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Jet Report GC\Sorties\"/>
    </mc:Choice>
  </mc:AlternateContent>
  <xr:revisionPtr revIDLastSave="0" documentId="8_{218C4BB9-C0FC-4914-B87F-6358AADB843D}" xr6:coauthVersionLast="46" xr6:coauthVersionMax="46" xr10:uidLastSave="{00000000-0000-0000-0000-000000000000}"/>
  <workbookProtection workbookAlgorithmName="SHA-512" workbookHashValue="jLEPb+qeewkVJDgQNGXLctmFiH6gNdAsLoAwBm26VaPxio6QpMZ4u8blAsvgLfgZ5PqbSjDc/eDvsa1vg0OCwQ==" workbookSaltValue="Pd+6gs/CDfAQ2ToNGlyzrQ==" workbookSpinCount="100000" lockStructure="1"/>
  <bookViews>
    <workbookView xWindow="1950" yWindow="2325" windowWidth="11520" windowHeight="8265" tabRatio="856" xr2:uid="{00000000-000D-0000-FFFF-FFFF00000000}"/>
  </bookViews>
  <sheets>
    <sheet name="TARIF PRO" sheetId="123" r:id="rId1"/>
    <sheet name="ANX GRAP 75" sheetId="680" r:id="rId2"/>
    <sheet name="ANX GRAP 100" sheetId="681" r:id="rId3"/>
    <sheet name="ANX GRAP 125" sheetId="682" r:id="rId4"/>
    <sheet name="ANX GRAP 150" sheetId="683" r:id="rId5"/>
    <sheet name="ANX BATTERIE" sheetId="684" r:id="rId6"/>
    <sheet name="CGVente" sheetId="685" r:id="rId7"/>
    <sheet name="LEXIQUE" sheetId="686" r:id="rId8"/>
    <sheet name="Articles" sheetId="105" state="hidden" r:id="rId9"/>
    <sheet name="Prix PRO CA" sheetId="158" state="hidden" r:id="rId10"/>
    <sheet name="Prix PRO BTE" sheetId="578" state="hidden" r:id="rId11"/>
    <sheet name="Prix PRO PCS" sheetId="393" state="hidden" r:id="rId12"/>
    <sheet name="Prix TTC" sheetId="191" state="hidden" r:id="rId13"/>
    <sheet name="LigneAchat" sheetId="204" state="hidden" r:id="rId14"/>
    <sheet name="Ligne Vente 342" sheetId="206" state="hidden" r:id="rId15"/>
    <sheet name="Inventaire" sheetId="490" state="hidden" r:id="rId16"/>
    <sheet name="Unités CA" sheetId="106" state="hidden" r:id="rId17"/>
    <sheet name="Unités BTE" sheetId="552" state="hidden" r:id="rId18"/>
    <sheet name="Feuil2" sheetId="2" state="veryHidden" r:id="rId19"/>
    <sheet name="Feuil3" sheetId="3" state="veryHidden" r:id="rId20"/>
    <sheet name="Feuil1" sheetId="31" state="veryHidden" r:id="rId21"/>
    <sheet name="Feuil181" sheetId="381" state="veryHidden" r:id="rId22"/>
    <sheet name="Feuil182" sheetId="382" state="veryHidden" r:id="rId23"/>
    <sheet name="Feuil280" sheetId="480" state="veryHidden" r:id="rId24"/>
    <sheet name="Feuil281" sheetId="481" state="veryHidden" r:id="rId25"/>
    <sheet name="Feuil32" sheetId="524" state="veryHidden" r:id="rId26"/>
    <sheet name="Feuil33" sheetId="525" state="veryHidden" r:id="rId27"/>
    <sheet name="Feuil56" sheetId="548" state="veryHidden" r:id="rId28"/>
    <sheet name="Feuil47" sheetId="593" state="veryHidden" r:id="rId29"/>
    <sheet name="Feuil48" sheetId="594" state="veryHidden" r:id="rId30"/>
    <sheet name="Feuil4" sheetId="687" state="veryHidden" r:id="rId31"/>
    <sheet name="Feuil5" sheetId="688" state="veryHidden" r:id="rId32"/>
    <sheet name="Feuil6" sheetId="689" state="veryHidden" r:id="rId33"/>
    <sheet name="Feuil7" sheetId="690" state="veryHidden" r:id="rId34"/>
    <sheet name="Feuil8" sheetId="691" state="veryHidden" r:id="rId35"/>
    <sheet name="Feuil9" sheetId="692" state="veryHidden" r:id="rId36"/>
    <sheet name="Feuil10" sheetId="693" state="veryHidden" r:id="rId37"/>
    <sheet name="Feuil11" sheetId="694" state="veryHidden" r:id="rId38"/>
    <sheet name="Feuil12" sheetId="695" state="veryHidden" r:id="rId39"/>
    <sheet name="Feuil13" sheetId="696" state="veryHidden" r:id="rId40"/>
    <sheet name="Feuil14" sheetId="697" state="veryHidden" r:id="rId41"/>
    <sheet name="Feuil15" sheetId="698" state="veryHidden" r:id="rId42"/>
    <sheet name="Feuil16" sheetId="699" state="veryHidden" r:id="rId43"/>
    <sheet name="Feuil17" sheetId="700" state="veryHidden" r:id="rId44"/>
    <sheet name="Feuil18" sheetId="701" state="veryHidden" r:id="rId45"/>
    <sheet name="Feuil19" sheetId="702" state="veryHidden" r:id="rId46"/>
    <sheet name="Feuil20" sheetId="703" state="veryHidden" r:id="rId47"/>
    <sheet name="Feuil21" sheetId="704" state="veryHidden" r:id="rId48"/>
    <sheet name="Feuil22" sheetId="705" state="veryHidden" r:id="rId49"/>
    <sheet name="Feuil23" sheetId="706" state="veryHidden" r:id="rId50"/>
    <sheet name="Feuil24" sheetId="708" state="veryHidden" r:id="rId51"/>
  </sheets>
  <definedNames>
    <definedName name="_xlnm._FilterDatabase" localSheetId="0" hidden="1">'TARIF PRO'!$A$2:$AB$1118</definedName>
    <definedName name="_xlnm.Print_Area" localSheetId="5">'ANX BATTERIE'!$A$2:$H$13</definedName>
    <definedName name="_xlnm.Print_Area" localSheetId="2">'ANX GRAP 100'!$A$2:$H$73</definedName>
    <definedName name="_xlnm.Print_Area" localSheetId="3">'ANX GRAP 125'!$A$2:$H$30</definedName>
    <definedName name="_xlnm.Print_Area" localSheetId="4">'ANX GRAP 150'!$A$2:$H$25</definedName>
    <definedName name="_xlnm.Print_Area" localSheetId="1">'ANX GRAP 75'!$B$2:$H$93</definedName>
    <definedName name="_xlnm.Print_Titles" localSheetId="4">'ANX GRAP 150'!$2:$2</definedName>
    <definedName name="_xlnm.Print_Titles" localSheetId="0">'TARIF PRO'!$2:$2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136" i="123" l="1"/>
  <c r="X1135" i="123"/>
  <c r="X1134" i="123"/>
  <c r="X1133" i="123"/>
  <c r="X1132" i="123"/>
  <c r="X1131" i="123"/>
  <c r="X1130" i="123"/>
  <c r="X1129" i="123"/>
  <c r="X1128" i="123"/>
  <c r="X1127" i="123"/>
  <c r="X1126" i="123"/>
  <c r="X1125" i="123"/>
  <c r="X1124" i="123"/>
  <c r="X1123" i="123"/>
  <c r="X1122" i="123"/>
  <c r="X1121" i="123"/>
  <c r="X1120" i="123"/>
  <c r="X1119" i="123"/>
  <c r="X1118" i="123"/>
  <c r="X1117" i="123"/>
  <c r="X1116" i="123"/>
  <c r="X1115" i="123"/>
  <c r="X1114" i="123"/>
  <c r="X1113" i="123"/>
  <c r="X1112" i="123"/>
  <c r="X1111" i="123"/>
  <c r="X1110" i="123"/>
  <c r="X1109" i="123"/>
  <c r="X1108" i="123"/>
  <c r="X1107" i="123"/>
  <c r="X1106" i="123"/>
  <c r="X1105" i="123"/>
  <c r="X1104" i="123"/>
  <c r="X1103" i="123"/>
  <c r="X1102" i="123"/>
  <c r="X1101" i="123"/>
  <c r="X1100" i="123"/>
  <c r="X1099" i="123"/>
  <c r="X1098" i="123"/>
  <c r="X1097" i="123"/>
  <c r="X1096" i="123"/>
  <c r="X1095" i="123"/>
  <c r="X1094" i="123"/>
  <c r="X1093" i="123"/>
  <c r="X1092" i="123"/>
  <c r="X1091" i="123"/>
  <c r="X1090" i="123"/>
  <c r="X1089" i="123"/>
  <c r="X1088" i="123"/>
  <c r="X1087" i="123"/>
  <c r="X1086" i="123"/>
  <c r="X1085" i="123"/>
  <c r="X1084" i="123"/>
  <c r="X1083" i="123"/>
  <c r="X1082" i="123"/>
  <c r="X1081" i="123"/>
  <c r="X1080" i="123"/>
  <c r="X1079" i="123"/>
  <c r="X1078" i="123"/>
  <c r="X1077" i="123"/>
  <c r="X1076" i="123"/>
  <c r="X1075" i="123"/>
  <c r="X1074" i="123"/>
  <c r="X1073" i="123"/>
  <c r="X1072" i="123"/>
  <c r="X1071" i="123"/>
  <c r="X1070" i="123"/>
  <c r="X1069" i="123"/>
  <c r="X1068" i="123"/>
  <c r="X1067" i="123"/>
  <c r="X1066" i="123"/>
  <c r="X1065" i="123"/>
  <c r="X1064" i="123"/>
  <c r="X1063" i="123"/>
  <c r="X1062" i="123"/>
  <c r="X1061" i="123"/>
  <c r="X1060" i="123"/>
  <c r="X1059" i="123"/>
  <c r="X1058" i="123"/>
  <c r="X1057" i="123"/>
  <c r="X1056" i="123"/>
  <c r="X1055" i="123"/>
  <c r="X1054" i="123"/>
  <c r="X1053" i="123"/>
  <c r="X1052" i="123"/>
  <c r="X1051" i="123"/>
  <c r="X1050" i="123"/>
  <c r="X1049" i="123"/>
  <c r="X1048" i="123"/>
  <c r="X1047" i="123"/>
  <c r="X1046" i="123"/>
  <c r="X1045" i="123"/>
  <c r="X1044" i="123"/>
  <c r="X1043" i="123"/>
  <c r="X1042" i="123"/>
  <c r="X1041" i="123"/>
  <c r="X1040" i="123"/>
  <c r="X1039" i="123"/>
  <c r="X1038" i="123"/>
  <c r="X1037" i="123"/>
  <c r="X1036" i="123"/>
  <c r="X1035" i="123"/>
  <c r="X1034" i="123"/>
  <c r="X1033" i="123"/>
  <c r="X1032" i="123"/>
  <c r="X1031" i="123"/>
  <c r="X1030" i="123"/>
  <c r="X1029" i="123"/>
  <c r="X1028" i="123"/>
  <c r="X1027" i="123"/>
  <c r="X1026" i="123"/>
  <c r="X1025" i="123"/>
  <c r="X1024" i="123"/>
  <c r="X1023" i="123"/>
  <c r="X1022" i="123"/>
  <c r="X1021" i="123"/>
  <c r="X1020" i="123"/>
  <c r="X1019" i="123"/>
  <c r="X1018" i="123"/>
  <c r="X1017" i="123"/>
  <c r="X1016" i="123"/>
  <c r="X1015" i="123"/>
  <c r="X1014" i="123"/>
  <c r="X1013" i="123"/>
  <c r="X1012" i="123"/>
  <c r="X1011" i="123"/>
  <c r="X1010" i="123"/>
  <c r="X1009" i="123"/>
  <c r="X1008" i="123"/>
  <c r="X1007" i="123"/>
  <c r="X1006" i="123"/>
  <c r="X1005" i="123"/>
  <c r="X1004" i="123"/>
  <c r="X1002" i="123"/>
  <c r="X1001" i="123"/>
  <c r="X1000" i="123"/>
  <c r="X999" i="123"/>
  <c r="X998" i="123"/>
  <c r="X997" i="123"/>
  <c r="X996" i="123"/>
  <c r="X995" i="123"/>
  <c r="X994" i="123"/>
  <c r="X993" i="123"/>
  <c r="X992" i="123"/>
  <c r="X991" i="123"/>
  <c r="X990" i="123"/>
  <c r="X989" i="123"/>
  <c r="X988" i="123"/>
  <c r="X987" i="123"/>
  <c r="X986" i="123"/>
  <c r="X985" i="123"/>
  <c r="X984" i="123"/>
  <c r="X983" i="123"/>
  <c r="X982" i="123"/>
  <c r="X981" i="123"/>
  <c r="X980" i="123"/>
  <c r="X979" i="123"/>
  <c r="X978" i="123"/>
  <c r="X977" i="123"/>
  <c r="X976" i="123"/>
  <c r="X975" i="123"/>
  <c r="X974" i="123"/>
  <c r="X973" i="123"/>
  <c r="X972" i="123"/>
  <c r="X971" i="123"/>
  <c r="X970" i="123"/>
  <c r="X969" i="123"/>
  <c r="X968" i="123"/>
  <c r="X967" i="123"/>
  <c r="X966" i="123"/>
  <c r="X965" i="123"/>
  <c r="X964" i="123"/>
  <c r="X963" i="123"/>
  <c r="X962" i="123"/>
  <c r="X961" i="123"/>
  <c r="X960" i="123"/>
  <c r="X959" i="123"/>
  <c r="X958" i="123"/>
  <c r="X957" i="123"/>
  <c r="X956" i="123"/>
  <c r="X955" i="123"/>
  <c r="X954" i="123"/>
  <c r="X953" i="123"/>
  <c r="X952" i="123"/>
  <c r="X951" i="123"/>
  <c r="X950" i="123"/>
  <c r="X949" i="123"/>
  <c r="X948" i="123"/>
  <c r="X947" i="123"/>
  <c r="X946" i="123"/>
  <c r="X945" i="123"/>
  <c r="X944" i="123"/>
  <c r="X943" i="123"/>
  <c r="X942" i="123"/>
  <c r="X941" i="123"/>
  <c r="X940" i="123"/>
  <c r="X939" i="123"/>
  <c r="X938" i="123"/>
  <c r="X937" i="123"/>
  <c r="X936" i="123"/>
  <c r="X935" i="123"/>
  <c r="X934" i="123"/>
  <c r="X933" i="123"/>
  <c r="X932" i="123"/>
  <c r="X931" i="123"/>
  <c r="X930" i="123"/>
  <c r="X929" i="123"/>
  <c r="X928" i="123"/>
  <c r="X927" i="123"/>
  <c r="X926" i="123"/>
  <c r="X925" i="123"/>
  <c r="X924" i="123"/>
  <c r="X923" i="123"/>
  <c r="X922" i="123"/>
  <c r="X921" i="123"/>
  <c r="X920" i="123"/>
  <c r="X919" i="123"/>
  <c r="X918" i="123"/>
  <c r="X917" i="123"/>
  <c r="X916" i="123"/>
  <c r="X915" i="123"/>
  <c r="X914" i="123"/>
  <c r="X913" i="123"/>
  <c r="X912" i="123"/>
  <c r="X911" i="123"/>
  <c r="X910" i="123"/>
  <c r="X909" i="123"/>
  <c r="X908" i="123"/>
  <c r="X907" i="123"/>
  <c r="X906" i="123"/>
  <c r="X905" i="123"/>
  <c r="X904" i="123"/>
  <c r="X903" i="123"/>
  <c r="X902" i="123"/>
  <c r="X901" i="123"/>
  <c r="X900" i="123"/>
  <c r="X899" i="123"/>
  <c r="X898" i="123"/>
  <c r="X897" i="123"/>
  <c r="X896" i="123"/>
  <c r="X895" i="123"/>
  <c r="X893" i="123"/>
  <c r="X892" i="123"/>
  <c r="X891" i="123"/>
  <c r="X890" i="123"/>
  <c r="X889" i="123"/>
  <c r="X888" i="123"/>
  <c r="X887" i="123"/>
  <c r="X886" i="123"/>
  <c r="X885" i="123"/>
  <c r="X884" i="123"/>
  <c r="X883" i="123"/>
  <c r="X882" i="123"/>
  <c r="X881" i="123"/>
  <c r="X880" i="123"/>
  <c r="X879" i="123"/>
  <c r="X878" i="123"/>
  <c r="X877" i="123"/>
  <c r="X876" i="123"/>
  <c r="X875" i="123"/>
  <c r="X874" i="123"/>
  <c r="X873" i="123"/>
  <c r="X872" i="123"/>
  <c r="X871" i="123"/>
  <c r="X870" i="123"/>
  <c r="X869" i="123"/>
  <c r="X868" i="123"/>
  <c r="X867" i="123"/>
  <c r="X866" i="123"/>
  <c r="X865" i="123"/>
  <c r="X864" i="123"/>
  <c r="X863" i="123"/>
  <c r="X862" i="123"/>
  <c r="X861" i="123"/>
  <c r="X860" i="123"/>
  <c r="X859" i="123"/>
  <c r="X858" i="123"/>
  <c r="X857" i="123"/>
  <c r="X856" i="123"/>
  <c r="X855" i="123"/>
  <c r="X854" i="123"/>
  <c r="X853" i="123"/>
  <c r="X852" i="123"/>
  <c r="X851" i="123"/>
  <c r="X850" i="123"/>
  <c r="X849" i="123"/>
  <c r="X848" i="123"/>
  <c r="X847" i="123"/>
  <c r="X846" i="123"/>
  <c r="X845" i="123"/>
  <c r="X844" i="123"/>
  <c r="X843" i="123"/>
  <c r="X842" i="123"/>
  <c r="X841" i="123"/>
  <c r="X840" i="123"/>
  <c r="X839" i="123"/>
  <c r="X838" i="123"/>
  <c r="X837" i="123"/>
  <c r="X836" i="123"/>
  <c r="X835" i="123"/>
  <c r="X834" i="123"/>
  <c r="X833" i="123"/>
  <c r="X832" i="123"/>
  <c r="X831" i="123"/>
  <c r="X830" i="123"/>
  <c r="X829" i="123"/>
  <c r="X828" i="123"/>
  <c r="X827" i="123"/>
  <c r="X826" i="123"/>
  <c r="X825" i="123"/>
  <c r="X824" i="123"/>
  <c r="X823" i="123"/>
  <c r="X822" i="123"/>
  <c r="X821" i="123"/>
  <c r="X820" i="123"/>
  <c r="X819" i="123"/>
  <c r="X818" i="123"/>
  <c r="X816" i="123"/>
  <c r="X815" i="123"/>
  <c r="X814" i="123"/>
  <c r="X813" i="123"/>
  <c r="X812" i="123"/>
  <c r="X811" i="123"/>
  <c r="X810" i="123"/>
  <c r="X808" i="123"/>
  <c r="X807" i="123"/>
  <c r="X806" i="123"/>
  <c r="X805" i="123"/>
  <c r="X804" i="123"/>
  <c r="X803" i="123"/>
  <c r="X802" i="123"/>
  <c r="X801" i="123"/>
  <c r="X800" i="123"/>
  <c r="X799" i="123"/>
  <c r="X797" i="123"/>
  <c r="X796" i="123"/>
  <c r="X795" i="123"/>
  <c r="X794" i="123"/>
  <c r="X793" i="123"/>
  <c r="X792" i="123"/>
  <c r="X791" i="123"/>
  <c r="X790" i="123"/>
  <c r="X789" i="123"/>
  <c r="X788" i="123"/>
  <c r="X787" i="123"/>
  <c r="X786" i="123"/>
  <c r="X785" i="123"/>
  <c r="X784" i="123"/>
  <c r="X783" i="123"/>
  <c r="X782" i="123"/>
  <c r="X781" i="123"/>
  <c r="X779" i="123"/>
  <c r="X778" i="123"/>
  <c r="X777" i="123"/>
  <c r="X776" i="123"/>
  <c r="X775" i="123"/>
  <c r="X774" i="123"/>
  <c r="X773" i="123"/>
  <c r="X772" i="123"/>
  <c r="X771" i="123"/>
  <c r="X770" i="123"/>
  <c r="X769" i="123"/>
  <c r="X768" i="123"/>
  <c r="X767" i="123"/>
  <c r="X766" i="123"/>
  <c r="X765" i="123"/>
  <c r="X764" i="123"/>
  <c r="X763" i="123"/>
  <c r="X762" i="123"/>
  <c r="X761" i="123"/>
  <c r="X760" i="123"/>
  <c r="X759" i="123"/>
  <c r="X758" i="123"/>
  <c r="X757" i="123"/>
  <c r="X756" i="123"/>
  <c r="X755" i="123"/>
  <c r="X753" i="123"/>
  <c r="X752" i="123"/>
  <c r="X751" i="123"/>
  <c r="X750" i="123"/>
  <c r="X749" i="123"/>
  <c r="X748" i="123"/>
  <c r="X747" i="123"/>
  <c r="X746" i="123"/>
  <c r="X745" i="123"/>
  <c r="X744" i="123"/>
  <c r="X743" i="123"/>
  <c r="X742" i="123"/>
  <c r="X741" i="123"/>
  <c r="X740" i="123"/>
  <c r="X739" i="123"/>
  <c r="X738" i="123"/>
  <c r="X737" i="123"/>
  <c r="X736" i="123"/>
  <c r="X735" i="123"/>
  <c r="X734" i="123"/>
  <c r="X733" i="123"/>
  <c r="X732" i="123"/>
  <c r="X731" i="123"/>
  <c r="X730" i="123"/>
  <c r="X729" i="123"/>
  <c r="X728" i="123"/>
  <c r="X727" i="123"/>
  <c r="X726" i="123"/>
  <c r="X725" i="123"/>
  <c r="X724" i="123"/>
  <c r="X723" i="123"/>
  <c r="X722" i="123"/>
  <c r="X721" i="123"/>
  <c r="X720" i="123"/>
  <c r="X719" i="123"/>
  <c r="X718" i="123"/>
  <c r="X717" i="123"/>
  <c r="X716" i="123"/>
  <c r="X715" i="123"/>
  <c r="X714" i="123"/>
  <c r="X713" i="123"/>
  <c r="X712" i="123"/>
  <c r="X711" i="123"/>
  <c r="X710" i="123"/>
  <c r="X709" i="123"/>
  <c r="X708" i="123"/>
  <c r="X707" i="123"/>
  <c r="X706" i="123"/>
  <c r="X705" i="123"/>
  <c r="X704" i="123"/>
  <c r="X703" i="123"/>
  <c r="X702" i="123"/>
  <c r="X701" i="123"/>
  <c r="X700" i="123"/>
  <c r="X699" i="123"/>
  <c r="X698" i="123"/>
  <c r="X697" i="123"/>
  <c r="X696" i="123"/>
  <c r="X695" i="123"/>
  <c r="X694" i="123"/>
  <c r="X693" i="123"/>
  <c r="X692" i="123"/>
  <c r="X690" i="123"/>
  <c r="X689" i="123"/>
  <c r="X688" i="123"/>
  <c r="X687" i="123"/>
  <c r="X686" i="123"/>
  <c r="X685" i="123"/>
  <c r="X684" i="123"/>
  <c r="X683" i="123"/>
  <c r="X682" i="123"/>
  <c r="X681" i="123"/>
  <c r="X680" i="123"/>
  <c r="X679" i="123"/>
  <c r="X678" i="123"/>
  <c r="X677" i="123"/>
  <c r="X676" i="123"/>
  <c r="X675" i="123"/>
  <c r="X674" i="123"/>
  <c r="X673" i="123"/>
  <c r="X672" i="123"/>
  <c r="X671" i="123"/>
  <c r="X670" i="123"/>
  <c r="X669" i="123"/>
  <c r="X668" i="123"/>
  <c r="X667" i="123"/>
  <c r="X666" i="123"/>
  <c r="X665" i="123"/>
  <c r="X664" i="123"/>
  <c r="X663" i="123"/>
  <c r="X662" i="123"/>
  <c r="X661" i="123"/>
  <c r="X660" i="123"/>
  <c r="X659" i="123"/>
  <c r="X658" i="123"/>
  <c r="X657" i="123"/>
  <c r="X656" i="123"/>
  <c r="X655" i="123"/>
  <c r="X654" i="123"/>
  <c r="X653" i="123"/>
  <c r="X652" i="123"/>
  <c r="X651" i="123"/>
  <c r="X650" i="123"/>
  <c r="X649" i="123"/>
  <c r="X648" i="123"/>
  <c r="X647" i="123"/>
  <c r="X646" i="123"/>
  <c r="X645" i="123"/>
  <c r="X644" i="123"/>
  <c r="X643" i="123"/>
  <c r="X642" i="123"/>
  <c r="X641" i="123"/>
  <c r="X640" i="123"/>
  <c r="X639" i="123"/>
  <c r="X638" i="123"/>
  <c r="X637" i="123"/>
  <c r="X636" i="123"/>
  <c r="X635" i="123"/>
  <c r="X634" i="123"/>
  <c r="X633" i="123"/>
  <c r="X632" i="123"/>
  <c r="X631" i="123"/>
  <c r="X630" i="123"/>
  <c r="X629" i="123"/>
  <c r="X628" i="123"/>
  <c r="X627" i="123"/>
  <c r="X626" i="123"/>
  <c r="X625" i="123"/>
  <c r="X624" i="123"/>
  <c r="X623" i="123"/>
  <c r="X622" i="123"/>
  <c r="X621" i="123"/>
  <c r="X620" i="123"/>
  <c r="X619" i="123"/>
  <c r="X618" i="123"/>
  <c r="X617" i="123"/>
  <c r="X616" i="123"/>
  <c r="X615" i="123"/>
  <c r="X614" i="123"/>
  <c r="X613" i="123"/>
  <c r="X612" i="123"/>
  <c r="X611" i="123"/>
  <c r="X610" i="123"/>
  <c r="X609" i="123"/>
  <c r="X608" i="123"/>
  <c r="X607" i="123"/>
  <c r="X606" i="123"/>
  <c r="X605" i="123"/>
  <c r="X604" i="123"/>
  <c r="X603" i="123"/>
  <c r="X602" i="123"/>
  <c r="X601" i="123"/>
  <c r="X600" i="123"/>
  <c r="X599" i="123"/>
  <c r="X598" i="123"/>
  <c r="X597" i="123"/>
  <c r="X596" i="123"/>
  <c r="X595" i="123"/>
  <c r="X594" i="123"/>
  <c r="X593" i="123"/>
  <c r="X592" i="123"/>
  <c r="X591" i="123"/>
  <c r="X590" i="123"/>
  <c r="X589" i="123"/>
  <c r="X588" i="123"/>
  <c r="X587" i="123"/>
  <c r="X586" i="123"/>
  <c r="X584" i="123"/>
  <c r="X583" i="123"/>
  <c r="X582" i="123"/>
  <c r="X581" i="123"/>
  <c r="X580" i="123"/>
  <c r="X579" i="123"/>
  <c r="X578" i="123"/>
  <c r="X577" i="123"/>
  <c r="X576" i="123"/>
  <c r="X575" i="123"/>
  <c r="X574" i="123"/>
  <c r="X573" i="123"/>
  <c r="X572" i="123"/>
  <c r="X571" i="123"/>
  <c r="X570" i="123"/>
  <c r="X569" i="123"/>
  <c r="X568" i="123"/>
  <c r="X567" i="123"/>
  <c r="X566" i="123"/>
  <c r="X565" i="123"/>
  <c r="X564" i="123"/>
  <c r="X563" i="123"/>
  <c r="X562" i="123"/>
  <c r="X561" i="123"/>
  <c r="X560" i="123"/>
  <c r="X559" i="123"/>
  <c r="X558" i="123"/>
  <c r="X557" i="123"/>
  <c r="X556" i="123"/>
  <c r="X555" i="123"/>
  <c r="X554" i="123"/>
  <c r="X553" i="123"/>
  <c r="X552" i="123"/>
  <c r="X551" i="123"/>
  <c r="X550" i="123"/>
  <c r="X549" i="123"/>
  <c r="X548" i="123"/>
  <c r="X547" i="123"/>
  <c r="X546" i="123"/>
  <c r="X545" i="123"/>
  <c r="X544" i="123"/>
  <c r="X543" i="123"/>
  <c r="X542" i="123"/>
  <c r="X541" i="123"/>
  <c r="X540" i="123"/>
  <c r="X539" i="123"/>
  <c r="X538" i="123"/>
  <c r="X537" i="123"/>
  <c r="X536" i="123"/>
  <c r="X534" i="123"/>
  <c r="X533" i="123"/>
  <c r="X532" i="123"/>
  <c r="X531" i="123"/>
  <c r="X530" i="123"/>
  <c r="X529" i="123"/>
  <c r="X528" i="123"/>
  <c r="X527" i="123"/>
  <c r="X526" i="123"/>
  <c r="X525" i="123"/>
  <c r="X524" i="123"/>
  <c r="X523" i="123"/>
  <c r="X522" i="123"/>
  <c r="X521" i="123"/>
  <c r="X520" i="123"/>
  <c r="X519" i="123"/>
  <c r="X518" i="123"/>
  <c r="X517" i="123"/>
  <c r="X516" i="123"/>
  <c r="X515" i="123"/>
  <c r="X514" i="123"/>
  <c r="X513" i="123"/>
  <c r="X512" i="123"/>
  <c r="X511" i="123"/>
  <c r="X510" i="123"/>
  <c r="X509" i="123"/>
  <c r="X508" i="123"/>
  <c r="X507" i="123"/>
  <c r="X506" i="123"/>
  <c r="X505" i="123"/>
  <c r="X504" i="123"/>
  <c r="X503" i="123"/>
  <c r="X502" i="123"/>
  <c r="X501" i="123"/>
  <c r="X500" i="123"/>
  <c r="X498" i="123"/>
  <c r="X497" i="123"/>
  <c r="X496" i="123"/>
  <c r="X495" i="123"/>
  <c r="X494" i="123"/>
  <c r="X493" i="123"/>
  <c r="X492" i="123"/>
  <c r="X491" i="123"/>
  <c r="X490" i="123"/>
  <c r="X489" i="123"/>
  <c r="X488" i="123"/>
  <c r="X487" i="123"/>
  <c r="X486" i="123"/>
  <c r="X485" i="123"/>
  <c r="X484" i="123"/>
  <c r="X483" i="123"/>
  <c r="X482" i="123"/>
  <c r="X481" i="123"/>
  <c r="X480" i="123"/>
  <c r="X479" i="123"/>
  <c r="X478" i="123"/>
  <c r="X477" i="123"/>
  <c r="X476" i="123"/>
  <c r="X475" i="123"/>
  <c r="X474" i="123"/>
  <c r="X473" i="123"/>
  <c r="X472" i="123"/>
  <c r="X471" i="123"/>
  <c r="X470" i="123"/>
  <c r="X469" i="123"/>
  <c r="X468" i="123"/>
  <c r="X467" i="123"/>
  <c r="X466" i="123"/>
  <c r="X465" i="123"/>
  <c r="X464" i="123"/>
  <c r="X442" i="123"/>
  <c r="X443" i="123"/>
  <c r="X444" i="123"/>
  <c r="X445" i="123"/>
  <c r="X446" i="123"/>
  <c r="X447" i="123"/>
  <c r="X448" i="123"/>
  <c r="X449" i="123"/>
  <c r="X450" i="123"/>
  <c r="X451" i="123"/>
  <c r="X452" i="123"/>
  <c r="X453" i="123"/>
  <c r="X454" i="123"/>
  <c r="X455" i="123"/>
  <c r="X456" i="123"/>
  <c r="X457" i="123"/>
  <c r="X458" i="123"/>
  <c r="X459" i="123"/>
  <c r="X460" i="123"/>
  <c r="X461" i="123"/>
  <c r="X462" i="123"/>
  <c r="X441" i="123"/>
  <c r="X398" i="123"/>
  <c r="X399" i="123"/>
  <c r="X400" i="123"/>
  <c r="X401" i="123"/>
  <c r="X402" i="123"/>
  <c r="X403" i="123"/>
  <c r="X404" i="123"/>
  <c r="X405" i="123"/>
  <c r="X406" i="123"/>
  <c r="X407" i="123"/>
  <c r="X408" i="123"/>
  <c r="X409" i="123"/>
  <c r="X410" i="123"/>
  <c r="X411" i="123"/>
  <c r="X412" i="123"/>
  <c r="X413" i="123"/>
  <c r="X414" i="123"/>
  <c r="X415" i="123"/>
  <c r="X416" i="123"/>
  <c r="X417" i="123"/>
  <c r="X418" i="123"/>
  <c r="X419" i="123"/>
  <c r="X420" i="123"/>
  <c r="X421" i="123"/>
  <c r="X422" i="123"/>
  <c r="X423" i="123"/>
  <c r="X424" i="123"/>
  <c r="X425" i="123"/>
  <c r="X426" i="123"/>
  <c r="X427" i="123"/>
  <c r="X428" i="123"/>
  <c r="X429" i="123"/>
  <c r="X430" i="123"/>
  <c r="X431" i="123"/>
  <c r="X432" i="123"/>
  <c r="X433" i="123"/>
  <c r="X434" i="123"/>
  <c r="X435" i="123"/>
  <c r="X436" i="123"/>
  <c r="X437" i="123"/>
  <c r="X438" i="123"/>
  <c r="X439" i="123"/>
  <c r="X397" i="123"/>
  <c r="X335" i="123"/>
  <c r="X336" i="123"/>
  <c r="X337" i="123"/>
  <c r="X338" i="123"/>
  <c r="X339" i="123"/>
  <c r="X340" i="123"/>
  <c r="X341" i="123"/>
  <c r="X342" i="123"/>
  <c r="X343" i="123"/>
  <c r="X344" i="123"/>
  <c r="X345" i="123"/>
  <c r="X346" i="123"/>
  <c r="X347" i="123"/>
  <c r="X348" i="123"/>
  <c r="X349" i="123"/>
  <c r="X350" i="123"/>
  <c r="X351" i="123"/>
  <c r="X352" i="123"/>
  <c r="X353" i="123"/>
  <c r="X354" i="123"/>
  <c r="X355" i="123"/>
  <c r="X356" i="123"/>
  <c r="X357" i="123"/>
  <c r="X358" i="123"/>
  <c r="X359" i="123"/>
  <c r="X360" i="123"/>
  <c r="X361" i="123"/>
  <c r="X362" i="123"/>
  <c r="X363" i="123"/>
  <c r="X364" i="123"/>
  <c r="X365" i="123"/>
  <c r="X366" i="123"/>
  <c r="X367" i="123"/>
  <c r="X368" i="123"/>
  <c r="X369" i="123"/>
  <c r="X370" i="123"/>
  <c r="X371" i="123"/>
  <c r="X372" i="123"/>
  <c r="X373" i="123"/>
  <c r="X374" i="123"/>
  <c r="X375" i="123"/>
  <c r="X376" i="123"/>
  <c r="X377" i="123"/>
  <c r="X378" i="123"/>
  <c r="X379" i="123"/>
  <c r="X380" i="123"/>
  <c r="X381" i="123"/>
  <c r="X382" i="123"/>
  <c r="X383" i="123"/>
  <c r="X384" i="123"/>
  <c r="X385" i="123"/>
  <c r="X386" i="123"/>
  <c r="X387" i="123"/>
  <c r="X388" i="123"/>
  <c r="X389" i="123"/>
  <c r="X390" i="123"/>
  <c r="X391" i="123"/>
  <c r="X392" i="123"/>
  <c r="X393" i="123"/>
  <c r="X394" i="123"/>
  <c r="X395" i="123"/>
  <c r="X334" i="123"/>
  <c r="X184" i="123"/>
  <c r="X185" i="123"/>
  <c r="X186" i="123"/>
  <c r="X187" i="123"/>
  <c r="X188" i="123"/>
  <c r="X189" i="123"/>
  <c r="X190" i="123"/>
  <c r="X191" i="123"/>
  <c r="X192" i="123"/>
  <c r="X193" i="123"/>
  <c r="X194" i="123"/>
  <c r="X195" i="123"/>
  <c r="X196" i="123"/>
  <c r="X197" i="123"/>
  <c r="X198" i="123"/>
  <c r="X199" i="123"/>
  <c r="X200" i="123"/>
  <c r="X201" i="123"/>
  <c r="X202" i="123"/>
  <c r="X203" i="123"/>
  <c r="X204" i="123"/>
  <c r="X205" i="123"/>
  <c r="X206" i="123"/>
  <c r="X207" i="123"/>
  <c r="X208" i="123"/>
  <c r="X209" i="123"/>
  <c r="X210" i="123"/>
  <c r="X211" i="123"/>
  <c r="X212" i="123"/>
  <c r="X213" i="123"/>
  <c r="X214" i="123"/>
  <c r="X215" i="123"/>
  <c r="X216" i="123"/>
  <c r="X217" i="123"/>
  <c r="X218" i="123"/>
  <c r="X219" i="123"/>
  <c r="X220" i="123"/>
  <c r="X221" i="123"/>
  <c r="X222" i="123"/>
  <c r="X223" i="123"/>
  <c r="X224" i="123"/>
  <c r="X225" i="123"/>
  <c r="X226" i="123"/>
  <c r="X227" i="123"/>
  <c r="X228" i="123"/>
  <c r="X229" i="123"/>
  <c r="X230" i="123"/>
  <c r="X231" i="123"/>
  <c r="X232" i="123"/>
  <c r="X233" i="123"/>
  <c r="X234" i="123"/>
  <c r="X235" i="123"/>
  <c r="X236" i="123"/>
  <c r="X237" i="123"/>
  <c r="X238" i="123"/>
  <c r="X239" i="123"/>
  <c r="X240" i="123"/>
  <c r="X241" i="123"/>
  <c r="X242" i="123"/>
  <c r="X243" i="123"/>
  <c r="X244" i="123"/>
  <c r="X245" i="123"/>
  <c r="X246" i="123"/>
  <c r="X247" i="123"/>
  <c r="X248" i="123"/>
  <c r="X249" i="123"/>
  <c r="X250" i="123"/>
  <c r="X251" i="123"/>
  <c r="X252" i="123"/>
  <c r="X253" i="123"/>
  <c r="X254" i="123"/>
  <c r="X255" i="123"/>
  <c r="X256" i="123"/>
  <c r="X257" i="123"/>
  <c r="X258" i="123"/>
  <c r="X259" i="123"/>
  <c r="X260" i="123"/>
  <c r="X261" i="123"/>
  <c r="X262" i="123"/>
  <c r="X263" i="123"/>
  <c r="X264" i="123"/>
  <c r="X265" i="123"/>
  <c r="X266" i="123"/>
  <c r="X267" i="123"/>
  <c r="X268" i="123"/>
  <c r="X269" i="123"/>
  <c r="X270" i="123"/>
  <c r="X271" i="123"/>
  <c r="X272" i="123"/>
  <c r="X273" i="123"/>
  <c r="X274" i="123"/>
  <c r="X275" i="123"/>
  <c r="X276" i="123"/>
  <c r="X277" i="123"/>
  <c r="X278" i="123"/>
  <c r="X279" i="123"/>
  <c r="X280" i="123"/>
  <c r="X281" i="123"/>
  <c r="X282" i="123"/>
  <c r="X283" i="123"/>
  <c r="X284" i="123"/>
  <c r="X285" i="123"/>
  <c r="X286" i="123"/>
  <c r="X287" i="123"/>
  <c r="X288" i="123"/>
  <c r="X289" i="123"/>
  <c r="X290" i="123"/>
  <c r="X291" i="123"/>
  <c r="X292" i="123"/>
  <c r="X293" i="123"/>
  <c r="X294" i="123"/>
  <c r="X295" i="123"/>
  <c r="X296" i="123"/>
  <c r="X297" i="123"/>
  <c r="X298" i="123"/>
  <c r="X299" i="123"/>
  <c r="X300" i="123"/>
  <c r="X301" i="123"/>
  <c r="X302" i="123"/>
  <c r="X303" i="123"/>
  <c r="X304" i="123"/>
  <c r="X305" i="123"/>
  <c r="X306" i="123"/>
  <c r="X307" i="123"/>
  <c r="X308" i="123"/>
  <c r="X309" i="123"/>
  <c r="X310" i="123"/>
  <c r="X311" i="123"/>
  <c r="X312" i="123"/>
  <c r="X313" i="123"/>
  <c r="X314" i="123"/>
  <c r="X315" i="123"/>
  <c r="X316" i="123"/>
  <c r="X317" i="123"/>
  <c r="X318" i="123"/>
  <c r="X319" i="123"/>
  <c r="X320" i="123"/>
  <c r="X321" i="123"/>
  <c r="X322" i="123"/>
  <c r="X323" i="123"/>
  <c r="X324" i="123"/>
  <c r="X325" i="123"/>
  <c r="X326" i="123"/>
  <c r="X327" i="123"/>
  <c r="X328" i="123"/>
  <c r="X329" i="123"/>
  <c r="X330" i="123"/>
  <c r="X331" i="123"/>
  <c r="X332" i="123"/>
  <c r="X183" i="123"/>
  <c r="X181" i="123"/>
  <c r="X180" i="123"/>
  <c r="X179" i="123"/>
  <c r="X178" i="123"/>
  <c r="X177" i="123"/>
  <c r="X176" i="123"/>
  <c r="X175" i="123"/>
  <c r="X174" i="123"/>
  <c r="X173" i="123"/>
  <c r="X172" i="123"/>
  <c r="X171" i="123"/>
  <c r="X170" i="123"/>
  <c r="X169" i="123"/>
  <c r="X168" i="123"/>
  <c r="X167" i="123"/>
  <c r="X166" i="123"/>
  <c r="X165" i="123"/>
  <c r="X164" i="123"/>
  <c r="X163" i="123"/>
  <c r="X162" i="123"/>
  <c r="X161" i="123"/>
  <c r="X160" i="123"/>
  <c r="X159" i="123"/>
  <c r="X158" i="123"/>
  <c r="X157" i="123"/>
  <c r="X156" i="123"/>
  <c r="X155" i="123"/>
  <c r="X154" i="123"/>
  <c r="X153" i="123"/>
  <c r="X152" i="123"/>
  <c r="X151" i="123"/>
  <c r="X150" i="123"/>
  <c r="X149" i="123"/>
  <c r="X148" i="123"/>
  <c r="X147" i="123"/>
  <c r="X146" i="123"/>
  <c r="X145" i="123"/>
  <c r="X144" i="123"/>
  <c r="X143" i="123"/>
  <c r="X142" i="123"/>
  <c r="X141" i="123"/>
  <c r="X140" i="123"/>
  <c r="X139" i="123"/>
  <c r="X138" i="123"/>
  <c r="X137" i="123"/>
  <c r="X136" i="123"/>
  <c r="X135" i="123"/>
  <c r="X134" i="123"/>
  <c r="X133" i="123"/>
  <c r="X132" i="123"/>
  <c r="X131" i="123"/>
  <c r="X130" i="123"/>
  <c r="X129" i="123"/>
  <c r="X128" i="123"/>
  <c r="X127" i="123"/>
  <c r="X126" i="123"/>
  <c r="X125" i="123"/>
  <c r="X124" i="123"/>
  <c r="X123" i="123"/>
  <c r="X122" i="123"/>
  <c r="X121" i="123"/>
  <c r="X120" i="123"/>
  <c r="X119" i="123"/>
  <c r="X118" i="123"/>
  <c r="X117" i="123"/>
  <c r="X116" i="123"/>
  <c r="X115" i="123"/>
  <c r="X114" i="123"/>
  <c r="X113" i="123"/>
  <c r="X112" i="123"/>
  <c r="X111" i="123"/>
  <c r="X110" i="123"/>
  <c r="X109" i="123"/>
  <c r="X108" i="123"/>
  <c r="X107" i="123"/>
  <c r="X106" i="123"/>
  <c r="X105" i="123"/>
  <c r="X104" i="123"/>
  <c r="X103" i="123"/>
  <c r="X102" i="123"/>
  <c r="X101" i="123"/>
  <c r="X100" i="123"/>
  <c r="X99" i="123"/>
  <c r="X98" i="123"/>
  <c r="X97" i="123"/>
  <c r="X96" i="123"/>
  <c r="X95" i="123"/>
  <c r="X94" i="123"/>
  <c r="X93" i="123"/>
  <c r="X92" i="123"/>
  <c r="X91" i="123"/>
  <c r="X90" i="123"/>
  <c r="X89" i="123"/>
  <c r="X88" i="123"/>
  <c r="X87" i="123"/>
  <c r="X86" i="123"/>
  <c r="X85" i="123"/>
  <c r="X84" i="123"/>
  <c r="X83" i="123"/>
  <c r="X82" i="123"/>
  <c r="X81" i="123"/>
  <c r="X80" i="123"/>
  <c r="X79" i="123"/>
  <c r="X78" i="123"/>
  <c r="X77" i="123"/>
  <c r="X76" i="123"/>
  <c r="X75" i="123"/>
  <c r="X74" i="123"/>
  <c r="X73" i="123"/>
  <c r="X72" i="123"/>
  <c r="X71" i="123"/>
  <c r="X70" i="123"/>
  <c r="X69" i="123"/>
  <c r="X68" i="123"/>
  <c r="X67" i="123"/>
  <c r="X66" i="123"/>
  <c r="X65" i="123"/>
  <c r="X64" i="123"/>
  <c r="X63" i="123"/>
  <c r="X62" i="123"/>
  <c r="X61" i="123"/>
  <c r="X60" i="123"/>
  <c r="X59" i="123"/>
  <c r="X58" i="123"/>
  <c r="X57" i="123"/>
  <c r="X56" i="123"/>
  <c r="X55" i="123"/>
  <c r="X54" i="123"/>
  <c r="X53" i="123"/>
  <c r="X52" i="123"/>
  <c r="X51" i="123"/>
  <c r="X50" i="123"/>
  <c r="X49" i="123"/>
  <c r="X48" i="123"/>
  <c r="X47" i="123"/>
  <c r="X46" i="123"/>
  <c r="X45" i="123"/>
  <c r="X44" i="123"/>
  <c r="X43" i="123"/>
  <c r="X42" i="123"/>
  <c r="X41" i="123"/>
  <c r="X40" i="123"/>
  <c r="X39" i="123"/>
  <c r="X38" i="123"/>
  <c r="X37" i="123"/>
  <c r="X36" i="123"/>
  <c r="X35" i="123"/>
  <c r="X34" i="123"/>
  <c r="X33" i="123"/>
  <c r="X32" i="123"/>
  <c r="X5" i="123"/>
  <c r="X6" i="123"/>
  <c r="X7" i="123"/>
  <c r="X8" i="123"/>
  <c r="X9" i="123"/>
  <c r="X10" i="123"/>
  <c r="X11" i="123"/>
  <c r="X12" i="123"/>
  <c r="X13" i="123"/>
  <c r="X14" i="123"/>
  <c r="X15" i="123"/>
  <c r="X16" i="123"/>
  <c r="X17" i="123"/>
  <c r="X18" i="123"/>
  <c r="X19" i="123"/>
  <c r="X20" i="123"/>
  <c r="X21" i="123"/>
  <c r="X22" i="123"/>
  <c r="X23" i="123"/>
  <c r="X24" i="123"/>
  <c r="X25" i="123"/>
  <c r="X26" i="123"/>
  <c r="X27" i="123"/>
  <c r="X28" i="123"/>
  <c r="X29" i="123"/>
  <c r="X30" i="123"/>
  <c r="X4" i="123"/>
  <c r="AP8" i="105"/>
  <c r="E231" i="552"/>
  <c r="E2501" i="106"/>
  <c r="D15385" i="490"/>
  <c r="E15385" i="490"/>
  <c r="F190" i="206"/>
  <c r="G190" i="206"/>
  <c r="F278" i="204"/>
  <c r="H278" i="204"/>
  <c r="J1279" i="191"/>
  <c r="J1132" i="393"/>
  <c r="J142" i="578"/>
  <c r="J997" i="158"/>
  <c r="W2356" i="105"/>
  <c r="V2356" i="105"/>
  <c r="U2356" i="105"/>
  <c r="S2356" i="105"/>
  <c r="Q2356" i="105"/>
  <c r="J2356" i="105"/>
  <c r="X2356" i="105"/>
  <c r="M1136" i="123"/>
  <c r="Y1136" i="123"/>
  <c r="W1136" i="123"/>
  <c r="U1136" i="123"/>
  <c r="T1136" i="123"/>
  <c r="S1136" i="123"/>
  <c r="P1136" i="123"/>
  <c r="D1136" i="123"/>
  <c r="Y1135" i="123"/>
  <c r="W1135" i="123"/>
  <c r="U1135" i="123"/>
  <c r="T1135" i="123"/>
  <c r="S1135" i="123"/>
  <c r="Q1135" i="123"/>
  <c r="F1135" i="123"/>
  <c r="Y1134" i="123"/>
  <c r="W1134" i="123"/>
  <c r="U1134" i="123"/>
  <c r="T1134" i="123"/>
  <c r="S1134" i="123"/>
  <c r="H1134" i="123"/>
  <c r="Y1133" i="123"/>
  <c r="W1133" i="123"/>
  <c r="U1133" i="123"/>
  <c r="T1133" i="123"/>
  <c r="S1133" i="123"/>
  <c r="I1133" i="123"/>
  <c r="Y1132" i="123"/>
  <c r="W1132" i="123"/>
  <c r="U1132" i="123"/>
  <c r="T1132" i="123"/>
  <c r="S1132" i="123"/>
  <c r="K1132" i="123"/>
  <c r="Z1131" i="123"/>
  <c r="Y1131" i="123"/>
  <c r="W1131" i="123"/>
  <c r="U1131" i="123"/>
  <c r="T1131" i="123"/>
  <c r="S1131" i="123"/>
  <c r="K1131" i="123"/>
  <c r="Y1130" i="123"/>
  <c r="W1130" i="123"/>
  <c r="U1130" i="123"/>
  <c r="T1130" i="123"/>
  <c r="S1130" i="123"/>
  <c r="M1130" i="123"/>
  <c r="B1130" i="123"/>
  <c r="Y1129" i="123"/>
  <c r="W1129" i="123"/>
  <c r="U1129" i="123"/>
  <c r="T1129" i="123"/>
  <c r="S1129" i="123"/>
  <c r="N1129" i="123"/>
  <c r="B1129" i="123"/>
  <c r="Y1128" i="123"/>
  <c r="W1128" i="123"/>
  <c r="U1128" i="123"/>
  <c r="T1128" i="123"/>
  <c r="S1128" i="123"/>
  <c r="P1128" i="123"/>
  <c r="D1128" i="123"/>
  <c r="Y1127" i="123"/>
  <c r="W1127" i="123"/>
  <c r="U1127" i="123"/>
  <c r="T1127" i="123"/>
  <c r="S1127" i="123"/>
  <c r="Q1127" i="123"/>
  <c r="F1127" i="123"/>
  <c r="Y1126" i="123"/>
  <c r="W1126" i="123"/>
  <c r="U1126" i="123"/>
  <c r="T1126" i="123"/>
  <c r="S1126" i="123"/>
  <c r="H1126" i="123"/>
  <c r="Y1125" i="123"/>
  <c r="W1125" i="123"/>
  <c r="U1125" i="123"/>
  <c r="T1125" i="123"/>
  <c r="S1125" i="123"/>
  <c r="I1125" i="123"/>
  <c r="Y1124" i="123"/>
  <c r="W1124" i="123"/>
  <c r="U1124" i="123"/>
  <c r="T1124" i="123"/>
  <c r="S1124" i="123"/>
  <c r="K1124" i="123"/>
  <c r="Z1123" i="123"/>
  <c r="Y1123" i="123"/>
  <c r="W1123" i="123"/>
  <c r="U1123" i="123"/>
  <c r="T1123" i="123"/>
  <c r="S1123" i="123"/>
  <c r="K1123" i="123"/>
  <c r="Y1122" i="123"/>
  <c r="W1122" i="123"/>
  <c r="U1122" i="123"/>
  <c r="T1122" i="123"/>
  <c r="S1122" i="123"/>
  <c r="M1122" i="123"/>
  <c r="D1122" i="123"/>
  <c r="Y1121" i="123"/>
  <c r="W1121" i="123"/>
  <c r="U1121" i="123"/>
  <c r="T1121" i="123"/>
  <c r="S1121" i="123"/>
  <c r="Q1121" i="123"/>
  <c r="L1121" i="123"/>
  <c r="G1121" i="123"/>
  <c r="Y1120" i="123"/>
  <c r="W1120" i="123"/>
  <c r="V1120" i="123"/>
  <c r="U1120" i="123"/>
  <c r="T1120" i="123"/>
  <c r="S1120" i="123"/>
  <c r="R1120" i="123"/>
  <c r="M1120" i="123"/>
  <c r="G1120" i="123"/>
  <c r="AB1119" i="123"/>
  <c r="Y1119" i="123"/>
  <c r="W1119" i="123"/>
  <c r="U1119" i="123"/>
  <c r="T1119" i="123"/>
  <c r="S1119" i="123"/>
  <c r="Q1119" i="123"/>
  <c r="L1119" i="123"/>
  <c r="H1119" i="123"/>
  <c r="C1119" i="123"/>
  <c r="Z1118" i="123"/>
  <c r="Y1118" i="123"/>
  <c r="W1118" i="123"/>
  <c r="V1118" i="123"/>
  <c r="U1118" i="123"/>
  <c r="T1118" i="123"/>
  <c r="S1118" i="123"/>
  <c r="R1118" i="123"/>
  <c r="O1118" i="123"/>
  <c r="N1118" i="123"/>
  <c r="K1118" i="123"/>
  <c r="J1118" i="123"/>
  <c r="G1118" i="123"/>
  <c r="F1118" i="123"/>
  <c r="B1118" i="123"/>
  <c r="AB1117" i="123"/>
  <c r="Y1117" i="123"/>
  <c r="W1117" i="123"/>
  <c r="V1117" i="123"/>
  <c r="U1117" i="123"/>
  <c r="T1117" i="123"/>
  <c r="S1117" i="123"/>
  <c r="Q1117" i="123"/>
  <c r="P1117" i="123"/>
  <c r="M1117" i="123"/>
  <c r="L1117" i="123"/>
  <c r="I1117" i="123"/>
  <c r="H1117" i="123"/>
  <c r="D1117" i="123"/>
  <c r="C1117" i="123"/>
  <c r="Z1116" i="123"/>
  <c r="Y1116" i="123"/>
  <c r="W1116" i="123"/>
  <c r="V1116" i="123"/>
  <c r="U1116" i="123"/>
  <c r="T1116" i="123"/>
  <c r="S1116" i="123"/>
  <c r="R1116" i="123"/>
  <c r="O1116" i="123"/>
  <c r="N1116" i="123"/>
  <c r="K1116" i="123"/>
  <c r="J1116" i="123"/>
  <c r="G1116" i="123"/>
  <c r="F1116" i="123"/>
  <c r="B1116" i="123"/>
  <c r="AB1115" i="123"/>
  <c r="Y1115" i="123"/>
  <c r="W1115" i="123"/>
  <c r="V1115" i="123"/>
  <c r="U1115" i="123"/>
  <c r="T1115" i="123"/>
  <c r="S1115" i="123"/>
  <c r="Q1115" i="123"/>
  <c r="P1115" i="123"/>
  <c r="M1115" i="123"/>
  <c r="L1115" i="123"/>
  <c r="I1115" i="123"/>
  <c r="H1115" i="123"/>
  <c r="D1115" i="123"/>
  <c r="C1115" i="123"/>
  <c r="Z1114" i="123"/>
  <c r="Y1114" i="123"/>
  <c r="W1114" i="123"/>
  <c r="V1114" i="123"/>
  <c r="U1114" i="123"/>
  <c r="T1114" i="123"/>
  <c r="S1114" i="123"/>
  <c r="R1114" i="123"/>
  <c r="O1114" i="123"/>
  <c r="N1114" i="123"/>
  <c r="K1114" i="123"/>
  <c r="J1114" i="123"/>
  <c r="G1114" i="123"/>
  <c r="F1114" i="123"/>
  <c r="B1114" i="123"/>
  <c r="AB1113" i="123"/>
  <c r="Y1113" i="123"/>
  <c r="W1113" i="123"/>
  <c r="V1113" i="123"/>
  <c r="U1113" i="123"/>
  <c r="T1113" i="123"/>
  <c r="S1113" i="123"/>
  <c r="Q1113" i="123"/>
  <c r="P1113" i="123"/>
  <c r="M1113" i="123"/>
  <c r="L1113" i="123"/>
  <c r="I1113" i="123"/>
  <c r="H1113" i="123"/>
  <c r="D1113" i="123"/>
  <c r="C1113" i="123"/>
  <c r="Z1112" i="123"/>
  <c r="Y1112" i="123"/>
  <c r="W1112" i="123"/>
  <c r="V1112" i="123"/>
  <c r="U1112" i="123"/>
  <c r="T1112" i="123"/>
  <c r="S1112" i="123"/>
  <c r="R1112" i="123"/>
  <c r="O1112" i="123"/>
  <c r="N1112" i="123"/>
  <c r="K1112" i="123"/>
  <c r="J1112" i="123"/>
  <c r="I1112" i="123"/>
  <c r="G1112" i="123"/>
  <c r="F1112" i="123"/>
  <c r="D1112" i="123"/>
  <c r="B1112" i="123"/>
  <c r="AB1111" i="123"/>
  <c r="Y1111" i="123"/>
  <c r="W1111" i="123"/>
  <c r="V1111" i="123"/>
  <c r="U1111" i="123"/>
  <c r="T1111" i="123"/>
  <c r="S1111" i="123"/>
  <c r="Q1111" i="123"/>
  <c r="P1111" i="123"/>
  <c r="O1111" i="123"/>
  <c r="M1111" i="123"/>
  <c r="L1111" i="123"/>
  <c r="K1111" i="123"/>
  <c r="I1111" i="123"/>
  <c r="H1111" i="123"/>
  <c r="G1111" i="123"/>
  <c r="D1111" i="123"/>
  <c r="C1111" i="123"/>
  <c r="B1111" i="123"/>
  <c r="Z1110" i="123"/>
  <c r="Y1110" i="123"/>
  <c r="W1110" i="123"/>
  <c r="V1110" i="123"/>
  <c r="U1110" i="123"/>
  <c r="T1110" i="123"/>
  <c r="S1110" i="123"/>
  <c r="R1110" i="123"/>
  <c r="Q1110" i="123"/>
  <c r="P1110" i="123"/>
  <c r="O1110" i="123"/>
  <c r="N1110" i="123"/>
  <c r="M1110" i="123"/>
  <c r="L1110" i="123"/>
  <c r="K1110" i="123"/>
  <c r="J1110" i="123"/>
  <c r="I1110" i="123"/>
  <c r="H1110" i="123"/>
  <c r="G1110" i="123"/>
  <c r="F1110" i="123"/>
  <c r="D1110" i="123"/>
  <c r="C1110" i="123"/>
  <c r="B1110" i="123"/>
  <c r="AB1109" i="123"/>
  <c r="Z1109" i="123"/>
  <c r="AA1109" i="123" s="1"/>
  <c r="Y1109" i="123"/>
  <c r="W1109" i="123"/>
  <c r="V1109" i="123"/>
  <c r="U1109" i="123"/>
  <c r="T1109" i="123"/>
  <c r="S1109" i="123"/>
  <c r="R1109" i="123"/>
  <c r="Q1109" i="123"/>
  <c r="P1109" i="123"/>
  <c r="O1109" i="123"/>
  <c r="N1109" i="123"/>
  <c r="M1109" i="123"/>
  <c r="L1109" i="123"/>
  <c r="K1109" i="123"/>
  <c r="J1109" i="123"/>
  <c r="I1109" i="123"/>
  <c r="H1109" i="123"/>
  <c r="G1109" i="123"/>
  <c r="F1109" i="123"/>
  <c r="D1109" i="123"/>
  <c r="C1109" i="123"/>
  <c r="B1109" i="123"/>
  <c r="AB1108" i="123"/>
  <c r="AA1108" i="123"/>
  <c r="Z1108" i="123"/>
  <c r="Y1108" i="123"/>
  <c r="W1108" i="123"/>
  <c r="V1108" i="123"/>
  <c r="U1108" i="123"/>
  <c r="T1108" i="123"/>
  <c r="S1108" i="123"/>
  <c r="R1108" i="123"/>
  <c r="Q1108" i="123"/>
  <c r="P1108" i="123"/>
  <c r="O1108" i="123"/>
  <c r="N1108" i="123"/>
  <c r="M1108" i="123"/>
  <c r="L1108" i="123"/>
  <c r="K1108" i="123"/>
  <c r="J1108" i="123"/>
  <c r="I1108" i="123"/>
  <c r="H1108" i="123"/>
  <c r="G1108" i="123"/>
  <c r="F1108" i="123"/>
  <c r="D1108" i="123"/>
  <c r="C1108" i="123"/>
  <c r="B1108" i="123"/>
  <c r="AB1107" i="123"/>
  <c r="AA1107" i="123" s="1"/>
  <c r="Z1107" i="123"/>
  <c r="Y1107" i="123"/>
  <c r="W1107" i="123"/>
  <c r="V1107" i="123"/>
  <c r="U1107" i="123"/>
  <c r="T1107" i="123"/>
  <c r="S1107" i="123"/>
  <c r="R1107" i="123"/>
  <c r="Q1107" i="123"/>
  <c r="P1107" i="123"/>
  <c r="O1107" i="123"/>
  <c r="N1107" i="123"/>
  <c r="M1107" i="123"/>
  <c r="L1107" i="123"/>
  <c r="K1107" i="123"/>
  <c r="J1107" i="123"/>
  <c r="I1107" i="123"/>
  <c r="H1107" i="123"/>
  <c r="G1107" i="123"/>
  <c r="F1107" i="123"/>
  <c r="D1107" i="123"/>
  <c r="C1107" i="123"/>
  <c r="B1107" i="123"/>
  <c r="AB1106" i="123"/>
  <c r="Z1106" i="123"/>
  <c r="Y1106" i="123"/>
  <c r="W1106" i="123"/>
  <c r="V1106" i="123"/>
  <c r="U1106" i="123"/>
  <c r="T1106" i="123"/>
  <c r="S1106" i="123"/>
  <c r="R1106" i="123"/>
  <c r="Q1106" i="123"/>
  <c r="P1106" i="123"/>
  <c r="O1106" i="123"/>
  <c r="N1106" i="123"/>
  <c r="M1106" i="123"/>
  <c r="L1106" i="123"/>
  <c r="K1106" i="123"/>
  <c r="J1106" i="123"/>
  <c r="I1106" i="123"/>
  <c r="H1106" i="123"/>
  <c r="G1106" i="123"/>
  <c r="F1106" i="123"/>
  <c r="D1106" i="123"/>
  <c r="C1106" i="123"/>
  <c r="B1106" i="123"/>
  <c r="AB1105" i="123"/>
  <c r="Z1105" i="123"/>
  <c r="Y1105" i="123"/>
  <c r="W1105" i="123"/>
  <c r="V1105" i="123"/>
  <c r="U1105" i="123"/>
  <c r="T1105" i="123"/>
  <c r="S1105" i="123"/>
  <c r="R1105" i="123"/>
  <c r="Q1105" i="123"/>
  <c r="P1105" i="123"/>
  <c r="O1105" i="123"/>
  <c r="N1105" i="123"/>
  <c r="M1105" i="123"/>
  <c r="L1105" i="123"/>
  <c r="K1105" i="123"/>
  <c r="J1105" i="123"/>
  <c r="I1105" i="123"/>
  <c r="H1105" i="123"/>
  <c r="G1105" i="123"/>
  <c r="F1105" i="123"/>
  <c r="D1105" i="123"/>
  <c r="C1105" i="123"/>
  <c r="B1105" i="123"/>
  <c r="AB1104" i="123"/>
  <c r="Z1104" i="123"/>
  <c r="Y1104" i="123"/>
  <c r="W1104" i="123"/>
  <c r="V1104" i="123"/>
  <c r="U1104" i="123"/>
  <c r="T1104" i="123"/>
  <c r="S1104" i="123"/>
  <c r="R1104" i="123"/>
  <c r="Q1104" i="123"/>
  <c r="P1104" i="123"/>
  <c r="O1104" i="123"/>
  <c r="N1104" i="123"/>
  <c r="M1104" i="123"/>
  <c r="L1104" i="123"/>
  <c r="K1104" i="123"/>
  <c r="J1104" i="123"/>
  <c r="I1104" i="123"/>
  <c r="H1104" i="123"/>
  <c r="G1104" i="123"/>
  <c r="F1104" i="123"/>
  <c r="D1104" i="123"/>
  <c r="C1104" i="123"/>
  <c r="B1104" i="123"/>
  <c r="AB1103" i="123"/>
  <c r="Z1103" i="123"/>
  <c r="Y1103" i="123"/>
  <c r="W1103" i="123"/>
  <c r="V1103" i="123"/>
  <c r="U1103" i="123"/>
  <c r="T1103" i="123"/>
  <c r="S1103" i="123"/>
  <c r="R1103" i="123"/>
  <c r="Q1103" i="123"/>
  <c r="P1103" i="123"/>
  <c r="O1103" i="123"/>
  <c r="N1103" i="123"/>
  <c r="M1103" i="123"/>
  <c r="L1103" i="123"/>
  <c r="K1103" i="123"/>
  <c r="J1103" i="123"/>
  <c r="I1103" i="123"/>
  <c r="H1103" i="123"/>
  <c r="G1103" i="123"/>
  <c r="F1103" i="123"/>
  <c r="D1103" i="123"/>
  <c r="C1103" i="123"/>
  <c r="B1103" i="123"/>
  <c r="AB1102" i="123"/>
  <c r="Z1102" i="123"/>
  <c r="AA1102" i="123" s="1"/>
  <c r="Y1102" i="123"/>
  <c r="W1102" i="123"/>
  <c r="V1102" i="123"/>
  <c r="U1102" i="123"/>
  <c r="T1102" i="123"/>
  <c r="S1102" i="123"/>
  <c r="R1102" i="123"/>
  <c r="Q1102" i="123"/>
  <c r="P1102" i="123"/>
  <c r="O1102" i="123"/>
  <c r="N1102" i="123"/>
  <c r="M1102" i="123"/>
  <c r="L1102" i="123"/>
  <c r="K1102" i="123"/>
  <c r="J1102" i="123"/>
  <c r="I1102" i="123"/>
  <c r="H1102" i="123"/>
  <c r="G1102" i="123"/>
  <c r="F1102" i="123"/>
  <c r="D1102" i="123"/>
  <c r="C1102" i="123"/>
  <c r="B1102" i="123"/>
  <c r="AB1101" i="123"/>
  <c r="Z1101" i="123"/>
  <c r="Y1101" i="123"/>
  <c r="W1101" i="123"/>
  <c r="V1101" i="123"/>
  <c r="U1101" i="123"/>
  <c r="T1101" i="123"/>
  <c r="S1101" i="123"/>
  <c r="R1101" i="123"/>
  <c r="Q1101" i="123"/>
  <c r="P1101" i="123"/>
  <c r="O1101" i="123"/>
  <c r="N1101" i="123"/>
  <c r="M1101" i="123"/>
  <c r="L1101" i="123"/>
  <c r="K1101" i="123"/>
  <c r="J1101" i="123"/>
  <c r="I1101" i="123"/>
  <c r="H1101" i="123"/>
  <c r="G1101" i="123"/>
  <c r="F1101" i="123"/>
  <c r="D1101" i="123"/>
  <c r="C1101" i="123"/>
  <c r="B1101" i="123"/>
  <c r="AB1100" i="123"/>
  <c r="Z1100" i="123"/>
  <c r="AA1100" i="123" s="1"/>
  <c r="Y1100" i="123"/>
  <c r="W1100" i="123"/>
  <c r="V1100" i="123"/>
  <c r="U1100" i="123"/>
  <c r="T1100" i="123"/>
  <c r="S1100" i="123"/>
  <c r="R1100" i="123"/>
  <c r="Q1100" i="123"/>
  <c r="P1100" i="123"/>
  <c r="O1100" i="123"/>
  <c r="N1100" i="123"/>
  <c r="M1100" i="123"/>
  <c r="L1100" i="123"/>
  <c r="K1100" i="123"/>
  <c r="J1100" i="123"/>
  <c r="I1100" i="123"/>
  <c r="H1100" i="123"/>
  <c r="G1100" i="123"/>
  <c r="F1100" i="123"/>
  <c r="D1100" i="123"/>
  <c r="C1100" i="123"/>
  <c r="B1100" i="123"/>
  <c r="AB1099" i="123"/>
  <c r="Z1099" i="123"/>
  <c r="Y1099" i="123"/>
  <c r="W1099" i="123"/>
  <c r="V1099" i="123"/>
  <c r="U1099" i="123"/>
  <c r="T1099" i="123"/>
  <c r="S1099" i="123"/>
  <c r="R1099" i="123"/>
  <c r="Q1099" i="123"/>
  <c r="P1099" i="123"/>
  <c r="O1099" i="123"/>
  <c r="N1099" i="123"/>
  <c r="M1099" i="123"/>
  <c r="L1099" i="123"/>
  <c r="K1099" i="123"/>
  <c r="J1099" i="123"/>
  <c r="I1099" i="123"/>
  <c r="H1099" i="123"/>
  <c r="G1099" i="123"/>
  <c r="F1099" i="123"/>
  <c r="D1099" i="123"/>
  <c r="C1099" i="123"/>
  <c r="B1099" i="123"/>
  <c r="AB1098" i="123"/>
  <c r="AA1098" i="123"/>
  <c r="Z1098" i="123"/>
  <c r="Y1098" i="123"/>
  <c r="W1098" i="123"/>
  <c r="V1098" i="123"/>
  <c r="U1098" i="123"/>
  <c r="T1098" i="123"/>
  <c r="S1098" i="123"/>
  <c r="R1098" i="123"/>
  <c r="Q1098" i="123"/>
  <c r="P1098" i="123"/>
  <c r="O1098" i="123"/>
  <c r="N1098" i="123"/>
  <c r="M1098" i="123"/>
  <c r="L1098" i="123"/>
  <c r="K1098" i="123"/>
  <c r="J1098" i="123"/>
  <c r="I1098" i="123"/>
  <c r="H1098" i="123"/>
  <c r="G1098" i="123"/>
  <c r="F1098" i="123"/>
  <c r="D1098" i="123"/>
  <c r="C1098" i="123"/>
  <c r="B1098" i="123"/>
  <c r="AB1097" i="123"/>
  <c r="Z1097" i="123"/>
  <c r="Y1097" i="123"/>
  <c r="W1097" i="123"/>
  <c r="V1097" i="123"/>
  <c r="U1097" i="123"/>
  <c r="T1097" i="123"/>
  <c r="S1097" i="123"/>
  <c r="R1097" i="123"/>
  <c r="Q1097" i="123"/>
  <c r="P1097" i="123"/>
  <c r="O1097" i="123"/>
  <c r="N1097" i="123"/>
  <c r="M1097" i="123"/>
  <c r="L1097" i="123"/>
  <c r="K1097" i="123"/>
  <c r="J1097" i="123"/>
  <c r="I1097" i="123"/>
  <c r="H1097" i="123"/>
  <c r="G1097" i="123"/>
  <c r="F1097" i="123"/>
  <c r="D1097" i="123"/>
  <c r="C1097" i="123"/>
  <c r="B1097" i="123"/>
  <c r="AB1096" i="123"/>
  <c r="Z1096" i="123"/>
  <c r="Y1096" i="123"/>
  <c r="W1096" i="123"/>
  <c r="V1096" i="123"/>
  <c r="U1096" i="123"/>
  <c r="T1096" i="123"/>
  <c r="S1096" i="123"/>
  <c r="R1096" i="123"/>
  <c r="Q1096" i="123"/>
  <c r="P1096" i="123"/>
  <c r="O1096" i="123"/>
  <c r="N1096" i="123"/>
  <c r="M1096" i="123"/>
  <c r="L1096" i="123"/>
  <c r="K1096" i="123"/>
  <c r="J1096" i="123"/>
  <c r="I1096" i="123"/>
  <c r="H1096" i="123"/>
  <c r="G1096" i="123"/>
  <c r="F1096" i="123"/>
  <c r="D1096" i="123"/>
  <c r="C1096" i="123"/>
  <c r="B1096" i="123"/>
  <c r="AB1095" i="123"/>
  <c r="Z1095" i="123"/>
  <c r="Y1095" i="123"/>
  <c r="W1095" i="123"/>
  <c r="V1095" i="123"/>
  <c r="U1095" i="123"/>
  <c r="T1095" i="123"/>
  <c r="S1095" i="123"/>
  <c r="R1095" i="123"/>
  <c r="Q1095" i="123"/>
  <c r="P1095" i="123"/>
  <c r="O1095" i="123"/>
  <c r="N1095" i="123"/>
  <c r="M1095" i="123"/>
  <c r="L1095" i="123"/>
  <c r="K1095" i="123"/>
  <c r="J1095" i="123"/>
  <c r="I1095" i="123"/>
  <c r="H1095" i="123"/>
  <c r="G1095" i="123"/>
  <c r="F1095" i="123"/>
  <c r="D1095" i="123"/>
  <c r="C1095" i="123"/>
  <c r="B1095" i="123"/>
  <c r="AB1094" i="123"/>
  <c r="AA1094" i="123" s="1"/>
  <c r="Z1094" i="123"/>
  <c r="Y1094" i="123"/>
  <c r="W1094" i="123"/>
  <c r="V1094" i="123"/>
  <c r="U1094" i="123"/>
  <c r="T1094" i="123"/>
  <c r="S1094" i="123"/>
  <c r="R1094" i="123"/>
  <c r="Q1094" i="123"/>
  <c r="P1094" i="123"/>
  <c r="O1094" i="123"/>
  <c r="N1094" i="123"/>
  <c r="M1094" i="123"/>
  <c r="L1094" i="123"/>
  <c r="K1094" i="123"/>
  <c r="J1094" i="123"/>
  <c r="I1094" i="123"/>
  <c r="H1094" i="123"/>
  <c r="G1094" i="123"/>
  <c r="F1094" i="123"/>
  <c r="D1094" i="123"/>
  <c r="C1094" i="123"/>
  <c r="B1094" i="123"/>
  <c r="AB1093" i="123"/>
  <c r="Z1093" i="123"/>
  <c r="Y1093" i="123"/>
  <c r="W1093" i="123"/>
  <c r="V1093" i="123"/>
  <c r="U1093" i="123"/>
  <c r="T1093" i="123"/>
  <c r="S1093" i="123"/>
  <c r="R1093" i="123"/>
  <c r="Q1093" i="123"/>
  <c r="P1093" i="123"/>
  <c r="O1093" i="123"/>
  <c r="N1093" i="123"/>
  <c r="M1093" i="123"/>
  <c r="L1093" i="123"/>
  <c r="K1093" i="123"/>
  <c r="J1093" i="123"/>
  <c r="I1093" i="123"/>
  <c r="H1093" i="123"/>
  <c r="G1093" i="123"/>
  <c r="F1093" i="123"/>
  <c r="D1093" i="123"/>
  <c r="C1093" i="123"/>
  <c r="B1093" i="123"/>
  <c r="AB1092" i="123"/>
  <c r="Z1092" i="123"/>
  <c r="Y1092" i="123"/>
  <c r="W1092" i="123"/>
  <c r="V1092" i="123"/>
  <c r="U1092" i="123"/>
  <c r="T1092" i="123"/>
  <c r="S1092" i="123"/>
  <c r="R1092" i="123"/>
  <c r="Q1092" i="123"/>
  <c r="P1092" i="123"/>
  <c r="O1092" i="123"/>
  <c r="N1092" i="123"/>
  <c r="M1092" i="123"/>
  <c r="L1092" i="123"/>
  <c r="K1092" i="123"/>
  <c r="J1092" i="123"/>
  <c r="I1092" i="123"/>
  <c r="H1092" i="123"/>
  <c r="G1092" i="123"/>
  <c r="F1092" i="123"/>
  <c r="D1092" i="123"/>
  <c r="C1092" i="123"/>
  <c r="B1092" i="123"/>
  <c r="AB1091" i="123"/>
  <c r="Z1091" i="123"/>
  <c r="Y1091" i="123"/>
  <c r="W1091" i="123"/>
  <c r="V1091" i="123"/>
  <c r="U1091" i="123"/>
  <c r="T1091" i="123"/>
  <c r="S1091" i="123"/>
  <c r="R1091" i="123"/>
  <c r="Q1091" i="123"/>
  <c r="P1091" i="123"/>
  <c r="O1091" i="123"/>
  <c r="N1091" i="123"/>
  <c r="M1091" i="123"/>
  <c r="L1091" i="123"/>
  <c r="K1091" i="123"/>
  <c r="J1091" i="123"/>
  <c r="I1091" i="123"/>
  <c r="H1091" i="123"/>
  <c r="G1091" i="123"/>
  <c r="F1091" i="123"/>
  <c r="D1091" i="123"/>
  <c r="C1091" i="123"/>
  <c r="B1091" i="123"/>
  <c r="AB1090" i="123"/>
  <c r="Z1090" i="123"/>
  <c r="AA1090" i="123" s="1"/>
  <c r="Y1090" i="123"/>
  <c r="W1090" i="123"/>
  <c r="V1090" i="123"/>
  <c r="U1090" i="123"/>
  <c r="T1090" i="123"/>
  <c r="S1090" i="123"/>
  <c r="R1090" i="123"/>
  <c r="Q1090" i="123"/>
  <c r="P1090" i="123"/>
  <c r="O1090" i="123"/>
  <c r="N1090" i="123"/>
  <c r="M1090" i="123"/>
  <c r="L1090" i="123"/>
  <c r="K1090" i="123"/>
  <c r="J1090" i="123"/>
  <c r="I1090" i="123"/>
  <c r="H1090" i="123"/>
  <c r="G1090" i="123"/>
  <c r="F1090" i="123"/>
  <c r="D1090" i="123"/>
  <c r="C1090" i="123"/>
  <c r="B1090" i="123"/>
  <c r="AB1089" i="123"/>
  <c r="Z1089" i="123"/>
  <c r="Y1089" i="123"/>
  <c r="W1089" i="123"/>
  <c r="V1089" i="123"/>
  <c r="U1089" i="123"/>
  <c r="T1089" i="123"/>
  <c r="S1089" i="123"/>
  <c r="R1089" i="123"/>
  <c r="Q1089" i="123"/>
  <c r="P1089" i="123"/>
  <c r="O1089" i="123"/>
  <c r="N1089" i="123"/>
  <c r="M1089" i="123"/>
  <c r="L1089" i="123"/>
  <c r="K1089" i="123"/>
  <c r="J1089" i="123"/>
  <c r="I1089" i="123"/>
  <c r="H1089" i="123"/>
  <c r="G1089" i="123"/>
  <c r="F1089" i="123"/>
  <c r="D1089" i="123"/>
  <c r="C1089" i="123"/>
  <c r="B1089" i="123"/>
  <c r="AB1088" i="123"/>
  <c r="Z1088" i="123"/>
  <c r="AA1088" i="123" s="1"/>
  <c r="Y1088" i="123"/>
  <c r="W1088" i="123"/>
  <c r="V1088" i="123"/>
  <c r="U1088" i="123"/>
  <c r="T1088" i="123"/>
  <c r="S1088" i="123"/>
  <c r="R1088" i="123"/>
  <c r="Q1088" i="123"/>
  <c r="P1088" i="123"/>
  <c r="O1088" i="123"/>
  <c r="N1088" i="123"/>
  <c r="M1088" i="123"/>
  <c r="L1088" i="123"/>
  <c r="K1088" i="123"/>
  <c r="J1088" i="123"/>
  <c r="I1088" i="123"/>
  <c r="H1088" i="123"/>
  <c r="G1088" i="123"/>
  <c r="F1088" i="123"/>
  <c r="D1088" i="123"/>
  <c r="C1088" i="123"/>
  <c r="B1088" i="123"/>
  <c r="AB1087" i="123"/>
  <c r="Z1087" i="123"/>
  <c r="AA1087" i="123" s="1"/>
  <c r="Y1087" i="123"/>
  <c r="W1087" i="123"/>
  <c r="V1087" i="123"/>
  <c r="U1087" i="123"/>
  <c r="T1087" i="123"/>
  <c r="S1087" i="123"/>
  <c r="R1087" i="123"/>
  <c r="Q1087" i="123"/>
  <c r="P1087" i="123"/>
  <c r="O1087" i="123"/>
  <c r="N1087" i="123"/>
  <c r="M1087" i="123"/>
  <c r="L1087" i="123"/>
  <c r="K1087" i="123"/>
  <c r="J1087" i="123"/>
  <c r="I1087" i="123"/>
  <c r="H1087" i="123"/>
  <c r="G1087" i="123"/>
  <c r="F1087" i="123"/>
  <c r="D1087" i="123"/>
  <c r="C1087" i="123"/>
  <c r="B1087" i="123"/>
  <c r="AB1086" i="123"/>
  <c r="Z1086" i="123"/>
  <c r="AA1086" i="123" s="1"/>
  <c r="Y1086" i="123"/>
  <c r="W1086" i="123"/>
  <c r="V1086" i="123"/>
  <c r="U1086" i="123"/>
  <c r="T1086" i="123"/>
  <c r="S1086" i="123"/>
  <c r="R1086" i="123"/>
  <c r="Q1086" i="123"/>
  <c r="P1086" i="123"/>
  <c r="O1086" i="123"/>
  <c r="N1086" i="123"/>
  <c r="M1086" i="123"/>
  <c r="L1086" i="123"/>
  <c r="K1086" i="123"/>
  <c r="J1086" i="123"/>
  <c r="I1086" i="123"/>
  <c r="H1086" i="123"/>
  <c r="G1086" i="123"/>
  <c r="F1086" i="123"/>
  <c r="D1086" i="123"/>
  <c r="C1086" i="123"/>
  <c r="B1086" i="123"/>
  <c r="AB1085" i="123"/>
  <c r="Z1085" i="123"/>
  <c r="AA1085" i="123" s="1"/>
  <c r="Y1085" i="123"/>
  <c r="W1085" i="123"/>
  <c r="V1085" i="123"/>
  <c r="U1085" i="123"/>
  <c r="T1085" i="123"/>
  <c r="S1085" i="123"/>
  <c r="R1085" i="123"/>
  <c r="Q1085" i="123"/>
  <c r="P1085" i="123"/>
  <c r="O1085" i="123"/>
  <c r="N1085" i="123"/>
  <c r="M1085" i="123"/>
  <c r="L1085" i="123"/>
  <c r="K1085" i="123"/>
  <c r="J1085" i="123"/>
  <c r="I1085" i="123"/>
  <c r="H1085" i="123"/>
  <c r="G1085" i="123"/>
  <c r="F1085" i="123"/>
  <c r="D1085" i="123"/>
  <c r="C1085" i="123"/>
  <c r="B1085" i="123"/>
  <c r="AB1084" i="123"/>
  <c r="AA1084" i="123"/>
  <c r="Z1084" i="123"/>
  <c r="Y1084" i="123"/>
  <c r="W1084" i="123"/>
  <c r="V1084" i="123"/>
  <c r="U1084" i="123"/>
  <c r="T1084" i="123"/>
  <c r="S1084" i="123"/>
  <c r="R1084" i="123"/>
  <c r="Q1084" i="123"/>
  <c r="P1084" i="123"/>
  <c r="O1084" i="123"/>
  <c r="N1084" i="123"/>
  <c r="M1084" i="123"/>
  <c r="L1084" i="123"/>
  <c r="K1084" i="123"/>
  <c r="J1084" i="123"/>
  <c r="I1084" i="123"/>
  <c r="H1084" i="123"/>
  <c r="G1084" i="123"/>
  <c r="F1084" i="123"/>
  <c r="D1084" i="123"/>
  <c r="C1084" i="123"/>
  <c r="B1084" i="123"/>
  <c r="AB1083" i="123"/>
  <c r="Z1083" i="123"/>
  <c r="Y1083" i="123"/>
  <c r="W1083" i="123"/>
  <c r="V1083" i="123"/>
  <c r="U1083" i="123"/>
  <c r="T1083" i="123"/>
  <c r="S1083" i="123"/>
  <c r="R1083" i="123"/>
  <c r="Q1083" i="123"/>
  <c r="P1083" i="123"/>
  <c r="O1083" i="123"/>
  <c r="N1083" i="123"/>
  <c r="M1083" i="123"/>
  <c r="L1083" i="123"/>
  <c r="K1083" i="123"/>
  <c r="J1083" i="123"/>
  <c r="I1083" i="123"/>
  <c r="H1083" i="123"/>
  <c r="G1083" i="123"/>
  <c r="F1083" i="123"/>
  <c r="D1083" i="123"/>
  <c r="C1083" i="123"/>
  <c r="B1083" i="123"/>
  <c r="AB1082" i="123"/>
  <c r="Z1082" i="123"/>
  <c r="AA1082" i="123" s="1"/>
  <c r="Y1082" i="123"/>
  <c r="W1082" i="123"/>
  <c r="V1082" i="123"/>
  <c r="U1082" i="123"/>
  <c r="T1082" i="123"/>
  <c r="S1082" i="123"/>
  <c r="R1082" i="123"/>
  <c r="Q1082" i="123"/>
  <c r="P1082" i="123"/>
  <c r="O1082" i="123"/>
  <c r="N1082" i="123"/>
  <c r="M1082" i="123"/>
  <c r="L1082" i="123"/>
  <c r="K1082" i="123"/>
  <c r="J1082" i="123"/>
  <c r="I1082" i="123"/>
  <c r="H1082" i="123"/>
  <c r="G1082" i="123"/>
  <c r="F1082" i="123"/>
  <c r="D1082" i="123"/>
  <c r="C1082" i="123"/>
  <c r="B1082" i="123"/>
  <c r="AB1081" i="123"/>
  <c r="Z1081" i="123"/>
  <c r="Y1081" i="123"/>
  <c r="W1081" i="123"/>
  <c r="V1081" i="123"/>
  <c r="U1081" i="123"/>
  <c r="T1081" i="123"/>
  <c r="S1081" i="123"/>
  <c r="R1081" i="123"/>
  <c r="Q1081" i="123"/>
  <c r="P1081" i="123"/>
  <c r="O1081" i="123"/>
  <c r="N1081" i="123"/>
  <c r="M1081" i="123"/>
  <c r="L1081" i="123"/>
  <c r="K1081" i="123"/>
  <c r="J1081" i="123"/>
  <c r="I1081" i="123"/>
  <c r="H1081" i="123"/>
  <c r="G1081" i="123"/>
  <c r="F1081" i="123"/>
  <c r="D1081" i="123"/>
  <c r="C1081" i="123"/>
  <c r="B1081" i="123"/>
  <c r="AB1080" i="123"/>
  <c r="Z1080" i="123"/>
  <c r="AA1080" i="123" s="1"/>
  <c r="Y1080" i="123"/>
  <c r="W1080" i="123"/>
  <c r="V1080" i="123"/>
  <c r="U1080" i="123"/>
  <c r="T1080" i="123"/>
  <c r="S1080" i="123"/>
  <c r="R1080" i="123"/>
  <c r="Q1080" i="123"/>
  <c r="P1080" i="123"/>
  <c r="O1080" i="123"/>
  <c r="N1080" i="123"/>
  <c r="M1080" i="123"/>
  <c r="L1080" i="123"/>
  <c r="K1080" i="123"/>
  <c r="J1080" i="123"/>
  <c r="I1080" i="123"/>
  <c r="H1080" i="123"/>
  <c r="G1080" i="123"/>
  <c r="F1080" i="123"/>
  <c r="D1080" i="123"/>
  <c r="C1080" i="123"/>
  <c r="B1080" i="123"/>
  <c r="AB1079" i="123"/>
  <c r="Z1079" i="123"/>
  <c r="AA1079" i="123" s="1"/>
  <c r="Y1079" i="123"/>
  <c r="W1079" i="123"/>
  <c r="V1079" i="123"/>
  <c r="U1079" i="123"/>
  <c r="T1079" i="123"/>
  <c r="S1079" i="123"/>
  <c r="R1079" i="123"/>
  <c r="Q1079" i="123"/>
  <c r="P1079" i="123"/>
  <c r="O1079" i="123"/>
  <c r="N1079" i="123"/>
  <c r="M1079" i="123"/>
  <c r="L1079" i="123"/>
  <c r="K1079" i="123"/>
  <c r="J1079" i="123"/>
  <c r="I1079" i="123"/>
  <c r="H1079" i="123"/>
  <c r="G1079" i="123"/>
  <c r="F1079" i="123"/>
  <c r="D1079" i="123"/>
  <c r="C1079" i="123"/>
  <c r="B1079" i="123"/>
  <c r="AB1078" i="123"/>
  <c r="Z1078" i="123"/>
  <c r="AA1078" i="123" s="1"/>
  <c r="Y1078" i="123"/>
  <c r="W1078" i="123"/>
  <c r="V1078" i="123"/>
  <c r="U1078" i="123"/>
  <c r="T1078" i="123"/>
  <c r="S1078" i="123"/>
  <c r="R1078" i="123"/>
  <c r="Q1078" i="123"/>
  <c r="P1078" i="123"/>
  <c r="O1078" i="123"/>
  <c r="N1078" i="123"/>
  <c r="M1078" i="123"/>
  <c r="L1078" i="123"/>
  <c r="K1078" i="123"/>
  <c r="J1078" i="123"/>
  <c r="I1078" i="123"/>
  <c r="H1078" i="123"/>
  <c r="G1078" i="123"/>
  <c r="F1078" i="123"/>
  <c r="D1078" i="123"/>
  <c r="C1078" i="123"/>
  <c r="B1078" i="123"/>
  <c r="AB1077" i="123"/>
  <c r="Z1077" i="123"/>
  <c r="AA1077" i="123" s="1"/>
  <c r="Y1077" i="123"/>
  <c r="W1077" i="123"/>
  <c r="V1077" i="123"/>
  <c r="U1077" i="123"/>
  <c r="T1077" i="123"/>
  <c r="S1077" i="123"/>
  <c r="R1077" i="123"/>
  <c r="Q1077" i="123"/>
  <c r="P1077" i="123"/>
  <c r="O1077" i="123"/>
  <c r="N1077" i="123"/>
  <c r="M1077" i="123"/>
  <c r="L1077" i="123"/>
  <c r="K1077" i="123"/>
  <c r="J1077" i="123"/>
  <c r="I1077" i="123"/>
  <c r="H1077" i="123"/>
  <c r="G1077" i="123"/>
  <c r="F1077" i="123"/>
  <c r="D1077" i="123"/>
  <c r="C1077" i="123"/>
  <c r="B1077" i="123"/>
  <c r="AB1076" i="123"/>
  <c r="Z1076" i="123"/>
  <c r="AA1076" i="123" s="1"/>
  <c r="Y1076" i="123"/>
  <c r="W1076" i="123"/>
  <c r="V1076" i="123"/>
  <c r="U1076" i="123"/>
  <c r="T1076" i="123"/>
  <c r="S1076" i="123"/>
  <c r="R1076" i="123"/>
  <c r="Q1076" i="123"/>
  <c r="P1076" i="123"/>
  <c r="O1076" i="123"/>
  <c r="N1076" i="123"/>
  <c r="M1076" i="123"/>
  <c r="L1076" i="123"/>
  <c r="K1076" i="123"/>
  <c r="J1076" i="123"/>
  <c r="I1076" i="123"/>
  <c r="H1076" i="123"/>
  <c r="G1076" i="123"/>
  <c r="F1076" i="123"/>
  <c r="D1076" i="123"/>
  <c r="C1076" i="123"/>
  <c r="B1076" i="123"/>
  <c r="AB1075" i="123"/>
  <c r="Z1075" i="123"/>
  <c r="AA1075" i="123" s="1"/>
  <c r="Y1075" i="123"/>
  <c r="W1075" i="123"/>
  <c r="V1075" i="123"/>
  <c r="U1075" i="123"/>
  <c r="T1075" i="123"/>
  <c r="S1075" i="123"/>
  <c r="R1075" i="123"/>
  <c r="Q1075" i="123"/>
  <c r="P1075" i="123"/>
  <c r="O1075" i="123"/>
  <c r="N1075" i="123"/>
  <c r="M1075" i="123"/>
  <c r="L1075" i="123"/>
  <c r="K1075" i="123"/>
  <c r="J1075" i="123"/>
  <c r="I1075" i="123"/>
  <c r="H1075" i="123"/>
  <c r="G1075" i="123"/>
  <c r="F1075" i="123"/>
  <c r="D1075" i="123"/>
  <c r="C1075" i="123"/>
  <c r="B1075" i="123"/>
  <c r="AB1074" i="123"/>
  <c r="AA1074" i="123"/>
  <c r="Z1074" i="123"/>
  <c r="Y1074" i="123"/>
  <c r="W1074" i="123"/>
  <c r="V1074" i="123"/>
  <c r="U1074" i="123"/>
  <c r="T1074" i="123"/>
  <c r="S1074" i="123"/>
  <c r="R1074" i="123"/>
  <c r="Q1074" i="123"/>
  <c r="P1074" i="123"/>
  <c r="O1074" i="123"/>
  <c r="N1074" i="123"/>
  <c r="M1074" i="123"/>
  <c r="L1074" i="123"/>
  <c r="K1074" i="123"/>
  <c r="J1074" i="123"/>
  <c r="I1074" i="123"/>
  <c r="H1074" i="123"/>
  <c r="G1074" i="123"/>
  <c r="F1074" i="123"/>
  <c r="D1074" i="123"/>
  <c r="C1074" i="123"/>
  <c r="B1074" i="123"/>
  <c r="AB1073" i="123"/>
  <c r="Z1073" i="123"/>
  <c r="Y1073" i="123"/>
  <c r="W1073" i="123"/>
  <c r="V1073" i="123"/>
  <c r="U1073" i="123"/>
  <c r="T1073" i="123"/>
  <c r="S1073" i="123"/>
  <c r="R1073" i="123"/>
  <c r="Q1073" i="123"/>
  <c r="P1073" i="123"/>
  <c r="O1073" i="123"/>
  <c r="N1073" i="123"/>
  <c r="M1073" i="123"/>
  <c r="L1073" i="123"/>
  <c r="K1073" i="123"/>
  <c r="J1073" i="123"/>
  <c r="I1073" i="123"/>
  <c r="H1073" i="123"/>
  <c r="G1073" i="123"/>
  <c r="F1073" i="123"/>
  <c r="D1073" i="123"/>
  <c r="C1073" i="123"/>
  <c r="B1073" i="123"/>
  <c r="AB1072" i="123"/>
  <c r="Z1072" i="123"/>
  <c r="Y1072" i="123"/>
  <c r="W1072" i="123"/>
  <c r="V1072" i="123"/>
  <c r="U1072" i="123"/>
  <c r="T1072" i="123"/>
  <c r="S1072" i="123"/>
  <c r="R1072" i="123"/>
  <c r="Q1072" i="123"/>
  <c r="P1072" i="123"/>
  <c r="O1072" i="123"/>
  <c r="N1072" i="123"/>
  <c r="M1072" i="123"/>
  <c r="L1072" i="123"/>
  <c r="K1072" i="123"/>
  <c r="J1072" i="123"/>
  <c r="I1072" i="123"/>
  <c r="H1072" i="123"/>
  <c r="G1072" i="123"/>
  <c r="F1072" i="123"/>
  <c r="D1072" i="123"/>
  <c r="C1072" i="123"/>
  <c r="B1072" i="123"/>
  <c r="AB1071" i="123"/>
  <c r="Z1071" i="123"/>
  <c r="Y1071" i="123"/>
  <c r="W1071" i="123"/>
  <c r="V1071" i="123"/>
  <c r="U1071" i="123"/>
  <c r="T1071" i="123"/>
  <c r="S1071" i="123"/>
  <c r="R1071" i="123"/>
  <c r="Q1071" i="123"/>
  <c r="P1071" i="123"/>
  <c r="O1071" i="123"/>
  <c r="N1071" i="123"/>
  <c r="M1071" i="123"/>
  <c r="L1071" i="123"/>
  <c r="K1071" i="123"/>
  <c r="J1071" i="123"/>
  <c r="I1071" i="123"/>
  <c r="H1071" i="123"/>
  <c r="G1071" i="123"/>
  <c r="F1071" i="123"/>
  <c r="D1071" i="123"/>
  <c r="C1071" i="123"/>
  <c r="B1071" i="123"/>
  <c r="AB1070" i="123"/>
  <c r="AA1070" i="123" s="1"/>
  <c r="Z1070" i="123"/>
  <c r="Y1070" i="123"/>
  <c r="W1070" i="123"/>
  <c r="V1070" i="123"/>
  <c r="U1070" i="123"/>
  <c r="T1070" i="123"/>
  <c r="S1070" i="123"/>
  <c r="R1070" i="123"/>
  <c r="Q1070" i="123"/>
  <c r="P1070" i="123"/>
  <c r="O1070" i="123"/>
  <c r="N1070" i="123"/>
  <c r="M1070" i="123"/>
  <c r="L1070" i="123"/>
  <c r="K1070" i="123"/>
  <c r="J1070" i="123"/>
  <c r="I1070" i="123"/>
  <c r="H1070" i="123"/>
  <c r="G1070" i="123"/>
  <c r="F1070" i="123"/>
  <c r="D1070" i="123"/>
  <c r="C1070" i="123"/>
  <c r="B1070" i="123"/>
  <c r="AB1069" i="123"/>
  <c r="Z1069" i="123"/>
  <c r="Y1069" i="123"/>
  <c r="W1069" i="123"/>
  <c r="V1069" i="123"/>
  <c r="U1069" i="123"/>
  <c r="T1069" i="123"/>
  <c r="S1069" i="123"/>
  <c r="R1069" i="123"/>
  <c r="Q1069" i="123"/>
  <c r="P1069" i="123"/>
  <c r="O1069" i="123"/>
  <c r="N1069" i="123"/>
  <c r="M1069" i="123"/>
  <c r="L1069" i="123"/>
  <c r="K1069" i="123"/>
  <c r="J1069" i="123"/>
  <c r="I1069" i="123"/>
  <c r="H1069" i="123"/>
  <c r="G1069" i="123"/>
  <c r="F1069" i="123"/>
  <c r="D1069" i="123"/>
  <c r="C1069" i="123"/>
  <c r="B1069" i="123"/>
  <c r="AB1068" i="123"/>
  <c r="AA1068" i="123" s="1"/>
  <c r="Z1068" i="123"/>
  <c r="Y1068" i="123"/>
  <c r="W1068" i="123"/>
  <c r="V1068" i="123"/>
  <c r="U1068" i="123"/>
  <c r="T1068" i="123"/>
  <c r="S1068" i="123"/>
  <c r="R1068" i="123"/>
  <c r="Q1068" i="123"/>
  <c r="P1068" i="123"/>
  <c r="O1068" i="123"/>
  <c r="N1068" i="123"/>
  <c r="M1068" i="123"/>
  <c r="L1068" i="123"/>
  <c r="K1068" i="123"/>
  <c r="J1068" i="123"/>
  <c r="I1068" i="123"/>
  <c r="H1068" i="123"/>
  <c r="G1068" i="123"/>
  <c r="F1068" i="123"/>
  <c r="D1068" i="123"/>
  <c r="C1068" i="123"/>
  <c r="B1068" i="123"/>
  <c r="AB1067" i="123"/>
  <c r="Z1067" i="123"/>
  <c r="Y1067" i="123"/>
  <c r="W1067" i="123"/>
  <c r="V1067" i="123"/>
  <c r="U1067" i="123"/>
  <c r="T1067" i="123"/>
  <c r="S1067" i="123"/>
  <c r="R1067" i="123"/>
  <c r="Q1067" i="123"/>
  <c r="P1067" i="123"/>
  <c r="O1067" i="123"/>
  <c r="N1067" i="123"/>
  <c r="M1067" i="123"/>
  <c r="L1067" i="123"/>
  <c r="K1067" i="123"/>
  <c r="J1067" i="123"/>
  <c r="I1067" i="123"/>
  <c r="H1067" i="123"/>
  <c r="G1067" i="123"/>
  <c r="F1067" i="123"/>
  <c r="D1067" i="123"/>
  <c r="C1067" i="123"/>
  <c r="B1067" i="123"/>
  <c r="AB1066" i="123"/>
  <c r="Z1066" i="123"/>
  <c r="Y1066" i="123"/>
  <c r="W1066" i="123"/>
  <c r="V1066" i="123"/>
  <c r="U1066" i="123"/>
  <c r="T1066" i="123"/>
  <c r="S1066" i="123"/>
  <c r="R1066" i="123"/>
  <c r="Q1066" i="123"/>
  <c r="P1066" i="123"/>
  <c r="O1066" i="123"/>
  <c r="N1066" i="123"/>
  <c r="M1066" i="123"/>
  <c r="L1066" i="123"/>
  <c r="K1066" i="123"/>
  <c r="J1066" i="123"/>
  <c r="I1066" i="123"/>
  <c r="H1066" i="123"/>
  <c r="G1066" i="123"/>
  <c r="F1066" i="123"/>
  <c r="D1066" i="123"/>
  <c r="C1066" i="123"/>
  <c r="B1066" i="123"/>
  <c r="AB1065" i="123"/>
  <c r="Z1065" i="123"/>
  <c r="Y1065" i="123"/>
  <c r="W1065" i="123"/>
  <c r="V1065" i="123"/>
  <c r="U1065" i="123"/>
  <c r="T1065" i="123"/>
  <c r="S1065" i="123"/>
  <c r="R1065" i="123"/>
  <c r="Q1065" i="123"/>
  <c r="P1065" i="123"/>
  <c r="O1065" i="123"/>
  <c r="N1065" i="123"/>
  <c r="M1065" i="123"/>
  <c r="L1065" i="123"/>
  <c r="K1065" i="123"/>
  <c r="J1065" i="123"/>
  <c r="I1065" i="123"/>
  <c r="H1065" i="123"/>
  <c r="G1065" i="123"/>
  <c r="F1065" i="123"/>
  <c r="D1065" i="123"/>
  <c r="C1065" i="123"/>
  <c r="B1065" i="123"/>
  <c r="AB1064" i="123"/>
  <c r="AA1064" i="123" s="1"/>
  <c r="Z1064" i="123"/>
  <c r="Y1064" i="123"/>
  <c r="W1064" i="123"/>
  <c r="V1064" i="123"/>
  <c r="U1064" i="123"/>
  <c r="T1064" i="123"/>
  <c r="S1064" i="123"/>
  <c r="R1064" i="123"/>
  <c r="Q1064" i="123"/>
  <c r="P1064" i="123"/>
  <c r="O1064" i="123"/>
  <c r="N1064" i="123"/>
  <c r="M1064" i="123"/>
  <c r="L1064" i="123"/>
  <c r="K1064" i="123"/>
  <c r="J1064" i="123"/>
  <c r="I1064" i="123"/>
  <c r="H1064" i="123"/>
  <c r="G1064" i="123"/>
  <c r="F1064" i="123"/>
  <c r="D1064" i="123"/>
  <c r="C1064" i="123"/>
  <c r="B1064" i="123"/>
  <c r="AB1063" i="123"/>
  <c r="Z1063" i="123"/>
  <c r="Y1063" i="123"/>
  <c r="W1063" i="123"/>
  <c r="V1063" i="123"/>
  <c r="U1063" i="123"/>
  <c r="T1063" i="123"/>
  <c r="S1063" i="123"/>
  <c r="R1063" i="123"/>
  <c r="Q1063" i="123"/>
  <c r="P1063" i="123"/>
  <c r="O1063" i="123"/>
  <c r="N1063" i="123"/>
  <c r="M1063" i="123"/>
  <c r="L1063" i="123"/>
  <c r="K1063" i="123"/>
  <c r="J1063" i="123"/>
  <c r="I1063" i="123"/>
  <c r="H1063" i="123"/>
  <c r="G1063" i="123"/>
  <c r="F1063" i="123"/>
  <c r="D1063" i="123"/>
  <c r="C1063" i="123"/>
  <c r="B1063" i="123"/>
  <c r="AB1062" i="123"/>
  <c r="AA1062" i="123" s="1"/>
  <c r="Z1062" i="123"/>
  <c r="Y1062" i="123"/>
  <c r="W1062" i="123"/>
  <c r="V1062" i="123"/>
  <c r="U1062" i="123"/>
  <c r="T1062" i="123"/>
  <c r="S1062" i="123"/>
  <c r="R1062" i="123"/>
  <c r="Q1062" i="123"/>
  <c r="P1062" i="123"/>
  <c r="O1062" i="123"/>
  <c r="N1062" i="123"/>
  <c r="M1062" i="123"/>
  <c r="L1062" i="123"/>
  <c r="K1062" i="123"/>
  <c r="J1062" i="123"/>
  <c r="I1062" i="123"/>
  <c r="H1062" i="123"/>
  <c r="G1062" i="123"/>
  <c r="F1062" i="123"/>
  <c r="D1062" i="123"/>
  <c r="C1062" i="123"/>
  <c r="B1062" i="123"/>
  <c r="AB1061" i="123"/>
  <c r="Z1061" i="123"/>
  <c r="Y1061" i="123"/>
  <c r="W1061" i="123"/>
  <c r="V1061" i="123"/>
  <c r="U1061" i="123"/>
  <c r="T1061" i="123"/>
  <c r="S1061" i="123"/>
  <c r="R1061" i="123"/>
  <c r="Q1061" i="123"/>
  <c r="P1061" i="123"/>
  <c r="O1061" i="123"/>
  <c r="N1061" i="123"/>
  <c r="M1061" i="123"/>
  <c r="L1061" i="123"/>
  <c r="K1061" i="123"/>
  <c r="J1061" i="123"/>
  <c r="I1061" i="123"/>
  <c r="H1061" i="123"/>
  <c r="G1061" i="123"/>
  <c r="F1061" i="123"/>
  <c r="D1061" i="123"/>
  <c r="C1061" i="123"/>
  <c r="B1061" i="123"/>
  <c r="AB1060" i="123"/>
  <c r="AA1060" i="123" s="1"/>
  <c r="Z1060" i="123"/>
  <c r="Y1060" i="123"/>
  <c r="W1060" i="123"/>
  <c r="V1060" i="123"/>
  <c r="U1060" i="123"/>
  <c r="T1060" i="123"/>
  <c r="S1060" i="123"/>
  <c r="R1060" i="123"/>
  <c r="Q1060" i="123"/>
  <c r="P1060" i="123"/>
  <c r="O1060" i="123"/>
  <c r="N1060" i="123"/>
  <c r="M1060" i="123"/>
  <c r="L1060" i="123"/>
  <c r="K1060" i="123"/>
  <c r="J1060" i="123"/>
  <c r="I1060" i="123"/>
  <c r="H1060" i="123"/>
  <c r="G1060" i="123"/>
  <c r="F1060" i="123"/>
  <c r="D1060" i="123"/>
  <c r="C1060" i="123"/>
  <c r="B1060" i="123"/>
  <c r="AB1059" i="123"/>
  <c r="Z1059" i="123"/>
  <c r="Y1059" i="123"/>
  <c r="W1059" i="123"/>
  <c r="V1059" i="123"/>
  <c r="U1059" i="123"/>
  <c r="T1059" i="123"/>
  <c r="S1059" i="123"/>
  <c r="R1059" i="123"/>
  <c r="Q1059" i="123"/>
  <c r="P1059" i="123"/>
  <c r="O1059" i="123"/>
  <c r="N1059" i="123"/>
  <c r="M1059" i="123"/>
  <c r="L1059" i="123"/>
  <c r="K1059" i="123"/>
  <c r="J1059" i="123"/>
  <c r="I1059" i="123"/>
  <c r="H1059" i="123"/>
  <c r="G1059" i="123"/>
  <c r="F1059" i="123"/>
  <c r="D1059" i="123"/>
  <c r="C1059" i="123"/>
  <c r="B1059" i="123"/>
  <c r="AB1058" i="123"/>
  <c r="Z1058" i="123"/>
  <c r="Y1058" i="123"/>
  <c r="W1058" i="123"/>
  <c r="V1058" i="123"/>
  <c r="U1058" i="123"/>
  <c r="T1058" i="123"/>
  <c r="S1058" i="123"/>
  <c r="R1058" i="123"/>
  <c r="Q1058" i="123"/>
  <c r="P1058" i="123"/>
  <c r="O1058" i="123"/>
  <c r="N1058" i="123"/>
  <c r="M1058" i="123"/>
  <c r="L1058" i="123"/>
  <c r="K1058" i="123"/>
  <c r="J1058" i="123"/>
  <c r="I1058" i="123"/>
  <c r="H1058" i="123"/>
  <c r="G1058" i="123"/>
  <c r="F1058" i="123"/>
  <c r="D1058" i="123"/>
  <c r="C1058" i="123"/>
  <c r="B1058" i="123"/>
  <c r="AB1057" i="123"/>
  <c r="Z1057" i="123"/>
  <c r="Y1057" i="123"/>
  <c r="W1057" i="123"/>
  <c r="V1057" i="123"/>
  <c r="U1057" i="123"/>
  <c r="T1057" i="123"/>
  <c r="S1057" i="123"/>
  <c r="R1057" i="123"/>
  <c r="Q1057" i="123"/>
  <c r="P1057" i="123"/>
  <c r="O1057" i="123"/>
  <c r="N1057" i="123"/>
  <c r="M1057" i="123"/>
  <c r="L1057" i="123"/>
  <c r="K1057" i="123"/>
  <c r="J1057" i="123"/>
  <c r="I1057" i="123"/>
  <c r="H1057" i="123"/>
  <c r="G1057" i="123"/>
  <c r="F1057" i="123"/>
  <c r="D1057" i="123"/>
  <c r="C1057" i="123"/>
  <c r="B1057" i="123"/>
  <c r="AB1056" i="123"/>
  <c r="Z1056" i="123"/>
  <c r="AA1056" i="123" s="1"/>
  <c r="Y1056" i="123"/>
  <c r="W1056" i="123"/>
  <c r="V1056" i="123"/>
  <c r="U1056" i="123"/>
  <c r="T1056" i="123"/>
  <c r="S1056" i="123"/>
  <c r="R1056" i="123"/>
  <c r="Q1056" i="123"/>
  <c r="P1056" i="123"/>
  <c r="O1056" i="123"/>
  <c r="N1056" i="123"/>
  <c r="M1056" i="123"/>
  <c r="L1056" i="123"/>
  <c r="K1056" i="123"/>
  <c r="J1056" i="123"/>
  <c r="I1056" i="123"/>
  <c r="H1056" i="123"/>
  <c r="G1056" i="123"/>
  <c r="F1056" i="123"/>
  <c r="D1056" i="123"/>
  <c r="C1056" i="123"/>
  <c r="B1056" i="123"/>
  <c r="AB1055" i="123"/>
  <c r="Z1055" i="123"/>
  <c r="Y1055" i="123"/>
  <c r="W1055" i="123"/>
  <c r="V1055" i="123"/>
  <c r="U1055" i="123"/>
  <c r="T1055" i="123"/>
  <c r="S1055" i="123"/>
  <c r="R1055" i="123"/>
  <c r="Q1055" i="123"/>
  <c r="P1055" i="123"/>
  <c r="O1055" i="123"/>
  <c r="N1055" i="123"/>
  <c r="M1055" i="123"/>
  <c r="L1055" i="123"/>
  <c r="K1055" i="123"/>
  <c r="J1055" i="123"/>
  <c r="I1055" i="123"/>
  <c r="H1055" i="123"/>
  <c r="G1055" i="123"/>
  <c r="F1055" i="123"/>
  <c r="D1055" i="123"/>
  <c r="C1055" i="123"/>
  <c r="B1055" i="123"/>
  <c r="AB1054" i="123"/>
  <c r="Z1054" i="123"/>
  <c r="Y1054" i="123"/>
  <c r="W1054" i="123"/>
  <c r="V1054" i="123"/>
  <c r="U1054" i="123"/>
  <c r="T1054" i="123"/>
  <c r="S1054" i="123"/>
  <c r="R1054" i="123"/>
  <c r="Q1054" i="123"/>
  <c r="P1054" i="123"/>
  <c r="O1054" i="123"/>
  <c r="N1054" i="123"/>
  <c r="M1054" i="123"/>
  <c r="L1054" i="123"/>
  <c r="K1054" i="123"/>
  <c r="J1054" i="123"/>
  <c r="I1054" i="123"/>
  <c r="H1054" i="123"/>
  <c r="G1054" i="123"/>
  <c r="F1054" i="123"/>
  <c r="D1054" i="123"/>
  <c r="C1054" i="123"/>
  <c r="B1054" i="123"/>
  <c r="AB1053" i="123"/>
  <c r="Z1053" i="123"/>
  <c r="Y1053" i="123"/>
  <c r="W1053" i="123"/>
  <c r="V1053" i="123"/>
  <c r="U1053" i="123"/>
  <c r="T1053" i="123"/>
  <c r="S1053" i="123"/>
  <c r="R1053" i="123"/>
  <c r="Q1053" i="123"/>
  <c r="P1053" i="123"/>
  <c r="O1053" i="123"/>
  <c r="N1053" i="123"/>
  <c r="M1053" i="123"/>
  <c r="L1053" i="123"/>
  <c r="K1053" i="123"/>
  <c r="J1053" i="123"/>
  <c r="I1053" i="123"/>
  <c r="H1053" i="123"/>
  <c r="G1053" i="123"/>
  <c r="F1053" i="123"/>
  <c r="D1053" i="123"/>
  <c r="C1053" i="123"/>
  <c r="B1053" i="123"/>
  <c r="AB1052" i="123"/>
  <c r="Z1052" i="123"/>
  <c r="AA1052" i="123" s="1"/>
  <c r="Y1052" i="123"/>
  <c r="W1052" i="123"/>
  <c r="V1052" i="123"/>
  <c r="U1052" i="123"/>
  <c r="T1052" i="123"/>
  <c r="S1052" i="123"/>
  <c r="R1052" i="123"/>
  <c r="Q1052" i="123"/>
  <c r="P1052" i="123"/>
  <c r="O1052" i="123"/>
  <c r="N1052" i="123"/>
  <c r="M1052" i="123"/>
  <c r="L1052" i="123"/>
  <c r="K1052" i="123"/>
  <c r="J1052" i="123"/>
  <c r="I1052" i="123"/>
  <c r="H1052" i="123"/>
  <c r="G1052" i="123"/>
  <c r="F1052" i="123"/>
  <c r="D1052" i="123"/>
  <c r="C1052" i="123"/>
  <c r="B1052" i="123"/>
  <c r="AB1051" i="123"/>
  <c r="Z1051" i="123"/>
  <c r="AA1051" i="123" s="1"/>
  <c r="Y1051" i="123"/>
  <c r="W1051" i="123"/>
  <c r="V1051" i="123"/>
  <c r="U1051" i="123"/>
  <c r="T1051" i="123"/>
  <c r="S1051" i="123"/>
  <c r="R1051" i="123"/>
  <c r="Q1051" i="123"/>
  <c r="P1051" i="123"/>
  <c r="O1051" i="123"/>
  <c r="N1051" i="123"/>
  <c r="M1051" i="123"/>
  <c r="L1051" i="123"/>
  <c r="K1051" i="123"/>
  <c r="J1051" i="123"/>
  <c r="I1051" i="123"/>
  <c r="H1051" i="123"/>
  <c r="G1051" i="123"/>
  <c r="F1051" i="123"/>
  <c r="D1051" i="123"/>
  <c r="C1051" i="123"/>
  <c r="B1051" i="123"/>
  <c r="AB1050" i="123"/>
  <c r="Z1050" i="123"/>
  <c r="AA1050" i="123" s="1"/>
  <c r="Y1050" i="123"/>
  <c r="W1050" i="123"/>
  <c r="V1050" i="123"/>
  <c r="U1050" i="123"/>
  <c r="T1050" i="123"/>
  <c r="S1050" i="123"/>
  <c r="R1050" i="123"/>
  <c r="Q1050" i="123"/>
  <c r="P1050" i="123"/>
  <c r="O1050" i="123"/>
  <c r="N1050" i="123"/>
  <c r="M1050" i="123"/>
  <c r="L1050" i="123"/>
  <c r="K1050" i="123"/>
  <c r="J1050" i="123"/>
  <c r="I1050" i="123"/>
  <c r="H1050" i="123"/>
  <c r="G1050" i="123"/>
  <c r="F1050" i="123"/>
  <c r="D1050" i="123"/>
  <c r="C1050" i="123"/>
  <c r="B1050" i="123"/>
  <c r="AB1049" i="123"/>
  <c r="Z1049" i="123"/>
  <c r="Y1049" i="123"/>
  <c r="W1049" i="123"/>
  <c r="V1049" i="123"/>
  <c r="U1049" i="123"/>
  <c r="T1049" i="123"/>
  <c r="S1049" i="123"/>
  <c r="R1049" i="123"/>
  <c r="Q1049" i="123"/>
  <c r="P1049" i="123"/>
  <c r="O1049" i="123"/>
  <c r="N1049" i="123"/>
  <c r="M1049" i="123"/>
  <c r="L1049" i="123"/>
  <c r="K1049" i="123"/>
  <c r="J1049" i="123"/>
  <c r="I1049" i="123"/>
  <c r="H1049" i="123"/>
  <c r="G1049" i="123"/>
  <c r="F1049" i="123"/>
  <c r="D1049" i="123"/>
  <c r="C1049" i="123"/>
  <c r="B1049" i="123"/>
  <c r="AB1048" i="123"/>
  <c r="Z1048" i="123"/>
  <c r="AA1048" i="123" s="1"/>
  <c r="Y1048" i="123"/>
  <c r="W1048" i="123"/>
  <c r="V1048" i="123"/>
  <c r="U1048" i="123"/>
  <c r="T1048" i="123"/>
  <c r="S1048" i="123"/>
  <c r="R1048" i="123"/>
  <c r="Q1048" i="123"/>
  <c r="P1048" i="123"/>
  <c r="O1048" i="123"/>
  <c r="N1048" i="123"/>
  <c r="M1048" i="123"/>
  <c r="L1048" i="123"/>
  <c r="K1048" i="123"/>
  <c r="J1048" i="123"/>
  <c r="I1048" i="123"/>
  <c r="H1048" i="123"/>
  <c r="G1048" i="123"/>
  <c r="F1048" i="123"/>
  <c r="D1048" i="123"/>
  <c r="C1048" i="123"/>
  <c r="B1048" i="123"/>
  <c r="AB1047" i="123"/>
  <c r="Z1047" i="123"/>
  <c r="Y1047" i="123"/>
  <c r="W1047" i="123"/>
  <c r="V1047" i="123"/>
  <c r="U1047" i="123"/>
  <c r="T1047" i="123"/>
  <c r="S1047" i="123"/>
  <c r="R1047" i="123"/>
  <c r="Q1047" i="123"/>
  <c r="P1047" i="123"/>
  <c r="O1047" i="123"/>
  <c r="N1047" i="123"/>
  <c r="M1047" i="123"/>
  <c r="L1047" i="123"/>
  <c r="K1047" i="123"/>
  <c r="J1047" i="123"/>
  <c r="I1047" i="123"/>
  <c r="H1047" i="123"/>
  <c r="G1047" i="123"/>
  <c r="F1047" i="123"/>
  <c r="D1047" i="123"/>
  <c r="C1047" i="123"/>
  <c r="B1047" i="123"/>
  <c r="AB1046" i="123"/>
  <c r="Z1046" i="123"/>
  <c r="Y1046" i="123"/>
  <c r="W1046" i="123"/>
  <c r="V1046" i="123"/>
  <c r="U1046" i="123"/>
  <c r="T1046" i="123"/>
  <c r="S1046" i="123"/>
  <c r="R1046" i="123"/>
  <c r="Q1046" i="123"/>
  <c r="P1046" i="123"/>
  <c r="O1046" i="123"/>
  <c r="N1046" i="123"/>
  <c r="M1046" i="123"/>
  <c r="L1046" i="123"/>
  <c r="K1046" i="123"/>
  <c r="J1046" i="123"/>
  <c r="I1046" i="123"/>
  <c r="H1046" i="123"/>
  <c r="G1046" i="123"/>
  <c r="F1046" i="123"/>
  <c r="D1046" i="123"/>
  <c r="C1046" i="123"/>
  <c r="B1046" i="123"/>
  <c r="AB1045" i="123"/>
  <c r="Z1045" i="123"/>
  <c r="Y1045" i="123"/>
  <c r="W1045" i="123"/>
  <c r="V1045" i="123"/>
  <c r="U1045" i="123"/>
  <c r="T1045" i="123"/>
  <c r="S1045" i="123"/>
  <c r="R1045" i="123"/>
  <c r="Q1045" i="123"/>
  <c r="P1045" i="123"/>
  <c r="O1045" i="123"/>
  <c r="N1045" i="123"/>
  <c r="M1045" i="123"/>
  <c r="L1045" i="123"/>
  <c r="K1045" i="123"/>
  <c r="J1045" i="123"/>
  <c r="I1045" i="123"/>
  <c r="H1045" i="123"/>
  <c r="G1045" i="123"/>
  <c r="F1045" i="123"/>
  <c r="D1045" i="123"/>
  <c r="C1045" i="123"/>
  <c r="B1045" i="123"/>
  <c r="AB1044" i="123"/>
  <c r="Z1044" i="123"/>
  <c r="AA1044" i="123" s="1"/>
  <c r="Y1044" i="123"/>
  <c r="W1044" i="123"/>
  <c r="V1044" i="123"/>
  <c r="U1044" i="123"/>
  <c r="T1044" i="123"/>
  <c r="S1044" i="123"/>
  <c r="R1044" i="123"/>
  <c r="Q1044" i="123"/>
  <c r="P1044" i="123"/>
  <c r="O1044" i="123"/>
  <c r="N1044" i="123"/>
  <c r="M1044" i="123"/>
  <c r="L1044" i="123"/>
  <c r="K1044" i="123"/>
  <c r="J1044" i="123"/>
  <c r="I1044" i="123"/>
  <c r="H1044" i="123"/>
  <c r="G1044" i="123"/>
  <c r="F1044" i="123"/>
  <c r="D1044" i="123"/>
  <c r="C1044" i="123"/>
  <c r="B1044" i="123"/>
  <c r="AB1043" i="123"/>
  <c r="Z1043" i="123"/>
  <c r="Y1043" i="123"/>
  <c r="W1043" i="123"/>
  <c r="V1043" i="123"/>
  <c r="U1043" i="123"/>
  <c r="T1043" i="123"/>
  <c r="S1043" i="123"/>
  <c r="R1043" i="123"/>
  <c r="Q1043" i="123"/>
  <c r="P1043" i="123"/>
  <c r="O1043" i="123"/>
  <c r="N1043" i="123"/>
  <c r="M1043" i="123"/>
  <c r="L1043" i="123"/>
  <c r="K1043" i="123"/>
  <c r="J1043" i="123"/>
  <c r="I1043" i="123"/>
  <c r="H1043" i="123"/>
  <c r="G1043" i="123"/>
  <c r="F1043" i="123"/>
  <c r="D1043" i="123"/>
  <c r="C1043" i="123"/>
  <c r="B1043" i="123"/>
  <c r="AB1042" i="123"/>
  <c r="Z1042" i="123"/>
  <c r="AA1042" i="123" s="1"/>
  <c r="Y1042" i="123"/>
  <c r="W1042" i="123"/>
  <c r="V1042" i="123"/>
  <c r="U1042" i="123"/>
  <c r="T1042" i="123"/>
  <c r="S1042" i="123"/>
  <c r="R1042" i="123"/>
  <c r="Q1042" i="123"/>
  <c r="P1042" i="123"/>
  <c r="O1042" i="123"/>
  <c r="N1042" i="123"/>
  <c r="M1042" i="123"/>
  <c r="L1042" i="123"/>
  <c r="K1042" i="123"/>
  <c r="J1042" i="123"/>
  <c r="I1042" i="123"/>
  <c r="H1042" i="123"/>
  <c r="G1042" i="123"/>
  <c r="F1042" i="123"/>
  <c r="D1042" i="123"/>
  <c r="C1042" i="123"/>
  <c r="B1042" i="123"/>
  <c r="AB1041" i="123"/>
  <c r="Z1041" i="123"/>
  <c r="Y1041" i="123"/>
  <c r="W1041" i="123"/>
  <c r="V1041" i="123"/>
  <c r="U1041" i="123"/>
  <c r="T1041" i="123"/>
  <c r="S1041" i="123"/>
  <c r="R1041" i="123"/>
  <c r="Q1041" i="123"/>
  <c r="P1041" i="123"/>
  <c r="O1041" i="123"/>
  <c r="N1041" i="123"/>
  <c r="M1041" i="123"/>
  <c r="L1041" i="123"/>
  <c r="K1041" i="123"/>
  <c r="J1041" i="123"/>
  <c r="I1041" i="123"/>
  <c r="H1041" i="123"/>
  <c r="G1041" i="123"/>
  <c r="F1041" i="123"/>
  <c r="D1041" i="123"/>
  <c r="C1041" i="123"/>
  <c r="B1041" i="123"/>
  <c r="AB1040" i="123"/>
  <c r="AA1040" i="123"/>
  <c r="Z1040" i="123"/>
  <c r="Y1040" i="123"/>
  <c r="W1040" i="123"/>
  <c r="V1040" i="123"/>
  <c r="U1040" i="123"/>
  <c r="T1040" i="123"/>
  <c r="S1040" i="123"/>
  <c r="R1040" i="123"/>
  <c r="Q1040" i="123"/>
  <c r="P1040" i="123"/>
  <c r="O1040" i="123"/>
  <c r="N1040" i="123"/>
  <c r="M1040" i="123"/>
  <c r="L1040" i="123"/>
  <c r="K1040" i="123"/>
  <c r="J1040" i="123"/>
  <c r="I1040" i="123"/>
  <c r="H1040" i="123"/>
  <c r="G1040" i="123"/>
  <c r="F1040" i="123"/>
  <c r="D1040" i="123"/>
  <c r="C1040" i="123"/>
  <c r="B1040" i="123"/>
  <c r="AB1039" i="123"/>
  <c r="Z1039" i="123"/>
  <c r="Y1039" i="123"/>
  <c r="W1039" i="123"/>
  <c r="V1039" i="123"/>
  <c r="U1039" i="123"/>
  <c r="T1039" i="123"/>
  <c r="S1039" i="123"/>
  <c r="R1039" i="123"/>
  <c r="Q1039" i="123"/>
  <c r="P1039" i="123"/>
  <c r="O1039" i="123"/>
  <c r="N1039" i="123"/>
  <c r="M1039" i="123"/>
  <c r="L1039" i="123"/>
  <c r="K1039" i="123"/>
  <c r="J1039" i="123"/>
  <c r="I1039" i="123"/>
  <c r="H1039" i="123"/>
  <c r="G1039" i="123"/>
  <c r="F1039" i="123"/>
  <c r="D1039" i="123"/>
  <c r="C1039" i="123"/>
  <c r="B1039" i="123"/>
  <c r="AB1038" i="123"/>
  <c r="AA1038" i="123" s="1"/>
  <c r="Z1038" i="123"/>
  <c r="Y1038" i="123"/>
  <c r="W1038" i="123"/>
  <c r="V1038" i="123"/>
  <c r="U1038" i="123"/>
  <c r="T1038" i="123"/>
  <c r="S1038" i="123"/>
  <c r="R1038" i="123"/>
  <c r="Q1038" i="123"/>
  <c r="P1038" i="123"/>
  <c r="O1038" i="123"/>
  <c r="N1038" i="123"/>
  <c r="M1038" i="123"/>
  <c r="L1038" i="123"/>
  <c r="K1038" i="123"/>
  <c r="J1038" i="123"/>
  <c r="I1038" i="123"/>
  <c r="H1038" i="123"/>
  <c r="G1038" i="123"/>
  <c r="F1038" i="123"/>
  <c r="D1038" i="123"/>
  <c r="C1038" i="123"/>
  <c r="B1038" i="123"/>
  <c r="AB1037" i="123"/>
  <c r="Z1037" i="123"/>
  <c r="Y1037" i="123"/>
  <c r="W1037" i="123"/>
  <c r="V1037" i="123"/>
  <c r="U1037" i="123"/>
  <c r="T1037" i="123"/>
  <c r="S1037" i="123"/>
  <c r="R1037" i="123"/>
  <c r="Q1037" i="123"/>
  <c r="P1037" i="123"/>
  <c r="O1037" i="123"/>
  <c r="N1037" i="123"/>
  <c r="M1037" i="123"/>
  <c r="L1037" i="123"/>
  <c r="K1037" i="123"/>
  <c r="J1037" i="123"/>
  <c r="I1037" i="123"/>
  <c r="H1037" i="123"/>
  <c r="G1037" i="123"/>
  <c r="F1037" i="123"/>
  <c r="D1037" i="123"/>
  <c r="C1037" i="123"/>
  <c r="B1037" i="123"/>
  <c r="AB1036" i="123"/>
  <c r="AA1036" i="123" s="1"/>
  <c r="Z1036" i="123"/>
  <c r="Y1036" i="123"/>
  <c r="W1036" i="123"/>
  <c r="V1036" i="123"/>
  <c r="U1036" i="123"/>
  <c r="T1036" i="123"/>
  <c r="S1036" i="123"/>
  <c r="R1036" i="123"/>
  <c r="Q1036" i="123"/>
  <c r="P1036" i="123"/>
  <c r="O1036" i="123"/>
  <c r="N1036" i="123"/>
  <c r="M1036" i="123"/>
  <c r="L1036" i="123"/>
  <c r="K1036" i="123"/>
  <c r="J1036" i="123"/>
  <c r="I1036" i="123"/>
  <c r="H1036" i="123"/>
  <c r="G1036" i="123"/>
  <c r="F1036" i="123"/>
  <c r="D1036" i="123"/>
  <c r="C1036" i="123"/>
  <c r="B1036" i="123"/>
  <c r="AB1035" i="123"/>
  <c r="Z1035" i="123"/>
  <c r="Y1035" i="123"/>
  <c r="W1035" i="123"/>
  <c r="V1035" i="123"/>
  <c r="U1035" i="123"/>
  <c r="T1035" i="123"/>
  <c r="S1035" i="123"/>
  <c r="R1035" i="123"/>
  <c r="Q1035" i="123"/>
  <c r="P1035" i="123"/>
  <c r="O1035" i="123"/>
  <c r="N1035" i="123"/>
  <c r="M1035" i="123"/>
  <c r="L1035" i="123"/>
  <c r="K1035" i="123"/>
  <c r="J1035" i="123"/>
  <c r="I1035" i="123"/>
  <c r="H1035" i="123"/>
  <c r="G1035" i="123"/>
  <c r="F1035" i="123"/>
  <c r="D1035" i="123"/>
  <c r="C1035" i="123"/>
  <c r="B1035" i="123"/>
  <c r="AB1034" i="123"/>
  <c r="Z1034" i="123"/>
  <c r="Y1034" i="123"/>
  <c r="W1034" i="123"/>
  <c r="V1034" i="123"/>
  <c r="U1034" i="123"/>
  <c r="T1034" i="123"/>
  <c r="S1034" i="123"/>
  <c r="R1034" i="123"/>
  <c r="Q1034" i="123"/>
  <c r="P1034" i="123"/>
  <c r="O1034" i="123"/>
  <c r="N1034" i="123"/>
  <c r="M1034" i="123"/>
  <c r="L1034" i="123"/>
  <c r="K1034" i="123"/>
  <c r="J1034" i="123"/>
  <c r="I1034" i="123"/>
  <c r="H1034" i="123"/>
  <c r="G1034" i="123"/>
  <c r="F1034" i="123"/>
  <c r="D1034" i="123"/>
  <c r="C1034" i="123"/>
  <c r="B1034" i="123"/>
  <c r="AB1033" i="123"/>
  <c r="Z1033" i="123"/>
  <c r="Y1033" i="123"/>
  <c r="W1033" i="123"/>
  <c r="V1033" i="123"/>
  <c r="U1033" i="123"/>
  <c r="T1033" i="123"/>
  <c r="S1033" i="123"/>
  <c r="R1033" i="123"/>
  <c r="Q1033" i="123"/>
  <c r="P1033" i="123"/>
  <c r="O1033" i="123"/>
  <c r="N1033" i="123"/>
  <c r="M1033" i="123"/>
  <c r="L1033" i="123"/>
  <c r="K1033" i="123"/>
  <c r="J1033" i="123"/>
  <c r="I1033" i="123"/>
  <c r="H1033" i="123"/>
  <c r="G1033" i="123"/>
  <c r="F1033" i="123"/>
  <c r="D1033" i="123"/>
  <c r="C1033" i="123"/>
  <c r="B1033" i="123"/>
  <c r="AB1032" i="123"/>
  <c r="Z1032" i="123"/>
  <c r="AA1032" i="123" s="1"/>
  <c r="Y1032" i="123"/>
  <c r="W1032" i="123"/>
  <c r="V1032" i="123"/>
  <c r="U1032" i="123"/>
  <c r="T1032" i="123"/>
  <c r="S1032" i="123"/>
  <c r="R1032" i="123"/>
  <c r="Q1032" i="123"/>
  <c r="P1032" i="123"/>
  <c r="O1032" i="123"/>
  <c r="N1032" i="123"/>
  <c r="M1032" i="123"/>
  <c r="L1032" i="123"/>
  <c r="K1032" i="123"/>
  <c r="J1032" i="123"/>
  <c r="I1032" i="123"/>
  <c r="H1032" i="123"/>
  <c r="G1032" i="123"/>
  <c r="F1032" i="123"/>
  <c r="D1032" i="123"/>
  <c r="C1032" i="123"/>
  <c r="B1032" i="123"/>
  <c r="AB1031" i="123"/>
  <c r="Z1031" i="123"/>
  <c r="Y1031" i="123"/>
  <c r="W1031" i="123"/>
  <c r="V1031" i="123"/>
  <c r="U1031" i="123"/>
  <c r="T1031" i="123"/>
  <c r="S1031" i="123"/>
  <c r="R1031" i="123"/>
  <c r="Q1031" i="123"/>
  <c r="P1031" i="123"/>
  <c r="O1031" i="123"/>
  <c r="N1031" i="123"/>
  <c r="M1031" i="123"/>
  <c r="L1031" i="123"/>
  <c r="K1031" i="123"/>
  <c r="J1031" i="123"/>
  <c r="I1031" i="123"/>
  <c r="H1031" i="123"/>
  <c r="G1031" i="123"/>
  <c r="F1031" i="123"/>
  <c r="D1031" i="123"/>
  <c r="C1031" i="123"/>
  <c r="B1031" i="123"/>
  <c r="AB1030" i="123"/>
  <c r="Z1030" i="123"/>
  <c r="Y1030" i="123"/>
  <c r="W1030" i="123"/>
  <c r="V1030" i="123"/>
  <c r="U1030" i="123"/>
  <c r="T1030" i="123"/>
  <c r="S1030" i="123"/>
  <c r="R1030" i="123"/>
  <c r="Q1030" i="123"/>
  <c r="P1030" i="123"/>
  <c r="O1030" i="123"/>
  <c r="N1030" i="123"/>
  <c r="M1030" i="123"/>
  <c r="L1030" i="123"/>
  <c r="K1030" i="123"/>
  <c r="J1030" i="123"/>
  <c r="I1030" i="123"/>
  <c r="H1030" i="123"/>
  <c r="G1030" i="123"/>
  <c r="F1030" i="123"/>
  <c r="D1030" i="123"/>
  <c r="C1030" i="123"/>
  <c r="B1030" i="123"/>
  <c r="AB1029" i="123"/>
  <c r="Z1029" i="123"/>
  <c r="Y1029" i="123"/>
  <c r="W1029" i="123"/>
  <c r="V1029" i="123"/>
  <c r="U1029" i="123"/>
  <c r="T1029" i="123"/>
  <c r="S1029" i="123"/>
  <c r="R1029" i="123"/>
  <c r="Q1029" i="123"/>
  <c r="P1029" i="123"/>
  <c r="O1029" i="123"/>
  <c r="N1029" i="123"/>
  <c r="M1029" i="123"/>
  <c r="L1029" i="123"/>
  <c r="K1029" i="123"/>
  <c r="J1029" i="123"/>
  <c r="I1029" i="123"/>
  <c r="H1029" i="123"/>
  <c r="G1029" i="123"/>
  <c r="F1029" i="123"/>
  <c r="D1029" i="123"/>
  <c r="C1029" i="123"/>
  <c r="B1029" i="123"/>
  <c r="AB1028" i="123"/>
  <c r="AA1028" i="123" s="1"/>
  <c r="Z1028" i="123"/>
  <c r="Y1028" i="123"/>
  <c r="W1028" i="123"/>
  <c r="V1028" i="123"/>
  <c r="U1028" i="123"/>
  <c r="T1028" i="123"/>
  <c r="S1028" i="123"/>
  <c r="R1028" i="123"/>
  <c r="Q1028" i="123"/>
  <c r="P1028" i="123"/>
  <c r="O1028" i="123"/>
  <c r="N1028" i="123"/>
  <c r="M1028" i="123"/>
  <c r="L1028" i="123"/>
  <c r="K1028" i="123"/>
  <c r="J1028" i="123"/>
  <c r="I1028" i="123"/>
  <c r="H1028" i="123"/>
  <c r="G1028" i="123"/>
  <c r="F1028" i="123"/>
  <c r="D1028" i="123"/>
  <c r="C1028" i="123"/>
  <c r="B1028" i="123"/>
  <c r="AB1027" i="123"/>
  <c r="Z1027" i="123"/>
  <c r="Y1027" i="123"/>
  <c r="W1027" i="123"/>
  <c r="V1027" i="123"/>
  <c r="U1027" i="123"/>
  <c r="T1027" i="123"/>
  <c r="S1027" i="123"/>
  <c r="R1027" i="123"/>
  <c r="Q1027" i="123"/>
  <c r="P1027" i="123"/>
  <c r="O1027" i="123"/>
  <c r="N1027" i="123"/>
  <c r="M1027" i="123"/>
  <c r="L1027" i="123"/>
  <c r="K1027" i="123"/>
  <c r="J1027" i="123"/>
  <c r="I1027" i="123"/>
  <c r="H1027" i="123"/>
  <c r="G1027" i="123"/>
  <c r="F1027" i="123"/>
  <c r="D1027" i="123"/>
  <c r="C1027" i="123"/>
  <c r="B1027" i="123"/>
  <c r="AB1026" i="123"/>
  <c r="Z1026" i="123"/>
  <c r="Y1026" i="123"/>
  <c r="W1026" i="123"/>
  <c r="V1026" i="123"/>
  <c r="U1026" i="123"/>
  <c r="T1026" i="123"/>
  <c r="S1026" i="123"/>
  <c r="R1026" i="123"/>
  <c r="Q1026" i="123"/>
  <c r="P1026" i="123"/>
  <c r="O1026" i="123"/>
  <c r="N1026" i="123"/>
  <c r="M1026" i="123"/>
  <c r="L1026" i="123"/>
  <c r="K1026" i="123"/>
  <c r="J1026" i="123"/>
  <c r="I1026" i="123"/>
  <c r="H1026" i="123"/>
  <c r="G1026" i="123"/>
  <c r="F1026" i="123"/>
  <c r="D1026" i="123"/>
  <c r="C1026" i="123"/>
  <c r="B1026" i="123"/>
  <c r="AB1025" i="123"/>
  <c r="Z1025" i="123"/>
  <c r="Y1025" i="123"/>
  <c r="W1025" i="123"/>
  <c r="V1025" i="123"/>
  <c r="U1025" i="123"/>
  <c r="T1025" i="123"/>
  <c r="S1025" i="123"/>
  <c r="R1025" i="123"/>
  <c r="Q1025" i="123"/>
  <c r="P1025" i="123"/>
  <c r="O1025" i="123"/>
  <c r="N1025" i="123"/>
  <c r="M1025" i="123"/>
  <c r="L1025" i="123"/>
  <c r="K1025" i="123"/>
  <c r="J1025" i="123"/>
  <c r="I1025" i="123"/>
  <c r="H1025" i="123"/>
  <c r="G1025" i="123"/>
  <c r="F1025" i="123"/>
  <c r="D1025" i="123"/>
  <c r="C1025" i="123"/>
  <c r="B1025" i="123"/>
  <c r="AB1024" i="123"/>
  <c r="Z1024" i="123"/>
  <c r="AA1024" i="123" s="1"/>
  <c r="Y1024" i="123"/>
  <c r="W1024" i="123"/>
  <c r="V1024" i="123"/>
  <c r="U1024" i="123"/>
  <c r="T1024" i="123"/>
  <c r="S1024" i="123"/>
  <c r="R1024" i="123"/>
  <c r="Q1024" i="123"/>
  <c r="P1024" i="123"/>
  <c r="O1024" i="123"/>
  <c r="N1024" i="123"/>
  <c r="M1024" i="123"/>
  <c r="L1024" i="123"/>
  <c r="K1024" i="123"/>
  <c r="J1024" i="123"/>
  <c r="I1024" i="123"/>
  <c r="H1024" i="123"/>
  <c r="G1024" i="123"/>
  <c r="F1024" i="123"/>
  <c r="D1024" i="123"/>
  <c r="C1024" i="123"/>
  <c r="B1024" i="123"/>
  <c r="AB1023" i="123"/>
  <c r="Z1023" i="123"/>
  <c r="Y1023" i="123"/>
  <c r="W1023" i="123"/>
  <c r="V1023" i="123"/>
  <c r="U1023" i="123"/>
  <c r="T1023" i="123"/>
  <c r="S1023" i="123"/>
  <c r="R1023" i="123"/>
  <c r="Q1023" i="123"/>
  <c r="P1023" i="123"/>
  <c r="O1023" i="123"/>
  <c r="N1023" i="123"/>
  <c r="M1023" i="123"/>
  <c r="L1023" i="123"/>
  <c r="K1023" i="123"/>
  <c r="J1023" i="123"/>
  <c r="I1023" i="123"/>
  <c r="H1023" i="123"/>
  <c r="G1023" i="123"/>
  <c r="F1023" i="123"/>
  <c r="D1023" i="123"/>
  <c r="C1023" i="123"/>
  <c r="B1023" i="123"/>
  <c r="AB1022" i="123"/>
  <c r="Z1022" i="123"/>
  <c r="Y1022" i="123"/>
  <c r="W1022" i="123"/>
  <c r="V1022" i="123"/>
  <c r="U1022" i="123"/>
  <c r="T1022" i="123"/>
  <c r="S1022" i="123"/>
  <c r="R1022" i="123"/>
  <c r="Q1022" i="123"/>
  <c r="P1022" i="123"/>
  <c r="O1022" i="123"/>
  <c r="N1022" i="123"/>
  <c r="M1022" i="123"/>
  <c r="L1022" i="123"/>
  <c r="K1022" i="123"/>
  <c r="J1022" i="123"/>
  <c r="I1022" i="123"/>
  <c r="H1022" i="123"/>
  <c r="G1022" i="123"/>
  <c r="F1022" i="123"/>
  <c r="D1022" i="123"/>
  <c r="C1022" i="123"/>
  <c r="B1022" i="123"/>
  <c r="AB1021" i="123"/>
  <c r="Z1021" i="123"/>
  <c r="Y1021" i="123"/>
  <c r="W1021" i="123"/>
  <c r="V1021" i="123"/>
  <c r="U1021" i="123"/>
  <c r="T1021" i="123"/>
  <c r="S1021" i="123"/>
  <c r="R1021" i="123"/>
  <c r="Q1021" i="123"/>
  <c r="P1021" i="123"/>
  <c r="O1021" i="123"/>
  <c r="N1021" i="123"/>
  <c r="M1021" i="123"/>
  <c r="L1021" i="123"/>
  <c r="K1021" i="123"/>
  <c r="J1021" i="123"/>
  <c r="I1021" i="123"/>
  <c r="H1021" i="123"/>
  <c r="G1021" i="123"/>
  <c r="F1021" i="123"/>
  <c r="D1021" i="123"/>
  <c r="C1021" i="123"/>
  <c r="B1021" i="123"/>
  <c r="AB1020" i="123"/>
  <c r="Z1020" i="123"/>
  <c r="Y1020" i="123"/>
  <c r="W1020" i="123"/>
  <c r="V1020" i="123"/>
  <c r="U1020" i="123"/>
  <c r="T1020" i="123"/>
  <c r="S1020" i="123"/>
  <c r="R1020" i="123"/>
  <c r="Q1020" i="123"/>
  <c r="P1020" i="123"/>
  <c r="O1020" i="123"/>
  <c r="N1020" i="123"/>
  <c r="M1020" i="123"/>
  <c r="L1020" i="123"/>
  <c r="K1020" i="123"/>
  <c r="J1020" i="123"/>
  <c r="I1020" i="123"/>
  <c r="H1020" i="123"/>
  <c r="G1020" i="123"/>
  <c r="F1020" i="123"/>
  <c r="D1020" i="123"/>
  <c r="C1020" i="123"/>
  <c r="B1020" i="123"/>
  <c r="AB1019" i="123"/>
  <c r="Z1019" i="123"/>
  <c r="Y1019" i="123"/>
  <c r="W1019" i="123"/>
  <c r="V1019" i="123"/>
  <c r="U1019" i="123"/>
  <c r="T1019" i="123"/>
  <c r="S1019" i="123"/>
  <c r="R1019" i="123"/>
  <c r="Q1019" i="123"/>
  <c r="P1019" i="123"/>
  <c r="O1019" i="123"/>
  <c r="N1019" i="123"/>
  <c r="M1019" i="123"/>
  <c r="L1019" i="123"/>
  <c r="K1019" i="123"/>
  <c r="J1019" i="123"/>
  <c r="I1019" i="123"/>
  <c r="H1019" i="123"/>
  <c r="G1019" i="123"/>
  <c r="F1019" i="123"/>
  <c r="D1019" i="123"/>
  <c r="C1019" i="123"/>
  <c r="B1019" i="123"/>
  <c r="AB1018" i="123"/>
  <c r="Z1018" i="123"/>
  <c r="AA1018" i="123" s="1"/>
  <c r="Y1018" i="123"/>
  <c r="W1018" i="123"/>
  <c r="V1018" i="123"/>
  <c r="U1018" i="123"/>
  <c r="T1018" i="123"/>
  <c r="S1018" i="123"/>
  <c r="R1018" i="123"/>
  <c r="Q1018" i="123"/>
  <c r="P1018" i="123"/>
  <c r="O1018" i="123"/>
  <c r="N1018" i="123"/>
  <c r="M1018" i="123"/>
  <c r="L1018" i="123"/>
  <c r="K1018" i="123"/>
  <c r="J1018" i="123"/>
  <c r="I1018" i="123"/>
  <c r="H1018" i="123"/>
  <c r="G1018" i="123"/>
  <c r="F1018" i="123"/>
  <c r="D1018" i="123"/>
  <c r="C1018" i="123"/>
  <c r="B1018" i="123"/>
  <c r="AB1017" i="123"/>
  <c r="Z1017" i="123"/>
  <c r="Y1017" i="123"/>
  <c r="W1017" i="123"/>
  <c r="V1017" i="123"/>
  <c r="U1017" i="123"/>
  <c r="T1017" i="123"/>
  <c r="S1017" i="123"/>
  <c r="R1017" i="123"/>
  <c r="Q1017" i="123"/>
  <c r="P1017" i="123"/>
  <c r="O1017" i="123"/>
  <c r="N1017" i="123"/>
  <c r="M1017" i="123"/>
  <c r="L1017" i="123"/>
  <c r="K1017" i="123"/>
  <c r="J1017" i="123"/>
  <c r="I1017" i="123"/>
  <c r="H1017" i="123"/>
  <c r="G1017" i="123"/>
  <c r="F1017" i="123"/>
  <c r="D1017" i="123"/>
  <c r="C1017" i="123"/>
  <c r="B1017" i="123"/>
  <c r="AB1016" i="123"/>
  <c r="Z1016" i="123"/>
  <c r="AA1016" i="123" s="1"/>
  <c r="Y1016" i="123"/>
  <c r="W1016" i="123"/>
  <c r="V1016" i="123"/>
  <c r="U1016" i="123"/>
  <c r="T1016" i="123"/>
  <c r="S1016" i="123"/>
  <c r="R1016" i="123"/>
  <c r="Q1016" i="123"/>
  <c r="P1016" i="123"/>
  <c r="O1016" i="123"/>
  <c r="N1016" i="123"/>
  <c r="M1016" i="123"/>
  <c r="L1016" i="123"/>
  <c r="K1016" i="123"/>
  <c r="J1016" i="123"/>
  <c r="I1016" i="123"/>
  <c r="H1016" i="123"/>
  <c r="G1016" i="123"/>
  <c r="F1016" i="123"/>
  <c r="D1016" i="123"/>
  <c r="C1016" i="123"/>
  <c r="B1016" i="123"/>
  <c r="AB1015" i="123"/>
  <c r="Z1015" i="123"/>
  <c r="Y1015" i="123"/>
  <c r="W1015" i="123"/>
  <c r="V1015" i="123"/>
  <c r="U1015" i="123"/>
  <c r="T1015" i="123"/>
  <c r="S1015" i="123"/>
  <c r="R1015" i="123"/>
  <c r="Q1015" i="123"/>
  <c r="P1015" i="123"/>
  <c r="O1015" i="123"/>
  <c r="N1015" i="123"/>
  <c r="M1015" i="123"/>
  <c r="L1015" i="123"/>
  <c r="K1015" i="123"/>
  <c r="J1015" i="123"/>
  <c r="I1015" i="123"/>
  <c r="H1015" i="123"/>
  <c r="G1015" i="123"/>
  <c r="F1015" i="123"/>
  <c r="D1015" i="123"/>
  <c r="C1015" i="123"/>
  <c r="B1015" i="123"/>
  <c r="AB1014" i="123"/>
  <c r="Z1014" i="123"/>
  <c r="Y1014" i="123"/>
  <c r="W1014" i="123"/>
  <c r="V1014" i="123"/>
  <c r="U1014" i="123"/>
  <c r="T1014" i="123"/>
  <c r="S1014" i="123"/>
  <c r="R1014" i="123"/>
  <c r="Q1014" i="123"/>
  <c r="P1014" i="123"/>
  <c r="O1014" i="123"/>
  <c r="N1014" i="123"/>
  <c r="M1014" i="123"/>
  <c r="L1014" i="123"/>
  <c r="K1014" i="123"/>
  <c r="J1014" i="123"/>
  <c r="I1014" i="123"/>
  <c r="H1014" i="123"/>
  <c r="G1014" i="123"/>
  <c r="F1014" i="123"/>
  <c r="D1014" i="123"/>
  <c r="C1014" i="123"/>
  <c r="B1014" i="123"/>
  <c r="AB1013" i="123"/>
  <c r="Z1013" i="123"/>
  <c r="Y1013" i="123"/>
  <c r="W1013" i="123"/>
  <c r="V1013" i="123"/>
  <c r="U1013" i="123"/>
  <c r="T1013" i="123"/>
  <c r="S1013" i="123"/>
  <c r="R1013" i="123"/>
  <c r="Q1013" i="123"/>
  <c r="P1013" i="123"/>
  <c r="O1013" i="123"/>
  <c r="N1013" i="123"/>
  <c r="M1013" i="123"/>
  <c r="L1013" i="123"/>
  <c r="K1013" i="123"/>
  <c r="J1013" i="123"/>
  <c r="I1013" i="123"/>
  <c r="H1013" i="123"/>
  <c r="G1013" i="123"/>
  <c r="F1013" i="123"/>
  <c r="D1013" i="123"/>
  <c r="C1013" i="123"/>
  <c r="B1013" i="123"/>
  <c r="AB1012" i="123"/>
  <c r="Z1012" i="123"/>
  <c r="Y1012" i="123"/>
  <c r="W1012" i="123"/>
  <c r="V1012" i="123"/>
  <c r="U1012" i="123"/>
  <c r="T1012" i="123"/>
  <c r="S1012" i="123"/>
  <c r="R1012" i="123"/>
  <c r="Q1012" i="123"/>
  <c r="P1012" i="123"/>
  <c r="O1012" i="123"/>
  <c r="N1012" i="123"/>
  <c r="M1012" i="123"/>
  <c r="L1012" i="123"/>
  <c r="K1012" i="123"/>
  <c r="J1012" i="123"/>
  <c r="I1012" i="123"/>
  <c r="H1012" i="123"/>
  <c r="G1012" i="123"/>
  <c r="F1012" i="123"/>
  <c r="D1012" i="123"/>
  <c r="C1012" i="123"/>
  <c r="B1012" i="123"/>
  <c r="AB1011" i="123"/>
  <c r="Z1011" i="123"/>
  <c r="Y1011" i="123"/>
  <c r="W1011" i="123"/>
  <c r="V1011" i="123"/>
  <c r="U1011" i="123"/>
  <c r="T1011" i="123"/>
  <c r="S1011" i="123"/>
  <c r="R1011" i="123"/>
  <c r="Q1011" i="123"/>
  <c r="P1011" i="123"/>
  <c r="O1011" i="123"/>
  <c r="N1011" i="123"/>
  <c r="M1011" i="123"/>
  <c r="L1011" i="123"/>
  <c r="K1011" i="123"/>
  <c r="J1011" i="123"/>
  <c r="I1011" i="123"/>
  <c r="H1011" i="123"/>
  <c r="G1011" i="123"/>
  <c r="F1011" i="123"/>
  <c r="D1011" i="123"/>
  <c r="C1011" i="123"/>
  <c r="B1011" i="123"/>
  <c r="AB1010" i="123"/>
  <c r="Z1010" i="123"/>
  <c r="AA1010" i="123" s="1"/>
  <c r="Y1010" i="123"/>
  <c r="W1010" i="123"/>
  <c r="V1010" i="123"/>
  <c r="U1010" i="123"/>
  <c r="T1010" i="123"/>
  <c r="S1010" i="123"/>
  <c r="R1010" i="123"/>
  <c r="Q1010" i="123"/>
  <c r="P1010" i="123"/>
  <c r="O1010" i="123"/>
  <c r="N1010" i="123"/>
  <c r="M1010" i="123"/>
  <c r="L1010" i="123"/>
  <c r="K1010" i="123"/>
  <c r="J1010" i="123"/>
  <c r="I1010" i="123"/>
  <c r="H1010" i="123"/>
  <c r="G1010" i="123"/>
  <c r="F1010" i="123"/>
  <c r="D1010" i="123"/>
  <c r="C1010" i="123"/>
  <c r="B1010" i="123"/>
  <c r="AB1009" i="123"/>
  <c r="Z1009" i="123"/>
  <c r="Y1009" i="123"/>
  <c r="W1009" i="123"/>
  <c r="V1009" i="123"/>
  <c r="U1009" i="123"/>
  <c r="T1009" i="123"/>
  <c r="S1009" i="123"/>
  <c r="R1009" i="123"/>
  <c r="Q1009" i="123"/>
  <c r="P1009" i="123"/>
  <c r="O1009" i="123"/>
  <c r="N1009" i="123"/>
  <c r="M1009" i="123"/>
  <c r="L1009" i="123"/>
  <c r="K1009" i="123"/>
  <c r="J1009" i="123"/>
  <c r="I1009" i="123"/>
  <c r="H1009" i="123"/>
  <c r="G1009" i="123"/>
  <c r="F1009" i="123"/>
  <c r="D1009" i="123"/>
  <c r="C1009" i="123"/>
  <c r="B1009" i="123"/>
  <c r="AB1008" i="123"/>
  <c r="AA1008" i="123"/>
  <c r="Z1008" i="123"/>
  <c r="Y1008" i="123"/>
  <c r="W1008" i="123"/>
  <c r="V1008" i="123"/>
  <c r="U1008" i="123"/>
  <c r="T1008" i="123"/>
  <c r="S1008" i="123"/>
  <c r="R1008" i="123"/>
  <c r="Q1008" i="123"/>
  <c r="P1008" i="123"/>
  <c r="O1008" i="123"/>
  <c r="N1008" i="123"/>
  <c r="M1008" i="123"/>
  <c r="L1008" i="123"/>
  <c r="K1008" i="123"/>
  <c r="J1008" i="123"/>
  <c r="I1008" i="123"/>
  <c r="H1008" i="123"/>
  <c r="G1008" i="123"/>
  <c r="F1008" i="123"/>
  <c r="D1008" i="123"/>
  <c r="C1008" i="123"/>
  <c r="B1008" i="123"/>
  <c r="AB1007" i="123"/>
  <c r="Z1007" i="123"/>
  <c r="Y1007" i="123"/>
  <c r="W1007" i="123"/>
  <c r="V1007" i="123"/>
  <c r="U1007" i="123"/>
  <c r="T1007" i="123"/>
  <c r="S1007" i="123"/>
  <c r="R1007" i="123"/>
  <c r="Q1007" i="123"/>
  <c r="P1007" i="123"/>
  <c r="O1007" i="123"/>
  <c r="N1007" i="123"/>
  <c r="M1007" i="123"/>
  <c r="L1007" i="123"/>
  <c r="K1007" i="123"/>
  <c r="J1007" i="123"/>
  <c r="I1007" i="123"/>
  <c r="H1007" i="123"/>
  <c r="G1007" i="123"/>
  <c r="F1007" i="123"/>
  <c r="D1007" i="123"/>
  <c r="C1007" i="123"/>
  <c r="B1007" i="123"/>
  <c r="AB1006" i="123"/>
  <c r="AA1006" i="123" s="1"/>
  <c r="Z1006" i="123"/>
  <c r="Y1006" i="123"/>
  <c r="W1006" i="123"/>
  <c r="V1006" i="123"/>
  <c r="U1006" i="123"/>
  <c r="T1006" i="123"/>
  <c r="S1006" i="123"/>
  <c r="R1006" i="123"/>
  <c r="Q1006" i="123"/>
  <c r="P1006" i="123"/>
  <c r="O1006" i="123"/>
  <c r="N1006" i="123"/>
  <c r="M1006" i="123"/>
  <c r="L1006" i="123"/>
  <c r="K1006" i="123"/>
  <c r="J1006" i="123"/>
  <c r="I1006" i="123"/>
  <c r="H1006" i="123"/>
  <c r="G1006" i="123"/>
  <c r="F1006" i="123"/>
  <c r="D1006" i="123"/>
  <c r="C1006" i="123"/>
  <c r="B1006" i="123"/>
  <c r="AB1005" i="123"/>
  <c r="Z1005" i="123"/>
  <c r="Y1005" i="123"/>
  <c r="W1005" i="123"/>
  <c r="V1005" i="123"/>
  <c r="U1005" i="123"/>
  <c r="T1005" i="123"/>
  <c r="S1005" i="123"/>
  <c r="R1005" i="123"/>
  <c r="Q1005" i="123"/>
  <c r="P1005" i="123"/>
  <c r="O1005" i="123"/>
  <c r="N1005" i="123"/>
  <c r="M1005" i="123"/>
  <c r="L1005" i="123"/>
  <c r="K1005" i="123"/>
  <c r="J1005" i="123"/>
  <c r="I1005" i="123"/>
  <c r="H1005" i="123"/>
  <c r="G1005" i="123"/>
  <c r="F1005" i="123"/>
  <c r="D1005" i="123"/>
  <c r="C1005" i="123"/>
  <c r="B1005" i="123"/>
  <c r="AB1004" i="123"/>
  <c r="Z1004" i="123"/>
  <c r="Y1004" i="123"/>
  <c r="W1004" i="123"/>
  <c r="V1004" i="123"/>
  <c r="U1004" i="123"/>
  <c r="T1004" i="123"/>
  <c r="S1004" i="123"/>
  <c r="R1004" i="123"/>
  <c r="Q1004" i="123"/>
  <c r="P1004" i="123"/>
  <c r="O1004" i="123"/>
  <c r="N1004" i="123"/>
  <c r="M1004" i="123"/>
  <c r="L1004" i="123"/>
  <c r="K1004" i="123"/>
  <c r="J1004" i="123"/>
  <c r="I1004" i="123"/>
  <c r="H1004" i="123"/>
  <c r="G1004" i="123"/>
  <c r="F1004" i="123"/>
  <c r="D1004" i="123"/>
  <c r="C1004" i="123"/>
  <c r="B1004" i="123"/>
  <c r="AB1002" i="123"/>
  <c r="Z1002" i="123"/>
  <c r="Y1002" i="123"/>
  <c r="W1002" i="123"/>
  <c r="V1002" i="123"/>
  <c r="U1002" i="123"/>
  <c r="T1002" i="123"/>
  <c r="S1002" i="123"/>
  <c r="R1002" i="123"/>
  <c r="Q1002" i="123"/>
  <c r="P1002" i="123"/>
  <c r="O1002" i="123"/>
  <c r="N1002" i="123"/>
  <c r="M1002" i="123"/>
  <c r="L1002" i="123"/>
  <c r="K1002" i="123"/>
  <c r="J1002" i="123"/>
  <c r="I1002" i="123"/>
  <c r="H1002" i="123"/>
  <c r="G1002" i="123"/>
  <c r="F1002" i="123"/>
  <c r="D1002" i="123"/>
  <c r="C1002" i="123"/>
  <c r="B1002" i="123"/>
  <c r="AB1001" i="123"/>
  <c r="AA1001" i="123"/>
  <c r="Z1001" i="123"/>
  <c r="Y1001" i="123"/>
  <c r="W1001" i="123"/>
  <c r="V1001" i="123"/>
  <c r="U1001" i="123"/>
  <c r="T1001" i="123"/>
  <c r="S1001" i="123"/>
  <c r="R1001" i="123"/>
  <c r="Q1001" i="123"/>
  <c r="P1001" i="123"/>
  <c r="O1001" i="123"/>
  <c r="N1001" i="123"/>
  <c r="M1001" i="123"/>
  <c r="L1001" i="123"/>
  <c r="K1001" i="123"/>
  <c r="J1001" i="123"/>
  <c r="I1001" i="123"/>
  <c r="H1001" i="123"/>
  <c r="G1001" i="123"/>
  <c r="F1001" i="123"/>
  <c r="D1001" i="123"/>
  <c r="C1001" i="123"/>
  <c r="B1001" i="123"/>
  <c r="AB1000" i="123"/>
  <c r="Z1000" i="123"/>
  <c r="Y1000" i="123"/>
  <c r="W1000" i="123"/>
  <c r="V1000" i="123"/>
  <c r="U1000" i="123"/>
  <c r="T1000" i="123"/>
  <c r="S1000" i="123"/>
  <c r="R1000" i="123"/>
  <c r="Q1000" i="123"/>
  <c r="P1000" i="123"/>
  <c r="O1000" i="123"/>
  <c r="N1000" i="123"/>
  <c r="M1000" i="123"/>
  <c r="L1000" i="123"/>
  <c r="K1000" i="123"/>
  <c r="J1000" i="123"/>
  <c r="I1000" i="123"/>
  <c r="H1000" i="123"/>
  <c r="G1000" i="123"/>
  <c r="F1000" i="123"/>
  <c r="D1000" i="123"/>
  <c r="C1000" i="123"/>
  <c r="B1000" i="123"/>
  <c r="AB999" i="123"/>
  <c r="AA999" i="123" s="1"/>
  <c r="Z999" i="123"/>
  <c r="Y999" i="123"/>
  <c r="W999" i="123"/>
  <c r="V999" i="123"/>
  <c r="U999" i="123"/>
  <c r="T999" i="123"/>
  <c r="S999" i="123"/>
  <c r="R999" i="123"/>
  <c r="Q999" i="123"/>
  <c r="P999" i="123"/>
  <c r="O999" i="123"/>
  <c r="N999" i="123"/>
  <c r="M999" i="123"/>
  <c r="L999" i="123"/>
  <c r="K999" i="123"/>
  <c r="J999" i="123"/>
  <c r="I999" i="123"/>
  <c r="H999" i="123"/>
  <c r="G999" i="123"/>
  <c r="F999" i="123"/>
  <c r="D999" i="123"/>
  <c r="C999" i="123"/>
  <c r="B999" i="123"/>
  <c r="AB998" i="123"/>
  <c r="Z998" i="123"/>
  <c r="Y998" i="123"/>
  <c r="W998" i="123"/>
  <c r="V998" i="123"/>
  <c r="U998" i="123"/>
  <c r="T998" i="123"/>
  <c r="S998" i="123"/>
  <c r="R998" i="123"/>
  <c r="Q998" i="123"/>
  <c r="P998" i="123"/>
  <c r="O998" i="123"/>
  <c r="N998" i="123"/>
  <c r="M998" i="123"/>
  <c r="L998" i="123"/>
  <c r="K998" i="123"/>
  <c r="J998" i="123"/>
  <c r="I998" i="123"/>
  <c r="H998" i="123"/>
  <c r="G998" i="123"/>
  <c r="F998" i="123"/>
  <c r="D998" i="123"/>
  <c r="C998" i="123"/>
  <c r="B998" i="123"/>
  <c r="AB997" i="123"/>
  <c r="AA997" i="123" s="1"/>
  <c r="Z997" i="123"/>
  <c r="Y997" i="123"/>
  <c r="W997" i="123"/>
  <c r="V997" i="123"/>
  <c r="U997" i="123"/>
  <c r="T997" i="123"/>
  <c r="S997" i="123"/>
  <c r="R997" i="123"/>
  <c r="Q997" i="123"/>
  <c r="P997" i="123"/>
  <c r="O997" i="123"/>
  <c r="N997" i="123"/>
  <c r="M997" i="123"/>
  <c r="L997" i="123"/>
  <c r="K997" i="123"/>
  <c r="J997" i="123"/>
  <c r="I997" i="123"/>
  <c r="H997" i="123"/>
  <c r="G997" i="123"/>
  <c r="F997" i="123"/>
  <c r="D997" i="123"/>
  <c r="C997" i="123"/>
  <c r="B997" i="123"/>
  <c r="AB996" i="123"/>
  <c r="Z996" i="123"/>
  <c r="Y996" i="123"/>
  <c r="W996" i="123"/>
  <c r="V996" i="123"/>
  <c r="U996" i="123"/>
  <c r="T996" i="123"/>
  <c r="S996" i="123"/>
  <c r="R996" i="123"/>
  <c r="Q996" i="123"/>
  <c r="P996" i="123"/>
  <c r="O996" i="123"/>
  <c r="N996" i="123"/>
  <c r="M996" i="123"/>
  <c r="L996" i="123"/>
  <c r="K996" i="123"/>
  <c r="J996" i="123"/>
  <c r="I996" i="123"/>
  <c r="H996" i="123"/>
  <c r="G996" i="123"/>
  <c r="F996" i="123"/>
  <c r="D996" i="123"/>
  <c r="C996" i="123"/>
  <c r="B996" i="123"/>
  <c r="AB995" i="123"/>
  <c r="Z995" i="123"/>
  <c r="Y995" i="123"/>
  <c r="W995" i="123"/>
  <c r="V995" i="123"/>
  <c r="U995" i="123"/>
  <c r="T995" i="123"/>
  <c r="S995" i="123"/>
  <c r="R995" i="123"/>
  <c r="Q995" i="123"/>
  <c r="P995" i="123"/>
  <c r="O995" i="123"/>
  <c r="N995" i="123"/>
  <c r="M995" i="123"/>
  <c r="L995" i="123"/>
  <c r="K995" i="123"/>
  <c r="J995" i="123"/>
  <c r="I995" i="123"/>
  <c r="H995" i="123"/>
  <c r="G995" i="123"/>
  <c r="F995" i="123"/>
  <c r="D995" i="123"/>
  <c r="C995" i="123"/>
  <c r="B995" i="123"/>
  <c r="AB994" i="123"/>
  <c r="Z994" i="123"/>
  <c r="Y994" i="123"/>
  <c r="W994" i="123"/>
  <c r="V994" i="123"/>
  <c r="U994" i="123"/>
  <c r="T994" i="123"/>
  <c r="S994" i="123"/>
  <c r="R994" i="123"/>
  <c r="Q994" i="123"/>
  <c r="P994" i="123"/>
  <c r="O994" i="123"/>
  <c r="N994" i="123"/>
  <c r="M994" i="123"/>
  <c r="L994" i="123"/>
  <c r="K994" i="123"/>
  <c r="J994" i="123"/>
  <c r="I994" i="123"/>
  <c r="H994" i="123"/>
  <c r="G994" i="123"/>
  <c r="F994" i="123"/>
  <c r="D994" i="123"/>
  <c r="C994" i="123"/>
  <c r="B994" i="123"/>
  <c r="AB993" i="123"/>
  <c r="AA993" i="123" s="1"/>
  <c r="Z993" i="123"/>
  <c r="Y993" i="123"/>
  <c r="W993" i="123"/>
  <c r="V993" i="123"/>
  <c r="U993" i="123"/>
  <c r="T993" i="123"/>
  <c r="S993" i="123"/>
  <c r="R993" i="123"/>
  <c r="Q993" i="123"/>
  <c r="P993" i="123"/>
  <c r="O993" i="123"/>
  <c r="N993" i="123"/>
  <c r="M993" i="123"/>
  <c r="L993" i="123"/>
  <c r="K993" i="123"/>
  <c r="J993" i="123"/>
  <c r="I993" i="123"/>
  <c r="H993" i="123"/>
  <c r="G993" i="123"/>
  <c r="F993" i="123"/>
  <c r="D993" i="123"/>
  <c r="C993" i="123"/>
  <c r="B993" i="123"/>
  <c r="AB992" i="123"/>
  <c r="Z992" i="123"/>
  <c r="Y992" i="123"/>
  <c r="W992" i="123"/>
  <c r="V992" i="123"/>
  <c r="U992" i="123"/>
  <c r="T992" i="123"/>
  <c r="S992" i="123"/>
  <c r="R992" i="123"/>
  <c r="Q992" i="123"/>
  <c r="P992" i="123"/>
  <c r="O992" i="123"/>
  <c r="N992" i="123"/>
  <c r="M992" i="123"/>
  <c r="L992" i="123"/>
  <c r="K992" i="123"/>
  <c r="J992" i="123"/>
  <c r="I992" i="123"/>
  <c r="H992" i="123"/>
  <c r="G992" i="123"/>
  <c r="F992" i="123"/>
  <c r="D992" i="123"/>
  <c r="C992" i="123"/>
  <c r="B992" i="123"/>
  <c r="AB991" i="123"/>
  <c r="Z991" i="123"/>
  <c r="Y991" i="123"/>
  <c r="W991" i="123"/>
  <c r="V991" i="123"/>
  <c r="U991" i="123"/>
  <c r="T991" i="123"/>
  <c r="S991" i="123"/>
  <c r="R991" i="123"/>
  <c r="Q991" i="123"/>
  <c r="P991" i="123"/>
  <c r="O991" i="123"/>
  <c r="N991" i="123"/>
  <c r="M991" i="123"/>
  <c r="L991" i="123"/>
  <c r="K991" i="123"/>
  <c r="J991" i="123"/>
  <c r="I991" i="123"/>
  <c r="H991" i="123"/>
  <c r="G991" i="123"/>
  <c r="F991" i="123"/>
  <c r="D991" i="123"/>
  <c r="C991" i="123"/>
  <c r="B991" i="123"/>
  <c r="AB990" i="123"/>
  <c r="Z990" i="123"/>
  <c r="Y990" i="123"/>
  <c r="W990" i="123"/>
  <c r="V990" i="123"/>
  <c r="U990" i="123"/>
  <c r="T990" i="123"/>
  <c r="S990" i="123"/>
  <c r="R990" i="123"/>
  <c r="Q990" i="123"/>
  <c r="P990" i="123"/>
  <c r="O990" i="123"/>
  <c r="N990" i="123"/>
  <c r="M990" i="123"/>
  <c r="L990" i="123"/>
  <c r="K990" i="123"/>
  <c r="J990" i="123"/>
  <c r="I990" i="123"/>
  <c r="H990" i="123"/>
  <c r="G990" i="123"/>
  <c r="F990" i="123"/>
  <c r="D990" i="123"/>
  <c r="C990" i="123"/>
  <c r="B990" i="123"/>
  <c r="AB989" i="123"/>
  <c r="Z989" i="123"/>
  <c r="Y989" i="123"/>
  <c r="W989" i="123"/>
  <c r="V989" i="123"/>
  <c r="U989" i="123"/>
  <c r="T989" i="123"/>
  <c r="S989" i="123"/>
  <c r="R989" i="123"/>
  <c r="Q989" i="123"/>
  <c r="P989" i="123"/>
  <c r="O989" i="123"/>
  <c r="N989" i="123"/>
  <c r="M989" i="123"/>
  <c r="L989" i="123"/>
  <c r="K989" i="123"/>
  <c r="J989" i="123"/>
  <c r="I989" i="123"/>
  <c r="H989" i="123"/>
  <c r="G989" i="123"/>
  <c r="F989" i="123"/>
  <c r="D989" i="123"/>
  <c r="C989" i="123"/>
  <c r="B989" i="123"/>
  <c r="AB988" i="123"/>
  <c r="Z988" i="123"/>
  <c r="Y988" i="123"/>
  <c r="W988" i="123"/>
  <c r="V988" i="123"/>
  <c r="U988" i="123"/>
  <c r="T988" i="123"/>
  <c r="S988" i="123"/>
  <c r="R988" i="123"/>
  <c r="Q988" i="123"/>
  <c r="P988" i="123"/>
  <c r="O988" i="123"/>
  <c r="N988" i="123"/>
  <c r="M988" i="123"/>
  <c r="L988" i="123"/>
  <c r="K988" i="123"/>
  <c r="J988" i="123"/>
  <c r="I988" i="123"/>
  <c r="H988" i="123"/>
  <c r="G988" i="123"/>
  <c r="F988" i="123"/>
  <c r="D988" i="123"/>
  <c r="C988" i="123"/>
  <c r="B988" i="123"/>
  <c r="AB987" i="123"/>
  <c r="Z987" i="123"/>
  <c r="AA987" i="123" s="1"/>
  <c r="Y987" i="123"/>
  <c r="W987" i="123"/>
  <c r="V987" i="123"/>
  <c r="U987" i="123"/>
  <c r="T987" i="123"/>
  <c r="S987" i="123"/>
  <c r="R987" i="123"/>
  <c r="Q987" i="123"/>
  <c r="P987" i="123"/>
  <c r="O987" i="123"/>
  <c r="N987" i="123"/>
  <c r="M987" i="123"/>
  <c r="L987" i="123"/>
  <c r="K987" i="123"/>
  <c r="J987" i="123"/>
  <c r="I987" i="123"/>
  <c r="H987" i="123"/>
  <c r="G987" i="123"/>
  <c r="F987" i="123"/>
  <c r="D987" i="123"/>
  <c r="C987" i="123"/>
  <c r="B987" i="123"/>
  <c r="AB986" i="123"/>
  <c r="Z986" i="123"/>
  <c r="Y986" i="123"/>
  <c r="W986" i="123"/>
  <c r="V986" i="123"/>
  <c r="U986" i="123"/>
  <c r="T986" i="123"/>
  <c r="S986" i="123"/>
  <c r="R986" i="123"/>
  <c r="Q986" i="123"/>
  <c r="P986" i="123"/>
  <c r="O986" i="123"/>
  <c r="N986" i="123"/>
  <c r="M986" i="123"/>
  <c r="L986" i="123"/>
  <c r="K986" i="123"/>
  <c r="J986" i="123"/>
  <c r="I986" i="123"/>
  <c r="H986" i="123"/>
  <c r="G986" i="123"/>
  <c r="F986" i="123"/>
  <c r="D986" i="123"/>
  <c r="C986" i="123"/>
  <c r="B986" i="123"/>
  <c r="AB985" i="123"/>
  <c r="Z985" i="123"/>
  <c r="Y985" i="123"/>
  <c r="W985" i="123"/>
  <c r="V985" i="123"/>
  <c r="U985" i="123"/>
  <c r="T985" i="123"/>
  <c r="S985" i="123"/>
  <c r="R985" i="123"/>
  <c r="Q985" i="123"/>
  <c r="P985" i="123"/>
  <c r="O985" i="123"/>
  <c r="N985" i="123"/>
  <c r="M985" i="123"/>
  <c r="L985" i="123"/>
  <c r="K985" i="123"/>
  <c r="J985" i="123"/>
  <c r="I985" i="123"/>
  <c r="H985" i="123"/>
  <c r="G985" i="123"/>
  <c r="F985" i="123"/>
  <c r="D985" i="123"/>
  <c r="C985" i="123"/>
  <c r="B985" i="123"/>
  <c r="AB984" i="123"/>
  <c r="Z984" i="123"/>
  <c r="Y984" i="123"/>
  <c r="W984" i="123"/>
  <c r="V984" i="123"/>
  <c r="U984" i="123"/>
  <c r="T984" i="123"/>
  <c r="S984" i="123"/>
  <c r="R984" i="123"/>
  <c r="Q984" i="123"/>
  <c r="P984" i="123"/>
  <c r="O984" i="123"/>
  <c r="N984" i="123"/>
  <c r="M984" i="123"/>
  <c r="L984" i="123"/>
  <c r="K984" i="123"/>
  <c r="J984" i="123"/>
  <c r="I984" i="123"/>
  <c r="H984" i="123"/>
  <c r="G984" i="123"/>
  <c r="F984" i="123"/>
  <c r="D984" i="123"/>
  <c r="C984" i="123"/>
  <c r="B984" i="123"/>
  <c r="AB983" i="123"/>
  <c r="Z983" i="123"/>
  <c r="AA983" i="123" s="1"/>
  <c r="Y983" i="123"/>
  <c r="W983" i="123"/>
  <c r="V983" i="123"/>
  <c r="U983" i="123"/>
  <c r="T983" i="123"/>
  <c r="S983" i="123"/>
  <c r="R983" i="123"/>
  <c r="Q983" i="123"/>
  <c r="P983" i="123"/>
  <c r="O983" i="123"/>
  <c r="N983" i="123"/>
  <c r="M983" i="123"/>
  <c r="L983" i="123"/>
  <c r="K983" i="123"/>
  <c r="J983" i="123"/>
  <c r="I983" i="123"/>
  <c r="H983" i="123"/>
  <c r="G983" i="123"/>
  <c r="F983" i="123"/>
  <c r="D983" i="123"/>
  <c r="C983" i="123"/>
  <c r="B983" i="123"/>
  <c r="AB982" i="123"/>
  <c r="Z982" i="123"/>
  <c r="AA982" i="123" s="1"/>
  <c r="Y982" i="123"/>
  <c r="W982" i="123"/>
  <c r="V982" i="123"/>
  <c r="U982" i="123"/>
  <c r="T982" i="123"/>
  <c r="S982" i="123"/>
  <c r="R982" i="123"/>
  <c r="Q982" i="123"/>
  <c r="P982" i="123"/>
  <c r="O982" i="123"/>
  <c r="N982" i="123"/>
  <c r="M982" i="123"/>
  <c r="L982" i="123"/>
  <c r="K982" i="123"/>
  <c r="J982" i="123"/>
  <c r="I982" i="123"/>
  <c r="H982" i="123"/>
  <c r="G982" i="123"/>
  <c r="F982" i="123"/>
  <c r="D982" i="123"/>
  <c r="C982" i="123"/>
  <c r="B982" i="123"/>
  <c r="AB981" i="123"/>
  <c r="Z981" i="123"/>
  <c r="AA981" i="123" s="1"/>
  <c r="Y981" i="123"/>
  <c r="W981" i="123"/>
  <c r="V981" i="123"/>
  <c r="U981" i="123"/>
  <c r="T981" i="123"/>
  <c r="S981" i="123"/>
  <c r="R981" i="123"/>
  <c r="Q981" i="123"/>
  <c r="P981" i="123"/>
  <c r="O981" i="123"/>
  <c r="N981" i="123"/>
  <c r="M981" i="123"/>
  <c r="L981" i="123"/>
  <c r="K981" i="123"/>
  <c r="J981" i="123"/>
  <c r="I981" i="123"/>
  <c r="H981" i="123"/>
  <c r="G981" i="123"/>
  <c r="F981" i="123"/>
  <c r="D981" i="123"/>
  <c r="C981" i="123"/>
  <c r="B981" i="123"/>
  <c r="AB980" i="123"/>
  <c r="Z980" i="123"/>
  <c r="AA980" i="123" s="1"/>
  <c r="Y980" i="123"/>
  <c r="W980" i="123"/>
  <c r="V980" i="123"/>
  <c r="U980" i="123"/>
  <c r="T980" i="123"/>
  <c r="S980" i="123"/>
  <c r="R980" i="123"/>
  <c r="Q980" i="123"/>
  <c r="P980" i="123"/>
  <c r="O980" i="123"/>
  <c r="N980" i="123"/>
  <c r="M980" i="123"/>
  <c r="L980" i="123"/>
  <c r="K980" i="123"/>
  <c r="J980" i="123"/>
  <c r="I980" i="123"/>
  <c r="H980" i="123"/>
  <c r="G980" i="123"/>
  <c r="F980" i="123"/>
  <c r="D980" i="123"/>
  <c r="C980" i="123"/>
  <c r="B980" i="123"/>
  <c r="AB979" i="123"/>
  <c r="Z979" i="123"/>
  <c r="AA979" i="123" s="1"/>
  <c r="Y979" i="123"/>
  <c r="W979" i="123"/>
  <c r="V979" i="123"/>
  <c r="U979" i="123"/>
  <c r="T979" i="123"/>
  <c r="S979" i="123"/>
  <c r="R979" i="123"/>
  <c r="Q979" i="123"/>
  <c r="P979" i="123"/>
  <c r="O979" i="123"/>
  <c r="N979" i="123"/>
  <c r="M979" i="123"/>
  <c r="L979" i="123"/>
  <c r="K979" i="123"/>
  <c r="J979" i="123"/>
  <c r="I979" i="123"/>
  <c r="H979" i="123"/>
  <c r="G979" i="123"/>
  <c r="F979" i="123"/>
  <c r="D979" i="123"/>
  <c r="C979" i="123"/>
  <c r="B979" i="123"/>
  <c r="AB978" i="123"/>
  <c r="Z978" i="123"/>
  <c r="Y978" i="123"/>
  <c r="W978" i="123"/>
  <c r="V978" i="123"/>
  <c r="U978" i="123"/>
  <c r="T978" i="123"/>
  <c r="S978" i="123"/>
  <c r="R978" i="123"/>
  <c r="Q978" i="123"/>
  <c r="P978" i="123"/>
  <c r="O978" i="123"/>
  <c r="N978" i="123"/>
  <c r="M978" i="123"/>
  <c r="L978" i="123"/>
  <c r="K978" i="123"/>
  <c r="J978" i="123"/>
  <c r="I978" i="123"/>
  <c r="H978" i="123"/>
  <c r="G978" i="123"/>
  <c r="F978" i="123"/>
  <c r="D978" i="123"/>
  <c r="C978" i="123"/>
  <c r="B978" i="123"/>
  <c r="AB977" i="123"/>
  <c r="Z977" i="123"/>
  <c r="Y977" i="123"/>
  <c r="W977" i="123"/>
  <c r="V977" i="123"/>
  <c r="U977" i="123"/>
  <c r="T977" i="123"/>
  <c r="S977" i="123"/>
  <c r="R977" i="123"/>
  <c r="Q977" i="123"/>
  <c r="P977" i="123"/>
  <c r="O977" i="123"/>
  <c r="N977" i="123"/>
  <c r="M977" i="123"/>
  <c r="L977" i="123"/>
  <c r="K977" i="123"/>
  <c r="J977" i="123"/>
  <c r="I977" i="123"/>
  <c r="H977" i="123"/>
  <c r="G977" i="123"/>
  <c r="F977" i="123"/>
  <c r="D977" i="123"/>
  <c r="C977" i="123"/>
  <c r="B977" i="123"/>
  <c r="AB976" i="123"/>
  <c r="Z976" i="123"/>
  <c r="Y976" i="123"/>
  <c r="W976" i="123"/>
  <c r="V976" i="123"/>
  <c r="U976" i="123"/>
  <c r="T976" i="123"/>
  <c r="S976" i="123"/>
  <c r="R976" i="123"/>
  <c r="Q976" i="123"/>
  <c r="P976" i="123"/>
  <c r="O976" i="123"/>
  <c r="N976" i="123"/>
  <c r="M976" i="123"/>
  <c r="L976" i="123"/>
  <c r="K976" i="123"/>
  <c r="J976" i="123"/>
  <c r="I976" i="123"/>
  <c r="H976" i="123"/>
  <c r="G976" i="123"/>
  <c r="F976" i="123"/>
  <c r="D976" i="123"/>
  <c r="C976" i="123"/>
  <c r="B976" i="123"/>
  <c r="AB975" i="123"/>
  <c r="Z975" i="123"/>
  <c r="AA975" i="123" s="1"/>
  <c r="Y975" i="123"/>
  <c r="W975" i="123"/>
  <c r="V975" i="123"/>
  <c r="U975" i="123"/>
  <c r="T975" i="123"/>
  <c r="S975" i="123"/>
  <c r="R975" i="123"/>
  <c r="Q975" i="123"/>
  <c r="P975" i="123"/>
  <c r="O975" i="123"/>
  <c r="N975" i="123"/>
  <c r="M975" i="123"/>
  <c r="L975" i="123"/>
  <c r="K975" i="123"/>
  <c r="J975" i="123"/>
  <c r="I975" i="123"/>
  <c r="H975" i="123"/>
  <c r="G975" i="123"/>
  <c r="F975" i="123"/>
  <c r="D975" i="123"/>
  <c r="C975" i="123"/>
  <c r="B975" i="123"/>
  <c r="AB974" i="123"/>
  <c r="Z974" i="123"/>
  <c r="AA974" i="123" s="1"/>
  <c r="Y974" i="123"/>
  <c r="W974" i="123"/>
  <c r="V974" i="123"/>
  <c r="U974" i="123"/>
  <c r="T974" i="123"/>
  <c r="S974" i="123"/>
  <c r="R974" i="123"/>
  <c r="Q974" i="123"/>
  <c r="P974" i="123"/>
  <c r="O974" i="123"/>
  <c r="N974" i="123"/>
  <c r="M974" i="123"/>
  <c r="L974" i="123"/>
  <c r="K974" i="123"/>
  <c r="J974" i="123"/>
  <c r="I974" i="123"/>
  <c r="H974" i="123"/>
  <c r="G974" i="123"/>
  <c r="F974" i="123"/>
  <c r="D974" i="123"/>
  <c r="C974" i="123"/>
  <c r="B974" i="123"/>
  <c r="AB973" i="123"/>
  <c r="Z973" i="123"/>
  <c r="AA973" i="123" s="1"/>
  <c r="Y973" i="123"/>
  <c r="W973" i="123"/>
  <c r="V973" i="123"/>
  <c r="U973" i="123"/>
  <c r="T973" i="123"/>
  <c r="S973" i="123"/>
  <c r="R973" i="123"/>
  <c r="Q973" i="123"/>
  <c r="P973" i="123"/>
  <c r="O973" i="123"/>
  <c r="N973" i="123"/>
  <c r="M973" i="123"/>
  <c r="L973" i="123"/>
  <c r="K973" i="123"/>
  <c r="J973" i="123"/>
  <c r="I973" i="123"/>
  <c r="H973" i="123"/>
  <c r="G973" i="123"/>
  <c r="F973" i="123"/>
  <c r="D973" i="123"/>
  <c r="C973" i="123"/>
  <c r="B973" i="123"/>
  <c r="AB972" i="123"/>
  <c r="Z972" i="123"/>
  <c r="AA972" i="123" s="1"/>
  <c r="Y972" i="123"/>
  <c r="W972" i="123"/>
  <c r="V972" i="123"/>
  <c r="U972" i="123"/>
  <c r="T972" i="123"/>
  <c r="S972" i="123"/>
  <c r="R972" i="123"/>
  <c r="Q972" i="123"/>
  <c r="P972" i="123"/>
  <c r="O972" i="123"/>
  <c r="N972" i="123"/>
  <c r="M972" i="123"/>
  <c r="L972" i="123"/>
  <c r="K972" i="123"/>
  <c r="J972" i="123"/>
  <c r="I972" i="123"/>
  <c r="H972" i="123"/>
  <c r="G972" i="123"/>
  <c r="F972" i="123"/>
  <c r="D972" i="123"/>
  <c r="C972" i="123"/>
  <c r="B972" i="123"/>
  <c r="AB971" i="123"/>
  <c r="AA971" i="123"/>
  <c r="Z971" i="123"/>
  <c r="Y971" i="123"/>
  <c r="W971" i="123"/>
  <c r="V971" i="123"/>
  <c r="U971" i="123"/>
  <c r="T971" i="123"/>
  <c r="S971" i="123"/>
  <c r="R971" i="123"/>
  <c r="Q971" i="123"/>
  <c r="P971" i="123"/>
  <c r="O971" i="123"/>
  <c r="N971" i="123"/>
  <c r="M971" i="123"/>
  <c r="L971" i="123"/>
  <c r="K971" i="123"/>
  <c r="J971" i="123"/>
  <c r="I971" i="123"/>
  <c r="H971" i="123"/>
  <c r="G971" i="123"/>
  <c r="F971" i="123"/>
  <c r="D971" i="123"/>
  <c r="C971" i="123"/>
  <c r="B971" i="123"/>
  <c r="AB970" i="123"/>
  <c r="Z970" i="123"/>
  <c r="Y970" i="123"/>
  <c r="W970" i="123"/>
  <c r="V970" i="123"/>
  <c r="U970" i="123"/>
  <c r="T970" i="123"/>
  <c r="S970" i="123"/>
  <c r="R970" i="123"/>
  <c r="Q970" i="123"/>
  <c r="P970" i="123"/>
  <c r="O970" i="123"/>
  <c r="N970" i="123"/>
  <c r="M970" i="123"/>
  <c r="L970" i="123"/>
  <c r="K970" i="123"/>
  <c r="J970" i="123"/>
  <c r="I970" i="123"/>
  <c r="H970" i="123"/>
  <c r="G970" i="123"/>
  <c r="F970" i="123"/>
  <c r="D970" i="123"/>
  <c r="C970" i="123"/>
  <c r="B970" i="123"/>
  <c r="AB969" i="123"/>
  <c r="AA969" i="123" s="1"/>
  <c r="Z969" i="123"/>
  <c r="Y969" i="123"/>
  <c r="W969" i="123"/>
  <c r="V969" i="123"/>
  <c r="U969" i="123"/>
  <c r="T969" i="123"/>
  <c r="S969" i="123"/>
  <c r="R969" i="123"/>
  <c r="Q969" i="123"/>
  <c r="P969" i="123"/>
  <c r="O969" i="123"/>
  <c r="N969" i="123"/>
  <c r="M969" i="123"/>
  <c r="L969" i="123"/>
  <c r="K969" i="123"/>
  <c r="J969" i="123"/>
  <c r="I969" i="123"/>
  <c r="H969" i="123"/>
  <c r="G969" i="123"/>
  <c r="F969" i="123"/>
  <c r="D969" i="123"/>
  <c r="C969" i="123"/>
  <c r="B969" i="123"/>
  <c r="AB968" i="123"/>
  <c r="Z968" i="123"/>
  <c r="Y968" i="123"/>
  <c r="W968" i="123"/>
  <c r="V968" i="123"/>
  <c r="U968" i="123"/>
  <c r="T968" i="123"/>
  <c r="S968" i="123"/>
  <c r="R968" i="123"/>
  <c r="Q968" i="123"/>
  <c r="P968" i="123"/>
  <c r="O968" i="123"/>
  <c r="N968" i="123"/>
  <c r="M968" i="123"/>
  <c r="L968" i="123"/>
  <c r="K968" i="123"/>
  <c r="J968" i="123"/>
  <c r="I968" i="123"/>
  <c r="H968" i="123"/>
  <c r="G968" i="123"/>
  <c r="F968" i="123"/>
  <c r="D968" i="123"/>
  <c r="C968" i="123"/>
  <c r="B968" i="123"/>
  <c r="AB967" i="123"/>
  <c r="Z967" i="123"/>
  <c r="Y967" i="123"/>
  <c r="W967" i="123"/>
  <c r="V967" i="123"/>
  <c r="U967" i="123"/>
  <c r="T967" i="123"/>
  <c r="S967" i="123"/>
  <c r="R967" i="123"/>
  <c r="Q967" i="123"/>
  <c r="P967" i="123"/>
  <c r="O967" i="123"/>
  <c r="N967" i="123"/>
  <c r="M967" i="123"/>
  <c r="L967" i="123"/>
  <c r="K967" i="123"/>
  <c r="J967" i="123"/>
  <c r="I967" i="123"/>
  <c r="H967" i="123"/>
  <c r="G967" i="123"/>
  <c r="F967" i="123"/>
  <c r="D967" i="123"/>
  <c r="C967" i="123"/>
  <c r="B967" i="123"/>
  <c r="AB966" i="123"/>
  <c r="Z966" i="123"/>
  <c r="Y966" i="123"/>
  <c r="W966" i="123"/>
  <c r="V966" i="123"/>
  <c r="U966" i="123"/>
  <c r="T966" i="123"/>
  <c r="S966" i="123"/>
  <c r="R966" i="123"/>
  <c r="Q966" i="123"/>
  <c r="P966" i="123"/>
  <c r="O966" i="123"/>
  <c r="N966" i="123"/>
  <c r="M966" i="123"/>
  <c r="L966" i="123"/>
  <c r="K966" i="123"/>
  <c r="J966" i="123"/>
  <c r="I966" i="123"/>
  <c r="H966" i="123"/>
  <c r="G966" i="123"/>
  <c r="F966" i="123"/>
  <c r="D966" i="123"/>
  <c r="C966" i="123"/>
  <c r="B966" i="123"/>
  <c r="AB965" i="123"/>
  <c r="Z965" i="123"/>
  <c r="Y965" i="123"/>
  <c r="W965" i="123"/>
  <c r="V965" i="123"/>
  <c r="U965" i="123"/>
  <c r="T965" i="123"/>
  <c r="S965" i="123"/>
  <c r="R965" i="123"/>
  <c r="Q965" i="123"/>
  <c r="P965" i="123"/>
  <c r="O965" i="123"/>
  <c r="N965" i="123"/>
  <c r="M965" i="123"/>
  <c r="L965" i="123"/>
  <c r="K965" i="123"/>
  <c r="J965" i="123"/>
  <c r="I965" i="123"/>
  <c r="H965" i="123"/>
  <c r="G965" i="123"/>
  <c r="F965" i="123"/>
  <c r="D965" i="123"/>
  <c r="C965" i="123"/>
  <c r="B965" i="123"/>
  <c r="AB964" i="123"/>
  <c r="Z964" i="123"/>
  <c r="Y964" i="123"/>
  <c r="W964" i="123"/>
  <c r="V964" i="123"/>
  <c r="U964" i="123"/>
  <c r="T964" i="123"/>
  <c r="S964" i="123"/>
  <c r="R964" i="123"/>
  <c r="Q964" i="123"/>
  <c r="P964" i="123"/>
  <c r="O964" i="123"/>
  <c r="N964" i="123"/>
  <c r="M964" i="123"/>
  <c r="L964" i="123"/>
  <c r="K964" i="123"/>
  <c r="J964" i="123"/>
  <c r="I964" i="123"/>
  <c r="H964" i="123"/>
  <c r="G964" i="123"/>
  <c r="F964" i="123"/>
  <c r="D964" i="123"/>
  <c r="C964" i="123"/>
  <c r="B964" i="123"/>
  <c r="AB963" i="123"/>
  <c r="Z963" i="123"/>
  <c r="Y963" i="123"/>
  <c r="W963" i="123"/>
  <c r="V963" i="123"/>
  <c r="U963" i="123"/>
  <c r="T963" i="123"/>
  <c r="S963" i="123"/>
  <c r="R963" i="123"/>
  <c r="Q963" i="123"/>
  <c r="P963" i="123"/>
  <c r="O963" i="123"/>
  <c r="N963" i="123"/>
  <c r="M963" i="123"/>
  <c r="L963" i="123"/>
  <c r="K963" i="123"/>
  <c r="J963" i="123"/>
  <c r="I963" i="123"/>
  <c r="H963" i="123"/>
  <c r="G963" i="123"/>
  <c r="F963" i="123"/>
  <c r="D963" i="123"/>
  <c r="C963" i="123"/>
  <c r="B963" i="123"/>
  <c r="AB962" i="123"/>
  <c r="Z962" i="123"/>
  <c r="Y962" i="123"/>
  <c r="W962" i="123"/>
  <c r="V962" i="123"/>
  <c r="U962" i="123"/>
  <c r="T962" i="123"/>
  <c r="S962" i="123"/>
  <c r="R962" i="123"/>
  <c r="Q962" i="123"/>
  <c r="P962" i="123"/>
  <c r="O962" i="123"/>
  <c r="N962" i="123"/>
  <c r="M962" i="123"/>
  <c r="L962" i="123"/>
  <c r="K962" i="123"/>
  <c r="J962" i="123"/>
  <c r="I962" i="123"/>
  <c r="H962" i="123"/>
  <c r="G962" i="123"/>
  <c r="F962" i="123"/>
  <c r="D962" i="123"/>
  <c r="C962" i="123"/>
  <c r="B962" i="123"/>
  <c r="AB961" i="123"/>
  <c r="Z961" i="123"/>
  <c r="AA961" i="123" s="1"/>
  <c r="Y961" i="123"/>
  <c r="W961" i="123"/>
  <c r="V961" i="123"/>
  <c r="U961" i="123"/>
  <c r="T961" i="123"/>
  <c r="S961" i="123"/>
  <c r="R961" i="123"/>
  <c r="Q961" i="123"/>
  <c r="P961" i="123"/>
  <c r="O961" i="123"/>
  <c r="N961" i="123"/>
  <c r="M961" i="123"/>
  <c r="L961" i="123"/>
  <c r="K961" i="123"/>
  <c r="J961" i="123"/>
  <c r="I961" i="123"/>
  <c r="H961" i="123"/>
  <c r="G961" i="123"/>
  <c r="F961" i="123"/>
  <c r="D961" i="123"/>
  <c r="C961" i="123"/>
  <c r="B961" i="123"/>
  <c r="AB960" i="123"/>
  <c r="Z960" i="123"/>
  <c r="Y960" i="123"/>
  <c r="W960" i="123"/>
  <c r="V960" i="123"/>
  <c r="U960" i="123"/>
  <c r="T960" i="123"/>
  <c r="S960" i="123"/>
  <c r="R960" i="123"/>
  <c r="Q960" i="123"/>
  <c r="P960" i="123"/>
  <c r="O960" i="123"/>
  <c r="N960" i="123"/>
  <c r="M960" i="123"/>
  <c r="L960" i="123"/>
  <c r="K960" i="123"/>
  <c r="J960" i="123"/>
  <c r="I960" i="123"/>
  <c r="H960" i="123"/>
  <c r="G960" i="123"/>
  <c r="F960" i="123"/>
  <c r="D960" i="123"/>
  <c r="C960" i="123"/>
  <c r="B960" i="123"/>
  <c r="AB959" i="123"/>
  <c r="Z959" i="123"/>
  <c r="AA959" i="123" s="1"/>
  <c r="Y959" i="123"/>
  <c r="W959" i="123"/>
  <c r="V959" i="123"/>
  <c r="U959" i="123"/>
  <c r="T959" i="123"/>
  <c r="S959" i="123"/>
  <c r="R959" i="123"/>
  <c r="Q959" i="123"/>
  <c r="P959" i="123"/>
  <c r="O959" i="123"/>
  <c r="N959" i="123"/>
  <c r="M959" i="123"/>
  <c r="L959" i="123"/>
  <c r="K959" i="123"/>
  <c r="J959" i="123"/>
  <c r="I959" i="123"/>
  <c r="H959" i="123"/>
  <c r="G959" i="123"/>
  <c r="F959" i="123"/>
  <c r="D959" i="123"/>
  <c r="C959" i="123"/>
  <c r="B959" i="123"/>
  <c r="AB958" i="123"/>
  <c r="Z958" i="123"/>
  <c r="AA958" i="123" s="1"/>
  <c r="Y958" i="123"/>
  <c r="W958" i="123"/>
  <c r="V958" i="123"/>
  <c r="U958" i="123"/>
  <c r="T958" i="123"/>
  <c r="S958" i="123"/>
  <c r="R958" i="123"/>
  <c r="Q958" i="123"/>
  <c r="P958" i="123"/>
  <c r="O958" i="123"/>
  <c r="N958" i="123"/>
  <c r="M958" i="123"/>
  <c r="L958" i="123"/>
  <c r="K958" i="123"/>
  <c r="J958" i="123"/>
  <c r="I958" i="123"/>
  <c r="H958" i="123"/>
  <c r="G958" i="123"/>
  <c r="F958" i="123"/>
  <c r="D958" i="123"/>
  <c r="C958" i="123"/>
  <c r="B958" i="123"/>
  <c r="AB957" i="123"/>
  <c r="Z957" i="123"/>
  <c r="AA957" i="123" s="1"/>
  <c r="Y957" i="123"/>
  <c r="W957" i="123"/>
  <c r="V957" i="123"/>
  <c r="U957" i="123"/>
  <c r="T957" i="123"/>
  <c r="S957" i="123"/>
  <c r="R957" i="123"/>
  <c r="Q957" i="123"/>
  <c r="P957" i="123"/>
  <c r="O957" i="123"/>
  <c r="N957" i="123"/>
  <c r="M957" i="123"/>
  <c r="L957" i="123"/>
  <c r="K957" i="123"/>
  <c r="J957" i="123"/>
  <c r="I957" i="123"/>
  <c r="H957" i="123"/>
  <c r="G957" i="123"/>
  <c r="F957" i="123"/>
  <c r="D957" i="123"/>
  <c r="C957" i="123"/>
  <c r="B957" i="123"/>
  <c r="AB956" i="123"/>
  <c r="Z956" i="123"/>
  <c r="AA956" i="123" s="1"/>
  <c r="Y956" i="123"/>
  <c r="W956" i="123"/>
  <c r="V956" i="123"/>
  <c r="U956" i="123"/>
  <c r="T956" i="123"/>
  <c r="S956" i="123"/>
  <c r="R956" i="123"/>
  <c r="Q956" i="123"/>
  <c r="P956" i="123"/>
  <c r="O956" i="123"/>
  <c r="N956" i="123"/>
  <c r="M956" i="123"/>
  <c r="L956" i="123"/>
  <c r="K956" i="123"/>
  <c r="J956" i="123"/>
  <c r="I956" i="123"/>
  <c r="H956" i="123"/>
  <c r="G956" i="123"/>
  <c r="F956" i="123"/>
  <c r="D956" i="123"/>
  <c r="C956" i="123"/>
  <c r="B956" i="123"/>
  <c r="AB955" i="123"/>
  <c r="Z955" i="123"/>
  <c r="AA955" i="123" s="1"/>
  <c r="Y955" i="123"/>
  <c r="W955" i="123"/>
  <c r="V955" i="123"/>
  <c r="U955" i="123"/>
  <c r="T955" i="123"/>
  <c r="S955" i="123"/>
  <c r="R955" i="123"/>
  <c r="Q955" i="123"/>
  <c r="P955" i="123"/>
  <c r="O955" i="123"/>
  <c r="N955" i="123"/>
  <c r="M955" i="123"/>
  <c r="L955" i="123"/>
  <c r="K955" i="123"/>
  <c r="J955" i="123"/>
  <c r="I955" i="123"/>
  <c r="H955" i="123"/>
  <c r="G955" i="123"/>
  <c r="F955" i="123"/>
  <c r="D955" i="123"/>
  <c r="C955" i="123"/>
  <c r="B955" i="123"/>
  <c r="AB954" i="123"/>
  <c r="Z954" i="123"/>
  <c r="AA954" i="123" s="1"/>
  <c r="Y954" i="123"/>
  <c r="W954" i="123"/>
  <c r="V954" i="123"/>
  <c r="U954" i="123"/>
  <c r="T954" i="123"/>
  <c r="S954" i="123"/>
  <c r="R954" i="123"/>
  <c r="Q954" i="123"/>
  <c r="P954" i="123"/>
  <c r="O954" i="123"/>
  <c r="N954" i="123"/>
  <c r="M954" i="123"/>
  <c r="L954" i="123"/>
  <c r="K954" i="123"/>
  <c r="J954" i="123"/>
  <c r="I954" i="123"/>
  <c r="H954" i="123"/>
  <c r="G954" i="123"/>
  <c r="F954" i="123"/>
  <c r="D954" i="123"/>
  <c r="C954" i="123"/>
  <c r="B954" i="123"/>
  <c r="AB953" i="123"/>
  <c r="Z953" i="123"/>
  <c r="AA953" i="123" s="1"/>
  <c r="Y953" i="123"/>
  <c r="W953" i="123"/>
  <c r="V953" i="123"/>
  <c r="U953" i="123"/>
  <c r="T953" i="123"/>
  <c r="S953" i="123"/>
  <c r="R953" i="123"/>
  <c r="Q953" i="123"/>
  <c r="P953" i="123"/>
  <c r="O953" i="123"/>
  <c r="N953" i="123"/>
  <c r="M953" i="123"/>
  <c r="L953" i="123"/>
  <c r="K953" i="123"/>
  <c r="J953" i="123"/>
  <c r="I953" i="123"/>
  <c r="H953" i="123"/>
  <c r="G953" i="123"/>
  <c r="F953" i="123"/>
  <c r="D953" i="123"/>
  <c r="C953" i="123"/>
  <c r="B953" i="123"/>
  <c r="AB952" i="123"/>
  <c r="Z952" i="123"/>
  <c r="Y952" i="123"/>
  <c r="W952" i="123"/>
  <c r="V952" i="123"/>
  <c r="U952" i="123"/>
  <c r="T952" i="123"/>
  <c r="S952" i="123"/>
  <c r="R952" i="123"/>
  <c r="Q952" i="123"/>
  <c r="P952" i="123"/>
  <c r="O952" i="123"/>
  <c r="N952" i="123"/>
  <c r="M952" i="123"/>
  <c r="L952" i="123"/>
  <c r="K952" i="123"/>
  <c r="J952" i="123"/>
  <c r="I952" i="123"/>
  <c r="H952" i="123"/>
  <c r="G952" i="123"/>
  <c r="F952" i="123"/>
  <c r="D952" i="123"/>
  <c r="C952" i="123"/>
  <c r="B952" i="123"/>
  <c r="AB951" i="123"/>
  <c r="Z951" i="123"/>
  <c r="Y951" i="123"/>
  <c r="W951" i="123"/>
  <c r="V951" i="123"/>
  <c r="U951" i="123"/>
  <c r="T951" i="123"/>
  <c r="S951" i="123"/>
  <c r="R951" i="123"/>
  <c r="Q951" i="123"/>
  <c r="P951" i="123"/>
  <c r="O951" i="123"/>
  <c r="N951" i="123"/>
  <c r="M951" i="123"/>
  <c r="L951" i="123"/>
  <c r="K951" i="123"/>
  <c r="J951" i="123"/>
  <c r="I951" i="123"/>
  <c r="H951" i="123"/>
  <c r="G951" i="123"/>
  <c r="F951" i="123"/>
  <c r="D951" i="123"/>
  <c r="C951" i="123"/>
  <c r="B951" i="123"/>
  <c r="AB950" i="123"/>
  <c r="Z950" i="123"/>
  <c r="Y950" i="123"/>
  <c r="W950" i="123"/>
  <c r="V950" i="123"/>
  <c r="U950" i="123"/>
  <c r="T950" i="123"/>
  <c r="S950" i="123"/>
  <c r="R950" i="123"/>
  <c r="Q950" i="123"/>
  <c r="P950" i="123"/>
  <c r="O950" i="123"/>
  <c r="N950" i="123"/>
  <c r="M950" i="123"/>
  <c r="L950" i="123"/>
  <c r="K950" i="123"/>
  <c r="J950" i="123"/>
  <c r="I950" i="123"/>
  <c r="H950" i="123"/>
  <c r="G950" i="123"/>
  <c r="F950" i="123"/>
  <c r="D950" i="123"/>
  <c r="C950" i="123"/>
  <c r="B950" i="123"/>
  <c r="AB949" i="123"/>
  <c r="Z949" i="123"/>
  <c r="AA949" i="123" s="1"/>
  <c r="Y949" i="123"/>
  <c r="W949" i="123"/>
  <c r="V949" i="123"/>
  <c r="U949" i="123"/>
  <c r="T949" i="123"/>
  <c r="S949" i="123"/>
  <c r="R949" i="123"/>
  <c r="Q949" i="123"/>
  <c r="P949" i="123"/>
  <c r="O949" i="123"/>
  <c r="N949" i="123"/>
  <c r="M949" i="123"/>
  <c r="L949" i="123"/>
  <c r="K949" i="123"/>
  <c r="J949" i="123"/>
  <c r="I949" i="123"/>
  <c r="H949" i="123"/>
  <c r="G949" i="123"/>
  <c r="F949" i="123"/>
  <c r="D949" i="123"/>
  <c r="C949" i="123"/>
  <c r="B949" i="123"/>
  <c r="AB948" i="123"/>
  <c r="Z948" i="123"/>
  <c r="Y948" i="123"/>
  <c r="W948" i="123"/>
  <c r="V948" i="123"/>
  <c r="U948" i="123"/>
  <c r="T948" i="123"/>
  <c r="S948" i="123"/>
  <c r="R948" i="123"/>
  <c r="Q948" i="123"/>
  <c r="P948" i="123"/>
  <c r="O948" i="123"/>
  <c r="N948" i="123"/>
  <c r="M948" i="123"/>
  <c r="L948" i="123"/>
  <c r="K948" i="123"/>
  <c r="J948" i="123"/>
  <c r="I948" i="123"/>
  <c r="H948" i="123"/>
  <c r="G948" i="123"/>
  <c r="F948" i="123"/>
  <c r="D948" i="123"/>
  <c r="C948" i="123"/>
  <c r="B948" i="123"/>
  <c r="AB947" i="123"/>
  <c r="Z947" i="123"/>
  <c r="AA947" i="123" s="1"/>
  <c r="Y947" i="123"/>
  <c r="W947" i="123"/>
  <c r="V947" i="123"/>
  <c r="U947" i="123"/>
  <c r="T947" i="123"/>
  <c r="S947" i="123"/>
  <c r="R947" i="123"/>
  <c r="Q947" i="123"/>
  <c r="P947" i="123"/>
  <c r="O947" i="123"/>
  <c r="N947" i="123"/>
  <c r="M947" i="123"/>
  <c r="L947" i="123"/>
  <c r="K947" i="123"/>
  <c r="J947" i="123"/>
  <c r="I947" i="123"/>
  <c r="H947" i="123"/>
  <c r="G947" i="123"/>
  <c r="F947" i="123"/>
  <c r="D947" i="123"/>
  <c r="C947" i="123"/>
  <c r="B947" i="123"/>
  <c r="AB946" i="123"/>
  <c r="Z946" i="123"/>
  <c r="AA946" i="123" s="1"/>
  <c r="Y946" i="123"/>
  <c r="W946" i="123"/>
  <c r="V946" i="123"/>
  <c r="U946" i="123"/>
  <c r="T946" i="123"/>
  <c r="S946" i="123"/>
  <c r="R946" i="123"/>
  <c r="Q946" i="123"/>
  <c r="P946" i="123"/>
  <c r="O946" i="123"/>
  <c r="N946" i="123"/>
  <c r="M946" i="123"/>
  <c r="L946" i="123"/>
  <c r="K946" i="123"/>
  <c r="J946" i="123"/>
  <c r="I946" i="123"/>
  <c r="H946" i="123"/>
  <c r="G946" i="123"/>
  <c r="F946" i="123"/>
  <c r="D946" i="123"/>
  <c r="C946" i="123"/>
  <c r="B946" i="123"/>
  <c r="AB945" i="123"/>
  <c r="Z945" i="123"/>
  <c r="Y945" i="123"/>
  <c r="W945" i="123"/>
  <c r="V945" i="123"/>
  <c r="U945" i="123"/>
  <c r="T945" i="123"/>
  <c r="S945" i="123"/>
  <c r="R945" i="123"/>
  <c r="Q945" i="123"/>
  <c r="P945" i="123"/>
  <c r="O945" i="123"/>
  <c r="N945" i="123"/>
  <c r="M945" i="123"/>
  <c r="L945" i="123"/>
  <c r="K945" i="123"/>
  <c r="J945" i="123"/>
  <c r="I945" i="123"/>
  <c r="H945" i="123"/>
  <c r="G945" i="123"/>
  <c r="F945" i="123"/>
  <c r="D945" i="123"/>
  <c r="C945" i="123"/>
  <c r="B945" i="123"/>
  <c r="AB944" i="123"/>
  <c r="Z944" i="123"/>
  <c r="Y944" i="123"/>
  <c r="W944" i="123"/>
  <c r="V944" i="123"/>
  <c r="U944" i="123"/>
  <c r="T944" i="123"/>
  <c r="S944" i="123"/>
  <c r="R944" i="123"/>
  <c r="Q944" i="123"/>
  <c r="P944" i="123"/>
  <c r="O944" i="123"/>
  <c r="N944" i="123"/>
  <c r="M944" i="123"/>
  <c r="L944" i="123"/>
  <c r="K944" i="123"/>
  <c r="J944" i="123"/>
  <c r="I944" i="123"/>
  <c r="H944" i="123"/>
  <c r="G944" i="123"/>
  <c r="F944" i="123"/>
  <c r="D944" i="123"/>
  <c r="C944" i="123"/>
  <c r="B944" i="123"/>
  <c r="AB943" i="123"/>
  <c r="Z943" i="123"/>
  <c r="AA943" i="123" s="1"/>
  <c r="Y943" i="123"/>
  <c r="W943" i="123"/>
  <c r="V943" i="123"/>
  <c r="U943" i="123"/>
  <c r="T943" i="123"/>
  <c r="S943" i="123"/>
  <c r="R943" i="123"/>
  <c r="Q943" i="123"/>
  <c r="P943" i="123"/>
  <c r="O943" i="123"/>
  <c r="N943" i="123"/>
  <c r="M943" i="123"/>
  <c r="L943" i="123"/>
  <c r="K943" i="123"/>
  <c r="J943" i="123"/>
  <c r="I943" i="123"/>
  <c r="H943" i="123"/>
  <c r="G943" i="123"/>
  <c r="F943" i="123"/>
  <c r="D943" i="123"/>
  <c r="C943" i="123"/>
  <c r="B943" i="123"/>
  <c r="AB942" i="123"/>
  <c r="Z942" i="123"/>
  <c r="AA942" i="123" s="1"/>
  <c r="Y942" i="123"/>
  <c r="W942" i="123"/>
  <c r="V942" i="123"/>
  <c r="U942" i="123"/>
  <c r="T942" i="123"/>
  <c r="S942" i="123"/>
  <c r="R942" i="123"/>
  <c r="Q942" i="123"/>
  <c r="P942" i="123"/>
  <c r="O942" i="123"/>
  <c r="N942" i="123"/>
  <c r="M942" i="123"/>
  <c r="L942" i="123"/>
  <c r="K942" i="123"/>
  <c r="J942" i="123"/>
  <c r="I942" i="123"/>
  <c r="H942" i="123"/>
  <c r="G942" i="123"/>
  <c r="F942" i="123"/>
  <c r="D942" i="123"/>
  <c r="C942" i="123"/>
  <c r="B942" i="123"/>
  <c r="AB941" i="123"/>
  <c r="Z941" i="123"/>
  <c r="Y941" i="123"/>
  <c r="W941" i="123"/>
  <c r="V941" i="123"/>
  <c r="U941" i="123"/>
  <c r="T941" i="123"/>
  <c r="S941" i="123"/>
  <c r="R941" i="123"/>
  <c r="Q941" i="123"/>
  <c r="P941" i="123"/>
  <c r="O941" i="123"/>
  <c r="N941" i="123"/>
  <c r="M941" i="123"/>
  <c r="L941" i="123"/>
  <c r="K941" i="123"/>
  <c r="J941" i="123"/>
  <c r="I941" i="123"/>
  <c r="H941" i="123"/>
  <c r="G941" i="123"/>
  <c r="F941" i="123"/>
  <c r="D941" i="123"/>
  <c r="C941" i="123"/>
  <c r="B941" i="123"/>
  <c r="AB940" i="123"/>
  <c r="Z940" i="123"/>
  <c r="AA940" i="123" s="1"/>
  <c r="Y940" i="123"/>
  <c r="W940" i="123"/>
  <c r="V940" i="123"/>
  <c r="U940" i="123"/>
  <c r="T940" i="123"/>
  <c r="S940" i="123"/>
  <c r="R940" i="123"/>
  <c r="Q940" i="123"/>
  <c r="P940" i="123"/>
  <c r="O940" i="123"/>
  <c r="N940" i="123"/>
  <c r="M940" i="123"/>
  <c r="L940" i="123"/>
  <c r="K940" i="123"/>
  <c r="J940" i="123"/>
  <c r="I940" i="123"/>
  <c r="H940" i="123"/>
  <c r="G940" i="123"/>
  <c r="F940" i="123"/>
  <c r="D940" i="123"/>
  <c r="C940" i="123"/>
  <c r="B940" i="123"/>
  <c r="AB939" i="123"/>
  <c r="Z939" i="123"/>
  <c r="AA939" i="123" s="1"/>
  <c r="Y939" i="123"/>
  <c r="W939" i="123"/>
  <c r="V939" i="123"/>
  <c r="U939" i="123"/>
  <c r="T939" i="123"/>
  <c r="S939" i="123"/>
  <c r="R939" i="123"/>
  <c r="Q939" i="123"/>
  <c r="P939" i="123"/>
  <c r="O939" i="123"/>
  <c r="N939" i="123"/>
  <c r="M939" i="123"/>
  <c r="L939" i="123"/>
  <c r="K939" i="123"/>
  <c r="J939" i="123"/>
  <c r="I939" i="123"/>
  <c r="H939" i="123"/>
  <c r="G939" i="123"/>
  <c r="F939" i="123"/>
  <c r="D939" i="123"/>
  <c r="C939" i="123"/>
  <c r="B939" i="123"/>
  <c r="AB938" i="123"/>
  <c r="Z938" i="123"/>
  <c r="Y938" i="123"/>
  <c r="W938" i="123"/>
  <c r="V938" i="123"/>
  <c r="U938" i="123"/>
  <c r="T938" i="123"/>
  <c r="S938" i="123"/>
  <c r="R938" i="123"/>
  <c r="Q938" i="123"/>
  <c r="P938" i="123"/>
  <c r="O938" i="123"/>
  <c r="N938" i="123"/>
  <c r="M938" i="123"/>
  <c r="L938" i="123"/>
  <c r="K938" i="123"/>
  <c r="J938" i="123"/>
  <c r="I938" i="123"/>
  <c r="H938" i="123"/>
  <c r="G938" i="123"/>
  <c r="F938" i="123"/>
  <c r="D938" i="123"/>
  <c r="C938" i="123"/>
  <c r="B938" i="123"/>
  <c r="AB937" i="123"/>
  <c r="Z937" i="123"/>
  <c r="Y937" i="123"/>
  <c r="W937" i="123"/>
  <c r="V937" i="123"/>
  <c r="U937" i="123"/>
  <c r="T937" i="123"/>
  <c r="S937" i="123"/>
  <c r="R937" i="123"/>
  <c r="Q937" i="123"/>
  <c r="P937" i="123"/>
  <c r="O937" i="123"/>
  <c r="N937" i="123"/>
  <c r="M937" i="123"/>
  <c r="L937" i="123"/>
  <c r="K937" i="123"/>
  <c r="J937" i="123"/>
  <c r="I937" i="123"/>
  <c r="H937" i="123"/>
  <c r="G937" i="123"/>
  <c r="F937" i="123"/>
  <c r="D937" i="123"/>
  <c r="C937" i="123"/>
  <c r="B937" i="123"/>
  <c r="AB936" i="123"/>
  <c r="Z936" i="123"/>
  <c r="Y936" i="123"/>
  <c r="W936" i="123"/>
  <c r="V936" i="123"/>
  <c r="U936" i="123"/>
  <c r="T936" i="123"/>
  <c r="S936" i="123"/>
  <c r="R936" i="123"/>
  <c r="Q936" i="123"/>
  <c r="P936" i="123"/>
  <c r="O936" i="123"/>
  <c r="N936" i="123"/>
  <c r="M936" i="123"/>
  <c r="L936" i="123"/>
  <c r="K936" i="123"/>
  <c r="J936" i="123"/>
  <c r="I936" i="123"/>
  <c r="H936" i="123"/>
  <c r="G936" i="123"/>
  <c r="F936" i="123"/>
  <c r="D936" i="123"/>
  <c r="C936" i="123"/>
  <c r="B936" i="123"/>
  <c r="AB935" i="123"/>
  <c r="Z935" i="123"/>
  <c r="Y935" i="123"/>
  <c r="W935" i="123"/>
  <c r="V935" i="123"/>
  <c r="U935" i="123"/>
  <c r="T935" i="123"/>
  <c r="S935" i="123"/>
  <c r="R935" i="123"/>
  <c r="Q935" i="123"/>
  <c r="P935" i="123"/>
  <c r="O935" i="123"/>
  <c r="N935" i="123"/>
  <c r="M935" i="123"/>
  <c r="L935" i="123"/>
  <c r="K935" i="123"/>
  <c r="J935" i="123"/>
  <c r="I935" i="123"/>
  <c r="H935" i="123"/>
  <c r="G935" i="123"/>
  <c r="F935" i="123"/>
  <c r="D935" i="123"/>
  <c r="C935" i="123"/>
  <c r="B935" i="123"/>
  <c r="AB934" i="123"/>
  <c r="Z934" i="123"/>
  <c r="AA934" i="123" s="1"/>
  <c r="Y934" i="123"/>
  <c r="W934" i="123"/>
  <c r="V934" i="123"/>
  <c r="U934" i="123"/>
  <c r="T934" i="123"/>
  <c r="S934" i="123"/>
  <c r="R934" i="123"/>
  <c r="Q934" i="123"/>
  <c r="P934" i="123"/>
  <c r="O934" i="123"/>
  <c r="N934" i="123"/>
  <c r="M934" i="123"/>
  <c r="L934" i="123"/>
  <c r="K934" i="123"/>
  <c r="J934" i="123"/>
  <c r="I934" i="123"/>
  <c r="H934" i="123"/>
  <c r="G934" i="123"/>
  <c r="F934" i="123"/>
  <c r="D934" i="123"/>
  <c r="C934" i="123"/>
  <c r="B934" i="123"/>
  <c r="AB933" i="123"/>
  <c r="Z933" i="123"/>
  <c r="Y933" i="123"/>
  <c r="W933" i="123"/>
  <c r="V933" i="123"/>
  <c r="U933" i="123"/>
  <c r="T933" i="123"/>
  <c r="S933" i="123"/>
  <c r="R933" i="123"/>
  <c r="Q933" i="123"/>
  <c r="P933" i="123"/>
  <c r="O933" i="123"/>
  <c r="N933" i="123"/>
  <c r="M933" i="123"/>
  <c r="L933" i="123"/>
  <c r="K933" i="123"/>
  <c r="J933" i="123"/>
  <c r="I933" i="123"/>
  <c r="H933" i="123"/>
  <c r="G933" i="123"/>
  <c r="F933" i="123"/>
  <c r="D933" i="123"/>
  <c r="C933" i="123"/>
  <c r="B933" i="123"/>
  <c r="AB932" i="123"/>
  <c r="Z932" i="123"/>
  <c r="Y932" i="123"/>
  <c r="W932" i="123"/>
  <c r="V932" i="123"/>
  <c r="U932" i="123"/>
  <c r="T932" i="123"/>
  <c r="S932" i="123"/>
  <c r="R932" i="123"/>
  <c r="Q932" i="123"/>
  <c r="P932" i="123"/>
  <c r="O932" i="123"/>
  <c r="N932" i="123"/>
  <c r="M932" i="123"/>
  <c r="L932" i="123"/>
  <c r="K932" i="123"/>
  <c r="J932" i="123"/>
  <c r="I932" i="123"/>
  <c r="H932" i="123"/>
  <c r="G932" i="123"/>
  <c r="F932" i="123"/>
  <c r="D932" i="123"/>
  <c r="C932" i="123"/>
  <c r="B932" i="123"/>
  <c r="AB931" i="123"/>
  <c r="Z931" i="123"/>
  <c r="AA931" i="123" s="1"/>
  <c r="Y931" i="123"/>
  <c r="W931" i="123"/>
  <c r="V931" i="123"/>
  <c r="U931" i="123"/>
  <c r="T931" i="123"/>
  <c r="S931" i="123"/>
  <c r="R931" i="123"/>
  <c r="Q931" i="123"/>
  <c r="P931" i="123"/>
  <c r="O931" i="123"/>
  <c r="N931" i="123"/>
  <c r="M931" i="123"/>
  <c r="L931" i="123"/>
  <c r="K931" i="123"/>
  <c r="J931" i="123"/>
  <c r="I931" i="123"/>
  <c r="H931" i="123"/>
  <c r="G931" i="123"/>
  <c r="F931" i="123"/>
  <c r="D931" i="123"/>
  <c r="C931" i="123"/>
  <c r="B931" i="123"/>
  <c r="AB930" i="123"/>
  <c r="Z930" i="123"/>
  <c r="AA930" i="123" s="1"/>
  <c r="Y930" i="123"/>
  <c r="W930" i="123"/>
  <c r="V930" i="123"/>
  <c r="U930" i="123"/>
  <c r="T930" i="123"/>
  <c r="S930" i="123"/>
  <c r="R930" i="123"/>
  <c r="Q930" i="123"/>
  <c r="P930" i="123"/>
  <c r="O930" i="123"/>
  <c r="N930" i="123"/>
  <c r="M930" i="123"/>
  <c r="L930" i="123"/>
  <c r="K930" i="123"/>
  <c r="J930" i="123"/>
  <c r="I930" i="123"/>
  <c r="H930" i="123"/>
  <c r="G930" i="123"/>
  <c r="F930" i="123"/>
  <c r="D930" i="123"/>
  <c r="C930" i="123"/>
  <c r="B930" i="123"/>
  <c r="AB929" i="123"/>
  <c r="Z929" i="123"/>
  <c r="Y929" i="123"/>
  <c r="W929" i="123"/>
  <c r="V929" i="123"/>
  <c r="U929" i="123"/>
  <c r="T929" i="123"/>
  <c r="S929" i="123"/>
  <c r="R929" i="123"/>
  <c r="Q929" i="123"/>
  <c r="P929" i="123"/>
  <c r="O929" i="123"/>
  <c r="N929" i="123"/>
  <c r="M929" i="123"/>
  <c r="L929" i="123"/>
  <c r="K929" i="123"/>
  <c r="J929" i="123"/>
  <c r="I929" i="123"/>
  <c r="H929" i="123"/>
  <c r="G929" i="123"/>
  <c r="F929" i="123"/>
  <c r="D929" i="123"/>
  <c r="C929" i="123"/>
  <c r="B929" i="123"/>
  <c r="AB928" i="123"/>
  <c r="Z928" i="123"/>
  <c r="Y928" i="123"/>
  <c r="W928" i="123"/>
  <c r="V928" i="123"/>
  <c r="U928" i="123"/>
  <c r="T928" i="123"/>
  <c r="S928" i="123"/>
  <c r="R928" i="123"/>
  <c r="Q928" i="123"/>
  <c r="P928" i="123"/>
  <c r="O928" i="123"/>
  <c r="N928" i="123"/>
  <c r="M928" i="123"/>
  <c r="L928" i="123"/>
  <c r="K928" i="123"/>
  <c r="J928" i="123"/>
  <c r="I928" i="123"/>
  <c r="H928" i="123"/>
  <c r="G928" i="123"/>
  <c r="F928" i="123"/>
  <c r="D928" i="123"/>
  <c r="C928" i="123"/>
  <c r="B928" i="123"/>
  <c r="AB927" i="123"/>
  <c r="Z927" i="123"/>
  <c r="Y927" i="123"/>
  <c r="W927" i="123"/>
  <c r="V927" i="123"/>
  <c r="U927" i="123"/>
  <c r="T927" i="123"/>
  <c r="S927" i="123"/>
  <c r="R927" i="123"/>
  <c r="Q927" i="123"/>
  <c r="P927" i="123"/>
  <c r="O927" i="123"/>
  <c r="N927" i="123"/>
  <c r="M927" i="123"/>
  <c r="L927" i="123"/>
  <c r="K927" i="123"/>
  <c r="J927" i="123"/>
  <c r="I927" i="123"/>
  <c r="H927" i="123"/>
  <c r="G927" i="123"/>
  <c r="F927" i="123"/>
  <c r="D927" i="123"/>
  <c r="C927" i="123"/>
  <c r="B927" i="123"/>
  <c r="AB926" i="123"/>
  <c r="Z926" i="123"/>
  <c r="Y926" i="123"/>
  <c r="W926" i="123"/>
  <c r="V926" i="123"/>
  <c r="U926" i="123"/>
  <c r="T926" i="123"/>
  <c r="S926" i="123"/>
  <c r="R926" i="123"/>
  <c r="Q926" i="123"/>
  <c r="P926" i="123"/>
  <c r="O926" i="123"/>
  <c r="N926" i="123"/>
  <c r="M926" i="123"/>
  <c r="L926" i="123"/>
  <c r="K926" i="123"/>
  <c r="J926" i="123"/>
  <c r="I926" i="123"/>
  <c r="H926" i="123"/>
  <c r="G926" i="123"/>
  <c r="F926" i="123"/>
  <c r="D926" i="123"/>
  <c r="C926" i="123"/>
  <c r="B926" i="123"/>
  <c r="AB925" i="123"/>
  <c r="Z925" i="123"/>
  <c r="Y925" i="123"/>
  <c r="W925" i="123"/>
  <c r="V925" i="123"/>
  <c r="U925" i="123"/>
  <c r="T925" i="123"/>
  <c r="S925" i="123"/>
  <c r="R925" i="123"/>
  <c r="Q925" i="123"/>
  <c r="P925" i="123"/>
  <c r="O925" i="123"/>
  <c r="N925" i="123"/>
  <c r="M925" i="123"/>
  <c r="L925" i="123"/>
  <c r="K925" i="123"/>
  <c r="J925" i="123"/>
  <c r="I925" i="123"/>
  <c r="H925" i="123"/>
  <c r="G925" i="123"/>
  <c r="F925" i="123"/>
  <c r="D925" i="123"/>
  <c r="C925" i="123"/>
  <c r="B925" i="123"/>
  <c r="AB924" i="123"/>
  <c r="Z924" i="123"/>
  <c r="Y924" i="123"/>
  <c r="W924" i="123"/>
  <c r="V924" i="123"/>
  <c r="U924" i="123"/>
  <c r="T924" i="123"/>
  <c r="S924" i="123"/>
  <c r="R924" i="123"/>
  <c r="Q924" i="123"/>
  <c r="P924" i="123"/>
  <c r="O924" i="123"/>
  <c r="N924" i="123"/>
  <c r="M924" i="123"/>
  <c r="L924" i="123"/>
  <c r="K924" i="123"/>
  <c r="J924" i="123"/>
  <c r="I924" i="123"/>
  <c r="H924" i="123"/>
  <c r="G924" i="123"/>
  <c r="F924" i="123"/>
  <c r="D924" i="123"/>
  <c r="C924" i="123"/>
  <c r="B924" i="123"/>
  <c r="AB923" i="123"/>
  <c r="Z923" i="123"/>
  <c r="Y923" i="123"/>
  <c r="W923" i="123"/>
  <c r="V923" i="123"/>
  <c r="U923" i="123"/>
  <c r="T923" i="123"/>
  <c r="S923" i="123"/>
  <c r="R923" i="123"/>
  <c r="Q923" i="123"/>
  <c r="P923" i="123"/>
  <c r="O923" i="123"/>
  <c r="N923" i="123"/>
  <c r="M923" i="123"/>
  <c r="L923" i="123"/>
  <c r="K923" i="123"/>
  <c r="J923" i="123"/>
  <c r="I923" i="123"/>
  <c r="H923" i="123"/>
  <c r="G923" i="123"/>
  <c r="F923" i="123"/>
  <c r="D923" i="123"/>
  <c r="C923" i="123"/>
  <c r="B923" i="123"/>
  <c r="AB922" i="123"/>
  <c r="Z922" i="123"/>
  <c r="Y922" i="123"/>
  <c r="W922" i="123"/>
  <c r="V922" i="123"/>
  <c r="U922" i="123"/>
  <c r="T922" i="123"/>
  <c r="S922" i="123"/>
  <c r="R922" i="123"/>
  <c r="Q922" i="123"/>
  <c r="P922" i="123"/>
  <c r="O922" i="123"/>
  <c r="N922" i="123"/>
  <c r="M922" i="123"/>
  <c r="L922" i="123"/>
  <c r="K922" i="123"/>
  <c r="J922" i="123"/>
  <c r="I922" i="123"/>
  <c r="H922" i="123"/>
  <c r="G922" i="123"/>
  <c r="F922" i="123"/>
  <c r="D922" i="123"/>
  <c r="C922" i="123"/>
  <c r="B922" i="123"/>
  <c r="AB921" i="123"/>
  <c r="Z921" i="123"/>
  <c r="Y921" i="123"/>
  <c r="W921" i="123"/>
  <c r="V921" i="123"/>
  <c r="U921" i="123"/>
  <c r="T921" i="123"/>
  <c r="S921" i="123"/>
  <c r="R921" i="123"/>
  <c r="Q921" i="123"/>
  <c r="P921" i="123"/>
  <c r="O921" i="123"/>
  <c r="N921" i="123"/>
  <c r="M921" i="123"/>
  <c r="L921" i="123"/>
  <c r="K921" i="123"/>
  <c r="J921" i="123"/>
  <c r="I921" i="123"/>
  <c r="H921" i="123"/>
  <c r="G921" i="123"/>
  <c r="F921" i="123"/>
  <c r="D921" i="123"/>
  <c r="C921" i="123"/>
  <c r="B921" i="123"/>
  <c r="AB920" i="123"/>
  <c r="Z920" i="123"/>
  <c r="Y920" i="123"/>
  <c r="W920" i="123"/>
  <c r="V920" i="123"/>
  <c r="U920" i="123"/>
  <c r="T920" i="123"/>
  <c r="S920" i="123"/>
  <c r="R920" i="123"/>
  <c r="Q920" i="123"/>
  <c r="P920" i="123"/>
  <c r="O920" i="123"/>
  <c r="N920" i="123"/>
  <c r="M920" i="123"/>
  <c r="L920" i="123"/>
  <c r="K920" i="123"/>
  <c r="J920" i="123"/>
  <c r="I920" i="123"/>
  <c r="H920" i="123"/>
  <c r="G920" i="123"/>
  <c r="F920" i="123"/>
  <c r="D920" i="123"/>
  <c r="C920" i="123"/>
  <c r="B920" i="123"/>
  <c r="AB919" i="123"/>
  <c r="Z919" i="123"/>
  <c r="AA919" i="123" s="1"/>
  <c r="Y919" i="123"/>
  <c r="W919" i="123"/>
  <c r="V919" i="123"/>
  <c r="U919" i="123"/>
  <c r="T919" i="123"/>
  <c r="S919" i="123"/>
  <c r="R919" i="123"/>
  <c r="Q919" i="123"/>
  <c r="P919" i="123"/>
  <c r="O919" i="123"/>
  <c r="N919" i="123"/>
  <c r="M919" i="123"/>
  <c r="L919" i="123"/>
  <c r="K919" i="123"/>
  <c r="J919" i="123"/>
  <c r="I919" i="123"/>
  <c r="H919" i="123"/>
  <c r="G919" i="123"/>
  <c r="F919" i="123"/>
  <c r="D919" i="123"/>
  <c r="C919" i="123"/>
  <c r="B919" i="123"/>
  <c r="AB918" i="123"/>
  <c r="Z918" i="123"/>
  <c r="AA918" i="123" s="1"/>
  <c r="Y918" i="123"/>
  <c r="W918" i="123"/>
  <c r="V918" i="123"/>
  <c r="U918" i="123"/>
  <c r="T918" i="123"/>
  <c r="S918" i="123"/>
  <c r="R918" i="123"/>
  <c r="Q918" i="123"/>
  <c r="P918" i="123"/>
  <c r="O918" i="123"/>
  <c r="N918" i="123"/>
  <c r="M918" i="123"/>
  <c r="L918" i="123"/>
  <c r="K918" i="123"/>
  <c r="J918" i="123"/>
  <c r="I918" i="123"/>
  <c r="H918" i="123"/>
  <c r="G918" i="123"/>
  <c r="F918" i="123"/>
  <c r="D918" i="123"/>
  <c r="C918" i="123"/>
  <c r="B918" i="123"/>
  <c r="AB917" i="123"/>
  <c r="Z917" i="123"/>
  <c r="Y917" i="123"/>
  <c r="W917" i="123"/>
  <c r="V917" i="123"/>
  <c r="U917" i="123"/>
  <c r="T917" i="123"/>
  <c r="S917" i="123"/>
  <c r="R917" i="123"/>
  <c r="Q917" i="123"/>
  <c r="P917" i="123"/>
  <c r="O917" i="123"/>
  <c r="N917" i="123"/>
  <c r="M917" i="123"/>
  <c r="L917" i="123"/>
  <c r="K917" i="123"/>
  <c r="J917" i="123"/>
  <c r="I917" i="123"/>
  <c r="H917" i="123"/>
  <c r="G917" i="123"/>
  <c r="F917" i="123"/>
  <c r="D917" i="123"/>
  <c r="C917" i="123"/>
  <c r="B917" i="123"/>
  <c r="AB916" i="123"/>
  <c r="Z916" i="123"/>
  <c r="Y916" i="123"/>
  <c r="W916" i="123"/>
  <c r="V916" i="123"/>
  <c r="U916" i="123"/>
  <c r="T916" i="123"/>
  <c r="S916" i="123"/>
  <c r="R916" i="123"/>
  <c r="Q916" i="123"/>
  <c r="P916" i="123"/>
  <c r="O916" i="123"/>
  <c r="N916" i="123"/>
  <c r="M916" i="123"/>
  <c r="L916" i="123"/>
  <c r="K916" i="123"/>
  <c r="J916" i="123"/>
  <c r="I916" i="123"/>
  <c r="H916" i="123"/>
  <c r="G916" i="123"/>
  <c r="F916" i="123"/>
  <c r="D916" i="123"/>
  <c r="C916" i="123"/>
  <c r="B916" i="123"/>
  <c r="AB915" i="123"/>
  <c r="Z915" i="123"/>
  <c r="Y915" i="123"/>
  <c r="W915" i="123"/>
  <c r="V915" i="123"/>
  <c r="U915" i="123"/>
  <c r="T915" i="123"/>
  <c r="S915" i="123"/>
  <c r="R915" i="123"/>
  <c r="Q915" i="123"/>
  <c r="P915" i="123"/>
  <c r="O915" i="123"/>
  <c r="N915" i="123"/>
  <c r="M915" i="123"/>
  <c r="L915" i="123"/>
  <c r="K915" i="123"/>
  <c r="J915" i="123"/>
  <c r="I915" i="123"/>
  <c r="H915" i="123"/>
  <c r="G915" i="123"/>
  <c r="F915" i="123"/>
  <c r="D915" i="123"/>
  <c r="C915" i="123"/>
  <c r="B915" i="123"/>
  <c r="AB914" i="123"/>
  <c r="Z914" i="123"/>
  <c r="AA914" i="123" s="1"/>
  <c r="Y914" i="123"/>
  <c r="W914" i="123"/>
  <c r="V914" i="123"/>
  <c r="U914" i="123"/>
  <c r="T914" i="123"/>
  <c r="S914" i="123"/>
  <c r="R914" i="123"/>
  <c r="Q914" i="123"/>
  <c r="P914" i="123"/>
  <c r="O914" i="123"/>
  <c r="N914" i="123"/>
  <c r="M914" i="123"/>
  <c r="L914" i="123"/>
  <c r="K914" i="123"/>
  <c r="J914" i="123"/>
  <c r="I914" i="123"/>
  <c r="H914" i="123"/>
  <c r="G914" i="123"/>
  <c r="F914" i="123"/>
  <c r="D914" i="123"/>
  <c r="C914" i="123"/>
  <c r="B914" i="123"/>
  <c r="AB913" i="123"/>
  <c r="Z913" i="123"/>
  <c r="Y913" i="123"/>
  <c r="W913" i="123"/>
  <c r="V913" i="123"/>
  <c r="U913" i="123"/>
  <c r="T913" i="123"/>
  <c r="S913" i="123"/>
  <c r="R913" i="123"/>
  <c r="Q913" i="123"/>
  <c r="P913" i="123"/>
  <c r="O913" i="123"/>
  <c r="N913" i="123"/>
  <c r="M913" i="123"/>
  <c r="L913" i="123"/>
  <c r="K913" i="123"/>
  <c r="J913" i="123"/>
  <c r="I913" i="123"/>
  <c r="H913" i="123"/>
  <c r="G913" i="123"/>
  <c r="F913" i="123"/>
  <c r="D913" i="123"/>
  <c r="C913" i="123"/>
  <c r="B913" i="123"/>
  <c r="AB912" i="123"/>
  <c r="Z912" i="123"/>
  <c r="Y912" i="123"/>
  <c r="W912" i="123"/>
  <c r="V912" i="123"/>
  <c r="U912" i="123"/>
  <c r="T912" i="123"/>
  <c r="S912" i="123"/>
  <c r="R912" i="123"/>
  <c r="Q912" i="123"/>
  <c r="P912" i="123"/>
  <c r="O912" i="123"/>
  <c r="N912" i="123"/>
  <c r="M912" i="123"/>
  <c r="L912" i="123"/>
  <c r="K912" i="123"/>
  <c r="J912" i="123"/>
  <c r="I912" i="123"/>
  <c r="H912" i="123"/>
  <c r="G912" i="123"/>
  <c r="F912" i="123"/>
  <c r="D912" i="123"/>
  <c r="C912" i="123"/>
  <c r="B912" i="123"/>
  <c r="AB911" i="123"/>
  <c r="Z911" i="123"/>
  <c r="Y911" i="123"/>
  <c r="W911" i="123"/>
  <c r="V911" i="123"/>
  <c r="U911" i="123"/>
  <c r="T911" i="123"/>
  <c r="S911" i="123"/>
  <c r="R911" i="123"/>
  <c r="Q911" i="123"/>
  <c r="P911" i="123"/>
  <c r="O911" i="123"/>
  <c r="N911" i="123"/>
  <c r="M911" i="123"/>
  <c r="L911" i="123"/>
  <c r="K911" i="123"/>
  <c r="J911" i="123"/>
  <c r="I911" i="123"/>
  <c r="H911" i="123"/>
  <c r="G911" i="123"/>
  <c r="F911" i="123"/>
  <c r="D911" i="123"/>
  <c r="C911" i="123"/>
  <c r="B911" i="123"/>
  <c r="AB910" i="123"/>
  <c r="Z910" i="123"/>
  <c r="Y910" i="123"/>
  <c r="W910" i="123"/>
  <c r="V910" i="123"/>
  <c r="U910" i="123"/>
  <c r="T910" i="123"/>
  <c r="S910" i="123"/>
  <c r="R910" i="123"/>
  <c r="Q910" i="123"/>
  <c r="P910" i="123"/>
  <c r="O910" i="123"/>
  <c r="N910" i="123"/>
  <c r="M910" i="123"/>
  <c r="L910" i="123"/>
  <c r="K910" i="123"/>
  <c r="J910" i="123"/>
  <c r="I910" i="123"/>
  <c r="H910" i="123"/>
  <c r="G910" i="123"/>
  <c r="F910" i="123"/>
  <c r="D910" i="123"/>
  <c r="C910" i="123"/>
  <c r="B910" i="123"/>
  <c r="AB909" i="123"/>
  <c r="Z909" i="123"/>
  <c r="Y909" i="123"/>
  <c r="W909" i="123"/>
  <c r="V909" i="123"/>
  <c r="U909" i="123"/>
  <c r="T909" i="123"/>
  <c r="S909" i="123"/>
  <c r="R909" i="123"/>
  <c r="Q909" i="123"/>
  <c r="P909" i="123"/>
  <c r="O909" i="123"/>
  <c r="N909" i="123"/>
  <c r="M909" i="123"/>
  <c r="L909" i="123"/>
  <c r="K909" i="123"/>
  <c r="J909" i="123"/>
  <c r="I909" i="123"/>
  <c r="H909" i="123"/>
  <c r="G909" i="123"/>
  <c r="F909" i="123"/>
  <c r="D909" i="123"/>
  <c r="C909" i="123"/>
  <c r="B909" i="123"/>
  <c r="AB908" i="123"/>
  <c r="Z908" i="123"/>
  <c r="AA908" i="123" s="1"/>
  <c r="Y908" i="123"/>
  <c r="W908" i="123"/>
  <c r="V908" i="123"/>
  <c r="U908" i="123"/>
  <c r="T908" i="123"/>
  <c r="S908" i="123"/>
  <c r="R908" i="123"/>
  <c r="Q908" i="123"/>
  <c r="P908" i="123"/>
  <c r="O908" i="123"/>
  <c r="N908" i="123"/>
  <c r="M908" i="123"/>
  <c r="L908" i="123"/>
  <c r="K908" i="123"/>
  <c r="J908" i="123"/>
  <c r="I908" i="123"/>
  <c r="H908" i="123"/>
  <c r="G908" i="123"/>
  <c r="F908" i="123"/>
  <c r="D908" i="123"/>
  <c r="C908" i="123"/>
  <c r="B908" i="123"/>
  <c r="AB907" i="123"/>
  <c r="AA907" i="123"/>
  <c r="Z907" i="123"/>
  <c r="Y907" i="123"/>
  <c r="W907" i="123"/>
  <c r="V907" i="123"/>
  <c r="U907" i="123"/>
  <c r="T907" i="123"/>
  <c r="S907" i="123"/>
  <c r="R907" i="123"/>
  <c r="Q907" i="123"/>
  <c r="P907" i="123"/>
  <c r="O907" i="123"/>
  <c r="N907" i="123"/>
  <c r="M907" i="123"/>
  <c r="L907" i="123"/>
  <c r="K907" i="123"/>
  <c r="J907" i="123"/>
  <c r="I907" i="123"/>
  <c r="H907" i="123"/>
  <c r="G907" i="123"/>
  <c r="F907" i="123"/>
  <c r="D907" i="123"/>
  <c r="C907" i="123"/>
  <c r="B907" i="123"/>
  <c r="AB906" i="123"/>
  <c r="Z906" i="123"/>
  <c r="Y906" i="123"/>
  <c r="W906" i="123"/>
  <c r="V906" i="123"/>
  <c r="U906" i="123"/>
  <c r="T906" i="123"/>
  <c r="S906" i="123"/>
  <c r="R906" i="123"/>
  <c r="Q906" i="123"/>
  <c r="P906" i="123"/>
  <c r="O906" i="123"/>
  <c r="N906" i="123"/>
  <c r="M906" i="123"/>
  <c r="L906" i="123"/>
  <c r="K906" i="123"/>
  <c r="J906" i="123"/>
  <c r="I906" i="123"/>
  <c r="H906" i="123"/>
  <c r="G906" i="123"/>
  <c r="F906" i="123"/>
  <c r="D906" i="123"/>
  <c r="C906" i="123"/>
  <c r="B906" i="123"/>
  <c r="AB905" i="123"/>
  <c r="Z905" i="123"/>
  <c r="Y905" i="123"/>
  <c r="W905" i="123"/>
  <c r="V905" i="123"/>
  <c r="U905" i="123"/>
  <c r="T905" i="123"/>
  <c r="S905" i="123"/>
  <c r="R905" i="123"/>
  <c r="Q905" i="123"/>
  <c r="P905" i="123"/>
  <c r="O905" i="123"/>
  <c r="N905" i="123"/>
  <c r="M905" i="123"/>
  <c r="L905" i="123"/>
  <c r="K905" i="123"/>
  <c r="J905" i="123"/>
  <c r="I905" i="123"/>
  <c r="H905" i="123"/>
  <c r="G905" i="123"/>
  <c r="F905" i="123"/>
  <c r="D905" i="123"/>
  <c r="C905" i="123"/>
  <c r="B905" i="123"/>
  <c r="AB904" i="123"/>
  <c r="Z904" i="123"/>
  <c r="Y904" i="123"/>
  <c r="W904" i="123"/>
  <c r="V904" i="123"/>
  <c r="U904" i="123"/>
  <c r="T904" i="123"/>
  <c r="S904" i="123"/>
  <c r="R904" i="123"/>
  <c r="Q904" i="123"/>
  <c r="P904" i="123"/>
  <c r="O904" i="123"/>
  <c r="N904" i="123"/>
  <c r="M904" i="123"/>
  <c r="L904" i="123"/>
  <c r="K904" i="123"/>
  <c r="J904" i="123"/>
  <c r="I904" i="123"/>
  <c r="H904" i="123"/>
  <c r="G904" i="123"/>
  <c r="F904" i="123"/>
  <c r="D904" i="123"/>
  <c r="C904" i="123"/>
  <c r="B904" i="123"/>
  <c r="AB903" i="123"/>
  <c r="AA903" i="123" s="1"/>
  <c r="Z903" i="123"/>
  <c r="Y903" i="123"/>
  <c r="W903" i="123"/>
  <c r="V903" i="123"/>
  <c r="U903" i="123"/>
  <c r="T903" i="123"/>
  <c r="S903" i="123"/>
  <c r="R903" i="123"/>
  <c r="Q903" i="123"/>
  <c r="P903" i="123"/>
  <c r="O903" i="123"/>
  <c r="N903" i="123"/>
  <c r="M903" i="123"/>
  <c r="L903" i="123"/>
  <c r="K903" i="123"/>
  <c r="J903" i="123"/>
  <c r="I903" i="123"/>
  <c r="H903" i="123"/>
  <c r="G903" i="123"/>
  <c r="F903" i="123"/>
  <c r="D903" i="123"/>
  <c r="C903" i="123"/>
  <c r="B903" i="123"/>
  <c r="AB902" i="123"/>
  <c r="Z902" i="123"/>
  <c r="Y902" i="123"/>
  <c r="W902" i="123"/>
  <c r="V902" i="123"/>
  <c r="U902" i="123"/>
  <c r="T902" i="123"/>
  <c r="S902" i="123"/>
  <c r="R902" i="123"/>
  <c r="Q902" i="123"/>
  <c r="P902" i="123"/>
  <c r="O902" i="123"/>
  <c r="N902" i="123"/>
  <c r="M902" i="123"/>
  <c r="L902" i="123"/>
  <c r="K902" i="123"/>
  <c r="J902" i="123"/>
  <c r="I902" i="123"/>
  <c r="H902" i="123"/>
  <c r="G902" i="123"/>
  <c r="F902" i="123"/>
  <c r="D902" i="123"/>
  <c r="C902" i="123"/>
  <c r="B902" i="123"/>
  <c r="AB901" i="123"/>
  <c r="Z901" i="123"/>
  <c r="Y901" i="123"/>
  <c r="W901" i="123"/>
  <c r="V901" i="123"/>
  <c r="U901" i="123"/>
  <c r="T901" i="123"/>
  <c r="S901" i="123"/>
  <c r="R901" i="123"/>
  <c r="Q901" i="123"/>
  <c r="P901" i="123"/>
  <c r="O901" i="123"/>
  <c r="N901" i="123"/>
  <c r="M901" i="123"/>
  <c r="L901" i="123"/>
  <c r="K901" i="123"/>
  <c r="J901" i="123"/>
  <c r="I901" i="123"/>
  <c r="H901" i="123"/>
  <c r="G901" i="123"/>
  <c r="F901" i="123"/>
  <c r="D901" i="123"/>
  <c r="C901" i="123"/>
  <c r="B901" i="123"/>
  <c r="AB900" i="123"/>
  <c r="Z900" i="123"/>
  <c r="Y900" i="123"/>
  <c r="W900" i="123"/>
  <c r="V900" i="123"/>
  <c r="U900" i="123"/>
  <c r="T900" i="123"/>
  <c r="S900" i="123"/>
  <c r="R900" i="123"/>
  <c r="Q900" i="123"/>
  <c r="P900" i="123"/>
  <c r="O900" i="123"/>
  <c r="N900" i="123"/>
  <c r="M900" i="123"/>
  <c r="L900" i="123"/>
  <c r="K900" i="123"/>
  <c r="J900" i="123"/>
  <c r="I900" i="123"/>
  <c r="H900" i="123"/>
  <c r="G900" i="123"/>
  <c r="F900" i="123"/>
  <c r="D900" i="123"/>
  <c r="C900" i="123"/>
  <c r="B900" i="123"/>
  <c r="AB899" i="123"/>
  <c r="Z899" i="123"/>
  <c r="Y899" i="123"/>
  <c r="W899" i="123"/>
  <c r="V899" i="123"/>
  <c r="U899" i="123"/>
  <c r="T899" i="123"/>
  <c r="S899" i="123"/>
  <c r="R899" i="123"/>
  <c r="Q899" i="123"/>
  <c r="P899" i="123"/>
  <c r="O899" i="123"/>
  <c r="N899" i="123"/>
  <c r="M899" i="123"/>
  <c r="L899" i="123"/>
  <c r="K899" i="123"/>
  <c r="J899" i="123"/>
  <c r="I899" i="123"/>
  <c r="H899" i="123"/>
  <c r="G899" i="123"/>
  <c r="F899" i="123"/>
  <c r="D899" i="123"/>
  <c r="C899" i="123"/>
  <c r="B899" i="123"/>
  <c r="AB898" i="123"/>
  <c r="Z898" i="123"/>
  <c r="Y898" i="123"/>
  <c r="W898" i="123"/>
  <c r="V898" i="123"/>
  <c r="U898" i="123"/>
  <c r="T898" i="123"/>
  <c r="S898" i="123"/>
  <c r="R898" i="123"/>
  <c r="Q898" i="123"/>
  <c r="P898" i="123"/>
  <c r="O898" i="123"/>
  <c r="N898" i="123"/>
  <c r="M898" i="123"/>
  <c r="L898" i="123"/>
  <c r="K898" i="123"/>
  <c r="J898" i="123"/>
  <c r="I898" i="123"/>
  <c r="H898" i="123"/>
  <c r="G898" i="123"/>
  <c r="F898" i="123"/>
  <c r="D898" i="123"/>
  <c r="C898" i="123"/>
  <c r="B898" i="123"/>
  <c r="AB897" i="123"/>
  <c r="Z897" i="123"/>
  <c r="Y897" i="123"/>
  <c r="W897" i="123"/>
  <c r="V897" i="123"/>
  <c r="U897" i="123"/>
  <c r="T897" i="123"/>
  <c r="S897" i="123"/>
  <c r="R897" i="123"/>
  <c r="Q897" i="123"/>
  <c r="P897" i="123"/>
  <c r="O897" i="123"/>
  <c r="N897" i="123"/>
  <c r="M897" i="123"/>
  <c r="L897" i="123"/>
  <c r="K897" i="123"/>
  <c r="J897" i="123"/>
  <c r="I897" i="123"/>
  <c r="H897" i="123"/>
  <c r="G897" i="123"/>
  <c r="F897" i="123"/>
  <c r="D897" i="123"/>
  <c r="C897" i="123"/>
  <c r="B897" i="123"/>
  <c r="AB896" i="123"/>
  <c r="Z896" i="123"/>
  <c r="Y896" i="123"/>
  <c r="W896" i="123"/>
  <c r="V896" i="123"/>
  <c r="U896" i="123"/>
  <c r="T896" i="123"/>
  <c r="S896" i="123"/>
  <c r="R896" i="123"/>
  <c r="Q896" i="123"/>
  <c r="P896" i="123"/>
  <c r="O896" i="123"/>
  <c r="N896" i="123"/>
  <c r="M896" i="123"/>
  <c r="L896" i="123"/>
  <c r="K896" i="123"/>
  <c r="J896" i="123"/>
  <c r="I896" i="123"/>
  <c r="H896" i="123"/>
  <c r="G896" i="123"/>
  <c r="F896" i="123"/>
  <c r="D896" i="123"/>
  <c r="C896" i="123"/>
  <c r="B896" i="123"/>
  <c r="AB895" i="123"/>
  <c r="Z895" i="123"/>
  <c r="Y895" i="123"/>
  <c r="W895" i="123"/>
  <c r="V895" i="123"/>
  <c r="U895" i="123"/>
  <c r="T895" i="123"/>
  <c r="S895" i="123"/>
  <c r="R895" i="123"/>
  <c r="Q895" i="123"/>
  <c r="P895" i="123"/>
  <c r="O895" i="123"/>
  <c r="N895" i="123"/>
  <c r="M895" i="123"/>
  <c r="L895" i="123"/>
  <c r="K895" i="123"/>
  <c r="J895" i="123"/>
  <c r="I895" i="123"/>
  <c r="H895" i="123"/>
  <c r="G895" i="123"/>
  <c r="F895" i="123"/>
  <c r="D895" i="123"/>
  <c r="C895" i="123"/>
  <c r="B895" i="123"/>
  <c r="AB893" i="123"/>
  <c r="Z893" i="123"/>
  <c r="Y893" i="123"/>
  <c r="W893" i="123"/>
  <c r="V893" i="123"/>
  <c r="U893" i="123"/>
  <c r="T893" i="123"/>
  <c r="S893" i="123"/>
  <c r="R893" i="123"/>
  <c r="Q893" i="123"/>
  <c r="P893" i="123"/>
  <c r="O893" i="123"/>
  <c r="N893" i="123"/>
  <c r="M893" i="123"/>
  <c r="L893" i="123"/>
  <c r="K893" i="123"/>
  <c r="J893" i="123"/>
  <c r="I893" i="123"/>
  <c r="H893" i="123"/>
  <c r="G893" i="123"/>
  <c r="F893" i="123"/>
  <c r="D893" i="123"/>
  <c r="C893" i="123"/>
  <c r="B893" i="123"/>
  <c r="AB892" i="123"/>
  <c r="Z892" i="123"/>
  <c r="Y892" i="123"/>
  <c r="W892" i="123"/>
  <c r="V892" i="123"/>
  <c r="U892" i="123"/>
  <c r="T892" i="123"/>
  <c r="S892" i="123"/>
  <c r="R892" i="123"/>
  <c r="Q892" i="123"/>
  <c r="P892" i="123"/>
  <c r="O892" i="123"/>
  <c r="N892" i="123"/>
  <c r="M892" i="123"/>
  <c r="L892" i="123"/>
  <c r="K892" i="123"/>
  <c r="J892" i="123"/>
  <c r="I892" i="123"/>
  <c r="H892" i="123"/>
  <c r="G892" i="123"/>
  <c r="F892" i="123"/>
  <c r="D892" i="123"/>
  <c r="C892" i="123"/>
  <c r="B892" i="123"/>
  <c r="AB891" i="123"/>
  <c r="Z891" i="123"/>
  <c r="Y891" i="123"/>
  <c r="W891" i="123"/>
  <c r="V891" i="123"/>
  <c r="U891" i="123"/>
  <c r="T891" i="123"/>
  <c r="S891" i="123"/>
  <c r="R891" i="123"/>
  <c r="Q891" i="123"/>
  <c r="P891" i="123"/>
  <c r="O891" i="123"/>
  <c r="N891" i="123"/>
  <c r="M891" i="123"/>
  <c r="L891" i="123"/>
  <c r="K891" i="123"/>
  <c r="J891" i="123"/>
  <c r="I891" i="123"/>
  <c r="H891" i="123"/>
  <c r="G891" i="123"/>
  <c r="F891" i="123"/>
  <c r="D891" i="123"/>
  <c r="C891" i="123"/>
  <c r="B891" i="123"/>
  <c r="AB890" i="123"/>
  <c r="Z890" i="123"/>
  <c r="Y890" i="123"/>
  <c r="W890" i="123"/>
  <c r="V890" i="123"/>
  <c r="U890" i="123"/>
  <c r="T890" i="123"/>
  <c r="S890" i="123"/>
  <c r="R890" i="123"/>
  <c r="Q890" i="123"/>
  <c r="P890" i="123"/>
  <c r="O890" i="123"/>
  <c r="N890" i="123"/>
  <c r="M890" i="123"/>
  <c r="L890" i="123"/>
  <c r="K890" i="123"/>
  <c r="J890" i="123"/>
  <c r="I890" i="123"/>
  <c r="H890" i="123"/>
  <c r="G890" i="123"/>
  <c r="F890" i="123"/>
  <c r="D890" i="123"/>
  <c r="C890" i="123"/>
  <c r="B890" i="123"/>
  <c r="AB889" i="123"/>
  <c r="Z889" i="123"/>
  <c r="Y889" i="123"/>
  <c r="W889" i="123"/>
  <c r="V889" i="123"/>
  <c r="U889" i="123"/>
  <c r="T889" i="123"/>
  <c r="S889" i="123"/>
  <c r="R889" i="123"/>
  <c r="Q889" i="123"/>
  <c r="P889" i="123"/>
  <c r="O889" i="123"/>
  <c r="N889" i="123"/>
  <c r="M889" i="123"/>
  <c r="L889" i="123"/>
  <c r="K889" i="123"/>
  <c r="J889" i="123"/>
  <c r="I889" i="123"/>
  <c r="H889" i="123"/>
  <c r="G889" i="123"/>
  <c r="F889" i="123"/>
  <c r="D889" i="123"/>
  <c r="C889" i="123"/>
  <c r="B889" i="123"/>
  <c r="AB888" i="123"/>
  <c r="Z888" i="123"/>
  <c r="Y888" i="123"/>
  <c r="W888" i="123"/>
  <c r="V888" i="123"/>
  <c r="U888" i="123"/>
  <c r="T888" i="123"/>
  <c r="S888" i="123"/>
  <c r="R888" i="123"/>
  <c r="Q888" i="123"/>
  <c r="P888" i="123"/>
  <c r="O888" i="123"/>
  <c r="N888" i="123"/>
  <c r="M888" i="123"/>
  <c r="L888" i="123"/>
  <c r="K888" i="123"/>
  <c r="J888" i="123"/>
  <c r="I888" i="123"/>
  <c r="H888" i="123"/>
  <c r="G888" i="123"/>
  <c r="F888" i="123"/>
  <c r="D888" i="123"/>
  <c r="C888" i="123"/>
  <c r="B888" i="123"/>
  <c r="AB887" i="123"/>
  <c r="Z887" i="123"/>
  <c r="Y887" i="123"/>
  <c r="W887" i="123"/>
  <c r="V887" i="123"/>
  <c r="U887" i="123"/>
  <c r="T887" i="123"/>
  <c r="S887" i="123"/>
  <c r="R887" i="123"/>
  <c r="Q887" i="123"/>
  <c r="P887" i="123"/>
  <c r="O887" i="123"/>
  <c r="N887" i="123"/>
  <c r="M887" i="123"/>
  <c r="L887" i="123"/>
  <c r="K887" i="123"/>
  <c r="J887" i="123"/>
  <c r="I887" i="123"/>
  <c r="H887" i="123"/>
  <c r="G887" i="123"/>
  <c r="F887" i="123"/>
  <c r="D887" i="123"/>
  <c r="C887" i="123"/>
  <c r="B887" i="123"/>
  <c r="AB886" i="123"/>
  <c r="AA886" i="123" s="1"/>
  <c r="Z886" i="123"/>
  <c r="Y886" i="123"/>
  <c r="W886" i="123"/>
  <c r="V886" i="123"/>
  <c r="U886" i="123"/>
  <c r="T886" i="123"/>
  <c r="S886" i="123"/>
  <c r="R886" i="123"/>
  <c r="Q886" i="123"/>
  <c r="P886" i="123"/>
  <c r="O886" i="123"/>
  <c r="N886" i="123"/>
  <c r="M886" i="123"/>
  <c r="L886" i="123"/>
  <c r="K886" i="123"/>
  <c r="J886" i="123"/>
  <c r="I886" i="123"/>
  <c r="H886" i="123"/>
  <c r="G886" i="123"/>
  <c r="F886" i="123"/>
  <c r="D886" i="123"/>
  <c r="C886" i="123"/>
  <c r="B886" i="123"/>
  <c r="AB885" i="123"/>
  <c r="Z885" i="123"/>
  <c r="Y885" i="123"/>
  <c r="W885" i="123"/>
  <c r="V885" i="123"/>
  <c r="U885" i="123"/>
  <c r="T885" i="123"/>
  <c r="S885" i="123"/>
  <c r="R885" i="123"/>
  <c r="Q885" i="123"/>
  <c r="P885" i="123"/>
  <c r="O885" i="123"/>
  <c r="N885" i="123"/>
  <c r="M885" i="123"/>
  <c r="L885" i="123"/>
  <c r="K885" i="123"/>
  <c r="J885" i="123"/>
  <c r="I885" i="123"/>
  <c r="H885" i="123"/>
  <c r="G885" i="123"/>
  <c r="F885" i="123"/>
  <c r="D885" i="123"/>
  <c r="C885" i="123"/>
  <c r="B885" i="123"/>
  <c r="AB884" i="123"/>
  <c r="Z884" i="123"/>
  <c r="Y884" i="123"/>
  <c r="W884" i="123"/>
  <c r="V884" i="123"/>
  <c r="U884" i="123"/>
  <c r="T884" i="123"/>
  <c r="S884" i="123"/>
  <c r="R884" i="123"/>
  <c r="Q884" i="123"/>
  <c r="P884" i="123"/>
  <c r="O884" i="123"/>
  <c r="N884" i="123"/>
  <c r="M884" i="123"/>
  <c r="L884" i="123"/>
  <c r="K884" i="123"/>
  <c r="J884" i="123"/>
  <c r="I884" i="123"/>
  <c r="H884" i="123"/>
  <c r="G884" i="123"/>
  <c r="F884" i="123"/>
  <c r="D884" i="123"/>
  <c r="C884" i="123"/>
  <c r="B884" i="123"/>
  <c r="AB883" i="123"/>
  <c r="Z883" i="123"/>
  <c r="Y883" i="123"/>
  <c r="W883" i="123"/>
  <c r="V883" i="123"/>
  <c r="U883" i="123"/>
  <c r="T883" i="123"/>
  <c r="S883" i="123"/>
  <c r="R883" i="123"/>
  <c r="Q883" i="123"/>
  <c r="P883" i="123"/>
  <c r="O883" i="123"/>
  <c r="N883" i="123"/>
  <c r="M883" i="123"/>
  <c r="L883" i="123"/>
  <c r="K883" i="123"/>
  <c r="J883" i="123"/>
  <c r="I883" i="123"/>
  <c r="H883" i="123"/>
  <c r="G883" i="123"/>
  <c r="F883" i="123"/>
  <c r="D883" i="123"/>
  <c r="C883" i="123"/>
  <c r="B883" i="123"/>
  <c r="AB882" i="123"/>
  <c r="Z882" i="123"/>
  <c r="Y882" i="123"/>
  <c r="W882" i="123"/>
  <c r="V882" i="123"/>
  <c r="U882" i="123"/>
  <c r="T882" i="123"/>
  <c r="S882" i="123"/>
  <c r="R882" i="123"/>
  <c r="Q882" i="123"/>
  <c r="P882" i="123"/>
  <c r="O882" i="123"/>
  <c r="N882" i="123"/>
  <c r="M882" i="123"/>
  <c r="L882" i="123"/>
  <c r="K882" i="123"/>
  <c r="J882" i="123"/>
  <c r="I882" i="123"/>
  <c r="H882" i="123"/>
  <c r="G882" i="123"/>
  <c r="F882" i="123"/>
  <c r="D882" i="123"/>
  <c r="C882" i="123"/>
  <c r="B882" i="123"/>
  <c r="AB881" i="123"/>
  <c r="Z881" i="123"/>
  <c r="Y881" i="123"/>
  <c r="W881" i="123"/>
  <c r="V881" i="123"/>
  <c r="U881" i="123"/>
  <c r="T881" i="123"/>
  <c r="S881" i="123"/>
  <c r="R881" i="123"/>
  <c r="Q881" i="123"/>
  <c r="P881" i="123"/>
  <c r="O881" i="123"/>
  <c r="N881" i="123"/>
  <c r="M881" i="123"/>
  <c r="L881" i="123"/>
  <c r="K881" i="123"/>
  <c r="J881" i="123"/>
  <c r="I881" i="123"/>
  <c r="H881" i="123"/>
  <c r="G881" i="123"/>
  <c r="F881" i="123"/>
  <c r="D881" i="123"/>
  <c r="C881" i="123"/>
  <c r="B881" i="123"/>
  <c r="AB880" i="123"/>
  <c r="Z880" i="123"/>
  <c r="Y880" i="123"/>
  <c r="W880" i="123"/>
  <c r="V880" i="123"/>
  <c r="U880" i="123"/>
  <c r="T880" i="123"/>
  <c r="S880" i="123"/>
  <c r="R880" i="123"/>
  <c r="Q880" i="123"/>
  <c r="P880" i="123"/>
  <c r="O880" i="123"/>
  <c r="N880" i="123"/>
  <c r="M880" i="123"/>
  <c r="L880" i="123"/>
  <c r="K880" i="123"/>
  <c r="J880" i="123"/>
  <c r="I880" i="123"/>
  <c r="H880" i="123"/>
  <c r="G880" i="123"/>
  <c r="F880" i="123"/>
  <c r="D880" i="123"/>
  <c r="C880" i="123"/>
  <c r="B880" i="123"/>
  <c r="AB879" i="123"/>
  <c r="Z879" i="123"/>
  <c r="Y879" i="123"/>
  <c r="W879" i="123"/>
  <c r="V879" i="123"/>
  <c r="U879" i="123"/>
  <c r="T879" i="123"/>
  <c r="S879" i="123"/>
  <c r="R879" i="123"/>
  <c r="Q879" i="123"/>
  <c r="P879" i="123"/>
  <c r="O879" i="123"/>
  <c r="N879" i="123"/>
  <c r="M879" i="123"/>
  <c r="L879" i="123"/>
  <c r="K879" i="123"/>
  <c r="J879" i="123"/>
  <c r="I879" i="123"/>
  <c r="H879" i="123"/>
  <c r="G879" i="123"/>
  <c r="F879" i="123"/>
  <c r="D879" i="123"/>
  <c r="C879" i="123"/>
  <c r="B879" i="123"/>
  <c r="AB878" i="123"/>
  <c r="Z878" i="123"/>
  <c r="Y878" i="123"/>
  <c r="W878" i="123"/>
  <c r="V878" i="123"/>
  <c r="U878" i="123"/>
  <c r="T878" i="123"/>
  <c r="S878" i="123"/>
  <c r="R878" i="123"/>
  <c r="Q878" i="123"/>
  <c r="P878" i="123"/>
  <c r="O878" i="123"/>
  <c r="N878" i="123"/>
  <c r="M878" i="123"/>
  <c r="L878" i="123"/>
  <c r="K878" i="123"/>
  <c r="J878" i="123"/>
  <c r="I878" i="123"/>
  <c r="H878" i="123"/>
  <c r="G878" i="123"/>
  <c r="F878" i="123"/>
  <c r="D878" i="123"/>
  <c r="C878" i="123"/>
  <c r="B878" i="123"/>
  <c r="AB877" i="123"/>
  <c r="Z877" i="123"/>
  <c r="AA877" i="123" s="1"/>
  <c r="Y877" i="123"/>
  <c r="W877" i="123"/>
  <c r="V877" i="123"/>
  <c r="U877" i="123"/>
  <c r="T877" i="123"/>
  <c r="S877" i="123"/>
  <c r="R877" i="123"/>
  <c r="Q877" i="123"/>
  <c r="P877" i="123"/>
  <c r="O877" i="123"/>
  <c r="N877" i="123"/>
  <c r="M877" i="123"/>
  <c r="L877" i="123"/>
  <c r="K877" i="123"/>
  <c r="J877" i="123"/>
  <c r="I877" i="123"/>
  <c r="H877" i="123"/>
  <c r="G877" i="123"/>
  <c r="F877" i="123"/>
  <c r="D877" i="123"/>
  <c r="C877" i="123"/>
  <c r="B877" i="123"/>
  <c r="AB876" i="123"/>
  <c r="Z876" i="123"/>
  <c r="Y876" i="123"/>
  <c r="W876" i="123"/>
  <c r="V876" i="123"/>
  <c r="U876" i="123"/>
  <c r="T876" i="123"/>
  <c r="S876" i="123"/>
  <c r="R876" i="123"/>
  <c r="Q876" i="123"/>
  <c r="P876" i="123"/>
  <c r="O876" i="123"/>
  <c r="N876" i="123"/>
  <c r="M876" i="123"/>
  <c r="L876" i="123"/>
  <c r="K876" i="123"/>
  <c r="J876" i="123"/>
  <c r="I876" i="123"/>
  <c r="H876" i="123"/>
  <c r="G876" i="123"/>
  <c r="F876" i="123"/>
  <c r="D876" i="123"/>
  <c r="C876" i="123"/>
  <c r="B876" i="123"/>
  <c r="AB875" i="123"/>
  <c r="Z875" i="123"/>
  <c r="Y875" i="123"/>
  <c r="W875" i="123"/>
  <c r="V875" i="123"/>
  <c r="U875" i="123"/>
  <c r="T875" i="123"/>
  <c r="S875" i="123"/>
  <c r="R875" i="123"/>
  <c r="Q875" i="123"/>
  <c r="P875" i="123"/>
  <c r="O875" i="123"/>
  <c r="N875" i="123"/>
  <c r="M875" i="123"/>
  <c r="L875" i="123"/>
  <c r="K875" i="123"/>
  <c r="J875" i="123"/>
  <c r="I875" i="123"/>
  <c r="H875" i="123"/>
  <c r="G875" i="123"/>
  <c r="F875" i="123"/>
  <c r="D875" i="123"/>
  <c r="C875" i="123"/>
  <c r="B875" i="123"/>
  <c r="AB874" i="123"/>
  <c r="Z874" i="123"/>
  <c r="AA874" i="123" s="1"/>
  <c r="Y874" i="123"/>
  <c r="W874" i="123"/>
  <c r="V874" i="123"/>
  <c r="U874" i="123"/>
  <c r="T874" i="123"/>
  <c r="S874" i="123"/>
  <c r="R874" i="123"/>
  <c r="Q874" i="123"/>
  <c r="P874" i="123"/>
  <c r="O874" i="123"/>
  <c r="N874" i="123"/>
  <c r="M874" i="123"/>
  <c r="L874" i="123"/>
  <c r="K874" i="123"/>
  <c r="J874" i="123"/>
  <c r="I874" i="123"/>
  <c r="H874" i="123"/>
  <c r="G874" i="123"/>
  <c r="F874" i="123"/>
  <c r="D874" i="123"/>
  <c r="C874" i="123"/>
  <c r="B874" i="123"/>
  <c r="AB873" i="123"/>
  <c r="Z873" i="123"/>
  <c r="AA873" i="123" s="1"/>
  <c r="Y873" i="123"/>
  <c r="W873" i="123"/>
  <c r="V873" i="123"/>
  <c r="U873" i="123"/>
  <c r="T873" i="123"/>
  <c r="S873" i="123"/>
  <c r="R873" i="123"/>
  <c r="Q873" i="123"/>
  <c r="P873" i="123"/>
  <c r="O873" i="123"/>
  <c r="N873" i="123"/>
  <c r="M873" i="123"/>
  <c r="L873" i="123"/>
  <c r="K873" i="123"/>
  <c r="J873" i="123"/>
  <c r="I873" i="123"/>
  <c r="H873" i="123"/>
  <c r="G873" i="123"/>
  <c r="F873" i="123"/>
  <c r="D873" i="123"/>
  <c r="C873" i="123"/>
  <c r="B873" i="123"/>
  <c r="AB872" i="123"/>
  <c r="Z872" i="123"/>
  <c r="Y872" i="123"/>
  <c r="W872" i="123"/>
  <c r="V872" i="123"/>
  <c r="U872" i="123"/>
  <c r="T872" i="123"/>
  <c r="S872" i="123"/>
  <c r="R872" i="123"/>
  <c r="Q872" i="123"/>
  <c r="P872" i="123"/>
  <c r="O872" i="123"/>
  <c r="N872" i="123"/>
  <c r="M872" i="123"/>
  <c r="L872" i="123"/>
  <c r="K872" i="123"/>
  <c r="J872" i="123"/>
  <c r="I872" i="123"/>
  <c r="H872" i="123"/>
  <c r="G872" i="123"/>
  <c r="F872" i="123"/>
  <c r="D872" i="123"/>
  <c r="C872" i="123"/>
  <c r="B872" i="123"/>
  <c r="AB871" i="123"/>
  <c r="Z871" i="123"/>
  <c r="AA871" i="123" s="1"/>
  <c r="Y871" i="123"/>
  <c r="W871" i="123"/>
  <c r="V871" i="123"/>
  <c r="U871" i="123"/>
  <c r="T871" i="123"/>
  <c r="S871" i="123"/>
  <c r="R871" i="123"/>
  <c r="Q871" i="123"/>
  <c r="P871" i="123"/>
  <c r="O871" i="123"/>
  <c r="N871" i="123"/>
  <c r="M871" i="123"/>
  <c r="L871" i="123"/>
  <c r="K871" i="123"/>
  <c r="J871" i="123"/>
  <c r="I871" i="123"/>
  <c r="H871" i="123"/>
  <c r="G871" i="123"/>
  <c r="F871" i="123"/>
  <c r="D871" i="123"/>
  <c r="C871" i="123"/>
  <c r="B871" i="123"/>
  <c r="AB870" i="123"/>
  <c r="Z870" i="123"/>
  <c r="AA870" i="123" s="1"/>
  <c r="Y870" i="123"/>
  <c r="W870" i="123"/>
  <c r="V870" i="123"/>
  <c r="U870" i="123"/>
  <c r="T870" i="123"/>
  <c r="S870" i="123"/>
  <c r="R870" i="123"/>
  <c r="Q870" i="123"/>
  <c r="P870" i="123"/>
  <c r="O870" i="123"/>
  <c r="N870" i="123"/>
  <c r="M870" i="123"/>
  <c r="L870" i="123"/>
  <c r="K870" i="123"/>
  <c r="J870" i="123"/>
  <c r="I870" i="123"/>
  <c r="H870" i="123"/>
  <c r="G870" i="123"/>
  <c r="F870" i="123"/>
  <c r="D870" i="123"/>
  <c r="C870" i="123"/>
  <c r="B870" i="123"/>
  <c r="AB869" i="123"/>
  <c r="Z869" i="123"/>
  <c r="Y869" i="123"/>
  <c r="W869" i="123"/>
  <c r="V869" i="123"/>
  <c r="U869" i="123"/>
  <c r="T869" i="123"/>
  <c r="S869" i="123"/>
  <c r="R869" i="123"/>
  <c r="Q869" i="123"/>
  <c r="P869" i="123"/>
  <c r="O869" i="123"/>
  <c r="N869" i="123"/>
  <c r="M869" i="123"/>
  <c r="L869" i="123"/>
  <c r="K869" i="123"/>
  <c r="J869" i="123"/>
  <c r="I869" i="123"/>
  <c r="H869" i="123"/>
  <c r="G869" i="123"/>
  <c r="F869" i="123"/>
  <c r="D869" i="123"/>
  <c r="C869" i="123"/>
  <c r="B869" i="123"/>
  <c r="AB868" i="123"/>
  <c r="Z868" i="123"/>
  <c r="Y868" i="123"/>
  <c r="W868" i="123"/>
  <c r="V868" i="123"/>
  <c r="U868" i="123"/>
  <c r="T868" i="123"/>
  <c r="S868" i="123"/>
  <c r="R868" i="123"/>
  <c r="Q868" i="123"/>
  <c r="P868" i="123"/>
  <c r="O868" i="123"/>
  <c r="N868" i="123"/>
  <c r="M868" i="123"/>
  <c r="L868" i="123"/>
  <c r="K868" i="123"/>
  <c r="J868" i="123"/>
  <c r="I868" i="123"/>
  <c r="H868" i="123"/>
  <c r="G868" i="123"/>
  <c r="F868" i="123"/>
  <c r="D868" i="123"/>
  <c r="C868" i="123"/>
  <c r="B868" i="123"/>
  <c r="AB867" i="123"/>
  <c r="Z867" i="123"/>
  <c r="Y867" i="123"/>
  <c r="W867" i="123"/>
  <c r="V867" i="123"/>
  <c r="U867" i="123"/>
  <c r="T867" i="123"/>
  <c r="S867" i="123"/>
  <c r="R867" i="123"/>
  <c r="Q867" i="123"/>
  <c r="P867" i="123"/>
  <c r="O867" i="123"/>
  <c r="N867" i="123"/>
  <c r="M867" i="123"/>
  <c r="L867" i="123"/>
  <c r="K867" i="123"/>
  <c r="J867" i="123"/>
  <c r="I867" i="123"/>
  <c r="H867" i="123"/>
  <c r="G867" i="123"/>
  <c r="F867" i="123"/>
  <c r="D867" i="123"/>
  <c r="C867" i="123"/>
  <c r="B867" i="123"/>
  <c r="AB866" i="123"/>
  <c r="Z866" i="123"/>
  <c r="Y866" i="123"/>
  <c r="W866" i="123"/>
  <c r="V866" i="123"/>
  <c r="U866" i="123"/>
  <c r="T866" i="123"/>
  <c r="S866" i="123"/>
  <c r="R866" i="123"/>
  <c r="Q866" i="123"/>
  <c r="P866" i="123"/>
  <c r="O866" i="123"/>
  <c r="N866" i="123"/>
  <c r="M866" i="123"/>
  <c r="L866" i="123"/>
  <c r="K866" i="123"/>
  <c r="J866" i="123"/>
  <c r="I866" i="123"/>
  <c r="H866" i="123"/>
  <c r="G866" i="123"/>
  <c r="F866" i="123"/>
  <c r="D866" i="123"/>
  <c r="C866" i="123"/>
  <c r="B866" i="123"/>
  <c r="AB865" i="123"/>
  <c r="Z865" i="123"/>
  <c r="Y865" i="123"/>
  <c r="W865" i="123"/>
  <c r="V865" i="123"/>
  <c r="U865" i="123"/>
  <c r="T865" i="123"/>
  <c r="S865" i="123"/>
  <c r="R865" i="123"/>
  <c r="Q865" i="123"/>
  <c r="P865" i="123"/>
  <c r="O865" i="123"/>
  <c r="N865" i="123"/>
  <c r="M865" i="123"/>
  <c r="L865" i="123"/>
  <c r="K865" i="123"/>
  <c r="J865" i="123"/>
  <c r="I865" i="123"/>
  <c r="H865" i="123"/>
  <c r="G865" i="123"/>
  <c r="F865" i="123"/>
  <c r="D865" i="123"/>
  <c r="C865" i="123"/>
  <c r="B865" i="123"/>
  <c r="AB864" i="123"/>
  <c r="Z864" i="123"/>
  <c r="Y864" i="123"/>
  <c r="W864" i="123"/>
  <c r="V864" i="123"/>
  <c r="U864" i="123"/>
  <c r="T864" i="123"/>
  <c r="S864" i="123"/>
  <c r="R864" i="123"/>
  <c r="Q864" i="123"/>
  <c r="P864" i="123"/>
  <c r="O864" i="123"/>
  <c r="N864" i="123"/>
  <c r="M864" i="123"/>
  <c r="L864" i="123"/>
  <c r="K864" i="123"/>
  <c r="J864" i="123"/>
  <c r="I864" i="123"/>
  <c r="H864" i="123"/>
  <c r="G864" i="123"/>
  <c r="F864" i="123"/>
  <c r="D864" i="123"/>
  <c r="C864" i="123"/>
  <c r="B864" i="123"/>
  <c r="AB863" i="123"/>
  <c r="Z863" i="123"/>
  <c r="Y863" i="123"/>
  <c r="W863" i="123"/>
  <c r="V863" i="123"/>
  <c r="U863" i="123"/>
  <c r="T863" i="123"/>
  <c r="S863" i="123"/>
  <c r="R863" i="123"/>
  <c r="Q863" i="123"/>
  <c r="P863" i="123"/>
  <c r="O863" i="123"/>
  <c r="N863" i="123"/>
  <c r="M863" i="123"/>
  <c r="L863" i="123"/>
  <c r="K863" i="123"/>
  <c r="J863" i="123"/>
  <c r="I863" i="123"/>
  <c r="H863" i="123"/>
  <c r="G863" i="123"/>
  <c r="F863" i="123"/>
  <c r="D863" i="123"/>
  <c r="C863" i="123"/>
  <c r="B863" i="123"/>
  <c r="AB862" i="123"/>
  <c r="Z862" i="123"/>
  <c r="AA862" i="123" s="1"/>
  <c r="Y862" i="123"/>
  <c r="W862" i="123"/>
  <c r="V862" i="123"/>
  <c r="U862" i="123"/>
  <c r="T862" i="123"/>
  <c r="S862" i="123"/>
  <c r="R862" i="123"/>
  <c r="Q862" i="123"/>
  <c r="P862" i="123"/>
  <c r="O862" i="123"/>
  <c r="N862" i="123"/>
  <c r="M862" i="123"/>
  <c r="L862" i="123"/>
  <c r="K862" i="123"/>
  <c r="J862" i="123"/>
  <c r="I862" i="123"/>
  <c r="H862" i="123"/>
  <c r="G862" i="123"/>
  <c r="F862" i="123"/>
  <c r="D862" i="123"/>
  <c r="C862" i="123"/>
  <c r="B862" i="123"/>
  <c r="AB861" i="123"/>
  <c r="Z861" i="123"/>
  <c r="AA861" i="123" s="1"/>
  <c r="Y861" i="123"/>
  <c r="W861" i="123"/>
  <c r="V861" i="123"/>
  <c r="U861" i="123"/>
  <c r="T861" i="123"/>
  <c r="S861" i="123"/>
  <c r="R861" i="123"/>
  <c r="Q861" i="123"/>
  <c r="P861" i="123"/>
  <c r="O861" i="123"/>
  <c r="N861" i="123"/>
  <c r="M861" i="123"/>
  <c r="L861" i="123"/>
  <c r="K861" i="123"/>
  <c r="J861" i="123"/>
  <c r="I861" i="123"/>
  <c r="H861" i="123"/>
  <c r="G861" i="123"/>
  <c r="F861" i="123"/>
  <c r="D861" i="123"/>
  <c r="C861" i="123"/>
  <c r="B861" i="123"/>
  <c r="AB860" i="123"/>
  <c r="Z860" i="123"/>
  <c r="Y860" i="123"/>
  <c r="W860" i="123"/>
  <c r="V860" i="123"/>
  <c r="U860" i="123"/>
  <c r="T860" i="123"/>
  <c r="S860" i="123"/>
  <c r="R860" i="123"/>
  <c r="Q860" i="123"/>
  <c r="P860" i="123"/>
  <c r="O860" i="123"/>
  <c r="N860" i="123"/>
  <c r="M860" i="123"/>
  <c r="L860" i="123"/>
  <c r="K860" i="123"/>
  <c r="J860" i="123"/>
  <c r="I860" i="123"/>
  <c r="H860" i="123"/>
  <c r="G860" i="123"/>
  <c r="F860" i="123"/>
  <c r="D860" i="123"/>
  <c r="C860" i="123"/>
  <c r="B860" i="123"/>
  <c r="AB859" i="123"/>
  <c r="Z859" i="123"/>
  <c r="Y859" i="123"/>
  <c r="W859" i="123"/>
  <c r="V859" i="123"/>
  <c r="U859" i="123"/>
  <c r="T859" i="123"/>
  <c r="S859" i="123"/>
  <c r="R859" i="123"/>
  <c r="Q859" i="123"/>
  <c r="P859" i="123"/>
  <c r="O859" i="123"/>
  <c r="N859" i="123"/>
  <c r="M859" i="123"/>
  <c r="L859" i="123"/>
  <c r="K859" i="123"/>
  <c r="J859" i="123"/>
  <c r="I859" i="123"/>
  <c r="H859" i="123"/>
  <c r="G859" i="123"/>
  <c r="F859" i="123"/>
  <c r="D859" i="123"/>
  <c r="C859" i="123"/>
  <c r="B859" i="123"/>
  <c r="AB858" i="123"/>
  <c r="Z858" i="123"/>
  <c r="Y858" i="123"/>
  <c r="W858" i="123"/>
  <c r="V858" i="123"/>
  <c r="U858" i="123"/>
  <c r="T858" i="123"/>
  <c r="S858" i="123"/>
  <c r="R858" i="123"/>
  <c r="Q858" i="123"/>
  <c r="P858" i="123"/>
  <c r="O858" i="123"/>
  <c r="N858" i="123"/>
  <c r="M858" i="123"/>
  <c r="L858" i="123"/>
  <c r="K858" i="123"/>
  <c r="J858" i="123"/>
  <c r="I858" i="123"/>
  <c r="H858" i="123"/>
  <c r="G858" i="123"/>
  <c r="F858" i="123"/>
  <c r="D858" i="123"/>
  <c r="C858" i="123"/>
  <c r="B858" i="123"/>
  <c r="AB857" i="123"/>
  <c r="Z857" i="123"/>
  <c r="Y857" i="123"/>
  <c r="W857" i="123"/>
  <c r="V857" i="123"/>
  <c r="U857" i="123"/>
  <c r="T857" i="123"/>
  <c r="S857" i="123"/>
  <c r="R857" i="123"/>
  <c r="Q857" i="123"/>
  <c r="P857" i="123"/>
  <c r="O857" i="123"/>
  <c r="N857" i="123"/>
  <c r="M857" i="123"/>
  <c r="L857" i="123"/>
  <c r="K857" i="123"/>
  <c r="J857" i="123"/>
  <c r="I857" i="123"/>
  <c r="H857" i="123"/>
  <c r="G857" i="123"/>
  <c r="F857" i="123"/>
  <c r="D857" i="123"/>
  <c r="C857" i="123"/>
  <c r="B857" i="123"/>
  <c r="AB856" i="123"/>
  <c r="Z856" i="123"/>
  <c r="Y856" i="123"/>
  <c r="W856" i="123"/>
  <c r="V856" i="123"/>
  <c r="U856" i="123"/>
  <c r="T856" i="123"/>
  <c r="S856" i="123"/>
  <c r="R856" i="123"/>
  <c r="Q856" i="123"/>
  <c r="P856" i="123"/>
  <c r="O856" i="123"/>
  <c r="N856" i="123"/>
  <c r="M856" i="123"/>
  <c r="L856" i="123"/>
  <c r="K856" i="123"/>
  <c r="J856" i="123"/>
  <c r="I856" i="123"/>
  <c r="H856" i="123"/>
  <c r="G856" i="123"/>
  <c r="F856" i="123"/>
  <c r="D856" i="123"/>
  <c r="C856" i="123"/>
  <c r="B856" i="123"/>
  <c r="AB855" i="123"/>
  <c r="Z855" i="123"/>
  <c r="Y855" i="123"/>
  <c r="W855" i="123"/>
  <c r="V855" i="123"/>
  <c r="U855" i="123"/>
  <c r="T855" i="123"/>
  <c r="S855" i="123"/>
  <c r="R855" i="123"/>
  <c r="Q855" i="123"/>
  <c r="P855" i="123"/>
  <c r="O855" i="123"/>
  <c r="N855" i="123"/>
  <c r="M855" i="123"/>
  <c r="L855" i="123"/>
  <c r="K855" i="123"/>
  <c r="J855" i="123"/>
  <c r="I855" i="123"/>
  <c r="H855" i="123"/>
  <c r="G855" i="123"/>
  <c r="F855" i="123"/>
  <c r="D855" i="123"/>
  <c r="C855" i="123"/>
  <c r="B855" i="123"/>
  <c r="AB854" i="123"/>
  <c r="Z854" i="123"/>
  <c r="Y854" i="123"/>
  <c r="W854" i="123"/>
  <c r="V854" i="123"/>
  <c r="U854" i="123"/>
  <c r="T854" i="123"/>
  <c r="S854" i="123"/>
  <c r="R854" i="123"/>
  <c r="Q854" i="123"/>
  <c r="P854" i="123"/>
  <c r="O854" i="123"/>
  <c r="N854" i="123"/>
  <c r="M854" i="123"/>
  <c r="L854" i="123"/>
  <c r="K854" i="123"/>
  <c r="J854" i="123"/>
  <c r="I854" i="123"/>
  <c r="H854" i="123"/>
  <c r="G854" i="123"/>
  <c r="F854" i="123"/>
  <c r="D854" i="123"/>
  <c r="C854" i="123"/>
  <c r="B854" i="123"/>
  <c r="AB853" i="123"/>
  <c r="Z853" i="123"/>
  <c r="Y853" i="123"/>
  <c r="W853" i="123"/>
  <c r="V853" i="123"/>
  <c r="U853" i="123"/>
  <c r="T853" i="123"/>
  <c r="S853" i="123"/>
  <c r="R853" i="123"/>
  <c r="Q853" i="123"/>
  <c r="P853" i="123"/>
  <c r="O853" i="123"/>
  <c r="N853" i="123"/>
  <c r="M853" i="123"/>
  <c r="L853" i="123"/>
  <c r="K853" i="123"/>
  <c r="J853" i="123"/>
  <c r="I853" i="123"/>
  <c r="H853" i="123"/>
  <c r="G853" i="123"/>
  <c r="F853" i="123"/>
  <c r="D853" i="123"/>
  <c r="C853" i="123"/>
  <c r="B853" i="123"/>
  <c r="AB852" i="123"/>
  <c r="Z852" i="123"/>
  <c r="Y852" i="123"/>
  <c r="W852" i="123"/>
  <c r="V852" i="123"/>
  <c r="U852" i="123"/>
  <c r="T852" i="123"/>
  <c r="S852" i="123"/>
  <c r="R852" i="123"/>
  <c r="Q852" i="123"/>
  <c r="P852" i="123"/>
  <c r="O852" i="123"/>
  <c r="N852" i="123"/>
  <c r="M852" i="123"/>
  <c r="L852" i="123"/>
  <c r="K852" i="123"/>
  <c r="J852" i="123"/>
  <c r="I852" i="123"/>
  <c r="H852" i="123"/>
  <c r="G852" i="123"/>
  <c r="F852" i="123"/>
  <c r="D852" i="123"/>
  <c r="C852" i="123"/>
  <c r="B852" i="123"/>
  <c r="AB851" i="123"/>
  <c r="Z851" i="123"/>
  <c r="Y851" i="123"/>
  <c r="W851" i="123"/>
  <c r="V851" i="123"/>
  <c r="U851" i="123"/>
  <c r="T851" i="123"/>
  <c r="S851" i="123"/>
  <c r="R851" i="123"/>
  <c r="Q851" i="123"/>
  <c r="P851" i="123"/>
  <c r="O851" i="123"/>
  <c r="N851" i="123"/>
  <c r="M851" i="123"/>
  <c r="L851" i="123"/>
  <c r="K851" i="123"/>
  <c r="J851" i="123"/>
  <c r="I851" i="123"/>
  <c r="H851" i="123"/>
  <c r="G851" i="123"/>
  <c r="F851" i="123"/>
  <c r="D851" i="123"/>
  <c r="C851" i="123"/>
  <c r="B851" i="123"/>
  <c r="AB850" i="123"/>
  <c r="Z850" i="123"/>
  <c r="Y850" i="123"/>
  <c r="W850" i="123"/>
  <c r="V850" i="123"/>
  <c r="U850" i="123"/>
  <c r="T850" i="123"/>
  <c r="S850" i="123"/>
  <c r="R850" i="123"/>
  <c r="Q850" i="123"/>
  <c r="P850" i="123"/>
  <c r="O850" i="123"/>
  <c r="N850" i="123"/>
  <c r="M850" i="123"/>
  <c r="L850" i="123"/>
  <c r="K850" i="123"/>
  <c r="J850" i="123"/>
  <c r="I850" i="123"/>
  <c r="H850" i="123"/>
  <c r="G850" i="123"/>
  <c r="F850" i="123"/>
  <c r="D850" i="123"/>
  <c r="C850" i="123"/>
  <c r="B850" i="123"/>
  <c r="AB849" i="123"/>
  <c r="Z849" i="123"/>
  <c r="AA849" i="123" s="1"/>
  <c r="Y849" i="123"/>
  <c r="W849" i="123"/>
  <c r="V849" i="123"/>
  <c r="U849" i="123"/>
  <c r="T849" i="123"/>
  <c r="S849" i="123"/>
  <c r="R849" i="123"/>
  <c r="Q849" i="123"/>
  <c r="P849" i="123"/>
  <c r="O849" i="123"/>
  <c r="N849" i="123"/>
  <c r="M849" i="123"/>
  <c r="L849" i="123"/>
  <c r="K849" i="123"/>
  <c r="J849" i="123"/>
  <c r="I849" i="123"/>
  <c r="H849" i="123"/>
  <c r="G849" i="123"/>
  <c r="F849" i="123"/>
  <c r="D849" i="123"/>
  <c r="C849" i="123"/>
  <c r="B849" i="123"/>
  <c r="AB848" i="123"/>
  <c r="Z848" i="123"/>
  <c r="Y848" i="123"/>
  <c r="W848" i="123"/>
  <c r="V848" i="123"/>
  <c r="U848" i="123"/>
  <c r="T848" i="123"/>
  <c r="S848" i="123"/>
  <c r="R848" i="123"/>
  <c r="Q848" i="123"/>
  <c r="P848" i="123"/>
  <c r="O848" i="123"/>
  <c r="N848" i="123"/>
  <c r="M848" i="123"/>
  <c r="L848" i="123"/>
  <c r="K848" i="123"/>
  <c r="J848" i="123"/>
  <c r="I848" i="123"/>
  <c r="H848" i="123"/>
  <c r="G848" i="123"/>
  <c r="F848" i="123"/>
  <c r="D848" i="123"/>
  <c r="C848" i="123"/>
  <c r="B848" i="123"/>
  <c r="AB847" i="123"/>
  <c r="Z847" i="123"/>
  <c r="Y847" i="123"/>
  <c r="W847" i="123"/>
  <c r="V847" i="123"/>
  <c r="U847" i="123"/>
  <c r="T847" i="123"/>
  <c r="S847" i="123"/>
  <c r="R847" i="123"/>
  <c r="Q847" i="123"/>
  <c r="P847" i="123"/>
  <c r="O847" i="123"/>
  <c r="N847" i="123"/>
  <c r="M847" i="123"/>
  <c r="L847" i="123"/>
  <c r="K847" i="123"/>
  <c r="J847" i="123"/>
  <c r="I847" i="123"/>
  <c r="H847" i="123"/>
  <c r="G847" i="123"/>
  <c r="F847" i="123"/>
  <c r="D847" i="123"/>
  <c r="C847" i="123"/>
  <c r="B847" i="123"/>
  <c r="AB846" i="123"/>
  <c r="Z846" i="123"/>
  <c r="AA846" i="123" s="1"/>
  <c r="Y846" i="123"/>
  <c r="W846" i="123"/>
  <c r="V846" i="123"/>
  <c r="U846" i="123"/>
  <c r="T846" i="123"/>
  <c r="S846" i="123"/>
  <c r="R846" i="123"/>
  <c r="Q846" i="123"/>
  <c r="P846" i="123"/>
  <c r="O846" i="123"/>
  <c r="N846" i="123"/>
  <c r="M846" i="123"/>
  <c r="L846" i="123"/>
  <c r="K846" i="123"/>
  <c r="J846" i="123"/>
  <c r="I846" i="123"/>
  <c r="H846" i="123"/>
  <c r="G846" i="123"/>
  <c r="F846" i="123"/>
  <c r="D846" i="123"/>
  <c r="C846" i="123"/>
  <c r="B846" i="123"/>
  <c r="AB845" i="123"/>
  <c r="AA845" i="123"/>
  <c r="Z845" i="123"/>
  <c r="Y845" i="123"/>
  <c r="W845" i="123"/>
  <c r="V845" i="123"/>
  <c r="U845" i="123"/>
  <c r="T845" i="123"/>
  <c r="S845" i="123"/>
  <c r="R845" i="123"/>
  <c r="Q845" i="123"/>
  <c r="P845" i="123"/>
  <c r="O845" i="123"/>
  <c r="N845" i="123"/>
  <c r="M845" i="123"/>
  <c r="L845" i="123"/>
  <c r="K845" i="123"/>
  <c r="J845" i="123"/>
  <c r="I845" i="123"/>
  <c r="H845" i="123"/>
  <c r="G845" i="123"/>
  <c r="F845" i="123"/>
  <c r="D845" i="123"/>
  <c r="C845" i="123"/>
  <c r="B845" i="123"/>
  <c r="AB844" i="123"/>
  <c r="AA844" i="123" s="1"/>
  <c r="Z844" i="123"/>
  <c r="Y844" i="123"/>
  <c r="W844" i="123"/>
  <c r="V844" i="123"/>
  <c r="U844" i="123"/>
  <c r="T844" i="123"/>
  <c r="S844" i="123"/>
  <c r="R844" i="123"/>
  <c r="Q844" i="123"/>
  <c r="P844" i="123"/>
  <c r="O844" i="123"/>
  <c r="N844" i="123"/>
  <c r="M844" i="123"/>
  <c r="L844" i="123"/>
  <c r="K844" i="123"/>
  <c r="J844" i="123"/>
  <c r="I844" i="123"/>
  <c r="H844" i="123"/>
  <c r="G844" i="123"/>
  <c r="F844" i="123"/>
  <c r="D844" i="123"/>
  <c r="C844" i="123"/>
  <c r="B844" i="123"/>
  <c r="AB843" i="123"/>
  <c r="Z843" i="123"/>
  <c r="Y843" i="123"/>
  <c r="W843" i="123"/>
  <c r="V843" i="123"/>
  <c r="U843" i="123"/>
  <c r="T843" i="123"/>
  <c r="S843" i="123"/>
  <c r="R843" i="123"/>
  <c r="Q843" i="123"/>
  <c r="P843" i="123"/>
  <c r="O843" i="123"/>
  <c r="N843" i="123"/>
  <c r="M843" i="123"/>
  <c r="L843" i="123"/>
  <c r="K843" i="123"/>
  <c r="J843" i="123"/>
  <c r="I843" i="123"/>
  <c r="H843" i="123"/>
  <c r="G843" i="123"/>
  <c r="F843" i="123"/>
  <c r="D843" i="123"/>
  <c r="C843" i="123"/>
  <c r="B843" i="123"/>
  <c r="AB842" i="123"/>
  <c r="AA842" i="123" s="1"/>
  <c r="Z842" i="123"/>
  <c r="Y842" i="123"/>
  <c r="W842" i="123"/>
  <c r="V842" i="123"/>
  <c r="U842" i="123"/>
  <c r="T842" i="123"/>
  <c r="S842" i="123"/>
  <c r="R842" i="123"/>
  <c r="Q842" i="123"/>
  <c r="P842" i="123"/>
  <c r="O842" i="123"/>
  <c r="N842" i="123"/>
  <c r="M842" i="123"/>
  <c r="L842" i="123"/>
  <c r="K842" i="123"/>
  <c r="J842" i="123"/>
  <c r="I842" i="123"/>
  <c r="H842" i="123"/>
  <c r="G842" i="123"/>
  <c r="F842" i="123"/>
  <c r="D842" i="123"/>
  <c r="C842" i="123"/>
  <c r="B842" i="123"/>
  <c r="AB841" i="123"/>
  <c r="Z841" i="123"/>
  <c r="Y841" i="123"/>
  <c r="W841" i="123"/>
  <c r="V841" i="123"/>
  <c r="U841" i="123"/>
  <c r="T841" i="123"/>
  <c r="S841" i="123"/>
  <c r="R841" i="123"/>
  <c r="Q841" i="123"/>
  <c r="P841" i="123"/>
  <c r="O841" i="123"/>
  <c r="N841" i="123"/>
  <c r="M841" i="123"/>
  <c r="L841" i="123"/>
  <c r="K841" i="123"/>
  <c r="J841" i="123"/>
  <c r="I841" i="123"/>
  <c r="H841" i="123"/>
  <c r="G841" i="123"/>
  <c r="F841" i="123"/>
  <c r="D841" i="123"/>
  <c r="C841" i="123"/>
  <c r="B841" i="123"/>
  <c r="AB840" i="123"/>
  <c r="Z840" i="123"/>
  <c r="Y840" i="123"/>
  <c r="W840" i="123"/>
  <c r="V840" i="123"/>
  <c r="U840" i="123"/>
  <c r="T840" i="123"/>
  <c r="S840" i="123"/>
  <c r="R840" i="123"/>
  <c r="Q840" i="123"/>
  <c r="P840" i="123"/>
  <c r="O840" i="123"/>
  <c r="N840" i="123"/>
  <c r="M840" i="123"/>
  <c r="L840" i="123"/>
  <c r="K840" i="123"/>
  <c r="J840" i="123"/>
  <c r="I840" i="123"/>
  <c r="H840" i="123"/>
  <c r="G840" i="123"/>
  <c r="F840" i="123"/>
  <c r="D840" i="123"/>
  <c r="C840" i="123"/>
  <c r="B840" i="123"/>
  <c r="AB839" i="123"/>
  <c r="Z839" i="123"/>
  <c r="Y839" i="123"/>
  <c r="W839" i="123"/>
  <c r="V839" i="123"/>
  <c r="U839" i="123"/>
  <c r="T839" i="123"/>
  <c r="S839" i="123"/>
  <c r="R839" i="123"/>
  <c r="Q839" i="123"/>
  <c r="P839" i="123"/>
  <c r="O839" i="123"/>
  <c r="N839" i="123"/>
  <c r="M839" i="123"/>
  <c r="L839" i="123"/>
  <c r="K839" i="123"/>
  <c r="J839" i="123"/>
  <c r="I839" i="123"/>
  <c r="H839" i="123"/>
  <c r="G839" i="123"/>
  <c r="F839" i="123"/>
  <c r="D839" i="123"/>
  <c r="C839" i="123"/>
  <c r="B839" i="123"/>
  <c r="AB838" i="123"/>
  <c r="AA838" i="123" s="1"/>
  <c r="Z838" i="123"/>
  <c r="Y838" i="123"/>
  <c r="W838" i="123"/>
  <c r="V838" i="123"/>
  <c r="U838" i="123"/>
  <c r="T838" i="123"/>
  <c r="S838" i="123"/>
  <c r="R838" i="123"/>
  <c r="Q838" i="123"/>
  <c r="P838" i="123"/>
  <c r="O838" i="123"/>
  <c r="N838" i="123"/>
  <c r="M838" i="123"/>
  <c r="L838" i="123"/>
  <c r="K838" i="123"/>
  <c r="J838" i="123"/>
  <c r="I838" i="123"/>
  <c r="H838" i="123"/>
  <c r="G838" i="123"/>
  <c r="F838" i="123"/>
  <c r="D838" i="123"/>
  <c r="C838" i="123"/>
  <c r="B838" i="123"/>
  <c r="AB837" i="123"/>
  <c r="Z837" i="123"/>
  <c r="Y837" i="123"/>
  <c r="W837" i="123"/>
  <c r="V837" i="123"/>
  <c r="U837" i="123"/>
  <c r="T837" i="123"/>
  <c r="S837" i="123"/>
  <c r="R837" i="123"/>
  <c r="Q837" i="123"/>
  <c r="P837" i="123"/>
  <c r="O837" i="123"/>
  <c r="N837" i="123"/>
  <c r="M837" i="123"/>
  <c r="L837" i="123"/>
  <c r="K837" i="123"/>
  <c r="J837" i="123"/>
  <c r="I837" i="123"/>
  <c r="H837" i="123"/>
  <c r="G837" i="123"/>
  <c r="F837" i="123"/>
  <c r="D837" i="123"/>
  <c r="C837" i="123"/>
  <c r="B837" i="123"/>
  <c r="AB836" i="123"/>
  <c r="Z836" i="123"/>
  <c r="Y836" i="123"/>
  <c r="W836" i="123"/>
  <c r="V836" i="123"/>
  <c r="U836" i="123"/>
  <c r="T836" i="123"/>
  <c r="S836" i="123"/>
  <c r="R836" i="123"/>
  <c r="Q836" i="123"/>
  <c r="P836" i="123"/>
  <c r="O836" i="123"/>
  <c r="N836" i="123"/>
  <c r="M836" i="123"/>
  <c r="L836" i="123"/>
  <c r="K836" i="123"/>
  <c r="J836" i="123"/>
  <c r="I836" i="123"/>
  <c r="H836" i="123"/>
  <c r="G836" i="123"/>
  <c r="F836" i="123"/>
  <c r="D836" i="123"/>
  <c r="C836" i="123"/>
  <c r="B836" i="123"/>
  <c r="AB835" i="123"/>
  <c r="Z835" i="123"/>
  <c r="Y835" i="123"/>
  <c r="W835" i="123"/>
  <c r="V835" i="123"/>
  <c r="U835" i="123"/>
  <c r="T835" i="123"/>
  <c r="S835" i="123"/>
  <c r="R835" i="123"/>
  <c r="Q835" i="123"/>
  <c r="P835" i="123"/>
  <c r="O835" i="123"/>
  <c r="N835" i="123"/>
  <c r="M835" i="123"/>
  <c r="L835" i="123"/>
  <c r="K835" i="123"/>
  <c r="J835" i="123"/>
  <c r="I835" i="123"/>
  <c r="H835" i="123"/>
  <c r="G835" i="123"/>
  <c r="F835" i="123"/>
  <c r="D835" i="123"/>
  <c r="C835" i="123"/>
  <c r="B835" i="123"/>
  <c r="AB834" i="123"/>
  <c r="Z834" i="123"/>
  <c r="Y834" i="123"/>
  <c r="W834" i="123"/>
  <c r="V834" i="123"/>
  <c r="U834" i="123"/>
  <c r="T834" i="123"/>
  <c r="S834" i="123"/>
  <c r="R834" i="123"/>
  <c r="Q834" i="123"/>
  <c r="P834" i="123"/>
  <c r="O834" i="123"/>
  <c r="N834" i="123"/>
  <c r="M834" i="123"/>
  <c r="L834" i="123"/>
  <c r="K834" i="123"/>
  <c r="J834" i="123"/>
  <c r="I834" i="123"/>
  <c r="H834" i="123"/>
  <c r="G834" i="123"/>
  <c r="F834" i="123"/>
  <c r="D834" i="123"/>
  <c r="C834" i="123"/>
  <c r="B834" i="123"/>
  <c r="AB833" i="123"/>
  <c r="Z833" i="123"/>
  <c r="Y833" i="123"/>
  <c r="W833" i="123"/>
  <c r="V833" i="123"/>
  <c r="U833" i="123"/>
  <c r="T833" i="123"/>
  <c r="S833" i="123"/>
  <c r="R833" i="123"/>
  <c r="Q833" i="123"/>
  <c r="P833" i="123"/>
  <c r="O833" i="123"/>
  <c r="N833" i="123"/>
  <c r="M833" i="123"/>
  <c r="L833" i="123"/>
  <c r="K833" i="123"/>
  <c r="J833" i="123"/>
  <c r="I833" i="123"/>
  <c r="H833" i="123"/>
  <c r="G833" i="123"/>
  <c r="F833" i="123"/>
  <c r="D833" i="123"/>
  <c r="C833" i="123"/>
  <c r="B833" i="123"/>
  <c r="AB832" i="123"/>
  <c r="Z832" i="123"/>
  <c r="Y832" i="123"/>
  <c r="W832" i="123"/>
  <c r="V832" i="123"/>
  <c r="U832" i="123"/>
  <c r="T832" i="123"/>
  <c r="S832" i="123"/>
  <c r="R832" i="123"/>
  <c r="Q832" i="123"/>
  <c r="P832" i="123"/>
  <c r="O832" i="123"/>
  <c r="N832" i="123"/>
  <c r="M832" i="123"/>
  <c r="L832" i="123"/>
  <c r="K832" i="123"/>
  <c r="J832" i="123"/>
  <c r="I832" i="123"/>
  <c r="H832" i="123"/>
  <c r="G832" i="123"/>
  <c r="F832" i="123"/>
  <c r="D832" i="123"/>
  <c r="C832" i="123"/>
  <c r="B832" i="123"/>
  <c r="AB831" i="123"/>
  <c r="Z831" i="123"/>
  <c r="Y831" i="123"/>
  <c r="W831" i="123"/>
  <c r="V831" i="123"/>
  <c r="U831" i="123"/>
  <c r="T831" i="123"/>
  <c r="S831" i="123"/>
  <c r="R831" i="123"/>
  <c r="Q831" i="123"/>
  <c r="P831" i="123"/>
  <c r="O831" i="123"/>
  <c r="N831" i="123"/>
  <c r="M831" i="123"/>
  <c r="L831" i="123"/>
  <c r="K831" i="123"/>
  <c r="J831" i="123"/>
  <c r="I831" i="123"/>
  <c r="H831" i="123"/>
  <c r="G831" i="123"/>
  <c r="F831" i="123"/>
  <c r="D831" i="123"/>
  <c r="C831" i="123"/>
  <c r="B831" i="123"/>
  <c r="AB830" i="123"/>
  <c r="Z830" i="123"/>
  <c r="Y830" i="123"/>
  <c r="W830" i="123"/>
  <c r="V830" i="123"/>
  <c r="U830" i="123"/>
  <c r="T830" i="123"/>
  <c r="S830" i="123"/>
  <c r="R830" i="123"/>
  <c r="Q830" i="123"/>
  <c r="P830" i="123"/>
  <c r="O830" i="123"/>
  <c r="N830" i="123"/>
  <c r="M830" i="123"/>
  <c r="L830" i="123"/>
  <c r="K830" i="123"/>
  <c r="J830" i="123"/>
  <c r="I830" i="123"/>
  <c r="H830" i="123"/>
  <c r="G830" i="123"/>
  <c r="F830" i="123"/>
  <c r="D830" i="123"/>
  <c r="C830" i="123"/>
  <c r="B830" i="123"/>
  <c r="AB829" i="123"/>
  <c r="Z829" i="123"/>
  <c r="Y829" i="123"/>
  <c r="W829" i="123"/>
  <c r="V829" i="123"/>
  <c r="U829" i="123"/>
  <c r="T829" i="123"/>
  <c r="S829" i="123"/>
  <c r="R829" i="123"/>
  <c r="Q829" i="123"/>
  <c r="P829" i="123"/>
  <c r="O829" i="123"/>
  <c r="N829" i="123"/>
  <c r="M829" i="123"/>
  <c r="L829" i="123"/>
  <c r="K829" i="123"/>
  <c r="J829" i="123"/>
  <c r="I829" i="123"/>
  <c r="H829" i="123"/>
  <c r="G829" i="123"/>
  <c r="F829" i="123"/>
  <c r="D829" i="123"/>
  <c r="C829" i="123"/>
  <c r="B829" i="123"/>
  <c r="AB828" i="123"/>
  <c r="Z828" i="123"/>
  <c r="Y828" i="123"/>
  <c r="W828" i="123"/>
  <c r="V828" i="123"/>
  <c r="U828" i="123"/>
  <c r="T828" i="123"/>
  <c r="S828" i="123"/>
  <c r="R828" i="123"/>
  <c r="Q828" i="123"/>
  <c r="P828" i="123"/>
  <c r="O828" i="123"/>
  <c r="N828" i="123"/>
  <c r="M828" i="123"/>
  <c r="L828" i="123"/>
  <c r="K828" i="123"/>
  <c r="J828" i="123"/>
  <c r="I828" i="123"/>
  <c r="H828" i="123"/>
  <c r="G828" i="123"/>
  <c r="F828" i="123"/>
  <c r="D828" i="123"/>
  <c r="C828" i="123"/>
  <c r="B828" i="123"/>
  <c r="AB827" i="123"/>
  <c r="Z827" i="123"/>
  <c r="Y827" i="123"/>
  <c r="W827" i="123"/>
  <c r="V827" i="123"/>
  <c r="U827" i="123"/>
  <c r="T827" i="123"/>
  <c r="S827" i="123"/>
  <c r="R827" i="123"/>
  <c r="Q827" i="123"/>
  <c r="P827" i="123"/>
  <c r="O827" i="123"/>
  <c r="N827" i="123"/>
  <c r="M827" i="123"/>
  <c r="L827" i="123"/>
  <c r="K827" i="123"/>
  <c r="J827" i="123"/>
  <c r="I827" i="123"/>
  <c r="H827" i="123"/>
  <c r="G827" i="123"/>
  <c r="F827" i="123"/>
  <c r="D827" i="123"/>
  <c r="C827" i="123"/>
  <c r="B827" i="123"/>
  <c r="AB826" i="123"/>
  <c r="Z826" i="123"/>
  <c r="AA826" i="123" s="1"/>
  <c r="Y826" i="123"/>
  <c r="W826" i="123"/>
  <c r="V826" i="123"/>
  <c r="U826" i="123"/>
  <c r="T826" i="123"/>
  <c r="S826" i="123"/>
  <c r="R826" i="123"/>
  <c r="Q826" i="123"/>
  <c r="P826" i="123"/>
  <c r="O826" i="123"/>
  <c r="N826" i="123"/>
  <c r="M826" i="123"/>
  <c r="L826" i="123"/>
  <c r="K826" i="123"/>
  <c r="J826" i="123"/>
  <c r="I826" i="123"/>
  <c r="H826" i="123"/>
  <c r="G826" i="123"/>
  <c r="F826" i="123"/>
  <c r="D826" i="123"/>
  <c r="C826" i="123"/>
  <c r="B826" i="123"/>
  <c r="AB825" i="123"/>
  <c r="Z825" i="123"/>
  <c r="Y825" i="123"/>
  <c r="W825" i="123"/>
  <c r="V825" i="123"/>
  <c r="U825" i="123"/>
  <c r="T825" i="123"/>
  <c r="S825" i="123"/>
  <c r="R825" i="123"/>
  <c r="Q825" i="123"/>
  <c r="P825" i="123"/>
  <c r="O825" i="123"/>
  <c r="N825" i="123"/>
  <c r="M825" i="123"/>
  <c r="L825" i="123"/>
  <c r="K825" i="123"/>
  <c r="J825" i="123"/>
  <c r="I825" i="123"/>
  <c r="H825" i="123"/>
  <c r="G825" i="123"/>
  <c r="F825" i="123"/>
  <c r="D825" i="123"/>
  <c r="C825" i="123"/>
  <c r="B825" i="123"/>
  <c r="AB824" i="123"/>
  <c r="Z824" i="123"/>
  <c r="Y824" i="123"/>
  <c r="W824" i="123"/>
  <c r="V824" i="123"/>
  <c r="U824" i="123"/>
  <c r="T824" i="123"/>
  <c r="S824" i="123"/>
  <c r="R824" i="123"/>
  <c r="Q824" i="123"/>
  <c r="P824" i="123"/>
  <c r="O824" i="123"/>
  <c r="N824" i="123"/>
  <c r="M824" i="123"/>
  <c r="L824" i="123"/>
  <c r="K824" i="123"/>
  <c r="J824" i="123"/>
  <c r="I824" i="123"/>
  <c r="H824" i="123"/>
  <c r="G824" i="123"/>
  <c r="F824" i="123"/>
  <c r="D824" i="123"/>
  <c r="C824" i="123"/>
  <c r="B824" i="123"/>
  <c r="AB823" i="123"/>
  <c r="Z823" i="123"/>
  <c r="Y823" i="123"/>
  <c r="W823" i="123"/>
  <c r="V823" i="123"/>
  <c r="U823" i="123"/>
  <c r="T823" i="123"/>
  <c r="S823" i="123"/>
  <c r="R823" i="123"/>
  <c r="Q823" i="123"/>
  <c r="P823" i="123"/>
  <c r="O823" i="123"/>
  <c r="N823" i="123"/>
  <c r="M823" i="123"/>
  <c r="L823" i="123"/>
  <c r="K823" i="123"/>
  <c r="J823" i="123"/>
  <c r="I823" i="123"/>
  <c r="H823" i="123"/>
  <c r="G823" i="123"/>
  <c r="F823" i="123"/>
  <c r="D823" i="123"/>
  <c r="C823" i="123"/>
  <c r="B823" i="123"/>
  <c r="AB822" i="123"/>
  <c r="Z822" i="123"/>
  <c r="Y822" i="123"/>
  <c r="W822" i="123"/>
  <c r="V822" i="123"/>
  <c r="U822" i="123"/>
  <c r="T822" i="123"/>
  <c r="S822" i="123"/>
  <c r="R822" i="123"/>
  <c r="Q822" i="123"/>
  <c r="P822" i="123"/>
  <c r="O822" i="123"/>
  <c r="N822" i="123"/>
  <c r="M822" i="123"/>
  <c r="L822" i="123"/>
  <c r="K822" i="123"/>
  <c r="J822" i="123"/>
  <c r="I822" i="123"/>
  <c r="H822" i="123"/>
  <c r="G822" i="123"/>
  <c r="F822" i="123"/>
  <c r="D822" i="123"/>
  <c r="C822" i="123"/>
  <c r="B822" i="123"/>
  <c r="AB821" i="123"/>
  <c r="Z821" i="123"/>
  <c r="Y821" i="123"/>
  <c r="W821" i="123"/>
  <c r="V821" i="123"/>
  <c r="U821" i="123"/>
  <c r="T821" i="123"/>
  <c r="S821" i="123"/>
  <c r="R821" i="123"/>
  <c r="Q821" i="123"/>
  <c r="P821" i="123"/>
  <c r="O821" i="123"/>
  <c r="N821" i="123"/>
  <c r="M821" i="123"/>
  <c r="L821" i="123"/>
  <c r="K821" i="123"/>
  <c r="J821" i="123"/>
  <c r="I821" i="123"/>
  <c r="H821" i="123"/>
  <c r="G821" i="123"/>
  <c r="F821" i="123"/>
  <c r="D821" i="123"/>
  <c r="C821" i="123"/>
  <c r="B821" i="123"/>
  <c r="AB820" i="123"/>
  <c r="Z820" i="123"/>
  <c r="Y820" i="123"/>
  <c r="W820" i="123"/>
  <c r="V820" i="123"/>
  <c r="U820" i="123"/>
  <c r="T820" i="123"/>
  <c r="S820" i="123"/>
  <c r="R820" i="123"/>
  <c r="Q820" i="123"/>
  <c r="P820" i="123"/>
  <c r="O820" i="123"/>
  <c r="N820" i="123"/>
  <c r="M820" i="123"/>
  <c r="L820" i="123"/>
  <c r="K820" i="123"/>
  <c r="J820" i="123"/>
  <c r="I820" i="123"/>
  <c r="H820" i="123"/>
  <c r="G820" i="123"/>
  <c r="F820" i="123"/>
  <c r="D820" i="123"/>
  <c r="C820" i="123"/>
  <c r="B820" i="123"/>
  <c r="AB819" i="123"/>
  <c r="Z819" i="123"/>
  <c r="Y819" i="123"/>
  <c r="W819" i="123"/>
  <c r="V819" i="123"/>
  <c r="U819" i="123"/>
  <c r="T819" i="123"/>
  <c r="S819" i="123"/>
  <c r="R819" i="123"/>
  <c r="Q819" i="123"/>
  <c r="P819" i="123"/>
  <c r="O819" i="123"/>
  <c r="N819" i="123"/>
  <c r="M819" i="123"/>
  <c r="L819" i="123"/>
  <c r="K819" i="123"/>
  <c r="J819" i="123"/>
  <c r="I819" i="123"/>
  <c r="H819" i="123"/>
  <c r="G819" i="123"/>
  <c r="F819" i="123"/>
  <c r="D819" i="123"/>
  <c r="C819" i="123"/>
  <c r="B819" i="123"/>
  <c r="AB818" i="123"/>
  <c r="Z818" i="123"/>
  <c r="Y818" i="123"/>
  <c r="W818" i="123"/>
  <c r="V818" i="123"/>
  <c r="U818" i="123"/>
  <c r="T818" i="123"/>
  <c r="S818" i="123"/>
  <c r="R818" i="123"/>
  <c r="Q818" i="123"/>
  <c r="P818" i="123"/>
  <c r="O818" i="123"/>
  <c r="N818" i="123"/>
  <c r="M818" i="123"/>
  <c r="L818" i="123"/>
  <c r="K818" i="123"/>
  <c r="J818" i="123"/>
  <c r="I818" i="123"/>
  <c r="H818" i="123"/>
  <c r="G818" i="123"/>
  <c r="F818" i="123"/>
  <c r="D818" i="123"/>
  <c r="C818" i="123"/>
  <c r="B818" i="123"/>
  <c r="AB816" i="123"/>
  <c r="Z816" i="123"/>
  <c r="Y816" i="123"/>
  <c r="W816" i="123"/>
  <c r="V816" i="123"/>
  <c r="U816" i="123"/>
  <c r="T816" i="123"/>
  <c r="S816" i="123"/>
  <c r="R816" i="123"/>
  <c r="Q816" i="123"/>
  <c r="P816" i="123"/>
  <c r="O816" i="123"/>
  <c r="N816" i="123"/>
  <c r="M816" i="123"/>
  <c r="L816" i="123"/>
  <c r="K816" i="123"/>
  <c r="J816" i="123"/>
  <c r="I816" i="123"/>
  <c r="H816" i="123"/>
  <c r="G816" i="123"/>
  <c r="F816" i="123"/>
  <c r="D816" i="123"/>
  <c r="C816" i="123"/>
  <c r="B816" i="123"/>
  <c r="AB815" i="123"/>
  <c r="Z815" i="123"/>
  <c r="Y815" i="123"/>
  <c r="W815" i="123"/>
  <c r="V815" i="123"/>
  <c r="U815" i="123"/>
  <c r="T815" i="123"/>
  <c r="S815" i="123"/>
  <c r="R815" i="123"/>
  <c r="Q815" i="123"/>
  <c r="P815" i="123"/>
  <c r="O815" i="123"/>
  <c r="N815" i="123"/>
  <c r="M815" i="123"/>
  <c r="L815" i="123"/>
  <c r="K815" i="123"/>
  <c r="J815" i="123"/>
  <c r="I815" i="123"/>
  <c r="H815" i="123"/>
  <c r="G815" i="123"/>
  <c r="F815" i="123"/>
  <c r="D815" i="123"/>
  <c r="C815" i="123"/>
  <c r="B815" i="123"/>
  <c r="AB814" i="123"/>
  <c r="Z814" i="123"/>
  <c r="Y814" i="123"/>
  <c r="W814" i="123"/>
  <c r="V814" i="123"/>
  <c r="U814" i="123"/>
  <c r="T814" i="123"/>
  <c r="S814" i="123"/>
  <c r="R814" i="123"/>
  <c r="Q814" i="123"/>
  <c r="P814" i="123"/>
  <c r="O814" i="123"/>
  <c r="N814" i="123"/>
  <c r="M814" i="123"/>
  <c r="L814" i="123"/>
  <c r="K814" i="123"/>
  <c r="J814" i="123"/>
  <c r="I814" i="123"/>
  <c r="H814" i="123"/>
  <c r="G814" i="123"/>
  <c r="F814" i="123"/>
  <c r="D814" i="123"/>
  <c r="C814" i="123"/>
  <c r="B814" i="123"/>
  <c r="AB813" i="123"/>
  <c r="Z813" i="123"/>
  <c r="Y813" i="123"/>
  <c r="W813" i="123"/>
  <c r="V813" i="123"/>
  <c r="U813" i="123"/>
  <c r="T813" i="123"/>
  <c r="S813" i="123"/>
  <c r="R813" i="123"/>
  <c r="Q813" i="123"/>
  <c r="P813" i="123"/>
  <c r="O813" i="123"/>
  <c r="N813" i="123"/>
  <c r="M813" i="123"/>
  <c r="L813" i="123"/>
  <c r="K813" i="123"/>
  <c r="J813" i="123"/>
  <c r="I813" i="123"/>
  <c r="H813" i="123"/>
  <c r="G813" i="123"/>
  <c r="F813" i="123"/>
  <c r="D813" i="123"/>
  <c r="C813" i="123"/>
  <c r="B813" i="123"/>
  <c r="AB812" i="123"/>
  <c r="Z812" i="123"/>
  <c r="Y812" i="123"/>
  <c r="W812" i="123"/>
  <c r="V812" i="123"/>
  <c r="U812" i="123"/>
  <c r="T812" i="123"/>
  <c r="S812" i="123"/>
  <c r="R812" i="123"/>
  <c r="Q812" i="123"/>
  <c r="P812" i="123"/>
  <c r="O812" i="123"/>
  <c r="N812" i="123"/>
  <c r="M812" i="123"/>
  <c r="L812" i="123"/>
  <c r="K812" i="123"/>
  <c r="J812" i="123"/>
  <c r="I812" i="123"/>
  <c r="H812" i="123"/>
  <c r="G812" i="123"/>
  <c r="F812" i="123"/>
  <c r="D812" i="123"/>
  <c r="C812" i="123"/>
  <c r="B812" i="123"/>
  <c r="AB811" i="123"/>
  <c r="Z811" i="123"/>
  <c r="Y811" i="123"/>
  <c r="W811" i="123"/>
  <c r="V811" i="123"/>
  <c r="U811" i="123"/>
  <c r="T811" i="123"/>
  <c r="S811" i="123"/>
  <c r="R811" i="123"/>
  <c r="Q811" i="123"/>
  <c r="P811" i="123"/>
  <c r="O811" i="123"/>
  <c r="N811" i="123"/>
  <c r="M811" i="123"/>
  <c r="L811" i="123"/>
  <c r="K811" i="123"/>
  <c r="J811" i="123"/>
  <c r="I811" i="123"/>
  <c r="H811" i="123"/>
  <c r="G811" i="123"/>
  <c r="F811" i="123"/>
  <c r="D811" i="123"/>
  <c r="C811" i="123"/>
  <c r="B811" i="123"/>
  <c r="AB810" i="123"/>
  <c r="Z810" i="123"/>
  <c r="AA810" i="123" s="1"/>
  <c r="Y810" i="123"/>
  <c r="W810" i="123"/>
  <c r="V810" i="123"/>
  <c r="U810" i="123"/>
  <c r="T810" i="123"/>
  <c r="S810" i="123"/>
  <c r="R810" i="123"/>
  <c r="Q810" i="123"/>
  <c r="P810" i="123"/>
  <c r="O810" i="123"/>
  <c r="N810" i="123"/>
  <c r="M810" i="123"/>
  <c r="L810" i="123"/>
  <c r="K810" i="123"/>
  <c r="J810" i="123"/>
  <c r="I810" i="123"/>
  <c r="H810" i="123"/>
  <c r="G810" i="123"/>
  <c r="F810" i="123"/>
  <c r="D810" i="123"/>
  <c r="C810" i="123"/>
  <c r="B810" i="123"/>
  <c r="AB808" i="123"/>
  <c r="Z808" i="123"/>
  <c r="AA808" i="123" s="1"/>
  <c r="Y808" i="123"/>
  <c r="W808" i="123"/>
  <c r="V808" i="123"/>
  <c r="U808" i="123"/>
  <c r="T808" i="123"/>
  <c r="S808" i="123"/>
  <c r="R808" i="123"/>
  <c r="Q808" i="123"/>
  <c r="P808" i="123"/>
  <c r="O808" i="123"/>
  <c r="N808" i="123"/>
  <c r="M808" i="123"/>
  <c r="L808" i="123"/>
  <c r="K808" i="123"/>
  <c r="J808" i="123"/>
  <c r="I808" i="123"/>
  <c r="H808" i="123"/>
  <c r="G808" i="123"/>
  <c r="F808" i="123"/>
  <c r="D808" i="123"/>
  <c r="C808" i="123"/>
  <c r="B808" i="123"/>
  <c r="AB807" i="123"/>
  <c r="Z807" i="123"/>
  <c r="Y807" i="123"/>
  <c r="W807" i="123"/>
  <c r="V807" i="123"/>
  <c r="U807" i="123"/>
  <c r="T807" i="123"/>
  <c r="S807" i="123"/>
  <c r="R807" i="123"/>
  <c r="Q807" i="123"/>
  <c r="P807" i="123"/>
  <c r="O807" i="123"/>
  <c r="N807" i="123"/>
  <c r="M807" i="123"/>
  <c r="L807" i="123"/>
  <c r="K807" i="123"/>
  <c r="J807" i="123"/>
  <c r="I807" i="123"/>
  <c r="H807" i="123"/>
  <c r="G807" i="123"/>
  <c r="F807" i="123"/>
  <c r="D807" i="123"/>
  <c r="C807" i="123"/>
  <c r="B807" i="123"/>
  <c r="AB806" i="123"/>
  <c r="Z806" i="123"/>
  <c r="Y806" i="123"/>
  <c r="W806" i="123"/>
  <c r="V806" i="123"/>
  <c r="U806" i="123"/>
  <c r="T806" i="123"/>
  <c r="S806" i="123"/>
  <c r="R806" i="123"/>
  <c r="Q806" i="123"/>
  <c r="P806" i="123"/>
  <c r="O806" i="123"/>
  <c r="N806" i="123"/>
  <c r="M806" i="123"/>
  <c r="L806" i="123"/>
  <c r="K806" i="123"/>
  <c r="J806" i="123"/>
  <c r="I806" i="123"/>
  <c r="H806" i="123"/>
  <c r="G806" i="123"/>
  <c r="F806" i="123"/>
  <c r="D806" i="123"/>
  <c r="C806" i="123"/>
  <c r="B806" i="123"/>
  <c r="AB805" i="123"/>
  <c r="Z805" i="123"/>
  <c r="Y805" i="123"/>
  <c r="W805" i="123"/>
  <c r="V805" i="123"/>
  <c r="U805" i="123"/>
  <c r="T805" i="123"/>
  <c r="S805" i="123"/>
  <c r="R805" i="123"/>
  <c r="Q805" i="123"/>
  <c r="P805" i="123"/>
  <c r="O805" i="123"/>
  <c r="N805" i="123"/>
  <c r="M805" i="123"/>
  <c r="L805" i="123"/>
  <c r="K805" i="123"/>
  <c r="J805" i="123"/>
  <c r="I805" i="123"/>
  <c r="H805" i="123"/>
  <c r="G805" i="123"/>
  <c r="F805" i="123"/>
  <c r="D805" i="123"/>
  <c r="C805" i="123"/>
  <c r="B805" i="123"/>
  <c r="AB804" i="123"/>
  <c r="Z804" i="123"/>
  <c r="Y804" i="123"/>
  <c r="W804" i="123"/>
  <c r="V804" i="123"/>
  <c r="U804" i="123"/>
  <c r="T804" i="123"/>
  <c r="S804" i="123"/>
  <c r="R804" i="123"/>
  <c r="Q804" i="123"/>
  <c r="P804" i="123"/>
  <c r="O804" i="123"/>
  <c r="N804" i="123"/>
  <c r="M804" i="123"/>
  <c r="L804" i="123"/>
  <c r="K804" i="123"/>
  <c r="J804" i="123"/>
  <c r="I804" i="123"/>
  <c r="H804" i="123"/>
  <c r="G804" i="123"/>
  <c r="F804" i="123"/>
  <c r="D804" i="123"/>
  <c r="C804" i="123"/>
  <c r="B804" i="123"/>
  <c r="AB803" i="123"/>
  <c r="Z803" i="123"/>
  <c r="AA803" i="123" s="1"/>
  <c r="Y803" i="123"/>
  <c r="W803" i="123"/>
  <c r="V803" i="123"/>
  <c r="U803" i="123"/>
  <c r="T803" i="123"/>
  <c r="S803" i="123"/>
  <c r="R803" i="123"/>
  <c r="Q803" i="123"/>
  <c r="P803" i="123"/>
  <c r="O803" i="123"/>
  <c r="N803" i="123"/>
  <c r="M803" i="123"/>
  <c r="L803" i="123"/>
  <c r="K803" i="123"/>
  <c r="J803" i="123"/>
  <c r="I803" i="123"/>
  <c r="H803" i="123"/>
  <c r="G803" i="123"/>
  <c r="F803" i="123"/>
  <c r="D803" i="123"/>
  <c r="C803" i="123"/>
  <c r="B803" i="123"/>
  <c r="AB802" i="123"/>
  <c r="Z802" i="123"/>
  <c r="Y802" i="123"/>
  <c r="W802" i="123"/>
  <c r="V802" i="123"/>
  <c r="U802" i="123"/>
  <c r="T802" i="123"/>
  <c r="S802" i="123"/>
  <c r="R802" i="123"/>
  <c r="Q802" i="123"/>
  <c r="P802" i="123"/>
  <c r="O802" i="123"/>
  <c r="N802" i="123"/>
  <c r="M802" i="123"/>
  <c r="L802" i="123"/>
  <c r="K802" i="123"/>
  <c r="J802" i="123"/>
  <c r="I802" i="123"/>
  <c r="H802" i="123"/>
  <c r="G802" i="123"/>
  <c r="F802" i="123"/>
  <c r="D802" i="123"/>
  <c r="C802" i="123"/>
  <c r="B802" i="123"/>
  <c r="AB801" i="123"/>
  <c r="Z801" i="123"/>
  <c r="Y801" i="123"/>
  <c r="W801" i="123"/>
  <c r="V801" i="123"/>
  <c r="U801" i="123"/>
  <c r="T801" i="123"/>
  <c r="S801" i="123"/>
  <c r="R801" i="123"/>
  <c r="Q801" i="123"/>
  <c r="P801" i="123"/>
  <c r="O801" i="123"/>
  <c r="N801" i="123"/>
  <c r="M801" i="123"/>
  <c r="L801" i="123"/>
  <c r="K801" i="123"/>
  <c r="J801" i="123"/>
  <c r="I801" i="123"/>
  <c r="H801" i="123"/>
  <c r="G801" i="123"/>
  <c r="F801" i="123"/>
  <c r="D801" i="123"/>
  <c r="C801" i="123"/>
  <c r="B801" i="123"/>
  <c r="AB800" i="123"/>
  <c r="Z800" i="123"/>
  <c r="Y800" i="123"/>
  <c r="W800" i="123"/>
  <c r="V800" i="123"/>
  <c r="U800" i="123"/>
  <c r="T800" i="123"/>
  <c r="S800" i="123"/>
  <c r="R800" i="123"/>
  <c r="Q800" i="123"/>
  <c r="P800" i="123"/>
  <c r="O800" i="123"/>
  <c r="N800" i="123"/>
  <c r="M800" i="123"/>
  <c r="L800" i="123"/>
  <c r="K800" i="123"/>
  <c r="J800" i="123"/>
  <c r="I800" i="123"/>
  <c r="H800" i="123"/>
  <c r="G800" i="123"/>
  <c r="F800" i="123"/>
  <c r="D800" i="123"/>
  <c r="C800" i="123"/>
  <c r="B800" i="123"/>
  <c r="AB799" i="123"/>
  <c r="Z799" i="123"/>
  <c r="Y799" i="123"/>
  <c r="W799" i="123"/>
  <c r="V799" i="123"/>
  <c r="U799" i="123"/>
  <c r="T799" i="123"/>
  <c r="S799" i="123"/>
  <c r="R799" i="123"/>
  <c r="Q799" i="123"/>
  <c r="P799" i="123"/>
  <c r="O799" i="123"/>
  <c r="N799" i="123"/>
  <c r="M799" i="123"/>
  <c r="L799" i="123"/>
  <c r="K799" i="123"/>
  <c r="J799" i="123"/>
  <c r="I799" i="123"/>
  <c r="H799" i="123"/>
  <c r="G799" i="123"/>
  <c r="F799" i="123"/>
  <c r="D799" i="123"/>
  <c r="C799" i="123"/>
  <c r="B799" i="123"/>
  <c r="AB797" i="123"/>
  <c r="Z797" i="123"/>
  <c r="Y797" i="123"/>
  <c r="W797" i="123"/>
  <c r="V797" i="123"/>
  <c r="U797" i="123"/>
  <c r="T797" i="123"/>
  <c r="S797" i="123"/>
  <c r="R797" i="123"/>
  <c r="Q797" i="123"/>
  <c r="P797" i="123"/>
  <c r="O797" i="123"/>
  <c r="N797" i="123"/>
  <c r="M797" i="123"/>
  <c r="L797" i="123"/>
  <c r="K797" i="123"/>
  <c r="J797" i="123"/>
  <c r="I797" i="123"/>
  <c r="H797" i="123"/>
  <c r="G797" i="123"/>
  <c r="F797" i="123"/>
  <c r="D797" i="123"/>
  <c r="C797" i="123"/>
  <c r="B797" i="123"/>
  <c r="AB796" i="123"/>
  <c r="Z796" i="123"/>
  <c r="AA796" i="123" s="1"/>
  <c r="Y796" i="123"/>
  <c r="W796" i="123"/>
  <c r="V796" i="123"/>
  <c r="U796" i="123"/>
  <c r="T796" i="123"/>
  <c r="S796" i="123"/>
  <c r="R796" i="123"/>
  <c r="Q796" i="123"/>
  <c r="P796" i="123"/>
  <c r="O796" i="123"/>
  <c r="N796" i="123"/>
  <c r="M796" i="123"/>
  <c r="L796" i="123"/>
  <c r="K796" i="123"/>
  <c r="J796" i="123"/>
  <c r="I796" i="123"/>
  <c r="H796" i="123"/>
  <c r="G796" i="123"/>
  <c r="F796" i="123"/>
  <c r="D796" i="123"/>
  <c r="C796" i="123"/>
  <c r="B796" i="123"/>
  <c r="AB795" i="123"/>
  <c r="Z795" i="123"/>
  <c r="Y795" i="123"/>
  <c r="W795" i="123"/>
  <c r="V795" i="123"/>
  <c r="U795" i="123"/>
  <c r="T795" i="123"/>
  <c r="S795" i="123"/>
  <c r="R795" i="123"/>
  <c r="Q795" i="123"/>
  <c r="P795" i="123"/>
  <c r="O795" i="123"/>
  <c r="N795" i="123"/>
  <c r="M795" i="123"/>
  <c r="L795" i="123"/>
  <c r="K795" i="123"/>
  <c r="J795" i="123"/>
  <c r="I795" i="123"/>
  <c r="H795" i="123"/>
  <c r="G795" i="123"/>
  <c r="F795" i="123"/>
  <c r="D795" i="123"/>
  <c r="C795" i="123"/>
  <c r="B795" i="123"/>
  <c r="AB794" i="123"/>
  <c r="Z794" i="123"/>
  <c r="AA794" i="123" s="1"/>
  <c r="Y794" i="123"/>
  <c r="W794" i="123"/>
  <c r="V794" i="123"/>
  <c r="U794" i="123"/>
  <c r="T794" i="123"/>
  <c r="S794" i="123"/>
  <c r="R794" i="123"/>
  <c r="Q794" i="123"/>
  <c r="P794" i="123"/>
  <c r="O794" i="123"/>
  <c r="N794" i="123"/>
  <c r="M794" i="123"/>
  <c r="L794" i="123"/>
  <c r="K794" i="123"/>
  <c r="J794" i="123"/>
  <c r="I794" i="123"/>
  <c r="H794" i="123"/>
  <c r="G794" i="123"/>
  <c r="F794" i="123"/>
  <c r="D794" i="123"/>
  <c r="C794" i="123"/>
  <c r="B794" i="123"/>
  <c r="AB793" i="123"/>
  <c r="AA793" i="123"/>
  <c r="Z793" i="123"/>
  <c r="Y793" i="123"/>
  <c r="W793" i="123"/>
  <c r="V793" i="123"/>
  <c r="U793" i="123"/>
  <c r="T793" i="123"/>
  <c r="S793" i="123"/>
  <c r="R793" i="123"/>
  <c r="Q793" i="123"/>
  <c r="P793" i="123"/>
  <c r="O793" i="123"/>
  <c r="N793" i="123"/>
  <c r="M793" i="123"/>
  <c r="L793" i="123"/>
  <c r="K793" i="123"/>
  <c r="J793" i="123"/>
  <c r="I793" i="123"/>
  <c r="H793" i="123"/>
  <c r="G793" i="123"/>
  <c r="F793" i="123"/>
  <c r="D793" i="123"/>
  <c r="C793" i="123"/>
  <c r="B793" i="123"/>
  <c r="AB792" i="123"/>
  <c r="Z792" i="123"/>
  <c r="Y792" i="123"/>
  <c r="W792" i="123"/>
  <c r="V792" i="123"/>
  <c r="U792" i="123"/>
  <c r="T792" i="123"/>
  <c r="S792" i="123"/>
  <c r="R792" i="123"/>
  <c r="Q792" i="123"/>
  <c r="P792" i="123"/>
  <c r="O792" i="123"/>
  <c r="N792" i="123"/>
  <c r="M792" i="123"/>
  <c r="L792" i="123"/>
  <c r="K792" i="123"/>
  <c r="J792" i="123"/>
  <c r="I792" i="123"/>
  <c r="H792" i="123"/>
  <c r="G792" i="123"/>
  <c r="F792" i="123"/>
  <c r="D792" i="123"/>
  <c r="C792" i="123"/>
  <c r="B792" i="123"/>
  <c r="AB791" i="123"/>
  <c r="AA791" i="123" s="1"/>
  <c r="Z791" i="123"/>
  <c r="Y791" i="123"/>
  <c r="W791" i="123"/>
  <c r="V791" i="123"/>
  <c r="U791" i="123"/>
  <c r="T791" i="123"/>
  <c r="S791" i="123"/>
  <c r="R791" i="123"/>
  <c r="Q791" i="123"/>
  <c r="P791" i="123"/>
  <c r="O791" i="123"/>
  <c r="N791" i="123"/>
  <c r="M791" i="123"/>
  <c r="L791" i="123"/>
  <c r="K791" i="123"/>
  <c r="J791" i="123"/>
  <c r="I791" i="123"/>
  <c r="H791" i="123"/>
  <c r="G791" i="123"/>
  <c r="F791" i="123"/>
  <c r="D791" i="123"/>
  <c r="C791" i="123"/>
  <c r="B791" i="123"/>
  <c r="AB790" i="123"/>
  <c r="AA790" i="123" s="1"/>
  <c r="Z790" i="123"/>
  <c r="Y790" i="123"/>
  <c r="W790" i="123"/>
  <c r="V790" i="123"/>
  <c r="U790" i="123"/>
  <c r="T790" i="123"/>
  <c r="S790" i="123"/>
  <c r="R790" i="123"/>
  <c r="Q790" i="123"/>
  <c r="P790" i="123"/>
  <c r="O790" i="123"/>
  <c r="N790" i="123"/>
  <c r="M790" i="123"/>
  <c r="L790" i="123"/>
  <c r="K790" i="123"/>
  <c r="J790" i="123"/>
  <c r="I790" i="123"/>
  <c r="H790" i="123"/>
  <c r="G790" i="123"/>
  <c r="F790" i="123"/>
  <c r="D790" i="123"/>
  <c r="C790" i="123"/>
  <c r="B790" i="123"/>
  <c r="AB789" i="123"/>
  <c r="AA789" i="123" s="1"/>
  <c r="Z789" i="123"/>
  <c r="Y789" i="123"/>
  <c r="W789" i="123"/>
  <c r="V789" i="123"/>
  <c r="U789" i="123"/>
  <c r="T789" i="123"/>
  <c r="S789" i="123"/>
  <c r="R789" i="123"/>
  <c r="Q789" i="123"/>
  <c r="P789" i="123"/>
  <c r="O789" i="123"/>
  <c r="N789" i="123"/>
  <c r="M789" i="123"/>
  <c r="L789" i="123"/>
  <c r="K789" i="123"/>
  <c r="J789" i="123"/>
  <c r="I789" i="123"/>
  <c r="H789" i="123"/>
  <c r="G789" i="123"/>
  <c r="F789" i="123"/>
  <c r="D789" i="123"/>
  <c r="C789" i="123"/>
  <c r="B789" i="123"/>
  <c r="AB788" i="123"/>
  <c r="Z788" i="123"/>
  <c r="Y788" i="123"/>
  <c r="W788" i="123"/>
  <c r="V788" i="123"/>
  <c r="U788" i="123"/>
  <c r="T788" i="123"/>
  <c r="S788" i="123"/>
  <c r="R788" i="123"/>
  <c r="Q788" i="123"/>
  <c r="P788" i="123"/>
  <c r="O788" i="123"/>
  <c r="N788" i="123"/>
  <c r="M788" i="123"/>
  <c r="L788" i="123"/>
  <c r="K788" i="123"/>
  <c r="J788" i="123"/>
  <c r="I788" i="123"/>
  <c r="H788" i="123"/>
  <c r="G788" i="123"/>
  <c r="F788" i="123"/>
  <c r="D788" i="123"/>
  <c r="C788" i="123"/>
  <c r="B788" i="123"/>
  <c r="AB787" i="123"/>
  <c r="Z787" i="123"/>
  <c r="Y787" i="123"/>
  <c r="W787" i="123"/>
  <c r="V787" i="123"/>
  <c r="U787" i="123"/>
  <c r="T787" i="123"/>
  <c r="S787" i="123"/>
  <c r="R787" i="123"/>
  <c r="Q787" i="123"/>
  <c r="P787" i="123"/>
  <c r="O787" i="123"/>
  <c r="N787" i="123"/>
  <c r="M787" i="123"/>
  <c r="L787" i="123"/>
  <c r="K787" i="123"/>
  <c r="J787" i="123"/>
  <c r="I787" i="123"/>
  <c r="H787" i="123"/>
  <c r="G787" i="123"/>
  <c r="F787" i="123"/>
  <c r="D787" i="123"/>
  <c r="C787" i="123"/>
  <c r="B787" i="123"/>
  <c r="AB786" i="123"/>
  <c r="Z786" i="123"/>
  <c r="Y786" i="123"/>
  <c r="W786" i="123"/>
  <c r="V786" i="123"/>
  <c r="U786" i="123"/>
  <c r="T786" i="123"/>
  <c r="S786" i="123"/>
  <c r="R786" i="123"/>
  <c r="Q786" i="123"/>
  <c r="P786" i="123"/>
  <c r="O786" i="123"/>
  <c r="N786" i="123"/>
  <c r="M786" i="123"/>
  <c r="L786" i="123"/>
  <c r="K786" i="123"/>
  <c r="J786" i="123"/>
  <c r="I786" i="123"/>
  <c r="H786" i="123"/>
  <c r="G786" i="123"/>
  <c r="F786" i="123"/>
  <c r="D786" i="123"/>
  <c r="C786" i="123"/>
  <c r="B786" i="123"/>
  <c r="AB785" i="123"/>
  <c r="Z785" i="123"/>
  <c r="Y785" i="123"/>
  <c r="W785" i="123"/>
  <c r="V785" i="123"/>
  <c r="U785" i="123"/>
  <c r="T785" i="123"/>
  <c r="S785" i="123"/>
  <c r="R785" i="123"/>
  <c r="Q785" i="123"/>
  <c r="P785" i="123"/>
  <c r="O785" i="123"/>
  <c r="N785" i="123"/>
  <c r="M785" i="123"/>
  <c r="L785" i="123"/>
  <c r="K785" i="123"/>
  <c r="J785" i="123"/>
  <c r="I785" i="123"/>
  <c r="H785" i="123"/>
  <c r="G785" i="123"/>
  <c r="F785" i="123"/>
  <c r="D785" i="123"/>
  <c r="C785" i="123"/>
  <c r="B785" i="123"/>
  <c r="AB784" i="123"/>
  <c r="Z784" i="123"/>
  <c r="Y784" i="123"/>
  <c r="W784" i="123"/>
  <c r="V784" i="123"/>
  <c r="U784" i="123"/>
  <c r="T784" i="123"/>
  <c r="S784" i="123"/>
  <c r="R784" i="123"/>
  <c r="Q784" i="123"/>
  <c r="P784" i="123"/>
  <c r="O784" i="123"/>
  <c r="N784" i="123"/>
  <c r="M784" i="123"/>
  <c r="L784" i="123"/>
  <c r="K784" i="123"/>
  <c r="J784" i="123"/>
  <c r="I784" i="123"/>
  <c r="H784" i="123"/>
  <c r="G784" i="123"/>
  <c r="F784" i="123"/>
  <c r="D784" i="123"/>
  <c r="C784" i="123"/>
  <c r="B784" i="123"/>
  <c r="AB783" i="123"/>
  <c r="Z783" i="123"/>
  <c r="Y783" i="123"/>
  <c r="W783" i="123"/>
  <c r="V783" i="123"/>
  <c r="U783" i="123"/>
  <c r="T783" i="123"/>
  <c r="S783" i="123"/>
  <c r="R783" i="123"/>
  <c r="Q783" i="123"/>
  <c r="P783" i="123"/>
  <c r="O783" i="123"/>
  <c r="N783" i="123"/>
  <c r="M783" i="123"/>
  <c r="L783" i="123"/>
  <c r="K783" i="123"/>
  <c r="J783" i="123"/>
  <c r="I783" i="123"/>
  <c r="H783" i="123"/>
  <c r="G783" i="123"/>
  <c r="F783" i="123"/>
  <c r="D783" i="123"/>
  <c r="C783" i="123"/>
  <c r="B783" i="123"/>
  <c r="AB782" i="123"/>
  <c r="Z782" i="123"/>
  <c r="Y782" i="123"/>
  <c r="W782" i="123"/>
  <c r="V782" i="123"/>
  <c r="U782" i="123"/>
  <c r="T782" i="123"/>
  <c r="S782" i="123"/>
  <c r="R782" i="123"/>
  <c r="Q782" i="123"/>
  <c r="P782" i="123"/>
  <c r="O782" i="123"/>
  <c r="N782" i="123"/>
  <c r="M782" i="123"/>
  <c r="L782" i="123"/>
  <c r="K782" i="123"/>
  <c r="J782" i="123"/>
  <c r="I782" i="123"/>
  <c r="H782" i="123"/>
  <c r="G782" i="123"/>
  <c r="F782" i="123"/>
  <c r="D782" i="123"/>
  <c r="C782" i="123"/>
  <c r="B782" i="123"/>
  <c r="AB781" i="123"/>
  <c r="Z781" i="123"/>
  <c r="Y781" i="123"/>
  <c r="W781" i="123"/>
  <c r="V781" i="123"/>
  <c r="U781" i="123"/>
  <c r="T781" i="123"/>
  <c r="S781" i="123"/>
  <c r="R781" i="123"/>
  <c r="Q781" i="123"/>
  <c r="P781" i="123"/>
  <c r="O781" i="123"/>
  <c r="N781" i="123"/>
  <c r="M781" i="123"/>
  <c r="L781" i="123"/>
  <c r="K781" i="123"/>
  <c r="J781" i="123"/>
  <c r="I781" i="123"/>
  <c r="H781" i="123"/>
  <c r="G781" i="123"/>
  <c r="F781" i="123"/>
  <c r="D781" i="123"/>
  <c r="C781" i="123"/>
  <c r="B781" i="123"/>
  <c r="AB779" i="123"/>
  <c r="Z779" i="123"/>
  <c r="Y779" i="123"/>
  <c r="W779" i="123"/>
  <c r="V779" i="123"/>
  <c r="U779" i="123"/>
  <c r="T779" i="123"/>
  <c r="S779" i="123"/>
  <c r="R779" i="123"/>
  <c r="Q779" i="123"/>
  <c r="P779" i="123"/>
  <c r="O779" i="123"/>
  <c r="N779" i="123"/>
  <c r="M779" i="123"/>
  <c r="L779" i="123"/>
  <c r="K779" i="123"/>
  <c r="J779" i="123"/>
  <c r="I779" i="123"/>
  <c r="H779" i="123"/>
  <c r="G779" i="123"/>
  <c r="F779" i="123"/>
  <c r="D779" i="123"/>
  <c r="C779" i="123"/>
  <c r="B779" i="123"/>
  <c r="AB778" i="123"/>
  <c r="Z778" i="123"/>
  <c r="Y778" i="123"/>
  <c r="W778" i="123"/>
  <c r="V778" i="123"/>
  <c r="U778" i="123"/>
  <c r="T778" i="123"/>
  <c r="S778" i="123"/>
  <c r="R778" i="123"/>
  <c r="Q778" i="123"/>
  <c r="P778" i="123"/>
  <c r="O778" i="123"/>
  <c r="N778" i="123"/>
  <c r="M778" i="123"/>
  <c r="L778" i="123"/>
  <c r="K778" i="123"/>
  <c r="J778" i="123"/>
  <c r="I778" i="123"/>
  <c r="H778" i="123"/>
  <c r="G778" i="123"/>
  <c r="F778" i="123"/>
  <c r="D778" i="123"/>
  <c r="C778" i="123"/>
  <c r="B778" i="123"/>
  <c r="AB777" i="123"/>
  <c r="Z777" i="123"/>
  <c r="Y777" i="123"/>
  <c r="W777" i="123"/>
  <c r="V777" i="123"/>
  <c r="U777" i="123"/>
  <c r="T777" i="123"/>
  <c r="S777" i="123"/>
  <c r="R777" i="123"/>
  <c r="Q777" i="123"/>
  <c r="P777" i="123"/>
  <c r="O777" i="123"/>
  <c r="N777" i="123"/>
  <c r="M777" i="123"/>
  <c r="L777" i="123"/>
  <c r="K777" i="123"/>
  <c r="J777" i="123"/>
  <c r="I777" i="123"/>
  <c r="H777" i="123"/>
  <c r="G777" i="123"/>
  <c r="F777" i="123"/>
  <c r="D777" i="123"/>
  <c r="C777" i="123"/>
  <c r="B777" i="123"/>
  <c r="AB776" i="123"/>
  <c r="AA776" i="123" s="1"/>
  <c r="Z776" i="123"/>
  <c r="Y776" i="123"/>
  <c r="W776" i="123"/>
  <c r="V776" i="123"/>
  <c r="U776" i="123"/>
  <c r="T776" i="123"/>
  <c r="S776" i="123"/>
  <c r="R776" i="123"/>
  <c r="Q776" i="123"/>
  <c r="P776" i="123"/>
  <c r="O776" i="123"/>
  <c r="N776" i="123"/>
  <c r="M776" i="123"/>
  <c r="L776" i="123"/>
  <c r="K776" i="123"/>
  <c r="J776" i="123"/>
  <c r="I776" i="123"/>
  <c r="H776" i="123"/>
  <c r="G776" i="123"/>
  <c r="F776" i="123"/>
  <c r="D776" i="123"/>
  <c r="C776" i="123"/>
  <c r="B776" i="123"/>
  <c r="AB775" i="123"/>
  <c r="Z775" i="123"/>
  <c r="Y775" i="123"/>
  <c r="W775" i="123"/>
  <c r="V775" i="123"/>
  <c r="U775" i="123"/>
  <c r="T775" i="123"/>
  <c r="S775" i="123"/>
  <c r="R775" i="123"/>
  <c r="Q775" i="123"/>
  <c r="P775" i="123"/>
  <c r="O775" i="123"/>
  <c r="N775" i="123"/>
  <c r="M775" i="123"/>
  <c r="L775" i="123"/>
  <c r="K775" i="123"/>
  <c r="J775" i="123"/>
  <c r="I775" i="123"/>
  <c r="H775" i="123"/>
  <c r="G775" i="123"/>
  <c r="F775" i="123"/>
  <c r="D775" i="123"/>
  <c r="C775" i="123"/>
  <c r="B775" i="123"/>
  <c r="AB774" i="123"/>
  <c r="Z774" i="123"/>
  <c r="Y774" i="123"/>
  <c r="W774" i="123"/>
  <c r="V774" i="123"/>
  <c r="U774" i="123"/>
  <c r="T774" i="123"/>
  <c r="S774" i="123"/>
  <c r="R774" i="123"/>
  <c r="Q774" i="123"/>
  <c r="P774" i="123"/>
  <c r="O774" i="123"/>
  <c r="N774" i="123"/>
  <c r="M774" i="123"/>
  <c r="L774" i="123"/>
  <c r="K774" i="123"/>
  <c r="J774" i="123"/>
  <c r="I774" i="123"/>
  <c r="H774" i="123"/>
  <c r="G774" i="123"/>
  <c r="F774" i="123"/>
  <c r="D774" i="123"/>
  <c r="C774" i="123"/>
  <c r="B774" i="123"/>
  <c r="AB773" i="123"/>
  <c r="AA773" i="123" s="1"/>
  <c r="Z773" i="123"/>
  <c r="Y773" i="123"/>
  <c r="W773" i="123"/>
  <c r="V773" i="123"/>
  <c r="U773" i="123"/>
  <c r="T773" i="123"/>
  <c r="S773" i="123"/>
  <c r="R773" i="123"/>
  <c r="Q773" i="123"/>
  <c r="P773" i="123"/>
  <c r="O773" i="123"/>
  <c r="N773" i="123"/>
  <c r="M773" i="123"/>
  <c r="L773" i="123"/>
  <c r="K773" i="123"/>
  <c r="J773" i="123"/>
  <c r="I773" i="123"/>
  <c r="H773" i="123"/>
  <c r="G773" i="123"/>
  <c r="F773" i="123"/>
  <c r="D773" i="123"/>
  <c r="C773" i="123"/>
  <c r="B773" i="123"/>
  <c r="AB772" i="123"/>
  <c r="AA772" i="123" s="1"/>
  <c r="Z772" i="123"/>
  <c r="Y772" i="123"/>
  <c r="W772" i="123"/>
  <c r="V772" i="123"/>
  <c r="U772" i="123"/>
  <c r="T772" i="123"/>
  <c r="S772" i="123"/>
  <c r="R772" i="123"/>
  <c r="Q772" i="123"/>
  <c r="P772" i="123"/>
  <c r="O772" i="123"/>
  <c r="N772" i="123"/>
  <c r="M772" i="123"/>
  <c r="L772" i="123"/>
  <c r="K772" i="123"/>
  <c r="J772" i="123"/>
  <c r="I772" i="123"/>
  <c r="H772" i="123"/>
  <c r="G772" i="123"/>
  <c r="F772" i="123"/>
  <c r="D772" i="123"/>
  <c r="C772" i="123"/>
  <c r="B772" i="123"/>
  <c r="AB771" i="123"/>
  <c r="Z771" i="123"/>
  <c r="Y771" i="123"/>
  <c r="W771" i="123"/>
  <c r="V771" i="123"/>
  <c r="U771" i="123"/>
  <c r="T771" i="123"/>
  <c r="S771" i="123"/>
  <c r="R771" i="123"/>
  <c r="Q771" i="123"/>
  <c r="P771" i="123"/>
  <c r="O771" i="123"/>
  <c r="N771" i="123"/>
  <c r="M771" i="123"/>
  <c r="L771" i="123"/>
  <c r="K771" i="123"/>
  <c r="J771" i="123"/>
  <c r="I771" i="123"/>
  <c r="H771" i="123"/>
  <c r="G771" i="123"/>
  <c r="F771" i="123"/>
  <c r="D771" i="123"/>
  <c r="C771" i="123"/>
  <c r="B771" i="123"/>
  <c r="AB770" i="123"/>
  <c r="Z770" i="123"/>
  <c r="Y770" i="123"/>
  <c r="W770" i="123"/>
  <c r="V770" i="123"/>
  <c r="U770" i="123"/>
  <c r="T770" i="123"/>
  <c r="S770" i="123"/>
  <c r="R770" i="123"/>
  <c r="Q770" i="123"/>
  <c r="P770" i="123"/>
  <c r="O770" i="123"/>
  <c r="N770" i="123"/>
  <c r="M770" i="123"/>
  <c r="L770" i="123"/>
  <c r="K770" i="123"/>
  <c r="J770" i="123"/>
  <c r="I770" i="123"/>
  <c r="H770" i="123"/>
  <c r="G770" i="123"/>
  <c r="F770" i="123"/>
  <c r="D770" i="123"/>
  <c r="C770" i="123"/>
  <c r="B770" i="123"/>
  <c r="AB769" i="123"/>
  <c r="Z769" i="123"/>
  <c r="Y769" i="123"/>
  <c r="W769" i="123"/>
  <c r="V769" i="123"/>
  <c r="U769" i="123"/>
  <c r="T769" i="123"/>
  <c r="S769" i="123"/>
  <c r="R769" i="123"/>
  <c r="Q769" i="123"/>
  <c r="P769" i="123"/>
  <c r="O769" i="123"/>
  <c r="N769" i="123"/>
  <c r="M769" i="123"/>
  <c r="L769" i="123"/>
  <c r="K769" i="123"/>
  <c r="J769" i="123"/>
  <c r="I769" i="123"/>
  <c r="H769" i="123"/>
  <c r="G769" i="123"/>
  <c r="F769" i="123"/>
  <c r="D769" i="123"/>
  <c r="C769" i="123"/>
  <c r="B769" i="123"/>
  <c r="AB768" i="123"/>
  <c r="Z768" i="123"/>
  <c r="Y768" i="123"/>
  <c r="W768" i="123"/>
  <c r="V768" i="123"/>
  <c r="U768" i="123"/>
  <c r="T768" i="123"/>
  <c r="S768" i="123"/>
  <c r="R768" i="123"/>
  <c r="Q768" i="123"/>
  <c r="P768" i="123"/>
  <c r="O768" i="123"/>
  <c r="N768" i="123"/>
  <c r="M768" i="123"/>
  <c r="L768" i="123"/>
  <c r="K768" i="123"/>
  <c r="J768" i="123"/>
  <c r="I768" i="123"/>
  <c r="H768" i="123"/>
  <c r="G768" i="123"/>
  <c r="F768" i="123"/>
  <c r="D768" i="123"/>
  <c r="C768" i="123"/>
  <c r="B768" i="123"/>
  <c r="AB767" i="123"/>
  <c r="Z767" i="123"/>
  <c r="Y767" i="123"/>
  <c r="W767" i="123"/>
  <c r="V767" i="123"/>
  <c r="U767" i="123"/>
  <c r="T767" i="123"/>
  <c r="S767" i="123"/>
  <c r="R767" i="123"/>
  <c r="Q767" i="123"/>
  <c r="P767" i="123"/>
  <c r="O767" i="123"/>
  <c r="N767" i="123"/>
  <c r="M767" i="123"/>
  <c r="L767" i="123"/>
  <c r="K767" i="123"/>
  <c r="J767" i="123"/>
  <c r="I767" i="123"/>
  <c r="H767" i="123"/>
  <c r="G767" i="123"/>
  <c r="F767" i="123"/>
  <c r="D767" i="123"/>
  <c r="C767" i="123"/>
  <c r="B767" i="123"/>
  <c r="AB766" i="123"/>
  <c r="Z766" i="123"/>
  <c r="AA766" i="123" s="1"/>
  <c r="Y766" i="123"/>
  <c r="W766" i="123"/>
  <c r="V766" i="123"/>
  <c r="U766" i="123"/>
  <c r="T766" i="123"/>
  <c r="S766" i="123"/>
  <c r="R766" i="123"/>
  <c r="Q766" i="123"/>
  <c r="P766" i="123"/>
  <c r="O766" i="123"/>
  <c r="N766" i="123"/>
  <c r="M766" i="123"/>
  <c r="L766" i="123"/>
  <c r="K766" i="123"/>
  <c r="J766" i="123"/>
  <c r="I766" i="123"/>
  <c r="H766" i="123"/>
  <c r="G766" i="123"/>
  <c r="F766" i="123"/>
  <c r="D766" i="123"/>
  <c r="C766" i="123"/>
  <c r="B766" i="123"/>
  <c r="AB765" i="123"/>
  <c r="Z765" i="123"/>
  <c r="Y765" i="123"/>
  <c r="W765" i="123"/>
  <c r="V765" i="123"/>
  <c r="U765" i="123"/>
  <c r="T765" i="123"/>
  <c r="S765" i="123"/>
  <c r="R765" i="123"/>
  <c r="Q765" i="123"/>
  <c r="P765" i="123"/>
  <c r="O765" i="123"/>
  <c r="N765" i="123"/>
  <c r="M765" i="123"/>
  <c r="L765" i="123"/>
  <c r="K765" i="123"/>
  <c r="J765" i="123"/>
  <c r="I765" i="123"/>
  <c r="H765" i="123"/>
  <c r="G765" i="123"/>
  <c r="F765" i="123"/>
  <c r="D765" i="123"/>
  <c r="C765" i="123"/>
  <c r="B765" i="123"/>
  <c r="AB764" i="123"/>
  <c r="Z764" i="123"/>
  <c r="Y764" i="123"/>
  <c r="W764" i="123"/>
  <c r="V764" i="123"/>
  <c r="U764" i="123"/>
  <c r="T764" i="123"/>
  <c r="S764" i="123"/>
  <c r="R764" i="123"/>
  <c r="Q764" i="123"/>
  <c r="P764" i="123"/>
  <c r="O764" i="123"/>
  <c r="N764" i="123"/>
  <c r="M764" i="123"/>
  <c r="L764" i="123"/>
  <c r="K764" i="123"/>
  <c r="J764" i="123"/>
  <c r="I764" i="123"/>
  <c r="H764" i="123"/>
  <c r="G764" i="123"/>
  <c r="F764" i="123"/>
  <c r="D764" i="123"/>
  <c r="C764" i="123"/>
  <c r="B764" i="123"/>
  <c r="AB763" i="123"/>
  <c r="Z763" i="123"/>
  <c r="Y763" i="123"/>
  <c r="W763" i="123"/>
  <c r="V763" i="123"/>
  <c r="U763" i="123"/>
  <c r="T763" i="123"/>
  <c r="S763" i="123"/>
  <c r="R763" i="123"/>
  <c r="Q763" i="123"/>
  <c r="P763" i="123"/>
  <c r="O763" i="123"/>
  <c r="N763" i="123"/>
  <c r="M763" i="123"/>
  <c r="L763" i="123"/>
  <c r="K763" i="123"/>
  <c r="J763" i="123"/>
  <c r="I763" i="123"/>
  <c r="H763" i="123"/>
  <c r="G763" i="123"/>
  <c r="F763" i="123"/>
  <c r="D763" i="123"/>
  <c r="C763" i="123"/>
  <c r="B763" i="123"/>
  <c r="AB762" i="123"/>
  <c r="Z762" i="123"/>
  <c r="Y762" i="123"/>
  <c r="W762" i="123"/>
  <c r="V762" i="123"/>
  <c r="U762" i="123"/>
  <c r="T762" i="123"/>
  <c r="S762" i="123"/>
  <c r="R762" i="123"/>
  <c r="Q762" i="123"/>
  <c r="P762" i="123"/>
  <c r="O762" i="123"/>
  <c r="N762" i="123"/>
  <c r="M762" i="123"/>
  <c r="L762" i="123"/>
  <c r="K762" i="123"/>
  <c r="J762" i="123"/>
  <c r="I762" i="123"/>
  <c r="H762" i="123"/>
  <c r="G762" i="123"/>
  <c r="F762" i="123"/>
  <c r="D762" i="123"/>
  <c r="C762" i="123"/>
  <c r="B762" i="123"/>
  <c r="AB761" i="123"/>
  <c r="Z761" i="123"/>
  <c r="Y761" i="123"/>
  <c r="W761" i="123"/>
  <c r="V761" i="123"/>
  <c r="U761" i="123"/>
  <c r="T761" i="123"/>
  <c r="S761" i="123"/>
  <c r="R761" i="123"/>
  <c r="Q761" i="123"/>
  <c r="P761" i="123"/>
  <c r="O761" i="123"/>
  <c r="N761" i="123"/>
  <c r="M761" i="123"/>
  <c r="L761" i="123"/>
  <c r="K761" i="123"/>
  <c r="J761" i="123"/>
  <c r="I761" i="123"/>
  <c r="H761" i="123"/>
  <c r="G761" i="123"/>
  <c r="F761" i="123"/>
  <c r="D761" i="123"/>
  <c r="C761" i="123"/>
  <c r="B761" i="123"/>
  <c r="AB760" i="123"/>
  <c r="Z760" i="123"/>
  <c r="Y760" i="123"/>
  <c r="W760" i="123"/>
  <c r="V760" i="123"/>
  <c r="U760" i="123"/>
  <c r="T760" i="123"/>
  <c r="S760" i="123"/>
  <c r="R760" i="123"/>
  <c r="Q760" i="123"/>
  <c r="P760" i="123"/>
  <c r="O760" i="123"/>
  <c r="N760" i="123"/>
  <c r="M760" i="123"/>
  <c r="L760" i="123"/>
  <c r="K760" i="123"/>
  <c r="J760" i="123"/>
  <c r="I760" i="123"/>
  <c r="H760" i="123"/>
  <c r="G760" i="123"/>
  <c r="F760" i="123"/>
  <c r="D760" i="123"/>
  <c r="C760" i="123"/>
  <c r="B760" i="123"/>
  <c r="AB759" i="123"/>
  <c r="Z759" i="123"/>
  <c r="Y759" i="123"/>
  <c r="W759" i="123"/>
  <c r="V759" i="123"/>
  <c r="U759" i="123"/>
  <c r="T759" i="123"/>
  <c r="S759" i="123"/>
  <c r="R759" i="123"/>
  <c r="Q759" i="123"/>
  <c r="P759" i="123"/>
  <c r="O759" i="123"/>
  <c r="N759" i="123"/>
  <c r="M759" i="123"/>
  <c r="L759" i="123"/>
  <c r="K759" i="123"/>
  <c r="J759" i="123"/>
  <c r="I759" i="123"/>
  <c r="H759" i="123"/>
  <c r="G759" i="123"/>
  <c r="F759" i="123"/>
  <c r="D759" i="123"/>
  <c r="C759" i="123"/>
  <c r="B759" i="123"/>
  <c r="AB758" i="123"/>
  <c r="Z758" i="123"/>
  <c r="Y758" i="123"/>
  <c r="W758" i="123"/>
  <c r="V758" i="123"/>
  <c r="U758" i="123"/>
  <c r="T758" i="123"/>
  <c r="S758" i="123"/>
  <c r="R758" i="123"/>
  <c r="Q758" i="123"/>
  <c r="P758" i="123"/>
  <c r="O758" i="123"/>
  <c r="N758" i="123"/>
  <c r="M758" i="123"/>
  <c r="L758" i="123"/>
  <c r="K758" i="123"/>
  <c r="J758" i="123"/>
  <c r="I758" i="123"/>
  <c r="H758" i="123"/>
  <c r="G758" i="123"/>
  <c r="F758" i="123"/>
  <c r="D758" i="123"/>
  <c r="C758" i="123"/>
  <c r="B758" i="123"/>
  <c r="AB757" i="123"/>
  <c r="Z757" i="123"/>
  <c r="Y757" i="123"/>
  <c r="W757" i="123"/>
  <c r="V757" i="123"/>
  <c r="U757" i="123"/>
  <c r="T757" i="123"/>
  <c r="S757" i="123"/>
  <c r="R757" i="123"/>
  <c r="Q757" i="123"/>
  <c r="P757" i="123"/>
  <c r="O757" i="123"/>
  <c r="N757" i="123"/>
  <c r="M757" i="123"/>
  <c r="L757" i="123"/>
  <c r="K757" i="123"/>
  <c r="J757" i="123"/>
  <c r="I757" i="123"/>
  <c r="H757" i="123"/>
  <c r="G757" i="123"/>
  <c r="F757" i="123"/>
  <c r="D757" i="123"/>
  <c r="C757" i="123"/>
  <c r="B757" i="123"/>
  <c r="AB756" i="123"/>
  <c r="Z756" i="123"/>
  <c r="Y756" i="123"/>
  <c r="W756" i="123"/>
  <c r="V756" i="123"/>
  <c r="U756" i="123"/>
  <c r="T756" i="123"/>
  <c r="S756" i="123"/>
  <c r="R756" i="123"/>
  <c r="Q756" i="123"/>
  <c r="P756" i="123"/>
  <c r="O756" i="123"/>
  <c r="N756" i="123"/>
  <c r="M756" i="123"/>
  <c r="L756" i="123"/>
  <c r="K756" i="123"/>
  <c r="J756" i="123"/>
  <c r="I756" i="123"/>
  <c r="H756" i="123"/>
  <c r="G756" i="123"/>
  <c r="F756" i="123"/>
  <c r="D756" i="123"/>
  <c r="C756" i="123"/>
  <c r="B756" i="123"/>
  <c r="AB755" i="123"/>
  <c r="Z755" i="123"/>
  <c r="Y755" i="123"/>
  <c r="W755" i="123"/>
  <c r="V755" i="123"/>
  <c r="U755" i="123"/>
  <c r="T755" i="123"/>
  <c r="S755" i="123"/>
  <c r="R755" i="123"/>
  <c r="Q755" i="123"/>
  <c r="P755" i="123"/>
  <c r="O755" i="123"/>
  <c r="N755" i="123"/>
  <c r="M755" i="123"/>
  <c r="L755" i="123"/>
  <c r="K755" i="123"/>
  <c r="J755" i="123"/>
  <c r="I755" i="123"/>
  <c r="H755" i="123"/>
  <c r="G755" i="123"/>
  <c r="F755" i="123"/>
  <c r="D755" i="123"/>
  <c r="C755" i="123"/>
  <c r="B755" i="123"/>
  <c r="AB753" i="123"/>
  <c r="Z753" i="123"/>
  <c r="Y753" i="123"/>
  <c r="W753" i="123"/>
  <c r="V753" i="123"/>
  <c r="U753" i="123"/>
  <c r="T753" i="123"/>
  <c r="S753" i="123"/>
  <c r="R753" i="123"/>
  <c r="Q753" i="123"/>
  <c r="P753" i="123"/>
  <c r="O753" i="123"/>
  <c r="N753" i="123"/>
  <c r="M753" i="123"/>
  <c r="L753" i="123"/>
  <c r="K753" i="123"/>
  <c r="J753" i="123"/>
  <c r="I753" i="123"/>
  <c r="H753" i="123"/>
  <c r="G753" i="123"/>
  <c r="F753" i="123"/>
  <c r="D753" i="123"/>
  <c r="C753" i="123"/>
  <c r="B753" i="123"/>
  <c r="AB752" i="123"/>
  <c r="Z752" i="123"/>
  <c r="Y752" i="123"/>
  <c r="W752" i="123"/>
  <c r="V752" i="123"/>
  <c r="U752" i="123"/>
  <c r="T752" i="123"/>
  <c r="S752" i="123"/>
  <c r="R752" i="123"/>
  <c r="Q752" i="123"/>
  <c r="P752" i="123"/>
  <c r="O752" i="123"/>
  <c r="N752" i="123"/>
  <c r="M752" i="123"/>
  <c r="L752" i="123"/>
  <c r="K752" i="123"/>
  <c r="J752" i="123"/>
  <c r="I752" i="123"/>
  <c r="H752" i="123"/>
  <c r="G752" i="123"/>
  <c r="F752" i="123"/>
  <c r="D752" i="123"/>
  <c r="C752" i="123"/>
  <c r="B752" i="123"/>
  <c r="AB751" i="123"/>
  <c r="Z751" i="123"/>
  <c r="Y751" i="123"/>
  <c r="W751" i="123"/>
  <c r="V751" i="123"/>
  <c r="U751" i="123"/>
  <c r="T751" i="123"/>
  <c r="S751" i="123"/>
  <c r="R751" i="123"/>
  <c r="Q751" i="123"/>
  <c r="P751" i="123"/>
  <c r="O751" i="123"/>
  <c r="N751" i="123"/>
  <c r="M751" i="123"/>
  <c r="L751" i="123"/>
  <c r="K751" i="123"/>
  <c r="J751" i="123"/>
  <c r="I751" i="123"/>
  <c r="H751" i="123"/>
  <c r="G751" i="123"/>
  <c r="F751" i="123"/>
  <c r="D751" i="123"/>
  <c r="C751" i="123"/>
  <c r="B751" i="123"/>
  <c r="AB750" i="123"/>
  <c r="Z750" i="123"/>
  <c r="Y750" i="123"/>
  <c r="W750" i="123"/>
  <c r="V750" i="123"/>
  <c r="U750" i="123"/>
  <c r="T750" i="123"/>
  <c r="S750" i="123"/>
  <c r="R750" i="123"/>
  <c r="Q750" i="123"/>
  <c r="P750" i="123"/>
  <c r="O750" i="123"/>
  <c r="N750" i="123"/>
  <c r="M750" i="123"/>
  <c r="L750" i="123"/>
  <c r="K750" i="123"/>
  <c r="J750" i="123"/>
  <c r="I750" i="123"/>
  <c r="H750" i="123"/>
  <c r="G750" i="123"/>
  <c r="F750" i="123"/>
  <c r="D750" i="123"/>
  <c r="C750" i="123"/>
  <c r="B750" i="123"/>
  <c r="AB749" i="123"/>
  <c r="Z749" i="123"/>
  <c r="Y749" i="123"/>
  <c r="W749" i="123"/>
  <c r="V749" i="123"/>
  <c r="U749" i="123"/>
  <c r="T749" i="123"/>
  <c r="S749" i="123"/>
  <c r="R749" i="123"/>
  <c r="Q749" i="123"/>
  <c r="P749" i="123"/>
  <c r="O749" i="123"/>
  <c r="N749" i="123"/>
  <c r="M749" i="123"/>
  <c r="L749" i="123"/>
  <c r="K749" i="123"/>
  <c r="J749" i="123"/>
  <c r="I749" i="123"/>
  <c r="H749" i="123"/>
  <c r="G749" i="123"/>
  <c r="F749" i="123"/>
  <c r="D749" i="123"/>
  <c r="C749" i="123"/>
  <c r="B749" i="123"/>
  <c r="AB748" i="123"/>
  <c r="Z748" i="123"/>
  <c r="Y748" i="123"/>
  <c r="W748" i="123"/>
  <c r="V748" i="123"/>
  <c r="U748" i="123"/>
  <c r="T748" i="123"/>
  <c r="S748" i="123"/>
  <c r="R748" i="123"/>
  <c r="Q748" i="123"/>
  <c r="P748" i="123"/>
  <c r="O748" i="123"/>
  <c r="N748" i="123"/>
  <c r="M748" i="123"/>
  <c r="L748" i="123"/>
  <c r="K748" i="123"/>
  <c r="J748" i="123"/>
  <c r="I748" i="123"/>
  <c r="H748" i="123"/>
  <c r="G748" i="123"/>
  <c r="F748" i="123"/>
  <c r="D748" i="123"/>
  <c r="C748" i="123"/>
  <c r="B748" i="123"/>
  <c r="AB747" i="123"/>
  <c r="Z747" i="123"/>
  <c r="Y747" i="123"/>
  <c r="W747" i="123"/>
  <c r="V747" i="123"/>
  <c r="U747" i="123"/>
  <c r="T747" i="123"/>
  <c r="S747" i="123"/>
  <c r="R747" i="123"/>
  <c r="Q747" i="123"/>
  <c r="P747" i="123"/>
  <c r="O747" i="123"/>
  <c r="N747" i="123"/>
  <c r="M747" i="123"/>
  <c r="L747" i="123"/>
  <c r="K747" i="123"/>
  <c r="J747" i="123"/>
  <c r="I747" i="123"/>
  <c r="H747" i="123"/>
  <c r="G747" i="123"/>
  <c r="F747" i="123"/>
  <c r="D747" i="123"/>
  <c r="C747" i="123"/>
  <c r="B747" i="123"/>
  <c r="AB746" i="123"/>
  <c r="Z746" i="123"/>
  <c r="Y746" i="123"/>
  <c r="W746" i="123"/>
  <c r="V746" i="123"/>
  <c r="U746" i="123"/>
  <c r="T746" i="123"/>
  <c r="S746" i="123"/>
  <c r="R746" i="123"/>
  <c r="Q746" i="123"/>
  <c r="P746" i="123"/>
  <c r="O746" i="123"/>
  <c r="N746" i="123"/>
  <c r="M746" i="123"/>
  <c r="L746" i="123"/>
  <c r="K746" i="123"/>
  <c r="J746" i="123"/>
  <c r="I746" i="123"/>
  <c r="H746" i="123"/>
  <c r="G746" i="123"/>
  <c r="F746" i="123"/>
  <c r="D746" i="123"/>
  <c r="C746" i="123"/>
  <c r="B746" i="123"/>
  <c r="AB745" i="123"/>
  <c r="Z745" i="123"/>
  <c r="Y745" i="123"/>
  <c r="W745" i="123"/>
  <c r="V745" i="123"/>
  <c r="U745" i="123"/>
  <c r="T745" i="123"/>
  <c r="S745" i="123"/>
  <c r="R745" i="123"/>
  <c r="Q745" i="123"/>
  <c r="P745" i="123"/>
  <c r="O745" i="123"/>
  <c r="N745" i="123"/>
  <c r="M745" i="123"/>
  <c r="L745" i="123"/>
  <c r="K745" i="123"/>
  <c r="J745" i="123"/>
  <c r="I745" i="123"/>
  <c r="H745" i="123"/>
  <c r="G745" i="123"/>
  <c r="F745" i="123"/>
  <c r="D745" i="123"/>
  <c r="C745" i="123"/>
  <c r="B745" i="123"/>
  <c r="AB744" i="123"/>
  <c r="Z744" i="123"/>
  <c r="Y744" i="123"/>
  <c r="W744" i="123"/>
  <c r="V744" i="123"/>
  <c r="U744" i="123"/>
  <c r="T744" i="123"/>
  <c r="S744" i="123"/>
  <c r="R744" i="123"/>
  <c r="Q744" i="123"/>
  <c r="P744" i="123"/>
  <c r="O744" i="123"/>
  <c r="N744" i="123"/>
  <c r="M744" i="123"/>
  <c r="L744" i="123"/>
  <c r="K744" i="123"/>
  <c r="J744" i="123"/>
  <c r="I744" i="123"/>
  <c r="H744" i="123"/>
  <c r="G744" i="123"/>
  <c r="F744" i="123"/>
  <c r="D744" i="123"/>
  <c r="C744" i="123"/>
  <c r="B744" i="123"/>
  <c r="AB743" i="123"/>
  <c r="Z743" i="123"/>
  <c r="Y743" i="123"/>
  <c r="W743" i="123"/>
  <c r="V743" i="123"/>
  <c r="U743" i="123"/>
  <c r="T743" i="123"/>
  <c r="S743" i="123"/>
  <c r="R743" i="123"/>
  <c r="Q743" i="123"/>
  <c r="P743" i="123"/>
  <c r="O743" i="123"/>
  <c r="N743" i="123"/>
  <c r="M743" i="123"/>
  <c r="L743" i="123"/>
  <c r="K743" i="123"/>
  <c r="J743" i="123"/>
  <c r="I743" i="123"/>
  <c r="H743" i="123"/>
  <c r="G743" i="123"/>
  <c r="F743" i="123"/>
  <c r="D743" i="123"/>
  <c r="C743" i="123"/>
  <c r="B743" i="123"/>
  <c r="AB742" i="123"/>
  <c r="Z742" i="123"/>
  <c r="Y742" i="123"/>
  <c r="W742" i="123"/>
  <c r="V742" i="123"/>
  <c r="U742" i="123"/>
  <c r="T742" i="123"/>
  <c r="S742" i="123"/>
  <c r="R742" i="123"/>
  <c r="Q742" i="123"/>
  <c r="P742" i="123"/>
  <c r="O742" i="123"/>
  <c r="N742" i="123"/>
  <c r="M742" i="123"/>
  <c r="L742" i="123"/>
  <c r="K742" i="123"/>
  <c r="J742" i="123"/>
  <c r="I742" i="123"/>
  <c r="H742" i="123"/>
  <c r="G742" i="123"/>
  <c r="F742" i="123"/>
  <c r="D742" i="123"/>
  <c r="C742" i="123"/>
  <c r="B742" i="123"/>
  <c r="AB741" i="123"/>
  <c r="Z741" i="123"/>
  <c r="AA741" i="123" s="1"/>
  <c r="Y741" i="123"/>
  <c r="W741" i="123"/>
  <c r="V741" i="123"/>
  <c r="U741" i="123"/>
  <c r="T741" i="123"/>
  <c r="S741" i="123"/>
  <c r="R741" i="123"/>
  <c r="Q741" i="123"/>
  <c r="P741" i="123"/>
  <c r="O741" i="123"/>
  <c r="N741" i="123"/>
  <c r="M741" i="123"/>
  <c r="L741" i="123"/>
  <c r="K741" i="123"/>
  <c r="J741" i="123"/>
  <c r="I741" i="123"/>
  <c r="H741" i="123"/>
  <c r="G741" i="123"/>
  <c r="F741" i="123"/>
  <c r="D741" i="123"/>
  <c r="C741" i="123"/>
  <c r="B741" i="123"/>
  <c r="AB740" i="123"/>
  <c r="Z740" i="123"/>
  <c r="AA740" i="123" s="1"/>
  <c r="Y740" i="123"/>
  <c r="W740" i="123"/>
  <c r="V740" i="123"/>
  <c r="U740" i="123"/>
  <c r="T740" i="123"/>
  <c r="S740" i="123"/>
  <c r="R740" i="123"/>
  <c r="Q740" i="123"/>
  <c r="P740" i="123"/>
  <c r="O740" i="123"/>
  <c r="N740" i="123"/>
  <c r="M740" i="123"/>
  <c r="L740" i="123"/>
  <c r="K740" i="123"/>
  <c r="J740" i="123"/>
  <c r="I740" i="123"/>
  <c r="H740" i="123"/>
  <c r="G740" i="123"/>
  <c r="F740" i="123"/>
  <c r="D740" i="123"/>
  <c r="C740" i="123"/>
  <c r="B740" i="123"/>
  <c r="AB739" i="123"/>
  <c r="Z739" i="123"/>
  <c r="Y739" i="123"/>
  <c r="W739" i="123"/>
  <c r="V739" i="123"/>
  <c r="U739" i="123"/>
  <c r="T739" i="123"/>
  <c r="S739" i="123"/>
  <c r="R739" i="123"/>
  <c r="Q739" i="123"/>
  <c r="P739" i="123"/>
  <c r="O739" i="123"/>
  <c r="N739" i="123"/>
  <c r="M739" i="123"/>
  <c r="L739" i="123"/>
  <c r="K739" i="123"/>
  <c r="J739" i="123"/>
  <c r="I739" i="123"/>
  <c r="H739" i="123"/>
  <c r="G739" i="123"/>
  <c r="F739" i="123"/>
  <c r="D739" i="123"/>
  <c r="C739" i="123"/>
  <c r="B739" i="123"/>
  <c r="AB738" i="123"/>
  <c r="Z738" i="123"/>
  <c r="AA738" i="123" s="1"/>
  <c r="Y738" i="123"/>
  <c r="W738" i="123"/>
  <c r="V738" i="123"/>
  <c r="U738" i="123"/>
  <c r="T738" i="123"/>
  <c r="S738" i="123"/>
  <c r="R738" i="123"/>
  <c r="Q738" i="123"/>
  <c r="P738" i="123"/>
  <c r="O738" i="123"/>
  <c r="N738" i="123"/>
  <c r="M738" i="123"/>
  <c r="L738" i="123"/>
  <c r="K738" i="123"/>
  <c r="J738" i="123"/>
  <c r="I738" i="123"/>
  <c r="H738" i="123"/>
  <c r="G738" i="123"/>
  <c r="F738" i="123"/>
  <c r="D738" i="123"/>
  <c r="C738" i="123"/>
  <c r="B738" i="123"/>
  <c r="AB737" i="123"/>
  <c r="Z737" i="123"/>
  <c r="AA737" i="123" s="1"/>
  <c r="Y737" i="123"/>
  <c r="W737" i="123"/>
  <c r="V737" i="123"/>
  <c r="U737" i="123"/>
  <c r="T737" i="123"/>
  <c r="S737" i="123"/>
  <c r="R737" i="123"/>
  <c r="Q737" i="123"/>
  <c r="P737" i="123"/>
  <c r="O737" i="123"/>
  <c r="N737" i="123"/>
  <c r="M737" i="123"/>
  <c r="L737" i="123"/>
  <c r="K737" i="123"/>
  <c r="J737" i="123"/>
  <c r="I737" i="123"/>
  <c r="H737" i="123"/>
  <c r="G737" i="123"/>
  <c r="F737" i="123"/>
  <c r="D737" i="123"/>
  <c r="C737" i="123"/>
  <c r="B737" i="123"/>
  <c r="AB736" i="123"/>
  <c r="Z736" i="123"/>
  <c r="AA736" i="123" s="1"/>
  <c r="Y736" i="123"/>
  <c r="W736" i="123"/>
  <c r="V736" i="123"/>
  <c r="U736" i="123"/>
  <c r="T736" i="123"/>
  <c r="S736" i="123"/>
  <c r="R736" i="123"/>
  <c r="Q736" i="123"/>
  <c r="P736" i="123"/>
  <c r="O736" i="123"/>
  <c r="N736" i="123"/>
  <c r="M736" i="123"/>
  <c r="L736" i="123"/>
  <c r="K736" i="123"/>
  <c r="J736" i="123"/>
  <c r="I736" i="123"/>
  <c r="H736" i="123"/>
  <c r="G736" i="123"/>
  <c r="F736" i="123"/>
  <c r="D736" i="123"/>
  <c r="C736" i="123"/>
  <c r="B736" i="123"/>
  <c r="AB735" i="123"/>
  <c r="Z735" i="123"/>
  <c r="Y735" i="123"/>
  <c r="W735" i="123"/>
  <c r="V735" i="123"/>
  <c r="U735" i="123"/>
  <c r="T735" i="123"/>
  <c r="S735" i="123"/>
  <c r="R735" i="123"/>
  <c r="Q735" i="123"/>
  <c r="P735" i="123"/>
  <c r="O735" i="123"/>
  <c r="N735" i="123"/>
  <c r="M735" i="123"/>
  <c r="L735" i="123"/>
  <c r="K735" i="123"/>
  <c r="J735" i="123"/>
  <c r="I735" i="123"/>
  <c r="H735" i="123"/>
  <c r="G735" i="123"/>
  <c r="F735" i="123"/>
  <c r="D735" i="123"/>
  <c r="C735" i="123"/>
  <c r="B735" i="123"/>
  <c r="AB734" i="123"/>
  <c r="Z734" i="123"/>
  <c r="AA734" i="123" s="1"/>
  <c r="Y734" i="123"/>
  <c r="W734" i="123"/>
  <c r="V734" i="123"/>
  <c r="U734" i="123"/>
  <c r="T734" i="123"/>
  <c r="S734" i="123"/>
  <c r="R734" i="123"/>
  <c r="Q734" i="123"/>
  <c r="P734" i="123"/>
  <c r="O734" i="123"/>
  <c r="N734" i="123"/>
  <c r="M734" i="123"/>
  <c r="L734" i="123"/>
  <c r="K734" i="123"/>
  <c r="J734" i="123"/>
  <c r="I734" i="123"/>
  <c r="H734" i="123"/>
  <c r="G734" i="123"/>
  <c r="F734" i="123"/>
  <c r="D734" i="123"/>
  <c r="C734" i="123"/>
  <c r="B734" i="123"/>
  <c r="AB733" i="123"/>
  <c r="Z733" i="123"/>
  <c r="AA733" i="123" s="1"/>
  <c r="Y733" i="123"/>
  <c r="W733" i="123"/>
  <c r="V733" i="123"/>
  <c r="U733" i="123"/>
  <c r="T733" i="123"/>
  <c r="S733" i="123"/>
  <c r="R733" i="123"/>
  <c r="Q733" i="123"/>
  <c r="P733" i="123"/>
  <c r="O733" i="123"/>
  <c r="N733" i="123"/>
  <c r="M733" i="123"/>
  <c r="L733" i="123"/>
  <c r="K733" i="123"/>
  <c r="J733" i="123"/>
  <c r="I733" i="123"/>
  <c r="H733" i="123"/>
  <c r="G733" i="123"/>
  <c r="F733" i="123"/>
  <c r="D733" i="123"/>
  <c r="C733" i="123"/>
  <c r="B733" i="123"/>
  <c r="AB732" i="123"/>
  <c r="Z732" i="123"/>
  <c r="AA732" i="123" s="1"/>
  <c r="Y732" i="123"/>
  <c r="W732" i="123"/>
  <c r="V732" i="123"/>
  <c r="U732" i="123"/>
  <c r="T732" i="123"/>
  <c r="S732" i="123"/>
  <c r="R732" i="123"/>
  <c r="Q732" i="123"/>
  <c r="P732" i="123"/>
  <c r="O732" i="123"/>
  <c r="N732" i="123"/>
  <c r="M732" i="123"/>
  <c r="L732" i="123"/>
  <c r="K732" i="123"/>
  <c r="J732" i="123"/>
  <c r="I732" i="123"/>
  <c r="H732" i="123"/>
  <c r="G732" i="123"/>
  <c r="F732" i="123"/>
  <c r="D732" i="123"/>
  <c r="C732" i="123"/>
  <c r="B732" i="123"/>
  <c r="AB731" i="123"/>
  <c r="Z731" i="123"/>
  <c r="AA731" i="123" s="1"/>
  <c r="Y731" i="123"/>
  <c r="W731" i="123"/>
  <c r="V731" i="123"/>
  <c r="U731" i="123"/>
  <c r="T731" i="123"/>
  <c r="S731" i="123"/>
  <c r="R731" i="123"/>
  <c r="Q731" i="123"/>
  <c r="P731" i="123"/>
  <c r="O731" i="123"/>
  <c r="N731" i="123"/>
  <c r="M731" i="123"/>
  <c r="L731" i="123"/>
  <c r="K731" i="123"/>
  <c r="J731" i="123"/>
  <c r="I731" i="123"/>
  <c r="H731" i="123"/>
  <c r="G731" i="123"/>
  <c r="F731" i="123"/>
  <c r="D731" i="123"/>
  <c r="C731" i="123"/>
  <c r="B731" i="123"/>
  <c r="AB730" i="123"/>
  <c r="Z730" i="123"/>
  <c r="Y730" i="123"/>
  <c r="W730" i="123"/>
  <c r="V730" i="123"/>
  <c r="U730" i="123"/>
  <c r="T730" i="123"/>
  <c r="S730" i="123"/>
  <c r="R730" i="123"/>
  <c r="Q730" i="123"/>
  <c r="P730" i="123"/>
  <c r="O730" i="123"/>
  <c r="N730" i="123"/>
  <c r="M730" i="123"/>
  <c r="L730" i="123"/>
  <c r="K730" i="123"/>
  <c r="J730" i="123"/>
  <c r="I730" i="123"/>
  <c r="H730" i="123"/>
  <c r="G730" i="123"/>
  <c r="F730" i="123"/>
  <c r="D730" i="123"/>
  <c r="C730" i="123"/>
  <c r="B730" i="123"/>
  <c r="AB729" i="123"/>
  <c r="Z729" i="123"/>
  <c r="AA729" i="123" s="1"/>
  <c r="Y729" i="123"/>
  <c r="W729" i="123"/>
  <c r="V729" i="123"/>
  <c r="U729" i="123"/>
  <c r="T729" i="123"/>
  <c r="S729" i="123"/>
  <c r="R729" i="123"/>
  <c r="Q729" i="123"/>
  <c r="P729" i="123"/>
  <c r="O729" i="123"/>
  <c r="N729" i="123"/>
  <c r="M729" i="123"/>
  <c r="L729" i="123"/>
  <c r="K729" i="123"/>
  <c r="J729" i="123"/>
  <c r="I729" i="123"/>
  <c r="H729" i="123"/>
  <c r="G729" i="123"/>
  <c r="F729" i="123"/>
  <c r="D729" i="123"/>
  <c r="C729" i="123"/>
  <c r="B729" i="123"/>
  <c r="AB728" i="123"/>
  <c r="Z728" i="123"/>
  <c r="Y728" i="123"/>
  <c r="W728" i="123"/>
  <c r="V728" i="123"/>
  <c r="U728" i="123"/>
  <c r="T728" i="123"/>
  <c r="S728" i="123"/>
  <c r="R728" i="123"/>
  <c r="Q728" i="123"/>
  <c r="P728" i="123"/>
  <c r="O728" i="123"/>
  <c r="N728" i="123"/>
  <c r="M728" i="123"/>
  <c r="L728" i="123"/>
  <c r="K728" i="123"/>
  <c r="J728" i="123"/>
  <c r="I728" i="123"/>
  <c r="H728" i="123"/>
  <c r="G728" i="123"/>
  <c r="F728" i="123"/>
  <c r="D728" i="123"/>
  <c r="C728" i="123"/>
  <c r="B728" i="123"/>
  <c r="AB727" i="123"/>
  <c r="Z727" i="123"/>
  <c r="Y727" i="123"/>
  <c r="W727" i="123"/>
  <c r="V727" i="123"/>
  <c r="U727" i="123"/>
  <c r="T727" i="123"/>
  <c r="S727" i="123"/>
  <c r="R727" i="123"/>
  <c r="Q727" i="123"/>
  <c r="P727" i="123"/>
  <c r="O727" i="123"/>
  <c r="N727" i="123"/>
  <c r="M727" i="123"/>
  <c r="L727" i="123"/>
  <c r="K727" i="123"/>
  <c r="J727" i="123"/>
  <c r="I727" i="123"/>
  <c r="H727" i="123"/>
  <c r="G727" i="123"/>
  <c r="F727" i="123"/>
  <c r="D727" i="123"/>
  <c r="C727" i="123"/>
  <c r="B727" i="123"/>
  <c r="AB726" i="123"/>
  <c r="Z726" i="123"/>
  <c r="Y726" i="123"/>
  <c r="W726" i="123"/>
  <c r="V726" i="123"/>
  <c r="U726" i="123"/>
  <c r="T726" i="123"/>
  <c r="S726" i="123"/>
  <c r="R726" i="123"/>
  <c r="Q726" i="123"/>
  <c r="P726" i="123"/>
  <c r="O726" i="123"/>
  <c r="N726" i="123"/>
  <c r="M726" i="123"/>
  <c r="L726" i="123"/>
  <c r="K726" i="123"/>
  <c r="J726" i="123"/>
  <c r="I726" i="123"/>
  <c r="H726" i="123"/>
  <c r="G726" i="123"/>
  <c r="F726" i="123"/>
  <c r="D726" i="123"/>
  <c r="C726" i="123"/>
  <c r="B726" i="123"/>
  <c r="AB725" i="123"/>
  <c r="Z725" i="123"/>
  <c r="Y725" i="123"/>
  <c r="W725" i="123"/>
  <c r="V725" i="123"/>
  <c r="U725" i="123"/>
  <c r="T725" i="123"/>
  <c r="S725" i="123"/>
  <c r="R725" i="123"/>
  <c r="Q725" i="123"/>
  <c r="P725" i="123"/>
  <c r="O725" i="123"/>
  <c r="N725" i="123"/>
  <c r="M725" i="123"/>
  <c r="L725" i="123"/>
  <c r="K725" i="123"/>
  <c r="J725" i="123"/>
  <c r="I725" i="123"/>
  <c r="H725" i="123"/>
  <c r="G725" i="123"/>
  <c r="F725" i="123"/>
  <c r="D725" i="123"/>
  <c r="C725" i="123"/>
  <c r="B725" i="123"/>
  <c r="AB724" i="123"/>
  <c r="Z724" i="123"/>
  <c r="Y724" i="123"/>
  <c r="W724" i="123"/>
  <c r="V724" i="123"/>
  <c r="U724" i="123"/>
  <c r="T724" i="123"/>
  <c r="S724" i="123"/>
  <c r="R724" i="123"/>
  <c r="Q724" i="123"/>
  <c r="P724" i="123"/>
  <c r="O724" i="123"/>
  <c r="N724" i="123"/>
  <c r="M724" i="123"/>
  <c r="L724" i="123"/>
  <c r="K724" i="123"/>
  <c r="J724" i="123"/>
  <c r="I724" i="123"/>
  <c r="H724" i="123"/>
  <c r="G724" i="123"/>
  <c r="F724" i="123"/>
  <c r="D724" i="123"/>
  <c r="C724" i="123"/>
  <c r="B724" i="123"/>
  <c r="AB723" i="123"/>
  <c r="Z723" i="123"/>
  <c r="AA723" i="123" s="1"/>
  <c r="Y723" i="123"/>
  <c r="W723" i="123"/>
  <c r="V723" i="123"/>
  <c r="U723" i="123"/>
  <c r="T723" i="123"/>
  <c r="S723" i="123"/>
  <c r="R723" i="123"/>
  <c r="Q723" i="123"/>
  <c r="P723" i="123"/>
  <c r="O723" i="123"/>
  <c r="N723" i="123"/>
  <c r="M723" i="123"/>
  <c r="L723" i="123"/>
  <c r="K723" i="123"/>
  <c r="J723" i="123"/>
  <c r="I723" i="123"/>
  <c r="H723" i="123"/>
  <c r="G723" i="123"/>
  <c r="F723" i="123"/>
  <c r="D723" i="123"/>
  <c r="C723" i="123"/>
  <c r="B723" i="123"/>
  <c r="AB722" i="123"/>
  <c r="Z722" i="123"/>
  <c r="Y722" i="123"/>
  <c r="W722" i="123"/>
  <c r="V722" i="123"/>
  <c r="U722" i="123"/>
  <c r="T722" i="123"/>
  <c r="S722" i="123"/>
  <c r="R722" i="123"/>
  <c r="Q722" i="123"/>
  <c r="P722" i="123"/>
  <c r="O722" i="123"/>
  <c r="N722" i="123"/>
  <c r="M722" i="123"/>
  <c r="L722" i="123"/>
  <c r="K722" i="123"/>
  <c r="J722" i="123"/>
  <c r="I722" i="123"/>
  <c r="H722" i="123"/>
  <c r="G722" i="123"/>
  <c r="F722" i="123"/>
  <c r="D722" i="123"/>
  <c r="C722" i="123"/>
  <c r="B722" i="123"/>
  <c r="AB721" i="123"/>
  <c r="Z721" i="123"/>
  <c r="AA721" i="123" s="1"/>
  <c r="Y721" i="123"/>
  <c r="W721" i="123"/>
  <c r="V721" i="123"/>
  <c r="U721" i="123"/>
  <c r="T721" i="123"/>
  <c r="S721" i="123"/>
  <c r="R721" i="123"/>
  <c r="Q721" i="123"/>
  <c r="P721" i="123"/>
  <c r="O721" i="123"/>
  <c r="N721" i="123"/>
  <c r="M721" i="123"/>
  <c r="L721" i="123"/>
  <c r="K721" i="123"/>
  <c r="J721" i="123"/>
  <c r="I721" i="123"/>
  <c r="H721" i="123"/>
  <c r="G721" i="123"/>
  <c r="F721" i="123"/>
  <c r="D721" i="123"/>
  <c r="C721" i="123"/>
  <c r="B721" i="123"/>
  <c r="AB720" i="123"/>
  <c r="Z720" i="123"/>
  <c r="Y720" i="123"/>
  <c r="W720" i="123"/>
  <c r="V720" i="123"/>
  <c r="U720" i="123"/>
  <c r="T720" i="123"/>
  <c r="S720" i="123"/>
  <c r="R720" i="123"/>
  <c r="Q720" i="123"/>
  <c r="P720" i="123"/>
  <c r="O720" i="123"/>
  <c r="N720" i="123"/>
  <c r="M720" i="123"/>
  <c r="L720" i="123"/>
  <c r="K720" i="123"/>
  <c r="J720" i="123"/>
  <c r="I720" i="123"/>
  <c r="H720" i="123"/>
  <c r="G720" i="123"/>
  <c r="F720" i="123"/>
  <c r="D720" i="123"/>
  <c r="C720" i="123"/>
  <c r="B720" i="123"/>
  <c r="AB719" i="123"/>
  <c r="Z719" i="123"/>
  <c r="AA719" i="123" s="1"/>
  <c r="Y719" i="123"/>
  <c r="W719" i="123"/>
  <c r="V719" i="123"/>
  <c r="U719" i="123"/>
  <c r="T719" i="123"/>
  <c r="S719" i="123"/>
  <c r="R719" i="123"/>
  <c r="Q719" i="123"/>
  <c r="P719" i="123"/>
  <c r="O719" i="123"/>
  <c r="N719" i="123"/>
  <c r="M719" i="123"/>
  <c r="L719" i="123"/>
  <c r="K719" i="123"/>
  <c r="J719" i="123"/>
  <c r="I719" i="123"/>
  <c r="H719" i="123"/>
  <c r="G719" i="123"/>
  <c r="F719" i="123"/>
  <c r="D719" i="123"/>
  <c r="C719" i="123"/>
  <c r="B719" i="123"/>
  <c r="AB718" i="123"/>
  <c r="Z718" i="123"/>
  <c r="Y718" i="123"/>
  <c r="W718" i="123"/>
  <c r="V718" i="123"/>
  <c r="U718" i="123"/>
  <c r="T718" i="123"/>
  <c r="S718" i="123"/>
  <c r="R718" i="123"/>
  <c r="Q718" i="123"/>
  <c r="P718" i="123"/>
  <c r="O718" i="123"/>
  <c r="N718" i="123"/>
  <c r="M718" i="123"/>
  <c r="L718" i="123"/>
  <c r="K718" i="123"/>
  <c r="J718" i="123"/>
  <c r="I718" i="123"/>
  <c r="H718" i="123"/>
  <c r="G718" i="123"/>
  <c r="F718" i="123"/>
  <c r="D718" i="123"/>
  <c r="C718" i="123"/>
  <c r="B718" i="123"/>
  <c r="AB717" i="123"/>
  <c r="Z717" i="123"/>
  <c r="AA717" i="123" s="1"/>
  <c r="Y717" i="123"/>
  <c r="W717" i="123"/>
  <c r="V717" i="123"/>
  <c r="U717" i="123"/>
  <c r="T717" i="123"/>
  <c r="S717" i="123"/>
  <c r="R717" i="123"/>
  <c r="Q717" i="123"/>
  <c r="P717" i="123"/>
  <c r="O717" i="123"/>
  <c r="N717" i="123"/>
  <c r="M717" i="123"/>
  <c r="L717" i="123"/>
  <c r="K717" i="123"/>
  <c r="J717" i="123"/>
  <c r="I717" i="123"/>
  <c r="H717" i="123"/>
  <c r="G717" i="123"/>
  <c r="F717" i="123"/>
  <c r="D717" i="123"/>
  <c r="C717" i="123"/>
  <c r="B717" i="123"/>
  <c r="AB716" i="123"/>
  <c r="Z716" i="123"/>
  <c r="Y716" i="123"/>
  <c r="W716" i="123"/>
  <c r="V716" i="123"/>
  <c r="U716" i="123"/>
  <c r="T716" i="123"/>
  <c r="S716" i="123"/>
  <c r="R716" i="123"/>
  <c r="Q716" i="123"/>
  <c r="P716" i="123"/>
  <c r="O716" i="123"/>
  <c r="N716" i="123"/>
  <c r="M716" i="123"/>
  <c r="L716" i="123"/>
  <c r="K716" i="123"/>
  <c r="J716" i="123"/>
  <c r="I716" i="123"/>
  <c r="H716" i="123"/>
  <c r="G716" i="123"/>
  <c r="F716" i="123"/>
  <c r="D716" i="123"/>
  <c r="C716" i="123"/>
  <c r="B716" i="123"/>
  <c r="AB715" i="123"/>
  <c r="Z715" i="123"/>
  <c r="AA715" i="123" s="1"/>
  <c r="Y715" i="123"/>
  <c r="W715" i="123"/>
  <c r="V715" i="123"/>
  <c r="U715" i="123"/>
  <c r="T715" i="123"/>
  <c r="S715" i="123"/>
  <c r="R715" i="123"/>
  <c r="Q715" i="123"/>
  <c r="P715" i="123"/>
  <c r="O715" i="123"/>
  <c r="N715" i="123"/>
  <c r="M715" i="123"/>
  <c r="L715" i="123"/>
  <c r="K715" i="123"/>
  <c r="J715" i="123"/>
  <c r="I715" i="123"/>
  <c r="H715" i="123"/>
  <c r="G715" i="123"/>
  <c r="F715" i="123"/>
  <c r="D715" i="123"/>
  <c r="C715" i="123"/>
  <c r="B715" i="123"/>
  <c r="AB714" i="123"/>
  <c r="Z714" i="123"/>
  <c r="Y714" i="123"/>
  <c r="W714" i="123"/>
  <c r="V714" i="123"/>
  <c r="U714" i="123"/>
  <c r="T714" i="123"/>
  <c r="S714" i="123"/>
  <c r="R714" i="123"/>
  <c r="Q714" i="123"/>
  <c r="P714" i="123"/>
  <c r="O714" i="123"/>
  <c r="N714" i="123"/>
  <c r="M714" i="123"/>
  <c r="L714" i="123"/>
  <c r="K714" i="123"/>
  <c r="J714" i="123"/>
  <c r="I714" i="123"/>
  <c r="H714" i="123"/>
  <c r="G714" i="123"/>
  <c r="F714" i="123"/>
  <c r="D714" i="123"/>
  <c r="C714" i="123"/>
  <c r="B714" i="123"/>
  <c r="AB713" i="123"/>
  <c r="Z713" i="123"/>
  <c r="AA713" i="123" s="1"/>
  <c r="Y713" i="123"/>
  <c r="W713" i="123"/>
  <c r="V713" i="123"/>
  <c r="U713" i="123"/>
  <c r="T713" i="123"/>
  <c r="S713" i="123"/>
  <c r="R713" i="123"/>
  <c r="Q713" i="123"/>
  <c r="P713" i="123"/>
  <c r="O713" i="123"/>
  <c r="N713" i="123"/>
  <c r="M713" i="123"/>
  <c r="L713" i="123"/>
  <c r="K713" i="123"/>
  <c r="J713" i="123"/>
  <c r="I713" i="123"/>
  <c r="H713" i="123"/>
  <c r="G713" i="123"/>
  <c r="F713" i="123"/>
  <c r="D713" i="123"/>
  <c r="C713" i="123"/>
  <c r="B713" i="123"/>
  <c r="AB712" i="123"/>
  <c r="Z712" i="123"/>
  <c r="Y712" i="123"/>
  <c r="W712" i="123"/>
  <c r="V712" i="123"/>
  <c r="U712" i="123"/>
  <c r="T712" i="123"/>
  <c r="S712" i="123"/>
  <c r="R712" i="123"/>
  <c r="Q712" i="123"/>
  <c r="P712" i="123"/>
  <c r="O712" i="123"/>
  <c r="N712" i="123"/>
  <c r="M712" i="123"/>
  <c r="L712" i="123"/>
  <c r="K712" i="123"/>
  <c r="J712" i="123"/>
  <c r="I712" i="123"/>
  <c r="H712" i="123"/>
  <c r="G712" i="123"/>
  <c r="F712" i="123"/>
  <c r="D712" i="123"/>
  <c r="C712" i="123"/>
  <c r="B712" i="123"/>
  <c r="AB711" i="123"/>
  <c r="Z711" i="123"/>
  <c r="Y711" i="123"/>
  <c r="W711" i="123"/>
  <c r="V711" i="123"/>
  <c r="U711" i="123"/>
  <c r="T711" i="123"/>
  <c r="S711" i="123"/>
  <c r="R711" i="123"/>
  <c r="Q711" i="123"/>
  <c r="P711" i="123"/>
  <c r="O711" i="123"/>
  <c r="N711" i="123"/>
  <c r="M711" i="123"/>
  <c r="L711" i="123"/>
  <c r="K711" i="123"/>
  <c r="J711" i="123"/>
  <c r="I711" i="123"/>
  <c r="H711" i="123"/>
  <c r="G711" i="123"/>
  <c r="F711" i="123"/>
  <c r="D711" i="123"/>
  <c r="C711" i="123"/>
  <c r="B711" i="123"/>
  <c r="AB710" i="123"/>
  <c r="Z710" i="123"/>
  <c r="Y710" i="123"/>
  <c r="W710" i="123"/>
  <c r="V710" i="123"/>
  <c r="U710" i="123"/>
  <c r="T710" i="123"/>
  <c r="S710" i="123"/>
  <c r="R710" i="123"/>
  <c r="Q710" i="123"/>
  <c r="P710" i="123"/>
  <c r="O710" i="123"/>
  <c r="N710" i="123"/>
  <c r="M710" i="123"/>
  <c r="L710" i="123"/>
  <c r="K710" i="123"/>
  <c r="J710" i="123"/>
  <c r="I710" i="123"/>
  <c r="H710" i="123"/>
  <c r="G710" i="123"/>
  <c r="F710" i="123"/>
  <c r="D710" i="123"/>
  <c r="C710" i="123"/>
  <c r="B710" i="123"/>
  <c r="AB709" i="123"/>
  <c r="Z709" i="123"/>
  <c r="Y709" i="123"/>
  <c r="W709" i="123"/>
  <c r="V709" i="123"/>
  <c r="U709" i="123"/>
  <c r="T709" i="123"/>
  <c r="S709" i="123"/>
  <c r="R709" i="123"/>
  <c r="Q709" i="123"/>
  <c r="P709" i="123"/>
  <c r="O709" i="123"/>
  <c r="N709" i="123"/>
  <c r="M709" i="123"/>
  <c r="L709" i="123"/>
  <c r="K709" i="123"/>
  <c r="J709" i="123"/>
  <c r="I709" i="123"/>
  <c r="H709" i="123"/>
  <c r="G709" i="123"/>
  <c r="F709" i="123"/>
  <c r="D709" i="123"/>
  <c r="C709" i="123"/>
  <c r="B709" i="123"/>
  <c r="AB708" i="123"/>
  <c r="Z708" i="123"/>
  <c r="Y708" i="123"/>
  <c r="W708" i="123"/>
  <c r="V708" i="123"/>
  <c r="U708" i="123"/>
  <c r="T708" i="123"/>
  <c r="S708" i="123"/>
  <c r="R708" i="123"/>
  <c r="Q708" i="123"/>
  <c r="P708" i="123"/>
  <c r="O708" i="123"/>
  <c r="N708" i="123"/>
  <c r="M708" i="123"/>
  <c r="L708" i="123"/>
  <c r="K708" i="123"/>
  <c r="J708" i="123"/>
  <c r="I708" i="123"/>
  <c r="H708" i="123"/>
  <c r="G708" i="123"/>
  <c r="F708" i="123"/>
  <c r="D708" i="123"/>
  <c r="C708" i="123"/>
  <c r="B708" i="123"/>
  <c r="AB707" i="123"/>
  <c r="Z707" i="123"/>
  <c r="AA707" i="123" s="1"/>
  <c r="Y707" i="123"/>
  <c r="W707" i="123"/>
  <c r="V707" i="123"/>
  <c r="U707" i="123"/>
  <c r="T707" i="123"/>
  <c r="S707" i="123"/>
  <c r="R707" i="123"/>
  <c r="Q707" i="123"/>
  <c r="P707" i="123"/>
  <c r="O707" i="123"/>
  <c r="N707" i="123"/>
  <c r="M707" i="123"/>
  <c r="L707" i="123"/>
  <c r="K707" i="123"/>
  <c r="J707" i="123"/>
  <c r="I707" i="123"/>
  <c r="H707" i="123"/>
  <c r="G707" i="123"/>
  <c r="F707" i="123"/>
  <c r="D707" i="123"/>
  <c r="C707" i="123"/>
  <c r="B707" i="123"/>
  <c r="AB706" i="123"/>
  <c r="Z706" i="123"/>
  <c r="Y706" i="123"/>
  <c r="W706" i="123"/>
  <c r="V706" i="123"/>
  <c r="U706" i="123"/>
  <c r="T706" i="123"/>
  <c r="S706" i="123"/>
  <c r="R706" i="123"/>
  <c r="Q706" i="123"/>
  <c r="P706" i="123"/>
  <c r="O706" i="123"/>
  <c r="N706" i="123"/>
  <c r="M706" i="123"/>
  <c r="L706" i="123"/>
  <c r="K706" i="123"/>
  <c r="J706" i="123"/>
  <c r="I706" i="123"/>
  <c r="H706" i="123"/>
  <c r="G706" i="123"/>
  <c r="F706" i="123"/>
  <c r="D706" i="123"/>
  <c r="C706" i="123"/>
  <c r="B706" i="123"/>
  <c r="AB705" i="123"/>
  <c r="Z705" i="123"/>
  <c r="AA705" i="123" s="1"/>
  <c r="Y705" i="123"/>
  <c r="W705" i="123"/>
  <c r="V705" i="123"/>
  <c r="U705" i="123"/>
  <c r="T705" i="123"/>
  <c r="S705" i="123"/>
  <c r="R705" i="123"/>
  <c r="Q705" i="123"/>
  <c r="P705" i="123"/>
  <c r="O705" i="123"/>
  <c r="N705" i="123"/>
  <c r="M705" i="123"/>
  <c r="L705" i="123"/>
  <c r="K705" i="123"/>
  <c r="J705" i="123"/>
  <c r="I705" i="123"/>
  <c r="H705" i="123"/>
  <c r="G705" i="123"/>
  <c r="F705" i="123"/>
  <c r="D705" i="123"/>
  <c r="C705" i="123"/>
  <c r="B705" i="123"/>
  <c r="AB704" i="123"/>
  <c r="Z704" i="123"/>
  <c r="Y704" i="123"/>
  <c r="W704" i="123"/>
  <c r="V704" i="123"/>
  <c r="U704" i="123"/>
  <c r="T704" i="123"/>
  <c r="S704" i="123"/>
  <c r="R704" i="123"/>
  <c r="Q704" i="123"/>
  <c r="P704" i="123"/>
  <c r="O704" i="123"/>
  <c r="N704" i="123"/>
  <c r="M704" i="123"/>
  <c r="L704" i="123"/>
  <c r="K704" i="123"/>
  <c r="J704" i="123"/>
  <c r="I704" i="123"/>
  <c r="H704" i="123"/>
  <c r="G704" i="123"/>
  <c r="F704" i="123"/>
  <c r="D704" i="123"/>
  <c r="C704" i="123"/>
  <c r="B704" i="123"/>
  <c r="AB703" i="123"/>
  <c r="Z703" i="123"/>
  <c r="Y703" i="123"/>
  <c r="W703" i="123"/>
  <c r="V703" i="123"/>
  <c r="U703" i="123"/>
  <c r="T703" i="123"/>
  <c r="S703" i="123"/>
  <c r="R703" i="123"/>
  <c r="Q703" i="123"/>
  <c r="P703" i="123"/>
  <c r="O703" i="123"/>
  <c r="N703" i="123"/>
  <c r="M703" i="123"/>
  <c r="L703" i="123"/>
  <c r="K703" i="123"/>
  <c r="J703" i="123"/>
  <c r="I703" i="123"/>
  <c r="H703" i="123"/>
  <c r="G703" i="123"/>
  <c r="F703" i="123"/>
  <c r="D703" i="123"/>
  <c r="C703" i="123"/>
  <c r="B703" i="123"/>
  <c r="AB702" i="123"/>
  <c r="Z702" i="123"/>
  <c r="Y702" i="123"/>
  <c r="W702" i="123"/>
  <c r="V702" i="123"/>
  <c r="U702" i="123"/>
  <c r="T702" i="123"/>
  <c r="S702" i="123"/>
  <c r="R702" i="123"/>
  <c r="Q702" i="123"/>
  <c r="P702" i="123"/>
  <c r="O702" i="123"/>
  <c r="N702" i="123"/>
  <c r="M702" i="123"/>
  <c r="L702" i="123"/>
  <c r="K702" i="123"/>
  <c r="J702" i="123"/>
  <c r="I702" i="123"/>
  <c r="H702" i="123"/>
  <c r="G702" i="123"/>
  <c r="F702" i="123"/>
  <c r="D702" i="123"/>
  <c r="C702" i="123"/>
  <c r="B702" i="123"/>
  <c r="AB701" i="123"/>
  <c r="Z701" i="123"/>
  <c r="Y701" i="123"/>
  <c r="W701" i="123"/>
  <c r="V701" i="123"/>
  <c r="U701" i="123"/>
  <c r="T701" i="123"/>
  <c r="S701" i="123"/>
  <c r="R701" i="123"/>
  <c r="Q701" i="123"/>
  <c r="P701" i="123"/>
  <c r="O701" i="123"/>
  <c r="N701" i="123"/>
  <c r="M701" i="123"/>
  <c r="L701" i="123"/>
  <c r="K701" i="123"/>
  <c r="J701" i="123"/>
  <c r="I701" i="123"/>
  <c r="H701" i="123"/>
  <c r="G701" i="123"/>
  <c r="F701" i="123"/>
  <c r="D701" i="123"/>
  <c r="C701" i="123"/>
  <c r="B701" i="123"/>
  <c r="AB700" i="123"/>
  <c r="Z700" i="123"/>
  <c r="Y700" i="123"/>
  <c r="W700" i="123"/>
  <c r="V700" i="123"/>
  <c r="U700" i="123"/>
  <c r="T700" i="123"/>
  <c r="S700" i="123"/>
  <c r="R700" i="123"/>
  <c r="Q700" i="123"/>
  <c r="P700" i="123"/>
  <c r="O700" i="123"/>
  <c r="N700" i="123"/>
  <c r="M700" i="123"/>
  <c r="L700" i="123"/>
  <c r="K700" i="123"/>
  <c r="J700" i="123"/>
  <c r="I700" i="123"/>
  <c r="H700" i="123"/>
  <c r="G700" i="123"/>
  <c r="F700" i="123"/>
  <c r="D700" i="123"/>
  <c r="C700" i="123"/>
  <c r="B700" i="123"/>
  <c r="AB699" i="123"/>
  <c r="Z699" i="123"/>
  <c r="Y699" i="123"/>
  <c r="W699" i="123"/>
  <c r="V699" i="123"/>
  <c r="U699" i="123"/>
  <c r="T699" i="123"/>
  <c r="S699" i="123"/>
  <c r="R699" i="123"/>
  <c r="Q699" i="123"/>
  <c r="P699" i="123"/>
  <c r="O699" i="123"/>
  <c r="N699" i="123"/>
  <c r="M699" i="123"/>
  <c r="L699" i="123"/>
  <c r="K699" i="123"/>
  <c r="J699" i="123"/>
  <c r="I699" i="123"/>
  <c r="H699" i="123"/>
  <c r="G699" i="123"/>
  <c r="F699" i="123"/>
  <c r="D699" i="123"/>
  <c r="C699" i="123"/>
  <c r="B699" i="123"/>
  <c r="AB698" i="123"/>
  <c r="Z698" i="123"/>
  <c r="Y698" i="123"/>
  <c r="W698" i="123"/>
  <c r="V698" i="123"/>
  <c r="U698" i="123"/>
  <c r="T698" i="123"/>
  <c r="S698" i="123"/>
  <c r="R698" i="123"/>
  <c r="Q698" i="123"/>
  <c r="P698" i="123"/>
  <c r="O698" i="123"/>
  <c r="N698" i="123"/>
  <c r="M698" i="123"/>
  <c r="L698" i="123"/>
  <c r="K698" i="123"/>
  <c r="J698" i="123"/>
  <c r="I698" i="123"/>
  <c r="H698" i="123"/>
  <c r="G698" i="123"/>
  <c r="F698" i="123"/>
  <c r="D698" i="123"/>
  <c r="C698" i="123"/>
  <c r="B698" i="123"/>
  <c r="AB697" i="123"/>
  <c r="Z697" i="123"/>
  <c r="Y697" i="123"/>
  <c r="W697" i="123"/>
  <c r="V697" i="123"/>
  <c r="U697" i="123"/>
  <c r="T697" i="123"/>
  <c r="S697" i="123"/>
  <c r="R697" i="123"/>
  <c r="Q697" i="123"/>
  <c r="P697" i="123"/>
  <c r="O697" i="123"/>
  <c r="N697" i="123"/>
  <c r="M697" i="123"/>
  <c r="L697" i="123"/>
  <c r="K697" i="123"/>
  <c r="J697" i="123"/>
  <c r="I697" i="123"/>
  <c r="H697" i="123"/>
  <c r="G697" i="123"/>
  <c r="F697" i="123"/>
  <c r="D697" i="123"/>
  <c r="C697" i="123"/>
  <c r="B697" i="123"/>
  <c r="AB696" i="123"/>
  <c r="Z696" i="123"/>
  <c r="Y696" i="123"/>
  <c r="W696" i="123"/>
  <c r="V696" i="123"/>
  <c r="U696" i="123"/>
  <c r="T696" i="123"/>
  <c r="S696" i="123"/>
  <c r="R696" i="123"/>
  <c r="Q696" i="123"/>
  <c r="P696" i="123"/>
  <c r="O696" i="123"/>
  <c r="N696" i="123"/>
  <c r="M696" i="123"/>
  <c r="L696" i="123"/>
  <c r="K696" i="123"/>
  <c r="J696" i="123"/>
  <c r="I696" i="123"/>
  <c r="H696" i="123"/>
  <c r="G696" i="123"/>
  <c r="F696" i="123"/>
  <c r="D696" i="123"/>
  <c r="C696" i="123"/>
  <c r="B696" i="123"/>
  <c r="AB695" i="123"/>
  <c r="Z695" i="123"/>
  <c r="Y695" i="123"/>
  <c r="W695" i="123"/>
  <c r="V695" i="123"/>
  <c r="U695" i="123"/>
  <c r="T695" i="123"/>
  <c r="S695" i="123"/>
  <c r="R695" i="123"/>
  <c r="Q695" i="123"/>
  <c r="P695" i="123"/>
  <c r="O695" i="123"/>
  <c r="N695" i="123"/>
  <c r="M695" i="123"/>
  <c r="L695" i="123"/>
  <c r="K695" i="123"/>
  <c r="J695" i="123"/>
  <c r="I695" i="123"/>
  <c r="H695" i="123"/>
  <c r="G695" i="123"/>
  <c r="F695" i="123"/>
  <c r="D695" i="123"/>
  <c r="C695" i="123"/>
  <c r="B695" i="123"/>
  <c r="AB694" i="123"/>
  <c r="Z694" i="123"/>
  <c r="Y694" i="123"/>
  <c r="W694" i="123"/>
  <c r="V694" i="123"/>
  <c r="U694" i="123"/>
  <c r="T694" i="123"/>
  <c r="S694" i="123"/>
  <c r="R694" i="123"/>
  <c r="Q694" i="123"/>
  <c r="P694" i="123"/>
  <c r="O694" i="123"/>
  <c r="N694" i="123"/>
  <c r="M694" i="123"/>
  <c r="L694" i="123"/>
  <c r="K694" i="123"/>
  <c r="J694" i="123"/>
  <c r="I694" i="123"/>
  <c r="H694" i="123"/>
  <c r="G694" i="123"/>
  <c r="F694" i="123"/>
  <c r="D694" i="123"/>
  <c r="C694" i="123"/>
  <c r="B694" i="123"/>
  <c r="AB693" i="123"/>
  <c r="Z693" i="123"/>
  <c r="Y693" i="123"/>
  <c r="W693" i="123"/>
  <c r="V693" i="123"/>
  <c r="U693" i="123"/>
  <c r="T693" i="123"/>
  <c r="S693" i="123"/>
  <c r="R693" i="123"/>
  <c r="Q693" i="123"/>
  <c r="P693" i="123"/>
  <c r="O693" i="123"/>
  <c r="N693" i="123"/>
  <c r="M693" i="123"/>
  <c r="L693" i="123"/>
  <c r="K693" i="123"/>
  <c r="J693" i="123"/>
  <c r="I693" i="123"/>
  <c r="H693" i="123"/>
  <c r="G693" i="123"/>
  <c r="F693" i="123"/>
  <c r="D693" i="123"/>
  <c r="C693" i="123"/>
  <c r="B693" i="123"/>
  <c r="AB692" i="123"/>
  <c r="Z692" i="123"/>
  <c r="Y692" i="123"/>
  <c r="W692" i="123"/>
  <c r="V692" i="123"/>
  <c r="U692" i="123"/>
  <c r="T692" i="123"/>
  <c r="S692" i="123"/>
  <c r="R692" i="123"/>
  <c r="Q692" i="123"/>
  <c r="P692" i="123"/>
  <c r="O692" i="123"/>
  <c r="N692" i="123"/>
  <c r="M692" i="123"/>
  <c r="L692" i="123"/>
  <c r="K692" i="123"/>
  <c r="J692" i="123"/>
  <c r="I692" i="123"/>
  <c r="H692" i="123"/>
  <c r="G692" i="123"/>
  <c r="F692" i="123"/>
  <c r="D692" i="123"/>
  <c r="C692" i="123"/>
  <c r="B692" i="123"/>
  <c r="AB690" i="123"/>
  <c r="Z690" i="123"/>
  <c r="Y690" i="123"/>
  <c r="W690" i="123"/>
  <c r="V690" i="123"/>
  <c r="U690" i="123"/>
  <c r="T690" i="123"/>
  <c r="S690" i="123"/>
  <c r="R690" i="123"/>
  <c r="Q690" i="123"/>
  <c r="P690" i="123"/>
  <c r="O690" i="123"/>
  <c r="N690" i="123"/>
  <c r="M690" i="123"/>
  <c r="L690" i="123"/>
  <c r="K690" i="123"/>
  <c r="J690" i="123"/>
  <c r="I690" i="123"/>
  <c r="H690" i="123"/>
  <c r="G690" i="123"/>
  <c r="F690" i="123"/>
  <c r="D690" i="123"/>
  <c r="C690" i="123"/>
  <c r="B690" i="123"/>
  <c r="AB689" i="123"/>
  <c r="Z689" i="123"/>
  <c r="Y689" i="123"/>
  <c r="W689" i="123"/>
  <c r="V689" i="123"/>
  <c r="U689" i="123"/>
  <c r="T689" i="123"/>
  <c r="S689" i="123"/>
  <c r="R689" i="123"/>
  <c r="Q689" i="123"/>
  <c r="P689" i="123"/>
  <c r="O689" i="123"/>
  <c r="N689" i="123"/>
  <c r="M689" i="123"/>
  <c r="L689" i="123"/>
  <c r="K689" i="123"/>
  <c r="J689" i="123"/>
  <c r="I689" i="123"/>
  <c r="H689" i="123"/>
  <c r="G689" i="123"/>
  <c r="F689" i="123"/>
  <c r="D689" i="123"/>
  <c r="C689" i="123"/>
  <c r="B689" i="123"/>
  <c r="AB688" i="123"/>
  <c r="Z688" i="123"/>
  <c r="Y688" i="123"/>
  <c r="W688" i="123"/>
  <c r="V688" i="123"/>
  <c r="U688" i="123"/>
  <c r="T688" i="123"/>
  <c r="S688" i="123"/>
  <c r="R688" i="123"/>
  <c r="Q688" i="123"/>
  <c r="P688" i="123"/>
  <c r="O688" i="123"/>
  <c r="N688" i="123"/>
  <c r="M688" i="123"/>
  <c r="L688" i="123"/>
  <c r="K688" i="123"/>
  <c r="J688" i="123"/>
  <c r="I688" i="123"/>
  <c r="H688" i="123"/>
  <c r="G688" i="123"/>
  <c r="F688" i="123"/>
  <c r="D688" i="123"/>
  <c r="C688" i="123"/>
  <c r="B688" i="123"/>
  <c r="AB687" i="123"/>
  <c r="Z687" i="123"/>
  <c r="Y687" i="123"/>
  <c r="W687" i="123"/>
  <c r="V687" i="123"/>
  <c r="U687" i="123"/>
  <c r="T687" i="123"/>
  <c r="S687" i="123"/>
  <c r="R687" i="123"/>
  <c r="Q687" i="123"/>
  <c r="P687" i="123"/>
  <c r="O687" i="123"/>
  <c r="N687" i="123"/>
  <c r="M687" i="123"/>
  <c r="L687" i="123"/>
  <c r="K687" i="123"/>
  <c r="J687" i="123"/>
  <c r="I687" i="123"/>
  <c r="H687" i="123"/>
  <c r="G687" i="123"/>
  <c r="F687" i="123"/>
  <c r="D687" i="123"/>
  <c r="C687" i="123"/>
  <c r="B687" i="123"/>
  <c r="AB686" i="123"/>
  <c r="Z686" i="123"/>
  <c r="AA686" i="123" s="1"/>
  <c r="Y686" i="123"/>
  <c r="W686" i="123"/>
  <c r="V686" i="123"/>
  <c r="U686" i="123"/>
  <c r="T686" i="123"/>
  <c r="S686" i="123"/>
  <c r="R686" i="123"/>
  <c r="Q686" i="123"/>
  <c r="P686" i="123"/>
  <c r="O686" i="123"/>
  <c r="N686" i="123"/>
  <c r="M686" i="123"/>
  <c r="L686" i="123"/>
  <c r="K686" i="123"/>
  <c r="J686" i="123"/>
  <c r="I686" i="123"/>
  <c r="H686" i="123"/>
  <c r="G686" i="123"/>
  <c r="F686" i="123"/>
  <c r="D686" i="123"/>
  <c r="C686" i="123"/>
  <c r="B686" i="123"/>
  <c r="AB685" i="123"/>
  <c r="Z685" i="123"/>
  <c r="Y685" i="123"/>
  <c r="W685" i="123"/>
  <c r="V685" i="123"/>
  <c r="U685" i="123"/>
  <c r="T685" i="123"/>
  <c r="S685" i="123"/>
  <c r="R685" i="123"/>
  <c r="Q685" i="123"/>
  <c r="P685" i="123"/>
  <c r="O685" i="123"/>
  <c r="N685" i="123"/>
  <c r="M685" i="123"/>
  <c r="L685" i="123"/>
  <c r="K685" i="123"/>
  <c r="J685" i="123"/>
  <c r="I685" i="123"/>
  <c r="H685" i="123"/>
  <c r="G685" i="123"/>
  <c r="F685" i="123"/>
  <c r="D685" i="123"/>
  <c r="C685" i="123"/>
  <c r="B685" i="123"/>
  <c r="AB684" i="123"/>
  <c r="Z684" i="123"/>
  <c r="AA684" i="123" s="1"/>
  <c r="Y684" i="123"/>
  <c r="W684" i="123"/>
  <c r="V684" i="123"/>
  <c r="U684" i="123"/>
  <c r="T684" i="123"/>
  <c r="S684" i="123"/>
  <c r="R684" i="123"/>
  <c r="Q684" i="123"/>
  <c r="P684" i="123"/>
  <c r="O684" i="123"/>
  <c r="N684" i="123"/>
  <c r="M684" i="123"/>
  <c r="L684" i="123"/>
  <c r="K684" i="123"/>
  <c r="J684" i="123"/>
  <c r="I684" i="123"/>
  <c r="H684" i="123"/>
  <c r="G684" i="123"/>
  <c r="F684" i="123"/>
  <c r="D684" i="123"/>
  <c r="C684" i="123"/>
  <c r="B684" i="123"/>
  <c r="AB683" i="123"/>
  <c r="Z683" i="123"/>
  <c r="Y683" i="123"/>
  <c r="W683" i="123"/>
  <c r="V683" i="123"/>
  <c r="U683" i="123"/>
  <c r="T683" i="123"/>
  <c r="S683" i="123"/>
  <c r="R683" i="123"/>
  <c r="Q683" i="123"/>
  <c r="P683" i="123"/>
  <c r="O683" i="123"/>
  <c r="N683" i="123"/>
  <c r="M683" i="123"/>
  <c r="L683" i="123"/>
  <c r="K683" i="123"/>
  <c r="J683" i="123"/>
  <c r="I683" i="123"/>
  <c r="H683" i="123"/>
  <c r="G683" i="123"/>
  <c r="F683" i="123"/>
  <c r="D683" i="123"/>
  <c r="C683" i="123"/>
  <c r="B683" i="123"/>
  <c r="AB682" i="123"/>
  <c r="Z682" i="123"/>
  <c r="AA682" i="123" s="1"/>
  <c r="Y682" i="123"/>
  <c r="W682" i="123"/>
  <c r="V682" i="123"/>
  <c r="U682" i="123"/>
  <c r="T682" i="123"/>
  <c r="S682" i="123"/>
  <c r="R682" i="123"/>
  <c r="Q682" i="123"/>
  <c r="P682" i="123"/>
  <c r="O682" i="123"/>
  <c r="N682" i="123"/>
  <c r="M682" i="123"/>
  <c r="L682" i="123"/>
  <c r="K682" i="123"/>
  <c r="J682" i="123"/>
  <c r="I682" i="123"/>
  <c r="H682" i="123"/>
  <c r="G682" i="123"/>
  <c r="F682" i="123"/>
  <c r="D682" i="123"/>
  <c r="C682" i="123"/>
  <c r="B682" i="123"/>
  <c r="AB681" i="123"/>
  <c r="Z681" i="123"/>
  <c r="Y681" i="123"/>
  <c r="W681" i="123"/>
  <c r="V681" i="123"/>
  <c r="U681" i="123"/>
  <c r="T681" i="123"/>
  <c r="S681" i="123"/>
  <c r="R681" i="123"/>
  <c r="Q681" i="123"/>
  <c r="P681" i="123"/>
  <c r="O681" i="123"/>
  <c r="N681" i="123"/>
  <c r="M681" i="123"/>
  <c r="L681" i="123"/>
  <c r="K681" i="123"/>
  <c r="J681" i="123"/>
  <c r="I681" i="123"/>
  <c r="H681" i="123"/>
  <c r="G681" i="123"/>
  <c r="F681" i="123"/>
  <c r="D681" i="123"/>
  <c r="C681" i="123"/>
  <c r="B681" i="123"/>
  <c r="AB680" i="123"/>
  <c r="Z680" i="123"/>
  <c r="AA680" i="123" s="1"/>
  <c r="Y680" i="123"/>
  <c r="W680" i="123"/>
  <c r="V680" i="123"/>
  <c r="U680" i="123"/>
  <c r="T680" i="123"/>
  <c r="S680" i="123"/>
  <c r="R680" i="123"/>
  <c r="Q680" i="123"/>
  <c r="P680" i="123"/>
  <c r="O680" i="123"/>
  <c r="N680" i="123"/>
  <c r="M680" i="123"/>
  <c r="L680" i="123"/>
  <c r="K680" i="123"/>
  <c r="J680" i="123"/>
  <c r="I680" i="123"/>
  <c r="H680" i="123"/>
  <c r="G680" i="123"/>
  <c r="F680" i="123"/>
  <c r="D680" i="123"/>
  <c r="C680" i="123"/>
  <c r="B680" i="123"/>
  <c r="AB679" i="123"/>
  <c r="Z679" i="123"/>
  <c r="Y679" i="123"/>
  <c r="W679" i="123"/>
  <c r="V679" i="123"/>
  <c r="U679" i="123"/>
  <c r="T679" i="123"/>
  <c r="S679" i="123"/>
  <c r="R679" i="123"/>
  <c r="Q679" i="123"/>
  <c r="P679" i="123"/>
  <c r="O679" i="123"/>
  <c r="N679" i="123"/>
  <c r="M679" i="123"/>
  <c r="L679" i="123"/>
  <c r="K679" i="123"/>
  <c r="J679" i="123"/>
  <c r="I679" i="123"/>
  <c r="H679" i="123"/>
  <c r="G679" i="123"/>
  <c r="F679" i="123"/>
  <c r="D679" i="123"/>
  <c r="C679" i="123"/>
  <c r="B679" i="123"/>
  <c r="AB678" i="123"/>
  <c r="Z678" i="123"/>
  <c r="Y678" i="123"/>
  <c r="W678" i="123"/>
  <c r="V678" i="123"/>
  <c r="U678" i="123"/>
  <c r="T678" i="123"/>
  <c r="S678" i="123"/>
  <c r="R678" i="123"/>
  <c r="Q678" i="123"/>
  <c r="P678" i="123"/>
  <c r="O678" i="123"/>
  <c r="N678" i="123"/>
  <c r="M678" i="123"/>
  <c r="L678" i="123"/>
  <c r="K678" i="123"/>
  <c r="J678" i="123"/>
  <c r="I678" i="123"/>
  <c r="H678" i="123"/>
  <c r="G678" i="123"/>
  <c r="F678" i="123"/>
  <c r="D678" i="123"/>
  <c r="C678" i="123"/>
  <c r="B678" i="123"/>
  <c r="AB677" i="123"/>
  <c r="Z677" i="123"/>
  <c r="Y677" i="123"/>
  <c r="W677" i="123"/>
  <c r="V677" i="123"/>
  <c r="U677" i="123"/>
  <c r="T677" i="123"/>
  <c r="S677" i="123"/>
  <c r="R677" i="123"/>
  <c r="Q677" i="123"/>
  <c r="P677" i="123"/>
  <c r="O677" i="123"/>
  <c r="N677" i="123"/>
  <c r="M677" i="123"/>
  <c r="L677" i="123"/>
  <c r="K677" i="123"/>
  <c r="J677" i="123"/>
  <c r="I677" i="123"/>
  <c r="H677" i="123"/>
  <c r="G677" i="123"/>
  <c r="F677" i="123"/>
  <c r="D677" i="123"/>
  <c r="C677" i="123"/>
  <c r="B677" i="123"/>
  <c r="AB676" i="123"/>
  <c r="Z676" i="123"/>
  <c r="Y676" i="123"/>
  <c r="W676" i="123"/>
  <c r="V676" i="123"/>
  <c r="U676" i="123"/>
  <c r="T676" i="123"/>
  <c r="S676" i="123"/>
  <c r="R676" i="123"/>
  <c r="Q676" i="123"/>
  <c r="P676" i="123"/>
  <c r="O676" i="123"/>
  <c r="N676" i="123"/>
  <c r="M676" i="123"/>
  <c r="L676" i="123"/>
  <c r="K676" i="123"/>
  <c r="J676" i="123"/>
  <c r="I676" i="123"/>
  <c r="H676" i="123"/>
  <c r="G676" i="123"/>
  <c r="F676" i="123"/>
  <c r="D676" i="123"/>
  <c r="C676" i="123"/>
  <c r="B676" i="123"/>
  <c r="AB675" i="123"/>
  <c r="Z675" i="123"/>
  <c r="Y675" i="123"/>
  <c r="W675" i="123"/>
  <c r="V675" i="123"/>
  <c r="U675" i="123"/>
  <c r="T675" i="123"/>
  <c r="S675" i="123"/>
  <c r="R675" i="123"/>
  <c r="Q675" i="123"/>
  <c r="P675" i="123"/>
  <c r="O675" i="123"/>
  <c r="N675" i="123"/>
  <c r="M675" i="123"/>
  <c r="L675" i="123"/>
  <c r="K675" i="123"/>
  <c r="J675" i="123"/>
  <c r="I675" i="123"/>
  <c r="H675" i="123"/>
  <c r="G675" i="123"/>
  <c r="F675" i="123"/>
  <c r="D675" i="123"/>
  <c r="C675" i="123"/>
  <c r="B675" i="123"/>
  <c r="AB674" i="123"/>
  <c r="Z674" i="123"/>
  <c r="AA674" i="123" s="1"/>
  <c r="Y674" i="123"/>
  <c r="W674" i="123"/>
  <c r="V674" i="123"/>
  <c r="U674" i="123"/>
  <c r="T674" i="123"/>
  <c r="S674" i="123"/>
  <c r="R674" i="123"/>
  <c r="Q674" i="123"/>
  <c r="P674" i="123"/>
  <c r="O674" i="123"/>
  <c r="N674" i="123"/>
  <c r="M674" i="123"/>
  <c r="L674" i="123"/>
  <c r="K674" i="123"/>
  <c r="J674" i="123"/>
  <c r="I674" i="123"/>
  <c r="H674" i="123"/>
  <c r="G674" i="123"/>
  <c r="F674" i="123"/>
  <c r="D674" i="123"/>
  <c r="C674" i="123"/>
  <c r="B674" i="123"/>
  <c r="AB673" i="123"/>
  <c r="Z673" i="123"/>
  <c r="Y673" i="123"/>
  <c r="W673" i="123"/>
  <c r="V673" i="123"/>
  <c r="U673" i="123"/>
  <c r="T673" i="123"/>
  <c r="S673" i="123"/>
  <c r="R673" i="123"/>
  <c r="Q673" i="123"/>
  <c r="P673" i="123"/>
  <c r="O673" i="123"/>
  <c r="N673" i="123"/>
  <c r="M673" i="123"/>
  <c r="L673" i="123"/>
  <c r="K673" i="123"/>
  <c r="J673" i="123"/>
  <c r="I673" i="123"/>
  <c r="H673" i="123"/>
  <c r="G673" i="123"/>
  <c r="F673" i="123"/>
  <c r="D673" i="123"/>
  <c r="C673" i="123"/>
  <c r="B673" i="123"/>
  <c r="AB672" i="123"/>
  <c r="Z672" i="123"/>
  <c r="AA672" i="123" s="1"/>
  <c r="Y672" i="123"/>
  <c r="W672" i="123"/>
  <c r="V672" i="123"/>
  <c r="U672" i="123"/>
  <c r="T672" i="123"/>
  <c r="S672" i="123"/>
  <c r="R672" i="123"/>
  <c r="Q672" i="123"/>
  <c r="P672" i="123"/>
  <c r="O672" i="123"/>
  <c r="N672" i="123"/>
  <c r="M672" i="123"/>
  <c r="L672" i="123"/>
  <c r="K672" i="123"/>
  <c r="J672" i="123"/>
  <c r="I672" i="123"/>
  <c r="H672" i="123"/>
  <c r="G672" i="123"/>
  <c r="F672" i="123"/>
  <c r="D672" i="123"/>
  <c r="C672" i="123"/>
  <c r="B672" i="123"/>
  <c r="AB671" i="123"/>
  <c r="Z671" i="123"/>
  <c r="Y671" i="123"/>
  <c r="W671" i="123"/>
  <c r="V671" i="123"/>
  <c r="U671" i="123"/>
  <c r="T671" i="123"/>
  <c r="S671" i="123"/>
  <c r="R671" i="123"/>
  <c r="Q671" i="123"/>
  <c r="P671" i="123"/>
  <c r="O671" i="123"/>
  <c r="N671" i="123"/>
  <c r="M671" i="123"/>
  <c r="L671" i="123"/>
  <c r="K671" i="123"/>
  <c r="J671" i="123"/>
  <c r="I671" i="123"/>
  <c r="H671" i="123"/>
  <c r="G671" i="123"/>
  <c r="F671" i="123"/>
  <c r="D671" i="123"/>
  <c r="C671" i="123"/>
  <c r="B671" i="123"/>
  <c r="AB670" i="123"/>
  <c r="Z670" i="123"/>
  <c r="Y670" i="123"/>
  <c r="W670" i="123"/>
  <c r="V670" i="123"/>
  <c r="U670" i="123"/>
  <c r="T670" i="123"/>
  <c r="S670" i="123"/>
  <c r="R670" i="123"/>
  <c r="Q670" i="123"/>
  <c r="P670" i="123"/>
  <c r="O670" i="123"/>
  <c r="N670" i="123"/>
  <c r="M670" i="123"/>
  <c r="L670" i="123"/>
  <c r="K670" i="123"/>
  <c r="J670" i="123"/>
  <c r="I670" i="123"/>
  <c r="H670" i="123"/>
  <c r="G670" i="123"/>
  <c r="F670" i="123"/>
  <c r="D670" i="123"/>
  <c r="C670" i="123"/>
  <c r="B670" i="123"/>
  <c r="AB669" i="123"/>
  <c r="Z669" i="123"/>
  <c r="Y669" i="123"/>
  <c r="W669" i="123"/>
  <c r="V669" i="123"/>
  <c r="U669" i="123"/>
  <c r="T669" i="123"/>
  <c r="S669" i="123"/>
  <c r="R669" i="123"/>
  <c r="Q669" i="123"/>
  <c r="P669" i="123"/>
  <c r="O669" i="123"/>
  <c r="N669" i="123"/>
  <c r="M669" i="123"/>
  <c r="L669" i="123"/>
  <c r="K669" i="123"/>
  <c r="J669" i="123"/>
  <c r="I669" i="123"/>
  <c r="H669" i="123"/>
  <c r="G669" i="123"/>
  <c r="F669" i="123"/>
  <c r="D669" i="123"/>
  <c r="C669" i="123"/>
  <c r="B669" i="123"/>
  <c r="AB668" i="123"/>
  <c r="Z668" i="123"/>
  <c r="Y668" i="123"/>
  <c r="W668" i="123"/>
  <c r="V668" i="123"/>
  <c r="U668" i="123"/>
  <c r="T668" i="123"/>
  <c r="S668" i="123"/>
  <c r="R668" i="123"/>
  <c r="Q668" i="123"/>
  <c r="P668" i="123"/>
  <c r="O668" i="123"/>
  <c r="N668" i="123"/>
  <c r="M668" i="123"/>
  <c r="L668" i="123"/>
  <c r="K668" i="123"/>
  <c r="J668" i="123"/>
  <c r="I668" i="123"/>
  <c r="H668" i="123"/>
  <c r="G668" i="123"/>
  <c r="F668" i="123"/>
  <c r="D668" i="123"/>
  <c r="C668" i="123"/>
  <c r="B668" i="123"/>
  <c r="AB667" i="123"/>
  <c r="Z667" i="123"/>
  <c r="Y667" i="123"/>
  <c r="W667" i="123"/>
  <c r="V667" i="123"/>
  <c r="U667" i="123"/>
  <c r="T667" i="123"/>
  <c r="S667" i="123"/>
  <c r="R667" i="123"/>
  <c r="Q667" i="123"/>
  <c r="P667" i="123"/>
  <c r="O667" i="123"/>
  <c r="N667" i="123"/>
  <c r="M667" i="123"/>
  <c r="L667" i="123"/>
  <c r="K667" i="123"/>
  <c r="J667" i="123"/>
  <c r="I667" i="123"/>
  <c r="H667" i="123"/>
  <c r="G667" i="123"/>
  <c r="F667" i="123"/>
  <c r="D667" i="123"/>
  <c r="C667" i="123"/>
  <c r="B667" i="123"/>
  <c r="AB666" i="123"/>
  <c r="Z666" i="123"/>
  <c r="Y666" i="123"/>
  <c r="W666" i="123"/>
  <c r="V666" i="123"/>
  <c r="U666" i="123"/>
  <c r="T666" i="123"/>
  <c r="S666" i="123"/>
  <c r="R666" i="123"/>
  <c r="Q666" i="123"/>
  <c r="P666" i="123"/>
  <c r="O666" i="123"/>
  <c r="N666" i="123"/>
  <c r="M666" i="123"/>
  <c r="L666" i="123"/>
  <c r="K666" i="123"/>
  <c r="J666" i="123"/>
  <c r="I666" i="123"/>
  <c r="H666" i="123"/>
  <c r="G666" i="123"/>
  <c r="F666" i="123"/>
  <c r="D666" i="123"/>
  <c r="C666" i="123"/>
  <c r="B666" i="123"/>
  <c r="AB665" i="123"/>
  <c r="Z665" i="123"/>
  <c r="Y665" i="123"/>
  <c r="W665" i="123"/>
  <c r="V665" i="123"/>
  <c r="U665" i="123"/>
  <c r="T665" i="123"/>
  <c r="S665" i="123"/>
  <c r="R665" i="123"/>
  <c r="Q665" i="123"/>
  <c r="P665" i="123"/>
  <c r="O665" i="123"/>
  <c r="N665" i="123"/>
  <c r="M665" i="123"/>
  <c r="L665" i="123"/>
  <c r="K665" i="123"/>
  <c r="J665" i="123"/>
  <c r="I665" i="123"/>
  <c r="H665" i="123"/>
  <c r="G665" i="123"/>
  <c r="F665" i="123"/>
  <c r="D665" i="123"/>
  <c r="C665" i="123"/>
  <c r="B665" i="123"/>
  <c r="AB664" i="123"/>
  <c r="Z664" i="123"/>
  <c r="Y664" i="123"/>
  <c r="W664" i="123"/>
  <c r="V664" i="123"/>
  <c r="U664" i="123"/>
  <c r="T664" i="123"/>
  <c r="S664" i="123"/>
  <c r="R664" i="123"/>
  <c r="Q664" i="123"/>
  <c r="P664" i="123"/>
  <c r="O664" i="123"/>
  <c r="N664" i="123"/>
  <c r="M664" i="123"/>
  <c r="L664" i="123"/>
  <c r="K664" i="123"/>
  <c r="J664" i="123"/>
  <c r="I664" i="123"/>
  <c r="H664" i="123"/>
  <c r="G664" i="123"/>
  <c r="F664" i="123"/>
  <c r="D664" i="123"/>
  <c r="C664" i="123"/>
  <c r="B664" i="123"/>
  <c r="AB663" i="123"/>
  <c r="Z663" i="123"/>
  <c r="Y663" i="123"/>
  <c r="W663" i="123"/>
  <c r="V663" i="123"/>
  <c r="U663" i="123"/>
  <c r="T663" i="123"/>
  <c r="S663" i="123"/>
  <c r="R663" i="123"/>
  <c r="Q663" i="123"/>
  <c r="P663" i="123"/>
  <c r="O663" i="123"/>
  <c r="N663" i="123"/>
  <c r="M663" i="123"/>
  <c r="L663" i="123"/>
  <c r="K663" i="123"/>
  <c r="J663" i="123"/>
  <c r="I663" i="123"/>
  <c r="H663" i="123"/>
  <c r="G663" i="123"/>
  <c r="F663" i="123"/>
  <c r="D663" i="123"/>
  <c r="C663" i="123"/>
  <c r="B663" i="123"/>
  <c r="AB662" i="123"/>
  <c r="Z662" i="123"/>
  <c r="Y662" i="123"/>
  <c r="W662" i="123"/>
  <c r="V662" i="123"/>
  <c r="U662" i="123"/>
  <c r="T662" i="123"/>
  <c r="S662" i="123"/>
  <c r="R662" i="123"/>
  <c r="Q662" i="123"/>
  <c r="P662" i="123"/>
  <c r="O662" i="123"/>
  <c r="N662" i="123"/>
  <c r="M662" i="123"/>
  <c r="L662" i="123"/>
  <c r="K662" i="123"/>
  <c r="J662" i="123"/>
  <c r="I662" i="123"/>
  <c r="H662" i="123"/>
  <c r="G662" i="123"/>
  <c r="F662" i="123"/>
  <c r="D662" i="123"/>
  <c r="C662" i="123"/>
  <c r="B662" i="123"/>
  <c r="AB661" i="123"/>
  <c r="Z661" i="123"/>
  <c r="Y661" i="123"/>
  <c r="W661" i="123"/>
  <c r="V661" i="123"/>
  <c r="U661" i="123"/>
  <c r="T661" i="123"/>
  <c r="S661" i="123"/>
  <c r="R661" i="123"/>
  <c r="Q661" i="123"/>
  <c r="P661" i="123"/>
  <c r="O661" i="123"/>
  <c r="N661" i="123"/>
  <c r="M661" i="123"/>
  <c r="L661" i="123"/>
  <c r="K661" i="123"/>
  <c r="J661" i="123"/>
  <c r="I661" i="123"/>
  <c r="H661" i="123"/>
  <c r="G661" i="123"/>
  <c r="F661" i="123"/>
  <c r="D661" i="123"/>
  <c r="C661" i="123"/>
  <c r="B661" i="123"/>
  <c r="AB660" i="123"/>
  <c r="Z660" i="123"/>
  <c r="Y660" i="123"/>
  <c r="W660" i="123"/>
  <c r="V660" i="123"/>
  <c r="U660" i="123"/>
  <c r="T660" i="123"/>
  <c r="S660" i="123"/>
  <c r="R660" i="123"/>
  <c r="Q660" i="123"/>
  <c r="P660" i="123"/>
  <c r="O660" i="123"/>
  <c r="N660" i="123"/>
  <c r="M660" i="123"/>
  <c r="L660" i="123"/>
  <c r="K660" i="123"/>
  <c r="J660" i="123"/>
  <c r="I660" i="123"/>
  <c r="H660" i="123"/>
  <c r="G660" i="123"/>
  <c r="F660" i="123"/>
  <c r="D660" i="123"/>
  <c r="C660" i="123"/>
  <c r="B660" i="123"/>
  <c r="AB659" i="123"/>
  <c r="Z659" i="123"/>
  <c r="Y659" i="123"/>
  <c r="W659" i="123"/>
  <c r="V659" i="123"/>
  <c r="U659" i="123"/>
  <c r="T659" i="123"/>
  <c r="S659" i="123"/>
  <c r="R659" i="123"/>
  <c r="Q659" i="123"/>
  <c r="P659" i="123"/>
  <c r="O659" i="123"/>
  <c r="N659" i="123"/>
  <c r="M659" i="123"/>
  <c r="L659" i="123"/>
  <c r="K659" i="123"/>
  <c r="J659" i="123"/>
  <c r="I659" i="123"/>
  <c r="H659" i="123"/>
  <c r="G659" i="123"/>
  <c r="F659" i="123"/>
  <c r="D659" i="123"/>
  <c r="C659" i="123"/>
  <c r="B659" i="123"/>
  <c r="AB658" i="123"/>
  <c r="Z658" i="123"/>
  <c r="Y658" i="123"/>
  <c r="W658" i="123"/>
  <c r="V658" i="123"/>
  <c r="U658" i="123"/>
  <c r="T658" i="123"/>
  <c r="S658" i="123"/>
  <c r="R658" i="123"/>
  <c r="Q658" i="123"/>
  <c r="P658" i="123"/>
  <c r="O658" i="123"/>
  <c r="N658" i="123"/>
  <c r="M658" i="123"/>
  <c r="L658" i="123"/>
  <c r="K658" i="123"/>
  <c r="J658" i="123"/>
  <c r="I658" i="123"/>
  <c r="H658" i="123"/>
  <c r="G658" i="123"/>
  <c r="F658" i="123"/>
  <c r="D658" i="123"/>
  <c r="C658" i="123"/>
  <c r="B658" i="123"/>
  <c r="AB657" i="123"/>
  <c r="Z657" i="123"/>
  <c r="Y657" i="123"/>
  <c r="W657" i="123"/>
  <c r="V657" i="123"/>
  <c r="U657" i="123"/>
  <c r="T657" i="123"/>
  <c r="S657" i="123"/>
  <c r="R657" i="123"/>
  <c r="Q657" i="123"/>
  <c r="P657" i="123"/>
  <c r="O657" i="123"/>
  <c r="N657" i="123"/>
  <c r="M657" i="123"/>
  <c r="L657" i="123"/>
  <c r="K657" i="123"/>
  <c r="J657" i="123"/>
  <c r="I657" i="123"/>
  <c r="H657" i="123"/>
  <c r="G657" i="123"/>
  <c r="F657" i="123"/>
  <c r="D657" i="123"/>
  <c r="C657" i="123"/>
  <c r="B657" i="123"/>
  <c r="AB656" i="123"/>
  <c r="Z656" i="123"/>
  <c r="Y656" i="123"/>
  <c r="W656" i="123"/>
  <c r="V656" i="123"/>
  <c r="U656" i="123"/>
  <c r="T656" i="123"/>
  <c r="S656" i="123"/>
  <c r="R656" i="123"/>
  <c r="Q656" i="123"/>
  <c r="P656" i="123"/>
  <c r="O656" i="123"/>
  <c r="N656" i="123"/>
  <c r="M656" i="123"/>
  <c r="L656" i="123"/>
  <c r="K656" i="123"/>
  <c r="J656" i="123"/>
  <c r="I656" i="123"/>
  <c r="H656" i="123"/>
  <c r="G656" i="123"/>
  <c r="F656" i="123"/>
  <c r="D656" i="123"/>
  <c r="C656" i="123"/>
  <c r="B656" i="123"/>
  <c r="AB655" i="123"/>
  <c r="Z655" i="123"/>
  <c r="Y655" i="123"/>
  <c r="W655" i="123"/>
  <c r="V655" i="123"/>
  <c r="U655" i="123"/>
  <c r="T655" i="123"/>
  <c r="S655" i="123"/>
  <c r="R655" i="123"/>
  <c r="Q655" i="123"/>
  <c r="P655" i="123"/>
  <c r="O655" i="123"/>
  <c r="N655" i="123"/>
  <c r="M655" i="123"/>
  <c r="L655" i="123"/>
  <c r="K655" i="123"/>
  <c r="J655" i="123"/>
  <c r="I655" i="123"/>
  <c r="H655" i="123"/>
  <c r="G655" i="123"/>
  <c r="F655" i="123"/>
  <c r="D655" i="123"/>
  <c r="C655" i="123"/>
  <c r="B655" i="123"/>
  <c r="AB654" i="123"/>
  <c r="Z654" i="123"/>
  <c r="Y654" i="123"/>
  <c r="W654" i="123"/>
  <c r="V654" i="123"/>
  <c r="U654" i="123"/>
  <c r="T654" i="123"/>
  <c r="S654" i="123"/>
  <c r="R654" i="123"/>
  <c r="Q654" i="123"/>
  <c r="P654" i="123"/>
  <c r="O654" i="123"/>
  <c r="N654" i="123"/>
  <c r="M654" i="123"/>
  <c r="L654" i="123"/>
  <c r="K654" i="123"/>
  <c r="J654" i="123"/>
  <c r="I654" i="123"/>
  <c r="H654" i="123"/>
  <c r="G654" i="123"/>
  <c r="F654" i="123"/>
  <c r="D654" i="123"/>
  <c r="C654" i="123"/>
  <c r="B654" i="123"/>
  <c r="AB653" i="123"/>
  <c r="Z653" i="123"/>
  <c r="Y653" i="123"/>
  <c r="W653" i="123"/>
  <c r="V653" i="123"/>
  <c r="U653" i="123"/>
  <c r="T653" i="123"/>
  <c r="S653" i="123"/>
  <c r="R653" i="123"/>
  <c r="Q653" i="123"/>
  <c r="P653" i="123"/>
  <c r="O653" i="123"/>
  <c r="N653" i="123"/>
  <c r="M653" i="123"/>
  <c r="L653" i="123"/>
  <c r="K653" i="123"/>
  <c r="J653" i="123"/>
  <c r="I653" i="123"/>
  <c r="H653" i="123"/>
  <c r="G653" i="123"/>
  <c r="F653" i="123"/>
  <c r="D653" i="123"/>
  <c r="C653" i="123"/>
  <c r="B653" i="123"/>
  <c r="AB652" i="123"/>
  <c r="Z652" i="123"/>
  <c r="Y652" i="123"/>
  <c r="W652" i="123"/>
  <c r="V652" i="123"/>
  <c r="U652" i="123"/>
  <c r="T652" i="123"/>
  <c r="S652" i="123"/>
  <c r="R652" i="123"/>
  <c r="Q652" i="123"/>
  <c r="P652" i="123"/>
  <c r="O652" i="123"/>
  <c r="N652" i="123"/>
  <c r="M652" i="123"/>
  <c r="L652" i="123"/>
  <c r="K652" i="123"/>
  <c r="J652" i="123"/>
  <c r="I652" i="123"/>
  <c r="H652" i="123"/>
  <c r="G652" i="123"/>
  <c r="F652" i="123"/>
  <c r="D652" i="123"/>
  <c r="C652" i="123"/>
  <c r="B652" i="123"/>
  <c r="AB651" i="123"/>
  <c r="Z651" i="123"/>
  <c r="Y651" i="123"/>
  <c r="W651" i="123"/>
  <c r="V651" i="123"/>
  <c r="U651" i="123"/>
  <c r="T651" i="123"/>
  <c r="S651" i="123"/>
  <c r="R651" i="123"/>
  <c r="Q651" i="123"/>
  <c r="P651" i="123"/>
  <c r="O651" i="123"/>
  <c r="N651" i="123"/>
  <c r="M651" i="123"/>
  <c r="L651" i="123"/>
  <c r="K651" i="123"/>
  <c r="J651" i="123"/>
  <c r="I651" i="123"/>
  <c r="H651" i="123"/>
  <c r="G651" i="123"/>
  <c r="F651" i="123"/>
  <c r="D651" i="123"/>
  <c r="C651" i="123"/>
  <c r="B651" i="123"/>
  <c r="AB650" i="123"/>
  <c r="Z650" i="123"/>
  <c r="Y650" i="123"/>
  <c r="W650" i="123"/>
  <c r="V650" i="123"/>
  <c r="U650" i="123"/>
  <c r="T650" i="123"/>
  <c r="S650" i="123"/>
  <c r="R650" i="123"/>
  <c r="Q650" i="123"/>
  <c r="P650" i="123"/>
  <c r="O650" i="123"/>
  <c r="N650" i="123"/>
  <c r="M650" i="123"/>
  <c r="L650" i="123"/>
  <c r="K650" i="123"/>
  <c r="J650" i="123"/>
  <c r="I650" i="123"/>
  <c r="H650" i="123"/>
  <c r="G650" i="123"/>
  <c r="F650" i="123"/>
  <c r="D650" i="123"/>
  <c r="C650" i="123"/>
  <c r="B650" i="123"/>
  <c r="AB649" i="123"/>
  <c r="Z649" i="123"/>
  <c r="Y649" i="123"/>
  <c r="W649" i="123"/>
  <c r="V649" i="123"/>
  <c r="U649" i="123"/>
  <c r="T649" i="123"/>
  <c r="S649" i="123"/>
  <c r="R649" i="123"/>
  <c r="Q649" i="123"/>
  <c r="P649" i="123"/>
  <c r="O649" i="123"/>
  <c r="N649" i="123"/>
  <c r="M649" i="123"/>
  <c r="L649" i="123"/>
  <c r="K649" i="123"/>
  <c r="J649" i="123"/>
  <c r="I649" i="123"/>
  <c r="H649" i="123"/>
  <c r="G649" i="123"/>
  <c r="F649" i="123"/>
  <c r="D649" i="123"/>
  <c r="C649" i="123"/>
  <c r="B649" i="123"/>
  <c r="AB648" i="123"/>
  <c r="Z648" i="123"/>
  <c r="Y648" i="123"/>
  <c r="W648" i="123"/>
  <c r="V648" i="123"/>
  <c r="U648" i="123"/>
  <c r="T648" i="123"/>
  <c r="S648" i="123"/>
  <c r="R648" i="123"/>
  <c r="Q648" i="123"/>
  <c r="P648" i="123"/>
  <c r="O648" i="123"/>
  <c r="N648" i="123"/>
  <c r="M648" i="123"/>
  <c r="L648" i="123"/>
  <c r="K648" i="123"/>
  <c r="J648" i="123"/>
  <c r="I648" i="123"/>
  <c r="H648" i="123"/>
  <c r="G648" i="123"/>
  <c r="F648" i="123"/>
  <c r="D648" i="123"/>
  <c r="C648" i="123"/>
  <c r="B648" i="123"/>
  <c r="AB647" i="123"/>
  <c r="Z647" i="123"/>
  <c r="Y647" i="123"/>
  <c r="W647" i="123"/>
  <c r="V647" i="123"/>
  <c r="U647" i="123"/>
  <c r="T647" i="123"/>
  <c r="S647" i="123"/>
  <c r="R647" i="123"/>
  <c r="Q647" i="123"/>
  <c r="P647" i="123"/>
  <c r="O647" i="123"/>
  <c r="N647" i="123"/>
  <c r="M647" i="123"/>
  <c r="L647" i="123"/>
  <c r="K647" i="123"/>
  <c r="J647" i="123"/>
  <c r="I647" i="123"/>
  <c r="H647" i="123"/>
  <c r="G647" i="123"/>
  <c r="F647" i="123"/>
  <c r="D647" i="123"/>
  <c r="C647" i="123"/>
  <c r="B647" i="123"/>
  <c r="AB646" i="123"/>
  <c r="Z646" i="123"/>
  <c r="Y646" i="123"/>
  <c r="W646" i="123"/>
  <c r="V646" i="123"/>
  <c r="U646" i="123"/>
  <c r="T646" i="123"/>
  <c r="S646" i="123"/>
  <c r="R646" i="123"/>
  <c r="Q646" i="123"/>
  <c r="P646" i="123"/>
  <c r="O646" i="123"/>
  <c r="N646" i="123"/>
  <c r="M646" i="123"/>
  <c r="L646" i="123"/>
  <c r="K646" i="123"/>
  <c r="J646" i="123"/>
  <c r="I646" i="123"/>
  <c r="H646" i="123"/>
  <c r="G646" i="123"/>
  <c r="F646" i="123"/>
  <c r="D646" i="123"/>
  <c r="C646" i="123"/>
  <c r="B646" i="123"/>
  <c r="AB645" i="123"/>
  <c r="Z645" i="123"/>
  <c r="Y645" i="123"/>
  <c r="W645" i="123"/>
  <c r="V645" i="123"/>
  <c r="U645" i="123"/>
  <c r="T645" i="123"/>
  <c r="S645" i="123"/>
  <c r="R645" i="123"/>
  <c r="Q645" i="123"/>
  <c r="P645" i="123"/>
  <c r="O645" i="123"/>
  <c r="N645" i="123"/>
  <c r="M645" i="123"/>
  <c r="L645" i="123"/>
  <c r="K645" i="123"/>
  <c r="J645" i="123"/>
  <c r="I645" i="123"/>
  <c r="H645" i="123"/>
  <c r="G645" i="123"/>
  <c r="F645" i="123"/>
  <c r="D645" i="123"/>
  <c r="C645" i="123"/>
  <c r="B645" i="123"/>
  <c r="AB644" i="123"/>
  <c r="Z644" i="123"/>
  <c r="Y644" i="123"/>
  <c r="W644" i="123"/>
  <c r="V644" i="123"/>
  <c r="U644" i="123"/>
  <c r="T644" i="123"/>
  <c r="S644" i="123"/>
  <c r="R644" i="123"/>
  <c r="Q644" i="123"/>
  <c r="P644" i="123"/>
  <c r="O644" i="123"/>
  <c r="N644" i="123"/>
  <c r="M644" i="123"/>
  <c r="L644" i="123"/>
  <c r="K644" i="123"/>
  <c r="J644" i="123"/>
  <c r="I644" i="123"/>
  <c r="H644" i="123"/>
  <c r="G644" i="123"/>
  <c r="F644" i="123"/>
  <c r="D644" i="123"/>
  <c r="C644" i="123"/>
  <c r="B644" i="123"/>
  <c r="AB643" i="123"/>
  <c r="Z643" i="123"/>
  <c r="Y643" i="123"/>
  <c r="W643" i="123"/>
  <c r="V643" i="123"/>
  <c r="U643" i="123"/>
  <c r="T643" i="123"/>
  <c r="S643" i="123"/>
  <c r="R643" i="123"/>
  <c r="Q643" i="123"/>
  <c r="P643" i="123"/>
  <c r="O643" i="123"/>
  <c r="N643" i="123"/>
  <c r="M643" i="123"/>
  <c r="L643" i="123"/>
  <c r="K643" i="123"/>
  <c r="J643" i="123"/>
  <c r="I643" i="123"/>
  <c r="H643" i="123"/>
  <c r="G643" i="123"/>
  <c r="F643" i="123"/>
  <c r="D643" i="123"/>
  <c r="C643" i="123"/>
  <c r="B643" i="123"/>
  <c r="AB642" i="123"/>
  <c r="Z642" i="123"/>
  <c r="Y642" i="123"/>
  <c r="W642" i="123"/>
  <c r="V642" i="123"/>
  <c r="U642" i="123"/>
  <c r="T642" i="123"/>
  <c r="S642" i="123"/>
  <c r="R642" i="123"/>
  <c r="Q642" i="123"/>
  <c r="P642" i="123"/>
  <c r="O642" i="123"/>
  <c r="N642" i="123"/>
  <c r="M642" i="123"/>
  <c r="L642" i="123"/>
  <c r="K642" i="123"/>
  <c r="J642" i="123"/>
  <c r="I642" i="123"/>
  <c r="H642" i="123"/>
  <c r="G642" i="123"/>
  <c r="F642" i="123"/>
  <c r="D642" i="123"/>
  <c r="C642" i="123"/>
  <c r="B642" i="123"/>
  <c r="AB641" i="123"/>
  <c r="Z641" i="123"/>
  <c r="Y641" i="123"/>
  <c r="W641" i="123"/>
  <c r="V641" i="123"/>
  <c r="U641" i="123"/>
  <c r="T641" i="123"/>
  <c r="S641" i="123"/>
  <c r="R641" i="123"/>
  <c r="Q641" i="123"/>
  <c r="P641" i="123"/>
  <c r="O641" i="123"/>
  <c r="N641" i="123"/>
  <c r="M641" i="123"/>
  <c r="L641" i="123"/>
  <c r="K641" i="123"/>
  <c r="J641" i="123"/>
  <c r="I641" i="123"/>
  <c r="H641" i="123"/>
  <c r="G641" i="123"/>
  <c r="F641" i="123"/>
  <c r="D641" i="123"/>
  <c r="C641" i="123"/>
  <c r="B641" i="123"/>
  <c r="AB640" i="123"/>
  <c r="Z640" i="123"/>
  <c r="Y640" i="123"/>
  <c r="W640" i="123"/>
  <c r="V640" i="123"/>
  <c r="U640" i="123"/>
  <c r="T640" i="123"/>
  <c r="S640" i="123"/>
  <c r="R640" i="123"/>
  <c r="Q640" i="123"/>
  <c r="P640" i="123"/>
  <c r="O640" i="123"/>
  <c r="N640" i="123"/>
  <c r="M640" i="123"/>
  <c r="L640" i="123"/>
  <c r="K640" i="123"/>
  <c r="J640" i="123"/>
  <c r="I640" i="123"/>
  <c r="H640" i="123"/>
  <c r="G640" i="123"/>
  <c r="F640" i="123"/>
  <c r="D640" i="123"/>
  <c r="C640" i="123"/>
  <c r="B640" i="123"/>
  <c r="AB639" i="123"/>
  <c r="Z639" i="123"/>
  <c r="Y639" i="123"/>
  <c r="W639" i="123"/>
  <c r="V639" i="123"/>
  <c r="U639" i="123"/>
  <c r="T639" i="123"/>
  <c r="S639" i="123"/>
  <c r="R639" i="123"/>
  <c r="Q639" i="123"/>
  <c r="P639" i="123"/>
  <c r="O639" i="123"/>
  <c r="N639" i="123"/>
  <c r="M639" i="123"/>
  <c r="L639" i="123"/>
  <c r="K639" i="123"/>
  <c r="J639" i="123"/>
  <c r="I639" i="123"/>
  <c r="H639" i="123"/>
  <c r="G639" i="123"/>
  <c r="F639" i="123"/>
  <c r="D639" i="123"/>
  <c r="C639" i="123"/>
  <c r="B639" i="123"/>
  <c r="AB638" i="123"/>
  <c r="Z638" i="123"/>
  <c r="Y638" i="123"/>
  <c r="W638" i="123"/>
  <c r="V638" i="123"/>
  <c r="U638" i="123"/>
  <c r="T638" i="123"/>
  <c r="S638" i="123"/>
  <c r="R638" i="123"/>
  <c r="Q638" i="123"/>
  <c r="P638" i="123"/>
  <c r="O638" i="123"/>
  <c r="N638" i="123"/>
  <c r="M638" i="123"/>
  <c r="L638" i="123"/>
  <c r="K638" i="123"/>
  <c r="J638" i="123"/>
  <c r="I638" i="123"/>
  <c r="H638" i="123"/>
  <c r="G638" i="123"/>
  <c r="F638" i="123"/>
  <c r="D638" i="123"/>
  <c r="C638" i="123"/>
  <c r="B638" i="123"/>
  <c r="AB637" i="123"/>
  <c r="Z637" i="123"/>
  <c r="Y637" i="123"/>
  <c r="W637" i="123"/>
  <c r="V637" i="123"/>
  <c r="U637" i="123"/>
  <c r="T637" i="123"/>
  <c r="S637" i="123"/>
  <c r="R637" i="123"/>
  <c r="Q637" i="123"/>
  <c r="P637" i="123"/>
  <c r="O637" i="123"/>
  <c r="N637" i="123"/>
  <c r="M637" i="123"/>
  <c r="L637" i="123"/>
  <c r="K637" i="123"/>
  <c r="J637" i="123"/>
  <c r="I637" i="123"/>
  <c r="H637" i="123"/>
  <c r="G637" i="123"/>
  <c r="F637" i="123"/>
  <c r="D637" i="123"/>
  <c r="C637" i="123"/>
  <c r="B637" i="123"/>
  <c r="AB636" i="123"/>
  <c r="Z636" i="123"/>
  <c r="Y636" i="123"/>
  <c r="W636" i="123"/>
  <c r="V636" i="123"/>
  <c r="U636" i="123"/>
  <c r="T636" i="123"/>
  <c r="S636" i="123"/>
  <c r="R636" i="123"/>
  <c r="Q636" i="123"/>
  <c r="P636" i="123"/>
  <c r="O636" i="123"/>
  <c r="N636" i="123"/>
  <c r="M636" i="123"/>
  <c r="L636" i="123"/>
  <c r="K636" i="123"/>
  <c r="J636" i="123"/>
  <c r="I636" i="123"/>
  <c r="H636" i="123"/>
  <c r="G636" i="123"/>
  <c r="F636" i="123"/>
  <c r="D636" i="123"/>
  <c r="C636" i="123"/>
  <c r="B636" i="123"/>
  <c r="AB635" i="123"/>
  <c r="Z635" i="123"/>
  <c r="Y635" i="123"/>
  <c r="W635" i="123"/>
  <c r="V635" i="123"/>
  <c r="U635" i="123"/>
  <c r="T635" i="123"/>
  <c r="S635" i="123"/>
  <c r="R635" i="123"/>
  <c r="Q635" i="123"/>
  <c r="P635" i="123"/>
  <c r="O635" i="123"/>
  <c r="N635" i="123"/>
  <c r="M635" i="123"/>
  <c r="L635" i="123"/>
  <c r="K635" i="123"/>
  <c r="J635" i="123"/>
  <c r="I635" i="123"/>
  <c r="H635" i="123"/>
  <c r="G635" i="123"/>
  <c r="F635" i="123"/>
  <c r="D635" i="123"/>
  <c r="C635" i="123"/>
  <c r="B635" i="123"/>
  <c r="AB634" i="123"/>
  <c r="Z634" i="123"/>
  <c r="Y634" i="123"/>
  <c r="W634" i="123"/>
  <c r="V634" i="123"/>
  <c r="U634" i="123"/>
  <c r="T634" i="123"/>
  <c r="S634" i="123"/>
  <c r="R634" i="123"/>
  <c r="Q634" i="123"/>
  <c r="P634" i="123"/>
  <c r="O634" i="123"/>
  <c r="N634" i="123"/>
  <c r="M634" i="123"/>
  <c r="L634" i="123"/>
  <c r="K634" i="123"/>
  <c r="J634" i="123"/>
  <c r="I634" i="123"/>
  <c r="H634" i="123"/>
  <c r="G634" i="123"/>
  <c r="F634" i="123"/>
  <c r="D634" i="123"/>
  <c r="C634" i="123"/>
  <c r="B634" i="123"/>
  <c r="AB633" i="123"/>
  <c r="Z633" i="123"/>
  <c r="Y633" i="123"/>
  <c r="W633" i="123"/>
  <c r="V633" i="123"/>
  <c r="U633" i="123"/>
  <c r="T633" i="123"/>
  <c r="S633" i="123"/>
  <c r="R633" i="123"/>
  <c r="Q633" i="123"/>
  <c r="P633" i="123"/>
  <c r="O633" i="123"/>
  <c r="N633" i="123"/>
  <c r="M633" i="123"/>
  <c r="L633" i="123"/>
  <c r="K633" i="123"/>
  <c r="J633" i="123"/>
  <c r="I633" i="123"/>
  <c r="H633" i="123"/>
  <c r="G633" i="123"/>
  <c r="F633" i="123"/>
  <c r="D633" i="123"/>
  <c r="C633" i="123"/>
  <c r="B633" i="123"/>
  <c r="AB632" i="123"/>
  <c r="Z632" i="123"/>
  <c r="Y632" i="123"/>
  <c r="W632" i="123"/>
  <c r="V632" i="123"/>
  <c r="U632" i="123"/>
  <c r="T632" i="123"/>
  <c r="S632" i="123"/>
  <c r="R632" i="123"/>
  <c r="Q632" i="123"/>
  <c r="P632" i="123"/>
  <c r="O632" i="123"/>
  <c r="N632" i="123"/>
  <c r="M632" i="123"/>
  <c r="L632" i="123"/>
  <c r="K632" i="123"/>
  <c r="J632" i="123"/>
  <c r="I632" i="123"/>
  <c r="H632" i="123"/>
  <c r="G632" i="123"/>
  <c r="F632" i="123"/>
  <c r="D632" i="123"/>
  <c r="C632" i="123"/>
  <c r="B632" i="123"/>
  <c r="AB631" i="123"/>
  <c r="Z631" i="123"/>
  <c r="Y631" i="123"/>
  <c r="W631" i="123"/>
  <c r="V631" i="123"/>
  <c r="U631" i="123"/>
  <c r="T631" i="123"/>
  <c r="S631" i="123"/>
  <c r="R631" i="123"/>
  <c r="Q631" i="123"/>
  <c r="P631" i="123"/>
  <c r="O631" i="123"/>
  <c r="N631" i="123"/>
  <c r="M631" i="123"/>
  <c r="L631" i="123"/>
  <c r="K631" i="123"/>
  <c r="J631" i="123"/>
  <c r="I631" i="123"/>
  <c r="H631" i="123"/>
  <c r="G631" i="123"/>
  <c r="F631" i="123"/>
  <c r="D631" i="123"/>
  <c r="C631" i="123"/>
  <c r="B631" i="123"/>
  <c r="AB630" i="123"/>
  <c r="Z630" i="123"/>
  <c r="Y630" i="123"/>
  <c r="W630" i="123"/>
  <c r="V630" i="123"/>
  <c r="U630" i="123"/>
  <c r="T630" i="123"/>
  <c r="S630" i="123"/>
  <c r="R630" i="123"/>
  <c r="Q630" i="123"/>
  <c r="P630" i="123"/>
  <c r="O630" i="123"/>
  <c r="N630" i="123"/>
  <c r="M630" i="123"/>
  <c r="L630" i="123"/>
  <c r="K630" i="123"/>
  <c r="J630" i="123"/>
  <c r="I630" i="123"/>
  <c r="H630" i="123"/>
  <c r="G630" i="123"/>
  <c r="F630" i="123"/>
  <c r="D630" i="123"/>
  <c r="C630" i="123"/>
  <c r="B630" i="123"/>
  <c r="AB629" i="123"/>
  <c r="Z629" i="123"/>
  <c r="Y629" i="123"/>
  <c r="W629" i="123"/>
  <c r="V629" i="123"/>
  <c r="U629" i="123"/>
  <c r="T629" i="123"/>
  <c r="S629" i="123"/>
  <c r="R629" i="123"/>
  <c r="Q629" i="123"/>
  <c r="P629" i="123"/>
  <c r="O629" i="123"/>
  <c r="N629" i="123"/>
  <c r="M629" i="123"/>
  <c r="L629" i="123"/>
  <c r="K629" i="123"/>
  <c r="J629" i="123"/>
  <c r="I629" i="123"/>
  <c r="H629" i="123"/>
  <c r="G629" i="123"/>
  <c r="F629" i="123"/>
  <c r="D629" i="123"/>
  <c r="C629" i="123"/>
  <c r="B629" i="123"/>
  <c r="AB628" i="123"/>
  <c r="Z628" i="123"/>
  <c r="Y628" i="123"/>
  <c r="W628" i="123"/>
  <c r="V628" i="123"/>
  <c r="U628" i="123"/>
  <c r="T628" i="123"/>
  <c r="S628" i="123"/>
  <c r="R628" i="123"/>
  <c r="Q628" i="123"/>
  <c r="P628" i="123"/>
  <c r="O628" i="123"/>
  <c r="N628" i="123"/>
  <c r="M628" i="123"/>
  <c r="L628" i="123"/>
  <c r="K628" i="123"/>
  <c r="J628" i="123"/>
  <c r="I628" i="123"/>
  <c r="H628" i="123"/>
  <c r="G628" i="123"/>
  <c r="F628" i="123"/>
  <c r="D628" i="123"/>
  <c r="C628" i="123"/>
  <c r="B628" i="123"/>
  <c r="AB627" i="123"/>
  <c r="Z627" i="123"/>
  <c r="Y627" i="123"/>
  <c r="W627" i="123"/>
  <c r="V627" i="123"/>
  <c r="U627" i="123"/>
  <c r="T627" i="123"/>
  <c r="S627" i="123"/>
  <c r="R627" i="123"/>
  <c r="Q627" i="123"/>
  <c r="P627" i="123"/>
  <c r="O627" i="123"/>
  <c r="N627" i="123"/>
  <c r="M627" i="123"/>
  <c r="L627" i="123"/>
  <c r="K627" i="123"/>
  <c r="J627" i="123"/>
  <c r="I627" i="123"/>
  <c r="H627" i="123"/>
  <c r="G627" i="123"/>
  <c r="F627" i="123"/>
  <c r="D627" i="123"/>
  <c r="C627" i="123"/>
  <c r="B627" i="123"/>
  <c r="AB626" i="123"/>
  <c r="Z626" i="123"/>
  <c r="Y626" i="123"/>
  <c r="W626" i="123"/>
  <c r="V626" i="123"/>
  <c r="U626" i="123"/>
  <c r="T626" i="123"/>
  <c r="S626" i="123"/>
  <c r="R626" i="123"/>
  <c r="Q626" i="123"/>
  <c r="P626" i="123"/>
  <c r="O626" i="123"/>
  <c r="N626" i="123"/>
  <c r="M626" i="123"/>
  <c r="L626" i="123"/>
  <c r="K626" i="123"/>
  <c r="J626" i="123"/>
  <c r="I626" i="123"/>
  <c r="H626" i="123"/>
  <c r="G626" i="123"/>
  <c r="F626" i="123"/>
  <c r="D626" i="123"/>
  <c r="C626" i="123"/>
  <c r="B626" i="123"/>
  <c r="AB625" i="123"/>
  <c r="Z625" i="123"/>
  <c r="Y625" i="123"/>
  <c r="W625" i="123"/>
  <c r="V625" i="123"/>
  <c r="U625" i="123"/>
  <c r="T625" i="123"/>
  <c r="S625" i="123"/>
  <c r="R625" i="123"/>
  <c r="Q625" i="123"/>
  <c r="P625" i="123"/>
  <c r="O625" i="123"/>
  <c r="N625" i="123"/>
  <c r="M625" i="123"/>
  <c r="L625" i="123"/>
  <c r="K625" i="123"/>
  <c r="J625" i="123"/>
  <c r="I625" i="123"/>
  <c r="H625" i="123"/>
  <c r="G625" i="123"/>
  <c r="F625" i="123"/>
  <c r="D625" i="123"/>
  <c r="C625" i="123"/>
  <c r="B625" i="123"/>
  <c r="AB624" i="123"/>
  <c r="Z624" i="123"/>
  <c r="Y624" i="123"/>
  <c r="W624" i="123"/>
  <c r="V624" i="123"/>
  <c r="U624" i="123"/>
  <c r="T624" i="123"/>
  <c r="S624" i="123"/>
  <c r="R624" i="123"/>
  <c r="Q624" i="123"/>
  <c r="P624" i="123"/>
  <c r="O624" i="123"/>
  <c r="N624" i="123"/>
  <c r="M624" i="123"/>
  <c r="L624" i="123"/>
  <c r="K624" i="123"/>
  <c r="J624" i="123"/>
  <c r="I624" i="123"/>
  <c r="H624" i="123"/>
  <c r="G624" i="123"/>
  <c r="F624" i="123"/>
  <c r="D624" i="123"/>
  <c r="C624" i="123"/>
  <c r="B624" i="123"/>
  <c r="AB623" i="123"/>
  <c r="Z623" i="123"/>
  <c r="Y623" i="123"/>
  <c r="W623" i="123"/>
  <c r="V623" i="123"/>
  <c r="U623" i="123"/>
  <c r="T623" i="123"/>
  <c r="S623" i="123"/>
  <c r="R623" i="123"/>
  <c r="Q623" i="123"/>
  <c r="P623" i="123"/>
  <c r="O623" i="123"/>
  <c r="N623" i="123"/>
  <c r="M623" i="123"/>
  <c r="L623" i="123"/>
  <c r="K623" i="123"/>
  <c r="J623" i="123"/>
  <c r="I623" i="123"/>
  <c r="H623" i="123"/>
  <c r="G623" i="123"/>
  <c r="F623" i="123"/>
  <c r="D623" i="123"/>
  <c r="C623" i="123"/>
  <c r="B623" i="123"/>
  <c r="AB622" i="123"/>
  <c r="Z622" i="123"/>
  <c r="AA622" i="123" s="1"/>
  <c r="Y622" i="123"/>
  <c r="W622" i="123"/>
  <c r="V622" i="123"/>
  <c r="U622" i="123"/>
  <c r="T622" i="123"/>
  <c r="S622" i="123"/>
  <c r="R622" i="123"/>
  <c r="Q622" i="123"/>
  <c r="P622" i="123"/>
  <c r="O622" i="123"/>
  <c r="N622" i="123"/>
  <c r="M622" i="123"/>
  <c r="L622" i="123"/>
  <c r="K622" i="123"/>
  <c r="J622" i="123"/>
  <c r="I622" i="123"/>
  <c r="H622" i="123"/>
  <c r="G622" i="123"/>
  <c r="F622" i="123"/>
  <c r="D622" i="123"/>
  <c r="C622" i="123"/>
  <c r="B622" i="123"/>
  <c r="AB621" i="123"/>
  <c r="Z621" i="123"/>
  <c r="Y621" i="123"/>
  <c r="W621" i="123"/>
  <c r="V621" i="123"/>
  <c r="U621" i="123"/>
  <c r="T621" i="123"/>
  <c r="S621" i="123"/>
  <c r="R621" i="123"/>
  <c r="Q621" i="123"/>
  <c r="P621" i="123"/>
  <c r="O621" i="123"/>
  <c r="N621" i="123"/>
  <c r="M621" i="123"/>
  <c r="L621" i="123"/>
  <c r="K621" i="123"/>
  <c r="J621" i="123"/>
  <c r="I621" i="123"/>
  <c r="H621" i="123"/>
  <c r="G621" i="123"/>
  <c r="F621" i="123"/>
  <c r="D621" i="123"/>
  <c r="C621" i="123"/>
  <c r="B621" i="123"/>
  <c r="AB620" i="123"/>
  <c r="Z620" i="123"/>
  <c r="AA620" i="123" s="1"/>
  <c r="Y620" i="123"/>
  <c r="W620" i="123"/>
  <c r="V620" i="123"/>
  <c r="U620" i="123"/>
  <c r="T620" i="123"/>
  <c r="S620" i="123"/>
  <c r="R620" i="123"/>
  <c r="Q620" i="123"/>
  <c r="P620" i="123"/>
  <c r="O620" i="123"/>
  <c r="N620" i="123"/>
  <c r="M620" i="123"/>
  <c r="L620" i="123"/>
  <c r="K620" i="123"/>
  <c r="J620" i="123"/>
  <c r="I620" i="123"/>
  <c r="H620" i="123"/>
  <c r="G620" i="123"/>
  <c r="F620" i="123"/>
  <c r="D620" i="123"/>
  <c r="C620" i="123"/>
  <c r="B620" i="123"/>
  <c r="AB619" i="123"/>
  <c r="Z619" i="123"/>
  <c r="Y619" i="123"/>
  <c r="W619" i="123"/>
  <c r="V619" i="123"/>
  <c r="U619" i="123"/>
  <c r="T619" i="123"/>
  <c r="S619" i="123"/>
  <c r="R619" i="123"/>
  <c r="Q619" i="123"/>
  <c r="P619" i="123"/>
  <c r="O619" i="123"/>
  <c r="N619" i="123"/>
  <c r="M619" i="123"/>
  <c r="L619" i="123"/>
  <c r="K619" i="123"/>
  <c r="J619" i="123"/>
  <c r="I619" i="123"/>
  <c r="H619" i="123"/>
  <c r="G619" i="123"/>
  <c r="F619" i="123"/>
  <c r="D619" i="123"/>
  <c r="C619" i="123"/>
  <c r="B619" i="123"/>
  <c r="AB618" i="123"/>
  <c r="Z618" i="123"/>
  <c r="AA618" i="123" s="1"/>
  <c r="Y618" i="123"/>
  <c r="W618" i="123"/>
  <c r="V618" i="123"/>
  <c r="U618" i="123"/>
  <c r="T618" i="123"/>
  <c r="S618" i="123"/>
  <c r="R618" i="123"/>
  <c r="Q618" i="123"/>
  <c r="P618" i="123"/>
  <c r="O618" i="123"/>
  <c r="N618" i="123"/>
  <c r="M618" i="123"/>
  <c r="L618" i="123"/>
  <c r="K618" i="123"/>
  <c r="J618" i="123"/>
  <c r="I618" i="123"/>
  <c r="H618" i="123"/>
  <c r="G618" i="123"/>
  <c r="F618" i="123"/>
  <c r="D618" i="123"/>
  <c r="C618" i="123"/>
  <c r="B618" i="123"/>
  <c r="AB617" i="123"/>
  <c r="Z617" i="123"/>
  <c r="Y617" i="123"/>
  <c r="W617" i="123"/>
  <c r="V617" i="123"/>
  <c r="U617" i="123"/>
  <c r="T617" i="123"/>
  <c r="S617" i="123"/>
  <c r="R617" i="123"/>
  <c r="Q617" i="123"/>
  <c r="P617" i="123"/>
  <c r="O617" i="123"/>
  <c r="N617" i="123"/>
  <c r="M617" i="123"/>
  <c r="L617" i="123"/>
  <c r="K617" i="123"/>
  <c r="J617" i="123"/>
  <c r="I617" i="123"/>
  <c r="H617" i="123"/>
  <c r="G617" i="123"/>
  <c r="F617" i="123"/>
  <c r="D617" i="123"/>
  <c r="C617" i="123"/>
  <c r="B617" i="123"/>
  <c r="AB616" i="123"/>
  <c r="Z616" i="123"/>
  <c r="AA616" i="123" s="1"/>
  <c r="Y616" i="123"/>
  <c r="W616" i="123"/>
  <c r="V616" i="123"/>
  <c r="U616" i="123"/>
  <c r="T616" i="123"/>
  <c r="S616" i="123"/>
  <c r="R616" i="123"/>
  <c r="Q616" i="123"/>
  <c r="P616" i="123"/>
  <c r="O616" i="123"/>
  <c r="N616" i="123"/>
  <c r="M616" i="123"/>
  <c r="L616" i="123"/>
  <c r="K616" i="123"/>
  <c r="J616" i="123"/>
  <c r="I616" i="123"/>
  <c r="H616" i="123"/>
  <c r="G616" i="123"/>
  <c r="F616" i="123"/>
  <c r="D616" i="123"/>
  <c r="C616" i="123"/>
  <c r="B616" i="123"/>
  <c r="AB615" i="123"/>
  <c r="Z615" i="123"/>
  <c r="Y615" i="123"/>
  <c r="W615" i="123"/>
  <c r="V615" i="123"/>
  <c r="U615" i="123"/>
  <c r="T615" i="123"/>
  <c r="S615" i="123"/>
  <c r="R615" i="123"/>
  <c r="Q615" i="123"/>
  <c r="P615" i="123"/>
  <c r="O615" i="123"/>
  <c r="N615" i="123"/>
  <c r="M615" i="123"/>
  <c r="L615" i="123"/>
  <c r="K615" i="123"/>
  <c r="J615" i="123"/>
  <c r="I615" i="123"/>
  <c r="H615" i="123"/>
  <c r="G615" i="123"/>
  <c r="F615" i="123"/>
  <c r="D615" i="123"/>
  <c r="C615" i="123"/>
  <c r="B615" i="123"/>
  <c r="AB614" i="123"/>
  <c r="Z614" i="123"/>
  <c r="Y614" i="123"/>
  <c r="W614" i="123"/>
  <c r="V614" i="123"/>
  <c r="U614" i="123"/>
  <c r="T614" i="123"/>
  <c r="S614" i="123"/>
  <c r="R614" i="123"/>
  <c r="Q614" i="123"/>
  <c r="P614" i="123"/>
  <c r="O614" i="123"/>
  <c r="N614" i="123"/>
  <c r="M614" i="123"/>
  <c r="L614" i="123"/>
  <c r="K614" i="123"/>
  <c r="J614" i="123"/>
  <c r="I614" i="123"/>
  <c r="H614" i="123"/>
  <c r="G614" i="123"/>
  <c r="F614" i="123"/>
  <c r="D614" i="123"/>
  <c r="C614" i="123"/>
  <c r="B614" i="123"/>
  <c r="AB613" i="123"/>
  <c r="Z613" i="123"/>
  <c r="Y613" i="123"/>
  <c r="W613" i="123"/>
  <c r="V613" i="123"/>
  <c r="U613" i="123"/>
  <c r="T613" i="123"/>
  <c r="S613" i="123"/>
  <c r="R613" i="123"/>
  <c r="Q613" i="123"/>
  <c r="P613" i="123"/>
  <c r="O613" i="123"/>
  <c r="N613" i="123"/>
  <c r="M613" i="123"/>
  <c r="L613" i="123"/>
  <c r="K613" i="123"/>
  <c r="J613" i="123"/>
  <c r="I613" i="123"/>
  <c r="H613" i="123"/>
  <c r="G613" i="123"/>
  <c r="F613" i="123"/>
  <c r="D613" i="123"/>
  <c r="C613" i="123"/>
  <c r="B613" i="123"/>
  <c r="AB612" i="123"/>
  <c r="Z612" i="123"/>
  <c r="Y612" i="123"/>
  <c r="W612" i="123"/>
  <c r="V612" i="123"/>
  <c r="U612" i="123"/>
  <c r="T612" i="123"/>
  <c r="S612" i="123"/>
  <c r="R612" i="123"/>
  <c r="Q612" i="123"/>
  <c r="P612" i="123"/>
  <c r="O612" i="123"/>
  <c r="N612" i="123"/>
  <c r="M612" i="123"/>
  <c r="L612" i="123"/>
  <c r="K612" i="123"/>
  <c r="J612" i="123"/>
  <c r="I612" i="123"/>
  <c r="H612" i="123"/>
  <c r="G612" i="123"/>
  <c r="F612" i="123"/>
  <c r="D612" i="123"/>
  <c r="C612" i="123"/>
  <c r="B612" i="123"/>
  <c r="AB611" i="123"/>
  <c r="Z611" i="123"/>
  <c r="Y611" i="123"/>
  <c r="W611" i="123"/>
  <c r="V611" i="123"/>
  <c r="U611" i="123"/>
  <c r="T611" i="123"/>
  <c r="S611" i="123"/>
  <c r="R611" i="123"/>
  <c r="Q611" i="123"/>
  <c r="P611" i="123"/>
  <c r="O611" i="123"/>
  <c r="N611" i="123"/>
  <c r="M611" i="123"/>
  <c r="L611" i="123"/>
  <c r="K611" i="123"/>
  <c r="J611" i="123"/>
  <c r="I611" i="123"/>
  <c r="H611" i="123"/>
  <c r="G611" i="123"/>
  <c r="F611" i="123"/>
  <c r="D611" i="123"/>
  <c r="C611" i="123"/>
  <c r="B611" i="123"/>
  <c r="AB610" i="123"/>
  <c r="Z610" i="123"/>
  <c r="AA610" i="123" s="1"/>
  <c r="Y610" i="123"/>
  <c r="W610" i="123"/>
  <c r="V610" i="123"/>
  <c r="U610" i="123"/>
  <c r="T610" i="123"/>
  <c r="S610" i="123"/>
  <c r="R610" i="123"/>
  <c r="Q610" i="123"/>
  <c r="P610" i="123"/>
  <c r="O610" i="123"/>
  <c r="N610" i="123"/>
  <c r="M610" i="123"/>
  <c r="L610" i="123"/>
  <c r="K610" i="123"/>
  <c r="J610" i="123"/>
  <c r="I610" i="123"/>
  <c r="H610" i="123"/>
  <c r="G610" i="123"/>
  <c r="F610" i="123"/>
  <c r="D610" i="123"/>
  <c r="C610" i="123"/>
  <c r="B610" i="123"/>
  <c r="AB609" i="123"/>
  <c r="Z609" i="123"/>
  <c r="Y609" i="123"/>
  <c r="W609" i="123"/>
  <c r="V609" i="123"/>
  <c r="U609" i="123"/>
  <c r="T609" i="123"/>
  <c r="S609" i="123"/>
  <c r="R609" i="123"/>
  <c r="Q609" i="123"/>
  <c r="P609" i="123"/>
  <c r="O609" i="123"/>
  <c r="N609" i="123"/>
  <c r="M609" i="123"/>
  <c r="L609" i="123"/>
  <c r="K609" i="123"/>
  <c r="J609" i="123"/>
  <c r="I609" i="123"/>
  <c r="H609" i="123"/>
  <c r="G609" i="123"/>
  <c r="F609" i="123"/>
  <c r="D609" i="123"/>
  <c r="C609" i="123"/>
  <c r="B609" i="123"/>
  <c r="AB608" i="123"/>
  <c r="Z608" i="123"/>
  <c r="AA608" i="123" s="1"/>
  <c r="Y608" i="123"/>
  <c r="W608" i="123"/>
  <c r="V608" i="123"/>
  <c r="U608" i="123"/>
  <c r="T608" i="123"/>
  <c r="S608" i="123"/>
  <c r="R608" i="123"/>
  <c r="Q608" i="123"/>
  <c r="P608" i="123"/>
  <c r="O608" i="123"/>
  <c r="N608" i="123"/>
  <c r="M608" i="123"/>
  <c r="L608" i="123"/>
  <c r="K608" i="123"/>
  <c r="J608" i="123"/>
  <c r="I608" i="123"/>
  <c r="H608" i="123"/>
  <c r="G608" i="123"/>
  <c r="F608" i="123"/>
  <c r="D608" i="123"/>
  <c r="C608" i="123"/>
  <c r="B608" i="123"/>
  <c r="AB607" i="123"/>
  <c r="Z607" i="123"/>
  <c r="Y607" i="123"/>
  <c r="W607" i="123"/>
  <c r="V607" i="123"/>
  <c r="U607" i="123"/>
  <c r="T607" i="123"/>
  <c r="S607" i="123"/>
  <c r="R607" i="123"/>
  <c r="Q607" i="123"/>
  <c r="P607" i="123"/>
  <c r="O607" i="123"/>
  <c r="N607" i="123"/>
  <c r="M607" i="123"/>
  <c r="L607" i="123"/>
  <c r="K607" i="123"/>
  <c r="J607" i="123"/>
  <c r="I607" i="123"/>
  <c r="H607" i="123"/>
  <c r="G607" i="123"/>
  <c r="F607" i="123"/>
  <c r="D607" i="123"/>
  <c r="C607" i="123"/>
  <c r="B607" i="123"/>
  <c r="AB606" i="123"/>
  <c r="Z606" i="123"/>
  <c r="Y606" i="123"/>
  <c r="W606" i="123"/>
  <c r="V606" i="123"/>
  <c r="U606" i="123"/>
  <c r="T606" i="123"/>
  <c r="S606" i="123"/>
  <c r="R606" i="123"/>
  <c r="Q606" i="123"/>
  <c r="P606" i="123"/>
  <c r="O606" i="123"/>
  <c r="N606" i="123"/>
  <c r="M606" i="123"/>
  <c r="L606" i="123"/>
  <c r="K606" i="123"/>
  <c r="J606" i="123"/>
  <c r="I606" i="123"/>
  <c r="H606" i="123"/>
  <c r="G606" i="123"/>
  <c r="F606" i="123"/>
  <c r="D606" i="123"/>
  <c r="C606" i="123"/>
  <c r="B606" i="123"/>
  <c r="AB605" i="123"/>
  <c r="Z605" i="123"/>
  <c r="Y605" i="123"/>
  <c r="W605" i="123"/>
  <c r="V605" i="123"/>
  <c r="U605" i="123"/>
  <c r="T605" i="123"/>
  <c r="S605" i="123"/>
  <c r="R605" i="123"/>
  <c r="Q605" i="123"/>
  <c r="P605" i="123"/>
  <c r="O605" i="123"/>
  <c r="N605" i="123"/>
  <c r="M605" i="123"/>
  <c r="L605" i="123"/>
  <c r="K605" i="123"/>
  <c r="J605" i="123"/>
  <c r="I605" i="123"/>
  <c r="H605" i="123"/>
  <c r="G605" i="123"/>
  <c r="F605" i="123"/>
  <c r="D605" i="123"/>
  <c r="C605" i="123"/>
  <c r="B605" i="123"/>
  <c r="AB604" i="123"/>
  <c r="Z604" i="123"/>
  <c r="Y604" i="123"/>
  <c r="W604" i="123"/>
  <c r="V604" i="123"/>
  <c r="U604" i="123"/>
  <c r="T604" i="123"/>
  <c r="S604" i="123"/>
  <c r="R604" i="123"/>
  <c r="Q604" i="123"/>
  <c r="P604" i="123"/>
  <c r="O604" i="123"/>
  <c r="N604" i="123"/>
  <c r="M604" i="123"/>
  <c r="L604" i="123"/>
  <c r="K604" i="123"/>
  <c r="J604" i="123"/>
  <c r="I604" i="123"/>
  <c r="H604" i="123"/>
  <c r="G604" i="123"/>
  <c r="F604" i="123"/>
  <c r="D604" i="123"/>
  <c r="C604" i="123"/>
  <c r="B604" i="123"/>
  <c r="AB603" i="123"/>
  <c r="Z603" i="123"/>
  <c r="Y603" i="123"/>
  <c r="W603" i="123"/>
  <c r="V603" i="123"/>
  <c r="U603" i="123"/>
  <c r="T603" i="123"/>
  <c r="S603" i="123"/>
  <c r="R603" i="123"/>
  <c r="Q603" i="123"/>
  <c r="P603" i="123"/>
  <c r="O603" i="123"/>
  <c r="N603" i="123"/>
  <c r="M603" i="123"/>
  <c r="L603" i="123"/>
  <c r="K603" i="123"/>
  <c r="J603" i="123"/>
  <c r="I603" i="123"/>
  <c r="H603" i="123"/>
  <c r="G603" i="123"/>
  <c r="F603" i="123"/>
  <c r="D603" i="123"/>
  <c r="C603" i="123"/>
  <c r="B603" i="123"/>
  <c r="AB602" i="123"/>
  <c r="Z602" i="123"/>
  <c r="Y602" i="123"/>
  <c r="W602" i="123"/>
  <c r="V602" i="123"/>
  <c r="U602" i="123"/>
  <c r="T602" i="123"/>
  <c r="S602" i="123"/>
  <c r="R602" i="123"/>
  <c r="Q602" i="123"/>
  <c r="P602" i="123"/>
  <c r="O602" i="123"/>
  <c r="N602" i="123"/>
  <c r="M602" i="123"/>
  <c r="L602" i="123"/>
  <c r="K602" i="123"/>
  <c r="J602" i="123"/>
  <c r="I602" i="123"/>
  <c r="H602" i="123"/>
  <c r="G602" i="123"/>
  <c r="F602" i="123"/>
  <c r="D602" i="123"/>
  <c r="C602" i="123"/>
  <c r="B602" i="123"/>
  <c r="AB601" i="123"/>
  <c r="Z601" i="123"/>
  <c r="Y601" i="123"/>
  <c r="W601" i="123"/>
  <c r="V601" i="123"/>
  <c r="U601" i="123"/>
  <c r="T601" i="123"/>
  <c r="S601" i="123"/>
  <c r="R601" i="123"/>
  <c r="Q601" i="123"/>
  <c r="P601" i="123"/>
  <c r="O601" i="123"/>
  <c r="N601" i="123"/>
  <c r="M601" i="123"/>
  <c r="L601" i="123"/>
  <c r="K601" i="123"/>
  <c r="J601" i="123"/>
  <c r="I601" i="123"/>
  <c r="H601" i="123"/>
  <c r="G601" i="123"/>
  <c r="F601" i="123"/>
  <c r="D601" i="123"/>
  <c r="C601" i="123"/>
  <c r="B601" i="123"/>
  <c r="AB600" i="123"/>
  <c r="Z600" i="123"/>
  <c r="Y600" i="123"/>
  <c r="W600" i="123"/>
  <c r="V600" i="123"/>
  <c r="U600" i="123"/>
  <c r="T600" i="123"/>
  <c r="S600" i="123"/>
  <c r="R600" i="123"/>
  <c r="Q600" i="123"/>
  <c r="P600" i="123"/>
  <c r="O600" i="123"/>
  <c r="N600" i="123"/>
  <c r="M600" i="123"/>
  <c r="L600" i="123"/>
  <c r="K600" i="123"/>
  <c r="J600" i="123"/>
  <c r="I600" i="123"/>
  <c r="H600" i="123"/>
  <c r="G600" i="123"/>
  <c r="F600" i="123"/>
  <c r="D600" i="123"/>
  <c r="C600" i="123"/>
  <c r="B600" i="123"/>
  <c r="AB599" i="123"/>
  <c r="Z599" i="123"/>
  <c r="Y599" i="123"/>
  <c r="W599" i="123"/>
  <c r="V599" i="123"/>
  <c r="U599" i="123"/>
  <c r="T599" i="123"/>
  <c r="S599" i="123"/>
  <c r="R599" i="123"/>
  <c r="Q599" i="123"/>
  <c r="P599" i="123"/>
  <c r="O599" i="123"/>
  <c r="N599" i="123"/>
  <c r="M599" i="123"/>
  <c r="L599" i="123"/>
  <c r="K599" i="123"/>
  <c r="J599" i="123"/>
  <c r="I599" i="123"/>
  <c r="H599" i="123"/>
  <c r="G599" i="123"/>
  <c r="F599" i="123"/>
  <c r="D599" i="123"/>
  <c r="C599" i="123"/>
  <c r="B599" i="123"/>
  <c r="AB598" i="123"/>
  <c r="Z598" i="123"/>
  <c r="Y598" i="123"/>
  <c r="W598" i="123"/>
  <c r="V598" i="123"/>
  <c r="U598" i="123"/>
  <c r="T598" i="123"/>
  <c r="S598" i="123"/>
  <c r="R598" i="123"/>
  <c r="Q598" i="123"/>
  <c r="P598" i="123"/>
  <c r="O598" i="123"/>
  <c r="N598" i="123"/>
  <c r="M598" i="123"/>
  <c r="L598" i="123"/>
  <c r="K598" i="123"/>
  <c r="J598" i="123"/>
  <c r="I598" i="123"/>
  <c r="H598" i="123"/>
  <c r="G598" i="123"/>
  <c r="F598" i="123"/>
  <c r="D598" i="123"/>
  <c r="C598" i="123"/>
  <c r="B598" i="123"/>
  <c r="AB597" i="123"/>
  <c r="Z597" i="123"/>
  <c r="Y597" i="123"/>
  <c r="W597" i="123"/>
  <c r="V597" i="123"/>
  <c r="U597" i="123"/>
  <c r="T597" i="123"/>
  <c r="S597" i="123"/>
  <c r="R597" i="123"/>
  <c r="Q597" i="123"/>
  <c r="P597" i="123"/>
  <c r="O597" i="123"/>
  <c r="N597" i="123"/>
  <c r="M597" i="123"/>
  <c r="L597" i="123"/>
  <c r="K597" i="123"/>
  <c r="J597" i="123"/>
  <c r="I597" i="123"/>
  <c r="H597" i="123"/>
  <c r="G597" i="123"/>
  <c r="F597" i="123"/>
  <c r="D597" i="123"/>
  <c r="C597" i="123"/>
  <c r="B597" i="123"/>
  <c r="AB596" i="123"/>
  <c r="Z596" i="123"/>
  <c r="Y596" i="123"/>
  <c r="W596" i="123"/>
  <c r="V596" i="123"/>
  <c r="U596" i="123"/>
  <c r="T596" i="123"/>
  <c r="S596" i="123"/>
  <c r="R596" i="123"/>
  <c r="Q596" i="123"/>
  <c r="P596" i="123"/>
  <c r="O596" i="123"/>
  <c r="N596" i="123"/>
  <c r="M596" i="123"/>
  <c r="L596" i="123"/>
  <c r="K596" i="123"/>
  <c r="J596" i="123"/>
  <c r="I596" i="123"/>
  <c r="H596" i="123"/>
  <c r="G596" i="123"/>
  <c r="F596" i="123"/>
  <c r="D596" i="123"/>
  <c r="C596" i="123"/>
  <c r="B596" i="123"/>
  <c r="AB595" i="123"/>
  <c r="Z595" i="123"/>
  <c r="Y595" i="123"/>
  <c r="W595" i="123"/>
  <c r="V595" i="123"/>
  <c r="U595" i="123"/>
  <c r="T595" i="123"/>
  <c r="S595" i="123"/>
  <c r="R595" i="123"/>
  <c r="Q595" i="123"/>
  <c r="P595" i="123"/>
  <c r="O595" i="123"/>
  <c r="N595" i="123"/>
  <c r="M595" i="123"/>
  <c r="L595" i="123"/>
  <c r="K595" i="123"/>
  <c r="J595" i="123"/>
  <c r="I595" i="123"/>
  <c r="H595" i="123"/>
  <c r="G595" i="123"/>
  <c r="F595" i="123"/>
  <c r="D595" i="123"/>
  <c r="C595" i="123"/>
  <c r="B595" i="123"/>
  <c r="AB594" i="123"/>
  <c r="Z594" i="123"/>
  <c r="Y594" i="123"/>
  <c r="W594" i="123"/>
  <c r="V594" i="123"/>
  <c r="U594" i="123"/>
  <c r="T594" i="123"/>
  <c r="S594" i="123"/>
  <c r="R594" i="123"/>
  <c r="Q594" i="123"/>
  <c r="P594" i="123"/>
  <c r="O594" i="123"/>
  <c r="N594" i="123"/>
  <c r="M594" i="123"/>
  <c r="L594" i="123"/>
  <c r="K594" i="123"/>
  <c r="J594" i="123"/>
  <c r="I594" i="123"/>
  <c r="H594" i="123"/>
  <c r="G594" i="123"/>
  <c r="F594" i="123"/>
  <c r="D594" i="123"/>
  <c r="C594" i="123"/>
  <c r="B594" i="123"/>
  <c r="AB593" i="123"/>
  <c r="Z593" i="123"/>
  <c r="Y593" i="123"/>
  <c r="W593" i="123"/>
  <c r="V593" i="123"/>
  <c r="U593" i="123"/>
  <c r="T593" i="123"/>
  <c r="S593" i="123"/>
  <c r="R593" i="123"/>
  <c r="Q593" i="123"/>
  <c r="P593" i="123"/>
  <c r="O593" i="123"/>
  <c r="N593" i="123"/>
  <c r="M593" i="123"/>
  <c r="L593" i="123"/>
  <c r="K593" i="123"/>
  <c r="J593" i="123"/>
  <c r="I593" i="123"/>
  <c r="H593" i="123"/>
  <c r="G593" i="123"/>
  <c r="F593" i="123"/>
  <c r="D593" i="123"/>
  <c r="C593" i="123"/>
  <c r="B593" i="123"/>
  <c r="AB592" i="123"/>
  <c r="Z592" i="123"/>
  <c r="Y592" i="123"/>
  <c r="W592" i="123"/>
  <c r="V592" i="123"/>
  <c r="U592" i="123"/>
  <c r="T592" i="123"/>
  <c r="S592" i="123"/>
  <c r="R592" i="123"/>
  <c r="Q592" i="123"/>
  <c r="P592" i="123"/>
  <c r="O592" i="123"/>
  <c r="N592" i="123"/>
  <c r="M592" i="123"/>
  <c r="L592" i="123"/>
  <c r="K592" i="123"/>
  <c r="J592" i="123"/>
  <c r="I592" i="123"/>
  <c r="H592" i="123"/>
  <c r="G592" i="123"/>
  <c r="F592" i="123"/>
  <c r="D592" i="123"/>
  <c r="C592" i="123"/>
  <c r="B592" i="123"/>
  <c r="AB591" i="123"/>
  <c r="Z591" i="123"/>
  <c r="Y591" i="123"/>
  <c r="W591" i="123"/>
  <c r="V591" i="123"/>
  <c r="U591" i="123"/>
  <c r="T591" i="123"/>
  <c r="S591" i="123"/>
  <c r="R591" i="123"/>
  <c r="Q591" i="123"/>
  <c r="P591" i="123"/>
  <c r="O591" i="123"/>
  <c r="N591" i="123"/>
  <c r="M591" i="123"/>
  <c r="L591" i="123"/>
  <c r="K591" i="123"/>
  <c r="J591" i="123"/>
  <c r="I591" i="123"/>
  <c r="H591" i="123"/>
  <c r="G591" i="123"/>
  <c r="F591" i="123"/>
  <c r="D591" i="123"/>
  <c r="C591" i="123"/>
  <c r="B591" i="123"/>
  <c r="AB590" i="123"/>
  <c r="Z590" i="123"/>
  <c r="Y590" i="123"/>
  <c r="W590" i="123"/>
  <c r="V590" i="123"/>
  <c r="U590" i="123"/>
  <c r="T590" i="123"/>
  <c r="S590" i="123"/>
  <c r="R590" i="123"/>
  <c r="Q590" i="123"/>
  <c r="P590" i="123"/>
  <c r="O590" i="123"/>
  <c r="N590" i="123"/>
  <c r="M590" i="123"/>
  <c r="L590" i="123"/>
  <c r="K590" i="123"/>
  <c r="J590" i="123"/>
  <c r="I590" i="123"/>
  <c r="H590" i="123"/>
  <c r="G590" i="123"/>
  <c r="F590" i="123"/>
  <c r="D590" i="123"/>
  <c r="C590" i="123"/>
  <c r="B590" i="123"/>
  <c r="AB589" i="123"/>
  <c r="Z589" i="123"/>
  <c r="Y589" i="123"/>
  <c r="W589" i="123"/>
  <c r="V589" i="123"/>
  <c r="U589" i="123"/>
  <c r="T589" i="123"/>
  <c r="S589" i="123"/>
  <c r="R589" i="123"/>
  <c r="Q589" i="123"/>
  <c r="P589" i="123"/>
  <c r="O589" i="123"/>
  <c r="N589" i="123"/>
  <c r="M589" i="123"/>
  <c r="L589" i="123"/>
  <c r="K589" i="123"/>
  <c r="J589" i="123"/>
  <c r="I589" i="123"/>
  <c r="H589" i="123"/>
  <c r="G589" i="123"/>
  <c r="F589" i="123"/>
  <c r="D589" i="123"/>
  <c r="C589" i="123"/>
  <c r="B589" i="123"/>
  <c r="AB588" i="123"/>
  <c r="Z588" i="123"/>
  <c r="Y588" i="123"/>
  <c r="W588" i="123"/>
  <c r="V588" i="123"/>
  <c r="U588" i="123"/>
  <c r="T588" i="123"/>
  <c r="S588" i="123"/>
  <c r="R588" i="123"/>
  <c r="Q588" i="123"/>
  <c r="P588" i="123"/>
  <c r="O588" i="123"/>
  <c r="N588" i="123"/>
  <c r="M588" i="123"/>
  <c r="L588" i="123"/>
  <c r="K588" i="123"/>
  <c r="J588" i="123"/>
  <c r="I588" i="123"/>
  <c r="H588" i="123"/>
  <c r="G588" i="123"/>
  <c r="F588" i="123"/>
  <c r="D588" i="123"/>
  <c r="C588" i="123"/>
  <c r="B588" i="123"/>
  <c r="AB587" i="123"/>
  <c r="Z587" i="123"/>
  <c r="Y587" i="123"/>
  <c r="W587" i="123"/>
  <c r="V587" i="123"/>
  <c r="U587" i="123"/>
  <c r="T587" i="123"/>
  <c r="S587" i="123"/>
  <c r="R587" i="123"/>
  <c r="Q587" i="123"/>
  <c r="P587" i="123"/>
  <c r="O587" i="123"/>
  <c r="N587" i="123"/>
  <c r="M587" i="123"/>
  <c r="L587" i="123"/>
  <c r="K587" i="123"/>
  <c r="J587" i="123"/>
  <c r="I587" i="123"/>
  <c r="H587" i="123"/>
  <c r="G587" i="123"/>
  <c r="F587" i="123"/>
  <c r="D587" i="123"/>
  <c r="C587" i="123"/>
  <c r="B587" i="123"/>
  <c r="AB586" i="123"/>
  <c r="Z586" i="123"/>
  <c r="Y586" i="123"/>
  <c r="W586" i="123"/>
  <c r="V586" i="123"/>
  <c r="U586" i="123"/>
  <c r="T586" i="123"/>
  <c r="S586" i="123"/>
  <c r="R586" i="123"/>
  <c r="Q586" i="123"/>
  <c r="P586" i="123"/>
  <c r="O586" i="123"/>
  <c r="N586" i="123"/>
  <c r="M586" i="123"/>
  <c r="L586" i="123"/>
  <c r="K586" i="123"/>
  <c r="J586" i="123"/>
  <c r="I586" i="123"/>
  <c r="H586" i="123"/>
  <c r="G586" i="123"/>
  <c r="F586" i="123"/>
  <c r="D586" i="123"/>
  <c r="C586" i="123"/>
  <c r="B586" i="123"/>
  <c r="AB584" i="123"/>
  <c r="Z584" i="123"/>
  <c r="Y584" i="123"/>
  <c r="W584" i="123"/>
  <c r="V584" i="123"/>
  <c r="U584" i="123"/>
  <c r="T584" i="123"/>
  <c r="S584" i="123"/>
  <c r="R584" i="123"/>
  <c r="Q584" i="123"/>
  <c r="P584" i="123"/>
  <c r="O584" i="123"/>
  <c r="N584" i="123"/>
  <c r="M584" i="123"/>
  <c r="L584" i="123"/>
  <c r="K584" i="123"/>
  <c r="J584" i="123"/>
  <c r="I584" i="123"/>
  <c r="H584" i="123"/>
  <c r="G584" i="123"/>
  <c r="F584" i="123"/>
  <c r="D584" i="123"/>
  <c r="C584" i="123"/>
  <c r="B584" i="123"/>
  <c r="AB583" i="123"/>
  <c r="Z583" i="123"/>
  <c r="Y583" i="123"/>
  <c r="W583" i="123"/>
  <c r="V583" i="123"/>
  <c r="U583" i="123"/>
  <c r="T583" i="123"/>
  <c r="S583" i="123"/>
  <c r="R583" i="123"/>
  <c r="Q583" i="123"/>
  <c r="P583" i="123"/>
  <c r="O583" i="123"/>
  <c r="N583" i="123"/>
  <c r="M583" i="123"/>
  <c r="L583" i="123"/>
  <c r="K583" i="123"/>
  <c r="J583" i="123"/>
  <c r="I583" i="123"/>
  <c r="H583" i="123"/>
  <c r="G583" i="123"/>
  <c r="F583" i="123"/>
  <c r="D583" i="123"/>
  <c r="C583" i="123"/>
  <c r="B583" i="123"/>
  <c r="AB582" i="123"/>
  <c r="Z582" i="123"/>
  <c r="Y582" i="123"/>
  <c r="W582" i="123"/>
  <c r="V582" i="123"/>
  <c r="U582" i="123"/>
  <c r="T582" i="123"/>
  <c r="S582" i="123"/>
  <c r="R582" i="123"/>
  <c r="Q582" i="123"/>
  <c r="P582" i="123"/>
  <c r="O582" i="123"/>
  <c r="N582" i="123"/>
  <c r="M582" i="123"/>
  <c r="L582" i="123"/>
  <c r="K582" i="123"/>
  <c r="J582" i="123"/>
  <c r="I582" i="123"/>
  <c r="H582" i="123"/>
  <c r="G582" i="123"/>
  <c r="F582" i="123"/>
  <c r="D582" i="123"/>
  <c r="C582" i="123"/>
  <c r="B582" i="123"/>
  <c r="AB581" i="123"/>
  <c r="Z581" i="123"/>
  <c r="Y581" i="123"/>
  <c r="W581" i="123"/>
  <c r="V581" i="123"/>
  <c r="U581" i="123"/>
  <c r="T581" i="123"/>
  <c r="S581" i="123"/>
  <c r="R581" i="123"/>
  <c r="Q581" i="123"/>
  <c r="P581" i="123"/>
  <c r="O581" i="123"/>
  <c r="N581" i="123"/>
  <c r="M581" i="123"/>
  <c r="L581" i="123"/>
  <c r="K581" i="123"/>
  <c r="J581" i="123"/>
  <c r="I581" i="123"/>
  <c r="H581" i="123"/>
  <c r="G581" i="123"/>
  <c r="F581" i="123"/>
  <c r="D581" i="123"/>
  <c r="C581" i="123"/>
  <c r="B581" i="123"/>
  <c r="AB580" i="123"/>
  <c r="Z580" i="123"/>
  <c r="Y580" i="123"/>
  <c r="W580" i="123"/>
  <c r="V580" i="123"/>
  <c r="U580" i="123"/>
  <c r="T580" i="123"/>
  <c r="S580" i="123"/>
  <c r="R580" i="123"/>
  <c r="Q580" i="123"/>
  <c r="P580" i="123"/>
  <c r="O580" i="123"/>
  <c r="N580" i="123"/>
  <c r="M580" i="123"/>
  <c r="L580" i="123"/>
  <c r="K580" i="123"/>
  <c r="J580" i="123"/>
  <c r="I580" i="123"/>
  <c r="H580" i="123"/>
  <c r="G580" i="123"/>
  <c r="F580" i="123"/>
  <c r="D580" i="123"/>
  <c r="C580" i="123"/>
  <c r="B580" i="123"/>
  <c r="AB579" i="123"/>
  <c r="Z579" i="123"/>
  <c r="Y579" i="123"/>
  <c r="W579" i="123"/>
  <c r="V579" i="123"/>
  <c r="U579" i="123"/>
  <c r="T579" i="123"/>
  <c r="S579" i="123"/>
  <c r="R579" i="123"/>
  <c r="Q579" i="123"/>
  <c r="P579" i="123"/>
  <c r="O579" i="123"/>
  <c r="N579" i="123"/>
  <c r="M579" i="123"/>
  <c r="L579" i="123"/>
  <c r="K579" i="123"/>
  <c r="J579" i="123"/>
  <c r="I579" i="123"/>
  <c r="H579" i="123"/>
  <c r="G579" i="123"/>
  <c r="F579" i="123"/>
  <c r="D579" i="123"/>
  <c r="C579" i="123"/>
  <c r="B579" i="123"/>
  <c r="AB578" i="123"/>
  <c r="Z578" i="123"/>
  <c r="Y578" i="123"/>
  <c r="W578" i="123"/>
  <c r="V578" i="123"/>
  <c r="U578" i="123"/>
  <c r="T578" i="123"/>
  <c r="S578" i="123"/>
  <c r="R578" i="123"/>
  <c r="Q578" i="123"/>
  <c r="P578" i="123"/>
  <c r="O578" i="123"/>
  <c r="N578" i="123"/>
  <c r="M578" i="123"/>
  <c r="L578" i="123"/>
  <c r="K578" i="123"/>
  <c r="J578" i="123"/>
  <c r="I578" i="123"/>
  <c r="H578" i="123"/>
  <c r="G578" i="123"/>
  <c r="F578" i="123"/>
  <c r="D578" i="123"/>
  <c r="C578" i="123"/>
  <c r="B578" i="123"/>
  <c r="AB577" i="123"/>
  <c r="Z577" i="123"/>
  <c r="Y577" i="123"/>
  <c r="W577" i="123"/>
  <c r="V577" i="123"/>
  <c r="U577" i="123"/>
  <c r="T577" i="123"/>
  <c r="S577" i="123"/>
  <c r="R577" i="123"/>
  <c r="Q577" i="123"/>
  <c r="P577" i="123"/>
  <c r="O577" i="123"/>
  <c r="N577" i="123"/>
  <c r="M577" i="123"/>
  <c r="L577" i="123"/>
  <c r="K577" i="123"/>
  <c r="J577" i="123"/>
  <c r="I577" i="123"/>
  <c r="H577" i="123"/>
  <c r="G577" i="123"/>
  <c r="F577" i="123"/>
  <c r="D577" i="123"/>
  <c r="C577" i="123"/>
  <c r="B577" i="123"/>
  <c r="AB576" i="123"/>
  <c r="Z576" i="123"/>
  <c r="Y576" i="123"/>
  <c r="W576" i="123"/>
  <c r="V576" i="123"/>
  <c r="U576" i="123"/>
  <c r="T576" i="123"/>
  <c r="S576" i="123"/>
  <c r="R576" i="123"/>
  <c r="Q576" i="123"/>
  <c r="P576" i="123"/>
  <c r="O576" i="123"/>
  <c r="N576" i="123"/>
  <c r="M576" i="123"/>
  <c r="L576" i="123"/>
  <c r="K576" i="123"/>
  <c r="J576" i="123"/>
  <c r="I576" i="123"/>
  <c r="H576" i="123"/>
  <c r="G576" i="123"/>
  <c r="F576" i="123"/>
  <c r="D576" i="123"/>
  <c r="C576" i="123"/>
  <c r="B576" i="123"/>
  <c r="AB575" i="123"/>
  <c r="Z575" i="123"/>
  <c r="Y575" i="123"/>
  <c r="W575" i="123"/>
  <c r="V575" i="123"/>
  <c r="U575" i="123"/>
  <c r="T575" i="123"/>
  <c r="S575" i="123"/>
  <c r="R575" i="123"/>
  <c r="Q575" i="123"/>
  <c r="P575" i="123"/>
  <c r="O575" i="123"/>
  <c r="N575" i="123"/>
  <c r="M575" i="123"/>
  <c r="L575" i="123"/>
  <c r="K575" i="123"/>
  <c r="J575" i="123"/>
  <c r="I575" i="123"/>
  <c r="H575" i="123"/>
  <c r="G575" i="123"/>
  <c r="F575" i="123"/>
  <c r="D575" i="123"/>
  <c r="C575" i="123"/>
  <c r="B575" i="123"/>
  <c r="AB574" i="123"/>
  <c r="Z574" i="123"/>
  <c r="Y574" i="123"/>
  <c r="W574" i="123"/>
  <c r="V574" i="123"/>
  <c r="U574" i="123"/>
  <c r="T574" i="123"/>
  <c r="S574" i="123"/>
  <c r="R574" i="123"/>
  <c r="Q574" i="123"/>
  <c r="P574" i="123"/>
  <c r="O574" i="123"/>
  <c r="N574" i="123"/>
  <c r="M574" i="123"/>
  <c r="L574" i="123"/>
  <c r="K574" i="123"/>
  <c r="J574" i="123"/>
  <c r="I574" i="123"/>
  <c r="H574" i="123"/>
  <c r="G574" i="123"/>
  <c r="F574" i="123"/>
  <c r="D574" i="123"/>
  <c r="C574" i="123"/>
  <c r="B574" i="123"/>
  <c r="AB573" i="123"/>
  <c r="Z573" i="123"/>
  <c r="Y573" i="123"/>
  <c r="W573" i="123"/>
  <c r="V573" i="123"/>
  <c r="U573" i="123"/>
  <c r="T573" i="123"/>
  <c r="S573" i="123"/>
  <c r="R573" i="123"/>
  <c r="Q573" i="123"/>
  <c r="P573" i="123"/>
  <c r="O573" i="123"/>
  <c r="N573" i="123"/>
  <c r="M573" i="123"/>
  <c r="L573" i="123"/>
  <c r="K573" i="123"/>
  <c r="J573" i="123"/>
  <c r="I573" i="123"/>
  <c r="H573" i="123"/>
  <c r="G573" i="123"/>
  <c r="F573" i="123"/>
  <c r="D573" i="123"/>
  <c r="C573" i="123"/>
  <c r="B573" i="123"/>
  <c r="AB572" i="123"/>
  <c r="Z572" i="123"/>
  <c r="Y572" i="123"/>
  <c r="W572" i="123"/>
  <c r="V572" i="123"/>
  <c r="U572" i="123"/>
  <c r="T572" i="123"/>
  <c r="S572" i="123"/>
  <c r="R572" i="123"/>
  <c r="Q572" i="123"/>
  <c r="P572" i="123"/>
  <c r="O572" i="123"/>
  <c r="N572" i="123"/>
  <c r="M572" i="123"/>
  <c r="L572" i="123"/>
  <c r="K572" i="123"/>
  <c r="J572" i="123"/>
  <c r="I572" i="123"/>
  <c r="H572" i="123"/>
  <c r="G572" i="123"/>
  <c r="F572" i="123"/>
  <c r="D572" i="123"/>
  <c r="C572" i="123"/>
  <c r="B572" i="123"/>
  <c r="AB571" i="123"/>
  <c r="Z571" i="123"/>
  <c r="Y571" i="123"/>
  <c r="W571" i="123"/>
  <c r="V571" i="123"/>
  <c r="U571" i="123"/>
  <c r="T571" i="123"/>
  <c r="S571" i="123"/>
  <c r="R571" i="123"/>
  <c r="Q571" i="123"/>
  <c r="P571" i="123"/>
  <c r="O571" i="123"/>
  <c r="N571" i="123"/>
  <c r="M571" i="123"/>
  <c r="L571" i="123"/>
  <c r="K571" i="123"/>
  <c r="J571" i="123"/>
  <c r="I571" i="123"/>
  <c r="H571" i="123"/>
  <c r="G571" i="123"/>
  <c r="F571" i="123"/>
  <c r="D571" i="123"/>
  <c r="C571" i="123"/>
  <c r="B571" i="123"/>
  <c r="AB570" i="123"/>
  <c r="Z570" i="123"/>
  <c r="Y570" i="123"/>
  <c r="W570" i="123"/>
  <c r="V570" i="123"/>
  <c r="U570" i="123"/>
  <c r="T570" i="123"/>
  <c r="S570" i="123"/>
  <c r="R570" i="123"/>
  <c r="Q570" i="123"/>
  <c r="P570" i="123"/>
  <c r="O570" i="123"/>
  <c r="N570" i="123"/>
  <c r="M570" i="123"/>
  <c r="L570" i="123"/>
  <c r="K570" i="123"/>
  <c r="J570" i="123"/>
  <c r="I570" i="123"/>
  <c r="H570" i="123"/>
  <c r="G570" i="123"/>
  <c r="F570" i="123"/>
  <c r="D570" i="123"/>
  <c r="C570" i="123"/>
  <c r="B570" i="123"/>
  <c r="AB569" i="123"/>
  <c r="Z569" i="123"/>
  <c r="Y569" i="123"/>
  <c r="W569" i="123"/>
  <c r="V569" i="123"/>
  <c r="U569" i="123"/>
  <c r="T569" i="123"/>
  <c r="S569" i="123"/>
  <c r="R569" i="123"/>
  <c r="Q569" i="123"/>
  <c r="P569" i="123"/>
  <c r="O569" i="123"/>
  <c r="N569" i="123"/>
  <c r="M569" i="123"/>
  <c r="L569" i="123"/>
  <c r="K569" i="123"/>
  <c r="J569" i="123"/>
  <c r="I569" i="123"/>
  <c r="H569" i="123"/>
  <c r="G569" i="123"/>
  <c r="F569" i="123"/>
  <c r="D569" i="123"/>
  <c r="C569" i="123"/>
  <c r="B569" i="123"/>
  <c r="AB568" i="123"/>
  <c r="Z568" i="123"/>
  <c r="Y568" i="123"/>
  <c r="W568" i="123"/>
  <c r="V568" i="123"/>
  <c r="U568" i="123"/>
  <c r="T568" i="123"/>
  <c r="S568" i="123"/>
  <c r="R568" i="123"/>
  <c r="Q568" i="123"/>
  <c r="P568" i="123"/>
  <c r="O568" i="123"/>
  <c r="N568" i="123"/>
  <c r="M568" i="123"/>
  <c r="L568" i="123"/>
  <c r="K568" i="123"/>
  <c r="J568" i="123"/>
  <c r="I568" i="123"/>
  <c r="H568" i="123"/>
  <c r="G568" i="123"/>
  <c r="F568" i="123"/>
  <c r="D568" i="123"/>
  <c r="C568" i="123"/>
  <c r="B568" i="123"/>
  <c r="AB567" i="123"/>
  <c r="Z567" i="123"/>
  <c r="Y567" i="123"/>
  <c r="W567" i="123"/>
  <c r="V567" i="123"/>
  <c r="U567" i="123"/>
  <c r="T567" i="123"/>
  <c r="S567" i="123"/>
  <c r="R567" i="123"/>
  <c r="Q567" i="123"/>
  <c r="P567" i="123"/>
  <c r="O567" i="123"/>
  <c r="N567" i="123"/>
  <c r="M567" i="123"/>
  <c r="L567" i="123"/>
  <c r="K567" i="123"/>
  <c r="J567" i="123"/>
  <c r="I567" i="123"/>
  <c r="H567" i="123"/>
  <c r="G567" i="123"/>
  <c r="F567" i="123"/>
  <c r="D567" i="123"/>
  <c r="C567" i="123"/>
  <c r="B567" i="123"/>
  <c r="AB566" i="123"/>
  <c r="Z566" i="123"/>
  <c r="Y566" i="123"/>
  <c r="W566" i="123"/>
  <c r="V566" i="123"/>
  <c r="U566" i="123"/>
  <c r="T566" i="123"/>
  <c r="S566" i="123"/>
  <c r="R566" i="123"/>
  <c r="Q566" i="123"/>
  <c r="P566" i="123"/>
  <c r="O566" i="123"/>
  <c r="N566" i="123"/>
  <c r="M566" i="123"/>
  <c r="L566" i="123"/>
  <c r="K566" i="123"/>
  <c r="J566" i="123"/>
  <c r="I566" i="123"/>
  <c r="H566" i="123"/>
  <c r="G566" i="123"/>
  <c r="F566" i="123"/>
  <c r="D566" i="123"/>
  <c r="C566" i="123"/>
  <c r="B566" i="123"/>
  <c r="AB565" i="123"/>
  <c r="Z565" i="123"/>
  <c r="Y565" i="123"/>
  <c r="W565" i="123"/>
  <c r="V565" i="123"/>
  <c r="U565" i="123"/>
  <c r="T565" i="123"/>
  <c r="S565" i="123"/>
  <c r="R565" i="123"/>
  <c r="Q565" i="123"/>
  <c r="P565" i="123"/>
  <c r="O565" i="123"/>
  <c r="N565" i="123"/>
  <c r="M565" i="123"/>
  <c r="L565" i="123"/>
  <c r="K565" i="123"/>
  <c r="J565" i="123"/>
  <c r="I565" i="123"/>
  <c r="H565" i="123"/>
  <c r="G565" i="123"/>
  <c r="F565" i="123"/>
  <c r="D565" i="123"/>
  <c r="C565" i="123"/>
  <c r="B565" i="123"/>
  <c r="AB564" i="123"/>
  <c r="Z564" i="123"/>
  <c r="Y564" i="123"/>
  <c r="W564" i="123"/>
  <c r="V564" i="123"/>
  <c r="U564" i="123"/>
  <c r="T564" i="123"/>
  <c r="S564" i="123"/>
  <c r="R564" i="123"/>
  <c r="Q564" i="123"/>
  <c r="P564" i="123"/>
  <c r="O564" i="123"/>
  <c r="N564" i="123"/>
  <c r="M564" i="123"/>
  <c r="L564" i="123"/>
  <c r="K564" i="123"/>
  <c r="J564" i="123"/>
  <c r="I564" i="123"/>
  <c r="H564" i="123"/>
  <c r="G564" i="123"/>
  <c r="F564" i="123"/>
  <c r="D564" i="123"/>
  <c r="C564" i="123"/>
  <c r="B564" i="123"/>
  <c r="AB563" i="123"/>
  <c r="Z563" i="123"/>
  <c r="Y563" i="123"/>
  <c r="W563" i="123"/>
  <c r="V563" i="123"/>
  <c r="U563" i="123"/>
  <c r="T563" i="123"/>
  <c r="S563" i="123"/>
  <c r="R563" i="123"/>
  <c r="Q563" i="123"/>
  <c r="P563" i="123"/>
  <c r="O563" i="123"/>
  <c r="N563" i="123"/>
  <c r="M563" i="123"/>
  <c r="L563" i="123"/>
  <c r="K563" i="123"/>
  <c r="J563" i="123"/>
  <c r="I563" i="123"/>
  <c r="H563" i="123"/>
  <c r="G563" i="123"/>
  <c r="F563" i="123"/>
  <c r="D563" i="123"/>
  <c r="C563" i="123"/>
  <c r="B563" i="123"/>
  <c r="AB562" i="123"/>
  <c r="Z562" i="123"/>
  <c r="Y562" i="123"/>
  <c r="W562" i="123"/>
  <c r="V562" i="123"/>
  <c r="U562" i="123"/>
  <c r="T562" i="123"/>
  <c r="S562" i="123"/>
  <c r="R562" i="123"/>
  <c r="Q562" i="123"/>
  <c r="P562" i="123"/>
  <c r="O562" i="123"/>
  <c r="N562" i="123"/>
  <c r="M562" i="123"/>
  <c r="L562" i="123"/>
  <c r="K562" i="123"/>
  <c r="J562" i="123"/>
  <c r="I562" i="123"/>
  <c r="H562" i="123"/>
  <c r="G562" i="123"/>
  <c r="F562" i="123"/>
  <c r="D562" i="123"/>
  <c r="C562" i="123"/>
  <c r="B562" i="123"/>
  <c r="AB561" i="123"/>
  <c r="Z561" i="123"/>
  <c r="Y561" i="123"/>
  <c r="W561" i="123"/>
  <c r="V561" i="123"/>
  <c r="U561" i="123"/>
  <c r="T561" i="123"/>
  <c r="S561" i="123"/>
  <c r="R561" i="123"/>
  <c r="Q561" i="123"/>
  <c r="P561" i="123"/>
  <c r="O561" i="123"/>
  <c r="N561" i="123"/>
  <c r="M561" i="123"/>
  <c r="L561" i="123"/>
  <c r="K561" i="123"/>
  <c r="J561" i="123"/>
  <c r="I561" i="123"/>
  <c r="H561" i="123"/>
  <c r="G561" i="123"/>
  <c r="F561" i="123"/>
  <c r="D561" i="123"/>
  <c r="C561" i="123"/>
  <c r="B561" i="123"/>
  <c r="AB560" i="123"/>
  <c r="Z560" i="123"/>
  <c r="Y560" i="123"/>
  <c r="W560" i="123"/>
  <c r="V560" i="123"/>
  <c r="U560" i="123"/>
  <c r="T560" i="123"/>
  <c r="S560" i="123"/>
  <c r="R560" i="123"/>
  <c r="Q560" i="123"/>
  <c r="P560" i="123"/>
  <c r="O560" i="123"/>
  <c r="N560" i="123"/>
  <c r="M560" i="123"/>
  <c r="L560" i="123"/>
  <c r="K560" i="123"/>
  <c r="J560" i="123"/>
  <c r="I560" i="123"/>
  <c r="H560" i="123"/>
  <c r="G560" i="123"/>
  <c r="F560" i="123"/>
  <c r="D560" i="123"/>
  <c r="C560" i="123"/>
  <c r="B560" i="123"/>
  <c r="AB559" i="123"/>
  <c r="Z559" i="123"/>
  <c r="Y559" i="123"/>
  <c r="W559" i="123"/>
  <c r="V559" i="123"/>
  <c r="U559" i="123"/>
  <c r="T559" i="123"/>
  <c r="S559" i="123"/>
  <c r="R559" i="123"/>
  <c r="Q559" i="123"/>
  <c r="P559" i="123"/>
  <c r="O559" i="123"/>
  <c r="N559" i="123"/>
  <c r="M559" i="123"/>
  <c r="L559" i="123"/>
  <c r="K559" i="123"/>
  <c r="J559" i="123"/>
  <c r="I559" i="123"/>
  <c r="H559" i="123"/>
  <c r="G559" i="123"/>
  <c r="F559" i="123"/>
  <c r="D559" i="123"/>
  <c r="C559" i="123"/>
  <c r="B559" i="123"/>
  <c r="AB558" i="123"/>
  <c r="Z558" i="123"/>
  <c r="Y558" i="123"/>
  <c r="W558" i="123"/>
  <c r="V558" i="123"/>
  <c r="U558" i="123"/>
  <c r="T558" i="123"/>
  <c r="S558" i="123"/>
  <c r="R558" i="123"/>
  <c r="Q558" i="123"/>
  <c r="P558" i="123"/>
  <c r="O558" i="123"/>
  <c r="N558" i="123"/>
  <c r="M558" i="123"/>
  <c r="L558" i="123"/>
  <c r="K558" i="123"/>
  <c r="J558" i="123"/>
  <c r="I558" i="123"/>
  <c r="H558" i="123"/>
  <c r="G558" i="123"/>
  <c r="F558" i="123"/>
  <c r="D558" i="123"/>
  <c r="C558" i="123"/>
  <c r="B558" i="123"/>
  <c r="AB557" i="123"/>
  <c r="Z557" i="123"/>
  <c r="AA557" i="123" s="1"/>
  <c r="Y557" i="123"/>
  <c r="W557" i="123"/>
  <c r="V557" i="123"/>
  <c r="U557" i="123"/>
  <c r="T557" i="123"/>
  <c r="S557" i="123"/>
  <c r="R557" i="123"/>
  <c r="Q557" i="123"/>
  <c r="P557" i="123"/>
  <c r="O557" i="123"/>
  <c r="N557" i="123"/>
  <c r="M557" i="123"/>
  <c r="L557" i="123"/>
  <c r="K557" i="123"/>
  <c r="J557" i="123"/>
  <c r="I557" i="123"/>
  <c r="H557" i="123"/>
  <c r="G557" i="123"/>
  <c r="F557" i="123"/>
  <c r="D557" i="123"/>
  <c r="C557" i="123"/>
  <c r="B557" i="123"/>
  <c r="AB556" i="123"/>
  <c r="Z556" i="123"/>
  <c r="Y556" i="123"/>
  <c r="W556" i="123"/>
  <c r="V556" i="123"/>
  <c r="U556" i="123"/>
  <c r="T556" i="123"/>
  <c r="S556" i="123"/>
  <c r="R556" i="123"/>
  <c r="Q556" i="123"/>
  <c r="P556" i="123"/>
  <c r="O556" i="123"/>
  <c r="N556" i="123"/>
  <c r="M556" i="123"/>
  <c r="L556" i="123"/>
  <c r="K556" i="123"/>
  <c r="J556" i="123"/>
  <c r="I556" i="123"/>
  <c r="H556" i="123"/>
  <c r="G556" i="123"/>
  <c r="F556" i="123"/>
  <c r="D556" i="123"/>
  <c r="C556" i="123"/>
  <c r="B556" i="123"/>
  <c r="AB555" i="123"/>
  <c r="Z555" i="123"/>
  <c r="AA555" i="123" s="1"/>
  <c r="Y555" i="123"/>
  <c r="W555" i="123"/>
  <c r="V555" i="123"/>
  <c r="U555" i="123"/>
  <c r="T555" i="123"/>
  <c r="S555" i="123"/>
  <c r="R555" i="123"/>
  <c r="Q555" i="123"/>
  <c r="P555" i="123"/>
  <c r="O555" i="123"/>
  <c r="N555" i="123"/>
  <c r="M555" i="123"/>
  <c r="L555" i="123"/>
  <c r="K555" i="123"/>
  <c r="J555" i="123"/>
  <c r="I555" i="123"/>
  <c r="H555" i="123"/>
  <c r="G555" i="123"/>
  <c r="F555" i="123"/>
  <c r="D555" i="123"/>
  <c r="C555" i="123"/>
  <c r="B555" i="123"/>
  <c r="AB554" i="123"/>
  <c r="Z554" i="123"/>
  <c r="Y554" i="123"/>
  <c r="W554" i="123"/>
  <c r="V554" i="123"/>
  <c r="U554" i="123"/>
  <c r="T554" i="123"/>
  <c r="S554" i="123"/>
  <c r="R554" i="123"/>
  <c r="Q554" i="123"/>
  <c r="P554" i="123"/>
  <c r="O554" i="123"/>
  <c r="N554" i="123"/>
  <c r="M554" i="123"/>
  <c r="L554" i="123"/>
  <c r="K554" i="123"/>
  <c r="J554" i="123"/>
  <c r="I554" i="123"/>
  <c r="H554" i="123"/>
  <c r="G554" i="123"/>
  <c r="F554" i="123"/>
  <c r="D554" i="123"/>
  <c r="C554" i="123"/>
  <c r="B554" i="123"/>
  <c r="AB553" i="123"/>
  <c r="Z553" i="123"/>
  <c r="AA553" i="123" s="1"/>
  <c r="Y553" i="123"/>
  <c r="W553" i="123"/>
  <c r="V553" i="123"/>
  <c r="U553" i="123"/>
  <c r="T553" i="123"/>
  <c r="S553" i="123"/>
  <c r="R553" i="123"/>
  <c r="Q553" i="123"/>
  <c r="P553" i="123"/>
  <c r="O553" i="123"/>
  <c r="N553" i="123"/>
  <c r="M553" i="123"/>
  <c r="L553" i="123"/>
  <c r="K553" i="123"/>
  <c r="J553" i="123"/>
  <c r="I553" i="123"/>
  <c r="H553" i="123"/>
  <c r="G553" i="123"/>
  <c r="F553" i="123"/>
  <c r="D553" i="123"/>
  <c r="C553" i="123"/>
  <c r="B553" i="123"/>
  <c r="AB552" i="123"/>
  <c r="Z552" i="123"/>
  <c r="Y552" i="123"/>
  <c r="W552" i="123"/>
  <c r="V552" i="123"/>
  <c r="U552" i="123"/>
  <c r="T552" i="123"/>
  <c r="S552" i="123"/>
  <c r="R552" i="123"/>
  <c r="Q552" i="123"/>
  <c r="P552" i="123"/>
  <c r="O552" i="123"/>
  <c r="N552" i="123"/>
  <c r="M552" i="123"/>
  <c r="L552" i="123"/>
  <c r="K552" i="123"/>
  <c r="J552" i="123"/>
  <c r="I552" i="123"/>
  <c r="H552" i="123"/>
  <c r="G552" i="123"/>
  <c r="F552" i="123"/>
  <c r="D552" i="123"/>
  <c r="C552" i="123"/>
  <c r="B552" i="123"/>
  <c r="AB551" i="123"/>
  <c r="Z551" i="123"/>
  <c r="AA551" i="123" s="1"/>
  <c r="Y551" i="123"/>
  <c r="W551" i="123"/>
  <c r="V551" i="123"/>
  <c r="U551" i="123"/>
  <c r="T551" i="123"/>
  <c r="S551" i="123"/>
  <c r="R551" i="123"/>
  <c r="Q551" i="123"/>
  <c r="P551" i="123"/>
  <c r="O551" i="123"/>
  <c r="N551" i="123"/>
  <c r="M551" i="123"/>
  <c r="L551" i="123"/>
  <c r="K551" i="123"/>
  <c r="J551" i="123"/>
  <c r="I551" i="123"/>
  <c r="H551" i="123"/>
  <c r="G551" i="123"/>
  <c r="F551" i="123"/>
  <c r="D551" i="123"/>
  <c r="C551" i="123"/>
  <c r="B551" i="123"/>
  <c r="AB550" i="123"/>
  <c r="Z550" i="123"/>
  <c r="Y550" i="123"/>
  <c r="W550" i="123"/>
  <c r="V550" i="123"/>
  <c r="U550" i="123"/>
  <c r="T550" i="123"/>
  <c r="S550" i="123"/>
  <c r="R550" i="123"/>
  <c r="Q550" i="123"/>
  <c r="P550" i="123"/>
  <c r="O550" i="123"/>
  <c r="N550" i="123"/>
  <c r="M550" i="123"/>
  <c r="L550" i="123"/>
  <c r="K550" i="123"/>
  <c r="J550" i="123"/>
  <c r="I550" i="123"/>
  <c r="H550" i="123"/>
  <c r="G550" i="123"/>
  <c r="F550" i="123"/>
  <c r="D550" i="123"/>
  <c r="C550" i="123"/>
  <c r="B550" i="123"/>
  <c r="AB549" i="123"/>
  <c r="Z549" i="123"/>
  <c r="Y549" i="123"/>
  <c r="W549" i="123"/>
  <c r="V549" i="123"/>
  <c r="U549" i="123"/>
  <c r="T549" i="123"/>
  <c r="S549" i="123"/>
  <c r="R549" i="123"/>
  <c r="Q549" i="123"/>
  <c r="P549" i="123"/>
  <c r="O549" i="123"/>
  <c r="N549" i="123"/>
  <c r="M549" i="123"/>
  <c r="L549" i="123"/>
  <c r="K549" i="123"/>
  <c r="J549" i="123"/>
  <c r="I549" i="123"/>
  <c r="H549" i="123"/>
  <c r="G549" i="123"/>
  <c r="F549" i="123"/>
  <c r="D549" i="123"/>
  <c r="C549" i="123"/>
  <c r="B549" i="123"/>
  <c r="AB548" i="123"/>
  <c r="Z548" i="123"/>
  <c r="Y548" i="123"/>
  <c r="W548" i="123"/>
  <c r="V548" i="123"/>
  <c r="U548" i="123"/>
  <c r="T548" i="123"/>
  <c r="S548" i="123"/>
  <c r="R548" i="123"/>
  <c r="Q548" i="123"/>
  <c r="P548" i="123"/>
  <c r="O548" i="123"/>
  <c r="N548" i="123"/>
  <c r="M548" i="123"/>
  <c r="L548" i="123"/>
  <c r="K548" i="123"/>
  <c r="J548" i="123"/>
  <c r="I548" i="123"/>
  <c r="H548" i="123"/>
  <c r="G548" i="123"/>
  <c r="F548" i="123"/>
  <c r="D548" i="123"/>
  <c r="C548" i="123"/>
  <c r="B548" i="123"/>
  <c r="AB547" i="123"/>
  <c r="Z547" i="123"/>
  <c r="Y547" i="123"/>
  <c r="W547" i="123"/>
  <c r="V547" i="123"/>
  <c r="U547" i="123"/>
  <c r="T547" i="123"/>
  <c r="S547" i="123"/>
  <c r="R547" i="123"/>
  <c r="Q547" i="123"/>
  <c r="P547" i="123"/>
  <c r="O547" i="123"/>
  <c r="N547" i="123"/>
  <c r="M547" i="123"/>
  <c r="L547" i="123"/>
  <c r="K547" i="123"/>
  <c r="J547" i="123"/>
  <c r="I547" i="123"/>
  <c r="H547" i="123"/>
  <c r="G547" i="123"/>
  <c r="F547" i="123"/>
  <c r="D547" i="123"/>
  <c r="C547" i="123"/>
  <c r="B547" i="123"/>
  <c r="AB546" i="123"/>
  <c r="Z546" i="123"/>
  <c r="Y546" i="123"/>
  <c r="W546" i="123"/>
  <c r="V546" i="123"/>
  <c r="U546" i="123"/>
  <c r="T546" i="123"/>
  <c r="S546" i="123"/>
  <c r="R546" i="123"/>
  <c r="Q546" i="123"/>
  <c r="P546" i="123"/>
  <c r="O546" i="123"/>
  <c r="N546" i="123"/>
  <c r="M546" i="123"/>
  <c r="L546" i="123"/>
  <c r="K546" i="123"/>
  <c r="J546" i="123"/>
  <c r="I546" i="123"/>
  <c r="H546" i="123"/>
  <c r="G546" i="123"/>
  <c r="F546" i="123"/>
  <c r="D546" i="123"/>
  <c r="C546" i="123"/>
  <c r="B546" i="123"/>
  <c r="AB545" i="123"/>
  <c r="Z545" i="123"/>
  <c r="AA545" i="123" s="1"/>
  <c r="Y545" i="123"/>
  <c r="W545" i="123"/>
  <c r="V545" i="123"/>
  <c r="U545" i="123"/>
  <c r="T545" i="123"/>
  <c r="S545" i="123"/>
  <c r="R545" i="123"/>
  <c r="Q545" i="123"/>
  <c r="P545" i="123"/>
  <c r="O545" i="123"/>
  <c r="N545" i="123"/>
  <c r="M545" i="123"/>
  <c r="L545" i="123"/>
  <c r="K545" i="123"/>
  <c r="J545" i="123"/>
  <c r="I545" i="123"/>
  <c r="H545" i="123"/>
  <c r="G545" i="123"/>
  <c r="F545" i="123"/>
  <c r="D545" i="123"/>
  <c r="C545" i="123"/>
  <c r="B545" i="123"/>
  <c r="AB544" i="123"/>
  <c r="Z544" i="123"/>
  <c r="Y544" i="123"/>
  <c r="W544" i="123"/>
  <c r="V544" i="123"/>
  <c r="U544" i="123"/>
  <c r="T544" i="123"/>
  <c r="S544" i="123"/>
  <c r="R544" i="123"/>
  <c r="Q544" i="123"/>
  <c r="P544" i="123"/>
  <c r="O544" i="123"/>
  <c r="N544" i="123"/>
  <c r="M544" i="123"/>
  <c r="L544" i="123"/>
  <c r="K544" i="123"/>
  <c r="J544" i="123"/>
  <c r="I544" i="123"/>
  <c r="H544" i="123"/>
  <c r="G544" i="123"/>
  <c r="F544" i="123"/>
  <c r="D544" i="123"/>
  <c r="C544" i="123"/>
  <c r="B544" i="123"/>
  <c r="AB543" i="123"/>
  <c r="Z543" i="123"/>
  <c r="AA543" i="123" s="1"/>
  <c r="Y543" i="123"/>
  <c r="W543" i="123"/>
  <c r="V543" i="123"/>
  <c r="U543" i="123"/>
  <c r="T543" i="123"/>
  <c r="S543" i="123"/>
  <c r="R543" i="123"/>
  <c r="Q543" i="123"/>
  <c r="P543" i="123"/>
  <c r="O543" i="123"/>
  <c r="N543" i="123"/>
  <c r="M543" i="123"/>
  <c r="L543" i="123"/>
  <c r="K543" i="123"/>
  <c r="J543" i="123"/>
  <c r="I543" i="123"/>
  <c r="H543" i="123"/>
  <c r="G543" i="123"/>
  <c r="F543" i="123"/>
  <c r="D543" i="123"/>
  <c r="C543" i="123"/>
  <c r="B543" i="123"/>
  <c r="AB542" i="123"/>
  <c r="Z542" i="123"/>
  <c r="Y542" i="123"/>
  <c r="W542" i="123"/>
  <c r="V542" i="123"/>
  <c r="U542" i="123"/>
  <c r="T542" i="123"/>
  <c r="S542" i="123"/>
  <c r="R542" i="123"/>
  <c r="Q542" i="123"/>
  <c r="P542" i="123"/>
  <c r="O542" i="123"/>
  <c r="N542" i="123"/>
  <c r="M542" i="123"/>
  <c r="L542" i="123"/>
  <c r="K542" i="123"/>
  <c r="J542" i="123"/>
  <c r="I542" i="123"/>
  <c r="H542" i="123"/>
  <c r="G542" i="123"/>
  <c r="F542" i="123"/>
  <c r="D542" i="123"/>
  <c r="C542" i="123"/>
  <c r="B542" i="123"/>
  <c r="AB541" i="123"/>
  <c r="Z541" i="123"/>
  <c r="Y541" i="123"/>
  <c r="W541" i="123"/>
  <c r="V541" i="123"/>
  <c r="U541" i="123"/>
  <c r="T541" i="123"/>
  <c r="S541" i="123"/>
  <c r="R541" i="123"/>
  <c r="Q541" i="123"/>
  <c r="P541" i="123"/>
  <c r="O541" i="123"/>
  <c r="N541" i="123"/>
  <c r="M541" i="123"/>
  <c r="L541" i="123"/>
  <c r="K541" i="123"/>
  <c r="J541" i="123"/>
  <c r="I541" i="123"/>
  <c r="H541" i="123"/>
  <c r="G541" i="123"/>
  <c r="F541" i="123"/>
  <c r="D541" i="123"/>
  <c r="C541" i="123"/>
  <c r="B541" i="123"/>
  <c r="AB540" i="123"/>
  <c r="Z540" i="123"/>
  <c r="Y540" i="123"/>
  <c r="W540" i="123"/>
  <c r="V540" i="123"/>
  <c r="U540" i="123"/>
  <c r="T540" i="123"/>
  <c r="S540" i="123"/>
  <c r="R540" i="123"/>
  <c r="Q540" i="123"/>
  <c r="P540" i="123"/>
  <c r="O540" i="123"/>
  <c r="N540" i="123"/>
  <c r="M540" i="123"/>
  <c r="L540" i="123"/>
  <c r="K540" i="123"/>
  <c r="J540" i="123"/>
  <c r="I540" i="123"/>
  <c r="H540" i="123"/>
  <c r="G540" i="123"/>
  <c r="F540" i="123"/>
  <c r="D540" i="123"/>
  <c r="C540" i="123"/>
  <c r="B540" i="123"/>
  <c r="AB539" i="123"/>
  <c r="Z539" i="123"/>
  <c r="Y539" i="123"/>
  <c r="W539" i="123"/>
  <c r="V539" i="123"/>
  <c r="U539" i="123"/>
  <c r="T539" i="123"/>
  <c r="S539" i="123"/>
  <c r="R539" i="123"/>
  <c r="Q539" i="123"/>
  <c r="P539" i="123"/>
  <c r="O539" i="123"/>
  <c r="N539" i="123"/>
  <c r="M539" i="123"/>
  <c r="L539" i="123"/>
  <c r="K539" i="123"/>
  <c r="J539" i="123"/>
  <c r="I539" i="123"/>
  <c r="H539" i="123"/>
  <c r="G539" i="123"/>
  <c r="F539" i="123"/>
  <c r="D539" i="123"/>
  <c r="C539" i="123"/>
  <c r="B539" i="123"/>
  <c r="AB538" i="123"/>
  <c r="Z538" i="123"/>
  <c r="Y538" i="123"/>
  <c r="W538" i="123"/>
  <c r="V538" i="123"/>
  <c r="U538" i="123"/>
  <c r="T538" i="123"/>
  <c r="S538" i="123"/>
  <c r="R538" i="123"/>
  <c r="Q538" i="123"/>
  <c r="P538" i="123"/>
  <c r="O538" i="123"/>
  <c r="N538" i="123"/>
  <c r="M538" i="123"/>
  <c r="L538" i="123"/>
  <c r="K538" i="123"/>
  <c r="J538" i="123"/>
  <c r="I538" i="123"/>
  <c r="H538" i="123"/>
  <c r="G538" i="123"/>
  <c r="F538" i="123"/>
  <c r="D538" i="123"/>
  <c r="C538" i="123"/>
  <c r="B538" i="123"/>
  <c r="AB537" i="123"/>
  <c r="Z537" i="123"/>
  <c r="Y537" i="123"/>
  <c r="W537" i="123"/>
  <c r="V537" i="123"/>
  <c r="U537" i="123"/>
  <c r="T537" i="123"/>
  <c r="S537" i="123"/>
  <c r="R537" i="123"/>
  <c r="Q537" i="123"/>
  <c r="P537" i="123"/>
  <c r="O537" i="123"/>
  <c r="N537" i="123"/>
  <c r="M537" i="123"/>
  <c r="L537" i="123"/>
  <c r="K537" i="123"/>
  <c r="J537" i="123"/>
  <c r="I537" i="123"/>
  <c r="H537" i="123"/>
  <c r="G537" i="123"/>
  <c r="F537" i="123"/>
  <c r="D537" i="123"/>
  <c r="C537" i="123"/>
  <c r="B537" i="123"/>
  <c r="AB536" i="123"/>
  <c r="Z536" i="123"/>
  <c r="Y536" i="123"/>
  <c r="W536" i="123"/>
  <c r="V536" i="123"/>
  <c r="U536" i="123"/>
  <c r="T536" i="123"/>
  <c r="S536" i="123"/>
  <c r="R536" i="123"/>
  <c r="Q536" i="123"/>
  <c r="P536" i="123"/>
  <c r="O536" i="123"/>
  <c r="N536" i="123"/>
  <c r="M536" i="123"/>
  <c r="L536" i="123"/>
  <c r="K536" i="123"/>
  <c r="J536" i="123"/>
  <c r="I536" i="123"/>
  <c r="H536" i="123"/>
  <c r="G536" i="123"/>
  <c r="F536" i="123"/>
  <c r="D536" i="123"/>
  <c r="C536" i="123"/>
  <c r="B536" i="123"/>
  <c r="AB534" i="123"/>
  <c r="Z534" i="123"/>
  <c r="Y534" i="123"/>
  <c r="W534" i="123"/>
  <c r="V534" i="123"/>
  <c r="U534" i="123"/>
  <c r="T534" i="123"/>
  <c r="S534" i="123"/>
  <c r="R534" i="123"/>
  <c r="Q534" i="123"/>
  <c r="P534" i="123"/>
  <c r="O534" i="123"/>
  <c r="N534" i="123"/>
  <c r="M534" i="123"/>
  <c r="L534" i="123"/>
  <c r="K534" i="123"/>
  <c r="J534" i="123"/>
  <c r="I534" i="123"/>
  <c r="H534" i="123"/>
  <c r="G534" i="123"/>
  <c r="F534" i="123"/>
  <c r="D534" i="123"/>
  <c r="C534" i="123"/>
  <c r="B534" i="123"/>
  <c r="AB533" i="123"/>
  <c r="Z533" i="123"/>
  <c r="Y533" i="123"/>
  <c r="W533" i="123"/>
  <c r="V533" i="123"/>
  <c r="U533" i="123"/>
  <c r="T533" i="123"/>
  <c r="S533" i="123"/>
  <c r="R533" i="123"/>
  <c r="Q533" i="123"/>
  <c r="P533" i="123"/>
  <c r="O533" i="123"/>
  <c r="N533" i="123"/>
  <c r="M533" i="123"/>
  <c r="L533" i="123"/>
  <c r="K533" i="123"/>
  <c r="J533" i="123"/>
  <c r="I533" i="123"/>
  <c r="H533" i="123"/>
  <c r="G533" i="123"/>
  <c r="F533" i="123"/>
  <c r="D533" i="123"/>
  <c r="C533" i="123"/>
  <c r="B533" i="123"/>
  <c r="AB532" i="123"/>
  <c r="Z532" i="123"/>
  <c r="Y532" i="123"/>
  <c r="W532" i="123"/>
  <c r="V532" i="123"/>
  <c r="U532" i="123"/>
  <c r="T532" i="123"/>
  <c r="S532" i="123"/>
  <c r="R532" i="123"/>
  <c r="Q532" i="123"/>
  <c r="P532" i="123"/>
  <c r="O532" i="123"/>
  <c r="N532" i="123"/>
  <c r="M532" i="123"/>
  <c r="L532" i="123"/>
  <c r="K532" i="123"/>
  <c r="J532" i="123"/>
  <c r="I532" i="123"/>
  <c r="H532" i="123"/>
  <c r="G532" i="123"/>
  <c r="F532" i="123"/>
  <c r="D532" i="123"/>
  <c r="C532" i="123"/>
  <c r="B532" i="123"/>
  <c r="AB531" i="123"/>
  <c r="Z531" i="123"/>
  <c r="Y531" i="123"/>
  <c r="W531" i="123"/>
  <c r="V531" i="123"/>
  <c r="U531" i="123"/>
  <c r="T531" i="123"/>
  <c r="S531" i="123"/>
  <c r="R531" i="123"/>
  <c r="Q531" i="123"/>
  <c r="P531" i="123"/>
  <c r="O531" i="123"/>
  <c r="N531" i="123"/>
  <c r="M531" i="123"/>
  <c r="L531" i="123"/>
  <c r="K531" i="123"/>
  <c r="J531" i="123"/>
  <c r="I531" i="123"/>
  <c r="H531" i="123"/>
  <c r="G531" i="123"/>
  <c r="F531" i="123"/>
  <c r="D531" i="123"/>
  <c r="C531" i="123"/>
  <c r="B531" i="123"/>
  <c r="AB530" i="123"/>
  <c r="Z530" i="123"/>
  <c r="Y530" i="123"/>
  <c r="W530" i="123"/>
  <c r="V530" i="123"/>
  <c r="U530" i="123"/>
  <c r="T530" i="123"/>
  <c r="S530" i="123"/>
  <c r="R530" i="123"/>
  <c r="Q530" i="123"/>
  <c r="P530" i="123"/>
  <c r="O530" i="123"/>
  <c r="N530" i="123"/>
  <c r="M530" i="123"/>
  <c r="L530" i="123"/>
  <c r="K530" i="123"/>
  <c r="J530" i="123"/>
  <c r="I530" i="123"/>
  <c r="H530" i="123"/>
  <c r="G530" i="123"/>
  <c r="F530" i="123"/>
  <c r="D530" i="123"/>
  <c r="C530" i="123"/>
  <c r="B530" i="123"/>
  <c r="AB529" i="123"/>
  <c r="Z529" i="123"/>
  <c r="Y529" i="123"/>
  <c r="W529" i="123"/>
  <c r="V529" i="123"/>
  <c r="U529" i="123"/>
  <c r="T529" i="123"/>
  <c r="S529" i="123"/>
  <c r="R529" i="123"/>
  <c r="Q529" i="123"/>
  <c r="P529" i="123"/>
  <c r="O529" i="123"/>
  <c r="N529" i="123"/>
  <c r="M529" i="123"/>
  <c r="L529" i="123"/>
  <c r="K529" i="123"/>
  <c r="J529" i="123"/>
  <c r="I529" i="123"/>
  <c r="H529" i="123"/>
  <c r="G529" i="123"/>
  <c r="F529" i="123"/>
  <c r="D529" i="123"/>
  <c r="C529" i="123"/>
  <c r="B529" i="123"/>
  <c r="AB528" i="123"/>
  <c r="Z528" i="123"/>
  <c r="Y528" i="123"/>
  <c r="W528" i="123"/>
  <c r="V528" i="123"/>
  <c r="U528" i="123"/>
  <c r="T528" i="123"/>
  <c r="S528" i="123"/>
  <c r="R528" i="123"/>
  <c r="Q528" i="123"/>
  <c r="P528" i="123"/>
  <c r="O528" i="123"/>
  <c r="N528" i="123"/>
  <c r="M528" i="123"/>
  <c r="L528" i="123"/>
  <c r="K528" i="123"/>
  <c r="J528" i="123"/>
  <c r="I528" i="123"/>
  <c r="H528" i="123"/>
  <c r="G528" i="123"/>
  <c r="F528" i="123"/>
  <c r="D528" i="123"/>
  <c r="C528" i="123"/>
  <c r="B528" i="123"/>
  <c r="AB527" i="123"/>
  <c r="Z527" i="123"/>
  <c r="Y527" i="123"/>
  <c r="W527" i="123"/>
  <c r="V527" i="123"/>
  <c r="U527" i="123"/>
  <c r="T527" i="123"/>
  <c r="S527" i="123"/>
  <c r="R527" i="123"/>
  <c r="Q527" i="123"/>
  <c r="P527" i="123"/>
  <c r="O527" i="123"/>
  <c r="N527" i="123"/>
  <c r="M527" i="123"/>
  <c r="L527" i="123"/>
  <c r="K527" i="123"/>
  <c r="J527" i="123"/>
  <c r="I527" i="123"/>
  <c r="H527" i="123"/>
  <c r="G527" i="123"/>
  <c r="F527" i="123"/>
  <c r="D527" i="123"/>
  <c r="C527" i="123"/>
  <c r="B527" i="123"/>
  <c r="AB526" i="123"/>
  <c r="Z526" i="123"/>
  <c r="Y526" i="123"/>
  <c r="W526" i="123"/>
  <c r="V526" i="123"/>
  <c r="U526" i="123"/>
  <c r="T526" i="123"/>
  <c r="S526" i="123"/>
  <c r="R526" i="123"/>
  <c r="Q526" i="123"/>
  <c r="P526" i="123"/>
  <c r="O526" i="123"/>
  <c r="N526" i="123"/>
  <c r="M526" i="123"/>
  <c r="L526" i="123"/>
  <c r="K526" i="123"/>
  <c r="J526" i="123"/>
  <c r="I526" i="123"/>
  <c r="H526" i="123"/>
  <c r="G526" i="123"/>
  <c r="F526" i="123"/>
  <c r="D526" i="123"/>
  <c r="C526" i="123"/>
  <c r="B526" i="123"/>
  <c r="AB525" i="123"/>
  <c r="Z525" i="123"/>
  <c r="Y525" i="123"/>
  <c r="W525" i="123"/>
  <c r="V525" i="123"/>
  <c r="U525" i="123"/>
  <c r="T525" i="123"/>
  <c r="S525" i="123"/>
  <c r="R525" i="123"/>
  <c r="Q525" i="123"/>
  <c r="P525" i="123"/>
  <c r="O525" i="123"/>
  <c r="N525" i="123"/>
  <c r="M525" i="123"/>
  <c r="L525" i="123"/>
  <c r="K525" i="123"/>
  <c r="J525" i="123"/>
  <c r="I525" i="123"/>
  <c r="H525" i="123"/>
  <c r="G525" i="123"/>
  <c r="F525" i="123"/>
  <c r="D525" i="123"/>
  <c r="C525" i="123"/>
  <c r="B525" i="123"/>
  <c r="AB524" i="123"/>
  <c r="Z524" i="123"/>
  <c r="Y524" i="123"/>
  <c r="W524" i="123"/>
  <c r="V524" i="123"/>
  <c r="U524" i="123"/>
  <c r="T524" i="123"/>
  <c r="S524" i="123"/>
  <c r="R524" i="123"/>
  <c r="Q524" i="123"/>
  <c r="P524" i="123"/>
  <c r="O524" i="123"/>
  <c r="N524" i="123"/>
  <c r="M524" i="123"/>
  <c r="L524" i="123"/>
  <c r="K524" i="123"/>
  <c r="J524" i="123"/>
  <c r="I524" i="123"/>
  <c r="H524" i="123"/>
  <c r="G524" i="123"/>
  <c r="F524" i="123"/>
  <c r="D524" i="123"/>
  <c r="C524" i="123"/>
  <c r="B524" i="123"/>
  <c r="AB523" i="123"/>
  <c r="Z523" i="123"/>
  <c r="Y523" i="123"/>
  <c r="W523" i="123"/>
  <c r="V523" i="123"/>
  <c r="U523" i="123"/>
  <c r="T523" i="123"/>
  <c r="S523" i="123"/>
  <c r="R523" i="123"/>
  <c r="Q523" i="123"/>
  <c r="P523" i="123"/>
  <c r="O523" i="123"/>
  <c r="N523" i="123"/>
  <c r="M523" i="123"/>
  <c r="L523" i="123"/>
  <c r="K523" i="123"/>
  <c r="J523" i="123"/>
  <c r="I523" i="123"/>
  <c r="H523" i="123"/>
  <c r="G523" i="123"/>
  <c r="F523" i="123"/>
  <c r="D523" i="123"/>
  <c r="C523" i="123"/>
  <c r="B523" i="123"/>
  <c r="AB522" i="123"/>
  <c r="Z522" i="123"/>
  <c r="Y522" i="123"/>
  <c r="W522" i="123"/>
  <c r="V522" i="123"/>
  <c r="U522" i="123"/>
  <c r="T522" i="123"/>
  <c r="S522" i="123"/>
  <c r="R522" i="123"/>
  <c r="Q522" i="123"/>
  <c r="P522" i="123"/>
  <c r="O522" i="123"/>
  <c r="N522" i="123"/>
  <c r="M522" i="123"/>
  <c r="L522" i="123"/>
  <c r="K522" i="123"/>
  <c r="J522" i="123"/>
  <c r="I522" i="123"/>
  <c r="H522" i="123"/>
  <c r="G522" i="123"/>
  <c r="F522" i="123"/>
  <c r="D522" i="123"/>
  <c r="C522" i="123"/>
  <c r="B522" i="123"/>
  <c r="AB521" i="123"/>
  <c r="Z521" i="123"/>
  <c r="Y521" i="123"/>
  <c r="W521" i="123"/>
  <c r="V521" i="123"/>
  <c r="U521" i="123"/>
  <c r="T521" i="123"/>
  <c r="S521" i="123"/>
  <c r="R521" i="123"/>
  <c r="Q521" i="123"/>
  <c r="P521" i="123"/>
  <c r="O521" i="123"/>
  <c r="N521" i="123"/>
  <c r="M521" i="123"/>
  <c r="L521" i="123"/>
  <c r="K521" i="123"/>
  <c r="J521" i="123"/>
  <c r="I521" i="123"/>
  <c r="H521" i="123"/>
  <c r="G521" i="123"/>
  <c r="F521" i="123"/>
  <c r="D521" i="123"/>
  <c r="C521" i="123"/>
  <c r="B521" i="123"/>
  <c r="AB520" i="123"/>
  <c r="Z520" i="123"/>
  <c r="Y520" i="123"/>
  <c r="W520" i="123"/>
  <c r="V520" i="123"/>
  <c r="U520" i="123"/>
  <c r="T520" i="123"/>
  <c r="S520" i="123"/>
  <c r="R520" i="123"/>
  <c r="Q520" i="123"/>
  <c r="P520" i="123"/>
  <c r="O520" i="123"/>
  <c r="N520" i="123"/>
  <c r="M520" i="123"/>
  <c r="L520" i="123"/>
  <c r="K520" i="123"/>
  <c r="J520" i="123"/>
  <c r="I520" i="123"/>
  <c r="H520" i="123"/>
  <c r="G520" i="123"/>
  <c r="F520" i="123"/>
  <c r="D520" i="123"/>
  <c r="C520" i="123"/>
  <c r="B520" i="123"/>
  <c r="AB519" i="123"/>
  <c r="Z519" i="123"/>
  <c r="Y519" i="123"/>
  <c r="W519" i="123"/>
  <c r="V519" i="123"/>
  <c r="U519" i="123"/>
  <c r="T519" i="123"/>
  <c r="S519" i="123"/>
  <c r="R519" i="123"/>
  <c r="Q519" i="123"/>
  <c r="P519" i="123"/>
  <c r="O519" i="123"/>
  <c r="N519" i="123"/>
  <c r="M519" i="123"/>
  <c r="L519" i="123"/>
  <c r="K519" i="123"/>
  <c r="J519" i="123"/>
  <c r="I519" i="123"/>
  <c r="H519" i="123"/>
  <c r="G519" i="123"/>
  <c r="F519" i="123"/>
  <c r="D519" i="123"/>
  <c r="C519" i="123"/>
  <c r="B519" i="123"/>
  <c r="AB518" i="123"/>
  <c r="Z518" i="123"/>
  <c r="Y518" i="123"/>
  <c r="W518" i="123"/>
  <c r="V518" i="123"/>
  <c r="U518" i="123"/>
  <c r="T518" i="123"/>
  <c r="S518" i="123"/>
  <c r="R518" i="123"/>
  <c r="Q518" i="123"/>
  <c r="P518" i="123"/>
  <c r="O518" i="123"/>
  <c r="N518" i="123"/>
  <c r="M518" i="123"/>
  <c r="L518" i="123"/>
  <c r="K518" i="123"/>
  <c r="J518" i="123"/>
  <c r="I518" i="123"/>
  <c r="H518" i="123"/>
  <c r="G518" i="123"/>
  <c r="F518" i="123"/>
  <c r="D518" i="123"/>
  <c r="C518" i="123"/>
  <c r="B518" i="123"/>
  <c r="AB517" i="123"/>
  <c r="Z517" i="123"/>
  <c r="Y517" i="123"/>
  <c r="W517" i="123"/>
  <c r="V517" i="123"/>
  <c r="U517" i="123"/>
  <c r="T517" i="123"/>
  <c r="S517" i="123"/>
  <c r="R517" i="123"/>
  <c r="Q517" i="123"/>
  <c r="P517" i="123"/>
  <c r="O517" i="123"/>
  <c r="N517" i="123"/>
  <c r="M517" i="123"/>
  <c r="L517" i="123"/>
  <c r="K517" i="123"/>
  <c r="J517" i="123"/>
  <c r="I517" i="123"/>
  <c r="H517" i="123"/>
  <c r="G517" i="123"/>
  <c r="F517" i="123"/>
  <c r="D517" i="123"/>
  <c r="C517" i="123"/>
  <c r="B517" i="123"/>
  <c r="AB516" i="123"/>
  <c r="Z516" i="123"/>
  <c r="Y516" i="123"/>
  <c r="W516" i="123"/>
  <c r="V516" i="123"/>
  <c r="U516" i="123"/>
  <c r="T516" i="123"/>
  <c r="S516" i="123"/>
  <c r="R516" i="123"/>
  <c r="Q516" i="123"/>
  <c r="P516" i="123"/>
  <c r="O516" i="123"/>
  <c r="N516" i="123"/>
  <c r="M516" i="123"/>
  <c r="L516" i="123"/>
  <c r="K516" i="123"/>
  <c r="J516" i="123"/>
  <c r="I516" i="123"/>
  <c r="H516" i="123"/>
  <c r="G516" i="123"/>
  <c r="F516" i="123"/>
  <c r="D516" i="123"/>
  <c r="C516" i="123"/>
  <c r="B516" i="123"/>
  <c r="AB515" i="123"/>
  <c r="Z515" i="123"/>
  <c r="Y515" i="123"/>
  <c r="W515" i="123"/>
  <c r="V515" i="123"/>
  <c r="U515" i="123"/>
  <c r="T515" i="123"/>
  <c r="S515" i="123"/>
  <c r="R515" i="123"/>
  <c r="Q515" i="123"/>
  <c r="P515" i="123"/>
  <c r="O515" i="123"/>
  <c r="N515" i="123"/>
  <c r="M515" i="123"/>
  <c r="L515" i="123"/>
  <c r="K515" i="123"/>
  <c r="J515" i="123"/>
  <c r="I515" i="123"/>
  <c r="H515" i="123"/>
  <c r="G515" i="123"/>
  <c r="F515" i="123"/>
  <c r="D515" i="123"/>
  <c r="C515" i="123"/>
  <c r="B515" i="123"/>
  <c r="AB514" i="123"/>
  <c r="Z514" i="123"/>
  <c r="Y514" i="123"/>
  <c r="W514" i="123"/>
  <c r="V514" i="123"/>
  <c r="U514" i="123"/>
  <c r="T514" i="123"/>
  <c r="S514" i="123"/>
  <c r="R514" i="123"/>
  <c r="Q514" i="123"/>
  <c r="P514" i="123"/>
  <c r="O514" i="123"/>
  <c r="N514" i="123"/>
  <c r="M514" i="123"/>
  <c r="L514" i="123"/>
  <c r="K514" i="123"/>
  <c r="J514" i="123"/>
  <c r="I514" i="123"/>
  <c r="H514" i="123"/>
  <c r="G514" i="123"/>
  <c r="F514" i="123"/>
  <c r="D514" i="123"/>
  <c r="C514" i="123"/>
  <c r="B514" i="123"/>
  <c r="AB513" i="123"/>
  <c r="Z513" i="123"/>
  <c r="Y513" i="123"/>
  <c r="W513" i="123"/>
  <c r="V513" i="123"/>
  <c r="U513" i="123"/>
  <c r="T513" i="123"/>
  <c r="S513" i="123"/>
  <c r="R513" i="123"/>
  <c r="Q513" i="123"/>
  <c r="P513" i="123"/>
  <c r="O513" i="123"/>
  <c r="N513" i="123"/>
  <c r="M513" i="123"/>
  <c r="L513" i="123"/>
  <c r="K513" i="123"/>
  <c r="J513" i="123"/>
  <c r="I513" i="123"/>
  <c r="H513" i="123"/>
  <c r="G513" i="123"/>
  <c r="F513" i="123"/>
  <c r="D513" i="123"/>
  <c r="C513" i="123"/>
  <c r="B513" i="123"/>
  <c r="AB512" i="123"/>
  <c r="Z512" i="123"/>
  <c r="Y512" i="123"/>
  <c r="W512" i="123"/>
  <c r="V512" i="123"/>
  <c r="U512" i="123"/>
  <c r="T512" i="123"/>
  <c r="S512" i="123"/>
  <c r="R512" i="123"/>
  <c r="Q512" i="123"/>
  <c r="P512" i="123"/>
  <c r="O512" i="123"/>
  <c r="N512" i="123"/>
  <c r="M512" i="123"/>
  <c r="L512" i="123"/>
  <c r="K512" i="123"/>
  <c r="J512" i="123"/>
  <c r="I512" i="123"/>
  <c r="H512" i="123"/>
  <c r="G512" i="123"/>
  <c r="F512" i="123"/>
  <c r="D512" i="123"/>
  <c r="C512" i="123"/>
  <c r="B512" i="123"/>
  <c r="AB511" i="123"/>
  <c r="Z511" i="123"/>
  <c r="Y511" i="123"/>
  <c r="W511" i="123"/>
  <c r="V511" i="123"/>
  <c r="U511" i="123"/>
  <c r="T511" i="123"/>
  <c r="S511" i="123"/>
  <c r="R511" i="123"/>
  <c r="Q511" i="123"/>
  <c r="P511" i="123"/>
  <c r="O511" i="123"/>
  <c r="N511" i="123"/>
  <c r="M511" i="123"/>
  <c r="L511" i="123"/>
  <c r="K511" i="123"/>
  <c r="J511" i="123"/>
  <c r="I511" i="123"/>
  <c r="H511" i="123"/>
  <c r="G511" i="123"/>
  <c r="F511" i="123"/>
  <c r="D511" i="123"/>
  <c r="C511" i="123"/>
  <c r="B511" i="123"/>
  <c r="AB510" i="123"/>
  <c r="Z510" i="123"/>
  <c r="Y510" i="123"/>
  <c r="W510" i="123"/>
  <c r="V510" i="123"/>
  <c r="U510" i="123"/>
  <c r="T510" i="123"/>
  <c r="S510" i="123"/>
  <c r="R510" i="123"/>
  <c r="Q510" i="123"/>
  <c r="P510" i="123"/>
  <c r="O510" i="123"/>
  <c r="N510" i="123"/>
  <c r="M510" i="123"/>
  <c r="L510" i="123"/>
  <c r="K510" i="123"/>
  <c r="J510" i="123"/>
  <c r="I510" i="123"/>
  <c r="H510" i="123"/>
  <c r="G510" i="123"/>
  <c r="F510" i="123"/>
  <c r="D510" i="123"/>
  <c r="C510" i="123"/>
  <c r="B510" i="123"/>
  <c r="AB509" i="123"/>
  <c r="Z509" i="123"/>
  <c r="Y509" i="123"/>
  <c r="W509" i="123"/>
  <c r="V509" i="123"/>
  <c r="U509" i="123"/>
  <c r="T509" i="123"/>
  <c r="S509" i="123"/>
  <c r="R509" i="123"/>
  <c r="Q509" i="123"/>
  <c r="P509" i="123"/>
  <c r="O509" i="123"/>
  <c r="N509" i="123"/>
  <c r="M509" i="123"/>
  <c r="L509" i="123"/>
  <c r="K509" i="123"/>
  <c r="J509" i="123"/>
  <c r="I509" i="123"/>
  <c r="H509" i="123"/>
  <c r="G509" i="123"/>
  <c r="F509" i="123"/>
  <c r="D509" i="123"/>
  <c r="C509" i="123"/>
  <c r="B509" i="123"/>
  <c r="AB508" i="123"/>
  <c r="Z508" i="123"/>
  <c r="Y508" i="123"/>
  <c r="W508" i="123"/>
  <c r="V508" i="123"/>
  <c r="U508" i="123"/>
  <c r="T508" i="123"/>
  <c r="S508" i="123"/>
  <c r="R508" i="123"/>
  <c r="Q508" i="123"/>
  <c r="P508" i="123"/>
  <c r="O508" i="123"/>
  <c r="N508" i="123"/>
  <c r="M508" i="123"/>
  <c r="L508" i="123"/>
  <c r="K508" i="123"/>
  <c r="J508" i="123"/>
  <c r="I508" i="123"/>
  <c r="H508" i="123"/>
  <c r="G508" i="123"/>
  <c r="F508" i="123"/>
  <c r="D508" i="123"/>
  <c r="C508" i="123"/>
  <c r="B508" i="123"/>
  <c r="AB507" i="123"/>
  <c r="Z507" i="123"/>
  <c r="Y507" i="123"/>
  <c r="W507" i="123"/>
  <c r="V507" i="123"/>
  <c r="U507" i="123"/>
  <c r="T507" i="123"/>
  <c r="S507" i="123"/>
  <c r="R507" i="123"/>
  <c r="Q507" i="123"/>
  <c r="P507" i="123"/>
  <c r="O507" i="123"/>
  <c r="N507" i="123"/>
  <c r="M507" i="123"/>
  <c r="L507" i="123"/>
  <c r="K507" i="123"/>
  <c r="J507" i="123"/>
  <c r="I507" i="123"/>
  <c r="H507" i="123"/>
  <c r="G507" i="123"/>
  <c r="F507" i="123"/>
  <c r="D507" i="123"/>
  <c r="C507" i="123"/>
  <c r="B507" i="123"/>
  <c r="AB506" i="123"/>
  <c r="Z506" i="123"/>
  <c r="Y506" i="123"/>
  <c r="W506" i="123"/>
  <c r="V506" i="123"/>
  <c r="U506" i="123"/>
  <c r="T506" i="123"/>
  <c r="S506" i="123"/>
  <c r="R506" i="123"/>
  <c r="Q506" i="123"/>
  <c r="P506" i="123"/>
  <c r="O506" i="123"/>
  <c r="N506" i="123"/>
  <c r="M506" i="123"/>
  <c r="L506" i="123"/>
  <c r="K506" i="123"/>
  <c r="J506" i="123"/>
  <c r="I506" i="123"/>
  <c r="H506" i="123"/>
  <c r="G506" i="123"/>
  <c r="F506" i="123"/>
  <c r="D506" i="123"/>
  <c r="C506" i="123"/>
  <c r="B506" i="123"/>
  <c r="AB505" i="123"/>
  <c r="Z505" i="123"/>
  <c r="Y505" i="123"/>
  <c r="W505" i="123"/>
  <c r="V505" i="123"/>
  <c r="U505" i="123"/>
  <c r="T505" i="123"/>
  <c r="S505" i="123"/>
  <c r="R505" i="123"/>
  <c r="Q505" i="123"/>
  <c r="P505" i="123"/>
  <c r="O505" i="123"/>
  <c r="N505" i="123"/>
  <c r="M505" i="123"/>
  <c r="L505" i="123"/>
  <c r="K505" i="123"/>
  <c r="J505" i="123"/>
  <c r="I505" i="123"/>
  <c r="H505" i="123"/>
  <c r="G505" i="123"/>
  <c r="F505" i="123"/>
  <c r="D505" i="123"/>
  <c r="C505" i="123"/>
  <c r="B505" i="123"/>
  <c r="AB504" i="123"/>
  <c r="Z504" i="123"/>
  <c r="Y504" i="123"/>
  <c r="W504" i="123"/>
  <c r="V504" i="123"/>
  <c r="U504" i="123"/>
  <c r="T504" i="123"/>
  <c r="S504" i="123"/>
  <c r="R504" i="123"/>
  <c r="Q504" i="123"/>
  <c r="P504" i="123"/>
  <c r="O504" i="123"/>
  <c r="N504" i="123"/>
  <c r="M504" i="123"/>
  <c r="L504" i="123"/>
  <c r="K504" i="123"/>
  <c r="J504" i="123"/>
  <c r="I504" i="123"/>
  <c r="H504" i="123"/>
  <c r="G504" i="123"/>
  <c r="F504" i="123"/>
  <c r="D504" i="123"/>
  <c r="C504" i="123"/>
  <c r="B504" i="123"/>
  <c r="AB503" i="123"/>
  <c r="Z503" i="123"/>
  <c r="Y503" i="123"/>
  <c r="W503" i="123"/>
  <c r="V503" i="123"/>
  <c r="U503" i="123"/>
  <c r="T503" i="123"/>
  <c r="S503" i="123"/>
  <c r="R503" i="123"/>
  <c r="Q503" i="123"/>
  <c r="P503" i="123"/>
  <c r="O503" i="123"/>
  <c r="N503" i="123"/>
  <c r="M503" i="123"/>
  <c r="L503" i="123"/>
  <c r="K503" i="123"/>
  <c r="J503" i="123"/>
  <c r="I503" i="123"/>
  <c r="H503" i="123"/>
  <c r="G503" i="123"/>
  <c r="F503" i="123"/>
  <c r="D503" i="123"/>
  <c r="C503" i="123"/>
  <c r="B503" i="123"/>
  <c r="AB502" i="123"/>
  <c r="Z502" i="123"/>
  <c r="Y502" i="123"/>
  <c r="W502" i="123"/>
  <c r="V502" i="123"/>
  <c r="U502" i="123"/>
  <c r="T502" i="123"/>
  <c r="S502" i="123"/>
  <c r="R502" i="123"/>
  <c r="Q502" i="123"/>
  <c r="P502" i="123"/>
  <c r="O502" i="123"/>
  <c r="N502" i="123"/>
  <c r="M502" i="123"/>
  <c r="L502" i="123"/>
  <c r="K502" i="123"/>
  <c r="J502" i="123"/>
  <c r="I502" i="123"/>
  <c r="H502" i="123"/>
  <c r="G502" i="123"/>
  <c r="F502" i="123"/>
  <c r="D502" i="123"/>
  <c r="C502" i="123"/>
  <c r="B502" i="123"/>
  <c r="AB501" i="123"/>
  <c r="Z501" i="123"/>
  <c r="Y501" i="123"/>
  <c r="W501" i="123"/>
  <c r="V501" i="123"/>
  <c r="U501" i="123"/>
  <c r="T501" i="123"/>
  <c r="S501" i="123"/>
  <c r="R501" i="123"/>
  <c r="Q501" i="123"/>
  <c r="P501" i="123"/>
  <c r="O501" i="123"/>
  <c r="N501" i="123"/>
  <c r="M501" i="123"/>
  <c r="L501" i="123"/>
  <c r="K501" i="123"/>
  <c r="J501" i="123"/>
  <c r="I501" i="123"/>
  <c r="H501" i="123"/>
  <c r="G501" i="123"/>
  <c r="F501" i="123"/>
  <c r="D501" i="123"/>
  <c r="C501" i="123"/>
  <c r="B501" i="123"/>
  <c r="AB500" i="123"/>
  <c r="Z500" i="123"/>
  <c r="Y500" i="123"/>
  <c r="W500" i="123"/>
  <c r="V500" i="123"/>
  <c r="U500" i="123"/>
  <c r="T500" i="123"/>
  <c r="S500" i="123"/>
  <c r="R500" i="123"/>
  <c r="Q500" i="123"/>
  <c r="P500" i="123"/>
  <c r="O500" i="123"/>
  <c r="N500" i="123"/>
  <c r="M500" i="123"/>
  <c r="L500" i="123"/>
  <c r="K500" i="123"/>
  <c r="J500" i="123"/>
  <c r="I500" i="123"/>
  <c r="H500" i="123"/>
  <c r="G500" i="123"/>
  <c r="F500" i="123"/>
  <c r="D500" i="123"/>
  <c r="C500" i="123"/>
  <c r="B500" i="123"/>
  <c r="AB498" i="123"/>
  <c r="Z498" i="123"/>
  <c r="Y498" i="123"/>
  <c r="W498" i="123"/>
  <c r="V498" i="123"/>
  <c r="U498" i="123"/>
  <c r="T498" i="123"/>
  <c r="S498" i="123"/>
  <c r="R498" i="123"/>
  <c r="Q498" i="123"/>
  <c r="P498" i="123"/>
  <c r="O498" i="123"/>
  <c r="N498" i="123"/>
  <c r="M498" i="123"/>
  <c r="L498" i="123"/>
  <c r="K498" i="123"/>
  <c r="J498" i="123"/>
  <c r="I498" i="123"/>
  <c r="H498" i="123"/>
  <c r="G498" i="123"/>
  <c r="F498" i="123"/>
  <c r="D498" i="123"/>
  <c r="C498" i="123"/>
  <c r="B498" i="123"/>
  <c r="AB497" i="123"/>
  <c r="Z497" i="123"/>
  <c r="Y497" i="123"/>
  <c r="W497" i="123"/>
  <c r="V497" i="123"/>
  <c r="U497" i="123"/>
  <c r="T497" i="123"/>
  <c r="S497" i="123"/>
  <c r="R497" i="123"/>
  <c r="Q497" i="123"/>
  <c r="P497" i="123"/>
  <c r="O497" i="123"/>
  <c r="N497" i="123"/>
  <c r="M497" i="123"/>
  <c r="L497" i="123"/>
  <c r="K497" i="123"/>
  <c r="J497" i="123"/>
  <c r="I497" i="123"/>
  <c r="H497" i="123"/>
  <c r="G497" i="123"/>
  <c r="F497" i="123"/>
  <c r="D497" i="123"/>
  <c r="C497" i="123"/>
  <c r="B497" i="123"/>
  <c r="AB496" i="123"/>
  <c r="Z496" i="123"/>
  <c r="Y496" i="123"/>
  <c r="W496" i="123"/>
  <c r="V496" i="123"/>
  <c r="U496" i="123"/>
  <c r="T496" i="123"/>
  <c r="S496" i="123"/>
  <c r="R496" i="123"/>
  <c r="Q496" i="123"/>
  <c r="P496" i="123"/>
  <c r="O496" i="123"/>
  <c r="N496" i="123"/>
  <c r="M496" i="123"/>
  <c r="L496" i="123"/>
  <c r="K496" i="123"/>
  <c r="J496" i="123"/>
  <c r="I496" i="123"/>
  <c r="H496" i="123"/>
  <c r="G496" i="123"/>
  <c r="F496" i="123"/>
  <c r="D496" i="123"/>
  <c r="C496" i="123"/>
  <c r="B496" i="123"/>
  <c r="AB495" i="123"/>
  <c r="Z495" i="123"/>
  <c r="Y495" i="123"/>
  <c r="W495" i="123"/>
  <c r="V495" i="123"/>
  <c r="U495" i="123"/>
  <c r="T495" i="123"/>
  <c r="S495" i="123"/>
  <c r="R495" i="123"/>
  <c r="Q495" i="123"/>
  <c r="P495" i="123"/>
  <c r="O495" i="123"/>
  <c r="N495" i="123"/>
  <c r="M495" i="123"/>
  <c r="L495" i="123"/>
  <c r="K495" i="123"/>
  <c r="J495" i="123"/>
  <c r="I495" i="123"/>
  <c r="H495" i="123"/>
  <c r="G495" i="123"/>
  <c r="F495" i="123"/>
  <c r="D495" i="123"/>
  <c r="C495" i="123"/>
  <c r="B495" i="123"/>
  <c r="AB494" i="123"/>
  <c r="Z494" i="123"/>
  <c r="Y494" i="123"/>
  <c r="W494" i="123"/>
  <c r="V494" i="123"/>
  <c r="U494" i="123"/>
  <c r="T494" i="123"/>
  <c r="S494" i="123"/>
  <c r="R494" i="123"/>
  <c r="Q494" i="123"/>
  <c r="P494" i="123"/>
  <c r="O494" i="123"/>
  <c r="N494" i="123"/>
  <c r="M494" i="123"/>
  <c r="L494" i="123"/>
  <c r="K494" i="123"/>
  <c r="J494" i="123"/>
  <c r="I494" i="123"/>
  <c r="H494" i="123"/>
  <c r="G494" i="123"/>
  <c r="F494" i="123"/>
  <c r="D494" i="123"/>
  <c r="C494" i="123"/>
  <c r="B494" i="123"/>
  <c r="AB493" i="123"/>
  <c r="Z493" i="123"/>
  <c r="Y493" i="123"/>
  <c r="W493" i="123"/>
  <c r="V493" i="123"/>
  <c r="U493" i="123"/>
  <c r="T493" i="123"/>
  <c r="S493" i="123"/>
  <c r="R493" i="123"/>
  <c r="Q493" i="123"/>
  <c r="P493" i="123"/>
  <c r="O493" i="123"/>
  <c r="N493" i="123"/>
  <c r="M493" i="123"/>
  <c r="L493" i="123"/>
  <c r="K493" i="123"/>
  <c r="J493" i="123"/>
  <c r="I493" i="123"/>
  <c r="H493" i="123"/>
  <c r="G493" i="123"/>
  <c r="F493" i="123"/>
  <c r="D493" i="123"/>
  <c r="C493" i="123"/>
  <c r="B493" i="123"/>
  <c r="AB492" i="123"/>
  <c r="Z492" i="123"/>
  <c r="Y492" i="123"/>
  <c r="W492" i="123"/>
  <c r="V492" i="123"/>
  <c r="U492" i="123"/>
  <c r="T492" i="123"/>
  <c r="S492" i="123"/>
  <c r="R492" i="123"/>
  <c r="Q492" i="123"/>
  <c r="P492" i="123"/>
  <c r="O492" i="123"/>
  <c r="N492" i="123"/>
  <c r="M492" i="123"/>
  <c r="L492" i="123"/>
  <c r="K492" i="123"/>
  <c r="J492" i="123"/>
  <c r="I492" i="123"/>
  <c r="H492" i="123"/>
  <c r="G492" i="123"/>
  <c r="F492" i="123"/>
  <c r="D492" i="123"/>
  <c r="C492" i="123"/>
  <c r="B492" i="123"/>
  <c r="AB491" i="123"/>
  <c r="Z491" i="123"/>
  <c r="Y491" i="123"/>
  <c r="W491" i="123"/>
  <c r="V491" i="123"/>
  <c r="U491" i="123"/>
  <c r="T491" i="123"/>
  <c r="S491" i="123"/>
  <c r="R491" i="123"/>
  <c r="Q491" i="123"/>
  <c r="P491" i="123"/>
  <c r="O491" i="123"/>
  <c r="N491" i="123"/>
  <c r="M491" i="123"/>
  <c r="L491" i="123"/>
  <c r="K491" i="123"/>
  <c r="J491" i="123"/>
  <c r="I491" i="123"/>
  <c r="H491" i="123"/>
  <c r="G491" i="123"/>
  <c r="F491" i="123"/>
  <c r="D491" i="123"/>
  <c r="C491" i="123"/>
  <c r="B491" i="123"/>
  <c r="AB490" i="123"/>
  <c r="Z490" i="123"/>
  <c r="Y490" i="123"/>
  <c r="W490" i="123"/>
  <c r="V490" i="123"/>
  <c r="U490" i="123"/>
  <c r="T490" i="123"/>
  <c r="S490" i="123"/>
  <c r="R490" i="123"/>
  <c r="Q490" i="123"/>
  <c r="P490" i="123"/>
  <c r="O490" i="123"/>
  <c r="N490" i="123"/>
  <c r="M490" i="123"/>
  <c r="L490" i="123"/>
  <c r="K490" i="123"/>
  <c r="J490" i="123"/>
  <c r="I490" i="123"/>
  <c r="H490" i="123"/>
  <c r="G490" i="123"/>
  <c r="F490" i="123"/>
  <c r="D490" i="123"/>
  <c r="C490" i="123"/>
  <c r="B490" i="123"/>
  <c r="AB489" i="123"/>
  <c r="Z489" i="123"/>
  <c r="Y489" i="123"/>
  <c r="W489" i="123"/>
  <c r="V489" i="123"/>
  <c r="U489" i="123"/>
  <c r="T489" i="123"/>
  <c r="S489" i="123"/>
  <c r="R489" i="123"/>
  <c r="Q489" i="123"/>
  <c r="P489" i="123"/>
  <c r="O489" i="123"/>
  <c r="N489" i="123"/>
  <c r="M489" i="123"/>
  <c r="L489" i="123"/>
  <c r="K489" i="123"/>
  <c r="J489" i="123"/>
  <c r="I489" i="123"/>
  <c r="H489" i="123"/>
  <c r="G489" i="123"/>
  <c r="F489" i="123"/>
  <c r="D489" i="123"/>
  <c r="C489" i="123"/>
  <c r="B489" i="123"/>
  <c r="AB488" i="123"/>
  <c r="Z488" i="123"/>
  <c r="Y488" i="123"/>
  <c r="W488" i="123"/>
  <c r="V488" i="123"/>
  <c r="U488" i="123"/>
  <c r="T488" i="123"/>
  <c r="S488" i="123"/>
  <c r="R488" i="123"/>
  <c r="Q488" i="123"/>
  <c r="P488" i="123"/>
  <c r="O488" i="123"/>
  <c r="N488" i="123"/>
  <c r="M488" i="123"/>
  <c r="L488" i="123"/>
  <c r="K488" i="123"/>
  <c r="J488" i="123"/>
  <c r="I488" i="123"/>
  <c r="H488" i="123"/>
  <c r="G488" i="123"/>
  <c r="F488" i="123"/>
  <c r="D488" i="123"/>
  <c r="C488" i="123"/>
  <c r="B488" i="123"/>
  <c r="AB487" i="123"/>
  <c r="Z487" i="123"/>
  <c r="Y487" i="123"/>
  <c r="W487" i="123"/>
  <c r="V487" i="123"/>
  <c r="U487" i="123"/>
  <c r="T487" i="123"/>
  <c r="S487" i="123"/>
  <c r="R487" i="123"/>
  <c r="Q487" i="123"/>
  <c r="P487" i="123"/>
  <c r="O487" i="123"/>
  <c r="N487" i="123"/>
  <c r="M487" i="123"/>
  <c r="L487" i="123"/>
  <c r="K487" i="123"/>
  <c r="J487" i="123"/>
  <c r="I487" i="123"/>
  <c r="H487" i="123"/>
  <c r="G487" i="123"/>
  <c r="F487" i="123"/>
  <c r="D487" i="123"/>
  <c r="C487" i="123"/>
  <c r="B487" i="123"/>
  <c r="AB486" i="123"/>
  <c r="Z486" i="123"/>
  <c r="Y486" i="123"/>
  <c r="W486" i="123"/>
  <c r="V486" i="123"/>
  <c r="U486" i="123"/>
  <c r="T486" i="123"/>
  <c r="S486" i="123"/>
  <c r="R486" i="123"/>
  <c r="Q486" i="123"/>
  <c r="P486" i="123"/>
  <c r="O486" i="123"/>
  <c r="N486" i="123"/>
  <c r="M486" i="123"/>
  <c r="L486" i="123"/>
  <c r="K486" i="123"/>
  <c r="J486" i="123"/>
  <c r="I486" i="123"/>
  <c r="H486" i="123"/>
  <c r="G486" i="123"/>
  <c r="F486" i="123"/>
  <c r="D486" i="123"/>
  <c r="C486" i="123"/>
  <c r="B486" i="123"/>
  <c r="AB485" i="123"/>
  <c r="Z485" i="123"/>
  <c r="Y485" i="123"/>
  <c r="W485" i="123"/>
  <c r="V485" i="123"/>
  <c r="U485" i="123"/>
  <c r="T485" i="123"/>
  <c r="S485" i="123"/>
  <c r="R485" i="123"/>
  <c r="Q485" i="123"/>
  <c r="P485" i="123"/>
  <c r="O485" i="123"/>
  <c r="N485" i="123"/>
  <c r="M485" i="123"/>
  <c r="L485" i="123"/>
  <c r="K485" i="123"/>
  <c r="J485" i="123"/>
  <c r="I485" i="123"/>
  <c r="H485" i="123"/>
  <c r="G485" i="123"/>
  <c r="F485" i="123"/>
  <c r="D485" i="123"/>
  <c r="C485" i="123"/>
  <c r="B485" i="123"/>
  <c r="AB484" i="123"/>
  <c r="Z484" i="123"/>
  <c r="Y484" i="123"/>
  <c r="W484" i="123"/>
  <c r="V484" i="123"/>
  <c r="U484" i="123"/>
  <c r="T484" i="123"/>
  <c r="S484" i="123"/>
  <c r="R484" i="123"/>
  <c r="Q484" i="123"/>
  <c r="P484" i="123"/>
  <c r="O484" i="123"/>
  <c r="N484" i="123"/>
  <c r="M484" i="123"/>
  <c r="L484" i="123"/>
  <c r="K484" i="123"/>
  <c r="J484" i="123"/>
  <c r="I484" i="123"/>
  <c r="H484" i="123"/>
  <c r="G484" i="123"/>
  <c r="F484" i="123"/>
  <c r="D484" i="123"/>
  <c r="C484" i="123"/>
  <c r="B484" i="123"/>
  <c r="AB483" i="123"/>
  <c r="Z483" i="123"/>
  <c r="Y483" i="123"/>
  <c r="W483" i="123"/>
  <c r="V483" i="123"/>
  <c r="U483" i="123"/>
  <c r="T483" i="123"/>
  <c r="S483" i="123"/>
  <c r="R483" i="123"/>
  <c r="Q483" i="123"/>
  <c r="P483" i="123"/>
  <c r="O483" i="123"/>
  <c r="N483" i="123"/>
  <c r="M483" i="123"/>
  <c r="L483" i="123"/>
  <c r="K483" i="123"/>
  <c r="J483" i="123"/>
  <c r="I483" i="123"/>
  <c r="H483" i="123"/>
  <c r="G483" i="123"/>
  <c r="F483" i="123"/>
  <c r="D483" i="123"/>
  <c r="C483" i="123"/>
  <c r="B483" i="123"/>
  <c r="AB482" i="123"/>
  <c r="Z482" i="123"/>
  <c r="Y482" i="123"/>
  <c r="W482" i="123"/>
  <c r="V482" i="123"/>
  <c r="U482" i="123"/>
  <c r="T482" i="123"/>
  <c r="S482" i="123"/>
  <c r="R482" i="123"/>
  <c r="Q482" i="123"/>
  <c r="P482" i="123"/>
  <c r="O482" i="123"/>
  <c r="N482" i="123"/>
  <c r="M482" i="123"/>
  <c r="L482" i="123"/>
  <c r="K482" i="123"/>
  <c r="J482" i="123"/>
  <c r="I482" i="123"/>
  <c r="H482" i="123"/>
  <c r="G482" i="123"/>
  <c r="F482" i="123"/>
  <c r="D482" i="123"/>
  <c r="C482" i="123"/>
  <c r="B482" i="123"/>
  <c r="AB481" i="123"/>
  <c r="Z481" i="123"/>
  <c r="Y481" i="123"/>
  <c r="W481" i="123"/>
  <c r="V481" i="123"/>
  <c r="U481" i="123"/>
  <c r="T481" i="123"/>
  <c r="S481" i="123"/>
  <c r="R481" i="123"/>
  <c r="Q481" i="123"/>
  <c r="P481" i="123"/>
  <c r="O481" i="123"/>
  <c r="N481" i="123"/>
  <c r="M481" i="123"/>
  <c r="L481" i="123"/>
  <c r="K481" i="123"/>
  <c r="J481" i="123"/>
  <c r="I481" i="123"/>
  <c r="H481" i="123"/>
  <c r="G481" i="123"/>
  <c r="F481" i="123"/>
  <c r="D481" i="123"/>
  <c r="C481" i="123"/>
  <c r="B481" i="123"/>
  <c r="AB480" i="123"/>
  <c r="Z480" i="123"/>
  <c r="Y480" i="123"/>
  <c r="W480" i="123"/>
  <c r="V480" i="123"/>
  <c r="U480" i="123"/>
  <c r="T480" i="123"/>
  <c r="S480" i="123"/>
  <c r="R480" i="123"/>
  <c r="Q480" i="123"/>
  <c r="P480" i="123"/>
  <c r="O480" i="123"/>
  <c r="N480" i="123"/>
  <c r="M480" i="123"/>
  <c r="L480" i="123"/>
  <c r="K480" i="123"/>
  <c r="J480" i="123"/>
  <c r="I480" i="123"/>
  <c r="H480" i="123"/>
  <c r="G480" i="123"/>
  <c r="F480" i="123"/>
  <c r="D480" i="123"/>
  <c r="C480" i="123"/>
  <c r="B480" i="123"/>
  <c r="AB479" i="123"/>
  <c r="Z479" i="123"/>
  <c r="Y479" i="123"/>
  <c r="W479" i="123"/>
  <c r="V479" i="123"/>
  <c r="U479" i="123"/>
  <c r="T479" i="123"/>
  <c r="S479" i="123"/>
  <c r="R479" i="123"/>
  <c r="Q479" i="123"/>
  <c r="P479" i="123"/>
  <c r="O479" i="123"/>
  <c r="N479" i="123"/>
  <c r="M479" i="123"/>
  <c r="L479" i="123"/>
  <c r="K479" i="123"/>
  <c r="J479" i="123"/>
  <c r="I479" i="123"/>
  <c r="H479" i="123"/>
  <c r="G479" i="123"/>
  <c r="F479" i="123"/>
  <c r="D479" i="123"/>
  <c r="C479" i="123"/>
  <c r="B479" i="123"/>
  <c r="AB478" i="123"/>
  <c r="Z478" i="123"/>
  <c r="Y478" i="123"/>
  <c r="W478" i="123"/>
  <c r="V478" i="123"/>
  <c r="U478" i="123"/>
  <c r="T478" i="123"/>
  <c r="S478" i="123"/>
  <c r="R478" i="123"/>
  <c r="Q478" i="123"/>
  <c r="P478" i="123"/>
  <c r="O478" i="123"/>
  <c r="N478" i="123"/>
  <c r="M478" i="123"/>
  <c r="L478" i="123"/>
  <c r="K478" i="123"/>
  <c r="J478" i="123"/>
  <c r="I478" i="123"/>
  <c r="H478" i="123"/>
  <c r="G478" i="123"/>
  <c r="F478" i="123"/>
  <c r="D478" i="123"/>
  <c r="C478" i="123"/>
  <c r="B478" i="123"/>
  <c r="AB477" i="123"/>
  <c r="Z477" i="123"/>
  <c r="Y477" i="123"/>
  <c r="W477" i="123"/>
  <c r="V477" i="123"/>
  <c r="U477" i="123"/>
  <c r="T477" i="123"/>
  <c r="S477" i="123"/>
  <c r="R477" i="123"/>
  <c r="Q477" i="123"/>
  <c r="P477" i="123"/>
  <c r="O477" i="123"/>
  <c r="N477" i="123"/>
  <c r="M477" i="123"/>
  <c r="L477" i="123"/>
  <c r="K477" i="123"/>
  <c r="J477" i="123"/>
  <c r="I477" i="123"/>
  <c r="H477" i="123"/>
  <c r="G477" i="123"/>
  <c r="F477" i="123"/>
  <c r="D477" i="123"/>
  <c r="C477" i="123"/>
  <c r="B477" i="123"/>
  <c r="AB476" i="123"/>
  <c r="Z476" i="123"/>
  <c r="Y476" i="123"/>
  <c r="W476" i="123"/>
  <c r="V476" i="123"/>
  <c r="U476" i="123"/>
  <c r="T476" i="123"/>
  <c r="S476" i="123"/>
  <c r="R476" i="123"/>
  <c r="Q476" i="123"/>
  <c r="P476" i="123"/>
  <c r="O476" i="123"/>
  <c r="N476" i="123"/>
  <c r="M476" i="123"/>
  <c r="L476" i="123"/>
  <c r="K476" i="123"/>
  <c r="J476" i="123"/>
  <c r="I476" i="123"/>
  <c r="H476" i="123"/>
  <c r="G476" i="123"/>
  <c r="F476" i="123"/>
  <c r="D476" i="123"/>
  <c r="C476" i="123"/>
  <c r="B476" i="123"/>
  <c r="AB475" i="123"/>
  <c r="Z475" i="123"/>
  <c r="Y475" i="123"/>
  <c r="W475" i="123"/>
  <c r="V475" i="123"/>
  <c r="U475" i="123"/>
  <c r="T475" i="123"/>
  <c r="S475" i="123"/>
  <c r="R475" i="123"/>
  <c r="Q475" i="123"/>
  <c r="P475" i="123"/>
  <c r="O475" i="123"/>
  <c r="N475" i="123"/>
  <c r="M475" i="123"/>
  <c r="L475" i="123"/>
  <c r="K475" i="123"/>
  <c r="J475" i="123"/>
  <c r="I475" i="123"/>
  <c r="H475" i="123"/>
  <c r="G475" i="123"/>
  <c r="F475" i="123"/>
  <c r="D475" i="123"/>
  <c r="C475" i="123"/>
  <c r="B475" i="123"/>
  <c r="AB474" i="123"/>
  <c r="Z474" i="123"/>
  <c r="Y474" i="123"/>
  <c r="W474" i="123"/>
  <c r="V474" i="123"/>
  <c r="U474" i="123"/>
  <c r="T474" i="123"/>
  <c r="S474" i="123"/>
  <c r="R474" i="123"/>
  <c r="Q474" i="123"/>
  <c r="P474" i="123"/>
  <c r="O474" i="123"/>
  <c r="N474" i="123"/>
  <c r="M474" i="123"/>
  <c r="L474" i="123"/>
  <c r="K474" i="123"/>
  <c r="J474" i="123"/>
  <c r="I474" i="123"/>
  <c r="H474" i="123"/>
  <c r="G474" i="123"/>
  <c r="F474" i="123"/>
  <c r="D474" i="123"/>
  <c r="C474" i="123"/>
  <c r="B474" i="123"/>
  <c r="AB473" i="123"/>
  <c r="Z473" i="123"/>
  <c r="Y473" i="123"/>
  <c r="W473" i="123"/>
  <c r="V473" i="123"/>
  <c r="U473" i="123"/>
  <c r="T473" i="123"/>
  <c r="S473" i="123"/>
  <c r="R473" i="123"/>
  <c r="Q473" i="123"/>
  <c r="P473" i="123"/>
  <c r="O473" i="123"/>
  <c r="N473" i="123"/>
  <c r="M473" i="123"/>
  <c r="L473" i="123"/>
  <c r="K473" i="123"/>
  <c r="J473" i="123"/>
  <c r="I473" i="123"/>
  <c r="H473" i="123"/>
  <c r="G473" i="123"/>
  <c r="F473" i="123"/>
  <c r="D473" i="123"/>
  <c r="C473" i="123"/>
  <c r="B473" i="123"/>
  <c r="AB472" i="123"/>
  <c r="Z472" i="123"/>
  <c r="Y472" i="123"/>
  <c r="W472" i="123"/>
  <c r="V472" i="123"/>
  <c r="U472" i="123"/>
  <c r="T472" i="123"/>
  <c r="S472" i="123"/>
  <c r="R472" i="123"/>
  <c r="Q472" i="123"/>
  <c r="P472" i="123"/>
  <c r="O472" i="123"/>
  <c r="N472" i="123"/>
  <c r="M472" i="123"/>
  <c r="L472" i="123"/>
  <c r="K472" i="123"/>
  <c r="J472" i="123"/>
  <c r="I472" i="123"/>
  <c r="H472" i="123"/>
  <c r="G472" i="123"/>
  <c r="F472" i="123"/>
  <c r="D472" i="123"/>
  <c r="C472" i="123"/>
  <c r="B472" i="123"/>
  <c r="AB471" i="123"/>
  <c r="Z471" i="123"/>
  <c r="Y471" i="123"/>
  <c r="W471" i="123"/>
  <c r="V471" i="123"/>
  <c r="U471" i="123"/>
  <c r="T471" i="123"/>
  <c r="S471" i="123"/>
  <c r="R471" i="123"/>
  <c r="Q471" i="123"/>
  <c r="P471" i="123"/>
  <c r="O471" i="123"/>
  <c r="N471" i="123"/>
  <c r="M471" i="123"/>
  <c r="L471" i="123"/>
  <c r="K471" i="123"/>
  <c r="J471" i="123"/>
  <c r="I471" i="123"/>
  <c r="H471" i="123"/>
  <c r="G471" i="123"/>
  <c r="F471" i="123"/>
  <c r="D471" i="123"/>
  <c r="C471" i="123"/>
  <c r="B471" i="123"/>
  <c r="AB470" i="123"/>
  <c r="Z470" i="123"/>
  <c r="Y470" i="123"/>
  <c r="W470" i="123"/>
  <c r="V470" i="123"/>
  <c r="U470" i="123"/>
  <c r="T470" i="123"/>
  <c r="S470" i="123"/>
  <c r="R470" i="123"/>
  <c r="Q470" i="123"/>
  <c r="P470" i="123"/>
  <c r="O470" i="123"/>
  <c r="N470" i="123"/>
  <c r="M470" i="123"/>
  <c r="L470" i="123"/>
  <c r="K470" i="123"/>
  <c r="J470" i="123"/>
  <c r="I470" i="123"/>
  <c r="H470" i="123"/>
  <c r="G470" i="123"/>
  <c r="F470" i="123"/>
  <c r="D470" i="123"/>
  <c r="C470" i="123"/>
  <c r="B470" i="123"/>
  <c r="AB469" i="123"/>
  <c r="Z469" i="123"/>
  <c r="Y469" i="123"/>
  <c r="W469" i="123"/>
  <c r="V469" i="123"/>
  <c r="U469" i="123"/>
  <c r="T469" i="123"/>
  <c r="S469" i="123"/>
  <c r="R469" i="123"/>
  <c r="Q469" i="123"/>
  <c r="P469" i="123"/>
  <c r="O469" i="123"/>
  <c r="N469" i="123"/>
  <c r="M469" i="123"/>
  <c r="L469" i="123"/>
  <c r="K469" i="123"/>
  <c r="J469" i="123"/>
  <c r="I469" i="123"/>
  <c r="H469" i="123"/>
  <c r="G469" i="123"/>
  <c r="F469" i="123"/>
  <c r="D469" i="123"/>
  <c r="C469" i="123"/>
  <c r="B469" i="123"/>
  <c r="AB468" i="123"/>
  <c r="Z468" i="123"/>
  <c r="Y468" i="123"/>
  <c r="W468" i="123"/>
  <c r="V468" i="123"/>
  <c r="U468" i="123"/>
  <c r="T468" i="123"/>
  <c r="S468" i="123"/>
  <c r="R468" i="123"/>
  <c r="Q468" i="123"/>
  <c r="P468" i="123"/>
  <c r="O468" i="123"/>
  <c r="N468" i="123"/>
  <c r="M468" i="123"/>
  <c r="L468" i="123"/>
  <c r="K468" i="123"/>
  <c r="J468" i="123"/>
  <c r="I468" i="123"/>
  <c r="H468" i="123"/>
  <c r="G468" i="123"/>
  <c r="F468" i="123"/>
  <c r="D468" i="123"/>
  <c r="C468" i="123"/>
  <c r="B468" i="123"/>
  <c r="AB467" i="123"/>
  <c r="Z467" i="123"/>
  <c r="Y467" i="123"/>
  <c r="W467" i="123"/>
  <c r="V467" i="123"/>
  <c r="U467" i="123"/>
  <c r="T467" i="123"/>
  <c r="S467" i="123"/>
  <c r="R467" i="123"/>
  <c r="Q467" i="123"/>
  <c r="P467" i="123"/>
  <c r="O467" i="123"/>
  <c r="N467" i="123"/>
  <c r="M467" i="123"/>
  <c r="L467" i="123"/>
  <c r="K467" i="123"/>
  <c r="J467" i="123"/>
  <c r="I467" i="123"/>
  <c r="H467" i="123"/>
  <c r="G467" i="123"/>
  <c r="F467" i="123"/>
  <c r="D467" i="123"/>
  <c r="C467" i="123"/>
  <c r="B467" i="123"/>
  <c r="AB466" i="123"/>
  <c r="Z466" i="123"/>
  <c r="Y466" i="123"/>
  <c r="W466" i="123"/>
  <c r="V466" i="123"/>
  <c r="U466" i="123"/>
  <c r="T466" i="123"/>
  <c r="S466" i="123"/>
  <c r="R466" i="123"/>
  <c r="Q466" i="123"/>
  <c r="P466" i="123"/>
  <c r="O466" i="123"/>
  <c r="N466" i="123"/>
  <c r="M466" i="123"/>
  <c r="L466" i="123"/>
  <c r="K466" i="123"/>
  <c r="J466" i="123"/>
  <c r="I466" i="123"/>
  <c r="H466" i="123"/>
  <c r="G466" i="123"/>
  <c r="F466" i="123"/>
  <c r="D466" i="123"/>
  <c r="C466" i="123"/>
  <c r="B466" i="123"/>
  <c r="AB465" i="123"/>
  <c r="Z465" i="123"/>
  <c r="Y465" i="123"/>
  <c r="W465" i="123"/>
  <c r="V465" i="123"/>
  <c r="U465" i="123"/>
  <c r="T465" i="123"/>
  <c r="S465" i="123"/>
  <c r="R465" i="123"/>
  <c r="Q465" i="123"/>
  <c r="P465" i="123"/>
  <c r="O465" i="123"/>
  <c r="N465" i="123"/>
  <c r="M465" i="123"/>
  <c r="L465" i="123"/>
  <c r="K465" i="123"/>
  <c r="J465" i="123"/>
  <c r="I465" i="123"/>
  <c r="H465" i="123"/>
  <c r="G465" i="123"/>
  <c r="F465" i="123"/>
  <c r="D465" i="123"/>
  <c r="C465" i="123"/>
  <c r="B465" i="123"/>
  <c r="AB464" i="123"/>
  <c r="Z464" i="123"/>
  <c r="Y464" i="123"/>
  <c r="W464" i="123"/>
  <c r="V464" i="123"/>
  <c r="U464" i="123"/>
  <c r="T464" i="123"/>
  <c r="S464" i="123"/>
  <c r="R464" i="123"/>
  <c r="Q464" i="123"/>
  <c r="P464" i="123"/>
  <c r="O464" i="123"/>
  <c r="N464" i="123"/>
  <c r="M464" i="123"/>
  <c r="L464" i="123"/>
  <c r="K464" i="123"/>
  <c r="J464" i="123"/>
  <c r="I464" i="123"/>
  <c r="H464" i="123"/>
  <c r="G464" i="123"/>
  <c r="F464" i="123"/>
  <c r="D464" i="123"/>
  <c r="C464" i="123"/>
  <c r="B464" i="123"/>
  <c r="AB462" i="123"/>
  <c r="Z462" i="123"/>
  <c r="Y462" i="123"/>
  <c r="W462" i="123"/>
  <c r="V462" i="123"/>
  <c r="U462" i="123"/>
  <c r="T462" i="123"/>
  <c r="S462" i="123"/>
  <c r="R462" i="123"/>
  <c r="Q462" i="123"/>
  <c r="P462" i="123"/>
  <c r="O462" i="123"/>
  <c r="N462" i="123"/>
  <c r="M462" i="123"/>
  <c r="L462" i="123"/>
  <c r="K462" i="123"/>
  <c r="J462" i="123"/>
  <c r="I462" i="123"/>
  <c r="H462" i="123"/>
  <c r="G462" i="123"/>
  <c r="F462" i="123"/>
  <c r="D462" i="123"/>
  <c r="C462" i="123"/>
  <c r="B462" i="123"/>
  <c r="AB461" i="123"/>
  <c r="Z461" i="123"/>
  <c r="Y461" i="123"/>
  <c r="W461" i="123"/>
  <c r="V461" i="123"/>
  <c r="U461" i="123"/>
  <c r="T461" i="123"/>
  <c r="S461" i="123"/>
  <c r="R461" i="123"/>
  <c r="Q461" i="123"/>
  <c r="P461" i="123"/>
  <c r="O461" i="123"/>
  <c r="N461" i="123"/>
  <c r="M461" i="123"/>
  <c r="L461" i="123"/>
  <c r="K461" i="123"/>
  <c r="J461" i="123"/>
  <c r="I461" i="123"/>
  <c r="H461" i="123"/>
  <c r="G461" i="123"/>
  <c r="F461" i="123"/>
  <c r="D461" i="123"/>
  <c r="C461" i="123"/>
  <c r="B461" i="123"/>
  <c r="AB460" i="123"/>
  <c r="Z460" i="123"/>
  <c r="Y460" i="123"/>
  <c r="W460" i="123"/>
  <c r="V460" i="123"/>
  <c r="U460" i="123"/>
  <c r="T460" i="123"/>
  <c r="S460" i="123"/>
  <c r="R460" i="123"/>
  <c r="Q460" i="123"/>
  <c r="P460" i="123"/>
  <c r="O460" i="123"/>
  <c r="N460" i="123"/>
  <c r="M460" i="123"/>
  <c r="L460" i="123"/>
  <c r="K460" i="123"/>
  <c r="J460" i="123"/>
  <c r="I460" i="123"/>
  <c r="H460" i="123"/>
  <c r="G460" i="123"/>
  <c r="F460" i="123"/>
  <c r="D460" i="123"/>
  <c r="C460" i="123"/>
  <c r="B460" i="123"/>
  <c r="AB459" i="123"/>
  <c r="Z459" i="123"/>
  <c r="Y459" i="123"/>
  <c r="W459" i="123"/>
  <c r="V459" i="123"/>
  <c r="U459" i="123"/>
  <c r="T459" i="123"/>
  <c r="S459" i="123"/>
  <c r="R459" i="123"/>
  <c r="Q459" i="123"/>
  <c r="P459" i="123"/>
  <c r="O459" i="123"/>
  <c r="N459" i="123"/>
  <c r="M459" i="123"/>
  <c r="L459" i="123"/>
  <c r="K459" i="123"/>
  <c r="J459" i="123"/>
  <c r="I459" i="123"/>
  <c r="H459" i="123"/>
  <c r="G459" i="123"/>
  <c r="F459" i="123"/>
  <c r="D459" i="123"/>
  <c r="C459" i="123"/>
  <c r="B459" i="123"/>
  <c r="AB458" i="123"/>
  <c r="Z458" i="123"/>
  <c r="Y458" i="123"/>
  <c r="W458" i="123"/>
  <c r="V458" i="123"/>
  <c r="U458" i="123"/>
  <c r="T458" i="123"/>
  <c r="S458" i="123"/>
  <c r="R458" i="123"/>
  <c r="Q458" i="123"/>
  <c r="P458" i="123"/>
  <c r="O458" i="123"/>
  <c r="N458" i="123"/>
  <c r="M458" i="123"/>
  <c r="L458" i="123"/>
  <c r="K458" i="123"/>
  <c r="J458" i="123"/>
  <c r="I458" i="123"/>
  <c r="H458" i="123"/>
  <c r="G458" i="123"/>
  <c r="F458" i="123"/>
  <c r="D458" i="123"/>
  <c r="C458" i="123"/>
  <c r="B458" i="123"/>
  <c r="AB457" i="123"/>
  <c r="Z457" i="123"/>
  <c r="Y457" i="123"/>
  <c r="W457" i="123"/>
  <c r="V457" i="123"/>
  <c r="U457" i="123"/>
  <c r="T457" i="123"/>
  <c r="S457" i="123"/>
  <c r="R457" i="123"/>
  <c r="Q457" i="123"/>
  <c r="P457" i="123"/>
  <c r="O457" i="123"/>
  <c r="N457" i="123"/>
  <c r="M457" i="123"/>
  <c r="L457" i="123"/>
  <c r="K457" i="123"/>
  <c r="J457" i="123"/>
  <c r="I457" i="123"/>
  <c r="H457" i="123"/>
  <c r="G457" i="123"/>
  <c r="F457" i="123"/>
  <c r="D457" i="123"/>
  <c r="C457" i="123"/>
  <c r="B457" i="123"/>
  <c r="AB456" i="123"/>
  <c r="Z456" i="123"/>
  <c r="Y456" i="123"/>
  <c r="W456" i="123"/>
  <c r="V456" i="123"/>
  <c r="U456" i="123"/>
  <c r="T456" i="123"/>
  <c r="S456" i="123"/>
  <c r="R456" i="123"/>
  <c r="Q456" i="123"/>
  <c r="P456" i="123"/>
  <c r="O456" i="123"/>
  <c r="N456" i="123"/>
  <c r="M456" i="123"/>
  <c r="L456" i="123"/>
  <c r="K456" i="123"/>
  <c r="J456" i="123"/>
  <c r="I456" i="123"/>
  <c r="H456" i="123"/>
  <c r="G456" i="123"/>
  <c r="F456" i="123"/>
  <c r="D456" i="123"/>
  <c r="C456" i="123"/>
  <c r="B456" i="123"/>
  <c r="AB455" i="123"/>
  <c r="Z455" i="123"/>
  <c r="Y455" i="123"/>
  <c r="W455" i="123"/>
  <c r="V455" i="123"/>
  <c r="U455" i="123"/>
  <c r="T455" i="123"/>
  <c r="S455" i="123"/>
  <c r="R455" i="123"/>
  <c r="Q455" i="123"/>
  <c r="P455" i="123"/>
  <c r="O455" i="123"/>
  <c r="N455" i="123"/>
  <c r="M455" i="123"/>
  <c r="L455" i="123"/>
  <c r="K455" i="123"/>
  <c r="J455" i="123"/>
  <c r="I455" i="123"/>
  <c r="H455" i="123"/>
  <c r="G455" i="123"/>
  <c r="F455" i="123"/>
  <c r="D455" i="123"/>
  <c r="C455" i="123"/>
  <c r="B455" i="123"/>
  <c r="AB454" i="123"/>
  <c r="Z454" i="123"/>
  <c r="Y454" i="123"/>
  <c r="W454" i="123"/>
  <c r="V454" i="123"/>
  <c r="U454" i="123"/>
  <c r="T454" i="123"/>
  <c r="S454" i="123"/>
  <c r="R454" i="123"/>
  <c r="Q454" i="123"/>
  <c r="P454" i="123"/>
  <c r="O454" i="123"/>
  <c r="N454" i="123"/>
  <c r="M454" i="123"/>
  <c r="L454" i="123"/>
  <c r="K454" i="123"/>
  <c r="J454" i="123"/>
  <c r="I454" i="123"/>
  <c r="H454" i="123"/>
  <c r="G454" i="123"/>
  <c r="F454" i="123"/>
  <c r="D454" i="123"/>
  <c r="C454" i="123"/>
  <c r="B454" i="123"/>
  <c r="AB453" i="123"/>
  <c r="Z453" i="123"/>
  <c r="Y453" i="123"/>
  <c r="W453" i="123"/>
  <c r="V453" i="123"/>
  <c r="U453" i="123"/>
  <c r="T453" i="123"/>
  <c r="S453" i="123"/>
  <c r="R453" i="123"/>
  <c r="Q453" i="123"/>
  <c r="P453" i="123"/>
  <c r="O453" i="123"/>
  <c r="N453" i="123"/>
  <c r="M453" i="123"/>
  <c r="L453" i="123"/>
  <c r="K453" i="123"/>
  <c r="J453" i="123"/>
  <c r="I453" i="123"/>
  <c r="H453" i="123"/>
  <c r="G453" i="123"/>
  <c r="F453" i="123"/>
  <c r="D453" i="123"/>
  <c r="C453" i="123"/>
  <c r="B453" i="123"/>
  <c r="AB452" i="123"/>
  <c r="Z452" i="123"/>
  <c r="Y452" i="123"/>
  <c r="W452" i="123"/>
  <c r="V452" i="123"/>
  <c r="U452" i="123"/>
  <c r="T452" i="123"/>
  <c r="S452" i="123"/>
  <c r="R452" i="123"/>
  <c r="Q452" i="123"/>
  <c r="P452" i="123"/>
  <c r="O452" i="123"/>
  <c r="N452" i="123"/>
  <c r="M452" i="123"/>
  <c r="L452" i="123"/>
  <c r="K452" i="123"/>
  <c r="J452" i="123"/>
  <c r="I452" i="123"/>
  <c r="H452" i="123"/>
  <c r="G452" i="123"/>
  <c r="F452" i="123"/>
  <c r="D452" i="123"/>
  <c r="C452" i="123"/>
  <c r="B452" i="123"/>
  <c r="AB451" i="123"/>
  <c r="Z451" i="123"/>
  <c r="Y451" i="123"/>
  <c r="W451" i="123"/>
  <c r="V451" i="123"/>
  <c r="U451" i="123"/>
  <c r="T451" i="123"/>
  <c r="S451" i="123"/>
  <c r="R451" i="123"/>
  <c r="Q451" i="123"/>
  <c r="P451" i="123"/>
  <c r="O451" i="123"/>
  <c r="N451" i="123"/>
  <c r="M451" i="123"/>
  <c r="L451" i="123"/>
  <c r="K451" i="123"/>
  <c r="J451" i="123"/>
  <c r="I451" i="123"/>
  <c r="H451" i="123"/>
  <c r="G451" i="123"/>
  <c r="F451" i="123"/>
  <c r="D451" i="123"/>
  <c r="C451" i="123"/>
  <c r="B451" i="123"/>
  <c r="AB450" i="123"/>
  <c r="Z450" i="123"/>
  <c r="Y450" i="123"/>
  <c r="W450" i="123"/>
  <c r="V450" i="123"/>
  <c r="U450" i="123"/>
  <c r="T450" i="123"/>
  <c r="S450" i="123"/>
  <c r="R450" i="123"/>
  <c r="Q450" i="123"/>
  <c r="P450" i="123"/>
  <c r="O450" i="123"/>
  <c r="N450" i="123"/>
  <c r="M450" i="123"/>
  <c r="L450" i="123"/>
  <c r="K450" i="123"/>
  <c r="J450" i="123"/>
  <c r="I450" i="123"/>
  <c r="H450" i="123"/>
  <c r="G450" i="123"/>
  <c r="F450" i="123"/>
  <c r="D450" i="123"/>
  <c r="C450" i="123"/>
  <c r="B450" i="123"/>
  <c r="AB449" i="123"/>
  <c r="Z449" i="123"/>
  <c r="Y449" i="123"/>
  <c r="W449" i="123"/>
  <c r="V449" i="123"/>
  <c r="U449" i="123"/>
  <c r="T449" i="123"/>
  <c r="S449" i="123"/>
  <c r="R449" i="123"/>
  <c r="Q449" i="123"/>
  <c r="P449" i="123"/>
  <c r="O449" i="123"/>
  <c r="N449" i="123"/>
  <c r="M449" i="123"/>
  <c r="L449" i="123"/>
  <c r="K449" i="123"/>
  <c r="J449" i="123"/>
  <c r="I449" i="123"/>
  <c r="H449" i="123"/>
  <c r="G449" i="123"/>
  <c r="F449" i="123"/>
  <c r="D449" i="123"/>
  <c r="C449" i="123"/>
  <c r="B449" i="123"/>
  <c r="AB448" i="123"/>
  <c r="Z448" i="123"/>
  <c r="Y448" i="123"/>
  <c r="W448" i="123"/>
  <c r="V448" i="123"/>
  <c r="U448" i="123"/>
  <c r="T448" i="123"/>
  <c r="S448" i="123"/>
  <c r="R448" i="123"/>
  <c r="Q448" i="123"/>
  <c r="P448" i="123"/>
  <c r="O448" i="123"/>
  <c r="N448" i="123"/>
  <c r="M448" i="123"/>
  <c r="L448" i="123"/>
  <c r="K448" i="123"/>
  <c r="J448" i="123"/>
  <c r="I448" i="123"/>
  <c r="H448" i="123"/>
  <c r="G448" i="123"/>
  <c r="F448" i="123"/>
  <c r="D448" i="123"/>
  <c r="C448" i="123"/>
  <c r="B448" i="123"/>
  <c r="AB447" i="123"/>
  <c r="Z447" i="123"/>
  <c r="Y447" i="123"/>
  <c r="W447" i="123"/>
  <c r="V447" i="123"/>
  <c r="U447" i="123"/>
  <c r="T447" i="123"/>
  <c r="S447" i="123"/>
  <c r="R447" i="123"/>
  <c r="Q447" i="123"/>
  <c r="P447" i="123"/>
  <c r="O447" i="123"/>
  <c r="N447" i="123"/>
  <c r="M447" i="123"/>
  <c r="L447" i="123"/>
  <c r="K447" i="123"/>
  <c r="J447" i="123"/>
  <c r="I447" i="123"/>
  <c r="H447" i="123"/>
  <c r="G447" i="123"/>
  <c r="F447" i="123"/>
  <c r="D447" i="123"/>
  <c r="C447" i="123"/>
  <c r="B447" i="123"/>
  <c r="AB446" i="123"/>
  <c r="Z446" i="123"/>
  <c r="Y446" i="123"/>
  <c r="W446" i="123"/>
  <c r="V446" i="123"/>
  <c r="U446" i="123"/>
  <c r="T446" i="123"/>
  <c r="S446" i="123"/>
  <c r="R446" i="123"/>
  <c r="Q446" i="123"/>
  <c r="P446" i="123"/>
  <c r="O446" i="123"/>
  <c r="N446" i="123"/>
  <c r="M446" i="123"/>
  <c r="L446" i="123"/>
  <c r="K446" i="123"/>
  <c r="J446" i="123"/>
  <c r="I446" i="123"/>
  <c r="H446" i="123"/>
  <c r="G446" i="123"/>
  <c r="F446" i="123"/>
  <c r="D446" i="123"/>
  <c r="C446" i="123"/>
  <c r="B446" i="123"/>
  <c r="AB445" i="123"/>
  <c r="Z445" i="123"/>
  <c r="Y445" i="123"/>
  <c r="W445" i="123"/>
  <c r="V445" i="123"/>
  <c r="U445" i="123"/>
  <c r="T445" i="123"/>
  <c r="S445" i="123"/>
  <c r="R445" i="123"/>
  <c r="Q445" i="123"/>
  <c r="P445" i="123"/>
  <c r="O445" i="123"/>
  <c r="N445" i="123"/>
  <c r="M445" i="123"/>
  <c r="L445" i="123"/>
  <c r="K445" i="123"/>
  <c r="J445" i="123"/>
  <c r="I445" i="123"/>
  <c r="H445" i="123"/>
  <c r="G445" i="123"/>
  <c r="F445" i="123"/>
  <c r="D445" i="123"/>
  <c r="C445" i="123"/>
  <c r="B445" i="123"/>
  <c r="AB444" i="123"/>
  <c r="Z444" i="123"/>
  <c r="Y444" i="123"/>
  <c r="W444" i="123"/>
  <c r="V444" i="123"/>
  <c r="U444" i="123"/>
  <c r="T444" i="123"/>
  <c r="S444" i="123"/>
  <c r="R444" i="123"/>
  <c r="Q444" i="123"/>
  <c r="P444" i="123"/>
  <c r="O444" i="123"/>
  <c r="N444" i="123"/>
  <c r="M444" i="123"/>
  <c r="L444" i="123"/>
  <c r="K444" i="123"/>
  <c r="J444" i="123"/>
  <c r="I444" i="123"/>
  <c r="H444" i="123"/>
  <c r="G444" i="123"/>
  <c r="F444" i="123"/>
  <c r="D444" i="123"/>
  <c r="C444" i="123"/>
  <c r="B444" i="123"/>
  <c r="AB443" i="123"/>
  <c r="Z443" i="123"/>
  <c r="Y443" i="123"/>
  <c r="W443" i="123"/>
  <c r="V443" i="123"/>
  <c r="U443" i="123"/>
  <c r="T443" i="123"/>
  <c r="S443" i="123"/>
  <c r="R443" i="123"/>
  <c r="Q443" i="123"/>
  <c r="P443" i="123"/>
  <c r="O443" i="123"/>
  <c r="N443" i="123"/>
  <c r="M443" i="123"/>
  <c r="L443" i="123"/>
  <c r="K443" i="123"/>
  <c r="J443" i="123"/>
  <c r="I443" i="123"/>
  <c r="H443" i="123"/>
  <c r="G443" i="123"/>
  <c r="F443" i="123"/>
  <c r="D443" i="123"/>
  <c r="C443" i="123"/>
  <c r="B443" i="123"/>
  <c r="AB442" i="123"/>
  <c r="Z442" i="123"/>
  <c r="Y442" i="123"/>
  <c r="W442" i="123"/>
  <c r="V442" i="123"/>
  <c r="U442" i="123"/>
  <c r="T442" i="123"/>
  <c r="S442" i="123"/>
  <c r="R442" i="123"/>
  <c r="Q442" i="123"/>
  <c r="P442" i="123"/>
  <c r="O442" i="123"/>
  <c r="N442" i="123"/>
  <c r="M442" i="123"/>
  <c r="L442" i="123"/>
  <c r="K442" i="123"/>
  <c r="J442" i="123"/>
  <c r="I442" i="123"/>
  <c r="H442" i="123"/>
  <c r="G442" i="123"/>
  <c r="F442" i="123"/>
  <c r="D442" i="123"/>
  <c r="C442" i="123"/>
  <c r="B442" i="123"/>
  <c r="AB441" i="123"/>
  <c r="Z441" i="123"/>
  <c r="Y441" i="123"/>
  <c r="W441" i="123"/>
  <c r="V441" i="123"/>
  <c r="U441" i="123"/>
  <c r="T441" i="123"/>
  <c r="S441" i="123"/>
  <c r="R441" i="123"/>
  <c r="Q441" i="123"/>
  <c r="P441" i="123"/>
  <c r="O441" i="123"/>
  <c r="N441" i="123"/>
  <c r="M441" i="123"/>
  <c r="L441" i="123"/>
  <c r="K441" i="123"/>
  <c r="J441" i="123"/>
  <c r="I441" i="123"/>
  <c r="H441" i="123"/>
  <c r="G441" i="123"/>
  <c r="F441" i="123"/>
  <c r="D441" i="123"/>
  <c r="C441" i="123"/>
  <c r="B441" i="123"/>
  <c r="AB439" i="123"/>
  <c r="Z439" i="123"/>
  <c r="Y439" i="123"/>
  <c r="W439" i="123"/>
  <c r="V439" i="123"/>
  <c r="U439" i="123"/>
  <c r="T439" i="123"/>
  <c r="S439" i="123"/>
  <c r="R439" i="123"/>
  <c r="Q439" i="123"/>
  <c r="P439" i="123"/>
  <c r="O439" i="123"/>
  <c r="N439" i="123"/>
  <c r="M439" i="123"/>
  <c r="L439" i="123"/>
  <c r="K439" i="123"/>
  <c r="J439" i="123"/>
  <c r="I439" i="123"/>
  <c r="H439" i="123"/>
  <c r="G439" i="123"/>
  <c r="F439" i="123"/>
  <c r="D439" i="123"/>
  <c r="C439" i="123"/>
  <c r="B439" i="123"/>
  <c r="AB438" i="123"/>
  <c r="Z438" i="123"/>
  <c r="Y438" i="123"/>
  <c r="W438" i="123"/>
  <c r="V438" i="123"/>
  <c r="U438" i="123"/>
  <c r="T438" i="123"/>
  <c r="S438" i="123"/>
  <c r="R438" i="123"/>
  <c r="Q438" i="123"/>
  <c r="P438" i="123"/>
  <c r="O438" i="123"/>
  <c r="N438" i="123"/>
  <c r="M438" i="123"/>
  <c r="L438" i="123"/>
  <c r="K438" i="123"/>
  <c r="J438" i="123"/>
  <c r="I438" i="123"/>
  <c r="H438" i="123"/>
  <c r="G438" i="123"/>
  <c r="F438" i="123"/>
  <c r="D438" i="123"/>
  <c r="C438" i="123"/>
  <c r="B438" i="123"/>
  <c r="AB437" i="123"/>
  <c r="Z437" i="123"/>
  <c r="Y437" i="123"/>
  <c r="W437" i="123"/>
  <c r="V437" i="123"/>
  <c r="U437" i="123"/>
  <c r="T437" i="123"/>
  <c r="S437" i="123"/>
  <c r="R437" i="123"/>
  <c r="Q437" i="123"/>
  <c r="P437" i="123"/>
  <c r="O437" i="123"/>
  <c r="N437" i="123"/>
  <c r="M437" i="123"/>
  <c r="L437" i="123"/>
  <c r="K437" i="123"/>
  <c r="J437" i="123"/>
  <c r="I437" i="123"/>
  <c r="H437" i="123"/>
  <c r="G437" i="123"/>
  <c r="F437" i="123"/>
  <c r="D437" i="123"/>
  <c r="C437" i="123"/>
  <c r="B437" i="123"/>
  <c r="AB436" i="123"/>
  <c r="Z436" i="123"/>
  <c r="Y436" i="123"/>
  <c r="W436" i="123"/>
  <c r="V436" i="123"/>
  <c r="U436" i="123"/>
  <c r="T436" i="123"/>
  <c r="S436" i="123"/>
  <c r="R436" i="123"/>
  <c r="Q436" i="123"/>
  <c r="P436" i="123"/>
  <c r="O436" i="123"/>
  <c r="N436" i="123"/>
  <c r="M436" i="123"/>
  <c r="L436" i="123"/>
  <c r="K436" i="123"/>
  <c r="J436" i="123"/>
  <c r="I436" i="123"/>
  <c r="H436" i="123"/>
  <c r="G436" i="123"/>
  <c r="F436" i="123"/>
  <c r="D436" i="123"/>
  <c r="C436" i="123"/>
  <c r="B436" i="123"/>
  <c r="AB435" i="123"/>
  <c r="Z435" i="123"/>
  <c r="Y435" i="123"/>
  <c r="W435" i="123"/>
  <c r="V435" i="123"/>
  <c r="U435" i="123"/>
  <c r="T435" i="123"/>
  <c r="S435" i="123"/>
  <c r="R435" i="123"/>
  <c r="Q435" i="123"/>
  <c r="P435" i="123"/>
  <c r="O435" i="123"/>
  <c r="N435" i="123"/>
  <c r="M435" i="123"/>
  <c r="L435" i="123"/>
  <c r="K435" i="123"/>
  <c r="J435" i="123"/>
  <c r="I435" i="123"/>
  <c r="H435" i="123"/>
  <c r="G435" i="123"/>
  <c r="F435" i="123"/>
  <c r="D435" i="123"/>
  <c r="C435" i="123"/>
  <c r="B435" i="123"/>
  <c r="AB434" i="123"/>
  <c r="Z434" i="123"/>
  <c r="Y434" i="123"/>
  <c r="W434" i="123"/>
  <c r="V434" i="123"/>
  <c r="U434" i="123"/>
  <c r="T434" i="123"/>
  <c r="S434" i="123"/>
  <c r="R434" i="123"/>
  <c r="Q434" i="123"/>
  <c r="P434" i="123"/>
  <c r="O434" i="123"/>
  <c r="N434" i="123"/>
  <c r="M434" i="123"/>
  <c r="L434" i="123"/>
  <c r="K434" i="123"/>
  <c r="J434" i="123"/>
  <c r="I434" i="123"/>
  <c r="H434" i="123"/>
  <c r="G434" i="123"/>
  <c r="F434" i="123"/>
  <c r="D434" i="123"/>
  <c r="C434" i="123"/>
  <c r="B434" i="123"/>
  <c r="AB433" i="123"/>
  <c r="Z433" i="123"/>
  <c r="Y433" i="123"/>
  <c r="W433" i="123"/>
  <c r="V433" i="123"/>
  <c r="U433" i="123"/>
  <c r="T433" i="123"/>
  <c r="S433" i="123"/>
  <c r="R433" i="123"/>
  <c r="Q433" i="123"/>
  <c r="P433" i="123"/>
  <c r="O433" i="123"/>
  <c r="N433" i="123"/>
  <c r="M433" i="123"/>
  <c r="L433" i="123"/>
  <c r="K433" i="123"/>
  <c r="J433" i="123"/>
  <c r="I433" i="123"/>
  <c r="H433" i="123"/>
  <c r="G433" i="123"/>
  <c r="F433" i="123"/>
  <c r="D433" i="123"/>
  <c r="C433" i="123"/>
  <c r="B433" i="123"/>
  <c r="AB432" i="123"/>
  <c r="Z432" i="123"/>
  <c r="Y432" i="123"/>
  <c r="W432" i="123"/>
  <c r="V432" i="123"/>
  <c r="U432" i="123"/>
  <c r="T432" i="123"/>
  <c r="S432" i="123"/>
  <c r="R432" i="123"/>
  <c r="Q432" i="123"/>
  <c r="P432" i="123"/>
  <c r="O432" i="123"/>
  <c r="N432" i="123"/>
  <c r="M432" i="123"/>
  <c r="L432" i="123"/>
  <c r="K432" i="123"/>
  <c r="J432" i="123"/>
  <c r="I432" i="123"/>
  <c r="H432" i="123"/>
  <c r="G432" i="123"/>
  <c r="F432" i="123"/>
  <c r="D432" i="123"/>
  <c r="C432" i="123"/>
  <c r="B432" i="123"/>
  <c r="AB431" i="123"/>
  <c r="Z431" i="123"/>
  <c r="Y431" i="123"/>
  <c r="W431" i="123"/>
  <c r="V431" i="123"/>
  <c r="U431" i="123"/>
  <c r="T431" i="123"/>
  <c r="S431" i="123"/>
  <c r="R431" i="123"/>
  <c r="Q431" i="123"/>
  <c r="P431" i="123"/>
  <c r="O431" i="123"/>
  <c r="N431" i="123"/>
  <c r="M431" i="123"/>
  <c r="L431" i="123"/>
  <c r="K431" i="123"/>
  <c r="J431" i="123"/>
  <c r="I431" i="123"/>
  <c r="H431" i="123"/>
  <c r="G431" i="123"/>
  <c r="F431" i="123"/>
  <c r="D431" i="123"/>
  <c r="C431" i="123"/>
  <c r="B431" i="123"/>
  <c r="AB430" i="123"/>
  <c r="Z430" i="123"/>
  <c r="Y430" i="123"/>
  <c r="W430" i="123"/>
  <c r="V430" i="123"/>
  <c r="U430" i="123"/>
  <c r="T430" i="123"/>
  <c r="S430" i="123"/>
  <c r="R430" i="123"/>
  <c r="Q430" i="123"/>
  <c r="P430" i="123"/>
  <c r="O430" i="123"/>
  <c r="N430" i="123"/>
  <c r="M430" i="123"/>
  <c r="L430" i="123"/>
  <c r="K430" i="123"/>
  <c r="J430" i="123"/>
  <c r="I430" i="123"/>
  <c r="H430" i="123"/>
  <c r="G430" i="123"/>
  <c r="F430" i="123"/>
  <c r="D430" i="123"/>
  <c r="C430" i="123"/>
  <c r="B430" i="123"/>
  <c r="AB429" i="123"/>
  <c r="Z429" i="123"/>
  <c r="Y429" i="123"/>
  <c r="W429" i="123"/>
  <c r="V429" i="123"/>
  <c r="U429" i="123"/>
  <c r="T429" i="123"/>
  <c r="S429" i="123"/>
  <c r="R429" i="123"/>
  <c r="Q429" i="123"/>
  <c r="P429" i="123"/>
  <c r="O429" i="123"/>
  <c r="N429" i="123"/>
  <c r="M429" i="123"/>
  <c r="L429" i="123"/>
  <c r="K429" i="123"/>
  <c r="J429" i="123"/>
  <c r="I429" i="123"/>
  <c r="H429" i="123"/>
  <c r="G429" i="123"/>
  <c r="F429" i="123"/>
  <c r="D429" i="123"/>
  <c r="C429" i="123"/>
  <c r="B429" i="123"/>
  <c r="AB428" i="123"/>
  <c r="Z428" i="123"/>
  <c r="Y428" i="123"/>
  <c r="W428" i="123"/>
  <c r="V428" i="123"/>
  <c r="U428" i="123"/>
  <c r="T428" i="123"/>
  <c r="S428" i="123"/>
  <c r="R428" i="123"/>
  <c r="Q428" i="123"/>
  <c r="P428" i="123"/>
  <c r="O428" i="123"/>
  <c r="N428" i="123"/>
  <c r="M428" i="123"/>
  <c r="L428" i="123"/>
  <c r="K428" i="123"/>
  <c r="J428" i="123"/>
  <c r="I428" i="123"/>
  <c r="H428" i="123"/>
  <c r="G428" i="123"/>
  <c r="F428" i="123"/>
  <c r="D428" i="123"/>
  <c r="C428" i="123"/>
  <c r="B428" i="123"/>
  <c r="AB427" i="123"/>
  <c r="Z427" i="123"/>
  <c r="Y427" i="123"/>
  <c r="W427" i="123"/>
  <c r="V427" i="123"/>
  <c r="U427" i="123"/>
  <c r="T427" i="123"/>
  <c r="S427" i="123"/>
  <c r="R427" i="123"/>
  <c r="Q427" i="123"/>
  <c r="P427" i="123"/>
  <c r="O427" i="123"/>
  <c r="N427" i="123"/>
  <c r="M427" i="123"/>
  <c r="L427" i="123"/>
  <c r="K427" i="123"/>
  <c r="J427" i="123"/>
  <c r="I427" i="123"/>
  <c r="H427" i="123"/>
  <c r="G427" i="123"/>
  <c r="F427" i="123"/>
  <c r="D427" i="123"/>
  <c r="C427" i="123"/>
  <c r="B427" i="123"/>
  <c r="AB426" i="123"/>
  <c r="Z426" i="123"/>
  <c r="Y426" i="123"/>
  <c r="W426" i="123"/>
  <c r="V426" i="123"/>
  <c r="U426" i="123"/>
  <c r="T426" i="123"/>
  <c r="S426" i="123"/>
  <c r="R426" i="123"/>
  <c r="Q426" i="123"/>
  <c r="P426" i="123"/>
  <c r="O426" i="123"/>
  <c r="N426" i="123"/>
  <c r="M426" i="123"/>
  <c r="L426" i="123"/>
  <c r="K426" i="123"/>
  <c r="J426" i="123"/>
  <c r="I426" i="123"/>
  <c r="H426" i="123"/>
  <c r="G426" i="123"/>
  <c r="F426" i="123"/>
  <c r="D426" i="123"/>
  <c r="C426" i="123"/>
  <c r="B426" i="123"/>
  <c r="AB425" i="123"/>
  <c r="Z425" i="123"/>
  <c r="Y425" i="123"/>
  <c r="W425" i="123"/>
  <c r="V425" i="123"/>
  <c r="U425" i="123"/>
  <c r="T425" i="123"/>
  <c r="S425" i="123"/>
  <c r="R425" i="123"/>
  <c r="Q425" i="123"/>
  <c r="P425" i="123"/>
  <c r="O425" i="123"/>
  <c r="N425" i="123"/>
  <c r="M425" i="123"/>
  <c r="L425" i="123"/>
  <c r="K425" i="123"/>
  <c r="J425" i="123"/>
  <c r="I425" i="123"/>
  <c r="H425" i="123"/>
  <c r="G425" i="123"/>
  <c r="F425" i="123"/>
  <c r="D425" i="123"/>
  <c r="C425" i="123"/>
  <c r="B425" i="123"/>
  <c r="AB424" i="123"/>
  <c r="Z424" i="123"/>
  <c r="Y424" i="123"/>
  <c r="W424" i="123"/>
  <c r="V424" i="123"/>
  <c r="U424" i="123"/>
  <c r="T424" i="123"/>
  <c r="S424" i="123"/>
  <c r="R424" i="123"/>
  <c r="Q424" i="123"/>
  <c r="P424" i="123"/>
  <c r="O424" i="123"/>
  <c r="N424" i="123"/>
  <c r="M424" i="123"/>
  <c r="L424" i="123"/>
  <c r="K424" i="123"/>
  <c r="J424" i="123"/>
  <c r="I424" i="123"/>
  <c r="H424" i="123"/>
  <c r="G424" i="123"/>
  <c r="F424" i="123"/>
  <c r="D424" i="123"/>
  <c r="C424" i="123"/>
  <c r="B424" i="123"/>
  <c r="AB423" i="123"/>
  <c r="Z423" i="123"/>
  <c r="Y423" i="123"/>
  <c r="W423" i="123"/>
  <c r="V423" i="123"/>
  <c r="U423" i="123"/>
  <c r="T423" i="123"/>
  <c r="S423" i="123"/>
  <c r="R423" i="123"/>
  <c r="Q423" i="123"/>
  <c r="P423" i="123"/>
  <c r="O423" i="123"/>
  <c r="N423" i="123"/>
  <c r="M423" i="123"/>
  <c r="L423" i="123"/>
  <c r="K423" i="123"/>
  <c r="J423" i="123"/>
  <c r="I423" i="123"/>
  <c r="H423" i="123"/>
  <c r="G423" i="123"/>
  <c r="F423" i="123"/>
  <c r="D423" i="123"/>
  <c r="C423" i="123"/>
  <c r="B423" i="123"/>
  <c r="AB422" i="123"/>
  <c r="Z422" i="123"/>
  <c r="Y422" i="123"/>
  <c r="W422" i="123"/>
  <c r="V422" i="123"/>
  <c r="U422" i="123"/>
  <c r="T422" i="123"/>
  <c r="S422" i="123"/>
  <c r="R422" i="123"/>
  <c r="Q422" i="123"/>
  <c r="P422" i="123"/>
  <c r="O422" i="123"/>
  <c r="N422" i="123"/>
  <c r="M422" i="123"/>
  <c r="L422" i="123"/>
  <c r="K422" i="123"/>
  <c r="J422" i="123"/>
  <c r="I422" i="123"/>
  <c r="H422" i="123"/>
  <c r="G422" i="123"/>
  <c r="F422" i="123"/>
  <c r="D422" i="123"/>
  <c r="C422" i="123"/>
  <c r="B422" i="123"/>
  <c r="AB421" i="123"/>
  <c r="Z421" i="123"/>
  <c r="Y421" i="123"/>
  <c r="W421" i="123"/>
  <c r="V421" i="123"/>
  <c r="U421" i="123"/>
  <c r="T421" i="123"/>
  <c r="S421" i="123"/>
  <c r="R421" i="123"/>
  <c r="Q421" i="123"/>
  <c r="P421" i="123"/>
  <c r="O421" i="123"/>
  <c r="N421" i="123"/>
  <c r="M421" i="123"/>
  <c r="L421" i="123"/>
  <c r="K421" i="123"/>
  <c r="J421" i="123"/>
  <c r="I421" i="123"/>
  <c r="H421" i="123"/>
  <c r="G421" i="123"/>
  <c r="F421" i="123"/>
  <c r="D421" i="123"/>
  <c r="C421" i="123"/>
  <c r="B421" i="123"/>
  <c r="AB420" i="123"/>
  <c r="Z420" i="123"/>
  <c r="Y420" i="123"/>
  <c r="W420" i="123"/>
  <c r="V420" i="123"/>
  <c r="U420" i="123"/>
  <c r="T420" i="123"/>
  <c r="S420" i="123"/>
  <c r="R420" i="123"/>
  <c r="Q420" i="123"/>
  <c r="P420" i="123"/>
  <c r="O420" i="123"/>
  <c r="N420" i="123"/>
  <c r="M420" i="123"/>
  <c r="L420" i="123"/>
  <c r="K420" i="123"/>
  <c r="J420" i="123"/>
  <c r="I420" i="123"/>
  <c r="H420" i="123"/>
  <c r="G420" i="123"/>
  <c r="F420" i="123"/>
  <c r="D420" i="123"/>
  <c r="C420" i="123"/>
  <c r="B420" i="123"/>
  <c r="AB419" i="123"/>
  <c r="Z419" i="123"/>
  <c r="Y419" i="123"/>
  <c r="W419" i="123"/>
  <c r="V419" i="123"/>
  <c r="U419" i="123"/>
  <c r="T419" i="123"/>
  <c r="S419" i="123"/>
  <c r="R419" i="123"/>
  <c r="Q419" i="123"/>
  <c r="P419" i="123"/>
  <c r="O419" i="123"/>
  <c r="N419" i="123"/>
  <c r="M419" i="123"/>
  <c r="L419" i="123"/>
  <c r="K419" i="123"/>
  <c r="J419" i="123"/>
  <c r="I419" i="123"/>
  <c r="H419" i="123"/>
  <c r="G419" i="123"/>
  <c r="F419" i="123"/>
  <c r="D419" i="123"/>
  <c r="C419" i="123"/>
  <c r="B419" i="123"/>
  <c r="AB418" i="123"/>
  <c r="Z418" i="123"/>
  <c r="Y418" i="123"/>
  <c r="W418" i="123"/>
  <c r="V418" i="123"/>
  <c r="U418" i="123"/>
  <c r="T418" i="123"/>
  <c r="S418" i="123"/>
  <c r="R418" i="123"/>
  <c r="Q418" i="123"/>
  <c r="P418" i="123"/>
  <c r="O418" i="123"/>
  <c r="N418" i="123"/>
  <c r="M418" i="123"/>
  <c r="L418" i="123"/>
  <c r="K418" i="123"/>
  <c r="J418" i="123"/>
  <c r="I418" i="123"/>
  <c r="H418" i="123"/>
  <c r="G418" i="123"/>
  <c r="F418" i="123"/>
  <c r="D418" i="123"/>
  <c r="C418" i="123"/>
  <c r="B418" i="123"/>
  <c r="AB417" i="123"/>
  <c r="Z417" i="123"/>
  <c r="Y417" i="123"/>
  <c r="W417" i="123"/>
  <c r="V417" i="123"/>
  <c r="U417" i="123"/>
  <c r="T417" i="123"/>
  <c r="S417" i="123"/>
  <c r="R417" i="123"/>
  <c r="Q417" i="123"/>
  <c r="P417" i="123"/>
  <c r="O417" i="123"/>
  <c r="N417" i="123"/>
  <c r="M417" i="123"/>
  <c r="L417" i="123"/>
  <c r="K417" i="123"/>
  <c r="J417" i="123"/>
  <c r="I417" i="123"/>
  <c r="H417" i="123"/>
  <c r="G417" i="123"/>
  <c r="F417" i="123"/>
  <c r="D417" i="123"/>
  <c r="C417" i="123"/>
  <c r="B417" i="123"/>
  <c r="AB416" i="123"/>
  <c r="Z416" i="123"/>
  <c r="Y416" i="123"/>
  <c r="W416" i="123"/>
  <c r="V416" i="123"/>
  <c r="U416" i="123"/>
  <c r="T416" i="123"/>
  <c r="S416" i="123"/>
  <c r="R416" i="123"/>
  <c r="Q416" i="123"/>
  <c r="P416" i="123"/>
  <c r="O416" i="123"/>
  <c r="N416" i="123"/>
  <c r="M416" i="123"/>
  <c r="L416" i="123"/>
  <c r="K416" i="123"/>
  <c r="J416" i="123"/>
  <c r="I416" i="123"/>
  <c r="H416" i="123"/>
  <c r="G416" i="123"/>
  <c r="F416" i="123"/>
  <c r="D416" i="123"/>
  <c r="C416" i="123"/>
  <c r="B416" i="123"/>
  <c r="AB415" i="123"/>
  <c r="Z415" i="123"/>
  <c r="Y415" i="123"/>
  <c r="W415" i="123"/>
  <c r="V415" i="123"/>
  <c r="U415" i="123"/>
  <c r="T415" i="123"/>
  <c r="S415" i="123"/>
  <c r="R415" i="123"/>
  <c r="Q415" i="123"/>
  <c r="P415" i="123"/>
  <c r="O415" i="123"/>
  <c r="N415" i="123"/>
  <c r="M415" i="123"/>
  <c r="L415" i="123"/>
  <c r="K415" i="123"/>
  <c r="J415" i="123"/>
  <c r="I415" i="123"/>
  <c r="H415" i="123"/>
  <c r="G415" i="123"/>
  <c r="F415" i="123"/>
  <c r="D415" i="123"/>
  <c r="C415" i="123"/>
  <c r="B415" i="123"/>
  <c r="AB414" i="123"/>
  <c r="Z414" i="123"/>
  <c r="Y414" i="123"/>
  <c r="W414" i="123"/>
  <c r="V414" i="123"/>
  <c r="U414" i="123"/>
  <c r="T414" i="123"/>
  <c r="S414" i="123"/>
  <c r="R414" i="123"/>
  <c r="Q414" i="123"/>
  <c r="P414" i="123"/>
  <c r="O414" i="123"/>
  <c r="N414" i="123"/>
  <c r="M414" i="123"/>
  <c r="L414" i="123"/>
  <c r="K414" i="123"/>
  <c r="J414" i="123"/>
  <c r="I414" i="123"/>
  <c r="H414" i="123"/>
  <c r="G414" i="123"/>
  <c r="F414" i="123"/>
  <c r="D414" i="123"/>
  <c r="C414" i="123"/>
  <c r="B414" i="123"/>
  <c r="AB413" i="123"/>
  <c r="Z413" i="123"/>
  <c r="Y413" i="123"/>
  <c r="W413" i="123"/>
  <c r="V413" i="123"/>
  <c r="U413" i="123"/>
  <c r="T413" i="123"/>
  <c r="S413" i="123"/>
  <c r="R413" i="123"/>
  <c r="Q413" i="123"/>
  <c r="P413" i="123"/>
  <c r="O413" i="123"/>
  <c r="N413" i="123"/>
  <c r="M413" i="123"/>
  <c r="L413" i="123"/>
  <c r="K413" i="123"/>
  <c r="J413" i="123"/>
  <c r="I413" i="123"/>
  <c r="H413" i="123"/>
  <c r="G413" i="123"/>
  <c r="F413" i="123"/>
  <c r="D413" i="123"/>
  <c r="C413" i="123"/>
  <c r="B413" i="123"/>
  <c r="AB412" i="123"/>
  <c r="Z412" i="123"/>
  <c r="Y412" i="123"/>
  <c r="W412" i="123"/>
  <c r="V412" i="123"/>
  <c r="U412" i="123"/>
  <c r="T412" i="123"/>
  <c r="S412" i="123"/>
  <c r="R412" i="123"/>
  <c r="Q412" i="123"/>
  <c r="P412" i="123"/>
  <c r="O412" i="123"/>
  <c r="N412" i="123"/>
  <c r="M412" i="123"/>
  <c r="L412" i="123"/>
  <c r="K412" i="123"/>
  <c r="J412" i="123"/>
  <c r="I412" i="123"/>
  <c r="H412" i="123"/>
  <c r="G412" i="123"/>
  <c r="F412" i="123"/>
  <c r="D412" i="123"/>
  <c r="C412" i="123"/>
  <c r="B412" i="123"/>
  <c r="AB411" i="123"/>
  <c r="Z411" i="123"/>
  <c r="Y411" i="123"/>
  <c r="W411" i="123"/>
  <c r="V411" i="123"/>
  <c r="U411" i="123"/>
  <c r="T411" i="123"/>
  <c r="S411" i="123"/>
  <c r="R411" i="123"/>
  <c r="Q411" i="123"/>
  <c r="P411" i="123"/>
  <c r="O411" i="123"/>
  <c r="N411" i="123"/>
  <c r="M411" i="123"/>
  <c r="L411" i="123"/>
  <c r="K411" i="123"/>
  <c r="J411" i="123"/>
  <c r="I411" i="123"/>
  <c r="H411" i="123"/>
  <c r="G411" i="123"/>
  <c r="F411" i="123"/>
  <c r="D411" i="123"/>
  <c r="C411" i="123"/>
  <c r="B411" i="123"/>
  <c r="AB410" i="123"/>
  <c r="Z410" i="123"/>
  <c r="Y410" i="123"/>
  <c r="W410" i="123"/>
  <c r="V410" i="123"/>
  <c r="U410" i="123"/>
  <c r="T410" i="123"/>
  <c r="S410" i="123"/>
  <c r="R410" i="123"/>
  <c r="Q410" i="123"/>
  <c r="P410" i="123"/>
  <c r="O410" i="123"/>
  <c r="N410" i="123"/>
  <c r="M410" i="123"/>
  <c r="L410" i="123"/>
  <c r="K410" i="123"/>
  <c r="J410" i="123"/>
  <c r="I410" i="123"/>
  <c r="H410" i="123"/>
  <c r="G410" i="123"/>
  <c r="F410" i="123"/>
  <c r="D410" i="123"/>
  <c r="C410" i="123"/>
  <c r="B410" i="123"/>
  <c r="AB409" i="123"/>
  <c r="Z409" i="123"/>
  <c r="Y409" i="123"/>
  <c r="W409" i="123"/>
  <c r="V409" i="123"/>
  <c r="U409" i="123"/>
  <c r="T409" i="123"/>
  <c r="S409" i="123"/>
  <c r="R409" i="123"/>
  <c r="Q409" i="123"/>
  <c r="P409" i="123"/>
  <c r="O409" i="123"/>
  <c r="N409" i="123"/>
  <c r="M409" i="123"/>
  <c r="L409" i="123"/>
  <c r="K409" i="123"/>
  <c r="J409" i="123"/>
  <c r="I409" i="123"/>
  <c r="H409" i="123"/>
  <c r="G409" i="123"/>
  <c r="F409" i="123"/>
  <c r="D409" i="123"/>
  <c r="C409" i="123"/>
  <c r="B409" i="123"/>
  <c r="AB408" i="123"/>
  <c r="Z408" i="123"/>
  <c r="Y408" i="123"/>
  <c r="W408" i="123"/>
  <c r="V408" i="123"/>
  <c r="U408" i="123"/>
  <c r="T408" i="123"/>
  <c r="S408" i="123"/>
  <c r="R408" i="123"/>
  <c r="Q408" i="123"/>
  <c r="P408" i="123"/>
  <c r="O408" i="123"/>
  <c r="N408" i="123"/>
  <c r="M408" i="123"/>
  <c r="L408" i="123"/>
  <c r="K408" i="123"/>
  <c r="J408" i="123"/>
  <c r="I408" i="123"/>
  <c r="H408" i="123"/>
  <c r="G408" i="123"/>
  <c r="F408" i="123"/>
  <c r="D408" i="123"/>
  <c r="C408" i="123"/>
  <c r="B408" i="123"/>
  <c r="AB407" i="123"/>
  <c r="Z407" i="123"/>
  <c r="Y407" i="123"/>
  <c r="W407" i="123"/>
  <c r="V407" i="123"/>
  <c r="U407" i="123"/>
  <c r="T407" i="123"/>
  <c r="S407" i="123"/>
  <c r="R407" i="123"/>
  <c r="Q407" i="123"/>
  <c r="P407" i="123"/>
  <c r="O407" i="123"/>
  <c r="N407" i="123"/>
  <c r="M407" i="123"/>
  <c r="L407" i="123"/>
  <c r="K407" i="123"/>
  <c r="J407" i="123"/>
  <c r="I407" i="123"/>
  <c r="H407" i="123"/>
  <c r="G407" i="123"/>
  <c r="F407" i="123"/>
  <c r="D407" i="123"/>
  <c r="C407" i="123"/>
  <c r="B407" i="123"/>
  <c r="AB406" i="123"/>
  <c r="Z406" i="123"/>
  <c r="Y406" i="123"/>
  <c r="W406" i="123"/>
  <c r="V406" i="123"/>
  <c r="U406" i="123"/>
  <c r="T406" i="123"/>
  <c r="S406" i="123"/>
  <c r="R406" i="123"/>
  <c r="Q406" i="123"/>
  <c r="P406" i="123"/>
  <c r="O406" i="123"/>
  <c r="N406" i="123"/>
  <c r="M406" i="123"/>
  <c r="L406" i="123"/>
  <c r="K406" i="123"/>
  <c r="J406" i="123"/>
  <c r="I406" i="123"/>
  <c r="H406" i="123"/>
  <c r="G406" i="123"/>
  <c r="F406" i="123"/>
  <c r="D406" i="123"/>
  <c r="C406" i="123"/>
  <c r="B406" i="123"/>
  <c r="AB405" i="123"/>
  <c r="Z405" i="123"/>
  <c r="Y405" i="123"/>
  <c r="W405" i="123"/>
  <c r="V405" i="123"/>
  <c r="U405" i="123"/>
  <c r="T405" i="123"/>
  <c r="S405" i="123"/>
  <c r="R405" i="123"/>
  <c r="Q405" i="123"/>
  <c r="P405" i="123"/>
  <c r="O405" i="123"/>
  <c r="N405" i="123"/>
  <c r="M405" i="123"/>
  <c r="L405" i="123"/>
  <c r="K405" i="123"/>
  <c r="J405" i="123"/>
  <c r="I405" i="123"/>
  <c r="H405" i="123"/>
  <c r="G405" i="123"/>
  <c r="F405" i="123"/>
  <c r="D405" i="123"/>
  <c r="C405" i="123"/>
  <c r="B405" i="123"/>
  <c r="AB404" i="123"/>
  <c r="Z404" i="123"/>
  <c r="Y404" i="123"/>
  <c r="W404" i="123"/>
  <c r="V404" i="123"/>
  <c r="U404" i="123"/>
  <c r="T404" i="123"/>
  <c r="S404" i="123"/>
  <c r="R404" i="123"/>
  <c r="Q404" i="123"/>
  <c r="P404" i="123"/>
  <c r="O404" i="123"/>
  <c r="N404" i="123"/>
  <c r="M404" i="123"/>
  <c r="L404" i="123"/>
  <c r="K404" i="123"/>
  <c r="J404" i="123"/>
  <c r="I404" i="123"/>
  <c r="H404" i="123"/>
  <c r="G404" i="123"/>
  <c r="F404" i="123"/>
  <c r="D404" i="123"/>
  <c r="C404" i="123"/>
  <c r="B404" i="123"/>
  <c r="AB403" i="123"/>
  <c r="Z403" i="123"/>
  <c r="Y403" i="123"/>
  <c r="W403" i="123"/>
  <c r="V403" i="123"/>
  <c r="U403" i="123"/>
  <c r="T403" i="123"/>
  <c r="S403" i="123"/>
  <c r="R403" i="123"/>
  <c r="Q403" i="123"/>
  <c r="P403" i="123"/>
  <c r="O403" i="123"/>
  <c r="N403" i="123"/>
  <c r="M403" i="123"/>
  <c r="L403" i="123"/>
  <c r="K403" i="123"/>
  <c r="J403" i="123"/>
  <c r="I403" i="123"/>
  <c r="H403" i="123"/>
  <c r="G403" i="123"/>
  <c r="F403" i="123"/>
  <c r="D403" i="123"/>
  <c r="C403" i="123"/>
  <c r="B403" i="123"/>
  <c r="AB402" i="123"/>
  <c r="Z402" i="123"/>
  <c r="Y402" i="123"/>
  <c r="W402" i="123"/>
  <c r="V402" i="123"/>
  <c r="U402" i="123"/>
  <c r="T402" i="123"/>
  <c r="S402" i="123"/>
  <c r="R402" i="123"/>
  <c r="Q402" i="123"/>
  <c r="P402" i="123"/>
  <c r="O402" i="123"/>
  <c r="N402" i="123"/>
  <c r="M402" i="123"/>
  <c r="L402" i="123"/>
  <c r="K402" i="123"/>
  <c r="J402" i="123"/>
  <c r="I402" i="123"/>
  <c r="H402" i="123"/>
  <c r="G402" i="123"/>
  <c r="F402" i="123"/>
  <c r="D402" i="123"/>
  <c r="C402" i="123"/>
  <c r="B402" i="123"/>
  <c r="AB401" i="123"/>
  <c r="Z401" i="123"/>
  <c r="Y401" i="123"/>
  <c r="W401" i="123"/>
  <c r="V401" i="123"/>
  <c r="U401" i="123"/>
  <c r="T401" i="123"/>
  <c r="S401" i="123"/>
  <c r="R401" i="123"/>
  <c r="Q401" i="123"/>
  <c r="P401" i="123"/>
  <c r="O401" i="123"/>
  <c r="N401" i="123"/>
  <c r="M401" i="123"/>
  <c r="L401" i="123"/>
  <c r="K401" i="123"/>
  <c r="J401" i="123"/>
  <c r="I401" i="123"/>
  <c r="H401" i="123"/>
  <c r="G401" i="123"/>
  <c r="F401" i="123"/>
  <c r="D401" i="123"/>
  <c r="C401" i="123"/>
  <c r="B401" i="123"/>
  <c r="AB400" i="123"/>
  <c r="Z400" i="123"/>
  <c r="Y400" i="123"/>
  <c r="W400" i="123"/>
  <c r="V400" i="123"/>
  <c r="U400" i="123"/>
  <c r="T400" i="123"/>
  <c r="S400" i="123"/>
  <c r="R400" i="123"/>
  <c r="Q400" i="123"/>
  <c r="P400" i="123"/>
  <c r="O400" i="123"/>
  <c r="N400" i="123"/>
  <c r="M400" i="123"/>
  <c r="L400" i="123"/>
  <c r="K400" i="123"/>
  <c r="J400" i="123"/>
  <c r="I400" i="123"/>
  <c r="H400" i="123"/>
  <c r="G400" i="123"/>
  <c r="F400" i="123"/>
  <c r="D400" i="123"/>
  <c r="C400" i="123"/>
  <c r="B400" i="123"/>
  <c r="AB399" i="123"/>
  <c r="Z399" i="123"/>
  <c r="Y399" i="123"/>
  <c r="W399" i="123"/>
  <c r="V399" i="123"/>
  <c r="U399" i="123"/>
  <c r="T399" i="123"/>
  <c r="S399" i="123"/>
  <c r="R399" i="123"/>
  <c r="Q399" i="123"/>
  <c r="P399" i="123"/>
  <c r="O399" i="123"/>
  <c r="N399" i="123"/>
  <c r="M399" i="123"/>
  <c r="L399" i="123"/>
  <c r="K399" i="123"/>
  <c r="J399" i="123"/>
  <c r="I399" i="123"/>
  <c r="H399" i="123"/>
  <c r="G399" i="123"/>
  <c r="F399" i="123"/>
  <c r="D399" i="123"/>
  <c r="C399" i="123"/>
  <c r="B399" i="123"/>
  <c r="AB398" i="123"/>
  <c r="Z398" i="123"/>
  <c r="Y398" i="123"/>
  <c r="W398" i="123"/>
  <c r="V398" i="123"/>
  <c r="U398" i="123"/>
  <c r="T398" i="123"/>
  <c r="S398" i="123"/>
  <c r="R398" i="123"/>
  <c r="Q398" i="123"/>
  <c r="P398" i="123"/>
  <c r="O398" i="123"/>
  <c r="N398" i="123"/>
  <c r="M398" i="123"/>
  <c r="L398" i="123"/>
  <c r="K398" i="123"/>
  <c r="J398" i="123"/>
  <c r="I398" i="123"/>
  <c r="H398" i="123"/>
  <c r="G398" i="123"/>
  <c r="F398" i="123"/>
  <c r="D398" i="123"/>
  <c r="C398" i="123"/>
  <c r="B398" i="123"/>
  <c r="AB397" i="123"/>
  <c r="Z397" i="123"/>
  <c r="Y397" i="123"/>
  <c r="W397" i="123"/>
  <c r="V397" i="123"/>
  <c r="U397" i="123"/>
  <c r="T397" i="123"/>
  <c r="S397" i="123"/>
  <c r="R397" i="123"/>
  <c r="Q397" i="123"/>
  <c r="P397" i="123"/>
  <c r="O397" i="123"/>
  <c r="N397" i="123"/>
  <c r="M397" i="123"/>
  <c r="L397" i="123"/>
  <c r="K397" i="123"/>
  <c r="J397" i="123"/>
  <c r="I397" i="123"/>
  <c r="H397" i="123"/>
  <c r="G397" i="123"/>
  <c r="F397" i="123"/>
  <c r="D397" i="123"/>
  <c r="C397" i="123"/>
  <c r="B397" i="123"/>
  <c r="AB395" i="123"/>
  <c r="Z395" i="123"/>
  <c r="Y395" i="123"/>
  <c r="W395" i="123"/>
  <c r="V395" i="123"/>
  <c r="U395" i="123"/>
  <c r="T395" i="123"/>
  <c r="S395" i="123"/>
  <c r="R395" i="123"/>
  <c r="Q395" i="123"/>
  <c r="P395" i="123"/>
  <c r="O395" i="123"/>
  <c r="N395" i="123"/>
  <c r="M395" i="123"/>
  <c r="L395" i="123"/>
  <c r="K395" i="123"/>
  <c r="J395" i="123"/>
  <c r="I395" i="123"/>
  <c r="H395" i="123"/>
  <c r="G395" i="123"/>
  <c r="F395" i="123"/>
  <c r="D395" i="123"/>
  <c r="C395" i="123"/>
  <c r="B395" i="123"/>
  <c r="AB394" i="123"/>
  <c r="Z394" i="123"/>
  <c r="Y394" i="123"/>
  <c r="W394" i="123"/>
  <c r="V394" i="123"/>
  <c r="U394" i="123"/>
  <c r="T394" i="123"/>
  <c r="S394" i="123"/>
  <c r="R394" i="123"/>
  <c r="Q394" i="123"/>
  <c r="P394" i="123"/>
  <c r="O394" i="123"/>
  <c r="N394" i="123"/>
  <c r="M394" i="123"/>
  <c r="L394" i="123"/>
  <c r="K394" i="123"/>
  <c r="J394" i="123"/>
  <c r="I394" i="123"/>
  <c r="H394" i="123"/>
  <c r="G394" i="123"/>
  <c r="F394" i="123"/>
  <c r="D394" i="123"/>
  <c r="C394" i="123"/>
  <c r="B394" i="123"/>
  <c r="AB393" i="123"/>
  <c r="Z393" i="123"/>
  <c r="Y393" i="123"/>
  <c r="W393" i="123"/>
  <c r="V393" i="123"/>
  <c r="U393" i="123"/>
  <c r="T393" i="123"/>
  <c r="S393" i="123"/>
  <c r="R393" i="123"/>
  <c r="Q393" i="123"/>
  <c r="P393" i="123"/>
  <c r="O393" i="123"/>
  <c r="N393" i="123"/>
  <c r="M393" i="123"/>
  <c r="L393" i="123"/>
  <c r="K393" i="123"/>
  <c r="J393" i="123"/>
  <c r="I393" i="123"/>
  <c r="H393" i="123"/>
  <c r="G393" i="123"/>
  <c r="F393" i="123"/>
  <c r="D393" i="123"/>
  <c r="C393" i="123"/>
  <c r="B393" i="123"/>
  <c r="AB392" i="123"/>
  <c r="Z392" i="123"/>
  <c r="Y392" i="123"/>
  <c r="W392" i="123"/>
  <c r="V392" i="123"/>
  <c r="U392" i="123"/>
  <c r="T392" i="123"/>
  <c r="S392" i="123"/>
  <c r="R392" i="123"/>
  <c r="Q392" i="123"/>
  <c r="P392" i="123"/>
  <c r="O392" i="123"/>
  <c r="N392" i="123"/>
  <c r="M392" i="123"/>
  <c r="L392" i="123"/>
  <c r="K392" i="123"/>
  <c r="J392" i="123"/>
  <c r="I392" i="123"/>
  <c r="H392" i="123"/>
  <c r="G392" i="123"/>
  <c r="F392" i="123"/>
  <c r="D392" i="123"/>
  <c r="C392" i="123"/>
  <c r="B392" i="123"/>
  <c r="AB391" i="123"/>
  <c r="Z391" i="123"/>
  <c r="Y391" i="123"/>
  <c r="W391" i="123"/>
  <c r="V391" i="123"/>
  <c r="U391" i="123"/>
  <c r="T391" i="123"/>
  <c r="S391" i="123"/>
  <c r="R391" i="123"/>
  <c r="Q391" i="123"/>
  <c r="P391" i="123"/>
  <c r="O391" i="123"/>
  <c r="N391" i="123"/>
  <c r="M391" i="123"/>
  <c r="L391" i="123"/>
  <c r="K391" i="123"/>
  <c r="J391" i="123"/>
  <c r="I391" i="123"/>
  <c r="H391" i="123"/>
  <c r="G391" i="123"/>
  <c r="F391" i="123"/>
  <c r="D391" i="123"/>
  <c r="C391" i="123"/>
  <c r="B391" i="123"/>
  <c r="AB390" i="123"/>
  <c r="Z390" i="123"/>
  <c r="Y390" i="123"/>
  <c r="W390" i="123"/>
  <c r="V390" i="123"/>
  <c r="U390" i="123"/>
  <c r="T390" i="123"/>
  <c r="S390" i="123"/>
  <c r="R390" i="123"/>
  <c r="Q390" i="123"/>
  <c r="P390" i="123"/>
  <c r="O390" i="123"/>
  <c r="N390" i="123"/>
  <c r="M390" i="123"/>
  <c r="L390" i="123"/>
  <c r="K390" i="123"/>
  <c r="J390" i="123"/>
  <c r="I390" i="123"/>
  <c r="H390" i="123"/>
  <c r="G390" i="123"/>
  <c r="F390" i="123"/>
  <c r="D390" i="123"/>
  <c r="C390" i="123"/>
  <c r="B390" i="123"/>
  <c r="AB389" i="123"/>
  <c r="Z389" i="123"/>
  <c r="Y389" i="123"/>
  <c r="W389" i="123"/>
  <c r="V389" i="123"/>
  <c r="U389" i="123"/>
  <c r="T389" i="123"/>
  <c r="S389" i="123"/>
  <c r="R389" i="123"/>
  <c r="Q389" i="123"/>
  <c r="P389" i="123"/>
  <c r="O389" i="123"/>
  <c r="N389" i="123"/>
  <c r="M389" i="123"/>
  <c r="L389" i="123"/>
  <c r="K389" i="123"/>
  <c r="J389" i="123"/>
  <c r="I389" i="123"/>
  <c r="H389" i="123"/>
  <c r="G389" i="123"/>
  <c r="F389" i="123"/>
  <c r="D389" i="123"/>
  <c r="C389" i="123"/>
  <c r="B389" i="123"/>
  <c r="AB388" i="123"/>
  <c r="Z388" i="123"/>
  <c r="Y388" i="123"/>
  <c r="W388" i="123"/>
  <c r="V388" i="123"/>
  <c r="U388" i="123"/>
  <c r="T388" i="123"/>
  <c r="S388" i="123"/>
  <c r="R388" i="123"/>
  <c r="Q388" i="123"/>
  <c r="P388" i="123"/>
  <c r="O388" i="123"/>
  <c r="N388" i="123"/>
  <c r="M388" i="123"/>
  <c r="L388" i="123"/>
  <c r="K388" i="123"/>
  <c r="J388" i="123"/>
  <c r="I388" i="123"/>
  <c r="H388" i="123"/>
  <c r="G388" i="123"/>
  <c r="F388" i="123"/>
  <c r="D388" i="123"/>
  <c r="C388" i="123"/>
  <c r="B388" i="123"/>
  <c r="AB387" i="123"/>
  <c r="Z387" i="123"/>
  <c r="Y387" i="123"/>
  <c r="W387" i="123"/>
  <c r="V387" i="123"/>
  <c r="U387" i="123"/>
  <c r="T387" i="123"/>
  <c r="S387" i="123"/>
  <c r="R387" i="123"/>
  <c r="Q387" i="123"/>
  <c r="P387" i="123"/>
  <c r="O387" i="123"/>
  <c r="N387" i="123"/>
  <c r="M387" i="123"/>
  <c r="L387" i="123"/>
  <c r="K387" i="123"/>
  <c r="J387" i="123"/>
  <c r="I387" i="123"/>
  <c r="H387" i="123"/>
  <c r="G387" i="123"/>
  <c r="F387" i="123"/>
  <c r="D387" i="123"/>
  <c r="C387" i="123"/>
  <c r="B387" i="123"/>
  <c r="AB386" i="123"/>
  <c r="Z386" i="123"/>
  <c r="Y386" i="123"/>
  <c r="W386" i="123"/>
  <c r="V386" i="123"/>
  <c r="U386" i="123"/>
  <c r="T386" i="123"/>
  <c r="S386" i="123"/>
  <c r="R386" i="123"/>
  <c r="Q386" i="123"/>
  <c r="P386" i="123"/>
  <c r="O386" i="123"/>
  <c r="N386" i="123"/>
  <c r="M386" i="123"/>
  <c r="L386" i="123"/>
  <c r="K386" i="123"/>
  <c r="J386" i="123"/>
  <c r="I386" i="123"/>
  <c r="H386" i="123"/>
  <c r="G386" i="123"/>
  <c r="F386" i="123"/>
  <c r="D386" i="123"/>
  <c r="C386" i="123"/>
  <c r="B386" i="123"/>
  <c r="AB385" i="123"/>
  <c r="Z385" i="123"/>
  <c r="Y385" i="123"/>
  <c r="W385" i="123"/>
  <c r="V385" i="123"/>
  <c r="U385" i="123"/>
  <c r="T385" i="123"/>
  <c r="S385" i="123"/>
  <c r="R385" i="123"/>
  <c r="Q385" i="123"/>
  <c r="P385" i="123"/>
  <c r="O385" i="123"/>
  <c r="N385" i="123"/>
  <c r="M385" i="123"/>
  <c r="L385" i="123"/>
  <c r="K385" i="123"/>
  <c r="J385" i="123"/>
  <c r="I385" i="123"/>
  <c r="H385" i="123"/>
  <c r="G385" i="123"/>
  <c r="F385" i="123"/>
  <c r="D385" i="123"/>
  <c r="C385" i="123"/>
  <c r="B385" i="123"/>
  <c r="AB384" i="123"/>
  <c r="Z384" i="123"/>
  <c r="Y384" i="123"/>
  <c r="W384" i="123"/>
  <c r="V384" i="123"/>
  <c r="U384" i="123"/>
  <c r="T384" i="123"/>
  <c r="S384" i="123"/>
  <c r="R384" i="123"/>
  <c r="Q384" i="123"/>
  <c r="P384" i="123"/>
  <c r="O384" i="123"/>
  <c r="N384" i="123"/>
  <c r="M384" i="123"/>
  <c r="L384" i="123"/>
  <c r="K384" i="123"/>
  <c r="J384" i="123"/>
  <c r="I384" i="123"/>
  <c r="H384" i="123"/>
  <c r="G384" i="123"/>
  <c r="F384" i="123"/>
  <c r="D384" i="123"/>
  <c r="C384" i="123"/>
  <c r="B384" i="123"/>
  <c r="AB383" i="123"/>
  <c r="Z383" i="123"/>
  <c r="Y383" i="123"/>
  <c r="W383" i="123"/>
  <c r="V383" i="123"/>
  <c r="U383" i="123"/>
  <c r="T383" i="123"/>
  <c r="S383" i="123"/>
  <c r="R383" i="123"/>
  <c r="Q383" i="123"/>
  <c r="P383" i="123"/>
  <c r="O383" i="123"/>
  <c r="N383" i="123"/>
  <c r="M383" i="123"/>
  <c r="L383" i="123"/>
  <c r="K383" i="123"/>
  <c r="J383" i="123"/>
  <c r="I383" i="123"/>
  <c r="H383" i="123"/>
  <c r="G383" i="123"/>
  <c r="F383" i="123"/>
  <c r="D383" i="123"/>
  <c r="C383" i="123"/>
  <c r="B383" i="123"/>
  <c r="AB382" i="123"/>
  <c r="Z382" i="123"/>
  <c r="Y382" i="123"/>
  <c r="W382" i="123"/>
  <c r="V382" i="123"/>
  <c r="U382" i="123"/>
  <c r="T382" i="123"/>
  <c r="S382" i="123"/>
  <c r="R382" i="123"/>
  <c r="Q382" i="123"/>
  <c r="P382" i="123"/>
  <c r="O382" i="123"/>
  <c r="N382" i="123"/>
  <c r="M382" i="123"/>
  <c r="L382" i="123"/>
  <c r="K382" i="123"/>
  <c r="J382" i="123"/>
  <c r="I382" i="123"/>
  <c r="H382" i="123"/>
  <c r="G382" i="123"/>
  <c r="F382" i="123"/>
  <c r="D382" i="123"/>
  <c r="C382" i="123"/>
  <c r="B382" i="123"/>
  <c r="AB381" i="123"/>
  <c r="Z381" i="123"/>
  <c r="Y381" i="123"/>
  <c r="W381" i="123"/>
  <c r="V381" i="123"/>
  <c r="U381" i="123"/>
  <c r="T381" i="123"/>
  <c r="S381" i="123"/>
  <c r="R381" i="123"/>
  <c r="Q381" i="123"/>
  <c r="P381" i="123"/>
  <c r="O381" i="123"/>
  <c r="N381" i="123"/>
  <c r="M381" i="123"/>
  <c r="L381" i="123"/>
  <c r="K381" i="123"/>
  <c r="J381" i="123"/>
  <c r="I381" i="123"/>
  <c r="H381" i="123"/>
  <c r="G381" i="123"/>
  <c r="F381" i="123"/>
  <c r="D381" i="123"/>
  <c r="C381" i="123"/>
  <c r="B381" i="123"/>
  <c r="AB380" i="123"/>
  <c r="Z380" i="123"/>
  <c r="Y380" i="123"/>
  <c r="W380" i="123"/>
  <c r="V380" i="123"/>
  <c r="U380" i="123"/>
  <c r="T380" i="123"/>
  <c r="S380" i="123"/>
  <c r="R380" i="123"/>
  <c r="Q380" i="123"/>
  <c r="P380" i="123"/>
  <c r="O380" i="123"/>
  <c r="N380" i="123"/>
  <c r="M380" i="123"/>
  <c r="L380" i="123"/>
  <c r="K380" i="123"/>
  <c r="J380" i="123"/>
  <c r="I380" i="123"/>
  <c r="H380" i="123"/>
  <c r="G380" i="123"/>
  <c r="F380" i="123"/>
  <c r="D380" i="123"/>
  <c r="C380" i="123"/>
  <c r="B380" i="123"/>
  <c r="AB379" i="123"/>
  <c r="Z379" i="123"/>
  <c r="Y379" i="123"/>
  <c r="W379" i="123"/>
  <c r="V379" i="123"/>
  <c r="U379" i="123"/>
  <c r="T379" i="123"/>
  <c r="S379" i="123"/>
  <c r="R379" i="123"/>
  <c r="Q379" i="123"/>
  <c r="P379" i="123"/>
  <c r="O379" i="123"/>
  <c r="N379" i="123"/>
  <c r="M379" i="123"/>
  <c r="L379" i="123"/>
  <c r="K379" i="123"/>
  <c r="J379" i="123"/>
  <c r="I379" i="123"/>
  <c r="H379" i="123"/>
  <c r="G379" i="123"/>
  <c r="F379" i="123"/>
  <c r="D379" i="123"/>
  <c r="C379" i="123"/>
  <c r="B379" i="123"/>
  <c r="AB378" i="123"/>
  <c r="Z378" i="123"/>
  <c r="Y378" i="123"/>
  <c r="W378" i="123"/>
  <c r="V378" i="123"/>
  <c r="U378" i="123"/>
  <c r="T378" i="123"/>
  <c r="S378" i="123"/>
  <c r="R378" i="123"/>
  <c r="Q378" i="123"/>
  <c r="P378" i="123"/>
  <c r="O378" i="123"/>
  <c r="N378" i="123"/>
  <c r="M378" i="123"/>
  <c r="L378" i="123"/>
  <c r="K378" i="123"/>
  <c r="J378" i="123"/>
  <c r="I378" i="123"/>
  <c r="H378" i="123"/>
  <c r="G378" i="123"/>
  <c r="F378" i="123"/>
  <c r="D378" i="123"/>
  <c r="C378" i="123"/>
  <c r="B378" i="123"/>
  <c r="AB377" i="123"/>
  <c r="Z377" i="123"/>
  <c r="Y377" i="123"/>
  <c r="W377" i="123"/>
  <c r="V377" i="123"/>
  <c r="U377" i="123"/>
  <c r="T377" i="123"/>
  <c r="S377" i="123"/>
  <c r="R377" i="123"/>
  <c r="Q377" i="123"/>
  <c r="P377" i="123"/>
  <c r="O377" i="123"/>
  <c r="N377" i="123"/>
  <c r="M377" i="123"/>
  <c r="L377" i="123"/>
  <c r="K377" i="123"/>
  <c r="J377" i="123"/>
  <c r="I377" i="123"/>
  <c r="H377" i="123"/>
  <c r="G377" i="123"/>
  <c r="F377" i="123"/>
  <c r="D377" i="123"/>
  <c r="C377" i="123"/>
  <c r="B377" i="123"/>
  <c r="AB376" i="123"/>
  <c r="Z376" i="123"/>
  <c r="Y376" i="123"/>
  <c r="W376" i="123"/>
  <c r="V376" i="123"/>
  <c r="U376" i="123"/>
  <c r="T376" i="123"/>
  <c r="S376" i="123"/>
  <c r="R376" i="123"/>
  <c r="Q376" i="123"/>
  <c r="P376" i="123"/>
  <c r="O376" i="123"/>
  <c r="N376" i="123"/>
  <c r="M376" i="123"/>
  <c r="L376" i="123"/>
  <c r="K376" i="123"/>
  <c r="J376" i="123"/>
  <c r="I376" i="123"/>
  <c r="H376" i="123"/>
  <c r="G376" i="123"/>
  <c r="F376" i="123"/>
  <c r="D376" i="123"/>
  <c r="C376" i="123"/>
  <c r="B376" i="123"/>
  <c r="AB375" i="123"/>
  <c r="Z375" i="123"/>
  <c r="Y375" i="123"/>
  <c r="W375" i="123"/>
  <c r="V375" i="123"/>
  <c r="U375" i="123"/>
  <c r="T375" i="123"/>
  <c r="S375" i="123"/>
  <c r="R375" i="123"/>
  <c r="Q375" i="123"/>
  <c r="P375" i="123"/>
  <c r="O375" i="123"/>
  <c r="N375" i="123"/>
  <c r="M375" i="123"/>
  <c r="L375" i="123"/>
  <c r="K375" i="123"/>
  <c r="J375" i="123"/>
  <c r="I375" i="123"/>
  <c r="H375" i="123"/>
  <c r="G375" i="123"/>
  <c r="F375" i="123"/>
  <c r="D375" i="123"/>
  <c r="C375" i="123"/>
  <c r="B375" i="123"/>
  <c r="AB374" i="123"/>
  <c r="Z374" i="123"/>
  <c r="Y374" i="123"/>
  <c r="W374" i="123"/>
  <c r="V374" i="123"/>
  <c r="U374" i="123"/>
  <c r="T374" i="123"/>
  <c r="S374" i="123"/>
  <c r="R374" i="123"/>
  <c r="Q374" i="123"/>
  <c r="P374" i="123"/>
  <c r="O374" i="123"/>
  <c r="N374" i="123"/>
  <c r="M374" i="123"/>
  <c r="L374" i="123"/>
  <c r="K374" i="123"/>
  <c r="J374" i="123"/>
  <c r="I374" i="123"/>
  <c r="H374" i="123"/>
  <c r="G374" i="123"/>
  <c r="F374" i="123"/>
  <c r="D374" i="123"/>
  <c r="C374" i="123"/>
  <c r="B374" i="123"/>
  <c r="AB373" i="123"/>
  <c r="Z373" i="123"/>
  <c r="Y373" i="123"/>
  <c r="W373" i="123"/>
  <c r="V373" i="123"/>
  <c r="U373" i="123"/>
  <c r="T373" i="123"/>
  <c r="S373" i="123"/>
  <c r="R373" i="123"/>
  <c r="Q373" i="123"/>
  <c r="P373" i="123"/>
  <c r="O373" i="123"/>
  <c r="N373" i="123"/>
  <c r="M373" i="123"/>
  <c r="L373" i="123"/>
  <c r="K373" i="123"/>
  <c r="J373" i="123"/>
  <c r="I373" i="123"/>
  <c r="H373" i="123"/>
  <c r="G373" i="123"/>
  <c r="F373" i="123"/>
  <c r="D373" i="123"/>
  <c r="C373" i="123"/>
  <c r="B373" i="123"/>
  <c r="AB372" i="123"/>
  <c r="Z372" i="123"/>
  <c r="Y372" i="123"/>
  <c r="W372" i="123"/>
  <c r="V372" i="123"/>
  <c r="U372" i="123"/>
  <c r="T372" i="123"/>
  <c r="S372" i="123"/>
  <c r="R372" i="123"/>
  <c r="Q372" i="123"/>
  <c r="P372" i="123"/>
  <c r="O372" i="123"/>
  <c r="N372" i="123"/>
  <c r="M372" i="123"/>
  <c r="L372" i="123"/>
  <c r="K372" i="123"/>
  <c r="J372" i="123"/>
  <c r="I372" i="123"/>
  <c r="H372" i="123"/>
  <c r="G372" i="123"/>
  <c r="F372" i="123"/>
  <c r="D372" i="123"/>
  <c r="C372" i="123"/>
  <c r="B372" i="123"/>
  <c r="AB371" i="123"/>
  <c r="Z371" i="123"/>
  <c r="Y371" i="123"/>
  <c r="W371" i="123"/>
  <c r="V371" i="123"/>
  <c r="U371" i="123"/>
  <c r="T371" i="123"/>
  <c r="S371" i="123"/>
  <c r="R371" i="123"/>
  <c r="Q371" i="123"/>
  <c r="P371" i="123"/>
  <c r="O371" i="123"/>
  <c r="N371" i="123"/>
  <c r="M371" i="123"/>
  <c r="L371" i="123"/>
  <c r="K371" i="123"/>
  <c r="J371" i="123"/>
  <c r="I371" i="123"/>
  <c r="H371" i="123"/>
  <c r="G371" i="123"/>
  <c r="F371" i="123"/>
  <c r="D371" i="123"/>
  <c r="C371" i="123"/>
  <c r="B371" i="123"/>
  <c r="AB370" i="123"/>
  <c r="Z370" i="123"/>
  <c r="Y370" i="123"/>
  <c r="W370" i="123"/>
  <c r="V370" i="123"/>
  <c r="U370" i="123"/>
  <c r="T370" i="123"/>
  <c r="S370" i="123"/>
  <c r="R370" i="123"/>
  <c r="Q370" i="123"/>
  <c r="P370" i="123"/>
  <c r="O370" i="123"/>
  <c r="N370" i="123"/>
  <c r="M370" i="123"/>
  <c r="L370" i="123"/>
  <c r="K370" i="123"/>
  <c r="J370" i="123"/>
  <c r="I370" i="123"/>
  <c r="H370" i="123"/>
  <c r="G370" i="123"/>
  <c r="F370" i="123"/>
  <c r="D370" i="123"/>
  <c r="C370" i="123"/>
  <c r="B370" i="123"/>
  <c r="AB369" i="123"/>
  <c r="Z369" i="123"/>
  <c r="Y369" i="123"/>
  <c r="W369" i="123"/>
  <c r="V369" i="123"/>
  <c r="U369" i="123"/>
  <c r="T369" i="123"/>
  <c r="S369" i="123"/>
  <c r="R369" i="123"/>
  <c r="Q369" i="123"/>
  <c r="P369" i="123"/>
  <c r="O369" i="123"/>
  <c r="N369" i="123"/>
  <c r="M369" i="123"/>
  <c r="L369" i="123"/>
  <c r="K369" i="123"/>
  <c r="J369" i="123"/>
  <c r="I369" i="123"/>
  <c r="H369" i="123"/>
  <c r="G369" i="123"/>
  <c r="F369" i="123"/>
  <c r="D369" i="123"/>
  <c r="C369" i="123"/>
  <c r="B369" i="123"/>
  <c r="AB368" i="123"/>
  <c r="Z368" i="123"/>
  <c r="Y368" i="123"/>
  <c r="W368" i="123"/>
  <c r="V368" i="123"/>
  <c r="U368" i="123"/>
  <c r="T368" i="123"/>
  <c r="S368" i="123"/>
  <c r="R368" i="123"/>
  <c r="Q368" i="123"/>
  <c r="P368" i="123"/>
  <c r="O368" i="123"/>
  <c r="N368" i="123"/>
  <c r="M368" i="123"/>
  <c r="L368" i="123"/>
  <c r="K368" i="123"/>
  <c r="J368" i="123"/>
  <c r="I368" i="123"/>
  <c r="H368" i="123"/>
  <c r="G368" i="123"/>
  <c r="F368" i="123"/>
  <c r="D368" i="123"/>
  <c r="C368" i="123"/>
  <c r="B368" i="123"/>
  <c r="AB367" i="123"/>
  <c r="Z367" i="123"/>
  <c r="Y367" i="123"/>
  <c r="W367" i="123"/>
  <c r="V367" i="123"/>
  <c r="U367" i="123"/>
  <c r="T367" i="123"/>
  <c r="S367" i="123"/>
  <c r="R367" i="123"/>
  <c r="Q367" i="123"/>
  <c r="P367" i="123"/>
  <c r="O367" i="123"/>
  <c r="N367" i="123"/>
  <c r="M367" i="123"/>
  <c r="L367" i="123"/>
  <c r="K367" i="123"/>
  <c r="J367" i="123"/>
  <c r="I367" i="123"/>
  <c r="H367" i="123"/>
  <c r="G367" i="123"/>
  <c r="F367" i="123"/>
  <c r="D367" i="123"/>
  <c r="C367" i="123"/>
  <c r="B367" i="123"/>
  <c r="AB366" i="123"/>
  <c r="Z366" i="123"/>
  <c r="Y366" i="123"/>
  <c r="W366" i="123"/>
  <c r="V366" i="123"/>
  <c r="U366" i="123"/>
  <c r="T366" i="123"/>
  <c r="S366" i="123"/>
  <c r="R366" i="123"/>
  <c r="Q366" i="123"/>
  <c r="P366" i="123"/>
  <c r="O366" i="123"/>
  <c r="N366" i="123"/>
  <c r="M366" i="123"/>
  <c r="L366" i="123"/>
  <c r="K366" i="123"/>
  <c r="J366" i="123"/>
  <c r="I366" i="123"/>
  <c r="H366" i="123"/>
  <c r="G366" i="123"/>
  <c r="F366" i="123"/>
  <c r="D366" i="123"/>
  <c r="C366" i="123"/>
  <c r="B366" i="123"/>
  <c r="AB365" i="123"/>
  <c r="Z365" i="123"/>
  <c r="Y365" i="123"/>
  <c r="W365" i="123"/>
  <c r="V365" i="123"/>
  <c r="U365" i="123"/>
  <c r="T365" i="123"/>
  <c r="S365" i="123"/>
  <c r="R365" i="123"/>
  <c r="Q365" i="123"/>
  <c r="P365" i="123"/>
  <c r="O365" i="123"/>
  <c r="N365" i="123"/>
  <c r="M365" i="123"/>
  <c r="L365" i="123"/>
  <c r="K365" i="123"/>
  <c r="J365" i="123"/>
  <c r="I365" i="123"/>
  <c r="H365" i="123"/>
  <c r="G365" i="123"/>
  <c r="F365" i="123"/>
  <c r="D365" i="123"/>
  <c r="C365" i="123"/>
  <c r="B365" i="123"/>
  <c r="AB364" i="123"/>
  <c r="Z364" i="123"/>
  <c r="Y364" i="123"/>
  <c r="W364" i="123"/>
  <c r="V364" i="123"/>
  <c r="U364" i="123"/>
  <c r="T364" i="123"/>
  <c r="S364" i="123"/>
  <c r="R364" i="123"/>
  <c r="Q364" i="123"/>
  <c r="P364" i="123"/>
  <c r="O364" i="123"/>
  <c r="N364" i="123"/>
  <c r="M364" i="123"/>
  <c r="L364" i="123"/>
  <c r="K364" i="123"/>
  <c r="J364" i="123"/>
  <c r="I364" i="123"/>
  <c r="H364" i="123"/>
  <c r="G364" i="123"/>
  <c r="F364" i="123"/>
  <c r="D364" i="123"/>
  <c r="C364" i="123"/>
  <c r="B364" i="123"/>
  <c r="AB363" i="123"/>
  <c r="Z363" i="123"/>
  <c r="Y363" i="123"/>
  <c r="W363" i="123"/>
  <c r="V363" i="123"/>
  <c r="U363" i="123"/>
  <c r="T363" i="123"/>
  <c r="S363" i="123"/>
  <c r="R363" i="123"/>
  <c r="Q363" i="123"/>
  <c r="P363" i="123"/>
  <c r="O363" i="123"/>
  <c r="N363" i="123"/>
  <c r="M363" i="123"/>
  <c r="L363" i="123"/>
  <c r="K363" i="123"/>
  <c r="J363" i="123"/>
  <c r="I363" i="123"/>
  <c r="H363" i="123"/>
  <c r="G363" i="123"/>
  <c r="F363" i="123"/>
  <c r="D363" i="123"/>
  <c r="C363" i="123"/>
  <c r="B363" i="123"/>
  <c r="AB362" i="123"/>
  <c r="Z362" i="123"/>
  <c r="Y362" i="123"/>
  <c r="W362" i="123"/>
  <c r="V362" i="123"/>
  <c r="U362" i="123"/>
  <c r="T362" i="123"/>
  <c r="S362" i="123"/>
  <c r="R362" i="123"/>
  <c r="Q362" i="123"/>
  <c r="P362" i="123"/>
  <c r="O362" i="123"/>
  <c r="N362" i="123"/>
  <c r="M362" i="123"/>
  <c r="L362" i="123"/>
  <c r="K362" i="123"/>
  <c r="J362" i="123"/>
  <c r="I362" i="123"/>
  <c r="H362" i="123"/>
  <c r="G362" i="123"/>
  <c r="F362" i="123"/>
  <c r="D362" i="123"/>
  <c r="C362" i="123"/>
  <c r="B362" i="123"/>
  <c r="AB361" i="123"/>
  <c r="Z361" i="123"/>
  <c r="Y361" i="123"/>
  <c r="W361" i="123"/>
  <c r="V361" i="123"/>
  <c r="U361" i="123"/>
  <c r="T361" i="123"/>
  <c r="S361" i="123"/>
  <c r="R361" i="123"/>
  <c r="Q361" i="123"/>
  <c r="P361" i="123"/>
  <c r="O361" i="123"/>
  <c r="N361" i="123"/>
  <c r="M361" i="123"/>
  <c r="L361" i="123"/>
  <c r="K361" i="123"/>
  <c r="J361" i="123"/>
  <c r="I361" i="123"/>
  <c r="H361" i="123"/>
  <c r="G361" i="123"/>
  <c r="F361" i="123"/>
  <c r="D361" i="123"/>
  <c r="C361" i="123"/>
  <c r="B361" i="123"/>
  <c r="AB360" i="123"/>
  <c r="AA360" i="123" s="1"/>
  <c r="Z360" i="123"/>
  <c r="Y360" i="123"/>
  <c r="W360" i="123"/>
  <c r="V360" i="123"/>
  <c r="U360" i="123"/>
  <c r="T360" i="123"/>
  <c r="S360" i="123"/>
  <c r="R360" i="123"/>
  <c r="Q360" i="123"/>
  <c r="P360" i="123"/>
  <c r="O360" i="123"/>
  <c r="N360" i="123"/>
  <c r="M360" i="123"/>
  <c r="L360" i="123"/>
  <c r="K360" i="123"/>
  <c r="J360" i="123"/>
  <c r="I360" i="123"/>
  <c r="H360" i="123"/>
  <c r="G360" i="123"/>
  <c r="F360" i="123"/>
  <c r="D360" i="123"/>
  <c r="C360" i="123"/>
  <c r="B360" i="123"/>
  <c r="AB359" i="123"/>
  <c r="Z359" i="123"/>
  <c r="Y359" i="123"/>
  <c r="W359" i="123"/>
  <c r="V359" i="123"/>
  <c r="U359" i="123"/>
  <c r="T359" i="123"/>
  <c r="S359" i="123"/>
  <c r="R359" i="123"/>
  <c r="Q359" i="123"/>
  <c r="P359" i="123"/>
  <c r="O359" i="123"/>
  <c r="N359" i="123"/>
  <c r="M359" i="123"/>
  <c r="L359" i="123"/>
  <c r="K359" i="123"/>
  <c r="J359" i="123"/>
  <c r="I359" i="123"/>
  <c r="H359" i="123"/>
  <c r="G359" i="123"/>
  <c r="F359" i="123"/>
  <c r="D359" i="123"/>
  <c r="C359" i="123"/>
  <c r="B359" i="123"/>
  <c r="AB358" i="123"/>
  <c r="AA358" i="123" s="1"/>
  <c r="Z358" i="123"/>
  <c r="Y358" i="123"/>
  <c r="W358" i="123"/>
  <c r="V358" i="123"/>
  <c r="U358" i="123"/>
  <c r="T358" i="123"/>
  <c r="S358" i="123"/>
  <c r="R358" i="123"/>
  <c r="Q358" i="123"/>
  <c r="P358" i="123"/>
  <c r="O358" i="123"/>
  <c r="N358" i="123"/>
  <c r="M358" i="123"/>
  <c r="L358" i="123"/>
  <c r="K358" i="123"/>
  <c r="J358" i="123"/>
  <c r="I358" i="123"/>
  <c r="H358" i="123"/>
  <c r="G358" i="123"/>
  <c r="F358" i="123"/>
  <c r="D358" i="123"/>
  <c r="C358" i="123"/>
  <c r="B358" i="123"/>
  <c r="AB357" i="123"/>
  <c r="Z357" i="123"/>
  <c r="Y357" i="123"/>
  <c r="W357" i="123"/>
  <c r="V357" i="123"/>
  <c r="U357" i="123"/>
  <c r="T357" i="123"/>
  <c r="S357" i="123"/>
  <c r="R357" i="123"/>
  <c r="Q357" i="123"/>
  <c r="P357" i="123"/>
  <c r="O357" i="123"/>
  <c r="N357" i="123"/>
  <c r="M357" i="123"/>
  <c r="L357" i="123"/>
  <c r="K357" i="123"/>
  <c r="J357" i="123"/>
  <c r="I357" i="123"/>
  <c r="H357" i="123"/>
  <c r="G357" i="123"/>
  <c r="F357" i="123"/>
  <c r="D357" i="123"/>
  <c r="C357" i="123"/>
  <c r="B357" i="123"/>
  <c r="AB356" i="123"/>
  <c r="AA356" i="123" s="1"/>
  <c r="Z356" i="123"/>
  <c r="Y356" i="123"/>
  <c r="W356" i="123"/>
  <c r="V356" i="123"/>
  <c r="U356" i="123"/>
  <c r="T356" i="123"/>
  <c r="S356" i="123"/>
  <c r="R356" i="123"/>
  <c r="Q356" i="123"/>
  <c r="P356" i="123"/>
  <c r="O356" i="123"/>
  <c r="N356" i="123"/>
  <c r="M356" i="123"/>
  <c r="L356" i="123"/>
  <c r="K356" i="123"/>
  <c r="J356" i="123"/>
  <c r="I356" i="123"/>
  <c r="H356" i="123"/>
  <c r="G356" i="123"/>
  <c r="F356" i="123"/>
  <c r="D356" i="123"/>
  <c r="C356" i="123"/>
  <c r="B356" i="123"/>
  <c r="AB355" i="123"/>
  <c r="Z355" i="123"/>
  <c r="Y355" i="123"/>
  <c r="W355" i="123"/>
  <c r="V355" i="123"/>
  <c r="U355" i="123"/>
  <c r="T355" i="123"/>
  <c r="S355" i="123"/>
  <c r="R355" i="123"/>
  <c r="Q355" i="123"/>
  <c r="P355" i="123"/>
  <c r="O355" i="123"/>
  <c r="N355" i="123"/>
  <c r="M355" i="123"/>
  <c r="L355" i="123"/>
  <c r="K355" i="123"/>
  <c r="J355" i="123"/>
  <c r="I355" i="123"/>
  <c r="H355" i="123"/>
  <c r="G355" i="123"/>
  <c r="F355" i="123"/>
  <c r="D355" i="123"/>
  <c r="C355" i="123"/>
  <c r="B355" i="123"/>
  <c r="AB354" i="123"/>
  <c r="AA354" i="123" s="1"/>
  <c r="Z354" i="123"/>
  <c r="Y354" i="123"/>
  <c r="W354" i="123"/>
  <c r="V354" i="123"/>
  <c r="U354" i="123"/>
  <c r="T354" i="123"/>
  <c r="S354" i="123"/>
  <c r="R354" i="123"/>
  <c r="Q354" i="123"/>
  <c r="P354" i="123"/>
  <c r="O354" i="123"/>
  <c r="N354" i="123"/>
  <c r="M354" i="123"/>
  <c r="L354" i="123"/>
  <c r="K354" i="123"/>
  <c r="J354" i="123"/>
  <c r="I354" i="123"/>
  <c r="H354" i="123"/>
  <c r="G354" i="123"/>
  <c r="F354" i="123"/>
  <c r="D354" i="123"/>
  <c r="C354" i="123"/>
  <c r="B354" i="123"/>
  <c r="AB353" i="123"/>
  <c r="Z353" i="123"/>
  <c r="Y353" i="123"/>
  <c r="W353" i="123"/>
  <c r="V353" i="123"/>
  <c r="U353" i="123"/>
  <c r="T353" i="123"/>
  <c r="S353" i="123"/>
  <c r="R353" i="123"/>
  <c r="Q353" i="123"/>
  <c r="P353" i="123"/>
  <c r="O353" i="123"/>
  <c r="N353" i="123"/>
  <c r="M353" i="123"/>
  <c r="L353" i="123"/>
  <c r="K353" i="123"/>
  <c r="J353" i="123"/>
  <c r="I353" i="123"/>
  <c r="H353" i="123"/>
  <c r="G353" i="123"/>
  <c r="F353" i="123"/>
  <c r="D353" i="123"/>
  <c r="C353" i="123"/>
  <c r="B353" i="123"/>
  <c r="AB352" i="123"/>
  <c r="AA352" i="123" s="1"/>
  <c r="Z352" i="123"/>
  <c r="Y352" i="123"/>
  <c r="W352" i="123"/>
  <c r="V352" i="123"/>
  <c r="U352" i="123"/>
  <c r="T352" i="123"/>
  <c r="S352" i="123"/>
  <c r="R352" i="123"/>
  <c r="Q352" i="123"/>
  <c r="P352" i="123"/>
  <c r="O352" i="123"/>
  <c r="N352" i="123"/>
  <c r="M352" i="123"/>
  <c r="L352" i="123"/>
  <c r="K352" i="123"/>
  <c r="J352" i="123"/>
  <c r="I352" i="123"/>
  <c r="H352" i="123"/>
  <c r="G352" i="123"/>
  <c r="F352" i="123"/>
  <c r="D352" i="123"/>
  <c r="C352" i="123"/>
  <c r="B352" i="123"/>
  <c r="AB351" i="123"/>
  <c r="Z351" i="123"/>
  <c r="Y351" i="123"/>
  <c r="W351" i="123"/>
  <c r="V351" i="123"/>
  <c r="U351" i="123"/>
  <c r="T351" i="123"/>
  <c r="S351" i="123"/>
  <c r="R351" i="123"/>
  <c r="Q351" i="123"/>
  <c r="P351" i="123"/>
  <c r="O351" i="123"/>
  <c r="N351" i="123"/>
  <c r="M351" i="123"/>
  <c r="L351" i="123"/>
  <c r="K351" i="123"/>
  <c r="J351" i="123"/>
  <c r="I351" i="123"/>
  <c r="H351" i="123"/>
  <c r="G351" i="123"/>
  <c r="F351" i="123"/>
  <c r="D351" i="123"/>
  <c r="C351" i="123"/>
  <c r="B351" i="123"/>
  <c r="AB350" i="123"/>
  <c r="AA350" i="123" s="1"/>
  <c r="Z350" i="123"/>
  <c r="Y350" i="123"/>
  <c r="W350" i="123"/>
  <c r="V350" i="123"/>
  <c r="U350" i="123"/>
  <c r="T350" i="123"/>
  <c r="S350" i="123"/>
  <c r="R350" i="123"/>
  <c r="Q350" i="123"/>
  <c r="P350" i="123"/>
  <c r="O350" i="123"/>
  <c r="N350" i="123"/>
  <c r="M350" i="123"/>
  <c r="L350" i="123"/>
  <c r="K350" i="123"/>
  <c r="J350" i="123"/>
  <c r="I350" i="123"/>
  <c r="H350" i="123"/>
  <c r="G350" i="123"/>
  <c r="F350" i="123"/>
  <c r="D350" i="123"/>
  <c r="C350" i="123"/>
  <c r="B350" i="123"/>
  <c r="AB349" i="123"/>
  <c r="Z349" i="123"/>
  <c r="Y349" i="123"/>
  <c r="W349" i="123"/>
  <c r="V349" i="123"/>
  <c r="U349" i="123"/>
  <c r="T349" i="123"/>
  <c r="S349" i="123"/>
  <c r="R349" i="123"/>
  <c r="Q349" i="123"/>
  <c r="P349" i="123"/>
  <c r="O349" i="123"/>
  <c r="N349" i="123"/>
  <c r="M349" i="123"/>
  <c r="L349" i="123"/>
  <c r="K349" i="123"/>
  <c r="J349" i="123"/>
  <c r="I349" i="123"/>
  <c r="H349" i="123"/>
  <c r="G349" i="123"/>
  <c r="F349" i="123"/>
  <c r="D349" i="123"/>
  <c r="C349" i="123"/>
  <c r="B349" i="123"/>
  <c r="AB348" i="123"/>
  <c r="AA348" i="123" s="1"/>
  <c r="Z348" i="123"/>
  <c r="Y348" i="123"/>
  <c r="W348" i="123"/>
  <c r="V348" i="123"/>
  <c r="U348" i="123"/>
  <c r="T348" i="123"/>
  <c r="S348" i="123"/>
  <c r="R348" i="123"/>
  <c r="Q348" i="123"/>
  <c r="P348" i="123"/>
  <c r="O348" i="123"/>
  <c r="N348" i="123"/>
  <c r="M348" i="123"/>
  <c r="L348" i="123"/>
  <c r="K348" i="123"/>
  <c r="J348" i="123"/>
  <c r="I348" i="123"/>
  <c r="H348" i="123"/>
  <c r="G348" i="123"/>
  <c r="F348" i="123"/>
  <c r="D348" i="123"/>
  <c r="C348" i="123"/>
  <c r="B348" i="123"/>
  <c r="AB347" i="123"/>
  <c r="Z347" i="123"/>
  <c r="Y347" i="123"/>
  <c r="W347" i="123"/>
  <c r="V347" i="123"/>
  <c r="U347" i="123"/>
  <c r="T347" i="123"/>
  <c r="S347" i="123"/>
  <c r="R347" i="123"/>
  <c r="Q347" i="123"/>
  <c r="P347" i="123"/>
  <c r="O347" i="123"/>
  <c r="N347" i="123"/>
  <c r="M347" i="123"/>
  <c r="L347" i="123"/>
  <c r="K347" i="123"/>
  <c r="J347" i="123"/>
  <c r="I347" i="123"/>
  <c r="H347" i="123"/>
  <c r="G347" i="123"/>
  <c r="F347" i="123"/>
  <c r="D347" i="123"/>
  <c r="C347" i="123"/>
  <c r="B347" i="123"/>
  <c r="AB346" i="123"/>
  <c r="AA346" i="123" s="1"/>
  <c r="Z346" i="123"/>
  <c r="Y346" i="123"/>
  <c r="W346" i="123"/>
  <c r="V346" i="123"/>
  <c r="U346" i="123"/>
  <c r="T346" i="123"/>
  <c r="S346" i="123"/>
  <c r="R346" i="123"/>
  <c r="Q346" i="123"/>
  <c r="P346" i="123"/>
  <c r="O346" i="123"/>
  <c r="N346" i="123"/>
  <c r="M346" i="123"/>
  <c r="L346" i="123"/>
  <c r="K346" i="123"/>
  <c r="J346" i="123"/>
  <c r="I346" i="123"/>
  <c r="H346" i="123"/>
  <c r="G346" i="123"/>
  <c r="F346" i="123"/>
  <c r="D346" i="123"/>
  <c r="C346" i="123"/>
  <c r="B346" i="123"/>
  <c r="AB345" i="123"/>
  <c r="Z345" i="123"/>
  <c r="Y345" i="123"/>
  <c r="W345" i="123"/>
  <c r="V345" i="123"/>
  <c r="U345" i="123"/>
  <c r="T345" i="123"/>
  <c r="S345" i="123"/>
  <c r="R345" i="123"/>
  <c r="Q345" i="123"/>
  <c r="P345" i="123"/>
  <c r="O345" i="123"/>
  <c r="N345" i="123"/>
  <c r="M345" i="123"/>
  <c r="L345" i="123"/>
  <c r="K345" i="123"/>
  <c r="J345" i="123"/>
  <c r="I345" i="123"/>
  <c r="H345" i="123"/>
  <c r="G345" i="123"/>
  <c r="F345" i="123"/>
  <c r="D345" i="123"/>
  <c r="C345" i="123"/>
  <c r="B345" i="123"/>
  <c r="AB344" i="123"/>
  <c r="AA344" i="123" s="1"/>
  <c r="Z344" i="123"/>
  <c r="Y344" i="123"/>
  <c r="W344" i="123"/>
  <c r="V344" i="123"/>
  <c r="U344" i="123"/>
  <c r="T344" i="123"/>
  <c r="S344" i="123"/>
  <c r="R344" i="123"/>
  <c r="Q344" i="123"/>
  <c r="P344" i="123"/>
  <c r="O344" i="123"/>
  <c r="N344" i="123"/>
  <c r="M344" i="123"/>
  <c r="L344" i="123"/>
  <c r="K344" i="123"/>
  <c r="J344" i="123"/>
  <c r="I344" i="123"/>
  <c r="H344" i="123"/>
  <c r="G344" i="123"/>
  <c r="F344" i="123"/>
  <c r="D344" i="123"/>
  <c r="C344" i="123"/>
  <c r="B344" i="123"/>
  <c r="AB343" i="123"/>
  <c r="Z343" i="123"/>
  <c r="Y343" i="123"/>
  <c r="W343" i="123"/>
  <c r="V343" i="123"/>
  <c r="U343" i="123"/>
  <c r="T343" i="123"/>
  <c r="S343" i="123"/>
  <c r="R343" i="123"/>
  <c r="Q343" i="123"/>
  <c r="P343" i="123"/>
  <c r="O343" i="123"/>
  <c r="N343" i="123"/>
  <c r="M343" i="123"/>
  <c r="L343" i="123"/>
  <c r="K343" i="123"/>
  <c r="J343" i="123"/>
  <c r="I343" i="123"/>
  <c r="H343" i="123"/>
  <c r="G343" i="123"/>
  <c r="F343" i="123"/>
  <c r="D343" i="123"/>
  <c r="C343" i="123"/>
  <c r="B343" i="123"/>
  <c r="AB342" i="123"/>
  <c r="AA342" i="123" s="1"/>
  <c r="Z342" i="123"/>
  <c r="Y342" i="123"/>
  <c r="W342" i="123"/>
  <c r="V342" i="123"/>
  <c r="U342" i="123"/>
  <c r="T342" i="123"/>
  <c r="S342" i="123"/>
  <c r="R342" i="123"/>
  <c r="Q342" i="123"/>
  <c r="P342" i="123"/>
  <c r="O342" i="123"/>
  <c r="N342" i="123"/>
  <c r="M342" i="123"/>
  <c r="L342" i="123"/>
  <c r="K342" i="123"/>
  <c r="J342" i="123"/>
  <c r="I342" i="123"/>
  <c r="H342" i="123"/>
  <c r="G342" i="123"/>
  <c r="F342" i="123"/>
  <c r="D342" i="123"/>
  <c r="C342" i="123"/>
  <c r="B342" i="123"/>
  <c r="AB341" i="123"/>
  <c r="Z341" i="123"/>
  <c r="Y341" i="123"/>
  <c r="W341" i="123"/>
  <c r="V341" i="123"/>
  <c r="U341" i="123"/>
  <c r="T341" i="123"/>
  <c r="S341" i="123"/>
  <c r="R341" i="123"/>
  <c r="Q341" i="123"/>
  <c r="P341" i="123"/>
  <c r="O341" i="123"/>
  <c r="N341" i="123"/>
  <c r="M341" i="123"/>
  <c r="L341" i="123"/>
  <c r="K341" i="123"/>
  <c r="J341" i="123"/>
  <c r="I341" i="123"/>
  <c r="H341" i="123"/>
  <c r="G341" i="123"/>
  <c r="F341" i="123"/>
  <c r="D341" i="123"/>
  <c r="C341" i="123"/>
  <c r="B341" i="123"/>
  <c r="AB340" i="123"/>
  <c r="AA340" i="123" s="1"/>
  <c r="Z340" i="123"/>
  <c r="Y340" i="123"/>
  <c r="W340" i="123"/>
  <c r="V340" i="123"/>
  <c r="U340" i="123"/>
  <c r="T340" i="123"/>
  <c r="S340" i="123"/>
  <c r="R340" i="123"/>
  <c r="Q340" i="123"/>
  <c r="P340" i="123"/>
  <c r="O340" i="123"/>
  <c r="N340" i="123"/>
  <c r="M340" i="123"/>
  <c r="L340" i="123"/>
  <c r="K340" i="123"/>
  <c r="J340" i="123"/>
  <c r="I340" i="123"/>
  <c r="H340" i="123"/>
  <c r="G340" i="123"/>
  <c r="F340" i="123"/>
  <c r="D340" i="123"/>
  <c r="C340" i="123"/>
  <c r="B340" i="123"/>
  <c r="AB339" i="123"/>
  <c r="Z339" i="123"/>
  <c r="Y339" i="123"/>
  <c r="W339" i="123"/>
  <c r="V339" i="123"/>
  <c r="U339" i="123"/>
  <c r="T339" i="123"/>
  <c r="S339" i="123"/>
  <c r="R339" i="123"/>
  <c r="Q339" i="123"/>
  <c r="P339" i="123"/>
  <c r="O339" i="123"/>
  <c r="N339" i="123"/>
  <c r="M339" i="123"/>
  <c r="L339" i="123"/>
  <c r="K339" i="123"/>
  <c r="J339" i="123"/>
  <c r="I339" i="123"/>
  <c r="H339" i="123"/>
  <c r="G339" i="123"/>
  <c r="F339" i="123"/>
  <c r="D339" i="123"/>
  <c r="C339" i="123"/>
  <c r="B339" i="123"/>
  <c r="AB338" i="123"/>
  <c r="AA338" i="123" s="1"/>
  <c r="Z338" i="123"/>
  <c r="Y338" i="123"/>
  <c r="W338" i="123"/>
  <c r="V338" i="123"/>
  <c r="U338" i="123"/>
  <c r="T338" i="123"/>
  <c r="S338" i="123"/>
  <c r="R338" i="123"/>
  <c r="Q338" i="123"/>
  <c r="P338" i="123"/>
  <c r="O338" i="123"/>
  <c r="N338" i="123"/>
  <c r="M338" i="123"/>
  <c r="L338" i="123"/>
  <c r="K338" i="123"/>
  <c r="J338" i="123"/>
  <c r="I338" i="123"/>
  <c r="H338" i="123"/>
  <c r="G338" i="123"/>
  <c r="F338" i="123"/>
  <c r="D338" i="123"/>
  <c r="C338" i="123"/>
  <c r="B338" i="123"/>
  <c r="AB337" i="123"/>
  <c r="Z337" i="123"/>
  <c r="Y337" i="123"/>
  <c r="W337" i="123"/>
  <c r="V337" i="123"/>
  <c r="U337" i="123"/>
  <c r="T337" i="123"/>
  <c r="S337" i="123"/>
  <c r="R337" i="123"/>
  <c r="Q337" i="123"/>
  <c r="P337" i="123"/>
  <c r="O337" i="123"/>
  <c r="N337" i="123"/>
  <c r="M337" i="123"/>
  <c r="L337" i="123"/>
  <c r="K337" i="123"/>
  <c r="J337" i="123"/>
  <c r="I337" i="123"/>
  <c r="H337" i="123"/>
  <c r="G337" i="123"/>
  <c r="F337" i="123"/>
  <c r="D337" i="123"/>
  <c r="C337" i="123"/>
  <c r="B337" i="123"/>
  <c r="AB336" i="123"/>
  <c r="AA336" i="123" s="1"/>
  <c r="Z336" i="123"/>
  <c r="Y336" i="123"/>
  <c r="W336" i="123"/>
  <c r="V336" i="123"/>
  <c r="U336" i="123"/>
  <c r="T336" i="123"/>
  <c r="S336" i="123"/>
  <c r="R336" i="123"/>
  <c r="Q336" i="123"/>
  <c r="P336" i="123"/>
  <c r="O336" i="123"/>
  <c r="N336" i="123"/>
  <c r="M336" i="123"/>
  <c r="L336" i="123"/>
  <c r="K336" i="123"/>
  <c r="J336" i="123"/>
  <c r="I336" i="123"/>
  <c r="H336" i="123"/>
  <c r="G336" i="123"/>
  <c r="F336" i="123"/>
  <c r="D336" i="123"/>
  <c r="C336" i="123"/>
  <c r="B336" i="123"/>
  <c r="AB335" i="123"/>
  <c r="Z335" i="123"/>
  <c r="Y335" i="123"/>
  <c r="W335" i="123"/>
  <c r="V335" i="123"/>
  <c r="U335" i="123"/>
  <c r="T335" i="123"/>
  <c r="S335" i="123"/>
  <c r="R335" i="123"/>
  <c r="Q335" i="123"/>
  <c r="P335" i="123"/>
  <c r="O335" i="123"/>
  <c r="N335" i="123"/>
  <c r="M335" i="123"/>
  <c r="L335" i="123"/>
  <c r="K335" i="123"/>
  <c r="J335" i="123"/>
  <c r="I335" i="123"/>
  <c r="H335" i="123"/>
  <c r="G335" i="123"/>
  <c r="F335" i="123"/>
  <c r="D335" i="123"/>
  <c r="C335" i="123"/>
  <c r="B335" i="123"/>
  <c r="AB334" i="123"/>
  <c r="AA334" i="123" s="1"/>
  <c r="Z334" i="123"/>
  <c r="Y334" i="123"/>
  <c r="W334" i="123"/>
  <c r="V334" i="123"/>
  <c r="U334" i="123"/>
  <c r="T334" i="123"/>
  <c r="S334" i="123"/>
  <c r="R334" i="123"/>
  <c r="Q334" i="123"/>
  <c r="P334" i="123"/>
  <c r="O334" i="123"/>
  <c r="N334" i="123"/>
  <c r="M334" i="123"/>
  <c r="L334" i="123"/>
  <c r="K334" i="123"/>
  <c r="J334" i="123"/>
  <c r="I334" i="123"/>
  <c r="H334" i="123"/>
  <c r="G334" i="123"/>
  <c r="F334" i="123"/>
  <c r="D334" i="123"/>
  <c r="C334" i="123"/>
  <c r="B334" i="123"/>
  <c r="AB332" i="123"/>
  <c r="Z332" i="123"/>
  <c r="Y332" i="123"/>
  <c r="W332" i="123"/>
  <c r="V332" i="123"/>
  <c r="U332" i="123"/>
  <c r="T332" i="123"/>
  <c r="S332" i="123"/>
  <c r="R332" i="123"/>
  <c r="Q332" i="123"/>
  <c r="P332" i="123"/>
  <c r="O332" i="123"/>
  <c r="N332" i="123"/>
  <c r="M332" i="123"/>
  <c r="L332" i="123"/>
  <c r="K332" i="123"/>
  <c r="J332" i="123"/>
  <c r="I332" i="123"/>
  <c r="H332" i="123"/>
  <c r="G332" i="123"/>
  <c r="F332" i="123"/>
  <c r="D332" i="123"/>
  <c r="C332" i="123"/>
  <c r="B332" i="123"/>
  <c r="AB331" i="123"/>
  <c r="AA331" i="123" s="1"/>
  <c r="Z331" i="123"/>
  <c r="Y331" i="123"/>
  <c r="W331" i="123"/>
  <c r="V331" i="123"/>
  <c r="U331" i="123"/>
  <c r="T331" i="123"/>
  <c r="S331" i="123"/>
  <c r="R331" i="123"/>
  <c r="Q331" i="123"/>
  <c r="P331" i="123"/>
  <c r="O331" i="123"/>
  <c r="N331" i="123"/>
  <c r="M331" i="123"/>
  <c r="L331" i="123"/>
  <c r="K331" i="123"/>
  <c r="J331" i="123"/>
  <c r="I331" i="123"/>
  <c r="H331" i="123"/>
  <c r="G331" i="123"/>
  <c r="F331" i="123"/>
  <c r="D331" i="123"/>
  <c r="C331" i="123"/>
  <c r="B331" i="123"/>
  <c r="AB330" i="123"/>
  <c r="Z330" i="123"/>
  <c r="Y330" i="123"/>
  <c r="W330" i="123"/>
  <c r="V330" i="123"/>
  <c r="U330" i="123"/>
  <c r="T330" i="123"/>
  <c r="S330" i="123"/>
  <c r="R330" i="123"/>
  <c r="Q330" i="123"/>
  <c r="P330" i="123"/>
  <c r="O330" i="123"/>
  <c r="N330" i="123"/>
  <c r="M330" i="123"/>
  <c r="L330" i="123"/>
  <c r="K330" i="123"/>
  <c r="J330" i="123"/>
  <c r="I330" i="123"/>
  <c r="H330" i="123"/>
  <c r="G330" i="123"/>
  <c r="F330" i="123"/>
  <c r="D330" i="123"/>
  <c r="C330" i="123"/>
  <c r="B330" i="123"/>
  <c r="AB329" i="123"/>
  <c r="AA329" i="123" s="1"/>
  <c r="Z329" i="123"/>
  <c r="Y329" i="123"/>
  <c r="W329" i="123"/>
  <c r="V329" i="123"/>
  <c r="U329" i="123"/>
  <c r="T329" i="123"/>
  <c r="S329" i="123"/>
  <c r="R329" i="123"/>
  <c r="Q329" i="123"/>
  <c r="P329" i="123"/>
  <c r="O329" i="123"/>
  <c r="N329" i="123"/>
  <c r="M329" i="123"/>
  <c r="L329" i="123"/>
  <c r="K329" i="123"/>
  <c r="J329" i="123"/>
  <c r="I329" i="123"/>
  <c r="H329" i="123"/>
  <c r="G329" i="123"/>
  <c r="F329" i="123"/>
  <c r="D329" i="123"/>
  <c r="C329" i="123"/>
  <c r="B329" i="123"/>
  <c r="AB328" i="123"/>
  <c r="Z328" i="123"/>
  <c r="Y328" i="123"/>
  <c r="W328" i="123"/>
  <c r="V328" i="123"/>
  <c r="U328" i="123"/>
  <c r="T328" i="123"/>
  <c r="S328" i="123"/>
  <c r="R328" i="123"/>
  <c r="Q328" i="123"/>
  <c r="P328" i="123"/>
  <c r="O328" i="123"/>
  <c r="N328" i="123"/>
  <c r="M328" i="123"/>
  <c r="L328" i="123"/>
  <c r="K328" i="123"/>
  <c r="J328" i="123"/>
  <c r="I328" i="123"/>
  <c r="H328" i="123"/>
  <c r="G328" i="123"/>
  <c r="F328" i="123"/>
  <c r="D328" i="123"/>
  <c r="C328" i="123"/>
  <c r="B328" i="123"/>
  <c r="AB327" i="123"/>
  <c r="AA327" i="123" s="1"/>
  <c r="Z327" i="123"/>
  <c r="Y327" i="123"/>
  <c r="W327" i="123"/>
  <c r="V327" i="123"/>
  <c r="U327" i="123"/>
  <c r="T327" i="123"/>
  <c r="S327" i="123"/>
  <c r="R327" i="123"/>
  <c r="Q327" i="123"/>
  <c r="P327" i="123"/>
  <c r="O327" i="123"/>
  <c r="N327" i="123"/>
  <c r="M327" i="123"/>
  <c r="L327" i="123"/>
  <c r="K327" i="123"/>
  <c r="J327" i="123"/>
  <c r="I327" i="123"/>
  <c r="H327" i="123"/>
  <c r="G327" i="123"/>
  <c r="F327" i="123"/>
  <c r="D327" i="123"/>
  <c r="C327" i="123"/>
  <c r="B327" i="123"/>
  <c r="AB326" i="123"/>
  <c r="Z326" i="123"/>
  <c r="Y326" i="123"/>
  <c r="W326" i="123"/>
  <c r="V326" i="123"/>
  <c r="U326" i="123"/>
  <c r="T326" i="123"/>
  <c r="S326" i="123"/>
  <c r="R326" i="123"/>
  <c r="Q326" i="123"/>
  <c r="P326" i="123"/>
  <c r="O326" i="123"/>
  <c r="N326" i="123"/>
  <c r="M326" i="123"/>
  <c r="L326" i="123"/>
  <c r="K326" i="123"/>
  <c r="J326" i="123"/>
  <c r="I326" i="123"/>
  <c r="H326" i="123"/>
  <c r="G326" i="123"/>
  <c r="F326" i="123"/>
  <c r="D326" i="123"/>
  <c r="C326" i="123"/>
  <c r="B326" i="123"/>
  <c r="AB325" i="123"/>
  <c r="AA325" i="123" s="1"/>
  <c r="Z325" i="123"/>
  <c r="Y325" i="123"/>
  <c r="W325" i="123"/>
  <c r="V325" i="123"/>
  <c r="U325" i="123"/>
  <c r="T325" i="123"/>
  <c r="S325" i="123"/>
  <c r="R325" i="123"/>
  <c r="Q325" i="123"/>
  <c r="P325" i="123"/>
  <c r="O325" i="123"/>
  <c r="N325" i="123"/>
  <c r="M325" i="123"/>
  <c r="L325" i="123"/>
  <c r="K325" i="123"/>
  <c r="J325" i="123"/>
  <c r="I325" i="123"/>
  <c r="H325" i="123"/>
  <c r="G325" i="123"/>
  <c r="F325" i="123"/>
  <c r="D325" i="123"/>
  <c r="C325" i="123"/>
  <c r="B325" i="123"/>
  <c r="AB324" i="123"/>
  <c r="Z324" i="123"/>
  <c r="Y324" i="123"/>
  <c r="W324" i="123"/>
  <c r="V324" i="123"/>
  <c r="U324" i="123"/>
  <c r="T324" i="123"/>
  <c r="S324" i="123"/>
  <c r="R324" i="123"/>
  <c r="Q324" i="123"/>
  <c r="P324" i="123"/>
  <c r="O324" i="123"/>
  <c r="N324" i="123"/>
  <c r="M324" i="123"/>
  <c r="L324" i="123"/>
  <c r="K324" i="123"/>
  <c r="J324" i="123"/>
  <c r="I324" i="123"/>
  <c r="H324" i="123"/>
  <c r="G324" i="123"/>
  <c r="F324" i="123"/>
  <c r="D324" i="123"/>
  <c r="C324" i="123"/>
  <c r="B324" i="123"/>
  <c r="AB323" i="123"/>
  <c r="AA323" i="123" s="1"/>
  <c r="Z323" i="123"/>
  <c r="Y323" i="123"/>
  <c r="W323" i="123"/>
  <c r="V323" i="123"/>
  <c r="U323" i="123"/>
  <c r="T323" i="123"/>
  <c r="S323" i="123"/>
  <c r="R323" i="123"/>
  <c r="Q323" i="123"/>
  <c r="P323" i="123"/>
  <c r="O323" i="123"/>
  <c r="N323" i="123"/>
  <c r="M323" i="123"/>
  <c r="L323" i="123"/>
  <c r="K323" i="123"/>
  <c r="J323" i="123"/>
  <c r="I323" i="123"/>
  <c r="H323" i="123"/>
  <c r="G323" i="123"/>
  <c r="F323" i="123"/>
  <c r="D323" i="123"/>
  <c r="C323" i="123"/>
  <c r="B323" i="123"/>
  <c r="AB322" i="123"/>
  <c r="Z322" i="123"/>
  <c r="Y322" i="123"/>
  <c r="W322" i="123"/>
  <c r="V322" i="123"/>
  <c r="U322" i="123"/>
  <c r="T322" i="123"/>
  <c r="S322" i="123"/>
  <c r="R322" i="123"/>
  <c r="Q322" i="123"/>
  <c r="P322" i="123"/>
  <c r="O322" i="123"/>
  <c r="N322" i="123"/>
  <c r="M322" i="123"/>
  <c r="L322" i="123"/>
  <c r="K322" i="123"/>
  <c r="J322" i="123"/>
  <c r="I322" i="123"/>
  <c r="H322" i="123"/>
  <c r="G322" i="123"/>
  <c r="F322" i="123"/>
  <c r="D322" i="123"/>
  <c r="C322" i="123"/>
  <c r="B322" i="123"/>
  <c r="AB321" i="123"/>
  <c r="AA321" i="123" s="1"/>
  <c r="Z321" i="123"/>
  <c r="Y321" i="123"/>
  <c r="W321" i="123"/>
  <c r="V321" i="123"/>
  <c r="U321" i="123"/>
  <c r="T321" i="123"/>
  <c r="S321" i="123"/>
  <c r="R321" i="123"/>
  <c r="Q321" i="123"/>
  <c r="P321" i="123"/>
  <c r="O321" i="123"/>
  <c r="N321" i="123"/>
  <c r="M321" i="123"/>
  <c r="L321" i="123"/>
  <c r="K321" i="123"/>
  <c r="J321" i="123"/>
  <c r="I321" i="123"/>
  <c r="H321" i="123"/>
  <c r="G321" i="123"/>
  <c r="F321" i="123"/>
  <c r="D321" i="123"/>
  <c r="C321" i="123"/>
  <c r="B321" i="123"/>
  <c r="AB320" i="123"/>
  <c r="Z320" i="123"/>
  <c r="Y320" i="123"/>
  <c r="W320" i="123"/>
  <c r="V320" i="123"/>
  <c r="U320" i="123"/>
  <c r="T320" i="123"/>
  <c r="S320" i="123"/>
  <c r="R320" i="123"/>
  <c r="Q320" i="123"/>
  <c r="P320" i="123"/>
  <c r="O320" i="123"/>
  <c r="N320" i="123"/>
  <c r="M320" i="123"/>
  <c r="L320" i="123"/>
  <c r="K320" i="123"/>
  <c r="J320" i="123"/>
  <c r="I320" i="123"/>
  <c r="H320" i="123"/>
  <c r="G320" i="123"/>
  <c r="F320" i="123"/>
  <c r="D320" i="123"/>
  <c r="C320" i="123"/>
  <c r="B320" i="123"/>
  <c r="AB319" i="123"/>
  <c r="AA319" i="123" s="1"/>
  <c r="Z319" i="123"/>
  <c r="Y319" i="123"/>
  <c r="W319" i="123"/>
  <c r="V319" i="123"/>
  <c r="U319" i="123"/>
  <c r="T319" i="123"/>
  <c r="S319" i="123"/>
  <c r="R319" i="123"/>
  <c r="Q319" i="123"/>
  <c r="P319" i="123"/>
  <c r="O319" i="123"/>
  <c r="N319" i="123"/>
  <c r="M319" i="123"/>
  <c r="L319" i="123"/>
  <c r="K319" i="123"/>
  <c r="J319" i="123"/>
  <c r="I319" i="123"/>
  <c r="H319" i="123"/>
  <c r="G319" i="123"/>
  <c r="F319" i="123"/>
  <c r="D319" i="123"/>
  <c r="C319" i="123"/>
  <c r="B319" i="123"/>
  <c r="AB318" i="123"/>
  <c r="Z318" i="123"/>
  <c r="Y318" i="123"/>
  <c r="W318" i="123"/>
  <c r="V318" i="123"/>
  <c r="U318" i="123"/>
  <c r="T318" i="123"/>
  <c r="S318" i="123"/>
  <c r="R318" i="123"/>
  <c r="Q318" i="123"/>
  <c r="P318" i="123"/>
  <c r="O318" i="123"/>
  <c r="N318" i="123"/>
  <c r="M318" i="123"/>
  <c r="L318" i="123"/>
  <c r="K318" i="123"/>
  <c r="J318" i="123"/>
  <c r="I318" i="123"/>
  <c r="H318" i="123"/>
  <c r="G318" i="123"/>
  <c r="F318" i="123"/>
  <c r="D318" i="123"/>
  <c r="C318" i="123"/>
  <c r="B318" i="123"/>
  <c r="AB317" i="123"/>
  <c r="AA317" i="123" s="1"/>
  <c r="Z317" i="123"/>
  <c r="Y317" i="123"/>
  <c r="W317" i="123"/>
  <c r="V317" i="123"/>
  <c r="U317" i="123"/>
  <c r="T317" i="123"/>
  <c r="S317" i="123"/>
  <c r="R317" i="123"/>
  <c r="Q317" i="123"/>
  <c r="P317" i="123"/>
  <c r="O317" i="123"/>
  <c r="N317" i="123"/>
  <c r="M317" i="123"/>
  <c r="L317" i="123"/>
  <c r="K317" i="123"/>
  <c r="J317" i="123"/>
  <c r="I317" i="123"/>
  <c r="H317" i="123"/>
  <c r="G317" i="123"/>
  <c r="F317" i="123"/>
  <c r="D317" i="123"/>
  <c r="C317" i="123"/>
  <c r="B317" i="123"/>
  <c r="AB316" i="123"/>
  <c r="Z316" i="123"/>
  <c r="Y316" i="123"/>
  <c r="W316" i="123"/>
  <c r="V316" i="123"/>
  <c r="U316" i="123"/>
  <c r="T316" i="123"/>
  <c r="S316" i="123"/>
  <c r="R316" i="123"/>
  <c r="Q316" i="123"/>
  <c r="P316" i="123"/>
  <c r="O316" i="123"/>
  <c r="N316" i="123"/>
  <c r="M316" i="123"/>
  <c r="L316" i="123"/>
  <c r="K316" i="123"/>
  <c r="J316" i="123"/>
  <c r="I316" i="123"/>
  <c r="H316" i="123"/>
  <c r="G316" i="123"/>
  <c r="F316" i="123"/>
  <c r="D316" i="123"/>
  <c r="C316" i="123"/>
  <c r="B316" i="123"/>
  <c r="AB315" i="123"/>
  <c r="AA315" i="123" s="1"/>
  <c r="Z315" i="123"/>
  <c r="Y315" i="123"/>
  <c r="W315" i="123"/>
  <c r="V315" i="123"/>
  <c r="U315" i="123"/>
  <c r="T315" i="123"/>
  <c r="S315" i="123"/>
  <c r="R315" i="123"/>
  <c r="Q315" i="123"/>
  <c r="P315" i="123"/>
  <c r="O315" i="123"/>
  <c r="N315" i="123"/>
  <c r="M315" i="123"/>
  <c r="L315" i="123"/>
  <c r="K315" i="123"/>
  <c r="J315" i="123"/>
  <c r="I315" i="123"/>
  <c r="H315" i="123"/>
  <c r="G315" i="123"/>
  <c r="F315" i="123"/>
  <c r="D315" i="123"/>
  <c r="C315" i="123"/>
  <c r="B315" i="123"/>
  <c r="AB314" i="123"/>
  <c r="Z314" i="123"/>
  <c r="Y314" i="123"/>
  <c r="W314" i="123"/>
  <c r="V314" i="123"/>
  <c r="U314" i="123"/>
  <c r="T314" i="123"/>
  <c r="S314" i="123"/>
  <c r="R314" i="123"/>
  <c r="Q314" i="123"/>
  <c r="P314" i="123"/>
  <c r="O314" i="123"/>
  <c r="N314" i="123"/>
  <c r="M314" i="123"/>
  <c r="L314" i="123"/>
  <c r="K314" i="123"/>
  <c r="J314" i="123"/>
  <c r="I314" i="123"/>
  <c r="H314" i="123"/>
  <c r="G314" i="123"/>
  <c r="F314" i="123"/>
  <c r="D314" i="123"/>
  <c r="C314" i="123"/>
  <c r="B314" i="123"/>
  <c r="AB313" i="123"/>
  <c r="AA313" i="123" s="1"/>
  <c r="Z313" i="123"/>
  <c r="Y313" i="123"/>
  <c r="W313" i="123"/>
  <c r="V313" i="123"/>
  <c r="U313" i="123"/>
  <c r="T313" i="123"/>
  <c r="S313" i="123"/>
  <c r="R313" i="123"/>
  <c r="Q313" i="123"/>
  <c r="P313" i="123"/>
  <c r="O313" i="123"/>
  <c r="N313" i="123"/>
  <c r="M313" i="123"/>
  <c r="L313" i="123"/>
  <c r="K313" i="123"/>
  <c r="J313" i="123"/>
  <c r="I313" i="123"/>
  <c r="H313" i="123"/>
  <c r="G313" i="123"/>
  <c r="F313" i="123"/>
  <c r="D313" i="123"/>
  <c r="C313" i="123"/>
  <c r="B313" i="123"/>
  <c r="AB312" i="123"/>
  <c r="Z312" i="123"/>
  <c r="Y312" i="123"/>
  <c r="W312" i="123"/>
  <c r="V312" i="123"/>
  <c r="U312" i="123"/>
  <c r="T312" i="123"/>
  <c r="S312" i="123"/>
  <c r="R312" i="123"/>
  <c r="Q312" i="123"/>
  <c r="P312" i="123"/>
  <c r="O312" i="123"/>
  <c r="N312" i="123"/>
  <c r="M312" i="123"/>
  <c r="L312" i="123"/>
  <c r="K312" i="123"/>
  <c r="J312" i="123"/>
  <c r="I312" i="123"/>
  <c r="H312" i="123"/>
  <c r="G312" i="123"/>
  <c r="F312" i="123"/>
  <c r="D312" i="123"/>
  <c r="C312" i="123"/>
  <c r="B312" i="123"/>
  <c r="AB311" i="123"/>
  <c r="AA311" i="123" s="1"/>
  <c r="Z311" i="123"/>
  <c r="Y311" i="123"/>
  <c r="W311" i="123"/>
  <c r="V311" i="123"/>
  <c r="U311" i="123"/>
  <c r="T311" i="123"/>
  <c r="S311" i="123"/>
  <c r="R311" i="123"/>
  <c r="Q311" i="123"/>
  <c r="P311" i="123"/>
  <c r="O311" i="123"/>
  <c r="N311" i="123"/>
  <c r="M311" i="123"/>
  <c r="L311" i="123"/>
  <c r="K311" i="123"/>
  <c r="J311" i="123"/>
  <c r="I311" i="123"/>
  <c r="H311" i="123"/>
  <c r="G311" i="123"/>
  <c r="F311" i="123"/>
  <c r="D311" i="123"/>
  <c r="C311" i="123"/>
  <c r="B311" i="123"/>
  <c r="AB310" i="123"/>
  <c r="Z310" i="123"/>
  <c r="Y310" i="123"/>
  <c r="W310" i="123"/>
  <c r="V310" i="123"/>
  <c r="U310" i="123"/>
  <c r="T310" i="123"/>
  <c r="S310" i="123"/>
  <c r="R310" i="123"/>
  <c r="Q310" i="123"/>
  <c r="P310" i="123"/>
  <c r="O310" i="123"/>
  <c r="N310" i="123"/>
  <c r="M310" i="123"/>
  <c r="L310" i="123"/>
  <c r="K310" i="123"/>
  <c r="J310" i="123"/>
  <c r="I310" i="123"/>
  <c r="H310" i="123"/>
  <c r="G310" i="123"/>
  <c r="F310" i="123"/>
  <c r="D310" i="123"/>
  <c r="C310" i="123"/>
  <c r="B310" i="123"/>
  <c r="AB309" i="123"/>
  <c r="AA309" i="123" s="1"/>
  <c r="Z309" i="123"/>
  <c r="Y309" i="123"/>
  <c r="W309" i="123"/>
  <c r="V309" i="123"/>
  <c r="U309" i="123"/>
  <c r="T309" i="123"/>
  <c r="S309" i="123"/>
  <c r="R309" i="123"/>
  <c r="Q309" i="123"/>
  <c r="P309" i="123"/>
  <c r="O309" i="123"/>
  <c r="N309" i="123"/>
  <c r="M309" i="123"/>
  <c r="L309" i="123"/>
  <c r="K309" i="123"/>
  <c r="J309" i="123"/>
  <c r="I309" i="123"/>
  <c r="H309" i="123"/>
  <c r="G309" i="123"/>
  <c r="F309" i="123"/>
  <c r="D309" i="123"/>
  <c r="C309" i="123"/>
  <c r="B309" i="123"/>
  <c r="AB308" i="123"/>
  <c r="Z308" i="123"/>
  <c r="Y308" i="123"/>
  <c r="W308" i="123"/>
  <c r="V308" i="123"/>
  <c r="U308" i="123"/>
  <c r="T308" i="123"/>
  <c r="S308" i="123"/>
  <c r="R308" i="123"/>
  <c r="Q308" i="123"/>
  <c r="P308" i="123"/>
  <c r="O308" i="123"/>
  <c r="N308" i="123"/>
  <c r="M308" i="123"/>
  <c r="L308" i="123"/>
  <c r="K308" i="123"/>
  <c r="J308" i="123"/>
  <c r="I308" i="123"/>
  <c r="H308" i="123"/>
  <c r="G308" i="123"/>
  <c r="F308" i="123"/>
  <c r="D308" i="123"/>
  <c r="C308" i="123"/>
  <c r="B308" i="123"/>
  <c r="AB307" i="123"/>
  <c r="AA307" i="123" s="1"/>
  <c r="Z307" i="123"/>
  <c r="Y307" i="123"/>
  <c r="W307" i="123"/>
  <c r="V307" i="123"/>
  <c r="U307" i="123"/>
  <c r="T307" i="123"/>
  <c r="S307" i="123"/>
  <c r="R307" i="123"/>
  <c r="Q307" i="123"/>
  <c r="P307" i="123"/>
  <c r="O307" i="123"/>
  <c r="N307" i="123"/>
  <c r="M307" i="123"/>
  <c r="L307" i="123"/>
  <c r="K307" i="123"/>
  <c r="J307" i="123"/>
  <c r="I307" i="123"/>
  <c r="H307" i="123"/>
  <c r="G307" i="123"/>
  <c r="F307" i="123"/>
  <c r="D307" i="123"/>
  <c r="C307" i="123"/>
  <c r="B307" i="123"/>
  <c r="AB306" i="123"/>
  <c r="Z306" i="123"/>
  <c r="Y306" i="123"/>
  <c r="W306" i="123"/>
  <c r="V306" i="123"/>
  <c r="U306" i="123"/>
  <c r="T306" i="123"/>
  <c r="S306" i="123"/>
  <c r="R306" i="123"/>
  <c r="Q306" i="123"/>
  <c r="P306" i="123"/>
  <c r="O306" i="123"/>
  <c r="N306" i="123"/>
  <c r="M306" i="123"/>
  <c r="L306" i="123"/>
  <c r="K306" i="123"/>
  <c r="J306" i="123"/>
  <c r="I306" i="123"/>
  <c r="H306" i="123"/>
  <c r="G306" i="123"/>
  <c r="F306" i="123"/>
  <c r="D306" i="123"/>
  <c r="C306" i="123"/>
  <c r="B306" i="123"/>
  <c r="AB305" i="123"/>
  <c r="AA305" i="123" s="1"/>
  <c r="Z305" i="123"/>
  <c r="Y305" i="123"/>
  <c r="W305" i="123"/>
  <c r="V305" i="123"/>
  <c r="U305" i="123"/>
  <c r="T305" i="123"/>
  <c r="S305" i="123"/>
  <c r="R305" i="123"/>
  <c r="Q305" i="123"/>
  <c r="P305" i="123"/>
  <c r="O305" i="123"/>
  <c r="N305" i="123"/>
  <c r="M305" i="123"/>
  <c r="L305" i="123"/>
  <c r="K305" i="123"/>
  <c r="J305" i="123"/>
  <c r="I305" i="123"/>
  <c r="H305" i="123"/>
  <c r="G305" i="123"/>
  <c r="F305" i="123"/>
  <c r="D305" i="123"/>
  <c r="C305" i="123"/>
  <c r="B305" i="123"/>
  <c r="AB304" i="123"/>
  <c r="Z304" i="123"/>
  <c r="Y304" i="123"/>
  <c r="W304" i="123"/>
  <c r="V304" i="123"/>
  <c r="U304" i="123"/>
  <c r="T304" i="123"/>
  <c r="S304" i="123"/>
  <c r="R304" i="123"/>
  <c r="Q304" i="123"/>
  <c r="P304" i="123"/>
  <c r="O304" i="123"/>
  <c r="N304" i="123"/>
  <c r="M304" i="123"/>
  <c r="L304" i="123"/>
  <c r="K304" i="123"/>
  <c r="J304" i="123"/>
  <c r="I304" i="123"/>
  <c r="H304" i="123"/>
  <c r="G304" i="123"/>
  <c r="F304" i="123"/>
  <c r="D304" i="123"/>
  <c r="C304" i="123"/>
  <c r="B304" i="123"/>
  <c r="AB303" i="123"/>
  <c r="AA303" i="123" s="1"/>
  <c r="Z303" i="123"/>
  <c r="Y303" i="123"/>
  <c r="W303" i="123"/>
  <c r="V303" i="123"/>
  <c r="U303" i="123"/>
  <c r="T303" i="123"/>
  <c r="S303" i="123"/>
  <c r="R303" i="123"/>
  <c r="Q303" i="123"/>
  <c r="P303" i="123"/>
  <c r="O303" i="123"/>
  <c r="N303" i="123"/>
  <c r="M303" i="123"/>
  <c r="L303" i="123"/>
  <c r="K303" i="123"/>
  <c r="J303" i="123"/>
  <c r="I303" i="123"/>
  <c r="H303" i="123"/>
  <c r="G303" i="123"/>
  <c r="F303" i="123"/>
  <c r="D303" i="123"/>
  <c r="C303" i="123"/>
  <c r="B303" i="123"/>
  <c r="AB302" i="123"/>
  <c r="Z302" i="123"/>
  <c r="Y302" i="123"/>
  <c r="W302" i="123"/>
  <c r="V302" i="123"/>
  <c r="U302" i="123"/>
  <c r="T302" i="123"/>
  <c r="S302" i="123"/>
  <c r="R302" i="123"/>
  <c r="Q302" i="123"/>
  <c r="P302" i="123"/>
  <c r="O302" i="123"/>
  <c r="N302" i="123"/>
  <c r="M302" i="123"/>
  <c r="L302" i="123"/>
  <c r="K302" i="123"/>
  <c r="J302" i="123"/>
  <c r="I302" i="123"/>
  <c r="H302" i="123"/>
  <c r="G302" i="123"/>
  <c r="F302" i="123"/>
  <c r="D302" i="123"/>
  <c r="C302" i="123"/>
  <c r="B302" i="123"/>
  <c r="AB301" i="123"/>
  <c r="AA301" i="123" s="1"/>
  <c r="Z301" i="123"/>
  <c r="Y301" i="123"/>
  <c r="W301" i="123"/>
  <c r="V301" i="123"/>
  <c r="U301" i="123"/>
  <c r="T301" i="123"/>
  <c r="S301" i="123"/>
  <c r="R301" i="123"/>
  <c r="Q301" i="123"/>
  <c r="P301" i="123"/>
  <c r="O301" i="123"/>
  <c r="N301" i="123"/>
  <c r="M301" i="123"/>
  <c r="L301" i="123"/>
  <c r="K301" i="123"/>
  <c r="J301" i="123"/>
  <c r="I301" i="123"/>
  <c r="H301" i="123"/>
  <c r="G301" i="123"/>
  <c r="F301" i="123"/>
  <c r="D301" i="123"/>
  <c r="C301" i="123"/>
  <c r="B301" i="123"/>
  <c r="AB300" i="123"/>
  <c r="Z300" i="123"/>
  <c r="Y300" i="123"/>
  <c r="W300" i="123"/>
  <c r="V300" i="123"/>
  <c r="U300" i="123"/>
  <c r="T300" i="123"/>
  <c r="S300" i="123"/>
  <c r="R300" i="123"/>
  <c r="Q300" i="123"/>
  <c r="P300" i="123"/>
  <c r="O300" i="123"/>
  <c r="N300" i="123"/>
  <c r="M300" i="123"/>
  <c r="L300" i="123"/>
  <c r="K300" i="123"/>
  <c r="J300" i="123"/>
  <c r="I300" i="123"/>
  <c r="H300" i="123"/>
  <c r="G300" i="123"/>
  <c r="F300" i="123"/>
  <c r="D300" i="123"/>
  <c r="C300" i="123"/>
  <c r="B300" i="123"/>
  <c r="AB299" i="123"/>
  <c r="AA299" i="123" s="1"/>
  <c r="Z299" i="123"/>
  <c r="Y299" i="123"/>
  <c r="W299" i="123"/>
  <c r="V299" i="123"/>
  <c r="U299" i="123"/>
  <c r="T299" i="123"/>
  <c r="S299" i="123"/>
  <c r="R299" i="123"/>
  <c r="Q299" i="123"/>
  <c r="P299" i="123"/>
  <c r="O299" i="123"/>
  <c r="N299" i="123"/>
  <c r="M299" i="123"/>
  <c r="L299" i="123"/>
  <c r="K299" i="123"/>
  <c r="J299" i="123"/>
  <c r="I299" i="123"/>
  <c r="H299" i="123"/>
  <c r="G299" i="123"/>
  <c r="F299" i="123"/>
  <c r="D299" i="123"/>
  <c r="C299" i="123"/>
  <c r="B299" i="123"/>
  <c r="AB298" i="123"/>
  <c r="Z298" i="123"/>
  <c r="Y298" i="123"/>
  <c r="W298" i="123"/>
  <c r="V298" i="123"/>
  <c r="U298" i="123"/>
  <c r="T298" i="123"/>
  <c r="S298" i="123"/>
  <c r="R298" i="123"/>
  <c r="Q298" i="123"/>
  <c r="P298" i="123"/>
  <c r="O298" i="123"/>
  <c r="N298" i="123"/>
  <c r="M298" i="123"/>
  <c r="L298" i="123"/>
  <c r="K298" i="123"/>
  <c r="J298" i="123"/>
  <c r="I298" i="123"/>
  <c r="H298" i="123"/>
  <c r="G298" i="123"/>
  <c r="F298" i="123"/>
  <c r="D298" i="123"/>
  <c r="C298" i="123"/>
  <c r="B298" i="123"/>
  <c r="AB297" i="123"/>
  <c r="AA297" i="123" s="1"/>
  <c r="Z297" i="123"/>
  <c r="Y297" i="123"/>
  <c r="W297" i="123"/>
  <c r="V297" i="123"/>
  <c r="U297" i="123"/>
  <c r="T297" i="123"/>
  <c r="S297" i="123"/>
  <c r="R297" i="123"/>
  <c r="Q297" i="123"/>
  <c r="P297" i="123"/>
  <c r="O297" i="123"/>
  <c r="N297" i="123"/>
  <c r="M297" i="123"/>
  <c r="L297" i="123"/>
  <c r="K297" i="123"/>
  <c r="J297" i="123"/>
  <c r="I297" i="123"/>
  <c r="H297" i="123"/>
  <c r="G297" i="123"/>
  <c r="F297" i="123"/>
  <c r="D297" i="123"/>
  <c r="C297" i="123"/>
  <c r="B297" i="123"/>
  <c r="AB296" i="123"/>
  <c r="Z296" i="123"/>
  <c r="Y296" i="123"/>
  <c r="W296" i="123"/>
  <c r="V296" i="123"/>
  <c r="U296" i="123"/>
  <c r="T296" i="123"/>
  <c r="S296" i="123"/>
  <c r="R296" i="123"/>
  <c r="Q296" i="123"/>
  <c r="P296" i="123"/>
  <c r="O296" i="123"/>
  <c r="N296" i="123"/>
  <c r="M296" i="123"/>
  <c r="L296" i="123"/>
  <c r="K296" i="123"/>
  <c r="J296" i="123"/>
  <c r="I296" i="123"/>
  <c r="H296" i="123"/>
  <c r="G296" i="123"/>
  <c r="F296" i="123"/>
  <c r="D296" i="123"/>
  <c r="C296" i="123"/>
  <c r="B296" i="123"/>
  <c r="AB295" i="123"/>
  <c r="AA295" i="123" s="1"/>
  <c r="Z295" i="123"/>
  <c r="Y295" i="123"/>
  <c r="W295" i="123"/>
  <c r="V295" i="123"/>
  <c r="U295" i="123"/>
  <c r="T295" i="123"/>
  <c r="S295" i="123"/>
  <c r="R295" i="123"/>
  <c r="Q295" i="123"/>
  <c r="P295" i="123"/>
  <c r="O295" i="123"/>
  <c r="N295" i="123"/>
  <c r="M295" i="123"/>
  <c r="L295" i="123"/>
  <c r="K295" i="123"/>
  <c r="J295" i="123"/>
  <c r="I295" i="123"/>
  <c r="H295" i="123"/>
  <c r="G295" i="123"/>
  <c r="F295" i="123"/>
  <c r="D295" i="123"/>
  <c r="C295" i="123"/>
  <c r="B295" i="123"/>
  <c r="AB294" i="123"/>
  <c r="Z294" i="123"/>
  <c r="Y294" i="123"/>
  <c r="W294" i="123"/>
  <c r="V294" i="123"/>
  <c r="U294" i="123"/>
  <c r="T294" i="123"/>
  <c r="S294" i="123"/>
  <c r="R294" i="123"/>
  <c r="Q294" i="123"/>
  <c r="P294" i="123"/>
  <c r="O294" i="123"/>
  <c r="N294" i="123"/>
  <c r="M294" i="123"/>
  <c r="L294" i="123"/>
  <c r="K294" i="123"/>
  <c r="J294" i="123"/>
  <c r="I294" i="123"/>
  <c r="H294" i="123"/>
  <c r="G294" i="123"/>
  <c r="F294" i="123"/>
  <c r="D294" i="123"/>
  <c r="C294" i="123"/>
  <c r="B294" i="123"/>
  <c r="AB293" i="123"/>
  <c r="Z293" i="123"/>
  <c r="Y293" i="123"/>
  <c r="W293" i="123"/>
  <c r="V293" i="123"/>
  <c r="U293" i="123"/>
  <c r="T293" i="123"/>
  <c r="S293" i="123"/>
  <c r="R293" i="123"/>
  <c r="Q293" i="123"/>
  <c r="P293" i="123"/>
  <c r="O293" i="123"/>
  <c r="N293" i="123"/>
  <c r="M293" i="123"/>
  <c r="L293" i="123"/>
  <c r="K293" i="123"/>
  <c r="J293" i="123"/>
  <c r="I293" i="123"/>
  <c r="H293" i="123"/>
  <c r="G293" i="123"/>
  <c r="F293" i="123"/>
  <c r="D293" i="123"/>
  <c r="C293" i="123"/>
  <c r="B293" i="123"/>
  <c r="AB292" i="123"/>
  <c r="Z292" i="123"/>
  <c r="Y292" i="123"/>
  <c r="W292" i="123"/>
  <c r="V292" i="123"/>
  <c r="U292" i="123"/>
  <c r="T292" i="123"/>
  <c r="S292" i="123"/>
  <c r="R292" i="123"/>
  <c r="Q292" i="123"/>
  <c r="P292" i="123"/>
  <c r="O292" i="123"/>
  <c r="N292" i="123"/>
  <c r="M292" i="123"/>
  <c r="L292" i="123"/>
  <c r="K292" i="123"/>
  <c r="J292" i="123"/>
  <c r="I292" i="123"/>
  <c r="H292" i="123"/>
  <c r="G292" i="123"/>
  <c r="F292" i="123"/>
  <c r="D292" i="123"/>
  <c r="C292" i="123"/>
  <c r="B292" i="123"/>
  <c r="AB291" i="123"/>
  <c r="Z291" i="123"/>
  <c r="Y291" i="123"/>
  <c r="W291" i="123"/>
  <c r="V291" i="123"/>
  <c r="U291" i="123"/>
  <c r="T291" i="123"/>
  <c r="S291" i="123"/>
  <c r="R291" i="123"/>
  <c r="Q291" i="123"/>
  <c r="P291" i="123"/>
  <c r="O291" i="123"/>
  <c r="N291" i="123"/>
  <c r="M291" i="123"/>
  <c r="L291" i="123"/>
  <c r="K291" i="123"/>
  <c r="J291" i="123"/>
  <c r="I291" i="123"/>
  <c r="H291" i="123"/>
  <c r="G291" i="123"/>
  <c r="F291" i="123"/>
  <c r="D291" i="123"/>
  <c r="C291" i="123"/>
  <c r="B291" i="123"/>
  <c r="AB290" i="123"/>
  <c r="Z290" i="123"/>
  <c r="Y290" i="123"/>
  <c r="W290" i="123"/>
  <c r="V290" i="123"/>
  <c r="U290" i="123"/>
  <c r="T290" i="123"/>
  <c r="S290" i="123"/>
  <c r="R290" i="123"/>
  <c r="Q290" i="123"/>
  <c r="P290" i="123"/>
  <c r="O290" i="123"/>
  <c r="N290" i="123"/>
  <c r="M290" i="123"/>
  <c r="L290" i="123"/>
  <c r="K290" i="123"/>
  <c r="J290" i="123"/>
  <c r="I290" i="123"/>
  <c r="H290" i="123"/>
  <c r="G290" i="123"/>
  <c r="F290" i="123"/>
  <c r="D290" i="123"/>
  <c r="C290" i="123"/>
  <c r="B290" i="123"/>
  <c r="AB289" i="123"/>
  <c r="Z289" i="123"/>
  <c r="Y289" i="123"/>
  <c r="W289" i="123"/>
  <c r="V289" i="123"/>
  <c r="U289" i="123"/>
  <c r="T289" i="123"/>
  <c r="S289" i="123"/>
  <c r="R289" i="123"/>
  <c r="Q289" i="123"/>
  <c r="P289" i="123"/>
  <c r="O289" i="123"/>
  <c r="N289" i="123"/>
  <c r="M289" i="123"/>
  <c r="L289" i="123"/>
  <c r="K289" i="123"/>
  <c r="J289" i="123"/>
  <c r="I289" i="123"/>
  <c r="H289" i="123"/>
  <c r="G289" i="123"/>
  <c r="F289" i="123"/>
  <c r="D289" i="123"/>
  <c r="C289" i="123"/>
  <c r="B289" i="123"/>
  <c r="AB288" i="123"/>
  <c r="Z288" i="123"/>
  <c r="Y288" i="123"/>
  <c r="W288" i="123"/>
  <c r="V288" i="123"/>
  <c r="U288" i="123"/>
  <c r="T288" i="123"/>
  <c r="S288" i="123"/>
  <c r="R288" i="123"/>
  <c r="Q288" i="123"/>
  <c r="P288" i="123"/>
  <c r="O288" i="123"/>
  <c r="N288" i="123"/>
  <c r="M288" i="123"/>
  <c r="L288" i="123"/>
  <c r="K288" i="123"/>
  <c r="J288" i="123"/>
  <c r="I288" i="123"/>
  <c r="H288" i="123"/>
  <c r="G288" i="123"/>
  <c r="F288" i="123"/>
  <c r="D288" i="123"/>
  <c r="C288" i="123"/>
  <c r="B288" i="123"/>
  <c r="AB287" i="123"/>
  <c r="Z287" i="123"/>
  <c r="Y287" i="123"/>
  <c r="W287" i="123"/>
  <c r="V287" i="123"/>
  <c r="U287" i="123"/>
  <c r="T287" i="123"/>
  <c r="S287" i="123"/>
  <c r="R287" i="123"/>
  <c r="Q287" i="123"/>
  <c r="P287" i="123"/>
  <c r="O287" i="123"/>
  <c r="N287" i="123"/>
  <c r="M287" i="123"/>
  <c r="L287" i="123"/>
  <c r="K287" i="123"/>
  <c r="J287" i="123"/>
  <c r="I287" i="123"/>
  <c r="H287" i="123"/>
  <c r="G287" i="123"/>
  <c r="F287" i="123"/>
  <c r="D287" i="123"/>
  <c r="C287" i="123"/>
  <c r="B287" i="123"/>
  <c r="AB286" i="123"/>
  <c r="Z286" i="123"/>
  <c r="Y286" i="123"/>
  <c r="W286" i="123"/>
  <c r="V286" i="123"/>
  <c r="U286" i="123"/>
  <c r="T286" i="123"/>
  <c r="S286" i="123"/>
  <c r="R286" i="123"/>
  <c r="Q286" i="123"/>
  <c r="P286" i="123"/>
  <c r="O286" i="123"/>
  <c r="N286" i="123"/>
  <c r="M286" i="123"/>
  <c r="L286" i="123"/>
  <c r="K286" i="123"/>
  <c r="J286" i="123"/>
  <c r="I286" i="123"/>
  <c r="H286" i="123"/>
  <c r="G286" i="123"/>
  <c r="F286" i="123"/>
  <c r="D286" i="123"/>
  <c r="C286" i="123"/>
  <c r="B286" i="123"/>
  <c r="AB285" i="123"/>
  <c r="Z285" i="123"/>
  <c r="Y285" i="123"/>
  <c r="W285" i="123"/>
  <c r="V285" i="123"/>
  <c r="U285" i="123"/>
  <c r="T285" i="123"/>
  <c r="S285" i="123"/>
  <c r="R285" i="123"/>
  <c r="Q285" i="123"/>
  <c r="P285" i="123"/>
  <c r="O285" i="123"/>
  <c r="N285" i="123"/>
  <c r="M285" i="123"/>
  <c r="L285" i="123"/>
  <c r="K285" i="123"/>
  <c r="J285" i="123"/>
  <c r="I285" i="123"/>
  <c r="H285" i="123"/>
  <c r="G285" i="123"/>
  <c r="F285" i="123"/>
  <c r="D285" i="123"/>
  <c r="C285" i="123"/>
  <c r="B285" i="123"/>
  <c r="AB284" i="123"/>
  <c r="Z284" i="123"/>
  <c r="Y284" i="123"/>
  <c r="W284" i="123"/>
  <c r="V284" i="123"/>
  <c r="U284" i="123"/>
  <c r="T284" i="123"/>
  <c r="S284" i="123"/>
  <c r="R284" i="123"/>
  <c r="Q284" i="123"/>
  <c r="P284" i="123"/>
  <c r="O284" i="123"/>
  <c r="N284" i="123"/>
  <c r="M284" i="123"/>
  <c r="L284" i="123"/>
  <c r="K284" i="123"/>
  <c r="J284" i="123"/>
  <c r="I284" i="123"/>
  <c r="H284" i="123"/>
  <c r="G284" i="123"/>
  <c r="F284" i="123"/>
  <c r="D284" i="123"/>
  <c r="C284" i="123"/>
  <c r="B284" i="123"/>
  <c r="AB283" i="123"/>
  <c r="Z283" i="123"/>
  <c r="Y283" i="123"/>
  <c r="W283" i="123"/>
  <c r="V283" i="123"/>
  <c r="U283" i="123"/>
  <c r="T283" i="123"/>
  <c r="S283" i="123"/>
  <c r="R283" i="123"/>
  <c r="Q283" i="123"/>
  <c r="P283" i="123"/>
  <c r="O283" i="123"/>
  <c r="N283" i="123"/>
  <c r="M283" i="123"/>
  <c r="L283" i="123"/>
  <c r="K283" i="123"/>
  <c r="J283" i="123"/>
  <c r="I283" i="123"/>
  <c r="H283" i="123"/>
  <c r="G283" i="123"/>
  <c r="F283" i="123"/>
  <c r="D283" i="123"/>
  <c r="C283" i="123"/>
  <c r="B283" i="123"/>
  <c r="AB282" i="123"/>
  <c r="Z282" i="123"/>
  <c r="Y282" i="123"/>
  <c r="W282" i="123"/>
  <c r="V282" i="123"/>
  <c r="U282" i="123"/>
  <c r="T282" i="123"/>
  <c r="S282" i="123"/>
  <c r="R282" i="123"/>
  <c r="Q282" i="123"/>
  <c r="P282" i="123"/>
  <c r="O282" i="123"/>
  <c r="N282" i="123"/>
  <c r="M282" i="123"/>
  <c r="L282" i="123"/>
  <c r="K282" i="123"/>
  <c r="J282" i="123"/>
  <c r="I282" i="123"/>
  <c r="H282" i="123"/>
  <c r="G282" i="123"/>
  <c r="F282" i="123"/>
  <c r="D282" i="123"/>
  <c r="C282" i="123"/>
  <c r="B282" i="123"/>
  <c r="AB281" i="123"/>
  <c r="Z281" i="123"/>
  <c r="Y281" i="123"/>
  <c r="W281" i="123"/>
  <c r="V281" i="123"/>
  <c r="U281" i="123"/>
  <c r="T281" i="123"/>
  <c r="S281" i="123"/>
  <c r="R281" i="123"/>
  <c r="Q281" i="123"/>
  <c r="P281" i="123"/>
  <c r="O281" i="123"/>
  <c r="N281" i="123"/>
  <c r="M281" i="123"/>
  <c r="L281" i="123"/>
  <c r="K281" i="123"/>
  <c r="J281" i="123"/>
  <c r="I281" i="123"/>
  <c r="H281" i="123"/>
  <c r="G281" i="123"/>
  <c r="F281" i="123"/>
  <c r="D281" i="123"/>
  <c r="C281" i="123"/>
  <c r="B281" i="123"/>
  <c r="AB280" i="123"/>
  <c r="Z280" i="123"/>
  <c r="Y280" i="123"/>
  <c r="W280" i="123"/>
  <c r="V280" i="123"/>
  <c r="U280" i="123"/>
  <c r="T280" i="123"/>
  <c r="S280" i="123"/>
  <c r="R280" i="123"/>
  <c r="Q280" i="123"/>
  <c r="P280" i="123"/>
  <c r="O280" i="123"/>
  <c r="N280" i="123"/>
  <c r="M280" i="123"/>
  <c r="L280" i="123"/>
  <c r="K280" i="123"/>
  <c r="J280" i="123"/>
  <c r="I280" i="123"/>
  <c r="H280" i="123"/>
  <c r="G280" i="123"/>
  <c r="F280" i="123"/>
  <c r="D280" i="123"/>
  <c r="C280" i="123"/>
  <c r="B280" i="123"/>
  <c r="AB279" i="123"/>
  <c r="Z279" i="123"/>
  <c r="Y279" i="123"/>
  <c r="W279" i="123"/>
  <c r="V279" i="123"/>
  <c r="U279" i="123"/>
  <c r="T279" i="123"/>
  <c r="S279" i="123"/>
  <c r="R279" i="123"/>
  <c r="Q279" i="123"/>
  <c r="P279" i="123"/>
  <c r="O279" i="123"/>
  <c r="N279" i="123"/>
  <c r="M279" i="123"/>
  <c r="L279" i="123"/>
  <c r="K279" i="123"/>
  <c r="J279" i="123"/>
  <c r="I279" i="123"/>
  <c r="H279" i="123"/>
  <c r="G279" i="123"/>
  <c r="F279" i="123"/>
  <c r="D279" i="123"/>
  <c r="C279" i="123"/>
  <c r="B279" i="123"/>
  <c r="AB278" i="123"/>
  <c r="Z278" i="123"/>
  <c r="Y278" i="123"/>
  <c r="W278" i="123"/>
  <c r="V278" i="123"/>
  <c r="U278" i="123"/>
  <c r="T278" i="123"/>
  <c r="S278" i="123"/>
  <c r="R278" i="123"/>
  <c r="Q278" i="123"/>
  <c r="P278" i="123"/>
  <c r="O278" i="123"/>
  <c r="N278" i="123"/>
  <c r="M278" i="123"/>
  <c r="L278" i="123"/>
  <c r="K278" i="123"/>
  <c r="J278" i="123"/>
  <c r="I278" i="123"/>
  <c r="H278" i="123"/>
  <c r="G278" i="123"/>
  <c r="F278" i="123"/>
  <c r="D278" i="123"/>
  <c r="C278" i="123"/>
  <c r="B278" i="123"/>
  <c r="AB277" i="123"/>
  <c r="Z277" i="123"/>
  <c r="Y277" i="123"/>
  <c r="W277" i="123"/>
  <c r="V277" i="123"/>
  <c r="U277" i="123"/>
  <c r="T277" i="123"/>
  <c r="S277" i="123"/>
  <c r="R277" i="123"/>
  <c r="Q277" i="123"/>
  <c r="P277" i="123"/>
  <c r="O277" i="123"/>
  <c r="N277" i="123"/>
  <c r="M277" i="123"/>
  <c r="L277" i="123"/>
  <c r="K277" i="123"/>
  <c r="J277" i="123"/>
  <c r="I277" i="123"/>
  <c r="H277" i="123"/>
  <c r="G277" i="123"/>
  <c r="F277" i="123"/>
  <c r="D277" i="123"/>
  <c r="C277" i="123"/>
  <c r="B277" i="123"/>
  <c r="AB276" i="123"/>
  <c r="Z276" i="123"/>
  <c r="Y276" i="123"/>
  <c r="W276" i="123"/>
  <c r="V276" i="123"/>
  <c r="U276" i="123"/>
  <c r="T276" i="123"/>
  <c r="S276" i="123"/>
  <c r="R276" i="123"/>
  <c r="Q276" i="123"/>
  <c r="P276" i="123"/>
  <c r="O276" i="123"/>
  <c r="N276" i="123"/>
  <c r="M276" i="123"/>
  <c r="L276" i="123"/>
  <c r="K276" i="123"/>
  <c r="J276" i="123"/>
  <c r="I276" i="123"/>
  <c r="H276" i="123"/>
  <c r="G276" i="123"/>
  <c r="F276" i="123"/>
  <c r="D276" i="123"/>
  <c r="C276" i="123"/>
  <c r="B276" i="123"/>
  <c r="AB275" i="123"/>
  <c r="Z275" i="123"/>
  <c r="Y275" i="123"/>
  <c r="W275" i="123"/>
  <c r="V275" i="123"/>
  <c r="U275" i="123"/>
  <c r="T275" i="123"/>
  <c r="S275" i="123"/>
  <c r="R275" i="123"/>
  <c r="Q275" i="123"/>
  <c r="P275" i="123"/>
  <c r="O275" i="123"/>
  <c r="N275" i="123"/>
  <c r="M275" i="123"/>
  <c r="L275" i="123"/>
  <c r="K275" i="123"/>
  <c r="J275" i="123"/>
  <c r="I275" i="123"/>
  <c r="H275" i="123"/>
  <c r="G275" i="123"/>
  <c r="F275" i="123"/>
  <c r="D275" i="123"/>
  <c r="C275" i="123"/>
  <c r="B275" i="123"/>
  <c r="AB274" i="123"/>
  <c r="Z274" i="123"/>
  <c r="Y274" i="123"/>
  <c r="W274" i="123"/>
  <c r="V274" i="123"/>
  <c r="U274" i="123"/>
  <c r="T274" i="123"/>
  <c r="S274" i="123"/>
  <c r="R274" i="123"/>
  <c r="Q274" i="123"/>
  <c r="P274" i="123"/>
  <c r="O274" i="123"/>
  <c r="N274" i="123"/>
  <c r="M274" i="123"/>
  <c r="L274" i="123"/>
  <c r="K274" i="123"/>
  <c r="J274" i="123"/>
  <c r="I274" i="123"/>
  <c r="H274" i="123"/>
  <c r="G274" i="123"/>
  <c r="F274" i="123"/>
  <c r="D274" i="123"/>
  <c r="C274" i="123"/>
  <c r="B274" i="123"/>
  <c r="AB273" i="123"/>
  <c r="Z273" i="123"/>
  <c r="Y273" i="123"/>
  <c r="W273" i="123"/>
  <c r="V273" i="123"/>
  <c r="U273" i="123"/>
  <c r="T273" i="123"/>
  <c r="S273" i="123"/>
  <c r="R273" i="123"/>
  <c r="Q273" i="123"/>
  <c r="P273" i="123"/>
  <c r="O273" i="123"/>
  <c r="N273" i="123"/>
  <c r="M273" i="123"/>
  <c r="L273" i="123"/>
  <c r="K273" i="123"/>
  <c r="J273" i="123"/>
  <c r="I273" i="123"/>
  <c r="H273" i="123"/>
  <c r="G273" i="123"/>
  <c r="F273" i="123"/>
  <c r="D273" i="123"/>
  <c r="C273" i="123"/>
  <c r="B273" i="123"/>
  <c r="AB272" i="123"/>
  <c r="Z272" i="123"/>
  <c r="Y272" i="123"/>
  <c r="W272" i="123"/>
  <c r="V272" i="123"/>
  <c r="U272" i="123"/>
  <c r="T272" i="123"/>
  <c r="S272" i="123"/>
  <c r="R272" i="123"/>
  <c r="Q272" i="123"/>
  <c r="P272" i="123"/>
  <c r="O272" i="123"/>
  <c r="N272" i="123"/>
  <c r="M272" i="123"/>
  <c r="L272" i="123"/>
  <c r="K272" i="123"/>
  <c r="J272" i="123"/>
  <c r="I272" i="123"/>
  <c r="H272" i="123"/>
  <c r="G272" i="123"/>
  <c r="F272" i="123"/>
  <c r="D272" i="123"/>
  <c r="C272" i="123"/>
  <c r="B272" i="123"/>
  <c r="AB271" i="123"/>
  <c r="Z271" i="123"/>
  <c r="Y271" i="123"/>
  <c r="W271" i="123"/>
  <c r="V271" i="123"/>
  <c r="U271" i="123"/>
  <c r="T271" i="123"/>
  <c r="S271" i="123"/>
  <c r="R271" i="123"/>
  <c r="Q271" i="123"/>
  <c r="P271" i="123"/>
  <c r="O271" i="123"/>
  <c r="N271" i="123"/>
  <c r="M271" i="123"/>
  <c r="L271" i="123"/>
  <c r="K271" i="123"/>
  <c r="J271" i="123"/>
  <c r="I271" i="123"/>
  <c r="H271" i="123"/>
  <c r="G271" i="123"/>
  <c r="F271" i="123"/>
  <c r="D271" i="123"/>
  <c r="C271" i="123"/>
  <c r="B271" i="123"/>
  <c r="AB270" i="123"/>
  <c r="Z270" i="123"/>
  <c r="Y270" i="123"/>
  <c r="W270" i="123"/>
  <c r="V270" i="123"/>
  <c r="U270" i="123"/>
  <c r="T270" i="123"/>
  <c r="S270" i="123"/>
  <c r="R270" i="123"/>
  <c r="Q270" i="123"/>
  <c r="P270" i="123"/>
  <c r="O270" i="123"/>
  <c r="N270" i="123"/>
  <c r="M270" i="123"/>
  <c r="L270" i="123"/>
  <c r="K270" i="123"/>
  <c r="J270" i="123"/>
  <c r="I270" i="123"/>
  <c r="H270" i="123"/>
  <c r="G270" i="123"/>
  <c r="F270" i="123"/>
  <c r="D270" i="123"/>
  <c r="C270" i="123"/>
  <c r="B270" i="123"/>
  <c r="AB269" i="123"/>
  <c r="Z269" i="123"/>
  <c r="Y269" i="123"/>
  <c r="W269" i="123"/>
  <c r="V269" i="123"/>
  <c r="U269" i="123"/>
  <c r="T269" i="123"/>
  <c r="S269" i="123"/>
  <c r="R269" i="123"/>
  <c r="Q269" i="123"/>
  <c r="P269" i="123"/>
  <c r="O269" i="123"/>
  <c r="N269" i="123"/>
  <c r="M269" i="123"/>
  <c r="L269" i="123"/>
  <c r="K269" i="123"/>
  <c r="J269" i="123"/>
  <c r="I269" i="123"/>
  <c r="H269" i="123"/>
  <c r="G269" i="123"/>
  <c r="F269" i="123"/>
  <c r="D269" i="123"/>
  <c r="C269" i="123"/>
  <c r="B269" i="123"/>
  <c r="AB268" i="123"/>
  <c r="AA268" i="123" s="1"/>
  <c r="Z268" i="123"/>
  <c r="Y268" i="123"/>
  <c r="W268" i="123"/>
  <c r="V268" i="123"/>
  <c r="U268" i="123"/>
  <c r="T268" i="123"/>
  <c r="S268" i="123"/>
  <c r="R268" i="123"/>
  <c r="Q268" i="123"/>
  <c r="P268" i="123"/>
  <c r="O268" i="123"/>
  <c r="N268" i="123"/>
  <c r="M268" i="123"/>
  <c r="L268" i="123"/>
  <c r="K268" i="123"/>
  <c r="J268" i="123"/>
  <c r="I268" i="123"/>
  <c r="H268" i="123"/>
  <c r="G268" i="123"/>
  <c r="F268" i="123"/>
  <c r="D268" i="123"/>
  <c r="C268" i="123"/>
  <c r="B268" i="123"/>
  <c r="AB267" i="123"/>
  <c r="AA267" i="123" s="1"/>
  <c r="Z267" i="123"/>
  <c r="Y267" i="123"/>
  <c r="W267" i="123"/>
  <c r="V267" i="123"/>
  <c r="U267" i="123"/>
  <c r="T267" i="123"/>
  <c r="S267" i="123"/>
  <c r="R267" i="123"/>
  <c r="Q267" i="123"/>
  <c r="P267" i="123"/>
  <c r="O267" i="123"/>
  <c r="N267" i="123"/>
  <c r="M267" i="123"/>
  <c r="L267" i="123"/>
  <c r="K267" i="123"/>
  <c r="J267" i="123"/>
  <c r="I267" i="123"/>
  <c r="H267" i="123"/>
  <c r="G267" i="123"/>
  <c r="F267" i="123"/>
  <c r="D267" i="123"/>
  <c r="C267" i="123"/>
  <c r="B267" i="123"/>
  <c r="AB266" i="123"/>
  <c r="Z266" i="123"/>
  <c r="Y266" i="123"/>
  <c r="W266" i="123"/>
  <c r="V266" i="123"/>
  <c r="U266" i="123"/>
  <c r="T266" i="123"/>
  <c r="S266" i="123"/>
  <c r="R266" i="123"/>
  <c r="Q266" i="123"/>
  <c r="P266" i="123"/>
  <c r="O266" i="123"/>
  <c r="N266" i="123"/>
  <c r="M266" i="123"/>
  <c r="L266" i="123"/>
  <c r="K266" i="123"/>
  <c r="J266" i="123"/>
  <c r="I266" i="123"/>
  <c r="H266" i="123"/>
  <c r="G266" i="123"/>
  <c r="F266" i="123"/>
  <c r="D266" i="123"/>
  <c r="C266" i="123"/>
  <c r="B266" i="123"/>
  <c r="AB265" i="123"/>
  <c r="Z265" i="123"/>
  <c r="Y265" i="123"/>
  <c r="W265" i="123"/>
  <c r="V265" i="123"/>
  <c r="U265" i="123"/>
  <c r="T265" i="123"/>
  <c r="S265" i="123"/>
  <c r="R265" i="123"/>
  <c r="Q265" i="123"/>
  <c r="P265" i="123"/>
  <c r="O265" i="123"/>
  <c r="N265" i="123"/>
  <c r="M265" i="123"/>
  <c r="L265" i="123"/>
  <c r="K265" i="123"/>
  <c r="J265" i="123"/>
  <c r="I265" i="123"/>
  <c r="H265" i="123"/>
  <c r="G265" i="123"/>
  <c r="F265" i="123"/>
  <c r="D265" i="123"/>
  <c r="C265" i="123"/>
  <c r="B265" i="123"/>
  <c r="AB264" i="123"/>
  <c r="Z264" i="123"/>
  <c r="Y264" i="123"/>
  <c r="W264" i="123"/>
  <c r="V264" i="123"/>
  <c r="U264" i="123"/>
  <c r="T264" i="123"/>
  <c r="S264" i="123"/>
  <c r="R264" i="123"/>
  <c r="Q264" i="123"/>
  <c r="P264" i="123"/>
  <c r="O264" i="123"/>
  <c r="N264" i="123"/>
  <c r="M264" i="123"/>
  <c r="L264" i="123"/>
  <c r="K264" i="123"/>
  <c r="J264" i="123"/>
  <c r="I264" i="123"/>
  <c r="H264" i="123"/>
  <c r="G264" i="123"/>
  <c r="F264" i="123"/>
  <c r="D264" i="123"/>
  <c r="C264" i="123"/>
  <c r="B264" i="123"/>
  <c r="AB263" i="123"/>
  <c r="Z263" i="123"/>
  <c r="Y263" i="123"/>
  <c r="W263" i="123"/>
  <c r="V263" i="123"/>
  <c r="U263" i="123"/>
  <c r="T263" i="123"/>
  <c r="S263" i="123"/>
  <c r="R263" i="123"/>
  <c r="Q263" i="123"/>
  <c r="P263" i="123"/>
  <c r="O263" i="123"/>
  <c r="N263" i="123"/>
  <c r="M263" i="123"/>
  <c r="L263" i="123"/>
  <c r="K263" i="123"/>
  <c r="J263" i="123"/>
  <c r="I263" i="123"/>
  <c r="H263" i="123"/>
  <c r="G263" i="123"/>
  <c r="F263" i="123"/>
  <c r="D263" i="123"/>
  <c r="C263" i="123"/>
  <c r="B263" i="123"/>
  <c r="AB262" i="123"/>
  <c r="Z262" i="123"/>
  <c r="Y262" i="123"/>
  <c r="W262" i="123"/>
  <c r="V262" i="123"/>
  <c r="U262" i="123"/>
  <c r="T262" i="123"/>
  <c r="S262" i="123"/>
  <c r="R262" i="123"/>
  <c r="Q262" i="123"/>
  <c r="P262" i="123"/>
  <c r="O262" i="123"/>
  <c r="N262" i="123"/>
  <c r="M262" i="123"/>
  <c r="L262" i="123"/>
  <c r="K262" i="123"/>
  <c r="J262" i="123"/>
  <c r="I262" i="123"/>
  <c r="H262" i="123"/>
  <c r="G262" i="123"/>
  <c r="F262" i="123"/>
  <c r="D262" i="123"/>
  <c r="C262" i="123"/>
  <c r="B262" i="123"/>
  <c r="AB261" i="123"/>
  <c r="Z261" i="123"/>
  <c r="Y261" i="123"/>
  <c r="W261" i="123"/>
  <c r="V261" i="123"/>
  <c r="U261" i="123"/>
  <c r="T261" i="123"/>
  <c r="S261" i="123"/>
  <c r="R261" i="123"/>
  <c r="Q261" i="123"/>
  <c r="P261" i="123"/>
  <c r="O261" i="123"/>
  <c r="N261" i="123"/>
  <c r="M261" i="123"/>
  <c r="L261" i="123"/>
  <c r="K261" i="123"/>
  <c r="J261" i="123"/>
  <c r="I261" i="123"/>
  <c r="H261" i="123"/>
  <c r="G261" i="123"/>
  <c r="F261" i="123"/>
  <c r="D261" i="123"/>
  <c r="C261" i="123"/>
  <c r="B261" i="123"/>
  <c r="AB260" i="123"/>
  <c r="Z260" i="123"/>
  <c r="Y260" i="123"/>
  <c r="W260" i="123"/>
  <c r="V260" i="123"/>
  <c r="U260" i="123"/>
  <c r="T260" i="123"/>
  <c r="S260" i="123"/>
  <c r="R260" i="123"/>
  <c r="Q260" i="123"/>
  <c r="P260" i="123"/>
  <c r="O260" i="123"/>
  <c r="N260" i="123"/>
  <c r="M260" i="123"/>
  <c r="L260" i="123"/>
  <c r="K260" i="123"/>
  <c r="J260" i="123"/>
  <c r="I260" i="123"/>
  <c r="H260" i="123"/>
  <c r="G260" i="123"/>
  <c r="F260" i="123"/>
  <c r="D260" i="123"/>
  <c r="C260" i="123"/>
  <c r="B260" i="123"/>
  <c r="AB259" i="123"/>
  <c r="Z259" i="123"/>
  <c r="Y259" i="123"/>
  <c r="W259" i="123"/>
  <c r="V259" i="123"/>
  <c r="U259" i="123"/>
  <c r="T259" i="123"/>
  <c r="S259" i="123"/>
  <c r="R259" i="123"/>
  <c r="Q259" i="123"/>
  <c r="P259" i="123"/>
  <c r="O259" i="123"/>
  <c r="N259" i="123"/>
  <c r="M259" i="123"/>
  <c r="L259" i="123"/>
  <c r="K259" i="123"/>
  <c r="J259" i="123"/>
  <c r="I259" i="123"/>
  <c r="H259" i="123"/>
  <c r="G259" i="123"/>
  <c r="F259" i="123"/>
  <c r="D259" i="123"/>
  <c r="C259" i="123"/>
  <c r="B259" i="123"/>
  <c r="AB258" i="123"/>
  <c r="Z258" i="123"/>
  <c r="Y258" i="123"/>
  <c r="W258" i="123"/>
  <c r="V258" i="123"/>
  <c r="U258" i="123"/>
  <c r="T258" i="123"/>
  <c r="S258" i="123"/>
  <c r="R258" i="123"/>
  <c r="Q258" i="123"/>
  <c r="P258" i="123"/>
  <c r="O258" i="123"/>
  <c r="N258" i="123"/>
  <c r="M258" i="123"/>
  <c r="L258" i="123"/>
  <c r="K258" i="123"/>
  <c r="J258" i="123"/>
  <c r="I258" i="123"/>
  <c r="H258" i="123"/>
  <c r="G258" i="123"/>
  <c r="F258" i="123"/>
  <c r="D258" i="123"/>
  <c r="C258" i="123"/>
  <c r="B258" i="123"/>
  <c r="AB257" i="123"/>
  <c r="Z257" i="123"/>
  <c r="Y257" i="123"/>
  <c r="W257" i="123"/>
  <c r="V257" i="123"/>
  <c r="U257" i="123"/>
  <c r="T257" i="123"/>
  <c r="S257" i="123"/>
  <c r="R257" i="123"/>
  <c r="Q257" i="123"/>
  <c r="P257" i="123"/>
  <c r="O257" i="123"/>
  <c r="N257" i="123"/>
  <c r="M257" i="123"/>
  <c r="L257" i="123"/>
  <c r="K257" i="123"/>
  <c r="J257" i="123"/>
  <c r="I257" i="123"/>
  <c r="H257" i="123"/>
  <c r="G257" i="123"/>
  <c r="F257" i="123"/>
  <c r="D257" i="123"/>
  <c r="C257" i="123"/>
  <c r="B257" i="123"/>
  <c r="AB256" i="123"/>
  <c r="Z256" i="123"/>
  <c r="Y256" i="123"/>
  <c r="W256" i="123"/>
  <c r="V256" i="123"/>
  <c r="U256" i="123"/>
  <c r="T256" i="123"/>
  <c r="S256" i="123"/>
  <c r="R256" i="123"/>
  <c r="Q256" i="123"/>
  <c r="P256" i="123"/>
  <c r="O256" i="123"/>
  <c r="N256" i="123"/>
  <c r="M256" i="123"/>
  <c r="L256" i="123"/>
  <c r="K256" i="123"/>
  <c r="J256" i="123"/>
  <c r="I256" i="123"/>
  <c r="H256" i="123"/>
  <c r="G256" i="123"/>
  <c r="F256" i="123"/>
  <c r="D256" i="123"/>
  <c r="C256" i="123"/>
  <c r="B256" i="123"/>
  <c r="AB255" i="123"/>
  <c r="Z255" i="123"/>
  <c r="Y255" i="123"/>
  <c r="W255" i="123"/>
  <c r="V255" i="123"/>
  <c r="U255" i="123"/>
  <c r="T255" i="123"/>
  <c r="S255" i="123"/>
  <c r="R255" i="123"/>
  <c r="Q255" i="123"/>
  <c r="P255" i="123"/>
  <c r="O255" i="123"/>
  <c r="N255" i="123"/>
  <c r="M255" i="123"/>
  <c r="L255" i="123"/>
  <c r="K255" i="123"/>
  <c r="J255" i="123"/>
  <c r="I255" i="123"/>
  <c r="H255" i="123"/>
  <c r="G255" i="123"/>
  <c r="F255" i="123"/>
  <c r="D255" i="123"/>
  <c r="C255" i="123"/>
  <c r="B255" i="123"/>
  <c r="AB254" i="123"/>
  <c r="Z254" i="123"/>
  <c r="Y254" i="123"/>
  <c r="W254" i="123"/>
  <c r="V254" i="123"/>
  <c r="U254" i="123"/>
  <c r="T254" i="123"/>
  <c r="S254" i="123"/>
  <c r="R254" i="123"/>
  <c r="Q254" i="123"/>
  <c r="P254" i="123"/>
  <c r="O254" i="123"/>
  <c r="N254" i="123"/>
  <c r="M254" i="123"/>
  <c r="L254" i="123"/>
  <c r="K254" i="123"/>
  <c r="J254" i="123"/>
  <c r="I254" i="123"/>
  <c r="H254" i="123"/>
  <c r="G254" i="123"/>
  <c r="F254" i="123"/>
  <c r="D254" i="123"/>
  <c r="C254" i="123"/>
  <c r="B254" i="123"/>
  <c r="AB253" i="123"/>
  <c r="Z253" i="123"/>
  <c r="Y253" i="123"/>
  <c r="W253" i="123"/>
  <c r="V253" i="123"/>
  <c r="U253" i="123"/>
  <c r="T253" i="123"/>
  <c r="S253" i="123"/>
  <c r="R253" i="123"/>
  <c r="Q253" i="123"/>
  <c r="P253" i="123"/>
  <c r="O253" i="123"/>
  <c r="N253" i="123"/>
  <c r="M253" i="123"/>
  <c r="L253" i="123"/>
  <c r="K253" i="123"/>
  <c r="J253" i="123"/>
  <c r="I253" i="123"/>
  <c r="H253" i="123"/>
  <c r="G253" i="123"/>
  <c r="F253" i="123"/>
  <c r="D253" i="123"/>
  <c r="C253" i="123"/>
  <c r="B253" i="123"/>
  <c r="AB252" i="123"/>
  <c r="Z252" i="123"/>
  <c r="Y252" i="123"/>
  <c r="W252" i="123"/>
  <c r="V252" i="123"/>
  <c r="U252" i="123"/>
  <c r="T252" i="123"/>
  <c r="S252" i="123"/>
  <c r="R252" i="123"/>
  <c r="Q252" i="123"/>
  <c r="P252" i="123"/>
  <c r="O252" i="123"/>
  <c r="N252" i="123"/>
  <c r="M252" i="123"/>
  <c r="L252" i="123"/>
  <c r="K252" i="123"/>
  <c r="J252" i="123"/>
  <c r="I252" i="123"/>
  <c r="H252" i="123"/>
  <c r="G252" i="123"/>
  <c r="F252" i="123"/>
  <c r="D252" i="123"/>
  <c r="C252" i="123"/>
  <c r="B252" i="123"/>
  <c r="AB251" i="123"/>
  <c r="Z251" i="123"/>
  <c r="Y251" i="123"/>
  <c r="W251" i="123"/>
  <c r="V251" i="123"/>
  <c r="U251" i="123"/>
  <c r="T251" i="123"/>
  <c r="S251" i="123"/>
  <c r="R251" i="123"/>
  <c r="Q251" i="123"/>
  <c r="P251" i="123"/>
  <c r="O251" i="123"/>
  <c r="N251" i="123"/>
  <c r="M251" i="123"/>
  <c r="L251" i="123"/>
  <c r="K251" i="123"/>
  <c r="J251" i="123"/>
  <c r="I251" i="123"/>
  <c r="H251" i="123"/>
  <c r="G251" i="123"/>
  <c r="F251" i="123"/>
  <c r="D251" i="123"/>
  <c r="C251" i="123"/>
  <c r="B251" i="123"/>
  <c r="AB250" i="123"/>
  <c r="Z250" i="123"/>
  <c r="Y250" i="123"/>
  <c r="W250" i="123"/>
  <c r="V250" i="123"/>
  <c r="U250" i="123"/>
  <c r="T250" i="123"/>
  <c r="S250" i="123"/>
  <c r="R250" i="123"/>
  <c r="Q250" i="123"/>
  <c r="P250" i="123"/>
  <c r="O250" i="123"/>
  <c r="N250" i="123"/>
  <c r="M250" i="123"/>
  <c r="L250" i="123"/>
  <c r="K250" i="123"/>
  <c r="J250" i="123"/>
  <c r="I250" i="123"/>
  <c r="H250" i="123"/>
  <c r="G250" i="123"/>
  <c r="F250" i="123"/>
  <c r="D250" i="123"/>
  <c r="C250" i="123"/>
  <c r="B250" i="123"/>
  <c r="AB249" i="123"/>
  <c r="Z249" i="123"/>
  <c r="Y249" i="123"/>
  <c r="W249" i="123"/>
  <c r="V249" i="123"/>
  <c r="U249" i="123"/>
  <c r="T249" i="123"/>
  <c r="S249" i="123"/>
  <c r="R249" i="123"/>
  <c r="Q249" i="123"/>
  <c r="P249" i="123"/>
  <c r="O249" i="123"/>
  <c r="N249" i="123"/>
  <c r="M249" i="123"/>
  <c r="L249" i="123"/>
  <c r="K249" i="123"/>
  <c r="J249" i="123"/>
  <c r="I249" i="123"/>
  <c r="H249" i="123"/>
  <c r="G249" i="123"/>
  <c r="F249" i="123"/>
  <c r="D249" i="123"/>
  <c r="C249" i="123"/>
  <c r="B249" i="123"/>
  <c r="AB248" i="123"/>
  <c r="Z248" i="123"/>
  <c r="Y248" i="123"/>
  <c r="W248" i="123"/>
  <c r="V248" i="123"/>
  <c r="U248" i="123"/>
  <c r="T248" i="123"/>
  <c r="S248" i="123"/>
  <c r="R248" i="123"/>
  <c r="Q248" i="123"/>
  <c r="P248" i="123"/>
  <c r="O248" i="123"/>
  <c r="N248" i="123"/>
  <c r="M248" i="123"/>
  <c r="L248" i="123"/>
  <c r="K248" i="123"/>
  <c r="J248" i="123"/>
  <c r="I248" i="123"/>
  <c r="H248" i="123"/>
  <c r="G248" i="123"/>
  <c r="F248" i="123"/>
  <c r="D248" i="123"/>
  <c r="C248" i="123"/>
  <c r="B248" i="123"/>
  <c r="AB247" i="123"/>
  <c r="Z247" i="123"/>
  <c r="Y247" i="123"/>
  <c r="W247" i="123"/>
  <c r="V247" i="123"/>
  <c r="U247" i="123"/>
  <c r="T247" i="123"/>
  <c r="S247" i="123"/>
  <c r="R247" i="123"/>
  <c r="Q247" i="123"/>
  <c r="P247" i="123"/>
  <c r="O247" i="123"/>
  <c r="N247" i="123"/>
  <c r="M247" i="123"/>
  <c r="L247" i="123"/>
  <c r="K247" i="123"/>
  <c r="J247" i="123"/>
  <c r="I247" i="123"/>
  <c r="H247" i="123"/>
  <c r="G247" i="123"/>
  <c r="F247" i="123"/>
  <c r="D247" i="123"/>
  <c r="C247" i="123"/>
  <c r="B247" i="123"/>
  <c r="AB246" i="123"/>
  <c r="Z246" i="123"/>
  <c r="Y246" i="123"/>
  <c r="W246" i="123"/>
  <c r="V246" i="123"/>
  <c r="U246" i="123"/>
  <c r="T246" i="123"/>
  <c r="S246" i="123"/>
  <c r="R246" i="123"/>
  <c r="Q246" i="123"/>
  <c r="P246" i="123"/>
  <c r="O246" i="123"/>
  <c r="N246" i="123"/>
  <c r="M246" i="123"/>
  <c r="L246" i="123"/>
  <c r="K246" i="123"/>
  <c r="J246" i="123"/>
  <c r="I246" i="123"/>
  <c r="H246" i="123"/>
  <c r="G246" i="123"/>
  <c r="F246" i="123"/>
  <c r="D246" i="123"/>
  <c r="C246" i="123"/>
  <c r="B246" i="123"/>
  <c r="AB245" i="123"/>
  <c r="Z245" i="123"/>
  <c r="Y245" i="123"/>
  <c r="W245" i="123"/>
  <c r="V245" i="123"/>
  <c r="U245" i="123"/>
  <c r="T245" i="123"/>
  <c r="S245" i="123"/>
  <c r="R245" i="123"/>
  <c r="Q245" i="123"/>
  <c r="P245" i="123"/>
  <c r="O245" i="123"/>
  <c r="N245" i="123"/>
  <c r="M245" i="123"/>
  <c r="L245" i="123"/>
  <c r="K245" i="123"/>
  <c r="J245" i="123"/>
  <c r="I245" i="123"/>
  <c r="H245" i="123"/>
  <c r="G245" i="123"/>
  <c r="F245" i="123"/>
  <c r="D245" i="123"/>
  <c r="C245" i="123"/>
  <c r="B245" i="123"/>
  <c r="AB244" i="123"/>
  <c r="Z244" i="123"/>
  <c r="Y244" i="123"/>
  <c r="W244" i="123"/>
  <c r="V244" i="123"/>
  <c r="U244" i="123"/>
  <c r="T244" i="123"/>
  <c r="S244" i="123"/>
  <c r="R244" i="123"/>
  <c r="Q244" i="123"/>
  <c r="P244" i="123"/>
  <c r="O244" i="123"/>
  <c r="N244" i="123"/>
  <c r="M244" i="123"/>
  <c r="L244" i="123"/>
  <c r="K244" i="123"/>
  <c r="J244" i="123"/>
  <c r="I244" i="123"/>
  <c r="H244" i="123"/>
  <c r="G244" i="123"/>
  <c r="F244" i="123"/>
  <c r="D244" i="123"/>
  <c r="C244" i="123"/>
  <c r="B244" i="123"/>
  <c r="AB243" i="123"/>
  <c r="Z243" i="123"/>
  <c r="Y243" i="123"/>
  <c r="W243" i="123"/>
  <c r="V243" i="123"/>
  <c r="U243" i="123"/>
  <c r="T243" i="123"/>
  <c r="S243" i="123"/>
  <c r="R243" i="123"/>
  <c r="Q243" i="123"/>
  <c r="P243" i="123"/>
  <c r="O243" i="123"/>
  <c r="N243" i="123"/>
  <c r="M243" i="123"/>
  <c r="L243" i="123"/>
  <c r="K243" i="123"/>
  <c r="J243" i="123"/>
  <c r="I243" i="123"/>
  <c r="H243" i="123"/>
  <c r="G243" i="123"/>
  <c r="F243" i="123"/>
  <c r="D243" i="123"/>
  <c r="C243" i="123"/>
  <c r="B243" i="123"/>
  <c r="AB242" i="123"/>
  <c r="Z242" i="123"/>
  <c r="Y242" i="123"/>
  <c r="W242" i="123"/>
  <c r="V242" i="123"/>
  <c r="U242" i="123"/>
  <c r="T242" i="123"/>
  <c r="S242" i="123"/>
  <c r="R242" i="123"/>
  <c r="Q242" i="123"/>
  <c r="P242" i="123"/>
  <c r="O242" i="123"/>
  <c r="N242" i="123"/>
  <c r="M242" i="123"/>
  <c r="L242" i="123"/>
  <c r="K242" i="123"/>
  <c r="J242" i="123"/>
  <c r="I242" i="123"/>
  <c r="H242" i="123"/>
  <c r="G242" i="123"/>
  <c r="F242" i="123"/>
  <c r="D242" i="123"/>
  <c r="C242" i="123"/>
  <c r="B242" i="123"/>
  <c r="AB241" i="123"/>
  <c r="Z241" i="123"/>
  <c r="Y241" i="123"/>
  <c r="W241" i="123"/>
  <c r="V241" i="123"/>
  <c r="U241" i="123"/>
  <c r="T241" i="123"/>
  <c r="S241" i="123"/>
  <c r="R241" i="123"/>
  <c r="Q241" i="123"/>
  <c r="P241" i="123"/>
  <c r="O241" i="123"/>
  <c r="N241" i="123"/>
  <c r="M241" i="123"/>
  <c r="L241" i="123"/>
  <c r="K241" i="123"/>
  <c r="J241" i="123"/>
  <c r="I241" i="123"/>
  <c r="H241" i="123"/>
  <c r="G241" i="123"/>
  <c r="F241" i="123"/>
  <c r="D241" i="123"/>
  <c r="C241" i="123"/>
  <c r="B241" i="123"/>
  <c r="AB240" i="123"/>
  <c r="Z240" i="123"/>
  <c r="Y240" i="123"/>
  <c r="W240" i="123"/>
  <c r="V240" i="123"/>
  <c r="U240" i="123"/>
  <c r="T240" i="123"/>
  <c r="S240" i="123"/>
  <c r="R240" i="123"/>
  <c r="Q240" i="123"/>
  <c r="P240" i="123"/>
  <c r="O240" i="123"/>
  <c r="N240" i="123"/>
  <c r="M240" i="123"/>
  <c r="L240" i="123"/>
  <c r="K240" i="123"/>
  <c r="J240" i="123"/>
  <c r="I240" i="123"/>
  <c r="H240" i="123"/>
  <c r="G240" i="123"/>
  <c r="F240" i="123"/>
  <c r="D240" i="123"/>
  <c r="C240" i="123"/>
  <c r="B240" i="123"/>
  <c r="AB239" i="123"/>
  <c r="Z239" i="123"/>
  <c r="Y239" i="123"/>
  <c r="W239" i="123"/>
  <c r="V239" i="123"/>
  <c r="U239" i="123"/>
  <c r="T239" i="123"/>
  <c r="S239" i="123"/>
  <c r="R239" i="123"/>
  <c r="Q239" i="123"/>
  <c r="P239" i="123"/>
  <c r="O239" i="123"/>
  <c r="N239" i="123"/>
  <c r="M239" i="123"/>
  <c r="L239" i="123"/>
  <c r="K239" i="123"/>
  <c r="J239" i="123"/>
  <c r="I239" i="123"/>
  <c r="H239" i="123"/>
  <c r="G239" i="123"/>
  <c r="F239" i="123"/>
  <c r="D239" i="123"/>
  <c r="C239" i="123"/>
  <c r="B239" i="123"/>
  <c r="AB238" i="123"/>
  <c r="Z238" i="123"/>
  <c r="Y238" i="123"/>
  <c r="W238" i="123"/>
  <c r="V238" i="123"/>
  <c r="U238" i="123"/>
  <c r="T238" i="123"/>
  <c r="S238" i="123"/>
  <c r="R238" i="123"/>
  <c r="Q238" i="123"/>
  <c r="P238" i="123"/>
  <c r="O238" i="123"/>
  <c r="N238" i="123"/>
  <c r="M238" i="123"/>
  <c r="L238" i="123"/>
  <c r="K238" i="123"/>
  <c r="J238" i="123"/>
  <c r="I238" i="123"/>
  <c r="H238" i="123"/>
  <c r="G238" i="123"/>
  <c r="F238" i="123"/>
  <c r="D238" i="123"/>
  <c r="C238" i="123"/>
  <c r="B238" i="123"/>
  <c r="AB237" i="123"/>
  <c r="Z237" i="123"/>
  <c r="Y237" i="123"/>
  <c r="W237" i="123"/>
  <c r="V237" i="123"/>
  <c r="U237" i="123"/>
  <c r="T237" i="123"/>
  <c r="S237" i="123"/>
  <c r="R237" i="123"/>
  <c r="Q237" i="123"/>
  <c r="P237" i="123"/>
  <c r="O237" i="123"/>
  <c r="N237" i="123"/>
  <c r="M237" i="123"/>
  <c r="L237" i="123"/>
  <c r="K237" i="123"/>
  <c r="J237" i="123"/>
  <c r="I237" i="123"/>
  <c r="H237" i="123"/>
  <c r="G237" i="123"/>
  <c r="F237" i="123"/>
  <c r="D237" i="123"/>
  <c r="C237" i="123"/>
  <c r="B237" i="123"/>
  <c r="AB236" i="123"/>
  <c r="Z236" i="123"/>
  <c r="Y236" i="123"/>
  <c r="W236" i="123"/>
  <c r="V236" i="123"/>
  <c r="U236" i="123"/>
  <c r="T236" i="123"/>
  <c r="S236" i="123"/>
  <c r="R236" i="123"/>
  <c r="Q236" i="123"/>
  <c r="P236" i="123"/>
  <c r="O236" i="123"/>
  <c r="N236" i="123"/>
  <c r="M236" i="123"/>
  <c r="L236" i="123"/>
  <c r="K236" i="123"/>
  <c r="J236" i="123"/>
  <c r="I236" i="123"/>
  <c r="H236" i="123"/>
  <c r="G236" i="123"/>
  <c r="F236" i="123"/>
  <c r="D236" i="123"/>
  <c r="C236" i="123"/>
  <c r="B236" i="123"/>
  <c r="AB235" i="123"/>
  <c r="Z235" i="123"/>
  <c r="Y235" i="123"/>
  <c r="W235" i="123"/>
  <c r="V235" i="123"/>
  <c r="U235" i="123"/>
  <c r="T235" i="123"/>
  <c r="S235" i="123"/>
  <c r="R235" i="123"/>
  <c r="Q235" i="123"/>
  <c r="P235" i="123"/>
  <c r="O235" i="123"/>
  <c r="N235" i="123"/>
  <c r="M235" i="123"/>
  <c r="L235" i="123"/>
  <c r="K235" i="123"/>
  <c r="J235" i="123"/>
  <c r="I235" i="123"/>
  <c r="H235" i="123"/>
  <c r="G235" i="123"/>
  <c r="F235" i="123"/>
  <c r="D235" i="123"/>
  <c r="C235" i="123"/>
  <c r="B235" i="123"/>
  <c r="AB234" i="123"/>
  <c r="Z234" i="123"/>
  <c r="Y234" i="123"/>
  <c r="W234" i="123"/>
  <c r="V234" i="123"/>
  <c r="U234" i="123"/>
  <c r="T234" i="123"/>
  <c r="S234" i="123"/>
  <c r="R234" i="123"/>
  <c r="Q234" i="123"/>
  <c r="P234" i="123"/>
  <c r="O234" i="123"/>
  <c r="N234" i="123"/>
  <c r="M234" i="123"/>
  <c r="L234" i="123"/>
  <c r="K234" i="123"/>
  <c r="J234" i="123"/>
  <c r="I234" i="123"/>
  <c r="H234" i="123"/>
  <c r="G234" i="123"/>
  <c r="F234" i="123"/>
  <c r="D234" i="123"/>
  <c r="C234" i="123"/>
  <c r="B234" i="123"/>
  <c r="AB233" i="123"/>
  <c r="Z233" i="123"/>
  <c r="Y233" i="123"/>
  <c r="W233" i="123"/>
  <c r="V233" i="123"/>
  <c r="U233" i="123"/>
  <c r="T233" i="123"/>
  <c r="S233" i="123"/>
  <c r="R233" i="123"/>
  <c r="Q233" i="123"/>
  <c r="P233" i="123"/>
  <c r="O233" i="123"/>
  <c r="N233" i="123"/>
  <c r="M233" i="123"/>
  <c r="L233" i="123"/>
  <c r="K233" i="123"/>
  <c r="J233" i="123"/>
  <c r="I233" i="123"/>
  <c r="H233" i="123"/>
  <c r="G233" i="123"/>
  <c r="F233" i="123"/>
  <c r="D233" i="123"/>
  <c r="C233" i="123"/>
  <c r="B233" i="123"/>
  <c r="AB232" i="123"/>
  <c r="Z232" i="123"/>
  <c r="Y232" i="123"/>
  <c r="W232" i="123"/>
  <c r="V232" i="123"/>
  <c r="U232" i="123"/>
  <c r="T232" i="123"/>
  <c r="S232" i="123"/>
  <c r="R232" i="123"/>
  <c r="Q232" i="123"/>
  <c r="P232" i="123"/>
  <c r="O232" i="123"/>
  <c r="N232" i="123"/>
  <c r="M232" i="123"/>
  <c r="L232" i="123"/>
  <c r="K232" i="123"/>
  <c r="J232" i="123"/>
  <c r="I232" i="123"/>
  <c r="H232" i="123"/>
  <c r="G232" i="123"/>
  <c r="F232" i="123"/>
  <c r="D232" i="123"/>
  <c r="C232" i="123"/>
  <c r="B232" i="123"/>
  <c r="AB231" i="123"/>
  <c r="Z231" i="123"/>
  <c r="Y231" i="123"/>
  <c r="W231" i="123"/>
  <c r="V231" i="123"/>
  <c r="U231" i="123"/>
  <c r="T231" i="123"/>
  <c r="S231" i="123"/>
  <c r="R231" i="123"/>
  <c r="Q231" i="123"/>
  <c r="P231" i="123"/>
  <c r="O231" i="123"/>
  <c r="N231" i="123"/>
  <c r="M231" i="123"/>
  <c r="L231" i="123"/>
  <c r="K231" i="123"/>
  <c r="J231" i="123"/>
  <c r="I231" i="123"/>
  <c r="H231" i="123"/>
  <c r="G231" i="123"/>
  <c r="F231" i="123"/>
  <c r="D231" i="123"/>
  <c r="C231" i="123"/>
  <c r="B231" i="123"/>
  <c r="AB230" i="123"/>
  <c r="Z230" i="123"/>
  <c r="Y230" i="123"/>
  <c r="W230" i="123"/>
  <c r="V230" i="123"/>
  <c r="U230" i="123"/>
  <c r="T230" i="123"/>
  <c r="S230" i="123"/>
  <c r="R230" i="123"/>
  <c r="Q230" i="123"/>
  <c r="P230" i="123"/>
  <c r="O230" i="123"/>
  <c r="N230" i="123"/>
  <c r="M230" i="123"/>
  <c r="L230" i="123"/>
  <c r="K230" i="123"/>
  <c r="J230" i="123"/>
  <c r="I230" i="123"/>
  <c r="H230" i="123"/>
  <c r="G230" i="123"/>
  <c r="F230" i="123"/>
  <c r="D230" i="123"/>
  <c r="C230" i="123"/>
  <c r="B230" i="123"/>
  <c r="AB229" i="123"/>
  <c r="Z229" i="123"/>
  <c r="Y229" i="123"/>
  <c r="W229" i="123"/>
  <c r="V229" i="123"/>
  <c r="U229" i="123"/>
  <c r="T229" i="123"/>
  <c r="S229" i="123"/>
  <c r="R229" i="123"/>
  <c r="Q229" i="123"/>
  <c r="P229" i="123"/>
  <c r="O229" i="123"/>
  <c r="N229" i="123"/>
  <c r="M229" i="123"/>
  <c r="L229" i="123"/>
  <c r="K229" i="123"/>
  <c r="J229" i="123"/>
  <c r="I229" i="123"/>
  <c r="H229" i="123"/>
  <c r="G229" i="123"/>
  <c r="F229" i="123"/>
  <c r="D229" i="123"/>
  <c r="C229" i="123"/>
  <c r="B229" i="123"/>
  <c r="AB228" i="123"/>
  <c r="Z228" i="123"/>
  <c r="Y228" i="123"/>
  <c r="W228" i="123"/>
  <c r="V228" i="123"/>
  <c r="U228" i="123"/>
  <c r="T228" i="123"/>
  <c r="S228" i="123"/>
  <c r="R228" i="123"/>
  <c r="Q228" i="123"/>
  <c r="P228" i="123"/>
  <c r="O228" i="123"/>
  <c r="N228" i="123"/>
  <c r="M228" i="123"/>
  <c r="L228" i="123"/>
  <c r="K228" i="123"/>
  <c r="J228" i="123"/>
  <c r="I228" i="123"/>
  <c r="H228" i="123"/>
  <c r="G228" i="123"/>
  <c r="F228" i="123"/>
  <c r="D228" i="123"/>
  <c r="C228" i="123"/>
  <c r="B228" i="123"/>
  <c r="AB227" i="123"/>
  <c r="Z227" i="123"/>
  <c r="Y227" i="123"/>
  <c r="W227" i="123"/>
  <c r="V227" i="123"/>
  <c r="U227" i="123"/>
  <c r="T227" i="123"/>
  <c r="S227" i="123"/>
  <c r="R227" i="123"/>
  <c r="Q227" i="123"/>
  <c r="P227" i="123"/>
  <c r="O227" i="123"/>
  <c r="N227" i="123"/>
  <c r="M227" i="123"/>
  <c r="L227" i="123"/>
  <c r="K227" i="123"/>
  <c r="J227" i="123"/>
  <c r="I227" i="123"/>
  <c r="H227" i="123"/>
  <c r="G227" i="123"/>
  <c r="F227" i="123"/>
  <c r="D227" i="123"/>
  <c r="C227" i="123"/>
  <c r="B227" i="123"/>
  <c r="AB226" i="123"/>
  <c r="Z226" i="123"/>
  <c r="Y226" i="123"/>
  <c r="W226" i="123"/>
  <c r="V226" i="123"/>
  <c r="U226" i="123"/>
  <c r="T226" i="123"/>
  <c r="S226" i="123"/>
  <c r="R226" i="123"/>
  <c r="Q226" i="123"/>
  <c r="P226" i="123"/>
  <c r="O226" i="123"/>
  <c r="N226" i="123"/>
  <c r="M226" i="123"/>
  <c r="L226" i="123"/>
  <c r="K226" i="123"/>
  <c r="J226" i="123"/>
  <c r="I226" i="123"/>
  <c r="H226" i="123"/>
  <c r="G226" i="123"/>
  <c r="F226" i="123"/>
  <c r="D226" i="123"/>
  <c r="C226" i="123"/>
  <c r="B226" i="123"/>
  <c r="AB225" i="123"/>
  <c r="Z225" i="123"/>
  <c r="Y225" i="123"/>
  <c r="W225" i="123"/>
  <c r="V225" i="123"/>
  <c r="U225" i="123"/>
  <c r="T225" i="123"/>
  <c r="S225" i="123"/>
  <c r="R225" i="123"/>
  <c r="Q225" i="123"/>
  <c r="P225" i="123"/>
  <c r="O225" i="123"/>
  <c r="N225" i="123"/>
  <c r="M225" i="123"/>
  <c r="L225" i="123"/>
  <c r="K225" i="123"/>
  <c r="J225" i="123"/>
  <c r="I225" i="123"/>
  <c r="H225" i="123"/>
  <c r="G225" i="123"/>
  <c r="F225" i="123"/>
  <c r="D225" i="123"/>
  <c r="C225" i="123"/>
  <c r="B225" i="123"/>
  <c r="AB224" i="123"/>
  <c r="Z224" i="123"/>
  <c r="Y224" i="123"/>
  <c r="W224" i="123"/>
  <c r="V224" i="123"/>
  <c r="U224" i="123"/>
  <c r="T224" i="123"/>
  <c r="S224" i="123"/>
  <c r="R224" i="123"/>
  <c r="Q224" i="123"/>
  <c r="P224" i="123"/>
  <c r="O224" i="123"/>
  <c r="N224" i="123"/>
  <c r="M224" i="123"/>
  <c r="L224" i="123"/>
  <c r="K224" i="123"/>
  <c r="J224" i="123"/>
  <c r="I224" i="123"/>
  <c r="H224" i="123"/>
  <c r="G224" i="123"/>
  <c r="F224" i="123"/>
  <c r="D224" i="123"/>
  <c r="C224" i="123"/>
  <c r="B224" i="123"/>
  <c r="AB223" i="123"/>
  <c r="Z223" i="123"/>
  <c r="Y223" i="123"/>
  <c r="W223" i="123"/>
  <c r="V223" i="123"/>
  <c r="U223" i="123"/>
  <c r="T223" i="123"/>
  <c r="S223" i="123"/>
  <c r="R223" i="123"/>
  <c r="Q223" i="123"/>
  <c r="P223" i="123"/>
  <c r="O223" i="123"/>
  <c r="N223" i="123"/>
  <c r="M223" i="123"/>
  <c r="L223" i="123"/>
  <c r="K223" i="123"/>
  <c r="J223" i="123"/>
  <c r="I223" i="123"/>
  <c r="H223" i="123"/>
  <c r="G223" i="123"/>
  <c r="F223" i="123"/>
  <c r="D223" i="123"/>
  <c r="C223" i="123"/>
  <c r="B223" i="123"/>
  <c r="AB222" i="123"/>
  <c r="Z222" i="123"/>
  <c r="Y222" i="123"/>
  <c r="W222" i="123"/>
  <c r="V222" i="123"/>
  <c r="U222" i="123"/>
  <c r="T222" i="123"/>
  <c r="S222" i="123"/>
  <c r="R222" i="123"/>
  <c r="Q222" i="123"/>
  <c r="P222" i="123"/>
  <c r="O222" i="123"/>
  <c r="N222" i="123"/>
  <c r="M222" i="123"/>
  <c r="L222" i="123"/>
  <c r="K222" i="123"/>
  <c r="J222" i="123"/>
  <c r="I222" i="123"/>
  <c r="H222" i="123"/>
  <c r="G222" i="123"/>
  <c r="F222" i="123"/>
  <c r="D222" i="123"/>
  <c r="C222" i="123"/>
  <c r="B222" i="123"/>
  <c r="AB221" i="123"/>
  <c r="Z221" i="123"/>
  <c r="Y221" i="123"/>
  <c r="W221" i="123"/>
  <c r="V221" i="123"/>
  <c r="U221" i="123"/>
  <c r="T221" i="123"/>
  <c r="S221" i="123"/>
  <c r="R221" i="123"/>
  <c r="Q221" i="123"/>
  <c r="P221" i="123"/>
  <c r="O221" i="123"/>
  <c r="N221" i="123"/>
  <c r="M221" i="123"/>
  <c r="L221" i="123"/>
  <c r="K221" i="123"/>
  <c r="J221" i="123"/>
  <c r="I221" i="123"/>
  <c r="H221" i="123"/>
  <c r="G221" i="123"/>
  <c r="F221" i="123"/>
  <c r="D221" i="123"/>
  <c r="C221" i="123"/>
  <c r="B221" i="123"/>
  <c r="AB220" i="123"/>
  <c r="Z220" i="123"/>
  <c r="Y220" i="123"/>
  <c r="W220" i="123"/>
  <c r="V220" i="123"/>
  <c r="U220" i="123"/>
  <c r="T220" i="123"/>
  <c r="S220" i="123"/>
  <c r="R220" i="123"/>
  <c r="Q220" i="123"/>
  <c r="P220" i="123"/>
  <c r="O220" i="123"/>
  <c r="N220" i="123"/>
  <c r="M220" i="123"/>
  <c r="L220" i="123"/>
  <c r="K220" i="123"/>
  <c r="J220" i="123"/>
  <c r="I220" i="123"/>
  <c r="H220" i="123"/>
  <c r="G220" i="123"/>
  <c r="F220" i="123"/>
  <c r="D220" i="123"/>
  <c r="C220" i="123"/>
  <c r="B220" i="123"/>
  <c r="AB219" i="123"/>
  <c r="Z219" i="123"/>
  <c r="Y219" i="123"/>
  <c r="W219" i="123"/>
  <c r="V219" i="123"/>
  <c r="U219" i="123"/>
  <c r="T219" i="123"/>
  <c r="S219" i="123"/>
  <c r="R219" i="123"/>
  <c r="Q219" i="123"/>
  <c r="P219" i="123"/>
  <c r="O219" i="123"/>
  <c r="N219" i="123"/>
  <c r="M219" i="123"/>
  <c r="L219" i="123"/>
  <c r="K219" i="123"/>
  <c r="J219" i="123"/>
  <c r="I219" i="123"/>
  <c r="H219" i="123"/>
  <c r="G219" i="123"/>
  <c r="F219" i="123"/>
  <c r="D219" i="123"/>
  <c r="C219" i="123"/>
  <c r="B219" i="123"/>
  <c r="AB218" i="123"/>
  <c r="Z218" i="123"/>
  <c r="Y218" i="123"/>
  <c r="W218" i="123"/>
  <c r="V218" i="123"/>
  <c r="U218" i="123"/>
  <c r="T218" i="123"/>
  <c r="S218" i="123"/>
  <c r="R218" i="123"/>
  <c r="Q218" i="123"/>
  <c r="P218" i="123"/>
  <c r="O218" i="123"/>
  <c r="N218" i="123"/>
  <c r="M218" i="123"/>
  <c r="L218" i="123"/>
  <c r="K218" i="123"/>
  <c r="J218" i="123"/>
  <c r="I218" i="123"/>
  <c r="H218" i="123"/>
  <c r="G218" i="123"/>
  <c r="F218" i="123"/>
  <c r="D218" i="123"/>
  <c r="C218" i="123"/>
  <c r="B218" i="123"/>
  <c r="AB217" i="123"/>
  <c r="Z217" i="123"/>
  <c r="Y217" i="123"/>
  <c r="W217" i="123"/>
  <c r="V217" i="123"/>
  <c r="U217" i="123"/>
  <c r="T217" i="123"/>
  <c r="S217" i="123"/>
  <c r="R217" i="123"/>
  <c r="Q217" i="123"/>
  <c r="P217" i="123"/>
  <c r="O217" i="123"/>
  <c r="N217" i="123"/>
  <c r="M217" i="123"/>
  <c r="L217" i="123"/>
  <c r="K217" i="123"/>
  <c r="J217" i="123"/>
  <c r="I217" i="123"/>
  <c r="H217" i="123"/>
  <c r="G217" i="123"/>
  <c r="F217" i="123"/>
  <c r="D217" i="123"/>
  <c r="C217" i="123"/>
  <c r="B217" i="123"/>
  <c r="AB216" i="123"/>
  <c r="Z216" i="123"/>
  <c r="Y216" i="123"/>
  <c r="W216" i="123"/>
  <c r="V216" i="123"/>
  <c r="U216" i="123"/>
  <c r="T216" i="123"/>
  <c r="S216" i="123"/>
  <c r="R216" i="123"/>
  <c r="Q216" i="123"/>
  <c r="P216" i="123"/>
  <c r="O216" i="123"/>
  <c r="N216" i="123"/>
  <c r="M216" i="123"/>
  <c r="L216" i="123"/>
  <c r="K216" i="123"/>
  <c r="J216" i="123"/>
  <c r="I216" i="123"/>
  <c r="H216" i="123"/>
  <c r="G216" i="123"/>
  <c r="F216" i="123"/>
  <c r="D216" i="123"/>
  <c r="C216" i="123"/>
  <c r="B216" i="123"/>
  <c r="AB215" i="123"/>
  <c r="Z215" i="123"/>
  <c r="Y215" i="123"/>
  <c r="W215" i="123"/>
  <c r="V215" i="123"/>
  <c r="U215" i="123"/>
  <c r="T215" i="123"/>
  <c r="S215" i="123"/>
  <c r="R215" i="123"/>
  <c r="Q215" i="123"/>
  <c r="P215" i="123"/>
  <c r="O215" i="123"/>
  <c r="N215" i="123"/>
  <c r="M215" i="123"/>
  <c r="L215" i="123"/>
  <c r="K215" i="123"/>
  <c r="J215" i="123"/>
  <c r="I215" i="123"/>
  <c r="H215" i="123"/>
  <c r="G215" i="123"/>
  <c r="F215" i="123"/>
  <c r="D215" i="123"/>
  <c r="C215" i="123"/>
  <c r="B215" i="123"/>
  <c r="AB214" i="123"/>
  <c r="Z214" i="123"/>
  <c r="Y214" i="123"/>
  <c r="W214" i="123"/>
  <c r="V214" i="123"/>
  <c r="U214" i="123"/>
  <c r="T214" i="123"/>
  <c r="S214" i="123"/>
  <c r="R214" i="123"/>
  <c r="Q214" i="123"/>
  <c r="P214" i="123"/>
  <c r="O214" i="123"/>
  <c r="N214" i="123"/>
  <c r="M214" i="123"/>
  <c r="L214" i="123"/>
  <c r="K214" i="123"/>
  <c r="J214" i="123"/>
  <c r="I214" i="123"/>
  <c r="H214" i="123"/>
  <c r="G214" i="123"/>
  <c r="F214" i="123"/>
  <c r="D214" i="123"/>
  <c r="C214" i="123"/>
  <c r="B214" i="123"/>
  <c r="AB213" i="123"/>
  <c r="Z213" i="123"/>
  <c r="Y213" i="123"/>
  <c r="W213" i="123"/>
  <c r="V213" i="123"/>
  <c r="U213" i="123"/>
  <c r="T213" i="123"/>
  <c r="S213" i="123"/>
  <c r="R213" i="123"/>
  <c r="Q213" i="123"/>
  <c r="P213" i="123"/>
  <c r="O213" i="123"/>
  <c r="N213" i="123"/>
  <c r="M213" i="123"/>
  <c r="L213" i="123"/>
  <c r="K213" i="123"/>
  <c r="J213" i="123"/>
  <c r="I213" i="123"/>
  <c r="H213" i="123"/>
  <c r="G213" i="123"/>
  <c r="F213" i="123"/>
  <c r="D213" i="123"/>
  <c r="C213" i="123"/>
  <c r="B213" i="123"/>
  <c r="AB212" i="123"/>
  <c r="Z212" i="123"/>
  <c r="Y212" i="123"/>
  <c r="W212" i="123"/>
  <c r="V212" i="123"/>
  <c r="U212" i="123"/>
  <c r="T212" i="123"/>
  <c r="S212" i="123"/>
  <c r="R212" i="123"/>
  <c r="Q212" i="123"/>
  <c r="P212" i="123"/>
  <c r="O212" i="123"/>
  <c r="N212" i="123"/>
  <c r="M212" i="123"/>
  <c r="L212" i="123"/>
  <c r="K212" i="123"/>
  <c r="J212" i="123"/>
  <c r="I212" i="123"/>
  <c r="H212" i="123"/>
  <c r="G212" i="123"/>
  <c r="F212" i="123"/>
  <c r="D212" i="123"/>
  <c r="C212" i="123"/>
  <c r="B212" i="123"/>
  <c r="AB211" i="123"/>
  <c r="Z211" i="123"/>
  <c r="Y211" i="123"/>
  <c r="W211" i="123"/>
  <c r="V211" i="123"/>
  <c r="U211" i="123"/>
  <c r="T211" i="123"/>
  <c r="S211" i="123"/>
  <c r="R211" i="123"/>
  <c r="Q211" i="123"/>
  <c r="P211" i="123"/>
  <c r="O211" i="123"/>
  <c r="N211" i="123"/>
  <c r="M211" i="123"/>
  <c r="L211" i="123"/>
  <c r="K211" i="123"/>
  <c r="J211" i="123"/>
  <c r="I211" i="123"/>
  <c r="H211" i="123"/>
  <c r="G211" i="123"/>
  <c r="F211" i="123"/>
  <c r="D211" i="123"/>
  <c r="C211" i="123"/>
  <c r="B211" i="123"/>
  <c r="AB210" i="123"/>
  <c r="Z210" i="123"/>
  <c r="Y210" i="123"/>
  <c r="W210" i="123"/>
  <c r="V210" i="123"/>
  <c r="U210" i="123"/>
  <c r="T210" i="123"/>
  <c r="S210" i="123"/>
  <c r="R210" i="123"/>
  <c r="Q210" i="123"/>
  <c r="P210" i="123"/>
  <c r="O210" i="123"/>
  <c r="N210" i="123"/>
  <c r="M210" i="123"/>
  <c r="L210" i="123"/>
  <c r="K210" i="123"/>
  <c r="J210" i="123"/>
  <c r="I210" i="123"/>
  <c r="H210" i="123"/>
  <c r="G210" i="123"/>
  <c r="F210" i="123"/>
  <c r="D210" i="123"/>
  <c r="C210" i="123"/>
  <c r="B210" i="123"/>
  <c r="AB209" i="123"/>
  <c r="Z209" i="123"/>
  <c r="Y209" i="123"/>
  <c r="W209" i="123"/>
  <c r="V209" i="123"/>
  <c r="U209" i="123"/>
  <c r="T209" i="123"/>
  <c r="S209" i="123"/>
  <c r="R209" i="123"/>
  <c r="Q209" i="123"/>
  <c r="P209" i="123"/>
  <c r="O209" i="123"/>
  <c r="N209" i="123"/>
  <c r="M209" i="123"/>
  <c r="L209" i="123"/>
  <c r="K209" i="123"/>
  <c r="J209" i="123"/>
  <c r="I209" i="123"/>
  <c r="H209" i="123"/>
  <c r="G209" i="123"/>
  <c r="F209" i="123"/>
  <c r="D209" i="123"/>
  <c r="C209" i="123"/>
  <c r="B209" i="123"/>
  <c r="AB208" i="123"/>
  <c r="Z208" i="123"/>
  <c r="Y208" i="123"/>
  <c r="W208" i="123"/>
  <c r="V208" i="123"/>
  <c r="U208" i="123"/>
  <c r="T208" i="123"/>
  <c r="S208" i="123"/>
  <c r="R208" i="123"/>
  <c r="Q208" i="123"/>
  <c r="P208" i="123"/>
  <c r="O208" i="123"/>
  <c r="N208" i="123"/>
  <c r="M208" i="123"/>
  <c r="L208" i="123"/>
  <c r="K208" i="123"/>
  <c r="J208" i="123"/>
  <c r="I208" i="123"/>
  <c r="H208" i="123"/>
  <c r="G208" i="123"/>
  <c r="F208" i="123"/>
  <c r="D208" i="123"/>
  <c r="C208" i="123"/>
  <c r="B208" i="123"/>
  <c r="AB207" i="123"/>
  <c r="Z207" i="123"/>
  <c r="Y207" i="123"/>
  <c r="W207" i="123"/>
  <c r="V207" i="123"/>
  <c r="U207" i="123"/>
  <c r="T207" i="123"/>
  <c r="S207" i="123"/>
  <c r="R207" i="123"/>
  <c r="Q207" i="123"/>
  <c r="P207" i="123"/>
  <c r="O207" i="123"/>
  <c r="N207" i="123"/>
  <c r="M207" i="123"/>
  <c r="L207" i="123"/>
  <c r="K207" i="123"/>
  <c r="J207" i="123"/>
  <c r="I207" i="123"/>
  <c r="H207" i="123"/>
  <c r="G207" i="123"/>
  <c r="F207" i="123"/>
  <c r="D207" i="123"/>
  <c r="C207" i="123"/>
  <c r="B207" i="123"/>
  <c r="AB206" i="123"/>
  <c r="Z206" i="123"/>
  <c r="Y206" i="123"/>
  <c r="W206" i="123"/>
  <c r="V206" i="123"/>
  <c r="U206" i="123"/>
  <c r="T206" i="123"/>
  <c r="S206" i="123"/>
  <c r="R206" i="123"/>
  <c r="Q206" i="123"/>
  <c r="P206" i="123"/>
  <c r="O206" i="123"/>
  <c r="N206" i="123"/>
  <c r="M206" i="123"/>
  <c r="L206" i="123"/>
  <c r="K206" i="123"/>
  <c r="J206" i="123"/>
  <c r="I206" i="123"/>
  <c r="H206" i="123"/>
  <c r="G206" i="123"/>
  <c r="F206" i="123"/>
  <c r="D206" i="123"/>
  <c r="C206" i="123"/>
  <c r="B206" i="123"/>
  <c r="AB205" i="123"/>
  <c r="Z205" i="123"/>
  <c r="Y205" i="123"/>
  <c r="W205" i="123"/>
  <c r="V205" i="123"/>
  <c r="U205" i="123"/>
  <c r="T205" i="123"/>
  <c r="S205" i="123"/>
  <c r="R205" i="123"/>
  <c r="Q205" i="123"/>
  <c r="P205" i="123"/>
  <c r="O205" i="123"/>
  <c r="N205" i="123"/>
  <c r="M205" i="123"/>
  <c r="L205" i="123"/>
  <c r="K205" i="123"/>
  <c r="J205" i="123"/>
  <c r="I205" i="123"/>
  <c r="H205" i="123"/>
  <c r="G205" i="123"/>
  <c r="F205" i="123"/>
  <c r="D205" i="123"/>
  <c r="C205" i="123"/>
  <c r="B205" i="123"/>
  <c r="AB204" i="123"/>
  <c r="Z204" i="123"/>
  <c r="Y204" i="123"/>
  <c r="W204" i="123"/>
  <c r="V204" i="123"/>
  <c r="U204" i="123"/>
  <c r="T204" i="123"/>
  <c r="S204" i="123"/>
  <c r="R204" i="123"/>
  <c r="Q204" i="123"/>
  <c r="P204" i="123"/>
  <c r="O204" i="123"/>
  <c r="N204" i="123"/>
  <c r="M204" i="123"/>
  <c r="L204" i="123"/>
  <c r="K204" i="123"/>
  <c r="J204" i="123"/>
  <c r="I204" i="123"/>
  <c r="H204" i="123"/>
  <c r="G204" i="123"/>
  <c r="F204" i="123"/>
  <c r="D204" i="123"/>
  <c r="C204" i="123"/>
  <c r="B204" i="123"/>
  <c r="AB203" i="123"/>
  <c r="Z203" i="123"/>
  <c r="Y203" i="123"/>
  <c r="W203" i="123"/>
  <c r="V203" i="123"/>
  <c r="U203" i="123"/>
  <c r="T203" i="123"/>
  <c r="S203" i="123"/>
  <c r="R203" i="123"/>
  <c r="Q203" i="123"/>
  <c r="P203" i="123"/>
  <c r="O203" i="123"/>
  <c r="N203" i="123"/>
  <c r="M203" i="123"/>
  <c r="L203" i="123"/>
  <c r="K203" i="123"/>
  <c r="J203" i="123"/>
  <c r="I203" i="123"/>
  <c r="H203" i="123"/>
  <c r="G203" i="123"/>
  <c r="F203" i="123"/>
  <c r="D203" i="123"/>
  <c r="C203" i="123"/>
  <c r="B203" i="123"/>
  <c r="AB202" i="123"/>
  <c r="Z202" i="123"/>
  <c r="Y202" i="123"/>
  <c r="W202" i="123"/>
  <c r="V202" i="123"/>
  <c r="U202" i="123"/>
  <c r="T202" i="123"/>
  <c r="S202" i="123"/>
  <c r="R202" i="123"/>
  <c r="Q202" i="123"/>
  <c r="P202" i="123"/>
  <c r="O202" i="123"/>
  <c r="N202" i="123"/>
  <c r="M202" i="123"/>
  <c r="L202" i="123"/>
  <c r="K202" i="123"/>
  <c r="J202" i="123"/>
  <c r="I202" i="123"/>
  <c r="H202" i="123"/>
  <c r="G202" i="123"/>
  <c r="F202" i="123"/>
  <c r="D202" i="123"/>
  <c r="C202" i="123"/>
  <c r="B202" i="123"/>
  <c r="AB201" i="123"/>
  <c r="Z201" i="123"/>
  <c r="Y201" i="123"/>
  <c r="W201" i="123"/>
  <c r="V201" i="123"/>
  <c r="U201" i="123"/>
  <c r="T201" i="123"/>
  <c r="S201" i="123"/>
  <c r="R201" i="123"/>
  <c r="Q201" i="123"/>
  <c r="P201" i="123"/>
  <c r="O201" i="123"/>
  <c r="N201" i="123"/>
  <c r="M201" i="123"/>
  <c r="L201" i="123"/>
  <c r="K201" i="123"/>
  <c r="J201" i="123"/>
  <c r="I201" i="123"/>
  <c r="H201" i="123"/>
  <c r="G201" i="123"/>
  <c r="F201" i="123"/>
  <c r="D201" i="123"/>
  <c r="C201" i="123"/>
  <c r="B201" i="123"/>
  <c r="AB200" i="123"/>
  <c r="Z200" i="123"/>
  <c r="Y200" i="123"/>
  <c r="W200" i="123"/>
  <c r="V200" i="123"/>
  <c r="U200" i="123"/>
  <c r="T200" i="123"/>
  <c r="S200" i="123"/>
  <c r="R200" i="123"/>
  <c r="Q200" i="123"/>
  <c r="P200" i="123"/>
  <c r="O200" i="123"/>
  <c r="N200" i="123"/>
  <c r="M200" i="123"/>
  <c r="L200" i="123"/>
  <c r="K200" i="123"/>
  <c r="J200" i="123"/>
  <c r="I200" i="123"/>
  <c r="H200" i="123"/>
  <c r="G200" i="123"/>
  <c r="F200" i="123"/>
  <c r="D200" i="123"/>
  <c r="C200" i="123"/>
  <c r="B200" i="123"/>
  <c r="AB199" i="123"/>
  <c r="Z199" i="123"/>
  <c r="Y199" i="123"/>
  <c r="W199" i="123"/>
  <c r="V199" i="123"/>
  <c r="U199" i="123"/>
  <c r="T199" i="123"/>
  <c r="S199" i="123"/>
  <c r="R199" i="123"/>
  <c r="Q199" i="123"/>
  <c r="P199" i="123"/>
  <c r="O199" i="123"/>
  <c r="N199" i="123"/>
  <c r="M199" i="123"/>
  <c r="L199" i="123"/>
  <c r="K199" i="123"/>
  <c r="J199" i="123"/>
  <c r="I199" i="123"/>
  <c r="H199" i="123"/>
  <c r="G199" i="123"/>
  <c r="F199" i="123"/>
  <c r="D199" i="123"/>
  <c r="C199" i="123"/>
  <c r="B199" i="123"/>
  <c r="AB198" i="123"/>
  <c r="Z198" i="123"/>
  <c r="Y198" i="123"/>
  <c r="W198" i="123"/>
  <c r="V198" i="123"/>
  <c r="U198" i="123"/>
  <c r="T198" i="123"/>
  <c r="S198" i="123"/>
  <c r="R198" i="123"/>
  <c r="Q198" i="123"/>
  <c r="P198" i="123"/>
  <c r="O198" i="123"/>
  <c r="N198" i="123"/>
  <c r="M198" i="123"/>
  <c r="L198" i="123"/>
  <c r="K198" i="123"/>
  <c r="J198" i="123"/>
  <c r="I198" i="123"/>
  <c r="H198" i="123"/>
  <c r="G198" i="123"/>
  <c r="F198" i="123"/>
  <c r="D198" i="123"/>
  <c r="C198" i="123"/>
  <c r="B198" i="123"/>
  <c r="AB197" i="123"/>
  <c r="Z197" i="123"/>
  <c r="Y197" i="123"/>
  <c r="W197" i="123"/>
  <c r="V197" i="123"/>
  <c r="U197" i="123"/>
  <c r="T197" i="123"/>
  <c r="S197" i="123"/>
  <c r="R197" i="123"/>
  <c r="Q197" i="123"/>
  <c r="P197" i="123"/>
  <c r="O197" i="123"/>
  <c r="N197" i="123"/>
  <c r="M197" i="123"/>
  <c r="L197" i="123"/>
  <c r="K197" i="123"/>
  <c r="J197" i="123"/>
  <c r="I197" i="123"/>
  <c r="H197" i="123"/>
  <c r="G197" i="123"/>
  <c r="F197" i="123"/>
  <c r="D197" i="123"/>
  <c r="C197" i="123"/>
  <c r="B197" i="123"/>
  <c r="AB196" i="123"/>
  <c r="Z196" i="123"/>
  <c r="Y196" i="123"/>
  <c r="W196" i="123"/>
  <c r="V196" i="123"/>
  <c r="U196" i="123"/>
  <c r="T196" i="123"/>
  <c r="S196" i="123"/>
  <c r="R196" i="123"/>
  <c r="Q196" i="123"/>
  <c r="P196" i="123"/>
  <c r="O196" i="123"/>
  <c r="N196" i="123"/>
  <c r="M196" i="123"/>
  <c r="L196" i="123"/>
  <c r="K196" i="123"/>
  <c r="J196" i="123"/>
  <c r="I196" i="123"/>
  <c r="H196" i="123"/>
  <c r="G196" i="123"/>
  <c r="F196" i="123"/>
  <c r="D196" i="123"/>
  <c r="C196" i="123"/>
  <c r="B196" i="123"/>
  <c r="AB195" i="123"/>
  <c r="Z195" i="123"/>
  <c r="Y195" i="123"/>
  <c r="W195" i="123"/>
  <c r="V195" i="123"/>
  <c r="U195" i="123"/>
  <c r="T195" i="123"/>
  <c r="S195" i="123"/>
  <c r="R195" i="123"/>
  <c r="Q195" i="123"/>
  <c r="P195" i="123"/>
  <c r="O195" i="123"/>
  <c r="N195" i="123"/>
  <c r="M195" i="123"/>
  <c r="L195" i="123"/>
  <c r="K195" i="123"/>
  <c r="J195" i="123"/>
  <c r="I195" i="123"/>
  <c r="H195" i="123"/>
  <c r="G195" i="123"/>
  <c r="F195" i="123"/>
  <c r="D195" i="123"/>
  <c r="C195" i="123"/>
  <c r="B195" i="123"/>
  <c r="AB194" i="123"/>
  <c r="Z194" i="123"/>
  <c r="Y194" i="123"/>
  <c r="W194" i="123"/>
  <c r="V194" i="123"/>
  <c r="U194" i="123"/>
  <c r="T194" i="123"/>
  <c r="S194" i="123"/>
  <c r="R194" i="123"/>
  <c r="Q194" i="123"/>
  <c r="P194" i="123"/>
  <c r="O194" i="123"/>
  <c r="N194" i="123"/>
  <c r="M194" i="123"/>
  <c r="L194" i="123"/>
  <c r="K194" i="123"/>
  <c r="J194" i="123"/>
  <c r="I194" i="123"/>
  <c r="H194" i="123"/>
  <c r="G194" i="123"/>
  <c r="F194" i="123"/>
  <c r="D194" i="123"/>
  <c r="C194" i="123"/>
  <c r="B194" i="123"/>
  <c r="AB193" i="123"/>
  <c r="Z193" i="123"/>
  <c r="Y193" i="123"/>
  <c r="W193" i="123"/>
  <c r="V193" i="123"/>
  <c r="U193" i="123"/>
  <c r="T193" i="123"/>
  <c r="S193" i="123"/>
  <c r="R193" i="123"/>
  <c r="Q193" i="123"/>
  <c r="P193" i="123"/>
  <c r="O193" i="123"/>
  <c r="N193" i="123"/>
  <c r="M193" i="123"/>
  <c r="L193" i="123"/>
  <c r="K193" i="123"/>
  <c r="J193" i="123"/>
  <c r="I193" i="123"/>
  <c r="H193" i="123"/>
  <c r="G193" i="123"/>
  <c r="F193" i="123"/>
  <c r="D193" i="123"/>
  <c r="C193" i="123"/>
  <c r="B193" i="123"/>
  <c r="AB192" i="123"/>
  <c r="Z192" i="123"/>
  <c r="Y192" i="123"/>
  <c r="W192" i="123"/>
  <c r="V192" i="123"/>
  <c r="U192" i="123"/>
  <c r="T192" i="123"/>
  <c r="S192" i="123"/>
  <c r="R192" i="123"/>
  <c r="Q192" i="123"/>
  <c r="P192" i="123"/>
  <c r="O192" i="123"/>
  <c r="N192" i="123"/>
  <c r="M192" i="123"/>
  <c r="L192" i="123"/>
  <c r="K192" i="123"/>
  <c r="J192" i="123"/>
  <c r="I192" i="123"/>
  <c r="H192" i="123"/>
  <c r="G192" i="123"/>
  <c r="F192" i="123"/>
  <c r="D192" i="123"/>
  <c r="C192" i="123"/>
  <c r="B192" i="123"/>
  <c r="AB191" i="123"/>
  <c r="Z191" i="123"/>
  <c r="Y191" i="123"/>
  <c r="W191" i="123"/>
  <c r="V191" i="123"/>
  <c r="U191" i="123"/>
  <c r="T191" i="123"/>
  <c r="S191" i="123"/>
  <c r="R191" i="123"/>
  <c r="Q191" i="123"/>
  <c r="P191" i="123"/>
  <c r="O191" i="123"/>
  <c r="N191" i="123"/>
  <c r="M191" i="123"/>
  <c r="L191" i="123"/>
  <c r="K191" i="123"/>
  <c r="J191" i="123"/>
  <c r="I191" i="123"/>
  <c r="H191" i="123"/>
  <c r="G191" i="123"/>
  <c r="F191" i="123"/>
  <c r="D191" i="123"/>
  <c r="C191" i="123"/>
  <c r="B191" i="123"/>
  <c r="AB190" i="123"/>
  <c r="Z190" i="123"/>
  <c r="Y190" i="123"/>
  <c r="W190" i="123"/>
  <c r="V190" i="123"/>
  <c r="U190" i="123"/>
  <c r="T190" i="123"/>
  <c r="S190" i="123"/>
  <c r="R190" i="123"/>
  <c r="Q190" i="123"/>
  <c r="P190" i="123"/>
  <c r="O190" i="123"/>
  <c r="N190" i="123"/>
  <c r="M190" i="123"/>
  <c r="L190" i="123"/>
  <c r="K190" i="123"/>
  <c r="J190" i="123"/>
  <c r="I190" i="123"/>
  <c r="H190" i="123"/>
  <c r="G190" i="123"/>
  <c r="F190" i="123"/>
  <c r="D190" i="123"/>
  <c r="C190" i="123"/>
  <c r="B190" i="123"/>
  <c r="AB189" i="123"/>
  <c r="Z189" i="123"/>
  <c r="Y189" i="123"/>
  <c r="W189" i="123"/>
  <c r="V189" i="123"/>
  <c r="U189" i="123"/>
  <c r="T189" i="123"/>
  <c r="S189" i="123"/>
  <c r="R189" i="123"/>
  <c r="Q189" i="123"/>
  <c r="P189" i="123"/>
  <c r="O189" i="123"/>
  <c r="N189" i="123"/>
  <c r="M189" i="123"/>
  <c r="L189" i="123"/>
  <c r="K189" i="123"/>
  <c r="J189" i="123"/>
  <c r="I189" i="123"/>
  <c r="H189" i="123"/>
  <c r="G189" i="123"/>
  <c r="F189" i="123"/>
  <c r="D189" i="123"/>
  <c r="C189" i="123"/>
  <c r="B189" i="123"/>
  <c r="AB188" i="123"/>
  <c r="AA188" i="123" s="1"/>
  <c r="Z188" i="123"/>
  <c r="Y188" i="123"/>
  <c r="W188" i="123"/>
  <c r="V188" i="123"/>
  <c r="U188" i="123"/>
  <c r="T188" i="123"/>
  <c r="S188" i="123"/>
  <c r="R188" i="123"/>
  <c r="Q188" i="123"/>
  <c r="P188" i="123"/>
  <c r="O188" i="123"/>
  <c r="N188" i="123"/>
  <c r="M188" i="123"/>
  <c r="L188" i="123"/>
  <c r="K188" i="123"/>
  <c r="J188" i="123"/>
  <c r="I188" i="123"/>
  <c r="H188" i="123"/>
  <c r="G188" i="123"/>
  <c r="F188" i="123"/>
  <c r="D188" i="123"/>
  <c r="C188" i="123"/>
  <c r="B188" i="123"/>
  <c r="AB187" i="123"/>
  <c r="AA187" i="123" s="1"/>
  <c r="Z187" i="123"/>
  <c r="Y187" i="123"/>
  <c r="W187" i="123"/>
  <c r="V187" i="123"/>
  <c r="U187" i="123"/>
  <c r="T187" i="123"/>
  <c r="S187" i="123"/>
  <c r="R187" i="123"/>
  <c r="Q187" i="123"/>
  <c r="P187" i="123"/>
  <c r="O187" i="123"/>
  <c r="N187" i="123"/>
  <c r="M187" i="123"/>
  <c r="L187" i="123"/>
  <c r="K187" i="123"/>
  <c r="J187" i="123"/>
  <c r="I187" i="123"/>
  <c r="H187" i="123"/>
  <c r="G187" i="123"/>
  <c r="F187" i="123"/>
  <c r="D187" i="123"/>
  <c r="C187" i="123"/>
  <c r="B187" i="123"/>
  <c r="AB186" i="123"/>
  <c r="Z186" i="123"/>
  <c r="Y186" i="123"/>
  <c r="W186" i="123"/>
  <c r="V186" i="123"/>
  <c r="U186" i="123"/>
  <c r="T186" i="123"/>
  <c r="S186" i="123"/>
  <c r="R186" i="123"/>
  <c r="Q186" i="123"/>
  <c r="P186" i="123"/>
  <c r="O186" i="123"/>
  <c r="N186" i="123"/>
  <c r="M186" i="123"/>
  <c r="L186" i="123"/>
  <c r="K186" i="123"/>
  <c r="J186" i="123"/>
  <c r="I186" i="123"/>
  <c r="H186" i="123"/>
  <c r="G186" i="123"/>
  <c r="F186" i="123"/>
  <c r="D186" i="123"/>
  <c r="C186" i="123"/>
  <c r="B186" i="123"/>
  <c r="AB185" i="123"/>
  <c r="Z185" i="123"/>
  <c r="Y185" i="123"/>
  <c r="W185" i="123"/>
  <c r="V185" i="123"/>
  <c r="U185" i="123"/>
  <c r="T185" i="123"/>
  <c r="S185" i="123"/>
  <c r="R185" i="123"/>
  <c r="Q185" i="123"/>
  <c r="P185" i="123"/>
  <c r="O185" i="123"/>
  <c r="N185" i="123"/>
  <c r="M185" i="123"/>
  <c r="L185" i="123"/>
  <c r="K185" i="123"/>
  <c r="J185" i="123"/>
  <c r="I185" i="123"/>
  <c r="H185" i="123"/>
  <c r="G185" i="123"/>
  <c r="F185" i="123"/>
  <c r="D185" i="123"/>
  <c r="C185" i="123"/>
  <c r="B185" i="123"/>
  <c r="AB184" i="123"/>
  <c r="AA184" i="123" s="1"/>
  <c r="Z184" i="123"/>
  <c r="Y184" i="123"/>
  <c r="W184" i="123"/>
  <c r="V184" i="123"/>
  <c r="U184" i="123"/>
  <c r="T184" i="123"/>
  <c r="S184" i="123"/>
  <c r="R184" i="123"/>
  <c r="Q184" i="123"/>
  <c r="P184" i="123"/>
  <c r="O184" i="123"/>
  <c r="N184" i="123"/>
  <c r="M184" i="123"/>
  <c r="L184" i="123"/>
  <c r="K184" i="123"/>
  <c r="J184" i="123"/>
  <c r="I184" i="123"/>
  <c r="H184" i="123"/>
  <c r="G184" i="123"/>
  <c r="F184" i="123"/>
  <c r="D184" i="123"/>
  <c r="C184" i="123"/>
  <c r="B184" i="123"/>
  <c r="AB183" i="123"/>
  <c r="AA183" i="123" s="1"/>
  <c r="Z183" i="123"/>
  <c r="Y183" i="123"/>
  <c r="W183" i="123"/>
  <c r="V183" i="123"/>
  <c r="U183" i="123"/>
  <c r="T183" i="123"/>
  <c r="S183" i="123"/>
  <c r="R183" i="123"/>
  <c r="Q183" i="123"/>
  <c r="P183" i="123"/>
  <c r="O183" i="123"/>
  <c r="N183" i="123"/>
  <c r="M183" i="123"/>
  <c r="L183" i="123"/>
  <c r="K183" i="123"/>
  <c r="J183" i="123"/>
  <c r="I183" i="123"/>
  <c r="H183" i="123"/>
  <c r="G183" i="123"/>
  <c r="F183" i="123"/>
  <c r="D183" i="123"/>
  <c r="C183" i="123"/>
  <c r="B183" i="123"/>
  <c r="AB181" i="123"/>
  <c r="Z181" i="123"/>
  <c r="Y181" i="123"/>
  <c r="W181" i="123"/>
  <c r="V181" i="123"/>
  <c r="U181" i="123"/>
  <c r="T181" i="123"/>
  <c r="S181" i="123"/>
  <c r="R181" i="123"/>
  <c r="Q181" i="123"/>
  <c r="P181" i="123"/>
  <c r="O181" i="123"/>
  <c r="N181" i="123"/>
  <c r="M181" i="123"/>
  <c r="L181" i="123"/>
  <c r="K181" i="123"/>
  <c r="J181" i="123"/>
  <c r="I181" i="123"/>
  <c r="H181" i="123"/>
  <c r="G181" i="123"/>
  <c r="F181" i="123"/>
  <c r="D181" i="123"/>
  <c r="C181" i="123"/>
  <c r="B181" i="123"/>
  <c r="AB180" i="123"/>
  <c r="Z180" i="123"/>
  <c r="Y180" i="123"/>
  <c r="W180" i="123"/>
  <c r="V180" i="123"/>
  <c r="U180" i="123"/>
  <c r="T180" i="123"/>
  <c r="S180" i="123"/>
  <c r="R180" i="123"/>
  <c r="Q180" i="123"/>
  <c r="P180" i="123"/>
  <c r="O180" i="123"/>
  <c r="N180" i="123"/>
  <c r="M180" i="123"/>
  <c r="L180" i="123"/>
  <c r="K180" i="123"/>
  <c r="J180" i="123"/>
  <c r="I180" i="123"/>
  <c r="H180" i="123"/>
  <c r="G180" i="123"/>
  <c r="F180" i="123"/>
  <c r="D180" i="123"/>
  <c r="C180" i="123"/>
  <c r="B180" i="123"/>
  <c r="AB179" i="123"/>
  <c r="Z179" i="123"/>
  <c r="Y179" i="123"/>
  <c r="W179" i="123"/>
  <c r="V179" i="123"/>
  <c r="U179" i="123"/>
  <c r="T179" i="123"/>
  <c r="S179" i="123"/>
  <c r="R179" i="123"/>
  <c r="Q179" i="123"/>
  <c r="P179" i="123"/>
  <c r="O179" i="123"/>
  <c r="N179" i="123"/>
  <c r="M179" i="123"/>
  <c r="L179" i="123"/>
  <c r="K179" i="123"/>
  <c r="J179" i="123"/>
  <c r="I179" i="123"/>
  <c r="H179" i="123"/>
  <c r="G179" i="123"/>
  <c r="F179" i="123"/>
  <c r="D179" i="123"/>
  <c r="C179" i="123"/>
  <c r="B179" i="123"/>
  <c r="AB178" i="123"/>
  <c r="Z178" i="123"/>
  <c r="Y178" i="123"/>
  <c r="W178" i="123"/>
  <c r="V178" i="123"/>
  <c r="U178" i="123"/>
  <c r="T178" i="123"/>
  <c r="S178" i="123"/>
  <c r="R178" i="123"/>
  <c r="Q178" i="123"/>
  <c r="P178" i="123"/>
  <c r="O178" i="123"/>
  <c r="N178" i="123"/>
  <c r="M178" i="123"/>
  <c r="L178" i="123"/>
  <c r="K178" i="123"/>
  <c r="J178" i="123"/>
  <c r="I178" i="123"/>
  <c r="H178" i="123"/>
  <c r="G178" i="123"/>
  <c r="F178" i="123"/>
  <c r="D178" i="123"/>
  <c r="C178" i="123"/>
  <c r="B178" i="123"/>
  <c r="AB177" i="123"/>
  <c r="Z177" i="123"/>
  <c r="Y177" i="123"/>
  <c r="W177" i="123"/>
  <c r="V177" i="123"/>
  <c r="U177" i="123"/>
  <c r="T177" i="123"/>
  <c r="S177" i="123"/>
  <c r="R177" i="123"/>
  <c r="Q177" i="123"/>
  <c r="P177" i="123"/>
  <c r="O177" i="123"/>
  <c r="N177" i="123"/>
  <c r="M177" i="123"/>
  <c r="L177" i="123"/>
  <c r="K177" i="123"/>
  <c r="J177" i="123"/>
  <c r="I177" i="123"/>
  <c r="H177" i="123"/>
  <c r="G177" i="123"/>
  <c r="F177" i="123"/>
  <c r="D177" i="123"/>
  <c r="C177" i="123"/>
  <c r="B177" i="123"/>
  <c r="AB176" i="123"/>
  <c r="Z176" i="123"/>
  <c r="Y176" i="123"/>
  <c r="W176" i="123"/>
  <c r="V176" i="123"/>
  <c r="U176" i="123"/>
  <c r="T176" i="123"/>
  <c r="S176" i="123"/>
  <c r="R176" i="123"/>
  <c r="Q176" i="123"/>
  <c r="P176" i="123"/>
  <c r="O176" i="123"/>
  <c r="N176" i="123"/>
  <c r="M176" i="123"/>
  <c r="L176" i="123"/>
  <c r="K176" i="123"/>
  <c r="J176" i="123"/>
  <c r="I176" i="123"/>
  <c r="H176" i="123"/>
  <c r="G176" i="123"/>
  <c r="F176" i="123"/>
  <c r="D176" i="123"/>
  <c r="C176" i="123"/>
  <c r="B176" i="123"/>
  <c r="AB175" i="123"/>
  <c r="AA175" i="123" s="1"/>
  <c r="Z175" i="123"/>
  <c r="Y175" i="123"/>
  <c r="W175" i="123"/>
  <c r="V175" i="123"/>
  <c r="U175" i="123"/>
  <c r="T175" i="123"/>
  <c r="S175" i="123"/>
  <c r="R175" i="123"/>
  <c r="Q175" i="123"/>
  <c r="P175" i="123"/>
  <c r="O175" i="123"/>
  <c r="N175" i="123"/>
  <c r="M175" i="123"/>
  <c r="L175" i="123"/>
  <c r="K175" i="123"/>
  <c r="J175" i="123"/>
  <c r="I175" i="123"/>
  <c r="H175" i="123"/>
  <c r="G175" i="123"/>
  <c r="F175" i="123"/>
  <c r="D175" i="123"/>
  <c r="C175" i="123"/>
  <c r="B175" i="123"/>
  <c r="AB174" i="123"/>
  <c r="AA174" i="123" s="1"/>
  <c r="Z174" i="123"/>
  <c r="Y174" i="123"/>
  <c r="W174" i="123"/>
  <c r="V174" i="123"/>
  <c r="U174" i="123"/>
  <c r="T174" i="123"/>
  <c r="S174" i="123"/>
  <c r="R174" i="123"/>
  <c r="Q174" i="123"/>
  <c r="P174" i="123"/>
  <c r="O174" i="123"/>
  <c r="N174" i="123"/>
  <c r="M174" i="123"/>
  <c r="L174" i="123"/>
  <c r="K174" i="123"/>
  <c r="J174" i="123"/>
  <c r="I174" i="123"/>
  <c r="H174" i="123"/>
  <c r="G174" i="123"/>
  <c r="F174" i="123"/>
  <c r="D174" i="123"/>
  <c r="C174" i="123"/>
  <c r="B174" i="123"/>
  <c r="AB173" i="123"/>
  <c r="Z173" i="123"/>
  <c r="Y173" i="123"/>
  <c r="W173" i="123"/>
  <c r="V173" i="123"/>
  <c r="U173" i="123"/>
  <c r="T173" i="123"/>
  <c r="S173" i="123"/>
  <c r="R173" i="123"/>
  <c r="Q173" i="123"/>
  <c r="P173" i="123"/>
  <c r="O173" i="123"/>
  <c r="N173" i="123"/>
  <c r="M173" i="123"/>
  <c r="L173" i="123"/>
  <c r="K173" i="123"/>
  <c r="J173" i="123"/>
  <c r="I173" i="123"/>
  <c r="H173" i="123"/>
  <c r="G173" i="123"/>
  <c r="F173" i="123"/>
  <c r="D173" i="123"/>
  <c r="C173" i="123"/>
  <c r="B173" i="123"/>
  <c r="AB172" i="123"/>
  <c r="Z172" i="123"/>
  <c r="Y172" i="123"/>
  <c r="W172" i="123"/>
  <c r="V172" i="123"/>
  <c r="U172" i="123"/>
  <c r="T172" i="123"/>
  <c r="S172" i="123"/>
  <c r="R172" i="123"/>
  <c r="Q172" i="123"/>
  <c r="P172" i="123"/>
  <c r="O172" i="123"/>
  <c r="N172" i="123"/>
  <c r="M172" i="123"/>
  <c r="L172" i="123"/>
  <c r="K172" i="123"/>
  <c r="J172" i="123"/>
  <c r="I172" i="123"/>
  <c r="H172" i="123"/>
  <c r="G172" i="123"/>
  <c r="F172" i="123"/>
  <c r="D172" i="123"/>
  <c r="C172" i="123"/>
  <c r="B172" i="123"/>
  <c r="AB171" i="123"/>
  <c r="Z171" i="123"/>
  <c r="Y171" i="123"/>
  <c r="W171" i="123"/>
  <c r="V171" i="123"/>
  <c r="U171" i="123"/>
  <c r="T171" i="123"/>
  <c r="S171" i="123"/>
  <c r="R171" i="123"/>
  <c r="Q171" i="123"/>
  <c r="P171" i="123"/>
  <c r="O171" i="123"/>
  <c r="N171" i="123"/>
  <c r="M171" i="123"/>
  <c r="L171" i="123"/>
  <c r="K171" i="123"/>
  <c r="J171" i="123"/>
  <c r="I171" i="123"/>
  <c r="H171" i="123"/>
  <c r="G171" i="123"/>
  <c r="F171" i="123"/>
  <c r="D171" i="123"/>
  <c r="C171" i="123"/>
  <c r="B171" i="123"/>
  <c r="AB170" i="123"/>
  <c r="Z170" i="123"/>
  <c r="Y170" i="123"/>
  <c r="W170" i="123"/>
  <c r="V170" i="123"/>
  <c r="U170" i="123"/>
  <c r="T170" i="123"/>
  <c r="S170" i="123"/>
  <c r="R170" i="123"/>
  <c r="Q170" i="123"/>
  <c r="P170" i="123"/>
  <c r="O170" i="123"/>
  <c r="N170" i="123"/>
  <c r="M170" i="123"/>
  <c r="L170" i="123"/>
  <c r="K170" i="123"/>
  <c r="J170" i="123"/>
  <c r="I170" i="123"/>
  <c r="H170" i="123"/>
  <c r="G170" i="123"/>
  <c r="F170" i="123"/>
  <c r="D170" i="123"/>
  <c r="C170" i="123"/>
  <c r="B170" i="123"/>
  <c r="AB169" i="123"/>
  <c r="Z169" i="123"/>
  <c r="Y169" i="123"/>
  <c r="W169" i="123"/>
  <c r="V169" i="123"/>
  <c r="U169" i="123"/>
  <c r="T169" i="123"/>
  <c r="S169" i="123"/>
  <c r="R169" i="123"/>
  <c r="Q169" i="123"/>
  <c r="P169" i="123"/>
  <c r="O169" i="123"/>
  <c r="N169" i="123"/>
  <c r="M169" i="123"/>
  <c r="L169" i="123"/>
  <c r="K169" i="123"/>
  <c r="J169" i="123"/>
  <c r="I169" i="123"/>
  <c r="H169" i="123"/>
  <c r="G169" i="123"/>
  <c r="F169" i="123"/>
  <c r="D169" i="123"/>
  <c r="C169" i="123"/>
  <c r="B169" i="123"/>
  <c r="AB168" i="123"/>
  <c r="Z168" i="123"/>
  <c r="Y168" i="123"/>
  <c r="W168" i="123"/>
  <c r="V168" i="123"/>
  <c r="U168" i="123"/>
  <c r="T168" i="123"/>
  <c r="S168" i="123"/>
  <c r="R168" i="123"/>
  <c r="Q168" i="123"/>
  <c r="P168" i="123"/>
  <c r="O168" i="123"/>
  <c r="N168" i="123"/>
  <c r="M168" i="123"/>
  <c r="L168" i="123"/>
  <c r="K168" i="123"/>
  <c r="J168" i="123"/>
  <c r="I168" i="123"/>
  <c r="H168" i="123"/>
  <c r="G168" i="123"/>
  <c r="F168" i="123"/>
  <c r="D168" i="123"/>
  <c r="C168" i="123"/>
  <c r="B168" i="123"/>
  <c r="AB167" i="123"/>
  <c r="Z167" i="123"/>
  <c r="Y167" i="123"/>
  <c r="W167" i="123"/>
  <c r="V167" i="123"/>
  <c r="U167" i="123"/>
  <c r="T167" i="123"/>
  <c r="S167" i="123"/>
  <c r="R167" i="123"/>
  <c r="Q167" i="123"/>
  <c r="P167" i="123"/>
  <c r="O167" i="123"/>
  <c r="N167" i="123"/>
  <c r="M167" i="123"/>
  <c r="L167" i="123"/>
  <c r="K167" i="123"/>
  <c r="J167" i="123"/>
  <c r="I167" i="123"/>
  <c r="H167" i="123"/>
  <c r="G167" i="123"/>
  <c r="F167" i="123"/>
  <c r="D167" i="123"/>
  <c r="C167" i="123"/>
  <c r="B167" i="123"/>
  <c r="AB166" i="123"/>
  <c r="Z166" i="123"/>
  <c r="Y166" i="123"/>
  <c r="W166" i="123"/>
  <c r="V166" i="123"/>
  <c r="U166" i="123"/>
  <c r="T166" i="123"/>
  <c r="S166" i="123"/>
  <c r="R166" i="123"/>
  <c r="Q166" i="123"/>
  <c r="P166" i="123"/>
  <c r="O166" i="123"/>
  <c r="N166" i="123"/>
  <c r="M166" i="123"/>
  <c r="L166" i="123"/>
  <c r="K166" i="123"/>
  <c r="J166" i="123"/>
  <c r="I166" i="123"/>
  <c r="H166" i="123"/>
  <c r="G166" i="123"/>
  <c r="F166" i="123"/>
  <c r="D166" i="123"/>
  <c r="C166" i="123"/>
  <c r="B166" i="123"/>
  <c r="AB165" i="123"/>
  <c r="Z165" i="123"/>
  <c r="Y165" i="123"/>
  <c r="W165" i="123"/>
  <c r="V165" i="123"/>
  <c r="U165" i="123"/>
  <c r="T165" i="123"/>
  <c r="S165" i="123"/>
  <c r="R165" i="123"/>
  <c r="Q165" i="123"/>
  <c r="P165" i="123"/>
  <c r="O165" i="123"/>
  <c r="N165" i="123"/>
  <c r="M165" i="123"/>
  <c r="L165" i="123"/>
  <c r="K165" i="123"/>
  <c r="J165" i="123"/>
  <c r="I165" i="123"/>
  <c r="H165" i="123"/>
  <c r="G165" i="123"/>
  <c r="F165" i="123"/>
  <c r="D165" i="123"/>
  <c r="C165" i="123"/>
  <c r="B165" i="123"/>
  <c r="AB164" i="123"/>
  <c r="Z164" i="123"/>
  <c r="Y164" i="123"/>
  <c r="W164" i="123"/>
  <c r="V164" i="123"/>
  <c r="U164" i="123"/>
  <c r="T164" i="123"/>
  <c r="S164" i="123"/>
  <c r="R164" i="123"/>
  <c r="Q164" i="123"/>
  <c r="P164" i="123"/>
  <c r="O164" i="123"/>
  <c r="N164" i="123"/>
  <c r="M164" i="123"/>
  <c r="L164" i="123"/>
  <c r="K164" i="123"/>
  <c r="J164" i="123"/>
  <c r="I164" i="123"/>
  <c r="H164" i="123"/>
  <c r="G164" i="123"/>
  <c r="F164" i="123"/>
  <c r="D164" i="123"/>
  <c r="C164" i="123"/>
  <c r="B164" i="123"/>
  <c r="AB163" i="123"/>
  <c r="Z163" i="123"/>
  <c r="Y163" i="123"/>
  <c r="W163" i="123"/>
  <c r="V163" i="123"/>
  <c r="U163" i="123"/>
  <c r="T163" i="123"/>
  <c r="S163" i="123"/>
  <c r="R163" i="123"/>
  <c r="Q163" i="123"/>
  <c r="P163" i="123"/>
  <c r="O163" i="123"/>
  <c r="N163" i="123"/>
  <c r="M163" i="123"/>
  <c r="L163" i="123"/>
  <c r="K163" i="123"/>
  <c r="J163" i="123"/>
  <c r="I163" i="123"/>
  <c r="H163" i="123"/>
  <c r="G163" i="123"/>
  <c r="F163" i="123"/>
  <c r="D163" i="123"/>
  <c r="C163" i="123"/>
  <c r="B163" i="123"/>
  <c r="AB162" i="123"/>
  <c r="Z162" i="123"/>
  <c r="Y162" i="123"/>
  <c r="W162" i="123"/>
  <c r="V162" i="123"/>
  <c r="U162" i="123"/>
  <c r="T162" i="123"/>
  <c r="S162" i="123"/>
  <c r="R162" i="123"/>
  <c r="Q162" i="123"/>
  <c r="P162" i="123"/>
  <c r="O162" i="123"/>
  <c r="N162" i="123"/>
  <c r="M162" i="123"/>
  <c r="L162" i="123"/>
  <c r="K162" i="123"/>
  <c r="J162" i="123"/>
  <c r="I162" i="123"/>
  <c r="H162" i="123"/>
  <c r="G162" i="123"/>
  <c r="F162" i="123"/>
  <c r="D162" i="123"/>
  <c r="C162" i="123"/>
  <c r="B162" i="123"/>
  <c r="AB161" i="123"/>
  <c r="Z161" i="123"/>
  <c r="Y161" i="123"/>
  <c r="W161" i="123"/>
  <c r="V161" i="123"/>
  <c r="U161" i="123"/>
  <c r="T161" i="123"/>
  <c r="S161" i="123"/>
  <c r="R161" i="123"/>
  <c r="Q161" i="123"/>
  <c r="P161" i="123"/>
  <c r="O161" i="123"/>
  <c r="N161" i="123"/>
  <c r="M161" i="123"/>
  <c r="L161" i="123"/>
  <c r="K161" i="123"/>
  <c r="J161" i="123"/>
  <c r="I161" i="123"/>
  <c r="H161" i="123"/>
  <c r="G161" i="123"/>
  <c r="F161" i="123"/>
  <c r="D161" i="123"/>
  <c r="C161" i="123"/>
  <c r="B161" i="123"/>
  <c r="AB160" i="123"/>
  <c r="Z160" i="123"/>
  <c r="Y160" i="123"/>
  <c r="W160" i="123"/>
  <c r="V160" i="123"/>
  <c r="U160" i="123"/>
  <c r="T160" i="123"/>
  <c r="S160" i="123"/>
  <c r="R160" i="123"/>
  <c r="Q160" i="123"/>
  <c r="P160" i="123"/>
  <c r="O160" i="123"/>
  <c r="N160" i="123"/>
  <c r="M160" i="123"/>
  <c r="L160" i="123"/>
  <c r="K160" i="123"/>
  <c r="J160" i="123"/>
  <c r="I160" i="123"/>
  <c r="H160" i="123"/>
  <c r="G160" i="123"/>
  <c r="F160" i="123"/>
  <c r="D160" i="123"/>
  <c r="C160" i="123"/>
  <c r="B160" i="123"/>
  <c r="AB159" i="123"/>
  <c r="Z159" i="123"/>
  <c r="Y159" i="123"/>
  <c r="W159" i="123"/>
  <c r="V159" i="123"/>
  <c r="U159" i="123"/>
  <c r="T159" i="123"/>
  <c r="S159" i="123"/>
  <c r="R159" i="123"/>
  <c r="Q159" i="123"/>
  <c r="P159" i="123"/>
  <c r="O159" i="123"/>
  <c r="N159" i="123"/>
  <c r="M159" i="123"/>
  <c r="L159" i="123"/>
  <c r="K159" i="123"/>
  <c r="J159" i="123"/>
  <c r="I159" i="123"/>
  <c r="H159" i="123"/>
  <c r="G159" i="123"/>
  <c r="F159" i="123"/>
  <c r="D159" i="123"/>
  <c r="C159" i="123"/>
  <c r="B159" i="123"/>
  <c r="AB158" i="123"/>
  <c r="Z158" i="123"/>
  <c r="Y158" i="123"/>
  <c r="W158" i="123"/>
  <c r="V158" i="123"/>
  <c r="U158" i="123"/>
  <c r="T158" i="123"/>
  <c r="S158" i="123"/>
  <c r="R158" i="123"/>
  <c r="Q158" i="123"/>
  <c r="P158" i="123"/>
  <c r="O158" i="123"/>
  <c r="N158" i="123"/>
  <c r="M158" i="123"/>
  <c r="L158" i="123"/>
  <c r="K158" i="123"/>
  <c r="J158" i="123"/>
  <c r="I158" i="123"/>
  <c r="H158" i="123"/>
  <c r="G158" i="123"/>
  <c r="F158" i="123"/>
  <c r="D158" i="123"/>
  <c r="C158" i="123"/>
  <c r="B158" i="123"/>
  <c r="AB157" i="123"/>
  <c r="Z157" i="123"/>
  <c r="Y157" i="123"/>
  <c r="W157" i="123"/>
  <c r="V157" i="123"/>
  <c r="U157" i="123"/>
  <c r="T157" i="123"/>
  <c r="S157" i="123"/>
  <c r="R157" i="123"/>
  <c r="Q157" i="123"/>
  <c r="P157" i="123"/>
  <c r="O157" i="123"/>
  <c r="N157" i="123"/>
  <c r="M157" i="123"/>
  <c r="L157" i="123"/>
  <c r="K157" i="123"/>
  <c r="J157" i="123"/>
  <c r="I157" i="123"/>
  <c r="H157" i="123"/>
  <c r="G157" i="123"/>
  <c r="F157" i="123"/>
  <c r="D157" i="123"/>
  <c r="C157" i="123"/>
  <c r="B157" i="123"/>
  <c r="AB156" i="123"/>
  <c r="Z156" i="123"/>
  <c r="Y156" i="123"/>
  <c r="W156" i="123"/>
  <c r="V156" i="123"/>
  <c r="U156" i="123"/>
  <c r="T156" i="123"/>
  <c r="S156" i="123"/>
  <c r="R156" i="123"/>
  <c r="Q156" i="123"/>
  <c r="P156" i="123"/>
  <c r="O156" i="123"/>
  <c r="N156" i="123"/>
  <c r="M156" i="123"/>
  <c r="L156" i="123"/>
  <c r="K156" i="123"/>
  <c r="J156" i="123"/>
  <c r="I156" i="123"/>
  <c r="H156" i="123"/>
  <c r="G156" i="123"/>
  <c r="F156" i="123"/>
  <c r="D156" i="123"/>
  <c r="C156" i="123"/>
  <c r="B156" i="123"/>
  <c r="AB155" i="123"/>
  <c r="Z155" i="123"/>
  <c r="Y155" i="123"/>
  <c r="W155" i="123"/>
  <c r="V155" i="123"/>
  <c r="U155" i="123"/>
  <c r="T155" i="123"/>
  <c r="S155" i="123"/>
  <c r="R155" i="123"/>
  <c r="Q155" i="123"/>
  <c r="P155" i="123"/>
  <c r="O155" i="123"/>
  <c r="N155" i="123"/>
  <c r="M155" i="123"/>
  <c r="L155" i="123"/>
  <c r="K155" i="123"/>
  <c r="J155" i="123"/>
  <c r="I155" i="123"/>
  <c r="H155" i="123"/>
  <c r="G155" i="123"/>
  <c r="F155" i="123"/>
  <c r="D155" i="123"/>
  <c r="C155" i="123"/>
  <c r="B155" i="123"/>
  <c r="AB154" i="123"/>
  <c r="Z154" i="123"/>
  <c r="Y154" i="123"/>
  <c r="W154" i="123"/>
  <c r="V154" i="123"/>
  <c r="U154" i="123"/>
  <c r="T154" i="123"/>
  <c r="S154" i="123"/>
  <c r="R154" i="123"/>
  <c r="Q154" i="123"/>
  <c r="P154" i="123"/>
  <c r="O154" i="123"/>
  <c r="N154" i="123"/>
  <c r="M154" i="123"/>
  <c r="L154" i="123"/>
  <c r="K154" i="123"/>
  <c r="J154" i="123"/>
  <c r="I154" i="123"/>
  <c r="H154" i="123"/>
  <c r="G154" i="123"/>
  <c r="F154" i="123"/>
  <c r="D154" i="123"/>
  <c r="C154" i="123"/>
  <c r="B154" i="123"/>
  <c r="AB153" i="123"/>
  <c r="Z153" i="123"/>
  <c r="Y153" i="123"/>
  <c r="W153" i="123"/>
  <c r="V153" i="123"/>
  <c r="U153" i="123"/>
  <c r="T153" i="123"/>
  <c r="S153" i="123"/>
  <c r="R153" i="123"/>
  <c r="Q153" i="123"/>
  <c r="P153" i="123"/>
  <c r="O153" i="123"/>
  <c r="N153" i="123"/>
  <c r="M153" i="123"/>
  <c r="L153" i="123"/>
  <c r="K153" i="123"/>
  <c r="J153" i="123"/>
  <c r="I153" i="123"/>
  <c r="H153" i="123"/>
  <c r="G153" i="123"/>
  <c r="F153" i="123"/>
  <c r="D153" i="123"/>
  <c r="C153" i="123"/>
  <c r="B153" i="123"/>
  <c r="AB152" i="123"/>
  <c r="Z152" i="123"/>
  <c r="Y152" i="123"/>
  <c r="W152" i="123"/>
  <c r="V152" i="123"/>
  <c r="U152" i="123"/>
  <c r="T152" i="123"/>
  <c r="S152" i="123"/>
  <c r="R152" i="123"/>
  <c r="Q152" i="123"/>
  <c r="P152" i="123"/>
  <c r="O152" i="123"/>
  <c r="N152" i="123"/>
  <c r="M152" i="123"/>
  <c r="L152" i="123"/>
  <c r="K152" i="123"/>
  <c r="J152" i="123"/>
  <c r="I152" i="123"/>
  <c r="H152" i="123"/>
  <c r="G152" i="123"/>
  <c r="F152" i="123"/>
  <c r="D152" i="123"/>
  <c r="C152" i="123"/>
  <c r="B152" i="123"/>
  <c r="AB151" i="123"/>
  <c r="Z151" i="123"/>
  <c r="Y151" i="123"/>
  <c r="W151" i="123"/>
  <c r="V151" i="123"/>
  <c r="U151" i="123"/>
  <c r="T151" i="123"/>
  <c r="S151" i="123"/>
  <c r="R151" i="123"/>
  <c r="Q151" i="123"/>
  <c r="P151" i="123"/>
  <c r="O151" i="123"/>
  <c r="N151" i="123"/>
  <c r="M151" i="123"/>
  <c r="L151" i="123"/>
  <c r="K151" i="123"/>
  <c r="J151" i="123"/>
  <c r="I151" i="123"/>
  <c r="H151" i="123"/>
  <c r="G151" i="123"/>
  <c r="F151" i="123"/>
  <c r="D151" i="123"/>
  <c r="C151" i="123"/>
  <c r="B151" i="123"/>
  <c r="AB150" i="123"/>
  <c r="Z150" i="123"/>
  <c r="Y150" i="123"/>
  <c r="W150" i="123"/>
  <c r="V150" i="123"/>
  <c r="U150" i="123"/>
  <c r="T150" i="123"/>
  <c r="S150" i="123"/>
  <c r="R150" i="123"/>
  <c r="Q150" i="123"/>
  <c r="P150" i="123"/>
  <c r="O150" i="123"/>
  <c r="N150" i="123"/>
  <c r="M150" i="123"/>
  <c r="L150" i="123"/>
  <c r="K150" i="123"/>
  <c r="J150" i="123"/>
  <c r="I150" i="123"/>
  <c r="H150" i="123"/>
  <c r="G150" i="123"/>
  <c r="F150" i="123"/>
  <c r="D150" i="123"/>
  <c r="C150" i="123"/>
  <c r="B150" i="123"/>
  <c r="AB149" i="123"/>
  <c r="Z149" i="123"/>
  <c r="Y149" i="123"/>
  <c r="W149" i="123"/>
  <c r="V149" i="123"/>
  <c r="U149" i="123"/>
  <c r="T149" i="123"/>
  <c r="S149" i="123"/>
  <c r="R149" i="123"/>
  <c r="Q149" i="123"/>
  <c r="P149" i="123"/>
  <c r="O149" i="123"/>
  <c r="N149" i="123"/>
  <c r="M149" i="123"/>
  <c r="L149" i="123"/>
  <c r="K149" i="123"/>
  <c r="J149" i="123"/>
  <c r="I149" i="123"/>
  <c r="H149" i="123"/>
  <c r="G149" i="123"/>
  <c r="F149" i="123"/>
  <c r="D149" i="123"/>
  <c r="C149" i="123"/>
  <c r="B149" i="123"/>
  <c r="AB148" i="123"/>
  <c r="Z148" i="123"/>
  <c r="Y148" i="123"/>
  <c r="W148" i="123"/>
  <c r="V148" i="123"/>
  <c r="U148" i="123"/>
  <c r="T148" i="123"/>
  <c r="S148" i="123"/>
  <c r="R148" i="123"/>
  <c r="Q148" i="123"/>
  <c r="P148" i="123"/>
  <c r="O148" i="123"/>
  <c r="N148" i="123"/>
  <c r="M148" i="123"/>
  <c r="L148" i="123"/>
  <c r="K148" i="123"/>
  <c r="J148" i="123"/>
  <c r="I148" i="123"/>
  <c r="H148" i="123"/>
  <c r="G148" i="123"/>
  <c r="F148" i="123"/>
  <c r="D148" i="123"/>
  <c r="C148" i="123"/>
  <c r="B148" i="123"/>
  <c r="AB147" i="123"/>
  <c r="Z147" i="123"/>
  <c r="Y147" i="123"/>
  <c r="W147" i="123"/>
  <c r="V147" i="123"/>
  <c r="U147" i="123"/>
  <c r="T147" i="123"/>
  <c r="S147" i="123"/>
  <c r="R147" i="123"/>
  <c r="Q147" i="123"/>
  <c r="P147" i="123"/>
  <c r="O147" i="123"/>
  <c r="N147" i="123"/>
  <c r="M147" i="123"/>
  <c r="L147" i="123"/>
  <c r="K147" i="123"/>
  <c r="J147" i="123"/>
  <c r="I147" i="123"/>
  <c r="H147" i="123"/>
  <c r="G147" i="123"/>
  <c r="F147" i="123"/>
  <c r="D147" i="123"/>
  <c r="C147" i="123"/>
  <c r="B147" i="123"/>
  <c r="AB146" i="123"/>
  <c r="Z146" i="123"/>
  <c r="Y146" i="123"/>
  <c r="W146" i="123"/>
  <c r="V146" i="123"/>
  <c r="U146" i="123"/>
  <c r="T146" i="123"/>
  <c r="S146" i="123"/>
  <c r="R146" i="123"/>
  <c r="Q146" i="123"/>
  <c r="P146" i="123"/>
  <c r="O146" i="123"/>
  <c r="N146" i="123"/>
  <c r="M146" i="123"/>
  <c r="L146" i="123"/>
  <c r="K146" i="123"/>
  <c r="J146" i="123"/>
  <c r="I146" i="123"/>
  <c r="H146" i="123"/>
  <c r="G146" i="123"/>
  <c r="F146" i="123"/>
  <c r="D146" i="123"/>
  <c r="C146" i="123"/>
  <c r="B146" i="123"/>
  <c r="AB145" i="123"/>
  <c r="Z145" i="123"/>
  <c r="Y145" i="123"/>
  <c r="W145" i="123"/>
  <c r="V145" i="123"/>
  <c r="U145" i="123"/>
  <c r="T145" i="123"/>
  <c r="S145" i="123"/>
  <c r="R145" i="123"/>
  <c r="Q145" i="123"/>
  <c r="P145" i="123"/>
  <c r="O145" i="123"/>
  <c r="N145" i="123"/>
  <c r="M145" i="123"/>
  <c r="L145" i="123"/>
  <c r="K145" i="123"/>
  <c r="J145" i="123"/>
  <c r="I145" i="123"/>
  <c r="H145" i="123"/>
  <c r="G145" i="123"/>
  <c r="F145" i="123"/>
  <c r="D145" i="123"/>
  <c r="C145" i="123"/>
  <c r="B145" i="123"/>
  <c r="AB144" i="123"/>
  <c r="Z144" i="123"/>
  <c r="Y144" i="123"/>
  <c r="W144" i="123"/>
  <c r="V144" i="123"/>
  <c r="U144" i="123"/>
  <c r="T144" i="123"/>
  <c r="S144" i="123"/>
  <c r="R144" i="123"/>
  <c r="Q144" i="123"/>
  <c r="P144" i="123"/>
  <c r="O144" i="123"/>
  <c r="N144" i="123"/>
  <c r="M144" i="123"/>
  <c r="L144" i="123"/>
  <c r="K144" i="123"/>
  <c r="J144" i="123"/>
  <c r="I144" i="123"/>
  <c r="H144" i="123"/>
  <c r="G144" i="123"/>
  <c r="F144" i="123"/>
  <c r="D144" i="123"/>
  <c r="C144" i="123"/>
  <c r="B144" i="123"/>
  <c r="AB143" i="123"/>
  <c r="Z143" i="123"/>
  <c r="AA143" i="123" s="1"/>
  <c r="Y143" i="123"/>
  <c r="W143" i="123"/>
  <c r="V143" i="123"/>
  <c r="U143" i="123"/>
  <c r="T143" i="123"/>
  <c r="S143" i="123"/>
  <c r="R143" i="123"/>
  <c r="Q143" i="123"/>
  <c r="P143" i="123"/>
  <c r="O143" i="123"/>
  <c r="N143" i="123"/>
  <c r="M143" i="123"/>
  <c r="L143" i="123"/>
  <c r="K143" i="123"/>
  <c r="J143" i="123"/>
  <c r="I143" i="123"/>
  <c r="H143" i="123"/>
  <c r="G143" i="123"/>
  <c r="F143" i="123"/>
  <c r="D143" i="123"/>
  <c r="C143" i="123"/>
  <c r="B143" i="123"/>
  <c r="AB142" i="123"/>
  <c r="Z142" i="123"/>
  <c r="Y142" i="123"/>
  <c r="W142" i="123"/>
  <c r="V142" i="123"/>
  <c r="U142" i="123"/>
  <c r="T142" i="123"/>
  <c r="S142" i="123"/>
  <c r="R142" i="123"/>
  <c r="Q142" i="123"/>
  <c r="P142" i="123"/>
  <c r="O142" i="123"/>
  <c r="N142" i="123"/>
  <c r="M142" i="123"/>
  <c r="L142" i="123"/>
  <c r="K142" i="123"/>
  <c r="J142" i="123"/>
  <c r="I142" i="123"/>
  <c r="H142" i="123"/>
  <c r="G142" i="123"/>
  <c r="F142" i="123"/>
  <c r="D142" i="123"/>
  <c r="C142" i="123"/>
  <c r="B142" i="123"/>
  <c r="AB141" i="123"/>
  <c r="Z141" i="123"/>
  <c r="Y141" i="123"/>
  <c r="W141" i="123"/>
  <c r="V141" i="123"/>
  <c r="U141" i="123"/>
  <c r="T141" i="123"/>
  <c r="S141" i="123"/>
  <c r="R141" i="123"/>
  <c r="Q141" i="123"/>
  <c r="P141" i="123"/>
  <c r="O141" i="123"/>
  <c r="N141" i="123"/>
  <c r="M141" i="123"/>
  <c r="L141" i="123"/>
  <c r="K141" i="123"/>
  <c r="J141" i="123"/>
  <c r="I141" i="123"/>
  <c r="H141" i="123"/>
  <c r="G141" i="123"/>
  <c r="F141" i="123"/>
  <c r="D141" i="123"/>
  <c r="C141" i="123"/>
  <c r="B141" i="123"/>
  <c r="AB140" i="123"/>
  <c r="Z140" i="123"/>
  <c r="Y140" i="123"/>
  <c r="W140" i="123"/>
  <c r="V140" i="123"/>
  <c r="U140" i="123"/>
  <c r="T140" i="123"/>
  <c r="S140" i="123"/>
  <c r="R140" i="123"/>
  <c r="Q140" i="123"/>
  <c r="P140" i="123"/>
  <c r="O140" i="123"/>
  <c r="N140" i="123"/>
  <c r="M140" i="123"/>
  <c r="L140" i="123"/>
  <c r="K140" i="123"/>
  <c r="J140" i="123"/>
  <c r="I140" i="123"/>
  <c r="H140" i="123"/>
  <c r="G140" i="123"/>
  <c r="F140" i="123"/>
  <c r="D140" i="123"/>
  <c r="C140" i="123"/>
  <c r="B140" i="123"/>
  <c r="AB139" i="123"/>
  <c r="Z139" i="123"/>
  <c r="Y139" i="123"/>
  <c r="W139" i="123"/>
  <c r="V139" i="123"/>
  <c r="U139" i="123"/>
  <c r="T139" i="123"/>
  <c r="S139" i="123"/>
  <c r="R139" i="123"/>
  <c r="Q139" i="123"/>
  <c r="P139" i="123"/>
  <c r="O139" i="123"/>
  <c r="N139" i="123"/>
  <c r="M139" i="123"/>
  <c r="L139" i="123"/>
  <c r="K139" i="123"/>
  <c r="J139" i="123"/>
  <c r="I139" i="123"/>
  <c r="H139" i="123"/>
  <c r="G139" i="123"/>
  <c r="F139" i="123"/>
  <c r="D139" i="123"/>
  <c r="C139" i="123"/>
  <c r="B139" i="123"/>
  <c r="AB138" i="123"/>
  <c r="Z138" i="123"/>
  <c r="Y138" i="123"/>
  <c r="W138" i="123"/>
  <c r="V138" i="123"/>
  <c r="U138" i="123"/>
  <c r="T138" i="123"/>
  <c r="S138" i="123"/>
  <c r="R138" i="123"/>
  <c r="Q138" i="123"/>
  <c r="P138" i="123"/>
  <c r="O138" i="123"/>
  <c r="N138" i="123"/>
  <c r="M138" i="123"/>
  <c r="L138" i="123"/>
  <c r="K138" i="123"/>
  <c r="J138" i="123"/>
  <c r="I138" i="123"/>
  <c r="H138" i="123"/>
  <c r="G138" i="123"/>
  <c r="F138" i="123"/>
  <c r="D138" i="123"/>
  <c r="C138" i="123"/>
  <c r="B138" i="123"/>
  <c r="AB137" i="123"/>
  <c r="Z137" i="123"/>
  <c r="Y137" i="123"/>
  <c r="W137" i="123"/>
  <c r="V137" i="123"/>
  <c r="U137" i="123"/>
  <c r="T137" i="123"/>
  <c r="S137" i="123"/>
  <c r="R137" i="123"/>
  <c r="Q137" i="123"/>
  <c r="P137" i="123"/>
  <c r="O137" i="123"/>
  <c r="N137" i="123"/>
  <c r="M137" i="123"/>
  <c r="L137" i="123"/>
  <c r="K137" i="123"/>
  <c r="J137" i="123"/>
  <c r="I137" i="123"/>
  <c r="H137" i="123"/>
  <c r="G137" i="123"/>
  <c r="F137" i="123"/>
  <c r="D137" i="123"/>
  <c r="C137" i="123"/>
  <c r="B137" i="123"/>
  <c r="AB136" i="123"/>
  <c r="Z136" i="123"/>
  <c r="Y136" i="123"/>
  <c r="W136" i="123"/>
  <c r="V136" i="123"/>
  <c r="U136" i="123"/>
  <c r="T136" i="123"/>
  <c r="S136" i="123"/>
  <c r="R136" i="123"/>
  <c r="Q136" i="123"/>
  <c r="P136" i="123"/>
  <c r="O136" i="123"/>
  <c r="N136" i="123"/>
  <c r="M136" i="123"/>
  <c r="L136" i="123"/>
  <c r="K136" i="123"/>
  <c r="J136" i="123"/>
  <c r="I136" i="123"/>
  <c r="H136" i="123"/>
  <c r="G136" i="123"/>
  <c r="F136" i="123"/>
  <c r="D136" i="123"/>
  <c r="C136" i="123"/>
  <c r="B136" i="123"/>
  <c r="AB135" i="123"/>
  <c r="Z135" i="123"/>
  <c r="AA135" i="123" s="1"/>
  <c r="Y135" i="123"/>
  <c r="W135" i="123"/>
  <c r="V135" i="123"/>
  <c r="U135" i="123"/>
  <c r="T135" i="123"/>
  <c r="S135" i="123"/>
  <c r="R135" i="123"/>
  <c r="Q135" i="123"/>
  <c r="P135" i="123"/>
  <c r="O135" i="123"/>
  <c r="N135" i="123"/>
  <c r="M135" i="123"/>
  <c r="L135" i="123"/>
  <c r="K135" i="123"/>
  <c r="J135" i="123"/>
  <c r="I135" i="123"/>
  <c r="H135" i="123"/>
  <c r="G135" i="123"/>
  <c r="F135" i="123"/>
  <c r="D135" i="123"/>
  <c r="C135" i="123"/>
  <c r="B135" i="123"/>
  <c r="AB134" i="123"/>
  <c r="Z134" i="123"/>
  <c r="Y134" i="123"/>
  <c r="W134" i="123"/>
  <c r="V134" i="123"/>
  <c r="U134" i="123"/>
  <c r="T134" i="123"/>
  <c r="S134" i="123"/>
  <c r="R134" i="123"/>
  <c r="Q134" i="123"/>
  <c r="P134" i="123"/>
  <c r="O134" i="123"/>
  <c r="N134" i="123"/>
  <c r="M134" i="123"/>
  <c r="L134" i="123"/>
  <c r="K134" i="123"/>
  <c r="J134" i="123"/>
  <c r="I134" i="123"/>
  <c r="H134" i="123"/>
  <c r="G134" i="123"/>
  <c r="F134" i="123"/>
  <c r="D134" i="123"/>
  <c r="C134" i="123"/>
  <c r="B134" i="123"/>
  <c r="AB133" i="123"/>
  <c r="Z133" i="123"/>
  <c r="AA133" i="123" s="1"/>
  <c r="Y133" i="123"/>
  <c r="W133" i="123"/>
  <c r="V133" i="123"/>
  <c r="U133" i="123"/>
  <c r="T133" i="123"/>
  <c r="S133" i="123"/>
  <c r="R133" i="123"/>
  <c r="Q133" i="123"/>
  <c r="P133" i="123"/>
  <c r="O133" i="123"/>
  <c r="N133" i="123"/>
  <c r="M133" i="123"/>
  <c r="L133" i="123"/>
  <c r="K133" i="123"/>
  <c r="J133" i="123"/>
  <c r="I133" i="123"/>
  <c r="H133" i="123"/>
  <c r="G133" i="123"/>
  <c r="F133" i="123"/>
  <c r="D133" i="123"/>
  <c r="C133" i="123"/>
  <c r="B133" i="123"/>
  <c r="AB132" i="123"/>
  <c r="Z132" i="123"/>
  <c r="Y132" i="123"/>
  <c r="W132" i="123"/>
  <c r="V132" i="123"/>
  <c r="U132" i="123"/>
  <c r="T132" i="123"/>
  <c r="S132" i="123"/>
  <c r="R132" i="123"/>
  <c r="Q132" i="123"/>
  <c r="P132" i="123"/>
  <c r="O132" i="123"/>
  <c r="N132" i="123"/>
  <c r="M132" i="123"/>
  <c r="L132" i="123"/>
  <c r="K132" i="123"/>
  <c r="J132" i="123"/>
  <c r="I132" i="123"/>
  <c r="H132" i="123"/>
  <c r="G132" i="123"/>
  <c r="F132" i="123"/>
  <c r="D132" i="123"/>
  <c r="C132" i="123"/>
  <c r="B132" i="123"/>
  <c r="AB131" i="123"/>
  <c r="Z131" i="123"/>
  <c r="AA131" i="123" s="1"/>
  <c r="Y131" i="123"/>
  <c r="W131" i="123"/>
  <c r="V131" i="123"/>
  <c r="U131" i="123"/>
  <c r="T131" i="123"/>
  <c r="S131" i="123"/>
  <c r="R131" i="123"/>
  <c r="Q131" i="123"/>
  <c r="P131" i="123"/>
  <c r="O131" i="123"/>
  <c r="N131" i="123"/>
  <c r="M131" i="123"/>
  <c r="L131" i="123"/>
  <c r="K131" i="123"/>
  <c r="J131" i="123"/>
  <c r="I131" i="123"/>
  <c r="H131" i="123"/>
  <c r="G131" i="123"/>
  <c r="F131" i="123"/>
  <c r="D131" i="123"/>
  <c r="C131" i="123"/>
  <c r="B131" i="123"/>
  <c r="AB130" i="123"/>
  <c r="Z130" i="123"/>
  <c r="Y130" i="123"/>
  <c r="W130" i="123"/>
  <c r="V130" i="123"/>
  <c r="U130" i="123"/>
  <c r="T130" i="123"/>
  <c r="S130" i="123"/>
  <c r="R130" i="123"/>
  <c r="Q130" i="123"/>
  <c r="P130" i="123"/>
  <c r="O130" i="123"/>
  <c r="N130" i="123"/>
  <c r="M130" i="123"/>
  <c r="L130" i="123"/>
  <c r="K130" i="123"/>
  <c r="J130" i="123"/>
  <c r="I130" i="123"/>
  <c r="H130" i="123"/>
  <c r="G130" i="123"/>
  <c r="F130" i="123"/>
  <c r="D130" i="123"/>
  <c r="C130" i="123"/>
  <c r="B130" i="123"/>
  <c r="AB129" i="123"/>
  <c r="Z129" i="123"/>
  <c r="AA129" i="123" s="1"/>
  <c r="Y129" i="123"/>
  <c r="W129" i="123"/>
  <c r="V129" i="123"/>
  <c r="U129" i="123"/>
  <c r="T129" i="123"/>
  <c r="S129" i="123"/>
  <c r="R129" i="123"/>
  <c r="Q129" i="123"/>
  <c r="P129" i="123"/>
  <c r="O129" i="123"/>
  <c r="N129" i="123"/>
  <c r="M129" i="123"/>
  <c r="L129" i="123"/>
  <c r="K129" i="123"/>
  <c r="J129" i="123"/>
  <c r="I129" i="123"/>
  <c r="H129" i="123"/>
  <c r="G129" i="123"/>
  <c r="F129" i="123"/>
  <c r="D129" i="123"/>
  <c r="C129" i="123"/>
  <c r="B129" i="123"/>
  <c r="AB128" i="123"/>
  <c r="Z128" i="123"/>
  <c r="Y128" i="123"/>
  <c r="W128" i="123"/>
  <c r="V128" i="123"/>
  <c r="U128" i="123"/>
  <c r="T128" i="123"/>
  <c r="S128" i="123"/>
  <c r="R128" i="123"/>
  <c r="Q128" i="123"/>
  <c r="P128" i="123"/>
  <c r="O128" i="123"/>
  <c r="N128" i="123"/>
  <c r="M128" i="123"/>
  <c r="L128" i="123"/>
  <c r="K128" i="123"/>
  <c r="J128" i="123"/>
  <c r="I128" i="123"/>
  <c r="H128" i="123"/>
  <c r="G128" i="123"/>
  <c r="F128" i="123"/>
  <c r="D128" i="123"/>
  <c r="C128" i="123"/>
  <c r="B128" i="123"/>
  <c r="AB127" i="123"/>
  <c r="Z127" i="123"/>
  <c r="AA127" i="123" s="1"/>
  <c r="Y127" i="123"/>
  <c r="W127" i="123"/>
  <c r="V127" i="123"/>
  <c r="U127" i="123"/>
  <c r="T127" i="123"/>
  <c r="S127" i="123"/>
  <c r="R127" i="123"/>
  <c r="Q127" i="123"/>
  <c r="P127" i="123"/>
  <c r="O127" i="123"/>
  <c r="N127" i="123"/>
  <c r="M127" i="123"/>
  <c r="L127" i="123"/>
  <c r="K127" i="123"/>
  <c r="J127" i="123"/>
  <c r="I127" i="123"/>
  <c r="H127" i="123"/>
  <c r="G127" i="123"/>
  <c r="F127" i="123"/>
  <c r="D127" i="123"/>
  <c r="C127" i="123"/>
  <c r="B127" i="123"/>
  <c r="AB126" i="123"/>
  <c r="Z126" i="123"/>
  <c r="Y126" i="123"/>
  <c r="W126" i="123"/>
  <c r="V126" i="123"/>
  <c r="U126" i="123"/>
  <c r="T126" i="123"/>
  <c r="S126" i="123"/>
  <c r="R126" i="123"/>
  <c r="Q126" i="123"/>
  <c r="P126" i="123"/>
  <c r="O126" i="123"/>
  <c r="N126" i="123"/>
  <c r="M126" i="123"/>
  <c r="L126" i="123"/>
  <c r="K126" i="123"/>
  <c r="J126" i="123"/>
  <c r="I126" i="123"/>
  <c r="H126" i="123"/>
  <c r="G126" i="123"/>
  <c r="F126" i="123"/>
  <c r="D126" i="123"/>
  <c r="C126" i="123"/>
  <c r="B126" i="123"/>
  <c r="AB125" i="123"/>
  <c r="Z125" i="123"/>
  <c r="AA125" i="123" s="1"/>
  <c r="Y125" i="123"/>
  <c r="W125" i="123"/>
  <c r="V125" i="123"/>
  <c r="U125" i="123"/>
  <c r="T125" i="123"/>
  <c r="S125" i="123"/>
  <c r="R125" i="123"/>
  <c r="Q125" i="123"/>
  <c r="P125" i="123"/>
  <c r="O125" i="123"/>
  <c r="N125" i="123"/>
  <c r="M125" i="123"/>
  <c r="L125" i="123"/>
  <c r="K125" i="123"/>
  <c r="J125" i="123"/>
  <c r="I125" i="123"/>
  <c r="H125" i="123"/>
  <c r="G125" i="123"/>
  <c r="F125" i="123"/>
  <c r="D125" i="123"/>
  <c r="C125" i="123"/>
  <c r="B125" i="123"/>
  <c r="AB124" i="123"/>
  <c r="Z124" i="123"/>
  <c r="Y124" i="123"/>
  <c r="W124" i="123"/>
  <c r="V124" i="123"/>
  <c r="U124" i="123"/>
  <c r="T124" i="123"/>
  <c r="S124" i="123"/>
  <c r="R124" i="123"/>
  <c r="Q124" i="123"/>
  <c r="P124" i="123"/>
  <c r="O124" i="123"/>
  <c r="N124" i="123"/>
  <c r="M124" i="123"/>
  <c r="L124" i="123"/>
  <c r="K124" i="123"/>
  <c r="J124" i="123"/>
  <c r="I124" i="123"/>
  <c r="H124" i="123"/>
  <c r="G124" i="123"/>
  <c r="F124" i="123"/>
  <c r="D124" i="123"/>
  <c r="C124" i="123"/>
  <c r="B124" i="123"/>
  <c r="AB123" i="123"/>
  <c r="Z123" i="123"/>
  <c r="AA123" i="123" s="1"/>
  <c r="Y123" i="123"/>
  <c r="W123" i="123"/>
  <c r="V123" i="123"/>
  <c r="U123" i="123"/>
  <c r="T123" i="123"/>
  <c r="S123" i="123"/>
  <c r="R123" i="123"/>
  <c r="Q123" i="123"/>
  <c r="P123" i="123"/>
  <c r="O123" i="123"/>
  <c r="N123" i="123"/>
  <c r="M123" i="123"/>
  <c r="L123" i="123"/>
  <c r="K123" i="123"/>
  <c r="J123" i="123"/>
  <c r="I123" i="123"/>
  <c r="H123" i="123"/>
  <c r="G123" i="123"/>
  <c r="F123" i="123"/>
  <c r="D123" i="123"/>
  <c r="C123" i="123"/>
  <c r="B123" i="123"/>
  <c r="AB122" i="123"/>
  <c r="Z122" i="123"/>
  <c r="Y122" i="123"/>
  <c r="W122" i="123"/>
  <c r="V122" i="123"/>
  <c r="U122" i="123"/>
  <c r="T122" i="123"/>
  <c r="S122" i="123"/>
  <c r="R122" i="123"/>
  <c r="Q122" i="123"/>
  <c r="P122" i="123"/>
  <c r="O122" i="123"/>
  <c r="N122" i="123"/>
  <c r="M122" i="123"/>
  <c r="L122" i="123"/>
  <c r="K122" i="123"/>
  <c r="J122" i="123"/>
  <c r="I122" i="123"/>
  <c r="H122" i="123"/>
  <c r="G122" i="123"/>
  <c r="F122" i="123"/>
  <c r="D122" i="123"/>
  <c r="C122" i="123"/>
  <c r="B122" i="123"/>
  <c r="AB121" i="123"/>
  <c r="Z121" i="123"/>
  <c r="AA121" i="123" s="1"/>
  <c r="Y121" i="123"/>
  <c r="W121" i="123"/>
  <c r="V121" i="123"/>
  <c r="U121" i="123"/>
  <c r="T121" i="123"/>
  <c r="S121" i="123"/>
  <c r="R121" i="123"/>
  <c r="Q121" i="123"/>
  <c r="P121" i="123"/>
  <c r="O121" i="123"/>
  <c r="N121" i="123"/>
  <c r="M121" i="123"/>
  <c r="L121" i="123"/>
  <c r="K121" i="123"/>
  <c r="J121" i="123"/>
  <c r="I121" i="123"/>
  <c r="H121" i="123"/>
  <c r="G121" i="123"/>
  <c r="F121" i="123"/>
  <c r="D121" i="123"/>
  <c r="C121" i="123"/>
  <c r="B121" i="123"/>
  <c r="AB120" i="123"/>
  <c r="Z120" i="123"/>
  <c r="Y120" i="123"/>
  <c r="W120" i="123"/>
  <c r="V120" i="123"/>
  <c r="U120" i="123"/>
  <c r="T120" i="123"/>
  <c r="S120" i="123"/>
  <c r="R120" i="123"/>
  <c r="Q120" i="123"/>
  <c r="P120" i="123"/>
  <c r="O120" i="123"/>
  <c r="N120" i="123"/>
  <c r="M120" i="123"/>
  <c r="L120" i="123"/>
  <c r="K120" i="123"/>
  <c r="J120" i="123"/>
  <c r="I120" i="123"/>
  <c r="H120" i="123"/>
  <c r="G120" i="123"/>
  <c r="F120" i="123"/>
  <c r="D120" i="123"/>
  <c r="C120" i="123"/>
  <c r="B120" i="123"/>
  <c r="AB119" i="123"/>
  <c r="Z119" i="123"/>
  <c r="AA119" i="123" s="1"/>
  <c r="Y119" i="123"/>
  <c r="W119" i="123"/>
  <c r="V119" i="123"/>
  <c r="U119" i="123"/>
  <c r="T119" i="123"/>
  <c r="S119" i="123"/>
  <c r="R119" i="123"/>
  <c r="Q119" i="123"/>
  <c r="P119" i="123"/>
  <c r="O119" i="123"/>
  <c r="N119" i="123"/>
  <c r="M119" i="123"/>
  <c r="L119" i="123"/>
  <c r="K119" i="123"/>
  <c r="J119" i="123"/>
  <c r="I119" i="123"/>
  <c r="H119" i="123"/>
  <c r="G119" i="123"/>
  <c r="F119" i="123"/>
  <c r="D119" i="123"/>
  <c r="C119" i="123"/>
  <c r="B119" i="123"/>
  <c r="AB118" i="123"/>
  <c r="Z118" i="123"/>
  <c r="Y118" i="123"/>
  <c r="W118" i="123"/>
  <c r="V118" i="123"/>
  <c r="U118" i="123"/>
  <c r="T118" i="123"/>
  <c r="S118" i="123"/>
  <c r="R118" i="123"/>
  <c r="Q118" i="123"/>
  <c r="P118" i="123"/>
  <c r="O118" i="123"/>
  <c r="N118" i="123"/>
  <c r="M118" i="123"/>
  <c r="L118" i="123"/>
  <c r="K118" i="123"/>
  <c r="J118" i="123"/>
  <c r="I118" i="123"/>
  <c r="H118" i="123"/>
  <c r="G118" i="123"/>
  <c r="F118" i="123"/>
  <c r="D118" i="123"/>
  <c r="C118" i="123"/>
  <c r="B118" i="123"/>
  <c r="AB117" i="123"/>
  <c r="Z117" i="123"/>
  <c r="AA117" i="123" s="1"/>
  <c r="Y117" i="123"/>
  <c r="W117" i="123"/>
  <c r="V117" i="123"/>
  <c r="U117" i="123"/>
  <c r="T117" i="123"/>
  <c r="S117" i="123"/>
  <c r="R117" i="123"/>
  <c r="Q117" i="123"/>
  <c r="P117" i="123"/>
  <c r="O117" i="123"/>
  <c r="N117" i="123"/>
  <c r="M117" i="123"/>
  <c r="L117" i="123"/>
  <c r="K117" i="123"/>
  <c r="J117" i="123"/>
  <c r="I117" i="123"/>
  <c r="H117" i="123"/>
  <c r="G117" i="123"/>
  <c r="F117" i="123"/>
  <c r="D117" i="123"/>
  <c r="C117" i="123"/>
  <c r="B117" i="123"/>
  <c r="AB116" i="123"/>
  <c r="Z116" i="123"/>
  <c r="Y116" i="123"/>
  <c r="W116" i="123"/>
  <c r="V116" i="123"/>
  <c r="U116" i="123"/>
  <c r="T116" i="123"/>
  <c r="S116" i="123"/>
  <c r="R116" i="123"/>
  <c r="Q116" i="123"/>
  <c r="P116" i="123"/>
  <c r="O116" i="123"/>
  <c r="N116" i="123"/>
  <c r="M116" i="123"/>
  <c r="L116" i="123"/>
  <c r="K116" i="123"/>
  <c r="J116" i="123"/>
  <c r="I116" i="123"/>
  <c r="H116" i="123"/>
  <c r="G116" i="123"/>
  <c r="F116" i="123"/>
  <c r="D116" i="123"/>
  <c r="C116" i="123"/>
  <c r="B116" i="123"/>
  <c r="AB115" i="123"/>
  <c r="Z115" i="123"/>
  <c r="AA115" i="123" s="1"/>
  <c r="Y115" i="123"/>
  <c r="W115" i="123"/>
  <c r="V115" i="123"/>
  <c r="U115" i="123"/>
  <c r="T115" i="123"/>
  <c r="S115" i="123"/>
  <c r="R115" i="123"/>
  <c r="Q115" i="123"/>
  <c r="P115" i="123"/>
  <c r="O115" i="123"/>
  <c r="N115" i="123"/>
  <c r="M115" i="123"/>
  <c r="L115" i="123"/>
  <c r="K115" i="123"/>
  <c r="J115" i="123"/>
  <c r="I115" i="123"/>
  <c r="H115" i="123"/>
  <c r="G115" i="123"/>
  <c r="F115" i="123"/>
  <c r="D115" i="123"/>
  <c r="C115" i="123"/>
  <c r="B115" i="123"/>
  <c r="AB114" i="123"/>
  <c r="Z114" i="123"/>
  <c r="Y114" i="123"/>
  <c r="W114" i="123"/>
  <c r="V114" i="123"/>
  <c r="U114" i="123"/>
  <c r="T114" i="123"/>
  <c r="S114" i="123"/>
  <c r="R114" i="123"/>
  <c r="Q114" i="123"/>
  <c r="P114" i="123"/>
  <c r="O114" i="123"/>
  <c r="N114" i="123"/>
  <c r="M114" i="123"/>
  <c r="L114" i="123"/>
  <c r="K114" i="123"/>
  <c r="J114" i="123"/>
  <c r="I114" i="123"/>
  <c r="H114" i="123"/>
  <c r="G114" i="123"/>
  <c r="F114" i="123"/>
  <c r="D114" i="123"/>
  <c r="C114" i="123"/>
  <c r="B114" i="123"/>
  <c r="AB113" i="123"/>
  <c r="Z113" i="123"/>
  <c r="AA113" i="123" s="1"/>
  <c r="Y113" i="123"/>
  <c r="W113" i="123"/>
  <c r="V113" i="123"/>
  <c r="U113" i="123"/>
  <c r="T113" i="123"/>
  <c r="S113" i="123"/>
  <c r="R113" i="123"/>
  <c r="Q113" i="123"/>
  <c r="P113" i="123"/>
  <c r="O113" i="123"/>
  <c r="N113" i="123"/>
  <c r="M113" i="123"/>
  <c r="L113" i="123"/>
  <c r="K113" i="123"/>
  <c r="J113" i="123"/>
  <c r="I113" i="123"/>
  <c r="H113" i="123"/>
  <c r="G113" i="123"/>
  <c r="F113" i="123"/>
  <c r="D113" i="123"/>
  <c r="C113" i="123"/>
  <c r="B113" i="123"/>
  <c r="AB112" i="123"/>
  <c r="Z112" i="123"/>
  <c r="Y112" i="123"/>
  <c r="W112" i="123"/>
  <c r="V112" i="123"/>
  <c r="U112" i="123"/>
  <c r="T112" i="123"/>
  <c r="S112" i="123"/>
  <c r="R112" i="123"/>
  <c r="Q112" i="123"/>
  <c r="P112" i="123"/>
  <c r="O112" i="123"/>
  <c r="N112" i="123"/>
  <c r="M112" i="123"/>
  <c r="L112" i="123"/>
  <c r="K112" i="123"/>
  <c r="J112" i="123"/>
  <c r="I112" i="123"/>
  <c r="H112" i="123"/>
  <c r="G112" i="123"/>
  <c r="F112" i="123"/>
  <c r="D112" i="123"/>
  <c r="C112" i="123"/>
  <c r="B112" i="123"/>
  <c r="AB111" i="123"/>
  <c r="AA111" i="123"/>
  <c r="Z111" i="123"/>
  <c r="Y111" i="123"/>
  <c r="W111" i="123"/>
  <c r="V111" i="123"/>
  <c r="U111" i="123"/>
  <c r="T111" i="123"/>
  <c r="S111" i="123"/>
  <c r="R111" i="123"/>
  <c r="Q111" i="123"/>
  <c r="P111" i="123"/>
  <c r="O111" i="123"/>
  <c r="N111" i="123"/>
  <c r="M111" i="123"/>
  <c r="L111" i="123"/>
  <c r="K111" i="123"/>
  <c r="J111" i="123"/>
  <c r="I111" i="123"/>
  <c r="H111" i="123"/>
  <c r="G111" i="123"/>
  <c r="F111" i="123"/>
  <c r="D111" i="123"/>
  <c r="C111" i="123"/>
  <c r="B111" i="123"/>
  <c r="AB110" i="123"/>
  <c r="AA110" i="123" s="1"/>
  <c r="Z110" i="123"/>
  <c r="Y110" i="123"/>
  <c r="W110" i="123"/>
  <c r="V110" i="123"/>
  <c r="U110" i="123"/>
  <c r="T110" i="123"/>
  <c r="S110" i="123"/>
  <c r="R110" i="123"/>
  <c r="Q110" i="123"/>
  <c r="P110" i="123"/>
  <c r="O110" i="123"/>
  <c r="N110" i="123"/>
  <c r="M110" i="123"/>
  <c r="L110" i="123"/>
  <c r="K110" i="123"/>
  <c r="J110" i="123"/>
  <c r="I110" i="123"/>
  <c r="H110" i="123"/>
  <c r="G110" i="123"/>
  <c r="F110" i="123"/>
  <c r="D110" i="123"/>
  <c r="C110" i="123"/>
  <c r="B110" i="123"/>
  <c r="AB109" i="123"/>
  <c r="Z109" i="123"/>
  <c r="Y109" i="123"/>
  <c r="W109" i="123"/>
  <c r="V109" i="123"/>
  <c r="U109" i="123"/>
  <c r="T109" i="123"/>
  <c r="S109" i="123"/>
  <c r="R109" i="123"/>
  <c r="Q109" i="123"/>
  <c r="P109" i="123"/>
  <c r="O109" i="123"/>
  <c r="N109" i="123"/>
  <c r="M109" i="123"/>
  <c r="L109" i="123"/>
  <c r="K109" i="123"/>
  <c r="J109" i="123"/>
  <c r="I109" i="123"/>
  <c r="H109" i="123"/>
  <c r="G109" i="123"/>
  <c r="F109" i="123"/>
  <c r="D109" i="123"/>
  <c r="C109" i="123"/>
  <c r="B109" i="123"/>
  <c r="AB108" i="123"/>
  <c r="Z108" i="123"/>
  <c r="Y108" i="123"/>
  <c r="W108" i="123"/>
  <c r="V108" i="123"/>
  <c r="U108" i="123"/>
  <c r="T108" i="123"/>
  <c r="S108" i="123"/>
  <c r="R108" i="123"/>
  <c r="Q108" i="123"/>
  <c r="P108" i="123"/>
  <c r="O108" i="123"/>
  <c r="N108" i="123"/>
  <c r="M108" i="123"/>
  <c r="L108" i="123"/>
  <c r="K108" i="123"/>
  <c r="J108" i="123"/>
  <c r="I108" i="123"/>
  <c r="H108" i="123"/>
  <c r="G108" i="123"/>
  <c r="F108" i="123"/>
  <c r="D108" i="123"/>
  <c r="C108" i="123"/>
  <c r="B108" i="123"/>
  <c r="AB107" i="123"/>
  <c r="Z107" i="123"/>
  <c r="Y107" i="123"/>
  <c r="W107" i="123"/>
  <c r="V107" i="123"/>
  <c r="U107" i="123"/>
  <c r="T107" i="123"/>
  <c r="S107" i="123"/>
  <c r="R107" i="123"/>
  <c r="Q107" i="123"/>
  <c r="P107" i="123"/>
  <c r="O107" i="123"/>
  <c r="N107" i="123"/>
  <c r="M107" i="123"/>
  <c r="L107" i="123"/>
  <c r="K107" i="123"/>
  <c r="J107" i="123"/>
  <c r="I107" i="123"/>
  <c r="H107" i="123"/>
  <c r="G107" i="123"/>
  <c r="F107" i="123"/>
  <c r="D107" i="123"/>
  <c r="C107" i="123"/>
  <c r="B107" i="123"/>
  <c r="AB106" i="123"/>
  <c r="Z106" i="123"/>
  <c r="Y106" i="123"/>
  <c r="W106" i="123"/>
  <c r="V106" i="123"/>
  <c r="U106" i="123"/>
  <c r="T106" i="123"/>
  <c r="S106" i="123"/>
  <c r="R106" i="123"/>
  <c r="Q106" i="123"/>
  <c r="P106" i="123"/>
  <c r="O106" i="123"/>
  <c r="N106" i="123"/>
  <c r="M106" i="123"/>
  <c r="L106" i="123"/>
  <c r="K106" i="123"/>
  <c r="J106" i="123"/>
  <c r="I106" i="123"/>
  <c r="H106" i="123"/>
  <c r="G106" i="123"/>
  <c r="F106" i="123"/>
  <c r="D106" i="123"/>
  <c r="C106" i="123"/>
  <c r="B106" i="123"/>
  <c r="AB105" i="123"/>
  <c r="Z105" i="123"/>
  <c r="Y105" i="123"/>
  <c r="W105" i="123"/>
  <c r="V105" i="123"/>
  <c r="U105" i="123"/>
  <c r="T105" i="123"/>
  <c r="S105" i="123"/>
  <c r="R105" i="123"/>
  <c r="Q105" i="123"/>
  <c r="P105" i="123"/>
  <c r="O105" i="123"/>
  <c r="N105" i="123"/>
  <c r="M105" i="123"/>
  <c r="L105" i="123"/>
  <c r="K105" i="123"/>
  <c r="J105" i="123"/>
  <c r="I105" i="123"/>
  <c r="H105" i="123"/>
  <c r="G105" i="123"/>
  <c r="F105" i="123"/>
  <c r="D105" i="123"/>
  <c r="C105" i="123"/>
  <c r="B105" i="123"/>
  <c r="AB104" i="123"/>
  <c r="Z104" i="123"/>
  <c r="Y104" i="123"/>
  <c r="W104" i="123"/>
  <c r="V104" i="123"/>
  <c r="U104" i="123"/>
  <c r="T104" i="123"/>
  <c r="S104" i="123"/>
  <c r="R104" i="123"/>
  <c r="Q104" i="123"/>
  <c r="P104" i="123"/>
  <c r="O104" i="123"/>
  <c r="N104" i="123"/>
  <c r="M104" i="123"/>
  <c r="L104" i="123"/>
  <c r="K104" i="123"/>
  <c r="J104" i="123"/>
  <c r="I104" i="123"/>
  <c r="H104" i="123"/>
  <c r="G104" i="123"/>
  <c r="F104" i="123"/>
  <c r="D104" i="123"/>
  <c r="C104" i="123"/>
  <c r="B104" i="123"/>
  <c r="AB103" i="123"/>
  <c r="Z103" i="123"/>
  <c r="Y103" i="123"/>
  <c r="W103" i="123"/>
  <c r="V103" i="123"/>
  <c r="U103" i="123"/>
  <c r="T103" i="123"/>
  <c r="S103" i="123"/>
  <c r="R103" i="123"/>
  <c r="Q103" i="123"/>
  <c r="P103" i="123"/>
  <c r="O103" i="123"/>
  <c r="N103" i="123"/>
  <c r="M103" i="123"/>
  <c r="L103" i="123"/>
  <c r="K103" i="123"/>
  <c r="J103" i="123"/>
  <c r="I103" i="123"/>
  <c r="H103" i="123"/>
  <c r="G103" i="123"/>
  <c r="F103" i="123"/>
  <c r="D103" i="123"/>
  <c r="C103" i="123"/>
  <c r="B103" i="123"/>
  <c r="AB102" i="123"/>
  <c r="Z102" i="123"/>
  <c r="Y102" i="123"/>
  <c r="W102" i="123"/>
  <c r="V102" i="123"/>
  <c r="U102" i="123"/>
  <c r="T102" i="123"/>
  <c r="S102" i="123"/>
  <c r="R102" i="123"/>
  <c r="Q102" i="123"/>
  <c r="P102" i="123"/>
  <c r="O102" i="123"/>
  <c r="N102" i="123"/>
  <c r="M102" i="123"/>
  <c r="L102" i="123"/>
  <c r="K102" i="123"/>
  <c r="J102" i="123"/>
  <c r="I102" i="123"/>
  <c r="H102" i="123"/>
  <c r="G102" i="123"/>
  <c r="F102" i="123"/>
  <c r="D102" i="123"/>
  <c r="C102" i="123"/>
  <c r="B102" i="123"/>
  <c r="AB101" i="123"/>
  <c r="Z101" i="123"/>
  <c r="Y101" i="123"/>
  <c r="W101" i="123"/>
  <c r="V101" i="123"/>
  <c r="U101" i="123"/>
  <c r="T101" i="123"/>
  <c r="S101" i="123"/>
  <c r="R101" i="123"/>
  <c r="Q101" i="123"/>
  <c r="P101" i="123"/>
  <c r="O101" i="123"/>
  <c r="N101" i="123"/>
  <c r="M101" i="123"/>
  <c r="L101" i="123"/>
  <c r="K101" i="123"/>
  <c r="J101" i="123"/>
  <c r="I101" i="123"/>
  <c r="H101" i="123"/>
  <c r="G101" i="123"/>
  <c r="F101" i="123"/>
  <c r="D101" i="123"/>
  <c r="C101" i="123"/>
  <c r="B101" i="123"/>
  <c r="AB100" i="123"/>
  <c r="Z100" i="123"/>
  <c r="Y100" i="123"/>
  <c r="W100" i="123"/>
  <c r="V100" i="123"/>
  <c r="U100" i="123"/>
  <c r="T100" i="123"/>
  <c r="S100" i="123"/>
  <c r="R100" i="123"/>
  <c r="Q100" i="123"/>
  <c r="P100" i="123"/>
  <c r="O100" i="123"/>
  <c r="N100" i="123"/>
  <c r="M100" i="123"/>
  <c r="L100" i="123"/>
  <c r="K100" i="123"/>
  <c r="J100" i="123"/>
  <c r="I100" i="123"/>
  <c r="H100" i="123"/>
  <c r="G100" i="123"/>
  <c r="F100" i="123"/>
  <c r="D100" i="123"/>
  <c r="C100" i="123"/>
  <c r="B100" i="123"/>
  <c r="AB99" i="123"/>
  <c r="Z99" i="123"/>
  <c r="Y99" i="123"/>
  <c r="W99" i="123"/>
  <c r="V99" i="123"/>
  <c r="U99" i="123"/>
  <c r="T99" i="123"/>
  <c r="S99" i="123"/>
  <c r="R99" i="123"/>
  <c r="Q99" i="123"/>
  <c r="P99" i="123"/>
  <c r="O99" i="123"/>
  <c r="N99" i="123"/>
  <c r="M99" i="123"/>
  <c r="L99" i="123"/>
  <c r="K99" i="123"/>
  <c r="J99" i="123"/>
  <c r="I99" i="123"/>
  <c r="H99" i="123"/>
  <c r="G99" i="123"/>
  <c r="F99" i="123"/>
  <c r="D99" i="123"/>
  <c r="C99" i="123"/>
  <c r="B99" i="123"/>
  <c r="AB98" i="123"/>
  <c r="Z98" i="123"/>
  <c r="Y98" i="123"/>
  <c r="W98" i="123"/>
  <c r="V98" i="123"/>
  <c r="U98" i="123"/>
  <c r="T98" i="123"/>
  <c r="S98" i="123"/>
  <c r="R98" i="123"/>
  <c r="Q98" i="123"/>
  <c r="P98" i="123"/>
  <c r="O98" i="123"/>
  <c r="N98" i="123"/>
  <c r="M98" i="123"/>
  <c r="L98" i="123"/>
  <c r="K98" i="123"/>
  <c r="J98" i="123"/>
  <c r="I98" i="123"/>
  <c r="H98" i="123"/>
  <c r="G98" i="123"/>
  <c r="F98" i="123"/>
  <c r="D98" i="123"/>
  <c r="C98" i="123"/>
  <c r="B98" i="123"/>
  <c r="AB97" i="123"/>
  <c r="Z97" i="123"/>
  <c r="Y97" i="123"/>
  <c r="W97" i="123"/>
  <c r="V97" i="123"/>
  <c r="U97" i="123"/>
  <c r="T97" i="123"/>
  <c r="S97" i="123"/>
  <c r="R97" i="123"/>
  <c r="Q97" i="123"/>
  <c r="P97" i="123"/>
  <c r="O97" i="123"/>
  <c r="N97" i="123"/>
  <c r="M97" i="123"/>
  <c r="L97" i="123"/>
  <c r="K97" i="123"/>
  <c r="J97" i="123"/>
  <c r="I97" i="123"/>
  <c r="H97" i="123"/>
  <c r="G97" i="123"/>
  <c r="F97" i="123"/>
  <c r="D97" i="123"/>
  <c r="C97" i="123"/>
  <c r="B97" i="123"/>
  <c r="AB96" i="123"/>
  <c r="Z96" i="123"/>
  <c r="Y96" i="123"/>
  <c r="W96" i="123"/>
  <c r="V96" i="123"/>
  <c r="U96" i="123"/>
  <c r="T96" i="123"/>
  <c r="S96" i="123"/>
  <c r="R96" i="123"/>
  <c r="Q96" i="123"/>
  <c r="P96" i="123"/>
  <c r="O96" i="123"/>
  <c r="N96" i="123"/>
  <c r="M96" i="123"/>
  <c r="L96" i="123"/>
  <c r="K96" i="123"/>
  <c r="J96" i="123"/>
  <c r="I96" i="123"/>
  <c r="H96" i="123"/>
  <c r="G96" i="123"/>
  <c r="F96" i="123"/>
  <c r="D96" i="123"/>
  <c r="C96" i="123"/>
  <c r="B96" i="123"/>
  <c r="AB95" i="123"/>
  <c r="Z95" i="123"/>
  <c r="Y95" i="123"/>
  <c r="W95" i="123"/>
  <c r="V95" i="123"/>
  <c r="U95" i="123"/>
  <c r="T95" i="123"/>
  <c r="S95" i="123"/>
  <c r="R95" i="123"/>
  <c r="Q95" i="123"/>
  <c r="P95" i="123"/>
  <c r="O95" i="123"/>
  <c r="N95" i="123"/>
  <c r="M95" i="123"/>
  <c r="L95" i="123"/>
  <c r="K95" i="123"/>
  <c r="J95" i="123"/>
  <c r="I95" i="123"/>
  <c r="H95" i="123"/>
  <c r="G95" i="123"/>
  <c r="F95" i="123"/>
  <c r="D95" i="123"/>
  <c r="C95" i="123"/>
  <c r="B95" i="123"/>
  <c r="AB94" i="123"/>
  <c r="Z94" i="123"/>
  <c r="Y94" i="123"/>
  <c r="W94" i="123"/>
  <c r="V94" i="123"/>
  <c r="U94" i="123"/>
  <c r="T94" i="123"/>
  <c r="S94" i="123"/>
  <c r="R94" i="123"/>
  <c r="Q94" i="123"/>
  <c r="P94" i="123"/>
  <c r="O94" i="123"/>
  <c r="N94" i="123"/>
  <c r="M94" i="123"/>
  <c r="L94" i="123"/>
  <c r="K94" i="123"/>
  <c r="J94" i="123"/>
  <c r="I94" i="123"/>
  <c r="H94" i="123"/>
  <c r="G94" i="123"/>
  <c r="F94" i="123"/>
  <c r="D94" i="123"/>
  <c r="C94" i="123"/>
  <c r="B94" i="123"/>
  <c r="AB93" i="123"/>
  <c r="Z93" i="123"/>
  <c r="Y93" i="123"/>
  <c r="W93" i="123"/>
  <c r="V93" i="123"/>
  <c r="U93" i="123"/>
  <c r="T93" i="123"/>
  <c r="S93" i="123"/>
  <c r="R93" i="123"/>
  <c r="Q93" i="123"/>
  <c r="P93" i="123"/>
  <c r="O93" i="123"/>
  <c r="N93" i="123"/>
  <c r="M93" i="123"/>
  <c r="L93" i="123"/>
  <c r="K93" i="123"/>
  <c r="J93" i="123"/>
  <c r="I93" i="123"/>
  <c r="H93" i="123"/>
  <c r="G93" i="123"/>
  <c r="F93" i="123"/>
  <c r="D93" i="123"/>
  <c r="C93" i="123"/>
  <c r="B93" i="123"/>
  <c r="AB92" i="123"/>
  <c r="Z92" i="123"/>
  <c r="Y92" i="123"/>
  <c r="W92" i="123"/>
  <c r="V92" i="123"/>
  <c r="U92" i="123"/>
  <c r="T92" i="123"/>
  <c r="S92" i="123"/>
  <c r="R92" i="123"/>
  <c r="Q92" i="123"/>
  <c r="P92" i="123"/>
  <c r="O92" i="123"/>
  <c r="N92" i="123"/>
  <c r="M92" i="123"/>
  <c r="L92" i="123"/>
  <c r="K92" i="123"/>
  <c r="J92" i="123"/>
  <c r="I92" i="123"/>
  <c r="H92" i="123"/>
  <c r="G92" i="123"/>
  <c r="F92" i="123"/>
  <c r="D92" i="123"/>
  <c r="C92" i="123"/>
  <c r="B92" i="123"/>
  <c r="AB91" i="123"/>
  <c r="Z91" i="123"/>
  <c r="Y91" i="123"/>
  <c r="W91" i="123"/>
  <c r="V91" i="123"/>
  <c r="U91" i="123"/>
  <c r="T91" i="123"/>
  <c r="S91" i="123"/>
  <c r="R91" i="123"/>
  <c r="Q91" i="123"/>
  <c r="P91" i="123"/>
  <c r="O91" i="123"/>
  <c r="N91" i="123"/>
  <c r="M91" i="123"/>
  <c r="L91" i="123"/>
  <c r="K91" i="123"/>
  <c r="J91" i="123"/>
  <c r="I91" i="123"/>
  <c r="H91" i="123"/>
  <c r="G91" i="123"/>
  <c r="F91" i="123"/>
  <c r="D91" i="123"/>
  <c r="C91" i="123"/>
  <c r="B91" i="123"/>
  <c r="AB90" i="123"/>
  <c r="Z90" i="123"/>
  <c r="Y90" i="123"/>
  <c r="W90" i="123"/>
  <c r="V90" i="123"/>
  <c r="U90" i="123"/>
  <c r="T90" i="123"/>
  <c r="S90" i="123"/>
  <c r="R90" i="123"/>
  <c r="Q90" i="123"/>
  <c r="P90" i="123"/>
  <c r="O90" i="123"/>
  <c r="N90" i="123"/>
  <c r="M90" i="123"/>
  <c r="L90" i="123"/>
  <c r="K90" i="123"/>
  <c r="J90" i="123"/>
  <c r="I90" i="123"/>
  <c r="H90" i="123"/>
  <c r="G90" i="123"/>
  <c r="F90" i="123"/>
  <c r="D90" i="123"/>
  <c r="C90" i="123"/>
  <c r="B90" i="123"/>
  <c r="AB89" i="123"/>
  <c r="Z89" i="123"/>
  <c r="Y89" i="123"/>
  <c r="W89" i="123"/>
  <c r="V89" i="123"/>
  <c r="U89" i="123"/>
  <c r="T89" i="123"/>
  <c r="S89" i="123"/>
  <c r="R89" i="123"/>
  <c r="Q89" i="123"/>
  <c r="P89" i="123"/>
  <c r="O89" i="123"/>
  <c r="N89" i="123"/>
  <c r="M89" i="123"/>
  <c r="L89" i="123"/>
  <c r="K89" i="123"/>
  <c r="J89" i="123"/>
  <c r="I89" i="123"/>
  <c r="H89" i="123"/>
  <c r="G89" i="123"/>
  <c r="F89" i="123"/>
  <c r="D89" i="123"/>
  <c r="C89" i="123"/>
  <c r="B89" i="123"/>
  <c r="AB88" i="123"/>
  <c r="Z88" i="123"/>
  <c r="Y88" i="123"/>
  <c r="W88" i="123"/>
  <c r="V88" i="123"/>
  <c r="U88" i="123"/>
  <c r="T88" i="123"/>
  <c r="S88" i="123"/>
  <c r="R88" i="123"/>
  <c r="Q88" i="123"/>
  <c r="P88" i="123"/>
  <c r="O88" i="123"/>
  <c r="N88" i="123"/>
  <c r="M88" i="123"/>
  <c r="L88" i="123"/>
  <c r="K88" i="123"/>
  <c r="J88" i="123"/>
  <c r="I88" i="123"/>
  <c r="H88" i="123"/>
  <c r="G88" i="123"/>
  <c r="F88" i="123"/>
  <c r="D88" i="123"/>
  <c r="C88" i="123"/>
  <c r="B88" i="123"/>
  <c r="AB87" i="123"/>
  <c r="Z87" i="123"/>
  <c r="Y87" i="123"/>
  <c r="W87" i="123"/>
  <c r="V87" i="123"/>
  <c r="U87" i="123"/>
  <c r="T87" i="123"/>
  <c r="S87" i="123"/>
  <c r="R87" i="123"/>
  <c r="Q87" i="123"/>
  <c r="P87" i="123"/>
  <c r="O87" i="123"/>
  <c r="N87" i="123"/>
  <c r="M87" i="123"/>
  <c r="L87" i="123"/>
  <c r="K87" i="123"/>
  <c r="J87" i="123"/>
  <c r="I87" i="123"/>
  <c r="H87" i="123"/>
  <c r="G87" i="123"/>
  <c r="F87" i="123"/>
  <c r="D87" i="123"/>
  <c r="C87" i="123"/>
  <c r="B87" i="123"/>
  <c r="AB86" i="123"/>
  <c r="Z86" i="123"/>
  <c r="Y86" i="123"/>
  <c r="W86" i="123"/>
  <c r="V86" i="123"/>
  <c r="U86" i="123"/>
  <c r="T86" i="123"/>
  <c r="S86" i="123"/>
  <c r="R86" i="123"/>
  <c r="Q86" i="123"/>
  <c r="P86" i="123"/>
  <c r="O86" i="123"/>
  <c r="N86" i="123"/>
  <c r="M86" i="123"/>
  <c r="L86" i="123"/>
  <c r="K86" i="123"/>
  <c r="J86" i="123"/>
  <c r="I86" i="123"/>
  <c r="H86" i="123"/>
  <c r="G86" i="123"/>
  <c r="F86" i="123"/>
  <c r="D86" i="123"/>
  <c r="C86" i="123"/>
  <c r="B86" i="123"/>
  <c r="AB85" i="123"/>
  <c r="Z85" i="123"/>
  <c r="Y85" i="123"/>
  <c r="W85" i="123"/>
  <c r="V85" i="123"/>
  <c r="U85" i="123"/>
  <c r="T85" i="123"/>
  <c r="S85" i="123"/>
  <c r="R85" i="123"/>
  <c r="Q85" i="123"/>
  <c r="P85" i="123"/>
  <c r="O85" i="123"/>
  <c r="N85" i="123"/>
  <c r="M85" i="123"/>
  <c r="L85" i="123"/>
  <c r="K85" i="123"/>
  <c r="J85" i="123"/>
  <c r="I85" i="123"/>
  <c r="H85" i="123"/>
  <c r="G85" i="123"/>
  <c r="F85" i="123"/>
  <c r="D85" i="123"/>
  <c r="C85" i="123"/>
  <c r="B85" i="123"/>
  <c r="AB84" i="123"/>
  <c r="Z84" i="123"/>
  <c r="Y84" i="123"/>
  <c r="W84" i="123"/>
  <c r="V84" i="123"/>
  <c r="U84" i="123"/>
  <c r="T84" i="123"/>
  <c r="S84" i="123"/>
  <c r="R84" i="123"/>
  <c r="Q84" i="123"/>
  <c r="P84" i="123"/>
  <c r="O84" i="123"/>
  <c r="N84" i="123"/>
  <c r="M84" i="123"/>
  <c r="L84" i="123"/>
  <c r="K84" i="123"/>
  <c r="J84" i="123"/>
  <c r="I84" i="123"/>
  <c r="H84" i="123"/>
  <c r="G84" i="123"/>
  <c r="F84" i="123"/>
  <c r="D84" i="123"/>
  <c r="C84" i="123"/>
  <c r="B84" i="123"/>
  <c r="AB83" i="123"/>
  <c r="Z83" i="123"/>
  <c r="Y83" i="123"/>
  <c r="W83" i="123"/>
  <c r="V83" i="123"/>
  <c r="U83" i="123"/>
  <c r="T83" i="123"/>
  <c r="S83" i="123"/>
  <c r="R83" i="123"/>
  <c r="Q83" i="123"/>
  <c r="P83" i="123"/>
  <c r="O83" i="123"/>
  <c r="N83" i="123"/>
  <c r="M83" i="123"/>
  <c r="L83" i="123"/>
  <c r="K83" i="123"/>
  <c r="J83" i="123"/>
  <c r="I83" i="123"/>
  <c r="H83" i="123"/>
  <c r="G83" i="123"/>
  <c r="F83" i="123"/>
  <c r="D83" i="123"/>
  <c r="C83" i="123"/>
  <c r="B83" i="123"/>
  <c r="AB82" i="123"/>
  <c r="Z82" i="123"/>
  <c r="Y82" i="123"/>
  <c r="W82" i="123"/>
  <c r="V82" i="123"/>
  <c r="U82" i="123"/>
  <c r="T82" i="123"/>
  <c r="S82" i="123"/>
  <c r="R82" i="123"/>
  <c r="Q82" i="123"/>
  <c r="P82" i="123"/>
  <c r="O82" i="123"/>
  <c r="N82" i="123"/>
  <c r="M82" i="123"/>
  <c r="L82" i="123"/>
  <c r="K82" i="123"/>
  <c r="J82" i="123"/>
  <c r="I82" i="123"/>
  <c r="H82" i="123"/>
  <c r="G82" i="123"/>
  <c r="F82" i="123"/>
  <c r="D82" i="123"/>
  <c r="C82" i="123"/>
  <c r="B82" i="123"/>
  <c r="AB81" i="123"/>
  <c r="Z81" i="123"/>
  <c r="Y81" i="123"/>
  <c r="W81" i="123"/>
  <c r="V81" i="123"/>
  <c r="U81" i="123"/>
  <c r="T81" i="123"/>
  <c r="S81" i="123"/>
  <c r="R81" i="123"/>
  <c r="Q81" i="123"/>
  <c r="P81" i="123"/>
  <c r="O81" i="123"/>
  <c r="N81" i="123"/>
  <c r="M81" i="123"/>
  <c r="L81" i="123"/>
  <c r="K81" i="123"/>
  <c r="J81" i="123"/>
  <c r="I81" i="123"/>
  <c r="H81" i="123"/>
  <c r="G81" i="123"/>
  <c r="F81" i="123"/>
  <c r="D81" i="123"/>
  <c r="C81" i="123"/>
  <c r="B81" i="123"/>
  <c r="AB80" i="123"/>
  <c r="Z80" i="123"/>
  <c r="Y80" i="123"/>
  <c r="W80" i="123"/>
  <c r="V80" i="123"/>
  <c r="U80" i="123"/>
  <c r="T80" i="123"/>
  <c r="S80" i="123"/>
  <c r="R80" i="123"/>
  <c r="Q80" i="123"/>
  <c r="P80" i="123"/>
  <c r="O80" i="123"/>
  <c r="N80" i="123"/>
  <c r="M80" i="123"/>
  <c r="L80" i="123"/>
  <c r="K80" i="123"/>
  <c r="J80" i="123"/>
  <c r="I80" i="123"/>
  <c r="H80" i="123"/>
  <c r="G80" i="123"/>
  <c r="F80" i="123"/>
  <c r="D80" i="123"/>
  <c r="C80" i="123"/>
  <c r="B80" i="123"/>
  <c r="AB79" i="123"/>
  <c r="Z79" i="123"/>
  <c r="Y79" i="123"/>
  <c r="W79" i="123"/>
  <c r="V79" i="123"/>
  <c r="U79" i="123"/>
  <c r="T79" i="123"/>
  <c r="S79" i="123"/>
  <c r="R79" i="123"/>
  <c r="Q79" i="123"/>
  <c r="P79" i="123"/>
  <c r="O79" i="123"/>
  <c r="N79" i="123"/>
  <c r="M79" i="123"/>
  <c r="L79" i="123"/>
  <c r="K79" i="123"/>
  <c r="J79" i="123"/>
  <c r="I79" i="123"/>
  <c r="H79" i="123"/>
  <c r="G79" i="123"/>
  <c r="F79" i="123"/>
  <c r="D79" i="123"/>
  <c r="C79" i="123"/>
  <c r="B79" i="123"/>
  <c r="AB78" i="123"/>
  <c r="Z78" i="123"/>
  <c r="Y78" i="123"/>
  <c r="W78" i="123"/>
  <c r="V78" i="123"/>
  <c r="U78" i="123"/>
  <c r="T78" i="123"/>
  <c r="S78" i="123"/>
  <c r="R78" i="123"/>
  <c r="Q78" i="123"/>
  <c r="P78" i="123"/>
  <c r="O78" i="123"/>
  <c r="N78" i="123"/>
  <c r="M78" i="123"/>
  <c r="L78" i="123"/>
  <c r="K78" i="123"/>
  <c r="J78" i="123"/>
  <c r="I78" i="123"/>
  <c r="H78" i="123"/>
  <c r="G78" i="123"/>
  <c r="F78" i="123"/>
  <c r="D78" i="123"/>
  <c r="C78" i="123"/>
  <c r="B78" i="123"/>
  <c r="AB77" i="123"/>
  <c r="Z77" i="123"/>
  <c r="Y77" i="123"/>
  <c r="W77" i="123"/>
  <c r="V77" i="123"/>
  <c r="U77" i="123"/>
  <c r="T77" i="123"/>
  <c r="S77" i="123"/>
  <c r="R77" i="123"/>
  <c r="Q77" i="123"/>
  <c r="P77" i="123"/>
  <c r="O77" i="123"/>
  <c r="N77" i="123"/>
  <c r="M77" i="123"/>
  <c r="L77" i="123"/>
  <c r="K77" i="123"/>
  <c r="J77" i="123"/>
  <c r="I77" i="123"/>
  <c r="H77" i="123"/>
  <c r="G77" i="123"/>
  <c r="F77" i="123"/>
  <c r="D77" i="123"/>
  <c r="C77" i="123"/>
  <c r="B77" i="123"/>
  <c r="AB76" i="123"/>
  <c r="Z76" i="123"/>
  <c r="Y76" i="123"/>
  <c r="W76" i="123"/>
  <c r="V76" i="123"/>
  <c r="U76" i="123"/>
  <c r="T76" i="123"/>
  <c r="S76" i="123"/>
  <c r="R76" i="123"/>
  <c r="Q76" i="123"/>
  <c r="P76" i="123"/>
  <c r="O76" i="123"/>
  <c r="N76" i="123"/>
  <c r="M76" i="123"/>
  <c r="L76" i="123"/>
  <c r="K76" i="123"/>
  <c r="J76" i="123"/>
  <c r="I76" i="123"/>
  <c r="H76" i="123"/>
  <c r="G76" i="123"/>
  <c r="F76" i="123"/>
  <c r="D76" i="123"/>
  <c r="C76" i="123"/>
  <c r="B76" i="123"/>
  <c r="AB75" i="123"/>
  <c r="Z75" i="123"/>
  <c r="Y75" i="123"/>
  <c r="W75" i="123"/>
  <c r="V75" i="123"/>
  <c r="U75" i="123"/>
  <c r="T75" i="123"/>
  <c r="S75" i="123"/>
  <c r="R75" i="123"/>
  <c r="Q75" i="123"/>
  <c r="P75" i="123"/>
  <c r="O75" i="123"/>
  <c r="N75" i="123"/>
  <c r="M75" i="123"/>
  <c r="L75" i="123"/>
  <c r="K75" i="123"/>
  <c r="J75" i="123"/>
  <c r="I75" i="123"/>
  <c r="H75" i="123"/>
  <c r="G75" i="123"/>
  <c r="F75" i="123"/>
  <c r="D75" i="123"/>
  <c r="C75" i="123"/>
  <c r="B75" i="123"/>
  <c r="AB74" i="123"/>
  <c r="Z74" i="123"/>
  <c r="Y74" i="123"/>
  <c r="W74" i="123"/>
  <c r="V74" i="123"/>
  <c r="U74" i="123"/>
  <c r="T74" i="123"/>
  <c r="S74" i="123"/>
  <c r="R74" i="123"/>
  <c r="Q74" i="123"/>
  <c r="P74" i="123"/>
  <c r="O74" i="123"/>
  <c r="N74" i="123"/>
  <c r="M74" i="123"/>
  <c r="L74" i="123"/>
  <c r="K74" i="123"/>
  <c r="J74" i="123"/>
  <c r="I74" i="123"/>
  <c r="H74" i="123"/>
  <c r="G74" i="123"/>
  <c r="F74" i="123"/>
  <c r="D74" i="123"/>
  <c r="C74" i="123"/>
  <c r="B74" i="123"/>
  <c r="AB73" i="123"/>
  <c r="Z73" i="123"/>
  <c r="Y73" i="123"/>
  <c r="W73" i="123"/>
  <c r="V73" i="123"/>
  <c r="U73" i="123"/>
  <c r="T73" i="123"/>
  <c r="S73" i="123"/>
  <c r="R73" i="123"/>
  <c r="Q73" i="123"/>
  <c r="P73" i="123"/>
  <c r="O73" i="123"/>
  <c r="N73" i="123"/>
  <c r="M73" i="123"/>
  <c r="L73" i="123"/>
  <c r="K73" i="123"/>
  <c r="J73" i="123"/>
  <c r="I73" i="123"/>
  <c r="H73" i="123"/>
  <c r="G73" i="123"/>
  <c r="F73" i="123"/>
  <c r="D73" i="123"/>
  <c r="C73" i="123"/>
  <c r="B73" i="123"/>
  <c r="AB72" i="123"/>
  <c r="Z72" i="123"/>
  <c r="Y72" i="123"/>
  <c r="W72" i="123"/>
  <c r="V72" i="123"/>
  <c r="U72" i="123"/>
  <c r="T72" i="123"/>
  <c r="S72" i="123"/>
  <c r="R72" i="123"/>
  <c r="Q72" i="123"/>
  <c r="P72" i="123"/>
  <c r="O72" i="123"/>
  <c r="N72" i="123"/>
  <c r="M72" i="123"/>
  <c r="L72" i="123"/>
  <c r="K72" i="123"/>
  <c r="J72" i="123"/>
  <c r="I72" i="123"/>
  <c r="H72" i="123"/>
  <c r="G72" i="123"/>
  <c r="F72" i="123"/>
  <c r="D72" i="123"/>
  <c r="C72" i="123"/>
  <c r="B72" i="123"/>
  <c r="AB71" i="123"/>
  <c r="Z71" i="123"/>
  <c r="Y71" i="123"/>
  <c r="W71" i="123"/>
  <c r="V71" i="123"/>
  <c r="U71" i="123"/>
  <c r="T71" i="123"/>
  <c r="S71" i="123"/>
  <c r="R71" i="123"/>
  <c r="Q71" i="123"/>
  <c r="P71" i="123"/>
  <c r="O71" i="123"/>
  <c r="N71" i="123"/>
  <c r="M71" i="123"/>
  <c r="L71" i="123"/>
  <c r="K71" i="123"/>
  <c r="J71" i="123"/>
  <c r="I71" i="123"/>
  <c r="H71" i="123"/>
  <c r="G71" i="123"/>
  <c r="F71" i="123"/>
  <c r="D71" i="123"/>
  <c r="C71" i="123"/>
  <c r="B71" i="123"/>
  <c r="AB70" i="123"/>
  <c r="Z70" i="123"/>
  <c r="Y70" i="123"/>
  <c r="W70" i="123"/>
  <c r="V70" i="123"/>
  <c r="U70" i="123"/>
  <c r="T70" i="123"/>
  <c r="S70" i="123"/>
  <c r="R70" i="123"/>
  <c r="Q70" i="123"/>
  <c r="P70" i="123"/>
  <c r="O70" i="123"/>
  <c r="N70" i="123"/>
  <c r="M70" i="123"/>
  <c r="L70" i="123"/>
  <c r="K70" i="123"/>
  <c r="J70" i="123"/>
  <c r="I70" i="123"/>
  <c r="H70" i="123"/>
  <c r="G70" i="123"/>
  <c r="F70" i="123"/>
  <c r="D70" i="123"/>
  <c r="C70" i="123"/>
  <c r="B70" i="123"/>
  <c r="AB69" i="123"/>
  <c r="Z69" i="123"/>
  <c r="Y69" i="123"/>
  <c r="W69" i="123"/>
  <c r="V69" i="123"/>
  <c r="U69" i="123"/>
  <c r="T69" i="123"/>
  <c r="S69" i="123"/>
  <c r="R69" i="123"/>
  <c r="Q69" i="123"/>
  <c r="P69" i="123"/>
  <c r="O69" i="123"/>
  <c r="N69" i="123"/>
  <c r="M69" i="123"/>
  <c r="L69" i="123"/>
  <c r="K69" i="123"/>
  <c r="J69" i="123"/>
  <c r="I69" i="123"/>
  <c r="H69" i="123"/>
  <c r="G69" i="123"/>
  <c r="F69" i="123"/>
  <c r="D69" i="123"/>
  <c r="C69" i="123"/>
  <c r="B69" i="123"/>
  <c r="AB68" i="123"/>
  <c r="Z68" i="123"/>
  <c r="Y68" i="123"/>
  <c r="W68" i="123"/>
  <c r="V68" i="123"/>
  <c r="U68" i="123"/>
  <c r="T68" i="123"/>
  <c r="S68" i="123"/>
  <c r="R68" i="123"/>
  <c r="Q68" i="123"/>
  <c r="P68" i="123"/>
  <c r="O68" i="123"/>
  <c r="N68" i="123"/>
  <c r="M68" i="123"/>
  <c r="L68" i="123"/>
  <c r="K68" i="123"/>
  <c r="J68" i="123"/>
  <c r="I68" i="123"/>
  <c r="H68" i="123"/>
  <c r="G68" i="123"/>
  <c r="F68" i="123"/>
  <c r="D68" i="123"/>
  <c r="C68" i="123"/>
  <c r="B68" i="123"/>
  <c r="AB67" i="123"/>
  <c r="Z67" i="123"/>
  <c r="Y67" i="123"/>
  <c r="W67" i="123"/>
  <c r="V67" i="123"/>
  <c r="U67" i="123"/>
  <c r="T67" i="123"/>
  <c r="S67" i="123"/>
  <c r="R67" i="123"/>
  <c r="Q67" i="123"/>
  <c r="P67" i="123"/>
  <c r="O67" i="123"/>
  <c r="N67" i="123"/>
  <c r="M67" i="123"/>
  <c r="L67" i="123"/>
  <c r="K67" i="123"/>
  <c r="J67" i="123"/>
  <c r="I67" i="123"/>
  <c r="H67" i="123"/>
  <c r="G67" i="123"/>
  <c r="F67" i="123"/>
  <c r="D67" i="123"/>
  <c r="C67" i="123"/>
  <c r="B67" i="123"/>
  <c r="AB66" i="123"/>
  <c r="Z66" i="123"/>
  <c r="Y66" i="123"/>
  <c r="W66" i="123"/>
  <c r="V66" i="123"/>
  <c r="U66" i="123"/>
  <c r="T66" i="123"/>
  <c r="S66" i="123"/>
  <c r="R66" i="123"/>
  <c r="Q66" i="123"/>
  <c r="P66" i="123"/>
  <c r="O66" i="123"/>
  <c r="N66" i="123"/>
  <c r="M66" i="123"/>
  <c r="L66" i="123"/>
  <c r="K66" i="123"/>
  <c r="J66" i="123"/>
  <c r="I66" i="123"/>
  <c r="H66" i="123"/>
  <c r="G66" i="123"/>
  <c r="F66" i="123"/>
  <c r="D66" i="123"/>
  <c r="C66" i="123"/>
  <c r="B66" i="123"/>
  <c r="AB65" i="123"/>
  <c r="Z65" i="123"/>
  <c r="Y65" i="123"/>
  <c r="W65" i="123"/>
  <c r="V65" i="123"/>
  <c r="U65" i="123"/>
  <c r="T65" i="123"/>
  <c r="S65" i="123"/>
  <c r="R65" i="123"/>
  <c r="Q65" i="123"/>
  <c r="P65" i="123"/>
  <c r="O65" i="123"/>
  <c r="N65" i="123"/>
  <c r="M65" i="123"/>
  <c r="L65" i="123"/>
  <c r="K65" i="123"/>
  <c r="J65" i="123"/>
  <c r="I65" i="123"/>
  <c r="H65" i="123"/>
  <c r="G65" i="123"/>
  <c r="F65" i="123"/>
  <c r="D65" i="123"/>
  <c r="C65" i="123"/>
  <c r="B65" i="123"/>
  <c r="AB64" i="123"/>
  <c r="Z64" i="123"/>
  <c r="Y64" i="123"/>
  <c r="W64" i="123"/>
  <c r="V64" i="123"/>
  <c r="U64" i="123"/>
  <c r="T64" i="123"/>
  <c r="S64" i="123"/>
  <c r="R64" i="123"/>
  <c r="Q64" i="123"/>
  <c r="P64" i="123"/>
  <c r="O64" i="123"/>
  <c r="N64" i="123"/>
  <c r="M64" i="123"/>
  <c r="L64" i="123"/>
  <c r="K64" i="123"/>
  <c r="J64" i="123"/>
  <c r="I64" i="123"/>
  <c r="H64" i="123"/>
  <c r="G64" i="123"/>
  <c r="F64" i="123"/>
  <c r="D64" i="123"/>
  <c r="C64" i="123"/>
  <c r="B64" i="123"/>
  <c r="AB63" i="123"/>
  <c r="Z63" i="123"/>
  <c r="Y63" i="123"/>
  <c r="W63" i="123"/>
  <c r="V63" i="123"/>
  <c r="U63" i="123"/>
  <c r="T63" i="123"/>
  <c r="S63" i="123"/>
  <c r="R63" i="123"/>
  <c r="Q63" i="123"/>
  <c r="P63" i="123"/>
  <c r="O63" i="123"/>
  <c r="N63" i="123"/>
  <c r="M63" i="123"/>
  <c r="L63" i="123"/>
  <c r="K63" i="123"/>
  <c r="J63" i="123"/>
  <c r="I63" i="123"/>
  <c r="H63" i="123"/>
  <c r="G63" i="123"/>
  <c r="F63" i="123"/>
  <c r="D63" i="123"/>
  <c r="C63" i="123"/>
  <c r="B63" i="123"/>
  <c r="AB62" i="123"/>
  <c r="Z62" i="123"/>
  <c r="Y62" i="123"/>
  <c r="W62" i="123"/>
  <c r="V62" i="123"/>
  <c r="U62" i="123"/>
  <c r="T62" i="123"/>
  <c r="S62" i="123"/>
  <c r="R62" i="123"/>
  <c r="Q62" i="123"/>
  <c r="P62" i="123"/>
  <c r="O62" i="123"/>
  <c r="N62" i="123"/>
  <c r="M62" i="123"/>
  <c r="L62" i="123"/>
  <c r="K62" i="123"/>
  <c r="J62" i="123"/>
  <c r="I62" i="123"/>
  <c r="H62" i="123"/>
  <c r="G62" i="123"/>
  <c r="F62" i="123"/>
  <c r="D62" i="123"/>
  <c r="C62" i="123"/>
  <c r="B62" i="123"/>
  <c r="AB61" i="123"/>
  <c r="Z61" i="123"/>
  <c r="Y61" i="123"/>
  <c r="W61" i="123"/>
  <c r="V61" i="123"/>
  <c r="U61" i="123"/>
  <c r="T61" i="123"/>
  <c r="S61" i="123"/>
  <c r="R61" i="123"/>
  <c r="Q61" i="123"/>
  <c r="P61" i="123"/>
  <c r="O61" i="123"/>
  <c r="N61" i="123"/>
  <c r="M61" i="123"/>
  <c r="L61" i="123"/>
  <c r="K61" i="123"/>
  <c r="J61" i="123"/>
  <c r="I61" i="123"/>
  <c r="H61" i="123"/>
  <c r="G61" i="123"/>
  <c r="F61" i="123"/>
  <c r="D61" i="123"/>
  <c r="C61" i="123"/>
  <c r="B61" i="123"/>
  <c r="AB60" i="123"/>
  <c r="Z60" i="123"/>
  <c r="Y60" i="123"/>
  <c r="W60" i="123"/>
  <c r="V60" i="123"/>
  <c r="U60" i="123"/>
  <c r="T60" i="123"/>
  <c r="S60" i="123"/>
  <c r="R60" i="123"/>
  <c r="Q60" i="123"/>
  <c r="P60" i="123"/>
  <c r="O60" i="123"/>
  <c r="N60" i="123"/>
  <c r="M60" i="123"/>
  <c r="L60" i="123"/>
  <c r="K60" i="123"/>
  <c r="J60" i="123"/>
  <c r="I60" i="123"/>
  <c r="H60" i="123"/>
  <c r="G60" i="123"/>
  <c r="F60" i="123"/>
  <c r="D60" i="123"/>
  <c r="C60" i="123"/>
  <c r="B60" i="123"/>
  <c r="AB59" i="123"/>
  <c r="Z59" i="123"/>
  <c r="Y59" i="123"/>
  <c r="W59" i="123"/>
  <c r="V59" i="123"/>
  <c r="U59" i="123"/>
  <c r="T59" i="123"/>
  <c r="S59" i="123"/>
  <c r="R59" i="123"/>
  <c r="Q59" i="123"/>
  <c r="P59" i="123"/>
  <c r="O59" i="123"/>
  <c r="N59" i="123"/>
  <c r="M59" i="123"/>
  <c r="L59" i="123"/>
  <c r="K59" i="123"/>
  <c r="J59" i="123"/>
  <c r="I59" i="123"/>
  <c r="H59" i="123"/>
  <c r="G59" i="123"/>
  <c r="F59" i="123"/>
  <c r="D59" i="123"/>
  <c r="C59" i="123"/>
  <c r="B59" i="123"/>
  <c r="AB58" i="123"/>
  <c r="Z58" i="123"/>
  <c r="Y58" i="123"/>
  <c r="W58" i="123"/>
  <c r="V58" i="123"/>
  <c r="U58" i="123"/>
  <c r="T58" i="123"/>
  <c r="S58" i="123"/>
  <c r="R58" i="123"/>
  <c r="Q58" i="123"/>
  <c r="P58" i="123"/>
  <c r="O58" i="123"/>
  <c r="N58" i="123"/>
  <c r="M58" i="123"/>
  <c r="L58" i="123"/>
  <c r="K58" i="123"/>
  <c r="J58" i="123"/>
  <c r="I58" i="123"/>
  <c r="H58" i="123"/>
  <c r="G58" i="123"/>
  <c r="F58" i="123"/>
  <c r="D58" i="123"/>
  <c r="C58" i="123"/>
  <c r="B58" i="123"/>
  <c r="AB57" i="123"/>
  <c r="Z57" i="123"/>
  <c r="Y57" i="123"/>
  <c r="W57" i="123"/>
  <c r="V57" i="123"/>
  <c r="U57" i="123"/>
  <c r="T57" i="123"/>
  <c r="S57" i="123"/>
  <c r="R57" i="123"/>
  <c r="Q57" i="123"/>
  <c r="P57" i="123"/>
  <c r="O57" i="123"/>
  <c r="N57" i="123"/>
  <c r="M57" i="123"/>
  <c r="L57" i="123"/>
  <c r="K57" i="123"/>
  <c r="J57" i="123"/>
  <c r="I57" i="123"/>
  <c r="H57" i="123"/>
  <c r="G57" i="123"/>
  <c r="F57" i="123"/>
  <c r="D57" i="123"/>
  <c r="C57" i="123"/>
  <c r="B57" i="123"/>
  <c r="AB56" i="123"/>
  <c r="Z56" i="123"/>
  <c r="Y56" i="123"/>
  <c r="W56" i="123"/>
  <c r="V56" i="123"/>
  <c r="U56" i="123"/>
  <c r="T56" i="123"/>
  <c r="S56" i="123"/>
  <c r="R56" i="123"/>
  <c r="Q56" i="123"/>
  <c r="P56" i="123"/>
  <c r="O56" i="123"/>
  <c r="N56" i="123"/>
  <c r="M56" i="123"/>
  <c r="L56" i="123"/>
  <c r="K56" i="123"/>
  <c r="J56" i="123"/>
  <c r="I56" i="123"/>
  <c r="H56" i="123"/>
  <c r="G56" i="123"/>
  <c r="F56" i="123"/>
  <c r="D56" i="123"/>
  <c r="C56" i="123"/>
  <c r="B56" i="123"/>
  <c r="AB55" i="123"/>
  <c r="Z55" i="123"/>
  <c r="Y55" i="123"/>
  <c r="W55" i="123"/>
  <c r="V55" i="123"/>
  <c r="U55" i="123"/>
  <c r="T55" i="123"/>
  <c r="S55" i="123"/>
  <c r="R55" i="123"/>
  <c r="Q55" i="123"/>
  <c r="P55" i="123"/>
  <c r="O55" i="123"/>
  <c r="N55" i="123"/>
  <c r="M55" i="123"/>
  <c r="L55" i="123"/>
  <c r="K55" i="123"/>
  <c r="J55" i="123"/>
  <c r="I55" i="123"/>
  <c r="H55" i="123"/>
  <c r="G55" i="123"/>
  <c r="F55" i="123"/>
  <c r="D55" i="123"/>
  <c r="C55" i="123"/>
  <c r="B55" i="123"/>
  <c r="AB54" i="123"/>
  <c r="Z54" i="123"/>
  <c r="Y54" i="123"/>
  <c r="W54" i="123"/>
  <c r="V54" i="123"/>
  <c r="U54" i="123"/>
  <c r="T54" i="123"/>
  <c r="S54" i="123"/>
  <c r="R54" i="123"/>
  <c r="Q54" i="123"/>
  <c r="P54" i="123"/>
  <c r="O54" i="123"/>
  <c r="N54" i="123"/>
  <c r="M54" i="123"/>
  <c r="L54" i="123"/>
  <c r="K54" i="123"/>
  <c r="J54" i="123"/>
  <c r="I54" i="123"/>
  <c r="H54" i="123"/>
  <c r="G54" i="123"/>
  <c r="F54" i="123"/>
  <c r="D54" i="123"/>
  <c r="C54" i="123"/>
  <c r="B54" i="123"/>
  <c r="AB53" i="123"/>
  <c r="Z53" i="123"/>
  <c r="Y53" i="123"/>
  <c r="W53" i="123"/>
  <c r="V53" i="123"/>
  <c r="U53" i="123"/>
  <c r="T53" i="123"/>
  <c r="S53" i="123"/>
  <c r="R53" i="123"/>
  <c r="Q53" i="123"/>
  <c r="P53" i="123"/>
  <c r="O53" i="123"/>
  <c r="N53" i="123"/>
  <c r="M53" i="123"/>
  <c r="L53" i="123"/>
  <c r="K53" i="123"/>
  <c r="J53" i="123"/>
  <c r="I53" i="123"/>
  <c r="H53" i="123"/>
  <c r="G53" i="123"/>
  <c r="F53" i="123"/>
  <c r="D53" i="123"/>
  <c r="C53" i="123"/>
  <c r="B53" i="123"/>
  <c r="AB52" i="123"/>
  <c r="Z52" i="123"/>
  <c r="Y52" i="123"/>
  <c r="W52" i="123"/>
  <c r="V52" i="123"/>
  <c r="U52" i="123"/>
  <c r="T52" i="123"/>
  <c r="S52" i="123"/>
  <c r="R52" i="123"/>
  <c r="Q52" i="123"/>
  <c r="P52" i="123"/>
  <c r="O52" i="123"/>
  <c r="N52" i="123"/>
  <c r="M52" i="123"/>
  <c r="L52" i="123"/>
  <c r="K52" i="123"/>
  <c r="J52" i="123"/>
  <c r="I52" i="123"/>
  <c r="H52" i="123"/>
  <c r="G52" i="123"/>
  <c r="F52" i="123"/>
  <c r="D52" i="123"/>
  <c r="C52" i="123"/>
  <c r="B52" i="123"/>
  <c r="AB51" i="123"/>
  <c r="Z51" i="123"/>
  <c r="Y51" i="123"/>
  <c r="W51" i="123"/>
  <c r="V51" i="123"/>
  <c r="U51" i="123"/>
  <c r="T51" i="123"/>
  <c r="S51" i="123"/>
  <c r="R51" i="123"/>
  <c r="Q51" i="123"/>
  <c r="P51" i="123"/>
  <c r="O51" i="123"/>
  <c r="N51" i="123"/>
  <c r="M51" i="123"/>
  <c r="L51" i="123"/>
  <c r="K51" i="123"/>
  <c r="J51" i="123"/>
  <c r="I51" i="123"/>
  <c r="H51" i="123"/>
  <c r="G51" i="123"/>
  <c r="F51" i="123"/>
  <c r="D51" i="123"/>
  <c r="C51" i="123"/>
  <c r="B51" i="123"/>
  <c r="AB50" i="123"/>
  <c r="Z50" i="123"/>
  <c r="Y50" i="123"/>
  <c r="W50" i="123"/>
  <c r="V50" i="123"/>
  <c r="U50" i="123"/>
  <c r="T50" i="123"/>
  <c r="S50" i="123"/>
  <c r="R50" i="123"/>
  <c r="Q50" i="123"/>
  <c r="P50" i="123"/>
  <c r="O50" i="123"/>
  <c r="N50" i="123"/>
  <c r="M50" i="123"/>
  <c r="L50" i="123"/>
  <c r="K50" i="123"/>
  <c r="J50" i="123"/>
  <c r="I50" i="123"/>
  <c r="H50" i="123"/>
  <c r="G50" i="123"/>
  <c r="F50" i="123"/>
  <c r="D50" i="123"/>
  <c r="C50" i="123"/>
  <c r="B50" i="123"/>
  <c r="AB49" i="123"/>
  <c r="Z49" i="123"/>
  <c r="Y49" i="123"/>
  <c r="W49" i="123"/>
  <c r="V49" i="123"/>
  <c r="U49" i="123"/>
  <c r="T49" i="123"/>
  <c r="S49" i="123"/>
  <c r="R49" i="123"/>
  <c r="Q49" i="123"/>
  <c r="P49" i="123"/>
  <c r="O49" i="123"/>
  <c r="N49" i="123"/>
  <c r="M49" i="123"/>
  <c r="L49" i="123"/>
  <c r="K49" i="123"/>
  <c r="J49" i="123"/>
  <c r="I49" i="123"/>
  <c r="H49" i="123"/>
  <c r="G49" i="123"/>
  <c r="F49" i="123"/>
  <c r="D49" i="123"/>
  <c r="C49" i="123"/>
  <c r="B49" i="123"/>
  <c r="AB48" i="123"/>
  <c r="Z48" i="123"/>
  <c r="Y48" i="123"/>
  <c r="W48" i="123"/>
  <c r="V48" i="123"/>
  <c r="U48" i="123"/>
  <c r="T48" i="123"/>
  <c r="S48" i="123"/>
  <c r="R48" i="123"/>
  <c r="Q48" i="123"/>
  <c r="P48" i="123"/>
  <c r="O48" i="123"/>
  <c r="N48" i="123"/>
  <c r="M48" i="123"/>
  <c r="L48" i="123"/>
  <c r="K48" i="123"/>
  <c r="J48" i="123"/>
  <c r="I48" i="123"/>
  <c r="H48" i="123"/>
  <c r="G48" i="123"/>
  <c r="F48" i="123"/>
  <c r="D48" i="123"/>
  <c r="C48" i="123"/>
  <c r="B48" i="123"/>
  <c r="AB47" i="123"/>
  <c r="Z47" i="123"/>
  <c r="Y47" i="123"/>
  <c r="W47" i="123"/>
  <c r="V47" i="123"/>
  <c r="U47" i="123"/>
  <c r="T47" i="123"/>
  <c r="S47" i="123"/>
  <c r="R47" i="123"/>
  <c r="Q47" i="123"/>
  <c r="P47" i="123"/>
  <c r="O47" i="123"/>
  <c r="N47" i="123"/>
  <c r="M47" i="123"/>
  <c r="L47" i="123"/>
  <c r="K47" i="123"/>
  <c r="J47" i="123"/>
  <c r="I47" i="123"/>
  <c r="H47" i="123"/>
  <c r="G47" i="123"/>
  <c r="F47" i="123"/>
  <c r="D47" i="123"/>
  <c r="C47" i="123"/>
  <c r="B47" i="123"/>
  <c r="AB46" i="123"/>
  <c r="Z46" i="123"/>
  <c r="Y46" i="123"/>
  <c r="W46" i="123"/>
  <c r="V46" i="123"/>
  <c r="U46" i="123"/>
  <c r="T46" i="123"/>
  <c r="S46" i="123"/>
  <c r="R46" i="123"/>
  <c r="Q46" i="123"/>
  <c r="P46" i="123"/>
  <c r="O46" i="123"/>
  <c r="N46" i="123"/>
  <c r="M46" i="123"/>
  <c r="L46" i="123"/>
  <c r="K46" i="123"/>
  <c r="J46" i="123"/>
  <c r="I46" i="123"/>
  <c r="H46" i="123"/>
  <c r="G46" i="123"/>
  <c r="F46" i="123"/>
  <c r="D46" i="123"/>
  <c r="C46" i="123"/>
  <c r="B46" i="123"/>
  <c r="AB45" i="123"/>
  <c r="Z45" i="123"/>
  <c r="Y45" i="123"/>
  <c r="W45" i="123"/>
  <c r="V45" i="123"/>
  <c r="U45" i="123"/>
  <c r="T45" i="123"/>
  <c r="S45" i="123"/>
  <c r="R45" i="123"/>
  <c r="Q45" i="123"/>
  <c r="P45" i="123"/>
  <c r="O45" i="123"/>
  <c r="N45" i="123"/>
  <c r="M45" i="123"/>
  <c r="L45" i="123"/>
  <c r="K45" i="123"/>
  <c r="J45" i="123"/>
  <c r="I45" i="123"/>
  <c r="H45" i="123"/>
  <c r="G45" i="123"/>
  <c r="F45" i="123"/>
  <c r="D45" i="123"/>
  <c r="C45" i="123"/>
  <c r="B45" i="123"/>
  <c r="AB44" i="123"/>
  <c r="Z44" i="123"/>
  <c r="Y44" i="123"/>
  <c r="W44" i="123"/>
  <c r="V44" i="123"/>
  <c r="U44" i="123"/>
  <c r="T44" i="123"/>
  <c r="S44" i="123"/>
  <c r="R44" i="123"/>
  <c r="Q44" i="123"/>
  <c r="P44" i="123"/>
  <c r="O44" i="123"/>
  <c r="N44" i="123"/>
  <c r="M44" i="123"/>
  <c r="L44" i="123"/>
  <c r="K44" i="123"/>
  <c r="J44" i="123"/>
  <c r="I44" i="123"/>
  <c r="H44" i="123"/>
  <c r="G44" i="123"/>
  <c r="F44" i="123"/>
  <c r="D44" i="123"/>
  <c r="C44" i="123"/>
  <c r="B44" i="123"/>
  <c r="AB43" i="123"/>
  <c r="Z43" i="123"/>
  <c r="Y43" i="123"/>
  <c r="W43" i="123"/>
  <c r="V43" i="123"/>
  <c r="U43" i="123"/>
  <c r="T43" i="123"/>
  <c r="S43" i="123"/>
  <c r="R43" i="123"/>
  <c r="Q43" i="123"/>
  <c r="P43" i="123"/>
  <c r="O43" i="123"/>
  <c r="N43" i="123"/>
  <c r="M43" i="123"/>
  <c r="L43" i="123"/>
  <c r="K43" i="123"/>
  <c r="J43" i="123"/>
  <c r="I43" i="123"/>
  <c r="H43" i="123"/>
  <c r="G43" i="123"/>
  <c r="F43" i="123"/>
  <c r="D43" i="123"/>
  <c r="C43" i="123"/>
  <c r="B43" i="123"/>
  <c r="AB42" i="123"/>
  <c r="Z42" i="123"/>
  <c r="Y42" i="123"/>
  <c r="W42" i="123"/>
  <c r="V42" i="123"/>
  <c r="U42" i="123"/>
  <c r="T42" i="123"/>
  <c r="S42" i="123"/>
  <c r="R42" i="123"/>
  <c r="Q42" i="123"/>
  <c r="P42" i="123"/>
  <c r="O42" i="123"/>
  <c r="N42" i="123"/>
  <c r="M42" i="123"/>
  <c r="L42" i="123"/>
  <c r="K42" i="123"/>
  <c r="J42" i="123"/>
  <c r="I42" i="123"/>
  <c r="H42" i="123"/>
  <c r="G42" i="123"/>
  <c r="F42" i="123"/>
  <c r="D42" i="123"/>
  <c r="C42" i="123"/>
  <c r="B42" i="123"/>
  <c r="AB41" i="123"/>
  <c r="Z41" i="123"/>
  <c r="Y41" i="123"/>
  <c r="W41" i="123"/>
  <c r="V41" i="123"/>
  <c r="U41" i="123"/>
  <c r="T41" i="123"/>
  <c r="S41" i="123"/>
  <c r="R41" i="123"/>
  <c r="Q41" i="123"/>
  <c r="P41" i="123"/>
  <c r="O41" i="123"/>
  <c r="N41" i="123"/>
  <c r="M41" i="123"/>
  <c r="L41" i="123"/>
  <c r="K41" i="123"/>
  <c r="J41" i="123"/>
  <c r="I41" i="123"/>
  <c r="H41" i="123"/>
  <c r="G41" i="123"/>
  <c r="F41" i="123"/>
  <c r="D41" i="123"/>
  <c r="C41" i="123"/>
  <c r="B41" i="123"/>
  <c r="AB40" i="123"/>
  <c r="Z40" i="123"/>
  <c r="Y40" i="123"/>
  <c r="W40" i="123"/>
  <c r="V40" i="123"/>
  <c r="U40" i="123"/>
  <c r="T40" i="123"/>
  <c r="S40" i="123"/>
  <c r="R40" i="123"/>
  <c r="Q40" i="123"/>
  <c r="P40" i="123"/>
  <c r="O40" i="123"/>
  <c r="N40" i="123"/>
  <c r="M40" i="123"/>
  <c r="L40" i="123"/>
  <c r="K40" i="123"/>
  <c r="J40" i="123"/>
  <c r="I40" i="123"/>
  <c r="H40" i="123"/>
  <c r="G40" i="123"/>
  <c r="F40" i="123"/>
  <c r="D40" i="123"/>
  <c r="C40" i="123"/>
  <c r="B40" i="123"/>
  <c r="AB39" i="123"/>
  <c r="Z39" i="123"/>
  <c r="Y39" i="123"/>
  <c r="W39" i="123"/>
  <c r="V39" i="123"/>
  <c r="U39" i="123"/>
  <c r="T39" i="123"/>
  <c r="S39" i="123"/>
  <c r="R39" i="123"/>
  <c r="Q39" i="123"/>
  <c r="P39" i="123"/>
  <c r="O39" i="123"/>
  <c r="N39" i="123"/>
  <c r="M39" i="123"/>
  <c r="L39" i="123"/>
  <c r="K39" i="123"/>
  <c r="J39" i="123"/>
  <c r="I39" i="123"/>
  <c r="H39" i="123"/>
  <c r="G39" i="123"/>
  <c r="F39" i="123"/>
  <c r="D39" i="123"/>
  <c r="C39" i="123"/>
  <c r="B39" i="123"/>
  <c r="AB38" i="123"/>
  <c r="Z38" i="123"/>
  <c r="Y38" i="123"/>
  <c r="W38" i="123"/>
  <c r="V38" i="123"/>
  <c r="U38" i="123"/>
  <c r="T38" i="123"/>
  <c r="S38" i="123"/>
  <c r="R38" i="123"/>
  <c r="Q38" i="123"/>
  <c r="P38" i="123"/>
  <c r="O38" i="123"/>
  <c r="N38" i="123"/>
  <c r="M38" i="123"/>
  <c r="L38" i="123"/>
  <c r="K38" i="123"/>
  <c r="J38" i="123"/>
  <c r="I38" i="123"/>
  <c r="H38" i="123"/>
  <c r="G38" i="123"/>
  <c r="F38" i="123"/>
  <c r="D38" i="123"/>
  <c r="C38" i="123"/>
  <c r="B38" i="123"/>
  <c r="AB37" i="123"/>
  <c r="Z37" i="123"/>
  <c r="Y37" i="123"/>
  <c r="W37" i="123"/>
  <c r="V37" i="123"/>
  <c r="U37" i="123"/>
  <c r="T37" i="123"/>
  <c r="S37" i="123"/>
  <c r="R37" i="123"/>
  <c r="Q37" i="123"/>
  <c r="P37" i="123"/>
  <c r="O37" i="123"/>
  <c r="N37" i="123"/>
  <c r="M37" i="123"/>
  <c r="L37" i="123"/>
  <c r="K37" i="123"/>
  <c r="J37" i="123"/>
  <c r="I37" i="123"/>
  <c r="H37" i="123"/>
  <c r="G37" i="123"/>
  <c r="F37" i="123"/>
  <c r="D37" i="123"/>
  <c r="C37" i="123"/>
  <c r="B37" i="123"/>
  <c r="AB36" i="123"/>
  <c r="Z36" i="123"/>
  <c r="Y36" i="123"/>
  <c r="W36" i="123"/>
  <c r="V36" i="123"/>
  <c r="U36" i="123"/>
  <c r="T36" i="123"/>
  <c r="S36" i="123"/>
  <c r="R36" i="123"/>
  <c r="Q36" i="123"/>
  <c r="P36" i="123"/>
  <c r="O36" i="123"/>
  <c r="N36" i="123"/>
  <c r="M36" i="123"/>
  <c r="L36" i="123"/>
  <c r="K36" i="123"/>
  <c r="J36" i="123"/>
  <c r="I36" i="123"/>
  <c r="H36" i="123"/>
  <c r="G36" i="123"/>
  <c r="F36" i="123"/>
  <c r="D36" i="123"/>
  <c r="C36" i="123"/>
  <c r="B36" i="123"/>
  <c r="AB35" i="123"/>
  <c r="Z35" i="123"/>
  <c r="Y35" i="123"/>
  <c r="W35" i="123"/>
  <c r="V35" i="123"/>
  <c r="U35" i="123"/>
  <c r="T35" i="123"/>
  <c r="S35" i="123"/>
  <c r="R35" i="123"/>
  <c r="Q35" i="123"/>
  <c r="P35" i="123"/>
  <c r="O35" i="123"/>
  <c r="N35" i="123"/>
  <c r="M35" i="123"/>
  <c r="L35" i="123"/>
  <c r="K35" i="123"/>
  <c r="J35" i="123"/>
  <c r="I35" i="123"/>
  <c r="H35" i="123"/>
  <c r="G35" i="123"/>
  <c r="F35" i="123"/>
  <c r="D35" i="123"/>
  <c r="C35" i="123"/>
  <c r="B35" i="123"/>
  <c r="AB34" i="123"/>
  <c r="Z34" i="123"/>
  <c r="Y34" i="123"/>
  <c r="W34" i="123"/>
  <c r="V34" i="123"/>
  <c r="U34" i="123"/>
  <c r="T34" i="123"/>
  <c r="S34" i="123"/>
  <c r="R34" i="123"/>
  <c r="Q34" i="123"/>
  <c r="P34" i="123"/>
  <c r="O34" i="123"/>
  <c r="N34" i="123"/>
  <c r="M34" i="123"/>
  <c r="L34" i="123"/>
  <c r="K34" i="123"/>
  <c r="J34" i="123"/>
  <c r="I34" i="123"/>
  <c r="H34" i="123"/>
  <c r="G34" i="123"/>
  <c r="F34" i="123"/>
  <c r="D34" i="123"/>
  <c r="C34" i="123"/>
  <c r="B34" i="123"/>
  <c r="AB33" i="123"/>
  <c r="Z33" i="123"/>
  <c r="Y33" i="123"/>
  <c r="W33" i="123"/>
  <c r="V33" i="123"/>
  <c r="U33" i="123"/>
  <c r="T33" i="123"/>
  <c r="S33" i="123"/>
  <c r="R33" i="123"/>
  <c r="Q33" i="123"/>
  <c r="P33" i="123"/>
  <c r="O33" i="123"/>
  <c r="N33" i="123"/>
  <c r="M33" i="123"/>
  <c r="L33" i="123"/>
  <c r="K33" i="123"/>
  <c r="J33" i="123"/>
  <c r="I33" i="123"/>
  <c r="H33" i="123"/>
  <c r="G33" i="123"/>
  <c r="F33" i="123"/>
  <c r="D33" i="123"/>
  <c r="C33" i="123"/>
  <c r="B33" i="123"/>
  <c r="AB32" i="123"/>
  <c r="Z32" i="123"/>
  <c r="Y32" i="123"/>
  <c r="W32" i="123"/>
  <c r="V32" i="123"/>
  <c r="U32" i="123"/>
  <c r="T32" i="123"/>
  <c r="S32" i="123"/>
  <c r="R32" i="123"/>
  <c r="Q32" i="123"/>
  <c r="P32" i="123"/>
  <c r="O32" i="123"/>
  <c r="N32" i="123"/>
  <c r="M32" i="123"/>
  <c r="L32" i="123"/>
  <c r="K32" i="123"/>
  <c r="J32" i="123"/>
  <c r="I32" i="123"/>
  <c r="H32" i="123"/>
  <c r="G32" i="123"/>
  <c r="F32" i="123"/>
  <c r="D32" i="123"/>
  <c r="C32" i="123"/>
  <c r="B32" i="123"/>
  <c r="AB30" i="123"/>
  <c r="Z30" i="123"/>
  <c r="Y30" i="123"/>
  <c r="W30" i="123"/>
  <c r="V30" i="123"/>
  <c r="U30" i="123"/>
  <c r="T30" i="123"/>
  <c r="S30" i="123"/>
  <c r="R30" i="123"/>
  <c r="Q30" i="123"/>
  <c r="P30" i="123"/>
  <c r="O30" i="123"/>
  <c r="N30" i="123"/>
  <c r="M30" i="123"/>
  <c r="L30" i="123"/>
  <c r="K30" i="123"/>
  <c r="J30" i="123"/>
  <c r="I30" i="123"/>
  <c r="H30" i="123"/>
  <c r="G30" i="123"/>
  <c r="F30" i="123"/>
  <c r="D30" i="123"/>
  <c r="C30" i="123"/>
  <c r="B30" i="123"/>
  <c r="AB29" i="123"/>
  <c r="Z29" i="123"/>
  <c r="Y29" i="123"/>
  <c r="W29" i="123"/>
  <c r="V29" i="123"/>
  <c r="U29" i="123"/>
  <c r="T29" i="123"/>
  <c r="S29" i="123"/>
  <c r="R29" i="123"/>
  <c r="Q29" i="123"/>
  <c r="P29" i="123"/>
  <c r="O29" i="123"/>
  <c r="N29" i="123"/>
  <c r="M29" i="123"/>
  <c r="L29" i="123"/>
  <c r="K29" i="123"/>
  <c r="J29" i="123"/>
  <c r="I29" i="123"/>
  <c r="H29" i="123"/>
  <c r="G29" i="123"/>
  <c r="F29" i="123"/>
  <c r="D29" i="123"/>
  <c r="C29" i="123"/>
  <c r="B29" i="123"/>
  <c r="AB28" i="123"/>
  <c r="Z28" i="123"/>
  <c r="Y28" i="123"/>
  <c r="W28" i="123"/>
  <c r="V28" i="123"/>
  <c r="U28" i="123"/>
  <c r="T28" i="123"/>
  <c r="S28" i="123"/>
  <c r="R28" i="123"/>
  <c r="Q28" i="123"/>
  <c r="P28" i="123"/>
  <c r="O28" i="123"/>
  <c r="N28" i="123"/>
  <c r="M28" i="123"/>
  <c r="L28" i="123"/>
  <c r="K28" i="123"/>
  <c r="J28" i="123"/>
  <c r="I28" i="123"/>
  <c r="H28" i="123"/>
  <c r="G28" i="123"/>
  <c r="F28" i="123"/>
  <c r="D28" i="123"/>
  <c r="C28" i="123"/>
  <c r="B28" i="123"/>
  <c r="AB27" i="123"/>
  <c r="Z27" i="123"/>
  <c r="Y27" i="123"/>
  <c r="W27" i="123"/>
  <c r="V27" i="123"/>
  <c r="U27" i="123"/>
  <c r="T27" i="123"/>
  <c r="S27" i="123"/>
  <c r="R27" i="123"/>
  <c r="Q27" i="123"/>
  <c r="P27" i="123"/>
  <c r="O27" i="123"/>
  <c r="N27" i="123"/>
  <c r="M27" i="123"/>
  <c r="L27" i="123"/>
  <c r="K27" i="123"/>
  <c r="J27" i="123"/>
  <c r="I27" i="123"/>
  <c r="H27" i="123"/>
  <c r="G27" i="123"/>
  <c r="F27" i="123"/>
  <c r="D27" i="123"/>
  <c r="C27" i="123"/>
  <c r="B27" i="123"/>
  <c r="AB26" i="123"/>
  <c r="Z26" i="123"/>
  <c r="Y26" i="123"/>
  <c r="W26" i="123"/>
  <c r="V26" i="123"/>
  <c r="U26" i="123"/>
  <c r="T26" i="123"/>
  <c r="S26" i="123"/>
  <c r="R26" i="123"/>
  <c r="Q26" i="123"/>
  <c r="P26" i="123"/>
  <c r="O26" i="123"/>
  <c r="N26" i="123"/>
  <c r="M26" i="123"/>
  <c r="L26" i="123"/>
  <c r="K26" i="123"/>
  <c r="J26" i="123"/>
  <c r="I26" i="123"/>
  <c r="H26" i="123"/>
  <c r="G26" i="123"/>
  <c r="F26" i="123"/>
  <c r="D26" i="123"/>
  <c r="C26" i="123"/>
  <c r="B26" i="123"/>
  <c r="AB25" i="123"/>
  <c r="Z25" i="123"/>
  <c r="Y25" i="123"/>
  <c r="W25" i="123"/>
  <c r="V25" i="123"/>
  <c r="U25" i="123"/>
  <c r="T25" i="123"/>
  <c r="S25" i="123"/>
  <c r="R25" i="123"/>
  <c r="Q25" i="123"/>
  <c r="P25" i="123"/>
  <c r="O25" i="123"/>
  <c r="N25" i="123"/>
  <c r="M25" i="123"/>
  <c r="L25" i="123"/>
  <c r="K25" i="123"/>
  <c r="J25" i="123"/>
  <c r="I25" i="123"/>
  <c r="H25" i="123"/>
  <c r="G25" i="123"/>
  <c r="F25" i="123"/>
  <c r="D25" i="123"/>
  <c r="C25" i="123"/>
  <c r="B25" i="123"/>
  <c r="AB24" i="123"/>
  <c r="Z24" i="123"/>
  <c r="Y24" i="123"/>
  <c r="W24" i="123"/>
  <c r="V24" i="123"/>
  <c r="U24" i="123"/>
  <c r="T24" i="123"/>
  <c r="S24" i="123"/>
  <c r="R24" i="123"/>
  <c r="Q24" i="123"/>
  <c r="P24" i="123"/>
  <c r="O24" i="123"/>
  <c r="N24" i="123"/>
  <c r="M24" i="123"/>
  <c r="L24" i="123"/>
  <c r="K24" i="123"/>
  <c r="J24" i="123"/>
  <c r="I24" i="123"/>
  <c r="H24" i="123"/>
  <c r="G24" i="123"/>
  <c r="F24" i="123"/>
  <c r="D24" i="123"/>
  <c r="C24" i="123"/>
  <c r="B24" i="123"/>
  <c r="AB23" i="123"/>
  <c r="Z23" i="123"/>
  <c r="Y23" i="123"/>
  <c r="W23" i="123"/>
  <c r="V23" i="123"/>
  <c r="U23" i="123"/>
  <c r="T23" i="123"/>
  <c r="S23" i="123"/>
  <c r="R23" i="123"/>
  <c r="Q23" i="123"/>
  <c r="P23" i="123"/>
  <c r="O23" i="123"/>
  <c r="N23" i="123"/>
  <c r="M23" i="123"/>
  <c r="L23" i="123"/>
  <c r="K23" i="123"/>
  <c r="J23" i="123"/>
  <c r="I23" i="123"/>
  <c r="H23" i="123"/>
  <c r="G23" i="123"/>
  <c r="F23" i="123"/>
  <c r="D23" i="123"/>
  <c r="C23" i="123"/>
  <c r="B23" i="123"/>
  <c r="AB22" i="123"/>
  <c r="Z22" i="123"/>
  <c r="Y22" i="123"/>
  <c r="W22" i="123"/>
  <c r="V22" i="123"/>
  <c r="U22" i="123"/>
  <c r="T22" i="123"/>
  <c r="S22" i="123"/>
  <c r="R22" i="123"/>
  <c r="Q22" i="123"/>
  <c r="P22" i="123"/>
  <c r="O22" i="123"/>
  <c r="N22" i="123"/>
  <c r="M22" i="123"/>
  <c r="L22" i="123"/>
  <c r="K22" i="123"/>
  <c r="J22" i="123"/>
  <c r="I22" i="123"/>
  <c r="H22" i="123"/>
  <c r="G22" i="123"/>
  <c r="F22" i="123"/>
  <c r="D22" i="123"/>
  <c r="C22" i="123"/>
  <c r="B22" i="123"/>
  <c r="AB21" i="123"/>
  <c r="Z21" i="123"/>
  <c r="Y21" i="123"/>
  <c r="W21" i="123"/>
  <c r="V21" i="123"/>
  <c r="U21" i="123"/>
  <c r="T21" i="123"/>
  <c r="S21" i="123"/>
  <c r="R21" i="123"/>
  <c r="Q21" i="123"/>
  <c r="P21" i="123"/>
  <c r="O21" i="123"/>
  <c r="N21" i="123"/>
  <c r="M21" i="123"/>
  <c r="L21" i="123"/>
  <c r="K21" i="123"/>
  <c r="J21" i="123"/>
  <c r="I21" i="123"/>
  <c r="H21" i="123"/>
  <c r="G21" i="123"/>
  <c r="F21" i="123"/>
  <c r="D21" i="123"/>
  <c r="C21" i="123"/>
  <c r="B21" i="123"/>
  <c r="AB20" i="123"/>
  <c r="Z20" i="123"/>
  <c r="Y20" i="123"/>
  <c r="W20" i="123"/>
  <c r="V20" i="123"/>
  <c r="U20" i="123"/>
  <c r="T20" i="123"/>
  <c r="S20" i="123"/>
  <c r="R20" i="123"/>
  <c r="Q20" i="123"/>
  <c r="P20" i="123"/>
  <c r="O20" i="123"/>
  <c r="N20" i="123"/>
  <c r="M20" i="123"/>
  <c r="L20" i="123"/>
  <c r="K20" i="123"/>
  <c r="J20" i="123"/>
  <c r="I20" i="123"/>
  <c r="H20" i="123"/>
  <c r="G20" i="123"/>
  <c r="F20" i="123"/>
  <c r="D20" i="123"/>
  <c r="C20" i="123"/>
  <c r="B20" i="123"/>
  <c r="AB19" i="123"/>
  <c r="Z19" i="123"/>
  <c r="Y19" i="123"/>
  <c r="W19" i="123"/>
  <c r="V19" i="123"/>
  <c r="U19" i="123"/>
  <c r="T19" i="123"/>
  <c r="S19" i="123"/>
  <c r="R19" i="123"/>
  <c r="Q19" i="123"/>
  <c r="P19" i="123"/>
  <c r="O19" i="123"/>
  <c r="N19" i="123"/>
  <c r="M19" i="123"/>
  <c r="L19" i="123"/>
  <c r="K19" i="123"/>
  <c r="J19" i="123"/>
  <c r="I19" i="123"/>
  <c r="H19" i="123"/>
  <c r="G19" i="123"/>
  <c r="F19" i="123"/>
  <c r="D19" i="123"/>
  <c r="C19" i="123"/>
  <c r="B19" i="123"/>
  <c r="AB18" i="123"/>
  <c r="Z18" i="123"/>
  <c r="Y18" i="123"/>
  <c r="W18" i="123"/>
  <c r="V18" i="123"/>
  <c r="U18" i="123"/>
  <c r="T18" i="123"/>
  <c r="S18" i="123"/>
  <c r="R18" i="123"/>
  <c r="Q18" i="123"/>
  <c r="P18" i="123"/>
  <c r="O18" i="123"/>
  <c r="N18" i="123"/>
  <c r="M18" i="123"/>
  <c r="L18" i="123"/>
  <c r="K18" i="123"/>
  <c r="J18" i="123"/>
  <c r="I18" i="123"/>
  <c r="H18" i="123"/>
  <c r="G18" i="123"/>
  <c r="F18" i="123"/>
  <c r="D18" i="123"/>
  <c r="C18" i="123"/>
  <c r="B18" i="123"/>
  <c r="AB17" i="123"/>
  <c r="Z17" i="123"/>
  <c r="Y17" i="123"/>
  <c r="W17" i="123"/>
  <c r="V17" i="123"/>
  <c r="U17" i="123"/>
  <c r="T17" i="123"/>
  <c r="S17" i="123"/>
  <c r="R17" i="123"/>
  <c r="Q17" i="123"/>
  <c r="P17" i="123"/>
  <c r="O17" i="123"/>
  <c r="N17" i="123"/>
  <c r="M17" i="123"/>
  <c r="L17" i="123"/>
  <c r="K17" i="123"/>
  <c r="J17" i="123"/>
  <c r="I17" i="123"/>
  <c r="H17" i="123"/>
  <c r="G17" i="123"/>
  <c r="F17" i="123"/>
  <c r="D17" i="123"/>
  <c r="C17" i="123"/>
  <c r="B17" i="123"/>
  <c r="AB16" i="123"/>
  <c r="Z16" i="123"/>
  <c r="Y16" i="123"/>
  <c r="W16" i="123"/>
  <c r="V16" i="123"/>
  <c r="U16" i="123"/>
  <c r="T16" i="123"/>
  <c r="S16" i="123"/>
  <c r="R16" i="123"/>
  <c r="Q16" i="123"/>
  <c r="P16" i="123"/>
  <c r="O16" i="123"/>
  <c r="N16" i="123"/>
  <c r="M16" i="123"/>
  <c r="L16" i="123"/>
  <c r="K16" i="123"/>
  <c r="J16" i="123"/>
  <c r="I16" i="123"/>
  <c r="H16" i="123"/>
  <c r="G16" i="123"/>
  <c r="F16" i="123"/>
  <c r="D16" i="123"/>
  <c r="C16" i="123"/>
  <c r="B16" i="123"/>
  <c r="AB15" i="123"/>
  <c r="Z15" i="123"/>
  <c r="Y15" i="123"/>
  <c r="W15" i="123"/>
  <c r="V15" i="123"/>
  <c r="U15" i="123"/>
  <c r="T15" i="123"/>
  <c r="S15" i="123"/>
  <c r="R15" i="123"/>
  <c r="Q15" i="123"/>
  <c r="P15" i="123"/>
  <c r="O15" i="123"/>
  <c r="N15" i="123"/>
  <c r="M15" i="123"/>
  <c r="L15" i="123"/>
  <c r="K15" i="123"/>
  <c r="J15" i="123"/>
  <c r="I15" i="123"/>
  <c r="H15" i="123"/>
  <c r="G15" i="123"/>
  <c r="F15" i="123"/>
  <c r="D15" i="123"/>
  <c r="C15" i="123"/>
  <c r="B15" i="123"/>
  <c r="AB14" i="123"/>
  <c r="Z14" i="123"/>
  <c r="Y14" i="123"/>
  <c r="W14" i="123"/>
  <c r="V14" i="123"/>
  <c r="U14" i="123"/>
  <c r="T14" i="123"/>
  <c r="S14" i="123"/>
  <c r="R14" i="123"/>
  <c r="Q14" i="123"/>
  <c r="P14" i="123"/>
  <c r="O14" i="123"/>
  <c r="N14" i="123"/>
  <c r="M14" i="123"/>
  <c r="L14" i="123"/>
  <c r="K14" i="123"/>
  <c r="J14" i="123"/>
  <c r="I14" i="123"/>
  <c r="H14" i="123"/>
  <c r="G14" i="123"/>
  <c r="F14" i="123"/>
  <c r="D14" i="123"/>
  <c r="C14" i="123"/>
  <c r="B14" i="123"/>
  <c r="AB13" i="123"/>
  <c r="Z13" i="123"/>
  <c r="Y13" i="123"/>
  <c r="W13" i="123"/>
  <c r="V13" i="123"/>
  <c r="U13" i="123"/>
  <c r="T13" i="123"/>
  <c r="S13" i="123"/>
  <c r="R13" i="123"/>
  <c r="Q13" i="123"/>
  <c r="P13" i="123"/>
  <c r="O13" i="123"/>
  <c r="N13" i="123"/>
  <c r="M13" i="123"/>
  <c r="L13" i="123"/>
  <c r="K13" i="123"/>
  <c r="J13" i="123"/>
  <c r="I13" i="123"/>
  <c r="H13" i="123"/>
  <c r="G13" i="123"/>
  <c r="F13" i="123"/>
  <c r="D13" i="123"/>
  <c r="C13" i="123"/>
  <c r="B13" i="123"/>
  <c r="AB12" i="123"/>
  <c r="Z12" i="123"/>
  <c r="Y12" i="123"/>
  <c r="W12" i="123"/>
  <c r="V12" i="123"/>
  <c r="U12" i="123"/>
  <c r="T12" i="123"/>
  <c r="S12" i="123"/>
  <c r="R12" i="123"/>
  <c r="Q12" i="123"/>
  <c r="P12" i="123"/>
  <c r="O12" i="123"/>
  <c r="N12" i="123"/>
  <c r="M12" i="123"/>
  <c r="L12" i="123"/>
  <c r="K12" i="123"/>
  <c r="J12" i="123"/>
  <c r="I12" i="123"/>
  <c r="H12" i="123"/>
  <c r="G12" i="123"/>
  <c r="F12" i="123"/>
  <c r="D12" i="123"/>
  <c r="C12" i="123"/>
  <c r="B12" i="123"/>
  <c r="AB11" i="123"/>
  <c r="Z11" i="123"/>
  <c r="Y11" i="123"/>
  <c r="W11" i="123"/>
  <c r="V11" i="123"/>
  <c r="U11" i="123"/>
  <c r="T11" i="123"/>
  <c r="S11" i="123"/>
  <c r="R11" i="123"/>
  <c r="Q11" i="123"/>
  <c r="P11" i="123"/>
  <c r="O11" i="123"/>
  <c r="N11" i="123"/>
  <c r="M11" i="123"/>
  <c r="L11" i="123"/>
  <c r="K11" i="123"/>
  <c r="J11" i="123"/>
  <c r="I11" i="123"/>
  <c r="H11" i="123"/>
  <c r="G11" i="123"/>
  <c r="F11" i="123"/>
  <c r="D11" i="123"/>
  <c r="C11" i="123"/>
  <c r="B11" i="123"/>
  <c r="AB10" i="123"/>
  <c r="Z10" i="123"/>
  <c r="Y10" i="123"/>
  <c r="W10" i="123"/>
  <c r="V10" i="123"/>
  <c r="U10" i="123"/>
  <c r="T10" i="123"/>
  <c r="S10" i="123"/>
  <c r="R10" i="123"/>
  <c r="Q10" i="123"/>
  <c r="P10" i="123"/>
  <c r="O10" i="123"/>
  <c r="N10" i="123"/>
  <c r="M10" i="123"/>
  <c r="L10" i="123"/>
  <c r="K10" i="123"/>
  <c r="J10" i="123"/>
  <c r="I10" i="123"/>
  <c r="H10" i="123"/>
  <c r="G10" i="123"/>
  <c r="F10" i="123"/>
  <c r="D10" i="123"/>
  <c r="C10" i="123"/>
  <c r="B10" i="123"/>
  <c r="AB9" i="123"/>
  <c r="Z9" i="123"/>
  <c r="Y9" i="123"/>
  <c r="W9" i="123"/>
  <c r="V9" i="123"/>
  <c r="U9" i="123"/>
  <c r="T9" i="123"/>
  <c r="S9" i="123"/>
  <c r="R9" i="123"/>
  <c r="Q9" i="123"/>
  <c r="P9" i="123"/>
  <c r="O9" i="123"/>
  <c r="N9" i="123"/>
  <c r="M9" i="123"/>
  <c r="L9" i="123"/>
  <c r="K9" i="123"/>
  <c r="J9" i="123"/>
  <c r="I9" i="123"/>
  <c r="H9" i="123"/>
  <c r="G9" i="123"/>
  <c r="F9" i="123"/>
  <c r="D9" i="123"/>
  <c r="C9" i="123"/>
  <c r="B9" i="123"/>
  <c r="AB8" i="123"/>
  <c r="Z8" i="123"/>
  <c r="Y8" i="123"/>
  <c r="W8" i="123"/>
  <c r="V8" i="123"/>
  <c r="U8" i="123"/>
  <c r="T8" i="123"/>
  <c r="S8" i="123"/>
  <c r="R8" i="123"/>
  <c r="Q8" i="123"/>
  <c r="P8" i="123"/>
  <c r="O8" i="123"/>
  <c r="N8" i="123"/>
  <c r="M8" i="123"/>
  <c r="L8" i="123"/>
  <c r="K8" i="123"/>
  <c r="J8" i="123"/>
  <c r="I8" i="123"/>
  <c r="H8" i="123"/>
  <c r="G8" i="123"/>
  <c r="F8" i="123"/>
  <c r="D8" i="123"/>
  <c r="C8" i="123"/>
  <c r="B8" i="123"/>
  <c r="AB7" i="123"/>
  <c r="Z7" i="123"/>
  <c r="Y7" i="123"/>
  <c r="W7" i="123"/>
  <c r="V7" i="123"/>
  <c r="U7" i="123"/>
  <c r="T7" i="123"/>
  <c r="S7" i="123"/>
  <c r="R7" i="123"/>
  <c r="Q7" i="123"/>
  <c r="P7" i="123"/>
  <c r="O7" i="123"/>
  <c r="N7" i="123"/>
  <c r="M7" i="123"/>
  <c r="L7" i="123"/>
  <c r="K7" i="123"/>
  <c r="J7" i="123"/>
  <c r="I7" i="123"/>
  <c r="H7" i="123"/>
  <c r="G7" i="123"/>
  <c r="F7" i="123"/>
  <c r="D7" i="123"/>
  <c r="C7" i="123"/>
  <c r="B7" i="123"/>
  <c r="AB6" i="123"/>
  <c r="Z6" i="123"/>
  <c r="Y6" i="123"/>
  <c r="W6" i="123"/>
  <c r="V6" i="123"/>
  <c r="U6" i="123"/>
  <c r="T6" i="123"/>
  <c r="S6" i="123"/>
  <c r="R6" i="123"/>
  <c r="Q6" i="123"/>
  <c r="P6" i="123"/>
  <c r="O6" i="123"/>
  <c r="N6" i="123"/>
  <c r="M6" i="123"/>
  <c r="L6" i="123"/>
  <c r="K6" i="123"/>
  <c r="J6" i="123"/>
  <c r="I6" i="123"/>
  <c r="H6" i="123"/>
  <c r="G6" i="123"/>
  <c r="F6" i="123"/>
  <c r="D6" i="123"/>
  <c r="C6" i="123"/>
  <c r="B6" i="123"/>
  <c r="AB5" i="123"/>
  <c r="Z5" i="123"/>
  <c r="Y5" i="123"/>
  <c r="W5" i="123"/>
  <c r="V5" i="123"/>
  <c r="U5" i="123"/>
  <c r="T5" i="123"/>
  <c r="S5" i="123"/>
  <c r="R5" i="123"/>
  <c r="Q5" i="123"/>
  <c r="P5" i="123"/>
  <c r="O5" i="123"/>
  <c r="N5" i="123"/>
  <c r="M5" i="123"/>
  <c r="L5" i="123"/>
  <c r="K5" i="123"/>
  <c r="J5" i="123"/>
  <c r="I5" i="123"/>
  <c r="H5" i="123"/>
  <c r="G5" i="123"/>
  <c r="F5" i="123"/>
  <c r="D5" i="123"/>
  <c r="C5" i="123"/>
  <c r="B5" i="123"/>
  <c r="AB4" i="123"/>
  <c r="Z4" i="123"/>
  <c r="Y4" i="123"/>
  <c r="W4" i="123"/>
  <c r="V4" i="123"/>
  <c r="U4" i="123"/>
  <c r="T4" i="123"/>
  <c r="S4" i="123"/>
  <c r="R4" i="123"/>
  <c r="Q4" i="123"/>
  <c r="P4" i="123"/>
  <c r="O4" i="123"/>
  <c r="N4" i="123"/>
  <c r="M4" i="123"/>
  <c r="L4" i="123"/>
  <c r="K4" i="123"/>
  <c r="J4" i="123"/>
  <c r="I4" i="123"/>
  <c r="H4" i="123"/>
  <c r="G4" i="123"/>
  <c r="F4" i="123"/>
  <c r="D4" i="123"/>
  <c r="C4" i="123"/>
  <c r="B4" i="123"/>
  <c r="AA854" i="123" l="1"/>
  <c r="AA858" i="123"/>
  <c r="AA860" i="123"/>
  <c r="AA1002" i="123"/>
  <c r="AA1004" i="123"/>
  <c r="AA1030" i="123"/>
  <c r="AA1034" i="123"/>
  <c r="AA1066" i="123"/>
  <c r="AA1072" i="123"/>
  <c r="AA142" i="123"/>
  <c r="AA145" i="123"/>
  <c r="AA147" i="123"/>
  <c r="AA149" i="123"/>
  <c r="AA151" i="123"/>
  <c r="AA153" i="123"/>
  <c r="AA155" i="123"/>
  <c r="AA157" i="123"/>
  <c r="AA161" i="123"/>
  <c r="AA163" i="123"/>
  <c r="AA165" i="123"/>
  <c r="AA169" i="123"/>
  <c r="AA923" i="123"/>
  <c r="AA925" i="123"/>
  <c r="AA926" i="123"/>
  <c r="AA977" i="123"/>
  <c r="AA1103" i="123"/>
  <c r="AA1104" i="123"/>
  <c r="AA270" i="123"/>
  <c r="AA272" i="123"/>
  <c r="AA274" i="123"/>
  <c r="AA276" i="123"/>
  <c r="AA278" i="123"/>
  <c r="AA280" i="123"/>
  <c r="AA282" i="123"/>
  <c r="AA286" i="123"/>
  <c r="AA288" i="123"/>
  <c r="AA290" i="123"/>
  <c r="AA292" i="123"/>
  <c r="AA460" i="123"/>
  <c r="AA462" i="123"/>
  <c r="AA469" i="123"/>
  <c r="AA471" i="123"/>
  <c r="AA473" i="123"/>
  <c r="AA475" i="123"/>
  <c r="AA749" i="123"/>
  <c r="AA756" i="123"/>
  <c r="AA757" i="123"/>
  <c r="AA767" i="123"/>
  <c r="AA769" i="123"/>
  <c r="AA770" i="123"/>
  <c r="AA822" i="123"/>
  <c r="AA827" i="123"/>
  <c r="AA829" i="123"/>
  <c r="AA876" i="123"/>
  <c r="AA878" i="123"/>
  <c r="AA951" i="123"/>
  <c r="AA985" i="123"/>
  <c r="AA988" i="123"/>
  <c r="AA989" i="123"/>
  <c r="AA990" i="123"/>
  <c r="AA991" i="123"/>
  <c r="AA1012" i="123"/>
  <c r="AA1014" i="123"/>
  <c r="AA1046" i="123"/>
  <c r="AA84" i="123"/>
  <c r="AA85" i="123"/>
  <c r="AA86" i="123"/>
  <c r="AA87" i="123"/>
  <c r="AA89" i="123"/>
  <c r="AA90" i="123"/>
  <c r="AA92" i="123"/>
  <c r="AA93" i="123"/>
  <c r="AA94" i="123"/>
  <c r="AA95" i="123"/>
  <c r="AA97" i="123"/>
  <c r="AA98" i="123"/>
  <c r="AA100" i="123"/>
  <c r="AA477" i="123"/>
  <c r="AA479" i="123"/>
  <c r="AA485" i="123"/>
  <c r="AA487" i="123"/>
  <c r="AA489" i="123"/>
  <c r="AA491" i="123"/>
  <c r="AA526" i="123"/>
  <c r="AA528" i="123"/>
  <c r="AA534" i="123"/>
  <c r="AA537" i="123"/>
  <c r="AA539" i="123"/>
  <c r="AA541" i="123"/>
  <c r="AA777" i="123"/>
  <c r="AA779" i="123"/>
  <c r="AA782" i="123"/>
  <c r="AA786" i="123"/>
  <c r="AA887" i="123"/>
  <c r="AA890" i="123"/>
  <c r="AA891" i="123"/>
  <c r="AA893" i="123"/>
  <c r="AA962" i="123"/>
  <c r="AA963" i="123"/>
  <c r="AA964" i="123"/>
  <c r="AA965" i="123"/>
  <c r="AA966" i="123"/>
  <c r="AA967" i="123"/>
  <c r="AA994" i="123"/>
  <c r="AA995" i="123"/>
  <c r="AA996" i="123"/>
  <c r="AA1020" i="123"/>
  <c r="AA1022" i="123"/>
  <c r="AA1026" i="123"/>
  <c r="AA1054" i="123"/>
  <c r="AA1058" i="123"/>
  <c r="AA1092" i="123"/>
  <c r="AA4" i="123"/>
  <c r="AA101" i="123"/>
  <c r="AA103" i="123"/>
  <c r="AA105" i="123"/>
  <c r="AA107" i="123"/>
  <c r="AA109" i="123"/>
  <c r="AA134" i="123"/>
  <c r="AA137" i="123"/>
  <c r="AA139" i="123"/>
  <c r="AA141" i="123"/>
  <c r="AA166" i="123"/>
  <c r="AA167" i="123"/>
  <c r="AA168" i="123"/>
  <c r="AA171" i="123"/>
  <c r="AA173" i="123"/>
  <c r="AA177" i="123"/>
  <c r="AA190" i="123"/>
  <c r="AA192" i="123"/>
  <c r="AA194" i="123"/>
  <c r="AA196" i="123"/>
  <c r="AA198" i="123"/>
  <c r="AA6" i="123"/>
  <c r="AA8" i="123"/>
  <c r="AA10" i="123"/>
  <c r="AA12" i="123"/>
  <c r="AA14" i="123"/>
  <c r="AA16" i="123"/>
  <c r="AA18" i="123"/>
  <c r="AA20" i="123"/>
  <c r="AA22" i="123"/>
  <c r="AA24" i="123"/>
  <c r="AA26" i="123"/>
  <c r="AA28" i="123"/>
  <c r="AA30" i="123"/>
  <c r="AA33" i="123"/>
  <c r="AA35" i="123"/>
  <c r="AA37" i="123"/>
  <c r="AA39" i="123"/>
  <c r="AA41" i="123"/>
  <c r="AA43" i="123"/>
  <c r="AA45" i="123"/>
  <c r="AA47" i="123"/>
  <c r="AA49" i="123"/>
  <c r="AA51" i="123"/>
  <c r="AA53" i="123"/>
  <c r="AA55" i="123"/>
  <c r="AA57" i="123"/>
  <c r="AA59" i="123"/>
  <c r="AA61" i="123"/>
  <c r="AA63" i="123"/>
  <c r="AA65" i="123"/>
  <c r="AA67" i="123"/>
  <c r="AA69" i="123"/>
  <c r="AA71" i="123"/>
  <c r="AA73" i="123"/>
  <c r="AA75" i="123"/>
  <c r="AA77" i="123"/>
  <c r="AA79" i="123"/>
  <c r="AA81" i="123"/>
  <c r="AA118" i="123"/>
  <c r="AA150" i="123"/>
  <c r="AA126" i="123"/>
  <c r="AA158" i="123"/>
  <c r="AA159" i="123"/>
  <c r="AA160" i="123"/>
  <c r="AA200" i="123"/>
  <c r="AA202" i="123"/>
  <c r="AA204" i="123"/>
  <c r="AA206" i="123"/>
  <c r="AA208" i="123"/>
  <c r="AA210" i="123"/>
  <c r="AA212" i="123"/>
  <c r="AA214" i="123"/>
  <c r="AA216" i="123"/>
  <c r="AA218" i="123"/>
  <c r="AA220" i="123"/>
  <c r="AA222" i="123"/>
  <c r="AA224" i="123"/>
  <c r="AA226" i="123"/>
  <c r="AA228" i="123"/>
  <c r="AA230" i="123"/>
  <c r="AA232" i="123"/>
  <c r="AA234" i="123"/>
  <c r="AA236" i="123"/>
  <c r="AA238" i="123"/>
  <c r="AA240" i="123"/>
  <c r="AA242" i="123"/>
  <c r="AA244" i="123"/>
  <c r="AA246" i="123"/>
  <c r="AA248" i="123"/>
  <c r="AA250" i="123"/>
  <c r="AA252" i="123"/>
  <c r="AA254" i="123"/>
  <c r="AA256" i="123"/>
  <c r="AA258" i="123"/>
  <c r="AA260" i="123"/>
  <c r="AA262" i="123"/>
  <c r="AA264" i="123"/>
  <c r="AA758" i="123"/>
  <c r="AA759" i="123"/>
  <c r="AA761" i="123"/>
  <c r="AA762" i="123"/>
  <c r="AA765" i="123"/>
  <c r="AA778" i="123"/>
  <c r="AA787" i="123"/>
  <c r="AA823" i="123"/>
  <c r="AA843" i="123"/>
  <c r="AA865" i="123"/>
  <c r="AA909" i="123"/>
  <c r="AA913" i="123"/>
  <c r="AA941" i="123"/>
  <c r="AA283" i="123"/>
  <c r="AA284" i="123"/>
  <c r="AA285" i="123"/>
  <c r="AA493" i="123"/>
  <c r="AA495" i="123"/>
  <c r="AA502" i="123"/>
  <c r="AA504" i="123"/>
  <c r="AA506" i="123"/>
  <c r="AA508" i="123"/>
  <c r="AA559" i="123"/>
  <c r="AA561" i="123"/>
  <c r="AA567" i="123"/>
  <c r="AA640" i="123"/>
  <c r="AA642" i="123"/>
  <c r="AA648" i="123"/>
  <c r="AA650" i="123"/>
  <c r="AA652" i="123"/>
  <c r="AA654" i="123"/>
  <c r="AA656" i="123"/>
  <c r="AA658" i="123"/>
  <c r="AA664" i="123"/>
  <c r="AA666" i="123"/>
  <c r="AA668" i="123"/>
  <c r="AA670" i="123"/>
  <c r="AA744" i="123"/>
  <c r="AA774" i="123"/>
  <c r="AA797" i="123"/>
  <c r="AA799" i="123"/>
  <c r="AA800" i="123"/>
  <c r="AA802" i="123"/>
  <c r="AA807" i="123"/>
  <c r="AA828" i="123"/>
  <c r="AA833" i="123"/>
  <c r="AA855" i="123"/>
  <c r="AA875" i="123"/>
  <c r="AA892" i="123"/>
  <c r="AA898" i="123"/>
  <c r="AA924" i="123"/>
  <c r="AA176" i="123"/>
  <c r="AA179" i="123"/>
  <c r="AA181" i="123"/>
  <c r="AA291" i="123"/>
  <c r="AA294" i="123"/>
  <c r="AA363" i="123"/>
  <c r="AA365" i="123"/>
  <c r="AA367" i="123"/>
  <c r="AA369" i="123"/>
  <c r="AA371" i="123"/>
  <c r="AA373" i="123"/>
  <c r="AA375" i="123"/>
  <c r="AA377" i="123"/>
  <c r="AA379" i="123"/>
  <c r="AA381" i="123"/>
  <c r="AA383" i="123"/>
  <c r="AA385" i="123"/>
  <c r="AA387" i="123"/>
  <c r="AA389" i="123"/>
  <c r="AA391" i="123"/>
  <c r="AA393" i="123"/>
  <c r="AA394" i="123"/>
  <c r="AA395" i="123"/>
  <c r="AA398" i="123"/>
  <c r="AA401" i="123"/>
  <c r="AA402" i="123"/>
  <c r="AA405" i="123"/>
  <c r="AA406" i="123"/>
  <c r="AA409" i="123"/>
  <c r="AA410" i="123"/>
  <c r="AA413" i="123"/>
  <c r="AA414" i="123"/>
  <c r="AA418" i="123"/>
  <c r="AA422" i="123"/>
  <c r="AA426" i="123"/>
  <c r="AA439" i="123"/>
  <c r="AA442" i="123"/>
  <c r="AA444" i="123"/>
  <c r="AA446" i="123"/>
  <c r="AA448" i="123"/>
  <c r="AA450" i="123"/>
  <c r="AA452" i="123"/>
  <c r="AA453" i="123"/>
  <c r="AA454" i="123"/>
  <c r="AA456" i="123"/>
  <c r="AA458" i="123"/>
  <c r="AA510" i="123"/>
  <c r="AA512" i="123"/>
  <c r="AA518" i="123"/>
  <c r="AA520" i="123"/>
  <c r="AA522" i="123"/>
  <c r="AA524" i="123"/>
  <c r="AA575" i="123"/>
  <c r="AA577" i="123"/>
  <c r="AA583" i="123"/>
  <c r="AA586" i="123"/>
  <c r="AA588" i="123"/>
  <c r="AA590" i="123"/>
  <c r="AA592" i="123"/>
  <c r="AA594" i="123"/>
  <c r="AA600" i="123"/>
  <c r="AA602" i="123"/>
  <c r="AA604" i="123"/>
  <c r="AA606" i="123"/>
  <c r="AA750" i="123"/>
  <c r="AA752" i="123"/>
  <c r="AA753" i="123"/>
  <c r="AA755" i="123"/>
  <c r="AA816" i="123"/>
  <c r="AA839" i="123"/>
  <c r="AA841" i="123"/>
  <c r="AA859" i="123"/>
  <c r="AA881" i="123"/>
  <c r="AA904" i="123"/>
  <c r="AA906" i="123"/>
  <c r="AA935" i="123"/>
  <c r="AA929" i="123"/>
  <c r="AA945" i="123"/>
  <c r="AA1005" i="123"/>
  <c r="AA1013" i="123"/>
  <c r="AA1021" i="123"/>
  <c r="AA1029" i="123"/>
  <c r="AA1037" i="123"/>
  <c r="AA1045" i="123"/>
  <c r="AA1053" i="123"/>
  <c r="AA1061" i="123"/>
  <c r="AA1069" i="123"/>
  <c r="AA1093" i="123"/>
  <c r="AA569" i="123"/>
  <c r="AA571" i="123"/>
  <c r="AA573" i="123"/>
  <c r="AA624" i="123"/>
  <c r="AA626" i="123"/>
  <c r="AA632" i="123"/>
  <c r="AA634" i="123"/>
  <c r="AA636" i="123"/>
  <c r="AA638" i="123"/>
  <c r="AA688" i="123"/>
  <c r="AA690" i="123"/>
  <c r="AA697" i="123"/>
  <c r="AA699" i="123"/>
  <c r="AA701" i="123"/>
  <c r="AA703" i="123"/>
  <c r="AA743" i="123"/>
  <c r="AA745" i="123"/>
  <c r="AA746" i="123"/>
  <c r="AA748" i="123"/>
  <c r="AA771" i="123"/>
  <c r="AA788" i="123"/>
  <c r="AA815" i="123"/>
  <c r="AA821" i="123"/>
  <c r="AA832" i="123"/>
  <c r="AA834" i="123"/>
  <c r="AA848" i="123"/>
  <c r="AA853" i="123"/>
  <c r="AA864" i="123"/>
  <c r="AA866" i="123"/>
  <c r="AA880" i="123"/>
  <c r="AA885" i="123"/>
  <c r="AA897" i="123"/>
  <c r="AA899" i="123"/>
  <c r="AA920" i="123"/>
  <c r="AA922" i="123"/>
  <c r="AA936" i="123"/>
  <c r="AA938" i="123"/>
  <c r="AA950" i="123"/>
  <c r="AA998" i="123"/>
  <c r="AA1007" i="123"/>
  <c r="AA1015" i="123"/>
  <c r="AA1023" i="123"/>
  <c r="AA1031" i="123"/>
  <c r="AA1039" i="123"/>
  <c r="AA1047" i="123"/>
  <c r="AA1055" i="123"/>
  <c r="AA1063" i="123"/>
  <c r="AA1071" i="123"/>
  <c r="AA1095" i="123"/>
  <c r="AA1096" i="123"/>
  <c r="AA1105" i="123"/>
  <c r="AA1106" i="123"/>
  <c r="AA970" i="123"/>
  <c r="AA978" i="123"/>
  <c r="AA986" i="123"/>
  <c r="AA1011" i="123"/>
  <c r="AA1019" i="123"/>
  <c r="AA1027" i="123"/>
  <c r="AA1035" i="123"/>
  <c r="AA1043" i="123"/>
  <c r="AA1059" i="123"/>
  <c r="AA1067" i="123"/>
  <c r="AA1083" i="123"/>
  <c r="AA1091" i="123"/>
  <c r="AA1101" i="123"/>
  <c r="AA910" i="123"/>
  <c r="AA911" i="123"/>
  <c r="AA120" i="123"/>
  <c r="AA128" i="123"/>
  <c r="AA136" i="123"/>
  <c r="AA152" i="123"/>
  <c r="AA88" i="123"/>
  <c r="AA96" i="123"/>
  <c r="AA104" i="123"/>
  <c r="AA106" i="123"/>
  <c r="AA114" i="123"/>
  <c r="AA122" i="123"/>
  <c r="AA130" i="123"/>
  <c r="AA138" i="123"/>
  <c r="AA146" i="123"/>
  <c r="AA154" i="123"/>
  <c r="AA162" i="123"/>
  <c r="AA170" i="123"/>
  <c r="AA178" i="123"/>
  <c r="AA189" i="123"/>
  <c r="AA279" i="123"/>
  <c r="AA102" i="123"/>
  <c r="AA112" i="123"/>
  <c r="AA144" i="123"/>
  <c r="AA5" i="123"/>
  <c r="AA7" i="123"/>
  <c r="AA9" i="123"/>
  <c r="AA11" i="123"/>
  <c r="AA13" i="123"/>
  <c r="AA15" i="123"/>
  <c r="AA17" i="123"/>
  <c r="AA19" i="123"/>
  <c r="AA21" i="123"/>
  <c r="AA23" i="123"/>
  <c r="AA25" i="123"/>
  <c r="AA27" i="123"/>
  <c r="AA29" i="123"/>
  <c r="AA32" i="123"/>
  <c r="AA34" i="123"/>
  <c r="AA36" i="123"/>
  <c r="AA38" i="123"/>
  <c r="AA40" i="123"/>
  <c r="AA42" i="123"/>
  <c r="AA44" i="123"/>
  <c r="AA46" i="123"/>
  <c r="AA48" i="123"/>
  <c r="AA50" i="123"/>
  <c r="AA52" i="123"/>
  <c r="AA54" i="123"/>
  <c r="AA56" i="123"/>
  <c r="AA58" i="123"/>
  <c r="AA60" i="123"/>
  <c r="AA62" i="123"/>
  <c r="AA64" i="123"/>
  <c r="AA66" i="123"/>
  <c r="AA68" i="123"/>
  <c r="AA70" i="123"/>
  <c r="AA72" i="123"/>
  <c r="AA74" i="123"/>
  <c r="AA76" i="123"/>
  <c r="AA78" i="123"/>
  <c r="AA80" i="123"/>
  <c r="AA82" i="123"/>
  <c r="AA83" i="123"/>
  <c r="AA91" i="123"/>
  <c r="AA99" i="123"/>
  <c r="AA108" i="123"/>
  <c r="AA116" i="123"/>
  <c r="AA124" i="123"/>
  <c r="AA132" i="123"/>
  <c r="AA140" i="123"/>
  <c r="AA148" i="123"/>
  <c r="AA156" i="123"/>
  <c r="AA164" i="123"/>
  <c r="AA172" i="123"/>
  <c r="AA180" i="123"/>
  <c r="AA191" i="123"/>
  <c r="AA193" i="123"/>
  <c r="AA195" i="123"/>
  <c r="AA197" i="123"/>
  <c r="AA199" i="123"/>
  <c r="AA201" i="123"/>
  <c r="AA203" i="123"/>
  <c r="AA205" i="123"/>
  <c r="AA207" i="123"/>
  <c r="AA209" i="123"/>
  <c r="AA211" i="123"/>
  <c r="AA213" i="123"/>
  <c r="AA215" i="123"/>
  <c r="AA217" i="123"/>
  <c r="AA219" i="123"/>
  <c r="AA221" i="123"/>
  <c r="AA223" i="123"/>
  <c r="AA225" i="123"/>
  <c r="AA227" i="123"/>
  <c r="AA229" i="123"/>
  <c r="AA231" i="123"/>
  <c r="AA233" i="123"/>
  <c r="AA235" i="123"/>
  <c r="AA237" i="123"/>
  <c r="AA239" i="123"/>
  <c r="AA241" i="123"/>
  <c r="AA243" i="123"/>
  <c r="AA245" i="123"/>
  <c r="AA247" i="123"/>
  <c r="AA249" i="123"/>
  <c r="AA251" i="123"/>
  <c r="AA253" i="123"/>
  <c r="AA255" i="123"/>
  <c r="AA257" i="123"/>
  <c r="AA259" i="123"/>
  <c r="AA261" i="123"/>
  <c r="AA263" i="123"/>
  <c r="AA266" i="123"/>
  <c r="AA293" i="123"/>
  <c r="AA296" i="123"/>
  <c r="AA298" i="123"/>
  <c r="AA300" i="123"/>
  <c r="AA302" i="123"/>
  <c r="AA304" i="123"/>
  <c r="AA306" i="123"/>
  <c r="AA308" i="123"/>
  <c r="AA310" i="123"/>
  <c r="AA312" i="123"/>
  <c r="AA314" i="123"/>
  <c r="AA316" i="123"/>
  <c r="AA318" i="123"/>
  <c r="AA320" i="123"/>
  <c r="AA322" i="123"/>
  <c r="AA324" i="123"/>
  <c r="AA326" i="123"/>
  <c r="AA328" i="123"/>
  <c r="AA330" i="123"/>
  <c r="AA332" i="123"/>
  <c r="AA335" i="123"/>
  <c r="AA337" i="123"/>
  <c r="AA339" i="123"/>
  <c r="AA341" i="123"/>
  <c r="AA343" i="123"/>
  <c r="AA345" i="123"/>
  <c r="AA347" i="123"/>
  <c r="AA349" i="123"/>
  <c r="AA351" i="123"/>
  <c r="AA353" i="123"/>
  <c r="AA355" i="123"/>
  <c r="AA357" i="123"/>
  <c r="AA359" i="123"/>
  <c r="AA361" i="123"/>
  <c r="AA186" i="123"/>
  <c r="AA269" i="123"/>
  <c r="AA271" i="123"/>
  <c r="AA273" i="123"/>
  <c r="AA275" i="123"/>
  <c r="AA277" i="123"/>
  <c r="AA287" i="123"/>
  <c r="AA362" i="123"/>
  <c r="AA364" i="123"/>
  <c r="AA366" i="123"/>
  <c r="AA368" i="123"/>
  <c r="AA370" i="123"/>
  <c r="AA372" i="123"/>
  <c r="AA374" i="123"/>
  <c r="AA376" i="123"/>
  <c r="AA378" i="123"/>
  <c r="AA380" i="123"/>
  <c r="AA382" i="123"/>
  <c r="AA384" i="123"/>
  <c r="AA386" i="123"/>
  <c r="AA388" i="123"/>
  <c r="AA739" i="123"/>
  <c r="AA760" i="123"/>
  <c r="AA185" i="123"/>
  <c r="AA265" i="123"/>
  <c r="AA281" i="123"/>
  <c r="AA289" i="123"/>
  <c r="AA435" i="123"/>
  <c r="AA465" i="123"/>
  <c r="AA467" i="123"/>
  <c r="AA481" i="123"/>
  <c r="AA483" i="123"/>
  <c r="AA497" i="123"/>
  <c r="AA500" i="123"/>
  <c r="AA514" i="123"/>
  <c r="AA516" i="123"/>
  <c r="AA530" i="123"/>
  <c r="AA532" i="123"/>
  <c r="AA547" i="123"/>
  <c r="AA549" i="123"/>
  <c r="AA563" i="123"/>
  <c r="AA565" i="123"/>
  <c r="AA579" i="123"/>
  <c r="AA581" i="123"/>
  <c r="AA596" i="123"/>
  <c r="AA598" i="123"/>
  <c r="AA612" i="123"/>
  <c r="AA614" i="123"/>
  <c r="AA628" i="123"/>
  <c r="AA630" i="123"/>
  <c r="AA644" i="123"/>
  <c r="AA646" i="123"/>
  <c r="AA660" i="123"/>
  <c r="AA662" i="123"/>
  <c r="AA676" i="123"/>
  <c r="AA678" i="123"/>
  <c r="AA693" i="123"/>
  <c r="AA695" i="123"/>
  <c r="AA709" i="123"/>
  <c r="AA711" i="123"/>
  <c r="AA725" i="123"/>
  <c r="AA727" i="123"/>
  <c r="AA735" i="123"/>
  <c r="AA742" i="123"/>
  <c r="AA747" i="123"/>
  <c r="AA763" i="123"/>
  <c r="AA768" i="123"/>
  <c r="AA775" i="123"/>
  <c r="AA781" i="123"/>
  <c r="AA783" i="123"/>
  <c r="AA811" i="123"/>
  <c r="AA825" i="123"/>
  <c r="AA837" i="123"/>
  <c r="AA850" i="123"/>
  <c r="AA895" i="123"/>
  <c r="AA801" i="123"/>
  <c r="AA814" i="123"/>
  <c r="AA857" i="123"/>
  <c r="AA869" i="123"/>
  <c r="AA882" i="123"/>
  <c r="AA927" i="123"/>
  <c r="AA952" i="123"/>
  <c r="AA960" i="123"/>
  <c r="AA968" i="123"/>
  <c r="AA976" i="123"/>
  <c r="AA984" i="123"/>
  <c r="AA992" i="123"/>
  <c r="AA1000" i="123"/>
  <c r="AA1009" i="123"/>
  <c r="AA1017" i="123"/>
  <c r="AA1025" i="123"/>
  <c r="AA1033" i="123"/>
  <c r="AA1041" i="123"/>
  <c r="AA1049" i="123"/>
  <c r="AA1057" i="123"/>
  <c r="AA1065" i="123"/>
  <c r="AA1073" i="123"/>
  <c r="AA1081" i="123"/>
  <c r="AA1089" i="123"/>
  <c r="AA1099" i="123"/>
  <c r="AA751" i="123"/>
  <c r="AA764" i="123"/>
  <c r="AA785" i="123"/>
  <c r="AA792" i="123"/>
  <c r="AA804" i="123"/>
  <c r="AA818" i="123"/>
  <c r="AA830" i="123"/>
  <c r="AA889" i="123"/>
  <c r="AA902" i="123"/>
  <c r="AA915" i="123"/>
  <c r="AA784" i="123"/>
  <c r="AA795" i="123"/>
  <c r="AA805" i="123"/>
  <c r="AA812" i="123"/>
  <c r="AA819" i="123"/>
  <c r="AA824" i="123"/>
  <c r="AA831" i="123"/>
  <c r="AA836" i="123"/>
  <c r="AA851" i="123"/>
  <c r="AA856" i="123"/>
  <c r="AA863" i="123"/>
  <c r="AA868" i="123"/>
  <c r="AA883" i="123"/>
  <c r="AA888" i="123"/>
  <c r="AA896" i="123"/>
  <c r="AA901" i="123"/>
  <c r="AA916" i="123"/>
  <c r="AA921" i="123"/>
  <c r="AA928" i="123"/>
  <c r="AA933" i="123"/>
  <c r="AA948" i="123"/>
  <c r="AA806" i="123"/>
  <c r="AA813" i="123"/>
  <c r="AA820" i="123"/>
  <c r="AA835" i="123"/>
  <c r="AA840" i="123"/>
  <c r="AA847" i="123"/>
  <c r="AA852" i="123"/>
  <c r="AA867" i="123"/>
  <c r="AA872" i="123"/>
  <c r="AA879" i="123"/>
  <c r="AA884" i="123"/>
  <c r="AA900" i="123"/>
  <c r="AA905" i="123"/>
  <c r="AA912" i="123"/>
  <c r="AA917" i="123"/>
  <c r="AA932" i="123"/>
  <c r="AA937" i="123"/>
  <c r="AA944" i="123"/>
  <c r="AA1097" i="123"/>
  <c r="AA392" i="123"/>
  <c r="AA430" i="123"/>
  <c r="AA434" i="123"/>
  <c r="AA438" i="123"/>
  <c r="AA445" i="123"/>
  <c r="AA390" i="123"/>
  <c r="AA399" i="123"/>
  <c r="AA403" i="123"/>
  <c r="AA407" i="123"/>
  <c r="AA411" i="123"/>
  <c r="AA415" i="123"/>
  <c r="AA419" i="123"/>
  <c r="AA423" i="123"/>
  <c r="AA427" i="123"/>
  <c r="AA431" i="123"/>
  <c r="AA447" i="123"/>
  <c r="AA397" i="123"/>
  <c r="AA400" i="123"/>
  <c r="AA404" i="123"/>
  <c r="AA408" i="123"/>
  <c r="AA412" i="123"/>
  <c r="AA416" i="123"/>
  <c r="AA420" i="123"/>
  <c r="AA424" i="123"/>
  <c r="AA428" i="123"/>
  <c r="AA432" i="123"/>
  <c r="AA436" i="123"/>
  <c r="AA441" i="123"/>
  <c r="AA449" i="123"/>
  <c r="AA417" i="123"/>
  <c r="AA421" i="123"/>
  <c r="AA425" i="123"/>
  <c r="AA429" i="123"/>
  <c r="AA433" i="123"/>
  <c r="AA437" i="123"/>
  <c r="AA443" i="123"/>
  <c r="AA451" i="123"/>
  <c r="AA455" i="123"/>
  <c r="AA459" i="123"/>
  <c r="AA464" i="123"/>
  <c r="AA468" i="123"/>
  <c r="AA472" i="123"/>
  <c r="AA476" i="123"/>
  <c r="AA480" i="123"/>
  <c r="AA484" i="123"/>
  <c r="AA488" i="123"/>
  <c r="AA492" i="123"/>
  <c r="AA496" i="123"/>
  <c r="AA501" i="123"/>
  <c r="AA505" i="123"/>
  <c r="AA509" i="123"/>
  <c r="AA513" i="123"/>
  <c r="AA517" i="123"/>
  <c r="AA521" i="123"/>
  <c r="AA525" i="123"/>
  <c r="AA529" i="123"/>
  <c r="AA533" i="123"/>
  <c r="AA538" i="123"/>
  <c r="AA542" i="123"/>
  <c r="AA546" i="123"/>
  <c r="AA550" i="123"/>
  <c r="AA554" i="123"/>
  <c r="AA558" i="123"/>
  <c r="AA562" i="123"/>
  <c r="AA566" i="123"/>
  <c r="AA570" i="123"/>
  <c r="AA574" i="123"/>
  <c r="AA578" i="123"/>
  <c r="AA582" i="123"/>
  <c r="AA587" i="123"/>
  <c r="AA591" i="123"/>
  <c r="AA595" i="123"/>
  <c r="AA599" i="123"/>
  <c r="AA603" i="123"/>
  <c r="AA607" i="123"/>
  <c r="AA611" i="123"/>
  <c r="AA615" i="123"/>
  <c r="AA619" i="123"/>
  <c r="AA623" i="123"/>
  <c r="AA627" i="123"/>
  <c r="AA631" i="123"/>
  <c r="AA635" i="123"/>
  <c r="AA639" i="123"/>
  <c r="AA643" i="123"/>
  <c r="AA647" i="123"/>
  <c r="AA651" i="123"/>
  <c r="AA655" i="123"/>
  <c r="AA659" i="123"/>
  <c r="AA663" i="123"/>
  <c r="AA667" i="123"/>
  <c r="AA671" i="123"/>
  <c r="AA675" i="123"/>
  <c r="AA679" i="123"/>
  <c r="AA683" i="123"/>
  <c r="AA687" i="123"/>
  <c r="AA692" i="123"/>
  <c r="AA696" i="123"/>
  <c r="AA700" i="123"/>
  <c r="AA704" i="123"/>
  <c r="AA708" i="123"/>
  <c r="AA712" i="123"/>
  <c r="AA716" i="123"/>
  <c r="AA720" i="123"/>
  <c r="AA724" i="123"/>
  <c r="AA728" i="123"/>
  <c r="AA457" i="123"/>
  <c r="AA461" i="123"/>
  <c r="AA466" i="123"/>
  <c r="AA470" i="123"/>
  <c r="AA474" i="123"/>
  <c r="AA478" i="123"/>
  <c r="AA482" i="123"/>
  <c r="AA486" i="123"/>
  <c r="AA490" i="123"/>
  <c r="AA494" i="123"/>
  <c r="AA498" i="123"/>
  <c r="AA503" i="123"/>
  <c r="AA507" i="123"/>
  <c r="AA511" i="123"/>
  <c r="AA515" i="123"/>
  <c r="AA519" i="123"/>
  <c r="AA523" i="123"/>
  <c r="AA527" i="123"/>
  <c r="AA531" i="123"/>
  <c r="AA536" i="123"/>
  <c r="AA540" i="123"/>
  <c r="AA544" i="123"/>
  <c r="AA548" i="123"/>
  <c r="AA552" i="123"/>
  <c r="AA556" i="123"/>
  <c r="AA560" i="123"/>
  <c r="AA564" i="123"/>
  <c r="AA568" i="123"/>
  <c r="AA572" i="123"/>
  <c r="AA576" i="123"/>
  <c r="AA580" i="123"/>
  <c r="AA584" i="123"/>
  <c r="AA589" i="123"/>
  <c r="AA593" i="123"/>
  <c r="AA597" i="123"/>
  <c r="AA601" i="123"/>
  <c r="AA605" i="123"/>
  <c r="AA609" i="123"/>
  <c r="AA613" i="123"/>
  <c r="AA617" i="123"/>
  <c r="AA621" i="123"/>
  <c r="AA625" i="123"/>
  <c r="AA629" i="123"/>
  <c r="AA633" i="123"/>
  <c r="AA637" i="123"/>
  <c r="AA641" i="123"/>
  <c r="AA645" i="123"/>
  <c r="AA649" i="123"/>
  <c r="AA653" i="123"/>
  <c r="AA657" i="123"/>
  <c r="AA661" i="123"/>
  <c r="AA665" i="123"/>
  <c r="AA669" i="123"/>
  <c r="AA673" i="123"/>
  <c r="AA677" i="123"/>
  <c r="AA681" i="123"/>
  <c r="AA685" i="123"/>
  <c r="AA689" i="123"/>
  <c r="AA694" i="123"/>
  <c r="AA698" i="123"/>
  <c r="AA702" i="123"/>
  <c r="AA706" i="123"/>
  <c r="AA710" i="123"/>
  <c r="AA714" i="123"/>
  <c r="AA718" i="123"/>
  <c r="AA722" i="123"/>
  <c r="AA726" i="123"/>
  <c r="AA730" i="123"/>
  <c r="AB1110" i="123"/>
  <c r="AA1110" i="123" s="1"/>
  <c r="F1111" i="123"/>
  <c r="J1111" i="123"/>
  <c r="N1111" i="123"/>
  <c r="R1111" i="123"/>
  <c r="Z1111" i="123"/>
  <c r="AA1111" i="123" s="1"/>
  <c r="C1112" i="123"/>
  <c r="H1112" i="123"/>
  <c r="L1112" i="123"/>
  <c r="P1112" i="123"/>
  <c r="AB1112" i="123"/>
  <c r="AA1112" i="123" s="1"/>
  <c r="F1113" i="123"/>
  <c r="J1113" i="123"/>
  <c r="N1113" i="123"/>
  <c r="R1113" i="123"/>
  <c r="Z1113" i="123"/>
  <c r="AA1113" i="123" s="1"/>
  <c r="C1114" i="123"/>
  <c r="H1114" i="123"/>
  <c r="L1114" i="123"/>
  <c r="P1114" i="123"/>
  <c r="AB1114" i="123"/>
  <c r="AA1114" i="123" s="1"/>
  <c r="F1115" i="123"/>
  <c r="J1115" i="123"/>
  <c r="N1115" i="123"/>
  <c r="R1115" i="123"/>
  <c r="Z1115" i="123"/>
  <c r="AA1115" i="123" s="1"/>
  <c r="C1116" i="123"/>
  <c r="H1116" i="123"/>
  <c r="L1116" i="123"/>
  <c r="P1116" i="123"/>
  <c r="AB1116" i="123"/>
  <c r="AA1116" i="123" s="1"/>
  <c r="F1117" i="123"/>
  <c r="J1117" i="123"/>
  <c r="N1117" i="123"/>
  <c r="R1117" i="123"/>
  <c r="Z1117" i="123"/>
  <c r="AA1117" i="123" s="1"/>
  <c r="C1118" i="123"/>
  <c r="H1118" i="123"/>
  <c r="L1118" i="123"/>
  <c r="P1118" i="123"/>
  <c r="AB1118" i="123"/>
  <c r="AA1118" i="123" s="1"/>
  <c r="F1119" i="123"/>
  <c r="J1119" i="123"/>
  <c r="O1119" i="123"/>
  <c r="D1120" i="123"/>
  <c r="J1120" i="123"/>
  <c r="O1120" i="123"/>
  <c r="C1121" i="123"/>
  <c r="I1121" i="123"/>
  <c r="O1121" i="123"/>
  <c r="I1122" i="123"/>
  <c r="Q1122" i="123"/>
  <c r="F1123" i="123"/>
  <c r="Q1123" i="123"/>
  <c r="D1124" i="123"/>
  <c r="P1124" i="123"/>
  <c r="B1125" i="123"/>
  <c r="N1125" i="123"/>
  <c r="B1126" i="123"/>
  <c r="M1126" i="123"/>
  <c r="K1127" i="123"/>
  <c r="Z1127" i="123"/>
  <c r="K1128" i="123"/>
  <c r="I1129" i="123"/>
  <c r="H1130" i="123"/>
  <c r="F1131" i="123"/>
  <c r="Q1131" i="123"/>
  <c r="D1132" i="123"/>
  <c r="P1132" i="123"/>
  <c r="B1133" i="123"/>
  <c r="N1133" i="123"/>
  <c r="B1134" i="123"/>
  <c r="M1134" i="123"/>
  <c r="K1135" i="123"/>
  <c r="Z1135" i="123"/>
  <c r="K1136" i="123"/>
  <c r="M1112" i="123"/>
  <c r="Q1112" i="123"/>
  <c r="B1113" i="123"/>
  <c r="G1113" i="123"/>
  <c r="K1113" i="123"/>
  <c r="O1113" i="123"/>
  <c r="D1114" i="123"/>
  <c r="I1114" i="123"/>
  <c r="M1114" i="123"/>
  <c r="Q1114" i="123"/>
  <c r="B1115" i="123"/>
  <c r="G1115" i="123"/>
  <c r="K1115" i="123"/>
  <c r="O1115" i="123"/>
  <c r="D1116" i="123"/>
  <c r="I1116" i="123"/>
  <c r="M1116" i="123"/>
  <c r="Q1116" i="123"/>
  <c r="B1117" i="123"/>
  <c r="G1117" i="123"/>
  <c r="K1117" i="123"/>
  <c r="O1117" i="123"/>
  <c r="D1118" i="123"/>
  <c r="I1118" i="123"/>
  <c r="M1118" i="123"/>
  <c r="Q1118" i="123"/>
  <c r="B1119" i="123"/>
  <c r="G1119" i="123"/>
  <c r="K1119" i="123"/>
  <c r="P1119" i="123"/>
  <c r="F1120" i="123"/>
  <c r="K1120" i="123"/>
  <c r="Q1120" i="123"/>
  <c r="Z1120" i="123"/>
  <c r="D1121" i="123"/>
  <c r="K1121" i="123"/>
  <c r="P1121" i="123"/>
  <c r="B1122" i="123"/>
  <c r="K1122" i="123"/>
  <c r="I1123" i="123"/>
  <c r="H1124" i="123"/>
  <c r="F1125" i="123"/>
  <c r="Q1125" i="123"/>
  <c r="D1126" i="123"/>
  <c r="P1126" i="123"/>
  <c r="B1127" i="123"/>
  <c r="N1127" i="123"/>
  <c r="B1128" i="123"/>
  <c r="M1128" i="123"/>
  <c r="K1129" i="123"/>
  <c r="Z1129" i="123"/>
  <c r="K1130" i="123"/>
  <c r="I1131" i="123"/>
  <c r="H1132" i="123"/>
  <c r="F1133" i="123"/>
  <c r="Q1133" i="123"/>
  <c r="D1134" i="123"/>
  <c r="P1134" i="123"/>
  <c r="B1135" i="123"/>
  <c r="N1135" i="123"/>
  <c r="B1136" i="123"/>
  <c r="Z1136" i="123"/>
  <c r="R1136" i="123"/>
  <c r="N1136" i="123"/>
  <c r="J1136" i="123"/>
  <c r="F1136" i="123"/>
  <c r="AB1135" i="123"/>
  <c r="P1135" i="123"/>
  <c r="L1135" i="123"/>
  <c r="H1135" i="123"/>
  <c r="C1135" i="123"/>
  <c r="Z1134" i="123"/>
  <c r="R1134" i="123"/>
  <c r="N1134" i="123"/>
  <c r="J1134" i="123"/>
  <c r="F1134" i="123"/>
  <c r="AB1133" i="123"/>
  <c r="P1133" i="123"/>
  <c r="L1133" i="123"/>
  <c r="H1133" i="123"/>
  <c r="C1133" i="123"/>
  <c r="Z1132" i="123"/>
  <c r="R1132" i="123"/>
  <c r="N1132" i="123"/>
  <c r="J1132" i="123"/>
  <c r="F1132" i="123"/>
  <c r="AB1131" i="123"/>
  <c r="AA1131" i="123" s="1"/>
  <c r="P1131" i="123"/>
  <c r="L1131" i="123"/>
  <c r="H1131" i="123"/>
  <c r="C1131" i="123"/>
  <c r="Z1130" i="123"/>
  <c r="R1130" i="123"/>
  <c r="N1130" i="123"/>
  <c r="J1130" i="123"/>
  <c r="F1130" i="123"/>
  <c r="AB1129" i="123"/>
  <c r="P1129" i="123"/>
  <c r="L1129" i="123"/>
  <c r="H1129" i="123"/>
  <c r="C1129" i="123"/>
  <c r="Z1128" i="123"/>
  <c r="R1128" i="123"/>
  <c r="N1128" i="123"/>
  <c r="J1128" i="123"/>
  <c r="F1128" i="123"/>
  <c r="AB1127" i="123"/>
  <c r="P1127" i="123"/>
  <c r="L1127" i="123"/>
  <c r="H1127" i="123"/>
  <c r="C1127" i="123"/>
  <c r="Z1126" i="123"/>
  <c r="R1126" i="123"/>
  <c r="N1126" i="123"/>
  <c r="J1126" i="123"/>
  <c r="F1126" i="123"/>
  <c r="AB1125" i="123"/>
  <c r="P1125" i="123"/>
  <c r="L1125" i="123"/>
  <c r="H1125" i="123"/>
  <c r="C1125" i="123"/>
  <c r="Z1124" i="123"/>
  <c r="R1124" i="123"/>
  <c r="N1124" i="123"/>
  <c r="J1124" i="123"/>
  <c r="F1124" i="123"/>
  <c r="AB1123" i="123"/>
  <c r="AA1123" i="123" s="1"/>
  <c r="P1123" i="123"/>
  <c r="L1123" i="123"/>
  <c r="H1123" i="123"/>
  <c r="C1123" i="123"/>
  <c r="O1136" i="123"/>
  <c r="I1136" i="123"/>
  <c r="C1136" i="123"/>
  <c r="O1135" i="123"/>
  <c r="J1135" i="123"/>
  <c r="D1135" i="123"/>
  <c r="O1134" i="123"/>
  <c r="I1134" i="123"/>
  <c r="C1134" i="123"/>
  <c r="O1133" i="123"/>
  <c r="J1133" i="123"/>
  <c r="D1133" i="123"/>
  <c r="O1132" i="123"/>
  <c r="I1132" i="123"/>
  <c r="C1132" i="123"/>
  <c r="O1131" i="123"/>
  <c r="J1131" i="123"/>
  <c r="D1131" i="123"/>
  <c r="O1130" i="123"/>
  <c r="I1130" i="123"/>
  <c r="C1130" i="123"/>
  <c r="O1129" i="123"/>
  <c r="J1129" i="123"/>
  <c r="D1129" i="123"/>
  <c r="O1128" i="123"/>
  <c r="I1128" i="123"/>
  <c r="C1128" i="123"/>
  <c r="O1127" i="123"/>
  <c r="J1127" i="123"/>
  <c r="D1127" i="123"/>
  <c r="O1126" i="123"/>
  <c r="I1126" i="123"/>
  <c r="C1126" i="123"/>
  <c r="O1125" i="123"/>
  <c r="J1125" i="123"/>
  <c r="D1125" i="123"/>
  <c r="O1124" i="123"/>
  <c r="I1124" i="123"/>
  <c r="C1124" i="123"/>
  <c r="O1123" i="123"/>
  <c r="J1123" i="123"/>
  <c r="D1123" i="123"/>
  <c r="Z1122" i="123"/>
  <c r="R1122" i="123"/>
  <c r="N1122" i="123"/>
  <c r="J1122" i="123"/>
  <c r="F1122" i="123"/>
  <c r="AB1121" i="123"/>
  <c r="AB1136" i="123"/>
  <c r="Q1136" i="123"/>
  <c r="L1136" i="123"/>
  <c r="G1136" i="123"/>
  <c r="R1135" i="123"/>
  <c r="M1135" i="123"/>
  <c r="G1135" i="123"/>
  <c r="AB1134" i="123"/>
  <c r="Q1134" i="123"/>
  <c r="L1134" i="123"/>
  <c r="G1134" i="123"/>
  <c r="R1133" i="123"/>
  <c r="M1133" i="123"/>
  <c r="G1133" i="123"/>
  <c r="AB1132" i="123"/>
  <c r="Q1132" i="123"/>
  <c r="L1132" i="123"/>
  <c r="G1132" i="123"/>
  <c r="R1131" i="123"/>
  <c r="M1131" i="123"/>
  <c r="G1131" i="123"/>
  <c r="AB1130" i="123"/>
  <c r="Q1130" i="123"/>
  <c r="L1130" i="123"/>
  <c r="G1130" i="123"/>
  <c r="R1129" i="123"/>
  <c r="M1129" i="123"/>
  <c r="G1129" i="123"/>
  <c r="AB1128" i="123"/>
  <c r="Q1128" i="123"/>
  <c r="L1128" i="123"/>
  <c r="G1128" i="123"/>
  <c r="R1127" i="123"/>
  <c r="M1127" i="123"/>
  <c r="G1127" i="123"/>
  <c r="AB1126" i="123"/>
  <c r="Q1126" i="123"/>
  <c r="L1126" i="123"/>
  <c r="G1126" i="123"/>
  <c r="R1125" i="123"/>
  <c r="M1125" i="123"/>
  <c r="G1125" i="123"/>
  <c r="AB1124" i="123"/>
  <c r="Q1124" i="123"/>
  <c r="L1124" i="123"/>
  <c r="G1124" i="123"/>
  <c r="R1123" i="123"/>
  <c r="M1123" i="123"/>
  <c r="G1123" i="123"/>
  <c r="AB1122" i="123"/>
  <c r="P1122" i="123"/>
  <c r="L1122" i="123"/>
  <c r="H1122" i="123"/>
  <c r="C1122" i="123"/>
  <c r="Z1121" i="123"/>
  <c r="AA1121" i="123" s="1"/>
  <c r="R1121" i="123"/>
  <c r="N1121" i="123"/>
  <c r="J1121" i="123"/>
  <c r="F1121" i="123"/>
  <c r="AB1120" i="123"/>
  <c r="P1120" i="123"/>
  <c r="L1120" i="123"/>
  <c r="H1120" i="123"/>
  <c r="C1120" i="123"/>
  <c r="Z1119" i="123"/>
  <c r="AA1119" i="123" s="1"/>
  <c r="R1119" i="123"/>
  <c r="N1119" i="123"/>
  <c r="D1119" i="123"/>
  <c r="I1119" i="123"/>
  <c r="M1119" i="123"/>
  <c r="B1120" i="123"/>
  <c r="I1120" i="123"/>
  <c r="N1120" i="123"/>
  <c r="B1121" i="123"/>
  <c r="H1121" i="123"/>
  <c r="M1121" i="123"/>
  <c r="G1122" i="123"/>
  <c r="O1122" i="123"/>
  <c r="B1123" i="123"/>
  <c r="N1123" i="123"/>
  <c r="B1124" i="123"/>
  <c r="M1124" i="123"/>
  <c r="K1125" i="123"/>
  <c r="Z1125" i="123"/>
  <c r="K1126" i="123"/>
  <c r="I1127" i="123"/>
  <c r="H1128" i="123"/>
  <c r="F1129" i="123"/>
  <c r="Q1129" i="123"/>
  <c r="D1130" i="123"/>
  <c r="P1130" i="123"/>
  <c r="B1131" i="123"/>
  <c r="N1131" i="123"/>
  <c r="B1132" i="123"/>
  <c r="M1132" i="123"/>
  <c r="K1133" i="123"/>
  <c r="Z1133" i="123"/>
  <c r="AA1133" i="123" s="1"/>
  <c r="K1134" i="123"/>
  <c r="I1135" i="123"/>
  <c r="H1136" i="123"/>
  <c r="V1136" i="123"/>
  <c r="V1134" i="123"/>
  <c r="V1132" i="123"/>
  <c r="V1130" i="123"/>
  <c r="V1128" i="123"/>
  <c r="V1126" i="123"/>
  <c r="V1124" i="123"/>
  <c r="V1119" i="123"/>
  <c r="V1121" i="123"/>
  <c r="V1123" i="123"/>
  <c r="V1125" i="123"/>
  <c r="V1127" i="123"/>
  <c r="V1129" i="123"/>
  <c r="V1131" i="123"/>
  <c r="V1133" i="123"/>
  <c r="V1135" i="123"/>
  <c r="V1122" i="123"/>
  <c r="AA1125" i="123" l="1"/>
  <c r="AA1122" i="123"/>
  <c r="AA1124" i="123"/>
  <c r="AA1128" i="123"/>
  <c r="AA1132" i="123"/>
  <c r="AA1136" i="123"/>
  <c r="AA1120" i="123"/>
  <c r="AA1127" i="123"/>
  <c r="AA1126" i="123"/>
  <c r="AA1130" i="123"/>
  <c r="AA1134" i="123"/>
  <c r="AA1129" i="123"/>
  <c r="AA1135" i="123"/>
</calcChain>
</file>

<file path=xl/sharedStrings.xml><?xml version="1.0" encoding="utf-8"?>
<sst xmlns="http://schemas.openxmlformats.org/spreadsheetml/2006/main" count="160051" uniqueCount="12603">
  <si>
    <t>Titre+Ajuster</t>
  </si>
  <si>
    <t>Valeur</t>
  </si>
  <si>
    <t>Lookup+Cacher</t>
  </si>
  <si>
    <t>Tables et champs</t>
  </si>
  <si>
    <t>Filtres</t>
  </si>
  <si>
    <t>Article</t>
  </si>
  <si>
    <t>Option</t>
  </si>
  <si>
    <t>Code famille produit</t>
  </si>
  <si>
    <t>Type catalogue</t>
  </si>
  <si>
    <t>Cacher</t>
  </si>
  <si>
    <t>Liens:</t>
  </si>
  <si>
    <t>En-têtes:</t>
  </si>
  <si>
    <t>Champs:</t>
  </si>
  <si>
    <t>GPE PRODUIT</t>
  </si>
  <si>
    <t>Code groupes produits</t>
  </si>
  <si>
    <t>GPE S/PRODUIT</t>
  </si>
  <si>
    <t>Code groupe sous produit</t>
  </si>
  <si>
    <t>REFERENCE</t>
  </si>
  <si>
    <t>N°</t>
  </si>
  <si>
    <t>DESCRIPTION</t>
  </si>
  <si>
    <t>Description</t>
  </si>
  <si>
    <t>Désignation Français / Anglais</t>
  </si>
  <si>
    <t>EFFET</t>
  </si>
  <si>
    <t>Effet</t>
  </si>
  <si>
    <t>COULEURS</t>
  </si>
  <si>
    <t>Couleurs</t>
  </si>
  <si>
    <t>CALIBRE</t>
  </si>
  <si>
    <t>Calibre</t>
  </si>
  <si>
    <t>CAT CE</t>
  </si>
  <si>
    <t>Catégorie CE</t>
  </si>
  <si>
    <t>DR</t>
  </si>
  <si>
    <t>Code Classe Article</t>
  </si>
  <si>
    <t>PAYS PROV</t>
  </si>
  <si>
    <t>Numéro de certification</t>
  </si>
  <si>
    <t>ACTIF (Gr)</t>
  </si>
  <si>
    <t>Poids de matière active</t>
  </si>
  <si>
    <t>DUREE (s)</t>
  </si>
  <si>
    <t>Durée</t>
  </si>
  <si>
    <t>DS (m)</t>
  </si>
  <si>
    <t>Distance de sécurité</t>
  </si>
  <si>
    <t>="PYRO"</t>
  </si>
  <si>
    <t>="1"</t>
  </si>
  <si>
    <t>=NL("Lien","Pays/région",,"Code","=Code pays/région achat")</t>
  </si>
  <si>
    <t>=NL("ChampLien","Pays/région","Nom")</t>
  </si>
  <si>
    <t>=NL("Table","Article",$E$10:$S$10,"EnTetes=",$E$9:$S$9,"NomTable=","Article","Filtres=",$C$5:$D$6,"LienInclusif=Article",$E$8,"IncludeDuplicates=","Vrai")</t>
  </si>
  <si>
    <t>Auto+Cacher+Valeurs+Formulas=Feuil2,Feuil3+FormulasOnly</t>
  </si>
  <si>
    <t>=NL("Lien";"Pays/région";;"Code";"=Code pays/région achat")</t>
  </si>
  <si>
    <t>=NL("ChampLien";"Pays/région";"Nom")</t>
  </si>
  <si>
    <t>=NL("Table";"Article";$E$10:$S$10;"EnTetes=";$E$9:$S$9;"NomTable=";"Article";"Filtres=";$C$5:$D$6;"LienInclusif=Article";$E$8;"IncludeDuplicates=";"Vrai")</t>
  </si>
  <si>
    <t>AutoTable</t>
  </si>
  <si>
    <t>Valeur+Ajuster</t>
  </si>
  <si>
    <t>AutoTable+Ajuster</t>
  </si>
  <si>
    <t>Total</t>
  </si>
  <si>
    <t>ACCPYRO</t>
  </si>
  <si>
    <t>ADHESIF</t>
  </si>
  <si>
    <t>29049</t>
  </si>
  <si>
    <t>RL ALUMINIUM EPAIS 100 METRES</t>
  </si>
  <si>
    <t>100 m Aluminium Roll in white box - 20 µ - 450 mm</t>
  </si>
  <si>
    <t>IN</t>
  </si>
  <si>
    <t>29091</t>
  </si>
  <si>
    <t>GAFFER ALUMINIUM 50 X 500 MM  LE RL</t>
  </si>
  <si>
    <t>ALUMINIUM Adhesive Tape 50 meter</t>
  </si>
  <si>
    <t>29224</t>
  </si>
  <si>
    <t>GAFFER ALUMINIUM RL 20 METRES</t>
  </si>
  <si>
    <t>ALUMINIUM Adhesive Tape 20 meter</t>
  </si>
  <si>
    <t>29225</t>
  </si>
  <si>
    <t>GAFFER NOIR ROULEAU 10 METRES</t>
  </si>
  <si>
    <t>GAFFA DUCK 10 Metres BLACK</t>
  </si>
  <si>
    <t>29226</t>
  </si>
  <si>
    <t>GAFFER NOIR ROULEAU 50 METRES</t>
  </si>
  <si>
    <t>GAFFA DUCK 50 mètres BLACK</t>
  </si>
  <si>
    <t>29227</t>
  </si>
  <si>
    <t>RUBAN ADHESIF 60 METRES HAVANE</t>
  </si>
  <si>
    <t>60 metres Adhesive Tape HAVANE</t>
  </si>
  <si>
    <t>29228</t>
  </si>
  <si>
    <t>RUBAN ADHESIF 120 METRES HAVANE</t>
  </si>
  <si>
    <t>120 metres Adhesive Tape HAVANE</t>
  </si>
  <si>
    <t>FILS INFLA</t>
  </si>
  <si>
    <t>14001</t>
  </si>
  <si>
    <t>MECHE SOUS CONDUIT PQT DE 20 METRES</t>
  </si>
  <si>
    <t>Quick Fuse (10 meters)</t>
  </si>
  <si>
    <t>1.4G</t>
  </si>
  <si>
    <t>14002</t>
  </si>
  <si>
    <t>INFLAMMATEUR ELECTRIQUE  1 METRE</t>
  </si>
  <si>
    <t>Electrical Igniters SA 2004 Davey  1 meter</t>
  </si>
  <si>
    <t>14006</t>
  </si>
  <si>
    <t>INFLAMMATEUR ELECTRIQUE 4 M</t>
  </si>
  <si>
    <t>Electrical Igniter Davey Bickford SA 2004 - 4 M</t>
  </si>
  <si>
    <t>14011</t>
  </si>
  <si>
    <t>MECHE SOUS CONDUIT PLASTIFIE  PQT DE 10 METRES</t>
  </si>
  <si>
    <t>Quick fuse Plastic (10 meters)</t>
  </si>
  <si>
    <t>14011-50</t>
  </si>
  <si>
    <t>MECHE SOUS CONDUIT PLASTIQUE ROULEAU 50 METRES</t>
  </si>
  <si>
    <t>Quick fuse with PVC roll of 50 meters</t>
  </si>
  <si>
    <t>14012</t>
  </si>
  <si>
    <t>MECHE LENTE ARGENTEE (X 10 M)</t>
  </si>
  <si>
    <t>Fuse silver fish (bag of 10 meters)</t>
  </si>
  <si>
    <t>14015</t>
  </si>
  <si>
    <t>Delay fuse by 10 m</t>
  </si>
  <si>
    <t>14021</t>
  </si>
  <si>
    <t>MECHE ADHESIVE   PQT DE 15 METRES</t>
  </si>
  <si>
    <t>Fuse adhesive 15 meters</t>
  </si>
  <si>
    <t>14029</t>
  </si>
  <si>
    <t>INFLAMMATEUR 5 M SA 2004</t>
  </si>
  <si>
    <t>Electrical Igniters SA 2004 Davey  5 meter</t>
  </si>
  <si>
    <t>1.4S</t>
  </si>
  <si>
    <t>14035-2</t>
  </si>
  <si>
    <t>INFLAMMATEUR 2 M</t>
  </si>
  <si>
    <t>Igniter 2 meter Cable Blue-Platic Blue/ Plastic Head Red (20/50)</t>
  </si>
  <si>
    <t>14035-5</t>
  </si>
  <si>
    <t>INFLAMMATEUR 5 M</t>
  </si>
  <si>
    <t>Igniter 5 meter Cable Blue-Platic Blue/ Plastic Head Red (20/25)</t>
  </si>
  <si>
    <t>14004</t>
  </si>
  <si>
    <t>BOBINE -BICKFORD- 500 M FIL BIFILAIRE 51/100°</t>
  </si>
  <si>
    <t>500m Electrical Wire 51/100 White</t>
  </si>
  <si>
    <t>14033</t>
  </si>
  <si>
    <t>BOBINE 100 M FIL BIFILAIRE 51/100° NOIR</t>
  </si>
  <si>
    <t>100m Electrical Wire 51/100 - Black</t>
  </si>
  <si>
    <t>14302</t>
  </si>
  <si>
    <t>BOBINE 200 M BIFILAIRE ORANGE CUIVRE 45/100°</t>
  </si>
  <si>
    <t>200m Electrical Copper Wire 45/100° Orange</t>
  </si>
  <si>
    <t>14304</t>
  </si>
  <si>
    <t>500m Electrical Copper Wire 45/100° Orange</t>
  </si>
  <si>
    <t>14305O/B</t>
  </si>
  <si>
    <t>BOBINE 500 M BIFILAIRE ORANGE BLEU CUIVRE 45/100°</t>
  </si>
  <si>
    <t>500m Electrical Copper Wire 45/100° Blue/Orange</t>
  </si>
  <si>
    <t>29080</t>
  </si>
  <si>
    <t>Electric Pack 4x3LR12(ALKALINE)  18.0V with Label GREEN Pack</t>
  </si>
  <si>
    <t>29081</t>
  </si>
  <si>
    <t>Electric Pack 4x3LR12(ALKALINE)  90.0V with Label GREEN Pack</t>
  </si>
  <si>
    <t>29085</t>
  </si>
  <si>
    <t>CONNECTEUR ELECTRIQUE - BOITE DE 500</t>
  </si>
  <si>
    <t>YU Connector transparent box 500 pieces</t>
  </si>
  <si>
    <t>29230</t>
  </si>
  <si>
    <t>CONNECTEUR ELECTRIQUE SACHET DE 200 PIECES</t>
  </si>
  <si>
    <t>YU Connector Orange 20000 pieces (10 box - bags 200)</t>
  </si>
  <si>
    <t>FIXATIONS</t>
  </si>
  <si>
    <t>29040</t>
  </si>
  <si>
    <t>PET line ST-3x100 - 4" - bag of 500 pieces</t>
  </si>
  <si>
    <t>29041</t>
  </si>
  <si>
    <t>COLLIER PLASTIQUE 300 X 4MM LOT DE 100</t>
  </si>
  <si>
    <t>PET line ST-4x300 - 11 5/8" - bag of 100 pieces</t>
  </si>
  <si>
    <t>29042</t>
  </si>
  <si>
    <t>PET line ST-8x400 - 15.75" - bag of 100 pieces</t>
  </si>
  <si>
    <t>29044</t>
  </si>
  <si>
    <t>PET line ST-4x200 - 11 5/8" - bag of 1000 pieces</t>
  </si>
  <si>
    <t>29060</t>
  </si>
  <si>
    <t>FIL DE FER GALVA  PQT DE 5 KG</t>
  </si>
  <si>
    <t>Iron wire Pack of 5kg</t>
  </si>
  <si>
    <t>MORT STRUC</t>
  </si>
  <si>
    <t>51015</t>
  </si>
  <si>
    <t>BATT. 5 MORTIERS FIBRE Ø75</t>
  </si>
  <si>
    <t>3" Wooden Structure for Fiber Tubes</t>
  </si>
  <si>
    <t>15068</t>
  </si>
  <si>
    <t>SYSTEME DOUBLE FONTAINE ELECTRIQUE 220 VOLTS</t>
  </si>
  <si>
    <t>Lotus - Sun Flower Machine CE</t>
  </si>
  <si>
    <t>60</t>
  </si>
  <si>
    <t>29240</t>
  </si>
  <si>
    <t>STRUCTURE ALUMINIUM POUR CHANDELLES PM</t>
  </si>
  <si>
    <t>Aluminium Structure for RC 3x8 = 24 holes</t>
  </si>
  <si>
    <t>51001</t>
  </si>
  <si>
    <t>MORTIER FIBRE Ø50</t>
  </si>
  <si>
    <t>2" Fiber Glass Tubes</t>
  </si>
  <si>
    <t>51005</t>
  </si>
  <si>
    <t>MORTIER FIBRE Ø75</t>
  </si>
  <si>
    <t>3" Fiber Glass Tubes</t>
  </si>
  <si>
    <t>51006</t>
  </si>
  <si>
    <t>MORTIER FIBRE Ø100</t>
  </si>
  <si>
    <t>4" Fiber Glass Tubes</t>
  </si>
  <si>
    <t>51007</t>
  </si>
  <si>
    <t>MORTIER FIBRE Ø125</t>
  </si>
  <si>
    <t>5" Fiber Glass Tubes</t>
  </si>
  <si>
    <t>51008</t>
  </si>
  <si>
    <t>MORTIER FIBRE Ø150</t>
  </si>
  <si>
    <t>6" Fiber Glass Tubes</t>
  </si>
  <si>
    <t>51009</t>
  </si>
  <si>
    <t>MORTIER FIBRE Ø200</t>
  </si>
  <si>
    <t>8" Fiber Glass Tubes</t>
  </si>
  <si>
    <t>51010</t>
  </si>
  <si>
    <t>MORTIER FIBRE Ø250</t>
  </si>
  <si>
    <t xml:space="preserve">10" Fiber Glass Tubes </t>
  </si>
  <si>
    <t>51011</t>
  </si>
  <si>
    <t>MORTIER FIBRE Ø300</t>
  </si>
  <si>
    <t>12" Fiber Glass Tubes</t>
  </si>
  <si>
    <t>51012</t>
  </si>
  <si>
    <t>CAISSE 5 MORTIERS FIBRE Ø50</t>
  </si>
  <si>
    <t>2" wooden structure + 5 Fiber Tubes</t>
  </si>
  <si>
    <t>51014</t>
  </si>
  <si>
    <t>MORTIER FIBRE Ø175</t>
  </si>
  <si>
    <t>7" Fiber Glass Tubes</t>
  </si>
  <si>
    <t>51016</t>
  </si>
  <si>
    <t>CAISSE 5 MORTIERS FIBRE Ø100</t>
  </si>
  <si>
    <t>4"  wooden structure + 5 Fiber Tubes</t>
  </si>
  <si>
    <t>51017</t>
  </si>
  <si>
    <t>CAISSE 5 MORTIERS FIBRE Ø125</t>
  </si>
  <si>
    <t>5" wooden structure + 5 Fiber Tubes</t>
  </si>
  <si>
    <t>51018</t>
  </si>
  <si>
    <t>CAISSE 5 MORTIERS FIBRE Ø150</t>
  </si>
  <si>
    <t>6" wooden structure + 5 Fiber Tubes</t>
  </si>
  <si>
    <t>53101</t>
  </si>
  <si>
    <t>MORTIER CARTON BOMBES Ø50</t>
  </si>
  <si>
    <t>2" Cardboard Tubes</t>
  </si>
  <si>
    <t>53105</t>
  </si>
  <si>
    <t>MORTIER CARTON BOMBES Ø75</t>
  </si>
  <si>
    <t>3" Cardboard Tubes</t>
  </si>
  <si>
    <t>53106</t>
  </si>
  <si>
    <t>MORTIER CARTON BOMBES Ø100</t>
  </si>
  <si>
    <t>4" Cardboard Tubes</t>
  </si>
  <si>
    <t>53111</t>
  </si>
  <si>
    <t>BATT. 5 MORTIERS Ø50 CARTON</t>
  </si>
  <si>
    <t>2" Wooden Structure for Cardboard Tubes</t>
  </si>
  <si>
    <t>53114</t>
  </si>
  <si>
    <t>BATT. 3 MORTIERS Ø75 CARTON</t>
  </si>
  <si>
    <t>3" Cardboard Tubes Wooden Structure</t>
  </si>
  <si>
    <t>53115</t>
  </si>
  <si>
    <t>BATT. 5 MORTIERS Ø75 CARTON</t>
  </si>
  <si>
    <t>3" Wooden Structure for Cardboard Tubes</t>
  </si>
  <si>
    <t>53116</t>
  </si>
  <si>
    <t>BATT. 5 MORTIERS Ø100 CARTON</t>
  </si>
  <si>
    <t>4" Wooden Structure for Cardboard Tubes</t>
  </si>
  <si>
    <t>OUTILLAGE</t>
  </si>
  <si>
    <t>29200</t>
  </si>
  <si>
    <t>PINCE A DENUDER</t>
  </si>
  <si>
    <t>Stripping pliers</t>
  </si>
  <si>
    <t>29213</t>
  </si>
  <si>
    <t>PINCE COUPANTE 20 CM</t>
  </si>
  <si>
    <t>Cutting tool black 8"</t>
  </si>
  <si>
    <t>29219</t>
  </si>
  <si>
    <t>MULTIMETRE DIGITAL</t>
  </si>
  <si>
    <t>Multimeter</t>
  </si>
  <si>
    <t>29231</t>
  </si>
  <si>
    <t>PINCE POUR CONNECTEUR</t>
  </si>
  <si>
    <t>Tool for Connector UY Color Yellow Ref AC-6</t>
  </si>
  <si>
    <t>29250</t>
  </si>
  <si>
    <t>CHRONOMETRE DE TABLE</t>
  </si>
  <si>
    <t>Digital Chronometer</t>
  </si>
  <si>
    <t>PROTECTION</t>
  </si>
  <si>
    <t>29070</t>
  </si>
  <si>
    <t>FILM ETIRABLE  RL</t>
  </si>
  <si>
    <t>Stretch film - roll</t>
  </si>
  <si>
    <t>29095</t>
  </si>
  <si>
    <t>Plastic Sheath 60 x 650 mm - 100 pieces</t>
  </si>
  <si>
    <t>29096</t>
  </si>
  <si>
    <t>GAINE PLASTIQUE 120 X 1100 MM  LOT DE 100</t>
  </si>
  <si>
    <t>Plastic Sheath 110 x 1100 mm - 100 pieces</t>
  </si>
  <si>
    <t>29097</t>
  </si>
  <si>
    <t>GAINE PLASTIQUE  150 X 1100 MM LOT DE 100</t>
  </si>
  <si>
    <t>Plastic Sheath 150 x 1100 mm - 100 pieces</t>
  </si>
  <si>
    <t>29100</t>
  </si>
  <si>
    <t>SACHET PLASTIQUE 650 X 650 MM  LOT DE 100</t>
  </si>
  <si>
    <t>Plastic Bag 40 µ 650 mm x 650 mm x 100 pieces</t>
  </si>
  <si>
    <t>29101</t>
  </si>
  <si>
    <t>SACHET PLASTIQUE 1000 X 1000 MM  LOT DE 100</t>
  </si>
  <si>
    <t>Plastic bags 1000 x 1000 - 30µ x 100 pieces</t>
  </si>
  <si>
    <t>29202</t>
  </si>
  <si>
    <t>SACHET PLASTIQUE 1000 X 900 MM  LOT DE 100</t>
  </si>
  <si>
    <t>Plastic Bag 40 µ 1000 mm x 900 mm x 100 pieces</t>
  </si>
  <si>
    <t>29203</t>
  </si>
  <si>
    <t>SACHET PLASTIQUE 1200 X 1000 MM  LOT DE 100</t>
  </si>
  <si>
    <t>Plastic Bag 40 µ 1200 mm x 1000 mm x 100 pieces</t>
  </si>
  <si>
    <t>RETARD</t>
  </si>
  <si>
    <t>14420-01</t>
  </si>
  <si>
    <t>RETARD MECHE CHEMISE 1 SECONDE</t>
  </si>
  <si>
    <t>1 Second Delay Fuse (Yellow / Red) (8200/1)</t>
  </si>
  <si>
    <t>14420-02</t>
  </si>
  <si>
    <t>RETARD MECHE CHEMISE 2 SECONDES</t>
  </si>
  <si>
    <t>2 Seconds Delay Fuse (Yellow / Yellow) (6100/1)</t>
  </si>
  <si>
    <t>14420-03</t>
  </si>
  <si>
    <t>RETARD MECHE CHEMISE 3 SECONDES</t>
  </si>
  <si>
    <t>3 Seconds Delay fuse (Red / Red) (4000/1)</t>
  </si>
  <si>
    <t>14420-04</t>
  </si>
  <si>
    <t>RETARD MECHE CHEMISE 4 SECONDES</t>
  </si>
  <si>
    <t>4 Seconds Delay fuse (Blue / Blue) (6200/1)</t>
  </si>
  <si>
    <t>14420-05</t>
  </si>
  <si>
    <t>RETARD MECHE CHEMISE 5 SECONDES</t>
  </si>
  <si>
    <t>5 seconds Delay fuse (Green / Green) (5000/1)</t>
  </si>
  <si>
    <t>14420-06</t>
  </si>
  <si>
    <t>RETARD MECHE CHEMISE 6 SECONDES</t>
  </si>
  <si>
    <t>6 Seconds delay fuse (Blue / Yellow) (4000/1)</t>
  </si>
  <si>
    <t>14420-07</t>
  </si>
  <si>
    <t>RETARD MECHE CHEMISE 7 SECONDES</t>
  </si>
  <si>
    <t>7 Seconds delay fuse (Red / Blue) (3600/1)</t>
  </si>
  <si>
    <t>14420-08</t>
  </si>
  <si>
    <t>RETARD MECHE CHEMISE 8 SECONDES</t>
  </si>
  <si>
    <t>8 seconds Delay fuse (Green / Red) (3200/1)</t>
  </si>
  <si>
    <t>14420-09</t>
  </si>
  <si>
    <t>RETARD MECHE CHEMISE 9 SECONDES</t>
  </si>
  <si>
    <t>9 seconds Delay fuse (Green / Blue) (2800/1)</t>
  </si>
  <si>
    <t>14420-10</t>
  </si>
  <si>
    <t>RETARD MECHE CHEMISE 10 SECONDES</t>
  </si>
  <si>
    <t>10 Seconds Delay fuse (1 side Blue - 1 side Red) (2450/1)</t>
  </si>
  <si>
    <t>14420-15</t>
  </si>
  <si>
    <t>RETARD MECHE CHEMISE 15 SECONDES</t>
  </si>
  <si>
    <t>15 Seconds Delay fuse (1 side Blue - 1 Side green)</t>
  </si>
  <si>
    <t>14420-18</t>
  </si>
  <si>
    <t>RETARD MECHE CHEMISE 18 SECONDES</t>
  </si>
  <si>
    <t>18 Seconds Delay fuse (2 sides Blue)</t>
  </si>
  <si>
    <t>14420-20</t>
  </si>
  <si>
    <t>RETARD MECHE CHEMISE 20 SECONDES</t>
  </si>
  <si>
    <t>20 Seconds Delay fuse (1 side yellow - 1 side Blue) 2500/1</t>
  </si>
  <si>
    <t>14420-25</t>
  </si>
  <si>
    <t>RETARD MECHE CHEMISE 25 SECONDES</t>
  </si>
  <si>
    <t>25 Seconds Delay fuse (1 side Yellow - 1 side Green)</t>
  </si>
  <si>
    <t>14420-30</t>
  </si>
  <si>
    <t>RETARD MECHE CHEMISE 30 SECONDES</t>
  </si>
  <si>
    <t>30 Seconds Delay fuse (2 sides Red)</t>
  </si>
  <si>
    <t>14420-35</t>
  </si>
  <si>
    <t>RETARD MECHE CHEMISE 35 SECONDES</t>
  </si>
  <si>
    <t>35 Seconds Delay fuse (1 side Red - 1 side Green)</t>
  </si>
  <si>
    <t>14510-02</t>
  </si>
  <si>
    <t>GRAPPE BAMBOU 5 BOMBES RETARD 2 SECONDES</t>
  </si>
  <si>
    <t>Bambou Chain Delay 2 seconds 5 Shells (Pack 250/1)</t>
  </si>
  <si>
    <t>14510-03</t>
  </si>
  <si>
    <t>GRAPPE BAMBOU 5 BOMBES RETARD 3 SECONDES</t>
  </si>
  <si>
    <t>Bambou Chain Delay 3 seconds 5 Shells (Pack 250/1)</t>
  </si>
  <si>
    <t>14510-04</t>
  </si>
  <si>
    <t>GRAPPE BAMBOU 5 BOMBES RETARD 4 SECONDES</t>
  </si>
  <si>
    <t>Bambou Chain Delay 4 seconds 5 Shells (Pack 250/1)</t>
  </si>
  <si>
    <t>14510-05</t>
  </si>
  <si>
    <t>GRAPPE BAMBOU 5 BOMBES RETARD 5 SECONDES</t>
  </si>
  <si>
    <t>Bambou Chain Delay 5 seconds 5 shells (Pack 200/1)</t>
  </si>
  <si>
    <t>14510-06</t>
  </si>
  <si>
    <t>GRAPPE BAMBOU 5 BOMBES RETARD 6 SECONDES</t>
  </si>
  <si>
    <t>Bambou Chain Delay 6 seconds 5 Shells (Pack 200/1)</t>
  </si>
  <si>
    <t>14710-00</t>
  </si>
  <si>
    <t>GRAPPES 5 BOMBES SALVES</t>
  </si>
  <si>
    <t>Chain delay 0 sec</t>
  </si>
  <si>
    <t>14710-01</t>
  </si>
  <si>
    <t>GRAPPE 5 BOMBES RETARD INDIVIDUEL 1 SECONDE</t>
  </si>
  <si>
    <t>chain Delay 0-1-2-3-4 seconds 5 shells</t>
  </si>
  <si>
    <t>14710-02</t>
  </si>
  <si>
    <t>GRAPPE 5 BOMBES RETARD INDIVIDUEL 2 SECONDES</t>
  </si>
  <si>
    <t>Chain Delay 0-2-4-6-8 seconds 5 Shells (Pack 25/10)</t>
  </si>
  <si>
    <t>14710-03</t>
  </si>
  <si>
    <t>GRAPPE 5 BOMBES RETARD INDIVIDUEL 3 SECONDES</t>
  </si>
  <si>
    <t>Chain Delay 0-3-6-9-12 seconds 5 shells (Pack 25/10)</t>
  </si>
  <si>
    <t>14710-04</t>
  </si>
  <si>
    <t>GRAPPE 5 BOMBES RETARD INDIVIDUEL 4 SECONDES</t>
  </si>
  <si>
    <t>Chain Delay 0-4-8-12-16 seconds 5 shells (Pack 25/10)</t>
  </si>
  <si>
    <t>14710-05</t>
  </si>
  <si>
    <t>GRAPPE 5 BOMBES RETARD INDIVIDUEL 5 SECONDES</t>
  </si>
  <si>
    <t>Chain Delay 0-5-10-15-20 seconds 5 Shells (Pack 25/10)</t>
  </si>
  <si>
    <t>14710-06</t>
  </si>
  <si>
    <t>GRAPPE 5 BOMBES RETARD INDIVIDUEL 6 SECONDES</t>
  </si>
  <si>
    <t>Chain Delay 0-6-12-18-24 seconds 5 Shells (Pack 25/10)</t>
  </si>
  <si>
    <t>14710-07</t>
  </si>
  <si>
    <t>GRAPPE 5 BOMBES RETARD INDIVIDUEL 7 SECONDES</t>
  </si>
  <si>
    <t>Chain Delay 0-7-14-21-28 seconds 5 Shells (Pack 25/10)</t>
  </si>
  <si>
    <t>TAB DE TIR</t>
  </si>
  <si>
    <t>14113</t>
  </si>
  <si>
    <t>Cable for programmation</t>
  </si>
  <si>
    <t>14114-32</t>
  </si>
  <si>
    <t>SEQUENCEUR PYRONUMERIQUE 32 VOIES</t>
  </si>
  <si>
    <t>Pyronumeric Firing 32 cues</t>
  </si>
  <si>
    <t>14115-960</t>
  </si>
  <si>
    <t>TABLE NUMERIQUE EMETTRICE 960 LIGNES</t>
  </si>
  <si>
    <t>Digital Controller 960 lines</t>
  </si>
  <si>
    <t>14117</t>
  </si>
  <si>
    <t>BOITIER DE CONNEXION  30 LIGNES</t>
  </si>
  <si>
    <t>Pyrodigital 30 lines Energy &amp; power station</t>
  </si>
  <si>
    <t>14121</t>
  </si>
  <si>
    <t>BATT. PUISSANCE 40 VOLTS (POUR REF 14116)</t>
  </si>
  <si>
    <t>Battery Power 40 volts  (for Réf 14116)</t>
  </si>
  <si>
    <t>14122</t>
  </si>
  <si>
    <t>Power Supply 42 volt</t>
  </si>
  <si>
    <t>14123</t>
  </si>
  <si>
    <t>BOITIER (RECEPTEUR 60 LIGNES - CONNEXION 60 LIGNES</t>
  </si>
  <si>
    <t>Receiver 60 lines</t>
  </si>
  <si>
    <t>14316</t>
  </si>
  <si>
    <t>Digital controller TX + RX Model F16</t>
  </si>
  <si>
    <t>14364RX</t>
  </si>
  <si>
    <t>Wireless Receiver HF 64</t>
  </si>
  <si>
    <t>14364TX</t>
  </si>
  <si>
    <t>Wireless Transmitter HF 64</t>
  </si>
  <si>
    <t>AUTRESPYRO</t>
  </si>
  <si>
    <t>ART DE JR</t>
  </si>
  <si>
    <t>15035</t>
  </si>
  <si>
    <t>GERBE DE FUMEE TYPE S 92 MM</t>
  </si>
  <si>
    <t>Special Effect Smoke 200 gr Ø 92</t>
  </si>
  <si>
    <t>FUMIGENE</t>
  </si>
  <si>
    <t>BLANC</t>
  </si>
  <si>
    <t>T2</t>
  </si>
  <si>
    <t>Chine</t>
  </si>
  <si>
    <t>1008-T2-69254367</t>
  </si>
  <si>
    <t>30</t>
  </si>
  <si>
    <t>BENGALES</t>
  </si>
  <si>
    <t>15070A</t>
  </si>
  <si>
    <t>BENGALE CLIGNOTANT ARGENT 60 SEC. AE</t>
  </si>
  <si>
    <t>FLAMME CLIGNO</t>
  </si>
  <si>
    <t>ARGENT</t>
  </si>
  <si>
    <t>0163-T2-3506</t>
  </si>
  <si>
    <t>15070R</t>
  </si>
  <si>
    <t>BENGALE CLIGNOTANT ROUGE 60 SEC.  AE</t>
  </si>
  <si>
    <t>ROUGE</t>
  </si>
  <si>
    <t>15070V</t>
  </si>
  <si>
    <t>BENGALE CLIGNOTANT VERT 60 SEC. AE</t>
  </si>
  <si>
    <t>VERT</t>
  </si>
  <si>
    <t>15202B</t>
  </si>
  <si>
    <t>BENGALE BLEU 60 SEC. AE</t>
  </si>
  <si>
    <t xml:space="preserve">Bengal Flare 60 sec BLUE </t>
  </si>
  <si>
    <t>FLAMME</t>
  </si>
  <si>
    <t>BLEU</t>
  </si>
  <si>
    <t>T1</t>
  </si>
  <si>
    <t>15202BC</t>
  </si>
  <si>
    <t>BENGALE BLANC 60 SEC. AE</t>
  </si>
  <si>
    <t>Bengal Flare 60 sec WHITE</t>
  </si>
  <si>
    <t>15202J</t>
  </si>
  <si>
    <t>BENGALE JAUNE 60 SEC. AE</t>
  </si>
  <si>
    <t>Bengal Flare 60 sec YELLOW</t>
  </si>
  <si>
    <t>JAUNE</t>
  </si>
  <si>
    <t>15202R</t>
  </si>
  <si>
    <t>BENGALE ROUGE 60 SEC. AE</t>
  </si>
  <si>
    <t>Bengal Flare 60 sec RED</t>
  </si>
  <si>
    <t>15202VE</t>
  </si>
  <si>
    <t xml:space="preserve">BENGALE VERT 60 SEC. AE </t>
  </si>
  <si>
    <t>Bengal Flare 60 sec GREEN</t>
  </si>
  <si>
    <t>15202VI</t>
  </si>
  <si>
    <t xml:space="preserve">BENGALE VIOLET 60 SEC. AE </t>
  </si>
  <si>
    <t>Bengal Flare 60 sec PURPLE</t>
  </si>
  <si>
    <t>VIOLET</t>
  </si>
  <si>
    <t>15233R</t>
  </si>
  <si>
    <t>BENGALE 60 SEC ROUGE HAUTE INTENSITÉ AE</t>
  </si>
  <si>
    <t>Red Flare Haimen metallic with Igniter</t>
  </si>
  <si>
    <t>1008-T1-69254056</t>
  </si>
  <si>
    <t>15233V</t>
  </si>
  <si>
    <t>BENGALE 60 SEC VERT HAUTE INTENSITÉ AE</t>
  </si>
  <si>
    <t>60 sec Green Flare Haimen metallic with Igniter</t>
  </si>
  <si>
    <t>28019</t>
  </si>
  <si>
    <t>Flames 2 min red</t>
  </si>
  <si>
    <t>F2</t>
  </si>
  <si>
    <t>France</t>
  </si>
  <si>
    <t>1170-F2-01307</t>
  </si>
  <si>
    <t>120</t>
  </si>
  <si>
    <t>28023</t>
  </si>
  <si>
    <t>FLAMME DE BENGALES BLANC 2MIN</t>
  </si>
  <si>
    <t>Flames 2 min white</t>
  </si>
  <si>
    <t>28024</t>
  </si>
  <si>
    <t>FLAMME DE BENGALES BLEU 2MIN</t>
  </si>
  <si>
    <t>Flames 2 min blue</t>
  </si>
  <si>
    <t>40605</t>
  </si>
  <si>
    <t>BENGALE 1'30 ROUGE + CLIGNO.ARGENT</t>
  </si>
  <si>
    <t>150 sec Red &amp; White Strobe Flare</t>
  </si>
  <si>
    <t>Europe</t>
  </si>
  <si>
    <t>en cours</t>
  </si>
  <si>
    <t>90</t>
  </si>
  <si>
    <t>42705</t>
  </si>
  <si>
    <t>BENGALE 2' CLIGNOTANT ARGENT</t>
  </si>
  <si>
    <t>120 sec Silver Strobe Flare</t>
  </si>
  <si>
    <t>43705</t>
  </si>
  <si>
    <t>BENGALE 3' CLIGNOTANT ARGENT</t>
  </si>
  <si>
    <t>180 sec Silver Strobe Flare</t>
  </si>
  <si>
    <t>180</t>
  </si>
  <si>
    <t>FONTAINE</t>
  </si>
  <si>
    <t>15050A</t>
  </si>
  <si>
    <t>VOLCAN ARGENT 90 SEC</t>
  </si>
  <si>
    <t>15050OR</t>
  </si>
  <si>
    <t>VOLCAN OR 90 SEC.</t>
  </si>
  <si>
    <t>OR</t>
  </si>
  <si>
    <t>15059A</t>
  </si>
  <si>
    <t>FONTAINE LUMIERE D'ARGENT AE</t>
  </si>
  <si>
    <t>Fountain 30S 5M Silver</t>
  </si>
  <si>
    <t>15059OR</t>
  </si>
  <si>
    <t>FONTAINE LUMIERE D'OR AE</t>
  </si>
  <si>
    <t>30 Sec. 5 Meter Stage Fountain Gold</t>
  </si>
  <si>
    <t>15060A</t>
  </si>
  <si>
    <t>FONTAINE LUMIERE D'ARGENT 1 AE</t>
  </si>
  <si>
    <t>0163-T1-3511</t>
  </si>
  <si>
    <t>15060OR</t>
  </si>
  <si>
    <t>FONTAINE LUMIERE D'OR 1 AE</t>
  </si>
  <si>
    <t>Fountain 60S 5M Gold</t>
  </si>
  <si>
    <t>15347A</t>
  </si>
  <si>
    <t xml:space="preserve">FONTAINE ARGENT 60 SEC AE 3 M </t>
  </si>
  <si>
    <t>3 meter 60 sec Silver Fountain</t>
  </si>
  <si>
    <t>0163-T1-2876</t>
  </si>
  <si>
    <t>15347OR</t>
  </si>
  <si>
    <t xml:space="preserve">FONTAINE OR 60 SEC AE 3 M </t>
  </si>
  <si>
    <t>Fountain 60S 3M Gold</t>
  </si>
  <si>
    <t>15405B</t>
  </si>
  <si>
    <t>FONTAINE D'ETOILES BLEUES 5 SEC.</t>
  </si>
  <si>
    <t>5 sec 6 M Blue Fountain 17.5 x 9</t>
  </si>
  <si>
    <t>5</t>
  </si>
  <si>
    <t>15405BC</t>
  </si>
  <si>
    <t xml:space="preserve">FONTAINE D'ETOILES BLANCHES 5 SEC. </t>
  </si>
  <si>
    <t>5 sec 6 M White Fountain 17.5 x 9</t>
  </si>
  <si>
    <t>15405M</t>
  </si>
  <si>
    <t>FONTAINE D'ETOILES MULTI  5 SEC.</t>
  </si>
  <si>
    <t>5 sec 6 M  Multi-color Fountain 17.5 x 9</t>
  </si>
  <si>
    <t>MULTICOLORE</t>
  </si>
  <si>
    <t>15405R</t>
  </si>
  <si>
    <t xml:space="preserve">FONTAINE D'ETOILES ROUGES 5 SEC. </t>
  </si>
  <si>
    <t>5 sec 6 M Red Fountain 17.5 x 9</t>
  </si>
  <si>
    <t>15406</t>
  </si>
  <si>
    <t>Fountain 3S 15M Red</t>
  </si>
  <si>
    <t>7</t>
  </si>
  <si>
    <t>15406B</t>
  </si>
  <si>
    <t xml:space="preserve">FONTAINE TOMBE LA NEIGE BLEU </t>
  </si>
  <si>
    <t>Fountain 3S 15M Blue</t>
  </si>
  <si>
    <t>15406J</t>
  </si>
  <si>
    <t xml:space="preserve">FONTAINE TOMBE LA NEIGE JAUNE </t>
  </si>
  <si>
    <t>Fountain 3S 15M Yellow</t>
  </si>
  <si>
    <t>15406VE</t>
  </si>
  <si>
    <t xml:space="preserve">FONTAINE TOMBE LA NEIGE VERT </t>
  </si>
  <si>
    <t>Fountain 3S 15M Green</t>
  </si>
  <si>
    <t>15439B</t>
  </si>
  <si>
    <t>Blue Flame 20 sec. Igniter</t>
  </si>
  <si>
    <t>0163-T1-3520</t>
  </si>
  <si>
    <t>20</t>
  </si>
  <si>
    <t>15439R</t>
  </si>
  <si>
    <t>Red Flame 20 sec. Igniter K2</t>
  </si>
  <si>
    <t>15440B</t>
  </si>
  <si>
    <t>FLAMINGO BLEU 160 MM 4 SEC.</t>
  </si>
  <si>
    <t>4 Sec. 4 Meter Holy Fire Blue 160 mm</t>
  </si>
  <si>
    <t>0163-T2-3507</t>
  </si>
  <si>
    <t>4</t>
  </si>
  <si>
    <t>15440R</t>
  </si>
  <si>
    <t xml:space="preserve">FLAMINGO ROUGE 160 MM 4 SEC  </t>
  </si>
  <si>
    <t>4 sec. 4 Meter Holy Fire Red 160 mm</t>
  </si>
  <si>
    <t>15440VI</t>
  </si>
  <si>
    <t>4 sec. 4 Meter Holy Fire Purple 160 mm</t>
  </si>
  <si>
    <t>570</t>
  </si>
  <si>
    <t>VOLCAN OR ET ARGENT 60 SEC</t>
  </si>
  <si>
    <t>Goldblüten-Stern mit Wechsel auf Silberfunken   60 sec</t>
  </si>
  <si>
    <t>F3</t>
  </si>
  <si>
    <t>Suisse</t>
  </si>
  <si>
    <t>0589-F3-0079</t>
  </si>
  <si>
    <t>FUSEE</t>
  </si>
  <si>
    <t>21714BC</t>
  </si>
  <si>
    <t xml:space="preserve">FUSÉE 14 MM BQT BLANC </t>
  </si>
  <si>
    <t>14 mm Rockets White bouquet</t>
  </si>
  <si>
    <t>0163-F3-0981</t>
  </si>
  <si>
    <t>2</t>
  </si>
  <si>
    <t>21714OR</t>
  </si>
  <si>
    <t xml:space="preserve">FUSÉE 14 MM BQT FRISSONNANT OR </t>
  </si>
  <si>
    <t>14 mm Rockets Gold crakling</t>
  </si>
  <si>
    <t>0163-F3-0985</t>
  </si>
  <si>
    <t>JET CASCAD</t>
  </si>
  <si>
    <t>10811</t>
  </si>
  <si>
    <t>CASCADE 5 METRES 6 JETS  AE</t>
  </si>
  <si>
    <t>5 m Cascade 6s'</t>
  </si>
  <si>
    <t>SPECIAL CASCADE</t>
  </si>
  <si>
    <t>0163-T1-3515</t>
  </si>
  <si>
    <t>10911</t>
  </si>
  <si>
    <t>CASCADE 10 METRES 11 JETS</t>
  </si>
  <si>
    <t>10 m Cascade 11s'</t>
  </si>
  <si>
    <t>40120-15</t>
  </si>
  <si>
    <t>JET BLANC TITANIUM CHEMISE</t>
  </si>
  <si>
    <t>Fountain 20mm Titanium 15"</t>
  </si>
  <si>
    <t>FONTAINE JET</t>
  </si>
  <si>
    <t>0589-T1-0401</t>
  </si>
  <si>
    <t>15</t>
  </si>
  <si>
    <t>40120-30</t>
  </si>
  <si>
    <t>Fountain 20mm Titanium 30"</t>
  </si>
  <si>
    <t>0589-T1-0400</t>
  </si>
  <si>
    <t>40130-30</t>
  </si>
  <si>
    <t>JET BLANC TITANIUM- CHEMISE</t>
  </si>
  <si>
    <t>Fountain 30mm Titanium 30"</t>
  </si>
  <si>
    <t>40916A</t>
  </si>
  <si>
    <t>JET CASCADE ARGENT 60 SEC.</t>
  </si>
  <si>
    <t>Fountain single silver Waterfall</t>
  </si>
  <si>
    <t>LANCE DECO</t>
  </si>
  <si>
    <t>15002A</t>
  </si>
  <si>
    <t>FONTAINE DECOR ARGENT 60 SEC</t>
  </si>
  <si>
    <t>Lance 60 sec Silver</t>
  </si>
  <si>
    <t>15002B</t>
  </si>
  <si>
    <t>FONTAINE DECOR BLEU 60 SEC</t>
  </si>
  <si>
    <t>Lance 60 sec Blue</t>
  </si>
  <si>
    <t>15002J</t>
  </si>
  <si>
    <t>FONTAINE DECOR JAUNE 60 SEC</t>
  </si>
  <si>
    <t>Lance 60 sec Yellow</t>
  </si>
  <si>
    <t>15002R</t>
  </si>
  <si>
    <t>FONTAINE DECOR ROUGE 60 SEC</t>
  </si>
  <si>
    <t>Lance 60 sec. Red- 0163-T1-1128</t>
  </si>
  <si>
    <t>15002VE</t>
  </si>
  <si>
    <t>FONTAINE DECOR VERTE 60 SEC</t>
  </si>
  <si>
    <t>Lance 60 sec. Green -0163-T1-1128</t>
  </si>
  <si>
    <t>15002VI</t>
  </si>
  <si>
    <t>FONTAINE DECOR VIOLET 60 SEC</t>
  </si>
  <si>
    <t>Lance 60 sec. Purple - 0163-T1-1128</t>
  </si>
  <si>
    <t>PAT</t>
  </si>
  <si>
    <t>02018A</t>
  </si>
  <si>
    <t xml:space="preserve">BATT. 18 MM 200 CPS JIMBARAN </t>
  </si>
  <si>
    <t>18 mm Cake 200'S JIMBARAN model A</t>
  </si>
  <si>
    <t>MULTI EFFETS</t>
  </si>
  <si>
    <t>ASSORTIS</t>
  </si>
  <si>
    <t>1008-F2-69254057</t>
  </si>
  <si>
    <t>02018B</t>
  </si>
  <si>
    <t xml:space="preserve">BATT. 18 MM 200 CPS JIMBARAN 2 </t>
  </si>
  <si>
    <t>18 mm Cake 200'S JIMBARAN model B</t>
  </si>
  <si>
    <t>02018C</t>
  </si>
  <si>
    <t>BATT. 18 MM 200 CPS JIMBARAN 3</t>
  </si>
  <si>
    <t>18 mm Cake 200'S JIMBARAN model C</t>
  </si>
  <si>
    <t>03220-A</t>
  </si>
  <si>
    <t xml:space="preserve">PANDAWA A - 320 DÉPARTS </t>
  </si>
  <si>
    <t>PANDAWA</t>
  </si>
  <si>
    <t>1008-F2-69253874</t>
  </si>
  <si>
    <t>03220-B</t>
  </si>
  <si>
    <t>PANDAWA B - 320 DÉPARTS  - BLEU BLANC ROUGE</t>
  </si>
  <si>
    <t>PANDAWA bleu blanc rouge</t>
  </si>
  <si>
    <t>TRICOLORE</t>
  </si>
  <si>
    <t>1008-F2-69260155</t>
  </si>
  <si>
    <t>03220-C</t>
  </si>
  <si>
    <t>PANDAWA C - 320 DÉPARTS - SPECIAL MARIAGE</t>
  </si>
  <si>
    <t>PANDAWA Special Mariage</t>
  </si>
  <si>
    <t>SCENES</t>
  </si>
  <si>
    <t>1200</t>
  </si>
  <si>
    <t>FLASH THEATRE MOYEN</t>
  </si>
  <si>
    <t>Stage Flash low</t>
  </si>
  <si>
    <t>0589-T1-0179</t>
  </si>
  <si>
    <t>0,5</t>
  </si>
  <si>
    <t>1200B</t>
  </si>
  <si>
    <t>FLASH THEATRE GRAND</t>
  </si>
  <si>
    <t>Stage Flash high</t>
  </si>
  <si>
    <t>1201</t>
  </si>
  <si>
    <t>ETOILE ARGENT MOYEN</t>
  </si>
  <si>
    <t>Silver Star small</t>
  </si>
  <si>
    <t>0589-T1-0198</t>
  </si>
  <si>
    <t>3</t>
  </si>
  <si>
    <t>1201B</t>
  </si>
  <si>
    <t>ETOILE ARGENT GRAND</t>
  </si>
  <si>
    <t>Silver Star Large</t>
  </si>
  <si>
    <t>1202</t>
  </si>
  <si>
    <t>ETOILE OR  GOLDEN STAR</t>
  </si>
  <si>
    <t>Golden Star</t>
  </si>
  <si>
    <t>0589-T1-0199</t>
  </si>
  <si>
    <t>1222</t>
  </si>
  <si>
    <t>CHAMPIGNON DE FUMEE</t>
  </si>
  <si>
    <t>Smoke Mushroom</t>
  </si>
  <si>
    <t>0589-T1-0176</t>
  </si>
  <si>
    <t>1223</t>
  </si>
  <si>
    <t>MARROON PETIT</t>
  </si>
  <si>
    <t>Small marroon</t>
  </si>
  <si>
    <t>DETONATION</t>
  </si>
  <si>
    <t>0589-T2-0033</t>
  </si>
  <si>
    <t>1224</t>
  </si>
  <si>
    <t>MARROON MOYEN MODELE</t>
  </si>
  <si>
    <t>Middle marroon</t>
  </si>
  <si>
    <t>1228H</t>
  </si>
  <si>
    <t>JET ARGENT (SILVER JET)  HAUT.REDUITE.</t>
  </si>
  <si>
    <t>Fountain 35mm Silver</t>
  </si>
  <si>
    <t>0589-T1-0180</t>
  </si>
  <si>
    <t>1231L</t>
  </si>
  <si>
    <t>GERBE ARGENT  12 SECONDES</t>
  </si>
  <si>
    <t>Special Effect Gold 12 sec</t>
  </si>
  <si>
    <t>GERBE</t>
  </si>
  <si>
    <t>0589-T1-0185</t>
  </si>
  <si>
    <t>12</t>
  </si>
  <si>
    <t>1231OR</t>
  </si>
  <si>
    <t>GERBE OR 7 SEC</t>
  </si>
  <si>
    <t>Special Effect Gold 7 sec</t>
  </si>
  <si>
    <t>1231PA</t>
  </si>
  <si>
    <t>GERBE ARGENT 7 SEC</t>
  </si>
  <si>
    <t>Special Effect Silver 7 sec</t>
  </si>
  <si>
    <t>15031</t>
  </si>
  <si>
    <t>FLASH POT</t>
  </si>
  <si>
    <t>Flash Pot</t>
  </si>
  <si>
    <t>1</t>
  </si>
  <si>
    <t>15301A</t>
  </si>
  <si>
    <t xml:space="preserve">FONTAINE ARGENT 1 SEC AE 3 M </t>
  </si>
  <si>
    <t>3 meter 1 sec Silver Fountain - (pack 15/12)</t>
  </si>
  <si>
    <t>0163-T1-3509</t>
  </si>
  <si>
    <t>15301OR</t>
  </si>
  <si>
    <t xml:space="preserve">FONTAINE OR 1 SEC AE 3 M </t>
  </si>
  <si>
    <t>Fountain 1S 3M Gold</t>
  </si>
  <si>
    <t>15302A</t>
  </si>
  <si>
    <t xml:space="preserve">FONTAINE 1 SEC. H10 ARGENT  </t>
  </si>
  <si>
    <t>1 sec 10 M Silver Fountain (10 x 3.8)</t>
  </si>
  <si>
    <t>15310A</t>
  </si>
  <si>
    <t xml:space="preserve">FONTAINE ARGENT 10 SEC AE 3 M </t>
  </si>
  <si>
    <t>3 meter 10 sec Silver Fountain</t>
  </si>
  <si>
    <t>10</t>
  </si>
  <si>
    <t>15310OR</t>
  </si>
  <si>
    <t>FONTAINE OR 10 SEC AE 3 M</t>
  </si>
  <si>
    <t xml:space="preserve">3 meter 10 sec Gold Fountain </t>
  </si>
  <si>
    <t>15320A</t>
  </si>
  <si>
    <t>FONTAINE ARGENT 20 SEC AE 3 M</t>
  </si>
  <si>
    <t xml:space="preserve">3 meter 20 sec Silver Fountain </t>
  </si>
  <si>
    <t>15320OR</t>
  </si>
  <si>
    <t xml:space="preserve">FONTAINE OR 20 SEC AE 3 M </t>
  </si>
  <si>
    <t>SOLEILS</t>
  </si>
  <si>
    <t>15430AB</t>
  </si>
  <si>
    <t xml:space="preserve">SOLEIL ARGENT BLEU AE 25 SEC. </t>
  </si>
  <si>
    <t>Stage Wheel Silver Blue</t>
  </si>
  <si>
    <t>SAULE FONTAINE</t>
  </si>
  <si>
    <t>F4</t>
  </si>
  <si>
    <t>0163-F4-3514</t>
  </si>
  <si>
    <t>25</t>
  </si>
  <si>
    <t>43130A</t>
  </si>
  <si>
    <t>SOLEIL TOURNANT 2 JETS</t>
  </si>
  <si>
    <t>stage wheel 2 foutains</t>
  </si>
  <si>
    <t>BATTERIE</t>
  </si>
  <si>
    <t>DROITE</t>
  </si>
  <si>
    <t>00730-90</t>
  </si>
  <si>
    <t>BATT. 30 MM ANNONCE DÉTO + PAF ET TRONC FRISSON</t>
  </si>
  <si>
    <t>1.2" Cake 70's Crackling mine w/crackling tail w/ banger</t>
  </si>
  <si>
    <t>FRISSON</t>
  </si>
  <si>
    <t>1.3G</t>
  </si>
  <si>
    <t>1008-F4-69254460</t>
  </si>
  <si>
    <t>00730-90S</t>
  </si>
  <si>
    <t>BATT. 30 MM 7 DÉP. SALVE DÉTO + PAF &amp; TRC FRISSON</t>
  </si>
  <si>
    <t>1.2" Cake 7s' Crackling mine w/ crackling tail w/ banger</t>
  </si>
  <si>
    <t>01644-02</t>
  </si>
  <si>
    <t xml:space="preserve">BATT. 45 MM 16 CPS TB BBES BLEUES                 </t>
  </si>
  <si>
    <t>1.75" Cake 16's Blue Tail + Blue Shell</t>
  </si>
  <si>
    <t>BOMBE TRONC</t>
  </si>
  <si>
    <t>1008-F4-69254062</t>
  </si>
  <si>
    <t>01644-06</t>
  </si>
  <si>
    <t xml:space="preserve">BATT. 45 MM 16 CPS TB BOMBES ROUGES </t>
  </si>
  <si>
    <t>1.75" Cake 16's Red Tail + Red Shell</t>
  </si>
  <si>
    <t>01644-08</t>
  </si>
  <si>
    <t>BATT. 45 MM 16 CPS TB BOMBES MULTICOLORES</t>
  </si>
  <si>
    <t>1.75" Cake 16's Assorted Tail + Multicolor Shell</t>
  </si>
  <si>
    <t>01644-13</t>
  </si>
  <si>
    <t xml:space="preserve">BATT. 45 MM 16 CPS TB BOMBES CLIGNOTANTES ARGENT </t>
  </si>
  <si>
    <t>1.75" Cake 16's Silver Tail + White Strobe Shell</t>
  </si>
  <si>
    <t>01644-17</t>
  </si>
  <si>
    <t xml:space="preserve">BATT. 45 MM 16 CPS TB BOMBES FRISSON BLANC </t>
  </si>
  <si>
    <t>1.75" Cake 16's. Flower Crackling Tail + Flower Crackling Shell</t>
  </si>
  <si>
    <t>01644-19</t>
  </si>
  <si>
    <t xml:space="preserve">BATT. 45 MM 16 CPS TB BOMBES FILET D'OR </t>
  </si>
  <si>
    <t xml:space="preserve">1.75"Cake 16 sh. Brocade Cr Tail + Brocade Crown Shell </t>
  </si>
  <si>
    <t>01650-33</t>
  </si>
  <si>
    <t xml:space="preserve">BATT. 50 MM 16 CPS BOMBES ASSORTIES             </t>
  </si>
  <si>
    <t>2"Cake 16's Assorted 1 W/ Assorted 1 Tail</t>
  </si>
  <si>
    <t>1008-F3-69257858</t>
  </si>
  <si>
    <t>05035-30</t>
  </si>
  <si>
    <t>BATT. 35 MM 50 CPS TRONC + BBES MULTICOLORES</t>
  </si>
  <si>
    <t>1.4" Cake 50's Tail w/ Assorted color to crakling</t>
  </si>
  <si>
    <t>1008-F4-69254061</t>
  </si>
  <si>
    <t>01012-02CE</t>
  </si>
  <si>
    <t>BATT. 12 MM 100 CPS COMÈTES BLEU/CLIGNO</t>
  </si>
  <si>
    <t>12 mm Cake 100's Blue to White Strobe</t>
  </si>
  <si>
    <t>COMETE CLIGNO</t>
  </si>
  <si>
    <t>1008-F2-69244063</t>
  </si>
  <si>
    <t>01012-06CE</t>
  </si>
  <si>
    <t xml:space="preserve">BATT. 12 MM 100 CPS COMÈTES ROUGE/CLIGNO </t>
  </si>
  <si>
    <t>12 mm Cake 100's Red to White Strobe</t>
  </si>
  <si>
    <t>01012-13CE</t>
  </si>
  <si>
    <t xml:space="preserve">BATT. 12 MM 100 CPS COMÈTES BLANC/FRISSON </t>
  </si>
  <si>
    <t>12 mm Cake 100's White Delight</t>
  </si>
  <si>
    <t>COMETE</t>
  </si>
  <si>
    <t>01012-25CE</t>
  </si>
  <si>
    <t xml:space="preserve">BATT. 12 MM 100 CPS COMÈTES VIOLET/FRISSON </t>
  </si>
  <si>
    <t>12 mm Cake 100's Purple Delight</t>
  </si>
  <si>
    <t>01412-60CE</t>
  </si>
  <si>
    <t xml:space="preserve">BATT. 12 MM 144 CPS SIFFLETS TITANIUM FRISSON </t>
  </si>
  <si>
    <t>12mm Cake 144's. Whistling Dragon Crackling</t>
  </si>
  <si>
    <t>SPECIAL SIFFLET</t>
  </si>
  <si>
    <t>1008-F2-69254316</t>
  </si>
  <si>
    <t>35</t>
  </si>
  <si>
    <t>01622-08</t>
  </si>
  <si>
    <t>BATT. 20 MM 16 CPS BBTTES MULTICOLORES + TRC ARGT</t>
  </si>
  <si>
    <t>0.8" Cake 16's Multicolor peony w/crackling tail</t>
  </si>
  <si>
    <t>1008-F2-69254047</t>
  </si>
  <si>
    <t>01622-42</t>
  </si>
  <si>
    <t>BATT. 20 MM 16CPS BBTTES BLEU/CLIGNO BLANC/TRC RGE</t>
  </si>
  <si>
    <t>0.8" Cake 16's blue star to white strobe w/redtail</t>
  </si>
  <si>
    <t>01622-48</t>
  </si>
  <si>
    <t>BATT. 20MM 16CPS BBTTES FIL.OR CHGT CLIGNO BLC/TRC</t>
  </si>
  <si>
    <t>01630-30CE</t>
  </si>
  <si>
    <t xml:space="preserve">BATT. 30 MM 16 SIFFLETS + BQT MULTICOLORE </t>
  </si>
  <si>
    <t>1.2" Cake 16 Shots Color Chrys. w/Whistling Tail</t>
  </si>
  <si>
    <t>1008-F4-69254325</t>
  </si>
  <si>
    <t>01632-02</t>
  </si>
  <si>
    <t>BATT. 30 MM 16 CPS MOSAÏQUES BLEU</t>
  </si>
  <si>
    <t>1.2" Cake 16's Blue crosette</t>
  </si>
  <si>
    <t>MOSAIQUE</t>
  </si>
  <si>
    <t>1008-F3-69245918</t>
  </si>
  <si>
    <t>01632-06</t>
  </si>
  <si>
    <t>BATT. 30 MM 16 CPS MOSAÏQUES ROUGE</t>
  </si>
  <si>
    <t>1.2" Cake 16's red crosette</t>
  </si>
  <si>
    <t>01632-08</t>
  </si>
  <si>
    <t xml:space="preserve">BATT. 30 MM 16 MOSAÏQUES MULTICOLORES </t>
  </si>
  <si>
    <t>1.2" Cake 16's 4 New Colors crosette  (Pink-Lemon, ..)69245918</t>
  </si>
  <si>
    <t>01632-09</t>
  </si>
  <si>
    <t>BATT. 30 MM 16 CPS MOSAÏQUES ARGENT</t>
  </si>
  <si>
    <t>1.2" Cake 16's silver crosette</t>
  </si>
  <si>
    <t>01632-12</t>
  </si>
  <si>
    <t>BATT. 30 MM 16 CPS MOSAÏQUES VIOLET CLIGNO BLANC</t>
  </si>
  <si>
    <t>1.2" Cake 16's Purple &amp; white strobe crosette</t>
  </si>
  <si>
    <t>01632-16</t>
  </si>
  <si>
    <t xml:space="preserve">BATT. 30 MM 16 MOSAÏQUES CLIGNOTANTES ROUGES </t>
  </si>
  <si>
    <t>1.2" Cake 16's Red Strobe Flower crosette</t>
  </si>
  <si>
    <t>01632-17</t>
  </si>
  <si>
    <t>BATT. 30 MM 16 MOSAÏQUES FRISSON BLANC</t>
  </si>
  <si>
    <t>1.2" Cake 16's Silver Flower Crackling crosette</t>
  </si>
  <si>
    <t>01632-19</t>
  </si>
  <si>
    <t xml:space="preserve">BATT. 30 MM 16 MOSAÏQUES PLUIE D'OR </t>
  </si>
  <si>
    <t>1.2" Cake 16's Flower Crown crosette</t>
  </si>
  <si>
    <t>01632-20</t>
  </si>
  <si>
    <t>BATT. 30 MM 16 MOSAÏQUES ROSES</t>
  </si>
  <si>
    <t>1.2" Cake 16's Pink crosette</t>
  </si>
  <si>
    <t>ROSE</t>
  </si>
  <si>
    <t>01930-64CE</t>
  </si>
  <si>
    <t xml:space="preserve">BATT. 30 MM 19 CPS BOMBETTES PÉTILLANT CITRON </t>
  </si>
  <si>
    <t>1.2" Cake 19s' Lemon Strobe Bombettes</t>
  </si>
  <si>
    <t>BOMBE CLIGNO</t>
  </si>
  <si>
    <t>0163-F4-4316</t>
  </si>
  <si>
    <t>32</t>
  </si>
  <si>
    <t>01930-67CE</t>
  </si>
  <si>
    <t xml:space="preserve">BATT. 30 MM 19 CPS BOMBETTES PÉTILLANT ORANGE </t>
  </si>
  <si>
    <t>1.2" Cake 19s' Orange Strobe Bombettes</t>
  </si>
  <si>
    <t>ORANGE</t>
  </si>
  <si>
    <t>01932-08CE</t>
  </si>
  <si>
    <t>BATT. 30 MM 19 CPS PLUMET MULTICOLORE</t>
  </si>
  <si>
    <t>1.2" Cake 19s' Color Horse Tail</t>
  </si>
  <si>
    <t>PLUMET</t>
  </si>
  <si>
    <t>1008-F2-69254320</t>
  </si>
  <si>
    <t>01932-10CE</t>
  </si>
  <si>
    <t xml:space="preserve">BATT. 30 MM 19 CPS PLUMET VIOLET </t>
  </si>
  <si>
    <t>1.2" Cake 19s' Horse Tail Purple</t>
  </si>
  <si>
    <t>01932-12A/VCE</t>
  </si>
  <si>
    <t xml:space="preserve">BATT. 30 MM 19 CPS PLUMET ARGENT/ VERT </t>
  </si>
  <si>
    <t>1.2" Cake 19s' 2 Colours Horse Tail Silver / Green</t>
  </si>
  <si>
    <t>01932-18CE</t>
  </si>
  <si>
    <t xml:space="preserve">BATT. 30 MM 19 CPS PLUMET FILET D'OR </t>
  </si>
  <si>
    <t>1.2" 19'S Horse Tail Brocade Crown</t>
  </si>
  <si>
    <t>01935-16</t>
  </si>
  <si>
    <t>1.2" Cake 19's Red Strobe Shells w/Red Strobe tail</t>
  </si>
  <si>
    <t>1008-F3-69245094</t>
  </si>
  <si>
    <t>01935-31</t>
  </si>
  <si>
    <t>BATT. 30MM 19CPS BBTTES BLEU ARGT/RGE/TRC SCINT.OR</t>
  </si>
  <si>
    <t>1.2" Cake 19's Gold Flash &amp; BLEU Shells w/RED Fl. Tail</t>
  </si>
  <si>
    <t>01935-32</t>
  </si>
  <si>
    <t>1.2" Cake 19 Sh. Gold Flash &amp; Pink shells w/Gold Fl. tail - 30 sec</t>
  </si>
  <si>
    <t>01935-37</t>
  </si>
  <si>
    <t>1.2" Cake 19 Sh. Brocade Cr. Shell w/ tail + Blue Shell w/ ta- 30 sec</t>
  </si>
  <si>
    <t>02022-01</t>
  </si>
  <si>
    <t xml:space="preserve">BATT. 20 MM 20 CPS BBTTES + TRC FRISSON BLC </t>
  </si>
  <si>
    <t xml:space="preserve">0.8" Cake 20's </t>
  </si>
  <si>
    <t>1008-F2-69254048</t>
  </si>
  <si>
    <t>02022-31</t>
  </si>
  <si>
    <t xml:space="preserve">BATT. 20 MM 20 CPS BBTTES BLEU BLANC RGE + TRC OR </t>
  </si>
  <si>
    <t>0.8" Cake 20's blue &amp; silver &amp; red peony w/golden strobe tail</t>
  </si>
  <si>
    <t>02022-33</t>
  </si>
  <si>
    <t>BATT. 20 MM 20CPS BBTTES VIOLETTES/CLIGNO BLC /TRC</t>
  </si>
  <si>
    <t>0.8" Cake 20's white strobe &amp; purple peony w/white strobe tail</t>
  </si>
  <si>
    <t>02022-36</t>
  </si>
  <si>
    <t>BATT. 20 MM 20 CPS BBTTES RGES &amp; FRISSON BLC + TRC</t>
  </si>
  <si>
    <t>0.8" Cake 20's silver cracklg flowers &amp; red peony w/silver cracklg</t>
  </si>
  <si>
    <t>02022-37</t>
  </si>
  <si>
    <t>BATT. 20 MM 20 CPS BBTTES FILET D'OR + TRONC BLEU</t>
  </si>
  <si>
    <t>0.8" Cake 20's Brocade crown w/blue tail</t>
  </si>
  <si>
    <t>02030A</t>
  </si>
  <si>
    <t xml:space="preserve">BATT. 30 MM 20 CPS BOMBETTES + TC ARGENT </t>
  </si>
  <si>
    <t>1.2" Cake 20's Silver Shell + Silver tail</t>
  </si>
  <si>
    <t>1008-F3-69254049</t>
  </si>
  <si>
    <t>02030AS1</t>
  </si>
  <si>
    <t xml:space="preserve">BATT. 30 MM 20 CPS  BOMBETTES + TC ASSORTI 1  </t>
  </si>
  <si>
    <t>1.2" Cake 20's. Assorted Shell + Assorted tail</t>
  </si>
  <si>
    <t>02030AS2</t>
  </si>
  <si>
    <t>BATT. 30 MM 20 CPS BOMBETTES + TC ASSORTI 2</t>
  </si>
  <si>
    <t>1.2" Cake 20 Sh. Assorted Shell + Assorted tail - 30 sec.</t>
  </si>
  <si>
    <t>02030B</t>
  </si>
  <si>
    <t>1.2" Cake 20 Sh. Blue Shell + Blue tail - 30 sec.</t>
  </si>
  <si>
    <t>02030CB</t>
  </si>
  <si>
    <t>1.2" Cake 20 Sh.white strobe Shell + white strobe tail - 30 sec.</t>
  </si>
  <si>
    <t>02030CI</t>
  </si>
  <si>
    <t>BATT. 30 MM 20 CPS BOMBETTES + TC CITRON</t>
  </si>
  <si>
    <t>1.2" Cake 20's Lemon Shell + Lemon tail</t>
  </si>
  <si>
    <t>02030FB</t>
  </si>
  <si>
    <t xml:space="preserve">BATT. 30 MM 20 CPS BOMBETTES + TC FRISSON BLANC </t>
  </si>
  <si>
    <t>1.2" Cake 20 Sh. Silver Crackling Shell + Silver Crack. tail -30 sec.</t>
  </si>
  <si>
    <t>02030FO</t>
  </si>
  <si>
    <t xml:space="preserve">BATT. 30 MM 20 CPS BOMBETTES + TC FILET D'OR </t>
  </si>
  <si>
    <t>1.2" Cake 20 Sh. Brocade Crown Shell + Brocade Crown tail - 30 sec.</t>
  </si>
  <si>
    <t>02030FR</t>
  </si>
  <si>
    <t xml:space="preserve">BATT. 30 MM 20 CPS BOMBETTES + TC FRISSON </t>
  </si>
  <si>
    <t>1.2" Cake 20's Crackling Shell +  Crack. Tail</t>
  </si>
  <si>
    <t>02030M</t>
  </si>
  <si>
    <t>1.2" Cake 20's. Multicolor Shell (5 colors) + Silver tail</t>
  </si>
  <si>
    <t>02030O</t>
  </si>
  <si>
    <t>BATT. 30 MM 20 CPS BOMBETTES + TC ORANGE</t>
  </si>
  <si>
    <t>1.2" Cake 20 Sh. orange Shell + orange tail -30 sec.</t>
  </si>
  <si>
    <t>02030R</t>
  </si>
  <si>
    <t xml:space="preserve">BATT. 30 MM 20 CPS BOMBETTES + TC ROUGES </t>
  </si>
  <si>
    <t>1.2" Cake 20 Sh. Red Shell + Red tail - 30 sec.</t>
  </si>
  <si>
    <t>02030RO</t>
  </si>
  <si>
    <t xml:space="preserve">BATT. 30 MM 20 CPS BOMBETTES + TC ROSE </t>
  </si>
  <si>
    <t>1.2" Cake 20 Sh. pink Shell + pink tail - 30 sec.</t>
  </si>
  <si>
    <t>02030VE</t>
  </si>
  <si>
    <t xml:space="preserve">BATT. 30 MM 20 CPS BOMBETTES + TC VERTES </t>
  </si>
  <si>
    <t>1.2" Cake 20 Sh. Green Shell + Green tail - 30 sec.</t>
  </si>
  <si>
    <t>02030VI</t>
  </si>
  <si>
    <t xml:space="preserve">BATT. 30 MM 20 CPS BOMBETTES + TC VIOLET </t>
  </si>
  <si>
    <t>1.2" Cake 20's Purple Shell + Purple tail</t>
  </si>
  <si>
    <t>02050-33</t>
  </si>
  <si>
    <t xml:space="preserve">BATT. 50 MM 20 CPS BOMBES ASSORTIES             </t>
  </si>
  <si>
    <t>2" Cake 20's Assorted 1 W/ Assorted 1 Tail</t>
  </si>
  <si>
    <t>0230-CE</t>
  </si>
  <si>
    <t xml:space="preserve">CARTON DE 4 BATT. 30 MM 19 CPS BOMBETTES  </t>
  </si>
  <si>
    <t>1.2 Cake 19 sh. Tail w/ Shells 4 models</t>
  </si>
  <si>
    <t>BOMBE</t>
  </si>
  <si>
    <t>02520-05CE</t>
  </si>
  <si>
    <t>BATT. 20 MM 25 CPS TRONC VERT + SERP.</t>
  </si>
  <si>
    <t>1"Cake 25  Shots Color Bees Green</t>
  </si>
  <si>
    <t>SPECIAL SERPENTIN</t>
  </si>
  <si>
    <t>1008-F2-69254317</t>
  </si>
  <si>
    <t>02522-23</t>
  </si>
  <si>
    <t>BATT. 25 DÉPARTS - BOMBETTE MULTIPASTEL AVEC TRONC</t>
  </si>
  <si>
    <t>0.8" Cake 25s' Multicolor Pastel</t>
  </si>
  <si>
    <t>02522-32</t>
  </si>
  <si>
    <t>BATT. 25 DÉPARTS BBTTES SCINTILLANT OR &amp; ROSE/TRC</t>
  </si>
  <si>
    <t>02525-42</t>
  </si>
  <si>
    <t>02525-43</t>
  </si>
  <si>
    <t>BATT. 25 MM 25CPS BBTTES ROUGES&amp;VERTES + SIFFLETS</t>
  </si>
  <si>
    <t>1"Cake 25's Green &amp; Red Shells w/ Whistles</t>
  </si>
  <si>
    <t>02525-59</t>
  </si>
  <si>
    <t xml:space="preserve">BATT. 25 MM 25CPS BOMBETTES ROUGES À CHGT FRISSON </t>
  </si>
  <si>
    <t>1"Cake 25's. Red to Crackling Shells</t>
  </si>
  <si>
    <t>02530-13</t>
  </si>
  <si>
    <t xml:space="preserve">BATT. 30 MM 25 CPS BOMBETTES MULTIPASTEL  </t>
  </si>
  <si>
    <t>1.2"Cake 25's Lemon/Pink/Orange/Sea B Shell with tail</t>
  </si>
  <si>
    <t>02531-05</t>
  </si>
  <si>
    <t>BATT. 30 MM 25 CPS - BBTTES VERTES &amp; FRISSON + TRC</t>
  </si>
  <si>
    <t xml:space="preserve">1.2" Cake 20+5 Green Tail + Green w/ Crackling Shells 30 sec </t>
  </si>
  <si>
    <t>1008-F3-69242495</t>
  </si>
  <si>
    <t>02531-06</t>
  </si>
  <si>
    <t xml:space="preserve">BATT. 30 MM 25 CPS - BBTTES RGE ET FRISSON + TRC </t>
  </si>
  <si>
    <t>1.2" Cake 25's Red Tail + Red w/ Crackling Shells</t>
  </si>
  <si>
    <t>02531-08</t>
  </si>
  <si>
    <t>BATT. 30 MM 25 CPS - BBTTES MULTI &amp; FRISSON + TRC</t>
  </si>
  <si>
    <t>1.2" Cake 25's Silver Tail + Multicolor w/ Crackling Shells</t>
  </si>
  <si>
    <t>02531-09</t>
  </si>
  <si>
    <t>BATT. 30 MM 25 CPS - BBTTES ARGENT &amp; FRISSON + TRC</t>
  </si>
  <si>
    <t>1.2" Cake 20+5 Silver Tail + Silver w/ Crackling Shells 30 sec</t>
  </si>
  <si>
    <t>02531-19</t>
  </si>
  <si>
    <t>BATT. 30 MM 25 CPS BBTTES PLUIE OR &amp; FRISSON + TRC</t>
  </si>
  <si>
    <t xml:space="preserve">1.2" Cake 20+5 Flower C Tail + Flower C w/ Crackling Shells 30 sec </t>
  </si>
  <si>
    <t>02531-30</t>
  </si>
  <si>
    <t>BATT. 30 MM 25CPS BBTTES ASSORTIES &amp; FRISSON + TRC</t>
  </si>
  <si>
    <t>1.2" Cake 25's Assorted Tail + Assorted w/ Crackling Shells</t>
  </si>
  <si>
    <t>02550-33</t>
  </si>
  <si>
    <t xml:space="preserve">BATT. 50 MM 25 CPS BOMBES ASSORTIES             </t>
  </si>
  <si>
    <t>2" Cake 25's Assorted 1 W/ Assorted 1 Tail</t>
  </si>
  <si>
    <t>03619-44</t>
  </si>
  <si>
    <t xml:space="preserve">BATT. 20 MM 36 CPS ROF </t>
  </si>
  <si>
    <t>0.8" Cake 36's Odd Bees</t>
  </si>
  <si>
    <t>1008-F2-69254050</t>
  </si>
  <si>
    <t>03620-24</t>
  </si>
  <si>
    <t xml:space="preserve">BATT. 20 MM 36 CPS CHEVEUX D'ANGES </t>
  </si>
  <si>
    <t>0.8" Cake 36's Titanium Wheels</t>
  </si>
  <si>
    <t>03621-02</t>
  </si>
  <si>
    <t xml:space="preserve">BATT. 20 MM 36 CPS - BOMBETTES BLEUES AVEC TRONC </t>
  </si>
  <si>
    <t>0.8" Cake 36s' Blue + Blue tail</t>
  </si>
  <si>
    <t>1008-F2-69242496</t>
  </si>
  <si>
    <t>45</t>
  </si>
  <si>
    <t>03621-05</t>
  </si>
  <si>
    <t xml:space="preserve">BATT. 20 MM 36 CPS - BOMBETTES VERTES AVEC TRONC </t>
  </si>
  <si>
    <t xml:space="preserve">0.8" Cake 30 + 6 Green shells + Green tail 45 sec </t>
  </si>
  <si>
    <t>03621-06</t>
  </si>
  <si>
    <t xml:space="preserve">BATT. 20 MM 36 CPS - BOMBETTES ROUGE AVEC TRONC </t>
  </si>
  <si>
    <t xml:space="preserve">0.8" Cake 30 + 6 red shells + red tail 45 sec </t>
  </si>
  <si>
    <t>03621-08</t>
  </si>
  <si>
    <t>BATT. 20 MM 36 CPS - BBTTES MULTICOLORES + TRONC</t>
  </si>
  <si>
    <t xml:space="preserve">0.8" Cake 30 + 6 Multicolor shells + Silver tail 45 sec </t>
  </si>
  <si>
    <t>03621-13</t>
  </si>
  <si>
    <t>BATT. 20 MM 36 CPS - BBTTES CLIGNO BLANC + TRONC</t>
  </si>
  <si>
    <t xml:space="preserve">0.8" Cake 36s' - Silver strobe with tail </t>
  </si>
  <si>
    <t>03621-17</t>
  </si>
  <si>
    <t xml:space="preserve">BATT. 20 MM 36 CPS - BBTTES FRISSON BLANC + TRONC </t>
  </si>
  <si>
    <t xml:space="preserve">0.8" Cake 30 + 6 Silver Crack shells + Sil Crack tail 45 sec </t>
  </si>
  <si>
    <t>03621-18</t>
  </si>
  <si>
    <t xml:space="preserve">BATT. 20 MM 36 CPS - BBTTES FILET D'OR AVEC TRONC </t>
  </si>
  <si>
    <t xml:space="preserve">0.8" Cake 30 + 6 Brocade Crown shells + Broc. C tail 45 sec </t>
  </si>
  <si>
    <t>03621-24</t>
  </si>
  <si>
    <t xml:space="preserve">BATT. 20 MM 36 CPS - BOMBETTES CITRON AVEC TRONC </t>
  </si>
  <si>
    <t>0.8" Cake 36s' Lesmon + Lemon tail</t>
  </si>
  <si>
    <t>03621-30</t>
  </si>
  <si>
    <t xml:space="preserve">BATT. 20 MM 36 CPS - BBTTES ASSORTIES AVEC TRONC </t>
  </si>
  <si>
    <t xml:space="preserve">0.8" Cake 30 + 6 Assorted shells + Assorted tail 45 sec </t>
  </si>
  <si>
    <t>05022-09</t>
  </si>
  <si>
    <t>BATT. 20 MM 50 CPS BOMBETTES ET TRONCS ARGENT</t>
  </si>
  <si>
    <t>0.8" Cake 50s' Silver</t>
  </si>
  <si>
    <t>05022-18</t>
  </si>
  <si>
    <t>BATT. 20 MM 50 CPS BOMBETTES ET TRONCS FILET D'OR</t>
  </si>
  <si>
    <t>0.8" Cake 50s' Brocade Crown</t>
  </si>
  <si>
    <t>05022-30</t>
  </si>
  <si>
    <t xml:space="preserve">BATT. 20 MM 50 CPS BOMBETTES ET TRONCS ASSORTIS </t>
  </si>
  <si>
    <t>50 shots assorted 2w/assorted 2tail</t>
  </si>
  <si>
    <t>05030-12CROCE</t>
  </si>
  <si>
    <t xml:space="preserve">BATT. 30 MM 50 CPS MOSAÏQUE CITRON ROSE </t>
  </si>
  <si>
    <t>1.2" Cake 50's Limon &amp; Pink Crosette</t>
  </si>
  <si>
    <t>1008-F4-69245814</t>
  </si>
  <si>
    <t>05030-12MAAQCE</t>
  </si>
  <si>
    <t xml:space="preserve">BATT. 30 MM 50 CPS MOSAÏQUE MANDARINE AQUA </t>
  </si>
  <si>
    <t>1.2" Cake 50's Tangerine &amp; Sea Blue Crosette</t>
  </si>
  <si>
    <t>05030-13CE</t>
  </si>
  <si>
    <t xml:space="preserve">BATT. 30 MM 50 CPS MOSAÏQUE MULTICOLORE </t>
  </si>
  <si>
    <t>1.2" Cake 50's Crosette 4 New Colors</t>
  </si>
  <si>
    <t>06435-33</t>
  </si>
  <si>
    <t>BATT. 35 MM 64 CPS PLUMET CLIGNOTANT BLANC</t>
  </si>
  <si>
    <t>64"s white Strobe Octopus Willow</t>
  </si>
  <si>
    <t>2463-F4-0263</t>
  </si>
  <si>
    <t>07224-30CE</t>
  </si>
  <si>
    <t>BATT. 24 MM 72CPS HÉVÉA FA MULTI(SIFFLETS+BBTTES)</t>
  </si>
  <si>
    <t>1" Cake 72's Color chrys w/whistles and crackling tail</t>
  </si>
  <si>
    <t>1008-F4-69254332</t>
  </si>
  <si>
    <t>401066</t>
  </si>
  <si>
    <t xml:space="preserve">BATT. 25 MM 10 CPS BBTTES RGE + CLIGNO ET FRISSON </t>
  </si>
  <si>
    <t>1 inch Cake 10 shots Provence - 25 sec</t>
  </si>
  <si>
    <t>1008-F2-69246330</t>
  </si>
  <si>
    <t>401079</t>
  </si>
  <si>
    <t>BATT. 25 MM 10CPS BBTTES SAULE PL &amp; CLIGNO VERT</t>
  </si>
  <si>
    <t>1 inch Cake 10 shots Bordeaux - 25 sec</t>
  </si>
  <si>
    <t>401927</t>
  </si>
  <si>
    <t>BATT. 20 MM 19 CPS BOMBETTES CLIGNO 3 COULEURS ALT</t>
  </si>
  <si>
    <t>0.8 inch Cake 19 shots Bayern Munich - 30 sec C2</t>
  </si>
  <si>
    <t>1008-F2-69246331</t>
  </si>
  <si>
    <t>401942</t>
  </si>
  <si>
    <t>BATT. 20 MM 19 CPS BOMBETTES FRISSON ALTERNEES FR</t>
  </si>
  <si>
    <t>0.8" Cake 19's Arsenal</t>
  </si>
  <si>
    <t>BOMBE POT A FEU</t>
  </si>
  <si>
    <t>401958</t>
  </si>
  <si>
    <t xml:space="preserve">BATT. 20 MM 19CPS ARAIGNÉES ASS. &amp; TRC COULEUR </t>
  </si>
  <si>
    <t>0.8 inch Cake 19 shots Real Madrid - 30 sec</t>
  </si>
  <si>
    <t>402549</t>
  </si>
  <si>
    <t>BATT. 30 MM 25 CPS MOS. OR + PAF RGE FRISSON</t>
  </si>
  <si>
    <t>1.2" Cake 25's Red to crackling Mine + Gold Coco Cros -</t>
  </si>
  <si>
    <t>1170-F3-02497</t>
  </si>
  <si>
    <t>404979</t>
  </si>
  <si>
    <t>BATT. 30 MM 49CPS ARAIG. FRISSON BLC + TRC FRISSON</t>
  </si>
  <si>
    <t>1.2" Cake 49's Crackling Willow -  35 sec</t>
  </si>
  <si>
    <t>2463-F3-0007</t>
  </si>
  <si>
    <t>405008</t>
  </si>
  <si>
    <t xml:space="preserve">BATT. 30 MM 50 CPS BBTTES MULTIPASTEL AVEC TRONC </t>
  </si>
  <si>
    <t>1.2"Cake 50's Red Tail + Purple, Orange, Sea B peony -</t>
  </si>
  <si>
    <t>2463-F3-0008</t>
  </si>
  <si>
    <t>405072</t>
  </si>
  <si>
    <t>BATT. 30 MM 50CPS BBTTES PLUIE FRISS.OR + TRC BLEU</t>
  </si>
  <si>
    <t>1.2"Cake 50 Sh. Blue Tail &amp; Golden Silk Willow -</t>
  </si>
  <si>
    <t>410017</t>
  </si>
  <si>
    <t>BATT. 30 MM 100 CPS BOMBETTES FRISSON AVEC TRONC</t>
  </si>
  <si>
    <t>1.2" Cake 100's crakling</t>
  </si>
  <si>
    <t>410019</t>
  </si>
  <si>
    <t xml:space="preserve">BATT. 30 MM 100 CPS BBTTES FILET D'OR AVEC TRONC </t>
  </si>
  <si>
    <t>1.2" Cake 100's Brocade tail to Brocade crown</t>
  </si>
  <si>
    <t>2463-F4-0005</t>
  </si>
  <si>
    <t>410038</t>
  </si>
  <si>
    <t>BATT. 20 MM 100 CPS DÉTO TITANIUM + TRC COULEUR</t>
  </si>
  <si>
    <t>0.8 inch Cake 100 shots Royal Salute - 50 sec</t>
  </si>
  <si>
    <t>1008-F3-69246305</t>
  </si>
  <si>
    <t>50</t>
  </si>
  <si>
    <t>410081</t>
  </si>
  <si>
    <t>BATT. 20 MM 100 CPS BBTTES FILET D'OR ET PAF CLIGN</t>
  </si>
  <si>
    <t>0.8 inch Cake 100 shots Imperial Crown - 50 sec</t>
  </si>
  <si>
    <t>415008</t>
  </si>
  <si>
    <t>BATT. 30 MM 150 CPS SALVES BTTES ASSORTIES + TRC</t>
  </si>
  <si>
    <t>1.2"Cake 150 Shots Golden Tail to golden willow assorted  - C4</t>
  </si>
  <si>
    <t>2463-F4-0048</t>
  </si>
  <si>
    <t>EVENTAILLE</t>
  </si>
  <si>
    <t>01024-05CE</t>
  </si>
  <si>
    <t xml:space="preserve">BATT. 24 MM 100 CPS FILET D'ARGENT/ VERTE </t>
  </si>
  <si>
    <t>1" Cake 100's Silver Crown to Green</t>
  </si>
  <si>
    <t>1008-F4-69245809</t>
  </si>
  <si>
    <t>01024-82CE</t>
  </si>
  <si>
    <t xml:space="preserve">BATT. 24 MM 100 CPS FILET D'OR/ BLEUE </t>
  </si>
  <si>
    <t>1" Cake 100's  Brocade Crown to Blue</t>
  </si>
  <si>
    <t>01025-17CE</t>
  </si>
  <si>
    <t xml:space="preserve">BATT. 25 MM 100 CPS SÉQ. COMÈTES FRISSON BLANC </t>
  </si>
  <si>
    <t>1"Cake 100s' "E" Silver Time rain Tail (Right Side)</t>
  </si>
  <si>
    <t>01025-19CE</t>
  </si>
  <si>
    <t xml:space="preserve">BATT. 25 MM 100 CPS SÉQUENCÉS COMÈTES PLUIE OR </t>
  </si>
  <si>
    <t>1"Cake 100s' "E" Flower Crown Tail</t>
  </si>
  <si>
    <t>01025-20CE</t>
  </si>
  <si>
    <t xml:space="preserve">BATT. 25 MM 100 CPS SÉQUENCÉS COMÈTES ROSE </t>
  </si>
  <si>
    <t>1"Cake 10x10 'S "E" Pink Tail (Right Side)</t>
  </si>
  <si>
    <t>01025-26CE</t>
  </si>
  <si>
    <t xml:space="preserve">BATT. 25 MM 100 CPS SÉQUENCÉS COMÈTES MANDARINE </t>
  </si>
  <si>
    <t>1"Cake 100s' "E" Tangerine Tail (Right Side)</t>
  </si>
  <si>
    <t>01030-17CE</t>
  </si>
  <si>
    <t xml:space="preserve">BATT. 30 MM 100 CPS SÉQUENCÉS PAF FRISSON BLANC </t>
  </si>
  <si>
    <t>1.2" Cake 100'S "E" Silver Time Rain Mine (Right side)</t>
  </si>
  <si>
    <t>POT A FEU</t>
  </si>
  <si>
    <t>1008-F4-69245811</t>
  </si>
  <si>
    <t>01030-19CE</t>
  </si>
  <si>
    <t xml:space="preserve">BATT. 30 MM 100 CPS SÉQUENCÉS PAF PLUIE OR </t>
  </si>
  <si>
    <t>1.2" Cake 100'S "E" Flower Crown Mine (Right side)</t>
  </si>
  <si>
    <t>01031-13</t>
  </si>
  <si>
    <t>BATT. 100CPS EV. SÉQ PAFCLIGNO BLC + BBE CLIGNOBLC</t>
  </si>
  <si>
    <t xml:space="preserve">1.2 Cake 100 sh Z white stobe mine to white </t>
  </si>
  <si>
    <t>2463-F4-0007</t>
  </si>
  <si>
    <t>01031POB</t>
  </si>
  <si>
    <t>BATT. 30MM 10CPS SALVE EV BBES PO/BLEU + TRC OR</t>
  </si>
  <si>
    <t>1.2" Cake 10s' Single RowGold Chrys Tail Gold Willow with Blue</t>
  </si>
  <si>
    <t>2463-F4-0057</t>
  </si>
  <si>
    <t>01330-06</t>
  </si>
  <si>
    <t>BATT. 30 MM 13 CPS SERPENTEAUX ROUGES</t>
  </si>
  <si>
    <t>1.2" Cake Fan 13's 7Red Stro Waterfall mine w/red tail + 6 whirlpool</t>
  </si>
  <si>
    <t>1008-F3-69254053</t>
  </si>
  <si>
    <t>01330-15</t>
  </si>
  <si>
    <t xml:space="preserve">BATT. 30 MM 13 CPS PAF FILET D'OR VERT </t>
  </si>
  <si>
    <t>1.2'Cake Fan S. 13 sh Brocade Crown Mine w/Green strobe K3</t>
  </si>
  <si>
    <t>01330-18</t>
  </si>
  <si>
    <t>BATT. 30 MM 13 CPS COMÈTES FILET D'OR FRISSON</t>
  </si>
  <si>
    <t>1.2'Cake Fan S. 13 sh Brocade Crown</t>
  </si>
  <si>
    <t>01424-81CE</t>
  </si>
  <si>
    <t xml:space="preserve">BATT. 24 MM 144 CPS COMÈTES FILET D'OR </t>
  </si>
  <si>
    <t>1" Cake 144's Brocade Crown</t>
  </si>
  <si>
    <t>01424-89CE</t>
  </si>
  <si>
    <t xml:space="preserve">BATT. 24 MM 144 CPS COMÈTES FILET D'ARGENT </t>
  </si>
  <si>
    <t>1" Cake 144s' Fan S. Silver Crown</t>
  </si>
  <si>
    <t>01519-05CE</t>
  </si>
  <si>
    <t xml:space="preserve">BATT. 20 MM 150 CPS MOSAÏQUE VERT </t>
  </si>
  <si>
    <t>0.8" Cake 150's Fan's Green Crossette</t>
  </si>
  <si>
    <t>1008-F4-69245806</t>
  </si>
  <si>
    <t>01519-06CE</t>
  </si>
  <si>
    <t xml:space="preserve">BATT. 20 MM 150 CPS MOSAÏQUE ROUGE </t>
  </si>
  <si>
    <t>0.8" Cake 150's Fan's Red Crossette</t>
  </si>
  <si>
    <t>01519-09CE</t>
  </si>
  <si>
    <t xml:space="preserve">BATT. 20 MM 150 CPS MOSAÏQUE ARGENT </t>
  </si>
  <si>
    <t>0.8" Cake 150's Fan's Silver Crossette</t>
  </si>
  <si>
    <t>01519-11CE</t>
  </si>
  <si>
    <t>BATT. 20 MM 150 CPS MOSAÏQUE FRISSON BLANC</t>
  </si>
  <si>
    <t>0.8" Cake 150's Fan's Chrys. Crackling Crossette</t>
  </si>
  <si>
    <t>01830-02</t>
  </si>
  <si>
    <t>BATT. 30 MM 18CPS EV. SALVE 3 BBES DOMINANTE BLEU</t>
  </si>
  <si>
    <t>1.2" Cake 18s' Fan  Shell +   tail dominant blue</t>
  </si>
  <si>
    <t>0163-F3-4633</t>
  </si>
  <si>
    <t>01830-05</t>
  </si>
  <si>
    <t>BATT. 30 MM 18 CPS EV.SALVE 3 BBES DOMINANTE VERTE</t>
  </si>
  <si>
    <t>1.2" Cake 18s' Fan  Shell +   tail dominant green</t>
  </si>
  <si>
    <t>01830-06</t>
  </si>
  <si>
    <t>BATT. 30 MM 18 CPS EV.SALVE 3 BBES DOMINANTE ROUGE</t>
  </si>
  <si>
    <t>1.2" Cake 18s' Fan  Shell +   tail dominant red</t>
  </si>
  <si>
    <t>01830-09</t>
  </si>
  <si>
    <t>BATT. 30 MM 18 CPS EV. SALVE 3 BBES DOMINANTE ARGT</t>
  </si>
  <si>
    <t xml:space="preserve"> Fan  Shell +   tail dominant silver  25sec</t>
  </si>
  <si>
    <t>02025-72</t>
  </si>
  <si>
    <t>BATT. 25MM 200CPS SÉQ. BBE BLEU-POISSON/VIO-CLIGNO</t>
  </si>
  <si>
    <t>1" Cake 200s' Blue star+silver fishes &amp; Purple star w/silver glitt</t>
  </si>
  <si>
    <t>1008-F4-69257906</t>
  </si>
  <si>
    <t>02430-04CE</t>
  </si>
  <si>
    <t xml:space="preserve">BATT. 30 MM 24 CPS PAF JAUNE + CROIS. BLEUS </t>
  </si>
  <si>
    <t>1.2" Cake 24's Blue Scattering&amp;Yellow Mine</t>
  </si>
  <si>
    <t>1008-F4-69254324</t>
  </si>
  <si>
    <t>03018-63</t>
  </si>
  <si>
    <t xml:space="preserve">BATT. 18 MM 300 CPS PAF CLIGNO ROUGE + SIFFLETS </t>
  </si>
  <si>
    <t>18 mm Cake 300's Fan'sape red strobe mine to whisle</t>
  </si>
  <si>
    <t>2463-F4-0267</t>
  </si>
  <si>
    <t>03020-62CE</t>
  </si>
  <si>
    <t>BATT. 20 MM 300 CPS MOSAÏQUES VERTES ET RGES EN X</t>
  </si>
  <si>
    <t>0.8" Cake 300s' Green &amp; Red Crossette</t>
  </si>
  <si>
    <t>03031FOR</t>
  </si>
  <si>
    <t>BATT. 30MM 30CPS EV SÉQ PAF/SALVE BBE FILET OR</t>
  </si>
  <si>
    <t>1.2" Cake 30's F 20 Brocade C King Mine Z + 10 BC Kg all Tgter</t>
  </si>
  <si>
    <t>1008-F3-69247041</t>
  </si>
  <si>
    <t>03031SPCB</t>
  </si>
  <si>
    <t>BATT. 30MM 30CPS EV SÉQ PAF SP/SALV BBES CLIGNO BC</t>
  </si>
  <si>
    <t>1.2" Cake 30's F 20 Gold Str with Coco Mine Z + 10 White Strobe's</t>
  </si>
  <si>
    <t>03520-23CE</t>
  </si>
  <si>
    <t>BATT. 20 MM 35 CPS TRONC + CHEVEUX ARGENT</t>
  </si>
  <si>
    <t>0.8" Cake 35's Silver Tail + Silver Fish</t>
  </si>
  <si>
    <t>SPECIAL ETOILE</t>
  </si>
  <si>
    <t>1008-F2-69254318</t>
  </si>
  <si>
    <t>23</t>
  </si>
  <si>
    <t>03520-26CE</t>
  </si>
  <si>
    <t xml:space="preserve">BATT. 20 MM 35 CPS TRONC + CHEVEUX ROUGES </t>
  </si>
  <si>
    <t>19.5mm cake 5 x 7 shots Red Tail + Red Fish</t>
  </si>
  <si>
    <t>03520-31CE</t>
  </si>
  <si>
    <t>BATT. 20 MM 35 CPS TRONC ARGT + BBES MULTICOLORES</t>
  </si>
  <si>
    <t>19.5mm cake 5 x 7 shots Silver tail + Multicolor Chrys.64399</t>
  </si>
  <si>
    <t>1008-F2-69254319</t>
  </si>
  <si>
    <t>03524-75CE</t>
  </si>
  <si>
    <t>BATT. 24 MM 35 CPS COMÈTES FILET D'ARGT À CHGT RGE</t>
  </si>
  <si>
    <t>1" Cake 35's Silver Crown to Red</t>
  </si>
  <si>
    <t>1008-F3-69254322</t>
  </si>
  <si>
    <t>04025A</t>
  </si>
  <si>
    <t xml:space="preserve">BATT. 25 MM 40 CPS ÉVENTAIL COMÈTES ARGENT </t>
  </si>
  <si>
    <t>1" Cake 40's Fan Silver Tail</t>
  </si>
  <si>
    <t>1008-F3-69248602</t>
  </si>
  <si>
    <t>04025B</t>
  </si>
  <si>
    <t>BATT. 25 MM 40 CPS ÉVENTAIL COMÈTES BLEUES</t>
  </si>
  <si>
    <t xml:space="preserve">1" Cake 5x8 sh Fan Blue Tail -30 sec - </t>
  </si>
  <si>
    <t>04025CB</t>
  </si>
  <si>
    <t>BATT. 25 MM 40 CPS ÉVENTAIL COMÈTES CLIGNO BLANC</t>
  </si>
  <si>
    <t>1" Cake 5x8 sh Fan White Strobe Flower Tail -30 sec -</t>
  </si>
  <si>
    <t>04025FB</t>
  </si>
  <si>
    <t xml:space="preserve">BATT. 25 MM 40 CPS ÉVENTAIL COMÈTES FRISSON BLANC </t>
  </si>
  <si>
    <t xml:space="preserve">1" Cake 5x8 sh Fan Flower Crackling Tail -30 sec - </t>
  </si>
  <si>
    <t>04025J</t>
  </si>
  <si>
    <t xml:space="preserve">BATT. 25 MM 40 CPS ÉVENTAIL COMÈTES JAUNES </t>
  </si>
  <si>
    <t xml:space="preserve">1" Cake 5x8 sh Fan Yellow Tail -30 sec </t>
  </si>
  <si>
    <t>04025O</t>
  </si>
  <si>
    <t>BATT. 25 MM 40 CPS ÉVENTAIL COMÈTES ORANGE</t>
  </si>
  <si>
    <t>1" Cake 40's Fan orange Sparkling Tail</t>
  </si>
  <si>
    <t>04025PO</t>
  </si>
  <si>
    <t xml:space="preserve">BATT. 25 MM 40 CPS ÉVENTAIL COMÈTES PAILLETÉES OR </t>
  </si>
  <si>
    <t>1" Cake 40's Fan Gold Sparkling Tail</t>
  </si>
  <si>
    <t>04025R</t>
  </si>
  <si>
    <t xml:space="preserve">BATT. 25 MM 40 CPS ÉVENTAIL COMÈTES ROUGES </t>
  </si>
  <si>
    <t xml:space="preserve">1" Cake 5x8 sh Fan Red Tail -30 sec - </t>
  </si>
  <si>
    <t>04025RO</t>
  </si>
  <si>
    <t xml:space="preserve">BATT. 25 MM 40 CPS ÉVENTAIL COMÈTES ROSES </t>
  </si>
  <si>
    <t xml:space="preserve">1" Cake 5x8 sh Fan Pink Tail -30 sec - </t>
  </si>
  <si>
    <t>04025VE</t>
  </si>
  <si>
    <t>BATT. 25 MM 40 CPS ÉVENTAIL COMÈTES VERTES</t>
  </si>
  <si>
    <t xml:space="preserve">1" Cake 5x8 sh Fan green Tail -30 sec - </t>
  </si>
  <si>
    <t>04025VI</t>
  </si>
  <si>
    <t xml:space="preserve">BATT. 25 MM 40 CPS ÉVENTAIL COMÈTES VIOLETTES </t>
  </si>
  <si>
    <t xml:space="preserve">1" Cake 5x8 sh Fan Purple Tail -30 sec </t>
  </si>
  <si>
    <t>04026A</t>
  </si>
  <si>
    <t>BATT. 25 MM 40 CPS ÉVENTAIL MOSAIQUES ARGENT</t>
  </si>
  <si>
    <t>1" Cake 40's Fan Brocade silver Crosette</t>
  </si>
  <si>
    <t>1008-F3-69248603</t>
  </si>
  <si>
    <t>04026CB</t>
  </si>
  <si>
    <t>BATT. 25 MM 40 CPS ÉVENTAIL MOSAIQUES CLIGNO BLANC</t>
  </si>
  <si>
    <t>1" Cake 40's Fan Flower Crosette</t>
  </si>
  <si>
    <t>04026CH-RA</t>
  </si>
  <si>
    <t>BATT. 25 MM 40 CPS ÉV. MOSAIQUES RGE À CHGT ARGENT</t>
  </si>
  <si>
    <t>1" Cake 40's Fan red to silver Crosette</t>
  </si>
  <si>
    <t>04026FB</t>
  </si>
  <si>
    <t xml:space="preserve">BATT. 25 MM 40 CPS ÉV. MOSAÏQUES FRISSON BLANC </t>
  </si>
  <si>
    <t>1" Cake 40's Fan Flower Crackling Crosette</t>
  </si>
  <si>
    <t>04026FO</t>
  </si>
  <si>
    <t xml:space="preserve">BATT. 25 MM 40 CPS ÉVENTAIL MOSAÏQUES FILET D'OR </t>
  </si>
  <si>
    <t>1" Cake 40's Fan Brocade Crown Crosette</t>
  </si>
  <si>
    <t>04026O</t>
  </si>
  <si>
    <t>BATT. 25 MM 40 CPS ÉVENTAIL MOSAIQUES ORANGE</t>
  </si>
  <si>
    <t>1" Cake 40's Fan Orange Crosette</t>
  </si>
  <si>
    <t>04026R</t>
  </si>
  <si>
    <t xml:space="preserve">BATT. 25 MM 40 CPS ÉVENTAIL MOSAÏQUES ROUGES </t>
  </si>
  <si>
    <t>1" Cake 40's Fan Red Crosette</t>
  </si>
  <si>
    <t>04026RO</t>
  </si>
  <si>
    <t>BATT. 25 MM 40 CPS EVENTAIL MOSAIQUES ROSE</t>
  </si>
  <si>
    <t>1" Cake 40's Fan Pink Crosette</t>
  </si>
  <si>
    <t>04026VE</t>
  </si>
  <si>
    <t xml:space="preserve">BATT. 25 MM 40 CPS ÉVENTAIL MOSAÏQUES VERTES </t>
  </si>
  <si>
    <t>1" Cake 40's Fan Green Crosette</t>
  </si>
  <si>
    <t>04027A</t>
  </si>
  <si>
    <t xml:space="preserve">BATT. 25 MM 40 CPS ÉVENTAIL BOMBETTES ARGENT </t>
  </si>
  <si>
    <t>1" Cake 40's Fan silver shell</t>
  </si>
  <si>
    <t>1008-F2-69259638</t>
  </si>
  <si>
    <t>04027B</t>
  </si>
  <si>
    <t xml:space="preserve">BATT. 25 MM 40 CPS ÉVENTAIL BOMBETTES BLEUES </t>
  </si>
  <si>
    <t>1" Cake 40's Fan Blue shell</t>
  </si>
  <si>
    <t>04027CB</t>
  </si>
  <si>
    <t>BATT. 25 MM 40 CPS ÉVENTAIL BOMBETTES CLIGNO BLANC</t>
  </si>
  <si>
    <t>1" Cake 40's Fan White strobe shell</t>
  </si>
  <si>
    <t>04027FO</t>
  </si>
  <si>
    <t xml:space="preserve">BATT. 25 MM 40 CPS ÉVENTAIL BOMBETTES FILETS D'OR </t>
  </si>
  <si>
    <t>1" Cake 40's Fan brocale shell</t>
  </si>
  <si>
    <t>04027FR</t>
  </si>
  <si>
    <t>BATT. 25 MM 40 CPS ÉVENTAIL BOMBETTES FRISSONS</t>
  </si>
  <si>
    <t>1" Cake 40's Fan Crakling shell</t>
  </si>
  <si>
    <t>04027M</t>
  </si>
  <si>
    <t>BATT. 25 MM 40 CPS ÉVENTAIL BOMBETTES MULTICOLORES</t>
  </si>
  <si>
    <t>1" Cake 40's Fan multicolor shell</t>
  </si>
  <si>
    <t>04027O</t>
  </si>
  <si>
    <t xml:space="preserve">BATT. 25 MM 40 CPS ÉVENTAIL BOMBETTES ORANGE </t>
  </si>
  <si>
    <t>1" Cake 40's Fan orange shell</t>
  </si>
  <si>
    <t>04027R</t>
  </si>
  <si>
    <t>BATT. 25 MM 40 CPS ÉVENTAIL BOMBETTES ROUGES</t>
  </si>
  <si>
    <t>1" Cake 40's Fan Red shell</t>
  </si>
  <si>
    <t>04027RO</t>
  </si>
  <si>
    <t xml:space="preserve">BATT. 25 MM 40 CPS ÉVENTAIL BOMBETTES ROSE </t>
  </si>
  <si>
    <t>1" Cake 40's Fan pink shell</t>
  </si>
  <si>
    <t>04027TRI</t>
  </si>
  <si>
    <t xml:space="preserve">BATT. 25 MM 40 CPS ÉV. BBTTES BLEU BLANC ROUGE </t>
  </si>
  <si>
    <t>1" Cake 40's Fan blue white Red shell</t>
  </si>
  <si>
    <t>04027VE</t>
  </si>
  <si>
    <t>BATT. 25 MM 40 CPS ÉVENTAIL BOMBETTES VERTES</t>
  </si>
  <si>
    <t>1" Cake 40's Fan green shell</t>
  </si>
  <si>
    <t>04027VI</t>
  </si>
  <si>
    <t>BATT. 25 MM 40 CPS ÉVENTAIL BOMBETTES VIOLETTES</t>
  </si>
  <si>
    <t>1" Cake 40's Fan violet shell</t>
  </si>
  <si>
    <t>04028BTB</t>
  </si>
  <si>
    <t>BATT. 25 MM 40 CPS ÉV. BLEU &amp; SERPENTEAUX TITANIUM</t>
  </si>
  <si>
    <t>1" Cake 5x8 sh Fan Bleu tail to Silver Spinner Flower -30 sec -</t>
  </si>
  <si>
    <t>1008-F2-69248608</t>
  </si>
  <si>
    <t>04028CB</t>
  </si>
  <si>
    <t xml:space="preserve">BATT. 25 MM 40 CPS ÉVENTAIL FEUILLES CLIGNO BLANC </t>
  </si>
  <si>
    <t>1" Cake 40's Fan White Stobe Falling Leaves</t>
  </si>
  <si>
    <t>SPECIAL FEUILLE</t>
  </si>
  <si>
    <t>04028J</t>
  </si>
  <si>
    <t xml:space="preserve">BATT. 25 MM 40 CPS ÉVENTAIL FEUILLES JAUNES </t>
  </si>
  <si>
    <t>1" Cake 40's Fan Yellow Falling Leaves</t>
  </si>
  <si>
    <t>1008-F2-69248607</t>
  </si>
  <si>
    <t>04028M</t>
  </si>
  <si>
    <t>BATT. 25 MM 40 CPS ÉVENTAIL FEUILLES  MULTICOLORES</t>
  </si>
  <si>
    <t>1" Cake 40's Fan Multicolor Flower</t>
  </si>
  <si>
    <t>04030-13CE</t>
  </si>
  <si>
    <t>BATT. 30 MM 40 CPS BBE ROUGE/ AR. ARGENT</t>
  </si>
  <si>
    <t>1.2" Cake 40's Fan'saped-Red w/coco pistil+RedPlum</t>
  </si>
  <si>
    <t>1008-F3-69244066</t>
  </si>
  <si>
    <t>04030-30CE</t>
  </si>
  <si>
    <t xml:space="preserve">BATT. 30 MM 40 CPS BBE MULTICOLORE + TR. ARGENT </t>
  </si>
  <si>
    <t>1.2"Cake 40's fan'sape Multicolor Shell w/ Silver Tail</t>
  </si>
  <si>
    <t>04030-32CE</t>
  </si>
  <si>
    <t>BATT. 30 MM 40 CPS TRONC ET BOUQUET FRISSON BLANC</t>
  </si>
  <si>
    <t>1.2"Cake 40's Silver Crackling Flower tail + Golden Crackling Chry</t>
  </si>
  <si>
    <t>04931BFB</t>
  </si>
  <si>
    <t>BATT. 30MM 49CPS EV BBES B ALT. FRISSON BLC/SERP</t>
  </si>
  <si>
    <t>1.2"Cake 7x7 Spinning Tail Blue Shells and Time rain Sh.</t>
  </si>
  <si>
    <t>07030-09</t>
  </si>
  <si>
    <t>BATT. 30 MM 70 CPS EV. COMÈTES TRAÇANTES ARGENTÉS</t>
  </si>
  <si>
    <t>1.2" Cake 7s' Fan'saped silver tail</t>
  </si>
  <si>
    <t>1008-F4-69245817</t>
  </si>
  <si>
    <t>28</t>
  </si>
  <si>
    <t>07031-09</t>
  </si>
  <si>
    <t>BATT. 30 MM 70 CPS MOSAÏQUE COCO</t>
  </si>
  <si>
    <t>1.2" Cake 70's Crocette Silver Coco</t>
  </si>
  <si>
    <t>1008-F4-69254058</t>
  </si>
  <si>
    <t>07031-99</t>
  </si>
  <si>
    <t xml:space="preserve">BATT. 30 MM 70 EV. DÉPARTS DRAPEAU FRANCAIS </t>
  </si>
  <si>
    <t>1.2" Cake 70s' Fan French Flag</t>
  </si>
  <si>
    <t>07033-90S</t>
  </si>
  <si>
    <t xml:space="preserve">BATT. 30 MM 70 CPS EV. FRISSON MULTI DÉTO 4 SEC </t>
  </si>
  <si>
    <t>1.2" Cake 70s' Crackling mine with Crackling tail with salute</t>
  </si>
  <si>
    <t>0163-F4-4634</t>
  </si>
  <si>
    <t>09925-17CE</t>
  </si>
  <si>
    <t xml:space="preserve">BATT. 25 MM 99 CPS COEUR FRISSON BLANC </t>
  </si>
  <si>
    <t>1" Cake 99s' Silver Time Rain Tail 2.4 cm</t>
  </si>
  <si>
    <t>09925-18CE</t>
  </si>
  <si>
    <t>BATT. 25 MM 99 CPS COEUR FILET D'OR</t>
  </si>
  <si>
    <t>403043</t>
  </si>
  <si>
    <t>BATT. 25 MM 30CPS SÉQ.BBTTES FRISSON BLC/PAFCLIGNO</t>
  </si>
  <si>
    <t>1 inch Cake 30 shots White glitter color tail to crakling</t>
  </si>
  <si>
    <t>1008-F2-69246333</t>
  </si>
  <si>
    <t>403048</t>
  </si>
  <si>
    <t>BATT. 25MM 30CPS SÉQ.BBTTES FIL.OR &amp; ÉTOIL.COULEUR</t>
  </si>
  <si>
    <t>1 inch Cake 30 shots Brocade crown to color glitter</t>
  </si>
  <si>
    <t>410036</t>
  </si>
  <si>
    <t>BATT. 30MM 100CPS EV. ALTER.FEUILL.RGES/BBESCLIGNO</t>
  </si>
  <si>
    <t>1.2"Cake 10x10 Sh Red Fal Leaves / Silver Glit to Blue dalhia - C4</t>
  </si>
  <si>
    <t>40</t>
  </si>
  <si>
    <t>NAUTIQUE</t>
  </si>
  <si>
    <t>03630-02CE</t>
  </si>
  <si>
    <t xml:space="preserve">BATT. 30 MM 36 CPS FLAMMES NAUTIQUES BLEUES </t>
  </si>
  <si>
    <t>1.2" Cake 36's Fan'sa Z Blue Water Flares</t>
  </si>
  <si>
    <t>1008-F4-69245819</t>
  </si>
  <si>
    <t>03630-03CE</t>
  </si>
  <si>
    <t xml:space="preserve">BATT. 30 MM 36 CPS FLAMMES NAUTIQUES BLANCHES </t>
  </si>
  <si>
    <t>1.2" Cake 36's Fan'sa Z White Water Flares</t>
  </si>
  <si>
    <t>03630-06CE</t>
  </si>
  <si>
    <t xml:space="preserve">BATT. 30 MM 36 CPS FLAMMES NAUTIQUES ROUGES </t>
  </si>
  <si>
    <t>1.2" Cake 36's Fan'sa Z Red Water Flares</t>
  </si>
  <si>
    <t>03630-08CE</t>
  </si>
  <si>
    <t>BATT. 30 MM 36 CPS FLAMMES NAUTIQUES MULTICOLORES</t>
  </si>
  <si>
    <t>Cake 36 shots Fan Sha Z Assorted color Water Flares</t>
  </si>
  <si>
    <t>04830-02KCE</t>
  </si>
  <si>
    <t xml:space="preserve">BATT. 30 MM 48 CPS NAUTIQUE COMÈTES BLEU </t>
  </si>
  <si>
    <t>1.2" Water Cake 48's Z Blue Tail</t>
  </si>
  <si>
    <t>04830-06KCE</t>
  </si>
  <si>
    <t xml:space="preserve">BATT. 30 MM 48 CPS NAUTIQUE COMÈTES ROUGE </t>
  </si>
  <si>
    <t>1.2" Water Cake 48's Z Red Tail -</t>
  </si>
  <si>
    <t>04830-08PCE</t>
  </si>
  <si>
    <t xml:space="preserve">BATT. 30 MM 48 CPS NAUTIQUE PAF MULTI </t>
  </si>
  <si>
    <t>1.2" Water Cake 48's Z Assorted Colour Mine</t>
  </si>
  <si>
    <t>04830-18KCE</t>
  </si>
  <si>
    <t xml:space="preserve">BATT. 30 MM 48 CPS NAUTIQUE COMÈTES FILET D'OR </t>
  </si>
  <si>
    <t>1.2" Water Cake 48's Z Brocade Crown Tail</t>
  </si>
  <si>
    <t>04830-18PCE</t>
  </si>
  <si>
    <t xml:space="preserve">BATT. 30 MM 48 CPS NAUTIQUE PAF FILET D'OR </t>
  </si>
  <si>
    <t>1.2" Water Cake 48's Z Brocade Crown Mine</t>
  </si>
  <si>
    <t>04832-19CE</t>
  </si>
  <si>
    <t xml:space="preserve">BATT. 30 MM 48 CPS NAUTIQUE MOSAÏQUE PLUIE OR </t>
  </si>
  <si>
    <t>1.2" Water Cake 48's  Z Flower crown Crossette</t>
  </si>
  <si>
    <t>SEQUENCEE</t>
  </si>
  <si>
    <t>01331-AS</t>
  </si>
  <si>
    <t>BATT. 30 MM 13 DÉPARTS SÉQ. COMÈTES SÉQ ARGENT</t>
  </si>
  <si>
    <t>1.2" Cake 13s' Fan Silver Wave Comet in Z</t>
  </si>
  <si>
    <t>1170-F4-03192</t>
  </si>
  <si>
    <t>01331-CBS</t>
  </si>
  <si>
    <t>BATT. 30 MM 13 DÉPARTS SÉQ. PAF SÉQ CLIGNO BLANC</t>
  </si>
  <si>
    <t>1.2" Cake 13s' White Mine IN Z</t>
  </si>
  <si>
    <t>1170-F4-03188</t>
  </si>
  <si>
    <t>01331-FOBS</t>
  </si>
  <si>
    <t>BATT. 30 MM 13 DÉPARTS SÉQ. PAF SÉQ FILET OR BLEU</t>
  </si>
  <si>
    <t>1.2" Cake 13s' brocade crown w/ blueu mine  IN Z</t>
  </si>
  <si>
    <t>01331-FOS</t>
  </si>
  <si>
    <t xml:space="preserve">BATT. 30 MM 13 DÉPARTS SÉQ. PAF SÉQ FILET D'OR </t>
  </si>
  <si>
    <t>1.2" Cake 13s' brocade crown mine IN Z</t>
  </si>
  <si>
    <t>01331-RS</t>
  </si>
  <si>
    <t>BATT. 30 MM 13 DÉPARTS SÉQUENCÉS COMÈTES SÉQ ROUGE</t>
  </si>
  <si>
    <t>1.2" Cake 13s' Fan Red wave Comet  IN Z</t>
  </si>
  <si>
    <t>01930-08S</t>
  </si>
  <si>
    <t>BATT. 30 MM 19 CPS SÉQUENCÉS PAF SÉQ MULTICOLORE</t>
  </si>
  <si>
    <t>Z cake 19 shot multicolored mine</t>
  </si>
  <si>
    <t>04025FO</t>
  </si>
  <si>
    <t xml:space="preserve">BATT. 25 MM 40 CPS SÉQUENCÉS COMÈTES FILET D'OR </t>
  </si>
  <si>
    <t>1" Cake 40's Fan Orange Crosette Fan Brocade Crown Tail -30 sec -</t>
  </si>
  <si>
    <t>04028TB</t>
  </si>
  <si>
    <t xml:space="preserve">BATT. 25 MM 40 CPS SÉQUENCÉS SERPENTEAUX TITANIUM </t>
  </si>
  <si>
    <t>1" Cake 40s'Fan Silver Spinner Flower</t>
  </si>
  <si>
    <t>04030-11SCE</t>
  </si>
  <si>
    <t xml:space="preserve">BATT. 30 MM 40 CPS SÉQUENCÉS MOSAÏQUES B-BC-R </t>
  </si>
  <si>
    <t>1.2" Z cake 40 sh. Fan Shape Crosette Blue-White-Red</t>
  </si>
  <si>
    <t>04530-82</t>
  </si>
  <si>
    <t>BATT. 25 MM 45 CPS SÉQ. PAF OR&amp;BLEU + BBE FIL&amp;D'OR</t>
  </si>
  <si>
    <t>1" Cake 45s' Brocade crown blue mine to bracade crown</t>
  </si>
  <si>
    <t>1008-F3-69244484</t>
  </si>
  <si>
    <t>08024-02CE</t>
  </si>
  <si>
    <t xml:space="preserve">BATT. 24 MM 80 CPS SÉQ. SERPENTEAUX TRONC BLEU </t>
  </si>
  <si>
    <t>1" Cake 80s' Z Silver Whirl w/ Blue Tail</t>
  </si>
  <si>
    <t>1008-F4-69254323</t>
  </si>
  <si>
    <t>24</t>
  </si>
  <si>
    <t>08024-06CE</t>
  </si>
  <si>
    <t xml:space="preserve">BATT. 24 MM 80 CPS SÉQ. SERPENTEAUX TRONC ROUGE </t>
  </si>
  <si>
    <t>Cake 24 mm Z Silver Whirl w/ Red Tail</t>
  </si>
  <si>
    <t>403624</t>
  </si>
  <si>
    <t>BATT. 30 MM 36 CPS SÉQ. BTTES CLIGNO &amp; TRC SERP.</t>
  </si>
  <si>
    <t>1.2"" Cake 36 sh Z Silver wheel to color dalhia white glitter</t>
  </si>
  <si>
    <t>1008-F3-69246329</t>
  </si>
  <si>
    <t>410071</t>
  </si>
  <si>
    <t>BATT. 30 MM 100 CPS SÉQ. BBTTES FILET D'OR + TRONC</t>
  </si>
  <si>
    <t>1.2"Cake 100 Sh OLA Z Brocade tail to Brocade crown - C4</t>
  </si>
  <si>
    <t>410080</t>
  </si>
  <si>
    <t>BATT. 30 MM 100CPS SÉQ.PLUMET FILETOR &amp; GERB.BLEUE</t>
  </si>
  <si>
    <t>1.2"Cake  Fan 10x10 Sh Blue mine + Gold Willow Waterfall - C4</t>
  </si>
  <si>
    <t>ASSORTIE</t>
  </si>
  <si>
    <t>703300A</t>
  </si>
  <si>
    <t>BOMBE Ø75 PIVOINE ASSORTIES</t>
  </si>
  <si>
    <t>3" Shell assorted Peony  in 1 box</t>
  </si>
  <si>
    <t>PIVOINE</t>
  </si>
  <si>
    <t>703300A-72</t>
  </si>
  <si>
    <t>BOMBE Ø75 PIVOINE ASSORTIES(72)</t>
  </si>
  <si>
    <t>703400A</t>
  </si>
  <si>
    <t xml:space="preserve">BOMBE Ø100 PIVOINES ASSORTIES </t>
  </si>
  <si>
    <t>4" Shell Assorted Peony  in 1 box</t>
  </si>
  <si>
    <t>3,5</t>
  </si>
  <si>
    <t>703500A</t>
  </si>
  <si>
    <t xml:space="preserve">BOMBE Ø125 PIVOINES ASSORTIES </t>
  </si>
  <si>
    <t>5" Shell Assorted Peony in 1 box</t>
  </si>
  <si>
    <t>3,8</t>
  </si>
  <si>
    <t>703600A</t>
  </si>
  <si>
    <t xml:space="preserve">BOMBE Ø150 PIVOINES ASSORTIES </t>
  </si>
  <si>
    <t>6" Shell Assorted Peony  in 1 box</t>
  </si>
  <si>
    <t>78210-00</t>
  </si>
  <si>
    <t xml:space="preserve">BOMBE Ø100 ASSORTIES </t>
  </si>
  <si>
    <t>4" Shell Assorted in 1 Box</t>
  </si>
  <si>
    <t>1170-F4-02057</t>
  </si>
  <si>
    <t>78210-M1</t>
  </si>
  <si>
    <t xml:space="preserve">BOMBE Ø100 ASSORTIES M1  </t>
  </si>
  <si>
    <t>4" Shell Assortment M1</t>
  </si>
  <si>
    <t>78210-R1</t>
  </si>
  <si>
    <t xml:space="preserve">BOMBE Ø100 ASSORTIES R1   </t>
  </si>
  <si>
    <t>4" Shell Assortment R1</t>
  </si>
  <si>
    <t>78212-00</t>
  </si>
  <si>
    <t xml:space="preserve">BOMBE Ø125 ASSORTIES </t>
  </si>
  <si>
    <t>5" Shell Assorted in 1 Box</t>
  </si>
  <si>
    <t>78212-M</t>
  </si>
  <si>
    <t xml:space="preserve">BOMBE Ø125 ASSORTIES M  </t>
  </si>
  <si>
    <t>5" Shell Assortment M</t>
  </si>
  <si>
    <t>1170-F4-02744</t>
  </si>
  <si>
    <t>78215-00</t>
  </si>
  <si>
    <t xml:space="preserve">BOMBE Ø150 ASSORTIES </t>
  </si>
  <si>
    <t>6" Shell Assorted in 1 Box</t>
  </si>
  <si>
    <t>1170-F4-02059</t>
  </si>
  <si>
    <t>78215-M</t>
  </si>
  <si>
    <t xml:space="preserve">BOMBE Ø150 ASSORTIE M   </t>
  </si>
  <si>
    <t>6" Shell Assortment M</t>
  </si>
  <si>
    <t>1170-F4-02746</t>
  </si>
  <si>
    <t>78275-00</t>
  </si>
  <si>
    <t xml:space="preserve">BOMBE Ø75 ASSORTIES </t>
  </si>
  <si>
    <t>3" Shell Assorted in 1 Box -</t>
  </si>
  <si>
    <t>78275-M</t>
  </si>
  <si>
    <t>BOMBE Ø75 ASSORTIES M</t>
  </si>
  <si>
    <t>3'' Shell Assortment  M</t>
  </si>
  <si>
    <t>78275-R</t>
  </si>
  <si>
    <t xml:space="preserve">BOMBE Ø75 ASSORTIES R </t>
  </si>
  <si>
    <t>3'' Shell Assortment R</t>
  </si>
  <si>
    <t>CYLIND</t>
  </si>
  <si>
    <t>02210SR</t>
  </si>
  <si>
    <t xml:space="preserve">BOMBE Ø100 CYL CHUTE DE NEIGE </t>
  </si>
  <si>
    <t>4" Shell cylinder Little Snake 2 Layers</t>
  </si>
  <si>
    <t>1395-F4-0603/2013</t>
  </si>
  <si>
    <t>2,5</t>
  </si>
  <si>
    <t>73310BC</t>
  </si>
  <si>
    <t xml:space="preserve">BOMBE Ø100 CYL FLASH BLANC </t>
  </si>
  <si>
    <t>4" Shell White Flash</t>
  </si>
  <si>
    <t>0589-F4-0063</t>
  </si>
  <si>
    <t>2,2</t>
  </si>
  <si>
    <t>73310R</t>
  </si>
  <si>
    <t xml:space="preserve">BOMBE Ø100 CYL FLASH ROUGE </t>
  </si>
  <si>
    <t>4" Shell Red Flash</t>
  </si>
  <si>
    <t>73450M</t>
  </si>
  <si>
    <t>2" Shell Cylindrical Shell Multicolor</t>
  </si>
  <si>
    <t>0589-F4-0387</t>
  </si>
  <si>
    <t>73450SO</t>
  </si>
  <si>
    <t xml:space="preserve">BOMBE Ø50 CYL OR SCINTILLANT </t>
  </si>
  <si>
    <t>2" Shell cylindrical Golden Spangle</t>
  </si>
  <si>
    <t>PIVOINE CLIGNO</t>
  </si>
  <si>
    <t>73575S</t>
  </si>
  <si>
    <t>BOMBE Ø75 CYL SERPENTINS</t>
  </si>
  <si>
    <t>3'' Shell Cylindrical Shell Rabioscas Titanium</t>
  </si>
  <si>
    <t>0589-F4-0386</t>
  </si>
  <si>
    <t>73575SCB</t>
  </si>
  <si>
    <t>BOMBE Ø75 CYL CASCADE ARGENT</t>
  </si>
  <si>
    <t>3'' Shell Cylindrical Shell Cores de Chuva</t>
  </si>
  <si>
    <t>73575SD</t>
  </si>
  <si>
    <t>BOMBE  Ø75 CYL SERPENTINS DÉTONANTS</t>
  </si>
  <si>
    <t>3" Cylindrical Shell Rabioscas w/ titanium</t>
  </si>
  <si>
    <t>77175-03CE</t>
  </si>
  <si>
    <t xml:space="preserve">BOMBE Ø75 CYL BLANCHE ET MULTIDÉTONATIONS </t>
  </si>
  <si>
    <t>3" Pillar White &amp; 5 Titanium Salutes</t>
  </si>
  <si>
    <t>1008-F4-69246113</t>
  </si>
  <si>
    <t>77175-06CE</t>
  </si>
  <si>
    <t xml:space="preserve">BOMBE Ø75 CYL ROUGE ET MULTIDÉTONATIONS </t>
  </si>
  <si>
    <t>3" Pillar Red &amp; 5 Titanium Salutes</t>
  </si>
  <si>
    <t>PIVOINE DETO</t>
  </si>
  <si>
    <t>77175-08CE</t>
  </si>
  <si>
    <t xml:space="preserve">BOMBE Ø75 CYL MULTICOLORE ET MULTIDÉTONATIONS </t>
  </si>
  <si>
    <t>3" Pillar Multi Color + 5 Titanium Salutes</t>
  </si>
  <si>
    <t>GRAPPEE</t>
  </si>
  <si>
    <t>78110-81G5</t>
  </si>
  <si>
    <t>GRAPPE 5 BOMBES Ø100 R5 FILET D'OR</t>
  </si>
  <si>
    <t>4"Chain Shell 5 sec Altitude 120 meter Brocade Crown</t>
  </si>
  <si>
    <t>PIVOINE FILET</t>
  </si>
  <si>
    <t>1008-F4-69252665</t>
  </si>
  <si>
    <t>78110-89G5</t>
  </si>
  <si>
    <t>GRAPPE 5 BOMBES Ø100 R5 FILET D'ARGENT</t>
  </si>
  <si>
    <t>4"Chain Shell 5 sec Altitude 120 meter Silver Brocade</t>
  </si>
  <si>
    <t>78175-81G5</t>
  </si>
  <si>
    <t>GRAPPE 5 BOMBES Ø75 R5  FILET D'OR</t>
  </si>
  <si>
    <t>3"Chain Shell 5 sec Altitude 100 meter Brocade Crown</t>
  </si>
  <si>
    <t>1008-F4-69252667</t>
  </si>
  <si>
    <t>78175-89G5</t>
  </si>
  <si>
    <t>GRAPPE 5 BOMBES Ø75 R5 FILET D'ARGENT</t>
  </si>
  <si>
    <t>3"Chain Shell 5 sec Altitude 100 meter Silver Crown</t>
  </si>
  <si>
    <t>78175S3</t>
  </si>
  <si>
    <t>SALVE 3 BOMBES Ø75 FILET D'ARGENT</t>
  </si>
  <si>
    <t>3' Shell Chain 3 pieces Fan'saped Silver Brocade</t>
  </si>
  <si>
    <t>GR10A5</t>
  </si>
  <si>
    <t xml:space="preserve">GRAPPE Ø100 R5 ARGENT </t>
  </si>
  <si>
    <t>4" Shell Chain 0-5-10-15-20 Silver</t>
  </si>
  <si>
    <t>GR10B3</t>
  </si>
  <si>
    <t xml:space="preserve">GRAPPE Ø100 R3 ASSORTI </t>
  </si>
  <si>
    <t>4" Shell Chain 0-3-6-9-12 Assorted</t>
  </si>
  <si>
    <t>GR10B5</t>
  </si>
  <si>
    <t>GRAPPE Ø100 R5 BLEU</t>
  </si>
  <si>
    <t>4" Shell Chain 0-5-10-15-20 Blue</t>
  </si>
  <si>
    <t>GR10OR5</t>
  </si>
  <si>
    <t>GRAPPE Ø100 R5 OR</t>
  </si>
  <si>
    <t>4" Shell Chain 0-5-10-15-20 Gold</t>
  </si>
  <si>
    <t>GR10Q2</t>
  </si>
  <si>
    <t>GRAPPE Ø100 R2 ASSORTI</t>
  </si>
  <si>
    <t>4" Shell Chain 0-2-4-6-8 Assorted</t>
  </si>
  <si>
    <t>GR10R5</t>
  </si>
  <si>
    <t xml:space="preserve">GRAPPE Ø100 R5  ROUGE </t>
  </si>
  <si>
    <t>4" Shell Chain 0-5-10-15-20 Red</t>
  </si>
  <si>
    <t>GR10VE5</t>
  </si>
  <si>
    <t>GRAPPE Ø100 R5  VERT</t>
  </si>
  <si>
    <t>4" Shell Chain 0-5-10-15-20 Green</t>
  </si>
  <si>
    <t>GR10VI5</t>
  </si>
  <si>
    <t xml:space="preserve">GRAPPE Ø100 R5  VIOLET </t>
  </si>
  <si>
    <t>4" Shell Chain 0-5-10-15-20 Purple</t>
  </si>
  <si>
    <t>GR10W5</t>
  </si>
  <si>
    <t xml:space="preserve">GRAPPE Ø100 R5 ASSORTI 1  </t>
  </si>
  <si>
    <t>4" Shell Chain 0-5-10-15-20 Assorted</t>
  </si>
  <si>
    <t>GR10Z5</t>
  </si>
  <si>
    <t xml:space="preserve">GRAPPE Ø100 R5 ASSORTI 4 </t>
  </si>
  <si>
    <t xml:space="preserve">4" Shell Chain 0-5-10-15-20 Assorted </t>
  </si>
  <si>
    <t>GR75A5</t>
  </si>
  <si>
    <t>3" Chain 0-5-10-15-20 sec Silver</t>
  </si>
  <si>
    <t>GR75B3</t>
  </si>
  <si>
    <t xml:space="preserve">GRAPPE Ø75 R3 ASSORTI </t>
  </si>
  <si>
    <t>3" Chain  0-3-6-9-12 sec Assorted</t>
  </si>
  <si>
    <t>GR75B5</t>
  </si>
  <si>
    <t>3" Chain  0-5-10-15-20 sec Assorted</t>
  </si>
  <si>
    <t>GR75M5</t>
  </si>
  <si>
    <t>GRAPPE Ø75 R5 MULTICOLORE</t>
  </si>
  <si>
    <t>3" Chain Shell 0-5-10-15-20 Multicolor</t>
  </si>
  <si>
    <t>GR75OR5</t>
  </si>
  <si>
    <t xml:space="preserve">GRAPPE Ø75 R5 OR  </t>
  </si>
  <si>
    <t>3" Chain Shell 0-5-10-15-20 Gold</t>
  </si>
  <si>
    <t>GR75Q2</t>
  </si>
  <si>
    <t xml:space="preserve">GRAPPE Ø75 R2 ASSORTI </t>
  </si>
  <si>
    <t>3" Chain Shell  0-2-4-6-8 Assorted</t>
  </si>
  <si>
    <t>GR75R5</t>
  </si>
  <si>
    <t>3" Chain Shell 0-5-10-15-20 Red</t>
  </si>
  <si>
    <t>GR75T5</t>
  </si>
  <si>
    <t xml:space="preserve">GRAPPE Ø75 R5 TRICOLORE </t>
  </si>
  <si>
    <t>3" Chain Shell 0-5-10-15-20 Bleu White Red</t>
  </si>
  <si>
    <t>GR75VE5</t>
  </si>
  <si>
    <t>3" Chain Shell 0-5-10-15-20 Green</t>
  </si>
  <si>
    <t>GR75VI5</t>
  </si>
  <si>
    <t>3" Chain Shell 0-5-10-15-20 Purple</t>
  </si>
  <si>
    <t>GR75W5</t>
  </si>
  <si>
    <t>3" Chain Shell 0-5-10-15-20 Assorted</t>
  </si>
  <si>
    <t>GR75X5</t>
  </si>
  <si>
    <t>GR75Y5</t>
  </si>
  <si>
    <t xml:space="preserve">GRAPPE Ø75 R5 ASSORTI 3 </t>
  </si>
  <si>
    <t>GR75Z5</t>
  </si>
  <si>
    <t xml:space="preserve">GRAPPE Ø75 R5 ASSORTI 4 </t>
  </si>
  <si>
    <t>440381</t>
  </si>
  <si>
    <t xml:space="preserve">BOMBE NAUTIQUE Ø75 TRONC + FILET D'OR </t>
  </si>
  <si>
    <t>3" Watershell Brocade crowm w/Broc. Crowmn tail</t>
  </si>
  <si>
    <t>PIVOINE TRONC</t>
  </si>
  <si>
    <t>1170-F4-02748</t>
  </si>
  <si>
    <t>440389</t>
  </si>
  <si>
    <t>BOMBE NAUTIQUE Ø75 TRONC + FILET D'ARGENT</t>
  </si>
  <si>
    <t>3" Watershell Silver crown w/silver tail</t>
  </si>
  <si>
    <t>74475-U</t>
  </si>
  <si>
    <t>BOMBE NAUTIQUE Ø75 ASSORTIE</t>
  </si>
  <si>
    <t>3" Watershell Assortment</t>
  </si>
  <si>
    <t>71510-18CE</t>
  </si>
  <si>
    <t xml:space="preserve">POT-À-FEU Ø100 MOSAÏQUE FILET D'OR </t>
  </si>
  <si>
    <t>4" Mine Brocade Crown Crossette</t>
  </si>
  <si>
    <t>1008-F4-69245225</t>
  </si>
  <si>
    <t>71510-20CE</t>
  </si>
  <si>
    <t xml:space="preserve">POT-À-FEU Ø100 MOSAÏQUE ROSE </t>
  </si>
  <si>
    <t>4" Mine Pink Crossette</t>
  </si>
  <si>
    <t>71512-09CE</t>
  </si>
  <si>
    <t xml:space="preserve">POT-À-FEU Ø125 ARGENT </t>
  </si>
  <si>
    <t>5" Mine SILVER Brocade (Cylinder Stars)</t>
  </si>
  <si>
    <t>1170-F4-03115</t>
  </si>
  <si>
    <t>71575-18CE</t>
  </si>
  <si>
    <t xml:space="preserve">POT-À-FEU Ø75 MOSAÏQUE FILET D'OR </t>
  </si>
  <si>
    <t xml:space="preserve">3" Mine Brocade Crown Crossette </t>
  </si>
  <si>
    <t>1008-F4-69245222</t>
  </si>
  <si>
    <t>71575-20CE</t>
  </si>
  <si>
    <t xml:space="preserve">POT-À-FEU Ø75 MOSAÏQUE ROSE </t>
  </si>
  <si>
    <t>3" Mine Pink crossette</t>
  </si>
  <si>
    <t>73710B</t>
  </si>
  <si>
    <t>POT-À-FEU Ø100 BLEU</t>
  </si>
  <si>
    <t>4" Mine Blue</t>
  </si>
  <si>
    <t>0589-F4-0061</t>
  </si>
  <si>
    <t>73710BC</t>
  </si>
  <si>
    <t>POT-À-FEU Ø100 BLANC</t>
  </si>
  <si>
    <t>4" Mine white</t>
  </si>
  <si>
    <t>73710PA</t>
  </si>
  <si>
    <t xml:space="preserve">POT-À-FEU Ø100 PLUIE ARGENT </t>
  </si>
  <si>
    <t>4" Mine Silver Arestas</t>
  </si>
  <si>
    <t>73710R</t>
  </si>
  <si>
    <t xml:space="preserve">POT-À-FEU Ø100 ROUGE </t>
  </si>
  <si>
    <t>4" Mine Red</t>
  </si>
  <si>
    <t>73710SO</t>
  </si>
  <si>
    <t>POT-À-FEU Ø100 SCINTILLANT OR</t>
  </si>
  <si>
    <t>4" Mine Golden Spangle</t>
  </si>
  <si>
    <t>73775B</t>
  </si>
  <si>
    <t>3" Mine Bleu</t>
  </si>
  <si>
    <t>0589-F4-0060</t>
  </si>
  <si>
    <t>73775BC</t>
  </si>
  <si>
    <t>POT-À-FEU Ø75 BLANC</t>
  </si>
  <si>
    <t>3" Mine White</t>
  </si>
  <si>
    <t>73775M</t>
  </si>
  <si>
    <t>POT-À-FEU Ø75 MULTICOLORE</t>
  </si>
  <si>
    <t>3" Mine Multicolor</t>
  </si>
  <si>
    <t>73775R</t>
  </si>
  <si>
    <t>POT-À-FEU Ø75 ROUGE</t>
  </si>
  <si>
    <t>3" Mine Red</t>
  </si>
  <si>
    <t>73775SO</t>
  </si>
  <si>
    <t>POT-À-FEU Ø75 SCINTILLANT OR</t>
  </si>
  <si>
    <t>3" Mine Golden Spangle</t>
  </si>
  <si>
    <t>SPHERIQUE</t>
  </si>
  <si>
    <t>72712CA</t>
  </si>
  <si>
    <t>BOMBE Ø125 CLIGNO BLANC</t>
  </si>
  <si>
    <t>90175-01</t>
  </si>
  <si>
    <t>1008-F4-69260849</t>
  </si>
  <si>
    <t>64710</t>
  </si>
  <si>
    <t>BOMBE Ø100 TRONC PALMIER ARGENT</t>
  </si>
  <si>
    <t>4" Shell Silver Glittering Palm Tree</t>
  </si>
  <si>
    <t>0163-F4-1223</t>
  </si>
  <si>
    <t>3,6</t>
  </si>
  <si>
    <t>64712</t>
  </si>
  <si>
    <t>BOMBE Ø125 TRONC PALMIER ARGENT</t>
  </si>
  <si>
    <t>5" Shell Silver Glittering Palm Tree</t>
  </si>
  <si>
    <t>0163-F4-2221</t>
  </si>
  <si>
    <t>64715</t>
  </si>
  <si>
    <t>BOMBE Ø150 TRONC PALMIER ARGENT</t>
  </si>
  <si>
    <t>6" Shell Silver Sparkling Palm Tree with Tail</t>
  </si>
  <si>
    <t>0163-F4-1216</t>
  </si>
  <si>
    <t>4,3</t>
  </si>
  <si>
    <t>64750</t>
  </si>
  <si>
    <t>BOMBE Ø50 TRONC PALMIER ARGENT</t>
  </si>
  <si>
    <t>2" Shell Silver Palm Tree</t>
  </si>
  <si>
    <t>0163-F4-2220</t>
  </si>
  <si>
    <t>64775</t>
  </si>
  <si>
    <t>BOMBE Ø75 TRONC PALMIER ARGENT</t>
  </si>
  <si>
    <t>3" Shell Silver Palm Tree</t>
  </si>
  <si>
    <t>0163-F4-1214</t>
  </si>
  <si>
    <t>3,3</t>
  </si>
  <si>
    <t>64910</t>
  </si>
  <si>
    <t>BOMBE Ø100 TRONC PALMIER OR</t>
  </si>
  <si>
    <t>4" Shell Golden Palm Tree with Tail</t>
  </si>
  <si>
    <t>64975</t>
  </si>
  <si>
    <t>BOMBE Ø75 TRONC PALMIER OR</t>
  </si>
  <si>
    <t>3"  Shell Gold Palm Tree with Rising Tail</t>
  </si>
  <si>
    <t>65110</t>
  </si>
  <si>
    <t>BOMBE Ø100 TRONC PALMIER PLUIE OR/ARGENT</t>
  </si>
  <si>
    <t>4" Shell brocade Crown Palm Tree</t>
  </si>
  <si>
    <t>65112</t>
  </si>
  <si>
    <t>BOMBE Ø125 TRONC PALMIER PLUIE OR/ARGENT</t>
  </si>
  <si>
    <t>5" Shell brocade Crown Palm Tree with Tail</t>
  </si>
  <si>
    <t>65112KA/VI</t>
  </si>
  <si>
    <t>BOMBE Ø125 TRONC PALMIER PLUIE OR/ARGENT -&gt;VIOLET</t>
  </si>
  <si>
    <t>5" Shell Kamuro to Purple Palm tree with Tail</t>
  </si>
  <si>
    <t>65115</t>
  </si>
  <si>
    <t>BOMBE Ø150 TRONC PALMIER PLUIE OR/ARGENT</t>
  </si>
  <si>
    <t>6" Shell Tail Kamuro</t>
  </si>
  <si>
    <t>65115KA/VI</t>
  </si>
  <si>
    <t>BOMBE Ø150 TRONC PALMIER PLUIE OR/ARGENT -&gt;VIOLET</t>
  </si>
  <si>
    <t>6" Shell Tail Kamuro to Purple</t>
  </si>
  <si>
    <t>65150</t>
  </si>
  <si>
    <t xml:space="preserve">BOMBE Ø50 TRONC PALMIER PLUIE OR/ARGENT </t>
  </si>
  <si>
    <t>2" Shell brocade Crown Palm Tree</t>
  </si>
  <si>
    <t>65175</t>
  </si>
  <si>
    <t>BOMBE Ø50 PLUIE OR/ARGENT</t>
  </si>
  <si>
    <t>3" Shell Kamuro</t>
  </si>
  <si>
    <t>68110</t>
  </si>
  <si>
    <t>BOMBE Ø100 PLUIE OR/ARGENT</t>
  </si>
  <si>
    <t>4'' Shells Brocade crown</t>
  </si>
  <si>
    <t>68151</t>
  </si>
  <si>
    <t xml:space="preserve">BOMBE Ø50 PLUIE OR/ARGENT </t>
  </si>
  <si>
    <t>68175</t>
  </si>
  <si>
    <t>BOMBE Ø75 PLUIE OR/ARGENT</t>
  </si>
  <si>
    <t>3" Shell Brocade Crown</t>
  </si>
  <si>
    <t>703508</t>
  </si>
  <si>
    <t>BOMBE Ø125 PIVOINE MULTICOLORE</t>
  </si>
  <si>
    <t>5" Shell five color peony - C4</t>
  </si>
  <si>
    <t>703608</t>
  </si>
  <si>
    <t>6" Shell  five color peony</t>
  </si>
  <si>
    <t>703619</t>
  </si>
  <si>
    <t>6" Shell Cherry</t>
  </si>
  <si>
    <t>704586</t>
  </si>
  <si>
    <t>5" Shell Red dark Red ring w/Crackling Pistil</t>
  </si>
  <si>
    <t>GEOMETRIE CERCLE</t>
  </si>
  <si>
    <t>704696</t>
  </si>
  <si>
    <t>6" Red ghost Shell w/Cracking w/Blue pistil- 865</t>
  </si>
  <si>
    <t>PIVOINE PISTIL</t>
  </si>
  <si>
    <t>4,2</t>
  </si>
  <si>
    <t>705408</t>
  </si>
  <si>
    <t>4" Shell Varigated swimming star</t>
  </si>
  <si>
    <t>72710A</t>
  </si>
  <si>
    <t xml:space="preserve">BOMBE Ø100 PLUIE ARGENT </t>
  </si>
  <si>
    <t>4" Shell siver rain</t>
  </si>
  <si>
    <t>72712A</t>
  </si>
  <si>
    <t>BOMBE Ø125 PLUIE ARGENT</t>
  </si>
  <si>
    <t>5" Shell silver rain</t>
  </si>
  <si>
    <t>72712AB</t>
  </si>
  <si>
    <t xml:space="preserve">BOMBE Ø125 PLUIE ARGENT PISTIL FLASH BLANC </t>
  </si>
  <si>
    <t>5" Shell white rain withe multiflash whiter center</t>
  </si>
  <si>
    <t>72712SOB</t>
  </si>
  <si>
    <t>BOMBE Ø125 SCINTILLANT OR À CHGT BLEU CENTRE BLEU</t>
  </si>
  <si>
    <t>5" Shell Yellow Glitter peony to blue w/blue center</t>
  </si>
  <si>
    <t>PIVOINE CHANGEMENT</t>
  </si>
  <si>
    <t>72715A</t>
  </si>
  <si>
    <t>BOMBE Ø150 PLUIE ARGENT</t>
  </si>
  <si>
    <t>6" Shell Silver rain</t>
  </si>
  <si>
    <t>72715CA</t>
  </si>
  <si>
    <t>BOMBE Ø150 CLIGNO BLANC</t>
  </si>
  <si>
    <t>Artifici sferici cal 125 mm</t>
  </si>
  <si>
    <t>72715SOB</t>
  </si>
  <si>
    <t>BOMBE Ø150 SCINTILLANTE OR ET CENTRE BLEUE</t>
  </si>
  <si>
    <t>6" Shell Yellow Glitter peony to blue w/ blue center</t>
  </si>
  <si>
    <t>72720KA</t>
  </si>
  <si>
    <t>BOMBE Ø200 PLUIE OR ET ARGENT</t>
  </si>
  <si>
    <t>8" Shell Kamuro</t>
  </si>
  <si>
    <t>4,5</t>
  </si>
  <si>
    <t>73410B</t>
  </si>
  <si>
    <t>BOMBE Ø100 BLEU</t>
  </si>
  <si>
    <t>4'' Spherical Shell blue</t>
  </si>
  <si>
    <t>0589-F4-0068</t>
  </si>
  <si>
    <t>73410BC</t>
  </si>
  <si>
    <t>BOMBE Ø100 BLANC</t>
  </si>
  <si>
    <t>4'' Spherical Shell Whlite</t>
  </si>
  <si>
    <t>73410CA</t>
  </si>
  <si>
    <t>BOMBE Ø100 CLIGNOTANT ARGENT</t>
  </si>
  <si>
    <t>4'' Spherical Shell White Glittering</t>
  </si>
  <si>
    <t>73410J</t>
  </si>
  <si>
    <t>BOMBE Ø100 JAUNE</t>
  </si>
  <si>
    <t>4'' Spherical Shell Yellow</t>
  </si>
  <si>
    <t>73410KAT</t>
  </si>
  <si>
    <t>BOMBE Ø100 SAULE PLEUREUR TITANIUM</t>
  </si>
  <si>
    <t>4'' Spherical Shell kamuro/titanium</t>
  </si>
  <si>
    <t>73410M</t>
  </si>
  <si>
    <t>BOMBE Ø100 MULTICOLORE</t>
  </si>
  <si>
    <t>4'' Spherical Shell Multicolor</t>
  </si>
  <si>
    <t>73410PA</t>
  </si>
  <si>
    <t>4'' Spherical Shell silver Arestas</t>
  </si>
  <si>
    <t>73410R</t>
  </si>
  <si>
    <t>BOMBE Ø100 ROUGE</t>
  </si>
  <si>
    <t>4'' Spherical Shell Red</t>
  </si>
  <si>
    <t>73410SO</t>
  </si>
  <si>
    <t xml:space="preserve">BOMBE Ø100 OR SCINTILLANT </t>
  </si>
  <si>
    <t>4'' Spherical Shell Golden Spangle</t>
  </si>
  <si>
    <t>73410SOB</t>
  </si>
  <si>
    <t xml:space="preserve">BOMBE Ø100 OR SCINTILLANT ET CENTRE BLEU </t>
  </si>
  <si>
    <t>4'' Spherical Shell Golden Spangle center blue</t>
  </si>
  <si>
    <t>73410V</t>
  </si>
  <si>
    <t>BOMBE Ø100 VERTE</t>
  </si>
  <si>
    <t>4'' Spherical Shell Green</t>
  </si>
  <si>
    <t>73410VI</t>
  </si>
  <si>
    <t>BOMBE Ø100 VIOLET</t>
  </si>
  <si>
    <t>4'' Spherical Shell Purple</t>
  </si>
  <si>
    <t>73412B</t>
  </si>
  <si>
    <t xml:space="preserve">BOMBE Ø125 BLEUE </t>
  </si>
  <si>
    <t>5'' Spherical Shell Blue</t>
  </si>
  <si>
    <t>0589-F4-0067</t>
  </si>
  <si>
    <t>73412BC</t>
  </si>
  <si>
    <t>BOMBE Ø125 BLANC</t>
  </si>
  <si>
    <t>5'' Spherical Shell Blue White</t>
  </si>
  <si>
    <t>73412KAT</t>
  </si>
  <si>
    <t>BOMBE Ø125 SAULE PLEUREUR KAMURO TITANIUM</t>
  </si>
  <si>
    <t>5'' Spherical Shell Kamuro/Titanium</t>
  </si>
  <si>
    <t>KAMURO</t>
  </si>
  <si>
    <t>73412O</t>
  </si>
  <si>
    <t>BOMBE Ø125 ORANGE</t>
  </si>
  <si>
    <t>5'' Spherical Shell Orange</t>
  </si>
  <si>
    <t>73412PA</t>
  </si>
  <si>
    <t xml:space="preserve">BOMBE Ø125 PLUIE ARGENT </t>
  </si>
  <si>
    <t>5'' Spherical Shell Silver Arestas</t>
  </si>
  <si>
    <t>73412R</t>
  </si>
  <si>
    <t xml:space="preserve">BOMBE Ø125 ROUGE </t>
  </si>
  <si>
    <t>5'' Spherical Shell Red</t>
  </si>
  <si>
    <t>73412SO</t>
  </si>
  <si>
    <t xml:space="preserve">BOMBE Ø125 SCINTILLANT OR </t>
  </si>
  <si>
    <t>5'' Spherical Shell Golden Spangle</t>
  </si>
  <si>
    <t>73412SOB</t>
  </si>
  <si>
    <t>BOMBE Ø125 SCINTILLANT OR ET CENTRE BLEU</t>
  </si>
  <si>
    <t>5'' Spherical Shell Golden Spangle center blue</t>
  </si>
  <si>
    <t>73415B</t>
  </si>
  <si>
    <t xml:space="preserve">BOMBE Ø150 BLEUE </t>
  </si>
  <si>
    <t>6'' Spherical Shell Blue</t>
  </si>
  <si>
    <t>0589-F4-0066</t>
  </si>
  <si>
    <t>73415BC</t>
  </si>
  <si>
    <t>BOMBE Ø150 BLANC</t>
  </si>
  <si>
    <t>6'' Spherical Shell white</t>
  </si>
  <si>
    <t>73415KAT</t>
  </si>
  <si>
    <t xml:space="preserve">BOMBE Ø150 SAULE PLEUREUR KAMURO TITANIUM </t>
  </si>
  <si>
    <t>6'' Spherical Shell kamuro/titanium</t>
  </si>
  <si>
    <t>73415M</t>
  </si>
  <si>
    <t xml:space="preserve">BOMBE Ø150 MULTICOLORE </t>
  </si>
  <si>
    <t>6'' Spherical Shell multicolor</t>
  </si>
  <si>
    <t>73415PA</t>
  </si>
  <si>
    <t xml:space="preserve">BOMBE Ø150 PAILLETÉ ARGENT </t>
  </si>
  <si>
    <t>6'' Spherical Shell Silver Arestas</t>
  </si>
  <si>
    <t>73415R</t>
  </si>
  <si>
    <t>BOMBE Ø150 ROUGE</t>
  </si>
  <si>
    <t>6'' Spherical Shell Red</t>
  </si>
  <si>
    <t>73415SO</t>
  </si>
  <si>
    <t xml:space="preserve">BOMBE Ø150 SCINTILLANT OR </t>
  </si>
  <si>
    <t>6'' Spherical Shell Golden Spangle</t>
  </si>
  <si>
    <t>73415SOB</t>
  </si>
  <si>
    <t xml:space="preserve">BOMBE Ø150 SCINTILLANT OR ET CENTRE BLEU </t>
  </si>
  <si>
    <t>6'' Spherical Shell golden spangle center blue</t>
  </si>
  <si>
    <t>73415V</t>
  </si>
  <si>
    <t>BOMBE Ø150 VERT</t>
  </si>
  <si>
    <t>6'' Spherical Shell green</t>
  </si>
  <si>
    <t>73420B</t>
  </si>
  <si>
    <t>BOMBE Ø200 BLEUE</t>
  </si>
  <si>
    <t>8" Shell Spherical Blue</t>
  </si>
  <si>
    <t>0589-F4-0069</t>
  </si>
  <si>
    <t>73420BC</t>
  </si>
  <si>
    <t>BOMBE Ø200 BLANC</t>
  </si>
  <si>
    <t>8" Shell Spherical white</t>
  </si>
  <si>
    <t>73420M</t>
  </si>
  <si>
    <t xml:space="preserve">BOMBE Ø200 MULTICOLORE </t>
  </si>
  <si>
    <t>8" Shell Spherical Multicolor</t>
  </si>
  <si>
    <t>73420R</t>
  </si>
  <si>
    <t>BOMBE Ø200 ROUGE</t>
  </si>
  <si>
    <t>8" Shell Spherical Red</t>
  </si>
  <si>
    <t>73420SO</t>
  </si>
  <si>
    <t xml:space="preserve">BOMBE Ø200 SCINTILLANT OR </t>
  </si>
  <si>
    <t>8" Shell Spherical Shell Golden Spangle</t>
  </si>
  <si>
    <t>73475A</t>
  </si>
  <si>
    <t xml:space="preserve">BOMBE Ø75 SPHÉRIQUE ARGENT </t>
  </si>
  <si>
    <t>3" Cylindrical Shell white Spangle</t>
  </si>
  <si>
    <t>0589-F4-0281</t>
  </si>
  <si>
    <t>73475B</t>
  </si>
  <si>
    <t xml:space="preserve">BOMBE Ø75 SPHÉRIQUE BLEUE </t>
  </si>
  <si>
    <t>3" Spherical Shell Blue</t>
  </si>
  <si>
    <t>73475BC</t>
  </si>
  <si>
    <t>BOMBE Ø75 SPHÉRIQUE BLANC</t>
  </si>
  <si>
    <t>3" Spherical Shell White</t>
  </si>
  <si>
    <t>73475CA</t>
  </si>
  <si>
    <t xml:space="preserve">BOMBE Ø75 BOUQUET CLIGNOTANT ARGENT </t>
  </si>
  <si>
    <t>3" Spherical Shell White Glittering</t>
  </si>
  <si>
    <t>73475M</t>
  </si>
  <si>
    <t>BOMBE Ø75 SPHÉRIQUE MULTICOLORE</t>
  </si>
  <si>
    <t>3" Spherical Shell Multicolor</t>
  </si>
  <si>
    <t>73475PA</t>
  </si>
  <si>
    <t>BOMBE Ø75 SPHÉRIQUE PLUIE ARGENT</t>
  </si>
  <si>
    <t>3" Spherical Shell Silver Arestas</t>
  </si>
  <si>
    <t>73475R</t>
  </si>
  <si>
    <t>BOMBE Ø75 SPHÉRIQUE ROUGE</t>
  </si>
  <si>
    <t>3" Spherical Shell Red</t>
  </si>
  <si>
    <t>73475SO</t>
  </si>
  <si>
    <t>BOMBE Ø75 SPHÉRIQUE OR SCINTILLANT</t>
  </si>
  <si>
    <t>3" Spherical Shell Golden Spangle</t>
  </si>
  <si>
    <t>73475SOB</t>
  </si>
  <si>
    <t>BOMBE Ø75 SPHERIQUE SCINTILLANT OR ET CENTRE BLEU</t>
  </si>
  <si>
    <t>3" Spherical Shell Golden Spangle w/ blue</t>
  </si>
  <si>
    <t>73475VI</t>
  </si>
  <si>
    <t xml:space="preserve">BOMBE Ø75 SPHÉRIQUE VIOLET </t>
  </si>
  <si>
    <t>3" Spherical Shell Purple</t>
  </si>
  <si>
    <t>0589-F4-0284</t>
  </si>
  <si>
    <t>73610B</t>
  </si>
  <si>
    <t>BOMBE Ø100 ARAIGNÉE BLEUE</t>
  </si>
  <si>
    <t>4" Spherical shell  blue comet</t>
  </si>
  <si>
    <t>ARAIGNEE</t>
  </si>
  <si>
    <t>73610BC</t>
  </si>
  <si>
    <t xml:space="preserve">BOMBE Ø100 ARAIGNÉE BLANC </t>
  </si>
  <si>
    <t>4" Spherical shell white comet</t>
  </si>
  <si>
    <t>73610R</t>
  </si>
  <si>
    <t>BOMBE Ø100 ARAIGNÉE ROUGE</t>
  </si>
  <si>
    <t>4" Spherical Shell Red Comet</t>
  </si>
  <si>
    <t>73610SO</t>
  </si>
  <si>
    <t xml:space="preserve">BOMBE Ø100 ARAIGNÉE OR SCINTILLANT </t>
  </si>
  <si>
    <t>Spherical Shell 100mm Golden Spangle</t>
  </si>
  <si>
    <t xml:space="preserve">BOMBE Ø100 ARAIGNÉE VIOLETTE </t>
  </si>
  <si>
    <t>4" Spherical Shell violet comet</t>
  </si>
  <si>
    <t>73615KAT</t>
  </si>
  <si>
    <t xml:space="preserve">BOMBE Ø150 ARAIGNÉE SAULE PLEUREUR TITANIUM </t>
  </si>
  <si>
    <t>6" Shell Spherical Shell Kamuro/Titanium</t>
  </si>
  <si>
    <t>73620M</t>
  </si>
  <si>
    <t>BOMBE Ø200 ARAIGNÉE MULTICOLORE</t>
  </si>
  <si>
    <t>12" Shell Spherical Multicolor Comet</t>
  </si>
  <si>
    <t>73675B</t>
  </si>
  <si>
    <t>BOMBE Ø75 ARAIGNÉE BLEUE</t>
  </si>
  <si>
    <t>3" Spherical Shell blue comet</t>
  </si>
  <si>
    <t>73675J</t>
  </si>
  <si>
    <t>BOMBE Ø75 ARAIGNÉE JAUNE</t>
  </si>
  <si>
    <t>3'' Shell Spherical Shell Yellow comet</t>
  </si>
  <si>
    <t>73675R</t>
  </si>
  <si>
    <t>BOMBE Ø75 ARAIGNÉE ROUGE</t>
  </si>
  <si>
    <t>3" Spherical Shell red comet</t>
  </si>
  <si>
    <t>73675SO</t>
  </si>
  <si>
    <t>BOMBE Ø75 ARAIGNÉE OR SCINTILLANT</t>
  </si>
  <si>
    <t>3'' Shell Spherical Shell Golden Spangle comet</t>
  </si>
  <si>
    <t>73675V</t>
  </si>
  <si>
    <t>BOMBE Ø75 ARAIGNÉE VERTE</t>
  </si>
  <si>
    <t>3'' Shell spherical Shell Green Comet</t>
  </si>
  <si>
    <t>76010-53CE</t>
  </si>
  <si>
    <t xml:space="preserve">BOMBE Ø100 ETINCELLE PÉTILLANTE ARGENT </t>
  </si>
  <si>
    <t>4" Shell Big willow w/White strobe 1008-F4-69245227</t>
  </si>
  <si>
    <t>1008-F4-69245227</t>
  </si>
  <si>
    <t>76010-63CE</t>
  </si>
  <si>
    <t xml:space="preserve">BOMBE Ø100 PÉTILLANTE ARGENT </t>
  </si>
  <si>
    <t>4" Shell White Strobe</t>
  </si>
  <si>
    <t>0163-F4-4244</t>
  </si>
  <si>
    <t>76010-64CE</t>
  </si>
  <si>
    <t xml:space="preserve">BOMBE Ø100 PÉTILLANTE CITRON </t>
  </si>
  <si>
    <t>4" Shell  lemon Strobe</t>
  </si>
  <si>
    <t>76010-65CE</t>
  </si>
  <si>
    <t xml:space="preserve">BOMBE Ø100 PÉTILLANTE VERTE </t>
  </si>
  <si>
    <t>4" Shell  green Strobe</t>
  </si>
  <si>
    <t>76010-66CE</t>
  </si>
  <si>
    <t xml:space="preserve">BOMBE Ø100 PÉTILLANTE ROUGE </t>
  </si>
  <si>
    <t>4" Shell Red Strobe</t>
  </si>
  <si>
    <t>76010-67CE</t>
  </si>
  <si>
    <t xml:space="preserve">BOMBE Ø100 PÉTILLANTE ORANGE </t>
  </si>
  <si>
    <t>4" Shell Orange Strobe</t>
  </si>
  <si>
    <t>76012-63CE</t>
  </si>
  <si>
    <t xml:space="preserve">BOMBE Ø125 PÉTILLANTE ARGENT </t>
  </si>
  <si>
    <t>5" Shell White Strobe</t>
  </si>
  <si>
    <t>76012-65CE</t>
  </si>
  <si>
    <t xml:space="preserve">BOMBE Ø125 PÉTILLANTE VERTE </t>
  </si>
  <si>
    <t>5" Shell Green Strobe</t>
  </si>
  <si>
    <t>76012-66CE</t>
  </si>
  <si>
    <t xml:space="preserve">BOMBE Ø125 PÉTILLANTE ROUGE </t>
  </si>
  <si>
    <t>5" Shell Red Strobe</t>
  </si>
  <si>
    <t>76012-67CE</t>
  </si>
  <si>
    <t xml:space="preserve">BOMBE Ø125 PÉTILLANTE ORANGE </t>
  </si>
  <si>
    <t>5" Shell Orange Strobe</t>
  </si>
  <si>
    <t>76012-81CE</t>
  </si>
  <si>
    <t xml:space="preserve">BOMBE Ø125 FILET D'OR </t>
  </si>
  <si>
    <t>5" Shell Brocade Crown</t>
  </si>
  <si>
    <t>1008-F4-69245229</t>
  </si>
  <si>
    <t>76015-81CE</t>
  </si>
  <si>
    <t xml:space="preserve">BOMBE Ø150 FILET D'OR </t>
  </si>
  <si>
    <t>6" Shell Brocade Crown</t>
  </si>
  <si>
    <t>1008-F4-69245233</t>
  </si>
  <si>
    <t>76015-89CE</t>
  </si>
  <si>
    <t xml:space="preserve">BOMBE Ø150 FILET D'ARGENT </t>
  </si>
  <si>
    <t>6" Shell Silver Crown</t>
  </si>
  <si>
    <t>76075-63CE</t>
  </si>
  <si>
    <t xml:space="preserve">BOMBE Ø75 PÉTILLANTE ARGENT </t>
  </si>
  <si>
    <t xml:space="preserve">3" Shell White Strobe </t>
  </si>
  <si>
    <t>76075-64CE</t>
  </si>
  <si>
    <t xml:space="preserve">BOMBE Ø75 PÉTILLANTE CITRON </t>
  </si>
  <si>
    <t xml:space="preserve">3" Shell  lemon Strobe </t>
  </si>
  <si>
    <t>76075-65CE</t>
  </si>
  <si>
    <t xml:space="preserve">BOMBE Ø75 PÉTILLANTE VERTE </t>
  </si>
  <si>
    <t>3" Shell  Green Strobe 0163-F4-1469</t>
  </si>
  <si>
    <t>76075-66CE</t>
  </si>
  <si>
    <t xml:space="preserve">BOMBE Ø75 PÉTILLANTE ROUGE </t>
  </si>
  <si>
    <t xml:space="preserve">3" Shell Red Strobe </t>
  </si>
  <si>
    <t>76075-67CE</t>
  </si>
  <si>
    <t xml:space="preserve">BOMBE Ø75 PÉTILLANTE ORANGE </t>
  </si>
  <si>
    <t>3" Shell Orange Strobe</t>
  </si>
  <si>
    <t>76110-31CE</t>
  </si>
  <si>
    <t xml:space="preserve">BOMBE Ø100 PLEUREUR FILET D'OR </t>
  </si>
  <si>
    <t>4" Shell Silver Dragon (BROCADE CROWN)</t>
  </si>
  <si>
    <t>1008-F4-69246117</t>
  </si>
  <si>
    <t>76110-43CE</t>
  </si>
  <si>
    <t>BOMBE Ø100 PLEUREUR CRÉPITANT ROSE</t>
  </si>
  <si>
    <t>4" Shell Silver Dragon (ROSE) w/ salute</t>
  </si>
  <si>
    <t>76110-75CE</t>
  </si>
  <si>
    <t xml:space="preserve">BOMBE Ø100 ARAIGNÉE ROUGE FRISSON AVEC TRONC </t>
  </si>
  <si>
    <t>4" Shell Red w/Crackling Coco w/ Red Tail</t>
  </si>
  <si>
    <t>ARAIGNEE TRONC</t>
  </si>
  <si>
    <t>76110-79CE</t>
  </si>
  <si>
    <t>BOMBE Ø100 ARAIGNÉE FRISSON BLANC AVEC TRONC</t>
  </si>
  <si>
    <t>4" Shell Silver time rain coco Tree w/ Silver Times rain Tai</t>
  </si>
  <si>
    <t>76112-79CE</t>
  </si>
  <si>
    <t xml:space="preserve">BOMBE Ø125 ARAIGNÉE FRISSON BLANC AVEC TRONC </t>
  </si>
  <si>
    <t>5" Shell Silver time rain coco Tree w/ Silver Times rain Tail</t>
  </si>
  <si>
    <t>1008-F4-69246119</t>
  </si>
  <si>
    <t>76210-21CE</t>
  </si>
  <si>
    <t xml:space="preserve">BOMBE Ø100 ARAIGNÉE MAGENTA </t>
  </si>
  <si>
    <t>4" Shell Magenta Umbrella</t>
  </si>
  <si>
    <t>76210-23CE</t>
  </si>
  <si>
    <t xml:space="preserve">BOMBE Ø100 ARAIGNÉE MULTIPASTEL </t>
  </si>
  <si>
    <t>4" Shell Magenta Multicolor pastel</t>
  </si>
  <si>
    <t>76210-25CE</t>
  </si>
  <si>
    <t xml:space="preserve">BOMBE Ø100 ARAIGNÉE CITRON VERT </t>
  </si>
  <si>
    <t>4" Shell Lime Umbrella</t>
  </si>
  <si>
    <t>76210-26CE</t>
  </si>
  <si>
    <t xml:space="preserve">BOMBE Ø100 ARAIGNÉE MANDARINE </t>
  </si>
  <si>
    <t>4" Shell Mandarine Umbrella</t>
  </si>
  <si>
    <t>76212-02CE</t>
  </si>
  <si>
    <t xml:space="preserve">BOMBE Ø125 ARAIGNÉE BLEUE </t>
  </si>
  <si>
    <t>5" Shell Bleu Umbrella</t>
  </si>
  <si>
    <t>0163-F4-4245</t>
  </si>
  <si>
    <t>76212-21CE</t>
  </si>
  <si>
    <t xml:space="preserve">BOMBE Ø125 ARAIGNÉE MAGENTA </t>
  </si>
  <si>
    <t>5" Shell Magenta Umbrella</t>
  </si>
  <si>
    <t>76212-23CE</t>
  </si>
  <si>
    <t xml:space="preserve">BOMBE Ø125 ARAIGNÉE MULTIPASTEL </t>
  </si>
  <si>
    <t>5" Shell Magenta Multicolor pastel</t>
  </si>
  <si>
    <t>76275-02CE</t>
  </si>
  <si>
    <t xml:space="preserve">BOMBE Ø75 ARAIGNÉE BLEUE </t>
  </si>
  <si>
    <t>3" Shell Blue Umbrella</t>
  </si>
  <si>
    <t>76275-21CE</t>
  </si>
  <si>
    <t xml:space="preserve">BOMBE Ø75 ARAIGNÉE MAGENTA </t>
  </si>
  <si>
    <t>3" Shell Magenta Umbrella 0163-F4-0687</t>
  </si>
  <si>
    <t>76275-23CE</t>
  </si>
  <si>
    <t xml:space="preserve">BOMBE Ø75 ARAIGNÉE MULTIPASTEL </t>
  </si>
  <si>
    <t>3" Shell Multi Pastel Umbrella</t>
  </si>
  <si>
    <t>76275-25CE</t>
  </si>
  <si>
    <t xml:space="preserve">BOMBE Ø75 ARAIGNÉE CITRON VERT </t>
  </si>
  <si>
    <t>3" Shell Lime Umbrella</t>
  </si>
  <si>
    <t>76275-26CE</t>
  </si>
  <si>
    <t xml:space="preserve">BOMBE Ø75 ARAIGNÉE MANDARINE </t>
  </si>
  <si>
    <t>3" Shell Mandarine Umbrella</t>
  </si>
  <si>
    <t>76310-42CE</t>
  </si>
  <si>
    <t xml:space="preserve">BOMBE Ø100 SABLIER BICOLORE OR/ BLEU </t>
  </si>
  <si>
    <t>4'' Shell Brocade Crown Butterfly blue Ring</t>
  </si>
  <si>
    <t>GEOMETRIE MOTIF</t>
  </si>
  <si>
    <t>1008-F4-69246116</t>
  </si>
  <si>
    <t>76310-56CE</t>
  </si>
  <si>
    <t xml:space="preserve">BOMBE Ø100 COEUR ROUGE </t>
  </si>
  <si>
    <t xml:space="preserve">4'' Shell Red Heart pattern </t>
  </si>
  <si>
    <t>GEOMETRIE CŒUR</t>
  </si>
  <si>
    <t>76410-17CE</t>
  </si>
  <si>
    <t xml:space="preserve">BOMBE Ø100 ARAIGNÉE FRISSON BLANC </t>
  </si>
  <si>
    <t>4'' Shell Silver Time Rain Dalhia</t>
  </si>
  <si>
    <t>76410-19CE</t>
  </si>
  <si>
    <t>BOMBE Ø100 ARAIGNÉE PLUIE OR</t>
  </si>
  <si>
    <t>4'' Shell Flower Crown Dalhia</t>
  </si>
  <si>
    <t>76410-20CE</t>
  </si>
  <si>
    <t xml:space="preserve">BOMBE Ø100 ARAIGNÉE ROSE </t>
  </si>
  <si>
    <t>4'' Shell Pink Dalhia</t>
  </si>
  <si>
    <t>76415-13CE</t>
  </si>
  <si>
    <t>6" Shell Double Parachute w/ Strobe white</t>
  </si>
  <si>
    <t>1008-F4-69246127</t>
  </si>
  <si>
    <t>76910-08CE</t>
  </si>
  <si>
    <t>BOMBE Ø100 MOSAÏQUE MULTICOLORE</t>
  </si>
  <si>
    <t>4" Shell 4 New colours Crossette</t>
  </si>
  <si>
    <t>76910-09CE</t>
  </si>
  <si>
    <t>BOMBE Ø100 MOSAÏQUE ARGENT</t>
  </si>
  <si>
    <t>4" Shell Silver crossette</t>
  </si>
  <si>
    <t>1008-F4-39245225</t>
  </si>
  <si>
    <t>76910-17CE</t>
  </si>
  <si>
    <t xml:space="preserve">BOMBE Ø100 MOSAÏQUE FRISSON BLANC </t>
  </si>
  <si>
    <t>4" Shell Silver Time Rain Crossette</t>
  </si>
  <si>
    <t>76910-18CE</t>
  </si>
  <si>
    <t xml:space="preserve">BOMBE Ø100 MOSAÏQUE FILET D'OR </t>
  </si>
  <si>
    <t>4" Shell Brocade Crown crossette</t>
  </si>
  <si>
    <t>76910-20CE</t>
  </si>
  <si>
    <t>BOMBE Ø100 MOSAÏQUE ROSE</t>
  </si>
  <si>
    <t>4" Shell Pink Crosette</t>
  </si>
  <si>
    <t>76913-01CE</t>
  </si>
  <si>
    <t xml:space="preserve">BOMBE Ø125 MOSAÏQUE FRISSON </t>
  </si>
  <si>
    <t>5" Shell Crackling Crossette</t>
  </si>
  <si>
    <t>1008-F4-69245228</t>
  </si>
  <si>
    <t>76913-08CE</t>
  </si>
  <si>
    <t xml:space="preserve">BOMBE Ø125 MOSAÏQUE MULTICOLORE </t>
  </si>
  <si>
    <t>5" Shell 4 New Colours Crossette</t>
  </si>
  <si>
    <t>76913-18CE</t>
  </si>
  <si>
    <t xml:space="preserve">BOMBE Ø125 MOSAÏQUE FILET D'OR </t>
  </si>
  <si>
    <t>5" Shell Brocade Crown crossette</t>
  </si>
  <si>
    <t>76913-26CE</t>
  </si>
  <si>
    <t xml:space="preserve">BOMBE Ø125 MOSAÏQUE MANDARINE </t>
  </si>
  <si>
    <t>5" Shell Orange crossette</t>
  </si>
  <si>
    <t>76915-17CE</t>
  </si>
  <si>
    <t xml:space="preserve">BOMBE Ø150 MOLDAVE FRISSON BLANC </t>
  </si>
  <si>
    <t>6" Shell silver time rain crossette</t>
  </si>
  <si>
    <t>1008-F4-69245232</t>
  </si>
  <si>
    <t>76915-19CE</t>
  </si>
  <si>
    <t xml:space="preserve">BOMBE Ø150 MOLDAVE PLUIE OR </t>
  </si>
  <si>
    <t>6" Shell Flower Crown Crossette</t>
  </si>
  <si>
    <t>76975-06CE</t>
  </si>
  <si>
    <t xml:space="preserve">BOMBE Ø75 MOSAÏQUE ROUGE </t>
  </si>
  <si>
    <t>3" Shell Red Crossette</t>
  </si>
  <si>
    <t>76975-08CE</t>
  </si>
  <si>
    <t>BOMBE Ø75 MOSAÏQUE MULTICOLORE</t>
  </si>
  <si>
    <t>3" Shell 4 New colours Crossette (P-SB-O-L)</t>
  </si>
  <si>
    <t>76975-17CE</t>
  </si>
  <si>
    <t xml:space="preserve">BOMBE Ø75 MOSAÏQUE FRISSON BLANC </t>
  </si>
  <si>
    <t>3" Shell Silver Time Rain crossette</t>
  </si>
  <si>
    <t>76975-18CE</t>
  </si>
  <si>
    <t>BOMBE Ø75 MOSAÏQUE FILET D'OR</t>
  </si>
  <si>
    <t>3" Brocade Crown crossette 11</t>
  </si>
  <si>
    <t>76975-28CE</t>
  </si>
  <si>
    <t xml:space="preserve">BOMBE Ø75 MOSAÏQUE AQUA </t>
  </si>
  <si>
    <t>3" Shell Sea Blue crossette</t>
  </si>
  <si>
    <t>AQUA</t>
  </si>
  <si>
    <t>77010-72CE</t>
  </si>
  <si>
    <t>BOMBE Ø100 ARAIGNÉE BLEUE AVEC TRONC</t>
  </si>
  <si>
    <t>4"' Shell Blue coconut Tree w/ Blue tail</t>
  </si>
  <si>
    <t>77010-75CE</t>
  </si>
  <si>
    <t>BOMBE Ø100 ARAIGNÉE VERTE AVEC TRONC</t>
  </si>
  <si>
    <t>4" Shell Green coconut Tree w/Green Tail</t>
  </si>
  <si>
    <t>77010-76CE</t>
  </si>
  <si>
    <t xml:space="preserve">BOMBE Ø100 ARAIGNÉE ROUGE AVEC TRONC </t>
  </si>
  <si>
    <t xml:space="preserve">4" Shell Red coconut Tree w/Red Tail </t>
  </si>
  <si>
    <t>77010-81CE</t>
  </si>
  <si>
    <t xml:space="preserve">BOMBE Ø100 FILET D'OR </t>
  </si>
  <si>
    <t>4" Shell Brocade Crown 1008-F4-69245226 C4</t>
  </si>
  <si>
    <t>1008-F4-69245226</t>
  </si>
  <si>
    <t>77010-82CE</t>
  </si>
  <si>
    <t xml:space="preserve">BOMBE Ø100 FILET FRISSON </t>
  </si>
  <si>
    <t>4" Shell Crackling Willow</t>
  </si>
  <si>
    <t>77075-81CE</t>
  </si>
  <si>
    <t xml:space="preserve">BOMBE Ø75 FILET D'OR </t>
  </si>
  <si>
    <t xml:space="preserve">3" Shell Brocade Crown </t>
  </si>
  <si>
    <t>1008-F4-69245223</t>
  </si>
  <si>
    <t>77075-89CE</t>
  </si>
  <si>
    <t xml:space="preserve">BOMBE Ø75 FILET D'ARGENT </t>
  </si>
  <si>
    <t>3" Shell Silver Crown</t>
  </si>
  <si>
    <t>77212-02CE</t>
  </si>
  <si>
    <t xml:space="preserve">BOMBE Ø125 TRONC + BLEUE </t>
  </si>
  <si>
    <t>5" Shell Blue tail + Blue Dalhia</t>
  </si>
  <si>
    <t>1008-F4-69245230</t>
  </si>
  <si>
    <t>77212-06CE</t>
  </si>
  <si>
    <t xml:space="preserve">BOMBE Ø125 TRONC + ROUGE </t>
  </si>
  <si>
    <t>5" Shell Red tail + Red Dalhia</t>
  </si>
  <si>
    <t>77212-08CE</t>
  </si>
  <si>
    <t xml:space="preserve">BOMBE Ø125 TRONC ARGENT + MULTICOLORE </t>
  </si>
  <si>
    <t>5" Shell Silver tail + Multicolor Dalhia</t>
  </si>
  <si>
    <t>77215-13CE</t>
  </si>
  <si>
    <t xml:space="preserve">BOMBE Ø150 TRONC ARGENT + CLIGNO ARGENT </t>
  </si>
  <si>
    <t>6" Shell Silver Tail + White strobe</t>
  </si>
  <si>
    <t>1008-F4-69245234</t>
  </si>
  <si>
    <t>77275-17CE</t>
  </si>
  <si>
    <t xml:space="preserve">BOMBE Ø75 TRONC FRISSON BLANC + BOMBE FRISSON BLC </t>
  </si>
  <si>
    <t>3" Shell Silver time rain w/ Silver Times rain Tail</t>
  </si>
  <si>
    <t>77275-20CE</t>
  </si>
  <si>
    <t xml:space="preserve">BOMBE Ø75 TRONC ROSE + BOMBE ROSE </t>
  </si>
  <si>
    <t>3" Shell Pink w/ pink Tail 1008-F4-69245223 C4</t>
  </si>
  <si>
    <t>77275-24CE</t>
  </si>
  <si>
    <t xml:space="preserve">BOMBE Ø75 TRONC CITRON + BOMBE CITRON </t>
  </si>
  <si>
    <t>3" Shell Lemon w/ lemon tail</t>
  </si>
  <si>
    <t>77275-32CE</t>
  </si>
  <si>
    <t xml:space="preserve">BOMBE Ø75 TRONC BLEU + BOMBE BLEU ARAIGNÉE ARGENT </t>
  </si>
  <si>
    <t>3" Shell Blue w/coconut pistil w/ blue tail</t>
  </si>
  <si>
    <t>77515-53</t>
  </si>
  <si>
    <t xml:space="preserve">BOMBE Ø150 ARAIGNÉE CLIGNOTANTE ARGENT </t>
  </si>
  <si>
    <t>6" Shell Silver Strobe Willow</t>
  </si>
  <si>
    <t>81075-14</t>
  </si>
  <si>
    <t xml:space="preserve">BOMBE Ø75 PIVOINE FILET FRISSON </t>
  </si>
  <si>
    <t>3" Shell Crackling Willow</t>
  </si>
  <si>
    <t>81210-12</t>
  </si>
  <si>
    <t xml:space="preserve">BOMBE Ø100 TRONC  + BOMBE FRISSON BLANC </t>
  </si>
  <si>
    <t>4" Shell Silver time rain w/ Silver Times rain Tail</t>
  </si>
  <si>
    <t>81210-18</t>
  </si>
  <si>
    <t xml:space="preserve">BOMBE Ø100 TRONC FILET D'OR + BOMBE FILET D'OR </t>
  </si>
  <si>
    <t>4" Shell Brocade Crown w/ Brocade Cr. Tail</t>
  </si>
  <si>
    <t>81210-20</t>
  </si>
  <si>
    <t xml:space="preserve">BOMBE Ø100 TRONC ROSE + BOMBE ROSE </t>
  </si>
  <si>
    <t>4" Shell Pink w/ pink Tail</t>
  </si>
  <si>
    <t>81210-21</t>
  </si>
  <si>
    <t xml:space="preserve">BOMBE Ø100 TRONC CITRON + BOMBE CITRON </t>
  </si>
  <si>
    <t>4" Shell Lemon w/ lemon Tail</t>
  </si>
  <si>
    <t>81210-82</t>
  </si>
  <si>
    <t xml:space="preserve">BOMBE Ø100 TRONC BLEU + BOMBE BLEU ARAIGNÉE ARGT </t>
  </si>
  <si>
    <t>4" Shell Blue w/coconut pistil w/ blue tail</t>
  </si>
  <si>
    <t>81275-18</t>
  </si>
  <si>
    <t xml:space="preserve">BOMBE Ø75 TRONC FILET D'OR + BOMBE FILET D'OR </t>
  </si>
  <si>
    <t>3" Shell Brocade Crown w/ Brocade Cr. Tail</t>
  </si>
  <si>
    <t>83175-15</t>
  </si>
  <si>
    <t xml:space="preserve">BOMBE Ø75 ARAIGNÉE FRISSONNANTE + TRONC </t>
  </si>
  <si>
    <t>3" Shell Golden Sparkling Coconut Tree w/G. Spar Tail</t>
  </si>
  <si>
    <t>83510-18</t>
  </si>
  <si>
    <t xml:space="preserve">BOMBE Ø100 ARAIGNÉE FILET D'OR FRISSON AVEC TRONC </t>
  </si>
  <si>
    <t>4" Shell Brocade Crown w/Crackling Coco Tree w/Brocade C Tai</t>
  </si>
  <si>
    <t>84010-19</t>
  </si>
  <si>
    <t xml:space="preserve">BOMBE Ø100 FILET D'ARGENT EN CASCADE </t>
  </si>
  <si>
    <t>4" Shell Silver crown w/ Horse tail</t>
  </si>
  <si>
    <t>1008-F4-69252664</t>
  </si>
  <si>
    <t>88010-99</t>
  </si>
  <si>
    <t xml:space="preserve">BOMBE Ø100 MOSAÏQUE TRICOLORE </t>
  </si>
  <si>
    <t>4" Shell Blue-Silver-Red Crossette</t>
  </si>
  <si>
    <t>89710-51</t>
  </si>
  <si>
    <t>BOMBE 100MM COEUR FRISSON</t>
  </si>
  <si>
    <t>4" Shell crackling Heart pattern</t>
  </si>
  <si>
    <t>91010-01</t>
  </si>
  <si>
    <t xml:space="preserve">BOMBE Ø100 PIVOINE FRISSON </t>
  </si>
  <si>
    <t>4" Shell Crackling F4</t>
  </si>
  <si>
    <t>91010-02</t>
  </si>
  <si>
    <t xml:space="preserve">BOMBE Ø100 PIVOINE BLEUE </t>
  </si>
  <si>
    <t>4" Shell Blue peony F4</t>
  </si>
  <si>
    <t>91010-04</t>
  </si>
  <si>
    <t xml:space="preserve">BOMBE Ø100 PIVOINE JAUNE </t>
  </si>
  <si>
    <t>4" Shell Yellow peony</t>
  </si>
  <si>
    <t>91010-05</t>
  </si>
  <si>
    <t xml:space="preserve">BOMBE Ø100 PIVOINE VERTE </t>
  </si>
  <si>
    <t>4" Shell Green peony F4</t>
  </si>
  <si>
    <t>91010-06</t>
  </si>
  <si>
    <t xml:space="preserve">BOMBE Ø100 PIVOINE ROUGE </t>
  </si>
  <si>
    <t>4" Shell Red peony F4</t>
  </si>
  <si>
    <t>91010-08</t>
  </si>
  <si>
    <t xml:space="preserve">BOMBE Ø100 PIVOINE MULTICOLORE </t>
  </si>
  <si>
    <t>4" Shell Peony-Variegated F4</t>
  </si>
  <si>
    <t>91010-09</t>
  </si>
  <si>
    <t xml:space="preserve">BOMBE Ø100 PIVOINE ARGENT </t>
  </si>
  <si>
    <t>4" Shell Silver peony F4</t>
  </si>
  <si>
    <t>91010-10</t>
  </si>
  <si>
    <t>BOMBE Ø100 PIVOINE VIOLETTE</t>
  </si>
  <si>
    <t>4" Shell Purple peony F4</t>
  </si>
  <si>
    <t>91010-16</t>
  </si>
  <si>
    <t xml:space="preserve">BOMBE Ø100 PIVOINE PAILLETÉ OR </t>
  </si>
  <si>
    <t>4" Shell Flower Crown</t>
  </si>
  <si>
    <t>91010-18</t>
  </si>
  <si>
    <t xml:space="preserve">BOMBE Ø100 PIVOINE FILET D'OR </t>
  </si>
  <si>
    <t>4" Shell Brocade Crown</t>
  </si>
  <si>
    <t>91010-19</t>
  </si>
  <si>
    <t xml:space="preserve">BOMBE Ø100 PIVOINE FILET D'ARGENT </t>
  </si>
  <si>
    <t>4" Shell Brocade</t>
  </si>
  <si>
    <t>91010-20</t>
  </si>
  <si>
    <t>BOMBE Ø100 PIVOINE ROSE</t>
  </si>
  <si>
    <t>4" Shell Pink Peony</t>
  </si>
  <si>
    <t>91012-12FR</t>
  </si>
  <si>
    <t xml:space="preserve">BOMBE Ø125 PIVOINE FRISSON BLANC </t>
  </si>
  <si>
    <t>5" Shell Silver Crackling peony</t>
  </si>
  <si>
    <t>1008-F4-69253205</t>
  </si>
  <si>
    <t>91050-01</t>
  </si>
  <si>
    <t>BOMBE Ø50 PIVOINE FRISSON</t>
  </si>
  <si>
    <t>2" Shell Crackling Peony</t>
  </si>
  <si>
    <t>1008-F4-69253578</t>
  </si>
  <si>
    <t>91050-02</t>
  </si>
  <si>
    <t>BOMBE Ø50 PIVOINE BLEUE</t>
  </si>
  <si>
    <t>2" Shell Blue Peony</t>
  </si>
  <si>
    <t>91050-05</t>
  </si>
  <si>
    <t>BOMBE Ø50 PIVOINE VERTE</t>
  </si>
  <si>
    <t>2" Shell Green Peony</t>
  </si>
  <si>
    <t>91050-06</t>
  </si>
  <si>
    <t xml:space="preserve">BOMBE Ø50 PIVOINE ROUGE </t>
  </si>
  <si>
    <t>2" Shell Silver Red Peony</t>
  </si>
  <si>
    <t>91050-09</t>
  </si>
  <si>
    <t>BOMBE Ø50 PIVOINE ARGENT</t>
  </si>
  <si>
    <t>2" Shell Silver Peony</t>
  </si>
  <si>
    <t>91050-18</t>
  </si>
  <si>
    <t>BOMBE Ø50 PIVOINE FILET D'OR</t>
  </si>
  <si>
    <t>2" Shell Brocade Crown</t>
  </si>
  <si>
    <t>91050-20</t>
  </si>
  <si>
    <t>BOMBE Ø50 PIVOINE ROSE</t>
  </si>
  <si>
    <t>2" Shell Silver Pink Peony</t>
  </si>
  <si>
    <t>91050-39</t>
  </si>
  <si>
    <t>BOMBE Ø50 PIVOINE CLIGNOTANTE ARGENT</t>
  </si>
  <si>
    <t>2" Shell Silver Strobe Peony</t>
  </si>
  <si>
    <t>91075-01</t>
  </si>
  <si>
    <t xml:space="preserve">BOMBE Ø75 PIVOINE FRISSON </t>
  </si>
  <si>
    <t>3" Shell Crackling Peony</t>
  </si>
  <si>
    <t>91075-02</t>
  </si>
  <si>
    <t>BOMBE Ø75 PIVOINE BLEUE</t>
  </si>
  <si>
    <t>3" Shell Blue Peony</t>
  </si>
  <si>
    <t>91075-03</t>
  </si>
  <si>
    <t>BOMBE Ø75 PIVOINE BLANCHE</t>
  </si>
  <si>
    <t>3" Shell White Peony</t>
  </si>
  <si>
    <t>91075-04</t>
  </si>
  <si>
    <t xml:space="preserve">BOMBE Ø75 PIVOINE JAUNE </t>
  </si>
  <si>
    <t>3" Shell Yellow peony - F4</t>
  </si>
  <si>
    <t>91075-05</t>
  </si>
  <si>
    <t xml:space="preserve">BOMBE Ø75  PIVOINE VERTE </t>
  </si>
  <si>
    <t>3" Shell Green Peony</t>
  </si>
  <si>
    <t>91075-06</t>
  </si>
  <si>
    <t xml:space="preserve">BOMBE Ø75 PIVOINE ROUGE </t>
  </si>
  <si>
    <t>3" Shell Red Peony</t>
  </si>
  <si>
    <t>91075-07</t>
  </si>
  <si>
    <t>BOMBE Ø75 PIVOINE OR</t>
  </si>
  <si>
    <t>3" Shell Gold Peony</t>
  </si>
  <si>
    <t>91075-08</t>
  </si>
  <si>
    <t>BOMBE Ø75 PIVOINE MULTICOLORE</t>
  </si>
  <si>
    <t>3" Shell Peony Multicolor</t>
  </si>
  <si>
    <t>91075-09</t>
  </si>
  <si>
    <t xml:space="preserve">BOMBE Ø75 PIVOINE ARGENT </t>
  </si>
  <si>
    <t>3" Shell Silver Peony</t>
  </si>
  <si>
    <t>91075-10</t>
  </si>
  <si>
    <t>BOMBE Ø75 PIVOINE VIOLETTE</t>
  </si>
  <si>
    <t>3" Shell Purple Peony</t>
  </si>
  <si>
    <t>91075-18</t>
  </si>
  <si>
    <t xml:space="preserve">BOMBE Ø75 PIVOINE FILET D'OR </t>
  </si>
  <si>
    <t>3"shell Brocade Crown</t>
  </si>
  <si>
    <t>91075-19</t>
  </si>
  <si>
    <t>BOMBE Ø75 PIVOINE FILET D'ARGENT</t>
  </si>
  <si>
    <t>91075-20</t>
  </si>
  <si>
    <t>BOMBE Ø75 PIVOINE ROSE</t>
  </si>
  <si>
    <t>3" Shell Pink Peony</t>
  </si>
  <si>
    <t>91075-23</t>
  </si>
  <si>
    <t>BOMBE Ø75 PIVOINE ORANGE</t>
  </si>
  <si>
    <t>3" Shell Orange Peony</t>
  </si>
  <si>
    <t>91075-39</t>
  </si>
  <si>
    <t>BOMBE Ø75 PIVOINE CLIGNOTANTE ARGENT</t>
  </si>
  <si>
    <t>3'' Shell Silver Strobe Peony</t>
  </si>
  <si>
    <t>91150-48</t>
  </si>
  <si>
    <t>BOMBE Ø50 PIVOINE ROUGE À CHGT FRISSON BLANC</t>
  </si>
  <si>
    <t>2" Shell Red Time Rain Peony</t>
  </si>
  <si>
    <t>91150-61</t>
  </si>
  <si>
    <t>BOMBE Ø50 PIVOINE MULTICOLORE À CHGT FRISSON</t>
  </si>
  <si>
    <t>2" Shell Color Crackling Peony</t>
  </si>
  <si>
    <t>91210-18</t>
  </si>
  <si>
    <t>BOMBE Ø100 TRONC PALMIER FILET D'OR</t>
  </si>
  <si>
    <t>4" Shell Brocade Crown to Blue w/1 Big Tail B Crown</t>
  </si>
  <si>
    <t>91210-18/B</t>
  </si>
  <si>
    <t xml:space="preserve">BOMBE Ø100 TRONC PALMIER FILET D'OR À CHGT BLEU </t>
  </si>
  <si>
    <t>91212-19</t>
  </si>
  <si>
    <t>5" Shell Silver Crown with Silver Tail</t>
  </si>
  <si>
    <t>91375-08</t>
  </si>
  <si>
    <t>BOMBE Ø75 PIVOINE MULTICOLORE À CHGT FRISSON</t>
  </si>
  <si>
    <t>3'' Shell Multicolor to Cherry</t>
  </si>
  <si>
    <t>91410-12</t>
  </si>
  <si>
    <t>BOMBE Ø100 PIVOINE TRAÎNÉE ARGENT À CHGT BLEU</t>
  </si>
  <si>
    <t>4" Shell Silver wave to blue</t>
  </si>
  <si>
    <t>PIVOINE TRAINEE</t>
  </si>
  <si>
    <t>91410-21</t>
  </si>
  <si>
    <t xml:space="preserve">BOMBE Ø100 PIVOINE TRAÎNÉE ARGENT À CHGT JAUNE </t>
  </si>
  <si>
    <t>4" Shell Silver wave to Yellow peony</t>
  </si>
  <si>
    <t>91410-33</t>
  </si>
  <si>
    <t>BOMBE Ø100 PIVOINE TRAÎNÉE ARGENT À CHGT VERT</t>
  </si>
  <si>
    <t>4" Shell Silver wave to green</t>
  </si>
  <si>
    <t>91410-42</t>
  </si>
  <si>
    <t xml:space="preserve">BOMBE Ø100 PIVOINE TRAÎNÉE ARGENT À CHGT ROUGE </t>
  </si>
  <si>
    <t>4" Shell Silver wave to Red peony</t>
  </si>
  <si>
    <t>91410-51</t>
  </si>
  <si>
    <t xml:space="preserve">BOMBE Ø100 PIVOINE TRAÎNÉE ARGENT À CHGT OR </t>
  </si>
  <si>
    <t>4" Shell Silver wave to Gold peony</t>
  </si>
  <si>
    <t>91410-62</t>
  </si>
  <si>
    <t>BOMBE Ø100 PIVOINE TRAÎNÉE ARGENT À CHGT MULTI</t>
  </si>
  <si>
    <t>4" Shell Silver wave to Multicolor peony</t>
  </si>
  <si>
    <t>91410-63</t>
  </si>
  <si>
    <t xml:space="preserve">BOMBE Ø100 PIVOINE TRAÎNÉE ARGENT À CHGT ARGENT </t>
  </si>
  <si>
    <t>4" Shell Silver wave to Silver peony</t>
  </si>
  <si>
    <t>91410-72</t>
  </si>
  <si>
    <t xml:space="preserve">BOMBE Ø100 PIVOINE TRAÎNÉE ARGT À CHGT VIOLET </t>
  </si>
  <si>
    <t>4" Shell Silver wave to purple</t>
  </si>
  <si>
    <t>91412-12</t>
  </si>
  <si>
    <t xml:space="preserve">BOMBE Ø125 PIVOINE TRAÎNÉE ARGENT À CHGT BLEU </t>
  </si>
  <si>
    <t>5" Shell Silver wave to blue peony</t>
  </si>
  <si>
    <t>91412-33</t>
  </si>
  <si>
    <t>BOMBE Ø125 PIVOINE TRAÎNÉE ARGENT À CHGT VERT</t>
  </si>
  <si>
    <t>5" Shell Silver wave to green peony</t>
  </si>
  <si>
    <t>91412-42</t>
  </si>
  <si>
    <t xml:space="preserve">BOMBE Ø125 PIVOINE TRAÎNÉE ARGENT À CHGT ROUGE </t>
  </si>
  <si>
    <t>5" Shell Silver wave to red peony</t>
  </si>
  <si>
    <t>91412-62</t>
  </si>
  <si>
    <t xml:space="preserve">BOMBE Ø125 PIVOINE TRAÎNÉE ARGT CHGT MULTICOLORE </t>
  </si>
  <si>
    <t>5" Shell silver wave to variegated</t>
  </si>
  <si>
    <t>1004-F4-69253205</t>
  </si>
  <si>
    <t>91412-72</t>
  </si>
  <si>
    <t xml:space="preserve">BOMBE Ø125 PIVOINE TRAÎNÉE ARGENT À CHGT VIOLET </t>
  </si>
  <si>
    <t>5" Shell Silver wave to purple</t>
  </si>
  <si>
    <t>91450-12</t>
  </si>
  <si>
    <t xml:space="preserve">BOMBE Ø50 PIVOINE TRAÎNÉE ARGENT À CHGT BLEU </t>
  </si>
  <si>
    <t>2" Shell Silver wave to blue peony</t>
  </si>
  <si>
    <t>91450-21</t>
  </si>
  <si>
    <t xml:space="preserve">BOMBE Ø50 PIVOINE TRAÎNÉE ARGENT À CHGT JAUNE </t>
  </si>
  <si>
    <t>2" Shell Silver wave to Yellow peony</t>
  </si>
  <si>
    <t>91450-33</t>
  </si>
  <si>
    <t xml:space="preserve">BOMBE Ø50 PIVOINE TRAÎNÉE ARGENT À CHGT VERT </t>
  </si>
  <si>
    <t>2" Shell Silver wave to Green peony</t>
  </si>
  <si>
    <t>91450-42</t>
  </si>
  <si>
    <t>BOMBE Ø50 PIVOINE TRAÎNÉE ARGENT À CHGT ROUGE</t>
  </si>
  <si>
    <t>2" Shell Silver wave to red peony</t>
  </si>
  <si>
    <t>91450-51</t>
  </si>
  <si>
    <t xml:space="preserve">BOMBE Ø50 PIVOINE TRAÎNÉE ARGENT À CHGT OR </t>
  </si>
  <si>
    <t>2" Shell Silver Wave to Gold Peony</t>
  </si>
  <si>
    <t>91450-62</t>
  </si>
  <si>
    <t xml:space="preserve">BOMBE Ø50 PIVOINE TRAÎNÉE ARGT À CHGT MULTICOLORE </t>
  </si>
  <si>
    <t>2" Shell Silver Wave to Multicolor Peony</t>
  </si>
  <si>
    <t>91450-63</t>
  </si>
  <si>
    <t xml:space="preserve">BOMBE Ø50 PIVOINE TRAÎNÉE ARGENT À CHGT ARGENT </t>
  </si>
  <si>
    <t>2" Shell Silver Wave to Silver Peony</t>
  </si>
  <si>
    <t>91450-72</t>
  </si>
  <si>
    <t xml:space="preserve">BOMBE Ø50 PIVOINE TRAÎNÉE ARGENT À CHGT VIOLET </t>
  </si>
  <si>
    <t>2" Shell Silver Wave to Purple Peony</t>
  </si>
  <si>
    <t>91475-12</t>
  </si>
  <si>
    <t xml:space="preserve">BOMBE Ø75 PIVOINE TRAÎNÉE ARGENT À CHGT BLEU </t>
  </si>
  <si>
    <t>3" Shell Silver Wave to Blue Peony</t>
  </si>
  <si>
    <t>91475-33</t>
  </si>
  <si>
    <t xml:space="preserve">BOMBE Ø75 PIVOINE TRAÎNÉE ARGENT À CHGT VERT </t>
  </si>
  <si>
    <t>3" Shell Silver Wave to Green Peony</t>
  </si>
  <si>
    <t>91475-42</t>
  </si>
  <si>
    <t xml:space="preserve">BOMBE Ø75 PIVOINE TRAÎNÉE ARGENT À CHGT ROUGE </t>
  </si>
  <si>
    <t>3" Shell Silver Wave to Red Peony F4</t>
  </si>
  <si>
    <t>91475-51</t>
  </si>
  <si>
    <t xml:space="preserve">BOMBE Ø75 PIVOINE TRAÎNÉE ARGENT À CHGT OR </t>
  </si>
  <si>
    <t>3" Shell Silver Wave to Golden Peony F4</t>
  </si>
  <si>
    <t>91475-62</t>
  </si>
  <si>
    <t xml:space="preserve">BOMBE Ø75 PIVOINE TRAÎNÉE ARGT À CHGT MULTICOLORE </t>
  </si>
  <si>
    <t>3" Shell Silver Wave to Multicolor</t>
  </si>
  <si>
    <t>91475-63</t>
  </si>
  <si>
    <t xml:space="preserve">BOMBE Ø75 PIVOINE TRAÎNÉE ARGENT À CHGT ARGENT </t>
  </si>
  <si>
    <t>3" Shell Silver Wave to Silver</t>
  </si>
  <si>
    <t>91475-72</t>
  </si>
  <si>
    <t xml:space="preserve">BOMBE Ø75 PIVOINE TRAÎNÉE ARGENT À CHGT VIOLET </t>
  </si>
  <si>
    <t>3" Shell Silver Wave to Purple Peony</t>
  </si>
  <si>
    <t>91475-91</t>
  </si>
  <si>
    <t xml:space="preserve">BOMBE Ø75 PIVOINE FRISSONNANT OR CHGT CLIGNO BLC </t>
  </si>
  <si>
    <t>3"Gold Rain to White Strobe</t>
  </si>
  <si>
    <t>91510-72</t>
  </si>
  <si>
    <t>BOMBE Ø100 PIV. TRAINÉE ARGT CHGT ROUGE CHGT BLEU</t>
  </si>
  <si>
    <t>4" Shell Silver Wave to Red to Blue</t>
  </si>
  <si>
    <t>91512-60</t>
  </si>
  <si>
    <t xml:space="preserve">BOMBE Ø125 FILET D'OR À CHGT ROSE AVEC TRONC </t>
  </si>
  <si>
    <t>5" Shell Brocade Crown to Pink with Brocade Tail</t>
  </si>
  <si>
    <t>91512-61</t>
  </si>
  <si>
    <t xml:space="preserve">BOMBE Ø125 FILET D'OR CHGT BLEU + TRONC CLIGNO </t>
  </si>
  <si>
    <t>5" Shell Brocade Crown to White Strobe w/ Brocade Tail</t>
  </si>
  <si>
    <t>91512-62</t>
  </si>
  <si>
    <t>BOMBE Ø125 FILET D'OR À CHGT BLEU AVEC TRONC OR</t>
  </si>
  <si>
    <t>5" Shell Brocade Crown to Blue with Brocade Tail</t>
  </si>
  <si>
    <t>91575-72</t>
  </si>
  <si>
    <t xml:space="preserve">BOMBE Ø75 DRAPEAU BLEU/BLANC/ROUGE </t>
  </si>
  <si>
    <t>3" Shell Blue / White/ Red Flag</t>
  </si>
  <si>
    <t>91610-01</t>
  </si>
  <si>
    <t xml:space="preserve">BOMBE Ø100 PIV. ROSE CHGT FRISSON PISTIL FRISSON </t>
  </si>
  <si>
    <t>4" Shell Pink to Cherry w/ Cherry Pistil</t>
  </si>
  <si>
    <t>91610-03</t>
  </si>
  <si>
    <t>BOMBE Ø100 PIV.BLANCHE CHGT FRISSON PISTIL FRISSON</t>
  </si>
  <si>
    <t>4" Shell White to Cherry w/ Cherry Pistil</t>
  </si>
  <si>
    <t>91610-05</t>
  </si>
  <si>
    <t xml:space="preserve">BOMBE Ø100 PIV. VERTE CHGT FRISSON PISTIL FRISSON </t>
  </si>
  <si>
    <t>4" Shell Green to Cherry w/ Cherry Pistil</t>
  </si>
  <si>
    <t>91610-06</t>
  </si>
  <si>
    <t xml:space="preserve">BOMBE Ø100 PIV. ROUGE CHGT FRISSON PISTIL FRISSON </t>
  </si>
  <si>
    <t>4" Shell Red to Cherry w/ Cherry Pistil</t>
  </si>
  <si>
    <t>91610-62</t>
  </si>
  <si>
    <t>BOMBE Ø100 PIV.BLEUE CHGT ARGT PISTIL RGE TRC ARGT</t>
  </si>
  <si>
    <t>4" Shell Blue to silver peony with red pistil and silver tail</t>
  </si>
  <si>
    <t>91675-01</t>
  </si>
  <si>
    <t xml:space="preserve">BOMBE Ø75 PIV. ROSE CHGT FRISSON PISTIL FRISSON </t>
  </si>
  <si>
    <t>3" Shell Pink to Cherry w/ Cherry pistil</t>
  </si>
  <si>
    <t>91675-03</t>
  </si>
  <si>
    <t>BOMBE Ø75 PIV. BLANCHE CHGT FRISSON PISTIL FRISSON</t>
  </si>
  <si>
    <t>3" Shell White to Cherry w/ Cherry pistil</t>
  </si>
  <si>
    <t>91675-05</t>
  </si>
  <si>
    <t xml:space="preserve">BOMBE Ø75 PIV. VERTE CHGT FRISSON PISTIL FRISSON </t>
  </si>
  <si>
    <t>3" Shell Green to Cherry w/ Cherry pistil</t>
  </si>
  <si>
    <t>91675-06</t>
  </si>
  <si>
    <t xml:space="preserve">BOMBE Ø75 PIV. ROUGE CHGT FRISSON PISTIL FRISSON </t>
  </si>
  <si>
    <t xml:space="preserve">3'' Shell Red to Cherry w/ Cherry pistil </t>
  </si>
  <si>
    <t>91675-42</t>
  </si>
  <si>
    <t>BOMBE Ø75 PIVOINE CLIGNO OR CHGT BLEU PISTIL ROUGE</t>
  </si>
  <si>
    <t>3'' Shell Gold strobe to blue with red pistil</t>
  </si>
  <si>
    <t>91675-62</t>
  </si>
  <si>
    <t>BOMBE Ø75 PIV. BLEUE CHGT AGT PISTIL RGE + TRC AGT</t>
  </si>
  <si>
    <t>3" Shell blue to silver with red pistil</t>
  </si>
  <si>
    <t>91710-02</t>
  </si>
  <si>
    <t xml:space="preserve">BOMBE Ø100 PIV. BLEUE CHGT FRISSON PISTIL FRISSON </t>
  </si>
  <si>
    <t>4" Shell Blue to Cherry w/ Cherry Pistil</t>
  </si>
  <si>
    <t>91775-02</t>
  </si>
  <si>
    <t xml:space="preserve">BOMBE Ø75 PIV. BLEUE CHGT FRISSON PISTIL FRISSON </t>
  </si>
  <si>
    <t>3" Shell Blue to Cherry w/ Cherry pistil</t>
  </si>
  <si>
    <t>91912-90</t>
  </si>
  <si>
    <t>5" Shell Palm Tree Flower Crown to Purple w/2 Big Tails Flower Crown</t>
  </si>
  <si>
    <t>91975-22</t>
  </si>
  <si>
    <t>BOMBE Ø75 PIVOINE ROUGE PISTIL BLEU AVC TRONC ARGT</t>
  </si>
  <si>
    <t>3" Shell Red peony with blue pistil and silver tail</t>
  </si>
  <si>
    <t>92075-02</t>
  </si>
  <si>
    <t>BOMBE Ø75 PIVOINE 1/2 BLEUE 1/2 ROUGE TRAINEE AG</t>
  </si>
  <si>
    <t>3'' Shell Half silver wave to red half silver wave to blue peony</t>
  </si>
  <si>
    <t>BBCR</t>
  </si>
  <si>
    <t>92075-19</t>
  </si>
  <si>
    <t>BOMBE Ø75 PIVOINE DEMI BLEUE DEMI FILET D'ARGENT</t>
  </si>
  <si>
    <t>3'' Shell Half blue half silver crown peony</t>
  </si>
  <si>
    <t>92075-59</t>
  </si>
  <si>
    <t>3'' Shell Half red half silver crown peony</t>
  </si>
  <si>
    <t>92110-06</t>
  </si>
  <si>
    <t>BOMBE Ø100 PIVOINE 1/2 ROUGE 1/2 BLEUE TRONC ARGT</t>
  </si>
  <si>
    <t>4" Shell Half red half blue peony with silver tail</t>
  </si>
  <si>
    <t>92112-06</t>
  </si>
  <si>
    <t xml:space="preserve">BOMBE Ø125 TRONC ARGENT + BOMBE ROUGE/ BLEU </t>
  </si>
  <si>
    <t>5" Shell Silv Tail + 1/2Red1/2 Bl w/coconut pistil</t>
  </si>
  <si>
    <t>92175-06</t>
  </si>
  <si>
    <t>BOMBE Ø75 PIVOINE 1/2 ROUGE 1/2 BLEUE + TRONC ARGT</t>
  </si>
  <si>
    <t>3" Shell Half red half blue peony with silver tail</t>
  </si>
  <si>
    <t>92310-02</t>
  </si>
  <si>
    <t xml:space="preserve">BOMBE Ø100 SERPENTIN ARGENT PISTIL BLEU </t>
  </si>
  <si>
    <t>4" Shell  Silver spinner w/ Blue Pistil</t>
  </si>
  <si>
    <t>92310-06</t>
  </si>
  <si>
    <t xml:space="preserve">BOMBE Ø100 SERPENTIN ARGENT PISTIL ROUGE </t>
  </si>
  <si>
    <t>4" Shell  Silver spinner w/Red Pistil</t>
  </si>
  <si>
    <t>92310-87</t>
  </si>
  <si>
    <t xml:space="preserve">BOMBE Ø100 TROIS CERCLES CROISÉS + PISTIL FRISSON </t>
  </si>
  <si>
    <t>4" Shell Three cross Rings w/ Crackling Pistil</t>
  </si>
  <si>
    <t>92315-87</t>
  </si>
  <si>
    <t xml:space="preserve">BOMBE Ø150 TROIS CERCLES CROISÉS + PISTIL FRISSON </t>
  </si>
  <si>
    <t>6" Three Cross Rings w/Crackling Pistil</t>
  </si>
  <si>
    <t>1008-F4-69253207</t>
  </si>
  <si>
    <t>93512-18</t>
  </si>
  <si>
    <t xml:space="preserve">BOMBE Ø125 TRONC + FILET D'OR </t>
  </si>
  <si>
    <t>5" Shell Brocade C tail + Brocade Crown Dalhia</t>
  </si>
  <si>
    <t>93610-09</t>
  </si>
  <si>
    <t xml:space="preserve">BOMBE Ø100 ARAIGNÉE PAILLETÉ ARGENT </t>
  </si>
  <si>
    <t>4" Shell Silver palm tree</t>
  </si>
  <si>
    <t>93675-09</t>
  </si>
  <si>
    <t xml:space="preserve">BOMBE Ø75 ARAIGNÉE PAILLETÉ ARGENT </t>
  </si>
  <si>
    <t>3"Shell Silver Pin Coconut</t>
  </si>
  <si>
    <t>93710-02</t>
  </si>
  <si>
    <t>BOMBE Ø100 MÉDUSE BLEU</t>
  </si>
  <si>
    <t>4" Shell Blue mushrooms</t>
  </si>
  <si>
    <t>93710-06</t>
  </si>
  <si>
    <t>BOMBE Ø100 MÉDUSE ROUGE</t>
  </si>
  <si>
    <t>4'' Shell Red Mushroom</t>
  </si>
  <si>
    <t>94010-20</t>
  </si>
  <si>
    <t xml:space="preserve">BOMBE Ø100 FILET D'OR EN CASCADE </t>
  </si>
  <si>
    <t>4" Shell Brocade Crown to Waterfall</t>
  </si>
  <si>
    <t>94012-18</t>
  </si>
  <si>
    <t xml:space="preserve">BOMBE Ø125 FILET D'OR EN CASCADE </t>
  </si>
  <si>
    <t>5" Shell Brocade Crown to Waterfal</t>
  </si>
  <si>
    <t>1008-F4-69253204</t>
  </si>
  <si>
    <t>94015-18</t>
  </si>
  <si>
    <t xml:space="preserve">BOMBE Ø150 FILET D'OR EN CASCADE </t>
  </si>
  <si>
    <t>6" Shell Brocade Crown to Waterfall</t>
  </si>
  <si>
    <t>1008-F4-69253206</t>
  </si>
  <si>
    <t>94075-20</t>
  </si>
  <si>
    <t>BOMBE Ø75 FILET D'OR EN CASCADE</t>
  </si>
  <si>
    <t>3" Shell Brocade Crown to Waterfall</t>
  </si>
  <si>
    <t>1008-F4-69252666</t>
  </si>
  <si>
    <t>95010-02</t>
  </si>
  <si>
    <t xml:space="preserve">BOMBE Ø100 CERCLE BLEU </t>
  </si>
  <si>
    <t>4" Shell  blue Ring</t>
  </si>
  <si>
    <t>95010-06</t>
  </si>
  <si>
    <t xml:space="preserve">BOMBE Ø100 CERCLE ROUGE </t>
  </si>
  <si>
    <t>4" Shell  red Ring</t>
  </si>
  <si>
    <t>95010-09</t>
  </si>
  <si>
    <t xml:space="preserve">BOMBE Ø100 CERCLE ARGENT </t>
  </si>
  <si>
    <t>4" Shell  silver ring</t>
  </si>
  <si>
    <t>95075-06</t>
  </si>
  <si>
    <t xml:space="preserve">BOMBE Ø75 CERCLE ROUGE </t>
  </si>
  <si>
    <t>3" Shell  red Ring</t>
  </si>
  <si>
    <t>95075-09</t>
  </si>
  <si>
    <t xml:space="preserve">BOMBE Ø75 CERCLE ARGENT </t>
  </si>
  <si>
    <t>3" Shell  silver ring</t>
  </si>
  <si>
    <t>95275-52</t>
  </si>
  <si>
    <t xml:space="preserve">BOMBE Ø75 CERCLE BLEU CENTRE ROUGE </t>
  </si>
  <si>
    <t>3" Shell Saturn Blue with Red Heart</t>
  </si>
  <si>
    <t>95610-10</t>
  </si>
  <si>
    <t xml:space="preserve">BOMBE Ø100 DRAPEAU BLEU/BLANC/ROUGE </t>
  </si>
  <si>
    <t>4" Shell Blue/ white/ red flag</t>
  </si>
  <si>
    <t>96075-02</t>
  </si>
  <si>
    <t>3'' Shell BLUEchrysantheme</t>
  </si>
  <si>
    <t>96075-05</t>
  </si>
  <si>
    <t>3'' Shell green chrysantheme</t>
  </si>
  <si>
    <t>96075-08</t>
  </si>
  <si>
    <t>3'' Shell Multicolore Chrysanthemum</t>
  </si>
  <si>
    <t>96075-09</t>
  </si>
  <si>
    <t>3'' Shell silver Chrysanthemum</t>
  </si>
  <si>
    <t>96075-86</t>
  </si>
  <si>
    <t>3'' Shell Red &amp; Gold Chrysanthemum</t>
  </si>
  <si>
    <t>97175-64</t>
  </si>
  <si>
    <t xml:space="preserve">BOMBE Ø75 DAHLIA JAUNE PISTIL CLIGNOTANT ARGENT </t>
  </si>
  <si>
    <t>3" yellow dahlia w/ silver strobe pistil</t>
  </si>
  <si>
    <t>ARAIGNEE PISTIL</t>
  </si>
  <si>
    <t>97175-68</t>
  </si>
  <si>
    <t>BOMBE Ø75 DAHLIA MULTI-PASTEL PISTIL CLIGNO. ARGT</t>
  </si>
  <si>
    <t>3'' Shell Peach, lemon, aqua dahlia with silver strobe pistil</t>
  </si>
  <si>
    <t>97175-70</t>
  </si>
  <si>
    <t>BOMBE Ø75 DAHLIA VIOLET PISTIL CLIGNOTANT ARGENT</t>
  </si>
  <si>
    <t>3" purple dahlia w/ silver strobe pistil</t>
  </si>
  <si>
    <t>97175-75</t>
  </si>
  <si>
    <t xml:space="preserve">BOMBE Ø75 DAHLIA VERT PISTIL CLIGNOTANT ARGENT </t>
  </si>
  <si>
    <t>3" green dahlia w/ silver strobe pistil</t>
  </si>
  <si>
    <t>97175-76</t>
  </si>
  <si>
    <t xml:space="preserve">BOMBE Ø75 DAHLIA ROUGE PISTIL CLIGNOTANT ARGENT </t>
  </si>
  <si>
    <t>3" Red dahlia w/ silver strobe pistil</t>
  </si>
  <si>
    <t>97515-09</t>
  </si>
  <si>
    <t xml:space="preserve">BOMBE Ø150 ETINCELLE PÉTILLANTE ARGENT </t>
  </si>
  <si>
    <t>98010-10</t>
  </si>
  <si>
    <t xml:space="preserve">BOMBE Ø100 MOSAÏQUE VIOLETTE </t>
  </si>
  <si>
    <t>4" Shell Purple Crosette</t>
  </si>
  <si>
    <t>98012-05</t>
  </si>
  <si>
    <t xml:space="preserve">BOMBE Ø125 MOSAÏQUE VERTE </t>
  </si>
  <si>
    <t xml:space="preserve">5" Shell Green Crossette </t>
  </si>
  <si>
    <t>98012-06</t>
  </si>
  <si>
    <t xml:space="preserve">BOMBE Ø125 MOSAÏQUE ROUGE </t>
  </si>
  <si>
    <t>5" Shell Red Crossette</t>
  </si>
  <si>
    <t>98012-10</t>
  </si>
  <si>
    <t>BOMBE Ø125 MOSAÏQUE VIOLETTE</t>
  </si>
  <si>
    <t>5" Shell Purple Crossette</t>
  </si>
  <si>
    <t>98275-06</t>
  </si>
  <si>
    <t>BOMBE Ø75 MOSAÏQUE ROUGE À CHGT FRISSON</t>
  </si>
  <si>
    <t>3" Shell Red to crackling crossette</t>
  </si>
  <si>
    <t>98275-09</t>
  </si>
  <si>
    <t>BOMBE Ø75 MOSAÏQUE ARGENT À CHGT FRISSON</t>
  </si>
  <si>
    <t>3'' Shell Silver to crackling crossette</t>
  </si>
  <si>
    <t>98275-46</t>
  </si>
  <si>
    <t>BOMBE Ø75 MOSAÏQUE ROUGE À CHGT VERT</t>
  </si>
  <si>
    <t>3" Shell Red coconut crossette</t>
  </si>
  <si>
    <t>98275-86</t>
  </si>
  <si>
    <t>BOMBE Ø75 MOSAÏQUE ROUGE À CHGT ARGT</t>
  </si>
  <si>
    <t>3" Shell Red to silver crossette</t>
  </si>
  <si>
    <t>99010-02</t>
  </si>
  <si>
    <t xml:space="preserve">BOMBE Ø100 ETOILES FILANTES BLEUES </t>
  </si>
  <si>
    <t>4" Shell Blue swimming star</t>
  </si>
  <si>
    <t>99010-05</t>
  </si>
  <si>
    <t xml:space="preserve">BOMBE Ø100 ETOILES FILANTES VERTES </t>
  </si>
  <si>
    <t>4" Shell Green swimming star</t>
  </si>
  <si>
    <t>99010-06</t>
  </si>
  <si>
    <t xml:space="preserve">BOMBE Ø100 ETOILES FILANTES ROUGES </t>
  </si>
  <si>
    <t>4" Shell Red swimming star</t>
  </si>
  <si>
    <t>99010-09</t>
  </si>
  <si>
    <t xml:space="preserve">BOMBE Ø100 ETOILES FILANTES ARGENT </t>
  </si>
  <si>
    <t>4" Shell Silver swimming star</t>
  </si>
  <si>
    <t>99210-02</t>
  </si>
  <si>
    <t>BOMBE Ø100 FEUILLES BLEUES</t>
  </si>
  <si>
    <t>4" Shell Blue falling leaves</t>
  </si>
  <si>
    <t>99210-05</t>
  </si>
  <si>
    <t>BOMBE Ø100 FEUILLES VERTES</t>
  </si>
  <si>
    <t>4" Shell Green falling leaves</t>
  </si>
  <si>
    <t>99210-06</t>
  </si>
  <si>
    <t>BOMBE Ø100 FEUILLES ROUGES</t>
  </si>
  <si>
    <t>4"Shell  Red falling leaves</t>
  </si>
  <si>
    <t>99210-08</t>
  </si>
  <si>
    <t xml:space="preserve">BOMBE Ø100 FEUILLES MULTICOLORES </t>
  </si>
  <si>
    <t>4" Shell Color falling leaves</t>
  </si>
  <si>
    <t>99210-09</t>
  </si>
  <si>
    <t xml:space="preserve">BOMBE Ø100 FEUILLES ARGENT </t>
  </si>
  <si>
    <t>4" Shell Silver  falling leaves</t>
  </si>
  <si>
    <t>99275-04</t>
  </si>
  <si>
    <t xml:space="preserve">BOMBE Ø75 FEUILLES JAUNES </t>
  </si>
  <si>
    <t>3" Shell Yellow Falling Leaves</t>
  </si>
  <si>
    <t>99275-05</t>
  </si>
  <si>
    <t xml:space="preserve">BOMBE Ø75 FEUILLES VERTES </t>
  </si>
  <si>
    <t>3" Shell  Green swimming star</t>
  </si>
  <si>
    <t>99275-08</t>
  </si>
  <si>
    <t xml:space="preserve">BOMBE Ø75 FEUILLES MULTICOLORE </t>
  </si>
  <si>
    <t>3" Shell variegated swimming sta</t>
  </si>
  <si>
    <t>99610-02</t>
  </si>
  <si>
    <t xml:space="preserve">BOMBE Ø100 SAULE BLEU </t>
  </si>
  <si>
    <t>4'' Shell Blue Willow</t>
  </si>
  <si>
    <t>99610-07</t>
  </si>
  <si>
    <t xml:space="preserve">BOMBE Ø100 SAULE PLEUREUR </t>
  </si>
  <si>
    <t>4" Shell Golden willow F4</t>
  </si>
  <si>
    <t>99610-35</t>
  </si>
  <si>
    <t>BOMBE Ø100 SAULE CLIGNOTANT VERT</t>
  </si>
  <si>
    <t>4'' Shell Green Strobe Willow</t>
  </si>
  <si>
    <t>99610-37</t>
  </si>
  <si>
    <t xml:space="preserve">BOMBE Ø100 SAULE CLIGNOTANT OR </t>
  </si>
  <si>
    <t>4'' Shell Golden Strobe Willow</t>
  </si>
  <si>
    <t>99610-39</t>
  </si>
  <si>
    <t xml:space="preserve">BOMBE Ø100 SAULE CLIGNOTANT ARGENT </t>
  </si>
  <si>
    <t>4'' Shell Silver Strobe Willow</t>
  </si>
  <si>
    <t>99612-39</t>
  </si>
  <si>
    <t xml:space="preserve">BOMBE Ø125 SAULE CLIGNOTANT ARGENT </t>
  </si>
  <si>
    <t>5'' Shell Silver Strobe Willow</t>
  </si>
  <si>
    <t>99612-57</t>
  </si>
  <si>
    <t xml:space="preserve">BOMBE Ø125 TRONC PALMIER SAULE PLEUREUR </t>
  </si>
  <si>
    <t>5'' Shell Palm Tree Gold Willow w/2 Big Tails Gold Willow</t>
  </si>
  <si>
    <t>99615-39</t>
  </si>
  <si>
    <t>BOMBE 150 MM SAULE CLIGNOTANT ARGENT</t>
  </si>
  <si>
    <t>6" Silver strobe Willow</t>
  </si>
  <si>
    <t>99650-02</t>
  </si>
  <si>
    <t>BOMBE Ø50 SAULE BLEUE</t>
  </si>
  <si>
    <t>2'' Shell Blue willow</t>
  </si>
  <si>
    <t>99650-37</t>
  </si>
  <si>
    <t>BOMBE Ø50 SAULE CLIGNOTANT OR</t>
  </si>
  <si>
    <t xml:space="preserve">2'' Shell Golden Strobe Willow </t>
  </si>
  <si>
    <t>99675-07</t>
  </si>
  <si>
    <t xml:space="preserve">BOMBE Ø75 SAULE PLEUREUR </t>
  </si>
  <si>
    <t>3" Shell Golden Willow</t>
  </si>
  <si>
    <t>99675-07F</t>
  </si>
  <si>
    <t xml:space="preserve">BOMBE Ø75 FILET D'OR FRISSON BLANC </t>
  </si>
  <si>
    <t>3" Shell Silver Crackling Willow</t>
  </si>
  <si>
    <t>99675-35</t>
  </si>
  <si>
    <t xml:space="preserve">BOMBE Ø75 SAULE CLIGNOTANT VERT </t>
  </si>
  <si>
    <t>3'' Shell Green Strobe Willow</t>
  </si>
  <si>
    <t>99675-37</t>
  </si>
  <si>
    <t>BOMBE Ø75 SAULE CLIGNOTANT OR</t>
  </si>
  <si>
    <t>3'' Shell Golden Strobe Willow</t>
  </si>
  <si>
    <t>99675-39</t>
  </si>
  <si>
    <t xml:space="preserve">BOMBE Ø75 SAULE CLIGNOTANT ARGENT </t>
  </si>
  <si>
    <t>3" Shell Silver Strobe Willow</t>
  </si>
  <si>
    <t>99675-54</t>
  </si>
  <si>
    <t>BOMBE Ø75 SAULE LUMIÈRE JAUNE À CHGT FRISSON BLANC</t>
  </si>
  <si>
    <t>3'' Shell Yellow Light Willow to Crackling Rain</t>
  </si>
  <si>
    <t>99775-56</t>
  </si>
  <si>
    <t xml:space="preserve">BOMBE Ø75 CŒUR ROUGE </t>
  </si>
  <si>
    <t>3" Shell  Red Hear</t>
  </si>
  <si>
    <t>99910-61</t>
  </si>
  <si>
    <t xml:space="preserve">BOMBE Ø100 MOTIF SOURIRE </t>
  </si>
  <si>
    <t>4'' Shell Smile Face</t>
  </si>
  <si>
    <t>99912-03</t>
  </si>
  <si>
    <t xml:space="preserve">BOMBE Ø125 EMERAUDE ET SIFFLETS </t>
  </si>
  <si>
    <t>5'' Shell Whistles W/ Green Pistil</t>
  </si>
  <si>
    <t>99912-10</t>
  </si>
  <si>
    <t xml:space="preserve">BOMBE Ø125 MÉDUSE </t>
  </si>
  <si>
    <t>5" Shell Medusa</t>
  </si>
  <si>
    <t>99912-16DTO</t>
  </si>
  <si>
    <t xml:space="preserve">BOMBE Ø125 CERCLE ROUGE + DÉTO </t>
  </si>
  <si>
    <t>5" Shell Red ring w/ Thousand Flashing thunder</t>
  </si>
  <si>
    <t>99912-19BR</t>
  </si>
  <si>
    <t xml:space="preserve">BOMBE Ø125 DRAPEAU FRANÇAIS </t>
  </si>
  <si>
    <t>5" Shell Half red half blue in silver ring</t>
  </si>
  <si>
    <t>CHANDELLE</t>
  </si>
  <si>
    <t>31520</t>
  </si>
  <si>
    <t>BOTTE DE 3 CHANDELLES 20 MM 7 DEPARTS DETONATION</t>
  </si>
  <si>
    <t>20mm RC 7's 3 pcs in a bundle Titanium salute</t>
  </si>
  <si>
    <t>1008-F3-69248742</t>
  </si>
  <si>
    <t>38049-09</t>
  </si>
  <si>
    <t xml:space="preserve">2" RC 8's Silver tail to salute </t>
  </si>
  <si>
    <t>1008-F4-69242603</t>
  </si>
  <si>
    <t>30050-01CE</t>
  </si>
  <si>
    <t xml:space="preserve">CHAND. 50 MM 8 BOMBETTES  FRISSON </t>
  </si>
  <si>
    <t>2" RC 8's Crackling Shells</t>
  </si>
  <si>
    <t>1008-F4-69245794</t>
  </si>
  <si>
    <t>30050-02CE</t>
  </si>
  <si>
    <t xml:space="preserve">CHAND. 50 MM 8 BOMBETTES  BLEU </t>
  </si>
  <si>
    <t xml:space="preserve">2" RC 8's  Blue Shells </t>
  </si>
  <si>
    <t>30050-06CE</t>
  </si>
  <si>
    <t xml:space="preserve">CHAND. 50 MM 8 BOMBETTES  ROUGE </t>
  </si>
  <si>
    <t xml:space="preserve">2" RC 8's  Red Shells </t>
  </si>
  <si>
    <t>30050-08CE</t>
  </si>
  <si>
    <t>CHAND. 50 MM 8 BOMBETTES  MULTICOLORE</t>
  </si>
  <si>
    <t>2" RC 8's  Multicolor Shells</t>
  </si>
  <si>
    <t>30050-09CE</t>
  </si>
  <si>
    <t xml:space="preserve">CHAND. 50 MM 8 BOMBETTES  ARGENT </t>
  </si>
  <si>
    <t xml:space="preserve">2" RC 8's  Silver Shells </t>
  </si>
  <si>
    <t>30050-19CE</t>
  </si>
  <si>
    <t>CHAND. 50 MM 8 BOMBETTES  FILET D'OR</t>
  </si>
  <si>
    <t xml:space="preserve">2" RC 8's  Brocade Crown Shells </t>
  </si>
  <si>
    <t>30050-26CE</t>
  </si>
  <si>
    <t>CHAND. 50 MM 8 BOMBETTES  MANDARINE</t>
  </si>
  <si>
    <t>2" RC 8 shots - Orange Shells</t>
  </si>
  <si>
    <t>30210X3</t>
  </si>
  <si>
    <t>BOTTE DE 3 CHANDELLES 10 MM 20 COMÈTES BLEUES</t>
  </si>
  <si>
    <t>10mm RC 20's 3 in bundle Blue tail.</t>
  </si>
  <si>
    <t>1008-F2-69248743</t>
  </si>
  <si>
    <t>30310X3</t>
  </si>
  <si>
    <t xml:space="preserve">BOTTE DE 3 CHANDELLES 10 MM 20 COMÈTES BLANCHES </t>
  </si>
  <si>
    <t>10mm RC 20's 3 in bundle White tail.</t>
  </si>
  <si>
    <t>30610X3</t>
  </si>
  <si>
    <t xml:space="preserve">BOTTE DE 3 CHANDELLES 10 MM 20 COMÈTES ROUGES </t>
  </si>
  <si>
    <t>10mm RC 20 sh 3 in bundle Red tail. 30 sec</t>
  </si>
  <si>
    <t>30810X3</t>
  </si>
  <si>
    <t>BOTTE DE 3 CHANDELLES 10 MM 20 COMÈTES MULTIC</t>
  </si>
  <si>
    <t>10mm RC 20's 3 in bundle Multicolore tail.</t>
  </si>
  <si>
    <t>31032-02CE</t>
  </si>
  <si>
    <t xml:space="preserve">CHAND. 30 MM 8 COMÈTES BLEUE </t>
  </si>
  <si>
    <t>1.2" RC 8 ball BLUE Tail</t>
  </si>
  <si>
    <t>1008-F3-69245822</t>
  </si>
  <si>
    <t>31032-05CE</t>
  </si>
  <si>
    <t xml:space="preserve">CHAND. 30 MM 8 COMÈTES VERTE </t>
  </si>
  <si>
    <t>1.2" RC 8s' Green Tail</t>
  </si>
  <si>
    <t>31032-06CE</t>
  </si>
  <si>
    <t xml:space="preserve">CHAND. 30 MM 8 COMÈTES ROUGE </t>
  </si>
  <si>
    <t>1.2" RC 8s' red Tail</t>
  </si>
  <si>
    <t>31032-08CE</t>
  </si>
  <si>
    <t>CHAND. 30 MM 8 COMÈTES MULTICOLORE</t>
  </si>
  <si>
    <t xml:space="preserve">1.2" RC 8 ball MULTICLOR Tail </t>
  </si>
  <si>
    <t>31032-09CE</t>
  </si>
  <si>
    <t xml:space="preserve">CHAND. 30 MM 8 COMÈTES ARGENT </t>
  </si>
  <si>
    <t>1.2" RC 8s' Silver Tail</t>
  </si>
  <si>
    <t>31032-10CE</t>
  </si>
  <si>
    <t xml:space="preserve">CHAND. 30 MM 8 COMÈTES VIOLET </t>
  </si>
  <si>
    <t>1.2" RC 8s' Purple Tail</t>
  </si>
  <si>
    <t>31032-20CE</t>
  </si>
  <si>
    <t xml:space="preserve">CHAND. 30 MM 8 COMÈTES ROSE </t>
  </si>
  <si>
    <t>1.2" RC 8's Pink Tail</t>
  </si>
  <si>
    <t>31032-24CE</t>
  </si>
  <si>
    <t xml:space="preserve">CHAND. 30 MM 8 COMÈTES CITRON </t>
  </si>
  <si>
    <t>1.2" RC 8's Limon Tail</t>
  </si>
  <si>
    <t>31032-27CE</t>
  </si>
  <si>
    <t xml:space="preserve">CHAND. 30 MM 8 COMÈTES FRISSONNANT OR </t>
  </si>
  <si>
    <t>1.2" RC 8 ball  Gold Glittering Tail</t>
  </si>
  <si>
    <t>31032-28CE</t>
  </si>
  <si>
    <t xml:space="preserve">CHAND. 30 MM 8 COMÈTES AQUA </t>
  </si>
  <si>
    <t>1.2" RC - 8's Sea Blue Tail</t>
  </si>
  <si>
    <t>31710X7</t>
  </si>
  <si>
    <t xml:space="preserve">BOTTE 7 CHAND. 10 MM 20 COMÈTES PAILLETÉES ARGT </t>
  </si>
  <si>
    <t>10mm RC 20 sh 7 in bundle White Glitter tail. 30 sec</t>
  </si>
  <si>
    <t>1008-F2-69248744</t>
  </si>
  <si>
    <t>32510X7</t>
  </si>
  <si>
    <t xml:space="preserve">BOTTE DE 7 CHANDELLES 10 MM 20 COMÈTES VIOLETTES </t>
  </si>
  <si>
    <t>10mm RC 20's 7 in bundle Purple tail.</t>
  </si>
  <si>
    <t>32610X7</t>
  </si>
  <si>
    <t xml:space="preserve">BOTTE DE 7 CHANDELLES 10 MM 20 COMÈTES ORANGES </t>
  </si>
  <si>
    <t>10mm RC 20 sh 7 in bundle Orange tail. 30 sec</t>
  </si>
  <si>
    <t>32710X7</t>
  </si>
  <si>
    <t xml:space="preserve">BOTTE DE 7 CHANDELLES 10 MM 20 COMÈTES OR </t>
  </si>
  <si>
    <t>10mm RC 20 sh 7 in bundle Gold sparkle tail. 30 sec</t>
  </si>
  <si>
    <t>36337CE</t>
  </si>
  <si>
    <t xml:space="preserve">CHAND. 40 MM 8 TRONC + SERPENTEAUX ARGENT </t>
  </si>
  <si>
    <t>1.5" RC 8s' Spinners w/ Golden Tail</t>
  </si>
  <si>
    <t>1008-F4-62924593</t>
  </si>
  <si>
    <t>38021-01</t>
  </si>
  <si>
    <t xml:space="preserve">CHAND. 20 MM 8 COMÈTES FRISSON </t>
  </si>
  <si>
    <t>0.8" RC 10's Comet CracklingTail</t>
  </si>
  <si>
    <t>1008-F2-69242598</t>
  </si>
  <si>
    <t>38021-02</t>
  </si>
  <si>
    <t xml:space="preserve">CHAND. 20 MM 8 COMÈTES BLEUES </t>
  </si>
  <si>
    <t>0.8" RC 10's Comet BlueTail</t>
  </si>
  <si>
    <t>38021-06</t>
  </si>
  <si>
    <t xml:space="preserve">CHAND. 20 MM 8 COMÈTES ROUGES </t>
  </si>
  <si>
    <t>0.8" RC 10's Red Tail</t>
  </si>
  <si>
    <t>38021-08</t>
  </si>
  <si>
    <t xml:space="preserve">CHAND. 20 MM 8 COMÈTES MULTICOLORES </t>
  </si>
  <si>
    <t>0.8" RC 10's Multicolor Tail</t>
  </si>
  <si>
    <t>38021-13</t>
  </si>
  <si>
    <t>CHAND. 20 MM 8 COMÈTES GERBES FLEURIES CLIGNO ARGT</t>
  </si>
  <si>
    <t>0.8" RC 10's Silver Strobe flower tail</t>
  </si>
  <si>
    <t>38021-20</t>
  </si>
  <si>
    <t xml:space="preserve">CHAND. 20 MM 8 COMÈTES ROSES </t>
  </si>
  <si>
    <t>0.8" RC 10's Pink Tail</t>
  </si>
  <si>
    <t>38030-01</t>
  </si>
  <si>
    <t xml:space="preserve">CHAND. 30 MM 8 BOMBETTES FRISSON AVEC TRONC </t>
  </si>
  <si>
    <t>1.2" RC 8's Shells Crackling w/tail</t>
  </si>
  <si>
    <t>1008-F3-69242597</t>
  </si>
  <si>
    <t>38030-02</t>
  </si>
  <si>
    <t xml:space="preserve">CHAND. 30 MM 8 BOMBETTES BLEUES AVEC TRONC </t>
  </si>
  <si>
    <t>1.2" RC 8's Shells Blue w/tail</t>
  </si>
  <si>
    <t>38030-05</t>
  </si>
  <si>
    <t xml:space="preserve">CHAND. 30 MM 8 BOMBETTES VERTES AVEC TRONC </t>
  </si>
  <si>
    <t>1.2" RC 8's Shells Green w/tail</t>
  </si>
  <si>
    <t>38030-06</t>
  </si>
  <si>
    <t xml:space="preserve">CHAND. 30 MM 8 BOMBETTES ROUGES AVEC TRONC </t>
  </si>
  <si>
    <t>1.2" RC 8's Shells Red w/tail</t>
  </si>
  <si>
    <t>38030-07</t>
  </si>
  <si>
    <t xml:space="preserve">CHAND. 30 MM 8 BOMBETTES PAILLETÉ OR AVEC TRONC </t>
  </si>
  <si>
    <t>1.2" RC 8's Shells Gold Flash w/tail</t>
  </si>
  <si>
    <t>38030-08</t>
  </si>
  <si>
    <t xml:space="preserve">CHAND.30 MM 8 BOMBETTES MULTICOLORES AVEC TRONC </t>
  </si>
  <si>
    <t>1.2" RC 8's Shells Multicolor w/ silver tail</t>
  </si>
  <si>
    <t>38030-09</t>
  </si>
  <si>
    <t xml:space="preserve">CHAND. 30 MM 8 BOMBETTES ARGENT AVEC TRONC </t>
  </si>
  <si>
    <t>1.2" RC 8's Shells Silver w/tail</t>
  </si>
  <si>
    <t>38030-10</t>
  </si>
  <si>
    <t xml:space="preserve">CHAND. 30 MM 8 BOMBETTES VIOLETTES AVEC TRONC </t>
  </si>
  <si>
    <t>1.2" RC 8's Shells Purple w/tail</t>
  </si>
  <si>
    <t>38030-16</t>
  </si>
  <si>
    <t xml:space="preserve">CHAND. 30 MM 8 BOMBETTES CLIGNO ROUGES AVEC TRONC </t>
  </si>
  <si>
    <t>1.2" RC 8's Shells Red Strobe w/tail</t>
  </si>
  <si>
    <t>38030-17</t>
  </si>
  <si>
    <t xml:space="preserve">CHAND. 30 MM 8 BOMBETTES FRISSON BLANC AVEC TRONC </t>
  </si>
  <si>
    <t>1.2" RC 8's Shells Silver Crackling Flower w/tail</t>
  </si>
  <si>
    <t>38030-19</t>
  </si>
  <si>
    <t xml:space="preserve">CHAND. 30 MM 8 BOMBETTES PLUIE D'OR AVEC TRONC </t>
  </si>
  <si>
    <t>1.2" RC 8's Shells Flower Crown w/tail</t>
  </si>
  <si>
    <t>38030-20</t>
  </si>
  <si>
    <t xml:space="preserve">CHAND. 30 MM 8 BOMBETTES ROSES AVEC TRONC </t>
  </si>
  <si>
    <t>1.2" RC 8's Shells Pink w/tail</t>
  </si>
  <si>
    <t>38031-04</t>
  </si>
  <si>
    <t xml:space="preserve">CHAND. 30 MM 8 COMÈTES JAUNES </t>
  </si>
  <si>
    <t>1.2" RC 8's Yellow tail</t>
  </si>
  <si>
    <t>1008-F3-69242599</t>
  </si>
  <si>
    <t>38031-05</t>
  </si>
  <si>
    <t xml:space="preserve">CHAND. 30 MM 8 COMÈTES VERTES </t>
  </si>
  <si>
    <t xml:space="preserve">1.2" RC 8 shots Green tail 30 sec. </t>
  </si>
  <si>
    <t>38031-13</t>
  </si>
  <si>
    <t>CHAND. 30 MM 8 COMÈTES GERBES FLEURIES CLIGNO ARGT</t>
  </si>
  <si>
    <t>1.2" RC 8 shots Silver Strobe flower tail 30 sec.</t>
  </si>
  <si>
    <t>38031-17</t>
  </si>
  <si>
    <t xml:space="preserve">CHAND. 30 MM 8 COMÈTES FRISSON BLANC </t>
  </si>
  <si>
    <t>1.2" RC 8 shots Silver Crackling flower tail 30 sec.</t>
  </si>
  <si>
    <t>38031-18</t>
  </si>
  <si>
    <t xml:space="preserve">CHAND. 30 MM 8 COMÈTES FILET D'OR </t>
  </si>
  <si>
    <t>1.2" RC - 8's Brocade Crown Tail</t>
  </si>
  <si>
    <t>38049-42</t>
  </si>
  <si>
    <t>2" RC 8's Titanium Wheels</t>
  </si>
  <si>
    <t>1008-F4-69242604</t>
  </si>
  <si>
    <t>400-9B</t>
  </si>
  <si>
    <t>CHAND. 20 BOULES BLEUES X 9</t>
  </si>
  <si>
    <t>8 mm RC 20's 9 in bundle BLUE tail</t>
  </si>
  <si>
    <t>1008-F2-69254054</t>
  </si>
  <si>
    <t>400-9BC</t>
  </si>
  <si>
    <t>CHAND. 20 BOULES BLANCHES X 9</t>
  </si>
  <si>
    <t>8 mm RC 20's 9 in bundle white tail</t>
  </si>
  <si>
    <t>400-9FO</t>
  </si>
  <si>
    <t>CHAND. 20 BOULES OR X 9</t>
  </si>
  <si>
    <t>8 mm RC 20's 9 in bundle GOLD tail</t>
  </si>
  <si>
    <t>400-9FR</t>
  </si>
  <si>
    <t>CHAND. 20 BOULES FRISSONS X 9</t>
  </si>
  <si>
    <t>8 mm RC 20's 9 in bundle cherry tail</t>
  </si>
  <si>
    <t>400-9M</t>
  </si>
  <si>
    <t xml:space="preserve">CHAND. 20 BOULES MULTICOLORES X 9 </t>
  </si>
  <si>
    <t>8 mm RC 20's 9 in bundle Multicolor tail</t>
  </si>
  <si>
    <t>400-9R</t>
  </si>
  <si>
    <t>CHAND. 20 BOULES ROUGES X 9</t>
  </si>
  <si>
    <t>8 mm RC 20's 9 in bundle RED tail</t>
  </si>
  <si>
    <t>43350LRB</t>
  </si>
  <si>
    <t>CHAND. 50 MM 7 TRAÇANTES ARGENT + FEUILLES ROUGES</t>
  </si>
  <si>
    <t>2" RC 7's red falling leaves Shellw/trunk</t>
  </si>
  <si>
    <t>0589-F4-0050</t>
  </si>
  <si>
    <t>43430B</t>
  </si>
  <si>
    <t>CHAND. 30 MM 10 COMÈTES BLEUES</t>
  </si>
  <si>
    <t>1.2" RC 10s' Comet blue w/tail</t>
  </si>
  <si>
    <t>0589-F4-0044</t>
  </si>
  <si>
    <t>43430J</t>
  </si>
  <si>
    <t xml:space="preserve">CHAND. 30 MM 10 COMÈTES JAUNES </t>
  </si>
  <si>
    <t>1.2" RC 10s' Comet yellow w/tail</t>
  </si>
  <si>
    <t>43430M</t>
  </si>
  <si>
    <t>CHAND. 30 MM 10 COMÈTES MULTICOLORES</t>
  </si>
  <si>
    <t>1.2" RC 10s' Comet multicolor w/tail</t>
  </si>
  <si>
    <t>43430R</t>
  </si>
  <si>
    <t>CHAND. 30 MM 10 COMÈTES ROUGES</t>
  </si>
  <si>
    <t>1.2" RC 10s' Comet Red x/tail</t>
  </si>
  <si>
    <t>43430SO</t>
  </si>
  <si>
    <t xml:space="preserve">CHAND. 30 MM 10 COMÈTES SCINTILLANT OR </t>
  </si>
  <si>
    <t>1.2" RC 10s' Comet Golden Spangle</t>
  </si>
  <si>
    <t>43430VE</t>
  </si>
  <si>
    <t>CHAND. 30 MM 10 COMÈTES VERTES</t>
  </si>
  <si>
    <t>1.2" RC 10s' Comet green w/tail</t>
  </si>
  <si>
    <t>43430VI</t>
  </si>
  <si>
    <t xml:space="preserve">CHAND. 30 MM 10 COMÈTES VIOLETTES </t>
  </si>
  <si>
    <t>1.2" RC 10s' Comet violet w/Tail</t>
  </si>
  <si>
    <t>43450SO</t>
  </si>
  <si>
    <t>CHAND. 50 MM 8 COMÈTES SCINTILLANT OR</t>
  </si>
  <si>
    <t>2" RC 8's golden spangle</t>
  </si>
  <si>
    <t>0589-F4-0046</t>
  </si>
  <si>
    <t>43550BK</t>
  </si>
  <si>
    <t xml:space="preserve">CHAND. 50 MM 7 BOMBETTES BLEU/KAMURO + TRC KAMURO </t>
  </si>
  <si>
    <t>2" RC 7s' kamuro/blue Shell</t>
  </si>
  <si>
    <t>43550M</t>
  </si>
  <si>
    <t xml:space="preserve">CHAND. 50 MM 7 BOMBETTES MULTICOLORE + TRC ARGENT </t>
  </si>
  <si>
    <t>2" RC 7s' Multicolor Shell</t>
  </si>
  <si>
    <t>43550PA</t>
  </si>
  <si>
    <t xml:space="preserve">CHAND. 50 MM 7 BOMBETTES PLUIE ARGENT + TRC ARGT </t>
  </si>
  <si>
    <t>2" RC 7s' silver arestas Shell</t>
  </si>
  <si>
    <t>43550R</t>
  </si>
  <si>
    <t xml:space="preserve">CHAND. 50 MM 7 BOMBETTES ROUGE + TRONC ARGENT </t>
  </si>
  <si>
    <t>2" RC 7s' Red/Silver arestas Shell</t>
  </si>
  <si>
    <t>44550</t>
  </si>
  <si>
    <t>CHAND. 50 MM 6 DEPART TRONC PALMIER FILET D'OR</t>
  </si>
  <si>
    <t>2" RC 6s' Golden Palm Tree</t>
  </si>
  <si>
    <t>0163-F4-2298</t>
  </si>
  <si>
    <t>44750</t>
  </si>
  <si>
    <t>CHAND. 50 MM 6 DEPART TRONC PALMIER ARGENT</t>
  </si>
  <si>
    <t>2" RC 6s' Silver Glittering Palm Tree</t>
  </si>
  <si>
    <t>44850</t>
  </si>
  <si>
    <t>CHAND. 50 MM 6 TRONC PALMIER FRISSONNANT OR</t>
  </si>
  <si>
    <t>2" RC 6s' Gold sparkling Shell + Tail</t>
  </si>
  <si>
    <t>44950</t>
  </si>
  <si>
    <t>CHAND. 50 MM 6 TRONC PALMIER SAULE PLEUREUR</t>
  </si>
  <si>
    <t>2" RC 6s' Gold Palm Tree</t>
  </si>
  <si>
    <t>48130</t>
  </si>
  <si>
    <t>CHAND. 30 MM 8 BOMBES PLUIE OR/ ARGENT</t>
  </si>
  <si>
    <t>1.2" RC 7s' Kamuro Shell</t>
  </si>
  <si>
    <t>0163-F4-2293</t>
  </si>
  <si>
    <t>48131</t>
  </si>
  <si>
    <t>CHAND. 30 MM 10 COMETES OR/ ARGENT</t>
  </si>
  <si>
    <t>1.2" RC 10s' Comet Kamuro</t>
  </si>
  <si>
    <t>0163-F4-1227</t>
  </si>
  <si>
    <t>36</t>
  </si>
  <si>
    <t>MONOCOUP</t>
  </si>
  <si>
    <t>43750SO</t>
  </si>
  <si>
    <t>2" Single shot Mine crackling</t>
  </si>
  <si>
    <t>0589-F4-0017</t>
  </si>
  <si>
    <t>73030B</t>
  </si>
  <si>
    <t xml:space="preserve">MONOCOUP 30 MM COMÈTE BLEU </t>
  </si>
  <si>
    <t>1.2" Single shot Comet blue</t>
  </si>
  <si>
    <t>0589-F4-0009</t>
  </si>
  <si>
    <t>73030BC</t>
  </si>
  <si>
    <t xml:space="preserve">MONOCOUP 30 MM COMÈTE BLANCHE </t>
  </si>
  <si>
    <t>1.2" Single shot Comet white</t>
  </si>
  <si>
    <t>73030J</t>
  </si>
  <si>
    <t xml:space="preserve">MONOCOUP 30 MM COMÈTE JAUNE  </t>
  </si>
  <si>
    <t>1.2" Single shot Comet yellow</t>
  </si>
  <si>
    <t>73030KA</t>
  </si>
  <si>
    <t xml:space="preserve">MONOCOUP 30 MM COMÈTE KAMURO </t>
  </si>
  <si>
    <t>1.2" Single shot Comet Kamuro</t>
  </si>
  <si>
    <t>73030O</t>
  </si>
  <si>
    <t xml:space="preserve">MONOCOUP 30 MM COMÈTE ORANGE </t>
  </si>
  <si>
    <t>1.2" Single shot Comet orange</t>
  </si>
  <si>
    <t>73030R</t>
  </si>
  <si>
    <t xml:space="preserve">MONOCOUP 30 MM COMÈTE ROUGE </t>
  </si>
  <si>
    <t>1.2" Single shot Comet red</t>
  </si>
  <si>
    <t>73030V</t>
  </si>
  <si>
    <t xml:space="preserve">MONOCOUP 30 MM COMÈTE VERTE </t>
  </si>
  <si>
    <t>1.2" Single shot Comet green</t>
  </si>
  <si>
    <t>73030VI</t>
  </si>
  <si>
    <t>MONOCOUP 30 MM COMÈTE VIOLETTE</t>
  </si>
  <si>
    <t>1.2" Single shot Comet purple</t>
  </si>
  <si>
    <t>73033BC</t>
  </si>
  <si>
    <t xml:space="preserve">MONOCOUP 30 MM PÔT-À-FEU BLANC </t>
  </si>
  <si>
    <t>1.2" Single shot Mine White</t>
  </si>
  <si>
    <t>73033KA</t>
  </si>
  <si>
    <t xml:space="preserve">MONOCOUP 30 MM PÔT-À-FEU KAMURO </t>
  </si>
  <si>
    <t>1.2" Single shot Mine Kamuro</t>
  </si>
  <si>
    <t>73033R</t>
  </si>
  <si>
    <t>MONOCOUP 30 MM PÔT-À-FEU ROUGE</t>
  </si>
  <si>
    <t>1.2" Single shot Mine Red</t>
  </si>
  <si>
    <t>73033RO</t>
  </si>
  <si>
    <t xml:space="preserve">MONOCOUP 30 MM PÔT-À-FEU ROSE </t>
  </si>
  <si>
    <t>1.2" Single shot Mine Pink</t>
  </si>
  <si>
    <t>74752BCE</t>
  </si>
  <si>
    <t xml:space="preserve">MORTIER GARNI ROSACE BLEU </t>
  </si>
  <si>
    <t>2" Single'shot Mine Blue Spinners</t>
  </si>
  <si>
    <t>1008-F3-69245825</t>
  </si>
  <si>
    <t>74752VECE</t>
  </si>
  <si>
    <t xml:space="preserve">MORTIER GARNI ROSACE VERTE </t>
  </si>
  <si>
    <t>2" Single'shot Mine Green Spinners</t>
  </si>
  <si>
    <t>74752VICE</t>
  </si>
  <si>
    <t xml:space="preserve">MORTIER GARNI ROSACE VIOLETTE </t>
  </si>
  <si>
    <t>2" Single'shot Mine Purple Spinners</t>
  </si>
  <si>
    <t>74844A</t>
  </si>
  <si>
    <t xml:space="preserve">MONOCOUP 45 MM COMÈTE ARGENT </t>
  </si>
  <si>
    <t>1.8" Single shot Comet Silver</t>
  </si>
  <si>
    <t>1,5</t>
  </si>
  <si>
    <t>74844KA</t>
  </si>
  <si>
    <t>MONOCOUP 45 MM COMÈTE KAMURO</t>
  </si>
  <si>
    <t>1.8" Single shot Comet Kamuro</t>
  </si>
  <si>
    <t>74845AB</t>
  </si>
  <si>
    <t>MONOCOUP 45 MM PAF BLEU COMÈTE ARGENT</t>
  </si>
  <si>
    <t>1.8" Single shot Comet SILVER + Mine BLUE</t>
  </si>
  <si>
    <t>1395-F4-0545</t>
  </si>
  <si>
    <t>74845KVI</t>
  </si>
  <si>
    <t xml:space="preserve">MONOCOUP 45 MM PAF VIOLET COMÈTE KAMURO </t>
  </si>
  <si>
    <t>1.8" Single shot Comet Kamuro + Mine PURPLE</t>
  </si>
  <si>
    <t>75020CBKA</t>
  </si>
  <si>
    <t xml:space="preserve">MONOCOUP 20 MM PAF CLIGNO COMÈTE KAMURO </t>
  </si>
  <si>
    <t>0.8" Single shot Mine Blinker + Comet Kamuro -&gt; Blinker</t>
  </si>
  <si>
    <t>75020PO</t>
  </si>
  <si>
    <t xml:space="preserve">MONOCOUP 20 MM PAF PAILLETÉ OR </t>
  </si>
  <si>
    <t>0.8" Single shot Mine Yellow Glitter</t>
  </si>
  <si>
    <t>1395-T2-0542</t>
  </si>
  <si>
    <t>75020TB</t>
  </si>
  <si>
    <t xml:space="preserve">MONOCOUP 20 MM SERPENTEAUX </t>
  </si>
  <si>
    <t>0.8" Single shot Butterfly</t>
  </si>
  <si>
    <t>1395-T2-0576</t>
  </si>
  <si>
    <t>75020VI</t>
  </si>
  <si>
    <t xml:space="preserve">MONOCOUP 20 MM PAF VIOLET </t>
  </si>
  <si>
    <t>0.8" Single shot Mine Purple</t>
  </si>
  <si>
    <t>75030GFA</t>
  </si>
  <si>
    <t>1.2" Single shot Ground Flash White</t>
  </si>
  <si>
    <t>75530-07</t>
  </si>
  <si>
    <t xml:space="preserve">1.2" Single Shot - Shell - GOLD Strobe with Tail </t>
  </si>
  <si>
    <t>1008-F3-69242497</t>
  </si>
  <si>
    <t>75530-16</t>
  </si>
  <si>
    <t xml:space="preserve">1.2" Single Shot - Shell - Red Strobe with Tail </t>
  </si>
  <si>
    <t>75531-02</t>
  </si>
  <si>
    <t xml:space="preserve">1.2" Single Shot - Tail - Blue </t>
  </si>
  <si>
    <t>1008-F2-69242502</t>
  </si>
  <si>
    <t>75531-06</t>
  </si>
  <si>
    <t>1.2" Single shot  Tail  Red</t>
  </si>
  <si>
    <t>75531-09</t>
  </si>
  <si>
    <t xml:space="preserve">1.2" Single Shot - Tail - Silver </t>
  </si>
  <si>
    <t>75531-10</t>
  </si>
  <si>
    <t>1.2" Single shot  Tail  Purple</t>
  </si>
  <si>
    <t>75531-17</t>
  </si>
  <si>
    <t xml:space="preserve">1.2" Single Shot - Tail - Silver Crackling chrysanthemum </t>
  </si>
  <si>
    <t>75531-19</t>
  </si>
  <si>
    <t>1.2" Single shot  Tail  Flower Crown</t>
  </si>
  <si>
    <t>75533-01</t>
  </si>
  <si>
    <t xml:space="preserve">1.2" Single Shot - Mine - Crackling </t>
  </si>
  <si>
    <t>1008-F2-69242499</t>
  </si>
  <si>
    <t>75533-02</t>
  </si>
  <si>
    <t xml:space="preserve">1.2" Single Shot - Mine - Blue </t>
  </si>
  <si>
    <t>75533-06</t>
  </si>
  <si>
    <t>1.2" Single Shot - Mine - red</t>
  </si>
  <si>
    <t>75533-09</t>
  </si>
  <si>
    <t xml:space="preserve">1.2" Single Shot - Mine - Silver </t>
  </si>
  <si>
    <t>75533-10</t>
  </si>
  <si>
    <t>1.2" Single Shot - Mine purple</t>
  </si>
  <si>
    <t>75533-19</t>
  </si>
  <si>
    <t>1.2" Single shot  Mine  Flower Crown</t>
  </si>
  <si>
    <t>75533-20</t>
  </si>
  <si>
    <t xml:space="preserve">1.2" Single Shot - Mine - Pink </t>
  </si>
  <si>
    <t>75549-42</t>
  </si>
  <si>
    <t>2'' Single shot - Mine - Silver Whirls</t>
  </si>
  <si>
    <t>75549-43</t>
  </si>
  <si>
    <t>2'' Single shot - Mine - Titanium Whistles</t>
  </si>
  <si>
    <t>75550-19</t>
  </si>
  <si>
    <t>2" Single shot - Shell - Flower Crown with Tail</t>
  </si>
  <si>
    <t>1008-F3-69242602</t>
  </si>
  <si>
    <t>75551-01</t>
  </si>
  <si>
    <t>2" Single shot - Tail - Crackling</t>
  </si>
  <si>
    <t>75551-09</t>
  </si>
  <si>
    <t>2" Single shot - Tail - Silver</t>
  </si>
  <si>
    <t>75551-13</t>
  </si>
  <si>
    <t>2" Single shot - single shot white strobe willow tail</t>
  </si>
  <si>
    <t>75551-18</t>
  </si>
  <si>
    <t>2" Single shot - Tail - Brocade Crown</t>
  </si>
  <si>
    <t>75552-01</t>
  </si>
  <si>
    <t>2'' Single shot - 4 Crosette - Crackling</t>
  </si>
  <si>
    <t>1008-F2-69242498</t>
  </si>
  <si>
    <t>75552-10</t>
  </si>
  <si>
    <t>2'' Single shot - 4 Crosette - Purple</t>
  </si>
  <si>
    <t>75552-19</t>
  </si>
  <si>
    <t>2'' Single shot - 4 Crosette - Flower Crown</t>
  </si>
  <si>
    <t>75553-02</t>
  </si>
  <si>
    <t>2'' Single shot - Mine - Blue</t>
  </si>
  <si>
    <t>1008-F3-69242500</t>
  </si>
  <si>
    <t>75553-09</t>
  </si>
  <si>
    <t>2'' Single shot - Mine - Silver</t>
  </si>
  <si>
    <t>75553-18</t>
  </si>
  <si>
    <t>2'' Single shot - Mine - Brocade Crown</t>
  </si>
  <si>
    <t>33060-42</t>
  </si>
  <si>
    <t>CHAND. 60 MM 6 DÉPART-PAF BLEU + TOURBILLON DORÉ</t>
  </si>
  <si>
    <t>2.5 RC 6s Silver Lion Blue Mine candle</t>
  </si>
  <si>
    <t>1008-F4-69254306</t>
  </si>
  <si>
    <t>33037-01CE</t>
  </si>
  <si>
    <t xml:space="preserve">CHAND. 40 MM 8 POTS À FEU FRISSON </t>
  </si>
  <si>
    <t>1.5" RC 8's. Crackling Mine</t>
  </si>
  <si>
    <t>1008-F4-69245793</t>
  </si>
  <si>
    <t>33037-02CE</t>
  </si>
  <si>
    <t xml:space="preserve">CHAND. 40 MM 8 POTS À FEU BLEU </t>
  </si>
  <si>
    <t>1.5" RC 8's. Blue Mine</t>
  </si>
  <si>
    <t>33037-05CE</t>
  </si>
  <si>
    <t xml:space="preserve">CHAND. 40 MM 8 POTS À FEU VERT </t>
  </si>
  <si>
    <t>1.5" RC 8's. Green Mine</t>
  </si>
  <si>
    <t>33037-06CE</t>
  </si>
  <si>
    <t xml:space="preserve">CHAND. 40 MM 8 POTS À FEU ROUGE </t>
  </si>
  <si>
    <t>1.5" RC 8's. Red Mine</t>
  </si>
  <si>
    <t>33037-08CE</t>
  </si>
  <si>
    <t xml:space="preserve">CHAND. 40 MM 8 POTS À FEU MULTICOLORE </t>
  </si>
  <si>
    <t>1.5" RC 8's. 4 New Color Mine</t>
  </si>
  <si>
    <t>33037-09CE</t>
  </si>
  <si>
    <t xml:space="preserve">CHAND. 40 MM 8 POTS À FEU ARGENT </t>
  </si>
  <si>
    <t>1.5" RC 8's. Silver Mine</t>
  </si>
  <si>
    <t>33037-10CE</t>
  </si>
  <si>
    <t xml:space="preserve">CHAND. 40 MM 8 POTS À FEU VIOLET </t>
  </si>
  <si>
    <t>1.5" RC 8's. Purple Mine</t>
  </si>
  <si>
    <t>33037-18CE</t>
  </si>
  <si>
    <t xml:space="preserve">CHAND. 40 MM 8 POTS À FEU FILET D'OR </t>
  </si>
  <si>
    <t>1.5" RC 8's. Brocade Crown Mine</t>
  </si>
  <si>
    <t>33037-27CE</t>
  </si>
  <si>
    <t xml:space="preserve">CHAND. 40 MM 8 POTS À FEU FRISSONNANT OR </t>
  </si>
  <si>
    <t>1.5" RC 8's. Gold Flash Mine</t>
  </si>
  <si>
    <t>34050-01CE</t>
  </si>
  <si>
    <t xml:space="preserve">CHAND. 50 MM 8 PAF MOSAÏQUE FRISSON </t>
  </si>
  <si>
    <t>2" RC 8's 4 Crackling Crossette</t>
  </si>
  <si>
    <t>1008-F4-69245795</t>
  </si>
  <si>
    <t>34050-12ORROCE</t>
  </si>
  <si>
    <t xml:space="preserve">CHAND. 50 MM 8 PAF MOSAÏQUE OR CHGT. ROSE </t>
  </si>
  <si>
    <t>2" RC 8's gold to pink Crossette</t>
  </si>
  <si>
    <t>34050-12R/ACE</t>
  </si>
  <si>
    <t xml:space="preserve">CHAND. 50 MM 8 PAF MOSAÏQUE ROUGE CHGT. ARGENT  </t>
  </si>
  <si>
    <t>2" RC 8's 4 Red to Silver Crossette</t>
  </si>
  <si>
    <t>38049-52</t>
  </si>
  <si>
    <t xml:space="preserve">2" RC 8's Blue Mine + Titanium Whistles </t>
  </si>
  <si>
    <t>38049-56</t>
  </si>
  <si>
    <t xml:space="preserve">2" RC 8's Red Mine + Titanium Whistles </t>
  </si>
  <si>
    <t>38049-59</t>
  </si>
  <si>
    <t>2" RC 8's silver crackling flower mine + 5 Titanium Whistles</t>
  </si>
  <si>
    <t>1004-F4-69242604</t>
  </si>
  <si>
    <t>41930</t>
  </si>
  <si>
    <t xml:space="preserve">CHAND. 30 MM 10 PAF FILET D'OR </t>
  </si>
  <si>
    <t>1.2" RC 10s' Brocade Crown Mine</t>
  </si>
  <si>
    <t>0163-F4-2292</t>
  </si>
  <si>
    <t>41950</t>
  </si>
  <si>
    <t xml:space="preserve">CHAND. 50 MM 7 PAF FILET D'OR  </t>
  </si>
  <si>
    <t>2" RC 7s'  brocade Crown</t>
  </si>
  <si>
    <t>0163-F4-2296</t>
  </si>
  <si>
    <t>26</t>
  </si>
  <si>
    <t>43750S</t>
  </si>
  <si>
    <t xml:space="preserve">CHAND. 50 MM 8 DÉPARTS SERPENTINS </t>
  </si>
  <si>
    <t>2" RC 8's rabioscas titanium</t>
  </si>
  <si>
    <t>0589-F4-0051</t>
  </si>
  <si>
    <t>43750W</t>
  </si>
  <si>
    <t xml:space="preserve">CHAND. 50 MM 8 DÉPARTS SIFFLETS ARGENT </t>
  </si>
  <si>
    <t>2" RC 8's whistles</t>
  </si>
  <si>
    <t>0589-F4-0052</t>
  </si>
  <si>
    <t>04026-10</t>
  </si>
  <si>
    <t>0</t>
  </si>
  <si>
    <t>0.1</t>
  </si>
  <si>
    <t>0.001</t>
  </si>
  <si>
    <t>0.00684</t>
  </si>
  <si>
    <t>8</t>
  </si>
  <si>
    <t>92</t>
  </si>
  <si>
    <t>0.195</t>
  </si>
  <si>
    <t>55</t>
  </si>
  <si>
    <t>0.07</t>
  </si>
  <si>
    <t>0.1005</t>
  </si>
  <si>
    <t>18</t>
  </si>
  <si>
    <t>0.05</t>
  </si>
  <si>
    <t>0.074</t>
  </si>
  <si>
    <t>100</t>
  </si>
  <si>
    <t>0.12</t>
  </si>
  <si>
    <t>0.22</t>
  </si>
  <si>
    <t>27</t>
  </si>
  <si>
    <t>0.075</t>
  </si>
  <si>
    <t>75</t>
  </si>
  <si>
    <t>0.06</t>
  </si>
  <si>
    <t>0.15</t>
  </si>
  <si>
    <t>65</t>
  </si>
  <si>
    <t>0.09</t>
  </si>
  <si>
    <t>160</t>
  </si>
  <si>
    <t>0.38</t>
  </si>
  <si>
    <t>0.365</t>
  </si>
  <si>
    <t>0.3958</t>
  </si>
  <si>
    <t>14</t>
  </si>
  <si>
    <t>0.057</t>
  </si>
  <si>
    <t>0.3</t>
  </si>
  <si>
    <t>0.55</t>
  </si>
  <si>
    <t>0.205</t>
  </si>
  <si>
    <t>0.005</t>
  </si>
  <si>
    <t>1.1</t>
  </si>
  <si>
    <t>1.92</t>
  </si>
  <si>
    <t>53</t>
  </si>
  <si>
    <t>0.00627</t>
  </si>
  <si>
    <t>0.012</t>
  </si>
  <si>
    <t>0.0065</t>
  </si>
  <si>
    <t>0.0275</t>
  </si>
  <si>
    <t>52</t>
  </si>
  <si>
    <t>0.009</t>
  </si>
  <si>
    <t>21</t>
  </si>
  <si>
    <t>0.0015</t>
  </si>
  <si>
    <t>0.0025</t>
  </si>
  <si>
    <t>0.015</t>
  </si>
  <si>
    <t>0.0143</t>
  </si>
  <si>
    <t>0.035</t>
  </si>
  <si>
    <t>38</t>
  </si>
  <si>
    <t>0.02</t>
  </si>
  <si>
    <t>0.024</t>
  </si>
  <si>
    <t>0.028</t>
  </si>
  <si>
    <t>0.055</t>
  </si>
  <si>
    <t>0.098</t>
  </si>
  <si>
    <t>0.592</t>
  </si>
  <si>
    <t>0.5968</t>
  </si>
  <si>
    <t>0.0992</t>
  </si>
  <si>
    <t>0.432</t>
  </si>
  <si>
    <t>0.42</t>
  </si>
  <si>
    <t>0.4275</t>
  </si>
  <si>
    <t>0.124</t>
  </si>
  <si>
    <t>0.348</t>
  </si>
  <si>
    <t>0.746</t>
  </si>
  <si>
    <t>0.155</t>
  </si>
  <si>
    <t>0.3025</t>
  </si>
  <si>
    <t>0.275</t>
  </si>
  <si>
    <t>0.28</t>
  </si>
  <si>
    <t>0.276</t>
  </si>
  <si>
    <t>0.274</t>
  </si>
  <si>
    <t>0.253</t>
  </si>
  <si>
    <t>0.9325</t>
  </si>
  <si>
    <t>0.26</t>
  </si>
  <si>
    <t>0.31</t>
  </si>
  <si>
    <t>2.144</t>
  </si>
  <si>
    <t>0.13</t>
  </si>
  <si>
    <t>0.65</t>
  </si>
  <si>
    <t>0.98</t>
  </si>
  <si>
    <t>1.3</t>
  </si>
  <si>
    <t>1.4</t>
  </si>
  <si>
    <t>0.2</t>
  </si>
  <si>
    <t>0.338</t>
  </si>
  <si>
    <t>0.378</t>
  </si>
  <si>
    <t>1.85</t>
  </si>
  <si>
    <t>48</t>
  </si>
  <si>
    <t>2.4</t>
  </si>
  <si>
    <t>3.152</t>
  </si>
  <si>
    <t>0.642</t>
  </si>
  <si>
    <t>0.258</t>
  </si>
  <si>
    <t>0.52</t>
  </si>
  <si>
    <t>0.68</t>
  </si>
  <si>
    <t>0.66</t>
  </si>
  <si>
    <t>0.488</t>
  </si>
  <si>
    <t>0.99</t>
  </si>
  <si>
    <t>1.995</t>
  </si>
  <si>
    <t>1.45</t>
  </si>
  <si>
    <t>1.61</t>
  </si>
  <si>
    <t>1.265</t>
  </si>
  <si>
    <t>0.39</t>
  </si>
  <si>
    <t>80</t>
  </si>
  <si>
    <t>0.655</t>
  </si>
  <si>
    <t>0.325</t>
  </si>
  <si>
    <t>0.475</t>
  </si>
  <si>
    <t>0.34</t>
  </si>
  <si>
    <t>0.14</t>
  </si>
  <si>
    <t>0.32</t>
  </si>
  <si>
    <t>125</t>
  </si>
  <si>
    <t>0.7</t>
  </si>
  <si>
    <t>150</t>
  </si>
  <si>
    <t>1.05</t>
  </si>
  <si>
    <t>0.288</t>
  </si>
  <si>
    <t>0.112</t>
  </si>
  <si>
    <t>0.118</t>
  </si>
  <si>
    <t>0.105</t>
  </si>
  <si>
    <t>0.19</t>
  </si>
  <si>
    <t>0.665</t>
  </si>
  <si>
    <t>1.6</t>
  </si>
  <si>
    <t>270</t>
  </si>
  <si>
    <t>0.315</t>
  </si>
  <si>
    <t>0.125</t>
  </si>
  <si>
    <t>0.355</t>
  </si>
  <si>
    <t>0.175</t>
  </si>
  <si>
    <t>0.721</t>
  </si>
  <si>
    <t>0.919</t>
  </si>
  <si>
    <t>1.424</t>
  </si>
  <si>
    <t>0.091</t>
  </si>
  <si>
    <t>0.146</t>
  </si>
  <si>
    <t>1.535</t>
  </si>
  <si>
    <t>0.359</t>
  </si>
  <si>
    <t>0.085</t>
  </si>
  <si>
    <t>0.177</t>
  </si>
  <si>
    <t>0.695</t>
  </si>
  <si>
    <t>0.303</t>
  </si>
  <si>
    <t>0.735</t>
  </si>
  <si>
    <t>1.192</t>
  </si>
  <si>
    <t>1.243</t>
  </si>
  <si>
    <t>200</t>
  </si>
  <si>
    <t>3.385</t>
  </si>
  <si>
    <t>0.313</t>
  </si>
  <si>
    <t>0.308</t>
  </si>
  <si>
    <t>0.323</t>
  </si>
  <si>
    <t>0.341</t>
  </si>
  <si>
    <t>0.64</t>
  </si>
  <si>
    <t>0.628</t>
  </si>
  <si>
    <t>0.685</t>
  </si>
  <si>
    <t>1.091</t>
  </si>
  <si>
    <t>1.081</t>
  </si>
  <si>
    <t>1.146</t>
  </si>
  <si>
    <t>1.086</t>
  </si>
  <si>
    <t>1.157</t>
  </si>
  <si>
    <t>2.485</t>
  </si>
  <si>
    <t>2.365</t>
  </si>
  <si>
    <t>0.137</t>
  </si>
  <si>
    <t>0.132</t>
  </si>
  <si>
    <t>0.127</t>
  </si>
  <si>
    <t>0.141</t>
  </si>
  <si>
    <t>0.312</t>
  </si>
  <si>
    <t>0.349</t>
  </si>
  <si>
    <t>0.279</t>
  </si>
  <si>
    <t>1.15</t>
  </si>
  <si>
    <t>2.595</t>
  </si>
  <si>
    <t>0.154</t>
  </si>
  <si>
    <t>0.134</t>
  </si>
  <si>
    <t>0.587</t>
  </si>
  <si>
    <t>0.156</t>
  </si>
  <si>
    <t>0.368</t>
  </si>
  <si>
    <t>0.718</t>
  </si>
  <si>
    <t>0.165</t>
  </si>
  <si>
    <t>0.295</t>
  </si>
  <si>
    <t>0.53</t>
  </si>
  <si>
    <t>0.304</t>
  </si>
  <si>
    <t>0.305</t>
  </si>
  <si>
    <t>0.345</t>
  </si>
  <si>
    <t>0.678</t>
  </si>
  <si>
    <t>0.33</t>
  </si>
  <si>
    <t>0.153</t>
  </si>
  <si>
    <t>0.352</t>
  </si>
  <si>
    <t>0.327</t>
  </si>
  <si>
    <t>0.128</t>
  </si>
  <si>
    <t>0.163</t>
  </si>
  <si>
    <t>0.51</t>
  </si>
  <si>
    <t>0.063</t>
  </si>
  <si>
    <t>0.36</t>
  </si>
  <si>
    <t>0.0693</t>
  </si>
  <si>
    <t>0.225</t>
  </si>
  <si>
    <t>0.1617</t>
  </si>
  <si>
    <t>37</t>
  </si>
  <si>
    <t>0.289</t>
  </si>
  <si>
    <t>0.0472</t>
  </si>
  <si>
    <t>0.106</t>
  </si>
  <si>
    <t>0.362</t>
  </si>
  <si>
    <t>0.207</t>
  </si>
  <si>
    <t>0.244</t>
  </si>
  <si>
    <t>0.666</t>
  </si>
  <si>
    <t>0.502</t>
  </si>
  <si>
    <t>0.536</t>
  </si>
  <si>
    <t>0.396</t>
  </si>
  <si>
    <t>0.45</t>
  </si>
  <si>
    <t>0.235</t>
  </si>
  <si>
    <t>0.243</t>
  </si>
  <si>
    <t>0.08</t>
  </si>
  <si>
    <t>0.029</t>
  </si>
  <si>
    <t>0.03</t>
  </si>
  <si>
    <t>0.064</t>
  </si>
  <si>
    <t>0.036</t>
  </si>
  <si>
    <t>0.021</t>
  </si>
  <si>
    <t>0.014</t>
  </si>
  <si>
    <t>0.0095</t>
  </si>
  <si>
    <t>0.007</t>
  </si>
  <si>
    <t>0.0215</t>
  </si>
  <si>
    <t>0.0145</t>
  </si>
  <si>
    <t>0.0195</t>
  </si>
  <si>
    <t>0.018</t>
  </si>
  <si>
    <t>0.019</t>
  </si>
  <si>
    <t>0.026</t>
  </si>
  <si>
    <t>0.045</t>
  </si>
  <si>
    <t>0.052</t>
  </si>
  <si>
    <t>0.658</t>
  </si>
  <si>
    <t>=SUBTOTAL(109,[CALIBRE])</t>
  </si>
  <si>
    <t>=SUBTOTAL(109,[ACTIF (Gr)])</t>
  </si>
  <si>
    <t>=SUBTOTAL(109,[DS (m)])</t>
  </si>
  <si>
    <t>3.8</t>
  </si>
  <si>
    <t>1008-F3-692486/02/03/07</t>
  </si>
  <si>
    <t>ORIGINE</t>
  </si>
  <si>
    <t>0140/CA</t>
  </si>
  <si>
    <t>62050</t>
  </si>
  <si>
    <t>En cours</t>
  </si>
  <si>
    <t>0144/CA</t>
  </si>
  <si>
    <t>95075-02</t>
  </si>
  <si>
    <t>73610V</t>
  </si>
  <si>
    <t>91010-23</t>
  </si>
  <si>
    <t>01022-30</t>
  </si>
  <si>
    <t>1008-F4-69254059</t>
  </si>
  <si>
    <t>14910-02</t>
  </si>
  <si>
    <t>14910-03</t>
  </si>
  <si>
    <t>14910-04</t>
  </si>
  <si>
    <t>14910-05</t>
  </si>
  <si>
    <t>KITADR</t>
  </si>
  <si>
    <t>5" Shell silver white</t>
  </si>
  <si>
    <t>BOMBE Ø75 SONORE</t>
  </si>
  <si>
    <t>Shell 3' sound  and craking</t>
  </si>
  <si>
    <t>BOMBE Ø50 OR CHANGEMENT ROSE</t>
  </si>
  <si>
    <t>shell go</t>
  </si>
  <si>
    <t xml:space="preserve">BOMBE Ø75 CERCLE BLEU </t>
  </si>
  <si>
    <t>3" Shell  blue Ring</t>
  </si>
  <si>
    <t>BOMBE Ø75  CHRYSANTHEME BLEU</t>
  </si>
  <si>
    <t>BOMBE Ø75 CHRYSANTHEME VERT</t>
  </si>
  <si>
    <t>BOMBE Ø75 CHRYSANTHEME MULTICOLORE</t>
  </si>
  <si>
    <t>BOMBE Ø75 CHRYSANTHEME ARGENT</t>
  </si>
  <si>
    <t>BOMBE Ø75 CHRYSANTHEME ROUGE ET OR</t>
  </si>
  <si>
    <t>6" Shell STROBE Willow</t>
  </si>
  <si>
    <t>BATT. 100 CPS COMETES FUMEES MULTICOLORES</t>
  </si>
  <si>
    <t>22</t>
  </si>
  <si>
    <t xml:space="preserve">BOMBE Ø50 CYL MULTICOLORE </t>
  </si>
  <si>
    <t>Auto+Cacher+Valeurs+Formulas=Feuil1,Feuil2,Feuil3+FormulasOnly</t>
  </si>
  <si>
    <t xml:space="preserve">0.8'' Cake 100's Assorted Color Smoke </t>
  </si>
  <si>
    <t xml:space="preserve">60sec White Strobe Bengal </t>
  </si>
  <si>
    <t xml:space="preserve">60sec Red Strobe Bengal </t>
  </si>
  <si>
    <t xml:space="preserve">60sec Green Strobe Bengal </t>
  </si>
  <si>
    <t xml:space="preserve">3 meter 20 sec Gold Fountain </t>
  </si>
  <si>
    <t xml:space="preserve">1"Cake 25 shots Strobe and Crackling Shells </t>
  </si>
  <si>
    <t>KIT ADR ( 2 Magn rect. Orange + 3 Magn Etiquette 1</t>
  </si>
  <si>
    <t>RETARD PYROCLOCK 2 SECONDES</t>
  </si>
  <si>
    <t>RETARD PYROCLOCK 3 SECONDES</t>
  </si>
  <si>
    <t>RETARD PYROCLOCK 4 SECONDES</t>
  </si>
  <si>
    <t>RETARD PYROCLOCK 5 SECONDES</t>
  </si>
  <si>
    <t>13" Fountain Silver with iginters</t>
  </si>
  <si>
    <t>13" Fountain Gold with igniters</t>
  </si>
  <si>
    <t>60 sec. 5M Stage Fountain Silver 20 x 6.4</t>
  </si>
  <si>
    <t>BOBINE 500M BIFILAIRE ORANGE CUIVRE 45/100°(FB502)</t>
  </si>
  <si>
    <t>ALIMENTATION 42V PR SEQUENCEUR 32 EN VALISE (PNF)</t>
  </si>
  <si>
    <t>TABLE DE TIR F16 - DIGITALE 16L ( 1 TX + 1 RX)</t>
  </si>
  <si>
    <t>TABLE DE TIR RECEPTEUR 64L HF (BATT. NON COMPRISE)</t>
  </si>
  <si>
    <t>TABLE DE TIR TRANSMETTEUR 64L HF (CHARGEURCOMPRIS)</t>
  </si>
  <si>
    <t>0163-T1-3505</t>
  </si>
  <si>
    <t>0163-F2-3783</t>
  </si>
  <si>
    <t>0163-F2-3512</t>
  </si>
  <si>
    <t>0163-T2-1142</t>
  </si>
  <si>
    <t>0163-T1-3504</t>
  </si>
  <si>
    <t>BATT. 30 MM 19 CPS BOMBETTES CLIGNO ROUGE &amp; TRC</t>
  </si>
  <si>
    <t xml:space="preserve">BATT. 30 MM 19 CPS BBTTES PAILLETÉ OR/ROSE + TRC </t>
  </si>
  <si>
    <t>BATT. 30 MM 19 CPS BBTTES FILET OR &amp; BLEUES &amp; TRC</t>
  </si>
  <si>
    <t xml:space="preserve">BATT. 30 MM 20 CPS BOMBETTES + TC BLEUES </t>
  </si>
  <si>
    <t>BATT. 30 MM 20 CPS BOMBETTES + TC CLIGNO BLANC</t>
  </si>
  <si>
    <t xml:space="preserve">BATT. 30 MM 20 CPS BOMBETTES + TC MULTICOLORE </t>
  </si>
  <si>
    <t>BATT. 25 MM 25CPS BOMBETTES CLIGNO FRISSON</t>
  </si>
  <si>
    <t>0589-F4-0385</t>
  </si>
  <si>
    <t>1008-F4-69250665</t>
  </si>
  <si>
    <t xml:space="preserve">GRAPPE Ø75 R5 ARGENT </t>
  </si>
  <si>
    <t xml:space="preserve">GRAPPE Ø75 R5 BLEU </t>
  </si>
  <si>
    <t xml:space="preserve">GRAPPE Ø75 R5 ROUGE </t>
  </si>
  <si>
    <t>GRAPPE Ø75 R5 VERT</t>
  </si>
  <si>
    <t xml:space="preserve">GRAPPE Ø75 R5 VIOLET </t>
  </si>
  <si>
    <t xml:space="preserve">GRAPPE Ø75 R5 ASSORTI 1 </t>
  </si>
  <si>
    <t xml:space="preserve">GRAPPE Ø75 R5 ASSORTI 2 </t>
  </si>
  <si>
    <t>POT-À-FEU Ø75 BLEU</t>
  </si>
  <si>
    <t>1395-F4-0614/2013</t>
  </si>
  <si>
    <t>BOMBE Ø150 PIVOINE MULTICOLORE</t>
  </si>
  <si>
    <t>BOMBE Ø150 PIVOINE FRISSON</t>
  </si>
  <si>
    <t>BOMBE Ø125 CERCLE FANTOME ROUGE + PISTIL FRISSO</t>
  </si>
  <si>
    <t>BOMBE Ø150 FANTOME ROUGE ET FRISSON + PISTIL BL</t>
  </si>
  <si>
    <t>BOMBE Ø100 MULTICOLORE ETOILES FILANTES</t>
  </si>
  <si>
    <t>1395-F4-0612/2013</t>
  </si>
  <si>
    <t>1395-F4-0617/2013</t>
  </si>
  <si>
    <t>1395-F4-0620/2013</t>
  </si>
  <si>
    <t>BOMBE Ø100 PIVOINE ORANGE</t>
  </si>
  <si>
    <t xml:space="preserve">BOMBE Ø125 TRONC DE PALMIER PLUIE D'OR VIOLET </t>
  </si>
  <si>
    <t>BOMBE Ø75 PIVOINE DEMI ROUGE DEMI FILET D'ARGENT</t>
  </si>
  <si>
    <t xml:space="preserve">CHAND. 49 MM 8 DÉPART SERPENTEAUX TITANIUM </t>
  </si>
  <si>
    <t>1395-T2-0545/2013</t>
  </si>
  <si>
    <t>1395-T2-0541/2013</t>
  </si>
  <si>
    <t>1395-T2-0546/2013</t>
  </si>
  <si>
    <t>1008-F2-69242505</t>
  </si>
  <si>
    <t>1008-F3-69242601</t>
  </si>
  <si>
    <t xml:space="preserve">CHAND. 49 MM 8 DÉPART PAF BLEU + SIFFLET TITANIUM </t>
  </si>
  <si>
    <t>CHAND. 49 MM 8 DÉPART PAF ROUGE + SIFFLET TITANIUM</t>
  </si>
  <si>
    <t>CHAND. 49 MM 8 DÉPART PAF FRIS-BLC + SIF TITANIUM</t>
  </si>
  <si>
    <t>0.027</t>
  </si>
  <si>
    <t>0.108</t>
  </si>
  <si>
    <t>0.072</t>
  </si>
  <si>
    <t>0.48</t>
  </si>
  <si>
    <t>0.336</t>
  </si>
  <si>
    <t>0.616</t>
  </si>
  <si>
    <t>0.056</t>
  </si>
  <si>
    <t>0.006</t>
  </si>
  <si>
    <t>1.004</t>
  </si>
  <si>
    <t>0.025</t>
  </si>
  <si>
    <t>0.04</t>
  </si>
  <si>
    <t>0.24</t>
  </si>
  <si>
    <t>0.346</t>
  </si>
  <si>
    <t>0.307</t>
  </si>
  <si>
    <t>0.428</t>
  </si>
  <si>
    <t>0.186</t>
  </si>
  <si>
    <t>0.435</t>
  </si>
  <si>
    <t>0.27</t>
  </si>
  <si>
    <t>0.162</t>
  </si>
  <si>
    <t>0.198</t>
  </si>
  <si>
    <t>0.168</t>
  </si>
  <si>
    <t>1.492</t>
  </si>
  <si>
    <t>1.504</t>
  </si>
  <si>
    <t>0.157</t>
  </si>
  <si>
    <t>0.173</t>
  </si>
  <si>
    <t>0.158</t>
  </si>
  <si>
    <t>0.81</t>
  </si>
  <si>
    <t>0.795</t>
  </si>
  <si>
    <t>0.97</t>
  </si>
  <si>
    <t>2.96</t>
  </si>
  <si>
    <t>1.49</t>
  </si>
  <si>
    <t>1.35</t>
  </si>
  <si>
    <t>1.26</t>
  </si>
  <si>
    <t>1.484</t>
  </si>
  <si>
    <t>1.75</t>
  </si>
  <si>
    <t>2.05</t>
  </si>
  <si>
    <t>1.788</t>
  </si>
  <si>
    <t>2.145</t>
  </si>
  <si>
    <t>1.599</t>
  </si>
  <si>
    <t>1.611</t>
  </si>
  <si>
    <t>0.526</t>
  </si>
  <si>
    <t>0.161</t>
  </si>
  <si>
    <t>0.525</t>
  </si>
  <si>
    <t>0.898</t>
  </si>
  <si>
    <t>0.79</t>
  </si>
  <si>
    <t>0.948</t>
  </si>
  <si>
    <t>1.287</t>
  </si>
  <si>
    <t>1.8</t>
  </si>
  <si>
    <t>0.596</t>
  </si>
  <si>
    <t>0.504</t>
  </si>
  <si>
    <t>0.6</t>
  </si>
  <si>
    <t>0.54</t>
  </si>
  <si>
    <t>0.84</t>
  </si>
  <si>
    <t>1.256</t>
  </si>
  <si>
    <t>0.725</t>
  </si>
  <si>
    <t>0.728</t>
  </si>
  <si>
    <t>0.702</t>
  </si>
  <si>
    <t>115</t>
  </si>
  <si>
    <t>0.264</t>
  </si>
  <si>
    <t>0.111</t>
  </si>
  <si>
    <t>0.119</t>
  </si>
  <si>
    <t>0.568</t>
  </si>
  <si>
    <t>0.981</t>
  </si>
  <si>
    <t>1.111</t>
  </si>
  <si>
    <t>0.393</t>
  </si>
  <si>
    <t>0.339</t>
  </si>
  <si>
    <t>0.267</t>
  </si>
  <si>
    <t>0.238</t>
  </si>
  <si>
    <t>0.299</t>
  </si>
  <si>
    <t>0.373</t>
  </si>
  <si>
    <t>0.309</t>
  </si>
  <si>
    <t>0.635</t>
  </si>
  <si>
    <t>0.897</t>
  </si>
  <si>
    <t>0.123</t>
  </si>
  <si>
    <t>0.116</t>
  </si>
  <si>
    <t>0.383</t>
  </si>
  <si>
    <t>0.135</t>
  </si>
  <si>
    <t>0.729</t>
  </si>
  <si>
    <t>0.983</t>
  </si>
  <si>
    <t>0.136</t>
  </si>
  <si>
    <t>0.35</t>
  </si>
  <si>
    <t>0.713</t>
  </si>
  <si>
    <t>0.354</t>
  </si>
  <si>
    <t>0.356</t>
  </si>
  <si>
    <t>0.353</t>
  </si>
  <si>
    <t>0.193</t>
  </si>
  <si>
    <t>0.164</t>
  </si>
  <si>
    <t>0.023</t>
  </si>
  <si>
    <t>0.038</t>
  </si>
  <si>
    <t>Px COND 2</t>
  </si>
  <si>
    <t>Px COND 1</t>
  </si>
  <si>
    <t>00120</t>
  </si>
  <si>
    <t>MECHE LENTE Ø 5 - 1 SEC/CM (LES 10 M)</t>
  </si>
  <si>
    <t>BLOC ELECTRIQUE 18 V</t>
  </si>
  <si>
    <t>BLOC ELECTRIQUE 90 V</t>
  </si>
  <si>
    <t>COLLIER PLASTIQUE 100 X 3 MM LOT DE 500</t>
  </si>
  <si>
    <t>COLLIER PLASTIQUE 400 X 8 MM LOT DE 100</t>
  </si>
  <si>
    <t>COLLIER PLASTIQUE 200 X 4 MM LOT DE 1000</t>
  </si>
  <si>
    <t>GAINE PLASTIQUE 60 X 650 MM LOT DE 100</t>
  </si>
  <si>
    <t>KIT ADR (2 Magn rect. Orange + 3 Magn Etiquette 1)</t>
  </si>
  <si>
    <t>CABLE DE PROGRAMMATION SEQUENCEUR NUMERIQUE</t>
  </si>
  <si>
    <t>FLAMME DE BENGALES ROUGE 2MIN</t>
  </si>
  <si>
    <t>FONTAINE TOMBE LA NEIGE ROUGE</t>
  </si>
  <si>
    <t>FLAMINGO 64 BLEU 20 SEC.</t>
  </si>
  <si>
    <t>FLAMINGO 64 ROUGE 20 SEC.</t>
  </si>
  <si>
    <t>FLAMINGO VIOLET 160 MM 4 SEC.</t>
  </si>
  <si>
    <t>DECOR MOTIF 1MX0,5M (LETTRE OU CHIFFRE)</t>
  </si>
  <si>
    <t>CA.4 BATTØ25 40CPS 04028BTB/04028M/04025CB/04026FO</t>
  </si>
  <si>
    <t>0163-F4-4243</t>
  </si>
  <si>
    <t xml:space="preserve">BOMBE Ø150 GUIRLANDE CLIGNOTANTE PARACHUTE </t>
  </si>
  <si>
    <t xml:space="preserve">BOMBE Ø125 FILET D'ARGENT AVEC TRONC ARGENT </t>
  </si>
  <si>
    <t>CHAND. 49 MM 8 DÉPART COMÈTES ARGENT + DÉTO</t>
  </si>
  <si>
    <t>MONOCOUP POT-À-FEU SCINTILLANT OR</t>
  </si>
  <si>
    <t xml:space="preserve">MONOCOUP 30 MM FLASH ARGENT </t>
  </si>
  <si>
    <t xml:space="preserve">MONOCOUP 30 MM BOMBETTES PAILLETÉ OR AVEC TRONC </t>
  </si>
  <si>
    <t xml:space="preserve">MONOCOUP 30 MM BOMBETTES CLIGNO ROUGES  TRONC </t>
  </si>
  <si>
    <t xml:space="preserve">MONOCOUP 30 MM COMÈTE BLEUE </t>
  </si>
  <si>
    <t xml:space="preserve">MONOCOUP 30 MM COMÈTE ARGENT </t>
  </si>
  <si>
    <t xml:space="preserve">MONOCOUP 30 MM COMÈTE VIOLETTE </t>
  </si>
  <si>
    <t xml:space="preserve">MONOCOUP 30 MM COMÈTE FRISSON BLANC </t>
  </si>
  <si>
    <t xml:space="preserve">MONOCOUP 30 MM COMÈTE PLUIE D'OR </t>
  </si>
  <si>
    <t xml:space="preserve">MONOCOUP 30 MM POT-À-FEU FRISSON </t>
  </si>
  <si>
    <t xml:space="preserve">MONOCOUP 30 MM POT-À-FEU BLEU </t>
  </si>
  <si>
    <t>MONOCOUP 30 MM POT-À-FEU ROUGE</t>
  </si>
  <si>
    <t xml:space="preserve">MONOCOUP 30 MM POT-À-FEU ARGENT </t>
  </si>
  <si>
    <t xml:space="preserve">MONOCOUP 30 MM POT-À-FEU VIOLET </t>
  </si>
  <si>
    <t xml:space="preserve">MONOCOUP 30 MM POT-À-FEU PLUIE D'OR </t>
  </si>
  <si>
    <t xml:space="preserve">MONOCOUP 30 MM POT-À-FEU ROSE </t>
  </si>
  <si>
    <t xml:space="preserve">MONOCOUP 50 MM SERPENTAUX TITANIUM </t>
  </si>
  <si>
    <t xml:space="preserve">MONOCOUP 50 MM SIFFLET TITANIUM </t>
  </si>
  <si>
    <t xml:space="preserve">MONOCOUP 50 MM BOMBETTE PLUIE D'OR AVEC TRONC </t>
  </si>
  <si>
    <t xml:space="preserve">MONOCOUP 50 MM COMÈTE FRISSON </t>
  </si>
  <si>
    <t xml:space="preserve">MONOCOUP 50 MM COMÈTE ARGENT </t>
  </si>
  <si>
    <t xml:space="preserve">MONOCOUP 50 MM COMÈTE CLIGNOTANTE BLANCHE </t>
  </si>
  <si>
    <t xml:space="preserve">MONOCOUP 50 MM COMÈTE FILET D'OR </t>
  </si>
  <si>
    <t xml:space="preserve">MONOCOUP 50 MM MOSAÏQUE FRISSON </t>
  </si>
  <si>
    <t>MONOCOUP 50 MM MOSAÏQUE VIOLETTE</t>
  </si>
  <si>
    <t xml:space="preserve">MONOCOUP 50 MM MOSAÏQUE PLUIE D'OR </t>
  </si>
  <si>
    <t>MONOCOUP 50 MM POT-À-FEU BLEU</t>
  </si>
  <si>
    <t xml:space="preserve">MONOCOUP 50 MM POT-À-FEU ARGENT </t>
  </si>
  <si>
    <t xml:space="preserve">MONOCOUP 50 MM POT-À-FEU FILET D'OR </t>
  </si>
  <si>
    <t>DISPO</t>
  </si>
  <si>
    <t>Vidéo</t>
  </si>
  <si>
    <t>Stock 24 actuel</t>
  </si>
  <si>
    <t>Stock Ext actuel</t>
  </si>
  <si>
    <t>Auto+Cacher</t>
  </si>
  <si>
    <t>FRS</t>
  </si>
  <si>
    <t>90150-01</t>
  </si>
  <si>
    <t>Dernier Px Achat</t>
  </si>
  <si>
    <t>Px TTC</t>
  </si>
  <si>
    <t>Arrivée Prévue</t>
  </si>
  <si>
    <t>CODE GROUPES PRODUITS</t>
  </si>
  <si>
    <t>CODE GROUPE SOUS PRODUIT</t>
  </si>
  <si>
    <t>Facturés NEGOCE 2019</t>
  </si>
  <si>
    <t>Consommés EVENTS 2019</t>
  </si>
  <si>
    <t>Facturés NEGOCE 2020</t>
  </si>
  <si>
    <t>Consommés EVENTS 2020</t>
  </si>
  <si>
    <t>TOTAL VENTES 2019</t>
  </si>
  <si>
    <t>TOTAL VENTES 2020</t>
  </si>
  <si>
    <t>Facturés NEGOCE 2021</t>
  </si>
  <si>
    <t>Consommés EVENTS 2021</t>
  </si>
  <si>
    <t>TOTAL VENTES 2021</t>
  </si>
  <si>
    <t>Achat Facturés 2018</t>
  </si>
  <si>
    <t>Achat Facturés 2019</t>
  </si>
  <si>
    <t>Achat Facturés 2020</t>
  </si>
  <si>
    <t>Achat Facturés 2021</t>
  </si>
  <si>
    <t>Stock dernier Inventaire</t>
  </si>
  <si>
    <t>Prévisions Facturés NEGOCE 2021</t>
  </si>
  <si>
    <t>Prévisions Facturés NEGOCE 2022</t>
  </si>
  <si>
    <t>Prévisions Consommés EVENTS 2022</t>
  </si>
  <si>
    <t>Prévision Inventaire Sept 2021</t>
  </si>
  <si>
    <t>TOTAL Prévisions VENTE 2021</t>
  </si>
  <si>
    <t>TOTAL Prévisions VENTE 2022</t>
  </si>
  <si>
    <t>Prévisions Achats 2022 (PCS)</t>
  </si>
  <si>
    <t>Prévisions Achats 2022 (CARTON)</t>
  </si>
  <si>
    <t>NEW</t>
  </si>
  <si>
    <t>TYPE CATALOGUE</t>
  </si>
  <si>
    <t>MAT ACTIVE (g)</t>
  </si>
  <si>
    <t>DIST.SECU. (m)</t>
  </si>
  <si>
    <t>Hypoth. Croissance NEG 2021</t>
  </si>
  <si>
    <t>Hypoth. Croissance NEG 2022</t>
  </si>
  <si>
    <t>91175-07</t>
  </si>
  <si>
    <t>91275-18/B</t>
  </si>
  <si>
    <t>GR10X5</t>
  </si>
  <si>
    <t>GR10Y5</t>
  </si>
  <si>
    <t>73810FO-ST</t>
  </si>
  <si>
    <t>73810FR-ST</t>
  </si>
  <si>
    <t>73810AQ/CB-TB</t>
  </si>
  <si>
    <t>94010-15CB</t>
  </si>
  <si>
    <t>73812FR-RP</t>
  </si>
  <si>
    <t>91512-63</t>
  </si>
  <si>
    <t>73815A/R-ST</t>
  </si>
  <si>
    <t>73820R/B-JP</t>
  </si>
  <si>
    <t>73821FR</t>
  </si>
  <si>
    <t>73821FO</t>
  </si>
  <si>
    <t>400-9J</t>
  </si>
  <si>
    <t>43830B/O</t>
  </si>
  <si>
    <t>43830B/BC/R</t>
  </si>
  <si>
    <t>38030-23</t>
  </si>
  <si>
    <t>31032-13CE</t>
  </si>
  <si>
    <t>31032-17CE</t>
  </si>
  <si>
    <t>31032-18CE</t>
  </si>
  <si>
    <t>44846KA</t>
  </si>
  <si>
    <t>44846PA</t>
  </si>
  <si>
    <t>75531-05</t>
  </si>
  <si>
    <t>75531-20</t>
  </si>
  <si>
    <t>75532-09</t>
  </si>
  <si>
    <t>43730CI</t>
  </si>
  <si>
    <t>43730O</t>
  </si>
  <si>
    <t>43930BC</t>
  </si>
  <si>
    <t>43930VE</t>
  </si>
  <si>
    <t>43930R</t>
  </si>
  <si>
    <t>75533-05</t>
  </si>
  <si>
    <t>43845CB-PL</t>
  </si>
  <si>
    <t>43845CB-TB</t>
  </si>
  <si>
    <t>43945MA/B/VE</t>
  </si>
  <si>
    <t>74846KA</t>
  </si>
  <si>
    <t>74846PA</t>
  </si>
  <si>
    <t>75549-60</t>
  </si>
  <si>
    <t>01021-87</t>
  </si>
  <si>
    <t>01021-52</t>
  </si>
  <si>
    <t>01622-23</t>
  </si>
  <si>
    <t>03621-23</t>
  </si>
  <si>
    <t>01023-09</t>
  </si>
  <si>
    <t>05022-30/1</t>
  </si>
  <si>
    <t>04225-A</t>
  </si>
  <si>
    <t>04024-23</t>
  </si>
  <si>
    <t>04024-37</t>
  </si>
  <si>
    <t>04024-26</t>
  </si>
  <si>
    <t>04026CH-ORRO</t>
  </si>
  <si>
    <t>04027CB-S</t>
  </si>
  <si>
    <t>04026R-S</t>
  </si>
  <si>
    <t>00932-CBR</t>
  </si>
  <si>
    <t>00932-CBB</t>
  </si>
  <si>
    <t>00932-ORRO</t>
  </si>
  <si>
    <t>00931-ORS</t>
  </si>
  <si>
    <t>00933-BBR</t>
  </si>
  <si>
    <t>00933-LPA</t>
  </si>
  <si>
    <t>01331-BS</t>
  </si>
  <si>
    <t>01650-99/M</t>
  </si>
  <si>
    <t>01650-99/CB</t>
  </si>
  <si>
    <t>01650-99/FB</t>
  </si>
  <si>
    <t>01650-99/FO</t>
  </si>
  <si>
    <t>15050FR</t>
  </si>
  <si>
    <t>TOTAL VENTES 2018</t>
  </si>
  <si>
    <t>Cdés NEGOCE 2021</t>
  </si>
  <si>
    <t>DESIGNATION NAV</t>
  </si>
  <si>
    <t>N° CERTIF NAV</t>
  </si>
  <si>
    <t>CAL</t>
  </si>
  <si>
    <t>COULEUR</t>
  </si>
  <si>
    <t>CATEGORIE</t>
  </si>
  <si>
    <t>CLASSE</t>
  </si>
  <si>
    <t>NULL1</t>
  </si>
  <si>
    <t>NULL2</t>
  </si>
  <si>
    <t>Px PCS NAV</t>
  </si>
  <si>
    <t>COND CARTONS NAV</t>
  </si>
  <si>
    <t>COND CARTONS TARIF</t>
  </si>
  <si>
    <t>COND BTE TARIF</t>
  </si>
  <si>
    <t>COND BTE NAV</t>
  </si>
  <si>
    <t>Coef PUBL/NEG - PCS</t>
  </si>
  <si>
    <t>02030-19CE</t>
  </si>
  <si>
    <t>04026-13</t>
  </si>
  <si>
    <t>04026-15</t>
  </si>
  <si>
    <t>04929A</t>
  </si>
  <si>
    <t>07030-38</t>
  </si>
  <si>
    <t>14410-2</t>
  </si>
  <si>
    <t>14410-3</t>
  </si>
  <si>
    <t>14410-4</t>
  </si>
  <si>
    <t>14410-5</t>
  </si>
  <si>
    <t>14410-7</t>
  </si>
  <si>
    <t>15001A</t>
  </si>
  <si>
    <t>15001B</t>
  </si>
  <si>
    <t>15001R</t>
  </si>
  <si>
    <t>15061A</t>
  </si>
  <si>
    <t>15061OR</t>
  </si>
  <si>
    <t>15440J</t>
  </si>
  <si>
    <t>15440V</t>
  </si>
  <si>
    <t>30075-02CE</t>
  </si>
  <si>
    <t>30075-05CE</t>
  </si>
  <si>
    <t>30075-06CE</t>
  </si>
  <si>
    <t>30075-70CE</t>
  </si>
  <si>
    <t>32537CE</t>
  </si>
  <si>
    <t>36937CE</t>
  </si>
  <si>
    <t>38025-17</t>
  </si>
  <si>
    <t>38049-07</t>
  </si>
  <si>
    <t>44030J</t>
  </si>
  <si>
    <t>61110-CB</t>
  </si>
  <si>
    <t>61310R</t>
  </si>
  <si>
    <t>61310VE</t>
  </si>
  <si>
    <t>71510-26CE</t>
  </si>
  <si>
    <t>71510-28CE</t>
  </si>
  <si>
    <t>71575-24</t>
  </si>
  <si>
    <t>73310J</t>
  </si>
  <si>
    <t>73612V</t>
  </si>
  <si>
    <t>74637R-CE</t>
  </si>
  <si>
    <t>75532-05</t>
  </si>
  <si>
    <t>75532-06</t>
  </si>
  <si>
    <t>75532-18</t>
  </si>
  <si>
    <t>76015-89CCE</t>
  </si>
  <si>
    <t>76112-35CE</t>
  </si>
  <si>
    <t>76115-74CE</t>
  </si>
  <si>
    <t>76310-59CE</t>
  </si>
  <si>
    <t>76512-02CE</t>
  </si>
  <si>
    <t>76512-06CE</t>
  </si>
  <si>
    <t>77075-26CE</t>
  </si>
  <si>
    <t>77175-10CE</t>
  </si>
  <si>
    <t>77212-05CE</t>
  </si>
  <si>
    <t>77215-20CE</t>
  </si>
  <si>
    <t>77415-02</t>
  </si>
  <si>
    <t>77415-04</t>
  </si>
  <si>
    <t>77415-05</t>
  </si>
  <si>
    <t>77415-06</t>
  </si>
  <si>
    <t>77415-07</t>
  </si>
  <si>
    <t>77415-10</t>
  </si>
  <si>
    <t>77515-57</t>
  </si>
  <si>
    <t>88610-08</t>
  </si>
  <si>
    <t>91415-81</t>
  </si>
  <si>
    <t>91460-21G5</t>
  </si>
  <si>
    <t>91460-33G5</t>
  </si>
  <si>
    <t>91460-63G5</t>
  </si>
  <si>
    <t>91612-01</t>
  </si>
  <si>
    <t>91612-05</t>
  </si>
  <si>
    <t>91615-01</t>
  </si>
  <si>
    <t>91615-05</t>
  </si>
  <si>
    <t>91712-54</t>
  </si>
  <si>
    <t>92115-21</t>
  </si>
  <si>
    <t>93012-10</t>
  </si>
  <si>
    <t>93112-05</t>
  </si>
  <si>
    <t>93115-05</t>
  </si>
  <si>
    <t>93115-09</t>
  </si>
  <si>
    <t>93375-86</t>
  </si>
  <si>
    <t>94015-15</t>
  </si>
  <si>
    <t>95010-05</t>
  </si>
  <si>
    <t>96012-86</t>
  </si>
  <si>
    <t>99212-02</t>
  </si>
  <si>
    <t>99212-06</t>
  </si>
  <si>
    <t>99212-08</t>
  </si>
  <si>
    <t>99212-09</t>
  </si>
  <si>
    <t>99212-12</t>
  </si>
  <si>
    <t>99615-35</t>
  </si>
  <si>
    <t>99615-37</t>
  </si>
  <si>
    <t>99812-10</t>
  </si>
  <si>
    <t>99915-61</t>
  </si>
  <si>
    <t>99975-16</t>
  </si>
  <si>
    <t>P152361</t>
  </si>
  <si>
    <t>P152362</t>
  </si>
  <si>
    <t>P152363</t>
  </si>
  <si>
    <t>PRIX CARTONS NAV</t>
  </si>
  <si>
    <t>PRIX BOITES NAV</t>
  </si>
  <si>
    <t>Ajustements Manuels  2022</t>
  </si>
  <si>
    <t>Prévision Inventaire Sept 2022</t>
  </si>
  <si>
    <t>Achat Facturés 2022</t>
  </si>
  <si>
    <t>Commande En cours Achats 2021</t>
  </si>
  <si>
    <t>Commande En cours Achats 2022</t>
  </si>
  <si>
    <t>Ajustement Manuels  2021</t>
  </si>
  <si>
    <t>Prévisions Consommé EVENTS 2021</t>
  </si>
  <si>
    <t>Besoins Import 2021 (PCS)</t>
  </si>
  <si>
    <t>Besoins Imports 2021 (CARTON)</t>
  </si>
  <si>
    <t>Stocks</t>
  </si>
  <si>
    <t>=NL("Premier";"Article";"Calibre";"N°";90150-01)</t>
  </si>
  <si>
    <t>PYRO</t>
  </si>
  <si>
    <t>Code pays/région origine</t>
  </si>
  <si>
    <t>N° article</t>
  </si>
  <si>
    <t>Code</t>
  </si>
  <si>
    <t>="2020"</t>
  </si>
  <si>
    <t>="BOMBE Ø50 SONORE"</t>
  </si>
  <si>
    <t>="BOMBE"</t>
  </si>
  <si>
    <t>="SPHERIQUE"</t>
  </si>
  <si>
    <t>="DETONATION"</t>
  </si>
  <si>
    <t>="FRISSON"</t>
  </si>
  <si>
    <t>="CN"</t>
  </si>
  <si>
    <t>="F4"</t>
  </si>
  <si>
    <t>="1.3G"</t>
  </si>
  <si>
    <t>="2806-F4-000984"</t>
  </si>
  <si>
    <t>=""</t>
  </si>
  <si>
    <t>="BOMBE Ø50 CYL MULTICOLORE"</t>
  </si>
  <si>
    <t>="CYLIND"</t>
  </si>
  <si>
    <t>=50</t>
  </si>
  <si>
    <t>="PIVOINE"</t>
  </si>
  <si>
    <t>="MULTICOLORE"</t>
  </si>
  <si>
    <t>="EU"</t>
  </si>
  <si>
    <t>="0589-F4-0387"</t>
  </si>
  <si>
    <t>N° fournisseur</t>
  </si>
  <si>
    <t>PCS</t>
  </si>
  <si>
    <t>440308</t>
  </si>
  <si>
    <t>62010</t>
  </si>
  <si>
    <t>62075</t>
  </si>
  <si>
    <t>704504</t>
  </si>
  <si>
    <t>704505</t>
  </si>
  <si>
    <t>704550</t>
  </si>
  <si>
    <t>704602</t>
  </si>
  <si>
    <t>704606</t>
  </si>
  <si>
    <t>704609</t>
  </si>
  <si>
    <t>704622</t>
  </si>
  <si>
    <t>704676</t>
  </si>
  <si>
    <t>+recherchev(E4;Article[[#En-têtes];[N°]];3;faux)</t>
  </si>
  <si>
    <t>Dernier coût direct</t>
  </si>
  <si>
    <t>Qté sur commande vente</t>
  </si>
  <si>
    <t>Prix vente</t>
  </si>
  <si>
    <t>Code unité</t>
  </si>
  <si>
    <t>Date fin</t>
  </si>
  <si>
    <t>Code vente</t>
  </si>
  <si>
    <t>Type vente</t>
  </si>
  <si>
    <t>Prix TTC</t>
  </si>
  <si>
    <t>Prix unitaire</t>
  </si>
  <si>
    <t>PRO</t>
  </si>
  <si>
    <t>Oui</t>
  </si>
  <si>
    <t>Ligne achat</t>
  </si>
  <si>
    <t>Type document</t>
  </si>
  <si>
    <t>Date réception prévue</t>
  </si>
  <si>
    <t>Commande ouverte|Commande</t>
  </si>
  <si>
    <t>Quantité (base)</t>
  </si>
  <si>
    <t>Ouvert|Lancé</t>
  </si>
  <si>
    <t>Statut</t>
  </si>
  <si>
    <t>Ligne vente</t>
  </si>
  <si>
    <t>N° client facturé</t>
  </si>
  <si>
    <t>C-00000342</t>
  </si>
  <si>
    <t>Commande</t>
  </si>
  <si>
    <t>Écriture comptable article</t>
  </si>
  <si>
    <t>Date comptabilisation</t>
  </si>
  <si>
    <t>Type écriture</t>
  </si>
  <si>
    <t>Quantité facturée</t>
  </si>
  <si>
    <t>01/10/2018..30/09/2019</t>
  </si>
  <si>
    <t>�</t>
  </si>
  <si>
    <t>2.3922315</t>
  </si>
  <si>
    <t>=NL("Premier","Prix vente","Prix unitaire","N° article",E4,"Code unité",T4,"Date fin",Dates!$C$8,"Code vente","PRO")/LEFT(T4,4)</t>
  </si>
  <si>
    <t>2.60253</t>
  </si>
  <si>
    <t>=NL("Premier","Prix vente","Prix unitaire","N° article",E4,"Code unité","@@"&amp;V4,"Date fin",Dates!$C$8,"Code vente","PRO")/LEFT(V4,4)</t>
  </si>
  <si>
    <t>=NL("Premier","Prix vente","Prix unitaire","N° article",E4,"Code unité","PCS","Date fin",Dates!C$8,"Code vente","PRO")</t>
  </si>
  <si>
    <t>=IFERROR(IF(AI4-NL("Premier","Article","Qté sur commande vente","N°",E4)&lt;=0,"Non Dispo",IF(AI4-NL("Premier","Article","Qté sur commande vente","N°",E4)&gt;10,"Dispo","Moins de 10!")),"")</t>
  </si>
  <si>
    <t>=NL("Premier","Prix vente","Prix unitaire","Code unité","PCS","Type vente","Tous les clients","Date fin",Dates!C$8,"Prix TTC","Oui","N° article",E4)</t>
  </si>
  <si>
    <t>=+(AD4/1.2)/(AA4*0.7)</t>
  </si>
  <si>
    <t>=(NL("Premier","Écriture comptable inventaire","Qté (constatée)","N° article",E4,"Date comptabilisation",Dates!$B$8))</t>
  </si>
  <si>
    <t>=NL("Somme","Écriture comptable article","Quantité facturée","N° article",E4,"Date comptabilisation",Dates!D$3,"Type écriture","Achat")</t>
  </si>
  <si>
    <t>=NL("Somme","Écriture comptable article","Quantité facturée","N° article",E4,"Date comptabilisation",Dates!E$3,"Type écriture","Achat")</t>
  </si>
  <si>
    <t>=NL("Somme","Écriture comptable article","Quantité facturée","N° article",G4,"Date comptabilisation",Dates!F$3,"Type écriture","Achat")</t>
  </si>
  <si>
    <t>=-NL("Somme","Écriture comptable article","Quantité facturée","N° article",$E4,"Date comptabilisation",Dates!B$3,"Type écriture","Vente")</t>
  </si>
  <si>
    <t>=NL("Somme","Écriture comptable article","Quantité facturée","N° article",$E4,"Date comptabilisation",Dates!C$3,"Type écriture","Vente")</t>
  </si>
  <si>
    <t>=NL("Somme","Écriture comptable article","Quantité facturée","N° article",$E4,"Date comptabilisation",Dates!C$3,"Type écriture","Consommation")</t>
  </si>
  <si>
    <t>=-AS4-AT4</t>
  </si>
  <si>
    <t>=NL("Somme","Écriture comptable article","Quantité facturée","N° article",$E4,"Date comptabilisation",Dates!D$3,"Type écriture","Vente")</t>
  </si>
  <si>
    <t>=NL("Somme","Écriture comptable article","Quantité facturée","N° article",$E4,"Date comptabilisation",Dates!D$3,"Type écriture","Consommation")</t>
  </si>
  <si>
    <t>=-AV4-AW4</t>
  </si>
  <si>
    <t>=+NL("Premier","Article","Qté sur commande vente","N°",E4)-AJ4</t>
  </si>
  <si>
    <t>=NL("Somme","Écriture comptable article","Quantité facturée","N° article",E4,"Date comptabilisation",Dates!E$3,"Type écriture","Vente")</t>
  </si>
  <si>
    <t>=NL("Somme","Écriture comptable article","Quantité facturée","N° article",E4,"Date comptabilisation",Dates!E$3,"Type écriture","Consommation")</t>
  </si>
  <si>
    <t>=-BA4-AZ4+AY4</t>
  </si>
  <si>
    <t>=VLOOKUP(CONCATENATE(G4,I4),Hypotheses!C:E,2,FALSE)</t>
  </si>
  <si>
    <t>=-AS4*(1+BD4)</t>
  </si>
  <si>
    <t>=VLOOKUP(E4,Ajustements!A:G,6,FALSE)</t>
  </si>
  <si>
    <t>772</t>
  </si>
  <si>
    <t>=BE4+BF4+BG4</t>
  </si>
  <si>
    <t>=IFERROR(AH4+(AN4+AO4)-BH4,(AN4+AO4)-BH4)</t>
  </si>
  <si>
    <t>=IF(BI4&lt;0,-BI4,"")</t>
  </si>
  <si>
    <t>=IFERROR(ROUNDUP(BJ4/LEFT(S4,4),0),"")</t>
  </si>
  <si>
    <t>=VLOOKUP(CONCATENATE(G4,I4),Hypotheses!C:E,3,FALSE)</t>
  </si>
  <si>
    <t>=BE4*(1+BM4)</t>
  </si>
  <si>
    <t>=BM4+BN4+BO4</t>
  </si>
  <si>
    <t>=BI4-BQ4</t>
  </si>
  <si>
    <t>=IF(BR4&lt;0,BR4,"")</t>
  </si>
  <si>
    <t>=IFERROR(-ROUNDUP(BS4/LEFT(S4,4),0),"")</t>
  </si>
  <si>
    <t>=NL("Premier","Prix vente","Prix unitaire","N° article",E5,"Code unité",T5,"Date fin",Dates!$C$8,"Code vente","PRO")/LEFT(T5,4)</t>
  </si>
  <si>
    <t>=NL("Premier","Prix vente","Prix unitaire","N° article",E5,"Code unité","@@"&amp;V5,"Date fin",Dates!$C$8,"Code vente","PRO")/LEFT(V5,4)</t>
  </si>
  <si>
    <t>=NL("Premier","Prix vente","Prix unitaire","N° article",E5,"Code unité","PCS","Date fin",Dates!C$8,"Code vente","PRO")</t>
  </si>
  <si>
    <t>=IFERROR(IF(AI5-NL("Premier","Article","Qté sur commande vente","N°",E5)&lt;=0,"Non Dispo",IF(AI5-NL("Premier","Article","Qté sur commande vente","N°",E5)&gt;10,"Dispo","Moins de 10!")),"")</t>
  </si>
  <si>
    <t>=NL("Premier","Prix vente","Prix unitaire","Code unité","PCS","Type vente","Tous les clients","Date fin",Dates!C$8,"Prix TTC","Oui","N° article",E5)</t>
  </si>
  <si>
    <t>=+(AD5/1.2)/(AA5*0.7)</t>
  </si>
  <si>
    <t>=(NL("Premier","Écriture comptable inventaire","Qté (constatée)","N° article",E5,"Date comptabilisation",Dates!$B$8))</t>
  </si>
  <si>
    <t>560</t>
  </si>
  <si>
    <t>=NL("Somme","Écriture comptable article","Quantité facturée","N° article",E5,"Date comptabilisation",Dates!D$3,"Type écriture","Achat")</t>
  </si>
  <si>
    <t>=NL("Somme","Écriture comptable article","Quantité facturée","N° article",E5,"Date comptabilisation",Dates!E$3,"Type écriture","Achat")</t>
  </si>
  <si>
    <t>=NL("Somme","Écriture comptable article","Quantité facturée","N° article",G5,"Date comptabilisation",Dates!F$3,"Type écriture","Achat")</t>
  </si>
  <si>
    <t>=-NL("Somme","Écriture comptable article","Quantité facturée","N° article",$E5,"Date comptabilisation",Dates!B$3,"Type écriture","Vente")</t>
  </si>
  <si>
    <t>=NL("Somme","Écriture comptable article","Quantité facturée","N° article",E5,"Date comptabilisation",Dates!C$3,"Type écriture","Vente")</t>
  </si>
  <si>
    <t>=NL("Somme","Écriture comptable article","Quantité facturée","N° article",E5,"Date comptabilisation",Dates!C$3,"Type écriture","Consommation")</t>
  </si>
  <si>
    <t>=-AS5-AT5</t>
  </si>
  <si>
    <t>=NL("Somme","Écriture comptable article","Quantité facturée","N° article",$E5,"Date comptabilisation",Dates!D$3,"Type écriture","Vente")</t>
  </si>
  <si>
    <t>=NL("Somme","Écriture comptable article","Quantité facturée","N° article",$E5,"Date comptabilisation",Dates!D$3,"Type écriture","Consommation")</t>
  </si>
  <si>
    <t>=-AV5-AW5</t>
  </si>
  <si>
    <t>=+NL("Premier","Article","Qté sur commande vente","N°",E5)-AJ5</t>
  </si>
  <si>
    <t>=NL("Somme","Écriture comptable article","Quantité facturée","N° article",E5,"Date comptabilisation",Dates!E$3,"Type écriture","Vente")</t>
  </si>
  <si>
    <t>=NL("Somme","Écriture comptable article","Quantité facturée","N° article",E5,"Date comptabilisation",Dates!E$3,"Type écriture","Consommation")</t>
  </si>
  <si>
    <t>=-BA5-AZ5+AY5</t>
  </si>
  <si>
    <t>=VLOOKUP(CONCATENATE(G5,I5),Hypotheses!C:E,2,FALSE)</t>
  </si>
  <si>
    <t>=-AS5*(1+BD5)</t>
  </si>
  <si>
    <t>=+VLOOKUP(E5,Ajustements!A:G,6,FALSE)</t>
  </si>
  <si>
    <t>=BE5+BF5+BG5</t>
  </si>
  <si>
    <t>=IFERROR(AH5+(AN5+AO5)-BH5,(AN5+AO5)-BH5)</t>
  </si>
  <si>
    <t>=IF(BI5&lt;0,-BI5,"")</t>
  </si>
  <si>
    <t>=IFERROR(ROUNDUP(BJ5/LEFT(S5,4),0),"")</t>
  </si>
  <si>
    <t>=VLOOKUP(CONCATENATE(G5,I5),Hypotheses!C:E,3,FALSE)</t>
  </si>
  <si>
    <t>=BE5*(1+BM5)</t>
  </si>
  <si>
    <t>=BM5+BN5+BO5</t>
  </si>
  <si>
    <t>=BN5+BO5+BP5</t>
  </si>
  <si>
    <t>=IF(BR5&lt;0,BR5,"")</t>
  </si>
  <si>
    <t>=IFERROR(-ROUNDUP(BS5/LEFT(S5,4),0),"")</t>
  </si>
  <si>
    <t>=+VLOOKUP(E9,Articles!D:D,3,FALSE)</t>
  </si>
  <si>
    <t>=0.04*1000</t>
  </si>
  <si>
    <t>="2"</t>
  </si>
  <si>
    <t>="0144/CA"</t>
  </si>
  <si>
    <t>2.32361111111111</t>
  </si>
  <si>
    <t>#VALUE!</t>
  </si>
  <si>
    <t>=3.01</t>
  </si>
  <si>
    <t>="Non Dispo"</t>
  </si>
  <si>
    <t>=IFERROR("01/02/2021"+7,"")</t>
  </si>
  <si>
    <t>=4.7</t>
  </si>
  <si>
    <t>=+(AD35/1.2)/(AA35*0.7)</t>
  </si>
  <si>
    <t>="F-00000300"</t>
  </si>
  <si>
    <t>=(1.12333)</t>
  </si>
  <si>
    <t>=("")</t>
  </si>
  <si>
    <t>=(0)</t>
  </si>
  <si>
    <t>=0</t>
  </si>
  <si>
    <t>=4320</t>
  </si>
  <si>
    <t>=-AS35-AT35</t>
  </si>
  <si>
    <t>=-AV35-AW35</t>
  </si>
  <si>
    <t>=-BA35-AZ35+AY35</t>
  </si>
  <si>
    <t>=VLOOKUP(CONCATENATE(G35,I35),Hypotheses!C:E,2,FALSE)</t>
  </si>
  <si>
    <t>=-AS35*(1+BD35)</t>
  </si>
  <si>
    <t>=VLOOKUP(E35,Ajustements!A:G,6,FALSE)</t>
  </si>
  <si>
    <t>=BE35+BF35+BG35</t>
  </si>
  <si>
    <t>=IFERROR(AH35+(AN35+AO35)-BH35,(AN35+AO35)-BH35)</t>
  </si>
  <si>
    <t>=IF(BI35&lt;0,-BI35,"")</t>
  </si>
  <si>
    <t>=IFERROR(ROUNDUP(BJ35/LEFT(S35,4),0),"")</t>
  </si>
  <si>
    <t>=VLOOKUP(CONCATENATE(G35,I35),Hypotheses!C:E,3,FALSE)</t>
  </si>
  <si>
    <t>=BE35*(1+BM35)</t>
  </si>
  <si>
    <t>=BM35+BN35+BO35</t>
  </si>
  <si>
    <t>=BI35-BQ35</t>
  </si>
  <si>
    <t>=IF(BR35&lt;0,BR35,"")</t>
  </si>
  <si>
    <t>=IFERROR(-ROUNDUP(BS35/LEFT(S35,4),0),"")</t>
  </si>
  <si>
    <t>=0.06*1000</t>
  </si>
  <si>
    <t>="0140/CA"</t>
  </si>
  <si>
    <t>4.95</t>
  </si>
  <si>
    <t>=4.95</t>
  </si>
  <si>
    <t>="Dispo"</t>
  </si>
  <si>
    <t>=IFERROR("15/04/2021"+7,"")</t>
  </si>
  <si>
    <t>=7.9</t>
  </si>
  <si>
    <t>=+(AD36/1.2)/(AA36*0.7)</t>
  </si>
  <si>
    <t>="F-00000270"</t>
  </si>
  <si>
    <t>=(2.58)</t>
  </si>
  <si>
    <t>=(295)</t>
  </si>
  <si>
    <t>=560</t>
  </si>
  <si>
    <t>=536</t>
  </si>
  <si>
    <t>=-216</t>
  </si>
  <si>
    <t>=-AS36-AT36</t>
  </si>
  <si>
    <t>=-98</t>
  </si>
  <si>
    <t>=-AV36-AW36</t>
  </si>
  <si>
    <t>=-BA36-AZ36+AY36</t>
  </si>
  <si>
    <t>=VLOOKUP(CONCATENATE(G36,I36),Hypotheses!C:E,2,FALSE)</t>
  </si>
  <si>
    <t>=-AS36*(1+BD36)</t>
  </si>
  <si>
    <t>=+VLOOKUP(E36,Ajustements!A:G,6,FALSE)</t>
  </si>
  <si>
    <t>=BE36+BF36+BG36</t>
  </si>
  <si>
    <t>=IFERROR(AH36+(AN36+AO36)-BH36,(AN36+AO36)-BH36)</t>
  </si>
  <si>
    <t>=IF(BI36&lt;0,-BI36,"")</t>
  </si>
  <si>
    <t>=IFERROR(ROUNDUP(BJ36/LEFT(S36,4),0),"")</t>
  </si>
  <si>
    <t>=VLOOKUP(CONCATENATE(G36,I36),Hypotheses!C:E,3,FALSE)</t>
  </si>
  <si>
    <t>=BE36*(1+BM36)</t>
  </si>
  <si>
    <t>=BM36+BN36+BO36</t>
  </si>
  <si>
    <t>=BN36+BO36+BP36</t>
  </si>
  <si>
    <t>=IF(BR36&lt;0,BR36,"")</t>
  </si>
  <si>
    <t>=IFERROR(-ROUNDUP(BS36/LEFT(S36,4),0),"")</t>
  </si>
  <si>
    <t>2,3922315</t>
  </si>
  <si>
    <t>=@NL("Premier";"Prix vente";"Prix unitaire";"N° article";E4;"Code unité";T4;"Date fin";Dates!$C$8;"Code vente";"PRO")/GAUCHE(T4;4)</t>
  </si>
  <si>
    <t>2,60253</t>
  </si>
  <si>
    <t>=@NL("Premier";"Prix vente";"Prix unitaire";"N° article";E4;"Code unité";"@@"&amp;V4;"Date fin";Dates!$C$8;"Code vente";"PRO")/GAUCHE(V4;4)</t>
  </si>
  <si>
    <t>=NL("Premier";"Prix vente";"Prix unitaire";"N° article";E4;"Code unité";"PCS";"Date fin";Dates!C$8;"Code vente";"PRO")</t>
  </si>
  <si>
    <t>=SIERREUR(SI(AI4-@NL("Premier";"Article";"Qté sur commande vente";"N°";E4)&lt;=0;"Non Dispo";SI(AI4-@NL("Premier";"Article";"Qté sur commande vente";"N°";E4)&gt;10;"Dispo";"Moins de 10!"));"")</t>
  </si>
  <si>
    <t>=NL("Premier";"Prix vente";"Prix unitaire";"Code unité";"PCS";"Type vente";"Tous les clients";"Date fin";Dates!C$8;"Prix TTC";"Oui";"N° article";E4)</t>
  </si>
  <si>
    <t>=+(AD4/1,2)/(AA4*0,7)</t>
  </si>
  <si>
    <t>=(NL("Premier";"Écriture comptable inventaire";"Qté (constatée)";"N° article";E4;"Date comptabilisation";Dates!$B$8))</t>
  </si>
  <si>
    <t>=NL("Somme";"Écriture comptable article";"Quantité facturée";"N° article";E4;"Date comptabilisation";Dates!D$3;"Type écriture";"Achat")</t>
  </si>
  <si>
    <t>=NL("Somme";"Écriture comptable article";"Quantité facturée";"N° article";E4;"Date comptabilisation";Dates!E$3;"Type écriture";"Achat")</t>
  </si>
  <si>
    <t>=NL("Somme";"Écriture comptable article";"Quantité facturée";"N° article";G4;"Date comptabilisation";Dates!F$3;"Type écriture";"Achat")</t>
  </si>
  <si>
    <t>=-NL("Somme";"Écriture comptable article";"Quantité facturée";"N° article";$E4;"Date comptabilisation";Dates!B$3;"Type écriture";"Vente")</t>
  </si>
  <si>
    <t>=NL("Somme";"Écriture comptable article";"Quantité facturée";"N° article";$E4;"Date comptabilisation";Dates!C$3;"Type écriture";"Vente")</t>
  </si>
  <si>
    <t>=NL("Somme";"Écriture comptable article";"Quantité facturée";"N° article";$E4;"Date comptabilisation";Dates!C$3;"Type écriture";"Consommation")</t>
  </si>
  <si>
    <t>=NL("Somme";"Écriture comptable article";"Quantité facturée";"N° article";$E4;"Date comptabilisation";Dates!D$3;"Type écriture";"Vente")</t>
  </si>
  <si>
    <t>=NL("Somme";"Écriture comptable article";"Quantité facturée";"N° article";$E4;"Date comptabilisation";Dates!D$3;"Type écriture";"Consommation")</t>
  </si>
  <si>
    <t>=+NL("Premier";"Article";"Qté sur commande vente";"N°";E4)-AJ4</t>
  </si>
  <si>
    <t>=NL("Somme";"Écriture comptable article";"Quantité facturée";"N° article";E4;"Date comptabilisation";Dates!E$3;"Type écriture";"Vente")</t>
  </si>
  <si>
    <t>=NL("Somme";"Écriture comptable article";"Quantité facturée";"N° article";E4;"Date comptabilisation";Dates!E$3;"Type écriture";"Consommation")</t>
  </si>
  <si>
    <t>=RECHERCHEV(CONCATENER(G4;I4);Hypotheses!C:E;2;FAUX)</t>
  </si>
  <si>
    <t>=RECHERCHEV(E4;Ajustements!A:G;6;FAUX)</t>
  </si>
  <si>
    <t>=SIERREUR(AH4+(AN4+AO4)-BH4;(AN4+AO4)-BH4)</t>
  </si>
  <si>
    <t>=SI(BI4&lt;0;-BI4;"")</t>
  </si>
  <si>
    <t>=SIERREUR(ARRONDI.SUP(BJ4/GAUCHE(S4;4);0);"")</t>
  </si>
  <si>
    <t>=RECHERCHEV(CONCATENER(G4;I4);Hypotheses!C:E;3;FAUX)</t>
  </si>
  <si>
    <t>=SI(BR4&lt;0;BR4;"")</t>
  </si>
  <si>
    <t>=SIERREUR(-ARRONDI.SUP(BS4/GAUCHE(S4;4);0);"")</t>
  </si>
  <si>
    <t>=@NL("Premier";"Prix vente";"Prix unitaire";"N° article";E5;"Code unité";T5;"Date fin";Dates!$C$8;"Code vente";"PRO")/GAUCHE(T5;4)</t>
  </si>
  <si>
    <t>=@NL("Premier";"Prix vente";"Prix unitaire";"N° article";E5;"Code unité";"@@"&amp;V5;"Date fin";Dates!$C$8;"Code vente";"PRO")/GAUCHE(V5;4)</t>
  </si>
  <si>
    <t>=NL("Premier";"Prix vente";"Prix unitaire";"N° article";E5;"Code unité";"PCS";"Date fin";Dates!C$8;"Code vente";"PRO")</t>
  </si>
  <si>
    <t>=SIERREUR(SI(AI5-@NL("Premier";"Article";"Qté sur commande vente";"N°";E5)&lt;=0;"Non Dispo";SI(AI5-@NL("Premier";"Article";"Qté sur commande vente";"N°";E5)&gt;10;"Dispo";"Moins de 10!"));"")</t>
  </si>
  <si>
    <t>=NL("Premier";"Prix vente";"Prix unitaire";"Code unité";"PCS";"Type vente";"Tous les clients";"Date fin";Dates!C$8;"Prix TTC";"Oui";"N° article";E5)</t>
  </si>
  <si>
    <t>=+(AD5/1,2)/(AA5*0,7)</t>
  </si>
  <si>
    <t>=(NL("Premier";"Écriture comptable inventaire";"Qté (constatée)";"N° article";E5;"Date comptabilisation";Dates!$B$8))</t>
  </si>
  <si>
    <t>=NL("Somme";"Écriture comptable article";"Quantité facturée";"N° article";E5;"Date comptabilisation";Dates!D$3;"Type écriture";"Achat")</t>
  </si>
  <si>
    <t>=NL("Somme";"Écriture comptable article";"Quantité facturée";"N° article";E5;"Date comptabilisation";Dates!E$3;"Type écriture";"Achat")</t>
  </si>
  <si>
    <t>=NL("Somme";"Écriture comptable article";"Quantité facturée";"N° article";G5;"Date comptabilisation";Dates!F$3;"Type écriture";"Achat")</t>
  </si>
  <si>
    <t>=-NL("Somme";"Écriture comptable article";"Quantité facturée";"N° article";$E5;"Date comptabilisation";Dates!B$3;"Type écriture";"Vente")</t>
  </si>
  <si>
    <t>=NL("Somme";"Écriture comptable article";"Quantité facturée";"N° article";E5;"Date comptabilisation";Dates!C$3;"Type écriture";"Vente")</t>
  </si>
  <si>
    <t>=NL("Somme";"Écriture comptable article";"Quantité facturée";"N° article";E5;"Date comptabilisation";Dates!C$3;"Type écriture";"Consommation")</t>
  </si>
  <si>
    <t>=NL("Somme";"Écriture comptable article";"Quantité facturée";"N° article";$E5;"Date comptabilisation";Dates!D$3;"Type écriture";"Vente")</t>
  </si>
  <si>
    <t>=NL("Somme";"Écriture comptable article";"Quantité facturée";"N° article";$E5;"Date comptabilisation";Dates!D$3;"Type écriture";"Consommation")</t>
  </si>
  <si>
    <t>=+NL("Premier";"Article";"Qté sur commande vente";"N°";E5)-AJ5</t>
  </si>
  <si>
    <t>=NL("Somme";"Écriture comptable article";"Quantité facturée";"N° article";E5;"Date comptabilisation";Dates!E$3;"Type écriture";"Vente")</t>
  </si>
  <si>
    <t>=NL("Somme";"Écriture comptable article";"Quantité facturée";"N° article";E5;"Date comptabilisation";Dates!E$3;"Type écriture";"Consommation")</t>
  </si>
  <si>
    <t>=RECHERCHEV(CONCATENER(G5;I5);Hypotheses!C:E;2;FAUX)</t>
  </si>
  <si>
    <t>=+RECHERCHEV(E5;Ajustements!A:G;6;FAUX)</t>
  </si>
  <si>
    <t>=SIERREUR(AH5+(AN5+AO5)-BH5;(AN5+AO5)-BH5)</t>
  </si>
  <si>
    <t>=SI(BI5&lt;0;-BI5;"")</t>
  </si>
  <si>
    <t>=SIERREUR(ARRONDI.SUP(BJ5/GAUCHE(S5;4);0);"")</t>
  </si>
  <si>
    <t>=RECHERCHEV(CONCATENER(G5;I5);Hypotheses!C:E;3;FAUX)</t>
  </si>
  <si>
    <t>=SI(BR5&lt;0;BR5;"")</t>
  </si>
  <si>
    <t>=SIERREUR(-ARRONDI.SUP(BS5/GAUCHE(S5;4);0);"")</t>
  </si>
  <si>
    <t>=+RECHERCHEV(E9;Articles!D:D;3;FAUX)</t>
  </si>
  <si>
    <t>=0,04*1000</t>
  </si>
  <si>
    <t>2,32361111111111</t>
  </si>
  <si>
    <t>#VALEUR!</t>
  </si>
  <si>
    <t>=3,01</t>
  </si>
  <si>
    <t>=SIERREUR("01/02/2021"+7;"")</t>
  </si>
  <si>
    <t>=4,7</t>
  </si>
  <si>
    <t>=+(AD35/1,2)/(AA35*0,7)</t>
  </si>
  <si>
    <t>=(1,12333)</t>
  </si>
  <si>
    <t>=RECHERCHEV(CONCATENER(G35;I35);Hypotheses!C:E;2;FAUX)</t>
  </si>
  <si>
    <t>=RECHERCHEV(E35;Ajustements!A:G;6;FAUX)</t>
  </si>
  <si>
    <t>=SIERREUR(AH35+(AN35+AO35)-BH35;(AN35+AO35)-BH35)</t>
  </si>
  <si>
    <t>=SI(BI35&lt;0;-BI35;"")</t>
  </si>
  <si>
    <t>=SIERREUR(ARRONDI.SUP(BJ35/GAUCHE(S35;4);0);"")</t>
  </si>
  <si>
    <t>=RECHERCHEV(CONCATENER(G35;I35);Hypotheses!C:E;3;FAUX)</t>
  </si>
  <si>
    <t>=SI(BR35&lt;0;BR35;"")</t>
  </si>
  <si>
    <t>=SIERREUR(-ARRONDI.SUP(BS35/GAUCHE(S35;4);0);"")</t>
  </si>
  <si>
    <t>=0,06*1000</t>
  </si>
  <si>
    <t>4,95</t>
  </si>
  <si>
    <t>=4,95</t>
  </si>
  <si>
    <t>=SIERREUR("15/04/2021"+7;"")</t>
  </si>
  <si>
    <t>=7,9</t>
  </si>
  <si>
    <t>=+(AD36/1,2)/(AA36*0,7)</t>
  </si>
  <si>
    <t>=(2,58)</t>
  </si>
  <si>
    <t>=RECHERCHEV(CONCATENER(G36;I36);Hypotheses!C:E;2;FAUX)</t>
  </si>
  <si>
    <t>=+RECHERCHEV(E36;Ajustements!A:G;6;FAUX)</t>
  </si>
  <si>
    <t>=SIERREUR(AH36+(AN36+AO36)-BH36;(AN36+AO36)-BH36)</t>
  </si>
  <si>
    <t>=SI(BI36&lt;0;-BI36;"")</t>
  </si>
  <si>
    <t>=SIERREUR(ARRONDI.SUP(BJ36/GAUCHE(S36;4);0);"")</t>
  </si>
  <si>
    <t>=RECHERCHEV(CONCATENER(G36;I36);Hypotheses!C:E;3;FAUX)</t>
  </si>
  <si>
    <t>=SI(BR36&lt;0;BR36;"")</t>
  </si>
  <si>
    <t>=SIERREUR(-ARRONDI.SUP(BS36/GAUCHE(S36;4);0);"")</t>
  </si>
  <si>
    <t>=NL("Table","Écriture comptable article",$E$8:$H$8,"EnTetes=",$E$7:$H$7,"NomTable=","Écriture comptable article","Filtres=",$C$5:$D$5,"IncludeDuplicates=","Vrai")</t>
  </si>
  <si>
    <t>=NL("Table";"Écriture comptable article";$E$8:$H$8;"EnTetes=";$E$7:$H$7;"NomTable=";"Écriture comptable article";"Filtres=";$C$5:$D$5;"IncludeDuplicates=";"Vrai")</t>
  </si>
  <si>
    <t>=NL("Premier","Article","Type Catalogue","N°",E4)</t>
  </si>
  <si>
    <t>=NL("Premier","Article","num agrément","N°",E4)</t>
  </si>
  <si>
    <t>=NL("Premier","Article","Description","N°",E4)</t>
  </si>
  <si>
    <t>=NL("Premier","Article","Code groupes produits","N°",E4)</t>
  </si>
  <si>
    <t>=NL("Premier","Article","Code groupe sous produit","N°",E4)</t>
  </si>
  <si>
    <t>=NL("Premier","Article","Effet","N°",E4)</t>
  </si>
  <si>
    <t>=NL("Premier","Article","Couleurs","N°",E4)</t>
  </si>
  <si>
    <t>=NL("Premier","Article","Code pays/région origine","N°",E4)</t>
  </si>
  <si>
    <t>=NL("Premier","Article","Catégorie CE","N°",E4)</t>
  </si>
  <si>
    <t>=NL("Premier","Article","Code classe Article","N°",E4)</t>
  </si>
  <si>
    <t>=NL("Premier","Article","Numéro de certification","N°",E4)</t>
  </si>
  <si>
    <t>=NL("Premier","Article","Poids de matière active","N°",E4)*1000</t>
  </si>
  <si>
    <t>=NL("Premier","Article","Durée","N°",E4)</t>
  </si>
  <si>
    <t>=NL("Premier","Article","Distance de sécurité","N°",E4)</t>
  </si>
  <si>
    <t>=NL("Premier","Unité article","Code","N° article",E4,"Code","*/CA")</t>
  </si>
  <si>
    <t>=NL("Premier","Unité article","Code","N° article",E4,"Code","*/BTE")</t>
  </si>
  <si>
    <t>=IFERROR(NL("Premier","Ligne achat","Date réception prévue","N°",E4,"Type document","Commande ouverte|Commande")+7,"")</t>
  </si>
  <si>
    <t>=NL("Dernier","Article","N° fournisseur","N°",E4)</t>
  </si>
  <si>
    <t>=(NL("Premier","Article","Dernier coût direct","N°",E4))</t>
  </si>
  <si>
    <t>=(NL("Premier","Article","Stocks","N°",E4))</t>
  </si>
  <si>
    <t>=(NL("Somme","Ligne vente","Quantité","N°",E4,"Type document","Commande","N° client facturé","C-00000342"))</t>
  </si>
  <si>
    <t>=NL("Somme","Ligne achat","Quantité (base)","N°",E4,"Statut","Ouvert|Lancé")</t>
  </si>
  <si>
    <t>=NL("Premier","Unité article","Code","N° article",E5,"Code","*/BTE")</t>
  </si>
  <si>
    <t>=NL("Premier","Article","Type Catalogue","N°",E5)</t>
  </si>
  <si>
    <t>=NL("Premier","Article","num agrément","N°",E5)</t>
  </si>
  <si>
    <t>=NL("Premier","Article","Description","N°",E5)</t>
  </si>
  <si>
    <t>=NL("Premier","Article","Code groupes produits","N°",E5)</t>
  </si>
  <si>
    <t>=NL("Premier","Article","Code groupe sous produit","N°",E5)</t>
  </si>
  <si>
    <t>=NL("Premier","Article","Calibre","N°",E5)</t>
  </si>
  <si>
    <t>=NL("Premier","Article","Effet","N°",E5)</t>
  </si>
  <si>
    <t>=NL("Premier","Article","Couleurs","N°",E5)</t>
  </si>
  <si>
    <t>=NL("Premier","Article","Code pays/région origine","N°",E5)</t>
  </si>
  <si>
    <t>=NL("Premier","Article","Catégorie CE","N°",E5)</t>
  </si>
  <si>
    <t>=NL("Premier","Article","Code classe Article","N°",E5)</t>
  </si>
  <si>
    <t>=NL("Premier","Article","Numéro de certification","N°",E5)</t>
  </si>
  <si>
    <t>=NL("Premier","Article","Poids de matière active","N°",E5)*1000</t>
  </si>
  <si>
    <t>=NL("Premier","Article","Durée","N°",E5)</t>
  </si>
  <si>
    <t>=NL("Premier","Article","Distance de sécurité","N°",E5)</t>
  </si>
  <si>
    <t>=NL("Premier","Unité article","Code","N° article",E5,"Code","*/CA")</t>
  </si>
  <si>
    <t>=IFERROR(NL("Premier","Ligne achat","Date réception prévue","N°",E5,"Type document","Commande ouverte|Commande")+7,"")</t>
  </si>
  <si>
    <t>=NL("Dernier","Article","N° fournisseur","N°",E5)</t>
  </si>
  <si>
    <t>=(NL("Premier","Article","Dernier coût direct","N°",E5))</t>
  </si>
  <si>
    <t>=(NL("Premier","Article","Stocks","N°",E5))</t>
  </si>
  <si>
    <t>=(NL("Somme","Ligne vente","Quantité","N°",E5,"Type document","Commande","N° client facturé","C-00000342"))</t>
  </si>
  <si>
    <t>=NL("Somme","Ligne achat","Quantité (base)","N°",E5,"Statut","Ouvert|Lancé")</t>
  </si>
  <si>
    <t>73112B</t>
  </si>
  <si>
    <t>73112BC</t>
  </si>
  <si>
    <t>73112R</t>
  </si>
  <si>
    <t>01/10/2017..30/09/2018</t>
  </si>
  <si>
    <t>Quantité</t>
  </si>
  <si>
    <t>Ecritures valeur</t>
  </si>
  <si>
    <t>=NL("Table","Ecritures valeur",$E$8:$H$8,"EnTetes=",$E$7:$H$7,"NomTable=","Ecritures valeur","Filtres=",$C$5:$D$5,"IncludeDuplicates=","Vrai")</t>
  </si>
  <si>
    <t>Auto+Cacher+Valeurs+Formulas=Feuil181,Feuil182+FormulasOnly</t>
  </si>
  <si>
    <t>=NL("Table";"Ecritures valeur";$E$8:$H$8;"EnTetes=";$E$7:$H$7;"NomTable=";"Ecritures valeur";"Filtres=";$C$5:$D$5;"IncludeDuplicates=";"Vrai")</t>
  </si>
  <si>
    <t>Auto+Cacher+Valeurs+Formulas=Feuil280,Feuil281+FormulasOnly</t>
  </si>
  <si>
    <t>Qté (constatée)</t>
  </si>
  <si>
    <t>Typologie offre code</t>
  </si>
  <si>
    <t>=NL("Table","Écriture comptable article",$E$8:$I$8,"EnTetes=",$E$7:$I$7,"NomTable=","Écriture comptable article","Filtres=",$C$5:$D$5,"IncludeDuplicates=","Vrai")</t>
  </si>
  <si>
    <t>=NL("Table";"Écriture comptable article";$E$8:$I$8;"EnTetes=";$E$7:$I$7;"NomTable=";"Écriture comptable article";"Filtres=";$C$5:$D$5;"IncludeDuplicates=";"Vrai")</t>
  </si>
  <si>
    <t>Auto+Cacher+Valeurs+Formulas=Feuil32,Feuil33+FormulasOnly</t>
  </si>
  <si>
    <t>Auto+Cacher+Valeurs+Formulas=Feuil56,Feuil32,Feuil33+FormulasOnly</t>
  </si>
  <si>
    <t>Unité article</t>
  </si>
  <si>
    <t>*/CA</t>
  </si>
  <si>
    <t>*/BTE</t>
  </si>
  <si>
    <t>Auto+Cacher+Valeurs+Formulas=Feuil47,Feuil48+FormulasOnly</t>
  </si>
  <si>
    <t>Stock 24 dispo</t>
  </si>
  <si>
    <t>Qté Réservées</t>
  </si>
  <si>
    <t>Nouveauté</t>
  </si>
  <si>
    <t>Lien vidéo</t>
  </si>
  <si>
    <t>Lien Vidéo</t>
  </si>
  <si>
    <t>01/01/2021..31/12/2021</t>
  </si>
  <si>
    <t>CATALOGUE</t>
  </si>
  <si>
    <t>FR</t>
  </si>
  <si>
    <t>01935-18</t>
  </si>
  <si>
    <t>01935-08</t>
  </si>
  <si>
    <t>01935-17</t>
  </si>
  <si>
    <t>01935-30</t>
  </si>
  <si>
    <t>BOMBES Ø50</t>
  </si>
  <si>
    <t>BOMBES Ø75</t>
  </si>
  <si>
    <t>BOMBES Ø100</t>
  </si>
  <si>
    <t>BOMBES Ø125</t>
  </si>
  <si>
    <t>BOMBES Ø150 &amp; Ø200</t>
  </si>
  <si>
    <t>CHANDELLES Ø8 &amp; Ø10 &amp; Ø20</t>
  </si>
  <si>
    <t>CHANDELLES Ø40 &amp; Ø45 &amp; Ø50</t>
  </si>
  <si>
    <t>CHANDELLES Ø30</t>
  </si>
  <si>
    <t>MONOCOUPS</t>
  </si>
  <si>
    <t>BATTERIES DROITES</t>
  </si>
  <si>
    <t>BATTERIES EVENTAILLEES</t>
  </si>
  <si>
    <t>BATTERIES NAUTIQUES</t>
  </si>
  <si>
    <t>BATTERIES SEQUENCEES</t>
  </si>
  <si>
    <t>BATTERIES PRET A TIRER</t>
  </si>
  <si>
    <t>910 75-19</t>
  </si>
  <si>
    <t>Pivoine Filet d'Argent</t>
  </si>
  <si>
    <t>Ref BREZAC</t>
  </si>
  <si>
    <t>SALVE</t>
  </si>
  <si>
    <t>Pivoine Filet d'or</t>
  </si>
  <si>
    <t xml:space="preserve">0 - 5 - 10 - 15 - 20 </t>
  </si>
  <si>
    <t>913 75-08</t>
  </si>
  <si>
    <t>Multicolore à changement Frisson Blanc</t>
  </si>
  <si>
    <t>910 75-99</t>
  </si>
  <si>
    <t>Pivoine Multicolore</t>
  </si>
  <si>
    <t>980 75-07</t>
  </si>
  <si>
    <t>Mosaïque Jaune</t>
  </si>
  <si>
    <t>982 75-09</t>
  </si>
  <si>
    <t>Mosaïque argent à changement Frisson</t>
  </si>
  <si>
    <t>916 75-45</t>
  </si>
  <si>
    <t>Pailleté Or changeant Vert avec Pistil Rouge</t>
  </si>
  <si>
    <t>917 75-91</t>
  </si>
  <si>
    <t>Pailleté or avec pistil violet</t>
  </si>
  <si>
    <t>911 75-08</t>
  </si>
  <si>
    <t>Bleu à changement Frisson</t>
  </si>
  <si>
    <t>999 75-94</t>
  </si>
  <si>
    <t>Double Frisson</t>
  </si>
  <si>
    <t>920 75-59</t>
  </si>
  <si>
    <t>Demi Rouge Demi Filet d'argent</t>
  </si>
  <si>
    <t>971 75-68</t>
  </si>
  <si>
    <t>Araignée Multipastel pistil clignotant argent</t>
  </si>
  <si>
    <t>0 - 3 - 6 - 9 - 12</t>
  </si>
  <si>
    <t xml:space="preserve"> 0 - 2 - 4 - 6 - 8</t>
  </si>
  <si>
    <t>Dahlia Pêche, Citron, Aqua Pistil Clignotant Argent</t>
  </si>
  <si>
    <t>917 75-15</t>
  </si>
  <si>
    <t>Pluie Verte avec pistil Frisson</t>
  </si>
  <si>
    <t>98075-23</t>
  </si>
  <si>
    <t>Mosaïque Orange</t>
  </si>
  <si>
    <t>993 75-05</t>
  </si>
  <si>
    <t>Araignée pointe Verte</t>
  </si>
  <si>
    <t>98075-21</t>
  </si>
  <si>
    <t>Mosaïque Citron</t>
  </si>
  <si>
    <t>995 75-05</t>
  </si>
  <si>
    <t>Clignotant vert</t>
  </si>
  <si>
    <t>92075-78</t>
  </si>
  <si>
    <t>Pivoine Demi Orange Demi Citron</t>
  </si>
  <si>
    <t>913 75-05</t>
  </si>
  <si>
    <t>Vert à changement Frisson</t>
  </si>
  <si>
    <t>97075-28</t>
  </si>
  <si>
    <t>Dahlia Rose, Citron, Aqua</t>
  </si>
  <si>
    <t>933 75-35</t>
  </si>
  <si>
    <t>Araignée Verte avec pistil clignotant argent</t>
  </si>
  <si>
    <t xml:space="preserve">GR75M5 </t>
  </si>
  <si>
    <t>Pivoine Rouge Pistil Bleu avec Tronc Argent</t>
  </si>
  <si>
    <t>914 75-16</t>
  </si>
  <si>
    <t>Pluie Or changeant Bleu</t>
  </si>
  <si>
    <t>96775-02</t>
  </si>
  <si>
    <t>Chrysanthème Demi Rouge et Demi Bleue</t>
  </si>
  <si>
    <t>999 75-66</t>
  </si>
  <si>
    <t>Cœur Rouge</t>
  </si>
  <si>
    <t>Pivoine Demi Rouge Demi Bleue avec Tronc Argent</t>
  </si>
  <si>
    <t>965 75-24</t>
  </si>
  <si>
    <t>Crispy demi Vert demi Jaune</t>
  </si>
  <si>
    <t>Pivoine Bleue à chgt Argent Pistil Rouge avec Tronc Argent</t>
  </si>
  <si>
    <t>933 75-10</t>
  </si>
  <si>
    <t>Palmier Violet avec pistil Frisson</t>
  </si>
  <si>
    <t>Pivoine Traînée Argent à chgt Rouge à chgt Bleu</t>
  </si>
  <si>
    <t xml:space="preserve">GR75T5 </t>
  </si>
  <si>
    <t>980 75-46</t>
  </si>
  <si>
    <t>Mosaïque Rouge Trainée</t>
  </si>
  <si>
    <t>920 75-19</t>
  </si>
  <si>
    <t>Demi Bleu Demi Filet d'argent</t>
  </si>
  <si>
    <t>913 75-06</t>
  </si>
  <si>
    <t>Rouge à changement Frisson</t>
  </si>
  <si>
    <t>993 75-06</t>
  </si>
  <si>
    <t>Araignée pointe Rouge</t>
  </si>
  <si>
    <t>Araignée Pointe rouge</t>
  </si>
  <si>
    <t>994 75-06</t>
  </si>
  <si>
    <t>Papillon Rouge</t>
  </si>
  <si>
    <t>918 75-96</t>
  </si>
  <si>
    <t>Pivoine Rouge avec Pistil Pluie Or</t>
  </si>
  <si>
    <t>960 75-86</t>
  </si>
  <si>
    <t>Bicolore Rouge et Or</t>
  </si>
  <si>
    <t>962 75-02</t>
  </si>
  <si>
    <t>Crispy Blue avec Pistil Frisson</t>
  </si>
  <si>
    <t>996 75-98</t>
  </si>
  <si>
    <t>Saule avec Pistil Clignotant</t>
  </si>
  <si>
    <t>996 75-02</t>
  </si>
  <si>
    <t>Pluie Bleue</t>
  </si>
  <si>
    <t>995 75-07</t>
  </si>
  <si>
    <t>Pailleté Or</t>
  </si>
  <si>
    <t>918 75-42</t>
  </si>
  <si>
    <t>Pivoine bleue avec Pistil Clignotant argent</t>
  </si>
  <si>
    <t>996 75-07</t>
  </si>
  <si>
    <t>Saule Pleureur</t>
  </si>
  <si>
    <t>950 75-02</t>
  </si>
  <si>
    <t>Cercle Bleu</t>
  </si>
  <si>
    <t>914 75-81</t>
  </si>
  <si>
    <t>Pluie or à changement Frisson blanc</t>
  </si>
  <si>
    <t>Détail des bombes et  grappes de bombes  - 75 mm</t>
  </si>
  <si>
    <t>ANNEXE 1</t>
  </si>
  <si>
    <t>961 75-09</t>
  </si>
  <si>
    <t>Crispy changeant Argent</t>
  </si>
  <si>
    <t>918 75-70</t>
  </si>
  <si>
    <t>Pivoine Violette avec Araignée Jaune centrale</t>
  </si>
  <si>
    <t>950 75-09</t>
  </si>
  <si>
    <t>Cercle Argent</t>
  </si>
  <si>
    <t>950 75-10</t>
  </si>
  <si>
    <t>Cercle Violet</t>
  </si>
  <si>
    <t>996 75-09</t>
  </si>
  <si>
    <t>Pluie Argent</t>
  </si>
  <si>
    <t>918 75-48</t>
  </si>
  <si>
    <t>Pivoine violette pistil Clignotant orange</t>
  </si>
  <si>
    <t>930 75-09</t>
  </si>
  <si>
    <t>Araignée Argent</t>
  </si>
  <si>
    <t>980 75-10</t>
  </si>
  <si>
    <t>Mosaïque Violette</t>
  </si>
  <si>
    <t>918 75-39</t>
  </si>
  <si>
    <t>Pivoine Argent avec Pistil Clignotant rouge</t>
  </si>
  <si>
    <t>971 75-55</t>
  </si>
  <si>
    <t>Araignée Verte pistil clignotant rouge</t>
  </si>
  <si>
    <t>999 75-16</t>
  </si>
  <si>
    <t>Cercle Rouge avec Palmier Argent</t>
  </si>
  <si>
    <t>971 75-21</t>
  </si>
  <si>
    <t>Araignée Citron avec Pistil Clignotant Jaune</t>
  </si>
  <si>
    <t>961 75-40</t>
  </si>
  <si>
    <t>Clignotant argent changeant vert</t>
  </si>
  <si>
    <t>996 75-54</t>
  </si>
  <si>
    <t>Pluie à Changement Frisson</t>
  </si>
  <si>
    <t>Pluie argent</t>
  </si>
  <si>
    <t>916 75-42</t>
  </si>
  <si>
    <t>Frissonnant or changeant bleu pistil rouge</t>
  </si>
  <si>
    <t>971 75-62</t>
  </si>
  <si>
    <t>Araignée Bleue avec pistil Clignotant argent</t>
  </si>
  <si>
    <t>Frissonnant Or</t>
  </si>
  <si>
    <t>Cycas rouge</t>
  </si>
  <si>
    <t>DETAIL</t>
  </si>
  <si>
    <t>782 75-M</t>
  </si>
  <si>
    <t>782 75-R</t>
  </si>
  <si>
    <t>910 75-01</t>
  </si>
  <si>
    <t>pivoine Frisson</t>
  </si>
  <si>
    <t>pivoine Multicolore</t>
  </si>
  <si>
    <t>910 75-20</t>
  </si>
  <si>
    <t>pivoine Rose</t>
  </si>
  <si>
    <t>910 75-23</t>
  </si>
  <si>
    <t>pivoine Orange</t>
  </si>
  <si>
    <t>961 75-91</t>
  </si>
  <si>
    <t xml:space="preserve">Crispy pluie chgt cligon </t>
  </si>
  <si>
    <t>910 75-03</t>
  </si>
  <si>
    <t>pivoine Blanche</t>
  </si>
  <si>
    <t>910 75-04</t>
  </si>
  <si>
    <t>pivoine Jaune</t>
  </si>
  <si>
    <t>910 75-09</t>
  </si>
  <si>
    <t>pivoine Argent</t>
  </si>
  <si>
    <t>917 75-28</t>
  </si>
  <si>
    <t>Pluie or pisyl bleu</t>
  </si>
  <si>
    <t>910 75-07</t>
  </si>
  <si>
    <t>pivoine Or</t>
  </si>
  <si>
    <t>910 75-10</t>
  </si>
  <si>
    <t>pivoine Violette</t>
  </si>
  <si>
    <t>910 75-02</t>
  </si>
  <si>
    <t>pivoine Bleue</t>
  </si>
  <si>
    <t>910 75-05</t>
  </si>
  <si>
    <t>pivoine Verte</t>
  </si>
  <si>
    <t>910 75-06</t>
  </si>
  <si>
    <t>pivoine Rouge</t>
  </si>
  <si>
    <t>782 75-00</t>
  </si>
  <si>
    <t>Auto+Cacher+Valeurs</t>
  </si>
  <si>
    <t>910 10-99</t>
  </si>
  <si>
    <t>913 10-08</t>
  </si>
  <si>
    <t>982 10-09</t>
  </si>
  <si>
    <t>980 10-46</t>
  </si>
  <si>
    <t>917 10-91</t>
  </si>
  <si>
    <t>916 10-45</t>
  </si>
  <si>
    <t>999 10-94</t>
  </si>
  <si>
    <t>911 10-08</t>
  </si>
  <si>
    <t>971 10-68</t>
  </si>
  <si>
    <t>920 10-59</t>
  </si>
  <si>
    <t xml:space="preserve"> 0 - 3 - 6 - 9 - 12</t>
  </si>
  <si>
    <t>971 10-55</t>
  </si>
  <si>
    <t>914 10-16</t>
  </si>
  <si>
    <t>999 10-66</t>
  </si>
  <si>
    <t>999 10-16</t>
  </si>
  <si>
    <t>965 10-24</t>
  </si>
  <si>
    <t>918 10-42</t>
  </si>
  <si>
    <t>933 10-10</t>
  </si>
  <si>
    <t>Détail   grappes de bombes - 100 mm</t>
  </si>
  <si>
    <t>ANNEXE 2</t>
  </si>
  <si>
    <t>980 10-07</t>
  </si>
  <si>
    <t>918 10-96</t>
  </si>
  <si>
    <t>918 10-70</t>
  </si>
  <si>
    <t>971 10-21</t>
  </si>
  <si>
    <t>917 10-15</t>
  </si>
  <si>
    <t>950 10-10</t>
  </si>
  <si>
    <t>993 10-05</t>
  </si>
  <si>
    <t>918 10-48</t>
  </si>
  <si>
    <t>995 10-05</t>
  </si>
  <si>
    <t>980 10-10</t>
  </si>
  <si>
    <t>913 10-05</t>
  </si>
  <si>
    <t>933 10-35</t>
  </si>
  <si>
    <t>996 10-98</t>
  </si>
  <si>
    <t>913 10-06</t>
  </si>
  <si>
    <t>995 10-07</t>
  </si>
  <si>
    <t>993 10-06</t>
  </si>
  <si>
    <t>996 10-07</t>
  </si>
  <si>
    <t>994 10-06</t>
  </si>
  <si>
    <t>914 10-81</t>
  </si>
  <si>
    <t>962 10-02</t>
  </si>
  <si>
    <t>961 10-09</t>
  </si>
  <si>
    <t>996 10-02</t>
  </si>
  <si>
    <t>950 10-09</t>
  </si>
  <si>
    <t>996 10-09</t>
  </si>
  <si>
    <t>950 10-02</t>
  </si>
  <si>
    <t>930 10-09</t>
  </si>
  <si>
    <t>918 10-39</t>
  </si>
  <si>
    <t>910 10-19</t>
  </si>
  <si>
    <t>920 10-19</t>
  </si>
  <si>
    <t>999 10-86</t>
  </si>
  <si>
    <t>Araignée Pointe rouge avec Cercle bleu</t>
  </si>
  <si>
    <t>782 10-R1</t>
  </si>
  <si>
    <t>782 10-M1</t>
  </si>
  <si>
    <t>910 10-01</t>
  </si>
  <si>
    <t>Bombe Frisson</t>
  </si>
  <si>
    <t>Bombe Multicolore</t>
  </si>
  <si>
    <t>910 10-20</t>
  </si>
  <si>
    <t>Bombe Rose</t>
  </si>
  <si>
    <t>910 10-23</t>
  </si>
  <si>
    <t>Bombe Orange</t>
  </si>
  <si>
    <t>961 10-91</t>
  </si>
  <si>
    <t>910 10-03</t>
  </si>
  <si>
    <t>Bombe Blanche</t>
  </si>
  <si>
    <t>910 10-04</t>
  </si>
  <si>
    <t>Bombe Jaune</t>
  </si>
  <si>
    <t>910 10-09</t>
  </si>
  <si>
    <t>Bombe Argent</t>
  </si>
  <si>
    <t>917 10-28</t>
  </si>
  <si>
    <t>910 10-07</t>
  </si>
  <si>
    <t>Bombe Or</t>
  </si>
  <si>
    <t>Bombe Violette</t>
  </si>
  <si>
    <t>910 10-02</t>
  </si>
  <si>
    <t>Bombe Bleue</t>
  </si>
  <si>
    <t>910 10-05</t>
  </si>
  <si>
    <t>Bombe Verte</t>
  </si>
  <si>
    <t>910 10-06</t>
  </si>
  <si>
    <t>Bombe Rouge</t>
  </si>
  <si>
    <t>782 10-00</t>
  </si>
  <si>
    <t>98012-07</t>
  </si>
  <si>
    <t>98012-46</t>
  </si>
  <si>
    <t>97112-21</t>
  </si>
  <si>
    <t>96112-09</t>
  </si>
  <si>
    <t>96112-91</t>
  </si>
  <si>
    <t>91112-08</t>
  </si>
  <si>
    <t>91612-45</t>
  </si>
  <si>
    <t>91712-28</t>
  </si>
  <si>
    <t>91712-15</t>
  </si>
  <si>
    <t>91812-70</t>
  </si>
  <si>
    <t>96712-24</t>
  </si>
  <si>
    <t>99612-98</t>
  </si>
  <si>
    <t>782 12-00</t>
  </si>
  <si>
    <t>91012-01</t>
  </si>
  <si>
    <t>91012-99</t>
  </si>
  <si>
    <t>91312-08</t>
  </si>
  <si>
    <t>91012-20</t>
  </si>
  <si>
    <t>99612-54</t>
  </si>
  <si>
    <t>91012-23</t>
  </si>
  <si>
    <t>98212-09</t>
  </si>
  <si>
    <t>91012-03</t>
  </si>
  <si>
    <t>91612-42</t>
  </si>
  <si>
    <t>91012-04</t>
  </si>
  <si>
    <t>92012-59</t>
  </si>
  <si>
    <t>91012-09</t>
  </si>
  <si>
    <t>92012-19</t>
  </si>
  <si>
    <t>91012-07</t>
  </si>
  <si>
    <t>97112-55</t>
  </si>
  <si>
    <t>91012-10</t>
  </si>
  <si>
    <t>93312-10</t>
  </si>
  <si>
    <t>91012-02</t>
  </si>
  <si>
    <t>99912-16A</t>
  </si>
  <si>
    <t>91012-05</t>
  </si>
  <si>
    <t>97312-28</t>
  </si>
  <si>
    <t>91012-06</t>
  </si>
  <si>
    <t>99612-07</t>
  </si>
  <si>
    <t>782 12-M</t>
  </si>
  <si>
    <t>Détail   grappes de bombes - 125 mm</t>
  </si>
  <si>
    <t>ANNEXE 3</t>
  </si>
  <si>
    <t>/</t>
  </si>
  <si>
    <t xml:space="preserve">Clignotant argent changeant Vert </t>
  </si>
  <si>
    <t xml:space="preserve">Pluie Argent </t>
  </si>
  <si>
    <t>Araignée Bleue avec pistil clignotant Argent</t>
  </si>
  <si>
    <t>Pluie Or à changement Frisson Blanc</t>
  </si>
  <si>
    <t>Pivoine violette pistil clignotant Orange</t>
  </si>
  <si>
    <t>Araignée Pointe rouge avec Cercle Bleu</t>
  </si>
  <si>
    <t>Bombe rouge</t>
  </si>
  <si>
    <t>782 15-R</t>
  </si>
  <si>
    <t>Pluie à changement Frisson</t>
  </si>
  <si>
    <t>Araignée Citron avec Pistil cligntant Jaune</t>
  </si>
  <si>
    <t>Mosaique argent à chargement Frisson</t>
  </si>
  <si>
    <t>Cripsy pluie chgt clignotant</t>
  </si>
  <si>
    <t>Frissonnant Or changeant bleu pistil rouge</t>
  </si>
  <si>
    <t>Demi Rouge Demi Filet d'Argent</t>
  </si>
  <si>
    <t>Pailleté Or changeant Vert avec pistil Rouge</t>
  </si>
  <si>
    <t xml:space="preserve">Demi bleu Demi Filet d'Argent </t>
  </si>
  <si>
    <t>Pluie Or pistil Bleu</t>
  </si>
  <si>
    <t>Pivoine Violette avec Araignée Jaune Centrale</t>
  </si>
  <si>
    <t>Saule avec Pistil clignotant</t>
  </si>
  <si>
    <t xml:space="preserve">Araignée Multipastel pistil clignotant argent </t>
  </si>
  <si>
    <t>782 15-00</t>
  </si>
  <si>
    <t>781 15-M</t>
  </si>
  <si>
    <t>Détail   grappes de bombes - 150 mm</t>
  </si>
  <si>
    <t>ANNEXE 4</t>
  </si>
  <si>
    <t>Batt. 25 mm 40 cps éventail mosaiques Pailletée Or</t>
  </si>
  <si>
    <t>Batt. 25 mm 40 cps éventail mosaiques Rouge</t>
  </si>
  <si>
    <t>Batt.25mm 40 cps EV. Comètes Cligno Blanc</t>
  </si>
  <si>
    <t>04028VE</t>
  </si>
  <si>
    <t>Batt. 25 mm 40 cps éventail mosaiques Vert</t>
  </si>
  <si>
    <t>Batt.25mm 40 cps EV. Feuilles Multicolores</t>
  </si>
  <si>
    <t>Batt. 25 mm 40 cps éventail mosaiques orange</t>
  </si>
  <si>
    <t>CARTON de 4 batteries</t>
  </si>
  <si>
    <t>Batt.25mm 40 cps EV. Mosaïque Filet Or</t>
  </si>
  <si>
    <t>Batt.30 mm 19 cps Bombettes Assorties</t>
  </si>
  <si>
    <t>Batt.30mm 19 cps Bombettes Filet or</t>
  </si>
  <si>
    <t>Batt.30mm 19 cps Bombettes Frisson Blanc et Tronc</t>
  </si>
  <si>
    <t>Batt.25mm 40 cps EV. Bleu &amp; Serpenteaux Titanium</t>
  </si>
  <si>
    <t xml:space="preserve">Batt.30mm 19 cps Bombettes Multicolores </t>
  </si>
  <si>
    <t>Détail   de batteries</t>
  </si>
  <si>
    <t>ANNEXE 5</t>
  </si>
  <si>
    <t>ARTICLE 12 – Litiges</t>
  </si>
  <si>
    <t>ARTICLE 11 – Droit applicable – Langue du contrat</t>
  </si>
  <si>
    <t>ARTICLE 10 – Force majeure</t>
  </si>
  <si>
    <t>ARTICLE 9 – Exécution forcée en nature</t>
  </si>
  <si>
    <t>ARTICLE 8 – Imprévision</t>
  </si>
  <si>
    <t>ARTICLE 7 – Propriété intellectuelle</t>
  </si>
  <si>
    <t>ARTICLE 6 – Réglementation des Produits – Responsabilité du Fournisseur – Garantie</t>
  </si>
  <si>
    <t>ARTICLE 5 – Transfert de propriété – Transfert des risques</t>
  </si>
  <si>
    <t>ARTICLE 4 – Livraisons</t>
  </si>
  <si>
    <t>ARTICLE 3 – Conditions de paiement</t>
  </si>
  <si>
    <t>ARTICLE 2 – Commandes – Tarifs</t>
  </si>
  <si>
    <t>ARTICLE 1 – Champ d'application</t>
  </si>
  <si>
    <t>CONDITIONS GENERALES DE VENTE</t>
  </si>
  <si>
    <t>Comète fixée sur une bombe, qui s'enflamme dès son départ et rend ainsi sa trajectoire très visible. La comète peut produire une traînée ou juste une flamme de couleur.</t>
  </si>
  <si>
    <t xml:space="preserve">Tronc </t>
  </si>
  <si>
    <t>Bombe géométrique dont les étoiles dessinent un sourire.</t>
  </si>
  <si>
    <t xml:space="preserve">Sourire (bombe)  </t>
  </si>
  <si>
    <t>Insert produisant un sifflement, généralement accompagné d'étincelles argent.</t>
  </si>
  <si>
    <t xml:space="preserve">Sifflet  </t>
  </si>
  <si>
    <t>Insert produisant des étincelles or ou argent et qui ne dispose pas de système de stabilisation, ce qui lui donne une trajectoire aléatoire.</t>
  </si>
  <si>
    <t xml:space="preserve">Serpenteau </t>
  </si>
  <si>
    <t>Effet de petites paillettes clignotantes présentes dans une trainée.</t>
  </si>
  <si>
    <t xml:space="preserve">Scintillant(e)  </t>
  </si>
  <si>
    <t>Bombe qui contient des étoiles de longue durée laissant des trainées retombantes en forme de saule pleureur. Lorsque la bombe possède un tronc, on parle alors de tronc de palmier.</t>
  </si>
  <si>
    <t xml:space="preserve">Saule Pleureur  </t>
  </si>
  <si>
    <t>Couleur or très peu lumineuse rappelant les braises, obtenue par la combustion du charbon. Cette couleur comporte toujours une longue trainée.</t>
  </si>
  <si>
    <t xml:space="preserve">Saule  </t>
  </si>
  <si>
    <t>Forme de bombe géométrique évoquant un sablier.</t>
  </si>
  <si>
    <t xml:space="preserve">Sablier  </t>
  </si>
  <si>
    <t>Insert dont l'effet est semblable à une étoile mais avec une trajectoire erratique.</t>
  </si>
  <si>
    <t xml:space="preserve">Poisson  </t>
  </si>
  <si>
    <t>Bombe constituées d'étoiles qui lors de l'explosion dessinent une simple sphère lumineuse. Les étoiles des pivoines n'émettent pas de trainée, contrairement à celles des chrysanthèmes.</t>
  </si>
  <si>
    <t xml:space="preserve">Pivoine </t>
  </si>
  <si>
    <t>Appellation commerciale désignant le clignotant.</t>
  </si>
  <si>
    <t xml:space="preserve">Pétillant(e)  </t>
  </si>
  <si>
    <t>Effet obtenu grâce à quelques comètes présentes au centre d'une bombe. A ne pas confondre avec le "centre", qui est constitué d'étoiles.</t>
  </si>
  <si>
    <t xml:space="preserve">Pistil  </t>
  </si>
  <si>
    <t>Insert tournant rapidement sur lui-même et produisant une large et dense trainée d'étincelles argent.</t>
  </si>
  <si>
    <t xml:space="preserve">Papillon </t>
  </si>
  <si>
    <t>Effet similaire au saule pleureur mais avec moins d'étoiles.</t>
  </si>
  <si>
    <t xml:space="preserve">Palmier </t>
  </si>
  <si>
    <t>Composition pyrotechnique produisant un crépitement bref et lumineux. Les étoiles contenant cette composition se caractérisent par l'apparition d'une petite sphère lumineuse et crépitante en fin de trajectoire.</t>
  </si>
  <si>
    <t xml:space="preserve">Œufs de Dragon </t>
  </si>
  <si>
    <t>Type de batterie d'artifice éventaillée ou séquencée composée d'une seule rangée de mortiers et produisant une rafale ou une salve.</t>
  </si>
  <si>
    <t xml:space="preserve">Nappe </t>
  </si>
  <si>
    <t>Effet pyrotechnique produit par une comète qui éclate en 4 fragments à la fin de sa trajectoire.</t>
  </si>
  <si>
    <t xml:space="preserve">Mosaïque </t>
  </si>
  <si>
    <t>Bombe géométrique qui forme un méduse lors de l'explosion, composée d'une demi sphère, d'un cercle et d'un pistil.</t>
  </si>
  <si>
    <t>Dispositifs pyrotechniques insérés dans des bombes, batteries d'artifices, chandelles, etc. Ils sont munis de leur propre mèche ou espolette, et servent à créer des effets particuliers tel que les serpenteaux, sifflets, tourbillons, etc.</t>
  </si>
  <si>
    <t xml:space="preserve">Insert  </t>
  </si>
  <si>
    <t>Appellation commerciale synonyme de crépitant argent.</t>
  </si>
  <si>
    <t xml:space="preserve">Frisson Blanc </t>
  </si>
  <si>
    <t>Appellation commerciale synonyme de crépitant</t>
  </si>
  <si>
    <t xml:space="preserve">Frisson  </t>
  </si>
  <si>
    <t>Appellation commerciale désignant l'effet persistant des étoiles or ou argent dans le ciel.</t>
  </si>
  <si>
    <t>Filet</t>
  </si>
  <si>
    <t>Point de lumière très intense, aveuglant et très bref, en général accompagné d'un bruit de détonation.</t>
  </si>
  <si>
    <t>Flash</t>
  </si>
  <si>
    <t>Etoiles pyrotechniques à combustion lente équipées d'un dispositif (en général un morceau de papier) destiné à ralentir leur descente. Les bombes feuille ont une ouverture réduite mais une longue durée.</t>
  </si>
  <si>
    <t xml:space="preserve">Feuille </t>
  </si>
  <si>
    <t>Etoile filante</t>
  </si>
  <si>
    <t>Bombe géométrique contenant 3 effets différents composés de 2 demi-sphères bleue et rouge, et d'un cercle central argent ou blanc. L'ensemble évoque un drapeau tricolore.</t>
  </si>
  <si>
    <t xml:space="preserve">Drapeau  </t>
  </si>
  <si>
    <t>Composition pyrotechnique produisant un bang de forte intensité. Cet effet est principalement utilisé pour produire un son.</t>
  </si>
  <si>
    <t xml:space="preserve">Détonnant  </t>
  </si>
  <si>
    <t>Bombe contenant 2 effets différents ce qui permet d'obtenir 2 demi-sphères de couleurs différentes.</t>
  </si>
  <si>
    <t xml:space="preserve">Demi  </t>
  </si>
  <si>
    <t>Bombe contenant des étoiles plus grosses et moins nombreuses qu'une pivoine, et dont les trajectoires sont plus longues et plus lumineuses.</t>
  </si>
  <si>
    <t xml:space="preserve">Dahlia  </t>
  </si>
  <si>
    <t>Terme commercial désignant un insert dans lequel deux étoiles sont disposées de part et d'autre d'une petite charge d'éclatement. L'effet produit est assez similaire à celui d'une mosaïque.</t>
  </si>
  <si>
    <t xml:space="preserve">Croisement </t>
  </si>
  <si>
    <t>Composition pyrotechnique agglomérée en forme de cylindre par pressage hydraulique. Contrairement aux étoiles, les comètes ne brûlent que par une seule face, car leurs côtés sont recouverts de vernis. Leur combustion est donc plus longue.</t>
  </si>
  <si>
    <t xml:space="preserve">Comète  </t>
  </si>
  <si>
    <t>Forme de bombe géométrique qui dessine un cœur.</t>
  </si>
  <si>
    <t xml:space="preserve">Cœur </t>
  </si>
  <si>
    <t>Bombe dont les étoiles émettent une trainée or ou argent, à la différence d'une pivoine dont les étoiles ne laissent pas de traînée.</t>
  </si>
  <si>
    <t xml:space="preserve">Chrysanthème </t>
  </si>
  <si>
    <t>Effet visuel et sonore émettant de vives étincelles accompagnées de rapides craquements sonores.</t>
  </si>
  <si>
    <t xml:space="preserve">Crépitant </t>
  </si>
  <si>
    <t>Composition pyrotechnique qui s'allume et qui s'éteint par intermittence. Cette composition peut entrer dans la fabrication des étoiles, des comètes ou des bengales.</t>
  </si>
  <si>
    <t xml:space="preserve">Clignotant </t>
  </si>
  <si>
    <t>Forme de bombe géométrique qui dessine un ou plusieurs cercles dans le ciel.</t>
  </si>
  <si>
    <t xml:space="preserve">Cercle </t>
  </si>
  <si>
    <t>Terme employé lorsque dans une seule bombe 2 sphères sont visibles lors de l'explosion, une sphère principale et une plus petite en son centre.</t>
  </si>
  <si>
    <t xml:space="preserve">Centre </t>
  </si>
  <si>
    <t>Assemblage de jets suspendus en hauteur (souvent le long d'un câble) qui permet de créer des façades. Par extension, nom donné à ces jets.</t>
  </si>
  <si>
    <t xml:space="preserve">Cascade (jet) </t>
  </si>
  <si>
    <t>Bombe dont les étoiles ou comètes sont contenues dans un petit pot à feu aérien avec une faible chasse. Ces étoiles sont généralement de longue durée.</t>
  </si>
  <si>
    <t xml:space="preserve">Cascade (bombe) </t>
  </si>
  <si>
    <t>Forme observée lors de l'explosion d'une bombe contenant des comètes. La forme de cette bombe fait penser aux pattes d'une araignée ou aux baleines d'un parapluie. Cette bombe est très lumineuse, persistante, avec une grande ouverture mais avec un nombre moindre d'effets comparé à une pivoine composée d'étoiles.</t>
  </si>
  <si>
    <t xml:space="preserve">Araignée </t>
  </si>
  <si>
    <t>Calibre en mm</t>
  </si>
  <si>
    <t xml:space="preserve">Ø  </t>
  </si>
  <si>
    <t>Traînée</t>
  </si>
  <si>
    <t xml:space="preserve">TR </t>
  </si>
  <si>
    <t>Tronc</t>
  </si>
  <si>
    <t xml:space="preserve">TC </t>
  </si>
  <si>
    <t>Scintillant</t>
  </si>
  <si>
    <t xml:space="preserve">SCINT  </t>
  </si>
  <si>
    <t>Serpenteaux</t>
  </si>
  <si>
    <t xml:space="preserve">SERP  </t>
  </si>
  <si>
    <t>Séquencé</t>
  </si>
  <si>
    <t xml:space="preserve">SEQ </t>
  </si>
  <si>
    <t>Rouge</t>
  </si>
  <si>
    <t xml:space="preserve">RGE  </t>
  </si>
  <si>
    <t>Pot à Feu</t>
  </si>
  <si>
    <t xml:space="preserve">PAF  </t>
  </si>
  <si>
    <t>Multicolore</t>
  </si>
  <si>
    <t xml:space="preserve">MULTI </t>
  </si>
  <si>
    <t>Frisson</t>
  </si>
  <si>
    <t>Eventail</t>
  </si>
  <si>
    <t xml:space="preserve">EVENT </t>
  </si>
  <si>
    <t>Cylindrique</t>
  </si>
  <si>
    <t xml:space="preserve">CYL  </t>
  </si>
  <si>
    <t>Comète</t>
  </si>
  <si>
    <t xml:space="preserve">COM </t>
  </si>
  <si>
    <t>Coups</t>
  </si>
  <si>
    <t xml:space="preserve">CPS </t>
  </si>
  <si>
    <t>Clignotant</t>
  </si>
  <si>
    <t xml:space="preserve">CLI  </t>
  </si>
  <si>
    <t>Chrysanthème</t>
  </si>
  <si>
    <t xml:space="preserve">CHRYS  </t>
  </si>
  <si>
    <t>Chandelle</t>
  </si>
  <si>
    <t xml:space="preserve">CH </t>
  </si>
  <si>
    <t>Bombette</t>
  </si>
  <si>
    <t xml:space="preserve">BTTE  </t>
  </si>
  <si>
    <t>Blanc</t>
  </si>
  <si>
    <t xml:space="preserve">BLC  </t>
  </si>
  <si>
    <t>Bleu-Blanc-Rouge</t>
  </si>
  <si>
    <t xml:space="preserve">B/B/R  </t>
  </si>
  <si>
    <t>Bombe</t>
  </si>
  <si>
    <t xml:space="preserve">BB  </t>
  </si>
  <si>
    <t>Batterie</t>
  </si>
  <si>
    <t xml:space="preserve">BATT  </t>
  </si>
  <si>
    <t>Argent</t>
  </si>
  <si>
    <t xml:space="preserve">ARGT </t>
  </si>
  <si>
    <t>LEXIQUE - LISTE DES ABREVIATIONS</t>
  </si>
  <si>
    <t>NAPPES</t>
  </si>
  <si>
    <t>AUTRE PYRO</t>
  </si>
  <si>
    <t>ACCESSOIRES</t>
  </si>
  <si>
    <t>Cacher+lock</t>
  </si>
  <si>
    <t>Auto+Cacher+lock</t>
  </si>
  <si>
    <t>GROUPES PRODUITS</t>
  </si>
  <si>
    <t>GROUPE SOUS PRODUIT</t>
  </si>
  <si>
    <t>PAYS</t>
  </si>
  <si>
    <t>CAT</t>
  </si>
  <si>
    <t>DIST. SECU. (m)</t>
  </si>
  <si>
    <t>COND CARTONS</t>
  </si>
  <si>
    <t>PRIX CARTONS €HT</t>
  </si>
  <si>
    <t>PRIX BOITES €HT</t>
  </si>
  <si>
    <t>Px PCS €HT</t>
  </si>
  <si>
    <t xml:space="preserve">Méduse </t>
  </si>
  <si>
    <t>Conformément à l'article L. 441-6 du Code de commerce, les présentes conditions générales de vente ont pour objet de définir les conditions dans lesquelles la société BREZAC ARTIFICES, société par actions simplifiée, dont le siège social est situé 224A Route de la Mallevieille 24130 Le Fleix, immatriculée au registre du commerce et des sociétés de Bergerac sous le numéro 353 208 564 (le « Fournisseur ») fournit aux acheteurs professionnels qui lui en font la demande des articles pyrotechniques (les « Produits »).
Les conditions générales de vente s'appliquent sans restrictions ni réserves à toutes les ventes conclues par le Fournisseur auprès des acheteurs de même catégorie. Toute commande de Produits implique, de la part de l'acheteur, l'acceptation sans réserve des présentes conditions générales de vente. L’acheteur déclare et reconnaît en avoir une parfaite connaissance, et renonce, de ce fait, à se prévaloir de tout document contradictoire et, notamment, ses propres conditions générales d'achat. 
Le fait de ne pas se prévaloir à un moment donné, de l’une quelconque des présentes conditions générales de vente ne peut être interprété par l’acheteur comme valant renonciation par le Fournisseur à se prévaloir ultérieurement de l’une quelconque desdites conditions.
Conformément à la réglementation en vigueur, les conditions générales de vente sont systématiquement communiquées à tout acheteur qui en fait la demande, pour lui permettre de passer commande auprès du Fournisseur.
Les présentes conditions générales de vente sont modifiables à tout moment, étant entendu que toute éventuelle modification sera notifiée à l’acheteur préalablement à la commande. Similairement, les renseignements figurant sur les catalogues, prospectus et tarifs du Fournisseur sont donnés à titre indicatif et sont révisables à tout moment par le Fournisseur.
Conformément à la réglementation en vigueur, le Fournisseur se réserve le droit de déroger à certaines clauses des présentes conditions générales de vente, en fonction des négociations menées avec l'acheteur, par l'établissement de conditions particulières.</t>
  </si>
  <si>
    <t>Les Produits acquis par l'acheteur seront livrés dans un délai maximum de 10 jours. Ce délai ne constitue pas un délai de rigueur et le Fournisseur ne pourra voir sa responsabilité engagée à l'égard de l'acheteur en cas de retard de livraison n'excédant pas 21 jours.
En cas de retard supérieur à 21 jours, l'acheteur pourra demander la résolution de la vente.
La responsabilité du Fournisseur ne pourra en aucun cas être engagée en cas de retard ou de suspension de la livraison imputable à l'acheteur, au fait d’un tiers ou en cas de force majeure.
La livraison sera effectuée par la remise directe des Produits à l'acheteur OU au transporteur.
Les expéditions sont réalisées par la voie de transport la plus économique, sauf accord particulier avec l’acheteur. De même, en cas de demandes particulières de l'acheteur concernant les conditions d'emballage ou de transport des produits commandés, dûment acceptées par écrit par le Fournisseur, les coûts y liés feront l'objet d'une facturation spécifique complémentaire.
Les palettes EUROPE devront être restituées par l’acheteur au transporteur le jour de la réception des Produits par l’acheteur. A défaut, toute palette EUROPE qui n’aura pas été restituée sera facturée 12 € H.T.
L'acheteur est tenu de vérifier l'état apparent des produits lors de la livraison. Il disposera d'un délai maximum de SEPT (7) jours à compter de la livraison des Produits commandés pour émettre, par écrit, de telles réserves auprès du Fournisseur.
Toutes les réserves doivent être expresses, précises, suffisamment explicites et comprendre tous les justificatifs y afférents.
A défaut de réserves expressément émises par l'acheteur, les Produits délivrés par le Fournisseur seront réputés conformes en quantité et qualité à la commande.
Dans l’hypothèse où l’acheteur constaterait une non-conformité, les Produits livrés devront impérativement être tenus à la disposition du Fournisseur, dans le respect des règles de stockage applicables au Produit.
En cas d’intervention d’un transporteur, conformément aux dispositions de l’article L. 133-3 du Code de commerce, l’acheteur sera tenu, s’il constate une perte ou des avaries, soit d’émettre des réserves précises sur le bon de livraison et d'adresser ses réclamations au transporteur par lettre recommandée avec accusé de réception dans les TROIS (3) jours, non compris les jours fériés, suivant la réception des produits, et d’en informer le Fournisseur par écrit au plus tard dans les DEUX (2) jours de la livraison, soit de former une demande d’expertise dans le même délai en application des dispositions de l’article L. 133-4 du Code de commerce.
Aucune réclamation ne pourra être valablement acceptée en cas de non-respect de ces formalités par l'acheteur.</t>
  </si>
  <si>
    <t xml:space="preserve">L'acheteur reconnaît que c'est au transporteur qu'il appartient d'effectuer la livraison, le Fournisseur étant réputé avoir rempli son obligation de délivrance dès lors qu'il a remis les produits commandés au transporteur qui les a acceptées sans réserve. L'acheteur ne dispose donc d'aucun recours en garantie contre le Fournisseur en cas de défaut de livraison des Produits commandés ni des dommages survenus en cours de transport ou de déchargement.
Le transfert de propriété des produits vendus est expressément retardé jusqu'à l'encaissement intégral de leur prix en principal et accessoires, conformément aux dispositions de la clause de réserve de propriété.
</t>
  </si>
  <si>
    <t xml:space="preserve">Les parties conviennent de faire leur possible pour résoudre à l’amiable les désaccords susceptibles de résulter de l’interprétation, l’exécution ou la cessation de leurs relations commerciales dans le respect des dispositions légales applicables.
A défaut d’accord amiable, tout litige ayant son origine dans l’interprétation, l’exécution ou la cessation des relations contractuelles entre le Fournisseur et l’acheteur, ainsi que les actes qui en seront la conséquence, sera soumis à la compétence du Tribunal de commerce compétent dans le ressort du siège social du Fournisseur, nonobstant toute demande incidente ou d’appel en garantie, ou en cas de pluralité de défendeurs, et ce sous réserve de l’application des dispositions impératives relatives à la spécialisation des juridictions. Cette clause d’attribution de compétence s’appliquera même en cas de référé. 
</t>
  </si>
  <si>
    <t xml:space="preserve">De convention expresse entre les parties, les présentes conditions générales de vente et les opérations d'achat et de vente qui en découlent sont régies par le droit français.
Elles sont rédigées en langue française. Dans le cas où elles seraient traduites en une ou plusieurs langues, seul le texte français ferait foi en cas de litige.
</t>
  </si>
  <si>
    <t xml:space="preserve">Les Parties ne pourront être tenus pour responsables si la non-exécution ou le retard dans l'exécution de l'une quelconque de leurs obligations, telles que décrites dans les présentes découle d'un cas de force majeure, au sens de l'article 1218 du Code civil. De convention expresse, constitue un cas de force majeure, sans que cette liste soit limitative : guerre, émeute, acte de piraterie, sabotage, réquisition, confiscation, nationalisation, embargo, expropriation, cataclysme naturel (tel que violente tempête, cyclone, tremblement de terre, raz de marée, inondation, destruction par la foudre, etc.), épidémie, accident, explosion, incendie, destruction de machines, d’usines ou d’installations, interruption ou retard dans les transports, défaillance d’un tiers, boycott, grève et lock-out, fait du prince.
La partie constatant l'événement devra sans délai informer l'autre partie de son impossibilité à exécuter sa prestation et s'en justifier auprès de celle-ci. La suspension des obligations ne pourra en aucun cas être une cause de responsabilité pour non-exécution de l'obligation en cause, ni induire le versement de dommages et intérêts ou pénalités de retard.
L'exécution de l'obligation est suspendue pendant toute la durée de la force majeure si elle est temporaire et ne dépasse pas une durée de TRENTE (30) jours. Par conséquent, dès la disparition de la cause de la suspension de leurs obligations réciproques, les parties feront tous leurs efforts pour reprendre le plus rapidement possible l'exécution normale de leurs obligations contractuelles. A cet effet, la partie empêchée avertira l'autre de la reprise de son obligation par lettre recommandée avec demande d'avis de réception ou tout acte extrajudiciaire. Si l'empêchement est définitif ou dépasse une durée de TRENTE (30) jours, les présentes seront purement et simplement résolues. Dans cette hypothèse, la résolution de plein droit pour force majeure, ne prendra effet que CINQ (5) jours après la réception d'une mise en demeure notifiée par lettre recommandée avec demande d'avis de réception ou tout acte extrajudiciaire, mentionnant l’intention d’appliquer la présente clause (et sous réserve que pendant cette période la force majeure n’ait pas cessé).
</t>
  </si>
  <si>
    <t xml:space="preserve">Le Fournisseur conserve l'ensemble des droits de propriété industrielle et intellectuelle afférents aux Produits, photos et documentations techniques.
L’acheteur s'interdit donc toute reproduction ou exploitation desdits droits, sans l'autorisation expresse, écrite et préalable du Fournisseur qui peut la conditionner à une contrepartie financière.
</t>
  </si>
  <si>
    <t xml:space="preserve">3.1. Délais et modalités de règlement
Le prix est payable en totalité et en un seul versement dans un délai de 60 jours à compter de la date d’émission de la facture Ce délai sera mentionné sur la facture adressée à l'acheteur.
Toutefois, un règlement comptant pourra être exigé par le Fournisseur notamment dans les cas suivants : nouveaux clients, dépassement d’encours autorisé, incidents de paiement rencontrés antérieurement ou commande spécifique.
En outre, tout changement important dans la situation économique ou financière de l’acheteur pourra entraîner la révision des conditions de paiement, même après exécution partielle de la commande. 
En cas de paiement par chèque bancaire, celui-ci doit être émis par une banque domiciliée en France métropolitaine ou à Monaco. La mise à l'encaissement du chèque est réalisée immédiatement.
Les paiements effectués par l'acheteur ne seront considérés comme définitifs qu'après encaissement effectif des sommes dues par le Fournisseur.
3.2. Escompte
Aucun escompte ne sera pratiqué par le Fournisseur pour paiement avant la date figurant sur la facture.
3.3. Retard de paiement, pénalités, indemnités
En cas de retard de paiement, des pénalités de retard, calculées au taux égal à 3 fois le taux légal du montant TTC du prix figurant sur la facture, seront automatiquement et de plein droit acquises au Fournisseur, sans formalité aucune ni mise en demeure préalable.
Une indemnité forfaitaire pour frais de recouvrement, d'un montant de 40 euros sera due par l'acheteur, de plein droit et sans notification préalable en cas de retard de paiement. Si le Fournisseur est contraint de recourir aux services d’un prestataire pour le recouvrement de toute somme exigible et impayée, le montant TTC de la créance sera automatiquement majoré d’une somme forfaitaire de 10 %. Le Fournisseur se réserve également le droit de demander à l'acheteur une indemnisation complémentaire si les frais de recouvrement effectivement engagés dépassaient ce montant, sur présentation des justificatifs, sans préjudice de toute autre action que le Fournisseur serait en droit d'intenter, à ce titre, à l'encontre de l'acheteur.
Le non règlement de tout ou partie d’une commande à son échéance rendra immédiatement exigible le solde de l’ensemble des créances du Fournisseur, y compris les traites en circulation, quels que soient les délais qui auraient pu être octroyés antérieurement.
En cas de non-respect des conditions de paiement figurant ci-dessus, le Fournisseur se réserve en outre le droit de suspendre ou d’annuler la livraison des commandes en cours de la part de l’acheteur et/ou de suspendre l’exécution de ses obligations et/ou de diminuer ou d’annuler les éventuelles remises ou ristournes accordées à ce dernier.
3.4. Absence de compensation
Aucun paiement ne peut faire l’objet d’une compensation à la seule initiative de l’acheteur, notamment en cas d’allégation par l’acheteur d’un retard de livraison ou de non-conformité du Produit livré, l’accord préalable et écrit du Fournisseur étant indispensable et ce quelles que soient les dispositions éventuellement contraires pouvant figurer dans les conditions d’achat de l’acheteur.
3.5. Clause de réserve de propriété
Le transfert de propriété des Produits vendus est expressément retardé jusqu'à l'encaissement intégral de leur prix en principal et accessoires. A défaut de paiement à échéance, le Fournisseur pourra reprendre possession des produits vendus et sera éventuellement autorisé à revendiquer tous produits de même type que ceux livrés à l’acheteur au cours des douze derniers mois et se trouvant en possession de l’acheteur pour une valeur évaluée en fonction du tarif en vigueur du Fournisseur.
L’acheteur veillera toujours à ce que l'identification des produits soit toujours possible dans ses locaux. L’acheteur ne pourra disposer des produits vendus de quelque façon que ce soit, ni en pleine propriété, ni en nantissement, jusqu’à complet paiement. L’acheteur sera ainsi tenu pour seul responsable de tous les risques de détérioration, de perte, de destruction partielle ou totale, quelle que soit la cause du dommage, même s’il s’agit d’un cas fortuit ou de force majeure. L’acheteur devra en conséquence assurer les produits sous réserve de propriété, stipuler dans la police d’assurance que toute indemnité sera payée directement au Fournisseur et fournir au Fournisseur, à sa première demande, toute justification de l’assurance ainsi souscrite.
Si toutefois l’acheteur revendait les produits livrés avant paiement intégral, il s’oblige à porter à la connaissance de tout tiers sous-acquéreur des produits les stipulations de la présente clause et son report sur la créance de prix de revente non encore payée par le tiers sous-acquéreur entre les mains de l’acheteur (la créance du Fournisseur sera automatiquement transportée sur la créance du prix des Produits ainsi vendus par l’acheteur).
L’acheteur s’oblige à informer tout tiers, notamment en cas de saisie, du fait que les produits sous clause de réserve de propriété appartiennent au Fournisseur, et à informer le Fournisseur immédiatement de toute saisie ou opération similaire. En cas de non-paiement partiel ou total, les produits en stock seront réputés correspondre aux créances impayées.
Nonobstant la présente clause de réserve de propriété, conformément aux dispositions de l’article 5 ci-dessous, tous les risques afférents aux Produits vendus sont supportés par l’acheteur desdits produits à la date de livraison.  
</t>
  </si>
  <si>
    <t xml:space="preserve">6.1. Réglementation des Produits
L’acquisition, la détention, la manipulation, l’utilisation et le stockage des Produits sont réglementés (en particulier : articles R. 557-6-1 et suivants du Code de l’environnement, décret n° 2010-580 du 31 mai 2010, arrêté du 31 mai 2010 pris en application dudit décret).
L’acheteur déclare parfaitement connaître cette règlementation et s’engage expressément à s’y conformer en tous points. La responsabilité du Fournisseur ne saurait être engagée en cas de non-respect de cette réglementation par l’acheteur.
En outre, il appartiendra exclusivement à l’acheteur de détenir ou souscrire toute assurance couvrant l’acquisition, la détention, la manipulation, l’utilisation et le stockage des Produits.
Le Fournisseur pourra refuser la vente de certains Produits si l’acheteur ne satisfait pas les conditions légales pour en faire l’acquisition, notamment s’il ne détient pas les certificats de formation ou les habilitations à jour et en vigueur, telles que requises par la loi.
6.2. Responsabilité du Fournisseur et Garantie
L’acheteur devra, dans l’hypothèse d’un vice caché affectant les produits, en informer le Fournisseur par écrit dans les SEPT (7) jours suivant la découverte du vice caché.  En outre, l’acheteur avertira, dans le même délai et selon les mêmes formes, le Fournisseur, de tout défaut de conformité constaté, en ce compris les documents d’accompagnement et l’étiquetage.
A défaut, l’acheteur sera présumé avoir renoncé à toute action à l’encontre du Fournisseur.
Il appartiendra à l’acheteur de fournir toute justification quant à la réalité des vices ou anomalies constatés.
En outre, il devra laisser au Fournisseur toute facilité pour procéder à la constatation de ces vices ou défauts. Si les vices ou anomalies sont avérés, l’acheteur pourra obtenir le remplacement ou le remboursement des Produits au choix du Fournisseur, à l’exclusion de toute indemnité ou dommages et intérêts (la garantie étant limitée au remplacement ou au remboursement des Produits non conformes ou affectés d'un vice).
Toute garantie autre que celles décrites ci-dessus est exclue, et notamment il ne peut être garanti l'adéquation du produit à tous les besoins et exigences de l’acheteur ce qui relève de sa seule appréciation.
Toute garantie est également exclue en cas de mauvaise utilisation, négligence ou défaut d’entretien de la part de l’acheteur, comme en cas d’usure normale du bien ou de force majeure, ou si les Produits ont été employés dans des conditions différentes de celles pour lesquelles ils ont été fabriqués, en particulier en cas de non-respect des conditions prescrites d'utilisation, de stockage ou de conservation (notamment dans des conditions hydrométriques et calorifiques anormales, hydrométrie supérieure à 60 % ou température supérieure à 50 degrés, sauf conditions plus strictes définies dans la notice du Produit). La garantie ne s'applique pas non plus au cas de détérioration ou d'accident provenant de choc ou de chute.
La responsabilité du Fournisseur ne saurait être engagée si les marchandises ont été manipulées ou transportées après la livraison dans des conditions anormales ou incompatibles avec leur nature ou avec les consignes de sécurité. 
De même, la garantie forme un tout indissociable avec le Produit vendu. Le Produit ne peut être vendu ou revendu altéré, transformé ou modifié, à défaut toute garantie est exclue.
Dans tous les cas, la responsabilité du Fournisseur est expressément exclue s’agissant des dommages causés par les produits aux biens de l’acheteur et utilisés par ce dernier à titre professionnel. Elle est également exclue pour tous dommages indirects, immatériels, ou ceux liés à une quelconque perte d’exploitation ou de bénéfices, ainsi que tout dommage similaire.
Dans tous les cas où la responsabilité du Fournisseur peut être engagée, cette responsabilité est expressément limitée à la valeur des produits concernés. 
Le remplacement des Produits défectueux n'aura pas pour effet de prolonger la durée de la garantie du Fournisseur.
</t>
  </si>
  <si>
    <t xml:space="preserve">Les présentes conditions générales de vente excluent expressément le régime légal de l'imprévision prévu à l'article 1195 du Code civil pour toutes les opérations de vente de Produits du Fournisseur à l'acheteur. Le Fournisseur et l’acheteur renoncent à se prévaloir des dispositions de l'article 1195 du Code civil et du régime de l'imprévision qui y est prévu, s'engageant à assumer ses obligations même si l'équilibre contractuel se trouve bouleversé par des circonstances qui étaient imprévisibles lors de la conclusion de la vente, quand bien même leur exécution s'avèrerait excessivement onéreuse et à en supporter toutes les conséquences économiques et financières.
</t>
  </si>
  <si>
    <t xml:space="preserve">Par dérogation expresse aux dispositions de l'article 1222 du Code civil, en cas de manquement de l'une ou l'autre des parties à ses obligations, la partie victime de la défaillance ne pourra faire exécuter l'obligation par un tiers, aux frais de la partie défaillante. 
</t>
  </si>
  <si>
    <t xml:space="preserve">2.1. Commandes
Les commandes sont adressées au Fournisseur par tout moyen conforme aux usages (courrier, téléphone, télécopie, courrier électronique, etc.) et ne deviennent définitives qu’après acceptation par le Fournisseur.
Cette acceptation peut être totale ou partielle, sans que la responsabilité du Fournisseur puisse être engagée à ce titre.
Le Fournisseur se réserve le droit de refuser les commandes en cas de manquement de l’acheteur à l’une quelconque de ses obligations et, plus généralement, de refuser toute commande présentant un caractère anormal pour quelque raison que ce soit.
2.2. Tarifs
Les Produits sont fournis aux tarifs du Fournisseur en vigueur au jour de la passation de la commande, et, le cas échéant, dans la proposition commerciale spécifique adressée à l’acheteur. Ces tarifs sont fermes et non révisables pendant leur période de validité, telle qu'indiquée par le Fournisseur.
Les prix sont nets et H.T., départ usine et franco de frais d’emballage. Ils ne comprennent pas le transport, ni les frais de douane éventuels et les assurances qui restent à la charge de l'acheteur. Si la commande ne contient que des produits de la classe 1.4 G un franco de port est appliqué si le montant de la commande (remise éventuelle déduite) est supérieur à 1 500€ HT et n’excède pas 333 Kg de Masse Active totale.  Si la commande ne contient que des produits de la classe 1.3 G, un franco de port est appliqué si le montant de la commande (remise éventuelle déduite) est supérieur à 6 000€ HT. Si la commande contient à la fois des produits de la classe 1.3 G et de la classe 1. 4 G, un franco est appliqué pour toute commande supérieure à 6 000€ HT (remise éventuelle déduite). Des conditions tarifaires particulières peuvent être pratiquées en fonction des spécificités demandées par l'acheteur concernant, notamment, les modalités et délais de livraison, ou les délais et conditions de règlement. Une offre commerciale particulière sera alors adressée à l'acheteur par le Fournisseur.
</t>
  </si>
  <si>
    <t>2.3. Modifications, annulations et retours
Les éventuelles modifications demandées par l'acheteur ne pourront être prises en compte, dans la limite des possibilités du Fournisseur et à sa seule discrétion, que si elles sont notifiées par écrit 3 jours au moins avant la date prévue pour la livraison des Produits commandés, après signature par l'acheteur d'un bon de commande spécifique et ajustement éventuel du prix. 
Aucune annulation de commande ne sera possible moins de 2 jours avant la livraison. En cas d'annulation de la commande par l'acheteur après son acceptation par le Fournisseur moins de 2 jours au moins avant la date prévue pour la fourniture des Produits commandés, pour quelque raison que ce soit, hormis la force majeure, une somme correspondant à 10 % du prix total H.T. des Produits sera acquise au Fournisseur et facturée à l’acheteur, à titre de dommages et intérêts, en réparation du préjudice ainsi subi.
Aucun retour ou échange de produits ne sera admis sans l’accord préalable et écrit du Fournisseur. Les coûts afférents au transport des produits retournés resteront à la charge de l’acheteur, sauf cas de non-conformité avérée.
2.4. Remises et Ristournes
L'acheteur pourra bénéficier des remises et ristournes figurant aux tarifs du Fournisseur, en fonction des quantités acquises ou livrées par le Fournisseur en une seule fois et un seul lieu, ou de la régularité de ses commandes.</t>
  </si>
  <si>
    <t>=NL("FlowField","Article","Stocks")</t>
  </si>
  <si>
    <t>=NL("Table","Article",$E$8:$Y$8,"EnTetes=",$E$7:$Y$7,"NomTable=","Article","Filtres=",$C$5:$D$5,"IncludeDuplicates=","Vrai")</t>
  </si>
  <si>
    <t>Auto+hide+hidesheet+lock+Formulas=Feuil4,Feuil5+FormulasOnly</t>
  </si>
  <si>
    <t>=NL("FlowField";"Article";"Stocks")</t>
  </si>
  <si>
    <t>=NL("Table";"Article";$E$8:$Y$8;"EnTetes=";$E$7:$Y$7;"NomTable=";"Article";"Filtres=";$C$5:$D$5;"IncludeDuplicates=";"Vrai")</t>
  </si>
  <si>
    <t>Auto+hide+hidesheet+lock+Formulas=Feuil6,Feuil7</t>
  </si>
  <si>
    <t>=NL("Table","Prix vente",$E$11:$K$11,"EnTetes=",$E$10:$K$10,"NomTable=","Prix vente","Filtres=",$C$5:$D$8,"IncludeDuplicates=","Vrai")</t>
  </si>
  <si>
    <t>Auto+hide+hidesheet+lock+Formulas=Feuil6,Feuil7+FormulasOnly</t>
  </si>
  <si>
    <t>=NL("Table";"Prix vente";$E$11:$K$11;"EnTetes=";$E$10:$K$10;"NomTable=";"Prix vente";"Filtres=";$C$5:$D$8;"IncludeDuplicates=";"Vrai")</t>
  </si>
  <si>
    <t>Auto+hide+hidesheet+lock+Formulas=Feuil8,Feuil9</t>
  </si>
  <si>
    <t>Auto+hide+hidesheet+lock+Formulas=Feuil8,Feuil9+FormulasOnly</t>
  </si>
  <si>
    <t>Auto+hide+hidesheet+lock+Formulas=Feuil10,Feuil11</t>
  </si>
  <si>
    <t>Auto+hide+hidesheet+lock+Formulas=Feuil10,Feuil11+FormulasOnly</t>
  </si>
  <si>
    <t>Auto+hide+hidesheet+lock+Formulas=Feuil12,Feuil13</t>
  </si>
  <si>
    <t>=NL("Table","Prix vente",$E$10:$K$10,"EnTetes=",$E$9:$K$9,"NomTable=","Prix vente","Filtres=",$C$5:$D$7,"IncludeDuplicates=","Vrai")</t>
  </si>
  <si>
    <t>Auto+hide+hidesheet+lock+Formulas=Feuil12,Feuil13+FormulasOnly</t>
  </si>
  <si>
    <t>=NL("Table";"Prix vente";$E$10:$K$10;"EnTetes=";$E$9:$K$9;"NomTable=";"Prix vente";"Filtres=";$C$5:$D$7;"IncludeDuplicates=";"Vrai")</t>
  </si>
  <si>
    <t>Auto+hide+hidesheet+lock+Formulas=Feuil14,Feuil15</t>
  </si>
  <si>
    <t>=NL("Table","Ligne achat",$E$8:$I$8,"EnTetes=",$E$7:$I$7,"NomTable=","Ligne achat","Filtres=",$C$5:$D$5,"IncludeDuplicates=","Vrai")</t>
  </si>
  <si>
    <t>Auto+hide+hidesheet+lock+Formulas=Feuil14,Feuil15+FormulasOnly</t>
  </si>
  <si>
    <t>=NL("Table";"Ligne achat";$E$8:$I$8;"EnTetes=";$E$7:$I$7;"NomTable=";"Ligne achat";"Filtres=";$C$5:$D$5;"IncludeDuplicates=";"Vrai")</t>
  </si>
  <si>
    <t>Auto+hide+hidesheet+lock+Formulas=Feuil16,Feuil17</t>
  </si>
  <si>
    <t>=NL("Table","Ligne vente",$E$9:$H$9,"EnTetes=",$E$8:$H$8,"NomTable=","Ligne vente","Filtres=",$C$5:$D$6,"IncludeDuplicates=","Vrai")</t>
  </si>
  <si>
    <t>Auto+hide+hidesheet+lock+Formulas=Feuil16,Feuil17+FormulasOnly</t>
  </si>
  <si>
    <t>=NL("Table";"Ligne vente";$E$9:$H$9;"EnTetes=";$E$8:$H$8;"NomTable=";"Ligne vente";"Filtres=";$C$5:$D$6;"IncludeDuplicates=";"Vrai")</t>
  </si>
  <si>
    <t>Auto+hide+hidesheet+lock+Formulas=Feuil18,Feuil19</t>
  </si>
  <si>
    <t>=NL("Table","Écriture comptable inventaire",$D$4:$F$4,"EnTetes=",$D$3:$F$3,"NomTable=","Écriture comptable inventaire","IncludeDuplicates=","Vrai")</t>
  </si>
  <si>
    <t>Auto+hide+hidesheet+lock+Formulas=Feuil18,Feuil19+FormulasOnly</t>
  </si>
  <si>
    <t>=NL("Table";"Écriture comptable inventaire";$D$4:$F$4;"EnTetes=";$D$3:$F$3;"NomTable=";"Écriture comptable inventaire";"IncludeDuplicates=";"Vrai")</t>
  </si>
  <si>
    <t>Auto+hide+hidesheet+lock+Formulas=Feuil20,Feuil21</t>
  </si>
  <si>
    <t>=NL("Table","Unité article",$E$8:$F$8,"EnTetes=",$E$7:$F$7,"NomTable=","Unité article","Filtres=",$C$5:$D$5,"IncludeDuplicates=","Vrai")</t>
  </si>
  <si>
    <t>Auto+hide+hidesheet+lock+Formulas=Feuil20,Feuil21+FormulasOnly</t>
  </si>
  <si>
    <t>=NL("Table";"Unité article";$E$8:$F$8;"EnTetes=";$E$7:$F$7;"NomTable=";"Unité article";"Filtres=";$C$5:$D$5;"IncludeDuplicates=";"Vrai")</t>
  </si>
  <si>
    <t>Auto+hide+hidesheet+lock+Formulas=Feuil22,Feuil23</t>
  </si>
  <si>
    <t>Auto+hide+hidesheet+lock+Formulas=Feuil22,Feuil23+FormulasOnly</t>
  </si>
  <si>
    <t>Ajuster</t>
  </si>
  <si>
    <t>50000P</t>
  </si>
  <si>
    <t>FRAIS DE TRANSPORT VENTE</t>
  </si>
  <si>
    <t/>
  </si>
  <si>
    <t>F-00000480</t>
  </si>
  <si>
    <t>DIVNEGO-EXPORT</t>
  </si>
  <si>
    <t>DIVERS NEGOCE EXPORT</t>
  </si>
  <si>
    <t>DIVNEGO-FRANCE</t>
  </si>
  <si>
    <t>DIVERS NEGOCE FRANCE</t>
  </si>
  <si>
    <t>DIVNEGO-UE</t>
  </si>
  <si>
    <t>DIVERS NEGOCE UE</t>
  </si>
  <si>
    <t>CN</t>
  </si>
  <si>
    <t>F-00000300</t>
  </si>
  <si>
    <t>F-00000138</t>
  </si>
  <si>
    <t>14035-1</t>
  </si>
  <si>
    <t>INFLAMMATEUR 1 M</t>
  </si>
  <si>
    <t>INTERNE</t>
  </si>
  <si>
    <t>14810-05</t>
  </si>
  <si>
    <t>GRAPPE 5 SORTIES - 5 SEC</t>
  </si>
  <si>
    <t>F-00000234</t>
  </si>
  <si>
    <t>0080.P2.14.0023</t>
  </si>
  <si>
    <t>F-00000061</t>
  </si>
  <si>
    <t>14028</t>
  </si>
  <si>
    <t>INFLAMMATEUR 2 M SA 2004</t>
  </si>
  <si>
    <t>CLIENT PDF</t>
  </si>
  <si>
    <t>14035-3</t>
  </si>
  <si>
    <t>INFLAMMATEUR 3 M</t>
  </si>
  <si>
    <t>F-00000208</t>
  </si>
  <si>
    <t>14004R</t>
  </si>
  <si>
    <t>BOBINE 500 M FIL BIFILAIRE ROUGE 51/100°</t>
  </si>
  <si>
    <t>14004V</t>
  </si>
  <si>
    <t>BOBINE 500 M FIL BIFILAIRE VERT 51/100 °</t>
  </si>
  <si>
    <t>14121BRZ</t>
  </si>
  <si>
    <t>BLOC ELECTRIQUE  ALKALINE 36 V INTERNE</t>
  </si>
  <si>
    <t>F-00000099</t>
  </si>
  <si>
    <t>14309</t>
  </si>
  <si>
    <t>FIL CUIVRE ROUGE NOIR X 100 METRES</t>
  </si>
  <si>
    <t>29080BRZ</t>
  </si>
  <si>
    <t>BLOC ELECTRIQUE   18 V INTERNE</t>
  </si>
  <si>
    <t>29081-A</t>
  </si>
  <si>
    <t>BLOC 90V  ALCALINE</t>
  </si>
  <si>
    <t>F-00000012</t>
  </si>
  <si>
    <t>CONNECTEUR ELECTRIQUE BOITE DE 500 PIECES</t>
  </si>
  <si>
    <t>Y14304</t>
  </si>
  <si>
    <t>BOBINE DE FIL 500M</t>
  </si>
  <si>
    <t>29043</t>
  </si>
  <si>
    <t>COLLIER PLASTIQUE 500 X 8 MM LOT DE 100</t>
  </si>
  <si>
    <t>F-00000089</t>
  </si>
  <si>
    <t>29150</t>
  </si>
  <si>
    <t>trepied bois petit modele</t>
  </si>
  <si>
    <t>ANCIENNES REFS</t>
  </si>
  <si>
    <t>FORMABOOK</t>
  </si>
  <si>
    <t>LIVRET DE FORMATION C4T2</t>
  </si>
  <si>
    <t>FORMATION</t>
  </si>
  <si>
    <t>MECHE</t>
  </si>
  <si>
    <t>EU</t>
  </si>
  <si>
    <t>F-00000460</t>
  </si>
  <si>
    <t>F-00000455</t>
  </si>
  <si>
    <t>51000</t>
  </si>
  <si>
    <t>MORTIER FIBRE Ø400</t>
  </si>
  <si>
    <t>51003</t>
  </si>
  <si>
    <t>MORTIER FIBRE Ø60</t>
  </si>
  <si>
    <t>51003-3</t>
  </si>
  <si>
    <t>CAISSE 3 MORTIERS FIBRE Ø60 EVENTAIL</t>
  </si>
  <si>
    <t>51013</t>
  </si>
  <si>
    <t>CAISSE 5 MORTIERS FIBRE Ø60</t>
  </si>
  <si>
    <t>51015-3</t>
  </si>
  <si>
    <t>CAISSE 3 MORTIERS FIBRE Ø75 EVENTAIL</t>
  </si>
  <si>
    <t>51015-5</t>
  </si>
  <si>
    <t>CAISSE 5 MORTIERS FIBRE Ø75 EVENTAIL</t>
  </si>
  <si>
    <t>F-00000174</t>
  </si>
  <si>
    <t>51016-3</t>
  </si>
  <si>
    <t>CAISSE 3 MORTIERS FIBRE Ø100 EVENTAIL</t>
  </si>
  <si>
    <t>51016-5</t>
  </si>
  <si>
    <t>CAISSE 5 MORTIERS FIBRE Ø100 EVENTAIL</t>
  </si>
  <si>
    <t>51016V</t>
  </si>
  <si>
    <t>51020</t>
  </si>
  <si>
    <t>CAISSE 3 MORTIERS FIBRE Ø125 EVENTAIL</t>
  </si>
  <si>
    <t>51021</t>
  </si>
  <si>
    <t>CAISSE 3 MORTIERS FIBRE Ø150 EVENTAIL</t>
  </si>
  <si>
    <t>52010</t>
  </si>
  <si>
    <t>MORTIER Ø250 1100/250/300 RENFORCE</t>
  </si>
  <si>
    <t>52011</t>
  </si>
  <si>
    <t>MORTIER Ø300 1300/300/350 RENFORCE</t>
  </si>
  <si>
    <t>53103</t>
  </si>
  <si>
    <t>MORTIER CARTON BOMBES Ø60</t>
  </si>
  <si>
    <t>53113</t>
  </si>
  <si>
    <t>BATT. 5 MORTIERS Ø60 CARTON</t>
  </si>
  <si>
    <t>53117</t>
  </si>
  <si>
    <t>BATT. 3 MORTIERS Ø100 CARTON</t>
  </si>
  <si>
    <t>V51001</t>
  </si>
  <si>
    <t>CAISSE PIN 5 Ø50 MORTIER FIBRE</t>
  </si>
  <si>
    <t>V51003</t>
  </si>
  <si>
    <t>CAISSE PIN 5 Ø60 MORTIER FIBRE</t>
  </si>
  <si>
    <t>V51003-3</t>
  </si>
  <si>
    <t>CAISSE PIN 3 Ø60 MORTIER FIBRE</t>
  </si>
  <si>
    <t>V51005</t>
  </si>
  <si>
    <t>CAISSE PIN 5 Ø75 MORTIER FIBRE</t>
  </si>
  <si>
    <t>V51005-4</t>
  </si>
  <si>
    <t>CAISSE PIN 4 Ø75 EVENTAIL MORTIER FIBRE</t>
  </si>
  <si>
    <t>V51006</t>
  </si>
  <si>
    <t>CAISSE PIN 5 Ø100 MORTIER FIBRE</t>
  </si>
  <si>
    <t>V51007</t>
  </si>
  <si>
    <t>CAISSE PIN 5 Ø125 MORTIER FIBRE</t>
  </si>
  <si>
    <t>V51008</t>
  </si>
  <si>
    <t>CAISSE PIN 5 Ø150 MORTIER FIBRE</t>
  </si>
  <si>
    <t>V51015-10</t>
  </si>
  <si>
    <t>CAISSE 10X75 MORTIER FIBRE</t>
  </si>
  <si>
    <t>V51015-3</t>
  </si>
  <si>
    <t>CAISSE PIN 3 Ø75 MORTIER FIBRE</t>
  </si>
  <si>
    <t>V51019</t>
  </si>
  <si>
    <t>CAISSE  3 Ø100 V MORTIER FIBRE</t>
  </si>
  <si>
    <t>V51020</t>
  </si>
  <si>
    <t>CAISSE PIN 3 Ø125 V MORTIER FIBRE</t>
  </si>
  <si>
    <t>V51021</t>
  </si>
  <si>
    <t>CAISSE PEUPLIER 3 Ø150 V MORTIER FIBRE</t>
  </si>
  <si>
    <t>V53009</t>
  </si>
  <si>
    <t>CAISSE PIN 5 Ø50 MORTIER CARTON</t>
  </si>
  <si>
    <t>V53014</t>
  </si>
  <si>
    <t>CAISSE PIN 3 Ø75 V MORTIER CARTON</t>
  </si>
  <si>
    <t>V53015</t>
  </si>
  <si>
    <t>CAISSE PIN 5 Ø75 MORTIER CARTON</t>
  </si>
  <si>
    <t>V53113</t>
  </si>
  <si>
    <t>CAISSE PIN 5 Ø60 MORTIER CARTON</t>
  </si>
  <si>
    <t>V53116</t>
  </si>
  <si>
    <t>CAISSE PIN 5 Ø100 MORTIER CARTON</t>
  </si>
  <si>
    <t>V53117</t>
  </si>
  <si>
    <t>CAISSE PIN 3 Ø100 V MORTIER CARTON</t>
  </si>
  <si>
    <t>Y51003</t>
  </si>
  <si>
    <t>MORTIER Ø60 FIBRE - OCCASION</t>
  </si>
  <si>
    <t>Y51005</t>
  </si>
  <si>
    <t>MORTIER Ø75 FIBRE - OCCASION</t>
  </si>
  <si>
    <t>Y51006</t>
  </si>
  <si>
    <t>MORTIER Ø100 FIBRE - OCCASION</t>
  </si>
  <si>
    <t>Y51007</t>
  </si>
  <si>
    <t>MORTIER Ø125 FIBRE - OCCASION</t>
  </si>
  <si>
    <t>Y51008</t>
  </si>
  <si>
    <t>MORTIER Ø150 FIBRE - OCCASION</t>
  </si>
  <si>
    <t>Y51009</t>
  </si>
  <si>
    <t>MORTIER Ø200 FIBRE - OCCASION</t>
  </si>
  <si>
    <t>Y51010</t>
  </si>
  <si>
    <t>MORTIER Ø250 FIBRE - OCCASION</t>
  </si>
  <si>
    <t>Y51011</t>
  </si>
  <si>
    <t>MORTIER Ø300 FIBRE - OCCASION</t>
  </si>
  <si>
    <t>Y51012</t>
  </si>
  <si>
    <t>CAISSE DE 5 TUBES Ø 50 FIBRE - OCCASION</t>
  </si>
  <si>
    <t>Y51012-10</t>
  </si>
  <si>
    <t>CAISSE DE 10 TUBES Ø 50 FIBRE - OCCASION</t>
  </si>
  <si>
    <t>Y51012-7</t>
  </si>
  <si>
    <t>CAISSE DE 7 TUBES Ø50 FIBRE - OCCASION</t>
  </si>
  <si>
    <t>Y51013</t>
  </si>
  <si>
    <t>CAISSE DE 5 TUBES Ø 60 FIBRE - OCCASION</t>
  </si>
  <si>
    <t>Y51013-65</t>
  </si>
  <si>
    <t>CAISSE DE 5 TUBES Ø 65 PLASTIQUE - OCCASION</t>
  </si>
  <si>
    <t>Y51014</t>
  </si>
  <si>
    <t>MORTIER Ø175 FIBRE - OCCASION</t>
  </si>
  <si>
    <t>Y51015</t>
  </si>
  <si>
    <t>CAISSE DE 5 TUBES Ø 75 FIBRE - OCCASION</t>
  </si>
  <si>
    <t>Y51015-10</t>
  </si>
  <si>
    <t>CAISSE DE 10 TUBES Ø 75 FIBRE - OCCASION</t>
  </si>
  <si>
    <t>Y51015-3</t>
  </si>
  <si>
    <t>CAISSE DE 3 TUBES Ø 75 FIBRE EVENTAIL - OCCASION</t>
  </si>
  <si>
    <t>Y51016</t>
  </si>
  <si>
    <t>CAISSE DE 5 TUBES Ø 100 FIBRE - OCCASION</t>
  </si>
  <si>
    <t>Y51016-3</t>
  </si>
  <si>
    <t>CAISSE DE 3 TUBES Ø 100 FIBRE EVENTAIL - OCCASION</t>
  </si>
  <si>
    <t>Y51016-3D</t>
  </si>
  <si>
    <t>CAISSE DE 3 TUBES Ø 100 FIBRE DROIT - OCCASION</t>
  </si>
  <si>
    <t>Y51017</t>
  </si>
  <si>
    <t>CAISSE DE 5 TUBES Ø 125 FIBRE - OCCASION</t>
  </si>
  <si>
    <t>Y51017-2</t>
  </si>
  <si>
    <t>CAISSE DE 2 TUBES Ø 125 FIBRE EVENTAIL - OCCASION</t>
  </si>
  <si>
    <t>Y51017-3</t>
  </si>
  <si>
    <t>CAISSE DE 3 TUBES Ø 125 FIBRE EVENTAIL - OCCASION</t>
  </si>
  <si>
    <t>Y51017-3D</t>
  </si>
  <si>
    <t>CAISSE DE 3 TUBES Ø 125 FIBRE DROIT - OCCASION</t>
  </si>
  <si>
    <t>Y51018</t>
  </si>
  <si>
    <t>CAISSE DE 5 TUBES Ø 150 FIBRE - OCCASION</t>
  </si>
  <si>
    <t>Y51018-2</t>
  </si>
  <si>
    <t>CAISSE DE 2 TUBES Ø 150 FIBRE EVENTAIL - OCCASION</t>
  </si>
  <si>
    <t>Y51018-3</t>
  </si>
  <si>
    <t>CAISSE DE 3 TUBES Ø 150 FIBRE EVENTAIL - OCCASION</t>
  </si>
  <si>
    <t>Y52001</t>
  </si>
  <si>
    <t>MORTIER Ø50 CARTON - PRET</t>
  </si>
  <si>
    <t>Y52005</t>
  </si>
  <si>
    <t>MORTIER Ø75 CARTON - PRET</t>
  </si>
  <si>
    <t>Y52006</t>
  </si>
  <si>
    <t>MORTIER Ø100 CARTON  -PRET</t>
  </si>
  <si>
    <t>Y52007</t>
  </si>
  <si>
    <t>MORTIER Ø125 CARTON - PRET</t>
  </si>
  <si>
    <t>Y52007M</t>
  </si>
  <si>
    <t>MORTIER Ø125 METAL ACIER - PRET</t>
  </si>
  <si>
    <t>Y52008</t>
  </si>
  <si>
    <t>MORTIER Ø150 CARTON - PRET</t>
  </si>
  <si>
    <t>Y52010</t>
  </si>
  <si>
    <t>MORTIER Ø250 CARTON - PRET</t>
  </si>
  <si>
    <t>Y52011</t>
  </si>
  <si>
    <t>MORTIER Ø300 CARTON - PRET</t>
  </si>
  <si>
    <t>Y52012</t>
  </si>
  <si>
    <t>CAISSE DE 5 MORIERS Ø 50 CARTON - PRET</t>
  </si>
  <si>
    <t>Y52012-10</t>
  </si>
  <si>
    <t>CAISSE 10 MORTIERS Ø50 CARTON - PRET</t>
  </si>
  <si>
    <t>Y52013</t>
  </si>
  <si>
    <t>CAISSE 5 MORTIERS Ø60 CARTON - PRET</t>
  </si>
  <si>
    <t>Y52014</t>
  </si>
  <si>
    <t>CAISSE 5 MORTIERS Ø75 CARTON - PRET</t>
  </si>
  <si>
    <t>Y52014-10</t>
  </si>
  <si>
    <t>CAISSE 10 MORTIERS Ø75 CARTON - PRET</t>
  </si>
  <si>
    <t>Y52014-3</t>
  </si>
  <si>
    <t>CAISSE 3 MORTIERS Ø75 CARTON EVENTAIL - PRET</t>
  </si>
  <si>
    <t>Y52014-3D</t>
  </si>
  <si>
    <t>CAISSE 3 MORTIERS Ø75 CARTON DROIT - PRET</t>
  </si>
  <si>
    <t>Y52017</t>
  </si>
  <si>
    <t>CAISSE 5 MORTIERS Ø100 CARTON -PRET</t>
  </si>
  <si>
    <t>Y52017-3</t>
  </si>
  <si>
    <t>CAISSE 3 MORTIERS Ø100 CARTON EVENTAIL -PRET</t>
  </si>
  <si>
    <t>Y52017-3D</t>
  </si>
  <si>
    <t>CAISSE 3 MORTIERS Ø100 CARTON DROIT - PRET</t>
  </si>
  <si>
    <t>Y52020</t>
  </si>
  <si>
    <t>CAISSE 5 MORTIERS Ø125 CARTON - PRET</t>
  </si>
  <si>
    <t>Y52020-3</t>
  </si>
  <si>
    <t>CAISSE 3 MORTIERS Ø125 CARTON EVENTAIL - PRE</t>
  </si>
  <si>
    <t>Y52022</t>
  </si>
  <si>
    <t>MORTIER Ø200 CARTON (H=850) - PRET</t>
  </si>
  <si>
    <t>Y52025</t>
  </si>
  <si>
    <t>CAISSE 5 MORTIERS Ø150 CARTON - PRET</t>
  </si>
  <si>
    <t>Y52025-3</t>
  </si>
  <si>
    <t>CAISSE 3 MORTIERS Ø150 CARTON - PRET</t>
  </si>
  <si>
    <t>14022V</t>
  </si>
  <si>
    <t>GODET PLASTIFIE 60 X 18 VERT LES 4000</t>
  </si>
  <si>
    <t>14097</t>
  </si>
  <si>
    <t>CADRE PLAT CHAND -&gt; 30 MM</t>
  </si>
  <si>
    <t>14098</t>
  </si>
  <si>
    <t>CADRE CUVETTE POUR CHANDELLES Ø 50</t>
  </si>
  <si>
    <t>14099</t>
  </si>
  <si>
    <t>CADRE PLAT POUR CHANDELLES 600 X 400</t>
  </si>
  <si>
    <t>14317</t>
  </si>
  <si>
    <t>MODULE DE CONNECTION RX - 16 LIGNES</t>
  </si>
  <si>
    <t>29080-1A</t>
  </si>
  <si>
    <t>BLOC ELECTRIQUE  ALKALINE 36 V</t>
  </si>
  <si>
    <t>29151</t>
  </si>
  <si>
    <t>TREPIED BOIS GRAND  MODELE</t>
  </si>
  <si>
    <t>29212</t>
  </si>
  <si>
    <t>CLOU DE 50 (BTE DE 5 KG)</t>
  </si>
  <si>
    <t>29220</t>
  </si>
  <si>
    <t>ROULEAU DANGER - 100 METRES</t>
  </si>
  <si>
    <t>29221</t>
  </si>
  <si>
    <t>CHRONOMETRE</t>
  </si>
  <si>
    <t>29232</t>
  </si>
  <si>
    <t>RUBALISE ROUGE BLANC 100 METRES</t>
  </si>
  <si>
    <t>29235R/F</t>
  </si>
  <si>
    <t>CABLE TYPE AUDIO ROUGE / NOIR X 200M</t>
  </si>
  <si>
    <t>77010</t>
  </si>
  <si>
    <t>PITON SUPPORT POUR SOUCOUPE</t>
  </si>
  <si>
    <t>91237-1</t>
  </si>
  <si>
    <t>CABLE 1 M - XLR 3B - PRESTA</t>
  </si>
  <si>
    <t>CA</t>
  </si>
  <si>
    <t>F-00000362</t>
  </si>
  <si>
    <t>91237-3</t>
  </si>
  <si>
    <t>CABLE 3 M - XLR 3B - PRESTA</t>
  </si>
  <si>
    <t>97004</t>
  </si>
  <si>
    <t>SPECTAFLAMME BOITE 1 LITRE</t>
  </si>
  <si>
    <t>F-00000342</t>
  </si>
  <si>
    <t>EMB1/PP</t>
  </si>
  <si>
    <t>CARTON 28X18X17 (PETIT PETIT)</t>
  </si>
  <si>
    <t>F-00000483</t>
  </si>
  <si>
    <t>EMB2/PC</t>
  </si>
  <si>
    <t>CARTON 50X33X19.5 (PETIT CARRE) - 88391-010</t>
  </si>
  <si>
    <t>EMB3/GC</t>
  </si>
  <si>
    <t>CARTON 58X38X27 (GRAND CARRE) - 88392-010</t>
  </si>
  <si>
    <t>EMB4/PCH</t>
  </si>
  <si>
    <t>CARTON 93X23X21 (PETIT CHANDELLE) - 88393-010</t>
  </si>
  <si>
    <t>EMB5/GCH</t>
  </si>
  <si>
    <t>CARTON 1185X265X255 (GRAND CHANDELLE) - 88586-010</t>
  </si>
  <si>
    <t>EMB6/DECOR5</t>
  </si>
  <si>
    <t>CARTON 1130X910X530 (5 LETTRES DECORS) - 86281-010</t>
  </si>
  <si>
    <t>EMB6-1</t>
  </si>
  <si>
    <t>CARTON ne pas utiliser</t>
  </si>
  <si>
    <t>EMB7/DECOR2</t>
  </si>
  <si>
    <t>CARTON 1190X510X255 (2 LETTRES DECORS)</t>
  </si>
  <si>
    <t>F-00000200</t>
  </si>
  <si>
    <t>EMB8</t>
  </si>
  <si>
    <t>CARTON à définir 2</t>
  </si>
  <si>
    <t>KDO01</t>
  </si>
  <si>
    <t>MINI PINCE MULTI USAGE</t>
  </si>
  <si>
    <t>Y29240</t>
  </si>
  <si>
    <t>STRUCTURE ALUMINUM POUR CHANDELLE USAGEE EN PRET</t>
  </si>
  <si>
    <t>F-00000484</t>
  </si>
  <si>
    <t>F-00000235</t>
  </si>
  <si>
    <t>SACHET PLASTIQUE 1000 X 900 MM  LOT DE 50</t>
  </si>
  <si>
    <t>GRAPPE PRE-MECHEE 4 RETARDS - 5 SORTIES - 2 SEC</t>
  </si>
  <si>
    <t>OPPORTUNITE</t>
  </si>
  <si>
    <t>F-00000262</t>
  </si>
  <si>
    <t>GRAPPE PRE-MECHEE 4 RETARDS - 5 SORTIES - 3 SEC</t>
  </si>
  <si>
    <t>GRAPPE PRE-MECHEE 4 RETARDS - 5 SORTIES - 4 SEC</t>
  </si>
  <si>
    <t>GRAPPE PRE-MECHEE 4 RETARDS - 5 SORTIES - 5 SEC</t>
  </si>
  <si>
    <t>GRAPPE PRE-MECHEE 4 RETARDS - 5 SORTIES - 7 SEC</t>
  </si>
  <si>
    <t>14420-12</t>
  </si>
  <si>
    <t>RETARD MECHE CHEMISE 12 SECONDES</t>
  </si>
  <si>
    <t>14710-00/3</t>
  </si>
  <si>
    <t>GRAPPES 3 BOMBES SALVES</t>
  </si>
  <si>
    <t>SONO</t>
  </si>
  <si>
    <t>SONO COMPLETE</t>
  </si>
  <si>
    <t>F-00000024</t>
  </si>
  <si>
    <t>14364-ANT</t>
  </si>
  <si>
    <t>KIT ANTENNE (EMBASE + ANTENNE)</t>
  </si>
  <si>
    <t>F-00000003</t>
  </si>
  <si>
    <t>Y14116</t>
  </si>
  <si>
    <t>TABLE - ALIMENTATION 60 LIGNES</t>
  </si>
  <si>
    <t>Y14117</t>
  </si>
  <si>
    <t>TABLE - ALIMENTATION 30 LIGNES</t>
  </si>
  <si>
    <t>Y14118</t>
  </si>
  <si>
    <t>TABLE - ALIMENTATION 50 LIGNES</t>
  </si>
  <si>
    <t>Y14215</t>
  </si>
  <si>
    <t>TABLE DE TIR JAILLARD</t>
  </si>
  <si>
    <t>Y14216</t>
  </si>
  <si>
    <t>MODULE JAILLARD</t>
  </si>
  <si>
    <t>Y14316</t>
  </si>
  <si>
    <t>TABLE DE TIR F16 - DIGITALE 16 LIGNES (ENSEMBLE 1</t>
  </si>
  <si>
    <t>Y14364</t>
  </si>
  <si>
    <t>TABLE DE TIR HF64</t>
  </si>
  <si>
    <t>Y14365</t>
  </si>
  <si>
    <t>VALISE HF - RUGGIERI 2000</t>
  </si>
  <si>
    <t>63110-02</t>
  </si>
  <si>
    <t>POT-A-FEU Ø 100 FUMEE BLEUE AD/MG/64836 K3</t>
  </si>
  <si>
    <t>A DETRUIRE</t>
  </si>
  <si>
    <t>K3</t>
  </si>
  <si>
    <t>AD/MG/64836</t>
  </si>
  <si>
    <t>63110-05</t>
  </si>
  <si>
    <t>POT-A-FEU Ø 100 FUMEE VERTE AD/MG/64838 K3</t>
  </si>
  <si>
    <t>AD/MG/64838</t>
  </si>
  <si>
    <t>63110-08</t>
  </si>
  <si>
    <t>POT-A-FEU Ø 100 FUMEE MULTICOLORE AD/MG/64840</t>
  </si>
  <si>
    <t>AD/MG/64840</t>
  </si>
  <si>
    <t>63110-26</t>
  </si>
  <si>
    <t>POT-A-FEU Ø 100 FUMEE ORANGE AD/BB/64841 K3</t>
  </si>
  <si>
    <t>AD/BB/64841</t>
  </si>
  <si>
    <t>BATT. Ø20 100 COMÈTES FUMÉES MULTICOLORES</t>
  </si>
  <si>
    <t>FUMEE</t>
  </si>
  <si>
    <t>https://youtu.be/sagkWLKvY64</t>
  </si>
  <si>
    <t>FUMIGENE BLANC TYPE S - 30 sec</t>
  </si>
  <si>
    <t>63175-05</t>
  </si>
  <si>
    <t>POT-A-FEU Ø 75 FUMEE VERTE AD/MG/64832 K3</t>
  </si>
  <si>
    <t>AD/MG/64832</t>
  </si>
  <si>
    <t>63175-06</t>
  </si>
  <si>
    <t>POT-A-FEU Ø 75 FUMEE ROUGE AD/MG/64833 K3</t>
  </si>
  <si>
    <t>AD/MG/64833</t>
  </si>
  <si>
    <t>63175-08</t>
  </si>
  <si>
    <t>POT-A-FEU Ø 75 FUMEE MULTICOLORE AD/MG/64834 K</t>
  </si>
  <si>
    <t>AD/MG/64834</t>
  </si>
  <si>
    <t>00104</t>
  </si>
  <si>
    <t>FEU 15 49015 - SECOURS</t>
  </si>
  <si>
    <t>RETOUR FEUX VALLOIS</t>
  </si>
  <si>
    <t>00105</t>
  </si>
  <si>
    <t>ANGOMONT + MONTBEIARD - VALLOIS</t>
  </si>
  <si>
    <t>00106</t>
  </si>
  <si>
    <t>ST ASTIER (24) FEU 2020</t>
  </si>
  <si>
    <t>RETOUR FEUX LEFLEIX</t>
  </si>
  <si>
    <t>00107</t>
  </si>
  <si>
    <t>VAUBAN PORT FEU 2020</t>
  </si>
  <si>
    <t>00108</t>
  </si>
  <si>
    <t>EURO CONSULTANT ROGER PARENT</t>
  </si>
  <si>
    <t>RETOUR FEUX PORCIEU</t>
  </si>
  <si>
    <t>00109</t>
  </si>
  <si>
    <t>AISY/ARMENSON + seignay ligne 1 à 16 x2  BORDET</t>
  </si>
  <si>
    <t>RETOUR FEUX VILLIERS</t>
  </si>
  <si>
    <t>00110</t>
  </si>
  <si>
    <t>BESSE SUR ISSOLE 5 x 1.3G + 15x 1.4G</t>
  </si>
  <si>
    <t>00111</t>
  </si>
  <si>
    <t>ST MAURICE/FESSARD BORDET</t>
  </si>
  <si>
    <t>00112</t>
  </si>
  <si>
    <t>GUINET ROCHETOIRIN 2 1,3G + 6 X 1,4G</t>
  </si>
  <si>
    <t>00113</t>
  </si>
  <si>
    <t>BASSILLAC FEU 2020</t>
  </si>
  <si>
    <t>00114</t>
  </si>
  <si>
    <t>stade EYGALIERES 13/08 - C PHI 3 1,3G + 11X 1,4G</t>
  </si>
  <si>
    <t>00115</t>
  </si>
  <si>
    <t>FEU 11 49011 - SECOURS</t>
  </si>
  <si>
    <t>00116</t>
  </si>
  <si>
    <t>FEU 9 41009 - SECOURS</t>
  </si>
  <si>
    <t>00118</t>
  </si>
  <si>
    <t>BOISCOMMUN BORDET</t>
  </si>
  <si>
    <t>00119</t>
  </si>
  <si>
    <t>RETOUR FEUX BORDEAUX</t>
  </si>
  <si>
    <t>00121</t>
  </si>
  <si>
    <t>SASSENAGE FEU 2020</t>
  </si>
  <si>
    <t>00123</t>
  </si>
  <si>
    <t>MONTAUBAN  FEU 2020 PDTS RESTANT</t>
  </si>
  <si>
    <t>00124</t>
  </si>
  <si>
    <t>PRESSIGNAC VICQ  FEU 2020</t>
  </si>
  <si>
    <t>00125</t>
  </si>
  <si>
    <t>CHATEAU LEVEQUE FEU 2020</t>
  </si>
  <si>
    <t>00151</t>
  </si>
  <si>
    <t>RETOUR FEUX DELPUPPO ARCHIAC + EUROCHESTRIES ST GE</t>
  </si>
  <si>
    <t>00101</t>
  </si>
  <si>
    <t>PALETTE RETOUR FEUX DIVERS</t>
  </si>
  <si>
    <t>00103</t>
  </si>
  <si>
    <t>FEU MACAO</t>
  </si>
  <si>
    <t>00102</t>
  </si>
  <si>
    <t>la saulsotte PERRIER</t>
  </si>
  <si>
    <t>14810-03</t>
  </si>
  <si>
    <t>GRAPPE 5 SORTIES - 3 SEC</t>
  </si>
  <si>
    <t>14810-04</t>
  </si>
  <si>
    <t>GRAPPE 5 SORTIES - 4 SEC</t>
  </si>
  <si>
    <t>14810-06</t>
  </si>
  <si>
    <t>GRAPPE 5 SORTIES - 6 SEC</t>
  </si>
  <si>
    <t>FLAMME BLEUE - 0,5 m - 20 sec - AE</t>
  </si>
  <si>
    <t>BENGALE</t>
  </si>
  <si>
    <t>SOL</t>
  </si>
  <si>
    <t>https://youtu.be/iOMpwz13IVU</t>
  </si>
  <si>
    <t>FLAMME ROUGE - 0,5 m - 20 sec - AE</t>
  </si>
  <si>
    <t>https://youtu.be/BkQUEcpbmjo</t>
  </si>
  <si>
    <t>FLAMME BLEUE - 2 m - 4 sec - AE</t>
  </si>
  <si>
    <t>https://youtu.be/wouEfjEl1Aw</t>
  </si>
  <si>
    <t>FLAMME ROUGE - 2 m - 4 sec - AE</t>
  </si>
  <si>
    <t>https://youtu.be/qS93ONnrptA</t>
  </si>
  <si>
    <t>FLAMME VIOLETTE - 2 m - 4 sec - AE</t>
  </si>
  <si>
    <t>https://youtu.be/wm9qsSBjMgo</t>
  </si>
  <si>
    <t>41605</t>
  </si>
  <si>
    <t>BENGALE 60 sec ROUGE HAUTE INTENSITÉ</t>
  </si>
  <si>
    <t>F-00000211</t>
  </si>
  <si>
    <t>BENGALE CLIGNO BLANC 60 sec - AE</t>
  </si>
  <si>
    <t>CLIGNO</t>
  </si>
  <si>
    <t>https://youtu.be/ziSvX47UCGo</t>
  </si>
  <si>
    <t>BENGALE CLIGNO ROUGE 60 sec - AE</t>
  </si>
  <si>
    <t>https://youtu.be/MAHjGGYdJEg</t>
  </si>
  <si>
    <t>BENGALE CLIGNO VERT 60 sec - AE</t>
  </si>
  <si>
    <t>https://youtu.be/LPbBGFVoG3Q</t>
  </si>
  <si>
    <t>BENGALE BLEU 60 sec - AE</t>
  </si>
  <si>
    <t>https://youtu.be/3OQNAu2DMm4</t>
  </si>
  <si>
    <t>BENGALE BLANC 60 sec - AE</t>
  </si>
  <si>
    <t>https://tinyurl.com/y58cnwtb</t>
  </si>
  <si>
    <t>BENGALE JAUNE 60 sec - AE</t>
  </si>
  <si>
    <t>BENGALE ROUGE 60 sec - AE</t>
  </si>
  <si>
    <t>https://youtu.be/41bTQpOfmjc</t>
  </si>
  <si>
    <t>BENGALE VERT 60 sec - AE</t>
  </si>
  <si>
    <t>BENGALE VIOLET 60 sec - AE</t>
  </si>
  <si>
    <t>BENGALE 60 sec ROUGE HAUTE INTENSITÉ - AE</t>
  </si>
  <si>
    <t>https://youtu.be/IUSZZuVWMHk</t>
  </si>
  <si>
    <t>BENGALE 60 sec VERT HAUTE INTENSITÉ - AE</t>
  </si>
  <si>
    <t>https://youtu.be/9AFABqbUqZM</t>
  </si>
  <si>
    <t>BENGALE 2' ROUGE</t>
  </si>
  <si>
    <t>F-00000481</t>
  </si>
  <si>
    <t>BENGALE 2' BLANC</t>
  </si>
  <si>
    <t>BENGALE 2' BLEU</t>
  </si>
  <si>
    <t>BENGALE 1'30 ROUGE + CLIGNO BLANC</t>
  </si>
  <si>
    <t>https://youtu.be/7Fy7aoqJi8s</t>
  </si>
  <si>
    <t>41705</t>
  </si>
  <si>
    <t>BENGALE CLIGNOTANTE ARGENT 1'</t>
  </si>
  <si>
    <t>BENGALE 2' CLIGNO BLANC</t>
  </si>
  <si>
    <t>https://youtu.be/lVgrd_7gYD0</t>
  </si>
  <si>
    <t>BENGALE 3' CLIGNO BLANC</t>
  </si>
  <si>
    <t>https://youtu.be/R4y7rS-VU4s</t>
  </si>
  <si>
    <t>M2707</t>
  </si>
  <si>
    <t>FONTAINE DE TABLE (SACHET DE 4) 0163-F1-3503</t>
  </si>
  <si>
    <t>RECEPTION</t>
  </si>
  <si>
    <t>BLACK CAT</t>
  </si>
  <si>
    <t>F1</t>
  </si>
  <si>
    <t>0163-F1-3503</t>
  </si>
  <si>
    <t>F-00000025</t>
  </si>
  <si>
    <t>ECH 1</t>
  </si>
  <si>
    <t>bombes igual cannes - patrick brault</t>
  </si>
  <si>
    <t>ECHANTIL</t>
  </si>
  <si>
    <t>1.1G</t>
  </si>
  <si>
    <t>72676-35</t>
  </si>
  <si>
    <t>BOMBE 75MM CYL. VERT FINAL DETO C4</t>
  </si>
  <si>
    <t>C4</t>
  </si>
  <si>
    <t>72676-36</t>
  </si>
  <si>
    <t>BOMBE 75MM CYL. CERCLE ROUGE FINAL DETO C4</t>
  </si>
  <si>
    <t>72676-46</t>
  </si>
  <si>
    <t>BOMBE 75MM CYL. CHEVEUX D'ANGES CLIGNO PSTIL ROUGE</t>
  </si>
  <si>
    <t>ECH 3</t>
  </si>
  <si>
    <t>ECHANTILLON 3 - 60150</t>
  </si>
  <si>
    <t>F-00000317</t>
  </si>
  <si>
    <t>ECHANTILLON1</t>
  </si>
  <si>
    <t>ECHANTILLON  - AGREMENT - CAMION</t>
  </si>
  <si>
    <t>ECH 2</t>
  </si>
  <si>
    <t>ECHANTILLON 2</t>
  </si>
  <si>
    <t>JET ARGENT Ø20 - 15 sec</t>
  </si>
  <si>
    <t>F-00000270</t>
  </si>
  <si>
    <t>JET ARGENT Ø20 - 30 sec</t>
  </si>
  <si>
    <t>JET ARGENT Ø30 - 30 sec</t>
  </si>
  <si>
    <t>VOLCAN ARGENT 90 sec</t>
  </si>
  <si>
    <t>https://tinyurl.com/y6rt9km7</t>
  </si>
  <si>
    <t>VOLCAN FRISSON BLANC 90 sec</t>
  </si>
  <si>
    <t>2020</t>
  </si>
  <si>
    <t>CREPITANT</t>
  </si>
  <si>
    <t>VOLCAN OR 90 sec</t>
  </si>
  <si>
    <t>https://youtu.be/44iVKzxTsZs</t>
  </si>
  <si>
    <t>JET ARGENT Ø35 - 30 sec - AE</t>
  </si>
  <si>
    <t>https://youtu.be/AtdNiQBh3mI</t>
  </si>
  <si>
    <t>JET OR Ø35 - 30 sec - AE</t>
  </si>
  <si>
    <t>https://youtu.be/Thh4tsK6FQA</t>
  </si>
  <si>
    <t>JET ARGENT Ø50 - 60 sec - AE</t>
  </si>
  <si>
    <t>https://youtu.be/03-FcK4DRus</t>
  </si>
  <si>
    <t>JET OR Ø50 - 60 sec - AE</t>
  </si>
  <si>
    <t>https://youtu.be/nEj-aK8aSgs</t>
  </si>
  <si>
    <t>FONTAINE LUMIERE D'ARGENT 2 AE</t>
  </si>
  <si>
    <t>0163-T1-2877</t>
  </si>
  <si>
    <t>FONTAINE LUMIERE D'OR 2 AE</t>
  </si>
  <si>
    <t>JET ARGENT Ø27 - 3 m - 60 sec - AE</t>
  </si>
  <si>
    <t>https://tinyurl.com/y58udzfv</t>
  </si>
  <si>
    <t>JET OR Ø27 - 3 m - 60 sec - AE</t>
  </si>
  <si>
    <t>https://tinyurl.com/y4ppmnf6</t>
  </si>
  <si>
    <t>FONTAINE D'ÉTOILES BLEUES - 4 m - 3 sec</t>
  </si>
  <si>
    <t>https://youtu.be/MrYMT1BHW3U</t>
  </si>
  <si>
    <t>FONTAINE D'ÉTOILES BLANCHES - 4 m - 3 sec</t>
  </si>
  <si>
    <t>https://tinyurl.com/yy69qrd6</t>
  </si>
  <si>
    <t>FONTAINE D'ÉTOILES MULTICOLORE  - 4 m - 3 sec</t>
  </si>
  <si>
    <t>FONTAINE D'ÉTOILES ROUGES - 4 m - 3 sec</t>
  </si>
  <si>
    <t>FONTAINE D'ÉTOILES ROUGES - 12 m - 3 sec - AE</t>
  </si>
  <si>
    <t>https://youtu.be/0E1JRUZ5jvw</t>
  </si>
  <si>
    <t>FONTAINE D'ÉTOILES BLEUES - 12 m -  3 sec - AE</t>
  </si>
  <si>
    <t>https://tinyurl.com/yycaoubx</t>
  </si>
  <si>
    <t>FONTAINE D'ÉTOILES JAUNES - 12 m -  3 sec - AE</t>
  </si>
  <si>
    <t>https://youtu.be/OITQSYG9grg</t>
  </si>
  <si>
    <t>FONTAINE D'ÉTOILES VERTES - 12 m -  3 sec - AE</t>
  </si>
  <si>
    <t>https://youtu.be/JiidEr70pF0</t>
  </si>
  <si>
    <t>FLAMINGO JAUNE 160 MM 4 SEC.</t>
  </si>
  <si>
    <t>FLAMINGO VERT 160 MM 4 SEC.</t>
  </si>
  <si>
    <t>VOLCAN OR PUIS ARGENT 60 sec</t>
  </si>
  <si>
    <t>https://youtu.be/_11PXyGVr30</t>
  </si>
  <si>
    <t>575</t>
  </si>
  <si>
    <t>VOLCAN OR PUIS ARGENT 55 sec</t>
  </si>
  <si>
    <t>2463-F2-0423</t>
  </si>
  <si>
    <t>F-00000248</t>
  </si>
  <si>
    <t>FUSÉE 14 MM ARGENT</t>
  </si>
  <si>
    <t>PLEUREUR</t>
  </si>
  <si>
    <t>https://youtu.be/OpiDXQTaUtc</t>
  </si>
  <si>
    <t>FUSÉE 14 MM SCINTILLANT OR</t>
  </si>
  <si>
    <t>https://youtu.be/kP8vjyAXqfY</t>
  </si>
  <si>
    <t>CASCADE ARGENT 5 m - 6 JETS - AE</t>
  </si>
  <si>
    <t>CASCADE ARGENT 10 m - 11 JETS - AE</t>
  </si>
  <si>
    <t>https://youtu.be/Ha59uat5Xmc</t>
  </si>
  <si>
    <t>JET CASCADE ARGENT 60 sec</t>
  </si>
  <si>
    <t>https://youtu.be/lUtw3lgCz1o</t>
  </si>
  <si>
    <t>DECOR 1 X 0,5 m (LETTRE OU CHIFFRE)</t>
  </si>
  <si>
    <t>ASSORTI</t>
  </si>
  <si>
    <t>FONTAINE DECOR ARGENT 30 SEC</t>
  </si>
  <si>
    <t>0163-T1-1128</t>
  </si>
  <si>
    <t>FONTAINE DECOR BLEU 30 SEC</t>
  </si>
  <si>
    <t>FONTAINE DECOR ROUGE 30 SEC</t>
  </si>
  <si>
    <t>LANCE DECOR ARGENT 60 sec</t>
  </si>
  <si>
    <t>https://youtu.be/I20Gg5bpy90</t>
  </si>
  <si>
    <t>LANCE DECOR BLEU 60 sec</t>
  </si>
  <si>
    <t>LANCE DECOR JAUNE 60 sec</t>
  </si>
  <si>
    <t>LANCE DECOR ROUGE 60 sec</t>
  </si>
  <si>
    <t>LANCE DECOR VERTE 60 sec</t>
  </si>
  <si>
    <t>LANCE DECOR VIOLET 60 sec</t>
  </si>
  <si>
    <t>P001502</t>
  </si>
  <si>
    <t>LE TIGRE BISON N°1 (PQT DE 6)</t>
  </si>
  <si>
    <t>PETIT ART</t>
  </si>
  <si>
    <t>0080-F2-10.0010</t>
  </si>
  <si>
    <t>F-00000341</t>
  </si>
  <si>
    <t>P040022</t>
  </si>
  <si>
    <t>CHAINE DE 100 COUPS LE TIGRE</t>
  </si>
  <si>
    <t>0080-F2-10.0011</t>
  </si>
  <si>
    <t>P044007</t>
  </si>
  <si>
    <t>LE TIGRE BISON N°5 (PQT DE 3)</t>
  </si>
  <si>
    <t>0080-F3-10.0012</t>
  </si>
  <si>
    <t>P052681</t>
  </si>
  <si>
    <t>MARMOTTE</t>
  </si>
  <si>
    <t>0163-F2-1971</t>
  </si>
  <si>
    <t>P151581</t>
  </si>
  <si>
    <t>NEW TRANSMITTER HECTOR (EX : P151092)</t>
  </si>
  <si>
    <t>0163-F2-1969</t>
  </si>
  <si>
    <t>P151589</t>
  </si>
  <si>
    <t>SACHET X2 VOLCAN P.M ( CHANGEMENT ROUGE-VERT)</t>
  </si>
  <si>
    <t>0163-F2-1970</t>
  </si>
  <si>
    <t>P152344</t>
  </si>
  <si>
    <t>FUSEE SIOUX COMETES ARGENTEES SCINT. EFFETS MULT</t>
  </si>
  <si>
    <t>FLAMME DE BENGALE BLEU 1 MIN</t>
  </si>
  <si>
    <t>0163-F2-3856</t>
  </si>
  <si>
    <t>FLAMME DE BENGALE BLANCHE 1 MIN</t>
  </si>
  <si>
    <t>FLAMME DE BENGALE ROUGE 1 MIN</t>
  </si>
  <si>
    <t>PAF THEATRE ARGENT - 2 m - AE</t>
  </si>
  <si>
    <t>FLASH THEATRE MOYEN - AE</t>
  </si>
  <si>
    <t>https://youtu.be/oR6zIyUx5Vk</t>
  </si>
  <si>
    <t>FLASH THEATRE GRAND - AE</t>
  </si>
  <si>
    <t>https://youtu.be/rvFhvPjtK80</t>
  </si>
  <si>
    <t>https://youtu.be/-nIT9bkznw4</t>
  </si>
  <si>
    <t>CHAMPIGNON DE FUMEE - AE</t>
  </si>
  <si>
    <t>https://youtu.be/kBkc2p1n8qo</t>
  </si>
  <si>
    <t>MARROON PETIT - AE</t>
  </si>
  <si>
    <t>MARROON MOYEN - AE</t>
  </si>
  <si>
    <t>JET ARGENT - 2 m - 12 sec - AE</t>
  </si>
  <si>
    <t>THEATRE</t>
  </si>
  <si>
    <t>https://youtu.be/3FqqwX7-0eY</t>
  </si>
  <si>
    <t>JET OR - 2 m - 7 sec - AE</t>
  </si>
  <si>
    <t>JET ARGENT - 2 m - 7 sec - AE</t>
  </si>
  <si>
    <t>https://youtu.be/KHzo9HZ20Cc</t>
  </si>
  <si>
    <t>FLASH POT - AE</t>
  </si>
  <si>
    <t>https://youtu.be/meibm4iwokE</t>
  </si>
  <si>
    <t>JET ARGENT - 3 m - 1 sec - AE</t>
  </si>
  <si>
    <t>https://youtu.be/EQbFW094JSE</t>
  </si>
  <si>
    <t>JET OR - 3 m - 1 sec - AE</t>
  </si>
  <si>
    <t>https://youtu.be/npcGKphO14g</t>
  </si>
  <si>
    <t>JET ARGENT - 10 m - 1 sec - AE</t>
  </si>
  <si>
    <t>https://youtu.be/z0Rm-3YDwPI</t>
  </si>
  <si>
    <t>JET ARGENT - 3 m - 10 sec - AE</t>
  </si>
  <si>
    <t>https://youtu.be/fZMYTDoN48I</t>
  </si>
  <si>
    <t>JET OR - 3 m - 10 sec - AE</t>
  </si>
  <si>
    <t>https://youtu.be/euyCUgWWfME</t>
  </si>
  <si>
    <t>JET ARGENT - 3 m - 20 sec - AE</t>
  </si>
  <si>
    <t>https://youtu.be/jW5d9aVgRyI</t>
  </si>
  <si>
    <t>JET OR - 3 m - 20 sec - AE</t>
  </si>
  <si>
    <t>15286-1</t>
  </si>
  <si>
    <t>LE COEUR 8 FONTAINES 60 SECONDES</t>
  </si>
  <si>
    <t>0163-F3-2878</t>
  </si>
  <si>
    <t>SOLEIL 4 JETS ARGENT - 25 sec - AE</t>
  </si>
  <si>
    <t>https://youtu.be/w-QYOZD7C7Y</t>
  </si>
  <si>
    <t>15445A</t>
  </si>
  <si>
    <t>SOLEIL EN CASCADE TOURNANT</t>
  </si>
  <si>
    <t>SOLEIL 2 JETS ARGENT - 30 sec</t>
  </si>
  <si>
    <t>https://youtu.be/HDS4dbfxFW4</t>
  </si>
  <si>
    <t>BATT. Ø30 7 PAF FRISSON BLANC + DÉTO - 10 sec</t>
  </si>
  <si>
    <t>https://youtu.be/-hy6j6PJRzY</t>
  </si>
  <si>
    <t>BATT. Ø30 7 PAF FRISSON BLANC + DÉTO - 3 sec</t>
  </si>
  <si>
    <t>https://youtu.be/iShXVd9hCrM</t>
  </si>
  <si>
    <t>03535-30</t>
  </si>
  <si>
    <t>BATT. 35 MM 35 CPS TRONC + BBES MULTICOLORES</t>
  </si>
  <si>
    <t>04931DTO</t>
  </si>
  <si>
    <t>BATT. 30 MM 49 CPS TRONC ARGENT FINAL EFFET SONORE</t>
  </si>
  <si>
    <t>402591</t>
  </si>
  <si>
    <t>BATT. 30 MM 25 CPS DETO TITANIUM + TRONC FRISSON</t>
  </si>
  <si>
    <t>TITANIUM</t>
  </si>
  <si>
    <t>1170-F4-02501</t>
  </si>
  <si>
    <t>BATT. Ø20 100 DÉTO TITANIUM + TC ASSORTI</t>
  </si>
  <si>
    <t>https://tinyurl.com/y2qt8u2n</t>
  </si>
  <si>
    <t>BATT. Ø12 -100 COMÈTES BLEUES À CLIGNO BLANC</t>
  </si>
  <si>
    <t>https://youtu.be/gThH182Elkw</t>
  </si>
  <si>
    <t>01012-05CE</t>
  </si>
  <si>
    <t>BATT. 12 MM 100 CPS COMETES VERT/CLIGNO</t>
  </si>
  <si>
    <t>BATT. Ø12 -100 COMÈTES ROUGES À CLIGNO BLANC</t>
  </si>
  <si>
    <t>https://youtu.be/0JjqsXzgxV4</t>
  </si>
  <si>
    <t>01012-10CE</t>
  </si>
  <si>
    <t>BATT. 12 MM 100 CPS COMETES VIOLET/CLIGNO</t>
  </si>
  <si>
    <t>BATT. Ø12 -100 COMÈTES BLANCHES À FRISSON</t>
  </si>
  <si>
    <t>https://youtu.be/sYGgItGTCxg</t>
  </si>
  <si>
    <t>01012-24CE</t>
  </si>
  <si>
    <t>BATT. 12 MM 100 CPS COMETES JAUNE/FRISSON</t>
  </si>
  <si>
    <t>BATT. Ø12 -100 COMÈTES VIOLETTES À FRISSON</t>
  </si>
  <si>
    <t>https://youtu.be/-TVASEKTYDU</t>
  </si>
  <si>
    <t>BATT. Ø20 10  BTTES CLI BLANC &amp; ROSE + TC CLI BLC</t>
  </si>
  <si>
    <t>2086-F2-001302</t>
  </si>
  <si>
    <t>BATT. Ø20 10  BTTES OR &amp; BLEU + TC FILET OR</t>
  </si>
  <si>
    <t>BATT. Ø20 100 PAF ARGENT + BTTES FILET ARGENT</t>
  </si>
  <si>
    <t>2086-F3-001304</t>
  </si>
  <si>
    <t>BATT. Ø12 -144 SIFFLETS ARGENT À FRISSON</t>
  </si>
  <si>
    <t>SIFFLETS</t>
  </si>
  <si>
    <t>https://youtu.be/gEzKPHx3rYQ</t>
  </si>
  <si>
    <t>BATT. Ø20 16 BTTES MULTICOLORES + TC FRISSON</t>
  </si>
  <si>
    <t>2019</t>
  </si>
  <si>
    <t>https://tinyurl.com/y24gorql</t>
  </si>
  <si>
    <t>BATT. Ø20 16 BTTES MULTIPASTEL + TC FRISSON BLC</t>
  </si>
  <si>
    <t>MULTIPASTEL</t>
  </si>
  <si>
    <t>https://youtu.be/pCIVqUSqh34</t>
  </si>
  <si>
    <t>BATT. Ø20 16 BTTES BLEU &amp; CLI BLANC + TC ROUGE</t>
  </si>
  <si>
    <t>https://tinyurl.com/y4trnvx6</t>
  </si>
  <si>
    <t>BATT. Ø20 16 BTTES FILET OR &amp; CLI BLC + TC F. OR</t>
  </si>
  <si>
    <t>https://tinyurl.com/yyzpgx5n</t>
  </si>
  <si>
    <t>BATT. Ø30 16 BTTES TRICOLORES + TC SIFFLET ARGENT</t>
  </si>
  <si>
    <t>https://youtu.be/1oLvuhBOnT0</t>
  </si>
  <si>
    <t>BATT. Ø30 16 COMÈTES MOSAÏQUE BLEU</t>
  </si>
  <si>
    <t>BATT. Ø30 16 COMÈTES MOSAÏQUE ROUGE</t>
  </si>
  <si>
    <t>BATT. Ø30 16 COMÈTES MOSAÏQUE MULTIPASTEL</t>
  </si>
  <si>
    <t>https://tinyurl.com/y3c3ztf8</t>
  </si>
  <si>
    <t>BATT. Ø30 16 COMÈTES MOSAÏQUE ARGENT</t>
  </si>
  <si>
    <t>https://tinyurl.com/yxfajugu</t>
  </si>
  <si>
    <t>BATT. Ø30 16 COMÈTES MOSAÏQUE VIOLET À CLI BLANC</t>
  </si>
  <si>
    <t>https://tinyurl.com/y3ecqpgo</t>
  </si>
  <si>
    <t>BATT. Ø30 16 COMÈTES MOSAÏQUE CLIGNO ROUGE</t>
  </si>
  <si>
    <t>https://tinyurl.com/y3r9tu8e</t>
  </si>
  <si>
    <t>BATT. Ø30 16 COMÈTES MOSAÏQUE FRISSON BLANC</t>
  </si>
  <si>
    <t>https://youtu.be/LsBk5okC0i4</t>
  </si>
  <si>
    <t>BATT. Ø30 16 COMÈTES MOSAÏQUE FILET D'OR</t>
  </si>
  <si>
    <t>https://tinyurl.com/y3z8ymu6</t>
  </si>
  <si>
    <t>BATT. Ø30 16 COMÈTES MOSAÏQUE ROSE</t>
  </si>
  <si>
    <t>https://youtu.be/69W6FeAhqLY</t>
  </si>
  <si>
    <t>BATT. 45 MM 16 CPS TB BOMBES BLEUES</t>
  </si>
  <si>
    <t>BATT. 45 MM 16 CPS TB BOMBES ROUGES</t>
  </si>
  <si>
    <t>01644-09</t>
  </si>
  <si>
    <t>BATT. 45 MM 16 CPS TB BOMBES ARGENT</t>
  </si>
  <si>
    <t>01644-11</t>
  </si>
  <si>
    <t>BATT. 45 MM 16 CPS TB BOMBES VIOLET</t>
  </si>
  <si>
    <t>BATT. 45 MM 16 CPS TB BOMBES CLIGNOTANTES ARGENT</t>
  </si>
  <si>
    <t>BATT. 45 MM 16 CPS TB BOMBES FRISSON BLANC</t>
  </si>
  <si>
    <t>BATT. 45 MM 16 CPS TB BOMBES FILET D'OR</t>
  </si>
  <si>
    <t>01644-27</t>
  </si>
  <si>
    <t>BATT. 45 MM 16 CPS TB BOMBES FRISSONNANT OR</t>
  </si>
  <si>
    <t>01644-30</t>
  </si>
  <si>
    <t>BATT. 45 MM 16 CPS TB BOMBES ASSORTIES</t>
  </si>
  <si>
    <t>BATT. Ø50 16 BTTES ASSORTIES</t>
  </si>
  <si>
    <t>https://tinyurl.com/y2wkrtgq</t>
  </si>
  <si>
    <t>BATT. Ø50 16 ARAIGNÉE CLIGNO BLANC + TC ARGENT</t>
  </si>
  <si>
    <t>BATT. Ø50 16 BTTES FRISSON BLANC + TC FRISSON BLC</t>
  </si>
  <si>
    <t>BATT. Ø50 16 BTTES FILET D'OR + TC FILET D'OR</t>
  </si>
  <si>
    <t>BATT. Ø50 16 BTTES MULTICOLORES + TC ARGENT</t>
  </si>
  <si>
    <t>01930-27CE</t>
  </si>
  <si>
    <t>BATT. 30 MM 19 CPS HEVEA PETILLANT OR</t>
  </si>
  <si>
    <t>01930-63CE</t>
  </si>
  <si>
    <t>BATT. 30 MM 19 CPS HEVEA PETILLANT ARGENT</t>
  </si>
  <si>
    <t>BATT. Ø30 19 BTTES PÉTILT. CITRON + TC CLI CITRON</t>
  </si>
  <si>
    <t>CITRON</t>
  </si>
  <si>
    <t>https://youtu.be/h8cTurvF55U</t>
  </si>
  <si>
    <t>01930-66CE</t>
  </si>
  <si>
    <t>BATT. 30 MM 19 CPS HEVEA PETILLANT ROUGE</t>
  </si>
  <si>
    <t>BATT. Ø30 19 BTTES PÉTILT. ORANGE  + TC CLI ORANGE</t>
  </si>
  <si>
    <t>BATT. Ø30 19 BTTES CASCADE MULTICOLORE</t>
  </si>
  <si>
    <t>https://tinyurl.com/y4wxuh5x</t>
  </si>
  <si>
    <t>BATT. Ø30 19 BTTES CASCADE VIOLETTE</t>
  </si>
  <si>
    <t>https://tinyurl.com/yyvashp8</t>
  </si>
  <si>
    <t>BATT. Ø30 19 BTTES CASCADE ARGENT / VERT</t>
  </si>
  <si>
    <t>https://tinyurl.com/yydfwst2</t>
  </si>
  <si>
    <t>BATT. Ø30 19 BTTES CASCADE FILET D'OR</t>
  </si>
  <si>
    <t>https://youtu.be/M5PNIOhOo60</t>
  </si>
  <si>
    <t>01935-13</t>
  </si>
  <si>
    <t>BATT. 30 MM 19 CPS BOMBETTES CLIGNOTANTES ARGENT E</t>
  </si>
  <si>
    <t>F-00000114</t>
  </si>
  <si>
    <t>BATT. Ø30 19 BTTES CLIGNO ROUGE + TC CLIGNO ROUGE</t>
  </si>
  <si>
    <t>https://youtu.be/yyqVwfMNkrE</t>
  </si>
  <si>
    <t>BATT. Ø30 19 BTTES TRICOLORES + TC SCINTILLANT OR</t>
  </si>
  <si>
    <t>https://tinyurl.com/yyux7pm3</t>
  </si>
  <si>
    <t>BATT. Ø30 19 BTTES PAILL. OR &amp; ROSE + TC SCINT. OR</t>
  </si>
  <si>
    <t>https://tinyurl.com/y39pe36s</t>
  </si>
  <si>
    <t>BATT. Ø30 19 BTTES FILET OR + TC / BLEUE + TC BLEU</t>
  </si>
  <si>
    <t>https://tinyurl.com/y4xyzkve</t>
  </si>
  <si>
    <t>BATT. Ø20 20 BTTES OEUFS DRAGON + TC FRISSON BLC</t>
  </si>
  <si>
    <t>https://tinyurl.com/y38er86m</t>
  </si>
  <si>
    <t>BATT. Ø20 20 BTTES TRICOLORES + TC ARGENT</t>
  </si>
  <si>
    <t>https://youtu.be/kNRDEyBk_2Y</t>
  </si>
  <si>
    <t>BATT. Ø20 20 BTTES VIOLET &amp; CLI BLC + TC FR. BLC</t>
  </si>
  <si>
    <t>https://youtu.be/M1XUs2W1HkI</t>
  </si>
  <si>
    <t>BATT. Ø20 20 BTTES RGES À FRISSON BLC + TC FR. BLC</t>
  </si>
  <si>
    <t>https://youtu.be/Rc5v_vATzmg</t>
  </si>
  <si>
    <t>BATT. Ø20 20 BTTES FILET D'OR + TC BLEU</t>
  </si>
  <si>
    <t>https://youtu.be/hJip8ZN3ttI</t>
  </si>
  <si>
    <t>02030-01CE</t>
  </si>
  <si>
    <t>BATT. 30 MM 20 CPS CROISEMENTS FRISSON</t>
  </si>
  <si>
    <t>02030-02CE</t>
  </si>
  <si>
    <t>BATT. 30 MM 20 CPS CROISEMENTS BLEUS</t>
  </si>
  <si>
    <t>02030-10CE</t>
  </si>
  <si>
    <t>BATT. 30 MM 20 CPS CROISEMENTS VIOLETS</t>
  </si>
  <si>
    <t>BATT. 30 MM 20 CPS CROISEMENTS FILET D'OR</t>
  </si>
  <si>
    <t>BATT. Ø30 20 BTTES ARGENT + TC ARGENT</t>
  </si>
  <si>
    <t>https://youtu.be/nZDwiiLSRrU</t>
  </si>
  <si>
    <t>BATT. Ø30 20 BTTES ASSORTI 1 + TC ASSORTI</t>
  </si>
  <si>
    <t>https://youtu.be/XmcY2SvSAQ4</t>
  </si>
  <si>
    <t>BATT. Ø30 20 BTTES ASSORTI 2 + TC ASSORTI</t>
  </si>
  <si>
    <t>https://youtu.be/txfQxTzQjZ8</t>
  </si>
  <si>
    <t>BATT. Ø30 20 BTTES BLEUES + TC BLEU</t>
  </si>
  <si>
    <t>https://youtu.be/rO7Jf5VZT_w</t>
  </si>
  <si>
    <t>BATT. Ø30 20 BTTES CLIGNO BLANC + TC CLIGNO BLANC</t>
  </si>
  <si>
    <t>https://youtu.be/5m8pj4vXQDc</t>
  </si>
  <si>
    <t>BATT. Ø30 20 BTTES CITRON + TC CITRON</t>
  </si>
  <si>
    <t>https://youtu.be/P1vOIHQofgI</t>
  </si>
  <si>
    <t>BATT. Ø30 20 BTTES FRISSON BLANC + TC FRISSON BLC</t>
  </si>
  <si>
    <t>https://youtu.be/ZZyluO9oznY</t>
  </si>
  <si>
    <t>BATT. Ø30 20 BTTES FILET D'OR + TC FILET D'OR</t>
  </si>
  <si>
    <t>https://youtu.be/FAGewl_Nok0</t>
  </si>
  <si>
    <t>BATT. Ø30 20 BTTES OEUFS DRAGON + TC FRISSON BLC</t>
  </si>
  <si>
    <t>https://youtu.be/KuDEKOrWW6g</t>
  </si>
  <si>
    <t>BATT. Ø30 20 BTTES MULTICOLORES + TC ARGENT</t>
  </si>
  <si>
    <t>https://tinyurl.com/y2j8phwh</t>
  </si>
  <si>
    <t>BATT. Ø30 20 BTTES ORANGE + TC ORANGE</t>
  </si>
  <si>
    <t>https://youtu.be/Qc8jv3CRxPg</t>
  </si>
  <si>
    <t>BATT. Ø30 20 BTTES ROUGES + TC ROUGE</t>
  </si>
  <si>
    <t>https://tinyurl.com/y5odk3da</t>
  </si>
  <si>
    <t>BATT. Ø30 20 BTTES ROSE + TC ROSE</t>
  </si>
  <si>
    <t>https://youtu.be/ZihZ-MEAqBM</t>
  </si>
  <si>
    <t>BATT. Ø30 20 BTTES VERTES + TC VERT</t>
  </si>
  <si>
    <t>https://youtu.be/vOTgIv8sPMo</t>
  </si>
  <si>
    <t>BATT. Ø30 20 BTTES VIOLETTES + TC VIOLET</t>
  </si>
  <si>
    <t>https://youtu.be/d2vInR9U2g8</t>
  </si>
  <si>
    <t>BATT. Ø50 20 BTTES ASSORTIES</t>
  </si>
  <si>
    <t>https://youtu.be/WqYZwp1L3s0</t>
  </si>
  <si>
    <t>CARTON DE 4 BATT. Ø30 19 CPS BTTES</t>
  </si>
  <si>
    <t>https://tinyurl.com/yxpw286f</t>
  </si>
  <si>
    <t>BATT. Ø20 25 BTTES SERPENTEAUX ARGENT + TC VERT</t>
  </si>
  <si>
    <t>SERPENTEAUX</t>
  </si>
  <si>
    <t>https://youtu.be/cfU31qZ8C7I</t>
  </si>
  <si>
    <t>BATT. Ø20 25 BTTES MULTIPASTEL + TC FRISSON BLANC</t>
  </si>
  <si>
    <t>https://tinyurl.com/y6r39jwo</t>
  </si>
  <si>
    <t>BATT. Ø20 25 BTTES SCINTILLANT OR &amp; ROSE + TC OR</t>
  </si>
  <si>
    <t>02525-05</t>
  </si>
  <si>
    <t>BATT. 25 MM 25 CPS BOMBES VERTES</t>
  </si>
  <si>
    <t>BATT. Ø25 25 BTTES CLI BLANC &amp; ŒUF DE D. + TC ARGT</t>
  </si>
  <si>
    <t>https://tinyurl.com/y2xq7rqx</t>
  </si>
  <si>
    <t>BATT. Ø25 25 BTTES ROUGES / VERTES + TC SIFFLET</t>
  </si>
  <si>
    <t>https://tinyurl.com/y5j6ojlq</t>
  </si>
  <si>
    <t>BATT. Ø25 25 BTTES ROUGES À OEUFS DE D. + TC ROUGE</t>
  </si>
  <si>
    <t>https://tinyurl.com/y2rmvoxe</t>
  </si>
  <si>
    <t>BATT. Ø30 25 BTTES MULTIPASTEL + TC ARGENT</t>
  </si>
  <si>
    <t>https://youtu.be/dCzPwAPZVxM</t>
  </si>
  <si>
    <t>BATT. Ø30 25 BTTES ROUGE &amp; FRISS. BLC + TC CLI RGE</t>
  </si>
  <si>
    <t>https://youtu.be/sjBZYpgmJ-k</t>
  </si>
  <si>
    <t>BATT. Ø30 25 BTTES MULTI À OEUFS  DRAGON + TC ARGT</t>
  </si>
  <si>
    <t>https://youtu.be/TDbEtNaZeXI</t>
  </si>
  <si>
    <t>BATT. Ø30 25 BTTES FILET OR &amp; FRIS. BLC + TC CLI</t>
  </si>
  <si>
    <t>https://youtu.be/eLQOySohWus</t>
  </si>
  <si>
    <t>BATT. Ø30 25 BTTES ASSORTI À OEUFS DE D. + TC ARGT</t>
  </si>
  <si>
    <t>https://tinyurl.com/y3olqsjv</t>
  </si>
  <si>
    <t>BATT. Ø50 25 BTTES ASSORTIES</t>
  </si>
  <si>
    <t>https://youtu.be/2afcckXakD0</t>
  </si>
  <si>
    <t>BATT. Ø20 36 SIFFLETS ARGENT</t>
  </si>
  <si>
    <t>https://youtu.be/rJhLqlEY-3c</t>
  </si>
  <si>
    <t>BATT. Ø20 36 SERPENTEAUX ARGENT</t>
  </si>
  <si>
    <t>https://youtu.be/-K4skKb2wjs</t>
  </si>
  <si>
    <t>BATT. Ø20 36 BTTES BLEUES + TC BLEU</t>
  </si>
  <si>
    <t>2086-F2-001303</t>
  </si>
  <si>
    <t>https://tinyurl.com/y3s2usxt</t>
  </si>
  <si>
    <t>BATT. Ø20 36 BTTES VERTES + TC VERT</t>
  </si>
  <si>
    <t>https://tinyurl.com/y4eg2rur</t>
  </si>
  <si>
    <t>BATT. Ø20 36 BTTES ROUGES + TC ROUGE</t>
  </si>
  <si>
    <t>https://tinyurl.com/yyyaeeyf</t>
  </si>
  <si>
    <t>BATT. Ø20 36 BTTES MULTICOLORES + TC ARGENT</t>
  </si>
  <si>
    <t>https://youtu.be/nnHQgugNopg</t>
  </si>
  <si>
    <t>BATT. Ø20 36 BTTES CLIGNO BLANC + TC ARGENT</t>
  </si>
  <si>
    <t>BATT. Ø20 36 BTTES OEUFS DRAGON + TC FRISSON BLANC</t>
  </si>
  <si>
    <t>https://youtu.be/QMXskAwDgUc</t>
  </si>
  <si>
    <t>BATT. Ø20 36 BTTES FILET D'OR + TC FILET D'OR</t>
  </si>
  <si>
    <t>https://youtu.be/7HLehoDRN_g</t>
  </si>
  <si>
    <t>BATT. Ø20 36 BTTES ORANGE + TC ORANGE</t>
  </si>
  <si>
    <t>BATT. Ø20 36 BTTES CITRON + TC CITRON</t>
  </si>
  <si>
    <t>https://youtu.be/w6yP26yE17w</t>
  </si>
  <si>
    <t>BATT. Ø20 36 BTTES ASSORTIES + TC ASSORTI</t>
  </si>
  <si>
    <t>https://youtu.be/6_0QisAsRXA</t>
  </si>
  <si>
    <t>04932-06CE</t>
  </si>
  <si>
    <t>BATT. 30 MM 49 CPS PLUMET ROUGE</t>
  </si>
  <si>
    <t>1008-F3-69245539</t>
  </si>
  <si>
    <t>04932-08CE</t>
  </si>
  <si>
    <t>BATT. 30 MM 49 CPS PLUMET MULTICOLORE</t>
  </si>
  <si>
    <t>04932-27CE</t>
  </si>
  <si>
    <t>BATT. 30 MM 49 CPS PLUMET DORE</t>
  </si>
  <si>
    <t>BATT. Ø20 50 BTTES ARGENT + TC ARGENT</t>
  </si>
  <si>
    <t>https://youtu.be/nIvu9KlHhQU</t>
  </si>
  <si>
    <t>BATT. Ø20 50 BTTES FILET D'OR + TC FILET D'OR</t>
  </si>
  <si>
    <t>https://tinyurl.com/yxrrfa54</t>
  </si>
  <si>
    <t>BATT. 20 MM 50 CPS BOMBETTES ET TRONCS ASSORTIS</t>
  </si>
  <si>
    <t>BATT. Ø30 50 COMÈTES MOSAÏQUE CITRON / ROSE</t>
  </si>
  <si>
    <t>https://youtu.be/Rvzgljj3D_M</t>
  </si>
  <si>
    <t>BATT. Ø30 50 COMÈTES MOSAÏQUE MANDARINE / AQUA</t>
  </si>
  <si>
    <t>https://youtu.be/wKjpsRETzPw</t>
  </si>
  <si>
    <t>BATT. Ø30 50 COMÈTES MOSAÏQUE MULTIPASTEL</t>
  </si>
  <si>
    <t>https://youtu.be/V9HINiPdXLY</t>
  </si>
  <si>
    <t>BATT. Ø35 50 BTTES ASSORTIES + TC ASSORTI</t>
  </si>
  <si>
    <t>https://tinyurl.com/y3wew54u</t>
  </si>
  <si>
    <t>BATT. Ø35 64 BTTES CASCADE CLIGNO BLANC</t>
  </si>
  <si>
    <t>https://youtu.be/6i4KcPA-6eo</t>
  </si>
  <si>
    <t>BATT. Ø24 72 BTTES MULTICOLORES + TC SIFFLET</t>
  </si>
  <si>
    <t>07625-13</t>
  </si>
  <si>
    <t>BATT. 25 MM 76 CPS LE MYSTERIEUX EFFET</t>
  </si>
  <si>
    <t>1008-F3-69254055</t>
  </si>
  <si>
    <t>BATT. Ø25 10 BTTES ROUGE &amp; CLI / ROUGE &amp; ŒUF DE D.</t>
  </si>
  <si>
    <t>https://youtu.be/DXhbN2T3LpA</t>
  </si>
  <si>
    <t>BATT. Ø25 10 BTTES SAULE / BLEU / ARGT &amp; CLI VERT</t>
  </si>
  <si>
    <t>https://youtu.be/f8S1zYUOX8s</t>
  </si>
  <si>
    <t>BATT. Ø20 19 BTTES CLIGNO ALT. ROUGE/VERT/OR</t>
  </si>
  <si>
    <t>https://youtu.be/3CYrBjZZx2A</t>
  </si>
  <si>
    <t>BATT. 20 MM 19 CPS BOMBETTES FRISSON/FRISSON BLANC</t>
  </si>
  <si>
    <t>BATT. Ø20 19 BTTES ASSORTIES + TC ASSORTI</t>
  </si>
  <si>
    <t>https://youtu.be/wn9KnjQy2Y0</t>
  </si>
  <si>
    <t>404932</t>
  </si>
  <si>
    <t>BATT. 30 MM 49 CPS ARAIGNEE ARGENT ET FRISSON AVE</t>
  </si>
  <si>
    <t>BATT. Ø30 49 ARAIGNÉE FRISSON BLC + TC FRISSON BLC</t>
  </si>
  <si>
    <t>https://youtu.be/AeYxbnoRaqM</t>
  </si>
  <si>
    <t>BATT. Ø30 50 BTTES MULTIPASTEL + TC ROUGE TR. ARGT</t>
  </si>
  <si>
    <t>https://youtu.be/vnbf6dl65Ns</t>
  </si>
  <si>
    <t>BATT. Ø30 50 BTTES ARAIGNÉES PAILL. OR + TC BLEU</t>
  </si>
  <si>
    <t>https://youtu.be/o_B_XksCBCo</t>
  </si>
  <si>
    <t>407208</t>
  </si>
  <si>
    <t>BATT. 20 MM 72 CPS BOMBETTES CLIGNO, FILET D'OR ET</t>
  </si>
  <si>
    <t>1008-F2-69246306</t>
  </si>
  <si>
    <t>BATT. Ø30 100 BTTES OEUFS DRAGON + TC FRISSON BLC</t>
  </si>
  <si>
    <t>1008-F4-69261547</t>
  </si>
  <si>
    <t>https://tinyurl.com/y6eezogs</t>
  </si>
  <si>
    <t>BATT. Ø30 100 BTTES FILET D'OR + TC FILET D'OR</t>
  </si>
  <si>
    <t>https://youtu.be/641JoIP7NYo</t>
  </si>
  <si>
    <t>410055</t>
  </si>
  <si>
    <t>BATT. 30 MM 100 CPS ETOILES RGE/VT FRISSON BLC ET</t>
  </si>
  <si>
    <t>BATT. Ø20 100 PAF CLIGNO BLANC + BTTES FILET OR</t>
  </si>
  <si>
    <t>https://youtu.be/RkVtzoM4uTQ</t>
  </si>
  <si>
    <t>BATT. Ø30 150 BTTES ASSORTIES + TC ASSORTI</t>
  </si>
  <si>
    <t>https://youtu.be/-mTjwCVQeT0</t>
  </si>
  <si>
    <t>BATT. Ø30 ÉVENT. 9 PAF CLI BLANC + COMÈTES BLEUES</t>
  </si>
  <si>
    <t>1008-F2-69257856</t>
  </si>
  <si>
    <t>BATT. Ø30 ÉVENT. 9 PAF CLI BLANC + COMÈTES ROUGES</t>
  </si>
  <si>
    <t>BATT. Ø30 ÉVENT. 9 PAF SCINT. OR &amp; CLIG BLC À ROSE</t>
  </si>
  <si>
    <t>BATT 40 COUPS 25 MM 040260/04028VE/04026R/04025PO</t>
  </si>
  <si>
    <t>BATT. Ø20 ÉVENT. 50 BTTES ASSORTIES + TCS ASSORTIS</t>
  </si>
  <si>
    <t>BATT. Ø30 ÉVENT. 70  PAF FRISSON BLC + DÉTO - 4 s</t>
  </si>
  <si>
    <t>https://tinyurl.com/y2762ugp</t>
  </si>
  <si>
    <t>BATT. 24 MM 100 CPS FILET D'ARGENT/ VERTE</t>
  </si>
  <si>
    <t>BATT. 24 MM 100 CPS FILET D'OR/ BLEUE</t>
  </si>
  <si>
    <t>01030-17</t>
  </si>
  <si>
    <t>BATT. Ø30 SÉQ. 100 PAF FRISSON BLANC</t>
  </si>
  <si>
    <t>2806-F4-001307</t>
  </si>
  <si>
    <t>BATT. Ø30 ÉVENT. 100 PAF CLI BLANC + BTTES CLI BLC</t>
  </si>
  <si>
    <t>https://youtu.be/R0eaGCBiqAc</t>
  </si>
  <si>
    <t>BATT. Ø30 ÉVENT. 10 BBES PAILL. OR &amp; BLEU+ TC OR</t>
  </si>
  <si>
    <t>https://youtu.be/ZPRfZKnfkn0</t>
  </si>
  <si>
    <t>BATT. Ø30 ÉVENT. 13 SERP. ARGT &amp; BTTES CLI ROUGE</t>
  </si>
  <si>
    <t>https://youtu.be/ZdJE7mB9IAg</t>
  </si>
  <si>
    <t>BATT. Ø30 ÉVENT. 13 PAF FILET D'OR &amp; CLIGNO VERT</t>
  </si>
  <si>
    <t>https://youtu.be/FwdB-Z1rXKw</t>
  </si>
  <si>
    <t>BATT. Ø30 ÉVENT. 13 COM. F. OR &amp; Œ. DE D. + TC RGE</t>
  </si>
  <si>
    <t>https://youtu.be/SJoW2ywDwug</t>
  </si>
  <si>
    <t>BATT. Ø24 ÉVENT. 144 COMÈTES FILET D'OR</t>
  </si>
  <si>
    <t>https://tinyurl.com/y23bf22l</t>
  </si>
  <si>
    <t>BATT. Ø24 ÉVENT. 144 COMÈTES FILET D'ARGENT</t>
  </si>
  <si>
    <t>https://youtu.be/2ERneiV_ESY</t>
  </si>
  <si>
    <t>BATT. Ø20 ÉVENT. 150 COMÈTES MOSAÏQUE VERT</t>
  </si>
  <si>
    <t>https://youtu.be/8mh4d8PNmnE</t>
  </si>
  <si>
    <t>BATT. Ø20 ÉVENT. 150 COMÈTES MOSAÏQUE ROUGE</t>
  </si>
  <si>
    <t>https://tinyurl.com/y3w9fn7v</t>
  </si>
  <si>
    <t>BATT. Ø20 ÉVENT. 150 COMÈTES MOSAÏQUE ARGENT</t>
  </si>
  <si>
    <t>BATT. Ø20 ÉVENT. 150 COM. MOSAÏQUE FRISSON BLANC</t>
  </si>
  <si>
    <t>https://tinyurl.com/y55zmttc</t>
  </si>
  <si>
    <t>BATT. Ø30 ÉVENT. 18 BTTES DOMINANTE BLEUE</t>
  </si>
  <si>
    <t>https://tinyurl.com/y49cbcbt</t>
  </si>
  <si>
    <t>BATT. Ø30 ÉVENT. 18 BTTES DOMINANTE VERTE</t>
  </si>
  <si>
    <t>https://youtu.be/Hqd4Fe5b9KU</t>
  </si>
  <si>
    <t>BATT. Ø30 ÉVENT. 18 BTTES DOMINANTE ROUGE</t>
  </si>
  <si>
    <t>https://tinyurl.com/yy2cgh8x</t>
  </si>
  <si>
    <t>BATT. Ø30 ÉVENT. 18 BTTES DOMINANTE ARGENT</t>
  </si>
  <si>
    <t>https://tinyurl.com/y6ddk3u3</t>
  </si>
  <si>
    <t>BATT. Ø30 ÉVENT. 24 PAF JAUNES + CROISEMENTS BLEUS</t>
  </si>
  <si>
    <t>https://tinyurl.com/y3zep8pr</t>
  </si>
  <si>
    <t>BATT. Ø18 ÉVT. 300 PAF CLI ROUGE + SIFFLETS ARGT</t>
  </si>
  <si>
    <t>https://youtu.be/V71d2u6-3rg</t>
  </si>
  <si>
    <t>03130-45</t>
  </si>
  <si>
    <t>BATT. 30 MM 31 CPS 21 BOMBETTES OR ET CLIGNO VERT</t>
  </si>
  <si>
    <t>1008-F3-69247042</t>
  </si>
  <si>
    <t>03520-24CE</t>
  </si>
  <si>
    <t>BATT. 20 MM 35 CPS TRONC + CHEVEUX OR</t>
  </si>
  <si>
    <t>03520-25CE</t>
  </si>
  <si>
    <t>BATT. 20 MM 35 CPS TRONC + CHEVEUX VERTS</t>
  </si>
  <si>
    <t>1008-F2-69245318</t>
  </si>
  <si>
    <t>BATT. 20 MM 35 CPS TRONC + CHEVEUX ROUGES</t>
  </si>
  <si>
    <t>BATT. Ø25 ÉVENT. 40 BTTES POISSONS ARGT + TC ARGT</t>
  </si>
  <si>
    <t>2086-F2-001305</t>
  </si>
  <si>
    <t>BATT. Ø25 ÉVENT. 40 BTTES POISSONS ROUGES + TC RGE</t>
  </si>
  <si>
    <t>BATT. Ø25 ÉVENT. 40 BTTES POISSONS OR &amp; BLEU + TC</t>
  </si>
  <si>
    <t>BATT. Ø25 ÉVENT. 40 COMÈTES ARGENT</t>
  </si>
  <si>
    <t>https://youtu.be/2O5avK2y0Ms</t>
  </si>
  <si>
    <t>BATT. Ø25 ÉVENT. 40 COMÈTES BLEUES</t>
  </si>
  <si>
    <t>https://tinyurl.com/yyzpahkt</t>
  </si>
  <si>
    <t>BATT. Ø25 ÉVENT. 40 COMÈTES CLIGNO BLANC</t>
  </si>
  <si>
    <t>https://tinyurl.com/y2voj96t</t>
  </si>
  <si>
    <t>BATT. Ø25 ÉVENT. 40 COMÈTES FRISSON BLANC</t>
  </si>
  <si>
    <t>BATT. Ø25 ÉVENT. 40 COMÈTES JAUNES</t>
  </si>
  <si>
    <t>https://youtu.be/5qfArjx8ilk</t>
  </si>
  <si>
    <t>BATT. Ø25 ÉVENT. 40 COMÈTES ORANGE</t>
  </si>
  <si>
    <t>https://youtu.be/WnB9hkgRr7k</t>
  </si>
  <si>
    <t>BATT. Ø25 ÉVENT. 40 COMÈTES PAILLETTES OR</t>
  </si>
  <si>
    <t>BATT. Ø25 ÉVENT. 40 COMÈTES ROUGES</t>
  </si>
  <si>
    <t>https://tinyurl.com/yxpm3wqc</t>
  </si>
  <si>
    <t>BATT. Ø25 ÉVENT. 40 COMÈTES ROSES</t>
  </si>
  <si>
    <t>https://youtu.be/2-Rihpmr8Uo</t>
  </si>
  <si>
    <t>BATT. Ø25 ÉVENT. 40 COMÈTES VERTES</t>
  </si>
  <si>
    <t>https://youtu.be/yFDr_gR7HPQ</t>
  </si>
  <si>
    <t>BATT. Ø25 ÉVENT. 40 COMÈTES VIOLETTES</t>
  </si>
  <si>
    <t>https://youtu.be/ev8bMzHJsOY</t>
  </si>
  <si>
    <t>BATT. Ø25  ÉVENT. 40 COMÈTES MOSAÏQUE ARGENT</t>
  </si>
  <si>
    <t>https://youtu.be/3eKByeFXurk</t>
  </si>
  <si>
    <t>BATT. Ø25  ÉVENT. 40 COMÈTES MOSAÏQUE CLIGNO BLANC</t>
  </si>
  <si>
    <t>F-00000344</t>
  </si>
  <si>
    <t>https://youtu.be/Z4eXy8UAZj0</t>
  </si>
  <si>
    <t>BATT. Ø25  ÉVENT. 40 COMÈTES MOSAÏQUE OR À ROSE</t>
  </si>
  <si>
    <t>BATT. Ø25  ÉVENT. 40 MOSAÏQUE ROUGE TR. ARGT À RGE</t>
  </si>
  <si>
    <t>https://tinyurl.com/y3undrny</t>
  </si>
  <si>
    <t>BATT. Ø25  ÉVENT. 40 COMÈTES MOSAÏQUE FRISSON BLC</t>
  </si>
  <si>
    <t>https://youtu.be/-cSPCIvTL0Y</t>
  </si>
  <si>
    <t>BATT. Ø25  ÉVENT. 40 COMÈTES MOSAÏQUE FILET D'OR</t>
  </si>
  <si>
    <t>https://youtu.be/-C40wQ2glHg</t>
  </si>
  <si>
    <t>BATT. Ø25  ÉVENT. 40 COMÈTES MOSAÏQUE ORANGE</t>
  </si>
  <si>
    <t>https://youtu.be/tmouv9rSDQc</t>
  </si>
  <si>
    <t>BATT. Ø25  ÉVENT. 40 COMÈTES MOSAÏQUE ROUGES</t>
  </si>
  <si>
    <t>https://youtu.be/GYwNjOs9nxY</t>
  </si>
  <si>
    <t>BATT. Ø25  ÉVENT. 40 COMÈTES MOSAÏQUE ROSE</t>
  </si>
  <si>
    <t>https://youtu.be/E_uqWuCLLyI</t>
  </si>
  <si>
    <t>BATT. Ø25  ÉVENT. 40 COMÈTES MOSAÏQUE VERTES</t>
  </si>
  <si>
    <t>https://youtu.be/dRFmCH1h3uQ</t>
  </si>
  <si>
    <t>BATT. Ø25 ÉVENT. 40 BTTES ARGENT + TC ARGENT</t>
  </si>
  <si>
    <t>https://youtu.be/9I-f7gOikDI</t>
  </si>
  <si>
    <t>BATT. Ø25 ÉVENT. 40 BTTES BLEUES + TC BLEU</t>
  </si>
  <si>
    <t>https://tinyurl.com/yysozovq</t>
  </si>
  <si>
    <t>BATT. Ø25 ÉVENT. 40 BTTES CLI BLANC + TC CLI BLANC</t>
  </si>
  <si>
    <t>https://tinyurl.com/yxnhnmgj</t>
  </si>
  <si>
    <t>BATT. Ø25 ÉVENT. 40 BTTES FILET D'OR + TC FILET OR</t>
  </si>
  <si>
    <t>https://tinyurl.com/y2yjajod</t>
  </si>
  <si>
    <t>BATT. Ø25 ÉVENT. 40 BTTES FRISSON BLC + TC FR. BLC</t>
  </si>
  <si>
    <t>https://youtu.be/fdmVovrheGI</t>
  </si>
  <si>
    <t>BATT. Ø25 ÉVENT. 40 BTTES MULTICOLORES + TC ARGENT</t>
  </si>
  <si>
    <t>https://youtu.be/j81AKfSnklI</t>
  </si>
  <si>
    <t>BATT. Ø25 ÉVENT. 40 BTTES ORANGE + TC ORANGE</t>
  </si>
  <si>
    <t>https://tinyurl.com/y4t7zaaa</t>
  </si>
  <si>
    <t>BATT. Ø25 ÉVENT. 40 BTTES ROUGES + TC ROUGE</t>
  </si>
  <si>
    <t>https://youtu.be/_JUu9DD5R_Y</t>
  </si>
  <si>
    <t>BATT. Ø25 ÉVENT. 40 BTTES ROSE + TC ROSE</t>
  </si>
  <si>
    <t>https://youtu.be/v_tctssaCec</t>
  </si>
  <si>
    <t>BATT. Ø25 ÉVENT. 40 BTTES RANGÉES B/B/R + TC ARGT</t>
  </si>
  <si>
    <t>https://tinyurl.com/y34o2vf9</t>
  </si>
  <si>
    <t>BATT. Ø25 ÉVENT. 40 BTTES VERTES + TC VERT</t>
  </si>
  <si>
    <t>https://youtu.be/dJ2cdQ5q0_4</t>
  </si>
  <si>
    <t>BATT. Ø25 ÉVENT. 40 BTTES VIOLETTES + TC VIOLET</t>
  </si>
  <si>
    <t>https://youtu.be/cPVdL3KARWE</t>
  </si>
  <si>
    <t>BATT. Ø25 ÉVENT. 40 BTTES SERPENT. ARGT + TC BLEU</t>
  </si>
  <si>
    <t>https://youtu.be/SriXePZI1jY</t>
  </si>
  <si>
    <t>BATT. Ø25 ÉVENT. 40 BTTES FEUILLE CLI BLC + TC RGE</t>
  </si>
  <si>
    <t>https://tinyurl.com/y46p92y9</t>
  </si>
  <si>
    <t>BATT. Ø25 ÉVENT. 40 BTTES FEUILLE JAUNES + TC OR</t>
  </si>
  <si>
    <t>https://youtu.be/CxgSonWzZrY</t>
  </si>
  <si>
    <t>BATT. Ø25 ÉVENT. 40 BTTES FEUILLE MULTI + TC OR</t>
  </si>
  <si>
    <t>https://youtu.be/9_WXX6xJ_iY</t>
  </si>
  <si>
    <t>BATT. 30 MM 40 CPS BBE MULTICOLORE + TR. ARGENT</t>
  </si>
  <si>
    <t>BATT. Ø30 ÉVENT. 40 BTTES ŒUF DE D. + TC FRIS. BLC</t>
  </si>
  <si>
    <t>https://tinyurl.com/yy9jbet5</t>
  </si>
  <si>
    <t>04030-41</t>
  </si>
  <si>
    <t>BATT.30 MM 40 CPS PAF FILET D'OR  AD/BA/64264  K4</t>
  </si>
  <si>
    <t>K4</t>
  </si>
  <si>
    <t>AD/BA/64264</t>
  </si>
  <si>
    <t>04030-63CE</t>
  </si>
  <si>
    <t>BATT. 30 MM 40 CPS HEVEA PETILLANT ARGENT</t>
  </si>
  <si>
    <t>0163-F4-4317</t>
  </si>
  <si>
    <t>04030-64CE</t>
  </si>
  <si>
    <t>BATT. 30 MM 40 CPS HEVEA PETILLANT CITRON</t>
  </si>
  <si>
    <t>04030-66CE</t>
  </si>
  <si>
    <t>BATT. 30 MM 40 CPS HEVEA PETILLANT ROUGE</t>
  </si>
  <si>
    <t>04030-67CE</t>
  </si>
  <si>
    <t>BATT. 30 MM 40 CPS HEVEA PETILLANT ORANGE</t>
  </si>
  <si>
    <t>BATT. 30MM 7 SALVES DE 7 EFFETS EN 7 ALLUMAGES</t>
  </si>
  <si>
    <t>1008-F4-69241607</t>
  </si>
  <si>
    <t>BATT. Ø30 ÉVENT. 49 BLEU/ŒUF DE D. + TC SERP. ARGT</t>
  </si>
  <si>
    <t>https://youtu.be/WKjOLdJGrQ4</t>
  </si>
  <si>
    <t>05529A</t>
  </si>
  <si>
    <t>BATT. 30 MM 5 SALVES DE 11 EFFETS EN 5 ALLUMAGES</t>
  </si>
  <si>
    <t>05725-30</t>
  </si>
  <si>
    <t>BATT. 25 MM 57 CPS PARADIS PERDU</t>
  </si>
  <si>
    <t>1008-F2-69254063</t>
  </si>
  <si>
    <t>BATT. Ø30 ÉVENT. QUEUE DE PAON 70 COMÈTES ARGENT</t>
  </si>
  <si>
    <t>https://youtu.be/G59qmrabffY</t>
  </si>
  <si>
    <t>BATT. Ø30 ÉVENT. 70 COMÈTES MOSAÏQUE ARGENT</t>
  </si>
  <si>
    <t>https://youtu.be/3iwMy-6m33w</t>
  </si>
  <si>
    <t>BATT. Ø30 ÉVENT. 70  BTTES RANGÉES DRAPEAU B/B/R</t>
  </si>
  <si>
    <t>https://youtu.be/SBYw8SAxr3k</t>
  </si>
  <si>
    <t>403608</t>
  </si>
  <si>
    <t>BATT. 25 MM 36 CPS ALTERNES DROITES GAUCHES BOMBE</t>
  </si>
  <si>
    <t>BATT. Ø30 ÉVENT. 100 BTTES FEUILLE ROUGE/CLI BLC</t>
  </si>
  <si>
    <t>https://youtu.be/7gNTgDyVhNw</t>
  </si>
  <si>
    <t>BATT. Ø30 NAUTIQUE 36 BENGALES BLEUS</t>
  </si>
  <si>
    <t>BATT. Ø30 NAUTIQUE 36 BENGALES BLANCS</t>
  </si>
  <si>
    <t>BATT. Ø30 NAUTIQUE 36 BENGALES ROUGES</t>
  </si>
  <si>
    <t>BATT. Ø30 NAUTIQUE 36 BENGALES MULTICOLORES</t>
  </si>
  <si>
    <t>BATT. Ø30 NAUTIQUE 48 COMÈTES BLEUES</t>
  </si>
  <si>
    <t>BATT. Ø30 NAUTIQUE 48 COMÈTES ROUGES</t>
  </si>
  <si>
    <t>BATT. Ø30 NAUTIQUE 48 PAF MULTICOLORES</t>
  </si>
  <si>
    <t>BATT. Ø30 NAUTIQUE 48 COMÈTES FILET D'OR</t>
  </si>
  <si>
    <t>BATT. Ø30 NAUTIQUE 48 PAF FILET D'OR</t>
  </si>
  <si>
    <t>BATT. Ø30 NAUTIQUE 48 COMÈTES MOSAÏQUE FILET D'OR</t>
  </si>
  <si>
    <t>BATT. Ø18 200  CPS JIMBARAN1</t>
  </si>
  <si>
    <t>BATT. Ø18 200 CPS JIMBARAN 2</t>
  </si>
  <si>
    <t>https://tinyurl.com/y3oagxnc</t>
  </si>
  <si>
    <t>BATT. Ø18 200 CPS JIMBARAN 3</t>
  </si>
  <si>
    <t>https://tinyurl.com/yxtkfvcd</t>
  </si>
  <si>
    <t>PANDAWA À - 320 DÉPARTS</t>
  </si>
  <si>
    <t>1008-F2-69253874/69260155</t>
  </si>
  <si>
    <t>https://tinyurl.com/y22afhcu</t>
  </si>
  <si>
    <t>PANDAWA B - 320 DÉPARTS - BLEU BLANC ROUGE</t>
  </si>
  <si>
    <t>https://tinyurl.com/y28jc78x</t>
  </si>
  <si>
    <t>BALTHAZAR À - 420 DÉPARTS</t>
  </si>
  <si>
    <t>2806-F3-000711</t>
  </si>
  <si>
    <t>360</t>
  </si>
  <si>
    <t>BATT. Ø30 SÉQ. 9 COMÈTES OR</t>
  </si>
  <si>
    <t>BATT. Ø30 SÉQ. 9 PAF BLEU À BLANC À ROUGE</t>
  </si>
  <si>
    <t>CHANGEMENT</t>
  </si>
  <si>
    <t>1008-F2-69257855</t>
  </si>
  <si>
    <t>BATT. Ø30 SÉQ. 9 PAF CITRON À ROSE À AQUA</t>
  </si>
  <si>
    <t>BATT. Ø25 SÉQ. 100 COMÈTES FRISSON BLANC</t>
  </si>
  <si>
    <t>https://tinyurl.com/y3muzj4o</t>
  </si>
  <si>
    <t>BATT. Ø25 SÉQ. 100 COMÈTES FILET D'OR</t>
  </si>
  <si>
    <t>BATT. Ø25 SÉQ. 100 COMÈTES ROSE</t>
  </si>
  <si>
    <t>https://youtu.be/sjxh0NwFBAA</t>
  </si>
  <si>
    <t>BATT. Ø25 SÉQ. 100 COMÈTES MANDARINE</t>
  </si>
  <si>
    <t>https://tinyurl.com/yyysrmw9</t>
  </si>
  <si>
    <t>https://youtu.be/6qn3NBFiSqw</t>
  </si>
  <si>
    <t>BATT. Ø30 SÉQ. 100 PAF FILET OR</t>
  </si>
  <si>
    <t>https://youtu.be/ZrxFeXG6kOI</t>
  </si>
  <si>
    <t>BATT. Ø25  SÉQ. 200 POISSON BLEU/VIOLET/ŒUF DE D.</t>
  </si>
  <si>
    <t>https://youtu.be/sXYDzSeBBHc</t>
  </si>
  <si>
    <t>BATT. Ø20 SÉQ. 300 MOSAÏQUES VERT ET ROUGE EN X</t>
  </si>
  <si>
    <t>https://youtu.be/VmEe2NvdYRo</t>
  </si>
  <si>
    <t>BATT. Ø30 SÉQ. 20 PAF FILET OR + 10 BTTES FILET OR</t>
  </si>
  <si>
    <t>https://tinyurl.com/y57suk5p</t>
  </si>
  <si>
    <t>BATT. Ø30 SÉQ. 20 PAF PAILL. OR + 10 BTTES CLI BLC</t>
  </si>
  <si>
    <t>https://youtu.be/d-ddLpVagDk</t>
  </si>
  <si>
    <t>BATT. Ø25 SÉQ. 40 COMÈTES FILET D'OR</t>
  </si>
  <si>
    <t>https://youtu.be/L6zEFIFGWtw</t>
  </si>
  <si>
    <t>BATT. Ø25 SÉQ. 40 COMÈTES MOSAÏQUE ROUGES</t>
  </si>
  <si>
    <t>BATT. Ø25 SÉQ. 40  ARAIGNÉES CLIGNO BLANC</t>
  </si>
  <si>
    <t>BATT. Ø25 SÉQ. CŒUR 99 COMÈTES FRISSON BLANC</t>
  </si>
  <si>
    <t>https://youtu.be/oi3RpXtBWyA</t>
  </si>
  <si>
    <t>BATT. Ø25 SÉQ. CŒUR 99 COMÈTES FILET D'OR</t>
  </si>
  <si>
    <t>https://tinyurl.com/y6fp3pb3</t>
  </si>
  <si>
    <t>BATT. Ø25  SÉQ. 30 PAF CLIGNO + BTTES OEUFS DE D.</t>
  </si>
  <si>
    <t>https://youtu.be/LfQZzha60Jk</t>
  </si>
  <si>
    <t>BATT. Ø25 SÉQ. 30 BTTES FILET OR &amp; ÉTOILE ASSORTIE</t>
  </si>
  <si>
    <t>https://tinyurl.com/yy55jk6x</t>
  </si>
  <si>
    <t>BATT. Ø30 SÉQ. 13 COMÈTES ARGENT</t>
  </si>
  <si>
    <t>https://youtu.be/EEHSZWTYOJc</t>
  </si>
  <si>
    <t>BATT. Ø30 SÉQ. 13 COMÈTES BLEUES TRAÎNÉES ARGENT</t>
  </si>
  <si>
    <t>BATT. Ø30 SÉQ. 13 PAF CLIGNO BLANC</t>
  </si>
  <si>
    <t>https://youtu.be/UPrVyGMl18w</t>
  </si>
  <si>
    <t>BATT. Ø30 SÉQ. 13 PAF FILET D'OR À BLEU</t>
  </si>
  <si>
    <t>https://youtu.be/ik6GmIOuTbI</t>
  </si>
  <si>
    <t>BATT. Ø30 SÉQ. 13 PAF FILET D'OR</t>
  </si>
  <si>
    <t>https://youtu.be/9evO-O_KAOk</t>
  </si>
  <si>
    <t>BATT. Ø30 SÉQ. 13 COMÈTES ROUGES TRAÎNÉES ARGENT</t>
  </si>
  <si>
    <t>https://youtu.be/dSiwMzsdpLM</t>
  </si>
  <si>
    <t>01513-19</t>
  </si>
  <si>
    <t>BATT.150 COUPS HEVEA TOURNANT FILET D'OR BA/7854</t>
  </si>
  <si>
    <t>BA/78541/07/17</t>
  </si>
  <si>
    <t>BATT. Ø30 SÉQ. 19 PAF ASSORTIS</t>
  </si>
  <si>
    <t>https://youtu.be/s4WFKpGWDjg</t>
  </si>
  <si>
    <t>04024-06SCE</t>
  </si>
  <si>
    <t>BATT. 24 MM 40 CPS SEQUENCEES MOSAIQUES ROUGES</t>
  </si>
  <si>
    <t>04025-81SCE</t>
  </si>
  <si>
    <t>BATT. 24 MM 40 CPS SEQUENCEES COMETES FILET D'O</t>
  </si>
  <si>
    <t>BATT. Ø25 SÉQ. 40 SERPENTEAUX ARGENT</t>
  </si>
  <si>
    <t>https://youtu.be/Wb58MZZyfRk</t>
  </si>
  <si>
    <t>BATT. Ø30 SÉQ. 40 COMÈTES MOSAÏQUE B/B/R</t>
  </si>
  <si>
    <t>https://youtu.be/AhTPOaw3JBE</t>
  </si>
  <si>
    <t>04030-19SCE</t>
  </si>
  <si>
    <t>BATT. 30 MM 40 CPS SEQUENCES BBES FILET D'OR</t>
  </si>
  <si>
    <t>BATT. Ø25 SÉQ. 45 PAF OR &amp; BLEU + BTTES FILET OR</t>
  </si>
  <si>
    <t>https://youtu.be/AurivmmquF0</t>
  </si>
  <si>
    <t>BATT. 30 MM 70 CPS TOURNANT PAF ET FEUILLES MULTIC</t>
  </si>
  <si>
    <t>1008-F4-69254060</t>
  </si>
  <si>
    <t>BATT. Ø24 SÉQ. 80 BTTES SERPENTEAUX ARGT + TC BLEU</t>
  </si>
  <si>
    <t>https://youtu.be/MnaJSo9dNRs</t>
  </si>
  <si>
    <t>BATT. Ø24 SÉQ. 80 BTTES SERPENT. ARGT + TC ROUGE</t>
  </si>
  <si>
    <t>https://youtu.be/P8W6iYuJ5oY</t>
  </si>
  <si>
    <t>08024-26CE</t>
  </si>
  <si>
    <t>BATT. 24 MM 80 CPS HEVEA TOURNANT MANDARINE</t>
  </si>
  <si>
    <t>08024-28CE</t>
  </si>
  <si>
    <t>BATT. 24 MM 80 CPS HEVEA TOURNANT AQUA</t>
  </si>
  <si>
    <t>BATT. Ø30 SÉQ. 36 BTTES ROUGE &amp; CLI + SERP. ARGT</t>
  </si>
  <si>
    <t>https://youtu.be/0brrQkHG4sE</t>
  </si>
  <si>
    <t>BATT. Ø30 SÉQ. 100 BTTES FILET D'OR + TC FILET OR</t>
  </si>
  <si>
    <t>https://youtu.be/j-bbQukZdPU</t>
  </si>
  <si>
    <t>BATT. Ø30 SÉQ. 100 PAF BLEU + BTTE CASCADE F. D'OR</t>
  </si>
  <si>
    <t>https://youtu.be/fEaq49s7AjA</t>
  </si>
  <si>
    <t>BBE Ø75 PIVOINES ASSORTIES</t>
  </si>
  <si>
    <t>BBE Ø100 PIVOINES ASSORTIES</t>
  </si>
  <si>
    <t>BBE Ø125 PIVOINES ASSORTIES</t>
  </si>
  <si>
    <t>BBE Ø150 PIVOINES ASSORTIES</t>
  </si>
  <si>
    <t>78010-00</t>
  </si>
  <si>
    <t>BOMBE 100 MM PIVOINE ASSORTIE K3</t>
  </si>
  <si>
    <t>AD/BB/61854</t>
  </si>
  <si>
    <t>BBE Ø100 ASSORTIES</t>
  </si>
  <si>
    <t>BBE Ø100 ASSORTIES M1</t>
  </si>
  <si>
    <t>78210-M2</t>
  </si>
  <si>
    <t>BONBE Ø100 ASSORTIE M2</t>
  </si>
  <si>
    <t>1170-F4-02742</t>
  </si>
  <si>
    <t>BBE Ø100 ASSORTIES R1</t>
  </si>
  <si>
    <t>78210-R2</t>
  </si>
  <si>
    <t>BONBE Ø100 ASSORTIE R2</t>
  </si>
  <si>
    <t>BBE Ø125 ASSORTIES</t>
  </si>
  <si>
    <t>BBE Ø125 ASSORTIES M</t>
  </si>
  <si>
    <t>78212-R</t>
  </si>
  <si>
    <t>BONBE Ø125 ASSORTIE  R</t>
  </si>
  <si>
    <t>BBE Ø150 ASSORTIES</t>
  </si>
  <si>
    <t>BBE Ø150 ASSORTIE M</t>
  </si>
  <si>
    <t>78215-R</t>
  </si>
  <si>
    <t>BONBE Ø150 ASSORTIE R</t>
  </si>
  <si>
    <t>BBE Ø75 ASSORTIES</t>
  </si>
  <si>
    <t>BBE Ø75 ASSORTIES M</t>
  </si>
  <si>
    <t>BBE Ø75 ASSORTIES R</t>
  </si>
  <si>
    <t>BOMBE PIVOINE JAUNE PISTIL ROUGE</t>
  </si>
  <si>
    <t>1008-f4-69253205</t>
  </si>
  <si>
    <t>APC703300AS</t>
  </si>
  <si>
    <t>Salve de 5 bbes 75mm APC ASSORTIES</t>
  </si>
  <si>
    <t>CLIENT APC</t>
  </si>
  <si>
    <t>APC78275MR3</t>
  </si>
  <si>
    <t>Grappe R3 75mm APC assorties</t>
  </si>
  <si>
    <t>APC78275MR3T1</t>
  </si>
  <si>
    <t>GRAPPE R3 T1 APC ASSORTIES</t>
  </si>
  <si>
    <t>60151</t>
  </si>
  <si>
    <t>MARRON D'AIR 50 MM</t>
  </si>
  <si>
    <t>0589-F4-0282</t>
  </si>
  <si>
    <t>60176</t>
  </si>
  <si>
    <t>MARRON D'AIR CYL 75 MM -</t>
  </si>
  <si>
    <t>0589-F4-0384</t>
  </si>
  <si>
    <t>73925OR/CV/B</t>
  </si>
  <si>
    <t>BBE 250MM SAULE OR-PISTIL CLIGNO VERT CERCLE BLEU</t>
  </si>
  <si>
    <t>SPECIFIC</t>
  </si>
  <si>
    <t>1008-F4-69255227</t>
  </si>
  <si>
    <t>F-00000699</t>
  </si>
  <si>
    <t>73925OR-VI/CI</t>
  </si>
  <si>
    <t>BBE 250MM SAULE OR A VIOLET A CITRON PISTIL CITRON</t>
  </si>
  <si>
    <t>BBE Ø100 CYL SERPENTEAUX</t>
  </si>
  <si>
    <t>https://youtu.be/EL2t5T4uoLM</t>
  </si>
  <si>
    <t>62675PAV</t>
  </si>
  <si>
    <t>BOMBE 75MM CYLINDRIQUE RAYONS P. ARGENT VERTS 1395</t>
  </si>
  <si>
    <t>1395-F4-0591</t>
  </si>
  <si>
    <t>703622</t>
  </si>
  <si>
    <t>BOMBE 150 MM TRAINEE ARGENT CHGT BLANC</t>
  </si>
  <si>
    <t>703627</t>
  </si>
  <si>
    <t>BOMBE 150 MM PETILLANTE OR</t>
  </si>
  <si>
    <t>703642</t>
  </si>
  <si>
    <t>BOMBE 150 MM DOUBLE FRISSON</t>
  </si>
  <si>
    <t>703676</t>
  </si>
  <si>
    <t>BOMBE 150 MM  POINTE ROUGE AVEC CERCLE BLEU</t>
  </si>
  <si>
    <t>72511-05</t>
  </si>
  <si>
    <t>BOMBE 100 MM CYL. VERT + DETO -BB/77444/04/17 - K</t>
  </si>
  <si>
    <t>BB/77444/04/17</t>
  </si>
  <si>
    <t>72576-04</t>
  </si>
  <si>
    <t>BOMBE 75MM CYL JAUNE + DETO BB/77515/04/17</t>
  </si>
  <si>
    <t>BB/77515/04/17</t>
  </si>
  <si>
    <t>72611-06</t>
  </si>
  <si>
    <t>BOMBE 100 MM CYL. ETOILES FILANTES ROUGE BB/77486/</t>
  </si>
  <si>
    <t>BB/77486/04/17</t>
  </si>
  <si>
    <t>72611-08</t>
  </si>
  <si>
    <t>BOMBE 100 MM CYL. ETOILES FILANTES MULTI BB/77488/</t>
  </si>
  <si>
    <t>BB/77488/04/17</t>
  </si>
  <si>
    <t>72611-24</t>
  </si>
  <si>
    <t>BOMBE 100 MM CYL. ETOILES FILANTES CITRON BB/77493</t>
  </si>
  <si>
    <t>BB/77493/04/17</t>
  </si>
  <si>
    <t>72611-34</t>
  </si>
  <si>
    <t>BOMBE 100 MM CYL. CHEVEUX D'ANGES BB/77586/04/17 -</t>
  </si>
  <si>
    <t>BB/77586/04/17</t>
  </si>
  <si>
    <t>72676-02</t>
  </si>
  <si>
    <t>BOMBE 75 MM CYL. ETOILES FILANTES BLEU BB/77554/04</t>
  </si>
  <si>
    <t>BB/77554/04/17</t>
  </si>
  <si>
    <t>2,8</t>
  </si>
  <si>
    <t>72710-06</t>
  </si>
  <si>
    <t>BOMBE 100 MM PAPILLOTE MULTICOLORE</t>
  </si>
  <si>
    <t>1008-F4-69245117</t>
  </si>
  <si>
    <t>72710VI</t>
  </si>
  <si>
    <t>BOMBE Ø100  CYL. VIOLET + SERPENTEAUX</t>
  </si>
  <si>
    <t>1395-F4-0603</t>
  </si>
  <si>
    <t>72712FO</t>
  </si>
  <si>
    <t>BOMBE Ø125  CYL. FRISSONNANT OR + SERPENTEAUX</t>
  </si>
  <si>
    <t>1395-F4-0606</t>
  </si>
  <si>
    <t>72715RPA</t>
  </si>
  <si>
    <t>BOMBE 150 MM CYL. 4 ROUGES + 1 MOS. P. ARGENT</t>
  </si>
  <si>
    <t>1395-F4-0608</t>
  </si>
  <si>
    <t>72811-05</t>
  </si>
  <si>
    <t>BOMBE 100 MM CYL. FEUILLES VERTES -BB/77591/04/17</t>
  </si>
  <si>
    <t>BB/77591/04/17</t>
  </si>
  <si>
    <t>BBE Ø100 CYL 20 FLASH BLANC</t>
  </si>
  <si>
    <t>https://youtu.be/HWQTKKLGY8w</t>
  </si>
  <si>
    <t>BOMBE Ø100 CYL. FLASH JAUNE</t>
  </si>
  <si>
    <t>BBE Ø100 CYL 20 FLASH ROUGE</t>
  </si>
  <si>
    <t>https://youtu.be/Z74gv2jc2-k</t>
  </si>
  <si>
    <t>73310V</t>
  </si>
  <si>
    <t>BOMBE Ø100 CYL. FLASH VERT</t>
  </si>
  <si>
    <t>73450B</t>
  </si>
  <si>
    <t>BOMBE Ø50 CYL. BLEU</t>
  </si>
  <si>
    <t>73450BC</t>
  </si>
  <si>
    <t>BOMBE Ø50 CYL BLANC</t>
  </si>
  <si>
    <t>BBE Ø50 CYL MULTICOLORE</t>
  </si>
  <si>
    <t>https://youtu.be/j0Su-u-XlOU</t>
  </si>
  <si>
    <t>73450R</t>
  </si>
  <si>
    <t>BOMBE Ø50 CYL  ROUGE</t>
  </si>
  <si>
    <t>BBE Ø50 CYL SCINTILLANT OR</t>
  </si>
  <si>
    <t>https://youtu.be/hEYkZ15jfaM</t>
  </si>
  <si>
    <t>BBE Ø75 CYL SERPENTEAUX</t>
  </si>
  <si>
    <t>https://youtu.be/lusa6sl7IJo</t>
  </si>
  <si>
    <t>BBE Ø75 CYL CASCADE ARGENT</t>
  </si>
  <si>
    <t>https://youtu.be/2j1M3XFp41k</t>
  </si>
  <si>
    <t>BBE  Ø75 CYL SERPENTEAUX  + DÉTO</t>
  </si>
  <si>
    <t>https://youtu.be/zHrSZcrEnks</t>
  </si>
  <si>
    <t>BBE  Ø100 CYL. AQUA CENTRE CLIGNO &amp; PAPILLONS</t>
  </si>
  <si>
    <t>1008-F4-692246581</t>
  </si>
  <si>
    <t>https://youtu.be/S0HNgS0pUOg</t>
  </si>
  <si>
    <t>BBE  Ø100  STUTATA 8 BBETTES FILET OR</t>
  </si>
  <si>
    <t>1008-F4-692246579</t>
  </si>
  <si>
    <t>https://youtu.be/wAdb2Cu0DaY</t>
  </si>
  <si>
    <t>BBE  Ø100  STUTATA 8 BBETTES FILET OR FRISSON</t>
  </si>
  <si>
    <t>https://youtu.be/MaXGunFuCFk</t>
  </si>
  <si>
    <t>BBE  Ø125 SCALA 8 REPETITIONS FILET OR FRISSON</t>
  </si>
  <si>
    <t>1008-F4-692246584</t>
  </si>
  <si>
    <t>https://youtu.be/7nnQp_dYhUU</t>
  </si>
  <si>
    <t>73812MA-OR</t>
  </si>
  <si>
    <t>BBE 125MM FERMATA 8 RAYON MAGENTA TRAINEE OR</t>
  </si>
  <si>
    <t>REPETITION</t>
  </si>
  <si>
    <t>1008-F4-69246584</t>
  </si>
  <si>
    <t>73812R-PA</t>
  </si>
  <si>
    <t>BBE 125MM FERMATA 8 RAYONS ROUGES TRAINEE</t>
  </si>
  <si>
    <t>BBE  Ø150 STUTATA 10 BTTES ARGENT À ROUGE</t>
  </si>
  <si>
    <t>1008-F4-692261473</t>
  </si>
  <si>
    <t>https://youtu.be/s6coWwzyPbI</t>
  </si>
  <si>
    <t>BBE  Ø200 OR À ROUGE CENTRE BLEU</t>
  </si>
  <si>
    <t>1008-F4-69255226</t>
  </si>
  <si>
    <t>https://tinyurl.com/y4xyela6</t>
  </si>
  <si>
    <t>BBE  Ø200 FILET OR + TC</t>
  </si>
  <si>
    <t>https://youtu.be/yFS9mmbNio0</t>
  </si>
  <si>
    <t>BBE  Ø200 FILET OR FRISSON</t>
  </si>
  <si>
    <t>73920KA/B</t>
  </si>
  <si>
    <t>BBE 200MM SAULE KAMURO PISTIL BLEU</t>
  </si>
  <si>
    <t>1008-F4-002249</t>
  </si>
  <si>
    <t>73920O/R</t>
  </si>
  <si>
    <t>BBE 200MM DAHLIA ORANGE PISTIL ROUGE</t>
  </si>
  <si>
    <t>76115-48</t>
  </si>
  <si>
    <t>BOMBE 150 MM PLEUREUR MULTICOLORE CREPITEMENTS BB</t>
  </si>
  <si>
    <t>BB/80654/07/17</t>
  </si>
  <si>
    <t>76115-49</t>
  </si>
  <si>
    <t>BOMBE 150 MM PLEUREUR ARGENT CREPITEMENTS BB/8065</t>
  </si>
  <si>
    <t>BB/80655/07/17</t>
  </si>
  <si>
    <t>77175-02CE</t>
  </si>
  <si>
    <t>BONBE Ø75 CYL BLEUE ET MULTIDETONATIONS</t>
  </si>
  <si>
    <t>BBE Ø75 CYL BLANCHE + DÉTO</t>
  </si>
  <si>
    <t>https://youtu.be/7BJVB5nbCLw</t>
  </si>
  <si>
    <t>77175-05CE</t>
  </si>
  <si>
    <t>BOMBE 75 MM CYL VERTE ET MULTIDETONATIONS</t>
  </si>
  <si>
    <t>BBE Ø75 CYL ROUGE + DÉTO</t>
  </si>
  <si>
    <t>https://tinyurl.com/y5txsbxf</t>
  </si>
  <si>
    <t>BBE Ø75 CYL MULTICOLORE + DÉTO</t>
  </si>
  <si>
    <t>https://youtu.be/TE2q_a6jRgo</t>
  </si>
  <si>
    <t>BOMBE Ø75 CYL VIOLETTE ET MULTIDETONATIONS</t>
  </si>
  <si>
    <t>77175-21</t>
  </si>
  <si>
    <t>BOMBE 75 MM CYL. RGE/ARG-T.JNE AD/BB/61879  K3</t>
  </si>
  <si>
    <t>AD/BB/61879</t>
  </si>
  <si>
    <t>77175-23</t>
  </si>
  <si>
    <t>BOMBE 75MM CYL. BLEUE/SERP.ARGENT-T.JAUNE AD/BB/61</t>
  </si>
  <si>
    <t>AD/BB/61881</t>
  </si>
  <si>
    <t>77175-26</t>
  </si>
  <si>
    <t>BOMBE 75 MM CYL.MULTI /SERP. RGE-T.JAUNE AD/BB/618</t>
  </si>
  <si>
    <t>AD/BB/61884</t>
  </si>
  <si>
    <t>GR60JR5</t>
  </si>
  <si>
    <t>GRAPPE Ø60 MM R5 JAUNE/ROSE</t>
  </si>
  <si>
    <t>1008-F4-69253577</t>
  </si>
  <si>
    <t>1001-100/1R4</t>
  </si>
  <si>
    <t>GRAPPE DE 5 BBES 100MM 91510-72/91610-01/03/05/06</t>
  </si>
  <si>
    <t>CLIENT 1001</t>
  </si>
  <si>
    <t>1001-100/2R3</t>
  </si>
  <si>
    <t>GRAPPE DE 5 BBES 100MM 95010-06/76310-42CE/56CE/</t>
  </si>
  <si>
    <t>1008-F4-69252665/69246116</t>
  </si>
  <si>
    <t>1001-75/1R4</t>
  </si>
  <si>
    <t>GRAPPE DE 5 BBES 75MM 91675-06/05/03/99675-54/8317</t>
  </si>
  <si>
    <t>1001-75/2R4</t>
  </si>
  <si>
    <t>GRAPPE DE 5 BBES 75MM 97175-70/76/91975-22/9167542</t>
  </si>
  <si>
    <t>1001-75/3R4</t>
  </si>
  <si>
    <t>GRAPPE DE 5 BBES 75MM 97175-70/76/75/64/68</t>
  </si>
  <si>
    <t>1001-75/4R3</t>
  </si>
  <si>
    <t>GRAPPE DE 5 BBES 75MM 99275-05/04/05/04/08</t>
  </si>
  <si>
    <t>GRAPPE 5 BBES Ø100 R5 FILET D'OR</t>
  </si>
  <si>
    <t>https://youtu.be/tU6Q3MDZXEI</t>
  </si>
  <si>
    <t>GRAPPE 5 BBES Ø100 R5 FILET D'ARGENT</t>
  </si>
  <si>
    <t>https://youtu.be/0TyQ8-tqv3E</t>
  </si>
  <si>
    <t>GRAPPE 5 BBES Ø75 R5  FILET D'OR</t>
  </si>
  <si>
    <t>https://youtu.be/TyYQvHDVTtU</t>
  </si>
  <si>
    <t>GRAPPE 5 BBES Ø75 R5 FILET D'ARGENT</t>
  </si>
  <si>
    <t>https://youtu.be/hBEe4rWLeTY</t>
  </si>
  <si>
    <t>SALVE 3 BBES Ø75 FILET D'ARGENT</t>
  </si>
  <si>
    <t>https://youtu.be/tQLAty4piAI</t>
  </si>
  <si>
    <t>FFX703500AR5</t>
  </si>
  <si>
    <t>GRAPPE 125 MM R5 ASSORTIES FFX</t>
  </si>
  <si>
    <t>CLIENT FFX</t>
  </si>
  <si>
    <t>FFX78210-00R5</t>
  </si>
  <si>
    <t>GRAPPE 100 MM R5 ASSORTIES FFX</t>
  </si>
  <si>
    <t>FFX78275-00R4</t>
  </si>
  <si>
    <t>GRAPPE 75 MM R4 ASSORTIES FFX</t>
  </si>
  <si>
    <t>FFX78275-00R5</t>
  </si>
  <si>
    <t>GRAPPE 75 MM R5 ASSORTIES FFX</t>
  </si>
  <si>
    <t>FFX81275-18R5</t>
  </si>
  <si>
    <t>GRAPPE 75 MM R5 TRONC FILET OR FFX</t>
  </si>
  <si>
    <t>FFX91010-18R5</t>
  </si>
  <si>
    <t>GRAPPE 100 MM R5 PIVOINE FILET OR</t>
  </si>
  <si>
    <t>FFX91050-18R5</t>
  </si>
  <si>
    <t>GRAPPE 50 MM R5 PIVOINE FILET OR FFX</t>
  </si>
  <si>
    <t>FFX91075-01R5</t>
  </si>
  <si>
    <t>GRAPPE 75 MM R5 PIVOINE FRISSON  FFX</t>
  </si>
  <si>
    <t>FFX91075-02R5</t>
  </si>
  <si>
    <t>GRAPPE 75 MM R5 PIVOINE BLEUE  FFX</t>
  </si>
  <si>
    <t>FFX91075-06R5</t>
  </si>
  <si>
    <t>GRAPPE 75 MM R5 PIVOINE ROUGE FFX</t>
  </si>
  <si>
    <t>FFX91075-08R5</t>
  </si>
  <si>
    <t>GRAPPE 75 MM R5 PIVOINE MULTICOLORE  FFX</t>
  </si>
  <si>
    <t>FFX91075-18R5</t>
  </si>
  <si>
    <t>GRAPPE 75 MM R5 FILET OR FFX</t>
  </si>
  <si>
    <t>FFX91075-18R6</t>
  </si>
  <si>
    <t>GRAPPE 75 MM R6 FILET OR FFX</t>
  </si>
  <si>
    <t>FFX91075-19R5</t>
  </si>
  <si>
    <t>GRAPPE 75 MM R5 FILET ARGT FFX</t>
  </si>
  <si>
    <t>FFX91075-19R6</t>
  </si>
  <si>
    <t>GRAPPE 75 MM R6 PIVOINE FILET ARGT FFX</t>
  </si>
  <si>
    <t>FFX91450R5</t>
  </si>
  <si>
    <t>GRAPPE 50 MM R5 ASSORTIES FFX</t>
  </si>
  <si>
    <t>FFX94075-20R6</t>
  </si>
  <si>
    <t>GRAPPE 75 MM R6 FILET OR CASCADE FFX</t>
  </si>
  <si>
    <t>FFX99675-07FR5</t>
  </si>
  <si>
    <t>GRAPPE 75 MM R5 FILET OR/FRISSON BLANC FFX</t>
  </si>
  <si>
    <t>GRAPPE Ø100 R5 ARGENT</t>
  </si>
  <si>
    <t>https://youtu.be/9ZV5-nfAe0c</t>
  </si>
  <si>
    <t>GRAPPE Ø100 R3 ASSORTI</t>
  </si>
  <si>
    <t>https://youtu.be/5M-QdJcm2JM</t>
  </si>
  <si>
    <t>GR10H4</t>
  </si>
  <si>
    <t>GRAPPE 100 MM R4 PAPILLON ROUGE</t>
  </si>
  <si>
    <t>SPECIAL PAPILLON</t>
  </si>
  <si>
    <t>https://youtu.be/cbBgVpaUkTU</t>
  </si>
  <si>
    <t>GRAPPE Ø100 R5  ROUGE</t>
  </si>
  <si>
    <t>https://tinyurl.com/y24bgnfh</t>
  </si>
  <si>
    <t>GR10U5</t>
  </si>
  <si>
    <t>GRAPPE 100MM R5 ASSORTIES</t>
  </si>
  <si>
    <t>https://youtu.be/ZqoE3sNFGf4</t>
  </si>
  <si>
    <t>GRAPPE Ø100 R5  VIOLET</t>
  </si>
  <si>
    <t>https://tinyurl.com/y4jenokg</t>
  </si>
  <si>
    <t>GRAPPE Ø100 R5 ASSORTIES 1</t>
  </si>
  <si>
    <t>https://youtu.be/4aidf5B6TLc</t>
  </si>
  <si>
    <t>GRAPPE Ø100  R5 ASSORTIES 2</t>
  </si>
  <si>
    <t>GRAPPE Ø100  R5 ASSORTIES 3</t>
  </si>
  <si>
    <t>GRAPPE Ø100 R5 ASSORTIES 4</t>
  </si>
  <si>
    <t>https://youtu.be/0pIZSNNW4oE</t>
  </si>
  <si>
    <t>GRAPPE Ø75 R5 ARGENT</t>
  </si>
  <si>
    <t>https://youtu.be/YkHeKku5tzY</t>
  </si>
  <si>
    <t>GRAPPE Ø75 R3 ASSORTI</t>
  </si>
  <si>
    <t>GRAPPE Ø75 R5 BLEU</t>
  </si>
  <si>
    <t>https://youtu.be/aIJdDsudMj8</t>
  </si>
  <si>
    <t>https://youtu.be/jRX1BLDkJps</t>
  </si>
  <si>
    <t>GRAPPE Ø75 R5 OR</t>
  </si>
  <si>
    <t>https://youtu.be/2944Tso-5r0</t>
  </si>
  <si>
    <t>GRAPPE Ø75 R2 ASSORTI</t>
  </si>
  <si>
    <t>https://tinyurl.com/y5blxn2q</t>
  </si>
  <si>
    <t>GRAPPE Ø75 R5 ROUGE</t>
  </si>
  <si>
    <t>https://youtu.be/390BOeru3kY</t>
  </si>
  <si>
    <t>GRAPPE Ø75 R5 TRICOLORE</t>
  </si>
  <si>
    <t>https://tinyurl.com/y4t9g8ca</t>
  </si>
  <si>
    <t>https://youtu.be/2UE8u8QkRLM</t>
  </si>
  <si>
    <t>GRAPPE Ø75 R5 VIOLET</t>
  </si>
  <si>
    <t>https://youtu.be/6SC4oeuW0BI</t>
  </si>
  <si>
    <t>GRAPPE Ø75 R5 ASSORTI 1</t>
  </si>
  <si>
    <t>https://tinyurl.com/y3n44nal</t>
  </si>
  <si>
    <t>GRAPPE Ø75 R5 ASSORTI 2</t>
  </si>
  <si>
    <t>https://youtu.be/5FHpTd27kf8</t>
  </si>
  <si>
    <t>GRAPPE Ø75 R5 ASSORTI 3</t>
  </si>
  <si>
    <t>https://tinyurl.com/y6m5cl5h</t>
  </si>
  <si>
    <t>GRAPPE Ø75 R5 ASSORTI 4</t>
  </si>
  <si>
    <t>https://tinyurl.com/y42ttmv3</t>
  </si>
  <si>
    <t>SDF91010-06R4</t>
  </si>
  <si>
    <t>SAC DE 5 BBES 100 MM  PIVOINE DEMI ROUGES/BLEU</t>
  </si>
  <si>
    <t>CLIENT SDF</t>
  </si>
  <si>
    <t>SDF91450-12R2</t>
  </si>
  <si>
    <t>SAC DE 5 BBES TRAINEE A CHGT ASSORTIES R2</t>
  </si>
  <si>
    <t>SDF96075ASSR2</t>
  </si>
  <si>
    <t>SAC DE 5 BBES 75MM CHRYSANTHEME ASSORTIS R2</t>
  </si>
  <si>
    <t>SDF96075ASSR3</t>
  </si>
  <si>
    <t>SAC DE 5 BBES 75MM CHRYSANTHEME ASSORTIS R3</t>
  </si>
  <si>
    <t>SDF96075ASSR4</t>
  </si>
  <si>
    <t>SAC DE 5 BBES 75MM CHRYSANTHEME ASSORTIS R4</t>
  </si>
  <si>
    <t>SDFGR10RR3</t>
  </si>
  <si>
    <t>SAC DE 5 BBES 100MM ROUGES R3</t>
  </si>
  <si>
    <t>SDFGR10RR4</t>
  </si>
  <si>
    <t>SAC DE 5 BBES 100MM ROUGES R4</t>
  </si>
  <si>
    <t>BBE NAUTIQUE Ø75 MULTICOLORE</t>
  </si>
  <si>
    <t>BBE NAUTIQUE Ø75 FILET D'OR + TC FILET D'OR</t>
  </si>
  <si>
    <t>BBE NAUTIQUE Ø75 FILET D'ARGENT + TC ARGENT</t>
  </si>
  <si>
    <t>POT-A-FEU 100 MM CLIGNOTANT ARGENT</t>
  </si>
  <si>
    <t>0163-F4-3777</t>
  </si>
  <si>
    <t>61210</t>
  </si>
  <si>
    <t>POT-A-FEU 100 MM SIFFLETS ARGENTES</t>
  </si>
  <si>
    <t>61310AD</t>
  </si>
  <si>
    <t>POT-A-FEU Ø100 SERPENTEAUX A DETONATIONS</t>
  </si>
  <si>
    <t>61310BC</t>
  </si>
  <si>
    <t>POT-A-FEU Ø100 SERPENTEAUX TITANIUM</t>
  </si>
  <si>
    <t>61310J</t>
  </si>
  <si>
    <t>POT-A-FEU Ø100  SERPENTEAUX JAUNES</t>
  </si>
  <si>
    <t>POT-A-FEU Ø100 SERPENTEAUX ROUGES</t>
  </si>
  <si>
    <t>POT-A-FEU Ø100 SERPENTEAUX VERTS</t>
  </si>
  <si>
    <t>61410</t>
  </si>
  <si>
    <t>POT-A-FEU 100 MM FRISSON</t>
  </si>
  <si>
    <t>PAF Ø100 MOSAÏQUE FILET D'OR</t>
  </si>
  <si>
    <t>PAF Ø100 MOSAÏQUE ROSE</t>
  </si>
  <si>
    <t>https://tinyurl.com/y5pd5q77</t>
  </si>
  <si>
    <t>POT-A-FEU Ø100 MOLDAVE MANDARINE</t>
  </si>
  <si>
    <t>POT-A-FEU Ø100 MOLDAVE AQUA</t>
  </si>
  <si>
    <t>POT-À-FEU Ø125 ARGENT</t>
  </si>
  <si>
    <t>https://youtu.be/zRhvdNiKIOo</t>
  </si>
  <si>
    <t>PAF Ø75 MOSAÏQUE FILET D'OR</t>
  </si>
  <si>
    <t>https://youtu.be/bsi0TOASK9E</t>
  </si>
  <si>
    <t>PAF Ø75 MOSAÏQUE ROSE</t>
  </si>
  <si>
    <t>https://youtu.be/96cS39AYZPo</t>
  </si>
  <si>
    <t>POT-À-FEU Ø75 MOSAÏQUE ROSE</t>
  </si>
  <si>
    <t>71575-26CE</t>
  </si>
  <si>
    <t>POT-A-FEU Ø75 MOLDAVE MANDARINE</t>
  </si>
  <si>
    <t>71575-28CE</t>
  </si>
  <si>
    <t>POT-A-FEU 75 MM MOLDAVE AQUA</t>
  </si>
  <si>
    <t>PAF Ø100 BLEU</t>
  </si>
  <si>
    <t>PAF Ø100 BLANC</t>
  </si>
  <si>
    <t>https://youtu.be/r2W3nfzlME4</t>
  </si>
  <si>
    <t>PAF Ø100 PLUIE ARGENT</t>
  </si>
  <si>
    <t>https://tinyurl.com/yy2wjwfj</t>
  </si>
  <si>
    <t>PAF Ø100 ROUGE</t>
  </si>
  <si>
    <t>https://tinyurl.com/y22mov52</t>
  </si>
  <si>
    <t>PAF Ø100 SCINTILLANT OR</t>
  </si>
  <si>
    <t>https://youtu.be/iuXhZYamLL4</t>
  </si>
  <si>
    <t>73712-19</t>
  </si>
  <si>
    <t>BOMBE 125MM PAF FILET ARGENT</t>
  </si>
  <si>
    <t>1008-F4-69246585</t>
  </si>
  <si>
    <t>PAF Ø75 BLEU</t>
  </si>
  <si>
    <t>https://youtu.be/crTwoLqWoE4</t>
  </si>
  <si>
    <t>PAF Ø75 BLANC</t>
  </si>
  <si>
    <t>https://youtu.be/K3zxFuA4lVk</t>
  </si>
  <si>
    <t>PAF Ø75 MULTICOLORE</t>
  </si>
  <si>
    <t>https://youtu.be/moC6_GyXAOI</t>
  </si>
  <si>
    <t>PAF Ø75 ROUGE</t>
  </si>
  <si>
    <t>https://youtu.be/gu493qZdTUY</t>
  </si>
  <si>
    <t>73775S</t>
  </si>
  <si>
    <t>POT-À-FEU Ø75 SERPENTINS</t>
  </si>
  <si>
    <t>0589-F4-0058</t>
  </si>
  <si>
    <t>PAF Ø75 SCINTILLANT OR</t>
  </si>
  <si>
    <t>https://youtu.be/sgSsL_OlHmI</t>
  </si>
  <si>
    <t>88510-21</t>
  </si>
  <si>
    <t>BOMBE 100 MM POT-A-FEU MOLDAVE CITRON</t>
  </si>
  <si>
    <t>88575-21</t>
  </si>
  <si>
    <t>BOMBE 75 MM POT-A-FEU MOSAIQUE CITRON</t>
  </si>
  <si>
    <t>BOMBE Ø100  POT-A-FEU PAPILLOTE MULTICOLORE</t>
  </si>
  <si>
    <t>SDF76010-63R3</t>
  </si>
  <si>
    <t>SAC DE 5 BOMBES 100 MM PETILLANTES ASSORTIES R3</t>
  </si>
  <si>
    <t>SDF</t>
  </si>
  <si>
    <t>SDF76010-63R4</t>
  </si>
  <si>
    <t>SAC DE 5 BBES 100MM PETILLANTES ASSORTIS R4</t>
  </si>
  <si>
    <t>SDF76075-63R2</t>
  </si>
  <si>
    <t>GRAPPE 75 MM PETILLANTE ASSORTIES R2 SDF</t>
  </si>
  <si>
    <t>SDF76075-63R3</t>
  </si>
  <si>
    <t>GRAPPE 75 MM PETILLANTE ASSORTIES R3 SDF</t>
  </si>
  <si>
    <t>SDF76075-63R4</t>
  </si>
  <si>
    <t>GRAPPE 75 MM PETILLANTES ASSORTIES R4 SDF</t>
  </si>
  <si>
    <t>SDF76075-64R2</t>
  </si>
  <si>
    <t>SAC DE 5 BBES PETILLANTES CITRON VERT</t>
  </si>
  <si>
    <t>SDF76210-23R3</t>
  </si>
  <si>
    <t>SAC DE 5 BOMBES 100 MM ARAIGNEE MULTIPASTEL R3 SDF</t>
  </si>
  <si>
    <t>SDF76210-23R4</t>
  </si>
  <si>
    <t>SAC DE 5 BOMBES 100 MM ARAIGNEE MULTIPASTEL R4 SDF</t>
  </si>
  <si>
    <t>SDF76275-23R2</t>
  </si>
  <si>
    <t>GRAPPE 75 MM MULTIPASTEL R2 SDF</t>
  </si>
  <si>
    <t>SDF76275-23R3</t>
  </si>
  <si>
    <t>GRAPPE 75 MM MULTIPASTEL R3 SDF</t>
  </si>
  <si>
    <t>SDF76275-23R4</t>
  </si>
  <si>
    <t>GRAPPE 75 MM MULTIPASTEL R4 SDF</t>
  </si>
  <si>
    <t>SDF76310-42</t>
  </si>
  <si>
    <t>SAC DE 5 BOMBES 100MM SABLIER BICOLORE</t>
  </si>
  <si>
    <t>SDF76310-56</t>
  </si>
  <si>
    <t>SAC DE 5 BOMBES 100MM COEUR ROUGE</t>
  </si>
  <si>
    <t>SDF76310-56R3</t>
  </si>
  <si>
    <t>SAC DE 5 BBES 100MM COEUR ROUGE R3</t>
  </si>
  <si>
    <t>SDF76310-56R4</t>
  </si>
  <si>
    <t>SAC DE 5 BBES 100MM COEUR ROUGE R4</t>
  </si>
  <si>
    <t>SDF76910-17R3</t>
  </si>
  <si>
    <t>SAC DE 5 BBES 100MM MOLDAVE FRISSON BLANC R3</t>
  </si>
  <si>
    <t>SDF76910-17R4</t>
  </si>
  <si>
    <t>SAC DE 5 BBES 100MM MOLDAVE FRISSON BLANC R4</t>
  </si>
  <si>
    <t>SDF77010-20</t>
  </si>
  <si>
    <t>SAC DE 5 BOMBES 100MM TRAINEE ARGT ASSORTIES</t>
  </si>
  <si>
    <t>SDF77010-20R4</t>
  </si>
  <si>
    <t>SAC DE 5 BBES 100MM TRAINEE ARGT ASSORTIES R4</t>
  </si>
  <si>
    <t>SDF77010-74</t>
  </si>
  <si>
    <t>SAC DE 5 BBES 100MM ARAIGNEE ASSORTIES</t>
  </si>
  <si>
    <t>SDF77010-74R3</t>
  </si>
  <si>
    <t>SAC DE 5 BBES 100MM ARAIGNEE ASSORTIES + TRONC R3</t>
  </si>
  <si>
    <t>SDF77010-74R4</t>
  </si>
  <si>
    <t>SAC DE 5 BBES 100MM ARAIGNEE ASSORTIES + TRONC R4</t>
  </si>
  <si>
    <t>SDF77010-76</t>
  </si>
  <si>
    <t>SAC DE 5 BBES 100MM ARAIGNEE ROUGE/JAUNE + TRONC</t>
  </si>
  <si>
    <t>SDF77010-76R3</t>
  </si>
  <si>
    <t>SDF77010-76R4</t>
  </si>
  <si>
    <t>SDF77010-81</t>
  </si>
  <si>
    <t>SAC DE 5 BBES 100MM FILET OR</t>
  </si>
  <si>
    <t>SDF77010-81R4</t>
  </si>
  <si>
    <t>SAC DE 5 BBES 100MM FILET D'OR R4</t>
  </si>
  <si>
    <t>SDF77075-20R2</t>
  </si>
  <si>
    <t>GRAPPE 75 MM VIOLET/ARGT R2 SDF</t>
  </si>
  <si>
    <t>SDF77075-20R3</t>
  </si>
  <si>
    <t>GRAPPE 75 MM VIOLET/ARGT R3 SDF</t>
  </si>
  <si>
    <t>SDF77075-20R4</t>
  </si>
  <si>
    <t>GRAPPE 75 MM VIOLET/ARGT R4 SDF</t>
  </si>
  <si>
    <t>SDF77075-74R2</t>
  </si>
  <si>
    <t>GRAPPE 75 MM ARAIGNEE  R2 SDF</t>
  </si>
  <si>
    <t>SDF77075-74R3</t>
  </si>
  <si>
    <t>GRAPPE 75 MM ARAIGNEE R3 SDF</t>
  </si>
  <si>
    <t>SDF77075-74R4</t>
  </si>
  <si>
    <t>GRAPPE 75 MM ARAIGNEE R4  SDF</t>
  </si>
  <si>
    <t>SDF77075-76R2</t>
  </si>
  <si>
    <t>SAC DE 5 BBES ARAIGNEE ROUGE/JAUNE + TRONC R2</t>
  </si>
  <si>
    <t>SDF77075-76R4</t>
  </si>
  <si>
    <t>SAC DE 5 BBES 75MM ARAIGNEE ROUGE/JAUNE + TRONC R</t>
  </si>
  <si>
    <t>SDF77075-81R2</t>
  </si>
  <si>
    <t>GRAPPE 75 MM OR/VERT R2 SDF</t>
  </si>
  <si>
    <t>SDF77075-81R3</t>
  </si>
  <si>
    <t>GRAPPE 75 MM ORT/VERT R3 SDF</t>
  </si>
  <si>
    <t>SDF77075-81R4</t>
  </si>
  <si>
    <t>GRAPPE 75 MM OR/VERT R4 SDF</t>
  </si>
  <si>
    <t>SDF77075-89</t>
  </si>
  <si>
    <t>SAC DE 5 BOMBES 75MM FILET ARGENT</t>
  </si>
  <si>
    <t>SDF77075-89R4</t>
  </si>
  <si>
    <t>SAC DE 5 BBES 75MM FILET D'ARGENT R4</t>
  </si>
  <si>
    <t>SDF77275-17R2</t>
  </si>
  <si>
    <t>SAC DE 5 BBES 75MM TRONC + BBE  FRISSON BLANC R2</t>
  </si>
  <si>
    <t>SDF77275-17R3</t>
  </si>
  <si>
    <t>SAC DE 5 BBES 75MM  FRISSON BLANC R3</t>
  </si>
  <si>
    <t>SDF77275-17R4</t>
  </si>
  <si>
    <t>SAC DE 5 BBES 75MM FRISSON BLANC R4</t>
  </si>
  <si>
    <t>SDF91010-02</t>
  </si>
  <si>
    <t>SAC DE 5 BBES 100MM PIVOINE BBCR</t>
  </si>
  <si>
    <t>SDF91010-04R3</t>
  </si>
  <si>
    <t>SAC DE 3 BOMBES 100 MM PIVOINE JAUNE R3 SDF</t>
  </si>
  <si>
    <t>SDF91010-04R4</t>
  </si>
  <si>
    <t>SAC DE 3 BOMBES 100 MM PIVOINE JAUNE R4 SDF</t>
  </si>
  <si>
    <t>SDF91010-05R3</t>
  </si>
  <si>
    <t>SAC DE 3 BOMBES 100 MM PIVOINE VERTE R3 SDF</t>
  </si>
  <si>
    <t>SDF91010-05R4</t>
  </si>
  <si>
    <t>SAC DE 3 BOMBES 100 MM PIVOINE VERTE R4 SDF</t>
  </si>
  <si>
    <t>SDF91075-02</t>
  </si>
  <si>
    <t>SAC DE 5 BBES 75MM PIVOINE BBCR</t>
  </si>
  <si>
    <t>SDF91075-04R2</t>
  </si>
  <si>
    <t>GRAPPE 75 MM JAUNE/VIOLET R2 SDF</t>
  </si>
  <si>
    <t>SDF91075-04R3</t>
  </si>
  <si>
    <t>GRAPPE 75 MM JAUNE/VIOLET R3 SDF</t>
  </si>
  <si>
    <t>SDF91075-04R4</t>
  </si>
  <si>
    <t>GRAPPE 75 MM JAUNE/VIOLET R4 SDF</t>
  </si>
  <si>
    <t>SDF91075-05R2</t>
  </si>
  <si>
    <t>GRAPPE 75 MM VERT/ORANGE R2 SDF</t>
  </si>
  <si>
    <t>SDF91075-05R3</t>
  </si>
  <si>
    <t>GRAPPE 75 MM VERT/ORANGE R3 SDF</t>
  </si>
  <si>
    <t>SDF91075-05R4</t>
  </si>
  <si>
    <t>GRAPPE 75 MM VERT/ORANGE R4 SDF</t>
  </si>
  <si>
    <t>SDF91075-06R2</t>
  </si>
  <si>
    <t>SAC DE 5 BBES 75MM PIVOINE ROUGE/VERTE R2</t>
  </si>
  <si>
    <t>SDF91075-06R3</t>
  </si>
  <si>
    <t>SAC DE 5 BBES 75MM PIVOINE ROUGE/VERTE R3</t>
  </si>
  <si>
    <t>SDF91075-06R4</t>
  </si>
  <si>
    <t>SAC DE 5 BBES 75MM PIVOINE ROUGE/VERTE R4</t>
  </si>
  <si>
    <t>SDF91075-18</t>
  </si>
  <si>
    <t>SAC DE 5 BBES 75MM PIVOINE FILET D'OR</t>
  </si>
  <si>
    <t>SDF91075-18R3</t>
  </si>
  <si>
    <t>SAC DE 5 BBES 75MM PIVOINE FILET D'OR R3</t>
  </si>
  <si>
    <t>SDF91075-18R4</t>
  </si>
  <si>
    <t>SAC DE 5 BBES 75MM PIVOINE FILET D'OR R4</t>
  </si>
  <si>
    <t>SDF91075-23R2</t>
  </si>
  <si>
    <t>SAC DE 5 BBES 75MM PIVOINE ORANGE/JAUNE R2</t>
  </si>
  <si>
    <t>SDF91075-23R3</t>
  </si>
  <si>
    <t>SAC DE 5 BBES 75MM PIVOINE ORANGE/JAUNE R3</t>
  </si>
  <si>
    <t>SDF91075-23R4</t>
  </si>
  <si>
    <t>SAC DE 5 BBES 75MM PIVOINE ORANGE/JAUNE R4</t>
  </si>
  <si>
    <t>SDF91275-52</t>
  </si>
  <si>
    <t>SAC DE 5BBES 75MM CERCLES BBCR</t>
  </si>
  <si>
    <t>SDF91275-52R2</t>
  </si>
  <si>
    <t>GRAPPE 75 MM CERCLE R2 SDF</t>
  </si>
  <si>
    <t>SDF91275-52R3</t>
  </si>
  <si>
    <t>GRAPPE 75 MM CERCLE R3 SDF</t>
  </si>
  <si>
    <t>SDF91275-52R4</t>
  </si>
  <si>
    <t>GRAPPES 75 MM CERCLE R4 SDF</t>
  </si>
  <si>
    <t>SDF91410-12R2</t>
  </si>
  <si>
    <t>SAC DE 5 BBES 100MM PIVOINE TRAINEE A CHGT R2</t>
  </si>
  <si>
    <t>SDF91410-72</t>
  </si>
  <si>
    <t>SAC DE 5 BBES PIVOINE TRAINEE ARGT A CHGT VIOLET</t>
  </si>
  <si>
    <t>SDF91410-72R3</t>
  </si>
  <si>
    <t>SAC DE 5 BBES 100MM PIVOINE TRAINEE ARGT A CHGT</t>
  </si>
  <si>
    <t>SDF91410-72R4</t>
  </si>
  <si>
    <t>SDF91475-12R2</t>
  </si>
  <si>
    <t>SAC DE 5 BBES 75MM PIVOINES ASSORTIES R2 BQT SDF</t>
  </si>
  <si>
    <t>SDF91475ASSR2</t>
  </si>
  <si>
    <t>GRAPPE 75 MM ASSORTIE TRAINEE R2</t>
  </si>
  <si>
    <t>SDF91475ASSR3</t>
  </si>
  <si>
    <t>GRAPPE 75 MM ASSORTIES TRAINEE R3 SDF</t>
  </si>
  <si>
    <t>SDF91475ASSR4</t>
  </si>
  <si>
    <t>GRAPPE 75 MM ASSORTIE TRAINEE R4 SDF</t>
  </si>
  <si>
    <t>SDF91575-72R2</t>
  </si>
  <si>
    <t>GRAPPE 75 MM DRAPEAU R2 SDF</t>
  </si>
  <si>
    <t>SDF91575-72R3</t>
  </si>
  <si>
    <t>GRAPPE 75 MM DRAPEAU R3 SDF</t>
  </si>
  <si>
    <t>SDF91575-72R4</t>
  </si>
  <si>
    <t>GRAPPE 75 MM DRAPEAU R4 SDF</t>
  </si>
  <si>
    <t>SDF91610-01R3</t>
  </si>
  <si>
    <t>SAC DE 5 BBES 100MM PIVOINE ROSE A CHGT FRISSON P</t>
  </si>
  <si>
    <t>SDF91610-01R4</t>
  </si>
  <si>
    <t>SDF91675-01R2</t>
  </si>
  <si>
    <t>SAC DE 5 BBES 75MM PIV ROSE CHGT FRISSON R2</t>
  </si>
  <si>
    <t>SDF91675-01R3</t>
  </si>
  <si>
    <t>GRAPPE 75 MM ROSE CHGT FRISSON R3 SDF</t>
  </si>
  <si>
    <t>SDF91675-01R4</t>
  </si>
  <si>
    <t>GRAPPE 75 MM ROSES CHGT FRISSON R4 SDF</t>
  </si>
  <si>
    <t>SDF91675ASSR2</t>
  </si>
  <si>
    <t>SAC DE 5 BBES 75MM ASS CHGT FRISS PISTIL FRISS R2</t>
  </si>
  <si>
    <t>SDF91675ASSR3</t>
  </si>
  <si>
    <t>SAC DE 5 BBES 75MM ASS CHGT FRISS PISTIL FRISS R3</t>
  </si>
  <si>
    <t>SDF91675ASSR4</t>
  </si>
  <si>
    <t>SAC DE 5 BBES 75MM ASS CHGT FRISS PISTIL FRISS R4</t>
  </si>
  <si>
    <t>SDF91710-02</t>
  </si>
  <si>
    <t>SAC DE 5 BBES 100MM PIVOINE BLEUE PISTIL FRISSON</t>
  </si>
  <si>
    <t>SDF91710-02R3</t>
  </si>
  <si>
    <t>SAC DE 5 BBES 100MM PIVOINE BLEUE PISTIL FRISSON R</t>
  </si>
  <si>
    <t>SDF91710-02R4</t>
  </si>
  <si>
    <t>SDF91775-02</t>
  </si>
  <si>
    <t>SAC DE 5 BBES 75MM BLEUE PISTIL FRISSON</t>
  </si>
  <si>
    <t>SDF91775-02R2</t>
  </si>
  <si>
    <t>SAC DE 5 BBES 75MM PIVOINE BLEUE PISTIL FRISSON R2</t>
  </si>
  <si>
    <t>SDF91775-02R3</t>
  </si>
  <si>
    <t>SAC DE 5 BBES 75MM PIVOINE BLEUE PISTIL FRISSON R3</t>
  </si>
  <si>
    <t>SDF91775-02R4</t>
  </si>
  <si>
    <t>SAC DE 5 BBES 75MM BLEUE PISTIL FRISSON R4</t>
  </si>
  <si>
    <t>SDF92075-19R2</t>
  </si>
  <si>
    <t>GRAPPE 75 MM DEMI R2 SDF</t>
  </si>
  <si>
    <t>SDF92075-19R3</t>
  </si>
  <si>
    <t>GRAPPE 75 MM DEMI R3 SDF</t>
  </si>
  <si>
    <t>SDF92075-19R4</t>
  </si>
  <si>
    <t>GRAPPE 75 MM DEMI R4 SDF</t>
  </si>
  <si>
    <t>SDF92110-06R3</t>
  </si>
  <si>
    <t>SAC DE 5 BBES 100 MM PIVOINE DEMIE ROUGE/BLEU R3</t>
  </si>
  <si>
    <t>SDF92110-06R4</t>
  </si>
  <si>
    <t>SAC DE 5 BBES 100M PIVOINE DEMI ROUGE/BLEU R4 SDF</t>
  </si>
  <si>
    <t>SDF92310-26</t>
  </si>
  <si>
    <t>SAC DE 5 BBES 100MM CERCLE FILET D'OR PISTIL CLIGN</t>
  </si>
  <si>
    <t>3.5</t>
  </si>
  <si>
    <t>SDF92310-26R3</t>
  </si>
  <si>
    <t>SDF92310-26R4</t>
  </si>
  <si>
    <t>SDF95275-52R2</t>
  </si>
  <si>
    <t>SAC DE 5 BBES 75MM CERCLE BLEU CENTRE ROUGE R2</t>
  </si>
  <si>
    <t>SDF95275-52R3</t>
  </si>
  <si>
    <t>SAC DE 5 BBES 75MM CERCLE BLEU CENTRE ROUGE R3</t>
  </si>
  <si>
    <t>SDF95275-52R4</t>
  </si>
  <si>
    <t>SAC DE 5 BBES 75MM CERCLE BLEU CENTRE ROUGE R4</t>
  </si>
  <si>
    <t>SDF95610-10R3</t>
  </si>
  <si>
    <t>SAC DE 5 BOMBE 100 MM DRAPEAU BLEU/BLANC/ROUGE R3</t>
  </si>
  <si>
    <t>SDF95610-10R4</t>
  </si>
  <si>
    <t>SAC DE 5 BOMBES 100MM BLEU/BLANC/ROUGE R4 SDF</t>
  </si>
  <si>
    <t>SDF99275-08R2</t>
  </si>
  <si>
    <t>GRAPPE 75 MM FEUILLES MULTI R2 SDF</t>
  </si>
  <si>
    <t>SDF99275-08R3</t>
  </si>
  <si>
    <t>GRAPPE 75 MM FEUILLES MULTI R3 SDF</t>
  </si>
  <si>
    <t>SDF99275-08R4</t>
  </si>
  <si>
    <t>GRAPPE 75 MM FEUILLE MULTI R4 SDF</t>
  </si>
  <si>
    <t>SDF99610-37R3</t>
  </si>
  <si>
    <t>SAC DE 5 BBES 100MM SAULE CLIGNOTANT OR R3</t>
  </si>
  <si>
    <t>SDF99610-37R4</t>
  </si>
  <si>
    <t>SAC DE 5 BBES 100MM SAULE CLIGNOTANT OR R4</t>
  </si>
  <si>
    <t>SDF99610-39</t>
  </si>
  <si>
    <t>SAC DE 5 BBES 100MM SAULE CLIGNO ARGT</t>
  </si>
  <si>
    <t>SDF99610-39R3</t>
  </si>
  <si>
    <t>SAC DE 5 BBES 100MM SAULE CLIGNO ARGT R3</t>
  </si>
  <si>
    <t>SDF99610-39R4</t>
  </si>
  <si>
    <t>SAC DE 5 BBES 100MM SAULE CLIGNO ARGT R4</t>
  </si>
  <si>
    <t>SDF99775-56R2</t>
  </si>
  <si>
    <t>GRAPPE 75 MM COEUR ROUGE R2 SDF</t>
  </si>
  <si>
    <t>SDF99775-56R3</t>
  </si>
  <si>
    <t>GRAPPE 75 MM COEUR ROUGE R3 SDF</t>
  </si>
  <si>
    <t>SDF99775-56R4</t>
  </si>
  <si>
    <t>GRAPPE 75 MM COEUR ROUGE R4 SDF</t>
  </si>
  <si>
    <t>SDFGR10B3</t>
  </si>
  <si>
    <t>GRAPPES 100 MM R3 BLEU SDF</t>
  </si>
  <si>
    <t>SDFGR10B4</t>
  </si>
  <si>
    <t>GRAPPES 100 MM R4 BLEU SDF</t>
  </si>
  <si>
    <t>SDFGR10VE3</t>
  </si>
  <si>
    <t>GRAPPE 100 MM R3 VERT SDF</t>
  </si>
  <si>
    <t>SDFGR10VE4</t>
  </si>
  <si>
    <t>GRAPPE 100 MM R4 VERT SDF</t>
  </si>
  <si>
    <t>SDFGR10VI3</t>
  </si>
  <si>
    <t>GRAPPE 100 MM R3 VIOLET SDF</t>
  </si>
  <si>
    <t>SDFGR10VI4</t>
  </si>
  <si>
    <t>GRAPPE 100 MM R4 VIOLET SDF</t>
  </si>
  <si>
    <t>SDFGR75B2</t>
  </si>
  <si>
    <t>GRAPPE 75 MM BLEUE R2 SDF</t>
  </si>
  <si>
    <t>SDFGR75B3</t>
  </si>
  <si>
    <t>GRAPPE 75MM BLEUE R3 SDF</t>
  </si>
  <si>
    <t>SDFGR75B4</t>
  </si>
  <si>
    <t>GRAPPE 75 MM BLEUE R4 SDF</t>
  </si>
  <si>
    <t>SDFGR75CAR4</t>
  </si>
  <si>
    <t>GRAPPE 75 MM CLIGNO ARGT R4 SDF</t>
  </si>
  <si>
    <t>SDFGR75MF2</t>
  </si>
  <si>
    <t>GRAPPE 75 MM ASSORTIES R2 SDF</t>
  </si>
  <si>
    <t>SDFGR75MF3</t>
  </si>
  <si>
    <t>GRAPPES 75 MM ASSORTIES R3 SDF</t>
  </si>
  <si>
    <t>SDFGR75MF4</t>
  </si>
  <si>
    <t>GRAPPE 75 MM ASSORTIES R4 SDF</t>
  </si>
  <si>
    <t>SDFGR75RR2</t>
  </si>
  <si>
    <t>GRAPPE 75 MM BBES ROUGES R2</t>
  </si>
  <si>
    <t>SDFGR75RR3</t>
  </si>
  <si>
    <t>GRAPPE 75 MM BBES  ROUGES R3</t>
  </si>
  <si>
    <t>SDFGR75RR4</t>
  </si>
  <si>
    <t>GRAPPE 75 MM BBES  ROUGES R4</t>
  </si>
  <si>
    <t>SDFGR75VE2</t>
  </si>
  <si>
    <t>GRAPPE 75 MM  VERT R2 SDF</t>
  </si>
  <si>
    <t>SDFGR75VE3</t>
  </si>
  <si>
    <t>GRAPPE 75MM VERTE R3 SDF</t>
  </si>
  <si>
    <t>SDFGR75VE4</t>
  </si>
  <si>
    <t>GRAPPE 75MM VERTE R4 SDF</t>
  </si>
  <si>
    <t>SDFGR75VI2</t>
  </si>
  <si>
    <t>75 MM GRAPPE VIOLLETTE R2 SDF</t>
  </si>
  <si>
    <t>SDFGR75VI3</t>
  </si>
  <si>
    <t>GRAPPE 75 MM VIOLETTE R3 SDF</t>
  </si>
  <si>
    <t>SDFGR75VI4</t>
  </si>
  <si>
    <t>GRAPPE 75MM VIOLETTE R4 SDF</t>
  </si>
  <si>
    <t>SFD77075-20R2</t>
  </si>
  <si>
    <t>GRAPPE 75 MM ASSORTIE TRAINEE R2 SDF</t>
  </si>
  <si>
    <t>SFD77075-20R3</t>
  </si>
  <si>
    <t>SFD77075-20R4</t>
  </si>
  <si>
    <t>GRAPPE 75 MM ASSORTIES TRAINEE R4 SDF</t>
  </si>
  <si>
    <t>71160-01</t>
  </si>
  <si>
    <t>MARRON D'AIR 60 MM TITANIUM AVEC TRONC AD/BB/64779</t>
  </si>
  <si>
    <t>AD/BB/64779</t>
  </si>
  <si>
    <t>76025-89</t>
  </si>
  <si>
    <t>BOMBE 250 MM FILET D'ARGENT AD/BB/64082 K4</t>
  </si>
  <si>
    <t>AD/BB/64082</t>
  </si>
  <si>
    <t>5,7</t>
  </si>
  <si>
    <t>76030-81</t>
  </si>
  <si>
    <t>BOMBE 300 MM FILET D'OR AD/BB/64079 K4</t>
  </si>
  <si>
    <t>AD/BB/64079</t>
  </si>
  <si>
    <t>6,4</t>
  </si>
  <si>
    <t>76030-89</t>
  </si>
  <si>
    <t>BOMBE 300 MM FILET D'ARGENT AD/BB/64080 K4</t>
  </si>
  <si>
    <t>AD/BB/64080</t>
  </si>
  <si>
    <t>BBE Ø100 PAILLETTES OR À CLIGNO ROSE</t>
  </si>
  <si>
    <t>0163-F4-1215</t>
  </si>
  <si>
    <t>BBE Ø50 PAILLETTES OR À CLIGNO ROSE</t>
  </si>
  <si>
    <t>https://youtu.be/YJW-mAmPIOI</t>
  </si>
  <si>
    <t>BBE Ø75 PAILLETTES OR À CLIGNO ROSE</t>
  </si>
  <si>
    <t>62120PO</t>
  </si>
  <si>
    <t>BOMBE 200 MM FRISSONNANTE OR 1395-F4-0620</t>
  </si>
  <si>
    <t>1395-F4-0620</t>
  </si>
  <si>
    <t>BBE Ø100 PAILLETTES ARGENT + TC ARGENT</t>
  </si>
  <si>
    <t>https://youtu.be/PLpv_hKnWQ0</t>
  </si>
  <si>
    <t>BBE Ø125 PAILLETTES ARGENT + TC ARGENT</t>
  </si>
  <si>
    <t>https://tinyurl.com/y6sf5vv4</t>
  </si>
  <si>
    <t>BBE Ø150 PAILLETTES ARGENT + TC ARGENT</t>
  </si>
  <si>
    <t>https://tinyurl.com/yy8y783s</t>
  </si>
  <si>
    <t>BBE Ø50 PAILLETTES ARGENT + TC ARGENT</t>
  </si>
  <si>
    <t>https://youtu.be/395YCjzh9fs</t>
  </si>
  <si>
    <t>BBE Ø75 PAILLETTES ARGENT + TC ARGENT</t>
  </si>
  <si>
    <t>https://youtu.be/_cB2CiGMMGk</t>
  </si>
  <si>
    <t>BBE Ø100 SAULE PLEUREUR + TC OR</t>
  </si>
  <si>
    <t>https://youtu.be/lnjIg57qiDw</t>
  </si>
  <si>
    <t>64912</t>
  </si>
  <si>
    <t>BOMBE 125 MM TRONC PALMIER OR</t>
  </si>
  <si>
    <t>64912OR/B</t>
  </si>
  <si>
    <t>BOMBE 125 MM TRONC OR PALMIER BLEU</t>
  </si>
  <si>
    <t>64915</t>
  </si>
  <si>
    <t>BOMBE Ø150 TRONC PALMIER OR</t>
  </si>
  <si>
    <t>64915OR/B</t>
  </si>
  <si>
    <t>BOMBE Ø150 TRONC OR PALMIER BLEU</t>
  </si>
  <si>
    <t>64950</t>
  </si>
  <si>
    <t>BOMBE 50 MM TRONC PALMIER OR</t>
  </si>
  <si>
    <t>BBE Ø75 SAULE PLEUREUR + TC OR</t>
  </si>
  <si>
    <t>BBE Ø100 KAMURO + TC KAMURO</t>
  </si>
  <si>
    <t>https://youtu.be/XQBbZFT2VWs</t>
  </si>
  <si>
    <t>BBE Ø125 KAMURO + TC KAMURO</t>
  </si>
  <si>
    <t>https://youtu.be/I2XbaZ7c7uI</t>
  </si>
  <si>
    <t>65112KA/RO</t>
  </si>
  <si>
    <t>BBE 125MM TRC PALMIER KAMURO A CHGT ROSE</t>
  </si>
  <si>
    <t>BBE Ø125 KAMURO À VIOLET + TC KAMURO</t>
  </si>
  <si>
    <t>https://tinyurl.com/y4h4dp3m</t>
  </si>
  <si>
    <t>BBE Ø150 KAMURO + TC KAMURO</t>
  </si>
  <si>
    <t>https://youtu.be/Noihuf_hFFE</t>
  </si>
  <si>
    <t>BBE Ø150 KAMURO À VIOLET + TC KAMURO</t>
  </si>
  <si>
    <t>https://tinyurl.com/y3jmc9pu</t>
  </si>
  <si>
    <t>65120</t>
  </si>
  <si>
    <t>BOMBE 200MM CARTON KAMURO</t>
  </si>
  <si>
    <t>0163-F4-1217</t>
  </si>
  <si>
    <t>65125</t>
  </si>
  <si>
    <t>BOMBE 250MM CARTON KAMURO</t>
  </si>
  <si>
    <t>BBE Ø50 KAMURO + TC KAMURO</t>
  </si>
  <si>
    <t>https://youtu.be/kfQktDaHcQA</t>
  </si>
  <si>
    <t>BBE Ø75 KAMURO + TC KAMURO</t>
  </si>
  <si>
    <t>https://youtu.be/yXhqR2Ni270</t>
  </si>
  <si>
    <t>65215</t>
  </si>
  <si>
    <t>BOMBE 150MM COMETES CLIGNO ROSE</t>
  </si>
  <si>
    <t>BBE Ø100 KAMURO</t>
  </si>
  <si>
    <t>https://youtu.be/dzx5v4pEOo0</t>
  </si>
  <si>
    <t>BBE Ø50 KAMURO</t>
  </si>
  <si>
    <t>https://youtu.be/EmhzLXWJr-0</t>
  </si>
  <si>
    <t>BBE Ø75 KAMURO</t>
  </si>
  <si>
    <t>https://youtu.be/0WpKjrkPGwI</t>
  </si>
  <si>
    <t>703406</t>
  </si>
  <si>
    <t>BOMBE PIVOINE 100MM ROUGE - 1170-F4-02057 - C4</t>
  </si>
  <si>
    <t>703407</t>
  </si>
  <si>
    <t>703411</t>
  </si>
  <si>
    <t>BOMBE Ø100 PIVOINE BLANCHE</t>
  </si>
  <si>
    <t>703475</t>
  </si>
  <si>
    <t>BOMBE 100MM CERCLE VERT - 1170-F4-02742 - C4</t>
  </si>
  <si>
    <t>703481</t>
  </si>
  <si>
    <t>BOMBE Ø100 PIVOINE OR</t>
  </si>
  <si>
    <t>703496</t>
  </si>
  <si>
    <t>BOMBE Ø100 PAPILLON ROUGE</t>
  </si>
  <si>
    <t>BBE Ø125 PIVOINE MULTICOLORE</t>
  </si>
  <si>
    <t>https://tinyurl.com/y6zsjbrb</t>
  </si>
  <si>
    <t>BBE Ø150 PIVOINE MULTICOLORE</t>
  </si>
  <si>
    <t>https://tinyurl.com/y6sqjz3k</t>
  </si>
  <si>
    <t>703609</t>
  </si>
  <si>
    <t>BOMBE Ø150 PIVOINE ARGENT</t>
  </si>
  <si>
    <t>BBE Ø150 OEUFS DE DRAGON</t>
  </si>
  <si>
    <t>https://youtu.be/GSXEjepZkrc</t>
  </si>
  <si>
    <t>BOMBE Ø125 FEUILLES JAUNES</t>
  </si>
  <si>
    <t>1170-F4-02745</t>
  </si>
  <si>
    <t>BOMBE Ø125 FEUILLES VERTES</t>
  </si>
  <si>
    <t>704526</t>
  </si>
  <si>
    <t>BOMBE Ø125 TOURBILLONS ARGENT AVEC PISTIL ROUGE</t>
  </si>
  <si>
    <t>BOMBE Ø125 QUATRE PETALES</t>
  </si>
  <si>
    <t>BBE Ø125 CERCLE FANTÔME ROUGE CENTRE OEUFS DRAGON</t>
  </si>
  <si>
    <t>FORME</t>
  </si>
  <si>
    <t>https://youtu.be/rKOVMqkSHOE</t>
  </si>
  <si>
    <t>BOMBE Ø150 FEUILLES BLEUES</t>
  </si>
  <si>
    <t>1170-F4-02747</t>
  </si>
  <si>
    <t>BOMBE Ø150 FEUILLES ROUGES</t>
  </si>
  <si>
    <t>BOMBE Ø150 FEUILLES ARGENT</t>
  </si>
  <si>
    <t>BOMBE Ø150 ARGENT AVEC PISTIL BLEU</t>
  </si>
  <si>
    <t>BOMBE Ø150 ETOILE 5 BRANCHES ROUGES</t>
  </si>
  <si>
    <t>BBE Ø150 PIVOINE ROUGE CENTRE BLEU CTRE ŒUF DRAGON</t>
  </si>
  <si>
    <t>https://youtu.be/RVjmZQHsWbI</t>
  </si>
  <si>
    <t>705432</t>
  </si>
  <si>
    <t>BOMBE Ø100 DRAPEAU VERT-BLANC-ROUGE</t>
  </si>
  <si>
    <t>1008-F4-69248852</t>
  </si>
  <si>
    <t>72710-02</t>
  </si>
  <si>
    <t>BOMBE 100 MM PAPILLOTE BLEU BB/76854/02/17</t>
  </si>
  <si>
    <t>BB/76854/02/17</t>
  </si>
  <si>
    <t>72710-06CE</t>
  </si>
  <si>
    <t>BOMBE Ø100 BBE ROUGE A CHGT SERPENTIN AGRT</t>
  </si>
  <si>
    <t>72710-08CE</t>
  </si>
  <si>
    <t>BOMBE Ø100 BBE MULTICOLORE A CHGT SERPENTIN ARG</t>
  </si>
  <si>
    <t>BBE Ø100 PLUIE ARGENT (PREMIUM)</t>
  </si>
  <si>
    <t>https://youtu.be/zXBjmA6FWlI</t>
  </si>
  <si>
    <t>BBE Ø125 PLUIE ARGENT (PREMIUM)</t>
  </si>
  <si>
    <t>https://tinyurl.com/y3xnw6uq</t>
  </si>
  <si>
    <t>BBE Ø125 PLUIE ARGENT CENTRE CLIGNO BLANC(PREMIUM)</t>
  </si>
  <si>
    <t>https://youtu.be/nW3SOc1dSkQ</t>
  </si>
  <si>
    <t>BBE Ø125 CLIGNO BLANC</t>
  </si>
  <si>
    <t>https://youtu.be/Yp0biD29ASs</t>
  </si>
  <si>
    <t>BBE Ø125 SCINTILLANT OR À BLEU CENTRE BLEU</t>
  </si>
  <si>
    <t>https://youtu.be/udR_GUIjMOE</t>
  </si>
  <si>
    <t>BBE Ø150 PLUIE ARGENT</t>
  </si>
  <si>
    <t>https://tinyurl.com/yyngkbe3</t>
  </si>
  <si>
    <t>BBE Ø150 CLIGNO BLANC</t>
  </si>
  <si>
    <t>BBE Ø150 SCINTILLANT OR À BLEU CENTRE BLEU</t>
  </si>
  <si>
    <t>https://youtu.be/jVdqUAid6no</t>
  </si>
  <si>
    <t>BBE Ø200 KAMURO</t>
  </si>
  <si>
    <t>https://tinyurl.com/y48qq6ms</t>
  </si>
  <si>
    <t>72720KA/R</t>
  </si>
  <si>
    <t>BOMBE Ø200 PLUIE OR ET ARGENT POINTE ROUGE</t>
  </si>
  <si>
    <t>72810P/VI</t>
  </si>
  <si>
    <t>BOMBE 100MM PIVOINE - PAPILLONS VIOLET</t>
  </si>
  <si>
    <t>72820B</t>
  </si>
  <si>
    <t>BOMBE 200MM DALHIA BLEUE</t>
  </si>
  <si>
    <t>72820PA/CB</t>
  </si>
  <si>
    <t>BOMBE 200MM PLUIE ARGT CENTRE CLIGNO</t>
  </si>
  <si>
    <t>72820VI</t>
  </si>
  <si>
    <t>BOMBE 200MM DALHIA VIOLET</t>
  </si>
  <si>
    <t>72825KA/R</t>
  </si>
  <si>
    <t>BOMBE 250mm KAMURO POINTES ROUGE CENTRE CLIGNO RGE</t>
  </si>
  <si>
    <t>1395-F4-0622/2013</t>
  </si>
  <si>
    <t>72825PA/CB</t>
  </si>
  <si>
    <t>BOMBE 250MM PLUIE ARGT CENTRE CLIGNO BLANC</t>
  </si>
  <si>
    <t>72875KA/F</t>
  </si>
  <si>
    <t>BOMBE 75MM RAYONS KAMURO CRACKLING + TRONC</t>
  </si>
  <si>
    <t>1395-F4-0591/2013</t>
  </si>
  <si>
    <t>72915</t>
  </si>
  <si>
    <t>BOMBE 150MM FANTOME</t>
  </si>
  <si>
    <t>FANTOME</t>
  </si>
  <si>
    <t>73012BC</t>
  </si>
  <si>
    <t>BOMBE 125 MM ETOILES FILANTES BLANCHES</t>
  </si>
  <si>
    <t>0589-F4-0065</t>
  </si>
  <si>
    <t>73012J</t>
  </si>
  <si>
    <t>BOMBE 125 MM ETOILES FILANTES JAUNES</t>
  </si>
  <si>
    <t>73012R</t>
  </si>
  <si>
    <t>BOMBE 125 MM ETOILES FILANTES ROUGES</t>
  </si>
  <si>
    <t>73012V</t>
  </si>
  <si>
    <t>BOMBE 125 MM ETOILES FILANTES VERTES</t>
  </si>
  <si>
    <t>BBE Ø125 FEUILLE BLEUE</t>
  </si>
  <si>
    <t>FEUILLE</t>
  </si>
  <si>
    <t>0589-F4-0064</t>
  </si>
  <si>
    <t>2,6</t>
  </si>
  <si>
    <t>https://youtu.be/-JO9kh_BG7g</t>
  </si>
  <si>
    <t>BBE Ø125 FEUILLE BLANC</t>
  </si>
  <si>
    <t>https://youtu.be/u2bY9r-qQnw</t>
  </si>
  <si>
    <t>73112CB</t>
  </si>
  <si>
    <t>BOMBE Ø125 FEUILLES CLIGNOTANT BLANC</t>
  </si>
  <si>
    <t>BBE Ø125 FEUILLE ROUGE</t>
  </si>
  <si>
    <t>https://youtu.be/SneXAnn4PIE</t>
  </si>
  <si>
    <t>BBE Ø100 PIVOINE BLEUE</t>
  </si>
  <si>
    <t>https://tinyurl.com/y4c6wl3a</t>
  </si>
  <si>
    <t>BBE Ø100 PIVOINE BLANCHE</t>
  </si>
  <si>
    <t>https://youtu.be/yoP0jkN8rFc</t>
  </si>
  <si>
    <t>BBE Ø100 CLIGNO BLANC</t>
  </si>
  <si>
    <t>https://youtu.be/VH_-e3cqUrI</t>
  </si>
  <si>
    <t>73410DET</t>
  </si>
  <si>
    <t>BOMBE 100 MM EFFET DETONATION</t>
  </si>
  <si>
    <t>BBE Ø100 PIVOINE JAUNE</t>
  </si>
  <si>
    <t>https://youtu.be/IirnJjeIBdE</t>
  </si>
  <si>
    <t>73410KA</t>
  </si>
  <si>
    <t>BOMBE Ø100 SAULE PLEUREUR KAMURO</t>
  </si>
  <si>
    <t>BBE Ø100 SAULE PLEUREUR PLATINE</t>
  </si>
  <si>
    <t>https://tinyurl.com/yxgseps9</t>
  </si>
  <si>
    <t>BBE Ø100 PIVOINE MULTICOLORE</t>
  </si>
  <si>
    <t>https://youtu.be/Um-6VFISVWI</t>
  </si>
  <si>
    <t>BBE Ø100 PLUIE ARGENT</t>
  </si>
  <si>
    <t>https://youtu.be/WMQ4EeWTX2o</t>
  </si>
  <si>
    <t>BBE Ø100 PIVOINE ROUGE</t>
  </si>
  <si>
    <t>https://tinyurl.com/y5kr4b9c</t>
  </si>
  <si>
    <t>BBE Ø100 SCINTILLANT OR</t>
  </si>
  <si>
    <t>https://youtu.be/BTlZ2-tFIEE</t>
  </si>
  <si>
    <t>BBE Ø100 SCINTILLANT OR CENTRE BLEU</t>
  </si>
  <si>
    <t>https://youtu.be/o4hhK4c-UT8</t>
  </si>
  <si>
    <t>BBE Ø100 PIVOINE VERTE</t>
  </si>
  <si>
    <t>https://youtu.be/fBol-flECiU</t>
  </si>
  <si>
    <t>BBE Ø100 PIVOINE VIOLETTE</t>
  </si>
  <si>
    <t>https://youtu.be/yj9lrpDFB50</t>
  </si>
  <si>
    <t>BBE Ø125 PIVOINE BLEUE</t>
  </si>
  <si>
    <t>https://tinyurl.com/yxaaelbm</t>
  </si>
  <si>
    <t>BBE Ø125 PIVOINE BLANC</t>
  </si>
  <si>
    <t>https://youtu.be/Zt43vltVHbU</t>
  </si>
  <si>
    <t>BBE Ø125 SAULE PLEUREUR PLATINE</t>
  </si>
  <si>
    <t>https://tinyurl.com/y3mre6mq</t>
  </si>
  <si>
    <t>BBE Ø125 PIVOINE ORANGE</t>
  </si>
  <si>
    <t>https://youtu.be/2yl467JhyoE</t>
  </si>
  <si>
    <t>BBE Ø125 PLUIE ARGENT</t>
  </si>
  <si>
    <t>https://tinyurl.com/y5s87kz2</t>
  </si>
  <si>
    <t>BBE Ø125 PIVOINE ROUGE</t>
  </si>
  <si>
    <t>https://tinyurl.com/y5ywoxec</t>
  </si>
  <si>
    <t>BBE Ø125 SCINTILLANT OR</t>
  </si>
  <si>
    <t>https://youtu.be/23LIQfSB5bE</t>
  </si>
  <si>
    <t>BBE Ø125 SCINTILLANT OR CENTRE BLEU</t>
  </si>
  <si>
    <t>https://youtu.be/3UZ_OgWlJ1I</t>
  </si>
  <si>
    <t>BBE Ø150 PIVOINE BLEUE</t>
  </si>
  <si>
    <t>https://tinyurl.com/y3jgkl27</t>
  </si>
  <si>
    <t>BBE Ø150 PIVOINE BLANCHE</t>
  </si>
  <si>
    <t>https://youtu.be/a46xoRxVG4U</t>
  </si>
  <si>
    <t>BBE Ø150 SAULE PLEUREUR PLATINE</t>
  </si>
  <si>
    <t>https://tinyurl.com/y5vku69j</t>
  </si>
  <si>
    <t>https://tinyurl.com/y2dpw5te</t>
  </si>
  <si>
    <t>BBE Ø150 PAILLETTES ARGENT</t>
  </si>
  <si>
    <t>https://youtu.be/V1m7oGKgOO0</t>
  </si>
  <si>
    <t>BBE Ø150 PIVOINE ROUGE</t>
  </si>
  <si>
    <t>https://tinyurl.com/yy54v9rb</t>
  </si>
  <si>
    <t>BBE Ø150 SCINTILLANT OR</t>
  </si>
  <si>
    <t>https://youtu.be/ezIysbYuBLQ</t>
  </si>
  <si>
    <t>BBE Ø150 SCINTILLANT OR CENTRE BLEU</t>
  </si>
  <si>
    <t>https://tinyurl.com/yxcsbrll</t>
  </si>
  <si>
    <t>BBE Ø150 PIVOINE VERTE</t>
  </si>
  <si>
    <t>https://youtu.be/njp-z_nZnKo</t>
  </si>
  <si>
    <t>BBE Ø200 PIVOINE BLEUE</t>
  </si>
  <si>
    <t>BBE Ø200 PIVOINE BLANC</t>
  </si>
  <si>
    <t>BBE Ø200 PIVOINE MULTICOLORE</t>
  </si>
  <si>
    <t>BBE Ø200 PIVOINE ROUGE</t>
  </si>
  <si>
    <t>https://youtu.be/TKHigijUYLI</t>
  </si>
  <si>
    <t>BBE Ø200 SCINTILLANT OR</t>
  </si>
  <si>
    <t>https://tinyurl.com/y45u9vmj</t>
  </si>
  <si>
    <t>BBE Ø75 PAILLETTES ARGENT</t>
  </si>
  <si>
    <t>https://youtu.be/dtkzCgjGC3E</t>
  </si>
  <si>
    <t>BBE Ø75 PIVOINE BLEUE</t>
  </si>
  <si>
    <t>https://tinyurl.com/y4sl5atn</t>
  </si>
  <si>
    <t>BBE Ø75 PIVOINE BLANCHE</t>
  </si>
  <si>
    <t>https://youtu.be/XKrmJguiXoc</t>
  </si>
  <si>
    <t>BBE Ø75 CLIGNO BLANC</t>
  </si>
  <si>
    <t>https://tinyurl.com/y6325tlm</t>
  </si>
  <si>
    <t>BBE Ø75 PIVOINE MULTICOLORE</t>
  </si>
  <si>
    <t>https://tinyurl.com/yy7y72kz</t>
  </si>
  <si>
    <t>https://youtu.be/3QFmsmnqfUY</t>
  </si>
  <si>
    <t>BBE Ø75 PIVOINE ROUGE</t>
  </si>
  <si>
    <t>https://tinyurl.com/y3pptl4d</t>
  </si>
  <si>
    <t>BBE Ø75 SCINTILLANT OR</t>
  </si>
  <si>
    <t>https://youtu.be/ow32ArlIpAs</t>
  </si>
  <si>
    <t>BBE Ø75 SCINTILLANT OR CENTRE BLEU</t>
  </si>
  <si>
    <t>https://youtu.be/qFjbDxZ2cWU</t>
  </si>
  <si>
    <t>BBE Ø75 PIVOINE VIOLET</t>
  </si>
  <si>
    <t>https://youtu.be/H0ALs5uf7FM</t>
  </si>
  <si>
    <t>BBE Ø100 ARAIGNÉE BLEUE TRAÎNÉE ARGENT</t>
  </si>
  <si>
    <t>https://tinyurl.com/y5o2zg5z</t>
  </si>
  <si>
    <t>BBE Ø100 ARAIGNÉE BLANC TRAÎNÉE ARGENT</t>
  </si>
  <si>
    <t>https://youtu.be/Zmcx5U2tKh0</t>
  </si>
  <si>
    <t>BBE Ø100 ARAIGNÉE ROUGE TRAÎNÉE ARGENT</t>
  </si>
  <si>
    <t>https://tinyurl.com/yxp53e45</t>
  </si>
  <si>
    <t>https://youtu.be/3Yu47yqnQAg</t>
  </si>
  <si>
    <t>BBE Ø100 ARAIGNÉE VIOLETTE TRAÎNÉE ARGENT</t>
  </si>
  <si>
    <t>https://youtu.be/F_VXUAPqb3U</t>
  </si>
  <si>
    <t>73612B</t>
  </si>
  <si>
    <t>BOMBE Ø125 ARAIGNEE BLEUE</t>
  </si>
  <si>
    <t>73612M</t>
  </si>
  <si>
    <t>BOMBE Ø125 ARAIGNEE MULTICOLORE</t>
  </si>
  <si>
    <t>73612R</t>
  </si>
  <si>
    <t>BOMBE Ø125 ARAIGNEE ROUGE</t>
  </si>
  <si>
    <t>73612SO</t>
  </si>
  <si>
    <t>BOMBE Ø125 ARAIGNEE SCINTILLANT OR</t>
  </si>
  <si>
    <t>BOMBE Ø125 ARAIGNEE VERTE</t>
  </si>
  <si>
    <t>73612VI</t>
  </si>
  <si>
    <t>BONBE Ø125 ARAIGNEE VIOLETTE</t>
  </si>
  <si>
    <t>73615B</t>
  </si>
  <si>
    <t>BONBE Ø150 COMETE BLEUE</t>
  </si>
  <si>
    <t>73615BC</t>
  </si>
  <si>
    <t>BOMBE Ø150 COMETE BLANC</t>
  </si>
  <si>
    <t>BBE Ø150 ARAIGNÉE PLATINE</t>
  </si>
  <si>
    <t>https://tinyurl.com/y3xre66x</t>
  </si>
  <si>
    <t>73615R</t>
  </si>
  <si>
    <t>BOMBE Ø150 COMETE ROUGE</t>
  </si>
  <si>
    <t>BBE Ø200 ARAIGNÉE MULTIPASTEL</t>
  </si>
  <si>
    <t>https://youtu.be/ZKqG5FOB5K4</t>
  </si>
  <si>
    <t>BBE Ø75 ARAIGNÉE BLEUE TRAÎNÉE ARGENT</t>
  </si>
  <si>
    <t>https://tinyurl.com/yyjqw28x</t>
  </si>
  <si>
    <t>73675BC</t>
  </si>
  <si>
    <t>BOMBE Ø75  ARAIGNEE BLANC</t>
  </si>
  <si>
    <t>BBE Ø75 ARAIGNÉE JAUNE TRAÎNÉE ARGENT</t>
  </si>
  <si>
    <t>https://youtu.be/C8sMrCRV3Q8</t>
  </si>
  <si>
    <t>BBE Ø75 ARAIGNÉE ROUGE TRAÎNÉE ARGENT</t>
  </si>
  <si>
    <t>https://tinyurl.com/y5jbta59</t>
  </si>
  <si>
    <t>BBE Ø75 ARAIGNÉE SCINTILLANT OR</t>
  </si>
  <si>
    <t>https://youtu.be/9EBBzM1nT4U</t>
  </si>
  <si>
    <t>BBE Ø75 ARAIGNÉE VERTE TRAÎNÉE ARGENT</t>
  </si>
  <si>
    <t>https://youtu.be/pJ2APq8Kjn8</t>
  </si>
  <si>
    <t>BBE Ø100 SAULE PLEUREUR CLIGNO BLANC</t>
  </si>
  <si>
    <t>https://tinyurl.com/yyodly6m</t>
  </si>
  <si>
    <t>BBE Ø100 PÉTILLANTE BLANC</t>
  </si>
  <si>
    <t>https://youtu.be/FIpz6hPQm2U</t>
  </si>
  <si>
    <t>BBE Ø100 PÉTILLANTE CITRON</t>
  </si>
  <si>
    <t>https://tinyurl.com/yxg43fzw</t>
  </si>
  <si>
    <t>BBE Ø100 PÉTILLANTE VERTE</t>
  </si>
  <si>
    <t>https://youtu.be/B3FF6VbafsU</t>
  </si>
  <si>
    <t>BBE Ø100 PÉTILLANTE ROUGE</t>
  </si>
  <si>
    <t>BBE Ø100 PÉTILLANTE ORANGE</t>
  </si>
  <si>
    <t>https://youtu.be/WWFIQL0Mzrk</t>
  </si>
  <si>
    <t>BBE Ø125 PÉTILLANTE BLANCHE</t>
  </si>
  <si>
    <t>https://tinyurl.com/y5ex7jqh</t>
  </si>
  <si>
    <t>BBE Ø125 PÉTILLANTE VERTE</t>
  </si>
  <si>
    <t>https://tinyurl.com/y4f3r97n</t>
  </si>
  <si>
    <t>BBE Ø125 PÉTILLANTE ROUGE</t>
  </si>
  <si>
    <t>https://tinyurl.com/y5bt57jc</t>
  </si>
  <si>
    <t>BBE Ø125 PÉTILLANTE ORANGE</t>
  </si>
  <si>
    <t>https://tinyurl.com/yxz7x2vu</t>
  </si>
  <si>
    <t>BBE Ø125 FILET D'OR (PREMIUM)</t>
  </si>
  <si>
    <t>https://tinyurl.com/y34vo63h</t>
  </si>
  <si>
    <t>76015-49</t>
  </si>
  <si>
    <t>BOMBE 150 MM TRONC ARAIGNEE JAUNE MAGN. AD/BB/636</t>
  </si>
  <si>
    <t>AD/BB/63646</t>
  </si>
  <si>
    <t>BBE Ø150 FILET D'OR (PREMIUM)</t>
  </si>
  <si>
    <t>https://tinyurl.com/y6y2toyp</t>
  </si>
  <si>
    <t>BOMBE Ø150  FILET D'ARGENT EN CASCADE</t>
  </si>
  <si>
    <t>1008-F4-69245235</t>
  </si>
  <si>
    <t>BBE Ø150 FILET D'ARGENT</t>
  </si>
  <si>
    <t>https://tinyurl.com/yxdlejky</t>
  </si>
  <si>
    <t>76020-81</t>
  </si>
  <si>
    <t>BOMBE 200 MM FILET D'OR AD/BB/62593 K4</t>
  </si>
  <si>
    <t>AD/BB/62593</t>
  </si>
  <si>
    <t>4,9</t>
  </si>
  <si>
    <t>BBE Ø75 PÉTILLANTE BLANC</t>
  </si>
  <si>
    <t>https://tinyurl.com/y2hzvpvs</t>
  </si>
  <si>
    <t>BBE Ø75 PÉTILLANTE CITRON</t>
  </si>
  <si>
    <t>https://youtu.be/R_kzbOUOVBw</t>
  </si>
  <si>
    <t>BBE Ø75 PÉTILLANTE VERTE</t>
  </si>
  <si>
    <t>https://youtu.be/XGBzUYMxIQk</t>
  </si>
  <si>
    <t>BBE Ø75 PÉTILLANTE ROUGE</t>
  </si>
  <si>
    <t>https://tinyurl.com/y5ym8tcb</t>
  </si>
  <si>
    <t>BBE Ø75 PÉTILLANTE ORANGE</t>
  </si>
  <si>
    <t>https://youtu.be/EMVmLpUU3NE</t>
  </si>
  <si>
    <t>BBE Ø100 ARAIGNÉE FILET D'OR</t>
  </si>
  <si>
    <t>BBE Ø100 ARAIGNÉE  ROSE + DÉTO</t>
  </si>
  <si>
    <t>https://youtu.be/05Hkrir4xKg</t>
  </si>
  <si>
    <t>BBE Ø100 ARAIGNÉE RGE &amp; FRISSON + TC RGE. TR. ARGT</t>
  </si>
  <si>
    <t>https://tinyurl.com/y6deyr3o</t>
  </si>
  <si>
    <t>BBE Ø100 PALMIER FRISSON BLANC + TC FRISSON BLANC</t>
  </si>
  <si>
    <t>https://youtu.be/rXhJueTOV80</t>
  </si>
  <si>
    <t>76112-31CE</t>
  </si>
  <si>
    <t>BOMBE Ø125  PLEUREUR FILET D'OR</t>
  </si>
  <si>
    <t>BOMBE Ø125  PLEUREUR VERT</t>
  </si>
  <si>
    <t>76112-71CE</t>
  </si>
  <si>
    <t>BOMBE Ø125  ARAIGNEE FILET D'OR FRISSON AVEC TRO</t>
  </si>
  <si>
    <t>1008-F4-29246119</t>
  </si>
  <si>
    <t>BBE Ø125 ARAIGNÉE FRISSON BLANC + TC FRISSON BLANC</t>
  </si>
  <si>
    <t>https://tinyurl.com/yxrokyjt</t>
  </si>
  <si>
    <t>76115-71CE</t>
  </si>
  <si>
    <t>BOMBE Ø150  ARAIGNEE FILET D'OR FRISSON AVEC TRO</t>
  </si>
  <si>
    <t>76115-72CE</t>
  </si>
  <si>
    <t>BOMBE Ø150  ARAIGNEE BLEUE FRISSON AVEC TRONC</t>
  </si>
  <si>
    <t>BOMBE Ø150  ARAIGNEE VERTE FRISSON AVEC TRONC</t>
  </si>
  <si>
    <t>76115-78CE</t>
  </si>
  <si>
    <t>BOMBE Ø150  ARAIGNEE MULTICOLORE FRISSON AVEC TR</t>
  </si>
  <si>
    <t>BBE Ø100 ARAIGNÉE MAGENTA</t>
  </si>
  <si>
    <t>MAGENTA</t>
  </si>
  <si>
    <t>https://tinyurl.com/y25e34cg</t>
  </si>
  <si>
    <t>BBE Ø100 ARAIGNÉE MULTIPASTEL</t>
  </si>
  <si>
    <t>https://youtu.be/hULLCl7HGJ0</t>
  </si>
  <si>
    <t>BBE Ø100 ARAIGNÉE CITRON VERT</t>
  </si>
  <si>
    <t>CITRON VERT</t>
  </si>
  <si>
    <t>https://youtu.be/XOwPdBZfiII</t>
  </si>
  <si>
    <t>BBE Ø100 ARAIGNÉE MANDARINE</t>
  </si>
  <si>
    <t>https://youtu.be/Lsc7zaRSJMI</t>
  </si>
  <si>
    <t>BBE Ø125 ARAIGNÉE CYAN</t>
  </si>
  <si>
    <t>CYAN</t>
  </si>
  <si>
    <t>https://tinyurl.com/y5s2yccs</t>
  </si>
  <si>
    <t>BBE Ø125 ARAIGNÉE MAGENTA</t>
  </si>
  <si>
    <t>https://youtu.be/N8IsqcDfgbc</t>
  </si>
  <si>
    <t>BBE Ø125 ARAIGNÉE MULTIPASTEL</t>
  </si>
  <si>
    <t>https://tinyurl.com/y6k6dgz9</t>
  </si>
  <si>
    <t>BBE Ø75 ARAIGNÉE CYAN</t>
  </si>
  <si>
    <t>https://tinyurl.com/y64vgvma</t>
  </si>
  <si>
    <t>BBE Ø75 ARAIGNÉE MAGENTA</t>
  </si>
  <si>
    <t>https://youtu.be/ZC6kodMzYS8</t>
  </si>
  <si>
    <t>76275-23</t>
  </si>
  <si>
    <t>BOMBE 75 MM ARAIGNEE MULTIPASTEL  BB/80963/07/17</t>
  </si>
  <si>
    <t>BB/80963/07/17</t>
  </si>
  <si>
    <t>3,1</t>
  </si>
  <si>
    <t>BBE Ø75 ARAIGNÉE MULTIPASTEL</t>
  </si>
  <si>
    <t>https://youtu.be/OtZO9p-uo8s</t>
  </si>
  <si>
    <t>BBE Ø75 ARAIGNÉE CITRON VERT</t>
  </si>
  <si>
    <t>https://youtu.be/C7lcSfJfnGY</t>
  </si>
  <si>
    <t>BBE Ø75 ARAIGNÉE MANDARINE</t>
  </si>
  <si>
    <t>https://tinyurl.com/y4odmfkm</t>
  </si>
  <si>
    <t>76310-09CE</t>
  </si>
  <si>
    <t>BOMBE Ø100  SPIRALE ARGENT</t>
  </si>
  <si>
    <t>76310-39CE</t>
  </si>
  <si>
    <t>BOMBE Ø100  SABLIER ARGENT</t>
  </si>
  <si>
    <t>BBE Ø100 SABLIER OR CERCLE BLEU</t>
  </si>
  <si>
    <t>BBE Ø100 COEUR ROUGE</t>
  </si>
  <si>
    <t>https://tinyurl.com/y5zkyj8h</t>
  </si>
  <si>
    <t>BOMBE Ø100  COEUR ARGENT</t>
  </si>
  <si>
    <t>76410-01CE</t>
  </si>
  <si>
    <t>BOMBE Ø100 ARAIGNEE FRISSON</t>
  </si>
  <si>
    <t>BBE Ø100 PALMIER FRISSON BLANC</t>
  </si>
  <si>
    <t>https://youtu.be/2PB2PgqkqPc</t>
  </si>
  <si>
    <t>BBE Ø100 ARAIGNÉE FILET OR</t>
  </si>
  <si>
    <t>https://youtu.be/3Q0i6sieUPg</t>
  </si>
  <si>
    <t>BBE Ø100 ARAIGNÉE ROSE</t>
  </si>
  <si>
    <t>https://youtu.be/HziUQ8eZemE</t>
  </si>
  <si>
    <t>BBE Ø150 GUIRLANDE PARACHUTE CLIGNO BLANC</t>
  </si>
  <si>
    <t>https://youtu.be/FxjDQRSiXCg</t>
  </si>
  <si>
    <t>BOMBE Ø125  CROISEMENTS BLEUS</t>
  </si>
  <si>
    <t>1008-F4-69246122</t>
  </si>
  <si>
    <t>BOMBE Ø125  CROISEMENTS ROUGES</t>
  </si>
  <si>
    <t>BBE Ø100 MOSAÏQUE MULTIPASTEL</t>
  </si>
  <si>
    <t>https://tinyurl.com/y2homhjj</t>
  </si>
  <si>
    <t>BBE Ø100 MOSAÏQUE ARGENT</t>
  </si>
  <si>
    <t>https://tinyurl.com/y3bczlxn</t>
  </si>
  <si>
    <t>BBE Ø100 MOSAÏQUE FRISSON BLANC</t>
  </si>
  <si>
    <t>https://youtu.be/oiWwDCXsh-c</t>
  </si>
  <si>
    <t>BBE Ø100 MOSAÏQUE FILET D'OR</t>
  </si>
  <si>
    <t>https://youtu.be/w5_HX3arReo</t>
  </si>
  <si>
    <t>76910-19CE</t>
  </si>
  <si>
    <t>BOMBE 100 MM MOLDAVE PLUIE OR</t>
  </si>
  <si>
    <t>BBE Ø100 MOSAÏQUE ROSE</t>
  </si>
  <si>
    <t>https://youtu.be/KJtrf2cl_uc</t>
  </si>
  <si>
    <t>BBE Ø125 MOSAÏQUE FRISSON BLANC</t>
  </si>
  <si>
    <t>https://youtu.be/71jgw_ajaDI</t>
  </si>
  <si>
    <t>BBE Ø125 MOSAÏQUE MULTIPASTEL</t>
  </si>
  <si>
    <t>https://tinyurl.com/y3swztax</t>
  </si>
  <si>
    <t>BBE Ø125 MOSAÏQUE FILET D'OR</t>
  </si>
  <si>
    <t>https://tinyurl.com/y4g687js</t>
  </si>
  <si>
    <t>BBE Ø125 MOSAÏQUE MANDARINE</t>
  </si>
  <si>
    <t>https://tinyurl.com/y6b8a9eu</t>
  </si>
  <si>
    <t>BBE Ø150 MOSAÏQUE FRISSON BLANC</t>
  </si>
  <si>
    <t>https://youtu.be/4f4vFKMNqnc</t>
  </si>
  <si>
    <t>BBE Ø150 MOSAÏQUE FILET D'OR</t>
  </si>
  <si>
    <t>https://youtu.be/QQ38O_hfq5I</t>
  </si>
  <si>
    <t>BBE Ø75 MOSAÏQUE ROUGE</t>
  </si>
  <si>
    <t>https://youtu.be/rXfMJ0gtw3c</t>
  </si>
  <si>
    <t>BBE Ø75 MOSAÏQUE MULTIPASTEL</t>
  </si>
  <si>
    <t>https://tinyurl.com/yyzbvarm</t>
  </si>
  <si>
    <t>BBE Ø75 MOSAÏQUE FRISSON BLANC</t>
  </si>
  <si>
    <t>https://youtu.be/TdBNrcz5Hao</t>
  </si>
  <si>
    <t>BBE Ø75 MOSAÏQUE FILET D'OR</t>
  </si>
  <si>
    <t>https://youtu.be/-zn_bPPgEOg</t>
  </si>
  <si>
    <t>76975-19CE</t>
  </si>
  <si>
    <t>BOMBE Ø75  MOLDAVE PLUIE D'OR</t>
  </si>
  <si>
    <t>1008-F4-69824522</t>
  </si>
  <si>
    <t>BBE Ø75 MOSAÏQUE AQUA</t>
  </si>
  <si>
    <t>https://youtu.be/dPtR0NGd0kY</t>
  </si>
  <si>
    <t>77010-20CE</t>
  </si>
  <si>
    <t>BOMBE Ø100 VIOLETTE TRAINEE ARGENT</t>
  </si>
  <si>
    <t>77010-21CE</t>
  </si>
  <si>
    <t>BOMBE Ø100  JAUNE TRAINEE ARGENT</t>
  </si>
  <si>
    <t>77010-22CE</t>
  </si>
  <si>
    <t>BOMBE Ø100  BLEUE TRAINEE ARGENT</t>
  </si>
  <si>
    <t>77010-26CE</t>
  </si>
  <si>
    <t>BOMBE Ø100  ROUGE TRAINEE ARGENT</t>
  </si>
  <si>
    <t>77010-42CE</t>
  </si>
  <si>
    <t>BOMBE 100 MM FRISSON</t>
  </si>
  <si>
    <t>77010-43CE</t>
  </si>
  <si>
    <t>BOMBE Ø100  JAUNE CHGT FRISSON</t>
  </si>
  <si>
    <t>77010-44CE</t>
  </si>
  <si>
    <t>BOMBE Ø100  BLEUE CHGT FRISSON</t>
  </si>
  <si>
    <t>77010-45CE</t>
  </si>
  <si>
    <t>BOMBE Ø100 VERTE CHGT FRISSON</t>
  </si>
  <si>
    <t>77010-47</t>
  </si>
  <si>
    <t>BOMBE 100 MM OR CHGT FRISSON AD/BB/61259  K3</t>
  </si>
  <si>
    <t>AD/BB/61259</t>
  </si>
  <si>
    <t>77010-49CE</t>
  </si>
  <si>
    <t>BOMBE Ø100 VIOLET CHGT FRISSON</t>
  </si>
  <si>
    <t>77010-59CE</t>
  </si>
  <si>
    <t>BOMBE Ø100  ROUGE CHGT FRISSON</t>
  </si>
  <si>
    <t>BBE Ø100 ARAIGNÉE BLEU TR. ARGT + TC BLEU TR. ARGT</t>
  </si>
  <si>
    <t>https://tinyurl.com/y63kt6j5</t>
  </si>
  <si>
    <t>77010-74CE</t>
  </si>
  <si>
    <t>BOMBE Ø100 ARAIGNEE JAUNE AVEC TRONC</t>
  </si>
  <si>
    <t>BBE Ø100 ARAIGNÉE VERT TR. ARGT + TC VERT TR. ARGT</t>
  </si>
  <si>
    <t>https://youtu.be/gEfOg5Cu5DU</t>
  </si>
  <si>
    <t>BBE Ø100 ARAIGNÉE ROUGE TR. ARGT + TC RGE TR. ARGT</t>
  </si>
  <si>
    <t>https://youtu.be/_dU_7tWXeIs</t>
  </si>
  <si>
    <t>77010-78CE</t>
  </si>
  <si>
    <t>BOMBE Ø100 ARAIGNEE FRISSON AVEC TRONC</t>
  </si>
  <si>
    <t>BBE Ø100 FILET D'OR (PREMIUM)</t>
  </si>
  <si>
    <t>https://tinyurl.com/y36dck9p</t>
  </si>
  <si>
    <t>BBE Ø100 FILET FRISSON</t>
  </si>
  <si>
    <t>https://youtu.be/7z767l4UF9k</t>
  </si>
  <si>
    <t>77075-07CE</t>
  </si>
  <si>
    <t>BOMBE Ø75  PIVOINE OR</t>
  </si>
  <si>
    <t>1008-F4-69245224</t>
  </si>
  <si>
    <t>77075-20CE</t>
  </si>
  <si>
    <t>BOMBE 75 MM VIOLETTE TRAINEE ARGENT</t>
  </si>
  <si>
    <t>77075-21CE</t>
  </si>
  <si>
    <t>BOMBE 75 MM JAUNE TRAINEE ARGENT</t>
  </si>
  <si>
    <t>1008-F4-6925223</t>
  </si>
  <si>
    <t>77075-22CE</t>
  </si>
  <si>
    <t>BOMBE 75 MM BLEUE TRAINEE ARGENT</t>
  </si>
  <si>
    <t>77075-25CE</t>
  </si>
  <si>
    <t>BOMBE 75 MM VERTE TRAINEE ARGENT</t>
  </si>
  <si>
    <t>BOMBE Ø75  ROUGE TRAINEE ARGENT</t>
  </si>
  <si>
    <t>77075-29CE</t>
  </si>
  <si>
    <t>BOMBE Ø75  ARGENT TRAINEE ARGENT</t>
  </si>
  <si>
    <t>77075-43CE</t>
  </si>
  <si>
    <t>BOMBE Ø75  JAUNE CHGT FRISSON</t>
  </si>
  <si>
    <t>77075-44CE</t>
  </si>
  <si>
    <t>BOMBE Ø75  BLEU CHGT FRISSON</t>
  </si>
  <si>
    <t>77075-45CE</t>
  </si>
  <si>
    <t>BOMBE Ø75 VERT CHGT FRISSON</t>
  </si>
  <si>
    <t>77075-47CE</t>
  </si>
  <si>
    <t>BOMBE Ø75  OR CHGT FRISSON</t>
  </si>
  <si>
    <t>1008-F4-29245223</t>
  </si>
  <si>
    <t>77075-49CE</t>
  </si>
  <si>
    <t>BOMBE Ø75 VIOLET CHGT FRISSON</t>
  </si>
  <si>
    <t>77075-50CE</t>
  </si>
  <si>
    <t>BOMBE Ø75  MULTICOLORE CHGT FRISSON</t>
  </si>
  <si>
    <t>77075-59CE</t>
  </si>
  <si>
    <t>BOMBE Ø75  ROUGE CHGT FRISSON</t>
  </si>
  <si>
    <t>77075-61CE</t>
  </si>
  <si>
    <t>BOMBE 75 MM CERCLE JAUNE</t>
  </si>
  <si>
    <t>1008-F4-69246112</t>
  </si>
  <si>
    <t>77075-72CE</t>
  </si>
  <si>
    <t>BOMBE Ø75 ARAIGNEE BLEUE + TRONC</t>
  </si>
  <si>
    <t>77075-74CE</t>
  </si>
  <si>
    <t>BOMBE Ø75 ARAIGNEE JAUNE + TRONC</t>
  </si>
  <si>
    <t>77075-75CE</t>
  </si>
  <si>
    <t>BOMBE Ø75  ARAIGNEE VERTE + TRONC</t>
  </si>
  <si>
    <t>77075-76CE</t>
  </si>
  <si>
    <t>BOMBE Ø75  ARAIGNEE ROUGE + TRONC</t>
  </si>
  <si>
    <t>BBE Ø75 FILET D'OR (PREMIUM)</t>
  </si>
  <si>
    <t>https://tinyurl.com/y2ocwks2</t>
  </si>
  <si>
    <t>BBE Ø75 FILET D'ARGENT (PREMIUM)</t>
  </si>
  <si>
    <t>https://youtu.be/dIL0FC3WsvU</t>
  </si>
  <si>
    <t>77210-32</t>
  </si>
  <si>
    <t>BOMBE 100 MM TRONC + BLEU ARAIGNEE ARGENT -BB/801</t>
  </si>
  <si>
    <t>BB/80183/07/17</t>
  </si>
  <si>
    <t>77210-32CE</t>
  </si>
  <si>
    <t>BOMBE 100MM TRONC + BLEU ARAIGNEE ARGENT</t>
  </si>
  <si>
    <t>BBE Ø125 CHRYS. BLEU TR. ARGENT + TC BLEU TR. ARGT</t>
  </si>
  <si>
    <t>CHRYSANTHEME</t>
  </si>
  <si>
    <t>https://tinyurl.com/y3zsklm8</t>
  </si>
  <si>
    <t>BOMBE Ø125  TRONC + VERTE</t>
  </si>
  <si>
    <t>BBE Ø125 CHRYS. ROUGE TR. ARGENT + TC RGE TR. ARGT</t>
  </si>
  <si>
    <t>https://tinyurl.com/y69r9c9g</t>
  </si>
  <si>
    <t>BBE Ø125 CHRYS. MULTI TRAÎNÉE ARGENT + TC ARGENT</t>
  </si>
  <si>
    <t>https://youtu.be/bBFWSTBAJS4</t>
  </si>
  <si>
    <t>BBE Ø150 CLIGNO BLANC + TC ARGENT</t>
  </si>
  <si>
    <t>https://tinyurl.com/y44q5foa</t>
  </si>
  <si>
    <t>BOMBE Ø150  TRONC + ROSE</t>
  </si>
  <si>
    <t>77215-28</t>
  </si>
  <si>
    <t>BOMBE 150 MM TRONC + AQUA BB/80423/07/17- K4</t>
  </si>
  <si>
    <t>BB/80423/07/17</t>
  </si>
  <si>
    <t>77275-17</t>
  </si>
  <si>
    <t>BOMBE 75 MM TRONC + FRISSON BLANC BB/81010/07/17 -</t>
  </si>
  <si>
    <t>BB/81010/07/17</t>
  </si>
  <si>
    <t>BBE Ø75 ARAIGNÉE FRISSON BLANC + TC FRISSON BLANC</t>
  </si>
  <si>
    <t>https://youtu.be/ITTqByenG9E</t>
  </si>
  <si>
    <t>77275-20</t>
  </si>
  <si>
    <t>BOMBE 75 MM TRONC ROSE + ROSE BB/81013/07/17 -  K3</t>
  </si>
  <si>
    <t>BB/81013/07/17</t>
  </si>
  <si>
    <t>BBE Ø75 PIVOINE ROSE + TC ROSE TRAÎNÉE OR</t>
  </si>
  <si>
    <t>https://tinyurl.com/y4rbt872</t>
  </si>
  <si>
    <t>BBE Ø75 PIVOINE CITRON + TC CITRON TRAÎNÉE ARGENT</t>
  </si>
  <si>
    <t>https://tinyurl.com/yyejcs59</t>
  </si>
  <si>
    <t>BBE Ø75 PIVOINE BLEUE PISTIL ARGENT + TC BLEU</t>
  </si>
  <si>
    <t>https://tinyurl.com/yy2vhtx8</t>
  </si>
  <si>
    <t>BOMBE Ø150  BLEUE CASCADE</t>
  </si>
  <si>
    <t>1008-F4-69246457</t>
  </si>
  <si>
    <t>BOMBE Ø150  JAUNE CASCADE</t>
  </si>
  <si>
    <t>BOMBE Ø150  VERTE CASCADE</t>
  </si>
  <si>
    <t>BOMBE Ø150  ROUGE CASCADE</t>
  </si>
  <si>
    <t>BOMBE Ø150  ORANGE CASCADE</t>
  </si>
  <si>
    <t>BOMBE Ø150  VIOLETTE CASCADE</t>
  </si>
  <si>
    <t>77512-40</t>
  </si>
  <si>
    <t>BOMBE Ø125  ROSE A CHGT FRISSON AVEC PISTIL FRIS</t>
  </si>
  <si>
    <t>1170-F4-02058</t>
  </si>
  <si>
    <t>77512-57</t>
  </si>
  <si>
    <t>BOMBE Ø125  ARAIGNEE CLIGNOTANTE OR</t>
  </si>
  <si>
    <t>77515-33</t>
  </si>
  <si>
    <t>BOMBE 150 MM BLANCHE A CHGT FRISSON AVEC PISTIL F</t>
  </si>
  <si>
    <t>BOMBE Ø150 ARAIGNÉE CLIGNOTANTE ARGENT</t>
  </si>
  <si>
    <t>BOMBE Ø150  ARAIGNEE CLIGNOTANTE OR</t>
  </si>
  <si>
    <t>81010-19</t>
  </si>
  <si>
    <t>BOMBE Ø100  FILET D'ARGENT</t>
  </si>
  <si>
    <t>81010-35</t>
  </si>
  <si>
    <t>BOMBE Ø100  PIVOINE CLIGNOTANTE VERTE</t>
  </si>
  <si>
    <t>81010-39</t>
  </si>
  <si>
    <t>BOMBE Ø100  PIVOINE CLIGNOTANTE ARGENT</t>
  </si>
  <si>
    <t>81075-01</t>
  </si>
  <si>
    <t>BOMBE Ø75  PIVOINE FRISSON</t>
  </si>
  <si>
    <t>BBE Ø75 FILET FRISSON</t>
  </si>
  <si>
    <t>https://youtu.be/PHoNSNvYPPw</t>
  </si>
  <si>
    <t>BBE Ø100 ARAIGNÉE FRISSON BLANC + TC FRISSON BLANC</t>
  </si>
  <si>
    <t>https://tinyurl.com/y2k6sewz</t>
  </si>
  <si>
    <t>BBE Ø100 FILET D'OR + TC FILET D'OR</t>
  </si>
  <si>
    <t>https://tinyurl.com/yyr6wavd</t>
  </si>
  <si>
    <t>BBE Ø100 PIVOINE ROSE + TC ROSE</t>
  </si>
  <si>
    <t>BBE Ø100 PIVOINE CITRON + TC CITRON</t>
  </si>
  <si>
    <t>https://tinyurl.com/y2qm5mnk</t>
  </si>
  <si>
    <t>BBE Ø100 PIVOINE BLEUE PISTIL ARGENT + TC BLEU</t>
  </si>
  <si>
    <t>https://tinyurl.com/y2pgstwk</t>
  </si>
  <si>
    <t>BBE Ø75 FILET D'OR + TC FILET D'OR</t>
  </si>
  <si>
    <t>https://youtu.be/XtJ4dJxSeIA</t>
  </si>
  <si>
    <t>BBE Ø75 ARAIGNÉE SCINTILLANT OR + TC SCINT. OR</t>
  </si>
  <si>
    <t>https://youtu.be/oQ4o-v4Xz5g</t>
  </si>
  <si>
    <t>BBE Ø100 FILET D'OR PISTIL FRISSON + TC FILET D'OR</t>
  </si>
  <si>
    <t>https://tinyurl.com/yxw49prn</t>
  </si>
  <si>
    <t>BBE Ø100 CASCADE FILET D'ARGENT</t>
  </si>
  <si>
    <t>BBE Ø100 MOSAÏQUE TRICOLORE</t>
  </si>
  <si>
    <t>https://youtu.be/FPIHMp3IoyM</t>
  </si>
  <si>
    <t>89710-18</t>
  </si>
  <si>
    <t>BOMBE Ø100 SPIRALE FILET D'OR</t>
  </si>
  <si>
    <t>89710-72</t>
  </si>
  <si>
    <t>BOMBE Ø100 ETOILE BLEUE</t>
  </si>
  <si>
    <t>BBE Ø50 SONORE</t>
  </si>
  <si>
    <t>2806-F4-000984</t>
  </si>
  <si>
    <t>BBE Ø75 SONORE</t>
  </si>
  <si>
    <t>https://tinyurl.com/yybsjemp</t>
  </si>
  <si>
    <t>BBE Ø100 OEUFS DE DRAGON</t>
  </si>
  <si>
    <t>https://youtu.be/UqEnzva7xdk</t>
  </si>
  <si>
    <t>https://tinyurl.com/y3q5vun2</t>
  </si>
  <si>
    <t>https://tinyurl.com/y5tq2r5q</t>
  </si>
  <si>
    <t>https://tinyurl.com/y365frze</t>
  </si>
  <si>
    <t>https://youtu.be/IptB90-eOBo</t>
  </si>
  <si>
    <t>BBE Ø100 PIVOINE ARGENT</t>
  </si>
  <si>
    <t>https://youtu.be/LwHoKvIbEGc</t>
  </si>
  <si>
    <t>https://tinyurl.com/y6oe43jz</t>
  </si>
  <si>
    <t>BBE Ø100 CLIGNO OR</t>
  </si>
  <si>
    <t>https://tinyurl.com/y3nul4kj</t>
  </si>
  <si>
    <t>BBE Ø100 FILET D'OR</t>
  </si>
  <si>
    <t>BBE Ø100 FILET D'ARGENT</t>
  </si>
  <si>
    <t>BBE Ø100 PIVOINE ROSE</t>
  </si>
  <si>
    <t>https://youtu.be/E6mp0wrFPUk</t>
  </si>
  <si>
    <t>BBE Ø100 PIVOINE ORANGE</t>
  </si>
  <si>
    <t>https://tinyurl.com/y23s4x3g</t>
  </si>
  <si>
    <t>91010-33</t>
  </si>
  <si>
    <t>91010-35</t>
  </si>
  <si>
    <t>91010-36</t>
  </si>
  <si>
    <t>BOMBE Ø100  PIVOINE CLIGNOTANTE ROUGE 704436</t>
  </si>
  <si>
    <t>91010-37</t>
  </si>
  <si>
    <t>BOMBE Ø100  PIVOINE CLIGNOTANTE OR</t>
  </si>
  <si>
    <t>91010-41</t>
  </si>
  <si>
    <t>BOMBE Ø100  PIVOINE CLIGNOTANTE CITRON</t>
  </si>
  <si>
    <t>91010-43</t>
  </si>
  <si>
    <t>BOMBE Ø100  PIVOINE CLIGNOTANTE ORANGE</t>
  </si>
  <si>
    <t>91012-08</t>
  </si>
  <si>
    <t>https://youtu.be/hQBKHu4TU04</t>
  </si>
  <si>
    <t>BBE Ø125 OEUFS DE DRAGON</t>
  </si>
  <si>
    <t>https://youtu.be/VNdm_68BAVg</t>
  </si>
  <si>
    <t>91012-19</t>
  </si>
  <si>
    <t>BOMBE Ø125  FILET D'ARGENT</t>
  </si>
  <si>
    <t>BBE Ø50 OEUFS DE DRAGON</t>
  </si>
  <si>
    <t>https://youtu.be/0ebOFL7VPLU</t>
  </si>
  <si>
    <t>BBE Ø50 PIVOINE BLEUE</t>
  </si>
  <si>
    <t>https://youtu.be/vF0E33KPeLU</t>
  </si>
  <si>
    <t>BBE Ø50 PIVOINE VERTE</t>
  </si>
  <si>
    <t>https://tinyurl.com/yxosljbh</t>
  </si>
  <si>
    <t>BBE Ø50 PIVOINE ROUGE</t>
  </si>
  <si>
    <t>https://youtu.be/Lc7iYFEp1s8</t>
  </si>
  <si>
    <t>BBE Ø50 PIVOINE ARGENT</t>
  </si>
  <si>
    <t>https://tinyurl.com/y4336jf6</t>
  </si>
  <si>
    <t>BBE Ø50 FILET D'OR</t>
  </si>
  <si>
    <t>https://youtu.be/O824RNOlQxY</t>
  </si>
  <si>
    <t>BBE Ø50 PIVOINE ROSE</t>
  </si>
  <si>
    <t>https://youtu.be/H1J6wDUVXoQ</t>
  </si>
  <si>
    <t>BBE Ø50 CLIGNO BLANC</t>
  </si>
  <si>
    <t>https://youtu.be/xc69SWL6ZYo</t>
  </si>
  <si>
    <t>BBE Ø75 OEUFS DE DRAGON</t>
  </si>
  <si>
    <t>https://youtu.be/rOmO6OcAxDE</t>
  </si>
  <si>
    <t>https://tinyurl.com/y4c5aun4</t>
  </si>
  <si>
    <t>https://tinyurl.com/y5eyhu2j</t>
  </si>
  <si>
    <t>BBE Ø75 PIVOINE JAUNE</t>
  </si>
  <si>
    <t>https://youtu.be/ciCqOJOB7kU</t>
  </si>
  <si>
    <t>BBE Ø75  PIVOINE VERTE</t>
  </si>
  <si>
    <t>https://youtu.be/4T_NKRmmR0I</t>
  </si>
  <si>
    <t>https://youtu.be/kliQmyPpG74</t>
  </si>
  <si>
    <t>https://youtu.be/G_1UuUvxr7k</t>
  </si>
  <si>
    <t>BBE Ø75 PIVOINE ARGENT</t>
  </si>
  <si>
    <t>https://youtu.be/ZTnkEZ8SIkU</t>
  </si>
  <si>
    <t>BBE Ø75 PIVOINE VIOLETTE</t>
  </si>
  <si>
    <t>https://youtu.be/VK_IsErVvrs</t>
  </si>
  <si>
    <t>BBE Ø75 FILET D'OR</t>
  </si>
  <si>
    <t>https://youtu.be/GdbuqP4-0FA</t>
  </si>
  <si>
    <t>BBE Ø75 FILET D'ARGENT</t>
  </si>
  <si>
    <t>https://youtu.be/Hz0v9b6wRK0</t>
  </si>
  <si>
    <t>BBE Ø75 PIVOINE ROSE</t>
  </si>
  <si>
    <t>https://tinyurl.com/y59bqo49</t>
  </si>
  <si>
    <t>BBE Ø75 PIVOINE ORANGE</t>
  </si>
  <si>
    <t>91075-37</t>
  </si>
  <si>
    <t>BOMBE Ø75  PIVOINE CLIGNOTANTE OR</t>
  </si>
  <si>
    <t>https://tinyurl.com/y6s3d2zz</t>
  </si>
  <si>
    <t>BBE Ø50 PIVOINE ROUGE À OEUFS DE DRAGON</t>
  </si>
  <si>
    <t>https://youtu.be/RmradTUAPbc</t>
  </si>
  <si>
    <t>BBE Ø50 PIVOINE MULTICOLORE À OEUFS DE DRAGON</t>
  </si>
  <si>
    <t>https://tinyurl.com/y69o7kbb</t>
  </si>
  <si>
    <t>BBE Ø75 SCINTILLANT OR ET ROSE</t>
  </si>
  <si>
    <t>https://tinyurl.com/y45k9e22</t>
  </si>
  <si>
    <t>BBE Ø100 FILET D'OR À BLEU + TC FILET D'OR</t>
  </si>
  <si>
    <t>https://tinyurl.com/y578hqh8</t>
  </si>
  <si>
    <t>91212-16</t>
  </si>
  <si>
    <t>BOMBE Ø125  PLUIE OR AVEC TRONC PLUIE OR</t>
  </si>
  <si>
    <t>BBE Ø125 FILET D'ARGENT + TC ARGENT</t>
  </si>
  <si>
    <t>https://tinyurl.com/yypgndmk</t>
  </si>
  <si>
    <t>91215-22</t>
  </si>
  <si>
    <t>BOMBE Ø150  TRONC + AQUA</t>
  </si>
  <si>
    <t>BBE Ø75 FILET D'OR À BLEU + TC FILET D'OR</t>
  </si>
  <si>
    <t>BBE Ø75 MULTICOLORE À OEUFS DE DRAGON</t>
  </si>
  <si>
    <t>https://youtu.be/xmFBKbQToRA</t>
  </si>
  <si>
    <t>BBE Ø100 ARGENT À BLEU</t>
  </si>
  <si>
    <t>BBE Ø100 ARGENT À JAUNE</t>
  </si>
  <si>
    <t>BBE Ø100 ARGENT À VERT</t>
  </si>
  <si>
    <t>https://youtu.be/juRVTKEsFRk</t>
  </si>
  <si>
    <t>BBE Ø100 ARGENT À ROUGE</t>
  </si>
  <si>
    <t>https://tinyurl.com/y32fddwa</t>
  </si>
  <si>
    <t>BBE Ø100 ARGENT À AMBRE</t>
  </si>
  <si>
    <t>BBE Ø100 ARGENT À MULTICOLORE</t>
  </si>
  <si>
    <t>https://youtu.be/L8EcCKzeIX8</t>
  </si>
  <si>
    <t>BBE Ø100 ARGENT À BLANC</t>
  </si>
  <si>
    <t>https://tinyurl.com/y5w8qwc5</t>
  </si>
  <si>
    <t>BBE Ø100 ARGENT À VIOLET</t>
  </si>
  <si>
    <t>https://youtu.be/HwlS7VmasR8</t>
  </si>
  <si>
    <t>91412-11</t>
  </si>
  <si>
    <t>BOMBE Ø125  FILET D'OR CHGT CLIGNOTANT AVEC TRONC</t>
  </si>
  <si>
    <t>BBE Ø125 ARGENT À BLEU</t>
  </si>
  <si>
    <t>https://youtu.be/NufU7nk-VQs</t>
  </si>
  <si>
    <t>BBE Ø125 ARGENT À VERT</t>
  </si>
  <si>
    <t>https://youtu.be/eKjdcQPFV3I</t>
  </si>
  <si>
    <t>BBE Ø125 ARGENT À ROUGE</t>
  </si>
  <si>
    <t>https://youtu.be/KSw6irk0jmg</t>
  </si>
  <si>
    <t>BBE Ø125 ARGENT À MULTICOLORE</t>
  </si>
  <si>
    <t>https://youtu.be/XqPugUCAkjE</t>
  </si>
  <si>
    <t>BBE Ø125 ARGENT À VIOLET</t>
  </si>
  <si>
    <t>https://tinyurl.com/y3b36wzf</t>
  </si>
  <si>
    <t>BBE Ø50 ARGENT À BLEU</t>
  </si>
  <si>
    <t>https://youtu.be/N2kvGwQfbD8</t>
  </si>
  <si>
    <t>BBE Ø50 ARGENT À JAUNE</t>
  </si>
  <si>
    <t>https://youtu.be/w9N1nKAhuWc</t>
  </si>
  <si>
    <t>BBE Ø50 ARGENT À VERT</t>
  </si>
  <si>
    <t>https://youtu.be/U7osnHKjcLU</t>
  </si>
  <si>
    <t>BBE Ø50 ARGENT À ROUGE</t>
  </si>
  <si>
    <t>https://tinyurl.com/yy9a8jy8</t>
  </si>
  <si>
    <t>https://tinyurl.com/y6d36fol</t>
  </si>
  <si>
    <t>BBE Ø50 ARGENT À MULTICOLORE</t>
  </si>
  <si>
    <t>https://tinyurl.com/y462pvz2</t>
  </si>
  <si>
    <t>BBE Ø50 ARGENT À BLANC</t>
  </si>
  <si>
    <t>https://youtu.be/Pw-nEn7Oyvw</t>
  </si>
  <si>
    <t>BBE Ø50 ARGENT À VIOLET</t>
  </si>
  <si>
    <t>https://youtu.be/1qRd-Uab-uc</t>
  </si>
  <si>
    <t>91460-12</t>
  </si>
  <si>
    <t>BOMBE Ø60  PIVOINE TRAINEE ARGENT A CHGT BLEU</t>
  </si>
  <si>
    <t>91460-12G5</t>
  </si>
  <si>
    <t>GRAPPE Ø60  PIVOINE TRAINEE ARGENT A CHGT BLEU</t>
  </si>
  <si>
    <t>91460-21</t>
  </si>
  <si>
    <t>BOMBE Ø60  PIVOINE TRAINEE ARGENT A CHGT JAUNE</t>
  </si>
  <si>
    <t>GRAPPE Ø60  PIVOINE TRAINEE ARGENT A CHGT JAUNE</t>
  </si>
  <si>
    <t>91460-33</t>
  </si>
  <si>
    <t>BOMBE Ø60  PIVOINE TRAINEE ARGENT A CHGT VERT</t>
  </si>
  <si>
    <t>GRAPPE Ø60  PIVOINE TRAINEE ARGENT A CHGT VERT</t>
  </si>
  <si>
    <t>91460-42</t>
  </si>
  <si>
    <t>BOMBE Ø60  PIVOINE TRAINEE ARGENT A CHGT ROUGE</t>
  </si>
  <si>
    <t>91460-42G5</t>
  </si>
  <si>
    <t>GRAPPE Ø60  PIVOINE TRAINEE ARGENT A CHGT ROUGE</t>
  </si>
  <si>
    <t>91460-51</t>
  </si>
  <si>
    <t>BOMBE Ø60  PIVOINE TRAINEE ARGENT A CHGT OR</t>
  </si>
  <si>
    <t>91460-51G5</t>
  </si>
  <si>
    <t>GRAPPE Ø60  PIVOINE TRAINEE ARGENT A CHGT OR</t>
  </si>
  <si>
    <t>91460-62</t>
  </si>
  <si>
    <t>BOMBE Ø60  PIVOINE TRAINEE ARGENT A CHGT MULTI</t>
  </si>
  <si>
    <t>91460-63</t>
  </si>
  <si>
    <t>BOMBE Ø60  PIVOINE TRAINEE ARGENT A CHGT ARGEN</t>
  </si>
  <si>
    <t>GRAPPE Ø60 PIVOINE TRAINEE ARGENT A CHGT ARGENT</t>
  </si>
  <si>
    <t>91460-72</t>
  </si>
  <si>
    <t>BOMBE Ø60 PIVOINE TRAINEE ARGENT A CHGT VIOLET</t>
  </si>
  <si>
    <t>91460-72G5</t>
  </si>
  <si>
    <t>GRAPPE Ø60 PIVOINE TRAINEE ARGENT A CHGT VIOLET</t>
  </si>
  <si>
    <t>BBE Ø75 ARGENT À BLEU</t>
  </si>
  <si>
    <t>https://youtu.be/7B8CXL5-ewg</t>
  </si>
  <si>
    <t>BBE Ø75 ARGENT À VERT</t>
  </si>
  <si>
    <t>https://youtu.be/aSBxoCjtKQg</t>
  </si>
  <si>
    <t>BBE Ø75 ARGENT À ROUGE</t>
  </si>
  <si>
    <t>https://youtu.be/b-EbxcqCeNY</t>
  </si>
  <si>
    <t>BBE Ø75 ARGENT À JAUNE</t>
  </si>
  <si>
    <t>https://youtu.be/yyY5Uxmh64Q</t>
  </si>
  <si>
    <t>BBE Ø75 ARGENT À MULTICOLORE</t>
  </si>
  <si>
    <t>https://youtu.be/IcohF5PiYnc</t>
  </si>
  <si>
    <t>BOMBE Ø75 PIVOINE TRAÎNÉE ARGENT À CHGT ARGENT</t>
  </si>
  <si>
    <t>BBE Ø75 ARGENT À VIOLET</t>
  </si>
  <si>
    <t>https://youtu.be/Ax5cz1rga4M</t>
  </si>
  <si>
    <t>BBE Ø75 OR À CLIGNO BLANC</t>
  </si>
  <si>
    <t>https://tinyurl.com/y4ukad38</t>
  </si>
  <si>
    <t>BBE Ø100 ARGENT À ROUGE À BLEU</t>
  </si>
  <si>
    <t>https://youtu.be/paHqdkYgJUA</t>
  </si>
  <si>
    <t>BBE Ø125 FILET D'OR À ROSE + TC FILET D'OR</t>
  </si>
  <si>
    <t>https://tinyurl.com/y6tyj23s</t>
  </si>
  <si>
    <t>BOMBE Ø125 FILET D'OR CHGT BLEU + TRONC CLIGNO</t>
  </si>
  <si>
    <t>BBE Ø125 FILET D'OR À BLEU + TC FILET D'OR</t>
  </si>
  <si>
    <t>https://youtu.be/dsBma8QV1SY</t>
  </si>
  <si>
    <t>BBE Ø125 FILET D'OR À CLIGNO BLANC + TC FILET D'OR</t>
  </si>
  <si>
    <t>91512-68</t>
  </si>
  <si>
    <t>BOMBE Ø125  FILET D'OR A CHGT MULTICOLORE AVEC T</t>
  </si>
  <si>
    <t>91512-88</t>
  </si>
  <si>
    <t>BOMBE Ø125  VAGUE MULTICOLORE AVEC TRONC</t>
  </si>
  <si>
    <t>BBE Ø75 DRAPEAU BLEU/BLANC/ROUGE</t>
  </si>
  <si>
    <t>https://youtu.be/VGzUzm5emLY</t>
  </si>
  <si>
    <t>BBE Ø100 ROSE À OEUFS DRAGON CENTRE OEUFS DRAGON</t>
  </si>
  <si>
    <t>https://youtu.be/b6eXXUasf2E</t>
  </si>
  <si>
    <t>BBE Ø100 BLANC À OEUFS DRAGON CENTRE OEUFS DRAGON</t>
  </si>
  <si>
    <t>BBE Ø100 VERT À OEUFS DRAGON CENTRE OEUFS DRAGON</t>
  </si>
  <si>
    <t>BBE Ø100 ROUGE À OEUFS DRAGON CENTRE OEUFS DRAGON</t>
  </si>
  <si>
    <t>https://tinyurl.com/y6qo5e85</t>
  </si>
  <si>
    <t>BBE Ø100 BLEU À ARGENT CTRE CLI ROUGE + TC ARGENT</t>
  </si>
  <si>
    <t>https://tinyurl.com/yynn6qtc</t>
  </si>
  <si>
    <t>BOMBE 125MM PIVOINE ROSE A CHGT FRISSON 77512-40</t>
  </si>
  <si>
    <t>91612-03</t>
  </si>
  <si>
    <t>BOMBE Ø125 PIVOINE BLANCHE A CHGT FRISSON PISTIL</t>
  </si>
  <si>
    <t>BOMBE Ø125  PIVOINE VERTE A CHGT FRISSON PISTIL</t>
  </si>
  <si>
    <t>91612-06</t>
  </si>
  <si>
    <t>BOMBE Ø125  PIVOINE ROUGE A CHGT FRISSON PISTIL</t>
  </si>
  <si>
    <t>BOMBE Ø150  PIVOINE ROSE A CHGT FRISSON PISTIL F</t>
  </si>
  <si>
    <t>91615-03</t>
  </si>
  <si>
    <t>BOMBE Ø150 PIVOINE BLANCHE A CHGT FRISSON PISTI</t>
  </si>
  <si>
    <t>BOMBE Ø150 PIVOINE VERTE A CHGT FRISSON PISTIL</t>
  </si>
  <si>
    <t>91615-06</t>
  </si>
  <si>
    <t>BOMBE Ø150 PIVOINE ROUGE A CHGT FRISSON PISTIL</t>
  </si>
  <si>
    <t>BBE Ø75 ROSE À OEUFS DE DRAGON CENTRE OEUFS DRAGON</t>
  </si>
  <si>
    <t>https://youtu.be/q-GcettNuuU</t>
  </si>
  <si>
    <t>BBE Ø75 BLANC À OEUFS DRAGON CENTRE OEUFS DRAGON</t>
  </si>
  <si>
    <t>https://youtu.be/fLd_w0m85Mk</t>
  </si>
  <si>
    <t>BBE Ø75 VERT À OEUFS DE DRAGON CENTRE OEUFS DRAGON</t>
  </si>
  <si>
    <t>https://youtu.be/8ur3J22auNE</t>
  </si>
  <si>
    <t>BBE Ø75 ROUGE À OEUFS DRAGON CENTRE OEUFS DRAGON</t>
  </si>
  <si>
    <t>https://youtu.be/EF55XZ58aT4</t>
  </si>
  <si>
    <t>BBE Ø75 PAILLETTE OR À BLEU CENTRE ROUGE</t>
  </si>
  <si>
    <t>https://youtu.be/t3YKmvARR4g</t>
  </si>
  <si>
    <t>BBE Ø75 BLEU À ARGENT CENTRE ROUGE + TC ARGENT</t>
  </si>
  <si>
    <t>https://youtu.be/jquFBKbkww0</t>
  </si>
  <si>
    <t>BBE Ø100 BLEU À OEUFS DRAGON CENTRE OEUFS DRAGON</t>
  </si>
  <si>
    <t>https://tinyurl.com/y4n3r8ym</t>
  </si>
  <si>
    <t>91710-43</t>
  </si>
  <si>
    <t>BOMBE Ø100 FRISSON BLANC PISTIL VERT</t>
  </si>
  <si>
    <t>91710-51</t>
  </si>
  <si>
    <t>BOMBE Ø100 FRISSON BLANC PISTIL ROUGE</t>
  </si>
  <si>
    <t>91712-02FR</t>
  </si>
  <si>
    <t>BOMBE Ø125 PIVOINE BLEUE PISTIL FRISSON 7Ø7512-32</t>
  </si>
  <si>
    <t>91715-02FR</t>
  </si>
  <si>
    <t>BOMBE Ø150 PIVOINE BLEUE PISTIL FRISSON 7Ø7515-32</t>
  </si>
  <si>
    <t>BBE Ø75 BLEU À OEUFS DE DRAGON CENTRE OEUFS DRAGON</t>
  </si>
  <si>
    <t>https://youtu.be/yg97e9MoSds</t>
  </si>
  <si>
    <t>91775-21</t>
  </si>
  <si>
    <t>BOMBE Ø75 FRISSON BLANC PISTIL BLEU</t>
  </si>
  <si>
    <t>91775-22</t>
  </si>
  <si>
    <t>BOMBE Ø75 PIVOINE FRISSON BLANC PISTIL BLEU</t>
  </si>
  <si>
    <t>91775-51</t>
  </si>
  <si>
    <t>BOMBE Ø75 PIVOINE FRISSON  PISTIL ROUGE</t>
  </si>
  <si>
    <t>91775-60</t>
  </si>
  <si>
    <t>BOMBE Ø75 PIVOINE FRISSON BLANC PISTIL ROUGE</t>
  </si>
  <si>
    <t>91810-07</t>
  </si>
  <si>
    <t>BOMBE Ø100 PIVOINE OR PISTIL FRISSON BLANC</t>
  </si>
  <si>
    <t>91812-07</t>
  </si>
  <si>
    <t>BOMBE Ø125 PIVOINE OR PISTIL FRISSON BLANC</t>
  </si>
  <si>
    <t>91812-31</t>
  </si>
  <si>
    <t>BOMBE Ø125 PIVOINE MULTICOLORE PISTIL CLIGNOTANT</t>
  </si>
  <si>
    <t>BBE Ø125 PLUIE D'OR À VIOLET + TC PLUIE D'OR</t>
  </si>
  <si>
    <t>https://youtu.be/CDYaJjp7cKQ</t>
  </si>
  <si>
    <t>BBE Ø75 ROUGE CENTRE BLEU + TC ARGENT</t>
  </si>
  <si>
    <t>https://tinyurl.com/y39xpsnx</t>
  </si>
  <si>
    <t>BBE Ø75 MI BLEUE MI ROUGE TRAÎNÉE ARGENT</t>
  </si>
  <si>
    <t>MI / MI</t>
  </si>
  <si>
    <t>https://youtu.be/MWztSxjkdJk</t>
  </si>
  <si>
    <t>BBE Ø75 MI BLEUE MI FILET D'ARGENT</t>
  </si>
  <si>
    <t>https://youtu.be/mjz2u7U2Mhw</t>
  </si>
  <si>
    <t>BBE Ø75 MI ROUGE MI FILET D'ARGENT</t>
  </si>
  <si>
    <t>https://youtu.be/R24g72h-sVk</t>
  </si>
  <si>
    <t>BBE Ø100 MI ROUGE MI BLEU + TC ARGENT</t>
  </si>
  <si>
    <t>https://youtu.be/NjwDmnp2aNA</t>
  </si>
  <si>
    <t>BOMBE Ø125 TRONC ARGENT + BOMBE ROUGE/ BLEU</t>
  </si>
  <si>
    <t>BOMBE Ø150 TRONC + 1/2 CITRON 1/2 VIOLET</t>
  </si>
  <si>
    <t>BBE Ø75 MI ROUGE MI BLEUE + TC ARGENT</t>
  </si>
  <si>
    <t>https://tinyurl.com/yyu9h8my</t>
  </si>
  <si>
    <t>BBE Ø100 PAPILLONS CENTRE BLEU</t>
  </si>
  <si>
    <t>BBE Ø100 PAPILLONS CENTRE ROUGE</t>
  </si>
  <si>
    <t>https://youtu.be/SWeVsHjvQ7k</t>
  </si>
  <si>
    <t>92310-26</t>
  </si>
  <si>
    <t>BOMBE 100 MM CERCLE FILET D'OR PISTIL CLIGNOTANT R</t>
  </si>
  <si>
    <t>BBE Ø100 TROIS CERCLES CROISÉS B/B/R CTRE FRISSON</t>
  </si>
  <si>
    <t>92312-26</t>
  </si>
  <si>
    <t>BOMBE Ø125 CERCLE FILET D'OR PISTIL CLIGNOTANT R</t>
  </si>
  <si>
    <t>92312-84</t>
  </si>
  <si>
    <t>BOMBE Ø125 DOUBLE PALME ET FRISSON</t>
  </si>
  <si>
    <t>BBE Ø150 3 CERCLES RGE/BLEU/VERT + CTRE ŒUF DE D.</t>
  </si>
  <si>
    <t>https://tinyurl.com/y3uay5sb</t>
  </si>
  <si>
    <t>93010-27</t>
  </si>
  <si>
    <t>BOMBE Ø125 TRONC + ARAIGNEE VIOLET</t>
  </si>
  <si>
    <t>93075-09</t>
  </si>
  <si>
    <t>BOMBE Ø75 ARAIGNEE PAILLETE ARGENT</t>
  </si>
  <si>
    <t>93112-01</t>
  </si>
  <si>
    <t>BOMBE Ø125 TRONC + FRISSON BLANC</t>
  </si>
  <si>
    <t>BOMBE Ø125 TRONC + ARAIGNEE VERTE</t>
  </si>
  <si>
    <t>BOMBE Ø150 ARAIGNEE VERTE AVEC TRONC</t>
  </si>
  <si>
    <t>BOMBE Ø150 ARAIGNEE ARGENT AVEC TRONC</t>
  </si>
  <si>
    <t>93115-19</t>
  </si>
  <si>
    <t>BOMBE Ø150 TRONC + FILET D'ARGENT</t>
  </si>
  <si>
    <t>93210-60</t>
  </si>
  <si>
    <t>BOMBE 100 MM TRONC PALMIER FILET D'OR A CHGT BLEU</t>
  </si>
  <si>
    <t>93375-10</t>
  </si>
  <si>
    <t>BOMBE Ø75 ARAIGNEE VIOLETTE PISTIL FRISSON</t>
  </si>
  <si>
    <t>93375-46</t>
  </si>
  <si>
    <t>BOMBE Ø75 ARAIGNEE ROUGE PISTIL CLIGNOTANT VERT</t>
  </si>
  <si>
    <t>93375-47</t>
  </si>
  <si>
    <t>BOMBE Ø75  ARAIGNEE OR PISTIL CLIGNOTANT VERT</t>
  </si>
  <si>
    <t>BOMBE Ø75  ARAIGNEE ROUGE PISTIL CLIGNOTANT ARGE</t>
  </si>
  <si>
    <t>93375-87</t>
  </si>
  <si>
    <t>BOMBE Ø75  ARAIGNEE OR PISTIL CLIGNOTANT ARGENT</t>
  </si>
  <si>
    <t>BBE Ø125 FILET D'OR + TC FILET D'OR</t>
  </si>
  <si>
    <t>https://youtu.be/tdFe0J-3gQk</t>
  </si>
  <si>
    <t>93515-16</t>
  </si>
  <si>
    <t>BOMBE Ø150  TRONC PALMIER PLUIE OR</t>
  </si>
  <si>
    <t>93515-18</t>
  </si>
  <si>
    <t>BOMBE Ø150  TRONC + FILET D'OR</t>
  </si>
  <si>
    <t>BBE Ø100 PAILLETTES ARGENT</t>
  </si>
  <si>
    <t>https://youtu.be/kJoGHLo0iAc</t>
  </si>
  <si>
    <t>https://youtu.be/IL5bfIhi8Z0</t>
  </si>
  <si>
    <t>BBE Ø100 MÉDUSE BLEUE</t>
  </si>
  <si>
    <t>https://youtu.be/GqyCTMzaEnI</t>
  </si>
  <si>
    <t>93710-05</t>
  </si>
  <si>
    <t>BOMBE Ø100  MEDUSE VERT ET SERPENTINS</t>
  </si>
  <si>
    <t>BBE Ø100 MÉDUSE ROUGE</t>
  </si>
  <si>
    <t>https://youtu.be/gqVq0flaVz8</t>
  </si>
  <si>
    <t>93710-10</t>
  </si>
  <si>
    <t>BOMBE Ø100  MEDUSE VIOLET ET SERPENTINS</t>
  </si>
  <si>
    <t>BBE Ø100 CASCADE FILET D'OR À CLIGNO BLANC</t>
  </si>
  <si>
    <t>BBE Ø100 CASCADE FILET D'OR</t>
  </si>
  <si>
    <t>https://youtu.be/_kE7zcS3mWg</t>
  </si>
  <si>
    <t>BBE Ø125 CASCADE FILET D'OR</t>
  </si>
  <si>
    <t>https://youtu.be/v363gA4UgqU</t>
  </si>
  <si>
    <t>BOMBE Ø150  CASCADE SAULE PLEUREUR 77415-22</t>
  </si>
  <si>
    <t>BBE Ø150 CASCADE FILET D'OR</t>
  </si>
  <si>
    <t>https://youtu.be/8YYRQXllJSs</t>
  </si>
  <si>
    <t>94015-33</t>
  </si>
  <si>
    <t>BOMBE Ø150  CASCADE CLIGNOTANTE BLANCHE 77415-13</t>
  </si>
  <si>
    <t>BBE Ø75 CASCADE FILET D'OR</t>
  </si>
  <si>
    <t>https://tinyurl.com/y6jjzbtz</t>
  </si>
  <si>
    <t>BBE Ø100 CERCLE BLEU</t>
  </si>
  <si>
    <t>https://youtu.be/qBP8m1clpFE</t>
  </si>
  <si>
    <t>BOMBE Ø100  CERCLE VERT</t>
  </si>
  <si>
    <t>BBE Ø100 CERCLE ROUGE</t>
  </si>
  <si>
    <t>https://youtu.be/9JHvCX_cOT8</t>
  </si>
  <si>
    <t>BBE Ø100 CERCLE ARGENT</t>
  </si>
  <si>
    <t>https://youtu.be/4tpwb7UScvQ</t>
  </si>
  <si>
    <t>95010-10</t>
  </si>
  <si>
    <t>BOMBE Ø100  CERCLE VIOLET</t>
  </si>
  <si>
    <t>BBE Ø75 CERCLE BLEU</t>
  </si>
  <si>
    <t>https://youtu.be/pQ-XWbvNPH8</t>
  </si>
  <si>
    <t>BBE Ø75 CERCLE ROUGE</t>
  </si>
  <si>
    <t>https://youtu.be/QObtkjnANwg</t>
  </si>
  <si>
    <t>BBE Ø75 CERCLE ARGENT</t>
  </si>
  <si>
    <t>https://youtu.be/QodAzYPCZ_E</t>
  </si>
  <si>
    <t>95075-10</t>
  </si>
  <si>
    <t>BOMBE Ø75  CERCLE VIOLET</t>
  </si>
  <si>
    <t>BBE Ø75 CERCLE BLEU CENTRE ROUGE</t>
  </si>
  <si>
    <t>https://youtu.be/85h3NFxBPF0</t>
  </si>
  <si>
    <t>BBE Ø100 DRAPEAU BLEU/BLANC/ROUGE</t>
  </si>
  <si>
    <t>https://youtu.be/hJASPX_MH6Q</t>
  </si>
  <si>
    <t>BOMBE 125 MM CHRYSANTHEME ROUGE ET OR</t>
  </si>
  <si>
    <t>BBE Ø75  CHRYSANTHEME OR À BLEU</t>
  </si>
  <si>
    <t>https://youtu.be/nCCKfIkleY8</t>
  </si>
  <si>
    <t>BBE Ø75 CHRYSANTHEME OR À VERT</t>
  </si>
  <si>
    <t>https://youtu.be/pmrn5-IWUqQ</t>
  </si>
  <si>
    <t>BBE Ø75 CHRYSANTHEME OR À MULTICOLORE</t>
  </si>
  <si>
    <t>BBE Ø75 CHRYSANTHEME OR À ARGENT</t>
  </si>
  <si>
    <t>https://youtu.be/qOpjsaaCAnY</t>
  </si>
  <si>
    <t>BBE Ø75 PIVOINE ROUGE À OEUFS DE DRAGON</t>
  </si>
  <si>
    <t>97175-55</t>
  </si>
  <si>
    <t>BOMBE Ø75  DAHLIA VERT PISTIL CLIGNOTANT ROUGE</t>
  </si>
  <si>
    <t>BBE Ø75 DAHLIA JAUNE CENTRE CLIGNO BLANC</t>
  </si>
  <si>
    <t>DAHLIA</t>
  </si>
  <si>
    <t>https://youtu.be/slCS4rw0AuY</t>
  </si>
  <si>
    <t>BBE Ø75 DAHLIA MULTIPASTEL CENTRE CLIGNO BLANC</t>
  </si>
  <si>
    <t>https://youtu.be/-hc7HTJGaPA</t>
  </si>
  <si>
    <t>BBE Ø75 DAHLIA VIOLET CENTRE CLIGNO BLANC</t>
  </si>
  <si>
    <t>https://youtu.be/LkFpjkKNzYg</t>
  </si>
  <si>
    <t>BBE Ø75 DAHLIA VERT CENTRE CLIGNO BLANC</t>
  </si>
  <si>
    <t>https://youtu.be/aIulSZkRmhQ</t>
  </si>
  <si>
    <t>BBE Ø75 DAHLIA ROUGE CENTRE CLIGNO BLANC</t>
  </si>
  <si>
    <t>https://youtu.be/1kxpYhyL8aw</t>
  </si>
  <si>
    <t>BBE Ø150 ARAIGNÉE PLATINE CENTRE CLIGNO BLANC</t>
  </si>
  <si>
    <t>https://tinyurl.com/y56xnjzh</t>
  </si>
  <si>
    <t>BBE Ø100 MOSAÏQUE FUCHSIA</t>
  </si>
  <si>
    <t>https://youtu.be/EIND1J6Ib88</t>
  </si>
  <si>
    <t>BBE Ø125 MOSAÏQUE VERTE</t>
  </si>
  <si>
    <t>https://youtu.be/HknJxmDZBwg</t>
  </si>
  <si>
    <t>BBE Ø125 MOSAÏQUE ROUGE</t>
  </si>
  <si>
    <t>https://youtu.be/U7zC914k0JY</t>
  </si>
  <si>
    <t>BBE Ø125 MOSAÏQUE VIOLETTE</t>
  </si>
  <si>
    <t>https://youtu.be/aF3T0Oin7e0</t>
  </si>
  <si>
    <t>BBE Ø75 MOSAÏQUE ROUGE À FRISSON</t>
  </si>
  <si>
    <t>https://youtu.be/I5qX7BBWqC8</t>
  </si>
  <si>
    <t>BBE Ø75 MOSAÏQUE ARGENT À FRISSON</t>
  </si>
  <si>
    <t>https://tinyurl.com/y4qsa578</t>
  </si>
  <si>
    <t>BBE Ø75 MOSAÏQUE ROUGE À VERT</t>
  </si>
  <si>
    <t>https://youtu.be/GU-FU3uKwb0</t>
  </si>
  <si>
    <t>BBE Ø75 MOSAÏQUE ROUGE À ARGENT</t>
  </si>
  <si>
    <t>https://youtu.be/tYuK5E91W_g</t>
  </si>
  <si>
    <t>BBE Ø100 ÉTOILES FILANTES BLEUES</t>
  </si>
  <si>
    <t>https://youtu.be/p7IYFKgUyhI</t>
  </si>
  <si>
    <t>99010-04</t>
  </si>
  <si>
    <t>BOMBE Ø100 ETOILES FILANTES JAUNES</t>
  </si>
  <si>
    <t>BBE Ø100 ÉTOILES FILANTES VERTES</t>
  </si>
  <si>
    <t>BBE Ø100 ÉTOILES FILANTES ROUGES</t>
  </si>
  <si>
    <t>https://youtu.be/Tet_qazyJZw</t>
  </si>
  <si>
    <t>99010-07</t>
  </si>
  <si>
    <t>BOMBE Ø100 ETOILES FILANTES OR 705481</t>
  </si>
  <si>
    <t>BBE Ø100 ÉTOILES FILANTES BLANCHES</t>
  </si>
  <si>
    <t>https://youtu.be/g8JgJmno6Ow</t>
  </si>
  <si>
    <t>99010-23</t>
  </si>
  <si>
    <t>BOMBE Ø100 ETOILES FILANTES ORANGE</t>
  </si>
  <si>
    <t>BBE Ø100 FEUILLES BLEUES</t>
  </si>
  <si>
    <t>https://youtu.be/05VxsW4mMyw</t>
  </si>
  <si>
    <t>BBE Ø100 FEUILLES VERTES</t>
  </si>
  <si>
    <t>https://youtu.be/q6F3Jxi59DI</t>
  </si>
  <si>
    <t>BBE Ø100 FEUILLES ROUGES</t>
  </si>
  <si>
    <t>https://tinyurl.com/y2g5tpvc</t>
  </si>
  <si>
    <t>BBE Ø100 FEUILLES MULTICOLORES</t>
  </si>
  <si>
    <t>https://tinyurl.com/y5lxzq8a</t>
  </si>
  <si>
    <t>BBE Ø100 FEUILLES ARGENT</t>
  </si>
  <si>
    <t>https://tinyurl.com/y4tkzedm</t>
  </si>
  <si>
    <t>99210-39</t>
  </si>
  <si>
    <t>BOMBE Ø100  FEUILLES CLIGNOTANTES ARGENT</t>
  </si>
  <si>
    <t>BOMBE Ø125  FEUILLES BLEUES</t>
  </si>
  <si>
    <t>BOMBE Ø125 FEUILLES ROUGES</t>
  </si>
  <si>
    <t>BOMBE Ø125  FEUILLES MULTICOLORES 704508</t>
  </si>
  <si>
    <t>BOMBE Ø125 FEUILLES ARGENT</t>
  </si>
  <si>
    <t>BOMBE Ø125  FEUILLES FRISSON BLANC</t>
  </si>
  <si>
    <t>BBE Ø75 FEUILLES JAUNES</t>
  </si>
  <si>
    <t>https://tinyurl.com/y4ha6pvr</t>
  </si>
  <si>
    <t>BBE Ø75 FEUILLES VERTES</t>
  </si>
  <si>
    <t>https://youtu.be/sNv7Ke3bif0</t>
  </si>
  <si>
    <t>BBE Ø75 FEUILLES MULTICOLORE</t>
  </si>
  <si>
    <t>https://tinyurl.com/y2zkpmbm</t>
  </si>
  <si>
    <t>99310-06</t>
  </si>
  <si>
    <t>BOMBE Ø100  CYCAS ROUGE 703477</t>
  </si>
  <si>
    <t>99475-08</t>
  </si>
  <si>
    <t>BOMBE Ø75 PAPILLON MULTICOLORE</t>
  </si>
  <si>
    <t>99510-07</t>
  </si>
  <si>
    <t>BOMBE Ø100  PETILLANTE OR</t>
  </si>
  <si>
    <t>BBE Ø100 OR À BLEU</t>
  </si>
  <si>
    <t>https://youtu.be/whRDuMw8y6U</t>
  </si>
  <si>
    <t>BBE Ø100 DAHLIA OR</t>
  </si>
  <si>
    <t>https://tinyurl.com/y4oto7u2</t>
  </si>
  <si>
    <t>BBE Ø100 ARAIGNÉE CLIGNO VERT</t>
  </si>
  <si>
    <t>https://youtu.be/qoWnPF3Pnjg</t>
  </si>
  <si>
    <t>BBE Ø100 ARAIGNÉE CLIGNO OR</t>
  </si>
  <si>
    <t>https://tinyurl.com/yxlzn9hx</t>
  </si>
  <si>
    <t>BBE Ø100 ARAIGNÉE CLIGNO BLANC</t>
  </si>
  <si>
    <t>https://youtu.be/cjCFr4G_nwo</t>
  </si>
  <si>
    <t>99612-35</t>
  </si>
  <si>
    <t>BOMBE Ø125  SAULE CLIGNOTANT VERT 77512-55</t>
  </si>
  <si>
    <t>BBE Ø125 ARAIGNÉE CLIGNO BLANC</t>
  </si>
  <si>
    <t>https://youtu.be/5n99LtHDGy0</t>
  </si>
  <si>
    <t>BBE Ø125 SAULE PLEUREUR PLATINE + TC PLATINE</t>
  </si>
  <si>
    <t>https://youtu.be/XpFaHMihqBQ</t>
  </si>
  <si>
    <t>BOMBE Ø150 SAULE CLIGNOTANT VERT</t>
  </si>
  <si>
    <t>BOMBE Ø150 SAULE SCINTILLANT OR</t>
  </si>
  <si>
    <t>BBE Ø150 ARAIGNÉE CLIGNO BLANC</t>
  </si>
  <si>
    <t>https://youtu.be/cBdbzLWvWlE</t>
  </si>
  <si>
    <t>BBE Ø50 OR À BLEU</t>
  </si>
  <si>
    <t>https://youtu.be/SobXh9hzgfc</t>
  </si>
  <si>
    <t>BBE Ø50 ARAIGNÉE CLIGNO OR</t>
  </si>
  <si>
    <t>https://tinyurl.com/y3f76ger</t>
  </si>
  <si>
    <t>BBE Ø75 SAULE PLEUREUR</t>
  </si>
  <si>
    <t>https://youtu.be/4qv7v4oNQWs</t>
  </si>
  <si>
    <t>BBE Ø75 FILET D'OR FRISSON BLANC</t>
  </si>
  <si>
    <t>https://youtu.be/SMa_EZKs1Ek</t>
  </si>
  <si>
    <t>BBE Ø75 ARAIGNÉE CLIGNO VERT</t>
  </si>
  <si>
    <t>https://youtu.be/sDmLMe-gTPM</t>
  </si>
  <si>
    <t>BBE Ø75 ARAIGNÉE CLIGNO OR</t>
  </si>
  <si>
    <t>https://tinyurl.com/y2jo6evo</t>
  </si>
  <si>
    <t>BBE Ø75 ARAIGNÉE CLIGNO BLANC</t>
  </si>
  <si>
    <t>https://tinyurl.com/y3lpngkc</t>
  </si>
  <si>
    <t>BBE Ø75 JAUNE À  FRISSON BLANC</t>
  </si>
  <si>
    <t>BBE Ø75 CŒUR ROUGE</t>
  </si>
  <si>
    <t>https://youtu.be/NT9DuGANXSI</t>
  </si>
  <si>
    <t>BOMBE Ø125 SPIRALE VIOLETTE</t>
  </si>
  <si>
    <t>99910-16</t>
  </si>
  <si>
    <t>BOMBE Ø100 CERCLE ROUGE PALMIER ARGENT</t>
  </si>
  <si>
    <t>BBE Ø100 SOURIRE</t>
  </si>
  <si>
    <t>https://youtu.be/HMNd7Tbxb1k</t>
  </si>
  <si>
    <t>BBE Ø125 SERPENTEAUX ARGENT CRÉPITANT CENTRE VERT</t>
  </si>
  <si>
    <t>https://youtu.be/DqDrOiOIqh4</t>
  </si>
  <si>
    <t>99912-06DTO</t>
  </si>
  <si>
    <t>BOMBE 125MM CERCLE ROUGE + DETO F4</t>
  </si>
  <si>
    <t>BBE Ø125 MÉDUSE VERTE</t>
  </si>
  <si>
    <t>https://tinyurl.com/y5hq5rog</t>
  </si>
  <si>
    <t>BBE Ø125 CERCLE ROUGE + DÉTO</t>
  </si>
  <si>
    <t>https://tinyurl.com/y4268kvh</t>
  </si>
  <si>
    <t>BBE Ø125 DRAPEAU BLEU/BLANC/ROUGE</t>
  </si>
  <si>
    <t>https://tinyurl.com/y6pnauyp</t>
  </si>
  <si>
    <t>BOMBE Ø150 MOTIF SOURIRE 704690</t>
  </si>
  <si>
    <t>BOMBE Ø75 CERCLE ROUGE ARAIGNEE ARGENT</t>
  </si>
  <si>
    <t>SDF703496R3</t>
  </si>
  <si>
    <t>SAC DE 5 BBES 100 MM R3 PAPILLON ROUGE</t>
  </si>
  <si>
    <t>SDF703496R4</t>
  </si>
  <si>
    <t>SAC DE 5 BBES 100 MM R4 PAPILLON ROUGE</t>
  </si>
  <si>
    <t>SDF76975-17R3</t>
  </si>
  <si>
    <t>SAC DE 5 BBES 75MM MOLDAVE FRISSON BLANC R3</t>
  </si>
  <si>
    <t>SDF76975-17R4</t>
  </si>
  <si>
    <t>sac de 5 bbes 75mm moldave frisson blanc R4</t>
  </si>
  <si>
    <t>SDF99475-08R2</t>
  </si>
  <si>
    <t>SAC DE 5 BBES 75 MM R2 PAPILLON MULTICOLORE</t>
  </si>
  <si>
    <t>SDF99475-08R3</t>
  </si>
  <si>
    <t>SAC DE 5 BBES 75 MM R3 PAPILLON MULTICOLORE</t>
  </si>
  <si>
    <t>SDF99475-08R4</t>
  </si>
  <si>
    <t>SAC DE 5 BBES 75 MM R4 PAPILLON MULTICOLORE</t>
  </si>
  <si>
    <t>SDF99675-37R2</t>
  </si>
  <si>
    <t>SAC DE 5 BBES 75 MM R2 SAULE CLIGNOTANT OR R2</t>
  </si>
  <si>
    <t>SDF99675-37R3</t>
  </si>
  <si>
    <t>SAC DE 5 BBES 75 MM R3 SAULE CLIGNO OR</t>
  </si>
  <si>
    <t>SDF99675-37R4</t>
  </si>
  <si>
    <t>SAC DE 5 BBES 75 MM R4 SAULE CLIGNOTANT OR</t>
  </si>
  <si>
    <t>CH. Ø50 8 BTTES  OEUFS DE DRAGON</t>
  </si>
  <si>
    <t>BOMBETTE</t>
  </si>
  <si>
    <t>https://tinyurl.com/y3nf7qew</t>
  </si>
  <si>
    <t>CH. Ø50 8 BTTES  BLEUES</t>
  </si>
  <si>
    <t>https://tinyurl.com/y5ynlxrb</t>
  </si>
  <si>
    <t>CH. Ø50 8 BTTES  ROUGES</t>
  </si>
  <si>
    <t>https://tinyurl.com/y2j55mx3</t>
  </si>
  <si>
    <t>CH. Ø50 8 BTTES  MULTICOLORES</t>
  </si>
  <si>
    <t>CH. Ø50 8 BTTES  ARGENT</t>
  </si>
  <si>
    <t>https://youtu.be/SjvzwkKx7l8</t>
  </si>
  <si>
    <t>CH. Ø50 8 BTTES  FILET D'OR</t>
  </si>
  <si>
    <t>https://tinyurl.com/y38ohsjl</t>
  </si>
  <si>
    <t>30050-22CE</t>
  </si>
  <si>
    <t>CHAND 50 MM 8 BB CHARME BULGARE FRISSON BLANC</t>
  </si>
  <si>
    <t>30050-24CE</t>
  </si>
  <si>
    <t>CHAND 50 MM 8 BB CHARME BULGARE VERT D'EAU</t>
  </si>
  <si>
    <t>CH. Ø50 8 BTTES  MANDARINE</t>
  </si>
  <si>
    <t>https://youtu.be/kfnWHczlm7E</t>
  </si>
  <si>
    <t>BOTTE DE 3 CHANDELLES Ø20 7 BTTES DÉTO</t>
  </si>
  <si>
    <t>https://youtu.be/ebIYmMJOock</t>
  </si>
  <si>
    <t>CH. Ø30 8 BTTES FRISSON + TC FRISSON</t>
  </si>
  <si>
    <t>https://tinyurl.com/yxu99v63</t>
  </si>
  <si>
    <t>CH. Ø30 8 BTTES BLEUES + TC BLEU</t>
  </si>
  <si>
    <t>https://tinyurl.com/yy4arqz2</t>
  </si>
  <si>
    <t>CH. Ø30 8 BTTES VERTES + TC VERT</t>
  </si>
  <si>
    <t>https://youtu.be/Jfb9XPkbHdE</t>
  </si>
  <si>
    <t>CH. Ø30 8 BTTES ROUGES + TC ROUGE</t>
  </si>
  <si>
    <t>https://tinyurl.com/y38c3z39</t>
  </si>
  <si>
    <t>CH. Ø30 8 BTTES PAILLETTES OR + TC OR</t>
  </si>
  <si>
    <t>https://youtu.be/ROgL9BETLVE</t>
  </si>
  <si>
    <t>CH. Ø30 8 BTTES MULTICOLORES + TC ARGENT</t>
  </si>
  <si>
    <t>https://youtu.be/irerZxe4mmI</t>
  </si>
  <si>
    <t>CH. Ø30 8 BTTES BLANCHES + TC ARGENT</t>
  </si>
  <si>
    <t>https://youtu.be/3jlOZaJ16wM</t>
  </si>
  <si>
    <t>CH. Ø30 8 BTTES VIOLETTES + TC VIOLET</t>
  </si>
  <si>
    <t>https://youtu.be/diLE4X6-NJQ</t>
  </si>
  <si>
    <t>CH. Ø30 8 BTTES CLIGNO ROUGE + TC CLI ROUGE</t>
  </si>
  <si>
    <t>https://youtu.be/R_GoRmox5h0</t>
  </si>
  <si>
    <t>CH. Ø30 8 BTTES FRISSON BLANC + TC FRISSON BLC</t>
  </si>
  <si>
    <t>https://tinyurl.com/y5hgc4q8</t>
  </si>
  <si>
    <t>CH. Ø30 8 BTTES FILET D'OR + TC FILET D'OR</t>
  </si>
  <si>
    <t>https://tinyurl.com/y5mpwrho</t>
  </si>
  <si>
    <t>CH. Ø30 8 BTTES ROSE + TC ROSE</t>
  </si>
  <si>
    <t>https://youtu.be/aI_ngWMyNR4</t>
  </si>
  <si>
    <t>CH. Ø30 8 BTTES ORANGE + TC ORANGE</t>
  </si>
  <si>
    <t>2806-F3-001301</t>
  </si>
  <si>
    <t>CH. Ø50 7 BTTES FEUILLES ROUGES + TC ARGENT</t>
  </si>
  <si>
    <t>https://youtu.be/LIDLmZY7mDQ</t>
  </si>
  <si>
    <t>43530B</t>
  </si>
  <si>
    <t>CHAND. 30 MM 7 BOMBETTES BLEUES</t>
  </si>
  <si>
    <t>0589-F4-0389</t>
  </si>
  <si>
    <t>43530BC</t>
  </si>
  <si>
    <t>CHAND. 30 MM 7 BOMBETTES BLANC</t>
  </si>
  <si>
    <t>43530M</t>
  </si>
  <si>
    <t>CHAND. 30 MM 7 BOMBETTES MULTICOLORE</t>
  </si>
  <si>
    <t>43530R</t>
  </si>
  <si>
    <t>CHAND. 30 MM 7 BOMBETTES ROUGES</t>
  </si>
  <si>
    <t>CH. Ø50 7 BTTES BLEU &amp; KAMURO + TC KAMURO</t>
  </si>
  <si>
    <t>https://tinyurl.com/y29ymxqs</t>
  </si>
  <si>
    <t>43550FR</t>
  </si>
  <si>
    <t>CHAND. 50 MM 7 BOMBETTES FRISSONNANTE</t>
  </si>
  <si>
    <t>CH. Ø50 7 BTTES MULTICOLORES + TC ARGENT</t>
  </si>
  <si>
    <t>https://tinyurl.com/yyp2322l</t>
  </si>
  <si>
    <t>CH. Ø50 7 BTTES PLUIE ARGENT + TC ARGENT</t>
  </si>
  <si>
    <t>https://tinyurl.com/y27l85kp</t>
  </si>
  <si>
    <t>CH. Ø50 7 BTTES ROUGES + TC ARGENT</t>
  </si>
  <si>
    <t>https://youtu.be/jPnCgIoVRvg</t>
  </si>
  <si>
    <t>CH. Ø50 8 BTTES SERPENTEAUX</t>
  </si>
  <si>
    <t>https://youtu.be/mFtwKdM1wog</t>
  </si>
  <si>
    <t>CH. Ø50 6 BTTES KAMURO + TC KAMURO</t>
  </si>
  <si>
    <t>https://youtu.be/xGqINIr6DCs</t>
  </si>
  <si>
    <t>CH. Ø45 8 PAF KAMURO + BTTES KAMURO</t>
  </si>
  <si>
    <t>1395-F4-0555/2013</t>
  </si>
  <si>
    <t>CH. Ø45 8 PAF PLUIE ARGENT + BTTES PLUIE ARGENT</t>
  </si>
  <si>
    <t>CH. Ø50 6 BTTES SAULE PLEUREUR + TC OR</t>
  </si>
  <si>
    <t>https://tinyurl.com/y6feusut</t>
  </si>
  <si>
    <t>CH. Ø30 8 BTTES KAMURO</t>
  </si>
  <si>
    <t>https://tinyurl.com/y2qw9snx</t>
  </si>
  <si>
    <t>BOTTE DE 3 CH. Ø10 20 COMÈTES BLEUES</t>
  </si>
  <si>
    <t>https://youtu.be/ccNEpRdc6CU</t>
  </si>
  <si>
    <t>BOTTE DE 3 CH. Ø10 20 COMÈTES BLANCHES</t>
  </si>
  <si>
    <t>https://youtu.be/ldpBkyQ5K4I</t>
  </si>
  <si>
    <t>BOTTE DE 3 CH. Ø10 20 COMÈTES ROUGES</t>
  </si>
  <si>
    <t>https://youtu.be/0epoSo4A88M</t>
  </si>
  <si>
    <t>BOTTE DE 3 CH. Ø10 20 COMÈTES ASSORTIES</t>
  </si>
  <si>
    <t>https://youtu.be/pndO-BEtvz4</t>
  </si>
  <si>
    <t>CH. Ø30 8 COMÈTES BLEUES TRAÎNÉE ARGENT</t>
  </si>
  <si>
    <t>https://tinyurl.com/yyvfvt49</t>
  </si>
  <si>
    <t>CH. Ø30 8 COMÈTES VERTES TRAÎNÉE ARGENT</t>
  </si>
  <si>
    <t>https://youtu.be/bWe7gTEU1Yw</t>
  </si>
  <si>
    <t>CH. Ø30 8 COMÈTES ROUGES TRAÎNÉE ARGENT</t>
  </si>
  <si>
    <t>https://tinyurl.com/y4xosskg</t>
  </si>
  <si>
    <t>CH. Ø30 8 COMÈTES ASSORTIES</t>
  </si>
  <si>
    <t>https://youtu.be/lGXZgWC6oZc</t>
  </si>
  <si>
    <t>CH. Ø30 8 COMÈTES ARGENT</t>
  </si>
  <si>
    <t>https://tinyurl.com/y3ptqlsk</t>
  </si>
  <si>
    <t>CH. Ø30 8 COMÈTES VIOLETTES TRAÎNÉE ARGENT</t>
  </si>
  <si>
    <t>https://youtu.be/f5VCzilj_nA</t>
  </si>
  <si>
    <t>CH. Ø30 8 COMÈTES CLIGNO BLANC</t>
  </si>
  <si>
    <t>CH. Ø30 8 COMÈTES FRISSON BLANC</t>
  </si>
  <si>
    <t>CH. Ø30 8 COMÈTES FILET D'OR</t>
  </si>
  <si>
    <t>CH. Ø30 8 COMÈTES ROSE</t>
  </si>
  <si>
    <t>https://youtu.be/qLS8iUi_R4w</t>
  </si>
  <si>
    <t>CH. Ø30 8 COMÈTES CITRON</t>
  </si>
  <si>
    <t>https://youtu.be/JE8LxMy4SdY</t>
  </si>
  <si>
    <t>CH. Ø30 8 COMÈTES PAILLETTES OR</t>
  </si>
  <si>
    <t>https://youtu.be/R4nJ5OqhuCo</t>
  </si>
  <si>
    <t>CH. Ø30 8 COMÈTES AQUA</t>
  </si>
  <si>
    <t>https://youtu.be/7M0977MfqT4</t>
  </si>
  <si>
    <t>BOTTE DE 7 CH. Ø10 20 COMÈTES PAILLETTES ARGT</t>
  </si>
  <si>
    <t>https://youtu.be/ua-gjuAQ9-g</t>
  </si>
  <si>
    <t>BOTTE DE 7 CH. Ø10 20 COMÈTES VIOLETTES</t>
  </si>
  <si>
    <t>https://youtu.be/dkEr65MR8wk</t>
  </si>
  <si>
    <t>BOTTE DE 7 CH. Ø10 20 COMÈTES ORANGES</t>
  </si>
  <si>
    <t>https://youtu.be/vlQJGNW_PKk</t>
  </si>
  <si>
    <t>BOTTE DE 7 CH. Ø10 20 COMÈTES PAILLETTES OR</t>
  </si>
  <si>
    <t>CH. Ø20 8 COMÈTES FRISSON</t>
  </si>
  <si>
    <t>https://youtu.be/McvlkgmYEQ0</t>
  </si>
  <si>
    <t>CH. Ø20 8 COMÈTES BLEUES</t>
  </si>
  <si>
    <t>https://youtu.be/TYulfx97P14</t>
  </si>
  <si>
    <t>CH. Ø20 8 COMÈTES ROUGES</t>
  </si>
  <si>
    <t>https://youtu.be/giYFwbKk0Po</t>
  </si>
  <si>
    <t>CH. Ø20 8 COMÈTES ASSORTIES</t>
  </si>
  <si>
    <t>https://youtu.be/ztfUDJC5fZU</t>
  </si>
  <si>
    <t>CH. Ø20 8 COMÈTES CLIGNO BLANC</t>
  </si>
  <si>
    <t>CH. Ø20 8 COMÈTES ROSES TRAÎNÉE ARGENT</t>
  </si>
  <si>
    <t>https://youtu.be/ptIvN2m8GOM</t>
  </si>
  <si>
    <t>CHAND. 49 MM 8 DEPART - 5 COMETES OR + DETO</t>
  </si>
  <si>
    <t>38049-10</t>
  </si>
  <si>
    <t>CHAND. 49 MM 8 DEPART - 5 COMETES VIOLETTES + DETO</t>
  </si>
  <si>
    <t>CH. Ø8 20 COMÈTES BLEUES X 9</t>
  </si>
  <si>
    <t>https://youtu.be/pFTbbVaqE6w</t>
  </si>
  <si>
    <t>CH. Ø8 20 COMÈTES BLANCHES X 9</t>
  </si>
  <si>
    <t>https://youtu.be/i2_Na02jX1k</t>
  </si>
  <si>
    <t>CH. Ø8 20 COMÈTES OR X 9</t>
  </si>
  <si>
    <t>CH. Ø8 20 COMÈTES FRISSON X 9</t>
  </si>
  <si>
    <t>https://youtu.be/Rki7O9bqn8M</t>
  </si>
  <si>
    <t>CH. Ø8 20 COMÈTES JAUNES X 9</t>
  </si>
  <si>
    <t>https://youtu.be/aegs6OOYklA</t>
  </si>
  <si>
    <t>CH. Ø8 20 COMÈTES ASSORTIES X 9</t>
  </si>
  <si>
    <t>https://youtu.be/iRMFUEkNB9o</t>
  </si>
  <si>
    <t>CH. Ø8 20 COMÈTES ROUGES X 9</t>
  </si>
  <si>
    <t>https://youtu.be/ZVKdSWQw4tA</t>
  </si>
  <si>
    <t>CHAND. 30 MM 10 COMÈTES JAUNES</t>
  </si>
  <si>
    <t>CH. Ø30 10 COMÈTES ASSORTIES</t>
  </si>
  <si>
    <t>CH. Ø30 10 COMÈTES ROUGES TRAÎNÉE ARGENT</t>
  </si>
  <si>
    <t>https://youtu.be/-3DB04Xmf8I</t>
  </si>
  <si>
    <t>CH. Ø30 10 COMÈTES SCINTILLANT OR</t>
  </si>
  <si>
    <t>CH. Ø30 10 COMÈTES VIOLETTES TRAÎNÉE ARGENT</t>
  </si>
  <si>
    <t>https://youtu.be/LG3FWcgR2i4</t>
  </si>
  <si>
    <t>CH. Ø30  8 COMÈTES BLEU À BLANC À ROUGE</t>
  </si>
  <si>
    <t>1008-F4-692246598</t>
  </si>
  <si>
    <t>https://youtu.be/7oLJPDVPDi4</t>
  </si>
  <si>
    <t>CH. Ø30  8 COMÈTES BLEU À ORANGE</t>
  </si>
  <si>
    <t>https://youtu.be/62fBJpT0jSM</t>
  </si>
  <si>
    <t>43831B/KA</t>
  </si>
  <si>
    <t>CHANDELLES 6 COMETES BLEUES TRAINEE KAMURO</t>
  </si>
  <si>
    <t>1008-F4-69246598</t>
  </si>
  <si>
    <t>CH. Ø30 10 COMÈTES KAMURO</t>
  </si>
  <si>
    <t>https://youtu.be/5jSE5xBKp7U</t>
  </si>
  <si>
    <t>30065-56CE</t>
  </si>
  <si>
    <t>CHAND. 65 MM 8 CERCLES ROUGES</t>
  </si>
  <si>
    <t>1008-F4-69245798</t>
  </si>
  <si>
    <t>CHAND. 75 MM 6 BOMBES BLEUES</t>
  </si>
  <si>
    <t>1008-F4-69245799</t>
  </si>
  <si>
    <t>CHAND. 75 MM 6 BOMBES VERTES</t>
  </si>
  <si>
    <t>CHAND. 75 MM 6 BOMBES ROUGES</t>
  </si>
  <si>
    <t>30075-25</t>
  </si>
  <si>
    <t>CHAND.75 MM 6 BBES VIOLETTES AD/CH/62494 K4</t>
  </si>
  <si>
    <t>AD/CH/62494</t>
  </si>
  <si>
    <t>30075-42CE</t>
  </si>
  <si>
    <t>CHAND. 75 MM 6 BOMBES FRISSON</t>
  </si>
  <si>
    <t>30075-68CE</t>
  </si>
  <si>
    <t>CHAND. 75 MM 6 BOMBES ASSORTIES 1</t>
  </si>
  <si>
    <t>30075-69CE</t>
  </si>
  <si>
    <t>CHAND. 75 MM 6 BOMBES ASSORTIES 2</t>
  </si>
  <si>
    <t>CHAND. 75 MM 6 BOMBES TRICOLORES</t>
  </si>
  <si>
    <t>30075-81CE</t>
  </si>
  <si>
    <t>CHAND. 75 MM 6 BOMBES FILET D OR</t>
  </si>
  <si>
    <t>30075-89CE</t>
  </si>
  <si>
    <t>CHAND. 75 MM 6 BOMBES FILET D'ARGENT</t>
  </si>
  <si>
    <t>30237CE</t>
  </si>
  <si>
    <t>CHAND. 40 MM 8 COMETES BLEUES</t>
  </si>
  <si>
    <t>1008-F4-69245791</t>
  </si>
  <si>
    <t>30537CE</t>
  </si>
  <si>
    <t>CHAND. 40 MM 8 COMETES VERT TRAINEE ARGENT</t>
  </si>
  <si>
    <t>30637CE</t>
  </si>
  <si>
    <t>CHAND. 40 MM 8 COMETES ROUGES TRAINEE ARGENT</t>
  </si>
  <si>
    <t>30937CE</t>
  </si>
  <si>
    <t>CHAND. 40 MM 8 COMETES ARGENT</t>
  </si>
  <si>
    <t>31037-27CE</t>
  </si>
  <si>
    <t>CHAND. 40 MM 8 COMETES PAILLETE OR</t>
  </si>
  <si>
    <t>31037-81CE</t>
  </si>
  <si>
    <t>CHAND. 40 MM 8 COMETES FILET D'OR</t>
  </si>
  <si>
    <t>CHAND. 40 MM 8 COMETES VIOLETTES</t>
  </si>
  <si>
    <t>33537CE</t>
  </si>
  <si>
    <t>CHAND. 40 MM 8 BOMBES CLIGNOTANTES VERTES</t>
  </si>
  <si>
    <t>1008-F4-69245790</t>
  </si>
  <si>
    <t>34237CE</t>
  </si>
  <si>
    <t>CHAND. 40 MM 8 COMETES FRISSON</t>
  </si>
  <si>
    <t>34637CE</t>
  </si>
  <si>
    <t>CHAND. 40 MM 8 COMETES ROUGES/ FRISSON</t>
  </si>
  <si>
    <t>34737CE</t>
  </si>
  <si>
    <t>CHAND. 40 MM 8 COMETES OR/ FRISSON</t>
  </si>
  <si>
    <t>36130CE</t>
  </si>
  <si>
    <t>CHAND 30 MM 8 TRONCS + BOMBES FRISSON</t>
  </si>
  <si>
    <t>1008-F3-69245823</t>
  </si>
  <si>
    <t>36137CE</t>
  </si>
  <si>
    <t>CHAND. 40 MM 8 TRONC + BOMBES FRISSON</t>
  </si>
  <si>
    <t>36330CE</t>
  </si>
  <si>
    <t>CHAND 30 MM 8 TONC + SERPENTEAUX ARGENT</t>
  </si>
  <si>
    <t>1008-F4-69245822</t>
  </si>
  <si>
    <t>36837CE</t>
  </si>
  <si>
    <t>CHAND. 40 MM 8 TRONC + BOMBES VIOLETTES</t>
  </si>
  <si>
    <t>CHAND. 40 MM 8 TRONC + BOMBES ARGENT</t>
  </si>
  <si>
    <t>38020-01</t>
  </si>
  <si>
    <t>CHAND 20 MM 8 DEPARTS - BOMBETTES FRISSON AVEC TR</t>
  </si>
  <si>
    <t>1008-F2-69242596</t>
  </si>
  <si>
    <t>38020-02</t>
  </si>
  <si>
    <t>CHAND 20 MM 8 DEPARTS - BOMBETTES BLEUES AVEC TRO</t>
  </si>
  <si>
    <t>38020-06</t>
  </si>
  <si>
    <t>CHAND 20 MM 8 DEPARTS - BOMBETTES ROUGES AVEC TRO</t>
  </si>
  <si>
    <t>38020-08</t>
  </si>
  <si>
    <t>CHAND 20 MM 8 DEPARTS - BOMBETTES MULTICOLORES AV</t>
  </si>
  <si>
    <t>38020-09</t>
  </si>
  <si>
    <t>CHAND 20 MM 8 DEPARTS - BOMBETTES ARGENT AVEC TRO</t>
  </si>
  <si>
    <t>38020-19</t>
  </si>
  <si>
    <t>CHAND 20 MM 8 DEPARTS - BOMBETTES PLUIE D'OR AVEC</t>
  </si>
  <si>
    <t>38025-08</t>
  </si>
  <si>
    <t>CHAND 25 MM 8 DEPARTS - BOMBETTES MULTICOLORE</t>
  </si>
  <si>
    <t>CHAND 25 MM 8 DEPARTS - BOMBETTES FRISSON BLANC A</t>
  </si>
  <si>
    <t>38026-05</t>
  </si>
  <si>
    <t>CHAND 25 MM 8 DEPARTS - COMETES VERTES</t>
  </si>
  <si>
    <t>38026-08</t>
  </si>
  <si>
    <t>CHAND 25 MM 8 DEPARTS - COMETES MULTICOLORES</t>
  </si>
  <si>
    <t>38026-15</t>
  </si>
  <si>
    <t>CHAND 25 MM 8 DEPARTS - COMETES CLIGNO VERTES</t>
  </si>
  <si>
    <t>F-00000232</t>
  </si>
  <si>
    <t>CHAND. 30 MM 8 COMÈTES JAUNES</t>
  </si>
  <si>
    <t>CHAND. 30 MM 8 COMÈTES VERTES</t>
  </si>
  <si>
    <t>CHAND. 30 MM 8 COMÈTES FRISSON BLANC</t>
  </si>
  <si>
    <t>38031-19</t>
  </si>
  <si>
    <t>CHAND 30 MM 8 DEPARTS - COMETES PLUIE D'OR</t>
  </si>
  <si>
    <t>38032-05</t>
  </si>
  <si>
    <t>CHAND 30 MM 8 DEPARTS - MOSAIQUES VERTES</t>
  </si>
  <si>
    <t>1008-F3-69242501</t>
  </si>
  <si>
    <t>38049-07M</t>
  </si>
  <si>
    <t>CHAND.49 MM 8 DEP. 5 COMETES OR + DETO 1008-F4-</t>
  </si>
  <si>
    <t>69242603/2012</t>
  </si>
  <si>
    <t>38049-09M</t>
  </si>
  <si>
    <t>CHAND.49 MM 8 DEP. 5 COMETES ARGENT + DETO 1008</t>
  </si>
  <si>
    <t>38049-10M</t>
  </si>
  <si>
    <t>CHAND.49 MM 8 DEP. 5 COMETES VIOLETTES + DETO 1</t>
  </si>
  <si>
    <t>40530</t>
  </si>
  <si>
    <t>CHAND. 30 MM 8 BOUQUETS VERTS</t>
  </si>
  <si>
    <t>0163-F3-0239</t>
  </si>
  <si>
    <t>40830</t>
  </si>
  <si>
    <t>CHAND. 30 MM 8 BOUQUETS MULTICOLORE</t>
  </si>
  <si>
    <t>41430</t>
  </si>
  <si>
    <t>chand 30mm 10 tirs comètes pailletées Jaunes</t>
  </si>
  <si>
    <t>1643-F4-1227</t>
  </si>
  <si>
    <t>41730</t>
  </si>
  <si>
    <t>Chandelle 30mm 10 tirs comètes pailletées argr</t>
  </si>
  <si>
    <t>42030</t>
  </si>
  <si>
    <t>chandelles 30mm 10 tirs comètes ruban cligno rose</t>
  </si>
  <si>
    <t>42745PO</t>
  </si>
  <si>
    <t>CHAND 45MM 4 COMETES SCINTILLANTES OR</t>
  </si>
  <si>
    <t>1395-F4-0557/2013</t>
  </si>
  <si>
    <t>43745-06</t>
  </si>
  <si>
    <t>PAF 45MM ROUGE LONG</t>
  </si>
  <si>
    <t>2806-F4-002248</t>
  </si>
  <si>
    <t>MONOCOUP 45 MM PAF CLIGNO BLANC + PAPILLONS</t>
  </si>
  <si>
    <t>https://youtu.be/GhNvn_rBFUc</t>
  </si>
  <si>
    <t>MONOCOUP 45 MM PAF CLIGNO BLANC + TOURBILLONS</t>
  </si>
  <si>
    <t>https://youtu.be/LpTI3LSDis8</t>
  </si>
  <si>
    <t>MONOCOUP 30 MM COMÈTE BLEU</t>
  </si>
  <si>
    <t>MONOCOUP 30 MM COMÈTE BLANCHE</t>
  </si>
  <si>
    <t>MONOCOUP 30 MM COMÈTE JAUNE</t>
  </si>
  <si>
    <t>MONOCOUP 30 MM COMÈTE KAMURO</t>
  </si>
  <si>
    <t>MONOCOUP 30 MM COMÈTE ORANGE</t>
  </si>
  <si>
    <t>MONOCOUP 30 MM COMÈTE ROUGE</t>
  </si>
  <si>
    <t>MONOCOUP 30 MM COMÈTE VERTE</t>
  </si>
  <si>
    <t>MONOCOUP 30 MM PÔT-À-FEU BLANC</t>
  </si>
  <si>
    <t>MONOCOUP 30 MM PÔT-À-FEU KAMURO</t>
  </si>
  <si>
    <t>MONOCOUP 30 MM PÔT-À-FEU ROSE</t>
  </si>
  <si>
    <t>43630OR</t>
  </si>
  <si>
    <t>MONOCOUP 30MM MOSAIQUE OR</t>
  </si>
  <si>
    <t>43745-02</t>
  </si>
  <si>
    <t>CHANDELLE 45MM PAF BLEU LONG</t>
  </si>
  <si>
    <t>43745-03</t>
  </si>
  <si>
    <t>PAF 45MM BLANC LONG</t>
  </si>
  <si>
    <t>43745B</t>
  </si>
  <si>
    <t>MONOCOUP 45MM BLEU</t>
  </si>
  <si>
    <t>1008-F4-69246592</t>
  </si>
  <si>
    <t>43745B/PAP</t>
  </si>
  <si>
    <t>MONOCOUP 45MM PAF BLEU ET PAPILLONS ARGT</t>
  </si>
  <si>
    <t>1008-F4-69246835</t>
  </si>
  <si>
    <t>43745O/RO</t>
  </si>
  <si>
    <t>MONOCOUP 45MM PAF ORANGE A ROSE</t>
  </si>
  <si>
    <t>43745PAP/V</t>
  </si>
  <si>
    <t>MONOCOUP 45 MM PAF ARGENT PAPILLONQ ETOILES VERTES</t>
  </si>
  <si>
    <t>43745PAP/VI</t>
  </si>
  <si>
    <t>MONOCOUP 45MM PAF PAPILLONS ARGT ET ETOILES VERTES</t>
  </si>
  <si>
    <t>1008-FA-69246835</t>
  </si>
  <si>
    <t>43745R/PA</t>
  </si>
  <si>
    <t>MONOCOUP 45MM PAF ROUGE COMETE ROUGE TRAINEE</t>
  </si>
  <si>
    <t>1008-F4-69255240</t>
  </si>
  <si>
    <t>43745TRI</t>
  </si>
  <si>
    <t>PAF 45MM BLEU/ROUGE</t>
  </si>
  <si>
    <t>BICOLORE</t>
  </si>
  <si>
    <t>1008-F4-29246592</t>
  </si>
  <si>
    <t>MONOCOUP POT-À-FEU FRISSON OR</t>
  </si>
  <si>
    <t>74637BC-CE</t>
  </si>
  <si>
    <t>CHAND. 37 MM 1 COUP COMETE ARGENT</t>
  </si>
  <si>
    <t>1008-F3-69245824</t>
  </si>
  <si>
    <t>74637FR-CE</t>
  </si>
  <si>
    <t>CHAND. 37 MM 1 COUP COMETE FRISSON</t>
  </si>
  <si>
    <t>CHAND. 37 MM 1 COUP COMETE ROUGE</t>
  </si>
  <si>
    <t>74945FO</t>
  </si>
  <si>
    <t>MONOCOUP 45 MM  PAF FRISSONNANT OR</t>
  </si>
  <si>
    <t>0163-F4-1570</t>
  </si>
  <si>
    <t>MONOCOUP 30 MM BOMBETTES PAILLETÉ OR AVEC TRONC</t>
  </si>
  <si>
    <t>MONOCOUP 30 MM BOMBETTES CLIGNO ROUGES  + TRONC</t>
  </si>
  <si>
    <t>CH. Ø60 6 PAF COMÈTES BLEUES &amp; TOURBILLONS DORÉS</t>
  </si>
  <si>
    <t>https://youtu.be/d2WDi73-xGQ</t>
  </si>
  <si>
    <t>CH. Ø50 8 PAF 4 COM. MOSAÏQUE FRISSON BLANC</t>
  </si>
  <si>
    <t>https://youtu.be/L_-yEkujlz8</t>
  </si>
  <si>
    <t>CH. Ø50 8 PAF 4 COM. MOSAÏQUE PAILL. OR À ROSE</t>
  </si>
  <si>
    <t>https://tinyurl.com/yx96gzy6</t>
  </si>
  <si>
    <t>CH. Ø50 8 PAF 4 COM. MOSAÏQUE ROUGE À ARGENT</t>
  </si>
  <si>
    <t>https://youtu.be/WoZss3jRH0k</t>
  </si>
  <si>
    <t>CH. Ø40 8 PAF 7 ÉTOILES FILANTES ORANGE TR. ARGT</t>
  </si>
  <si>
    <t>https://youtu.be/c1qMsKdwKrA</t>
  </si>
  <si>
    <t>CH. Ø49 8 PAF 4 COM. COMÈTES ARGENT + DÉTO</t>
  </si>
  <si>
    <t>https://youtu.be/Y9yAlTy5pQs</t>
  </si>
  <si>
    <t>CH. Ø49 8 PAF SERPENTEAUX ARGENT</t>
  </si>
  <si>
    <t>https://youtu.be/95lpyxPbPrw</t>
  </si>
  <si>
    <t>MONOCOUP Ø50 ÉTOILES FILANTES BLEU TR. ARGENT</t>
  </si>
  <si>
    <t>https://tinyurl.com/yxl6h228</t>
  </si>
  <si>
    <t>MONOCOUP Ø50 ÉTOILES FILANTES VERT TR. ARGENT</t>
  </si>
  <si>
    <t>https://tinyurl.com/y2ufhg8x</t>
  </si>
  <si>
    <t>MONOCOUP Ø50 ÉTOILES FILANTE VIOLET TR. ARGENT</t>
  </si>
  <si>
    <t>MONOCOUP Ø50 SERPENTEAUX ARGENT</t>
  </si>
  <si>
    <t>https://youtu.be/rEuscuMPzaM</t>
  </si>
  <si>
    <t>MONOCOUP Ø50 SIFFLETS ARGENT</t>
  </si>
  <si>
    <t>https://youtu.be/GBQbJ7W_TUE</t>
  </si>
  <si>
    <t>CH. Ø40 8 PAF FRISSON BLANC</t>
  </si>
  <si>
    <t>https://youtu.be/3RE8I6KRSz8</t>
  </si>
  <si>
    <t>CH. Ø40 8 PAF BLEUS</t>
  </si>
  <si>
    <t>https://youtu.be/FYjkj6evITY</t>
  </si>
  <si>
    <t>CHAND. 40 MM 8 POTS À FEU VERT</t>
  </si>
  <si>
    <t>CH. Ø40 8 PAF ROUGES</t>
  </si>
  <si>
    <t>https://tinyurl.com/y5yotvvv</t>
  </si>
  <si>
    <t>CH. Ø40 8 PAF MULTICOLORES</t>
  </si>
  <si>
    <t>https://tinyurl.com/y629uybt</t>
  </si>
  <si>
    <t>CH. Ø40 8 PAF ARGENT</t>
  </si>
  <si>
    <t>https://tinyurl.com/y3g8rf8b</t>
  </si>
  <si>
    <t>CHAND. 40 MM 8 POTS À FEU VIOLET</t>
  </si>
  <si>
    <t>CH. Ø40 8 PAF FILET D'OR</t>
  </si>
  <si>
    <t>https://tinyurl.com/yxa49a9e</t>
  </si>
  <si>
    <t>CHAND. 40 MM 8 POTS À FEU FRISSONNANT OR</t>
  </si>
  <si>
    <t>34050-05CE</t>
  </si>
  <si>
    <t>CHAND 50 MM 8 PAF CHARME MOLDAVE VERT</t>
  </si>
  <si>
    <t>34050-06CE</t>
  </si>
  <si>
    <t>CHAND. 50 MM 8 PAF CHARME MOLDAVE ROUGE</t>
  </si>
  <si>
    <t>34050-09CE</t>
  </si>
  <si>
    <t>CHAND. 50 MM 8 PAF CHARME MOLDAVE ARGENT</t>
  </si>
  <si>
    <t>38049-51</t>
  </si>
  <si>
    <t>CHAND. 49 MM 8 DEPART PAF FRISSON + SIF TITANIUM</t>
  </si>
  <si>
    <t>CH. Ø49 8 PAF BLEUS + 7 SIFFLETS ARGENT</t>
  </si>
  <si>
    <t>https://youtu.be/ieZHxdiGsto</t>
  </si>
  <si>
    <t>CH. Ø49 8 PAF ROUGES + 7 SIFFLETS ARGENT</t>
  </si>
  <si>
    <t>https://tinyurl.com/y5gfck3h</t>
  </si>
  <si>
    <t>CH. Ø49 8 PAF FRISSON BLANC + 7 SIFFLETS ARGENT</t>
  </si>
  <si>
    <t>https://tinyurl.com/y6ncr2sm</t>
  </si>
  <si>
    <t>41350</t>
  </si>
  <si>
    <t>CHAND. 50 MM 7 PAF CLIGNOTANT ARGENT</t>
  </si>
  <si>
    <t>CH. Ø30 10 PAF KAMURO</t>
  </si>
  <si>
    <t>https://youtu.be/lbIdfT5CE-o</t>
  </si>
  <si>
    <t>CH. Ø50 7 PAF KAMURO</t>
  </si>
  <si>
    <t>https://youtu.be/dbsk9X8gcd4</t>
  </si>
  <si>
    <t>43245CB</t>
  </si>
  <si>
    <t>CHAND 45MM 8 PAF CLIGNO BLC BB CLIGNO BLANC</t>
  </si>
  <si>
    <t>43750BC</t>
  </si>
  <si>
    <t>CHAND. 50 MM 7 DEPARTS TRACANTES BLANCHES + SERP</t>
  </si>
  <si>
    <t>43750SR</t>
  </si>
  <si>
    <t>CHAND. 50 MM 7 DEPARTS TRACANTES ROUGES + SERPEN</t>
  </si>
  <si>
    <t>CH. Ø50 8 PAF 7 SIFFLETS ARGENT</t>
  </si>
  <si>
    <t>https://youtu.be/qeRFOSuksCQ</t>
  </si>
  <si>
    <t>44030B</t>
  </si>
  <si>
    <t>CHAND. 30 MM 10 PAF BLEU</t>
  </si>
  <si>
    <t>44030BC</t>
  </si>
  <si>
    <t>CHAND. 30 MM 10 PAF BLANC</t>
  </si>
  <si>
    <t>44030FO</t>
  </si>
  <si>
    <t>CHAND. 30 MM 10 PAF FRISSONNANT OR</t>
  </si>
  <si>
    <t>CHAND. 30 MM 10 PAF JAUNE</t>
  </si>
  <si>
    <t>44030M</t>
  </si>
  <si>
    <t>CHAND. 30 MM 10 PAF MULTICOLORE</t>
  </si>
  <si>
    <t>44030PA</t>
  </si>
  <si>
    <t>CHAND. 30 MM 10 PAF ARGENT</t>
  </si>
  <si>
    <t>44030R</t>
  </si>
  <si>
    <t>CHAND. 30 MM 10 PAF ROUGE</t>
  </si>
  <si>
    <t>44030SP</t>
  </si>
  <si>
    <t>CHAND. 30 MM 10 PAF SAULE PLEUREUR</t>
  </si>
  <si>
    <t>44030VE</t>
  </si>
  <si>
    <t>CHAND. 30 MM 10 PAF VERT</t>
  </si>
  <si>
    <t>44350</t>
  </si>
  <si>
    <t>CHAND 50 MM 7 DEPARTS SIFFLETS ARGENT</t>
  </si>
  <si>
    <t>0163-F4-1226</t>
  </si>
  <si>
    <t>38026-13</t>
  </si>
  <si>
    <t>CHAND 25 MM 8 DEPARTS - COMETES CLIGNO BLANC</t>
  </si>
  <si>
    <t>COLOR/STANDARD</t>
  </si>
  <si>
    <t>COLOR</t>
  </si>
  <si>
    <t>CHAND. 30 MM 8 COMÈTES FILET D'OR</t>
  </si>
  <si>
    <t>B54020</t>
  </si>
  <si>
    <t>ORIS ROUGE</t>
  </si>
  <si>
    <t>B54025</t>
  </si>
  <si>
    <t>ALPHA</t>
  </si>
  <si>
    <t>B54030</t>
  </si>
  <si>
    <t>HYPHEN DORÉ</t>
  </si>
  <si>
    <t>B54047</t>
  </si>
  <si>
    <t>ULYSSE</t>
  </si>
  <si>
    <t>B54049</t>
  </si>
  <si>
    <t>GALICE ROUGE</t>
  </si>
  <si>
    <t>01935I</t>
  </si>
  <si>
    <t>CA.4 BATT. 30 MM 19 CPS BBETTES AVEC TRONC</t>
  </si>
  <si>
    <t>COMPACT</t>
  </si>
  <si>
    <t>02022-08</t>
  </si>
  <si>
    <t>BATT. 20 MM 20 CPS BBTTES MULTIPASTEL AVEC TRONC</t>
  </si>
  <si>
    <t>04026-16</t>
  </si>
  <si>
    <t>CA.4 BATT 40CPS 25MM 04026O/04028CB/04027TRI/04026</t>
  </si>
  <si>
    <t>B54019</t>
  </si>
  <si>
    <t>AUSTRALIS-GULLIVER-BLEUET-TERRE NEUVE</t>
  </si>
  <si>
    <t>B54021</t>
  </si>
  <si>
    <t>BLEUET</t>
  </si>
  <si>
    <t>B54022</t>
  </si>
  <si>
    <t>ATLAS BLEU-HOLDEN-COSMOS-ARCHIPEL</t>
  </si>
  <si>
    <t>B54024</t>
  </si>
  <si>
    <t>GULLIVER</t>
  </si>
  <si>
    <t>B54027</t>
  </si>
  <si>
    <t>TERRE NEUVE</t>
  </si>
  <si>
    <t>B54028</t>
  </si>
  <si>
    <t>HOLDEN</t>
  </si>
  <si>
    <t>B54029</t>
  </si>
  <si>
    <t>NEPTUNE</t>
  </si>
  <si>
    <t>B54031</t>
  </si>
  <si>
    <t>ODYSSÉE PHÉNIX</t>
  </si>
  <si>
    <t>B54032</t>
  </si>
  <si>
    <t>ODYSSÉE VERNE</t>
  </si>
  <si>
    <t>B54040</t>
  </si>
  <si>
    <t>ANTARIS MULTICOLORE</t>
  </si>
  <si>
    <t>B54041</t>
  </si>
  <si>
    <t>GAÏA</t>
  </si>
  <si>
    <t>B54042</t>
  </si>
  <si>
    <t>COBALT</t>
  </si>
  <si>
    <t>B54043</t>
  </si>
  <si>
    <t>COSMOS</t>
  </si>
  <si>
    <t>B54044</t>
  </si>
  <si>
    <t>APOLLO</t>
  </si>
  <si>
    <t>B54045A</t>
  </si>
  <si>
    <t>ODYSSÉE ORION</t>
  </si>
  <si>
    <t>F-00000461</t>
  </si>
  <si>
    <t>B54045B</t>
  </si>
  <si>
    <t>B54045C</t>
  </si>
  <si>
    <t>B54045D</t>
  </si>
  <si>
    <t>1003-F3-69245094</t>
  </si>
  <si>
    <t>B54048</t>
  </si>
  <si>
    <t>ARCHIPEL</t>
  </si>
  <si>
    <t>B54051</t>
  </si>
  <si>
    <t>SUPERNOVA</t>
  </si>
  <si>
    <t>B54092</t>
  </si>
  <si>
    <t>ODYSSÉE DORÉE</t>
  </si>
  <si>
    <t>49001-3</t>
  </si>
  <si>
    <t>FEU 1 - COMPOSANT 1.3G</t>
  </si>
  <si>
    <t>COMPOSANT</t>
  </si>
  <si>
    <t>49001-4</t>
  </si>
  <si>
    <t>FEU 1 - COMPOSANT 1.4G</t>
  </si>
  <si>
    <t>49002-3</t>
  </si>
  <si>
    <t>FEU 2 - COMPOSANT 1.3G</t>
  </si>
  <si>
    <t>49002-4</t>
  </si>
  <si>
    <t>FEU 2 - COMPOSANT 1.4G</t>
  </si>
  <si>
    <t>49003-3</t>
  </si>
  <si>
    <t>FEU 3 - COMPOSANT 1.3G</t>
  </si>
  <si>
    <t>49003-4</t>
  </si>
  <si>
    <t>FEU 3 - COMPOSANT 1.4G</t>
  </si>
  <si>
    <t>49004-3</t>
  </si>
  <si>
    <t>FEU 4 - COMPOSANT 1.3G</t>
  </si>
  <si>
    <t>49004-4</t>
  </si>
  <si>
    <t>FEU 4 - COMPOSANT 1.4G</t>
  </si>
  <si>
    <t>49005-3</t>
  </si>
  <si>
    <t>FEU 5 - COMPOSANT 1.3G</t>
  </si>
  <si>
    <t>49005-4</t>
  </si>
  <si>
    <t>FEU 5 - COMPOSANT 1.4G</t>
  </si>
  <si>
    <t>49006-3</t>
  </si>
  <si>
    <t>FEU 6 - COMPOSANT 1.3G</t>
  </si>
  <si>
    <t>49006-4</t>
  </si>
  <si>
    <t>FEU 6 - COMPOSANT 1.4G</t>
  </si>
  <si>
    <t>49007-3</t>
  </si>
  <si>
    <t>FEU 7 - COMPOSANT 1.3G</t>
  </si>
  <si>
    <t>49007-4</t>
  </si>
  <si>
    <t>FEU 7 - COMPOSANT 1.4G</t>
  </si>
  <si>
    <t>49008-3</t>
  </si>
  <si>
    <t>FEU 8 - COMPOSANT 1.3G</t>
  </si>
  <si>
    <t>49008-4</t>
  </si>
  <si>
    <t>FEU 8 - COMPOSANT 1.4G</t>
  </si>
  <si>
    <t>49009-3</t>
  </si>
  <si>
    <t>FEU 9 - COMPOSANT 1.3G</t>
  </si>
  <si>
    <t>49009-4</t>
  </si>
  <si>
    <t>FEU 9 - COMPOSANT 1.4G</t>
  </si>
  <si>
    <t>49010-3</t>
  </si>
  <si>
    <t>FEU 10 - COMPOSANT 1.3G</t>
  </si>
  <si>
    <t>49010-4</t>
  </si>
  <si>
    <t>FEU 10 - COMPOSANT 1.4G</t>
  </si>
  <si>
    <t>49011-3</t>
  </si>
  <si>
    <t>FEU 11 - COMPOSANT 1.3G</t>
  </si>
  <si>
    <t>49011-4</t>
  </si>
  <si>
    <t>FEU 11 - COMPOSANT 1.4G</t>
  </si>
  <si>
    <t>49012-3</t>
  </si>
  <si>
    <t>FEU 12 - COMPOSANT 1.3G</t>
  </si>
  <si>
    <t>49012-4</t>
  </si>
  <si>
    <t>FEU 12 - COMPOSANT 1.4G</t>
  </si>
  <si>
    <t>49013-3</t>
  </si>
  <si>
    <t>FEU 13 - COMPOSANT 1.3G</t>
  </si>
  <si>
    <t>49013-4</t>
  </si>
  <si>
    <t>FEU 13 - COMPOSANT 1.4G</t>
  </si>
  <si>
    <t>49014-3</t>
  </si>
  <si>
    <t>FEU 14 - COMPOSANT 1.3G</t>
  </si>
  <si>
    <t>49014-4</t>
  </si>
  <si>
    <t>FEU 14 - COMPOSANT 1.4G</t>
  </si>
  <si>
    <t>49015</t>
  </si>
  <si>
    <t>FEU 15</t>
  </si>
  <si>
    <t>90150-01S4</t>
  </si>
  <si>
    <t>SALVE de 4 BOMBEs Ø50 SONORE</t>
  </si>
  <si>
    <t>GR/BOM</t>
  </si>
  <si>
    <t>B54050</t>
  </si>
  <si>
    <t>ANNONCE DU SPECTACLE</t>
  </si>
  <si>
    <t>B54052</t>
  </si>
  <si>
    <t>BALTICA BLANC</t>
  </si>
  <si>
    <t>B54059</t>
  </si>
  <si>
    <t>CLÔTURE DU SPECTACLE</t>
  </si>
  <si>
    <t>B54061</t>
  </si>
  <si>
    <t>CALIPSO</t>
  </si>
  <si>
    <t>B54062</t>
  </si>
  <si>
    <t>AURASIA</t>
  </si>
  <si>
    <t>B54063</t>
  </si>
  <si>
    <t>EURASIE VERTE</t>
  </si>
  <si>
    <t>B54064</t>
  </si>
  <si>
    <t>FOSSIL FRISSON</t>
  </si>
  <si>
    <t>B54065</t>
  </si>
  <si>
    <t>ODYSSÉE 60</t>
  </si>
  <si>
    <t>B54065T2</t>
  </si>
  <si>
    <t>B54070</t>
  </si>
  <si>
    <t>URANE</t>
  </si>
  <si>
    <t>B54071</t>
  </si>
  <si>
    <t>TALIS ROUGE</t>
  </si>
  <si>
    <t>B54072</t>
  </si>
  <si>
    <t>THÉODIS BLEU</t>
  </si>
  <si>
    <t>B54073</t>
  </si>
  <si>
    <t>VESTAGREEN</t>
  </si>
  <si>
    <t>B54074</t>
  </si>
  <si>
    <t>DESIRADE</t>
  </si>
  <si>
    <t>B54075</t>
  </si>
  <si>
    <t>UTOPIE MULTICOLORE</t>
  </si>
  <si>
    <t>B54076</t>
  </si>
  <si>
    <t>TALISMAN</t>
  </si>
  <si>
    <t>B54077</t>
  </si>
  <si>
    <t>BIVOUAC ARGENTÉ</t>
  </si>
  <si>
    <t>B54078</t>
  </si>
  <si>
    <t>SANTA OR</t>
  </si>
  <si>
    <t>B54079</t>
  </si>
  <si>
    <t>ODYSSÉE GAMA 1</t>
  </si>
  <si>
    <t>B54079T2</t>
  </si>
  <si>
    <t>B54079T3</t>
  </si>
  <si>
    <t>B54080</t>
  </si>
  <si>
    <t>ODYSSÉE 75</t>
  </si>
  <si>
    <t>B54080T1</t>
  </si>
  <si>
    <t>B54080T2</t>
  </si>
  <si>
    <t>B54081</t>
  </si>
  <si>
    <t>ODYSSÉE FINALE</t>
  </si>
  <si>
    <t>B54090</t>
  </si>
  <si>
    <t>ODYSSÉE DIVINE 1</t>
  </si>
  <si>
    <t>B54090T2</t>
  </si>
  <si>
    <t>B54090T3</t>
  </si>
  <si>
    <t>B54091</t>
  </si>
  <si>
    <t>ODYSSÉE 100</t>
  </si>
  <si>
    <t>B54091T1</t>
  </si>
  <si>
    <t>B54091T2</t>
  </si>
  <si>
    <t>B54093</t>
  </si>
  <si>
    <t>ESPÉRANCE ARGENTÉE</t>
  </si>
  <si>
    <t>B54094</t>
  </si>
  <si>
    <t>HÉLIOS</t>
  </si>
  <si>
    <t>B54095</t>
  </si>
  <si>
    <t>ORACLE</t>
  </si>
  <si>
    <t>B54096</t>
  </si>
  <si>
    <t>ODYSSÉE DIVINE 2</t>
  </si>
  <si>
    <t>B54096T2</t>
  </si>
  <si>
    <t>B54096T3</t>
  </si>
  <si>
    <t>B54097</t>
  </si>
  <si>
    <t>ODYSSÉE GAMA 2</t>
  </si>
  <si>
    <t>B54097T2</t>
  </si>
  <si>
    <t>B54097T3</t>
  </si>
  <si>
    <t>B54098</t>
  </si>
  <si>
    <t>ODYSSÉE GAMA 3</t>
  </si>
  <si>
    <t>B54098T2</t>
  </si>
  <si>
    <t>B54098T3</t>
  </si>
  <si>
    <t>B54099</t>
  </si>
  <si>
    <t>MAGELLAN</t>
  </si>
  <si>
    <t>GR60CAR5</t>
  </si>
  <si>
    <t>GRAPPE Ø60 MM R5 CLIGNOTANT ARGENT/ROUGE</t>
  </si>
  <si>
    <t>GR60FB5</t>
  </si>
  <si>
    <t>GRAPPE Ø60 MM R5 FRISSON</t>
  </si>
  <si>
    <t>GR60MF5</t>
  </si>
  <si>
    <t>GRAPPE Ø60 MM R5 ASSORTIES</t>
  </si>
  <si>
    <t>GR60OB5</t>
  </si>
  <si>
    <t>GRAPPE Ø60 MM R5 BLEU ORANGE</t>
  </si>
  <si>
    <t>GR60T5</t>
  </si>
  <si>
    <t>GRAPPE Ø60 MM R5 TRICOLORE</t>
  </si>
  <si>
    <t>GR60VE5</t>
  </si>
  <si>
    <t>GRAPPE Ø60 MM R5 VERTE</t>
  </si>
  <si>
    <t>GR75OB5</t>
  </si>
  <si>
    <t>GRAPPE 5 BOMBES Ø75 R5 BLEU ORANGE</t>
  </si>
  <si>
    <t>38025-18</t>
  </si>
  <si>
    <t>CHAND 25 MM 8 DEPARTS - BOMBETTES FILET D'OR AVEC</t>
  </si>
  <si>
    <t>COLOR STD</t>
  </si>
  <si>
    <t>B54000</t>
  </si>
  <si>
    <t>BOBINE 500 M FIL</t>
  </si>
  <si>
    <t>B54001</t>
  </si>
  <si>
    <t>B54002</t>
  </si>
  <si>
    <t>BOBINE 200 M FIL</t>
  </si>
  <si>
    <t>RENFORT21</t>
  </si>
  <si>
    <t>MARRON D'AIR 49 MM TITANIUM</t>
  </si>
  <si>
    <t>BB/75288/10/16</t>
  </si>
  <si>
    <t>RENFORT22</t>
  </si>
  <si>
    <t>RENFORT 22</t>
  </si>
  <si>
    <t>00117</t>
  </si>
  <si>
    <t>LAUZUN FEU 2020</t>
  </si>
  <si>
    <t>00122</t>
  </si>
  <si>
    <t>FEUX CHAMPAGNE MOUTON</t>
  </si>
  <si>
    <t>00126</t>
  </si>
  <si>
    <t>FEU LEZINES VILLIERS 2 en1.3G/4en1.4G</t>
  </si>
  <si>
    <t>00127</t>
  </si>
  <si>
    <t>PESSINES - MORNAC 1x1.3G/4x1.4G (5 colis)</t>
  </si>
  <si>
    <t>00128</t>
  </si>
  <si>
    <t>FEU 2020 MORNAC/SEUDRE MORNAC 2x1.3G 7x1.4G 7colis</t>
  </si>
  <si>
    <t>00129</t>
  </si>
  <si>
    <t>FEU DE LEZAY MORNAC 3x1.3G-8x1.4G 11 colis</t>
  </si>
  <si>
    <t>00130</t>
  </si>
  <si>
    <t>FEU STPIERRE CHARTREUS PORCIEU 2x1.3G 2x1.4G 4coli</t>
  </si>
  <si>
    <t>BATT.30MM 19 CPS BOMBETTES FILET D'OR AVEC TRONC</t>
  </si>
  <si>
    <t>01935-36</t>
  </si>
  <si>
    <t>BATT. 30 MM 19CPS FILET ARGT ET ROUGES ET TRONC</t>
  </si>
  <si>
    <t>01935F</t>
  </si>
  <si>
    <t>BATT. 30 MM 19 CPS BBETTES AVEC TRONC</t>
  </si>
  <si>
    <t>04026-9</t>
  </si>
  <si>
    <t>BATT DE 40 COMPACTS 25MM  (04028VE/04026A)</t>
  </si>
  <si>
    <t>54017</t>
  </si>
  <si>
    <t>BASE BOUQUET IDEE/EGLISE/GOLF</t>
  </si>
  <si>
    <t>54018</t>
  </si>
  <si>
    <t>BASE BOUQUET FERME / LAC/ V.PIERRES</t>
  </si>
  <si>
    <t>54019</t>
  </si>
  <si>
    <t>BASE BQT IDEE/EGLISE/GOLF</t>
  </si>
  <si>
    <t>54020</t>
  </si>
  <si>
    <t>BOUQUET IDEE</t>
  </si>
  <si>
    <t>54021</t>
  </si>
  <si>
    <t>BOUQUET EGLISE</t>
  </si>
  <si>
    <t>54022</t>
  </si>
  <si>
    <t>BOUQUET GOLF</t>
  </si>
  <si>
    <t>54023</t>
  </si>
  <si>
    <t>BOUQUET FERME</t>
  </si>
  <si>
    <t>54024</t>
  </si>
  <si>
    <t>BOUQUET LAC</t>
  </si>
  <si>
    <t>54025</t>
  </si>
  <si>
    <t>BOUQUET VIEILLES  PIERRES</t>
  </si>
  <si>
    <t>54026</t>
  </si>
  <si>
    <t>BOUQUET MANOIR</t>
  </si>
  <si>
    <t>54027</t>
  </si>
  <si>
    <t>BOUQUET FORET</t>
  </si>
  <si>
    <t>54028</t>
  </si>
  <si>
    <t>BOUQUET MAIRIE</t>
  </si>
  <si>
    <t>54029</t>
  </si>
  <si>
    <t>BOUQUET CHATEAU</t>
  </si>
  <si>
    <t>54030</t>
  </si>
  <si>
    <t>BOUQUET  PALMERAIE</t>
  </si>
  <si>
    <t>GR10MO4</t>
  </si>
  <si>
    <t>Grappe 100m motif</t>
  </si>
  <si>
    <t>1008-F4-69246116/69252665</t>
  </si>
  <si>
    <t>GR10YS5</t>
  </si>
  <si>
    <t>GRAPPE Ø100 R5 ASSORTIES</t>
  </si>
  <si>
    <t>GR10ZS5</t>
  </si>
  <si>
    <t>GRAPPE 100MM R5 ASSORTIES F4</t>
  </si>
  <si>
    <t>GR60ORB5</t>
  </si>
  <si>
    <t>GRAPPE Ø60 MM R5 OR/BLEU</t>
  </si>
  <si>
    <t>GR60RB5</t>
  </si>
  <si>
    <t>GR60Z5</t>
  </si>
  <si>
    <t>GR75JR5</t>
  </si>
  <si>
    <t>GRAPPE Ø75 R5 JAUNE/ROUGE</t>
  </si>
  <si>
    <t>R-BEUGNON-3</t>
  </si>
  <si>
    <t>FEU BEUGON THIREUIL 2020 - 2 colis 1.3G</t>
  </si>
  <si>
    <t>RETOUR FEUX  MORNAC</t>
  </si>
  <si>
    <t>R-BOISPLAGE-3</t>
  </si>
  <si>
    <t>RETOUR FEU BOIS PLAGE 2020 1.3G</t>
  </si>
  <si>
    <t>R-BUTACHIMIE-3</t>
  </si>
  <si>
    <t>RETOUR FEU BUTACHIMIE 2020 1,3G</t>
  </si>
  <si>
    <t>RENFORT1</t>
  </si>
  <si>
    <t>RENFORT 1</t>
  </si>
  <si>
    <t>RENFORT19</t>
  </si>
  <si>
    <t>RENFORT3</t>
  </si>
  <si>
    <t>RENFORT 3</t>
  </si>
  <si>
    <t>RENFORT30</t>
  </si>
  <si>
    <t>GRAPPE 5 BBES ASSORTIES R3</t>
  </si>
  <si>
    <t>RENFORT31</t>
  </si>
  <si>
    <t>GRAPPE DE 5 BBES RETARDEE R3 EN-TETE 1S</t>
  </si>
  <si>
    <t>RENFORT32</t>
  </si>
  <si>
    <t>GRAPPE DE 5 BBES RETARDEES 3S EN-TETE 2S</t>
  </si>
  <si>
    <t>RENFORT50</t>
  </si>
  <si>
    <t>GRAPPE DE 5 BBES RETARDEE R5</t>
  </si>
  <si>
    <t>RENFORT52</t>
  </si>
  <si>
    <t>GRAPPE DE 5 BBES RETARDEE EN R5 EN-TETE 2S</t>
  </si>
  <si>
    <t>RENFORT53</t>
  </si>
  <si>
    <t>GRAPPE DE 5 BBES RETARDEE R5 EN TETE 3S</t>
  </si>
  <si>
    <t>R-GENOUILLE-3</t>
  </si>
  <si>
    <t>RETOUR FEU GENOUILLE 2020 1,3G</t>
  </si>
  <si>
    <t>R-MATHA-3</t>
  </si>
  <si>
    <t>RETOUR FEU MATHA 2020 1.3G</t>
  </si>
  <si>
    <t>R-STFRAIGNE-3</t>
  </si>
  <si>
    <t>RETOUR FEU ST FRAIGNE 2020 1,3G</t>
  </si>
  <si>
    <t>R-VIVIERARTAU-3</t>
  </si>
  <si>
    <t>RETOUR FEU VIVIER SUR ARTAU 1,3G</t>
  </si>
  <si>
    <t>BATT.30MM 19 CPS BOMBETTES MULTICOLORES</t>
  </si>
  <si>
    <t>BATT.30MM 19 CPS BOMBETTES F. BLANC AVEC TRONC</t>
  </si>
  <si>
    <t>BATT.30MM 19 CPS BOMBETTES ASSORTIES</t>
  </si>
  <si>
    <t>01935-35</t>
  </si>
  <si>
    <t>BATT. 30  MM 19 CPS BOMBETTES FILET D'OR ET VERT</t>
  </si>
  <si>
    <t>01935G</t>
  </si>
  <si>
    <t>01935H</t>
  </si>
  <si>
    <t>04026-11</t>
  </si>
  <si>
    <t>BATT DE 40 COUPS 25MM (04026VE/04028BTB)</t>
  </si>
  <si>
    <t>04026-12</t>
  </si>
  <si>
    <t>BATT DE 40 COUPS DE  25MM (04026FO/04028CB)</t>
  </si>
  <si>
    <t>04026-14</t>
  </si>
  <si>
    <t>BATT DE 40 COUPS 25MM (04026O/04025B)</t>
  </si>
  <si>
    <t>BATT DE 40 COUPS 25MM (04028M/04026CB)</t>
  </si>
  <si>
    <t>1008-F3-692486/03/07</t>
  </si>
  <si>
    <t>04026-7</t>
  </si>
  <si>
    <t>BATT 40 COUPS 25 MM 04026V/04025FO/04028J/04026FB</t>
  </si>
  <si>
    <t>C3</t>
  </si>
  <si>
    <t>04026-8</t>
  </si>
  <si>
    <t>BATT DE 40 COUPS DE  25MM (04026O/04028TB)</t>
  </si>
  <si>
    <t>B24220</t>
  </si>
  <si>
    <t>ETOILES D'ARGENT</t>
  </si>
  <si>
    <t>B24221</t>
  </si>
  <si>
    <t>BATTERIE  SCINTILLANTE</t>
  </si>
  <si>
    <t>B24222</t>
  </si>
  <si>
    <t>FONTAINE MAGIQUE</t>
  </si>
  <si>
    <t>AD/FT/53659</t>
  </si>
  <si>
    <t>B24223</t>
  </si>
  <si>
    <t>BATTERIE ASSORTIE</t>
  </si>
  <si>
    <t>1170-F3-02498</t>
  </si>
  <si>
    <t>B24224</t>
  </si>
  <si>
    <t>BATTERIE BOUQUET MULTICOLORE</t>
  </si>
  <si>
    <t>B24350</t>
  </si>
  <si>
    <t>ETOILE DE MER</t>
  </si>
  <si>
    <t>AD/BA/63424</t>
  </si>
  <si>
    <t>B24351</t>
  </si>
  <si>
    <t>FORAGE OCEANIQUE</t>
  </si>
  <si>
    <t>AD/BA/63422</t>
  </si>
  <si>
    <t>B24352</t>
  </si>
  <si>
    <t>PALACE ETINCELANT</t>
  </si>
  <si>
    <t>BA/73746/07/15</t>
  </si>
  <si>
    <t>B24353</t>
  </si>
  <si>
    <t>PALMIER HAWAIEN</t>
  </si>
  <si>
    <t>AD/BA/63121</t>
  </si>
  <si>
    <t>B24354</t>
  </si>
  <si>
    <t>EVENTAIL D'AUTOMNE</t>
  </si>
  <si>
    <t>AD/BA/64262</t>
  </si>
  <si>
    <t>B24355</t>
  </si>
  <si>
    <t>REVOLUTION</t>
  </si>
  <si>
    <t>AD/BA/63421</t>
  </si>
  <si>
    <t>B24356</t>
  </si>
  <si>
    <t>CREPUSCULE ASTRONOMIQUE</t>
  </si>
  <si>
    <t>BA/79611/07/17</t>
  </si>
  <si>
    <t>B24357</t>
  </si>
  <si>
    <t>FORCE MAGNETIQUE</t>
  </si>
  <si>
    <t>AD/BA/63423</t>
  </si>
  <si>
    <t>R-BEUGNON-4</t>
  </si>
  <si>
    <t>FEU BEUGON THIREUIL 2020 - 3 colis 1.4G</t>
  </si>
  <si>
    <t>R-BOISPLAGE-4</t>
  </si>
  <si>
    <t>RETOUR FEU BOIS PLAGE 2020 1.4G</t>
  </si>
  <si>
    <t>R-BUTACHIMIE-4</t>
  </si>
  <si>
    <t>RETOUR FEU BUTACHIMIE 2020 1,4G</t>
  </si>
  <si>
    <t>R-DRAPEAU-4</t>
  </si>
  <si>
    <t>RETOUR FEU DRAPEAU 1.4 G 2 COLIS</t>
  </si>
  <si>
    <t>RENFORT2</t>
  </si>
  <si>
    <t>RENFORT 2</t>
  </si>
  <si>
    <t>R-GENOUILLE-4</t>
  </si>
  <si>
    <t>RETOUR FEU GENOUILLE 2020 1,4G</t>
  </si>
  <si>
    <t>R-MARX-4</t>
  </si>
  <si>
    <t>RETOUR FEU MARX 2020 1.4G</t>
  </si>
  <si>
    <t>R-MATHA-4</t>
  </si>
  <si>
    <t>RETOUR FEU MATHA 2020 1.4G</t>
  </si>
  <si>
    <t>R-PAVILLON-4</t>
  </si>
  <si>
    <t>RETOUR FEU PAVILLON BLEU  2020 1,4G</t>
  </si>
  <si>
    <t>R-PRIET</t>
  </si>
  <si>
    <t>FEU 2020 MME PRIET - 6 COLIS</t>
  </si>
  <si>
    <t>R-STFRAIGNE-4</t>
  </si>
  <si>
    <t>RETOUR FEU ST FRAIGNE 2020 1,4G</t>
  </si>
  <si>
    <t>R-VIVIERARTAU-4</t>
  </si>
  <si>
    <t>RETOUR FEU VIVIER SUR ARTAU 1.4G</t>
  </si>
  <si>
    <t>49001</t>
  </si>
  <si>
    <t>FEU 1</t>
  </si>
  <si>
    <t>COMPLET</t>
  </si>
  <si>
    <t>49002</t>
  </si>
  <si>
    <t>FEU 2</t>
  </si>
  <si>
    <t>49003</t>
  </si>
  <si>
    <t>FEU 3</t>
  </si>
  <si>
    <t>49004</t>
  </si>
  <si>
    <t>FEU 4</t>
  </si>
  <si>
    <t>49005</t>
  </si>
  <si>
    <t>FEU 5</t>
  </si>
  <si>
    <t>49006</t>
  </si>
  <si>
    <t>FEU 6</t>
  </si>
  <si>
    <t>49007</t>
  </si>
  <si>
    <t>FEU 7</t>
  </si>
  <si>
    <t>49008</t>
  </si>
  <si>
    <t>FEU 8</t>
  </si>
  <si>
    <t>49009</t>
  </si>
  <si>
    <t>FEU 9</t>
  </si>
  <si>
    <t>49010</t>
  </si>
  <si>
    <t>FEU 10</t>
  </si>
  <si>
    <t>49011</t>
  </si>
  <si>
    <t>FEU 11</t>
  </si>
  <si>
    <t>49012</t>
  </si>
  <si>
    <t>FEU 12</t>
  </si>
  <si>
    <t>49013</t>
  </si>
  <si>
    <t>FEU 13</t>
  </si>
  <si>
    <t>49014</t>
  </si>
  <si>
    <t>FEU 14</t>
  </si>
  <si>
    <t>57010</t>
  </si>
  <si>
    <t>FEU IDEE ELECTRIQUE</t>
  </si>
  <si>
    <t>57011</t>
  </si>
  <si>
    <t>FEU EGLISE ELECTRIQUE</t>
  </si>
  <si>
    <t>57012</t>
  </si>
  <si>
    <t>FEU GOLF ELECTRIQUE</t>
  </si>
  <si>
    <t>57013</t>
  </si>
  <si>
    <t>FEU FERME ELECTRIQUE</t>
  </si>
  <si>
    <t>57014</t>
  </si>
  <si>
    <t>FEU LAC ELECRIQUE</t>
  </si>
  <si>
    <t>57015</t>
  </si>
  <si>
    <t>FEU VIEILLES PIERRES ELECTRIQUE</t>
  </si>
  <si>
    <t>57016</t>
  </si>
  <si>
    <t>FEU MANOIR ELECTRIQUE</t>
  </si>
  <si>
    <t>57017</t>
  </si>
  <si>
    <t>FEU FORET ELECTRIQUE</t>
  </si>
  <si>
    <t>57018</t>
  </si>
  <si>
    <t>FEU MAIRIE ELECTRIQUE</t>
  </si>
  <si>
    <t>57019</t>
  </si>
  <si>
    <t>FEU CHATEAU ELECTRIQUE</t>
  </si>
  <si>
    <t>57020</t>
  </si>
  <si>
    <t>FEU PALMERAIE ELECTRIQUE</t>
  </si>
  <si>
    <t>R-ACHENHEIM-3</t>
  </si>
  <si>
    <t>RETOUR FEU ACHEBHEIM 1,3G</t>
  </si>
  <si>
    <t>R-ALLANCHE-3</t>
  </si>
  <si>
    <t>RETOUR FEU ALLANCHE 1,3G</t>
  </si>
  <si>
    <t>R-BERGERES-3</t>
  </si>
  <si>
    <t>RETOUR FEU BERGERES 1,3G</t>
  </si>
  <si>
    <t>R-BOURBONNEUX-3</t>
  </si>
  <si>
    <t>RETOUR FEU BOURBONNEUX 1,3G</t>
  </si>
  <si>
    <t>R-BOURGOIN J</t>
  </si>
  <si>
    <t>RETOUR FEU BOURGOIN 1,3G</t>
  </si>
  <si>
    <t>R-CHASSIGNOLES-3</t>
  </si>
  <si>
    <t>RETOUR FEU CHASSIGNOLES 1,3G</t>
  </si>
  <si>
    <t>R-CONDAT-3</t>
  </si>
  <si>
    <t>RETOUR FEU CONDAT 2020 1,3G</t>
  </si>
  <si>
    <t>RETOUR FEUX VILLO</t>
  </si>
  <si>
    <t>R-COURNON-3</t>
  </si>
  <si>
    <t>RETOUR FEU COURNON 1,3G</t>
  </si>
  <si>
    <t>R-COUVIGNON-3</t>
  </si>
  <si>
    <t>RETOUR FEU COUVIGNON 1,3G</t>
  </si>
  <si>
    <t>R-DALLET-3</t>
  </si>
  <si>
    <t>RETOUR FEU DALLET 1,3G (comp Feu 7)</t>
  </si>
  <si>
    <t>R-DOMECY-3</t>
  </si>
  <si>
    <t>RETOUR FEU DOMECY  1,4G</t>
  </si>
  <si>
    <t>R-DOSCHES-3</t>
  </si>
  <si>
    <t>RETOUR FEU DOSCHES 1,3G</t>
  </si>
  <si>
    <t>R-ESPALEM-3</t>
  </si>
  <si>
    <t>RETOUR FEU ESPALEM 1,3G</t>
  </si>
  <si>
    <t>R-GALLARGUES-3</t>
  </si>
  <si>
    <t>RETOUR FEU GALLARGUES 1,3G</t>
  </si>
  <si>
    <t>RETOUR FEUX ARGELLIE</t>
  </si>
  <si>
    <t>R-GUEBWILLER-3</t>
  </si>
  <si>
    <t>RETOUR FEU GUEBWILLER 1,3G</t>
  </si>
  <si>
    <t>R-LANGERON-3</t>
  </si>
  <si>
    <t>RETOUR FEU LANGERON 1,3G</t>
  </si>
  <si>
    <t>R-LAVOUTE-3</t>
  </si>
  <si>
    <t>RETOUR FEU LAVOUTE CHLIHAC 1,3G</t>
  </si>
  <si>
    <t>R-LUGARD-3</t>
  </si>
  <si>
    <t>RETOUR FEU LUGARD 1,3G</t>
  </si>
  <si>
    <t>R-MARCENAT-3</t>
  </si>
  <si>
    <t>RETOUR FEU MARCENAT 1,3G</t>
  </si>
  <si>
    <t>R-MESNIL-3</t>
  </si>
  <si>
    <t>RETOUR FEU MESNIL 1,3G</t>
  </si>
  <si>
    <t>R-MONTDORE-3</t>
  </si>
  <si>
    <t>RETOUR FEU MONT DORE 2020 1,3G</t>
  </si>
  <si>
    <t>R-MONTPEZAT-3</t>
  </si>
  <si>
    <t>RETOUR FEU MONTPEZAT 1,3G</t>
  </si>
  <si>
    <t>R-OUZOUER-3</t>
  </si>
  <si>
    <t>RETOUR FEU OUZOUER 1,3G</t>
  </si>
  <si>
    <t>R-PEREZ-3</t>
  </si>
  <si>
    <t>RETOUR FEU PEREZ 1,3G</t>
  </si>
  <si>
    <t>R-PINEY-3</t>
  </si>
  <si>
    <t>RETOUR FEU PINEY 1,3G</t>
  </si>
  <si>
    <t>R-SOMMERVILLER-3</t>
  </si>
  <si>
    <t>RETOUR FEU SOMMERVILLER 1,3G</t>
  </si>
  <si>
    <t>R-STBRIS-3</t>
  </si>
  <si>
    <t>RETOUR FEU ST BRIS LE VINEU  1,3G</t>
  </si>
  <si>
    <t>R-STCHEF-3</t>
  </si>
  <si>
    <t>RETOUR FEU ST CHEF 2020 1,3G</t>
  </si>
  <si>
    <t>R-STMARTINARY-3</t>
  </si>
  <si>
    <t>RETOUR FEU ST MARTIN D ARY 1,3G</t>
  </si>
  <si>
    <t>R-STMARTINFRUG-3</t>
  </si>
  <si>
    <t>RETOUR FEU STMARTIN DE FRUERES 1,3G</t>
  </si>
  <si>
    <t>R-STVALERIEN-3</t>
  </si>
  <si>
    <t>RETOUR FEU ST VALERIEN  1,3G</t>
  </si>
  <si>
    <t>R-THEYS-3</t>
  </si>
  <si>
    <t>RETOUR FEU THEYS 1,3G</t>
  </si>
  <si>
    <t>R-YSSINGEAUX-3</t>
  </si>
  <si>
    <t>RETOUR FEU YSSINGEAUX 1,3G</t>
  </si>
  <si>
    <t>57021</t>
  </si>
  <si>
    <t>FEU VILLAGE</t>
  </si>
  <si>
    <t>R-ACHENHEIM-4</t>
  </si>
  <si>
    <t>RETOUR FEU ACHEBHEIM 1,4G</t>
  </si>
  <si>
    <t>R-ALLANCHE-4</t>
  </si>
  <si>
    <t>RETOUR FEU ALLANCHE 1,4G</t>
  </si>
  <si>
    <t>R-BERGERES-4</t>
  </si>
  <si>
    <t>RETOUR FEU BERGERES 1,4G</t>
  </si>
  <si>
    <t>R-BOURBONNEUX-4</t>
  </si>
  <si>
    <t>RETOUR FEU BOURBONNEUX 1,4G</t>
  </si>
  <si>
    <t>R-CAMPING-4</t>
  </si>
  <si>
    <t>RETOUR FEU CAMPING LES SOURCES 1,4G</t>
  </si>
  <si>
    <t>R-CHASSIGNOLES-4</t>
  </si>
  <si>
    <t>RETOUR FEU CHASSIGNOLES 1,4G</t>
  </si>
  <si>
    <t>R-CONDAT-4</t>
  </si>
  <si>
    <t>RETOUR FEU CONDAT 2020 1,4G</t>
  </si>
  <si>
    <t>R-COURNON-4</t>
  </si>
  <si>
    <t>RETOUR FEU COURNON 1.4G</t>
  </si>
  <si>
    <t>R-COUVIGNON-4</t>
  </si>
  <si>
    <t>RETOUR FEU COUVIGNON 1,4G</t>
  </si>
  <si>
    <t>R-DALLET-4</t>
  </si>
  <si>
    <t>RETOUR FEU DALLET 1,4G (comp feu 7)</t>
  </si>
  <si>
    <t>R-DOMECY-4</t>
  </si>
  <si>
    <t>R-DOSCHES-4</t>
  </si>
  <si>
    <t>RETOUR FEU DOSCHES 1,4G</t>
  </si>
  <si>
    <t>R-ESPALEM-4</t>
  </si>
  <si>
    <t>RETOUR FEU ESPALEM 1,4G</t>
  </si>
  <si>
    <t>R-GALLARGUES-4</t>
  </si>
  <si>
    <t>RETOUR FEU GALLARGUES 1,4G</t>
  </si>
  <si>
    <t>R-GUEBWILLER-4</t>
  </si>
  <si>
    <t>RETOUR FEU GUEBWILLER 1,4G</t>
  </si>
  <si>
    <t>R-LANGERON-4</t>
  </si>
  <si>
    <t>RETOUR FEU LANGERON 1,4G</t>
  </si>
  <si>
    <t>R-LAVOUTE-4</t>
  </si>
  <si>
    <t>RETOUR FEU LAVOUTE CHLIHAC 1,4G</t>
  </si>
  <si>
    <t>R-LUGARD-4</t>
  </si>
  <si>
    <t>RETOUR FEU LUGARD 1,4G</t>
  </si>
  <si>
    <t>R-MARCENAT-4</t>
  </si>
  <si>
    <t>RETOUR FEU MARCENAT 1,4G</t>
  </si>
  <si>
    <t>R-MARQ-4</t>
  </si>
  <si>
    <t>RETOUR FEU MARQ 1,4G</t>
  </si>
  <si>
    <t>R-MESNIL-4</t>
  </si>
  <si>
    <t>RETOUR FEU MESNIL 1,4G</t>
  </si>
  <si>
    <t>R-MONTDORE-4</t>
  </si>
  <si>
    <t>RETOUR FEU MONT DORE 2020 1,4G</t>
  </si>
  <si>
    <t>R-MONTPEZAT-4</t>
  </si>
  <si>
    <t>RETOUR FEU MONTPEZAT 1,4G</t>
  </si>
  <si>
    <t>R-NUANCES-4</t>
  </si>
  <si>
    <t>RETOUR FEU NUANCES  1,4G</t>
  </si>
  <si>
    <t>R-OUZOUER-4</t>
  </si>
  <si>
    <t>RETOUR FEU OUZOUER 1,4G</t>
  </si>
  <si>
    <t>R-PEREZ-4</t>
  </si>
  <si>
    <t>RETOUR FEU PEREZ 1,4G</t>
  </si>
  <si>
    <t>R-PINEY-4</t>
  </si>
  <si>
    <t>RETOUR FEU PINEY 1,4G</t>
  </si>
  <si>
    <t>R-SOMMERVILLIER-4</t>
  </si>
  <si>
    <t>RETOUR FEU SOMMERVILLIER 1,4G</t>
  </si>
  <si>
    <t>R-ST JEAN D'A</t>
  </si>
  <si>
    <t>RETOUR FEU ST JEAN D'A 1,4G</t>
  </si>
  <si>
    <t>R-STBRIS-4</t>
  </si>
  <si>
    <t>RETOUR FEU ST BRIS LE VINEU  1,4G</t>
  </si>
  <si>
    <t>R-STCHEF-4</t>
  </si>
  <si>
    <t>RETOUR FEU ST CHEF 2020 1,4G</t>
  </si>
  <si>
    <t>R-STMARTINARY-4</t>
  </si>
  <si>
    <t>RETOUR FEU ST MARTIN D ARY 1,4G</t>
  </si>
  <si>
    <t>R-STMARTINFRUG-4</t>
  </si>
  <si>
    <t>RETOUR FEU STMARTIN DE FRUGERES 1,4G</t>
  </si>
  <si>
    <t>R-STVALERIEN-4</t>
  </si>
  <si>
    <t>RETOUR FEU ST VALERIEN  1,4G</t>
  </si>
  <si>
    <t>R-THEYS-4</t>
  </si>
  <si>
    <t>RETOUR FEU THEYS 1,4G</t>
  </si>
  <si>
    <t>R-YSSINGEAUX-4</t>
  </si>
  <si>
    <t>RETOUR FEU YSSINGEAUX 1,4G</t>
  </si>
  <si>
    <t>94075-20R5</t>
  </si>
  <si>
    <t>GRAPPE 75 MM R5 FILET OR CASCADE R5</t>
  </si>
  <si>
    <t>GR10MF3</t>
  </si>
  <si>
    <t>GRAPPE 100MM R3 ASSORTIES F4</t>
  </si>
  <si>
    <t>GR10MF5</t>
  </si>
  <si>
    <t>GR75CARS</t>
  </si>
  <si>
    <t>GRAPPE Ø75 R5 CLIGNOTANT ARGENT F4</t>
  </si>
  <si>
    <t>GR75FB5</t>
  </si>
  <si>
    <t>GRAPPE Ø75 R5 FRISSON BLANC</t>
  </si>
  <si>
    <t>GR75MF3</t>
  </si>
  <si>
    <t>GRAPPE 75MM R3 ASSORTIES F4</t>
  </si>
  <si>
    <t>GR75MF5</t>
  </si>
  <si>
    <t>GRAPPE 75MM R5 ASSORTIES F4</t>
  </si>
  <si>
    <t>GR75ORRO5</t>
  </si>
  <si>
    <t>GRAPPE 5 BOMBES Ø75 R5  OR ROSE</t>
  </si>
  <si>
    <t>49892</t>
  </si>
  <si>
    <t>OPTION 12</t>
  </si>
  <si>
    <t>OPTION</t>
  </si>
  <si>
    <t>49880</t>
  </si>
  <si>
    <t>91010-23/06/05/09/18  20SEC EN T POUR RENF 9</t>
  </si>
  <si>
    <t>49881</t>
  </si>
  <si>
    <t>9 BOMBES RENFORT DE SÉQUENCES – CAL. 100 MM</t>
  </si>
  <si>
    <t>49882</t>
  </si>
  <si>
    <t>OPTION 2</t>
  </si>
  <si>
    <t>49888</t>
  </si>
  <si>
    <t>OPTION 8</t>
  </si>
  <si>
    <t>49889</t>
  </si>
  <si>
    <t>OPTION 9</t>
  </si>
  <si>
    <t>49891</t>
  </si>
  <si>
    <t>2 ODYSÉE VERNE</t>
  </si>
  <si>
    <t>49895</t>
  </si>
  <si>
    <t>OPTION 15</t>
  </si>
  <si>
    <t>49897</t>
  </si>
  <si>
    <t>OPTION 17</t>
  </si>
  <si>
    <t>49898</t>
  </si>
  <si>
    <t>OPTION N°18 PLUS DE DESIGN</t>
  </si>
  <si>
    <t>49883</t>
  </si>
  <si>
    <t>1 RENFORT ORIS ROUGE  + 1 RENFORT ANTARIS MULTICOL</t>
  </si>
  <si>
    <t>1008-F4-69242604/1008-F2-69254320</t>
  </si>
  <si>
    <t>49884</t>
  </si>
  <si>
    <t>1 RENFORT SUPERNOVA + 1 RENFORT GAÏA</t>
  </si>
  <si>
    <t>2463-F4-0057/1008-F3-69254049</t>
  </si>
  <si>
    <t>49885</t>
  </si>
  <si>
    <t>1 RENFORT GALICE ROUGE + 2 RENFORTS APOLLO</t>
  </si>
  <si>
    <t>1008-F4-69245795/1008-F2-69254048</t>
  </si>
  <si>
    <t>49886</t>
  </si>
  <si>
    <t>OPTION 6</t>
  </si>
  <si>
    <t>49887</t>
  </si>
  <si>
    <t>OPTION 7</t>
  </si>
  <si>
    <t>1008-F3-69248603/1008-F2-69259638/1008-F2-69248607</t>
  </si>
  <si>
    <t>49890</t>
  </si>
  <si>
    <t>OPTION 10 - PLUS DE VOLUME (49894)</t>
  </si>
  <si>
    <t>49893</t>
  </si>
  <si>
    <t>OPTION N°13 - PLUS DE RYTHME</t>
  </si>
  <si>
    <t>1008-F2-6924048</t>
  </si>
  <si>
    <t>49896</t>
  </si>
  <si>
    <t>PLUS DE LUMIÈRE</t>
  </si>
  <si>
    <t>74846J/PA</t>
  </si>
  <si>
    <t>MONOCOUP 45 MM PAF JAUNE BBTTE PAILETTES ARGT</t>
  </si>
  <si>
    <t>1395-T2-0542/2013</t>
  </si>
  <si>
    <t>MONOCOUP Ø45 PAF KAMURO BTTE KAMURO</t>
  </si>
  <si>
    <t>1395-T2-0532/2013</t>
  </si>
  <si>
    <t>MONOCOUP Ø45 PAF PLUIE ARGENT BTTE PLUIE ARGENT</t>
  </si>
  <si>
    <t>74847KA</t>
  </si>
  <si>
    <t>MONOCOUP 45MM PAF KAMURO BB CASCADE KAMURO</t>
  </si>
  <si>
    <t>1395-T2-0562/2013</t>
  </si>
  <si>
    <t>74847PA</t>
  </si>
  <si>
    <t>MONOCOUP 45MM PAF CLIGNO ARGT BB CASCADE CLIGNO</t>
  </si>
  <si>
    <t>MONOCOUP Ø50 BTTE KAMURO + TC KAMURO</t>
  </si>
  <si>
    <t>https://youtu.be/AN_h3o-wpzk</t>
  </si>
  <si>
    <t>43730B/PO-B</t>
  </si>
  <si>
    <t>MONOCOUP 30MM PAF BLEU COMETE PAILLETTES OR PTE BL</t>
  </si>
  <si>
    <t>PAILLETEE OR</t>
  </si>
  <si>
    <t>1008-F4-69246600</t>
  </si>
  <si>
    <t>43730CR/A</t>
  </si>
  <si>
    <t>MONOCOUP 30MM PAF CLIGNO ROUGE COMETES ARGT</t>
  </si>
  <si>
    <t>43730KA/V</t>
  </si>
  <si>
    <t>MONOCOUP 30MM PAF KAMURO COMETE VERTES</t>
  </si>
  <si>
    <t>43730MA/T</t>
  </si>
  <si>
    <t>MONOCOUP 30MM PAF MAGENTA COMETE TURQUOISE</t>
  </si>
  <si>
    <t>43730P/MA</t>
  </si>
  <si>
    <t>MONOCOUP 30MM PAF PLATINE COMETE MAGENTA</t>
  </si>
  <si>
    <t>43730PO/B</t>
  </si>
  <si>
    <t>MONOCOUP 30MM PAF PAILLETES OR COMETES BLEUES</t>
  </si>
  <si>
    <t>43730PO/MAG</t>
  </si>
  <si>
    <t>MONOCOUP 30MM PAFPAILLETES OR COMETES MAGENTA</t>
  </si>
  <si>
    <t>43730PO/O</t>
  </si>
  <si>
    <t>MONOCOUP 30MM PAF PAILLETTES OR COMETE ORANGE</t>
  </si>
  <si>
    <t>43730PO/T</t>
  </si>
  <si>
    <t>MONOCOUP 30MM PAF PAILLETES OR COMETE TURQUOISE</t>
  </si>
  <si>
    <t>43730R/OR</t>
  </si>
  <si>
    <t>MONOCOUP 30MM PAF ROUGE COMETE OR</t>
  </si>
  <si>
    <t>43730R/PA</t>
  </si>
  <si>
    <t>MONOCOUP 30MM PAF COMETE ROUGE TRAINE P.ARGT</t>
  </si>
  <si>
    <t>43730VI/KA-VI</t>
  </si>
  <si>
    <t>MONOCOUP 30MM PAF VIOLET COMETE KAMURO POINTE VIOL</t>
  </si>
  <si>
    <t>43930A</t>
  </si>
  <si>
    <t>MONOCOUP 30MM COMET ARGENT</t>
  </si>
  <si>
    <t>1008-f4-69246597</t>
  </si>
  <si>
    <t>43930B</t>
  </si>
  <si>
    <t>MONOCOUP 30mm COMETE BLEUE</t>
  </si>
  <si>
    <t>1008-F4-29246597</t>
  </si>
  <si>
    <t>43930B/O</t>
  </si>
  <si>
    <t>MONOCOUP 30MM COMETE BLEU A ORANGE</t>
  </si>
  <si>
    <t>1008-F4-69246597</t>
  </si>
  <si>
    <t>MONOCOUP Ø30 COMÈTE BLANCHE</t>
  </si>
  <si>
    <t>1008-F4-6924597</t>
  </si>
  <si>
    <t>https://youtu.be/FECzHA_uUV0</t>
  </si>
  <si>
    <t>43930KA</t>
  </si>
  <si>
    <t>MONOCOUP 30MM COMETES KAMURO CRACKERS</t>
  </si>
  <si>
    <t>43930KA/B</t>
  </si>
  <si>
    <t>MONOCOUP 30MM COMETE KAMURO CRACKERS PAF BLEU</t>
  </si>
  <si>
    <t>43930O</t>
  </si>
  <si>
    <t>MONOCOUP 30MM COMETE ORANGE</t>
  </si>
  <si>
    <t>43930OR</t>
  </si>
  <si>
    <t>MONOCOUP 30MM COMETE OR</t>
  </si>
  <si>
    <t>43930P</t>
  </si>
  <si>
    <t>MONOCOUP 30MM COMETE PLATINE</t>
  </si>
  <si>
    <t>43930PO</t>
  </si>
  <si>
    <t>MONOCOUP 30MM COMETE PAILLETES OR</t>
  </si>
  <si>
    <t>MONOCOUP Ø30 COMÈTE ROUGE</t>
  </si>
  <si>
    <t>https://youtu.be/mNK0Ej2ZMSM</t>
  </si>
  <si>
    <t>43930SA</t>
  </si>
  <si>
    <t>MONOCOUP 30MM COMETE SAULE CLIGNO ARGT</t>
  </si>
  <si>
    <t>MONOCOUP Ø30 COMÈTE VERTE</t>
  </si>
  <si>
    <t>https://youtu.be/YRypRB06Cvw</t>
  </si>
  <si>
    <t>43930VI/CI/MA</t>
  </si>
  <si>
    <t>MONOCOUP 30 MM COMETE VIOLETTE A CITRON A MANDARIN</t>
  </si>
  <si>
    <t>43945FO/F</t>
  </si>
  <si>
    <t>MONOCOUP 45MM COMETE FRISSON</t>
  </si>
  <si>
    <t>43945PA</t>
  </si>
  <si>
    <t>MONOCOUP 45 MM COMETES PAILLETTES ARGENT</t>
  </si>
  <si>
    <t>PAILLETEE ARGENT</t>
  </si>
  <si>
    <t>MONOCOUP Ø45 COMÈTE ARGENT</t>
  </si>
  <si>
    <t>https://tinyurl.com/y4rposko</t>
  </si>
  <si>
    <t>MONOCOUP Ø45 COMÈTE KAMURO</t>
  </si>
  <si>
    <t>https://tinyurl.com/y2ps3ts5</t>
  </si>
  <si>
    <t>MONOCOUP Ø45 PAF BLEU COMÈTE ARGENT</t>
  </si>
  <si>
    <t>https://youtu.be/UNO2u1YPGGs</t>
  </si>
  <si>
    <t>MONOCOUP Ø45 PAF VIOLET COMÈTE KAMURO</t>
  </si>
  <si>
    <t>https://tinyurl.com/y3r8dmd2</t>
  </si>
  <si>
    <t>74845PAR</t>
  </si>
  <si>
    <t>MONOCOUP 45 MM PAF ROUGE COMETE P ARGENT 1395-F4-</t>
  </si>
  <si>
    <t>1395-F4-0547</t>
  </si>
  <si>
    <t>74845POVI</t>
  </si>
  <si>
    <t>MONOCOUP 45 MM PAF VIOLET COMETE P OR 1395-F4-054</t>
  </si>
  <si>
    <t>1395-F4-0545/2013</t>
  </si>
  <si>
    <t>MONOCOUP Ø20 PAF CLIGNO COMÈTE KAMURO</t>
  </si>
  <si>
    <t>https://youtu.be/KB23Qp8s2Zo</t>
  </si>
  <si>
    <t>MONOCOUP Ø30 COMÈTE BLEUE TRAÎNÉE ARGENT</t>
  </si>
  <si>
    <t>https://tinyurl.com/yy9u4kpv</t>
  </si>
  <si>
    <t>MONOCOUP Ø30 COMÈTE VERTE TRAÎNÉE ARGENT</t>
  </si>
  <si>
    <t>MONOCOUP Ø30 COMÈTE ROUGE TRAÎNÉE ARGENT</t>
  </si>
  <si>
    <t>https://tinyurl.com/y4x22yzt</t>
  </si>
  <si>
    <t>MONOCOUP Ø30 COMÈTE ARGENT</t>
  </si>
  <si>
    <t>https://youtu.be/pCJPk0s_SYc</t>
  </si>
  <si>
    <t>MONOCOUP Ø30 COMÈTE VIOLETTE TRAÎNÉE ARGENT</t>
  </si>
  <si>
    <t>https://youtu.be/G5rGT_hPf90</t>
  </si>
  <si>
    <t>MONOCOUP Ø30 COMÈTE FRISSON BLANC</t>
  </si>
  <si>
    <t>https://tinyurl.com/y6zf89lb</t>
  </si>
  <si>
    <t>MONOCOUP Ø30 COMÈTE FILET D'OR</t>
  </si>
  <si>
    <t>MONOCOUP Ø30 COMÈTE ROSE</t>
  </si>
  <si>
    <t>MONOCOUP 30 MM - MOSAIQUE VERTE</t>
  </si>
  <si>
    <t>1008-F3-69242600</t>
  </si>
  <si>
    <t>MONOCOUP 30 MM - MOSAIQUE ROUGE</t>
  </si>
  <si>
    <t>MONOCOUP Ø30 COMÈTE MOSAÏQUE ARGENT</t>
  </si>
  <si>
    <t>MONOCOUP 30 MM - MOSAIQUE FILET D'OR</t>
  </si>
  <si>
    <t>MONOCOUP Ø50 COMÈTE FRISSON</t>
  </si>
  <si>
    <t>https://youtu.be/18LJzZ3Ct5I</t>
  </si>
  <si>
    <t>MONOCOUP Ø50 COMÈTE ARGENT</t>
  </si>
  <si>
    <t>https://youtu.be/w-zhVA4de_8</t>
  </si>
  <si>
    <t>MONOCOUP Ø50 COMÈTE CLIGNO BLANC</t>
  </si>
  <si>
    <t>https://youtu.be/x8hjEAtcyw0</t>
  </si>
  <si>
    <t>MONOCOUP Ø50 COMÈTE OR</t>
  </si>
  <si>
    <t>https://tinyurl.com/y4l3c6se</t>
  </si>
  <si>
    <t>43730AQ</t>
  </si>
  <si>
    <t>MONOCOUP 30MM PAF AQUA</t>
  </si>
  <si>
    <t>1008-F4-69246599</t>
  </si>
  <si>
    <t>43730B</t>
  </si>
  <si>
    <t>MONOCOUP 30MM PAF BLEU</t>
  </si>
  <si>
    <t>MONOCOUP Ø30 PAF CITRON</t>
  </si>
  <si>
    <t>MONOCOUP Ø30 PAF ORANGE</t>
  </si>
  <si>
    <t>43730OR</t>
  </si>
  <si>
    <t>MONOCOUP 30MM PAF OR</t>
  </si>
  <si>
    <t>43730PA</t>
  </si>
  <si>
    <t>MONOCOUP 30MM PAF CLIGNO ARGENT</t>
  </si>
  <si>
    <t>43730R</t>
  </si>
  <si>
    <t>MONOCOUP 30MM PAF ROUGE</t>
  </si>
  <si>
    <t>1008-F4-692446599</t>
  </si>
  <si>
    <t>43730RO</t>
  </si>
  <si>
    <t>MONOCOUP 30MM PAF ROSE</t>
  </si>
  <si>
    <t>43730T</t>
  </si>
  <si>
    <t>MONOCOUP 30MM PAF TURQUOISE</t>
  </si>
  <si>
    <t>43730VI</t>
  </si>
  <si>
    <t>MONOCOUP 30MM PAF VIOLET</t>
  </si>
  <si>
    <t>MONOCOUP Ø45  PAF MAGENTA À BLEU À VERT</t>
  </si>
  <si>
    <t>1008-F4-692246592</t>
  </si>
  <si>
    <t>https://youtu.be/Ws2DyFsFww8</t>
  </si>
  <si>
    <t>MONOCOUP Ø20 PAF PAILLETTES OR</t>
  </si>
  <si>
    <t>https://youtu.be/JnEksKgDia4</t>
  </si>
  <si>
    <t>MONOCOUP Ø20 PAPILLON ARGENT</t>
  </si>
  <si>
    <t>https://youtu.be/AkSpzE-9SOo</t>
  </si>
  <si>
    <t>MONOCOUP Ø20 PAF VIOLET</t>
  </si>
  <si>
    <t>https://tinyurl.com/y5efvex9</t>
  </si>
  <si>
    <t>MONOCOUP Ø30 FLASH BLANC</t>
  </si>
  <si>
    <t>https://tinyurl.com/y6ngfqyy</t>
  </si>
  <si>
    <t>75045AWR</t>
  </si>
  <si>
    <t>MONOCOUP 45 MM PAF ARGENT RONFLEMENT ROUGE</t>
  </si>
  <si>
    <t>1395-F4-0549</t>
  </si>
  <si>
    <t>75045POWV</t>
  </si>
  <si>
    <t>MONOCOUP 45 MM PAF PAILLETE OR RONFLEMENT VERT</t>
  </si>
  <si>
    <t>MONOCOUP Ø30 PAF FRISSON BLANC</t>
  </si>
  <si>
    <t>https://tinyurl.com/y23zmvln</t>
  </si>
  <si>
    <t>MONOCOUP Ø30 PAF BLEU</t>
  </si>
  <si>
    <t>https://tinyurl.com/y5rndrpw</t>
  </si>
  <si>
    <t>MONOCOUP Ø30 PAF VERT</t>
  </si>
  <si>
    <t>MONOCOUP Ø30 PAF ROUGE</t>
  </si>
  <si>
    <t>https://tinyurl.com/y3cemel2</t>
  </si>
  <si>
    <t>MONOCOUP Ø30 PAF BLANC</t>
  </si>
  <si>
    <t>https://youtu.be/2xpFh3czM4o</t>
  </si>
  <si>
    <t>MONOCOUP Ø30 PAF VIOLET</t>
  </si>
  <si>
    <t>https://youtu.be/iqK-j4ncqMk</t>
  </si>
  <si>
    <t>MONOCOUP Ø30 PAF FILET D'OR</t>
  </si>
  <si>
    <t>https://youtu.be/0-PLxi1_HW8</t>
  </si>
  <si>
    <t>MONOCOUP Ø30 PAF ROSE</t>
  </si>
  <si>
    <t>https://youtu.be/vPSAoilEZAg</t>
  </si>
  <si>
    <t>MONOCOUP Ø50 PAF BLANC + DÉTO</t>
  </si>
  <si>
    <t>2806-F4-001468</t>
  </si>
  <si>
    <t>MONOCOUP Ø50 PAF 4 COMÈTES MOSAÏQUE FRISSON BLC</t>
  </si>
  <si>
    <t>https://tinyurl.com/yxknjs7n</t>
  </si>
  <si>
    <t>MONOCOUP Ø50 PAF 4 COMÈTES MOSAÏQUE VIOLETTE</t>
  </si>
  <si>
    <t>https://youtu.be/IPxJAQTuSLY</t>
  </si>
  <si>
    <t>MONOCOUP Ø50 PAF 4 COMÈTES MOSAÏQUE FILET D'OR</t>
  </si>
  <si>
    <t>https://tinyurl.com/y3d4epq3</t>
  </si>
  <si>
    <t>MONOCOUP 50 MM POT-À-FEU ARGENT</t>
  </si>
  <si>
    <t>MONOCOUP Ø50 PAF FILET D'OR</t>
  </si>
  <si>
    <t>https://tinyurl.com/y5avxvet</t>
  </si>
  <si>
    <t>S-ALLI-3</t>
  </si>
  <si>
    <t>SEQUENCE ALLIANCE 1.3G</t>
  </si>
  <si>
    <t>SEQUENCES</t>
  </si>
  <si>
    <t>BBE / GR</t>
  </si>
  <si>
    <t>S-BQTV1-3</t>
  </si>
  <si>
    <t>SEQUENCE BOUQUET VERSION 1 1.3G</t>
  </si>
  <si>
    <t>S-BQTV2-3</t>
  </si>
  <si>
    <t>SEQUENCE BOUQUET VERSION 2 1.3G</t>
  </si>
  <si>
    <t>S-CARAT-3</t>
  </si>
  <si>
    <t>SEQUENCE 24 CARATS 1.3G</t>
  </si>
  <si>
    <t>S-DIAM-3</t>
  </si>
  <si>
    <t>SEQUENCE DIAMANT 1.3G</t>
  </si>
  <si>
    <t>S-DUO-3</t>
  </si>
  <si>
    <t>SEQUENCE DUO 1.3G</t>
  </si>
  <si>
    <t>S-EUROP-3</t>
  </si>
  <si>
    <t>SEQUENCE EUROPE 1.3G</t>
  </si>
  <si>
    <t>S-INFRA-3</t>
  </si>
  <si>
    <t>SEQUENCE INFRAROUGE 1.3G</t>
  </si>
  <si>
    <t>S-IRL-3</t>
  </si>
  <si>
    <t>SEQUENCE IRLANDE 1.3G</t>
  </si>
  <si>
    <t>S-MARS-3</t>
  </si>
  <si>
    <t>SEQUENCE MARSEILLAISE 1.3G</t>
  </si>
  <si>
    <t>S-MULTI-3</t>
  </si>
  <si>
    <t>SEQUENCE MULTIPASTEL 1.3G</t>
  </si>
  <si>
    <t>S-OCEAN-3</t>
  </si>
  <si>
    <t>SEQUENCE OCEAN 1.3G</t>
  </si>
  <si>
    <t>S-ORIENT-3</t>
  </si>
  <si>
    <t>SEQUENCE ORIENT 1.3G</t>
  </si>
  <si>
    <t>S-PENAV1-3</t>
  </si>
  <si>
    <t>SEQUENCE PENALTY 1.3 G VERSION 1</t>
  </si>
  <si>
    <t>S-PENAV2-3</t>
  </si>
  <si>
    <t>SEQUENCE PENALTY 1.3G VERSION 2</t>
  </si>
  <si>
    <t>S-TEMP-3</t>
  </si>
  <si>
    <t>SEQUENCE TEMPETE 1.3G</t>
  </si>
  <si>
    <t>S-ULTRA-3</t>
  </si>
  <si>
    <t>SEQUENCE ULTRAVIOLET 1.3G</t>
  </si>
  <si>
    <t>S-ALLIV1-4</t>
  </si>
  <si>
    <t>SEQUENCE ALLIANCE 1.4G VERSION 1</t>
  </si>
  <si>
    <t>CH/BATT</t>
  </si>
  <si>
    <t>S-ALLIV2-4</t>
  </si>
  <si>
    <t>SEQUENCE ALLIANCE 1.4G VERSION 2</t>
  </si>
  <si>
    <t>S-BQTV1-4</t>
  </si>
  <si>
    <t>SEQUENCE BOUQUET 1.4G VERSION 1</t>
  </si>
  <si>
    <t>S-BQTV2-4</t>
  </si>
  <si>
    <t>SEQUENCE BOUQUET 1.4G VERSION 2</t>
  </si>
  <si>
    <t>S-BQTV3-4</t>
  </si>
  <si>
    <t>SEQUENCE BOUQUET 1.4G VERSION 3</t>
  </si>
  <si>
    <t>S-CARATV1-4</t>
  </si>
  <si>
    <t>SEQUENCE 24 CARATS 1.4G VERSION 1</t>
  </si>
  <si>
    <t>S-CARATV2-4</t>
  </si>
  <si>
    <t>SEQUENCE 24 CARATS 1.4G VERSION 2</t>
  </si>
  <si>
    <t>S-CARATV3-4</t>
  </si>
  <si>
    <t>SEQUENCE 24 CARATS 1.4G VERSION 3</t>
  </si>
  <si>
    <t>S-DIAMV1-4</t>
  </si>
  <si>
    <t>SEQUENCE DIAMANT 1.4G VERSION 1</t>
  </si>
  <si>
    <t>S-DIAMV2-4</t>
  </si>
  <si>
    <t>SEQUENCE DIAMANT 1.4G VERSION 2</t>
  </si>
  <si>
    <t>S-DUO-4</t>
  </si>
  <si>
    <t>SEQUENCE DUO 1.4G</t>
  </si>
  <si>
    <t>S-EUROPV1-4</t>
  </si>
  <si>
    <t>SEQUENCE EUROPE 1.4G VERSION 1</t>
  </si>
  <si>
    <t>S-EUROPV2-4</t>
  </si>
  <si>
    <t>SEQUENCE EUROPE 1.4G VERSION 2</t>
  </si>
  <si>
    <t>S-INFRA-4</t>
  </si>
  <si>
    <t>SEQUENCE INFRAROUGE 1.4G</t>
  </si>
  <si>
    <t>S-IRLV1-4</t>
  </si>
  <si>
    <t>SEQUENCE IRLANDE 1.4G VERSION 1</t>
  </si>
  <si>
    <t>S-IRLV2-4</t>
  </si>
  <si>
    <t>S-MARSV1-4</t>
  </si>
  <si>
    <t>SEQUENCE MARSEILLAISE 1.4G VERSION 1</t>
  </si>
  <si>
    <t>S-MARSV2-4</t>
  </si>
  <si>
    <t>SEQUENCE MARSEILLAISE 1.4G VERSION 2</t>
  </si>
  <si>
    <t>S-MULTIV1-4</t>
  </si>
  <si>
    <t>SEQUENCE MULTIPASTEL 1.4 G VERSION 1</t>
  </si>
  <si>
    <t>S-MULTIV2-4</t>
  </si>
  <si>
    <t>SEQUENCE MULTIPASTEL 1.4G VERSION 2</t>
  </si>
  <si>
    <t>S-OCEANV1-4</t>
  </si>
  <si>
    <t>SEQUENCE OCEAN 1.4G VERSION 1</t>
  </si>
  <si>
    <t>S-OCEANV2-4</t>
  </si>
  <si>
    <t>SEQUENCE OCEAN 1.4G VERSION 2</t>
  </si>
  <si>
    <t>S-ORIENT-4</t>
  </si>
  <si>
    <t>SEQUENCE ORIENT 1.4G</t>
  </si>
  <si>
    <t>S-PENA-4</t>
  </si>
  <si>
    <t>SEQUENCE PENALTY 1.4G</t>
  </si>
  <si>
    <t>S-TEMPV1-4</t>
  </si>
  <si>
    <t>SEQUENCE TEMPETE 1.4G VERSION 1</t>
  </si>
  <si>
    <t>S-TEMPV2-4</t>
  </si>
  <si>
    <t>SEQUENCE TEMPETE 1.4G VERSION 2</t>
  </si>
  <si>
    <t>S-ULTRA-4</t>
  </si>
  <si>
    <t>SEQUENCE ULTRAVIOLET 1.4G</t>
  </si>
  <si>
    <t>54000</t>
  </si>
  <si>
    <t>TABLEAU BAOBAB</t>
  </si>
  <si>
    <t>STD</t>
  </si>
  <si>
    <t>54008</t>
  </si>
  <si>
    <t>TABLEAU GINGKO</t>
  </si>
  <si>
    <t>54009</t>
  </si>
  <si>
    <t>TABLEAU PLATANE</t>
  </si>
  <si>
    <t>54010</t>
  </si>
  <si>
    <t>TABLEAU PIN</t>
  </si>
  <si>
    <t>54001</t>
  </si>
  <si>
    <t>TABLEAU CATALPA</t>
  </si>
  <si>
    <t>54002</t>
  </si>
  <si>
    <t>TABLEAU BERBERIS</t>
  </si>
  <si>
    <t>54003</t>
  </si>
  <si>
    <t>TABLEAU BOULEAU/BOULE DE NEIGE/HEVEA/MARRONIER</t>
  </si>
  <si>
    <t>54004</t>
  </si>
  <si>
    <t>TABLEAU BOULE DE NEIGE</t>
  </si>
  <si>
    <t>1008-F3-69245091</t>
  </si>
  <si>
    <t>54005</t>
  </si>
  <si>
    <t>TABLEAU TILLEUIL-PEUPLIER</t>
  </si>
  <si>
    <t>54006</t>
  </si>
  <si>
    <t>TABLEAU MARRONNIER</t>
  </si>
  <si>
    <t>1008-F3-69245092</t>
  </si>
  <si>
    <t>54007</t>
  </si>
  <si>
    <t>TABLEAU PEUPLIER</t>
  </si>
  <si>
    <t>54011</t>
  </si>
  <si>
    <t>TABLEAU ERABLE</t>
  </si>
  <si>
    <t>54012</t>
  </si>
  <si>
    <t>TABLEAU LAGERSTROEMIA/CHATAIGNER</t>
  </si>
  <si>
    <t>54013</t>
  </si>
  <si>
    <t>TABLEAU CHATAIGNER</t>
  </si>
  <si>
    <t>54014</t>
  </si>
  <si>
    <t>TABLEAU ABELIA</t>
  </si>
  <si>
    <t>54016</t>
  </si>
  <si>
    <t>TABLEAU HEVEA</t>
  </si>
  <si>
    <t>1008-F3-69245093</t>
  </si>
  <si>
    <t>B14099</t>
  </si>
  <si>
    <t>ENSEMBLE HARMONIE</t>
  </si>
  <si>
    <t>B40101</t>
  </si>
  <si>
    <t>FINAL CHROMATIQUE/OR/FRISONN/AZUR</t>
  </si>
  <si>
    <t>B40102</t>
  </si>
  <si>
    <t>FINAL FRISSON</t>
  </si>
  <si>
    <t>B40106</t>
  </si>
  <si>
    <t>FINAL D'OR</t>
  </si>
  <si>
    <t>B40107</t>
  </si>
  <si>
    <t>FINAL AZUR</t>
  </si>
  <si>
    <t>B40236</t>
  </si>
  <si>
    <t>FINAL SONORE</t>
  </si>
  <si>
    <t>B40240</t>
  </si>
  <si>
    <t>FINAL EMERAUDE</t>
  </si>
  <si>
    <t>54015</t>
  </si>
  <si>
    <t>TABLEAU SAPIN</t>
  </si>
  <si>
    <t>B14100</t>
  </si>
  <si>
    <t>ENSEMBLE DE LUNE</t>
  </si>
  <si>
    <t>B14101</t>
  </si>
  <si>
    <t>ENSEMBLE ETE</t>
  </si>
  <si>
    <t>B14102</t>
  </si>
  <si>
    <t>ENSEMBLE PLEUREUR</t>
  </si>
  <si>
    <t>B14103</t>
  </si>
  <si>
    <t>ENSEMBLE VIF</t>
  </si>
  <si>
    <t>B14104</t>
  </si>
  <si>
    <t>ENSEMBLE MAGNESIUM</t>
  </si>
  <si>
    <t>B14105</t>
  </si>
  <si>
    <t>ENSEMBLE EXPLOSIF</t>
  </si>
  <si>
    <t>B14106</t>
  </si>
  <si>
    <t>ENSEMBLE POURPRE</t>
  </si>
  <si>
    <t>BB/76864/02/17</t>
  </si>
  <si>
    <t>B14107</t>
  </si>
  <si>
    <t>ENSEMBLE PUR</t>
  </si>
  <si>
    <t>B14108</t>
  </si>
  <si>
    <t>ENSEMBLE D'ETOILES</t>
  </si>
  <si>
    <t>B14150</t>
  </si>
  <si>
    <t>ENSEMBLE DE LUMIERE</t>
  </si>
  <si>
    <t>B14151</t>
  </si>
  <si>
    <t>ENSEMBLE D'AUTOMNE</t>
  </si>
  <si>
    <t>B14152</t>
  </si>
  <si>
    <t>ENSEMBLE AZUR</t>
  </si>
  <si>
    <t>B14153</t>
  </si>
  <si>
    <t>ENSEMBLE DE RAYONS</t>
  </si>
  <si>
    <t>B14154</t>
  </si>
  <si>
    <t>ENSEMBLE PARTICULIER</t>
  </si>
  <si>
    <t>B14155</t>
  </si>
  <si>
    <t>ENSEMBLE EXTRAORDINAIRE</t>
  </si>
  <si>
    <t>B40230</t>
  </si>
  <si>
    <t>FINAL APOTHEOSE 3  "DIRECT"</t>
  </si>
  <si>
    <t>B40230T1</t>
  </si>
  <si>
    <t>FINAL APOTHEOSE 3  EN TETE "T1"</t>
  </si>
  <si>
    <t>B40230T2</t>
  </si>
  <si>
    <t>FINAL APOTHEOSE 3  EN TETE T2</t>
  </si>
  <si>
    <t>B40230T3</t>
  </si>
  <si>
    <t>FINAL APOTHEOSE 3 EN TETE T3</t>
  </si>
  <si>
    <t>B40231</t>
  </si>
  <si>
    <t>FINAL APOTHEOSE 4 - "DIRECT"</t>
  </si>
  <si>
    <t>B40231T1</t>
  </si>
  <si>
    <t>FINAL APOTHEOSE 4 - EN-TETE "T1"</t>
  </si>
  <si>
    <t>B40231T2</t>
  </si>
  <si>
    <t>FINAL APOTHEOSE 4 - EN-TETE "T2"</t>
  </si>
  <si>
    <t>B40232</t>
  </si>
  <si>
    <t>FINAL RUBIS</t>
  </si>
  <si>
    <t>GR75ORB5</t>
  </si>
  <si>
    <t>GRAPPE 75 MM R5 - OR/ BLEU F4</t>
  </si>
  <si>
    <t>31001</t>
  </si>
  <si>
    <t>MOTIF DECOR</t>
  </si>
  <si>
    <t>TRANSFERT</t>
  </si>
  <si>
    <t>PRESTAPYRO</t>
  </si>
  <si>
    <t>PRESTATION DE SERVICE PYRO</t>
  </si>
  <si>
    <t>PRESTAPYRO UE</t>
  </si>
  <si>
    <t>PRESTATION DE SERVICE PYRO UE</t>
  </si>
  <si>
    <t>MONTAE</t>
  </si>
  <si>
    <t>MAIN D'OEUVRE :  POSE INFLA</t>
  </si>
  <si>
    <t>MONTET</t>
  </si>
  <si>
    <t>MAIN D'OEUVRE : POSE ENTETE</t>
  </si>
  <si>
    <t>MONTGR</t>
  </si>
  <si>
    <t>MAIN D'OEUVRE : POSE GRAPPAGE OU SALVE</t>
  </si>
  <si>
    <t>0012/CA</t>
  </si>
  <si>
    <t>Groupe tarifs client</t>
  </si>
  <si>
    <t>0010/CA</t>
  </si>
  <si>
    <t>0032/CA</t>
  </si>
  <si>
    <t>0002/CA</t>
  </si>
  <si>
    <t>0008/CA</t>
  </si>
  <si>
    <t>0024/CA</t>
  </si>
  <si>
    <t>0006/CA</t>
  </si>
  <si>
    <t>0004/CA</t>
  </si>
  <si>
    <t>0016/CA</t>
  </si>
  <si>
    <t>0001/CA</t>
  </si>
  <si>
    <t>1500/CA</t>
  </si>
  <si>
    <t>2000/CA</t>
  </si>
  <si>
    <t>0450/CA</t>
  </si>
  <si>
    <t>0600/CA</t>
  </si>
  <si>
    <t>0020/CA</t>
  </si>
  <si>
    <t>0036/CA</t>
  </si>
  <si>
    <t>0500/CA</t>
  </si>
  <si>
    <t>1000/CA</t>
  </si>
  <si>
    <t>0400/CA</t>
  </si>
  <si>
    <t>0250/CA</t>
  </si>
  <si>
    <t>0120/CA</t>
  </si>
  <si>
    <t>0018/CA</t>
  </si>
  <si>
    <t>0030/CA</t>
  </si>
  <si>
    <t>0100/CA</t>
  </si>
  <si>
    <t>0060/CA</t>
  </si>
  <si>
    <t>0180/CA</t>
  </si>
  <si>
    <t>0040/CA</t>
  </si>
  <si>
    <t>0200/CA</t>
  </si>
  <si>
    <t>0080/CA</t>
  </si>
  <si>
    <t>0025/CA</t>
  </si>
  <si>
    <t>0050/CA</t>
  </si>
  <si>
    <t>0015/CA</t>
  </si>
  <si>
    <t>0009/CA</t>
  </si>
  <si>
    <t>0056/CA</t>
  </si>
  <si>
    <t>0170/CA</t>
  </si>
  <si>
    <t>0290/CA</t>
  </si>
  <si>
    <t>0013/CA</t>
  </si>
  <si>
    <t>0058/CA</t>
  </si>
  <si>
    <t>0017/CA</t>
  </si>
  <si>
    <t>0038/CA</t>
  </si>
  <si>
    <t>0007/CA</t>
  </si>
  <si>
    <t>0145/CA</t>
  </si>
  <si>
    <t>0065/CA</t>
  </si>
  <si>
    <t>0150/CA</t>
  </si>
  <si>
    <t>0035/CA</t>
  </si>
  <si>
    <t>0003/CA</t>
  </si>
  <si>
    <t>0070/CA</t>
  </si>
  <si>
    <t>0027/CA</t>
  </si>
  <si>
    <t>0160/CA</t>
  </si>
  <si>
    <t>0096/CA</t>
  </si>
  <si>
    <t>0100/BTE</t>
  </si>
  <si>
    <t>0025/BTE</t>
  </si>
  <si>
    <t>0050/BTE</t>
  </si>
  <si>
    <t>0500/BTE</t>
  </si>
  <si>
    <t>0005/BTE</t>
  </si>
  <si>
    <t>0012/BTE</t>
  </si>
  <si>
    <t>0008/BTE</t>
  </si>
  <si>
    <t>0006/BTE</t>
  </si>
  <si>
    <t>Tous les clients</t>
  </si>
  <si>
    <t>Ouvert</t>
  </si>
  <si>
    <t>Commande ouverte</t>
  </si>
  <si>
    <t>20000P</t>
  </si>
  <si>
    <t>01030-13</t>
  </si>
  <si>
    <t>01030-19</t>
  </si>
  <si>
    <t>01218-24</t>
  </si>
  <si>
    <t>01513-09</t>
  </si>
  <si>
    <t>01513-26</t>
  </si>
  <si>
    <t>05010-13</t>
  </si>
  <si>
    <t>14022B</t>
  </si>
  <si>
    <t>30075-89</t>
  </si>
  <si>
    <t>703301</t>
  </si>
  <si>
    <t>703311</t>
  </si>
  <si>
    <t>703401</t>
  </si>
  <si>
    <t>703402</t>
  </si>
  <si>
    <t>703405</t>
  </si>
  <si>
    <t>703408</t>
  </si>
  <si>
    <t>703409</t>
  </si>
  <si>
    <t>703410</t>
  </si>
  <si>
    <t>703419</t>
  </si>
  <si>
    <t>703420</t>
  </si>
  <si>
    <t>703427</t>
  </si>
  <si>
    <t>703446</t>
  </si>
  <si>
    <t>703462</t>
  </si>
  <si>
    <t>703463</t>
  </si>
  <si>
    <t>703470</t>
  </si>
  <si>
    <t>703476</t>
  </si>
  <si>
    <t>703477</t>
  </si>
  <si>
    <t>703492</t>
  </si>
  <si>
    <t>704324</t>
  </si>
  <si>
    <t>704326</t>
  </si>
  <si>
    <t>704402</t>
  </si>
  <si>
    <t>704405</t>
  </si>
  <si>
    <t>704406</t>
  </si>
  <si>
    <t>704422</t>
  </si>
  <si>
    <t>704426</t>
  </si>
  <si>
    <t>704435</t>
  </si>
  <si>
    <t>704436</t>
  </si>
  <si>
    <t>704437</t>
  </si>
  <si>
    <t>704469</t>
  </si>
  <si>
    <t>704490</t>
  </si>
  <si>
    <t>704508</t>
  </si>
  <si>
    <t>704549</t>
  </si>
  <si>
    <t>704569</t>
  </si>
  <si>
    <t>704668</t>
  </si>
  <si>
    <t>704690</t>
  </si>
  <si>
    <t>705401</t>
  </si>
  <si>
    <t>705402</t>
  </si>
  <si>
    <t>705405</t>
  </si>
  <si>
    <t>705406</t>
  </si>
  <si>
    <t>705407</t>
  </si>
  <si>
    <t>705409</t>
  </si>
  <si>
    <t>705481</t>
  </si>
  <si>
    <t>71175-01</t>
  </si>
  <si>
    <t>72575-17</t>
  </si>
  <si>
    <t>72575-27</t>
  </si>
  <si>
    <t>74650OR</t>
  </si>
  <si>
    <t>74650PA</t>
  </si>
  <si>
    <t>76020-34</t>
  </si>
  <si>
    <t>76210-02</t>
  </si>
  <si>
    <t>76915-14</t>
  </si>
  <si>
    <t>77075DC1</t>
  </si>
  <si>
    <t>77215-21CVI</t>
  </si>
  <si>
    <t>77415-13</t>
  </si>
  <si>
    <t>77415-22</t>
  </si>
  <si>
    <t>77510-33</t>
  </si>
  <si>
    <t>77510-35</t>
  </si>
  <si>
    <t>77510-53</t>
  </si>
  <si>
    <t>77510-55</t>
  </si>
  <si>
    <t>77510-57</t>
  </si>
  <si>
    <t>77512-32</t>
  </si>
  <si>
    <t>77512-33</t>
  </si>
  <si>
    <t>77512-35</t>
  </si>
  <si>
    <t>77512-55</t>
  </si>
  <si>
    <t>77515-35</t>
  </si>
  <si>
    <t>77515-36</t>
  </si>
  <si>
    <t>77515-40</t>
  </si>
  <si>
    <t>77515-55</t>
  </si>
  <si>
    <t>77615-33</t>
  </si>
  <si>
    <t>78175K</t>
  </si>
  <si>
    <t>99910-20</t>
  </si>
  <si>
    <t>B54045</t>
  </si>
  <si>
    <t>P044504</t>
  </si>
  <si>
    <t>P050176</t>
  </si>
  <si>
    <t>P052132</t>
  </si>
  <si>
    <t>P052136</t>
  </si>
  <si>
    <t>P152314</t>
  </si>
  <si>
    <t>P154036</t>
  </si>
  <si>
    <t>SDF91610-01</t>
  </si>
  <si>
    <t>SDF91675</t>
  </si>
  <si>
    <t>SDF99675-07FR3</t>
  </si>
  <si>
    <t>SDF99675-07FR4</t>
  </si>
  <si>
    <t>03130-46</t>
  </si>
  <si>
    <t>PF202</t>
  </si>
  <si>
    <t>PF207</t>
  </si>
  <si>
    <t>PF211</t>
  </si>
  <si>
    <t>PF212</t>
  </si>
  <si>
    <t>PF221</t>
  </si>
  <si>
    <t>PF230</t>
  </si>
  <si>
    <t>PL010B</t>
  </si>
  <si>
    <t>PL010W</t>
  </si>
  <si>
    <t>PL018</t>
  </si>
  <si>
    <t>PL021B</t>
  </si>
  <si>
    <t>PL022B</t>
  </si>
  <si>
    <t>PL022R</t>
  </si>
  <si>
    <t>PL023B</t>
  </si>
  <si>
    <t>PN021B</t>
  </si>
  <si>
    <t>PN032</t>
  </si>
  <si>
    <t>PN035</t>
  </si>
  <si>
    <t>PN037</t>
  </si>
  <si>
    <t>PN047</t>
  </si>
  <si>
    <t>PN066</t>
  </si>
  <si>
    <t>PN067</t>
  </si>
  <si>
    <t>PN091</t>
  </si>
  <si>
    <t>PN106</t>
  </si>
  <si>
    <t>PN128</t>
  </si>
  <si>
    <t>PN130</t>
  </si>
  <si>
    <t>PN131</t>
  </si>
  <si>
    <t>PN407</t>
  </si>
  <si>
    <t>SL003</t>
  </si>
  <si>
    <t>TC001B</t>
  </si>
  <si>
    <t>TND037B</t>
  </si>
  <si>
    <t>TND042W</t>
  </si>
  <si>
    <t>TL011W</t>
  </si>
  <si>
    <t>ALPL04P</t>
  </si>
  <si>
    <t>PN068</t>
  </si>
  <si>
    <t>PN322</t>
  </si>
  <si>
    <t>PND036</t>
  </si>
  <si>
    <t>PND300B</t>
  </si>
  <si>
    <t>PND300G</t>
  </si>
  <si>
    <t>TC006</t>
  </si>
  <si>
    <t>TF201</t>
  </si>
  <si>
    <t>TF202</t>
  </si>
  <si>
    <t>TF205</t>
  </si>
  <si>
    <t>TF212</t>
  </si>
  <si>
    <t>TGL40E</t>
  </si>
  <si>
    <t>TL016B</t>
  </si>
  <si>
    <t>TL017</t>
  </si>
  <si>
    <t>TL140</t>
  </si>
  <si>
    <t>TL172</t>
  </si>
  <si>
    <t>TL173</t>
  </si>
  <si>
    <t>TN039</t>
  </si>
  <si>
    <t>TN059</t>
  </si>
  <si>
    <t>TN316</t>
  </si>
  <si>
    <t>TND014</t>
  </si>
  <si>
    <t>TND039</t>
  </si>
  <si>
    <t>TND300B</t>
  </si>
  <si>
    <t>TND300G</t>
  </si>
  <si>
    <t>TND311</t>
  </si>
  <si>
    <t>PL168</t>
  </si>
  <si>
    <t>PL330W</t>
  </si>
  <si>
    <t>PND051B</t>
  </si>
  <si>
    <t>PND062</t>
  </si>
  <si>
    <t>PND063</t>
  </si>
  <si>
    <t>PND064</t>
  </si>
  <si>
    <t>FES43214LED-P9</t>
  </si>
  <si>
    <t>GX001-L</t>
  </si>
  <si>
    <t>GX008-L</t>
  </si>
  <si>
    <t>GX030L</t>
  </si>
  <si>
    <t>GX031L</t>
  </si>
  <si>
    <t>GX036L</t>
  </si>
  <si>
    <t>GX060L</t>
  </si>
  <si>
    <t>GX300L</t>
  </si>
  <si>
    <t>GX308L</t>
  </si>
  <si>
    <t>GX823L</t>
  </si>
  <si>
    <t>GX835RL</t>
  </si>
  <si>
    <t>OFES40298-T0</t>
  </si>
  <si>
    <t>OFES40299-T0</t>
  </si>
  <si>
    <t>OFES40300-T0</t>
  </si>
  <si>
    <t>PL101</t>
  </si>
  <si>
    <t>PL111B</t>
  </si>
  <si>
    <t>PL111R</t>
  </si>
  <si>
    <t>PL111W</t>
  </si>
  <si>
    <t>PL113</t>
  </si>
  <si>
    <t>PL125</t>
  </si>
  <si>
    <t>PL173</t>
  </si>
  <si>
    <t>PL303B</t>
  </si>
  <si>
    <t>PL303W</t>
  </si>
  <si>
    <t>PL314</t>
  </si>
  <si>
    <t>SL020</t>
  </si>
  <si>
    <t>SLD144</t>
  </si>
  <si>
    <t>SND02</t>
  </si>
  <si>
    <t>TB007</t>
  </si>
  <si>
    <t>TBL02</t>
  </si>
  <si>
    <t>TGL120</t>
  </si>
  <si>
    <t>TGL122</t>
  </si>
  <si>
    <t>TGL43E</t>
  </si>
  <si>
    <t>TGL45E-L</t>
  </si>
  <si>
    <t>TGLD45</t>
  </si>
  <si>
    <t>TL011B</t>
  </si>
  <si>
    <t>TL015B</t>
  </si>
  <si>
    <t>TL050W</t>
  </si>
  <si>
    <t>TL125</t>
  </si>
  <si>
    <t>TL218</t>
  </si>
  <si>
    <t>TL303W</t>
  </si>
  <si>
    <t>TL314</t>
  </si>
  <si>
    <t>TND004</t>
  </si>
  <si>
    <t>TND034</t>
  </si>
  <si>
    <t>XLOG704</t>
  </si>
  <si>
    <t>XLOG711</t>
  </si>
  <si>
    <t>TL227RGB</t>
  </si>
  <si>
    <t>GX313L</t>
  </si>
  <si>
    <t>XLOG1423</t>
  </si>
  <si>
    <t>XLOG1424</t>
  </si>
  <si>
    <t>XLOG1433</t>
  </si>
  <si>
    <t>GX072-L</t>
  </si>
  <si>
    <t>PL024B</t>
  </si>
  <si>
    <t>PN105</t>
  </si>
  <si>
    <t>PN123</t>
  </si>
  <si>
    <t>PN132</t>
  </si>
  <si>
    <t>PN401</t>
  </si>
  <si>
    <t>TF200</t>
  </si>
  <si>
    <t>TF211</t>
  </si>
  <si>
    <t>TF214</t>
  </si>
  <si>
    <t>TGL119</t>
  </si>
  <si>
    <t>TL137</t>
  </si>
  <si>
    <t>TL139</t>
  </si>
  <si>
    <t>PN029V</t>
  </si>
  <si>
    <t>GTN280</t>
  </si>
  <si>
    <t>GTN070</t>
  </si>
  <si>
    <t>TPN069</t>
  </si>
  <si>
    <t>OFL29CWBFX</t>
  </si>
  <si>
    <t>PF208</t>
  </si>
  <si>
    <t>PF209</t>
  </si>
  <si>
    <t>PF210</t>
  </si>
  <si>
    <t>PN004</t>
  </si>
  <si>
    <t>PN012</t>
  </si>
  <si>
    <t>PN023</t>
  </si>
  <si>
    <t>PN048</t>
  </si>
  <si>
    <t>PN052</t>
  </si>
  <si>
    <t>PN079</t>
  </si>
  <si>
    <t>PN104V</t>
  </si>
  <si>
    <t>PN315</t>
  </si>
  <si>
    <t>PN316</t>
  </si>
  <si>
    <t>PN317</t>
  </si>
  <si>
    <t>PN318</t>
  </si>
  <si>
    <t>TN036</t>
  </si>
  <si>
    <t>TN036R</t>
  </si>
  <si>
    <t>TN036V</t>
  </si>
  <si>
    <t>TN070</t>
  </si>
  <si>
    <t>TN125</t>
  </si>
  <si>
    <t>TN127</t>
  </si>
  <si>
    <t>TSL070</t>
  </si>
  <si>
    <t>PN070</t>
  </si>
  <si>
    <t>FES40299-T0</t>
  </si>
  <si>
    <t>FES40300-T0</t>
  </si>
  <si>
    <t>PF209GM</t>
  </si>
  <si>
    <t>PL016B</t>
  </si>
  <si>
    <t>PL016R</t>
  </si>
  <si>
    <t>PL016W</t>
  </si>
  <si>
    <t>PL017B</t>
  </si>
  <si>
    <t>PL091</t>
  </si>
  <si>
    <t>PL094</t>
  </si>
  <si>
    <t>PL165</t>
  </si>
  <si>
    <t>PN009BC</t>
  </si>
  <si>
    <t>PN009V</t>
  </si>
  <si>
    <t>PN026</t>
  </si>
  <si>
    <t>PN083</t>
  </si>
  <si>
    <t>PND014</t>
  </si>
  <si>
    <t>PNDA014</t>
  </si>
  <si>
    <t>VL007</t>
  </si>
  <si>
    <t>TC015</t>
  </si>
  <si>
    <t>TF209</t>
  </si>
  <si>
    <t>TL018</t>
  </si>
  <si>
    <t>TL091</t>
  </si>
  <si>
    <t>TL101</t>
  </si>
  <si>
    <t>TL102</t>
  </si>
  <si>
    <t>TL134</t>
  </si>
  <si>
    <t>TL149</t>
  </si>
  <si>
    <t>TN050</t>
  </si>
  <si>
    <t>TN053</t>
  </si>
  <si>
    <t>TN086</t>
  </si>
  <si>
    <t>TR001</t>
  </si>
  <si>
    <t>TR002</t>
  </si>
  <si>
    <t>TR001B</t>
  </si>
  <si>
    <t>PN124</t>
  </si>
  <si>
    <t>XLOG1299</t>
  </si>
  <si>
    <t>TL136</t>
  </si>
  <si>
    <t>TN317</t>
  </si>
  <si>
    <t>DKOD-03</t>
  </si>
  <si>
    <t>DKOD-06</t>
  </si>
  <si>
    <t>ECO20C-B</t>
  </si>
  <si>
    <t>FL390BF+</t>
  </si>
  <si>
    <t>FL390WBF+</t>
  </si>
  <si>
    <t>FL414W-FX</t>
  </si>
  <si>
    <t>FL590BF+</t>
  </si>
  <si>
    <t>FL590WBF+</t>
  </si>
  <si>
    <t>FL590WF+</t>
  </si>
  <si>
    <t>FL70BF+</t>
  </si>
  <si>
    <t>FL70WBF+</t>
  </si>
  <si>
    <t>FL72WBF+</t>
  </si>
  <si>
    <t>FL74WBF+</t>
  </si>
  <si>
    <t>GP155-L</t>
  </si>
  <si>
    <t>GPG150BL</t>
  </si>
  <si>
    <t>GPG175BL</t>
  </si>
  <si>
    <t>GPG175OR</t>
  </si>
  <si>
    <t>GPG200BL</t>
  </si>
  <si>
    <t>GX326LG</t>
  </si>
  <si>
    <t>GX327L</t>
  </si>
  <si>
    <t>JDK50R</t>
  </si>
  <si>
    <t>KB08OB</t>
  </si>
  <si>
    <t>KB14OB</t>
  </si>
  <si>
    <t>KB14OS</t>
  </si>
  <si>
    <t>KB20-2</t>
  </si>
  <si>
    <t>LOGO1</t>
  </si>
  <si>
    <t>LOGO2</t>
  </si>
  <si>
    <t>LOGO3</t>
  </si>
  <si>
    <t>LOGO4</t>
  </si>
  <si>
    <t>PIX03</t>
  </si>
  <si>
    <t>PND020</t>
  </si>
  <si>
    <t>TL211</t>
  </si>
  <si>
    <t>TL233</t>
  </si>
  <si>
    <t>TL234</t>
  </si>
  <si>
    <t>TL235</t>
  </si>
  <si>
    <t>TSLED3WFX</t>
  </si>
  <si>
    <t>TSLEDWFX</t>
  </si>
  <si>
    <t>FESRUBBC</t>
  </si>
  <si>
    <t>PIX01</t>
  </si>
  <si>
    <t>PL011</t>
  </si>
  <si>
    <t>PL011EW</t>
  </si>
  <si>
    <t>PL011R</t>
  </si>
  <si>
    <t>PL011W</t>
  </si>
  <si>
    <t>PL022W</t>
  </si>
  <si>
    <t>PL024R</t>
  </si>
  <si>
    <t>PL025B</t>
  </si>
  <si>
    <t>PN002</t>
  </si>
  <si>
    <t>PN006</t>
  </si>
  <si>
    <t>PN015</t>
  </si>
  <si>
    <t>PN016B</t>
  </si>
  <si>
    <t>PN016O</t>
  </si>
  <si>
    <t>PN024</t>
  </si>
  <si>
    <t>PN029B</t>
  </si>
  <si>
    <t>PN036</t>
  </si>
  <si>
    <t>PN040</t>
  </si>
  <si>
    <t>PN041</t>
  </si>
  <si>
    <t>PN056</t>
  </si>
  <si>
    <t>PN057</t>
  </si>
  <si>
    <t>PN061</t>
  </si>
  <si>
    <t>PN063</t>
  </si>
  <si>
    <t>PN064</t>
  </si>
  <si>
    <t>PN065</t>
  </si>
  <si>
    <t>PN085</t>
  </si>
  <si>
    <t>PN087</t>
  </si>
  <si>
    <t>PN107</t>
  </si>
  <si>
    <t>PN108</t>
  </si>
  <si>
    <t>PN125O</t>
  </si>
  <si>
    <t>PN133</t>
  </si>
  <si>
    <t>PN142</t>
  </si>
  <si>
    <t>PN143</t>
  </si>
  <si>
    <t>PN144</t>
  </si>
  <si>
    <t>PN149</t>
  </si>
  <si>
    <t>PN321</t>
  </si>
  <si>
    <t>PN323</t>
  </si>
  <si>
    <t>SN300</t>
  </si>
  <si>
    <t>TL050</t>
  </si>
  <si>
    <t>TN006</t>
  </si>
  <si>
    <t>TN016</t>
  </si>
  <si>
    <t>TN021</t>
  </si>
  <si>
    <t>TN032</t>
  </si>
  <si>
    <t>TN033</t>
  </si>
  <si>
    <t>TN035</t>
  </si>
  <si>
    <t>TN038</t>
  </si>
  <si>
    <t>TN066</t>
  </si>
  <si>
    <t>TN102</t>
  </si>
  <si>
    <t>TN108</t>
  </si>
  <si>
    <t>TN109</t>
  </si>
  <si>
    <t>TN111</t>
  </si>
  <si>
    <t>TN121</t>
  </si>
  <si>
    <t>TN201</t>
  </si>
  <si>
    <t>TN315</t>
  </si>
  <si>
    <t>TN320</t>
  </si>
  <si>
    <t>TN400</t>
  </si>
  <si>
    <t>TN403</t>
  </si>
  <si>
    <t>TN404</t>
  </si>
  <si>
    <t>TN601</t>
  </si>
  <si>
    <t>TN602</t>
  </si>
  <si>
    <t>TN604</t>
  </si>
  <si>
    <t>TN627</t>
  </si>
  <si>
    <t>TNX004</t>
  </si>
  <si>
    <t>VN408</t>
  </si>
  <si>
    <t>TN107</t>
  </si>
  <si>
    <t>TN318</t>
  </si>
  <si>
    <t>BDERIV</t>
  </si>
  <si>
    <t>C001</t>
  </si>
  <si>
    <t>C003</t>
  </si>
  <si>
    <t>CN2</t>
  </si>
  <si>
    <t>D007</t>
  </si>
  <si>
    <t>D008</t>
  </si>
  <si>
    <t>D009</t>
  </si>
  <si>
    <t>D011</t>
  </si>
  <si>
    <t>D012</t>
  </si>
  <si>
    <t>DB01</t>
  </si>
  <si>
    <t>DIVCHAT</t>
  </si>
  <si>
    <t>DIVECU</t>
  </si>
  <si>
    <t>DIVLAP</t>
  </si>
  <si>
    <t>DIVSOU</t>
  </si>
  <si>
    <t>DIVSOUBC</t>
  </si>
  <si>
    <t>DIVTAB</t>
  </si>
  <si>
    <t>DOMINO</t>
  </si>
  <si>
    <t>ECO25C-B</t>
  </si>
  <si>
    <t>F732-L</t>
  </si>
  <si>
    <t>F951C</t>
  </si>
  <si>
    <t>FES39201-0</t>
  </si>
  <si>
    <t>FES39302-0</t>
  </si>
  <si>
    <t>FES39303-0</t>
  </si>
  <si>
    <t>FES40298-T0</t>
  </si>
  <si>
    <t>FES50412-16-WO</t>
  </si>
  <si>
    <t>FES50421-16-W9</t>
  </si>
  <si>
    <t>FES50427-50-W0</t>
  </si>
  <si>
    <t>FES54380-2-B0</t>
  </si>
  <si>
    <t>FES54380-2-WO</t>
  </si>
  <si>
    <t>FES54413-12-WO</t>
  </si>
  <si>
    <t>FES54422-60-W0</t>
  </si>
  <si>
    <t>FES54500-8-WO</t>
  </si>
  <si>
    <t>FES54501-8-WO</t>
  </si>
  <si>
    <t>FES90102-B</t>
  </si>
  <si>
    <t>FES90225-B</t>
  </si>
  <si>
    <t>FES90306-W</t>
  </si>
  <si>
    <t>FES93289-0</t>
  </si>
  <si>
    <t>FIX01</t>
  </si>
  <si>
    <t>FIX01M</t>
  </si>
  <si>
    <t>FIX02</t>
  </si>
  <si>
    <t>FIXCOCHON</t>
  </si>
  <si>
    <t>FL201V-FX</t>
  </si>
  <si>
    <t>FL20C-B</t>
  </si>
  <si>
    <t>FL22CWBFX</t>
  </si>
  <si>
    <t>FL24C</t>
  </si>
  <si>
    <t>FL24CW-B</t>
  </si>
  <si>
    <t>FL25CBFX</t>
  </si>
  <si>
    <t>FL29C-B</t>
  </si>
  <si>
    <t>FL352</t>
  </si>
  <si>
    <t>352-FX</t>
  </si>
  <si>
    <t>352W-FX</t>
  </si>
  <si>
    <t>353C</t>
  </si>
  <si>
    <t>FL390-B+</t>
  </si>
  <si>
    <t>FL390W-B+</t>
  </si>
  <si>
    <t>FL501B</t>
  </si>
  <si>
    <t>FL501W</t>
  </si>
  <si>
    <t>FL506</t>
  </si>
  <si>
    <t>508</t>
  </si>
  <si>
    <t>FL508B</t>
  </si>
  <si>
    <t>508-B</t>
  </si>
  <si>
    <t>FL508W</t>
  </si>
  <si>
    <t>508W-B</t>
  </si>
  <si>
    <t>FL510B-FX</t>
  </si>
  <si>
    <t>FL511-FX</t>
  </si>
  <si>
    <t>FL512-FX</t>
  </si>
  <si>
    <t>FL520</t>
  </si>
  <si>
    <t>FL72BF+</t>
  </si>
  <si>
    <t>FL72WF+</t>
  </si>
  <si>
    <t>FL74WF+</t>
  </si>
  <si>
    <t>FY043A-B+</t>
  </si>
  <si>
    <t>FY08-B+</t>
  </si>
  <si>
    <t>G100C</t>
  </si>
  <si>
    <t>G1C</t>
  </si>
  <si>
    <t>G2C</t>
  </si>
  <si>
    <t>K200CN</t>
  </si>
  <si>
    <t>KACC3-12</t>
  </si>
  <si>
    <t>KAL2-3</t>
  </si>
  <si>
    <t>KAL3-3</t>
  </si>
  <si>
    <t>KAL5-3</t>
  </si>
  <si>
    <t>KBDIFF</t>
  </si>
  <si>
    <t>KNML48</t>
  </si>
  <si>
    <t>KTRA15PW</t>
  </si>
  <si>
    <t>KTRAFX5</t>
  </si>
  <si>
    <t>KTT192C</t>
  </si>
  <si>
    <t>KY01W-PVC</t>
  </si>
  <si>
    <t>LDL0</t>
  </si>
  <si>
    <t>LDL14-B22</t>
  </si>
  <si>
    <t>LDL3</t>
  </si>
  <si>
    <t>LDL4</t>
  </si>
  <si>
    <t>LDL6</t>
  </si>
  <si>
    <t>LDLC1-B22</t>
  </si>
  <si>
    <t>LDLH11</t>
  </si>
  <si>
    <t>LED90J</t>
  </si>
  <si>
    <t>LED90R</t>
  </si>
  <si>
    <t>LED90VE</t>
  </si>
  <si>
    <t>LED90VI</t>
  </si>
  <si>
    <t>MLEDVE</t>
  </si>
  <si>
    <t>NLC54-12</t>
  </si>
  <si>
    <t>NLC59</t>
  </si>
  <si>
    <t>NLC95-12</t>
  </si>
  <si>
    <t>NLEDU51</t>
  </si>
  <si>
    <t>NLEDU51W</t>
  </si>
  <si>
    <t>NLEDU52</t>
  </si>
  <si>
    <t>NLEDU54</t>
  </si>
  <si>
    <t>PR03</t>
  </si>
  <si>
    <t>PR07</t>
  </si>
  <si>
    <t>PRISE-F</t>
  </si>
  <si>
    <t>PRISE-M</t>
  </si>
  <si>
    <t>PRJP-01W+</t>
  </si>
  <si>
    <t>SAP170180</t>
  </si>
  <si>
    <t>SAP5060</t>
  </si>
  <si>
    <t>SAP90100</t>
  </si>
  <si>
    <t>TRONE</t>
  </si>
  <si>
    <t>TSLED02W</t>
  </si>
  <si>
    <t>FES39211-0</t>
  </si>
  <si>
    <t>FES39200-3</t>
  </si>
  <si>
    <t>OFES39200-0</t>
  </si>
  <si>
    <t>LDL11W-B22</t>
  </si>
  <si>
    <t>D002</t>
  </si>
  <si>
    <t>FXL085BL</t>
  </si>
  <si>
    <t>3880-C</t>
  </si>
  <si>
    <t>FY01-3B+</t>
  </si>
  <si>
    <t>FY01-2B+</t>
  </si>
  <si>
    <t>FY01-3B</t>
  </si>
  <si>
    <t>FYT-B+</t>
  </si>
  <si>
    <t>PR17I</t>
  </si>
  <si>
    <t>PR15I</t>
  </si>
  <si>
    <t>71150-02</t>
  </si>
  <si>
    <t>02030-13</t>
  </si>
  <si>
    <t>80002</t>
  </si>
  <si>
    <t>77010-50CE</t>
  </si>
  <si>
    <t>SDFGR75CAR2</t>
  </si>
  <si>
    <t>SDFGR75CAR3</t>
  </si>
  <si>
    <t>FL25CB</t>
  </si>
  <si>
    <t>OBRIN3</t>
  </si>
  <si>
    <t>OCHROMEX</t>
  </si>
  <si>
    <t>OECO25CB</t>
  </si>
  <si>
    <t>OECO512</t>
  </si>
  <si>
    <t>OFES39201-0</t>
  </si>
  <si>
    <t>OFES39210-0</t>
  </si>
  <si>
    <t>OFES39302-0</t>
  </si>
  <si>
    <t>OFES39303-0</t>
  </si>
  <si>
    <t>OFES50427-50-WO</t>
  </si>
  <si>
    <t>OFES50443-12-WO</t>
  </si>
  <si>
    <t>OFES54380-2-BO</t>
  </si>
  <si>
    <t>OFES54380-2-WO</t>
  </si>
  <si>
    <t>OFES54422-60-WO</t>
  </si>
  <si>
    <t>OFES54500-8-WO</t>
  </si>
  <si>
    <t>OFES54501-08-WO</t>
  </si>
  <si>
    <t>OFES90225-B</t>
  </si>
  <si>
    <t>OFES93289-0</t>
  </si>
  <si>
    <t>OFL201V-FX</t>
  </si>
  <si>
    <t>OFL20C</t>
  </si>
  <si>
    <t>OFL20C-B</t>
  </si>
  <si>
    <t>OFL20CBLFX</t>
  </si>
  <si>
    <t>OFL22CB</t>
  </si>
  <si>
    <t>OFL22SG</t>
  </si>
  <si>
    <t>OFL25C</t>
  </si>
  <si>
    <t>OFL25CB</t>
  </si>
  <si>
    <t>OFL25C-B</t>
  </si>
  <si>
    <t>OFL25CBFX</t>
  </si>
  <si>
    <t>OFL35</t>
  </si>
  <si>
    <t>OFL352</t>
  </si>
  <si>
    <t>OFL352B</t>
  </si>
  <si>
    <t>OFL352B-FX</t>
  </si>
  <si>
    <t>OFL352-FX</t>
  </si>
  <si>
    <t>OFL352W-FX</t>
  </si>
  <si>
    <t>OFL353</t>
  </si>
  <si>
    <t>OFL390BF+</t>
  </si>
  <si>
    <t>OFL501</t>
  </si>
  <si>
    <t>OFL501B</t>
  </si>
  <si>
    <t>OFL506</t>
  </si>
  <si>
    <t>OFL508</t>
  </si>
  <si>
    <t>OFL508B</t>
  </si>
  <si>
    <t>OFL508W</t>
  </si>
  <si>
    <t>OFL510B-FX</t>
  </si>
  <si>
    <t>OFL511-FX</t>
  </si>
  <si>
    <t>OFL512-FX</t>
  </si>
  <si>
    <t>OFL557L</t>
  </si>
  <si>
    <t>OFL590BF+</t>
  </si>
  <si>
    <t>OFL70BF+</t>
  </si>
  <si>
    <t>OFL72BF+</t>
  </si>
  <si>
    <t>OFL72WBF+</t>
  </si>
  <si>
    <t>OFL900E</t>
  </si>
  <si>
    <t>OFL910CAD</t>
  </si>
  <si>
    <t>OFL910NO</t>
  </si>
  <si>
    <t>OFXL085V</t>
  </si>
  <si>
    <t>OG1C</t>
  </si>
  <si>
    <t>OG2C</t>
  </si>
  <si>
    <t>OG3C</t>
  </si>
  <si>
    <t>OG4C</t>
  </si>
  <si>
    <t>OPIX03</t>
  </si>
  <si>
    <t>OPIX04</t>
  </si>
  <si>
    <t>OPND020</t>
  </si>
  <si>
    <t>OPRJ-03</t>
  </si>
  <si>
    <t>OTSLED03W</t>
  </si>
  <si>
    <t>510W-FX</t>
  </si>
  <si>
    <t>BRIN3</t>
  </si>
  <si>
    <t>F722-L</t>
  </si>
  <si>
    <t>FL20CBFX</t>
  </si>
  <si>
    <t>FL20CBLFX</t>
  </si>
  <si>
    <t>FL24C-B</t>
  </si>
  <si>
    <t>352B-FX</t>
  </si>
  <si>
    <t>FL414-FX</t>
  </si>
  <si>
    <t>FL900E</t>
  </si>
  <si>
    <t>LDL11-B22</t>
  </si>
  <si>
    <t>NLC57</t>
  </si>
  <si>
    <t>NLEDU53</t>
  </si>
  <si>
    <t>NLEDU56</t>
  </si>
  <si>
    <t>PIX04</t>
  </si>
  <si>
    <t>PRJR1-DMX</t>
  </si>
  <si>
    <t>01022</t>
  </si>
  <si>
    <t>01030</t>
  </si>
  <si>
    <t>01032</t>
  </si>
  <si>
    <t>01035</t>
  </si>
  <si>
    <t>01036</t>
  </si>
  <si>
    <t>01037</t>
  </si>
  <si>
    <t>01038</t>
  </si>
  <si>
    <t>01039</t>
  </si>
  <si>
    <t>01041</t>
  </si>
  <si>
    <t>01042</t>
  </si>
  <si>
    <t>01043</t>
  </si>
  <si>
    <t>01045</t>
  </si>
  <si>
    <t>01063</t>
  </si>
  <si>
    <t>01071</t>
  </si>
  <si>
    <t>01072</t>
  </si>
  <si>
    <t>01073</t>
  </si>
  <si>
    <t>01074</t>
  </si>
  <si>
    <t>01075</t>
  </si>
  <si>
    <t>03126</t>
  </si>
  <si>
    <t>03127</t>
  </si>
  <si>
    <t>03130</t>
  </si>
  <si>
    <t>03131</t>
  </si>
  <si>
    <t>03132</t>
  </si>
  <si>
    <t>03133</t>
  </si>
  <si>
    <t>03134</t>
  </si>
  <si>
    <t>03135</t>
  </si>
  <si>
    <t>03136</t>
  </si>
  <si>
    <t>03137</t>
  </si>
  <si>
    <t>03138</t>
  </si>
  <si>
    <t>03139</t>
  </si>
  <si>
    <t>03140</t>
  </si>
  <si>
    <t>03141</t>
  </si>
  <si>
    <t>03142</t>
  </si>
  <si>
    <t>03143</t>
  </si>
  <si>
    <t>03144</t>
  </si>
  <si>
    <t>03145</t>
  </si>
  <si>
    <t>03146</t>
  </si>
  <si>
    <t>03147</t>
  </si>
  <si>
    <t>03148</t>
  </si>
  <si>
    <t>03160</t>
  </si>
  <si>
    <t>03161</t>
  </si>
  <si>
    <t>03162</t>
  </si>
  <si>
    <t>03165</t>
  </si>
  <si>
    <t>03165BETON</t>
  </si>
  <si>
    <t>03165IV</t>
  </si>
  <si>
    <t>03166</t>
  </si>
  <si>
    <t>03166ARGILE</t>
  </si>
  <si>
    <t>03166BDX</t>
  </si>
  <si>
    <t>03170</t>
  </si>
  <si>
    <t>03171</t>
  </si>
  <si>
    <t>03171BETON</t>
  </si>
  <si>
    <t>03171IVOIRE</t>
  </si>
  <si>
    <t>03171LIN</t>
  </si>
  <si>
    <t>03172</t>
  </si>
  <si>
    <t>03172ARGILE</t>
  </si>
  <si>
    <t>03172AUB</t>
  </si>
  <si>
    <t>03172FRAMBOISE</t>
  </si>
  <si>
    <t>03172MAND</t>
  </si>
  <si>
    <t>03172ROUGE</t>
  </si>
  <si>
    <t>03172TITANE</t>
  </si>
  <si>
    <t>03173</t>
  </si>
  <si>
    <t>03178</t>
  </si>
  <si>
    <t>03179</t>
  </si>
  <si>
    <t>03180</t>
  </si>
  <si>
    <t>03181</t>
  </si>
  <si>
    <t>03182ARGILE</t>
  </si>
  <si>
    <t>03182PISTACHE</t>
  </si>
  <si>
    <t>03185</t>
  </si>
  <si>
    <t>03186</t>
  </si>
  <si>
    <t>03190</t>
  </si>
  <si>
    <t>03195</t>
  </si>
  <si>
    <t>03196</t>
  </si>
  <si>
    <t>10001</t>
  </si>
  <si>
    <t>52032</t>
  </si>
  <si>
    <t>52033</t>
  </si>
  <si>
    <t>52034</t>
  </si>
  <si>
    <t>52035</t>
  </si>
  <si>
    <t>52037</t>
  </si>
  <si>
    <t>52040</t>
  </si>
  <si>
    <t>52041</t>
  </si>
  <si>
    <t>52043</t>
  </si>
  <si>
    <t>52046</t>
  </si>
  <si>
    <t>52048</t>
  </si>
  <si>
    <t>52049</t>
  </si>
  <si>
    <t>52050</t>
  </si>
  <si>
    <t>52051</t>
  </si>
  <si>
    <t>52052</t>
  </si>
  <si>
    <t>52053</t>
  </si>
  <si>
    <t>52058</t>
  </si>
  <si>
    <t>52059</t>
  </si>
  <si>
    <t>52061</t>
  </si>
  <si>
    <t>52062</t>
  </si>
  <si>
    <t>52063</t>
  </si>
  <si>
    <t>616</t>
  </si>
  <si>
    <t>616-PM</t>
  </si>
  <si>
    <t>90215</t>
  </si>
  <si>
    <t>90220</t>
  </si>
  <si>
    <t>90222</t>
  </si>
  <si>
    <t>90231N2</t>
  </si>
  <si>
    <t>90237-10</t>
  </si>
  <si>
    <t>90237-6</t>
  </si>
  <si>
    <t>90239-30</t>
  </si>
  <si>
    <t>90240</t>
  </si>
  <si>
    <t>90241</t>
  </si>
  <si>
    <t>90243L</t>
  </si>
  <si>
    <t>90243XL</t>
  </si>
  <si>
    <t>90301</t>
  </si>
  <si>
    <t>90510BC</t>
  </si>
  <si>
    <t>91100B</t>
  </si>
  <si>
    <t>91100BC</t>
  </si>
  <si>
    <t>91100J</t>
  </si>
  <si>
    <t>91100O</t>
  </si>
  <si>
    <t>91100R</t>
  </si>
  <si>
    <t>91100ROSE</t>
  </si>
  <si>
    <t>91100V</t>
  </si>
  <si>
    <t>944</t>
  </si>
  <si>
    <t>945</t>
  </si>
  <si>
    <t>90310BC</t>
  </si>
  <si>
    <t>90310BF</t>
  </si>
  <si>
    <t>90310BT</t>
  </si>
  <si>
    <t>90310FU</t>
  </si>
  <si>
    <t>90310J</t>
  </si>
  <si>
    <t>90310NR</t>
  </si>
  <si>
    <t>90310O</t>
  </si>
  <si>
    <t>90310R</t>
  </si>
  <si>
    <t>90310VE</t>
  </si>
  <si>
    <t>90310VI</t>
  </si>
  <si>
    <t>90314A-BC</t>
  </si>
  <si>
    <t>90314A-BF</t>
  </si>
  <si>
    <t>90314A-R</t>
  </si>
  <si>
    <t>90314O-BC</t>
  </si>
  <si>
    <t>90314O-BF</t>
  </si>
  <si>
    <t>90314O-R</t>
  </si>
  <si>
    <t>90320BC</t>
  </si>
  <si>
    <t>90320BF</t>
  </si>
  <si>
    <t>90320BT</t>
  </si>
  <si>
    <t>90320FU</t>
  </si>
  <si>
    <t>90320J</t>
  </si>
  <si>
    <t>90320NR</t>
  </si>
  <si>
    <t>90320O</t>
  </si>
  <si>
    <t>90320R</t>
  </si>
  <si>
    <t>90320VE</t>
  </si>
  <si>
    <t>90320VI</t>
  </si>
  <si>
    <t>90325BC</t>
  </si>
  <si>
    <t>90325BF</t>
  </si>
  <si>
    <t>90325BT</t>
  </si>
  <si>
    <t>90325FU</t>
  </si>
  <si>
    <t>90325J</t>
  </si>
  <si>
    <t>90325O</t>
  </si>
  <si>
    <t>90325R</t>
  </si>
  <si>
    <t>90325RO</t>
  </si>
  <si>
    <t>90325VE</t>
  </si>
  <si>
    <t>90325VF</t>
  </si>
  <si>
    <t>90325VI</t>
  </si>
  <si>
    <t>90330B-BC</t>
  </si>
  <si>
    <t>90330BC-BC</t>
  </si>
  <si>
    <t>90330BC-FU</t>
  </si>
  <si>
    <t>90330BT-FU</t>
  </si>
  <si>
    <t>90330FU-BC</t>
  </si>
  <si>
    <t>90330J-FU</t>
  </si>
  <si>
    <t>90330O-BC</t>
  </si>
  <si>
    <t>90330O-V</t>
  </si>
  <si>
    <t>90330R-BC</t>
  </si>
  <si>
    <t>90330R-J</t>
  </si>
  <si>
    <t>90334A-BC</t>
  </si>
  <si>
    <t>90334A-BF</t>
  </si>
  <si>
    <t>90334A-R</t>
  </si>
  <si>
    <t>90334O-BC</t>
  </si>
  <si>
    <t>90334O-BF</t>
  </si>
  <si>
    <t>90334O-R</t>
  </si>
  <si>
    <t>90335BF</t>
  </si>
  <si>
    <t>90335FU</t>
  </si>
  <si>
    <t>90335J</t>
  </si>
  <si>
    <t>90335O</t>
  </si>
  <si>
    <t>90335VE</t>
  </si>
  <si>
    <t>90405A</t>
  </si>
  <si>
    <t>90405BC</t>
  </si>
  <si>
    <t>DP2030</t>
  </si>
  <si>
    <t>DP4050</t>
  </si>
  <si>
    <t>DP5075</t>
  </si>
  <si>
    <t>DP6090</t>
  </si>
  <si>
    <t>DP8012</t>
  </si>
  <si>
    <t>DPEU5075</t>
  </si>
  <si>
    <t>M3705</t>
  </si>
  <si>
    <t>OFL22CBFX</t>
  </si>
  <si>
    <t>OFL29C-B</t>
  </si>
  <si>
    <t>OFL352R-FX</t>
  </si>
  <si>
    <t>OFL35B</t>
  </si>
  <si>
    <t>FES40494-P9</t>
  </si>
  <si>
    <t>FES54422-60-W2</t>
  </si>
  <si>
    <t>FES93368</t>
  </si>
  <si>
    <t>FESGOBO-FLOCON</t>
  </si>
  <si>
    <t>FESGP80R1-IP</t>
  </si>
  <si>
    <t>O354-FX</t>
  </si>
  <si>
    <t>OFL74BF+</t>
  </si>
  <si>
    <t>OFL79BF+</t>
  </si>
  <si>
    <t>PF209B</t>
  </si>
  <si>
    <t>PN104B</t>
  </si>
  <si>
    <t>ITL075B</t>
  </si>
  <si>
    <t>TGLD46</t>
  </si>
  <si>
    <t>TL050WW</t>
  </si>
  <si>
    <t>IPL039W</t>
  </si>
  <si>
    <t>IPL056W</t>
  </si>
  <si>
    <t>IPL058</t>
  </si>
  <si>
    <t>PL245</t>
  </si>
  <si>
    <t>TL249W</t>
  </si>
  <si>
    <t>24C-B</t>
  </si>
  <si>
    <t>352</t>
  </si>
  <si>
    <t>352R-FX</t>
  </si>
  <si>
    <t>354-FX</t>
  </si>
  <si>
    <t>508W</t>
  </si>
  <si>
    <t>558W-FX</t>
  </si>
  <si>
    <t>F714</t>
  </si>
  <si>
    <t>FES39200-0</t>
  </si>
  <si>
    <t>FES90303W</t>
  </si>
  <si>
    <t>FL414</t>
  </si>
  <si>
    <t>FL590BL+</t>
  </si>
  <si>
    <t>FL590BLF+</t>
  </si>
  <si>
    <t>FL590RF+</t>
  </si>
  <si>
    <t>FL72F+</t>
  </si>
  <si>
    <t>FL74BF+</t>
  </si>
  <si>
    <t>FL75BF+</t>
  </si>
  <si>
    <t>FL79BF+</t>
  </si>
  <si>
    <t>KTG192</t>
  </si>
  <si>
    <t>OG100C</t>
  </si>
  <si>
    <t>01029</t>
  </si>
  <si>
    <t>01040</t>
  </si>
  <si>
    <t>01048</t>
  </si>
  <si>
    <t>01064</t>
  </si>
  <si>
    <t>01070</t>
  </si>
  <si>
    <t>058079</t>
  </si>
  <si>
    <t>12561</t>
  </si>
  <si>
    <t>141550</t>
  </si>
  <si>
    <t>146150</t>
  </si>
  <si>
    <t>24CBFX</t>
  </si>
  <si>
    <t>352W</t>
  </si>
  <si>
    <t>512-FX</t>
  </si>
  <si>
    <t>52045</t>
  </si>
  <si>
    <t>52047</t>
  </si>
  <si>
    <t>80300C</t>
  </si>
  <si>
    <t>80300O</t>
  </si>
  <si>
    <t>90335BC</t>
  </si>
  <si>
    <t>90335R</t>
  </si>
  <si>
    <t>90405BC/FL</t>
  </si>
  <si>
    <t>90405BF</t>
  </si>
  <si>
    <t>90405BT</t>
  </si>
  <si>
    <t>90405FU</t>
  </si>
  <si>
    <t>90405J</t>
  </si>
  <si>
    <t>90405NR</t>
  </si>
  <si>
    <t>90405O</t>
  </si>
  <si>
    <t>90405OR</t>
  </si>
  <si>
    <t>90405R</t>
  </si>
  <si>
    <t>90405VE</t>
  </si>
  <si>
    <t>90405VF</t>
  </si>
  <si>
    <t>90405VI</t>
  </si>
  <si>
    <t>90410NR</t>
  </si>
  <si>
    <t>90413BT</t>
  </si>
  <si>
    <t>90413FU</t>
  </si>
  <si>
    <t>90413J</t>
  </si>
  <si>
    <t>90413O</t>
  </si>
  <si>
    <t>90413VE</t>
  </si>
  <si>
    <t>90414BC</t>
  </si>
  <si>
    <t>90417B</t>
  </si>
  <si>
    <t>90417OR</t>
  </si>
  <si>
    <t>90417R</t>
  </si>
  <si>
    <t>90417VE</t>
  </si>
  <si>
    <t>937</t>
  </si>
  <si>
    <t>939</t>
  </si>
  <si>
    <t>ALIM1</t>
  </si>
  <si>
    <t>BAL2</t>
  </si>
  <si>
    <t>BRIN2</t>
  </si>
  <si>
    <t>BRIN270</t>
  </si>
  <si>
    <t>BRIN2LED</t>
  </si>
  <si>
    <t>BRIN4</t>
  </si>
  <si>
    <t>BRIN4LED</t>
  </si>
  <si>
    <t>C005</t>
  </si>
  <si>
    <t>CL010</t>
  </si>
  <si>
    <t>CL030</t>
  </si>
  <si>
    <t>CL1</t>
  </si>
  <si>
    <t>CP</t>
  </si>
  <si>
    <t>D001</t>
  </si>
  <si>
    <t>D003</t>
  </si>
  <si>
    <t>D004</t>
  </si>
  <si>
    <t>D005</t>
  </si>
  <si>
    <t>D006</t>
  </si>
  <si>
    <t>D015</t>
  </si>
  <si>
    <t>D016</t>
  </si>
  <si>
    <t>EB1</t>
  </si>
  <si>
    <t>ECO20CW-B</t>
  </si>
  <si>
    <t>ECO22C-B</t>
  </si>
  <si>
    <t>FES39210-0</t>
  </si>
  <si>
    <t>FES39210-3</t>
  </si>
  <si>
    <t>FES39212-0</t>
  </si>
  <si>
    <t>FES40299-W0</t>
  </si>
  <si>
    <t>FES40455-0</t>
  </si>
  <si>
    <t>FES40455-W0</t>
  </si>
  <si>
    <t>FES50412-16-W9</t>
  </si>
  <si>
    <t>FES50415-12-W3</t>
  </si>
  <si>
    <t>FES50420-16-W0</t>
  </si>
  <si>
    <t>FES50443-12-W3</t>
  </si>
  <si>
    <t>FES50443-12-WO</t>
  </si>
  <si>
    <t>FES52230-7-T0</t>
  </si>
  <si>
    <t>FES54412-12-WO</t>
  </si>
  <si>
    <t>FES61315-T3</t>
  </si>
  <si>
    <t>FES65116</t>
  </si>
  <si>
    <t>FES65680-0PC</t>
  </si>
  <si>
    <t>FES69300</t>
  </si>
  <si>
    <t>FES91400</t>
  </si>
  <si>
    <t>FES91450</t>
  </si>
  <si>
    <t>FES93482-GOLD</t>
  </si>
  <si>
    <t>FES98604-AWPO</t>
  </si>
  <si>
    <t>FL20C</t>
  </si>
  <si>
    <t>FL20CB</t>
  </si>
  <si>
    <t>FL20CB-B</t>
  </si>
  <si>
    <t>FL20CW-B</t>
  </si>
  <si>
    <t>FL22C-B</t>
  </si>
  <si>
    <t>FL22CBFX</t>
  </si>
  <si>
    <t>FL25C</t>
  </si>
  <si>
    <t>FL25C-B</t>
  </si>
  <si>
    <t>FL29CWFX</t>
  </si>
  <si>
    <t>FL35</t>
  </si>
  <si>
    <t>FL35B</t>
  </si>
  <si>
    <t>FL501</t>
  </si>
  <si>
    <t>FL501R</t>
  </si>
  <si>
    <t>FL502B-FX</t>
  </si>
  <si>
    <t>FL502-FX</t>
  </si>
  <si>
    <t>FL508R</t>
  </si>
  <si>
    <t>FL508V</t>
  </si>
  <si>
    <t>FL557-F</t>
  </si>
  <si>
    <t>FL590+</t>
  </si>
  <si>
    <t>FL590F+</t>
  </si>
  <si>
    <t>FL900</t>
  </si>
  <si>
    <t>FL900B</t>
  </si>
  <si>
    <t>FL902E</t>
  </si>
  <si>
    <t>FXL085V</t>
  </si>
  <si>
    <t>FY022</t>
  </si>
  <si>
    <t>FY043A+</t>
  </si>
  <si>
    <t>FY08+</t>
  </si>
  <si>
    <t>JF512</t>
  </si>
  <si>
    <t>KAL1-3</t>
  </si>
  <si>
    <t>NLEDU51F</t>
  </si>
  <si>
    <t>P033</t>
  </si>
  <si>
    <t>PRJP-01</t>
  </si>
  <si>
    <t>PRJP-02</t>
  </si>
  <si>
    <t>PRJP-04</t>
  </si>
  <si>
    <t>PRJP-06</t>
  </si>
  <si>
    <t>PRJR-01</t>
  </si>
  <si>
    <t>PRJR-02</t>
  </si>
  <si>
    <t>TN027</t>
  </si>
  <si>
    <t>TSLED3FX</t>
  </si>
  <si>
    <t>0005/CA</t>
  </si>
  <si>
    <t>03166ROUGE</t>
  </si>
  <si>
    <t>56056</t>
  </si>
  <si>
    <t>90405M</t>
  </si>
  <si>
    <t>DP1015</t>
  </si>
  <si>
    <t>03185ROSEPOUDRE</t>
  </si>
  <si>
    <t>LDL2</t>
  </si>
  <si>
    <t>0048/CA</t>
  </si>
  <si>
    <t>0052/CA</t>
  </si>
  <si>
    <t>0072/CA</t>
  </si>
  <si>
    <t>0075/CA</t>
  </si>
  <si>
    <t>00750/CA</t>
  </si>
  <si>
    <t>0110/CA</t>
  </si>
  <si>
    <t>0125/CA</t>
  </si>
  <si>
    <t>0240/CA</t>
  </si>
  <si>
    <t>0300/CA</t>
  </si>
  <si>
    <t>0320/CA</t>
  </si>
  <si>
    <t>0375/CA</t>
  </si>
  <si>
    <t>0480/CA</t>
  </si>
  <si>
    <t>0900/CA</t>
  </si>
  <si>
    <t>1200/CA</t>
  </si>
  <si>
    <t>1250/CA</t>
  </si>
  <si>
    <t>1400/CA</t>
  </si>
  <si>
    <t>20000/CA</t>
  </si>
  <si>
    <t>2400/CA</t>
  </si>
  <si>
    <t>2450/CA</t>
  </si>
  <si>
    <t>2500/CA</t>
  </si>
  <si>
    <t>2800/CA</t>
  </si>
  <si>
    <t>3200/CA</t>
  </si>
  <si>
    <t>3300/CA</t>
  </si>
  <si>
    <t>3600/CA</t>
  </si>
  <si>
    <t>4000/CA</t>
  </si>
  <si>
    <t>5000/CA</t>
  </si>
  <si>
    <t>6100/CA</t>
  </si>
  <si>
    <t>6200/CA</t>
  </si>
  <si>
    <t>8200/CA</t>
  </si>
  <si>
    <t>0002/BTE</t>
  </si>
  <si>
    <t>0010/BTE</t>
  </si>
  <si>
    <t>90300</t>
  </si>
  <si>
    <t>0015/BTE</t>
  </si>
  <si>
    <t>0040/BTE</t>
  </si>
  <si>
    <t>Auto+hide+hidesheet+lock+Formulas=Feuil24,Feuil4,Feuil5</t>
  </si>
  <si>
    <t>307</t>
  </si>
  <si>
    <t>8.33</t>
  </si>
  <si>
    <t>-158</t>
  </si>
  <si>
    <t>67</t>
  </si>
  <si>
    <t>43.514</t>
  </si>
  <si>
    <t>175</t>
  </si>
  <si>
    <t>0.69</t>
  </si>
  <si>
    <t>107</t>
  </si>
  <si>
    <t>0.41</t>
  </si>
  <si>
    <t>19</t>
  </si>
  <si>
    <t>2.89</t>
  </si>
  <si>
    <t>619</t>
  </si>
  <si>
    <t>0.45268</t>
  </si>
  <si>
    <t>6307</t>
  </si>
  <si>
    <t>0.87761</t>
  </si>
  <si>
    <t>1520</t>
  </si>
  <si>
    <t>0.21</t>
  </si>
  <si>
    <t>0.0022</t>
  </si>
  <si>
    <t>1.96</t>
  </si>
  <si>
    <t>67222</t>
  </si>
  <si>
    <t>0.4575</t>
  </si>
  <si>
    <t>59</t>
  </si>
  <si>
    <t>4689</t>
  </si>
  <si>
    <t>0.5</t>
  </si>
  <si>
    <t>4375</t>
  </si>
  <si>
    <t>0.96</t>
  </si>
  <si>
    <t>65425</t>
  </si>
  <si>
    <t>14445</t>
  </si>
  <si>
    <t>2603</t>
  </si>
  <si>
    <t>0.23278</t>
  </si>
  <si>
    <t>41171</t>
  </si>
  <si>
    <t>0.4184</t>
  </si>
  <si>
    <t>19.82</t>
  </si>
  <si>
    <t>11</t>
  </si>
  <si>
    <t>16.04</t>
  </si>
  <si>
    <t>18.1</t>
  </si>
  <si>
    <t>305</t>
  </si>
  <si>
    <t>7.0875</t>
  </si>
  <si>
    <t>3226</t>
  </si>
  <si>
    <t>269</t>
  </si>
  <si>
    <t>14.154</t>
  </si>
  <si>
    <t>36.3</t>
  </si>
  <si>
    <t>76</t>
  </si>
  <si>
    <t>8.811</t>
  </si>
  <si>
    <t>11.3</t>
  </si>
  <si>
    <t>27.55</t>
  </si>
  <si>
    <t>415</t>
  </si>
  <si>
    <t>0.01</t>
  </si>
  <si>
    <t>20010</t>
  </si>
  <si>
    <t>0.00753</t>
  </si>
  <si>
    <t>44</t>
  </si>
  <si>
    <t>1501</t>
  </si>
  <si>
    <t>0.97067</t>
  </si>
  <si>
    <t>380</t>
  </si>
  <si>
    <t>2.57</t>
  </si>
  <si>
    <t>827</t>
  </si>
  <si>
    <t>4.142</t>
  </si>
  <si>
    <t>6.24</t>
  </si>
  <si>
    <t>165</t>
  </si>
  <si>
    <t>6.87333</t>
  </si>
  <si>
    <t>10.45</t>
  </si>
  <si>
    <t>6</t>
  </si>
  <si>
    <t>3.6</t>
  </si>
  <si>
    <t>1561</t>
  </si>
  <si>
    <t>5.45</t>
  </si>
  <si>
    <t>720</t>
  </si>
  <si>
    <t>136</t>
  </si>
  <si>
    <t>5.5</t>
  </si>
  <si>
    <t>6.76</t>
  </si>
  <si>
    <t>55.12133</t>
  </si>
  <si>
    <t>141</t>
  </si>
  <si>
    <t>51.88158</t>
  </si>
  <si>
    <t>66</t>
  </si>
  <si>
    <t>0.71</t>
  </si>
  <si>
    <t>533</t>
  </si>
  <si>
    <t>0.67542</t>
  </si>
  <si>
    <t>4201</t>
  </si>
  <si>
    <t>1.53134</t>
  </si>
  <si>
    <t>2014</t>
  </si>
  <si>
    <t>3.24705</t>
  </si>
  <si>
    <t>2231</t>
  </si>
  <si>
    <t>5.24</t>
  </si>
  <si>
    <t>116</t>
  </si>
  <si>
    <t>6.15882</t>
  </si>
  <si>
    <t>8.02</t>
  </si>
  <si>
    <t>27.97</t>
  </si>
  <si>
    <t>41</t>
  </si>
  <si>
    <t>14.1</t>
  </si>
  <si>
    <t>5.15</t>
  </si>
  <si>
    <t>109</t>
  </si>
  <si>
    <t>7.87</t>
  </si>
  <si>
    <t>13.79</t>
  </si>
  <si>
    <t>29</t>
  </si>
  <si>
    <t>12.00354</t>
  </si>
  <si>
    <t>5.81</t>
  </si>
  <si>
    <t>12.004</t>
  </si>
  <si>
    <t>250</t>
  </si>
  <si>
    <t>21.03282</t>
  </si>
  <si>
    <t>11.53</t>
  </si>
  <si>
    <t>13</t>
  </si>
  <si>
    <t>22.585</t>
  </si>
  <si>
    <t>19.58</t>
  </si>
  <si>
    <t>34.74</t>
  </si>
  <si>
    <t>55.34</t>
  </si>
  <si>
    <t>86.51</t>
  </si>
  <si>
    <t>2116</t>
  </si>
  <si>
    <t>0.29</t>
  </si>
  <si>
    <t>878</t>
  </si>
  <si>
    <t>0.675</t>
  </si>
  <si>
    <t>1.12</t>
  </si>
  <si>
    <t>1885</t>
  </si>
  <si>
    <t>1.63</t>
  </si>
  <si>
    <t>213</t>
  </si>
  <si>
    <t>2.29</t>
  </si>
  <si>
    <t>5.31</t>
  </si>
  <si>
    <t>5.66</t>
  </si>
  <si>
    <t>223</t>
  </si>
  <si>
    <t>10.41</t>
  </si>
  <si>
    <t>4.02</t>
  </si>
  <si>
    <t>71</t>
  </si>
  <si>
    <t>4.7</t>
  </si>
  <si>
    <t>6.35</t>
  </si>
  <si>
    <t>9.26</t>
  </si>
  <si>
    <t>10.51</t>
  </si>
  <si>
    <t>5.42</t>
  </si>
  <si>
    <t>4.5</t>
  </si>
  <si>
    <t>6.6</t>
  </si>
  <si>
    <t>11.7</t>
  </si>
  <si>
    <t>14.18</t>
  </si>
  <si>
    <t>2.98</t>
  </si>
  <si>
    <t>56</t>
  </si>
  <si>
    <t>2.68038</t>
  </si>
  <si>
    <t>4.73</t>
  </si>
  <si>
    <t>159</t>
  </si>
  <si>
    <t>229</t>
  </si>
  <si>
    <t>196</t>
  </si>
  <si>
    <t>58</t>
  </si>
  <si>
    <t>112</t>
  </si>
  <si>
    <t>99</t>
  </si>
  <si>
    <t>1391</t>
  </si>
  <si>
    <t>34</t>
  </si>
  <si>
    <t>4.24667</t>
  </si>
  <si>
    <t>930</t>
  </si>
  <si>
    <t>0.16487</t>
  </si>
  <si>
    <t>286</t>
  </si>
  <si>
    <t>0.59986</t>
  </si>
  <si>
    <t>153</t>
  </si>
  <si>
    <t>0.34985</t>
  </si>
  <si>
    <t>42</t>
  </si>
  <si>
    <t>400</t>
  </si>
  <si>
    <t>194</t>
  </si>
  <si>
    <t>1551</t>
  </si>
  <si>
    <t>81</t>
  </si>
  <si>
    <t>173</t>
  </si>
  <si>
    <t>726</t>
  </si>
  <si>
    <t>33</t>
  </si>
  <si>
    <t>8000</t>
  </si>
  <si>
    <t>0.00487</t>
  </si>
  <si>
    <t>1.17</t>
  </si>
  <si>
    <t>324</t>
  </si>
  <si>
    <t>192</t>
  </si>
  <si>
    <t>1.91</t>
  </si>
  <si>
    <t>1401</t>
  </si>
  <si>
    <t>4.01</t>
  </si>
  <si>
    <t>7.32</t>
  </si>
  <si>
    <t>1099</t>
  </si>
  <si>
    <t>0.61</t>
  </si>
  <si>
    <t>302</t>
  </si>
  <si>
    <t>2.12</t>
  </si>
  <si>
    <t>190</t>
  </si>
  <si>
    <t>2.38545</t>
  </si>
  <si>
    <t>1724</t>
  </si>
  <si>
    <t>0.9845</t>
  </si>
  <si>
    <t>76.14867</t>
  </si>
  <si>
    <t>2.74</t>
  </si>
  <si>
    <t>5.95</t>
  </si>
  <si>
    <t>2086</t>
  </si>
  <si>
    <t>4.4</t>
  </si>
  <si>
    <t>971</t>
  </si>
  <si>
    <t>2.97</t>
  </si>
  <si>
    <t>1084</t>
  </si>
  <si>
    <t>3.46</t>
  </si>
  <si>
    <t>523</t>
  </si>
  <si>
    <t>625</t>
  </si>
  <si>
    <t>4.55</t>
  </si>
  <si>
    <t>2.94867</t>
  </si>
  <si>
    <t>3.31</t>
  </si>
  <si>
    <t>237</t>
  </si>
  <si>
    <t>521</t>
  </si>
  <si>
    <t>3.22</t>
  </si>
  <si>
    <t>2.47</t>
  </si>
  <si>
    <t>25.6</t>
  </si>
  <si>
    <t>45.08</t>
  </si>
  <si>
    <t>88.2</t>
  </si>
  <si>
    <t>183.698</t>
  </si>
  <si>
    <t>70</t>
  </si>
  <si>
    <t>22.0914</t>
  </si>
  <si>
    <t>22.59375</t>
  </si>
  <si>
    <t>201</t>
  </si>
  <si>
    <t>1603</t>
  </si>
  <si>
    <t>0.324</t>
  </si>
  <si>
    <t>320</t>
  </si>
  <si>
    <t>823</t>
  </si>
  <si>
    <t>21017</t>
  </si>
  <si>
    <t>0.02583</t>
  </si>
  <si>
    <t>195</t>
  </si>
  <si>
    <t>11570</t>
  </si>
  <si>
    <t>0.02646</t>
  </si>
  <si>
    <t>840</t>
  </si>
  <si>
    <t>11169</t>
  </si>
  <si>
    <t>0.02936</t>
  </si>
  <si>
    <t>105</t>
  </si>
  <si>
    <t>4736</t>
  </si>
  <si>
    <t>0.03403</t>
  </si>
  <si>
    <t>7054</t>
  </si>
  <si>
    <t>0.03381</t>
  </si>
  <si>
    <t>11171</t>
  </si>
  <si>
    <t>5321</t>
  </si>
  <si>
    <t>0.041</t>
  </si>
  <si>
    <t>3219</t>
  </si>
  <si>
    <t>0.04158</t>
  </si>
  <si>
    <t>6919</t>
  </si>
  <si>
    <t>0.03778</t>
  </si>
  <si>
    <t>661</t>
  </si>
  <si>
    <t>4186</t>
  </si>
  <si>
    <t>0.0491</t>
  </si>
  <si>
    <t>1943</t>
  </si>
  <si>
    <t>10608</t>
  </si>
  <si>
    <t>0.05308</t>
  </si>
  <si>
    <t>2576</t>
  </si>
  <si>
    <t>2787</t>
  </si>
  <si>
    <t>507</t>
  </si>
  <si>
    <t>3361</t>
  </si>
  <si>
    <t>0.71438</t>
  </si>
  <si>
    <t>2554</t>
  </si>
  <si>
    <t>2400</t>
  </si>
  <si>
    <t>3057</t>
  </si>
  <si>
    <t>0.72</t>
  </si>
  <si>
    <t>1000</t>
  </si>
  <si>
    <t>12891</t>
  </si>
  <si>
    <t>0.74868</t>
  </si>
  <si>
    <t>2600</t>
  </si>
  <si>
    <t>2461</t>
  </si>
  <si>
    <t>0.37074</t>
  </si>
  <si>
    <t>1400</t>
  </si>
  <si>
    <t>1067</t>
  </si>
  <si>
    <t>0.87655</t>
  </si>
  <si>
    <t>11542</t>
  </si>
  <si>
    <t>0.79333</t>
  </si>
  <si>
    <t>22383</t>
  </si>
  <si>
    <t>0.84275</t>
  </si>
  <si>
    <t>7830</t>
  </si>
  <si>
    <t>6898</t>
  </si>
  <si>
    <t>0.8648</t>
  </si>
  <si>
    <t>9580</t>
  </si>
  <si>
    <t>12659</t>
  </si>
  <si>
    <t>0.8461</t>
  </si>
  <si>
    <t>2092</t>
  </si>
  <si>
    <t>0.88034</t>
  </si>
  <si>
    <t>7989</t>
  </si>
  <si>
    <t>0.25</t>
  </si>
  <si>
    <t>12999</t>
  </si>
  <si>
    <t>11983</t>
  </si>
  <si>
    <t>6992</t>
  </si>
  <si>
    <t>321.33</t>
  </si>
  <si>
    <t>21.7</t>
  </si>
  <si>
    <t>300</t>
  </si>
  <si>
    <t>500</t>
  </si>
  <si>
    <t>201.07</t>
  </si>
  <si>
    <t>4.81</t>
  </si>
  <si>
    <t>91</t>
  </si>
  <si>
    <t>41.06</t>
  </si>
  <si>
    <t>54.00333</t>
  </si>
  <si>
    <t>72</t>
  </si>
  <si>
    <t>1.71</t>
  </si>
  <si>
    <t>2.39</t>
  </si>
  <si>
    <t>1.88</t>
  </si>
  <si>
    <t>1.83</t>
  </si>
  <si>
    <t>30.75667</t>
  </si>
  <si>
    <t>316</t>
  </si>
  <si>
    <t>5.12536</t>
  </si>
  <si>
    <t>310</t>
  </si>
  <si>
    <t>0.8</t>
  </si>
  <si>
    <t>0.86</t>
  </si>
  <si>
    <t>5.91</t>
  </si>
  <si>
    <t>277.89</t>
  </si>
  <si>
    <t>41.55</t>
  </si>
  <si>
    <t>67.15</t>
  </si>
  <si>
    <t>357.95</t>
  </si>
  <si>
    <t>30.176</t>
  </si>
  <si>
    <t>18.57</t>
  </si>
  <si>
    <t>49.61</t>
  </si>
  <si>
    <t>625.6</t>
  </si>
  <si>
    <t>16.76</t>
  </si>
  <si>
    <t>24.306</t>
  </si>
  <si>
    <t>22.377</t>
  </si>
  <si>
    <t>39.98</t>
  </si>
  <si>
    <t>20.629</t>
  </si>
  <si>
    <t>44.315</t>
  </si>
  <si>
    <t>15.6</t>
  </si>
  <si>
    <t>34.475</t>
  </si>
  <si>
    <t>183</t>
  </si>
  <si>
    <t>18.78</t>
  </si>
  <si>
    <t>16.7</t>
  </si>
  <si>
    <t>41.09</t>
  </si>
  <si>
    <t>60.229</t>
  </si>
  <si>
    <t>123.965</t>
  </si>
  <si>
    <t>14.5</t>
  </si>
  <si>
    <t>0.002</t>
  </si>
  <si>
    <t>0.91</t>
  </si>
  <si>
    <t>0.0023</t>
  </si>
  <si>
    <t>155</t>
  </si>
  <si>
    <t>2.76</t>
  </si>
  <si>
    <t>470</t>
  </si>
  <si>
    <t>2.83208</t>
  </si>
  <si>
    <t>8.57619</t>
  </si>
  <si>
    <t>168</t>
  </si>
  <si>
    <t>8.88017</t>
  </si>
  <si>
    <t>8.74</t>
  </si>
  <si>
    <t>4.15</t>
  </si>
  <si>
    <t>2112</t>
  </si>
  <si>
    <t>1.50112</t>
  </si>
  <si>
    <t>2912</t>
  </si>
  <si>
    <t>1.46839</t>
  </si>
  <si>
    <t>934</t>
  </si>
  <si>
    <t>1.40806</t>
  </si>
  <si>
    <t>978</t>
  </si>
  <si>
    <t>2.05576</t>
  </si>
  <si>
    <t>49</t>
  </si>
  <si>
    <t>1242</t>
  </si>
  <si>
    <t>433</t>
  </si>
  <si>
    <t>2.09178</t>
  </si>
  <si>
    <t>1646</t>
  </si>
  <si>
    <t>2.09583</t>
  </si>
  <si>
    <t>349</t>
  </si>
  <si>
    <t>31</t>
  </si>
  <si>
    <t>513</t>
  </si>
  <si>
    <t>1.94</t>
  </si>
  <si>
    <t>559</t>
  </si>
  <si>
    <t>3.70283</t>
  </si>
  <si>
    <t>697</t>
  </si>
  <si>
    <t>3.92505</t>
  </si>
  <si>
    <t>121</t>
  </si>
  <si>
    <t>283</t>
  </si>
  <si>
    <t>252</t>
  </si>
  <si>
    <t>129</t>
  </si>
  <si>
    <t>5.04</t>
  </si>
  <si>
    <t>3.88</t>
  </si>
  <si>
    <t>291</t>
  </si>
  <si>
    <t>5.35</t>
  </si>
  <si>
    <t>3327</t>
  </si>
  <si>
    <t>5.584</t>
  </si>
  <si>
    <t>0.2175</t>
  </si>
  <si>
    <t>3028</t>
  </si>
  <si>
    <t>0.18</t>
  </si>
  <si>
    <t>0.1952</t>
  </si>
  <si>
    <t>913</t>
  </si>
  <si>
    <t>66.16</t>
  </si>
  <si>
    <t>0.47</t>
  </si>
  <si>
    <t>809</t>
  </si>
  <si>
    <t>2.151</t>
  </si>
  <si>
    <t>301</t>
  </si>
  <si>
    <t>3.54</t>
  </si>
  <si>
    <t>110</t>
  </si>
  <si>
    <t>7.4</t>
  </si>
  <si>
    <t>435</t>
  </si>
  <si>
    <t>3.10778</t>
  </si>
  <si>
    <t>3.11967</t>
  </si>
  <si>
    <t>423</t>
  </si>
  <si>
    <t>3.12</t>
  </si>
  <si>
    <t>742</t>
  </si>
  <si>
    <t>2.12375</t>
  </si>
  <si>
    <t>804</t>
  </si>
  <si>
    <t>2.0783</t>
  </si>
  <si>
    <t>506</t>
  </si>
  <si>
    <t>3.503</t>
  </si>
  <si>
    <t>634</t>
  </si>
  <si>
    <t>3.48682</t>
  </si>
  <si>
    <t>51</t>
  </si>
  <si>
    <t>8.66</t>
  </si>
  <si>
    <t>8.59929</t>
  </si>
  <si>
    <t>476</t>
  </si>
  <si>
    <t>1.745</t>
  </si>
  <si>
    <t>344</t>
  </si>
  <si>
    <t>1.74498</t>
  </si>
  <si>
    <t>2.74023</t>
  </si>
  <si>
    <t>204</t>
  </si>
  <si>
    <t>2.74025</t>
  </si>
  <si>
    <t>185</t>
  </si>
  <si>
    <t>2.74027</t>
  </si>
  <si>
    <t>68</t>
  </si>
  <si>
    <t>5.21917</t>
  </si>
  <si>
    <t>257</t>
  </si>
  <si>
    <t>5.17412</t>
  </si>
  <si>
    <t>78</t>
  </si>
  <si>
    <t>5.17444</t>
  </si>
  <si>
    <t>8.13429</t>
  </si>
  <si>
    <t>8.1345</t>
  </si>
  <si>
    <t>82</t>
  </si>
  <si>
    <t>151</t>
  </si>
  <si>
    <t>14.256</t>
  </si>
  <si>
    <t>43</t>
  </si>
  <si>
    <t>25.952</t>
  </si>
  <si>
    <t>2267</t>
  </si>
  <si>
    <t>2.32</t>
  </si>
  <si>
    <t>0.0035</t>
  </si>
  <si>
    <t>2000</t>
  </si>
  <si>
    <t>12000</t>
  </si>
  <si>
    <t>10000</t>
  </si>
  <si>
    <t>15689</t>
  </si>
  <si>
    <t>0.12953</t>
  </si>
  <si>
    <t>6206</t>
  </si>
  <si>
    <t>605</t>
  </si>
  <si>
    <t>10140</t>
  </si>
  <si>
    <t>0.13065</t>
  </si>
  <si>
    <t>7497</t>
  </si>
  <si>
    <t>0.13086</t>
  </si>
  <si>
    <t>19878</t>
  </si>
  <si>
    <t>1888</t>
  </si>
  <si>
    <t>35450</t>
  </si>
  <si>
    <t>650</t>
  </si>
  <si>
    <t>0.004968</t>
  </si>
  <si>
    <t>0.17</t>
  </si>
  <si>
    <t>1.41</t>
  </si>
  <si>
    <t>0.0636</t>
  </si>
  <si>
    <t>0.76</t>
  </si>
  <si>
    <t>0.01166</t>
  </si>
  <si>
    <t>1.27</t>
  </si>
  <si>
    <t>0.05667</t>
  </si>
  <si>
    <t>2.19</t>
  </si>
  <si>
    <t>0.0194</t>
  </si>
  <si>
    <t>0.0944</t>
  </si>
  <si>
    <t>2.84</t>
  </si>
  <si>
    <t>0.009277</t>
  </si>
  <si>
    <t>2.85</t>
  </si>
  <si>
    <t>0.086</t>
  </si>
  <si>
    <t>73</t>
  </si>
  <si>
    <t>5525</t>
  </si>
  <si>
    <t>0.93</t>
  </si>
  <si>
    <t>4.75</t>
  </si>
  <si>
    <t>8.75</t>
  </si>
  <si>
    <t>8.08</t>
  </si>
  <si>
    <t>8.5</t>
  </si>
  <si>
    <t>9</t>
  </si>
  <si>
    <t>12.08</t>
  </si>
  <si>
    <t>7.75</t>
  </si>
  <si>
    <t>10.8</t>
  </si>
  <si>
    <t>613</t>
  </si>
  <si>
    <t>1.03584</t>
  </si>
  <si>
    <t>61</t>
  </si>
  <si>
    <t>1999</t>
  </si>
  <si>
    <t>0.88</t>
  </si>
  <si>
    <t>695</t>
  </si>
  <si>
    <t>0.87</t>
  </si>
  <si>
    <t>2187</t>
  </si>
  <si>
    <t>1.70385</t>
  </si>
  <si>
    <t>179</t>
  </si>
  <si>
    <t>1723</t>
  </si>
  <si>
    <t>1.14336</t>
  </si>
  <si>
    <t>615</t>
  </si>
  <si>
    <t>1.15041</t>
  </si>
  <si>
    <t>248</t>
  </si>
  <si>
    <t>5072</t>
  </si>
  <si>
    <t>1.42743</t>
  </si>
  <si>
    <t>564</t>
  </si>
  <si>
    <t>1.29128</t>
  </si>
  <si>
    <t>501</t>
  </si>
  <si>
    <t>0.558</t>
  </si>
  <si>
    <t>36.34</t>
  </si>
  <si>
    <t>712</t>
  </si>
  <si>
    <t>4.05849</t>
  </si>
  <si>
    <t>32.13</t>
  </si>
  <si>
    <t>1.02313</t>
  </si>
  <si>
    <t>547</t>
  </si>
  <si>
    <t>1.62104</t>
  </si>
  <si>
    <t>1822</t>
  </si>
  <si>
    <t>1.64917</t>
  </si>
  <si>
    <t>329</t>
  </si>
  <si>
    <t>1.115</t>
  </si>
  <si>
    <t>18.665</t>
  </si>
  <si>
    <t>0.878</t>
  </si>
  <si>
    <t>13.2275</t>
  </si>
  <si>
    <t>0.4</t>
  </si>
  <si>
    <t>103</t>
  </si>
  <si>
    <t>8.85</t>
  </si>
  <si>
    <t>132</t>
  </si>
  <si>
    <t>4.13118</t>
  </si>
  <si>
    <t>3.85</t>
  </si>
  <si>
    <t>74</t>
  </si>
  <si>
    <t>4.13571</t>
  </si>
  <si>
    <t>0.441</t>
  </si>
  <si>
    <t>3.864</t>
  </si>
  <si>
    <t>4.22136</t>
  </si>
  <si>
    <t>0.361</t>
  </si>
  <si>
    <t>3.948</t>
  </si>
  <si>
    <t>4.1003</t>
  </si>
  <si>
    <t>1406</t>
  </si>
  <si>
    <t>0.60406</t>
  </si>
  <si>
    <t>1431</t>
  </si>
  <si>
    <t>0.60402</t>
  </si>
  <si>
    <t>8.7864</t>
  </si>
  <si>
    <t>452</t>
  </si>
  <si>
    <t>5.82926</t>
  </si>
  <si>
    <t>337</t>
  </si>
  <si>
    <t>1.34</t>
  </si>
  <si>
    <t>610</t>
  </si>
  <si>
    <t>1.18959</t>
  </si>
  <si>
    <t>1558</t>
  </si>
  <si>
    <t>1.28</t>
  </si>
  <si>
    <t>702</t>
  </si>
  <si>
    <t>4.46292</t>
  </si>
  <si>
    <t>210</t>
  </si>
  <si>
    <t>593</t>
  </si>
  <si>
    <t>3.57789</t>
  </si>
  <si>
    <t>321</t>
  </si>
  <si>
    <t>599</t>
  </si>
  <si>
    <t>3.58965</t>
  </si>
  <si>
    <t>369</t>
  </si>
  <si>
    <t>3.58951</t>
  </si>
  <si>
    <t>240</t>
  </si>
  <si>
    <t>3.57438</t>
  </si>
  <si>
    <t>276</t>
  </si>
  <si>
    <t>3.58981</t>
  </si>
  <si>
    <t>710</t>
  </si>
  <si>
    <t>436</t>
  </si>
  <si>
    <t>3.58962</t>
  </si>
  <si>
    <t>642</t>
  </si>
  <si>
    <t>3.59</t>
  </si>
  <si>
    <t>573</t>
  </si>
  <si>
    <t>3.57875</t>
  </si>
  <si>
    <t>8.29385</t>
  </si>
  <si>
    <t>8.295</t>
  </si>
  <si>
    <t>128</t>
  </si>
  <si>
    <t>8.29105</t>
  </si>
  <si>
    <t>17</t>
  </si>
  <si>
    <t>7.93</t>
  </si>
  <si>
    <t>7.90643</t>
  </si>
  <si>
    <t>8.29542</t>
  </si>
  <si>
    <t>171</t>
  </si>
  <si>
    <t>8.18652</t>
  </si>
  <si>
    <t>7.6675</t>
  </si>
  <si>
    <t>7.91073</t>
  </si>
  <si>
    <t>274</t>
  </si>
  <si>
    <t>10.20667</t>
  </si>
  <si>
    <t>215</t>
  </si>
  <si>
    <t>146</t>
  </si>
  <si>
    <t>122</t>
  </si>
  <si>
    <t>10.20682</t>
  </si>
  <si>
    <t>10.2075</t>
  </si>
  <si>
    <t>114</t>
  </si>
  <si>
    <t>5.99</t>
  </si>
  <si>
    <t>6.23</t>
  </si>
  <si>
    <t>6.84</t>
  </si>
  <si>
    <t>7.06</t>
  </si>
  <si>
    <t>5.78958</t>
  </si>
  <si>
    <t>113</t>
  </si>
  <si>
    <t>5.64813</t>
  </si>
  <si>
    <t>16</t>
  </si>
  <si>
    <t>5.60222</t>
  </si>
  <si>
    <t>5.6</t>
  </si>
  <si>
    <t>4.33</t>
  </si>
  <si>
    <t>462</t>
  </si>
  <si>
    <t>4.76292</t>
  </si>
  <si>
    <t>296</t>
  </si>
  <si>
    <t>4.5775</t>
  </si>
  <si>
    <t>4.57729</t>
  </si>
  <si>
    <t>142</t>
  </si>
  <si>
    <t>4.76</t>
  </si>
  <si>
    <t>1443</t>
  </si>
  <si>
    <t>1.29</t>
  </si>
  <si>
    <t>590</t>
  </si>
  <si>
    <t>1.50875</t>
  </si>
  <si>
    <t>1760</t>
  </si>
  <si>
    <t>1.44979</t>
  </si>
  <si>
    <t>684</t>
  </si>
  <si>
    <t>1.44969</t>
  </si>
  <si>
    <t>552</t>
  </si>
  <si>
    <t>1.44938</t>
  </si>
  <si>
    <t>232</t>
  </si>
  <si>
    <t>5.78</t>
  </si>
  <si>
    <t>0.44</t>
  </si>
  <si>
    <t>5.96775</t>
  </si>
  <si>
    <t>0.452</t>
  </si>
  <si>
    <t>6.03571</t>
  </si>
  <si>
    <t>87</t>
  </si>
  <si>
    <t>6.03478</t>
  </si>
  <si>
    <t>478</t>
  </si>
  <si>
    <t>4.78512</t>
  </si>
  <si>
    <t>396</t>
  </si>
  <si>
    <t>4.78509</t>
  </si>
  <si>
    <t>2008</t>
  </si>
  <si>
    <t>4.78546</t>
  </si>
  <si>
    <t>225</t>
  </si>
  <si>
    <t>509</t>
  </si>
  <si>
    <t>4.7865</t>
  </si>
  <si>
    <t>341</t>
  </si>
  <si>
    <t>725</t>
  </si>
  <si>
    <t>4.7851</t>
  </si>
  <si>
    <t>4.78514</t>
  </si>
  <si>
    <t>529</t>
  </si>
  <si>
    <t>4.93</t>
  </si>
  <si>
    <t>261</t>
  </si>
  <si>
    <t>4.96903</t>
  </si>
  <si>
    <t>915</t>
  </si>
  <si>
    <t>4.80657</t>
  </si>
  <si>
    <t>534</t>
  </si>
  <si>
    <t>4.885</t>
  </si>
  <si>
    <t>512</t>
  </si>
  <si>
    <t>4.98</t>
  </si>
  <si>
    <t>170</t>
  </si>
  <si>
    <t>284</t>
  </si>
  <si>
    <t>467</t>
  </si>
  <si>
    <t>4.96</t>
  </si>
  <si>
    <t>532</t>
  </si>
  <si>
    <t>12.54</t>
  </si>
  <si>
    <t>1004</t>
  </si>
  <si>
    <t>3.51438</t>
  </si>
  <si>
    <t>454</t>
  </si>
  <si>
    <t>2.6775</t>
  </si>
  <si>
    <t>152</t>
  </si>
  <si>
    <t>1080</t>
  </si>
  <si>
    <t>364</t>
  </si>
  <si>
    <t>561</t>
  </si>
  <si>
    <t>2.05017</t>
  </si>
  <si>
    <t>244</t>
  </si>
  <si>
    <t>0.7025</t>
  </si>
  <si>
    <t>422</t>
  </si>
  <si>
    <t>5.09083</t>
  </si>
  <si>
    <t>3.36333</t>
  </si>
  <si>
    <t>3.58</t>
  </si>
  <si>
    <t>668</t>
  </si>
  <si>
    <t>4.81333</t>
  </si>
  <si>
    <t>350</t>
  </si>
  <si>
    <t>6.0085</t>
  </si>
  <si>
    <t>5.29543</t>
  </si>
  <si>
    <t>193</t>
  </si>
  <si>
    <t>6.11063</t>
  </si>
  <si>
    <t>309</t>
  </si>
  <si>
    <t>6.38412</t>
  </si>
  <si>
    <t>167</t>
  </si>
  <si>
    <t>6.03619</t>
  </si>
  <si>
    <t>6.135</t>
  </si>
  <si>
    <t>134</t>
  </si>
  <si>
    <t>14.912</t>
  </si>
  <si>
    <t>372</t>
  </si>
  <si>
    <t>3.26444</t>
  </si>
  <si>
    <t>343</t>
  </si>
  <si>
    <t>4.42056</t>
  </si>
  <si>
    <t>0.306</t>
  </si>
  <si>
    <t>4.67142</t>
  </si>
  <si>
    <t>981</t>
  </si>
  <si>
    <t>4.84611</t>
  </si>
  <si>
    <t>188</t>
  </si>
  <si>
    <t>4.78335</t>
  </si>
  <si>
    <t>460</t>
  </si>
  <si>
    <t>4.85979</t>
  </si>
  <si>
    <t>384</t>
  </si>
  <si>
    <t>4.67125</t>
  </si>
  <si>
    <t>3.97</t>
  </si>
  <si>
    <t>996</t>
  </si>
  <si>
    <t>4.62946</t>
  </si>
  <si>
    <t>390</t>
  </si>
  <si>
    <t>262</t>
  </si>
  <si>
    <t>4.67</t>
  </si>
  <si>
    <t>357</t>
  </si>
  <si>
    <t>4.67129</t>
  </si>
  <si>
    <t>581</t>
  </si>
  <si>
    <t>4.71833</t>
  </si>
  <si>
    <t>1.035</t>
  </si>
  <si>
    <t>1.038</t>
  </si>
  <si>
    <t>13.02</t>
  </si>
  <si>
    <t>1.02</t>
  </si>
  <si>
    <t>4.01833</t>
  </si>
  <si>
    <t>4.18429</t>
  </si>
  <si>
    <t>3.59404</t>
  </si>
  <si>
    <t>15.1825</t>
  </si>
  <si>
    <t>16.38</t>
  </si>
  <si>
    <t>15.91985</t>
  </si>
  <si>
    <t>184</t>
  </si>
  <si>
    <t>21.84</t>
  </si>
  <si>
    <t>21.98358</t>
  </si>
  <si>
    <t>14.225</t>
  </si>
  <si>
    <t>1.03</t>
  </si>
  <si>
    <t>18.965</t>
  </si>
  <si>
    <t>233</t>
  </si>
  <si>
    <t>1.60525</t>
  </si>
  <si>
    <t>1047</t>
  </si>
  <si>
    <t>1.60528</t>
  </si>
  <si>
    <t>1171</t>
  </si>
  <si>
    <t>1.76708</t>
  </si>
  <si>
    <t>1.78</t>
  </si>
  <si>
    <t>667</t>
  </si>
  <si>
    <t>1.76565</t>
  </si>
  <si>
    <t>362</t>
  </si>
  <si>
    <t>5.8675</t>
  </si>
  <si>
    <t>12.46969</t>
  </si>
  <si>
    <t>322</t>
  </si>
  <si>
    <t>13.16833</t>
  </si>
  <si>
    <t>218</t>
  </si>
  <si>
    <t>13.9225</t>
  </si>
  <si>
    <t>77</t>
  </si>
  <si>
    <t>0.495</t>
  </si>
  <si>
    <t>5.53</t>
  </si>
  <si>
    <t>28.69133</t>
  </si>
  <si>
    <t>27.00219</t>
  </si>
  <si>
    <t>28.54</t>
  </si>
  <si>
    <t>8.8575</t>
  </si>
  <si>
    <t>40.32</t>
  </si>
  <si>
    <t>4.9035</t>
  </si>
  <si>
    <t>279</t>
  </si>
  <si>
    <t>6.23418</t>
  </si>
  <si>
    <t>273</t>
  </si>
  <si>
    <t>3.59412</t>
  </si>
  <si>
    <t>12.6</t>
  </si>
  <si>
    <t>18.01</t>
  </si>
  <si>
    <t>15.087</t>
  </si>
  <si>
    <t>15.07905</t>
  </si>
  <si>
    <t>2.3</t>
  </si>
  <si>
    <t>25.2575</t>
  </si>
  <si>
    <t>29.36</t>
  </si>
  <si>
    <t>611</t>
  </si>
  <si>
    <t>3.2475</t>
  </si>
  <si>
    <t>117</t>
  </si>
  <si>
    <t>4.89</t>
  </si>
  <si>
    <t>5.61</t>
  </si>
  <si>
    <t>219</t>
  </si>
  <si>
    <t>4.905</t>
  </si>
  <si>
    <t>18.4095</t>
  </si>
  <si>
    <t>18.40967</t>
  </si>
  <si>
    <t>16.73625</t>
  </si>
  <si>
    <t>16.735</t>
  </si>
  <si>
    <t>16.73595</t>
  </si>
  <si>
    <t>385</t>
  </si>
  <si>
    <t>5.3775</t>
  </si>
  <si>
    <t>5.3325</t>
  </si>
  <si>
    <t>96</t>
  </si>
  <si>
    <t>451</t>
  </si>
  <si>
    <t>5.379</t>
  </si>
  <si>
    <t>242</t>
  </si>
  <si>
    <t>5.374</t>
  </si>
  <si>
    <t>9.3525</t>
  </si>
  <si>
    <t>108</t>
  </si>
  <si>
    <t>40.04</t>
  </si>
  <si>
    <t>0.498</t>
  </si>
  <si>
    <t>7.775</t>
  </si>
  <si>
    <t>0.233</t>
  </si>
  <si>
    <t>3.78</t>
  </si>
  <si>
    <t>4.05</t>
  </si>
  <si>
    <t>4.02194</t>
  </si>
  <si>
    <t>5.46</t>
  </si>
  <si>
    <t>5.42143</t>
  </si>
  <si>
    <t>47</t>
  </si>
  <si>
    <t>5.23</t>
  </si>
  <si>
    <t>79</t>
  </si>
  <si>
    <t>5.39</t>
  </si>
  <si>
    <t>144</t>
  </si>
  <si>
    <t>5.25</t>
  </si>
  <si>
    <t>5.3875</t>
  </si>
  <si>
    <t>227</t>
  </si>
  <si>
    <t>5.38667</t>
  </si>
  <si>
    <t>140</t>
  </si>
  <si>
    <t>3.6675</t>
  </si>
  <si>
    <t>345</t>
  </si>
  <si>
    <t>6.58975</t>
  </si>
  <si>
    <t>6.58979</t>
  </si>
  <si>
    <t>312</t>
  </si>
  <si>
    <t>7.42656</t>
  </si>
  <si>
    <t>6.58981</t>
  </si>
  <si>
    <t>632</t>
  </si>
  <si>
    <t>6.60667</t>
  </si>
  <si>
    <t>127</t>
  </si>
  <si>
    <t>594</t>
  </si>
  <si>
    <t>6.60417</t>
  </si>
  <si>
    <t>208</t>
  </si>
  <si>
    <t>6.789</t>
  </si>
  <si>
    <t>6.735</t>
  </si>
  <si>
    <t>6.58983</t>
  </si>
  <si>
    <t>6.96219</t>
  </si>
  <si>
    <t>6.4225</t>
  </si>
  <si>
    <t>332</t>
  </si>
  <si>
    <t>356</t>
  </si>
  <si>
    <t>7.05691</t>
  </si>
  <si>
    <t>264</t>
  </si>
  <si>
    <t>295</t>
  </si>
  <si>
    <t>318</t>
  </si>
  <si>
    <t>6.4224</t>
  </si>
  <si>
    <t>958</t>
  </si>
  <si>
    <t>6.42244</t>
  </si>
  <si>
    <t>267</t>
  </si>
  <si>
    <t>238</t>
  </si>
  <si>
    <t>319</t>
  </si>
  <si>
    <t>6.17141</t>
  </si>
  <si>
    <t>6.19813</t>
  </si>
  <si>
    <t>98</t>
  </si>
  <si>
    <t>5.753</t>
  </si>
  <si>
    <t>174</t>
  </si>
  <si>
    <t>15.01</t>
  </si>
  <si>
    <t>14.63</t>
  </si>
  <si>
    <t>0.703</t>
  </si>
  <si>
    <t>16.11</t>
  </si>
  <si>
    <t>16.1</t>
  </si>
  <si>
    <t>1.083</t>
  </si>
  <si>
    <t>14.91</t>
  </si>
  <si>
    <t>13.39</t>
  </si>
  <si>
    <t>1.143</t>
  </si>
  <si>
    <t>16.85</t>
  </si>
  <si>
    <t>11.30833</t>
  </si>
  <si>
    <t>21.81</t>
  </si>
  <si>
    <t>102</t>
  </si>
  <si>
    <t>26.51133</t>
  </si>
  <si>
    <t>222</t>
  </si>
  <si>
    <t>18.64667</t>
  </si>
  <si>
    <t>0.468</t>
  </si>
  <si>
    <t>6.075</t>
  </si>
  <si>
    <t>69</t>
  </si>
  <si>
    <t>27.84</t>
  </si>
  <si>
    <t>14.51</t>
  </si>
  <si>
    <t>14.712</t>
  </si>
  <si>
    <t>15.05591</t>
  </si>
  <si>
    <t>39</t>
  </si>
  <si>
    <t>14.79556</t>
  </si>
  <si>
    <t>16.69</t>
  </si>
  <si>
    <t>16.89429</t>
  </si>
  <si>
    <t>21.6475</t>
  </si>
  <si>
    <t>10.945</t>
  </si>
  <si>
    <t>33.86</t>
  </si>
  <si>
    <t>97</t>
  </si>
  <si>
    <t>34.278</t>
  </si>
  <si>
    <t>35.972</t>
  </si>
  <si>
    <t>3.933</t>
  </si>
  <si>
    <t>0.171</t>
  </si>
  <si>
    <t>15.481</t>
  </si>
  <si>
    <t>15.6275</t>
  </si>
  <si>
    <t>8.89</t>
  </si>
  <si>
    <t>14.7</t>
  </si>
  <si>
    <t>25.05</t>
  </si>
  <si>
    <t>62</t>
  </si>
  <si>
    <t>31.37</t>
  </si>
  <si>
    <t>46</t>
  </si>
  <si>
    <t>35.18875</t>
  </si>
  <si>
    <t>8.44222</t>
  </si>
  <si>
    <t>236</t>
  </si>
  <si>
    <t>8.44188</t>
  </si>
  <si>
    <t>5.23375</t>
  </si>
  <si>
    <t>381</t>
  </si>
  <si>
    <t>16.91</t>
  </si>
  <si>
    <t>15.89929</t>
  </si>
  <si>
    <t>133</t>
  </si>
  <si>
    <t>4.80467</t>
  </si>
  <si>
    <t>4.79063</t>
  </si>
  <si>
    <t>626</t>
  </si>
  <si>
    <t>4.10438</t>
  </si>
  <si>
    <t>441</t>
  </si>
  <si>
    <t>4.10444</t>
  </si>
  <si>
    <t>4.10458</t>
  </si>
  <si>
    <t>4.10452</t>
  </si>
  <si>
    <t>311</t>
  </si>
  <si>
    <t>4.1045</t>
  </si>
  <si>
    <t>12.87</t>
  </si>
  <si>
    <t>8.455</t>
  </si>
  <si>
    <t>0.95</t>
  </si>
  <si>
    <t>8.82</t>
  </si>
  <si>
    <t>0.375</t>
  </si>
  <si>
    <t>413</t>
  </si>
  <si>
    <t>6.17167</t>
  </si>
  <si>
    <t>15.86</t>
  </si>
  <si>
    <t>0.802</t>
  </si>
  <si>
    <t>7.9405</t>
  </si>
  <si>
    <t>1.07</t>
  </si>
  <si>
    <t>26.181</t>
  </si>
  <si>
    <t>13.0525</t>
  </si>
  <si>
    <t>0.939</t>
  </si>
  <si>
    <t>1.029</t>
  </si>
  <si>
    <t>131</t>
  </si>
  <si>
    <t>8.665</t>
  </si>
  <si>
    <t>149</t>
  </si>
  <si>
    <t>27.8445</t>
  </si>
  <si>
    <t>272</t>
  </si>
  <si>
    <t>27.84929</t>
  </si>
  <si>
    <t>9015</t>
  </si>
  <si>
    <t>1.07333</t>
  </si>
  <si>
    <t>8055</t>
  </si>
  <si>
    <t>0.8812</t>
  </si>
  <si>
    <t>2962</t>
  </si>
  <si>
    <t>2.02466</t>
  </si>
  <si>
    <t>597</t>
  </si>
  <si>
    <t>3.82551</t>
  </si>
  <si>
    <t>414</t>
  </si>
  <si>
    <t>5.99174</t>
  </si>
  <si>
    <t>230</t>
  </si>
  <si>
    <t>130</t>
  </si>
  <si>
    <t>2.25</t>
  </si>
  <si>
    <t>1211</t>
  </si>
  <si>
    <t>2.22</t>
  </si>
  <si>
    <t>1.98</t>
  </si>
  <si>
    <t>2280</t>
  </si>
  <si>
    <t>2.13367</t>
  </si>
  <si>
    <t>1.97</t>
  </si>
  <si>
    <t>535</t>
  </si>
  <si>
    <t>3.47</t>
  </si>
  <si>
    <t>902</t>
  </si>
  <si>
    <t>3.96321</t>
  </si>
  <si>
    <t>3.33</t>
  </si>
  <si>
    <t>5.99667</t>
  </si>
  <si>
    <t>669</t>
  </si>
  <si>
    <t>5.75</t>
  </si>
  <si>
    <t>480</t>
  </si>
  <si>
    <t>5.38</t>
  </si>
  <si>
    <t>3600</t>
  </si>
  <si>
    <t>16064</t>
  </si>
  <si>
    <t>1.08483</t>
  </si>
  <si>
    <t>6360</t>
  </si>
  <si>
    <t>1.04317</t>
  </si>
  <si>
    <t>8438</t>
  </si>
  <si>
    <t>1.11215</t>
  </si>
  <si>
    <t>3.20292</t>
  </si>
  <si>
    <t>5.40433</t>
  </si>
  <si>
    <t>5.79986</t>
  </si>
  <si>
    <t>5.1</t>
  </si>
  <si>
    <t>118</t>
  </si>
  <si>
    <t>145</t>
  </si>
  <si>
    <t>13.5</t>
  </si>
  <si>
    <t>0.2895</t>
  </si>
  <si>
    <t>7.99</t>
  </si>
  <si>
    <t>0.49</t>
  </si>
  <si>
    <t>4.08</t>
  </si>
  <si>
    <t>0.613</t>
  </si>
  <si>
    <t>17.8</t>
  </si>
  <si>
    <t>1.159</t>
  </si>
  <si>
    <t>38.37</t>
  </si>
  <si>
    <t>1.521</t>
  </si>
  <si>
    <t>13.41</t>
  </si>
  <si>
    <t>13.3</t>
  </si>
  <si>
    <t>2.58</t>
  </si>
  <si>
    <t>2.35951</t>
  </si>
  <si>
    <t>7.73</t>
  </si>
  <si>
    <t>7.11</t>
  </si>
  <si>
    <t>7.72667</t>
  </si>
  <si>
    <t>63</t>
  </si>
  <si>
    <t>29.45</t>
  </si>
  <si>
    <t>84</t>
  </si>
  <si>
    <t>1.36</t>
  </si>
  <si>
    <t>39.9</t>
  </si>
  <si>
    <t>1.46</t>
  </si>
  <si>
    <t>44.7</t>
  </si>
  <si>
    <t>54</t>
  </si>
  <si>
    <t>2.2</t>
  </si>
  <si>
    <t>101.65</t>
  </si>
  <si>
    <t>56.27125</t>
  </si>
  <si>
    <t>57.9</t>
  </si>
  <si>
    <t>0.555</t>
  </si>
  <si>
    <t>1.22256</t>
  </si>
  <si>
    <t>614</t>
  </si>
  <si>
    <t>1.45614</t>
  </si>
  <si>
    <t>221</t>
  </si>
  <si>
    <t>1.38</t>
  </si>
  <si>
    <t>186</t>
  </si>
  <si>
    <t>1.27438</t>
  </si>
  <si>
    <t>326</t>
  </si>
  <si>
    <t>1.4524</t>
  </si>
  <si>
    <t>0.248</t>
  </si>
  <si>
    <t>1.39</t>
  </si>
  <si>
    <t>0.425</t>
  </si>
  <si>
    <t>5.8825</t>
  </si>
  <si>
    <t>1.713</t>
  </si>
  <si>
    <t>10.85914</t>
  </si>
  <si>
    <t>1.436</t>
  </si>
  <si>
    <t>12.88543</t>
  </si>
  <si>
    <t>0.745</t>
  </si>
  <si>
    <t>6.4795</t>
  </si>
  <si>
    <t>0.789</t>
  </si>
  <si>
    <t>6.6175</t>
  </si>
  <si>
    <t>0.815</t>
  </si>
  <si>
    <t>6.87363</t>
  </si>
  <si>
    <t>0.63</t>
  </si>
  <si>
    <t>7.297</t>
  </si>
  <si>
    <t>13.478</t>
  </si>
  <si>
    <t>824</t>
  </si>
  <si>
    <t>7.69917</t>
  </si>
  <si>
    <t>7.7</t>
  </si>
  <si>
    <t>226</t>
  </si>
  <si>
    <t>4.11362</t>
  </si>
  <si>
    <t>10.83</t>
  </si>
  <si>
    <t>5.76542</t>
  </si>
  <si>
    <t>5.68</t>
  </si>
  <si>
    <t>7.38</t>
  </si>
  <si>
    <t>14.68</t>
  </si>
  <si>
    <t>3.6006</t>
  </si>
  <si>
    <t>6.23925</t>
  </si>
  <si>
    <t>5.7325</t>
  </si>
  <si>
    <t>5.1622</t>
  </si>
  <si>
    <t>6.18</t>
  </si>
  <si>
    <t>6.39083</t>
  </si>
  <si>
    <t>4.0155</t>
  </si>
  <si>
    <t>7.32717</t>
  </si>
  <si>
    <t>7.58</t>
  </si>
  <si>
    <t>6.94143</t>
  </si>
  <si>
    <t>11.27</t>
  </si>
  <si>
    <t>11.27389</t>
  </si>
  <si>
    <t>11.27317</t>
  </si>
  <si>
    <t>11.25</t>
  </si>
  <si>
    <t>260</t>
  </si>
  <si>
    <t>11.27308</t>
  </si>
  <si>
    <t>11.20229</t>
  </si>
  <si>
    <t>11.29683</t>
  </si>
  <si>
    <t>11.28011</t>
  </si>
  <si>
    <t>11.28007</t>
  </si>
  <si>
    <t>143</t>
  </si>
  <si>
    <t>11.73</t>
  </si>
  <si>
    <t>172</t>
  </si>
  <si>
    <t>11.73188</t>
  </si>
  <si>
    <t>156</t>
  </si>
  <si>
    <t>11.28</t>
  </si>
  <si>
    <t>6.376</t>
  </si>
  <si>
    <t>1481</t>
  </si>
  <si>
    <t>6.8345</t>
  </si>
  <si>
    <t>6.7475</t>
  </si>
  <si>
    <t>416</t>
  </si>
  <si>
    <t>7.322</t>
  </si>
  <si>
    <t>249</t>
  </si>
  <si>
    <t>6.83457</t>
  </si>
  <si>
    <t>558</t>
  </si>
  <si>
    <t>6.83383</t>
  </si>
  <si>
    <t>288</t>
  </si>
  <si>
    <t>6.83375</t>
  </si>
  <si>
    <t>985</t>
  </si>
  <si>
    <t>6.83333</t>
  </si>
  <si>
    <t>568</t>
  </si>
  <si>
    <t>6.83387</t>
  </si>
  <si>
    <t>6.83391</t>
  </si>
  <si>
    <t>278</t>
  </si>
  <si>
    <t>6.83388</t>
  </si>
  <si>
    <t>6.83386</t>
  </si>
  <si>
    <t>458</t>
  </si>
  <si>
    <t>694</t>
  </si>
  <si>
    <t>6.83458</t>
  </si>
  <si>
    <t>1.64</t>
  </si>
  <si>
    <t>3.01</t>
  </si>
  <si>
    <t>6.08688</t>
  </si>
  <si>
    <t>6.39</t>
  </si>
  <si>
    <t>6.1712</t>
  </si>
  <si>
    <t>11.322</t>
  </si>
  <si>
    <t>11.4232</t>
  </si>
  <si>
    <t>1.11</t>
  </si>
  <si>
    <t>1.42</t>
  </si>
  <si>
    <t>0.464</t>
  </si>
  <si>
    <t>9.81</t>
  </si>
  <si>
    <t>11.4</t>
  </si>
  <si>
    <t>0.278</t>
  </si>
  <si>
    <t>8.9</t>
  </si>
  <si>
    <t>86</t>
  </si>
  <si>
    <t>2.49</t>
  </si>
  <si>
    <t>95</t>
  </si>
  <si>
    <t>2.37</t>
  </si>
  <si>
    <t>2.38</t>
  </si>
  <si>
    <t>268</t>
  </si>
  <si>
    <t>10.755</t>
  </si>
  <si>
    <t>544</t>
  </si>
  <si>
    <t>161</t>
  </si>
  <si>
    <t>1.32</t>
  </si>
  <si>
    <t>1.30174</t>
  </si>
  <si>
    <t>1.31674</t>
  </si>
  <si>
    <t>1.2</t>
  </si>
  <si>
    <t>11.17556</t>
  </si>
  <si>
    <t>15.9</t>
  </si>
  <si>
    <t>5.36</t>
  </si>
  <si>
    <t>0.0628</t>
  </si>
  <si>
    <t>6.662</t>
  </si>
  <si>
    <t>4.68</t>
  </si>
  <si>
    <t>1.14</t>
  </si>
  <si>
    <t>2.24</t>
  </si>
  <si>
    <t>1.84</t>
  </si>
  <si>
    <t>15.018</t>
  </si>
  <si>
    <t>15.118</t>
  </si>
  <si>
    <t>8.33154</t>
  </si>
  <si>
    <t>8.475</t>
  </si>
  <si>
    <t>8.43286</t>
  </si>
  <si>
    <t>0.78</t>
  </si>
  <si>
    <t>15.21</t>
  </si>
  <si>
    <t>12.8608</t>
  </si>
  <si>
    <t>0.825</t>
  </si>
  <si>
    <t>7.73706</t>
  </si>
  <si>
    <t>7.20457</t>
  </si>
  <si>
    <t>7.3054</t>
  </si>
  <si>
    <t>1.225</t>
  </si>
  <si>
    <t>17.8925</t>
  </si>
  <si>
    <t>23.588</t>
  </si>
  <si>
    <t>1.575</t>
  </si>
  <si>
    <t>12.27</t>
  </si>
  <si>
    <t>1.805</t>
  </si>
  <si>
    <t>11.89</t>
  </si>
  <si>
    <t>1.985</t>
  </si>
  <si>
    <t>1.52</t>
  </si>
  <si>
    <t>8.27</t>
  </si>
  <si>
    <t>0.85</t>
  </si>
  <si>
    <t>7.79333</t>
  </si>
  <si>
    <t>3.60686</t>
  </si>
  <si>
    <t>3.65</t>
  </si>
  <si>
    <t>7.81563</t>
  </si>
  <si>
    <t>7.87743</t>
  </si>
  <si>
    <t>6.87</t>
  </si>
  <si>
    <t>7.18</t>
  </si>
  <si>
    <t>7.40375</t>
  </si>
  <si>
    <t>7.83657</t>
  </si>
  <si>
    <t>7.93773</t>
  </si>
  <si>
    <t>1.06</t>
  </si>
  <si>
    <t>7.22</t>
  </si>
  <si>
    <t>11.02</t>
  </si>
  <si>
    <t>11.14</t>
  </si>
  <si>
    <t>10.84</t>
  </si>
  <si>
    <t>5.48</t>
  </si>
  <si>
    <t>0.676</t>
  </si>
  <si>
    <t>3.54313</t>
  </si>
  <si>
    <t>3.54343</t>
  </si>
  <si>
    <t>3.66333</t>
  </si>
  <si>
    <t>5.62688</t>
  </si>
  <si>
    <t>5.7112</t>
  </si>
  <si>
    <t>5.86688</t>
  </si>
  <si>
    <t>5.85</t>
  </si>
  <si>
    <t>5.9512</t>
  </si>
  <si>
    <t>6.46</t>
  </si>
  <si>
    <t>6.58</t>
  </si>
  <si>
    <t>11.32</t>
  </si>
  <si>
    <t>9.3</t>
  </si>
  <si>
    <t>8.84</t>
  </si>
  <si>
    <t>6.81429</t>
  </si>
  <si>
    <t>0.75</t>
  </si>
  <si>
    <t>5.71</t>
  </si>
  <si>
    <t>5.65296</t>
  </si>
  <si>
    <t>5.75389</t>
  </si>
  <si>
    <t>6.25857</t>
  </si>
  <si>
    <t>6.24171</t>
  </si>
  <si>
    <t>6.34273</t>
  </si>
  <si>
    <t>1.725</t>
  </si>
  <si>
    <t>9.66</t>
  </si>
  <si>
    <t>9.76</t>
  </si>
  <si>
    <t>5.68688</t>
  </si>
  <si>
    <t>5.67</t>
  </si>
  <si>
    <t>5.7712</t>
  </si>
  <si>
    <t>5.8644</t>
  </si>
  <si>
    <t>9.62</t>
  </si>
  <si>
    <t>7.35</t>
  </si>
  <si>
    <t>6.0512</t>
  </si>
  <si>
    <t>11.95133</t>
  </si>
  <si>
    <t>12.0524</t>
  </si>
  <si>
    <t>10.04</t>
  </si>
  <si>
    <t>5.73167</t>
  </si>
  <si>
    <t>13.54</t>
  </si>
  <si>
    <t>14.62118</t>
  </si>
  <si>
    <t>6.6812</t>
  </si>
  <si>
    <t>12.38</t>
  </si>
  <si>
    <t>6.245</t>
  </si>
  <si>
    <t>6.244</t>
  </si>
  <si>
    <t>6.4962</t>
  </si>
  <si>
    <t>11.45625</t>
  </si>
  <si>
    <t>12.04</t>
  </si>
  <si>
    <t>11.96</t>
  </si>
  <si>
    <t>12.35</t>
  </si>
  <si>
    <t>12.47</t>
  </si>
  <si>
    <t>7.11667</t>
  </si>
  <si>
    <t>7.1</t>
  </si>
  <si>
    <t>7.2012</t>
  </si>
  <si>
    <t>7.3755</t>
  </si>
  <si>
    <t>7.22125</t>
  </si>
  <si>
    <t>6.9</t>
  </si>
  <si>
    <t>7.341</t>
  </si>
  <si>
    <t>6.78188</t>
  </si>
  <si>
    <t>6.81</t>
  </si>
  <si>
    <t>6.8664</t>
  </si>
  <si>
    <t>6.82133</t>
  </si>
  <si>
    <t>6.80452</t>
  </si>
  <si>
    <t>6.91</t>
  </si>
  <si>
    <t>6.53</t>
  </si>
  <si>
    <t>6.65</t>
  </si>
  <si>
    <t>0.59</t>
  </si>
  <si>
    <t>5.64</t>
  </si>
  <si>
    <t>25.86</t>
  </si>
  <si>
    <t>8.65</t>
  </si>
  <si>
    <t>50.59</t>
  </si>
  <si>
    <t>2.72</t>
  </si>
  <si>
    <t>18.5</t>
  </si>
  <si>
    <t>24.22</t>
  </si>
  <si>
    <t>29.8</t>
  </si>
  <si>
    <t>4.16</t>
  </si>
  <si>
    <t>6.63</t>
  </si>
  <si>
    <t>21.1</t>
  </si>
  <si>
    <t>0.912</t>
  </si>
  <si>
    <t>26.11</t>
  </si>
  <si>
    <t>28.74</t>
  </si>
  <si>
    <t>26.24</t>
  </si>
  <si>
    <t>1.005</t>
  </si>
  <si>
    <t>25.95</t>
  </si>
  <si>
    <t>1.845</t>
  </si>
  <si>
    <t>154</t>
  </si>
  <si>
    <t>124</t>
  </si>
  <si>
    <t>6.73</t>
  </si>
  <si>
    <t>0.887</t>
  </si>
  <si>
    <t>104</t>
  </si>
  <si>
    <t>11.72</t>
  </si>
  <si>
    <t>4.57</t>
  </si>
  <si>
    <t>12.76</t>
  </si>
  <si>
    <t>0.311</t>
  </si>
  <si>
    <t>2.06</t>
  </si>
  <si>
    <t>101</t>
  </si>
  <si>
    <t>3.43</t>
  </si>
  <si>
    <t>5.37</t>
  </si>
  <si>
    <t>3.26</t>
  </si>
  <si>
    <t>4.22</t>
  </si>
  <si>
    <t>3.24</t>
  </si>
  <si>
    <t>93</t>
  </si>
  <si>
    <t>57</t>
  </si>
  <si>
    <t>7.36</t>
  </si>
  <si>
    <t>0.775</t>
  </si>
  <si>
    <t>7.39</t>
  </si>
  <si>
    <t>2.41</t>
  </si>
  <si>
    <t>2.268</t>
  </si>
  <si>
    <t>9.8</t>
  </si>
  <si>
    <t>330</t>
  </si>
  <si>
    <t>18.30571</t>
  </si>
  <si>
    <t>26.5</t>
  </si>
  <si>
    <t>138</t>
  </si>
  <si>
    <t>139</t>
  </si>
  <si>
    <t>3.13</t>
  </si>
  <si>
    <t>18.91</t>
  </si>
  <si>
    <t>142.5</t>
  </si>
  <si>
    <t>10.84286</t>
  </si>
  <si>
    <t>17.87</t>
  </si>
  <si>
    <t>15.444</t>
  </si>
  <si>
    <t>7.58159</t>
  </si>
  <si>
    <t>8.19</t>
  </si>
  <si>
    <t>9.13495</t>
  </si>
  <si>
    <t>0.369</t>
  </si>
  <si>
    <t>7.83</t>
  </si>
  <si>
    <t>0.293</t>
  </si>
  <si>
    <t>8.14514</t>
  </si>
  <si>
    <t>9.17275</t>
  </si>
  <si>
    <t>8.145</t>
  </si>
  <si>
    <t>8.14429</t>
  </si>
  <si>
    <t>10.26089</t>
  </si>
  <si>
    <t>8.19429</t>
  </si>
  <si>
    <t>9.32</t>
  </si>
  <si>
    <t>11.65909</t>
  </si>
  <si>
    <t>15.06</t>
  </si>
  <si>
    <t>19.9</t>
  </si>
  <si>
    <t>21.32</t>
  </si>
  <si>
    <t>18.63</t>
  </si>
  <si>
    <t>22.18333</t>
  </si>
  <si>
    <t>17.91</t>
  </si>
  <si>
    <t>50.35</t>
  </si>
  <si>
    <t>43.99167</t>
  </si>
  <si>
    <t>4.59</t>
  </si>
  <si>
    <t>85</t>
  </si>
  <si>
    <t>5.0925</t>
  </si>
  <si>
    <t>119</t>
  </si>
  <si>
    <t>4.978</t>
  </si>
  <si>
    <t>5.89</t>
  </si>
  <si>
    <t>4.59375</t>
  </si>
  <si>
    <t>10.61857</t>
  </si>
  <si>
    <t>8.755</t>
  </si>
  <si>
    <t>8.75514</t>
  </si>
  <si>
    <t>8.75471</t>
  </si>
  <si>
    <t>8.75489</t>
  </si>
  <si>
    <t>0.567</t>
  </si>
  <si>
    <t>14.03</t>
  </si>
  <si>
    <t>0.577</t>
  </si>
  <si>
    <t>14.57667</t>
  </si>
  <si>
    <t>0.557</t>
  </si>
  <si>
    <t>16.08</t>
  </si>
  <si>
    <t>0.727</t>
  </si>
  <si>
    <t>1.027</t>
  </si>
  <si>
    <t>1.217</t>
  </si>
  <si>
    <t>24.79</t>
  </si>
  <si>
    <t>1.007</t>
  </si>
  <si>
    <t>59.99</t>
  </si>
  <si>
    <t>6.32</t>
  </si>
  <si>
    <t>5.219</t>
  </si>
  <si>
    <t>5.02</t>
  </si>
  <si>
    <t>5.59</t>
  </si>
  <si>
    <t>5.2</t>
  </si>
  <si>
    <t>2.27</t>
  </si>
  <si>
    <t>872</t>
  </si>
  <si>
    <t>2.20333</t>
  </si>
  <si>
    <t>178</t>
  </si>
  <si>
    <t>2.83967</t>
  </si>
  <si>
    <t>366</t>
  </si>
  <si>
    <t>2.72853</t>
  </si>
  <si>
    <t>437</t>
  </si>
  <si>
    <t>368</t>
  </si>
  <si>
    <t>2.65</t>
  </si>
  <si>
    <t>5.48714</t>
  </si>
  <si>
    <t>64</t>
  </si>
  <si>
    <t>5.48813</t>
  </si>
  <si>
    <t>206</t>
  </si>
  <si>
    <t>5.62714</t>
  </si>
  <si>
    <t>5.53476</t>
  </si>
  <si>
    <t>157</t>
  </si>
  <si>
    <t>1.09</t>
  </si>
  <si>
    <t>6.77</t>
  </si>
  <si>
    <t>5.88</t>
  </si>
  <si>
    <t>1.04</t>
  </si>
  <si>
    <t>5.89538</t>
  </si>
  <si>
    <t>2.53</t>
  </si>
  <si>
    <t>220</t>
  </si>
  <si>
    <t>12.95</t>
  </si>
  <si>
    <t>2861</t>
  </si>
  <si>
    <t>1.57717</t>
  </si>
  <si>
    <t>585</t>
  </si>
  <si>
    <t>1283</t>
  </si>
  <si>
    <t>1.615</t>
  </si>
  <si>
    <t>1754</t>
  </si>
  <si>
    <t>1.58</t>
  </si>
  <si>
    <t>1154</t>
  </si>
  <si>
    <t>2.48236</t>
  </si>
  <si>
    <t>247</t>
  </si>
  <si>
    <t>2.46676</t>
  </si>
  <si>
    <t>2.45958</t>
  </si>
  <si>
    <t>2.55721</t>
  </si>
  <si>
    <t>0.347</t>
  </si>
  <si>
    <t>0.749</t>
  </si>
  <si>
    <t>3.76563</t>
  </si>
  <si>
    <t>1.204</t>
  </si>
  <si>
    <t>1.329</t>
  </si>
  <si>
    <t>5.93467</t>
  </si>
  <si>
    <t>1.379</t>
  </si>
  <si>
    <t>2.615</t>
  </si>
  <si>
    <t>949</t>
  </si>
  <si>
    <t>2.487</t>
  </si>
  <si>
    <t>228</t>
  </si>
  <si>
    <t>2.61417</t>
  </si>
  <si>
    <t>405</t>
  </si>
  <si>
    <t>4.69729</t>
  </si>
  <si>
    <t>5.08</t>
  </si>
  <si>
    <t>4.53892</t>
  </si>
  <si>
    <t>1503</t>
  </si>
  <si>
    <t>1.47079</t>
  </si>
  <si>
    <t>1353</t>
  </si>
  <si>
    <t>1.4707</t>
  </si>
  <si>
    <t>3396</t>
  </si>
  <si>
    <t>1.394</t>
  </si>
  <si>
    <t>850</t>
  </si>
  <si>
    <t>1341</t>
  </si>
  <si>
    <t>1.47071</t>
  </si>
  <si>
    <t>754</t>
  </si>
  <si>
    <t>1.47087</t>
  </si>
  <si>
    <t>0.185</t>
  </si>
  <si>
    <t>2.51222</t>
  </si>
  <si>
    <t>2.26785</t>
  </si>
  <si>
    <t>3.36606</t>
  </si>
  <si>
    <t>0.23</t>
  </si>
  <si>
    <t>2.40567</t>
  </si>
  <si>
    <t>89</t>
  </si>
  <si>
    <t>2.55759</t>
  </si>
  <si>
    <t>2.55722</t>
  </si>
  <si>
    <t>420</t>
  </si>
  <si>
    <t>2.476</t>
  </si>
  <si>
    <t>0.436</t>
  </si>
  <si>
    <t>3.7</t>
  </si>
  <si>
    <t>166</t>
  </si>
  <si>
    <t>2.5025</t>
  </si>
  <si>
    <t>2.48267</t>
  </si>
  <si>
    <t>280</t>
  </si>
  <si>
    <t>2.48283</t>
  </si>
  <si>
    <t>2.26867</t>
  </si>
  <si>
    <t>2.47718</t>
  </si>
  <si>
    <t>3.76083</t>
  </si>
  <si>
    <t>88</t>
  </si>
  <si>
    <t>3.76556</t>
  </si>
  <si>
    <t>216</t>
  </si>
  <si>
    <t>3.51824</t>
  </si>
  <si>
    <t>5.89143</t>
  </si>
  <si>
    <t>6.44611</t>
  </si>
  <si>
    <t>767</t>
  </si>
  <si>
    <t>1.25009</t>
  </si>
  <si>
    <t>1.22739</t>
  </si>
  <si>
    <t>565</t>
  </si>
  <si>
    <t>1.21816</t>
  </si>
  <si>
    <t>645</t>
  </si>
  <si>
    <t>1199</t>
  </si>
  <si>
    <t>1.21336</t>
  </si>
  <si>
    <t>1.106</t>
  </si>
  <si>
    <t>1123</t>
  </si>
  <si>
    <t>1.98544</t>
  </si>
  <si>
    <t>0.366</t>
  </si>
  <si>
    <t>0.335</t>
  </si>
  <si>
    <t>2.35</t>
  </si>
  <si>
    <t>2.49185</t>
  </si>
  <si>
    <t>0.397</t>
  </si>
  <si>
    <t>2.26778</t>
  </si>
  <si>
    <t>2.27277</t>
  </si>
  <si>
    <t>578</t>
  </si>
  <si>
    <t>2.48439</t>
  </si>
  <si>
    <t>2.55771</t>
  </si>
  <si>
    <t>0.176</t>
  </si>
  <si>
    <t>1.31683</t>
  </si>
  <si>
    <t>1.31667</t>
  </si>
  <si>
    <t>1.10583</t>
  </si>
  <si>
    <t>1.16</t>
  </si>
  <si>
    <t>0.50765</t>
  </si>
  <si>
    <t>5.33</t>
  </si>
  <si>
    <t>1.10571</t>
  </si>
  <si>
    <t>1.21625</t>
  </si>
  <si>
    <t>1548</t>
  </si>
  <si>
    <t>1.2505</t>
  </si>
  <si>
    <t>1060</t>
  </si>
  <si>
    <t>2.1</t>
  </si>
  <si>
    <t>2.45</t>
  </si>
  <si>
    <t>203</t>
  </si>
  <si>
    <t>169</t>
  </si>
  <si>
    <t>3.57186</t>
  </si>
  <si>
    <t>3.87909</t>
  </si>
  <si>
    <t>5.34</t>
  </si>
  <si>
    <t>1660</t>
  </si>
  <si>
    <t>1.22354</t>
  </si>
  <si>
    <t>773</t>
  </si>
  <si>
    <t>1.2475</t>
  </si>
  <si>
    <t>1149</t>
  </si>
  <si>
    <t>1.24483</t>
  </si>
  <si>
    <t>1415</t>
  </si>
  <si>
    <t>1.23994</t>
  </si>
  <si>
    <t>8.92</t>
  </si>
  <si>
    <t>126</t>
  </si>
  <si>
    <t>3.45</t>
  </si>
  <si>
    <t>3.23</t>
  </si>
  <si>
    <t>2.5872</t>
  </si>
  <si>
    <t>2.17</t>
  </si>
  <si>
    <t>1232</t>
  </si>
  <si>
    <t>1.18687</t>
  </si>
  <si>
    <t>1100</t>
  </si>
  <si>
    <t>373</t>
  </si>
  <si>
    <t>2.26419</t>
  </si>
  <si>
    <t>3.11</t>
  </si>
  <si>
    <t>587</t>
  </si>
  <si>
    <t>2.09468</t>
  </si>
  <si>
    <t>83</t>
  </si>
  <si>
    <t>2.27113</t>
  </si>
  <si>
    <t>2.04343</t>
  </si>
  <si>
    <t>1.29503</t>
  </si>
  <si>
    <t>1101</t>
  </si>
  <si>
    <t>1.22522</t>
  </si>
  <si>
    <t>960</t>
  </si>
  <si>
    <t>2.64</t>
  </si>
  <si>
    <t>2.67304</t>
  </si>
  <si>
    <t>263</t>
  </si>
  <si>
    <t>2.024</t>
  </si>
  <si>
    <t>2.67717</t>
  </si>
  <si>
    <t>2.545</t>
  </si>
  <si>
    <t>2.62471</t>
  </si>
  <si>
    <t>1.12333</t>
  </si>
  <si>
    <t>4745</t>
  </si>
  <si>
    <t>657</t>
  </si>
  <si>
    <t>1.96061</t>
  </si>
  <si>
    <t>1296</t>
  </si>
  <si>
    <t>1206</t>
  </si>
  <si>
    <t>2.04</t>
  </si>
  <si>
    <t>365</t>
  </si>
  <si>
    <t>1.96062</t>
  </si>
  <si>
    <t>621</t>
  </si>
  <si>
    <t>1.975</t>
  </si>
  <si>
    <t>2.02967</t>
  </si>
  <si>
    <t>2.576</t>
  </si>
  <si>
    <t>1497</t>
  </si>
  <si>
    <t>2.48046</t>
  </si>
  <si>
    <t>473</t>
  </si>
  <si>
    <t>2.03849</t>
  </si>
  <si>
    <t>1.7903</t>
  </si>
  <si>
    <t>2.01</t>
  </si>
  <si>
    <t>3.93634</t>
  </si>
  <si>
    <t>1811</t>
  </si>
  <si>
    <t>0.71337</t>
  </si>
  <si>
    <t>2757</t>
  </si>
  <si>
    <t>0.71242</t>
  </si>
  <si>
    <t>2619</t>
  </si>
  <si>
    <t>0.7137</t>
  </si>
  <si>
    <t>2762</t>
  </si>
  <si>
    <t>0.71346</t>
  </si>
  <si>
    <t>2998</t>
  </si>
  <si>
    <t>0.7111</t>
  </si>
  <si>
    <t>933</t>
  </si>
  <si>
    <t>0.71362</t>
  </si>
  <si>
    <t>790</t>
  </si>
  <si>
    <t>0.71443</t>
  </si>
  <si>
    <t>515</t>
  </si>
  <si>
    <t>0.71366</t>
  </si>
  <si>
    <t>2438</t>
  </si>
  <si>
    <t>1.09367</t>
  </si>
  <si>
    <t>2503</t>
  </si>
  <si>
    <t>1.08667</t>
  </si>
  <si>
    <t>495</t>
  </si>
  <si>
    <t>1547</t>
  </si>
  <si>
    <t>482</t>
  </si>
  <si>
    <t>1.07927</t>
  </si>
  <si>
    <t>1852</t>
  </si>
  <si>
    <t>255</t>
  </si>
  <si>
    <t>1890</t>
  </si>
  <si>
    <t>1081</t>
  </si>
  <si>
    <t>1.07919</t>
  </si>
  <si>
    <t>2860</t>
  </si>
  <si>
    <t>1.0594</t>
  </si>
  <si>
    <t>3731</t>
  </si>
  <si>
    <t>1.11523</t>
  </si>
  <si>
    <t>1570</t>
  </si>
  <si>
    <t>1.11667</t>
  </si>
  <si>
    <t>375</t>
  </si>
  <si>
    <t>5009</t>
  </si>
  <si>
    <t>1.28397</t>
  </si>
  <si>
    <t>1571</t>
  </si>
  <si>
    <t>1.27695</t>
  </si>
  <si>
    <t>1152</t>
  </si>
  <si>
    <t>1440</t>
  </si>
  <si>
    <t>1.0792</t>
  </si>
  <si>
    <t>106</t>
  </si>
  <si>
    <t>0.9775</t>
  </si>
  <si>
    <t>2547</t>
  </si>
  <si>
    <t>1.10241</t>
  </si>
  <si>
    <t>2355</t>
  </si>
  <si>
    <t>0.71328</t>
  </si>
  <si>
    <t>0.7138</t>
  </si>
  <si>
    <t>4.38</t>
  </si>
  <si>
    <t>4.38429</t>
  </si>
  <si>
    <t>6.06</t>
  </si>
  <si>
    <t>2190</t>
  </si>
  <si>
    <t>1.08</t>
  </si>
  <si>
    <t>502</t>
  </si>
  <si>
    <t>1.96576</t>
  </si>
  <si>
    <t>403</t>
  </si>
  <si>
    <t>2.0968</t>
  </si>
  <si>
    <t>486</t>
  </si>
  <si>
    <t>2.08194</t>
  </si>
  <si>
    <t>793</t>
  </si>
  <si>
    <t>1.97047</t>
  </si>
  <si>
    <t>0.465</t>
  </si>
  <si>
    <t>4.12</t>
  </si>
  <si>
    <t>197</t>
  </si>
  <si>
    <t>3.76</t>
  </si>
  <si>
    <t>3.65118</t>
  </si>
  <si>
    <t>199</t>
  </si>
  <si>
    <t>217</t>
  </si>
  <si>
    <t>3.5744</t>
  </si>
  <si>
    <t>3.67</t>
  </si>
  <si>
    <t>7.6</t>
  </si>
  <si>
    <t>3286</t>
  </si>
  <si>
    <t>0.48093</t>
  </si>
  <si>
    <t>3511</t>
  </si>
  <si>
    <t>0.47885</t>
  </si>
  <si>
    <t>3443</t>
  </si>
  <si>
    <t>0.48237</t>
  </si>
  <si>
    <t>3336</t>
  </si>
  <si>
    <t>0.48083</t>
  </si>
  <si>
    <t>3004</t>
  </si>
  <si>
    <t>0.48427</t>
  </si>
  <si>
    <t>3378</t>
  </si>
  <si>
    <t>0.48182</t>
  </si>
  <si>
    <t>2697</t>
  </si>
  <si>
    <t>0.50067</t>
  </si>
  <si>
    <t>0.82549</t>
  </si>
  <si>
    <t>5.4</t>
  </si>
  <si>
    <t>0.83125</t>
  </si>
  <si>
    <t>5.42333</t>
  </si>
  <si>
    <t>0.83</t>
  </si>
  <si>
    <t>5.49429</t>
  </si>
  <si>
    <t>5.4975</t>
  </si>
  <si>
    <t>0.82625</t>
  </si>
  <si>
    <t>5.72333</t>
  </si>
  <si>
    <t>917</t>
  </si>
  <si>
    <t>1.14769</t>
  </si>
  <si>
    <t>851</t>
  </si>
  <si>
    <t>1.14231</t>
  </si>
  <si>
    <t>1893</t>
  </si>
  <si>
    <t>1155</t>
  </si>
  <si>
    <t>1.07933</t>
  </si>
  <si>
    <t>1.05733</t>
  </si>
  <si>
    <t>1518</t>
  </si>
  <si>
    <t>445</t>
  </si>
  <si>
    <t>1.13829</t>
  </si>
  <si>
    <t>3.57</t>
  </si>
  <si>
    <t>3.57329</t>
  </si>
  <si>
    <t>3.54833</t>
  </si>
  <si>
    <t>3.54333</t>
  </si>
  <si>
    <t>3.91</t>
  </si>
  <si>
    <t>3.84</t>
  </si>
  <si>
    <t>2010</t>
  </si>
  <si>
    <t>1.23</t>
  </si>
  <si>
    <t>392</t>
  </si>
  <si>
    <t>2.09769</t>
  </si>
  <si>
    <t>1.767</t>
  </si>
  <si>
    <t>2.02</t>
  </si>
  <si>
    <t>721</t>
  </si>
  <si>
    <t>1.96258</t>
  </si>
  <si>
    <t>655</t>
  </si>
  <si>
    <t>2.2852</t>
  </si>
  <si>
    <t>234</t>
  </si>
  <si>
    <t>3.16722</t>
  </si>
  <si>
    <t>967</t>
  </si>
  <si>
    <t>450</t>
  </si>
  <si>
    <t>0.91333</t>
  </si>
  <si>
    <t>805</t>
  </si>
  <si>
    <t>1036</t>
  </si>
  <si>
    <t>1477</t>
  </si>
  <si>
    <t>1.07917</t>
  </si>
  <si>
    <t>1464</t>
  </si>
  <si>
    <t>1078</t>
  </si>
  <si>
    <t>3509</t>
  </si>
  <si>
    <t>1.23673</t>
  </si>
  <si>
    <t>0.265</t>
  </si>
  <si>
    <t>2.62475</t>
  </si>
  <si>
    <t>2.18729</t>
  </si>
  <si>
    <t>3.1675</t>
  </si>
  <si>
    <t>1576</t>
  </si>
  <si>
    <t>1002</t>
  </si>
  <si>
    <t>1.19</t>
  </si>
  <si>
    <t>2.46</t>
  </si>
  <si>
    <t>4.02714</t>
  </si>
  <si>
    <t>1955</t>
  </si>
  <si>
    <t>1.185</t>
  </si>
  <si>
    <t>2744</t>
  </si>
  <si>
    <t>1.12705</t>
  </si>
  <si>
    <t>1216</t>
  </si>
  <si>
    <t>1013</t>
  </si>
  <si>
    <t>2.31043</t>
  </si>
  <si>
    <t>3.98</t>
  </si>
  <si>
    <t>2324</t>
  </si>
  <si>
    <t>1.2273</t>
  </si>
  <si>
    <t>440</t>
  </si>
  <si>
    <t>673</t>
  </si>
  <si>
    <t>2.01674</t>
  </si>
  <si>
    <t>3.42</t>
  </si>
  <si>
    <t>4.795</t>
  </si>
  <si>
    <t>0.143</t>
  </si>
  <si>
    <t>1.56</t>
  </si>
  <si>
    <t>3.52</t>
  </si>
  <si>
    <t>7.61</t>
  </si>
  <si>
    <t>6.64</t>
  </si>
  <si>
    <t>7.42</t>
  </si>
  <si>
    <t>1.1145</t>
  </si>
  <si>
    <t>443</t>
  </si>
  <si>
    <t>5.05196</t>
  </si>
  <si>
    <t>6.29</t>
  </si>
  <si>
    <t>5.27</t>
  </si>
  <si>
    <t>2.7366</t>
  </si>
  <si>
    <t>1469</t>
  </si>
  <si>
    <t>1.41989</t>
  </si>
  <si>
    <t>428</t>
  </si>
  <si>
    <t>2.14947</t>
  </si>
  <si>
    <t>231</t>
  </si>
  <si>
    <t>2.20039</t>
  </si>
  <si>
    <t>3.57039</t>
  </si>
  <si>
    <t>2249</t>
  </si>
  <si>
    <t>5.38294</t>
  </si>
  <si>
    <t>1056</t>
  </si>
  <si>
    <t>8.86</t>
  </si>
  <si>
    <t>6.793</t>
  </si>
  <si>
    <t>8.225</t>
  </si>
  <si>
    <t>1926</t>
  </si>
  <si>
    <t>1.6597</t>
  </si>
  <si>
    <t>1936</t>
  </si>
  <si>
    <t>187</t>
  </si>
  <si>
    <t>2.09776</t>
  </si>
  <si>
    <t>1.095</t>
  </si>
  <si>
    <t>1.12286</t>
  </si>
  <si>
    <t>957</t>
  </si>
  <si>
    <t>1.09487</t>
  </si>
  <si>
    <t>1.127</t>
  </si>
  <si>
    <t>1276</t>
  </si>
  <si>
    <t>3.20296</t>
  </si>
  <si>
    <t>1077</t>
  </si>
  <si>
    <t>1.08641</t>
  </si>
  <si>
    <t>800</t>
  </si>
  <si>
    <t>734</t>
  </si>
  <si>
    <t>1.12311</t>
  </si>
  <si>
    <t>755</t>
  </si>
  <si>
    <t>1.07916</t>
  </si>
  <si>
    <t>970</t>
  </si>
  <si>
    <t>1.12314</t>
  </si>
  <si>
    <t>1467</t>
  </si>
  <si>
    <t>1.11438</t>
  </si>
  <si>
    <t>361</t>
  </si>
  <si>
    <t>1.11433</t>
  </si>
  <si>
    <t>651</t>
  </si>
  <si>
    <t>1715</t>
  </si>
  <si>
    <t>1.155</t>
  </si>
  <si>
    <t>1.13</t>
  </si>
  <si>
    <t>137</t>
  </si>
  <si>
    <t>1.135</t>
  </si>
  <si>
    <t>7.81273</t>
  </si>
  <si>
    <t>2.50737</t>
  </si>
  <si>
    <t>334</t>
  </si>
  <si>
    <t>3.23847</t>
  </si>
  <si>
    <t>3.00275</t>
  </si>
  <si>
    <t>3.57333</t>
  </si>
  <si>
    <t>2458</t>
  </si>
  <si>
    <t>1.246</t>
  </si>
  <si>
    <t>530</t>
  </si>
  <si>
    <t>924</t>
  </si>
  <si>
    <t>1.31</t>
  </si>
  <si>
    <t>2073</t>
  </si>
  <si>
    <t>1.25818</t>
  </si>
  <si>
    <t>3322</t>
  </si>
  <si>
    <t>1.26074</t>
  </si>
  <si>
    <t>2.43825</t>
  </si>
  <si>
    <t>418</t>
  </si>
  <si>
    <t>2.52879</t>
  </si>
  <si>
    <t>297</t>
  </si>
  <si>
    <t>2.4893</t>
  </si>
  <si>
    <t>2.42949</t>
  </si>
  <si>
    <t>475</t>
  </si>
  <si>
    <t>2.42943</t>
  </si>
  <si>
    <t>2.42953</t>
  </si>
  <si>
    <t>455</t>
  </si>
  <si>
    <t>2.43</t>
  </si>
  <si>
    <t>2.42941</t>
  </si>
  <si>
    <t>2.50806</t>
  </si>
  <si>
    <t>2.2484</t>
  </si>
  <si>
    <t>3.61375</t>
  </si>
  <si>
    <t>927</t>
  </si>
  <si>
    <t>1.26161</t>
  </si>
  <si>
    <t>2637</t>
  </si>
  <si>
    <t>1.26525</t>
  </si>
  <si>
    <t>685</t>
  </si>
  <si>
    <t>2.36783</t>
  </si>
  <si>
    <t>499</t>
  </si>
  <si>
    <t>2.26153</t>
  </si>
  <si>
    <t>2.31</t>
  </si>
  <si>
    <t>2.62719</t>
  </si>
  <si>
    <t>3.16738</t>
  </si>
  <si>
    <t>3.77231</t>
  </si>
  <si>
    <t>5.10714</t>
  </si>
  <si>
    <t>7.03143</t>
  </si>
  <si>
    <t>7.031</t>
  </si>
  <si>
    <t>0.71356</t>
  </si>
  <si>
    <t>811</t>
  </si>
  <si>
    <t>0.71357</t>
  </si>
  <si>
    <t>3189</t>
  </si>
  <si>
    <t>1180</t>
  </si>
  <si>
    <t>1.0793</t>
  </si>
  <si>
    <t>1577</t>
  </si>
  <si>
    <t>855</t>
  </si>
  <si>
    <t>1131</t>
  </si>
  <si>
    <t>1.18</t>
  </si>
  <si>
    <t>2304</t>
  </si>
  <si>
    <t>798</t>
  </si>
  <si>
    <t>4.22625</t>
  </si>
  <si>
    <t>3.525</t>
  </si>
  <si>
    <t>4.21846</t>
  </si>
  <si>
    <t>0.793</t>
  </si>
  <si>
    <t>5.77</t>
  </si>
  <si>
    <t>780</t>
  </si>
  <si>
    <t>1.555</t>
  </si>
  <si>
    <t>11.59412</t>
  </si>
  <si>
    <t>11.6156</t>
  </si>
  <si>
    <t>6.532</t>
  </si>
  <si>
    <t>6.517</t>
  </si>
  <si>
    <t>6.84184</t>
  </si>
  <si>
    <t>3.93688</t>
  </si>
  <si>
    <t>6.8</t>
  </si>
  <si>
    <t>6.83</t>
  </si>
  <si>
    <t>5.445</t>
  </si>
  <si>
    <t>5.43917</t>
  </si>
  <si>
    <t>5.45992</t>
  </si>
  <si>
    <t>5.47545</t>
  </si>
  <si>
    <t>1163</t>
  </si>
  <si>
    <t>2.19811</t>
  </si>
  <si>
    <t>1390</t>
  </si>
  <si>
    <t>1.73613</t>
  </si>
  <si>
    <t>750</t>
  </si>
  <si>
    <t>1.7493</t>
  </si>
  <si>
    <t>205</t>
  </si>
  <si>
    <t>888</t>
  </si>
  <si>
    <t>1.75514</t>
  </si>
  <si>
    <t>740</t>
  </si>
  <si>
    <t>1.75516</t>
  </si>
  <si>
    <t>711</t>
  </si>
  <si>
    <t>897</t>
  </si>
  <si>
    <t>1.6636</t>
  </si>
  <si>
    <t>1.69321</t>
  </si>
  <si>
    <t>1.66609</t>
  </si>
  <si>
    <t>1.67</t>
  </si>
  <si>
    <t>1.6931</t>
  </si>
  <si>
    <t>1.69667</t>
  </si>
  <si>
    <t>1.69269</t>
  </si>
  <si>
    <t>464</t>
  </si>
  <si>
    <t>1.66063</t>
  </si>
  <si>
    <t>21.445</t>
  </si>
  <si>
    <t>9.55</t>
  </si>
  <si>
    <t>1.99833</t>
  </si>
  <si>
    <t>20.83</t>
  </si>
  <si>
    <t>0.694</t>
  </si>
  <si>
    <t>20.82604</t>
  </si>
  <si>
    <t>23.83</t>
  </si>
  <si>
    <t>23.57</t>
  </si>
  <si>
    <t>25.84</t>
  </si>
  <si>
    <t>0.491</t>
  </si>
  <si>
    <t>23.5</t>
  </si>
  <si>
    <t>24.84</t>
  </si>
  <si>
    <t>14.38318</t>
  </si>
  <si>
    <t>1531</t>
  </si>
  <si>
    <t>0.77133</t>
  </si>
  <si>
    <t>3326</t>
  </si>
  <si>
    <t>0.83235</t>
  </si>
  <si>
    <t>2401</t>
  </si>
  <si>
    <t>0.83222</t>
  </si>
  <si>
    <t>426</t>
  </si>
  <si>
    <t>2.30933</t>
  </si>
  <si>
    <t>370</t>
  </si>
  <si>
    <t>889</t>
  </si>
  <si>
    <t>2.3098</t>
  </si>
  <si>
    <t>900</t>
  </si>
  <si>
    <t>2.394</t>
  </si>
  <si>
    <t>2.30956</t>
  </si>
  <si>
    <t>287</t>
  </si>
  <si>
    <t>2.31583</t>
  </si>
  <si>
    <t>2.15</t>
  </si>
  <si>
    <t>2.1504</t>
  </si>
  <si>
    <t>2.30888</t>
  </si>
  <si>
    <t>308</t>
  </si>
  <si>
    <t>453</t>
  </si>
  <si>
    <t>2.2848</t>
  </si>
  <si>
    <t>2.726</t>
  </si>
  <si>
    <t>2.31063</t>
  </si>
  <si>
    <t>1907</t>
  </si>
  <si>
    <t>1.79306</t>
  </si>
  <si>
    <t>2205</t>
  </si>
  <si>
    <t>2552</t>
  </si>
  <si>
    <t>1.77556</t>
  </si>
  <si>
    <t>1704</t>
  </si>
  <si>
    <t>1.79375</t>
  </si>
  <si>
    <t>0.84017</t>
  </si>
  <si>
    <t>907</t>
  </si>
  <si>
    <t>0.84015</t>
  </si>
  <si>
    <t>785</t>
  </si>
  <si>
    <t>0.78123</t>
  </si>
  <si>
    <t>730</t>
  </si>
  <si>
    <t>0.78131</t>
  </si>
  <si>
    <t>469</t>
  </si>
  <si>
    <t>3.61</t>
  </si>
  <si>
    <t>2542</t>
  </si>
  <si>
    <t>0.78379</t>
  </si>
  <si>
    <t>0.92398</t>
  </si>
  <si>
    <t>2751</t>
  </si>
  <si>
    <t>0.78333</t>
  </si>
  <si>
    <t>0.78383</t>
  </si>
  <si>
    <t>10810</t>
  </si>
  <si>
    <t>0.69383</t>
  </si>
  <si>
    <t>2655</t>
  </si>
  <si>
    <t>10.39</t>
  </si>
  <si>
    <t>9.13</t>
  </si>
  <si>
    <t>18.75</t>
  </si>
  <si>
    <t>9.97353</t>
  </si>
  <si>
    <t>207</t>
  </si>
  <si>
    <t>9.97519</t>
  </si>
  <si>
    <t>0.16</t>
  </si>
  <si>
    <t>7.2</t>
  </si>
  <si>
    <t>11.75</t>
  </si>
  <si>
    <t>0.493</t>
  </si>
  <si>
    <t>8.4</t>
  </si>
  <si>
    <t>0.879</t>
  </si>
  <si>
    <t>10.92</t>
  </si>
  <si>
    <t>8.98</t>
  </si>
  <si>
    <t>0.277</t>
  </si>
  <si>
    <t>1.814</t>
  </si>
  <si>
    <t>0.247</t>
  </si>
  <si>
    <t>3.27</t>
  </si>
  <si>
    <t>3.024</t>
  </si>
  <si>
    <t>0.234</t>
  </si>
  <si>
    <t>3.18</t>
  </si>
  <si>
    <t>0.224</t>
  </si>
  <si>
    <t>3.21464</t>
  </si>
  <si>
    <t>0.212</t>
  </si>
  <si>
    <t>3.02</t>
  </si>
  <si>
    <t>3.025</t>
  </si>
  <si>
    <t>0.187</t>
  </si>
  <si>
    <t>2.32571</t>
  </si>
  <si>
    <t>3.02333</t>
  </si>
  <si>
    <t>3.055</t>
  </si>
  <si>
    <t>0.043</t>
  </si>
  <si>
    <t>0.82589</t>
  </si>
  <si>
    <t>0.82587</t>
  </si>
  <si>
    <t>0.82571</t>
  </si>
  <si>
    <t>1.24667</t>
  </si>
  <si>
    <t>1.43667</t>
  </si>
  <si>
    <t>0.078</t>
  </si>
  <si>
    <t>1.44</t>
  </si>
  <si>
    <t>1.755</t>
  </si>
  <si>
    <t>1.75455</t>
  </si>
  <si>
    <t>1.69</t>
  </si>
  <si>
    <t>0.188</t>
  </si>
  <si>
    <t>10.58</t>
  </si>
  <si>
    <t>10.6</t>
  </si>
  <si>
    <t>1150</t>
  </si>
  <si>
    <t>2831</t>
  </si>
  <si>
    <t>2.7942</t>
  </si>
  <si>
    <t>2.95</t>
  </si>
  <si>
    <t>3.15435</t>
  </si>
  <si>
    <t>339</t>
  </si>
  <si>
    <t>3.16</t>
  </si>
  <si>
    <t>3.00333</t>
  </si>
  <si>
    <t>3.125</t>
  </si>
  <si>
    <t>3.24795</t>
  </si>
  <si>
    <t>3.042</t>
  </si>
  <si>
    <t>3.04</t>
  </si>
  <si>
    <t>3.25</t>
  </si>
  <si>
    <t>539</t>
  </si>
  <si>
    <t>2.8</t>
  </si>
  <si>
    <t>3.3</t>
  </si>
  <si>
    <t>4.6</t>
  </si>
  <si>
    <t>4.32</t>
  </si>
  <si>
    <t>0.032</t>
  </si>
  <si>
    <t>0.46</t>
  </si>
  <si>
    <t>0.462</t>
  </si>
  <si>
    <t>0.042</t>
  </si>
  <si>
    <t>0.062</t>
  </si>
  <si>
    <t>1.9</t>
  </si>
  <si>
    <t>0.47376</t>
  </si>
  <si>
    <t>704</t>
  </si>
  <si>
    <t>0.4863</t>
  </si>
  <si>
    <t>7.156</t>
  </si>
  <si>
    <t>5.504</t>
  </si>
  <si>
    <t>148</t>
  </si>
  <si>
    <t>5.77714</t>
  </si>
  <si>
    <t>5.77286</t>
  </si>
  <si>
    <t>691</t>
  </si>
  <si>
    <t>3.21</t>
  </si>
  <si>
    <t>3.70833</t>
  </si>
  <si>
    <t>1.10875</t>
  </si>
  <si>
    <t>0.86194</t>
  </si>
  <si>
    <t>653</t>
  </si>
  <si>
    <t>0.85434</t>
  </si>
  <si>
    <t>289</t>
  </si>
  <si>
    <t>3.28267</t>
  </si>
  <si>
    <t>3.29113</t>
  </si>
  <si>
    <t>3.08667</t>
  </si>
  <si>
    <t>3.20667</t>
  </si>
  <si>
    <t>147</t>
  </si>
  <si>
    <t>3.15867</t>
  </si>
  <si>
    <t>3.246</t>
  </si>
  <si>
    <t>3.0239</t>
  </si>
  <si>
    <t>3.288</t>
  </si>
  <si>
    <t>3.12011</t>
  </si>
  <si>
    <t>0.386</t>
  </si>
  <si>
    <t>5.5525</t>
  </si>
  <si>
    <t>5.74</t>
  </si>
  <si>
    <t>5.74896</t>
  </si>
  <si>
    <t>3.57862</t>
  </si>
  <si>
    <t>5.228</t>
  </si>
  <si>
    <t>6.92524</t>
  </si>
  <si>
    <t>18.7</t>
  </si>
  <si>
    <t>10.7</t>
  </si>
  <si>
    <t>18.33</t>
  </si>
  <si>
    <t>22.25</t>
  </si>
  <si>
    <t>0.0625</t>
  </si>
  <si>
    <t>20.61417</t>
  </si>
  <si>
    <t>10.16</t>
  </si>
  <si>
    <t>10.36</t>
  </si>
  <si>
    <t>0.351</t>
  </si>
  <si>
    <t>20.44</t>
  </si>
  <si>
    <t>1944</t>
  </si>
  <si>
    <t>1.31239</t>
  </si>
  <si>
    <t>604</t>
  </si>
  <si>
    <t>1.66</t>
  </si>
  <si>
    <t>406</t>
  </si>
  <si>
    <t>1.71968</t>
  </si>
  <si>
    <t>914</t>
  </si>
  <si>
    <t>6.67</t>
  </si>
  <si>
    <t>649</t>
  </si>
  <si>
    <t>2.2114</t>
  </si>
  <si>
    <t>1.76867</t>
  </si>
  <si>
    <t>3.51455</t>
  </si>
  <si>
    <t>703</t>
  </si>
  <si>
    <t>1.44974</t>
  </si>
  <si>
    <t>0.537</t>
  </si>
  <si>
    <t>836</t>
  </si>
  <si>
    <t>6.3275</t>
  </si>
  <si>
    <t>1784</t>
  </si>
  <si>
    <t>6.78458</t>
  </si>
  <si>
    <t>768</t>
  </si>
  <si>
    <t>5.976</t>
  </si>
  <si>
    <t>3236</t>
  </si>
  <si>
    <t>4.67432</t>
  </si>
  <si>
    <t>5.68725</t>
  </si>
  <si>
    <t>6.16333</t>
  </si>
  <si>
    <t>4.13</t>
  </si>
  <si>
    <t>918</t>
  </si>
  <si>
    <t>1.90625</t>
  </si>
  <si>
    <t>2.28</t>
  </si>
  <si>
    <t>5.24405</t>
  </si>
  <si>
    <t>394</t>
  </si>
  <si>
    <t>4.04591</t>
  </si>
  <si>
    <t>377</t>
  </si>
  <si>
    <t>5.28222</t>
  </si>
  <si>
    <t>1.90604</t>
  </si>
  <si>
    <t>4.11</t>
  </si>
  <si>
    <t>5.75167</t>
  </si>
  <si>
    <t>1280</t>
  </si>
  <si>
    <t>4.88578</t>
  </si>
  <si>
    <t>6.17</t>
  </si>
  <si>
    <t>0.409</t>
  </si>
  <si>
    <t>13.845</t>
  </si>
  <si>
    <t>5.36825</t>
  </si>
  <si>
    <t>35.47</t>
  </si>
  <si>
    <t>109.28</t>
  </si>
  <si>
    <t>4.63</t>
  </si>
  <si>
    <t>45.18</t>
  </si>
  <si>
    <t>117.01</t>
  </si>
  <si>
    <t>4.64</t>
  </si>
  <si>
    <t>54.69</t>
  </si>
  <si>
    <t>84.1</t>
  </si>
  <si>
    <t>68.8</t>
  </si>
  <si>
    <t>5.96</t>
  </si>
  <si>
    <t>123.45</t>
  </si>
  <si>
    <t>6.72</t>
  </si>
  <si>
    <t>0.79667</t>
  </si>
  <si>
    <t>6.92</t>
  </si>
  <si>
    <t>17.69667</t>
  </si>
  <si>
    <t>9.24</t>
  </si>
  <si>
    <t>122.04</t>
  </si>
  <si>
    <t>100.63</t>
  </si>
  <si>
    <t>10.65</t>
  </si>
  <si>
    <t>25.66</t>
  </si>
  <si>
    <t>8.15</t>
  </si>
  <si>
    <t>29.08</t>
  </si>
  <si>
    <t>12.48</t>
  </si>
  <si>
    <t>18.26</t>
  </si>
  <si>
    <t>8.88</t>
  </si>
  <si>
    <t>12.2</t>
  </si>
  <si>
    <t>12.06</t>
  </si>
  <si>
    <t>66.63</t>
  </si>
  <si>
    <t>13.94</t>
  </si>
  <si>
    <t>79.32</t>
  </si>
  <si>
    <t>16.68</t>
  </si>
  <si>
    <t>207.34</t>
  </si>
  <si>
    <t>13.95</t>
  </si>
  <si>
    <t>157.86</t>
  </si>
  <si>
    <t>25.11</t>
  </si>
  <si>
    <t>232.49</t>
  </si>
  <si>
    <t>179.98</t>
  </si>
  <si>
    <t>29.01</t>
  </si>
  <si>
    <t>266.17</t>
  </si>
  <si>
    <t>295.49</t>
  </si>
  <si>
    <t>30.62</t>
  </si>
  <si>
    <t>280.93</t>
  </si>
  <si>
    <t>236.15</t>
  </si>
  <si>
    <t>36.37</t>
  </si>
  <si>
    <t>16.31</t>
  </si>
  <si>
    <t>17.88</t>
  </si>
  <si>
    <t>12.12</t>
  </si>
  <si>
    <t>5.896</t>
  </si>
  <si>
    <t>496</t>
  </si>
  <si>
    <t>1.16972</t>
  </si>
  <si>
    <t>489</t>
  </si>
  <si>
    <t>2.10567</t>
  </si>
  <si>
    <t>6.33</t>
  </si>
  <si>
    <t>6.66953</t>
  </si>
  <si>
    <t>6.6695</t>
  </si>
  <si>
    <t>6.66958</t>
  </si>
  <si>
    <t>371</t>
  </si>
  <si>
    <t>6.66951</t>
  </si>
  <si>
    <t>6.69598</t>
  </si>
  <si>
    <t>6.78671</t>
  </si>
  <si>
    <t>7.25354</t>
  </si>
  <si>
    <t>647</t>
  </si>
  <si>
    <t>8.92201</t>
  </si>
  <si>
    <t>490</t>
  </si>
  <si>
    <t>7.29</t>
  </si>
  <si>
    <t>7.29013</t>
  </si>
  <si>
    <t>7.77714</t>
  </si>
  <si>
    <t>409</t>
  </si>
  <si>
    <t>7.22356</t>
  </si>
  <si>
    <t>6.89917</t>
  </si>
  <si>
    <t>488</t>
  </si>
  <si>
    <t>8.1124</t>
  </si>
  <si>
    <t>294</t>
  </si>
  <si>
    <t>7.43125</t>
  </si>
  <si>
    <t>8.82185</t>
  </si>
  <si>
    <t>7.46333</t>
  </si>
  <si>
    <t>6.57</t>
  </si>
  <si>
    <t>13.092</t>
  </si>
  <si>
    <t>13.118</t>
  </si>
  <si>
    <t>13.12133</t>
  </si>
  <si>
    <t>111</t>
  </si>
  <si>
    <t>12.75533</t>
  </si>
  <si>
    <t>13.11778</t>
  </si>
  <si>
    <t>13.11833</t>
  </si>
  <si>
    <t>12.11056</t>
  </si>
  <si>
    <t>12.31</t>
  </si>
  <si>
    <t>14.415</t>
  </si>
  <si>
    <t>13.09267</t>
  </si>
  <si>
    <t>12.996</t>
  </si>
  <si>
    <t>13.124</t>
  </si>
  <si>
    <t>7.38125</t>
  </si>
  <si>
    <t>7.49233</t>
  </si>
  <si>
    <t>7.393</t>
  </si>
  <si>
    <t>7.43</t>
  </si>
  <si>
    <t>7.414</t>
  </si>
  <si>
    <t>14.05</t>
  </si>
  <si>
    <t>6.21325</t>
  </si>
  <si>
    <t>6.21322</t>
  </si>
  <si>
    <t>6.21323</t>
  </si>
  <si>
    <t>6.213</t>
  </si>
  <si>
    <t>6.83417</t>
  </si>
  <si>
    <t>1.31237</t>
  </si>
  <si>
    <t>2.33</t>
  </si>
  <si>
    <t>23.46</t>
  </si>
  <si>
    <t>29.15</t>
  </si>
  <si>
    <t>21.36</t>
  </si>
  <si>
    <t>33.3</t>
  </si>
  <si>
    <t>33.24</t>
  </si>
  <si>
    <t>10.25</t>
  </si>
  <si>
    <t>6.55</t>
  </si>
  <si>
    <t>1.374</t>
  </si>
  <si>
    <t>0.636</t>
  </si>
  <si>
    <t>0.438</t>
  </si>
  <si>
    <t>1.014</t>
  </si>
  <si>
    <t>1.579</t>
  </si>
  <si>
    <t>1.907</t>
  </si>
  <si>
    <t>2.037</t>
  </si>
  <si>
    <t>2.167</t>
  </si>
  <si>
    <t>2.44</t>
  </si>
  <si>
    <t>3.003</t>
  </si>
  <si>
    <t>3.388</t>
  </si>
  <si>
    <t>4.397</t>
  </si>
  <si>
    <t>5.411</t>
  </si>
  <si>
    <t>1.355</t>
  </si>
  <si>
    <t>24.63</t>
  </si>
  <si>
    <t>12.58333</t>
  </si>
  <si>
    <t>5.88244</t>
  </si>
  <si>
    <t>7.19256</t>
  </si>
  <si>
    <t>9.52</t>
  </si>
  <si>
    <t>48.36</t>
  </si>
  <si>
    <t>1.425</t>
  </si>
  <si>
    <t>12.46</t>
  </si>
  <si>
    <t>11.17</t>
  </si>
  <si>
    <t>3.89374</t>
  </si>
  <si>
    <t>4.16307</t>
  </si>
  <si>
    <t>5.88736</t>
  </si>
  <si>
    <t>5.54223</t>
  </si>
  <si>
    <t>6.43667</t>
  </si>
  <si>
    <t>6.59</t>
  </si>
  <si>
    <t>4.352</t>
  </si>
  <si>
    <t>1.817</t>
  </si>
  <si>
    <t>0.669</t>
  </si>
  <si>
    <t>0.533</t>
  </si>
  <si>
    <t>1.415</t>
  </si>
  <si>
    <t>2.671</t>
  </si>
  <si>
    <t>1.25</t>
  </si>
  <si>
    <t>0.539</t>
  </si>
  <si>
    <t>36.98</t>
  </si>
  <si>
    <t>12.98</t>
  </si>
  <si>
    <t>12.59</t>
  </si>
  <si>
    <t>5.54</t>
  </si>
  <si>
    <t>11.78</t>
  </si>
  <si>
    <t>9.056</t>
  </si>
  <si>
    <t>9.98</t>
  </si>
  <si>
    <t>10.88</t>
  </si>
  <si>
    <t>5.678</t>
  </si>
  <si>
    <t>77.01</t>
  </si>
  <si>
    <t>7.933</t>
  </si>
  <si>
    <t>96.34</t>
  </si>
  <si>
    <t>8.902</t>
  </si>
  <si>
    <t>118.92</t>
  </si>
  <si>
    <t>12.26</t>
  </si>
  <si>
    <t>133.77</t>
  </si>
  <si>
    <t>12.966</t>
  </si>
  <si>
    <t>156.15</t>
  </si>
  <si>
    <t>15.491</t>
  </si>
  <si>
    <t>184.88</t>
  </si>
  <si>
    <t>208.7</t>
  </si>
  <si>
    <t>20.73</t>
  </si>
  <si>
    <t>262.4</t>
  </si>
  <si>
    <t>24.75</t>
  </si>
  <si>
    <t>247.9</t>
  </si>
  <si>
    <t>29.379</t>
  </si>
  <si>
    <t>346.7</t>
  </si>
  <si>
    <t>37.804</t>
  </si>
  <si>
    <t>394.12</t>
  </si>
  <si>
    <t>42.033</t>
  </si>
  <si>
    <t>432.83</t>
  </si>
  <si>
    <t>47.399</t>
  </si>
  <si>
    <t>523.48</t>
  </si>
  <si>
    <t>53.149</t>
  </si>
  <si>
    <t>534.48</t>
  </si>
  <si>
    <t>8.134</t>
  </si>
  <si>
    <t>92.4</t>
  </si>
  <si>
    <t>9.19</t>
  </si>
  <si>
    <t>128.31</t>
  </si>
  <si>
    <t>10.054</t>
  </si>
  <si>
    <t>164.19</t>
  </si>
  <si>
    <t>10.754</t>
  </si>
  <si>
    <t>13.006</t>
  </si>
  <si>
    <t>149.78</t>
  </si>
  <si>
    <t>17.203</t>
  </si>
  <si>
    <t>177.85</t>
  </si>
  <si>
    <t>20.905</t>
  </si>
  <si>
    <t>209.65</t>
  </si>
  <si>
    <t>25.338</t>
  </si>
  <si>
    <t>26.648</t>
  </si>
  <si>
    <t>276.37</t>
  </si>
  <si>
    <t>35.1</t>
  </si>
  <si>
    <t>398.18</t>
  </si>
  <si>
    <t>39.434</t>
  </si>
  <si>
    <t>434.7</t>
  </si>
  <si>
    <t>18.16</t>
  </si>
  <si>
    <t>70.65</t>
  </si>
  <si>
    <t>5.92</t>
  </si>
  <si>
    <t>8.64</t>
  </si>
  <si>
    <t>7.57</t>
  </si>
  <si>
    <t>27.11</t>
  </si>
  <si>
    <t>110.72</t>
  </si>
  <si>
    <t>9.94</t>
  </si>
  <si>
    <t>8.59</t>
  </si>
  <si>
    <t>36.32</t>
  </si>
  <si>
    <t>17.53</t>
  </si>
  <si>
    <t>8.53</t>
  </si>
  <si>
    <t>19.1</t>
  </si>
  <si>
    <t>11.35</t>
  </si>
  <si>
    <t>17.64</t>
  </si>
  <si>
    <t>40.256</t>
  </si>
  <si>
    <t>6.709</t>
  </si>
  <si>
    <t>82.03</t>
  </si>
  <si>
    <t>10.59</t>
  </si>
  <si>
    <t>9.02</t>
  </si>
  <si>
    <t>3.75</t>
  </si>
  <si>
    <t>4.23</t>
  </si>
  <si>
    <t>12.01</t>
  </si>
  <si>
    <t>14.02</t>
  </si>
  <si>
    <t>2.337</t>
  </si>
  <si>
    <t>29.44</t>
  </si>
  <si>
    <t>54.32</t>
  </si>
  <si>
    <t>8.036</t>
  </si>
  <si>
    <t>12.32</t>
  </si>
  <si>
    <t>15.42</t>
  </si>
  <si>
    <t>43.14</t>
  </si>
  <si>
    <t>20.15</t>
  </si>
  <si>
    <t>6.51</t>
  </si>
  <si>
    <t>17.31</t>
  </si>
  <si>
    <t>19.31</t>
  </si>
  <si>
    <t>9.65</t>
  </si>
  <si>
    <t>18.92</t>
  </si>
  <si>
    <t>10.98</t>
  </si>
  <si>
    <t>14.57</t>
  </si>
  <si>
    <t>7.55</t>
  </si>
  <si>
    <t>20.93</t>
  </si>
  <si>
    <t>0.625</t>
  </si>
  <si>
    <t>9.58705</t>
  </si>
  <si>
    <t>12.6356</t>
  </si>
  <si>
    <t>12.63563</t>
  </si>
  <si>
    <t>7.19258</t>
  </si>
  <si>
    <t>5.62</t>
  </si>
  <si>
    <t>3805</t>
  </si>
  <si>
    <t>6.6637</t>
  </si>
  <si>
    <t>1027</t>
  </si>
  <si>
    <t>6.7806</t>
  </si>
  <si>
    <t>7.65545</t>
  </si>
  <si>
    <t>0.855</t>
  </si>
  <si>
    <t>9.62667</t>
  </si>
  <si>
    <t>2.88</t>
  </si>
  <si>
    <t>17.02667</t>
  </si>
  <si>
    <t>3.2</t>
  </si>
  <si>
    <t>18.73</t>
  </si>
  <si>
    <t>3.68</t>
  </si>
  <si>
    <t>11.26333</t>
  </si>
  <si>
    <t>0.696</t>
  </si>
  <si>
    <t>10.32</t>
  </si>
  <si>
    <t>12.7125</t>
  </si>
  <si>
    <t>1.875</t>
  </si>
  <si>
    <t>23.01</t>
  </si>
  <si>
    <t>91.595</t>
  </si>
  <si>
    <t>0.792</t>
  </si>
  <si>
    <t>7.48</t>
  </si>
  <si>
    <t>1.338</t>
  </si>
  <si>
    <t>19.48</t>
  </si>
  <si>
    <t>0.979</t>
  </si>
  <si>
    <t>14.45</t>
  </si>
  <si>
    <t>1.712</t>
  </si>
  <si>
    <t>7.10818</t>
  </si>
  <si>
    <t>2.148</t>
  </si>
  <si>
    <t>5.585</t>
  </si>
  <si>
    <t>7.49889</t>
  </si>
  <si>
    <t>1.82971</t>
  </si>
  <si>
    <t>28.3</t>
  </si>
  <si>
    <t>0.081</t>
  </si>
  <si>
    <t>4.62</t>
  </si>
  <si>
    <t>4.97</t>
  </si>
  <si>
    <t>417</t>
  </si>
  <si>
    <t>0.86211</t>
  </si>
  <si>
    <t>1.95</t>
  </si>
  <si>
    <t>177</t>
  </si>
  <si>
    <t>1.5</t>
  </si>
  <si>
    <t>1.7</t>
  </si>
  <si>
    <t>1.49536</t>
  </si>
  <si>
    <t>346</t>
  </si>
  <si>
    <t>2.9</t>
  </si>
  <si>
    <t>382</t>
  </si>
  <si>
    <t>4.07314</t>
  </si>
  <si>
    <t>3.87</t>
  </si>
  <si>
    <t>348</t>
  </si>
  <si>
    <t>4.745</t>
  </si>
  <si>
    <t>4.77</t>
  </si>
  <si>
    <t>4.25</t>
  </si>
  <si>
    <t>678</t>
  </si>
  <si>
    <t>0.43105</t>
  </si>
  <si>
    <t>0.41421</t>
  </si>
  <si>
    <t>0.41422</t>
  </si>
  <si>
    <t>1505</t>
  </si>
  <si>
    <t>0.415</t>
  </si>
  <si>
    <t>600</t>
  </si>
  <si>
    <t>1612</t>
  </si>
  <si>
    <t>1973</t>
  </si>
  <si>
    <t>0.414</t>
  </si>
  <si>
    <t>987</t>
  </si>
  <si>
    <t>0.41423</t>
  </si>
  <si>
    <t>1001</t>
  </si>
  <si>
    <t>94</t>
  </si>
  <si>
    <t>0.8546</t>
  </si>
  <si>
    <t>0.82844</t>
  </si>
  <si>
    <t>0.8621</t>
  </si>
  <si>
    <t>209</t>
  </si>
  <si>
    <t>0.82804</t>
  </si>
  <si>
    <t>644</t>
  </si>
  <si>
    <t>4.37</t>
  </si>
  <si>
    <t>338</t>
  </si>
  <si>
    <t>459</t>
  </si>
  <si>
    <t>2.13</t>
  </si>
  <si>
    <t>2.18</t>
  </si>
  <si>
    <t>551</t>
  </si>
  <si>
    <t>1.86</t>
  </si>
  <si>
    <t>0.096</t>
  </si>
  <si>
    <t>2354</t>
  </si>
  <si>
    <t>1639</t>
  </si>
  <si>
    <t>0.43667</t>
  </si>
  <si>
    <t>1062</t>
  </si>
  <si>
    <t>1333</t>
  </si>
  <si>
    <t>1132</t>
  </si>
  <si>
    <t>2578</t>
  </si>
  <si>
    <t>906</t>
  </si>
  <si>
    <t>0.86213</t>
  </si>
  <si>
    <t>0.82842</t>
  </si>
  <si>
    <t>0.9726</t>
  </si>
  <si>
    <t>0.94752</t>
  </si>
  <si>
    <t>444</t>
  </si>
  <si>
    <t>0.8622</t>
  </si>
  <si>
    <t>1.65</t>
  </si>
  <si>
    <t>10.85</t>
  </si>
  <si>
    <t>10.24</t>
  </si>
  <si>
    <t>3.41</t>
  </si>
  <si>
    <t>2.915</t>
  </si>
  <si>
    <t>1.57</t>
  </si>
  <si>
    <t>2.857</t>
  </si>
  <si>
    <t>2.26</t>
  </si>
  <si>
    <t>2.34</t>
  </si>
  <si>
    <t>2.83</t>
  </si>
  <si>
    <t>2.03</t>
  </si>
  <si>
    <t>2.42</t>
  </si>
  <si>
    <t>2.66</t>
  </si>
  <si>
    <t>3.027</t>
  </si>
  <si>
    <t>4.66</t>
  </si>
  <si>
    <t>3.86</t>
  </si>
  <si>
    <t>1.612</t>
  </si>
  <si>
    <t>1.772</t>
  </si>
  <si>
    <t>2.99</t>
  </si>
  <si>
    <t>2.78</t>
  </si>
  <si>
    <t>2.138</t>
  </si>
  <si>
    <t>3.28</t>
  </si>
  <si>
    <t>2.36</t>
  </si>
  <si>
    <t>1.89</t>
  </si>
  <si>
    <t>2.498</t>
  </si>
  <si>
    <t>2.558</t>
  </si>
  <si>
    <t>2.064</t>
  </si>
  <si>
    <t>1.70351</t>
  </si>
  <si>
    <t>471</t>
  </si>
  <si>
    <t>1.10808</t>
  </si>
  <si>
    <t>347</t>
  </si>
  <si>
    <t>1.89278</t>
  </si>
  <si>
    <t>353</t>
  </si>
  <si>
    <t>5.05167</t>
  </si>
  <si>
    <t>2.22979</t>
  </si>
  <si>
    <t>4.348</t>
  </si>
  <si>
    <t>182</t>
  </si>
  <si>
    <t>4.9</t>
  </si>
  <si>
    <t>6.1615</t>
  </si>
  <si>
    <t>6.895</t>
  </si>
  <si>
    <t>6.40435</t>
  </si>
  <si>
    <t>1.91964</t>
  </si>
  <si>
    <t>3.15</t>
  </si>
  <si>
    <t>2.0775</t>
  </si>
  <si>
    <t>5.79688</t>
  </si>
  <si>
    <t>8.23531</t>
  </si>
  <si>
    <t>8.35511</t>
  </si>
  <si>
    <t>4.97533</t>
  </si>
  <si>
    <t>2.13009</t>
  </si>
  <si>
    <t>5.18</t>
  </si>
  <si>
    <t>8.54</t>
  </si>
  <si>
    <t>8.11317</t>
  </si>
  <si>
    <t>7.10917</t>
  </si>
  <si>
    <t>6.79</t>
  </si>
  <si>
    <t>6.44528</t>
  </si>
  <si>
    <t>7.77907</t>
  </si>
  <si>
    <t>7.29083</t>
  </si>
  <si>
    <t>6.50833</t>
  </si>
  <si>
    <t>11.7375</t>
  </si>
  <si>
    <t>12.45071</t>
  </si>
  <si>
    <t>11.73792</t>
  </si>
  <si>
    <t>11.73417</t>
  </si>
  <si>
    <t>11.75389</t>
  </si>
  <si>
    <t>10.96</t>
  </si>
  <si>
    <t>6.575</t>
  </si>
  <si>
    <t>6.60125</t>
  </si>
  <si>
    <t>6.60917</t>
  </si>
  <si>
    <t>13.09089</t>
  </si>
  <si>
    <t>13.099</t>
  </si>
  <si>
    <t>4.57069</t>
  </si>
  <si>
    <t>395</t>
  </si>
  <si>
    <t>6.0313</t>
  </si>
  <si>
    <t>-9353.3</t>
  </si>
  <si>
    <t>-1</t>
  </si>
  <si>
    <t>-5093</t>
  </si>
  <si>
    <t>-66</t>
  </si>
  <si>
    <t>-10139</t>
  </si>
  <si>
    <t>=SUBTOTAL(109,[Calibre])</t>
  </si>
  <si>
    <t>=SUBTOTAL(109,[Poids de matière active])</t>
  </si>
  <si>
    <t>=SUBTOTAL(109,[Distance de sécurité])</t>
  </si>
  <si>
    <t>=SUBTOTAL(109,[Stocks])</t>
  </si>
  <si>
    <t>=SUBTOTAL(109,[Dernier coût direct])</t>
  </si>
  <si>
    <t>=SUBTOTAL(109,[Qté sur commande vente])</t>
  </si>
  <si>
    <t>=SUBTOTAL(103,[Lien vidéo])</t>
  </si>
  <si>
    <t>Auto+hide+hidesheet+lock+Formulas=Feuil24,Feuil4,Feuil5+FormulasOnly</t>
  </si>
  <si>
    <t>BOBINE 500M FIL BIFILAIRE 51/100°- BICKFORD</t>
  </si>
  <si>
    <t>INFLAMMATEUR ELECTRIQUE - 4M</t>
  </si>
  <si>
    <t>-996</t>
  </si>
  <si>
    <t>-855</t>
  </si>
  <si>
    <t>7562</t>
  </si>
  <si>
    <t>447</t>
  </si>
  <si>
    <t>576</t>
  </si>
  <si>
    <t>474</t>
  </si>
  <si>
    <t>527</t>
  </si>
  <si>
    <t>6.66</t>
  </si>
  <si>
    <t>6.6425</t>
  </si>
  <si>
    <t>408</t>
  </si>
  <si>
    <t>2.125</t>
  </si>
  <si>
    <t>1142</t>
  </si>
  <si>
    <t>596</t>
  </si>
  <si>
    <t>299</t>
  </si>
  <si>
    <t>2119</t>
  </si>
  <si>
    <t>3142</t>
  </si>
  <si>
    <t>2.07</t>
  </si>
  <si>
    <t>801</t>
  </si>
  <si>
    <t>2.46333</t>
  </si>
  <si>
    <t>682</t>
  </si>
  <si>
    <t>OPPORTUNITES - PRIX NETS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</si>
</sst>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C]d\-mmm\-yy;@"/>
    <numFmt numFmtId="165" formatCode="0_ "/>
    <numFmt numFmtId="166" formatCode="0,000,0\-00"/>
  </numFmts>
  <fonts count="30">
    <font>
      <sz val="11"/>
      <color theme="1"/>
      <name val="Calibri"/>
      <family val="2"/>
      <scheme val="minor"/>
    </font>
    <font>
      <sz val="11"/>
      <color rgb="FF000000"/>
      <name val="Calibri"/>
      <family val="2"/>
      <scheme val="minor"/>
    </font>
    <font>
      <sz val="11"/>
      <name val="Calibri"/>
      <family val="2"/>
      <scheme val="minor"/>
    </font>
    <font>
      <b/>
      <sz val="12"/>
      <color rgb="FF000000"/>
      <name val="Calibri"/>
      <family val="2"/>
      <scheme val="minor"/>
    </font>
    <font>
      <b/>
      <sz val="12"/>
      <name val="Calibri"/>
      <family val="2"/>
      <scheme val="minor"/>
    </font>
    <font>
      <sz val="8"/>
      <name val="Calibri"/>
      <family val="2"/>
      <scheme val="minor"/>
    </font>
    <font>
      <sz val="11"/>
      <color theme="1"/>
      <name val="Calibri"/>
      <family val="2"/>
      <scheme val="minor"/>
    </font>
    <font>
      <sz val="10"/>
      <color indexed="8"/>
      <name val="Arial"/>
      <family val="2"/>
    </font>
    <font>
      <b/>
      <sz val="11"/>
      <color rgb="FF000000"/>
      <name val="Calibri"/>
      <family val="2"/>
      <scheme val="minor"/>
    </font>
    <font>
      <sz val="11"/>
      <color rgb="FF595959"/>
      <name val="Calibri"/>
      <family val="2"/>
      <scheme val="minor"/>
    </font>
    <font>
      <sz val="9"/>
      <name val="Calibri"/>
      <family val="2"/>
      <scheme val="minor"/>
    </font>
    <font>
      <b/>
      <sz val="9"/>
      <name val="Calibri"/>
      <family val="2"/>
      <scheme val="minor"/>
    </font>
    <font>
      <u/>
      <sz val="11"/>
      <color theme="10"/>
      <name val="Calibri"/>
      <family val="2"/>
      <scheme val="minor"/>
    </font>
    <font>
      <b/>
      <sz val="12"/>
      <color indexed="8"/>
      <name val="Calibri"/>
      <family val="2"/>
      <scheme val="minor"/>
    </font>
    <font>
      <b/>
      <sz val="16"/>
      <name val="Calibri"/>
      <family val="2"/>
      <scheme val="minor"/>
    </font>
    <font>
      <sz val="12"/>
      <name val="宋体"/>
      <charset val="134"/>
    </font>
    <font>
      <sz val="11"/>
      <color indexed="8"/>
      <name val="Calibri"/>
      <family val="2"/>
      <scheme val="minor"/>
    </font>
    <font>
      <sz val="10"/>
      <color theme="1"/>
      <name val="Arial"/>
      <family val="2"/>
    </font>
    <font>
      <b/>
      <sz val="11"/>
      <name val="Calibri"/>
      <family val="2"/>
      <scheme val="minor"/>
    </font>
    <font>
      <b/>
      <sz val="14"/>
      <color theme="1"/>
      <name val="Calibri"/>
      <family val="2"/>
      <scheme val="minor"/>
    </font>
    <font>
      <sz val="10"/>
      <color rgb="FF0070C0"/>
      <name val="Calibri"/>
      <family val="2"/>
      <scheme val="minor"/>
    </font>
    <font>
      <b/>
      <sz val="16"/>
      <color theme="1"/>
      <name val="Calibri"/>
      <family val="2"/>
      <scheme val="minor"/>
    </font>
    <font>
      <sz val="8"/>
      <color theme="1"/>
      <name val="Calibri"/>
      <family val="2"/>
      <scheme val="minor"/>
    </font>
    <font>
      <b/>
      <sz val="8"/>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
      <sz val="10"/>
      <color indexed="8"/>
      <name val="Calibri"/>
      <family val="2"/>
      <scheme val="minor"/>
    </font>
    <font>
      <sz val="10"/>
      <name val="Calibri"/>
      <family val="2"/>
      <scheme val="minor"/>
    </font>
    <font>
      <sz val="14"/>
      <color theme="1"/>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FFFFFF"/>
        <bgColor indexed="64"/>
      </patternFill>
    </fill>
  </fills>
  <borders count="21">
    <border>
      <left/>
      <right/>
      <top/>
      <bottom/>
      <diagonal/>
    </border>
    <border>
      <left style="thin">
        <color rgb="FF080000"/>
      </left>
      <right style="thin">
        <color rgb="FF080000"/>
      </right>
      <top style="thin">
        <color rgb="FF080000"/>
      </top>
      <bottom style="thin">
        <color rgb="FF080000"/>
      </bottom>
      <diagonal/>
    </border>
    <border>
      <left style="thin">
        <color rgb="FF080000"/>
      </left>
      <right style="thin">
        <color rgb="FF080000"/>
      </right>
      <top/>
      <bottom style="thin">
        <color rgb="FF080000"/>
      </bottom>
      <diagonal/>
    </border>
    <border>
      <left style="thin">
        <color rgb="FF080000"/>
      </left>
      <right style="thin">
        <color rgb="FF080000"/>
      </right>
      <top style="medium">
        <color indexed="64"/>
      </top>
      <bottom style="medium">
        <color indexed="64"/>
      </bottom>
      <diagonal/>
    </border>
    <border>
      <left style="thin">
        <color rgb="FFA9A9A9"/>
      </left>
      <right/>
      <top style="thin">
        <color rgb="FFA9A9A9"/>
      </top>
      <bottom/>
      <diagonal/>
    </border>
    <border>
      <left style="thin">
        <color rgb="FFA9A9A9"/>
      </left>
      <right style="thin">
        <color rgb="FFA9A9A9"/>
      </right>
      <top style="thin">
        <color rgb="FFA9A9A9"/>
      </top>
      <bottom/>
      <diagonal/>
    </border>
    <border>
      <left style="thin">
        <color rgb="FFA9A9A9"/>
      </left>
      <right/>
      <top style="double">
        <color rgb="FFA9A9A9"/>
      </top>
      <bottom/>
      <diagonal/>
    </border>
    <border>
      <left style="thin">
        <color rgb="FFA9A9A9"/>
      </left>
      <right style="thin">
        <color rgb="FFA9A9A9"/>
      </right>
      <top style="double">
        <color rgb="FFA9A9A9"/>
      </top>
      <bottom/>
      <diagonal/>
    </border>
    <border>
      <left style="thin">
        <color rgb="FFA9A9A9"/>
      </left>
      <right/>
      <top style="thin">
        <color rgb="FFA9A9A9"/>
      </top>
      <bottom style="thin">
        <color rgb="FFA9A9A9"/>
      </bottom>
      <diagonal/>
    </border>
    <border>
      <left style="thin">
        <color rgb="FFA9A9A9"/>
      </left>
      <right style="thin">
        <color rgb="FFA9A9A9"/>
      </right>
      <top style="thin">
        <color rgb="FFA9A9A9"/>
      </top>
      <bottom style="thin">
        <color rgb="FFA9A9A9"/>
      </bottom>
      <diagonal/>
    </border>
    <border>
      <left style="thin">
        <color rgb="FF080000"/>
      </left>
      <right style="thin">
        <color rgb="FF080000"/>
      </right>
      <top/>
      <bottom/>
      <diagonal/>
    </border>
    <border>
      <left/>
      <right style="thin">
        <color rgb="FF080000"/>
      </right>
      <top/>
      <bottom/>
      <diagonal/>
    </border>
    <border>
      <left style="thin">
        <color indexed="64"/>
      </left>
      <right style="thin">
        <color indexed="64"/>
      </right>
      <top style="thin">
        <color indexed="64"/>
      </top>
      <bottom style="thin">
        <color indexed="64"/>
      </bottom>
      <diagonal/>
    </border>
    <border>
      <left style="thin">
        <color indexed="64"/>
      </left>
      <right style="thin">
        <color auto="1"/>
      </right>
      <top/>
      <bottom style="thin">
        <color indexed="64"/>
      </bottom>
      <diagonal/>
    </border>
    <border>
      <left style="thin">
        <color indexed="64"/>
      </left>
      <right style="thin">
        <color auto="1"/>
      </right>
      <top/>
      <bottom/>
      <diagonal/>
    </border>
    <border>
      <left style="thin">
        <color indexed="64"/>
      </left>
      <right style="thin">
        <color auto="1"/>
      </right>
      <top style="thin">
        <color auto="1"/>
      </top>
      <bottom/>
      <diagonal/>
    </border>
    <border>
      <left style="thin">
        <color auto="1"/>
      </left>
      <right/>
      <top style="thin">
        <color auto="1"/>
      </top>
      <bottom style="thin">
        <color auto="1"/>
      </bottom>
      <diagonal/>
    </border>
    <border>
      <left style="thin">
        <color indexed="64"/>
      </left>
      <right style="thin">
        <color auto="1"/>
      </right>
      <top style="medium">
        <color rgb="FF080000"/>
      </top>
      <bottom/>
      <diagonal/>
    </border>
    <border>
      <left style="thin">
        <color indexed="64"/>
      </left>
      <right/>
      <top/>
      <bottom style="thin">
        <color indexed="64"/>
      </bottom>
      <diagonal/>
    </border>
    <border>
      <left style="thin">
        <color auto="1"/>
      </left>
      <right/>
      <top/>
      <bottom/>
      <diagonal/>
    </border>
    <border>
      <left style="thin">
        <color indexed="64"/>
      </left>
      <right/>
      <top style="thin">
        <color indexed="64"/>
      </top>
      <bottom/>
      <diagonal/>
    </border>
  </borders>
  <cellStyleXfs count="10">
    <xf numFmtId="0" fontId="0" fillId="0" borderId="0"/>
    <xf numFmtId="0" fontId="7" fillId="0" borderId="0"/>
    <xf numFmtId="0" fontId="6" fillId="0" borderId="0"/>
    <xf numFmtId="0" fontId="2" fillId="0" borderId="0"/>
    <xf numFmtId="0" fontId="12" fillId="0" borderId="0" applyNumberFormat="0" applyFill="0" applyBorder="0" applyAlignment="0" applyProtection="0"/>
    <xf numFmtId="0" fontId="15" fillId="0" borderId="0">
      <alignment vertical="center"/>
    </xf>
    <xf numFmtId="0" fontId="17" fillId="0" borderId="0"/>
    <xf numFmtId="0" fontId="6" fillId="0" borderId="0">
      <alignment vertical="center"/>
    </xf>
    <xf numFmtId="0" fontId="6" fillId="0" borderId="0">
      <alignment vertical="center"/>
    </xf>
    <xf numFmtId="0" fontId="7" fillId="0" borderId="0"/>
  </cellStyleXfs>
  <cellXfs count="154">
    <xf numFmtId="0" fontId="0" fillId="0" borderId="0" xfId="0"/>
    <xf numFmtId="0" fontId="0" fillId="0" borderId="0" xfId="0" quotePrefix="1"/>
    <xf numFmtId="0" fontId="0" fillId="0" borderId="0" xfId="0" applyAlignment="1">
      <alignment horizontal="center"/>
    </xf>
    <xf numFmtId="49" fontId="3" fillId="0" borderId="1" xfId="0" applyNumberFormat="1" applyFont="1" applyBorder="1" applyAlignment="1">
      <alignment horizontal="left" vertical="center"/>
    </xf>
    <xf numFmtId="49" fontId="3" fillId="0" borderId="1" xfId="0" quotePrefix="1" applyNumberFormat="1" applyFont="1" applyBorder="1" applyAlignment="1">
      <alignment horizontal="left" vertical="center"/>
    </xf>
    <xf numFmtId="49" fontId="4" fillId="3" borderId="1" xfId="0" quotePrefix="1" applyNumberFormat="1" applyFont="1" applyFill="1" applyBorder="1" applyAlignment="1">
      <alignment horizontal="left" vertical="center"/>
    </xf>
    <xf numFmtId="49" fontId="3" fillId="3" borderId="1" xfId="0" quotePrefix="1" applyNumberFormat="1" applyFont="1" applyFill="1" applyBorder="1" applyAlignment="1">
      <alignment horizontal="left" vertical="center"/>
    </xf>
    <xf numFmtId="0" fontId="0" fillId="0" borderId="0" xfId="0"/>
    <xf numFmtId="0" fontId="0" fillId="0" borderId="0" xfId="0" applyAlignment="1">
      <alignment horizontal="center" vertical="center"/>
    </xf>
    <xf numFmtId="0" fontId="0" fillId="0" borderId="0" xfId="0" applyAlignment="1">
      <alignment horizontal="left"/>
    </xf>
    <xf numFmtId="0" fontId="1" fillId="0" borderId="0" xfId="0" applyFont="1"/>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8" fillId="0" borderId="0" xfId="0" applyFont="1"/>
    <xf numFmtId="0" fontId="9" fillId="0" borderId="8" xfId="0" applyFont="1" applyBorder="1" applyAlignment="1">
      <alignment horizontal="left" indent="2"/>
    </xf>
    <xf numFmtId="0" fontId="9" fillId="0" borderId="9" xfId="0" applyFont="1" applyBorder="1"/>
    <xf numFmtId="0" fontId="0" fillId="0" borderId="0" xfId="0" applyAlignment="1">
      <alignment horizontal="left" vertical="center"/>
    </xf>
    <xf numFmtId="0" fontId="9" fillId="0" borderId="4" xfId="0" applyFont="1" applyBorder="1" applyAlignment="1">
      <alignment horizontal="left" indent="2"/>
    </xf>
    <xf numFmtId="0" fontId="9" fillId="0" borderId="5" xfId="0" applyFont="1" applyBorder="1"/>
    <xf numFmtId="14" fontId="9" fillId="0" borderId="9" xfId="0" applyNumberFormat="1" applyFont="1" applyBorder="1"/>
    <xf numFmtId="3" fontId="0" fillId="0" borderId="0" xfId="0" applyNumberFormat="1"/>
    <xf numFmtId="164" fontId="0" fillId="0" borderId="0" xfId="0" applyNumberFormat="1"/>
    <xf numFmtId="164" fontId="0" fillId="0" borderId="0" xfId="0" applyNumberFormat="1" applyAlignment="1">
      <alignment horizontal="center" vertical="center"/>
    </xf>
    <xf numFmtId="0" fontId="3" fillId="0" borderId="1" xfId="0" quotePrefix="1" applyNumberFormat="1" applyFont="1" applyBorder="1" applyAlignment="1">
      <alignment horizontal="left" vertical="center"/>
    </xf>
    <xf numFmtId="0" fontId="10" fillId="0" borderId="0" xfId="0" applyFont="1"/>
    <xf numFmtId="0" fontId="11" fillId="2" borderId="3" xfId="0" applyFont="1" applyFill="1" applyBorder="1" applyAlignment="1">
      <alignment horizontal="left" vertical="center" wrapText="1"/>
    </xf>
    <xf numFmtId="0" fontId="12" fillId="0" borderId="0" xfId="4" applyAlignment="1">
      <alignment horizontal="left" vertical="center"/>
    </xf>
    <xf numFmtId="0" fontId="11" fillId="2" borderId="3" xfId="0" applyFont="1" applyFill="1" applyBorder="1" applyAlignment="1">
      <alignment horizontal="center" vertical="center" wrapText="1"/>
    </xf>
    <xf numFmtId="49" fontId="3" fillId="3" borderId="1" xfId="0" applyNumberFormat="1" applyFont="1" applyFill="1" applyBorder="1" applyAlignment="1">
      <alignment horizontal="left" vertical="center"/>
    </xf>
    <xf numFmtId="49" fontId="3" fillId="0" borderId="2" xfId="0" applyNumberFormat="1" applyFont="1" applyBorder="1" applyAlignment="1">
      <alignment horizontal="left" vertical="center"/>
    </xf>
    <xf numFmtId="49" fontId="4" fillId="3" borderId="1" xfId="0" applyNumberFormat="1" applyFont="1" applyFill="1" applyBorder="1" applyAlignment="1">
      <alignment horizontal="left" vertical="center"/>
    </xf>
    <xf numFmtId="49" fontId="13" fillId="3" borderId="1" xfId="0" applyNumberFormat="1" applyFont="1" applyFill="1" applyBorder="1" applyAlignment="1">
      <alignment horizontal="left" vertical="center"/>
    </xf>
    <xf numFmtId="0" fontId="11" fillId="0" borderId="10" xfId="0" applyFont="1" applyBorder="1" applyAlignment="1">
      <alignment horizontal="left" vertical="center" wrapText="1"/>
    </xf>
    <xf numFmtId="0" fontId="11" fillId="0" borderId="0" xfId="0" applyFont="1" applyAlignment="1">
      <alignment horizontal="left" vertical="center" wrapText="1"/>
    </xf>
    <xf numFmtId="0" fontId="11" fillId="0" borderId="0" xfId="0" applyFont="1" applyAlignment="1">
      <alignment horizontal="center" vertical="center" wrapText="1"/>
    </xf>
    <xf numFmtId="0" fontId="6" fillId="0" borderId="0" xfId="0" applyFont="1"/>
    <xf numFmtId="0" fontId="6" fillId="0" borderId="0" xfId="0" applyFont="1" applyAlignment="1">
      <alignment horizontal="center"/>
    </xf>
    <xf numFmtId="165" fontId="16" fillId="0" borderId="0" xfId="5" applyNumberFormat="1" applyFont="1" applyAlignment="1">
      <alignment horizontal="center" vertical="top"/>
    </xf>
    <xf numFmtId="49" fontId="2" fillId="0" borderId="0" xfId="5" applyNumberFormat="1" applyFont="1" applyAlignment="1" applyProtection="1">
      <alignment horizontal="center" vertical="center" wrapText="1"/>
      <protection locked="0"/>
    </xf>
    <xf numFmtId="0" fontId="6" fillId="0" borderId="0" xfId="0" applyFont="1" applyAlignment="1">
      <alignment horizontal="center" vertical="center"/>
    </xf>
    <xf numFmtId="0" fontId="6" fillId="0" borderId="0" xfId="6" applyFont="1" applyAlignment="1">
      <alignment horizontal="center"/>
    </xf>
    <xf numFmtId="0" fontId="6" fillId="0" borderId="0" xfId="7" applyAlignment="1">
      <alignment vertical="center" wrapText="1"/>
    </xf>
    <xf numFmtId="0" fontId="6" fillId="0" borderId="12" xfId="6" applyFont="1" applyBorder="1" applyAlignment="1">
      <alignment horizontal="center"/>
    </xf>
    <xf numFmtId="0" fontId="6" fillId="0" borderId="12" xfId="0" applyFont="1" applyBorder="1" applyAlignment="1">
      <alignment vertical="center" wrapText="1"/>
    </xf>
    <xf numFmtId="0" fontId="6" fillId="0" borderId="13" xfId="0" applyFont="1" applyBorder="1" applyAlignment="1">
      <alignment horizontal="center"/>
    </xf>
    <xf numFmtId="0" fontId="6" fillId="0" borderId="14" xfId="0" applyFont="1" applyBorder="1" applyAlignment="1">
      <alignment horizontal="center"/>
    </xf>
    <xf numFmtId="0" fontId="2" fillId="0" borderId="15" xfId="8" applyFont="1" applyBorder="1" applyAlignment="1">
      <alignment horizontal="center"/>
    </xf>
    <xf numFmtId="0" fontId="18" fillId="2" borderId="12" xfId="0" applyFont="1" applyFill="1" applyBorder="1" applyAlignment="1">
      <alignment horizontal="center" vertical="center"/>
    </xf>
    <xf numFmtId="0" fontId="18" fillId="2" borderId="12" xfId="8" applyFont="1" applyFill="1" applyBorder="1" applyAlignment="1">
      <alignment horizontal="center"/>
    </xf>
    <xf numFmtId="0" fontId="6" fillId="0" borderId="12" xfId="7" applyBorder="1" applyAlignment="1">
      <alignment vertical="center" wrapText="1"/>
    </xf>
    <xf numFmtId="0" fontId="18" fillId="2" borderId="12" xfId="8" applyFont="1" applyFill="1" applyBorder="1" applyAlignment="1">
      <alignment horizontal="center" vertical="center"/>
    </xf>
    <xf numFmtId="0" fontId="6" fillId="0" borderId="12" xfId="6" applyFont="1" applyBorder="1" applyAlignment="1">
      <alignment horizontal="left"/>
    </xf>
    <xf numFmtId="0" fontId="6" fillId="0" borderId="13" xfId="6" applyFont="1" applyBorder="1" applyAlignment="1">
      <alignment horizontal="center"/>
    </xf>
    <xf numFmtId="0" fontId="6" fillId="0" borderId="14" xfId="6" applyFont="1" applyBorder="1" applyAlignment="1">
      <alignment horizontal="center"/>
    </xf>
    <xf numFmtId="0" fontId="6" fillId="0" borderId="15" xfId="6" applyFont="1" applyBorder="1" applyAlignment="1">
      <alignment horizontal="center"/>
    </xf>
    <xf numFmtId="0" fontId="18" fillId="2" borderId="12" xfId="6" applyFont="1" applyFill="1" applyBorder="1" applyAlignment="1">
      <alignment horizontal="center" vertical="center"/>
    </xf>
    <xf numFmtId="0" fontId="6" fillId="0" borderId="0" xfId="6" applyFont="1"/>
    <xf numFmtId="166" fontId="6" fillId="0" borderId="0" xfId="0" applyNumberFormat="1" applyFont="1" applyAlignment="1">
      <alignment horizontal="center"/>
    </xf>
    <xf numFmtId="166" fontId="6" fillId="0" borderId="12" xfId="0" applyNumberFormat="1" applyFont="1" applyBorder="1" applyAlignment="1">
      <alignment horizontal="center"/>
    </xf>
    <xf numFmtId="0" fontId="6" fillId="0" borderId="12" xfId="0" applyFont="1" applyBorder="1" applyAlignment="1">
      <alignment horizontal="left"/>
    </xf>
    <xf numFmtId="0" fontId="18" fillId="2" borderId="16" xfId="8" applyFont="1" applyFill="1" applyBorder="1" applyAlignment="1">
      <alignment horizontal="center" vertical="center"/>
    </xf>
    <xf numFmtId="0" fontId="6" fillId="0" borderId="12" xfId="6" applyFont="1" applyBorder="1"/>
    <xf numFmtId="0" fontId="6" fillId="0" borderId="12" xfId="0" applyFont="1" applyBorder="1"/>
    <xf numFmtId="0" fontId="18" fillId="0" borderId="0" xfId="8" applyFont="1" applyAlignment="1">
      <alignment horizontal="center"/>
    </xf>
    <xf numFmtId="0" fontId="18" fillId="0" borderId="0" xfId="8" applyFont="1" applyAlignment="1">
      <alignment horizontal="center" vertical="center"/>
    </xf>
    <xf numFmtId="0" fontId="18" fillId="0" borderId="0" xfId="8" applyFont="1">
      <alignment vertical="center"/>
    </xf>
    <xf numFmtId="0" fontId="18" fillId="2" borderId="17" xfId="0" applyFont="1" applyFill="1" applyBorder="1" applyAlignment="1">
      <alignment horizontal="center" vertical="center"/>
    </xf>
    <xf numFmtId="0" fontId="19" fillId="0" borderId="0" xfId="0" applyFont="1" applyAlignment="1">
      <alignment horizontal="center" vertical="center"/>
    </xf>
    <xf numFmtId="0" fontId="0" fillId="0" borderId="0" xfId="0" applyAlignment="1">
      <alignment vertical="center"/>
    </xf>
    <xf numFmtId="0" fontId="6" fillId="0" borderId="0" xfId="0" applyFont="1" applyAlignment="1">
      <alignment horizontal="center" vertical="center" wrapText="1"/>
    </xf>
    <xf numFmtId="0" fontId="19" fillId="0" borderId="0" xfId="0" applyFont="1"/>
    <xf numFmtId="0" fontId="19" fillId="0" borderId="0" xfId="0" applyFont="1" applyAlignment="1">
      <alignment horizontal="center"/>
    </xf>
    <xf numFmtId="0" fontId="6" fillId="0" borderId="12" xfId="0" applyFont="1" applyBorder="1" applyAlignment="1">
      <alignment horizontal="left" vertical="center"/>
    </xf>
    <xf numFmtId="0" fontId="16" fillId="0" borderId="12" xfId="9" applyFont="1" applyBorder="1"/>
    <xf numFmtId="165" fontId="6" fillId="0" borderId="12" xfId="0" applyNumberFormat="1" applyFont="1" applyBorder="1" applyAlignment="1">
      <alignment horizontal="left" vertical="center"/>
    </xf>
    <xf numFmtId="0" fontId="19" fillId="0" borderId="0" xfId="0" applyFont="1" applyAlignment="1">
      <alignment vertical="center" wrapText="1"/>
    </xf>
    <xf numFmtId="0" fontId="17" fillId="0" borderId="0" xfId="6"/>
    <xf numFmtId="0" fontId="17" fillId="0" borderId="0" xfId="6" applyAlignment="1">
      <alignment horizontal="center" vertical="center"/>
    </xf>
    <xf numFmtId="0" fontId="7" fillId="0" borderId="0" xfId="9"/>
    <xf numFmtId="0" fontId="17" fillId="0" borderId="12" xfId="6" applyBorder="1" applyAlignment="1">
      <alignment horizontal="center" vertical="center"/>
    </xf>
    <xf numFmtId="0" fontId="17" fillId="0" borderId="12" xfId="6" applyBorder="1" applyAlignment="1">
      <alignment vertical="center"/>
    </xf>
    <xf numFmtId="165" fontId="17" fillId="0" borderId="12" xfId="6" applyNumberFormat="1" applyBorder="1" applyAlignment="1">
      <alignment horizontal="left" vertical="center"/>
    </xf>
    <xf numFmtId="0" fontId="17" fillId="0" borderId="0" xfId="6" applyAlignment="1">
      <alignment vertical="center"/>
    </xf>
    <xf numFmtId="0" fontId="17" fillId="0" borderId="16" xfId="6" applyBorder="1" applyAlignment="1">
      <alignment horizontal="center" vertical="center"/>
    </xf>
    <xf numFmtId="0" fontId="20" fillId="0" borderId="0" xfId="0" applyFont="1"/>
    <xf numFmtId="0" fontId="0" fillId="0" borderId="0" xfId="0" applyAlignment="1"/>
    <xf numFmtId="0" fontId="12" fillId="0" borderId="0" xfId="4" applyAlignment="1">
      <alignment horizontal="left"/>
    </xf>
    <xf numFmtId="164" fontId="0" fillId="0" borderId="0" xfId="0" applyNumberFormat="1" applyAlignment="1">
      <alignment horizontal="center"/>
    </xf>
    <xf numFmtId="3" fontId="0" fillId="0" borderId="0" xfId="0" applyNumberFormat="1" applyAlignment="1"/>
    <xf numFmtId="49" fontId="4" fillId="3" borderId="1" xfId="0" applyNumberFormat="1" applyFont="1" applyFill="1" applyBorder="1" applyAlignment="1">
      <alignment horizontal="left"/>
    </xf>
    <xf numFmtId="49" fontId="3" fillId="0" borderId="1" xfId="0" applyNumberFormat="1" applyFont="1" applyBorder="1" applyAlignment="1">
      <alignment horizontal="left"/>
    </xf>
    <xf numFmtId="49" fontId="3" fillId="0" borderId="1" xfId="0" quotePrefix="1" applyNumberFormat="1" applyFont="1" applyBorder="1" applyAlignment="1">
      <alignment horizontal="left"/>
    </xf>
    <xf numFmtId="0" fontId="14" fillId="0" borderId="11" xfId="0" applyFont="1" applyBorder="1" applyAlignment="1">
      <alignment vertical="center" wrapText="1"/>
    </xf>
    <xf numFmtId="0" fontId="19" fillId="0" borderId="0" xfId="0" applyFont="1" applyAlignment="1">
      <alignment horizontal="center" vertical="center" wrapText="1"/>
    </xf>
    <xf numFmtId="0" fontId="19" fillId="0" borderId="0" xfId="0" applyFont="1" applyAlignment="1">
      <alignment horizontal="center" vertical="center"/>
    </xf>
    <xf numFmtId="0" fontId="14" fillId="0" borderId="0" xfId="0" applyFont="1" applyAlignment="1">
      <alignment horizontal="left" vertical="center" indent="2"/>
    </xf>
    <xf numFmtId="0" fontId="14" fillId="0" borderId="0" xfId="0" applyFont="1" applyAlignment="1">
      <alignment vertical="center" wrapText="1"/>
    </xf>
    <xf numFmtId="0" fontId="22" fillId="0" borderId="0" xfId="0" applyFont="1" applyAlignment="1">
      <alignment vertical="top"/>
    </xf>
    <xf numFmtId="0" fontId="22" fillId="0" borderId="0" xfId="0" applyFont="1" applyAlignment="1">
      <alignment vertical="top" wrapText="1"/>
    </xf>
    <xf numFmtId="0" fontId="23" fillId="0" borderId="0" xfId="0" applyFont="1" applyAlignment="1">
      <alignment vertical="top" wrapText="1"/>
    </xf>
    <xf numFmtId="0" fontId="23" fillId="0" borderId="0" xfId="0" applyFont="1" applyAlignment="1">
      <alignment vertical="top"/>
    </xf>
    <xf numFmtId="0" fontId="21" fillId="0" borderId="0" xfId="0" applyFont="1" applyAlignment="1">
      <alignment horizontal="center" vertical="top" wrapText="1"/>
    </xf>
    <xf numFmtId="0" fontId="24" fillId="0" borderId="0" xfId="0" applyFont="1" applyAlignment="1">
      <alignment vertical="center"/>
    </xf>
    <xf numFmtId="0" fontId="24" fillId="0" borderId="0" xfId="0" applyFont="1" applyAlignment="1">
      <alignment vertical="center" wrapText="1"/>
    </xf>
    <xf numFmtId="0" fontId="24" fillId="0" borderId="0" xfId="0" applyFont="1"/>
    <xf numFmtId="0" fontId="24" fillId="0" borderId="0" xfId="0" applyFont="1" applyAlignment="1">
      <alignment horizontal="center"/>
    </xf>
    <xf numFmtId="0" fontId="26" fillId="2" borderId="12" xfId="0" applyFont="1" applyFill="1" applyBorder="1" applyAlignment="1">
      <alignment horizontal="center" vertical="center"/>
    </xf>
    <xf numFmtId="0" fontId="24" fillId="0" borderId="0" xfId="0" applyFont="1" applyAlignment="1">
      <alignment horizontal="center" vertical="center"/>
    </xf>
    <xf numFmtId="0" fontId="24" fillId="0" borderId="15" xfId="0" applyFont="1" applyBorder="1" applyAlignment="1">
      <alignment horizontal="center"/>
    </xf>
    <xf numFmtId="0" fontId="27" fillId="0" borderId="12" xfId="9" applyFont="1" applyBorder="1" applyAlignment="1">
      <alignment horizontal="center"/>
    </xf>
    <xf numFmtId="0" fontId="24" fillId="0" borderId="12" xfId="0" applyFont="1" applyBorder="1" applyAlignment="1">
      <alignment horizontal="center" vertical="center"/>
    </xf>
    <xf numFmtId="0" fontId="24" fillId="0" borderId="14" xfId="0" applyFont="1" applyBorder="1" applyAlignment="1">
      <alignment horizontal="center"/>
    </xf>
    <xf numFmtId="165" fontId="24" fillId="0" borderId="12" xfId="0" applyNumberFormat="1" applyFont="1" applyBorder="1" applyAlignment="1">
      <alignment horizontal="center" vertical="center"/>
    </xf>
    <xf numFmtId="0" fontId="25" fillId="0" borderId="0" xfId="0" applyFont="1"/>
    <xf numFmtId="0" fontId="25" fillId="0" borderId="0" xfId="0" applyFont="1" applyAlignment="1">
      <alignment horizontal="center"/>
    </xf>
    <xf numFmtId="0" fontId="24" fillId="0" borderId="13" xfId="0" applyFont="1" applyBorder="1" applyAlignment="1">
      <alignment horizontal="center"/>
    </xf>
    <xf numFmtId="0" fontId="26" fillId="2" borderId="12" xfId="8" applyFont="1" applyFill="1" applyBorder="1" applyAlignment="1">
      <alignment horizontal="center"/>
    </xf>
    <xf numFmtId="0" fontId="26" fillId="2" borderId="16" xfId="8" applyFont="1" applyFill="1" applyBorder="1" applyAlignment="1">
      <alignment horizontal="center" vertical="center"/>
    </xf>
    <xf numFmtId="0" fontId="28" fillId="0" borderId="15" xfId="8" applyFont="1" applyBorder="1" applyAlignment="1">
      <alignment horizontal="center"/>
    </xf>
    <xf numFmtId="0" fontId="24" fillId="0" borderId="12" xfId="0" applyFont="1" applyBorder="1"/>
    <xf numFmtId="0" fontId="24" fillId="0" borderId="12" xfId="0" applyFont="1" applyBorder="1" applyAlignment="1">
      <alignment horizontal="center"/>
    </xf>
    <xf numFmtId="0" fontId="24" fillId="0" borderId="0" xfId="6" applyFont="1" applyAlignment="1">
      <alignment horizontal="center"/>
    </xf>
    <xf numFmtId="0" fontId="26" fillId="2" borderId="20" xfId="8" applyFont="1" applyFill="1" applyBorder="1" applyAlignment="1">
      <alignment horizontal="center"/>
    </xf>
    <xf numFmtId="0" fontId="26" fillId="2" borderId="12" xfId="8" applyFont="1" applyFill="1" applyBorder="1" applyAlignment="1">
      <alignment horizontal="center" vertical="center"/>
    </xf>
    <xf numFmtId="49" fontId="24" fillId="0" borderId="12" xfId="0" applyNumberFormat="1" applyFont="1" applyBorder="1" applyAlignment="1">
      <alignment horizontal="center"/>
    </xf>
    <xf numFmtId="0" fontId="28" fillId="0" borderId="19" xfId="8" applyFont="1" applyBorder="1" applyAlignment="1">
      <alignment horizontal="center"/>
    </xf>
    <xf numFmtId="0" fontId="24" fillId="0" borderId="18" xfId="0" applyFont="1" applyBorder="1" applyAlignment="1">
      <alignment horizontal="center"/>
    </xf>
    <xf numFmtId="0" fontId="29" fillId="0" borderId="0" xfId="0" applyFont="1"/>
    <xf numFmtId="0" fontId="24" fillId="0" borderId="12" xfId="7" applyFont="1" applyBorder="1" applyAlignment="1">
      <alignment vertical="center" wrapText="1"/>
    </xf>
    <xf numFmtId="0" fontId="24" fillId="0" borderId="12" xfId="6" applyFont="1" applyBorder="1" applyAlignment="1">
      <alignment horizontal="center"/>
    </xf>
    <xf numFmtId="0" fontId="24" fillId="0" borderId="12" xfId="6" applyFont="1" applyBorder="1"/>
    <xf numFmtId="0" fontId="24" fillId="0" borderId="16" xfId="0" applyFont="1" applyBorder="1"/>
    <xf numFmtId="0" fontId="24" fillId="0" borderId="0" xfId="6" applyFont="1"/>
    <xf numFmtId="0" fontId="26" fillId="0" borderId="0" xfId="8" applyFont="1" applyAlignment="1">
      <alignment horizontal="center"/>
    </xf>
    <xf numFmtId="0" fontId="26" fillId="0" borderId="0" xfId="0" applyFont="1" applyAlignment="1">
      <alignment horizontal="center" vertical="center"/>
    </xf>
    <xf numFmtId="0" fontId="28" fillId="0" borderId="0" xfId="8" applyFont="1" applyAlignment="1">
      <alignment horizontal="center"/>
    </xf>
    <xf numFmtId="165" fontId="27" fillId="0" borderId="0" xfId="5" applyNumberFormat="1" applyFont="1" applyAlignment="1">
      <alignment horizontal="center" vertical="top"/>
    </xf>
    <xf numFmtId="0" fontId="28" fillId="0" borderId="0" xfId="5" applyFont="1" applyAlignment="1">
      <alignment horizontal="center" vertical="center"/>
    </xf>
    <xf numFmtId="3" fontId="24" fillId="0" borderId="0" xfId="0" applyNumberFormat="1" applyFont="1" applyAlignment="1">
      <alignment horizontal="center" vertical="center"/>
    </xf>
    <xf numFmtId="0" fontId="14" fillId="0" borderId="0" xfId="0" applyFont="1" applyAlignment="1">
      <alignment vertical="center"/>
    </xf>
    <xf numFmtId="0" fontId="8" fillId="0" borderId="0" xfId="0" applyFont="1" applyBorder="1"/>
    <xf numFmtId="0" fontId="9" fillId="0" borderId="0" xfId="0" applyFont="1" applyBorder="1"/>
    <xf numFmtId="49" fontId="0" fillId="0" borderId="0" xfId="0" applyNumberFormat="1"/>
    <xf numFmtId="0" fontId="0" fillId="0" borderId="0" xfId="0" applyNumberFormat="1"/>
    <xf numFmtId="14" fontId="9" fillId="0" borderId="0" xfId="0" applyNumberFormat="1" applyFont="1" applyBorder="1"/>
    <xf numFmtId="14" fontId="0" fillId="0" borderId="0" xfId="0" applyNumberFormat="1"/>
    <xf numFmtId="3" fontId="0" fillId="0" borderId="0" xfId="0" applyNumberFormat="1" applyAlignment="1">
      <alignment horizontal="center"/>
    </xf>
    <xf numFmtId="3" fontId="11" fillId="2" borderId="3" xfId="0" applyNumberFormat="1" applyFont="1" applyFill="1" applyBorder="1" applyAlignment="1">
      <alignment horizontal="center" vertical="center" wrapText="1"/>
    </xf>
    <xf numFmtId="3" fontId="11" fillId="0" borderId="0" xfId="0" applyNumberFormat="1" applyFont="1" applyAlignment="1">
      <alignment horizontal="center" vertical="center" wrapText="1"/>
    </xf>
    <xf numFmtId="0" fontId="19" fillId="0" borderId="0" xfId="0" applyFont="1" applyAlignment="1">
      <alignment horizontal="center" vertical="center" wrapText="1"/>
    </xf>
    <xf numFmtId="0" fontId="19" fillId="0" borderId="0" xfId="0" applyFont="1" applyAlignment="1">
      <alignment horizontal="center" vertical="center"/>
    </xf>
    <xf numFmtId="0" fontId="21" fillId="0" borderId="0" xfId="0" applyFont="1" applyAlignment="1">
      <alignment horizontal="center" vertical="center" wrapText="1"/>
    </xf>
  </cellXfs>
  <cellStyles count="10">
    <cellStyle name="Hyperlink" xfId="4" builtinId="8"/>
    <cellStyle name="Normal" xfId="0" builtinId="0"/>
    <cellStyle name="Normal 2" xfId="1" xr:uid="{9701DE35-092B-E746-BF6F-D21B3D57DF8B}"/>
    <cellStyle name="Normal 2 2" xfId="2" xr:uid="{A8671CBD-4B7F-ED4C-9455-6A1659F894D0}"/>
    <cellStyle name="Normal 2 3" xfId="8" xr:uid="{32688134-96F6-47C3-80B2-921EFC742749}"/>
    <cellStyle name="Normal 3" xfId="3" xr:uid="{017665B8-F3D5-4969-BBB9-41558CCF23D8}"/>
    <cellStyle name="Normal 3 2" xfId="6" xr:uid="{E90E70AD-71F0-44B3-ACCE-36667CE917D3}"/>
    <cellStyle name="Normal 4" xfId="7" xr:uid="{BFF436FA-1B52-47A3-A216-8D546BA5607D}"/>
    <cellStyle name="Normal_Feuil1" xfId="5" xr:uid="{F5E78727-9EB9-48CA-B00C-C2A5888629C0}"/>
    <cellStyle name="Normal_V2 3 4 5 6 +  nautique DETAIL EFFETJS ok" xfId="9" xr:uid="{D70191FE-4D30-45D4-806A-6AF6BDD01853}"/>
  </cellStyles>
  <dxfs count="70">
    <dxf>
      <numFmt numFmtId="30" formatCode="@"/>
    </dxf>
    <dxf>
      <numFmt numFmtId="30" formatCode="@"/>
    </dxf>
    <dxf>
      <numFmt numFmtId="30" formatCode="@"/>
    </dxf>
    <dxf>
      <numFmt numFmtId="30" formatCode="@"/>
    </dxf>
    <dxf>
      <numFmt numFmtId="0" formatCode="General"/>
    </dxf>
    <dxf>
      <numFmt numFmtId="0" formatCode="General"/>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0" formatCode="General"/>
    </dxf>
    <dxf>
      <numFmt numFmtId="0" formatCode="General"/>
    </dxf>
    <dxf>
      <numFmt numFmtId="30" formatCode="@"/>
    </dxf>
    <dxf>
      <numFmt numFmtId="0" formatCode="General"/>
    </dxf>
    <dxf>
      <numFmt numFmtId="0" formatCode="General"/>
    </dxf>
    <dxf>
      <numFmt numFmtId="30" formatCode="@"/>
    </dxf>
    <dxf>
      <numFmt numFmtId="30" formatCode="@"/>
    </dxf>
    <dxf>
      <numFmt numFmtId="0" formatCode="General"/>
    </dxf>
    <dxf>
      <numFmt numFmtId="30" formatCode="@"/>
    </dxf>
    <dxf>
      <numFmt numFmtId="30" formatCode="@"/>
    </dxf>
    <dxf>
      <numFmt numFmtId="0" formatCode="General"/>
    </dxf>
    <dxf>
      <numFmt numFmtId="0" formatCode="General"/>
    </dxf>
    <dxf>
      <numFmt numFmtId="30" formatCode="@"/>
    </dxf>
    <dxf>
      <numFmt numFmtId="30" formatCode="@"/>
    </dxf>
    <dxf>
      <numFmt numFmtId="0" formatCode="General"/>
    </dxf>
    <dxf>
      <numFmt numFmtId="30" formatCode="@"/>
    </dxf>
    <dxf>
      <numFmt numFmtId="30" formatCode="@"/>
    </dxf>
    <dxf>
      <numFmt numFmtId="0" formatCode="General"/>
    </dxf>
    <dxf>
      <numFmt numFmtId="0" formatCode="General"/>
    </dxf>
    <dxf>
      <numFmt numFmtId="30" formatCode="@"/>
    </dxf>
    <dxf>
      <numFmt numFmtId="30" formatCode="@"/>
    </dxf>
    <dxf>
      <numFmt numFmtId="0" formatCode="General"/>
    </dxf>
    <dxf>
      <numFmt numFmtId="30" formatCode="@"/>
    </dxf>
    <dxf>
      <numFmt numFmtId="30" formatCode="@"/>
    </dxf>
    <dxf>
      <numFmt numFmtId="0" formatCode="General"/>
    </dxf>
    <dxf>
      <numFmt numFmtId="0" formatCode="General"/>
    </dxf>
    <dxf>
      <numFmt numFmtId="30" formatCode="@"/>
    </dxf>
    <dxf>
      <numFmt numFmtId="30" formatCode="@"/>
    </dxf>
    <dxf>
      <numFmt numFmtId="0" formatCode="General"/>
    </dxf>
    <dxf>
      <numFmt numFmtId="30" formatCode="@"/>
    </dxf>
    <dxf>
      <numFmt numFmtId="30" formatCode="@"/>
    </dxf>
    <dxf>
      <numFmt numFmtId="30" formatCode="@"/>
    </dxf>
    <dxf>
      <numFmt numFmtId="0" formatCode="General"/>
    </dxf>
    <dxf>
      <numFmt numFmtId="0" formatCode="General"/>
    </dxf>
    <dxf>
      <numFmt numFmtId="0" formatCode="General"/>
    </dxf>
    <dxf>
      <numFmt numFmtId="30" formatCode="@"/>
    </dxf>
    <dxf>
      <numFmt numFmtId="0" formatCode="General"/>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fill>
        <patternFill patternType="solid">
          <bgColor indexed="22"/>
        </patternFill>
      </fill>
    </dxf>
    <dxf>
      <fill>
        <patternFill patternType="solid">
          <bgColor indexed="22"/>
        </patternFill>
      </fill>
    </dxf>
    <dxf>
      <fill>
        <patternFill patternType="solid">
          <bgColor indexed="22"/>
        </patternFill>
      </fill>
    </dxf>
    <dxf>
      <fill>
        <patternFill patternType="solid">
          <bgColor indexed="22"/>
        </patternFill>
      </fill>
    </dxf>
    <dxf>
      <fill>
        <patternFill patternType="solid">
          <bgColor indexed="22"/>
        </patternFill>
      </fill>
    </dxf>
  </dxfs>
  <tableStyles count="0" defaultTableStyle="TableStyleMedium2" defaultPivotStyle="PivotStyleLight16"/>
  <colors>
    <mruColors>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F41EF0-AE95-4DD5-8E96-A06175EF9027}" name="Article" displayName="Article" ref="D9:X2356" totalsRowCount="1">
  <autoFilter ref="D9:X2355" xr:uid="{0B102C4F-23C7-426C-B595-0897DA891C27}"/>
  <tableColumns count="21">
    <tableColumn id="1" xr3:uid="{31C637F2-E35C-4B3B-9ADF-E771D9D64E5A}" name="N°" totalsRowLabel="Total" dataDxfId="64"/>
    <tableColumn id="2" xr3:uid="{48512261-666B-4E72-AB25-76F0FABC9E7C}" name="Description" dataDxfId="63"/>
    <tableColumn id="3" xr3:uid="{015B1D33-004D-4A43-AE5E-F6ABD5730D55}" name="Type catalogue" dataDxfId="62"/>
    <tableColumn id="4" xr3:uid="{AA3AB2A1-98EC-4CC4-8B8B-AA6460FD63C2}" name="Nouveauté" dataDxfId="61"/>
    <tableColumn id="5" xr3:uid="{F3E14721-4D52-4DA6-A487-1904811F42EE}" name="Code groupes produits" dataDxfId="60"/>
    <tableColumn id="6" xr3:uid="{83418817-9ECB-4773-B16F-FB485AB7FFB5}" name="Code groupe sous produit" dataDxfId="59"/>
    <tableColumn id="7" xr3:uid="{0CB2A5F4-1380-48B1-AE69-85E45EECB146}" name="Calibre" totalsRowFunction="sum" dataDxfId="58"/>
    <tableColumn id="8" xr3:uid="{7141183F-B661-49B7-9C7C-14F7E1E16578}" name="Effet" dataDxfId="57"/>
    <tableColumn id="9" xr3:uid="{8308FF92-D2B9-46F7-B49C-F364E374CE2E}" name="Couleurs" dataDxfId="56"/>
    <tableColumn id="10" xr3:uid="{0AA5668C-A0CF-408B-B4B8-47FAA5C5551D}" name="Code pays/région origine" dataDxfId="55"/>
    <tableColumn id="11" xr3:uid="{53D797DD-B013-405E-B083-B42EEACB58EA}" name="Catégorie CE" dataDxfId="54"/>
    <tableColumn id="12" xr3:uid="{3630FCE3-F4C3-4721-AD14-DA298409F273}" name="Code Classe Article" dataDxfId="53"/>
    <tableColumn id="13" xr3:uid="{1D419D5A-D946-4049-A7AF-D957E8096940}" name="Numéro de certification" dataDxfId="52"/>
    <tableColumn id="14" xr3:uid="{01E0EC70-E707-413D-BE91-2D1066F84830}" name="Poids de matière active" totalsRowFunction="sum" dataDxfId="51"/>
    <tableColumn id="15" xr3:uid="{1D36B217-966A-4CFC-BB65-D81317D03EB5}" name="Durée" dataDxfId="50"/>
    <tableColumn id="16" xr3:uid="{FC673848-943B-4F8B-B7CC-C3D46ED64442}" name="Distance de sécurité" totalsRowFunction="sum" dataDxfId="49"/>
    <tableColumn id="17" xr3:uid="{79B677AC-7253-40A0-A339-5A03BAA08E83}" name="N° fournisseur" dataDxfId="48"/>
    <tableColumn id="18" xr3:uid="{50868166-FFB5-4117-8D46-9F3D8DFA0134}" name="Stocks" totalsRowFunction="sum" dataDxfId="47"/>
    <tableColumn id="19" xr3:uid="{60C65708-1CA9-4FE3-90BA-C687CE48F908}" name="Dernier coût direct" totalsRowFunction="sum" dataDxfId="46"/>
    <tableColumn id="20" xr3:uid="{D809D876-A64F-4007-86AA-AA207A04258D}" name="Qté sur commande vente" totalsRowFunction="sum" dataDxfId="45"/>
    <tableColumn id="21" xr3:uid="{E38B1DFD-1921-4DB0-B8A0-5AEA8947911C}" name="Lien vidéo" totalsRowFunction="count" dataDxfId="4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46BA23-BCF7-48BB-895E-F27FD2C1E27E}" name="Prix_vente" displayName="Prix_vente" ref="D12:J997" totalsRowCount="1">
  <autoFilter ref="D12:J996" xr:uid="{7BB7590E-87B2-4CF5-818D-C57D58C23569}"/>
  <tableColumns count="7">
    <tableColumn id="1" xr3:uid="{02C21C3D-8FB6-41A1-B8E6-9E2F387A4346}" name="N° article" totalsRowLabel="Total" dataDxfId="43"/>
    <tableColumn id="2" xr3:uid="{141E0C2A-3891-4025-A85D-A1AD3AE21C19}" name="Code unité" dataDxfId="42"/>
    <tableColumn id="3" xr3:uid="{BD6E092D-37FF-4F9C-8BF4-8444ADC30576}" name="Date fin" dataDxfId="41"/>
    <tableColumn id="4" xr3:uid="{3F28283C-0DCD-45B9-89F0-12A6A8C114EE}" name="Code vente" dataDxfId="40"/>
    <tableColumn id="5" xr3:uid="{A3CF64DA-14E4-4003-9939-093B4903EF45}" name="Type vente" dataDxfId="39"/>
    <tableColumn id="6" xr3:uid="{F4D1DEA1-7114-48BF-A57D-B1125A40EE92}" name="Prix TTC" dataDxfId="38"/>
    <tableColumn id="7" xr3:uid="{5BD19248-661C-488C-8E16-83FA805BE4EE}" name="Prix unitaire" totalsRowFunction="sum"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FFE523-0E26-4F1F-812A-433B386F6472}" name="Prix_vente" displayName="Prix_vente_1" ref="D12:J142" totalsRowCount="1">
  <autoFilter ref="D12:J141" xr:uid="{AB10C6CC-AB79-4F1D-9E4F-1EDF602A7ACC}"/>
  <tableColumns count="7">
    <tableColumn id="1" xr3:uid="{4F27D73C-020B-48B4-AB6A-20D1004DA05A}" name="N° article" totalsRowLabel="Total" dataDxfId="36"/>
    <tableColumn id="2" xr3:uid="{DF3F2178-D31B-4AF0-88BE-969ADE67F81D}" name="Code unité" dataDxfId="35"/>
    <tableColumn id="3" xr3:uid="{BE39C2F8-4296-4C71-B376-07143F4D03AD}" name="Date fin" dataDxfId="34"/>
    <tableColumn id="4" xr3:uid="{67CCB081-A3CD-4226-B615-06686C2D68F8}" name="Code vente" dataDxfId="33"/>
    <tableColumn id="5" xr3:uid="{25802D72-75C1-4253-B290-4E5204800F21}" name="Type vente" dataDxfId="32"/>
    <tableColumn id="6" xr3:uid="{65E020DA-1523-475D-ADD9-49F123067078}" name="Prix TTC" dataDxfId="31"/>
    <tableColumn id="7" xr3:uid="{FCBEB367-FF20-4C0D-964E-9FC33620FCB2}" name="Prix unitaire" totalsRowFunction="sum" dataDxfId="3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27C46D-76A0-4239-AB13-EBD7987B3AB1}" name="Prix_vente" displayName="Prix_vente_2" ref="D12:J1132" totalsRowCount="1">
  <autoFilter ref="D12:J1131" xr:uid="{AE80D534-8311-41B4-B8C3-EECA7E9C6C50}"/>
  <tableColumns count="7">
    <tableColumn id="1" xr3:uid="{50B055F2-6806-4038-8F20-4321B4E86592}" name="N° article" totalsRowLabel="Total" dataDxfId="29"/>
    <tableColumn id="2" xr3:uid="{CAA09253-278F-4E72-AA62-8271D9AB251C}" name="Code unité" dataDxfId="28"/>
    <tableColumn id="3" xr3:uid="{C2E8D116-12FB-4B2A-A897-1336C55A8E93}" name="Date fin" dataDxfId="27"/>
    <tableColumn id="4" xr3:uid="{D7DB3D23-0412-48A0-BE13-403DD84332BC}" name="Code vente" dataDxfId="26"/>
    <tableColumn id="5" xr3:uid="{A81A092A-35EF-4422-A68D-35630CC121D9}" name="Type vente" dataDxfId="25"/>
    <tableColumn id="6" xr3:uid="{4678DBAA-77FA-4E0F-AB45-23CED7CEDEB7}" name="Prix TTC" dataDxfId="24"/>
    <tableColumn id="7" xr3:uid="{61A0F5E3-A6D3-4C61-A392-1F39213E80AB}" name="Prix unitaire" totalsRowFunction="sum"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C8C20E1-792F-480E-A284-EE60FABA5F28}" name="Prix_vente" displayName="Prix_vente_3" ref="D11:J1279" totalsRowCount="1">
  <autoFilter ref="D11:J1278" xr:uid="{C7BD0C00-E0DB-4517-9A18-EDB5276ABB28}"/>
  <tableColumns count="7">
    <tableColumn id="1" xr3:uid="{C74EBEB3-59A9-4224-AEB2-2E8439F0DD57}" name="N° article" totalsRowLabel="Total" dataDxfId="22"/>
    <tableColumn id="2" xr3:uid="{EAD7F13E-1686-4797-BDFC-9CFA881DA24A}" name="Code unité" dataDxfId="21"/>
    <tableColumn id="3" xr3:uid="{43FD9301-C4A1-4925-8C94-6F25C792CB6C}" name="Date fin" dataDxfId="20"/>
    <tableColumn id="4" xr3:uid="{4244F1F8-F2A4-487B-8036-DE47B36396BA}" name="Code vente" dataDxfId="19"/>
    <tableColumn id="5" xr3:uid="{8BD03E07-3529-4800-9FD2-0B7C80ED5CC1}" name="Type vente" dataDxfId="18"/>
    <tableColumn id="6" xr3:uid="{7E7B3519-E617-4DE4-8B36-227FF5B7BF67}" name="Prix TTC" dataDxfId="17"/>
    <tableColumn id="7" xr3:uid="{C6DAB0E7-339D-4D4B-9A0C-2BEA7B90F7B6}" name="Prix unitaire" totalsRowFunction="sum" dataDxfId="1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60EE8EB-B461-4EEA-BEB2-886CFADF019D}" name="Ligne_achat" displayName="Ligne_achat" ref="D9:H278" totalsRowCount="1">
  <autoFilter ref="D9:H277" xr:uid="{D43B12F8-B267-4D7A-9000-A50BD38FEF7B}"/>
  <tableColumns count="5">
    <tableColumn id="1" xr3:uid="{698D73CA-50C9-4DA3-9609-0E7EBE36DC63}" name="N°" totalsRowLabel="Total" dataDxfId="15"/>
    <tableColumn id="2" xr3:uid="{D5B5ED4F-59A8-48E6-B3A5-D09F053DBA7F}" name="Date réception prévue" dataDxfId="14"/>
    <tableColumn id="3" xr3:uid="{55EBE22C-C3B8-43C0-813C-FEF14D48CDDF}" name="Quantité (base)" totalsRowFunction="sum" dataDxfId="13"/>
    <tableColumn id="4" xr3:uid="{F273EBFD-2DFF-4E8C-9221-DDF5EF889A1E}" name="Statut" dataDxfId="12"/>
    <tableColumn id="5" xr3:uid="{28364CB5-C085-4605-9C3B-9785A904923B}" name="Type document" totalsRowFunction="count" dataDxfId="1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A469263-1E7A-47AA-97E7-D1165A42E8AD}" name="Ligne_vente" displayName="Ligne_vente" ref="D10:G190" totalsRowCount="1">
  <autoFilter ref="D10:G189" xr:uid="{63625C61-6878-4D81-AA66-155C54CA2CCC}"/>
  <tableColumns count="4">
    <tableColumn id="1" xr3:uid="{02EA0859-38DC-4F0F-90CC-52635C3D25B3}" name="N°" totalsRowLabel="Total" dataDxfId="10"/>
    <tableColumn id="2" xr3:uid="{DB3C795C-C7B6-4CDB-BCFA-FA4F41235D0E}" name="Type document" dataDxfId="9"/>
    <tableColumn id="3" xr3:uid="{8A1AD073-5426-4C4C-81C6-3C2C787AD487}" name="Quantité" totalsRowFunction="sum" dataDxfId="8"/>
    <tableColumn id="4" xr3:uid="{DA48007B-0CA6-4A10-87AE-9221CD151828}" name="N° client facturé" totalsRowFunction="count" dataDxfId="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80B37B9-6891-48D4-A1DB-4231714BFF4B}" name="criture_comptable_inventaire" displayName="criture_comptable_inventaire" ref="C5:E15385" totalsRowCount="1">
  <autoFilter ref="C5:E15384" xr:uid="{9FAA5850-FD3F-4EFD-93C1-5E5EC4E6D215}"/>
  <tableColumns count="3">
    <tableColumn id="1" xr3:uid="{5DFEA321-2AA5-45F5-B1DC-9F68B370D2BB}" name="N° article" totalsRowLabel="Total" dataDxfId="6"/>
    <tableColumn id="2" xr3:uid="{766E44BC-FADC-4FE0-BFDF-6DCB516BF5E9}" name="Qté (constatée)" totalsRowFunction="sum" dataDxfId="5"/>
    <tableColumn id="3" xr3:uid="{A2E9C2F9-C2D3-4BF6-B86A-46517C92A3E9}" name="Date comptabilisation" totalsRowFunction="count" dataDxfId="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B4832F1-D1C1-4BEE-A7F7-D0A3BFE80608}" name="Unit__article" displayName="Unit__article" ref="D9:E2501" totalsRowCount="1">
  <autoFilter ref="D9:E2500" xr:uid="{752DA34A-BBCA-4632-9CD4-D9F1F30C1502}"/>
  <tableColumns count="2">
    <tableColumn id="1" xr3:uid="{E9704100-9AF8-4316-930F-291BC0D95E35}" name="N° article" totalsRowLabel="Total" dataDxfId="3"/>
    <tableColumn id="2" xr3:uid="{755E46AB-EBA2-4D65-B5B5-853388A6CE83}" name="Code" totalsRowFunction="count" dataDxfId="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94EFD8-85B6-4C60-AD9B-4D75C4CDD982}" name="Unit__article" displayName="Unit__article_1" ref="D9:E231" totalsRowCount="1">
  <autoFilter ref="D9:E230" xr:uid="{28EAC816-EB13-4483-814F-A8FA0FBAA0CC}"/>
  <tableColumns count="2">
    <tableColumn id="1" xr3:uid="{BBE72E50-53FD-4948-AFD3-8E0E87F3077E}" name="N° article" totalsRowLabel="Total" dataDxfId="1"/>
    <tableColumn id="2" xr3:uid="{C85B6031-754E-4207-B71E-D067ABE4F293}" name="Code" totalsRowFunction="c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32EBA-323D-4933-A8F5-BC6134FE3BFD}">
  <sheetPr>
    <pageSetUpPr fitToPage="1"/>
  </sheetPr>
  <dimension ref="A1:AB1136"/>
  <sheetViews>
    <sheetView tabSelected="1" zoomScaleNormal="100" workbookViewId="0">
      <pane xSplit="5" ySplit="2" topLeftCell="F425" activePane="bottomRight" state="frozen"/>
      <selection activeCell="V28" sqref="V28"/>
      <selection pane="topRight" activeCell="V28" sqref="V28"/>
      <selection pane="bottomLeft" activeCell="V28" sqref="V28"/>
      <selection pane="bottomRight" activeCell="K437" sqref="K437"/>
    </sheetView>
  </sheetViews>
  <sheetFormatPr defaultColWidth="11.42578125" defaultRowHeight="15"/>
  <cols>
    <col min="1" max="1" width="1.42578125" style="7" hidden="1" customWidth="1"/>
    <col min="2" max="2" width="12.85546875" style="2" customWidth="1"/>
    <col min="3" max="3" width="5" bestFit="1" customWidth="1"/>
    <col min="4" max="4" width="5" style="9" bestFit="1" customWidth="1"/>
    <col min="5" max="5" width="17.42578125" customWidth="1"/>
    <col min="6" max="6" width="51.28515625" style="9" customWidth="1"/>
    <col min="7" max="7" width="12.42578125" style="9" bestFit="1" customWidth="1"/>
    <col min="8" max="8" width="12.28515625" style="9" bestFit="1" customWidth="1"/>
    <col min="9" max="9" width="4" bestFit="1" customWidth="1"/>
    <col min="10" max="10" width="14" style="9" customWidth="1"/>
    <col min="11" max="11" width="13.42578125" style="9" bestFit="1" customWidth="1"/>
    <col min="12" max="12" width="4.5703125" bestFit="1" customWidth="1"/>
    <col min="13" max="13" width="4.85546875" style="2" customWidth="1"/>
    <col min="14" max="14" width="6.140625" customWidth="1"/>
    <col min="15" max="15" width="18" customWidth="1"/>
    <col min="16" max="16" width="6.5703125" customWidth="1"/>
    <col min="17" max="17" width="6.140625" customWidth="1"/>
    <col min="18" max="18" width="5.28515625" customWidth="1"/>
    <col min="19" max="19" width="9.28515625" style="2" bestFit="1" customWidth="1"/>
    <col min="20" max="20" width="8.85546875" style="2" customWidth="1"/>
    <col min="21" max="23" width="8.7109375" customWidth="1"/>
    <col min="24" max="24" width="8.28515625" style="148" customWidth="1"/>
    <col min="25" max="25" width="11.42578125" style="23" customWidth="1"/>
    <col min="26" max="28" width="2" style="22" hidden="1" customWidth="1"/>
  </cols>
  <sheetData>
    <row r="1" spans="1:28" ht="15.75" hidden="1" thickBot="1">
      <c r="A1" s="7" t="s">
        <v>4683</v>
      </c>
      <c r="M1" s="2" t="s">
        <v>3732</v>
      </c>
      <c r="Z1" s="22" t="s">
        <v>4682</v>
      </c>
      <c r="AA1" s="22" t="s">
        <v>4682</v>
      </c>
      <c r="AB1" s="22" t="s">
        <v>4682</v>
      </c>
    </row>
    <row r="2" spans="1:28" s="26" customFormat="1" ht="58.5" customHeight="1" thickBot="1">
      <c r="B2" s="29" t="s">
        <v>4201</v>
      </c>
      <c r="C2" s="27" t="s">
        <v>3657</v>
      </c>
      <c r="D2" s="27" t="s">
        <v>3624</v>
      </c>
      <c r="E2" s="27" t="s">
        <v>17</v>
      </c>
      <c r="F2" s="27" t="s">
        <v>3728</v>
      </c>
      <c r="G2" s="27" t="s">
        <v>4684</v>
      </c>
      <c r="H2" s="27" t="s">
        <v>4685</v>
      </c>
      <c r="I2" s="27" t="s">
        <v>3730</v>
      </c>
      <c r="J2" s="27" t="s">
        <v>22</v>
      </c>
      <c r="K2" s="27" t="s">
        <v>3731</v>
      </c>
      <c r="L2" s="27" t="s">
        <v>4686</v>
      </c>
      <c r="M2" s="29" t="s">
        <v>4687</v>
      </c>
      <c r="N2" s="27" t="s">
        <v>3733</v>
      </c>
      <c r="O2" s="29" t="s">
        <v>3729</v>
      </c>
      <c r="P2" s="29" t="s">
        <v>3659</v>
      </c>
      <c r="Q2" s="29" t="s">
        <v>36</v>
      </c>
      <c r="R2" s="29" t="s">
        <v>4688</v>
      </c>
      <c r="S2" s="29" t="s">
        <v>4689</v>
      </c>
      <c r="T2" s="29" t="s">
        <v>3740</v>
      </c>
      <c r="U2" s="29" t="s">
        <v>4690</v>
      </c>
      <c r="V2" s="29" t="s">
        <v>4691</v>
      </c>
      <c r="W2" s="29" t="s">
        <v>4692</v>
      </c>
      <c r="X2" s="149" t="s">
        <v>3623</v>
      </c>
      <c r="Y2" s="27" t="s">
        <v>3632</v>
      </c>
      <c r="Z2" s="27" t="s">
        <v>3625</v>
      </c>
      <c r="AA2" s="27" t="s">
        <v>4195</v>
      </c>
      <c r="AB2" s="27" t="s">
        <v>4196</v>
      </c>
    </row>
    <row r="3" spans="1:28" s="26" customFormat="1" ht="30" customHeight="1">
      <c r="B3" s="97" t="s">
        <v>4207</v>
      </c>
      <c r="C3" s="97"/>
      <c r="D3" s="97"/>
      <c r="E3" s="34"/>
      <c r="F3" s="35"/>
      <c r="G3" s="35"/>
      <c r="H3" s="35"/>
      <c r="I3" s="35"/>
      <c r="J3" s="35"/>
      <c r="K3" s="35"/>
      <c r="L3" s="35"/>
      <c r="M3" s="36"/>
      <c r="N3" s="35"/>
      <c r="O3" s="36"/>
      <c r="P3" s="36"/>
      <c r="Q3" s="36"/>
      <c r="R3" s="36"/>
      <c r="S3" s="36"/>
      <c r="T3" s="36"/>
      <c r="U3" s="36"/>
      <c r="V3" s="36"/>
      <c r="W3" s="36"/>
      <c r="X3" s="150"/>
      <c r="Y3" s="36"/>
      <c r="Z3" s="36"/>
      <c r="AA3" s="36"/>
      <c r="AB3" s="36"/>
    </row>
    <row r="4" spans="1:28" ht="15.75">
      <c r="B4" s="8" t="str">
        <f>INDEX(Articles!$1:$1048576,MATCH(E4,Articles!D:D,0),6)</f>
        <v>1</v>
      </c>
      <c r="C4" s="8" t="str">
        <f>INDEX(Articles!$1:$1048576,MATCH(E4,Articles!D:D,0),7)</f>
        <v/>
      </c>
      <c r="D4" s="28" t="str">
        <f>HYPERLINK(INDEX(Articles!$1:$1048576,MATCH(E4,Articles!D:D,0),24),"Lien")</f>
        <v>Lien</v>
      </c>
      <c r="E4" s="30" t="s">
        <v>1475</v>
      </c>
      <c r="F4" s="18" t="str">
        <f>INDEX(Articles!$1:$1048576,MATCH(E4,Articles!D:D,0),5)</f>
        <v>BBE Ø50 CYL MULTICOLORE</v>
      </c>
      <c r="G4" s="18" t="str">
        <f>INDEX(Articles!$1:$1048576,MATCH(E4,Articles!D:D,0),8)</f>
        <v>BOMBE</v>
      </c>
      <c r="H4" s="18" t="str">
        <f>INDEX(Articles!$1:$1048576,MATCH(E4,Articles!D:D,0),9)</f>
        <v>CYLIND</v>
      </c>
      <c r="I4" s="8">
        <f>INDEX(Articles!$1:$1048576,MATCH(E4,Articles!D:D,0),10)</f>
        <v>50</v>
      </c>
      <c r="J4" s="18" t="str">
        <f>INDEX(Articles!$1:$1048576,MATCH(E4,Articles!D:D,0),11)</f>
        <v>PIVOINE</v>
      </c>
      <c r="K4" s="18" t="str">
        <f>INDEX(Articles!$1:$1048576,MATCH(E4,Articles!D:D,0),12)</f>
        <v>MULTICOLORE</v>
      </c>
      <c r="L4" s="8" t="str">
        <f>INDEX(Articles!$1:$1048576,MATCH(E4,Articles!D:D,0),13)</f>
        <v>EU</v>
      </c>
      <c r="M4" s="8" t="str">
        <f>INDEX(Articles!$1:$1048576,MATCH(E4,Articles!D:D,0),14)</f>
        <v>F4</v>
      </c>
      <c r="N4" s="8" t="str">
        <f>INDEX(Articles!$1:$1048576,MATCH(E4,Articles!D:D,0),15)</f>
        <v>1.3G</v>
      </c>
      <c r="O4" s="8" t="str">
        <f>INDEX(Articles!$1:$1048576,MATCH(E4,Articles!D:D,0),16)</f>
        <v>0589-F4-0387</v>
      </c>
      <c r="P4" s="8">
        <f>INDEX(Articles!$1:$1048576,MATCH(E4,Articles!D:D,0),17)*1000</f>
        <v>60</v>
      </c>
      <c r="Q4" s="8" t="str">
        <f>INDEX(Articles!$1:$1048576,MATCH(E4,Articles!D:D,0),18)</f>
        <v>2</v>
      </c>
      <c r="R4" s="8">
        <f>INDEX(Articles!$1:$1048576,MATCH(E4,Articles!D:D,0),19)</f>
        <v>50</v>
      </c>
      <c r="S4" s="2" t="str">
        <f>IF(INDEX('Unités CA'!$1:$1048576,MATCH(E4,'Unités CA'!D:D,0),5)=0,"",INDEX('Unités CA'!$1:$1048576,MATCH(E4,'Unités CA'!D:D,0),5))</f>
        <v>0140/CA</v>
      </c>
      <c r="T4" s="2" t="str">
        <f>IF(INDEX('Unités BTE'!$1:$1048576,MATCH(E4,'Unités CA'!D:D,0),5)=0,"",INDEX('Unités BTE'!$1:$1048576,MATCH(E4,'Unités CA'!D:D,0),5))</f>
        <v/>
      </c>
      <c r="U4" s="7">
        <f>IFERROR(INDEX('Prix PRO CA'!$1:$1048576,MATCH(E4,'Prix PRO CA'!D:D,0),10),"")</f>
        <v>693</v>
      </c>
      <c r="V4" s="7" t="str">
        <f>IFERROR(INDEX('Prix PRO CA'!$1:$1048576,MATCH(E4,'Prix PRO BTE'!D:D,0),10),"")</f>
        <v/>
      </c>
      <c r="W4" s="7">
        <f>+IFERROR(INDEX('Prix PRO PCS'!$1:$1048576,MATCH(E4,'Prix PRO PCS'!D:D,0),10),"")</f>
        <v>4.95</v>
      </c>
      <c r="X4" s="148" t="str">
        <f>IF(B4="OPPORTUNITE",AA4,IF(AA4&lt;=0,"Non",IF(AA4&gt;10,"Oui","Inf à 10")))</f>
        <v>Oui</v>
      </c>
      <c r="Y4" s="24">
        <f>IFERROR(INDEX(LigneAchat!$1:$1048576,MATCH(E4,LigneAchat!D:D,0),5),"")</f>
        <v>44301</v>
      </c>
      <c r="Z4" s="22">
        <f>INDEX(Articles!$1:$1048576,MATCH(E4,Articles!D:D,0),21)</f>
        <v>295</v>
      </c>
      <c r="AA4" s="22">
        <f t="shared" ref="AA4:AA21" si="0">+Z4-AB4</f>
        <v>295</v>
      </c>
      <c r="AB4" s="22">
        <f>+INDEX(Articles!$1:$1048576,MATCH(E4,Articles!D:D,0),23)</f>
        <v>0</v>
      </c>
    </row>
    <row r="5" spans="1:28" ht="15.75">
      <c r="B5" s="8" t="str">
        <f>INDEX(Articles!$1:$1048576,MATCH(E5,Articles!D:D,0),6)</f>
        <v>1</v>
      </c>
      <c r="C5" s="8" t="str">
        <f>INDEX(Articles!$1:$1048576,MATCH(E5,Articles!D:D,0),7)</f>
        <v/>
      </c>
      <c r="D5" s="28" t="str">
        <f>HYPERLINK(INDEX(Articles!$1:$1048576,MATCH(E5,Articles!D:D,0),24),"Lien")</f>
        <v>Lien</v>
      </c>
      <c r="E5" s="6" t="s">
        <v>1693</v>
      </c>
      <c r="F5" s="18" t="str">
        <f>INDEX(Articles!$1:$1048576,MATCH(E5,Articles!D:D,0),5)</f>
        <v>BBE Ø50 KAMURO + TC KAMURO</v>
      </c>
      <c r="G5" s="18" t="str">
        <f>INDEX(Articles!$1:$1048576,MATCH(E5,Articles!D:D,0),8)</f>
        <v>BOMBE</v>
      </c>
      <c r="H5" s="18" t="str">
        <f>INDEX(Articles!$1:$1048576,MATCH(E5,Articles!D:D,0),9)</f>
        <v>SPHERIQUE</v>
      </c>
      <c r="I5" s="8">
        <f>INDEX(Articles!$1:$1048576,MATCH(E5,Articles!D:D,0),10)</f>
        <v>50</v>
      </c>
      <c r="J5" s="18" t="str">
        <f>INDEX(Articles!$1:$1048576,MATCH(E5,Articles!D:D,0),11)</f>
        <v>PLEUREUR</v>
      </c>
      <c r="K5" s="18" t="str">
        <f>INDEX(Articles!$1:$1048576,MATCH(E5,Articles!D:D,0),12)</f>
        <v>KAMURO</v>
      </c>
      <c r="L5" s="8" t="str">
        <f>INDEX(Articles!$1:$1048576,MATCH(E5,Articles!D:D,0),13)</f>
        <v>EU</v>
      </c>
      <c r="M5" s="8" t="str">
        <f>INDEX(Articles!$1:$1048576,MATCH(E5,Articles!D:D,0),14)</f>
        <v>F4</v>
      </c>
      <c r="N5" s="8" t="str">
        <f>INDEX(Articles!$1:$1048576,MATCH(E5,Articles!D:D,0),15)</f>
        <v>1.3G</v>
      </c>
      <c r="O5" s="8" t="str">
        <f>INDEX(Articles!$1:$1048576,MATCH(E5,Articles!D:D,0),16)</f>
        <v>0163-F4-2220</v>
      </c>
      <c r="P5" s="8">
        <f>INDEX(Articles!$1:$1048576,MATCH(E5,Articles!D:D,0),17)*1000</f>
        <v>91</v>
      </c>
      <c r="Q5" s="8" t="str">
        <f>INDEX(Articles!$1:$1048576,MATCH(E5,Articles!D:D,0),18)</f>
        <v>2</v>
      </c>
      <c r="R5" s="8">
        <f>INDEX(Articles!$1:$1048576,MATCH(E5,Articles!D:D,0),19)</f>
        <v>50</v>
      </c>
      <c r="S5" s="2" t="str">
        <f>IF(INDEX('Unités CA'!$1:$1048576,MATCH(E5,'Unités CA'!D:D,0),5)=0,"",INDEX('Unités CA'!$1:$1048576,MATCH(E5,'Unités CA'!D:D,0),5))</f>
        <v>0120/CA</v>
      </c>
      <c r="T5" s="2" t="str">
        <f>IF(INDEX('Unités BTE'!$1:$1048576,MATCH(E5,'Unités CA'!D:D,0),5)=0,"",INDEX('Unités BTE'!$1:$1048576,MATCH(E5,'Unités CA'!D:D,0),5))</f>
        <v/>
      </c>
      <c r="U5" s="7">
        <f>IFERROR(INDEX('Prix PRO CA'!$1:$1048576,MATCH(E5,'Prix PRO CA'!D:D,0),10),"")</f>
        <v>1068</v>
      </c>
      <c r="V5" s="7" t="str">
        <f>IFERROR(INDEX('Prix PRO CA'!$1:$1048576,MATCH(E5,'Prix PRO BTE'!D:D,0),10),"")</f>
        <v/>
      </c>
      <c r="W5" s="7">
        <f>+IFERROR(INDEX('Prix PRO PCS'!$1:$1048576,MATCH(E5,'Prix PRO PCS'!D:D,0),10),"")</f>
        <v>8.9</v>
      </c>
      <c r="X5" s="148" t="str">
        <f t="shared" ref="X5:X68" si="1">IF(B5="OPPORTUNITE",AA5,IF(AA5&lt;=0,"Non",IF(AA5&gt;10,"Oui","Inf à 10")))</f>
        <v>Oui</v>
      </c>
      <c r="Y5" s="24" t="str">
        <f>IFERROR(INDEX(LigneAchat!$1:$1048576,MATCH(E5,LigneAchat!D:D,0),5),"")</f>
        <v/>
      </c>
      <c r="Z5" s="22">
        <f>INDEX(Articles!$1:$1048576,MATCH(E5,Articles!D:D,0),21)</f>
        <v>154</v>
      </c>
      <c r="AA5" s="22">
        <f t="shared" si="0"/>
        <v>154</v>
      </c>
      <c r="AB5" s="22">
        <f>+INDEX(Articles!$1:$1048576,MATCH(E5,Articles!D:D,0),23)</f>
        <v>0</v>
      </c>
    </row>
    <row r="6" spans="1:28" ht="15.75">
      <c r="B6" s="8" t="str">
        <f>INDEX(Articles!$1:$1048576,MATCH(E6,Articles!D:D,0),6)</f>
        <v>1</v>
      </c>
      <c r="C6" s="8" t="str">
        <f>INDEX(Articles!$1:$1048576,MATCH(E6,Articles!D:D,0),7)</f>
        <v/>
      </c>
      <c r="D6" s="28" t="str">
        <f>HYPERLINK(INDEX(Articles!$1:$1048576,MATCH(E6,Articles!D:D,0),24),"Lien")</f>
        <v>Lien</v>
      </c>
      <c r="E6" s="6" t="s">
        <v>1702</v>
      </c>
      <c r="F6" s="18" t="str">
        <f>INDEX(Articles!$1:$1048576,MATCH(E6,Articles!D:D,0),5)</f>
        <v>BBE Ø50 KAMURO</v>
      </c>
      <c r="G6" s="18" t="str">
        <f>INDEX(Articles!$1:$1048576,MATCH(E6,Articles!D:D,0),8)</f>
        <v>BOMBE</v>
      </c>
      <c r="H6" s="18" t="str">
        <f>INDEX(Articles!$1:$1048576,MATCH(E6,Articles!D:D,0),9)</f>
        <v>SPHERIQUE</v>
      </c>
      <c r="I6" s="8">
        <f>INDEX(Articles!$1:$1048576,MATCH(E6,Articles!D:D,0),10)</f>
        <v>50</v>
      </c>
      <c r="J6" s="18" t="str">
        <f>INDEX(Articles!$1:$1048576,MATCH(E6,Articles!D:D,0),11)</f>
        <v>PLEUREUR</v>
      </c>
      <c r="K6" s="18" t="str">
        <f>INDEX(Articles!$1:$1048576,MATCH(E6,Articles!D:D,0),12)</f>
        <v>KAMURO</v>
      </c>
      <c r="L6" s="8" t="str">
        <f>INDEX(Articles!$1:$1048576,MATCH(E6,Articles!D:D,0),13)</f>
        <v>EU</v>
      </c>
      <c r="M6" s="8" t="str">
        <f>INDEX(Articles!$1:$1048576,MATCH(E6,Articles!D:D,0),14)</f>
        <v>F4</v>
      </c>
      <c r="N6" s="8" t="str">
        <f>INDEX(Articles!$1:$1048576,MATCH(E6,Articles!D:D,0),15)</f>
        <v>1.3G</v>
      </c>
      <c r="O6" s="8" t="str">
        <f>INDEX(Articles!$1:$1048576,MATCH(E6,Articles!D:D,0),16)</f>
        <v>0163-F4-2220</v>
      </c>
      <c r="P6" s="8">
        <f>INDEX(Articles!$1:$1048576,MATCH(E6,Articles!D:D,0),17)*1000</f>
        <v>85</v>
      </c>
      <c r="Q6" s="8" t="str">
        <f>INDEX(Articles!$1:$1048576,MATCH(E6,Articles!D:D,0),18)</f>
        <v>2</v>
      </c>
      <c r="R6" s="8">
        <f>INDEX(Articles!$1:$1048576,MATCH(E6,Articles!D:D,0),19)</f>
        <v>50</v>
      </c>
      <c r="S6" s="2" t="str">
        <f>IF(INDEX('Unités CA'!$1:$1048576,MATCH(E6,'Unités CA'!D:D,0),5)=0,"",INDEX('Unités CA'!$1:$1048576,MATCH(E6,'Unités CA'!D:D,0),5))</f>
        <v>0145/CA</v>
      </c>
      <c r="T6" s="2" t="str">
        <f>IF(INDEX('Unités BTE'!$1:$1048576,MATCH(E6,'Unités CA'!D:D,0),5)=0,"",INDEX('Unités BTE'!$1:$1048576,MATCH(E6,'Unités CA'!D:D,0),5))</f>
        <v/>
      </c>
      <c r="U6" s="7">
        <f>IFERROR(INDEX('Prix PRO CA'!$1:$1048576,MATCH(E6,'Prix PRO CA'!D:D,0),10),"")</f>
        <v>858.4</v>
      </c>
      <c r="V6" s="7" t="str">
        <f>IFERROR(INDEX('Prix PRO CA'!$1:$1048576,MATCH(E6,'Prix PRO BTE'!D:D,0),10),"")</f>
        <v/>
      </c>
      <c r="W6" s="7">
        <f>+IFERROR(INDEX('Prix PRO PCS'!$1:$1048576,MATCH(E6,'Prix PRO PCS'!D:D,0),10),"")</f>
        <v>5.92</v>
      </c>
      <c r="X6" s="148" t="str">
        <f t="shared" si="1"/>
        <v>Oui</v>
      </c>
      <c r="Y6" s="24">
        <f>IFERROR(INDEX(LigneAchat!$1:$1048576,MATCH(E6,LigneAchat!D:D,0),5),"")</f>
        <v>44301</v>
      </c>
      <c r="Z6" s="22">
        <f>INDEX(Articles!$1:$1048576,MATCH(E6,Articles!D:D,0),21)</f>
        <v>52</v>
      </c>
      <c r="AA6" s="22">
        <f t="shared" si="0"/>
        <v>52</v>
      </c>
      <c r="AB6" s="22">
        <f>+INDEX(Articles!$1:$1048576,MATCH(E6,Articles!D:D,0),23)</f>
        <v>0</v>
      </c>
    </row>
    <row r="7" spans="1:28" ht="15.75">
      <c r="B7" s="8" t="str">
        <f>INDEX(Articles!$1:$1048576,MATCH(E7,Articles!D:D,0),6)</f>
        <v>1</v>
      </c>
      <c r="C7" s="8" t="str">
        <f>INDEX(Articles!$1:$1048576,MATCH(E7,Articles!D:D,0),7)</f>
        <v/>
      </c>
      <c r="D7" s="28" t="str">
        <f>HYPERLINK(INDEX(Articles!$1:$1048576,MATCH(E7,Articles!D:D,0),24),"Lien")</f>
        <v>Lien</v>
      </c>
      <c r="E7" s="4" t="s">
        <v>1663</v>
      </c>
      <c r="F7" s="18" t="str">
        <f>INDEX(Articles!$1:$1048576,MATCH(E7,Articles!D:D,0),5)</f>
        <v>BBE Ø50 PAILLETTES ARGENT + TC ARGENT</v>
      </c>
      <c r="G7" s="18" t="str">
        <f>INDEX(Articles!$1:$1048576,MATCH(E7,Articles!D:D,0),8)</f>
        <v>BOMBE</v>
      </c>
      <c r="H7" s="18" t="str">
        <f>INDEX(Articles!$1:$1048576,MATCH(E7,Articles!D:D,0),9)</f>
        <v>SPHERIQUE</v>
      </c>
      <c r="I7" s="8">
        <f>INDEX(Articles!$1:$1048576,MATCH(E7,Articles!D:D,0),10)</f>
        <v>50</v>
      </c>
      <c r="J7" s="18" t="str">
        <f>INDEX(Articles!$1:$1048576,MATCH(E7,Articles!D:D,0),11)</f>
        <v>CLIGNO</v>
      </c>
      <c r="K7" s="18" t="str">
        <f>INDEX(Articles!$1:$1048576,MATCH(E7,Articles!D:D,0),12)</f>
        <v>ARGENT</v>
      </c>
      <c r="L7" s="8" t="str">
        <f>INDEX(Articles!$1:$1048576,MATCH(E7,Articles!D:D,0),13)</f>
        <v>EU</v>
      </c>
      <c r="M7" s="8" t="str">
        <f>INDEX(Articles!$1:$1048576,MATCH(E7,Articles!D:D,0),14)</f>
        <v>F4</v>
      </c>
      <c r="N7" s="8" t="str">
        <f>INDEX(Articles!$1:$1048576,MATCH(E7,Articles!D:D,0),15)</f>
        <v>1.3G</v>
      </c>
      <c r="O7" s="8" t="str">
        <f>INDEX(Articles!$1:$1048576,MATCH(E7,Articles!D:D,0),16)</f>
        <v>0163-F4-2220</v>
      </c>
      <c r="P7" s="8">
        <f>INDEX(Articles!$1:$1048576,MATCH(E7,Articles!D:D,0),17)*1000</f>
        <v>91</v>
      </c>
      <c r="Q7" s="8" t="str">
        <f>INDEX(Articles!$1:$1048576,MATCH(E7,Articles!D:D,0),18)</f>
        <v>2</v>
      </c>
      <c r="R7" s="8">
        <f>INDEX(Articles!$1:$1048576,MATCH(E7,Articles!D:D,0),19)</f>
        <v>50</v>
      </c>
      <c r="S7" s="2" t="str">
        <f>IF(INDEX('Unités CA'!$1:$1048576,MATCH(E7,'Unités CA'!D:D,0),5)=0,"",INDEX('Unités CA'!$1:$1048576,MATCH(E7,'Unités CA'!D:D,0),5))</f>
        <v>0120/CA</v>
      </c>
      <c r="T7" s="2" t="str">
        <f>IF(INDEX('Unités BTE'!$1:$1048576,MATCH(E7,'Unités CA'!D:D,0),5)=0,"",INDEX('Unités BTE'!$1:$1048576,MATCH(E7,'Unités CA'!D:D,0),5))</f>
        <v/>
      </c>
      <c r="U7" s="7">
        <f>IFERROR(INDEX('Prix PRO CA'!$1:$1048576,MATCH(E7,'Prix PRO CA'!D:D,0),10),"")</f>
        <v>928.8</v>
      </c>
      <c r="V7" s="7" t="str">
        <f>IFERROR(INDEX('Prix PRO CA'!$1:$1048576,MATCH(E7,'Prix PRO BTE'!D:D,0),10),"")</f>
        <v/>
      </c>
      <c r="W7" s="7">
        <f>+IFERROR(INDEX('Prix PRO PCS'!$1:$1048576,MATCH(E7,'Prix PRO PCS'!D:D,0),10),"")</f>
        <v>7.74</v>
      </c>
      <c r="X7" s="148" t="str">
        <f t="shared" si="1"/>
        <v>Oui</v>
      </c>
      <c r="Y7" s="24" t="str">
        <f>IFERROR(INDEX(LigneAchat!$1:$1048576,MATCH(E7,LigneAchat!D:D,0),5),"")</f>
        <v/>
      </c>
      <c r="Z7" s="22">
        <f>INDEX(Articles!$1:$1048576,MATCH(E7,Articles!D:D,0),21)</f>
        <v>156</v>
      </c>
      <c r="AA7" s="22">
        <f t="shared" si="0"/>
        <v>156</v>
      </c>
      <c r="AB7" s="22">
        <f>+INDEX(Articles!$1:$1048576,MATCH(E7,Articles!D:D,0),23)</f>
        <v>0</v>
      </c>
    </row>
    <row r="8" spans="1:28" ht="15.75">
      <c r="B8" s="8" t="str">
        <f>INDEX(Articles!$1:$1048576,MATCH(E8,Articles!D:D,0),6)</f>
        <v>1</v>
      </c>
      <c r="C8" s="8" t="str">
        <f>INDEX(Articles!$1:$1048576,MATCH(E8,Articles!D:D,0),7)</f>
        <v>2019</v>
      </c>
      <c r="D8" s="28" t="str">
        <f>HYPERLINK(INDEX(Articles!$1:$1048576,MATCH(E8,Articles!D:D,0),24),"Lien")</f>
        <v>Lien</v>
      </c>
      <c r="E8" s="5" t="s">
        <v>3390</v>
      </c>
      <c r="F8" s="18" t="str">
        <f>INDEX(Articles!$1:$1048576,MATCH(E8,Articles!D:D,0),5)</f>
        <v>BBE Ø50 PAILLETTES OR À CLIGNO ROSE</v>
      </c>
      <c r="G8" s="18" t="str">
        <f>INDEX(Articles!$1:$1048576,MATCH(E8,Articles!D:D,0),8)</f>
        <v>BOMBE</v>
      </c>
      <c r="H8" s="18" t="str">
        <f>INDEX(Articles!$1:$1048576,MATCH(E8,Articles!D:D,0),9)</f>
        <v>SPHERIQUE</v>
      </c>
      <c r="I8" s="8">
        <f>INDEX(Articles!$1:$1048576,MATCH(E8,Articles!D:D,0),10)</f>
        <v>50</v>
      </c>
      <c r="J8" s="18" t="str">
        <f>INDEX(Articles!$1:$1048576,MATCH(E8,Articles!D:D,0),11)</f>
        <v>CLIGNO</v>
      </c>
      <c r="K8" s="18" t="str">
        <f>INDEX(Articles!$1:$1048576,MATCH(E8,Articles!D:D,0),12)</f>
        <v>ROSE</v>
      </c>
      <c r="L8" s="8" t="str">
        <f>INDEX(Articles!$1:$1048576,MATCH(E8,Articles!D:D,0),13)</f>
        <v>EU</v>
      </c>
      <c r="M8" s="8" t="str">
        <f>INDEX(Articles!$1:$1048576,MATCH(E8,Articles!D:D,0),14)</f>
        <v>F4</v>
      </c>
      <c r="N8" s="8" t="str">
        <f>INDEX(Articles!$1:$1048576,MATCH(E8,Articles!D:D,0),15)</f>
        <v>1.3G</v>
      </c>
      <c r="O8" s="8" t="str">
        <f>INDEX(Articles!$1:$1048576,MATCH(E8,Articles!D:D,0),16)</f>
        <v>0163-F4-2220</v>
      </c>
      <c r="P8" s="8">
        <f>INDEX(Articles!$1:$1048576,MATCH(E8,Articles!D:D,0),17)*1000</f>
        <v>91</v>
      </c>
      <c r="Q8" s="8" t="str">
        <f>INDEX(Articles!$1:$1048576,MATCH(E8,Articles!D:D,0),18)</f>
        <v>2</v>
      </c>
      <c r="R8" s="8">
        <f>INDEX(Articles!$1:$1048576,MATCH(E8,Articles!D:D,0),19)</f>
        <v>50</v>
      </c>
      <c r="S8" s="2" t="str">
        <f>IF(INDEX('Unités CA'!$1:$1048576,MATCH(E8,'Unités CA'!D:D,0),5)=0,"",INDEX('Unités CA'!$1:$1048576,MATCH(E8,'Unités CA'!D:D,0),5))</f>
        <v>0120/CA</v>
      </c>
      <c r="T8" s="2" t="str">
        <f>IF(INDEX('Unités BTE'!$1:$1048576,MATCH(E8,'Unités CA'!D:D,0),5)=0,"",INDEX('Unités BTE'!$1:$1048576,MATCH(E8,'Unités CA'!D:D,0),5))</f>
        <v/>
      </c>
      <c r="U8" s="7">
        <f>IFERROR(INDEX('Prix PRO CA'!$1:$1048576,MATCH(E8,'Prix PRO CA'!D:D,0),10),"")</f>
        <v>710.4</v>
      </c>
      <c r="V8" s="7" t="str">
        <f>IFERROR(INDEX('Prix PRO CA'!$1:$1048576,MATCH(E8,'Prix PRO BTE'!D:D,0),10),"")</f>
        <v/>
      </c>
      <c r="W8" s="7">
        <f>+IFERROR(INDEX('Prix PRO PCS'!$1:$1048576,MATCH(E8,'Prix PRO PCS'!D:D,0),10),"")</f>
        <v>5.92</v>
      </c>
      <c r="X8" s="148" t="str">
        <f t="shared" si="1"/>
        <v>Inf à 10</v>
      </c>
      <c r="Y8" s="24">
        <f>IFERROR(INDEX(LigneAchat!$1:$1048576,MATCH(E8,LigneAchat!D:D,0),5),"")</f>
        <v>44301</v>
      </c>
      <c r="Z8" s="22">
        <f>INDEX(Articles!$1:$1048576,MATCH(E8,Articles!D:D,0),21)</f>
        <v>84</v>
      </c>
      <c r="AA8" s="22">
        <f t="shared" si="0"/>
        <v>4</v>
      </c>
      <c r="AB8" s="22">
        <f>+INDEX(Articles!$1:$1048576,MATCH(E8,Articles!D:D,0),23)</f>
        <v>80</v>
      </c>
    </row>
    <row r="9" spans="1:28" ht="15.75">
      <c r="B9" s="8" t="str">
        <f>INDEX(Articles!$1:$1048576,MATCH(E9,Articles!D:D,0),6)</f>
        <v>1</v>
      </c>
      <c r="C9" s="8" t="str">
        <f>INDEX(Articles!$1:$1048576,MATCH(E9,Articles!D:D,0),7)</f>
        <v/>
      </c>
      <c r="D9" s="28" t="str">
        <f>HYPERLINK(INDEX(Articles!$1:$1048576,MATCH(E9,Articles!D:D,0),24),"Lien")</f>
        <v>Lien</v>
      </c>
      <c r="E9" s="3" t="s">
        <v>1478</v>
      </c>
      <c r="F9" s="18" t="str">
        <f>INDEX(Articles!$1:$1048576,MATCH(E9,Articles!D:D,0),5)</f>
        <v>BBE Ø50 CYL SCINTILLANT OR</v>
      </c>
      <c r="G9" s="18" t="str">
        <f>INDEX(Articles!$1:$1048576,MATCH(E9,Articles!D:D,0),8)</f>
        <v>BOMBE</v>
      </c>
      <c r="H9" s="18" t="str">
        <f>INDEX(Articles!$1:$1048576,MATCH(E9,Articles!D:D,0),9)</f>
        <v>CYLIND</v>
      </c>
      <c r="I9" s="8">
        <f>INDEX(Articles!$1:$1048576,MATCH(E9,Articles!D:D,0),10)</f>
        <v>50</v>
      </c>
      <c r="J9" s="18" t="str">
        <f>INDEX(Articles!$1:$1048576,MATCH(E9,Articles!D:D,0),11)</f>
        <v>CLIGNO</v>
      </c>
      <c r="K9" s="18" t="str">
        <f>INDEX(Articles!$1:$1048576,MATCH(E9,Articles!D:D,0),12)</f>
        <v>OR</v>
      </c>
      <c r="L9" s="8" t="str">
        <f>INDEX(Articles!$1:$1048576,MATCH(E9,Articles!D:D,0),13)</f>
        <v>EU</v>
      </c>
      <c r="M9" s="8" t="str">
        <f>INDEX(Articles!$1:$1048576,MATCH(E9,Articles!D:D,0),14)</f>
        <v>F4</v>
      </c>
      <c r="N9" s="8" t="str">
        <f>INDEX(Articles!$1:$1048576,MATCH(E9,Articles!D:D,0),15)</f>
        <v>1.3G</v>
      </c>
      <c r="O9" s="8" t="str">
        <f>INDEX(Articles!$1:$1048576,MATCH(E9,Articles!D:D,0),16)</f>
        <v>0589-F4-0387</v>
      </c>
      <c r="P9" s="8">
        <f>INDEX(Articles!$1:$1048576,MATCH(E9,Articles!D:D,0),17)*1000</f>
        <v>60</v>
      </c>
      <c r="Q9" s="8" t="str">
        <f>INDEX(Articles!$1:$1048576,MATCH(E9,Articles!D:D,0),18)</f>
        <v>2</v>
      </c>
      <c r="R9" s="8">
        <f>INDEX(Articles!$1:$1048576,MATCH(E9,Articles!D:D,0),19)</f>
        <v>50</v>
      </c>
      <c r="S9" s="2" t="str">
        <f>IF(INDEX('Unités CA'!$1:$1048576,MATCH(E9,'Unités CA'!D:D,0),5)=0,"",INDEX('Unités CA'!$1:$1048576,MATCH(E9,'Unités CA'!D:D,0),5))</f>
        <v>0140/CA</v>
      </c>
      <c r="T9" s="2" t="str">
        <f>IF(INDEX('Unités BTE'!$1:$1048576,MATCH(E9,'Unités CA'!D:D,0),5)=0,"",INDEX('Unités BTE'!$1:$1048576,MATCH(E9,'Unités CA'!D:D,0),5))</f>
        <v/>
      </c>
      <c r="U9" s="7">
        <f>IFERROR(INDEX('Prix PRO CA'!$1:$1048576,MATCH(E9,'Prix PRO CA'!D:D,0),10),"")</f>
        <v>693</v>
      </c>
      <c r="V9" s="7" t="str">
        <f>IFERROR(INDEX('Prix PRO CA'!$1:$1048576,MATCH(E9,'Prix PRO BTE'!D:D,0),10),"")</f>
        <v/>
      </c>
      <c r="W9" s="7">
        <f>+IFERROR(INDEX('Prix PRO PCS'!$1:$1048576,MATCH(E9,'Prix PRO PCS'!D:D,0),10),"")</f>
        <v>4.95</v>
      </c>
      <c r="X9" s="148" t="str">
        <f t="shared" si="1"/>
        <v>Oui</v>
      </c>
      <c r="Y9" s="24">
        <f>IFERROR(INDEX(LigneAchat!$1:$1048576,MATCH(E9,LigneAchat!D:D,0),5),"")</f>
        <v>44301</v>
      </c>
      <c r="Z9" s="22">
        <f>INDEX(Articles!$1:$1048576,MATCH(E9,Articles!D:D,0),21)</f>
        <v>422</v>
      </c>
      <c r="AA9" s="22">
        <f t="shared" si="0"/>
        <v>422</v>
      </c>
      <c r="AB9" s="22">
        <f>+INDEX(Articles!$1:$1048576,MATCH(E9,Articles!D:D,0),23)</f>
        <v>0</v>
      </c>
    </row>
    <row r="10" spans="1:28" s="87" customFormat="1" ht="31.5" customHeight="1">
      <c r="B10" s="2" t="str">
        <f>INDEX(Articles!$1:$1048576,MATCH(E10,Articles!D:D,0),6)</f>
        <v>1</v>
      </c>
      <c r="C10" s="2" t="str">
        <f>INDEX(Articles!$1:$1048576,MATCH(E10,Articles!D:D,0),7)</f>
        <v>2020</v>
      </c>
      <c r="D10" s="88" t="str">
        <f>HYPERLINK(INDEX(Articles!$1:$1048576,MATCH(E10,Articles!D:D,0),24),"Lien")</f>
        <v>Lien</v>
      </c>
      <c r="E10" s="91" t="s">
        <v>3629</v>
      </c>
      <c r="F10" s="9" t="str">
        <f>INDEX(Articles!$1:$1048576,MATCH(E10,Articles!D:D,0),5)</f>
        <v>BBE Ø50 SONORE</v>
      </c>
      <c r="G10" s="9" t="str">
        <f>INDEX(Articles!$1:$1048576,MATCH(E10,Articles!D:D,0),8)</f>
        <v>BOMBE</v>
      </c>
      <c r="H10" s="9" t="str">
        <f>INDEX(Articles!$1:$1048576,MATCH(E10,Articles!D:D,0),9)</f>
        <v>SPHERIQUE</v>
      </c>
      <c r="I10" s="2">
        <f>INDEX(Articles!$1:$1048576,MATCH(E10,Articles!D:D,0),10)</f>
        <v>50</v>
      </c>
      <c r="J10" s="9" t="str">
        <f>INDEX(Articles!$1:$1048576,MATCH(E10,Articles!D:D,0),11)</f>
        <v>DETONATION</v>
      </c>
      <c r="K10" s="9" t="str">
        <f>INDEX(Articles!$1:$1048576,MATCH(E10,Articles!D:D,0),12)</f>
        <v>OR</v>
      </c>
      <c r="L10" s="2" t="str">
        <f>INDEX(Articles!$1:$1048576,MATCH(E10,Articles!D:D,0),13)</f>
        <v>CN</v>
      </c>
      <c r="M10" s="2" t="str">
        <f>INDEX(Articles!$1:$1048576,MATCH(E10,Articles!D:D,0),14)</f>
        <v>F4</v>
      </c>
      <c r="N10" s="2" t="str">
        <f>INDEX(Articles!$1:$1048576,MATCH(E10,Articles!D:D,0),15)</f>
        <v>1.3G</v>
      </c>
      <c r="O10" s="2" t="str">
        <f>INDEX(Articles!$1:$1048576,MATCH(E10,Articles!D:D,0),16)</f>
        <v>2806-F4-000984</v>
      </c>
      <c r="P10" s="2">
        <f>INDEX(Articles!$1:$1048576,MATCH(E10,Articles!D:D,0),17)*1000</f>
        <v>40</v>
      </c>
      <c r="Q10" s="2" t="str">
        <f>INDEX(Articles!$1:$1048576,MATCH(E10,Articles!D:D,0),18)</f>
        <v>2</v>
      </c>
      <c r="R10" s="2">
        <f>INDEX(Articles!$1:$1048576,MATCH(E10,Articles!D:D,0),19)</f>
        <v>50</v>
      </c>
      <c r="S10" s="2" t="str">
        <f>IF(INDEX('Unités CA'!$1:$1048576,MATCH(E10,'Unités CA'!D:D,0),5)=0,"",INDEX('Unités CA'!$1:$1048576,MATCH(E10,'Unités CA'!D:D,0),5))</f>
        <v>0144/CA</v>
      </c>
      <c r="T10" s="2" t="str">
        <f>IF(INDEX('Unités BTE'!$1:$1048576,MATCH(E10,'Unités CA'!D:D,0),5)=0,"",INDEX('Unités BTE'!$1:$1048576,MATCH(E10,'Unités CA'!D:D,0),5))</f>
        <v/>
      </c>
      <c r="U10" s="87">
        <f>IFERROR(INDEX('Prix PRO CA'!$1:$1048576,MATCH(E10,'Prix PRO CA'!D:D,0),10),"")</f>
        <v>334.6</v>
      </c>
      <c r="V10" s="87" t="str">
        <f>IFERROR(INDEX('Prix PRO CA'!$1:$1048576,MATCH(E10,'Prix PRO BTE'!D:D,0),10),"")</f>
        <v/>
      </c>
      <c r="W10" s="87">
        <f>+IFERROR(INDEX('Prix PRO PCS'!$1:$1048576,MATCH(E10,'Prix PRO PCS'!D:D,0),10),"")</f>
        <v>3.01</v>
      </c>
      <c r="X10" s="148" t="str">
        <f t="shared" si="1"/>
        <v>Non</v>
      </c>
      <c r="Y10" s="89">
        <f>IFERROR(INDEX(LigneAchat!$1:$1048576,MATCH(E10,LigneAchat!D:D,0),5),"")</f>
        <v>44287</v>
      </c>
      <c r="Z10" s="90">
        <f>INDEX(Articles!$1:$1048576,MATCH(E10,Articles!D:D,0),21)</f>
        <v>0</v>
      </c>
      <c r="AA10" s="90">
        <f t="shared" si="0"/>
        <v>-23</v>
      </c>
      <c r="AB10" s="90">
        <f>+INDEX(Articles!$1:$1048576,MATCH(E10,Articles!D:D,0),23)</f>
        <v>23</v>
      </c>
    </row>
    <row r="11" spans="1:28" ht="15.75">
      <c r="B11" s="8" t="str">
        <f>INDEX(Articles!$1:$1048576,MATCH(E11,Articles!D:D,0),6)</f>
        <v>1</v>
      </c>
      <c r="C11" s="8" t="str">
        <f>INDEX(Articles!$1:$1048576,MATCH(E11,Articles!D:D,0),7)</f>
        <v/>
      </c>
      <c r="D11" s="28" t="str">
        <f>HYPERLINK(INDEX(Articles!$1:$1048576,MATCH(E11,Articles!D:D,0),24),"Lien")</f>
        <v>Lien</v>
      </c>
      <c r="E11" s="3" t="s">
        <v>2242</v>
      </c>
      <c r="F11" s="18" t="str">
        <f>INDEX(Articles!$1:$1048576,MATCH(E11,Articles!D:D,0),5)</f>
        <v>BBE Ø50 PIVOINE BLEUE</v>
      </c>
      <c r="G11" s="18" t="str">
        <f>INDEX(Articles!$1:$1048576,MATCH(E11,Articles!D:D,0),8)</f>
        <v>BOMBE</v>
      </c>
      <c r="H11" s="18" t="str">
        <f>INDEX(Articles!$1:$1048576,MATCH(E11,Articles!D:D,0),9)</f>
        <v>SPHERIQUE</v>
      </c>
      <c r="I11" s="8">
        <f>INDEX(Articles!$1:$1048576,MATCH(E11,Articles!D:D,0),10)</f>
        <v>50</v>
      </c>
      <c r="J11" s="18" t="str">
        <f>INDEX(Articles!$1:$1048576,MATCH(E11,Articles!D:D,0),11)</f>
        <v>PIVOINE</v>
      </c>
      <c r="K11" s="18" t="str">
        <f>INDEX(Articles!$1:$1048576,MATCH(E11,Articles!D:D,0),12)</f>
        <v>BLEU</v>
      </c>
      <c r="L11" s="8" t="str">
        <f>INDEX(Articles!$1:$1048576,MATCH(E11,Articles!D:D,0),13)</f>
        <v>CN</v>
      </c>
      <c r="M11" s="8" t="str">
        <f>INDEX(Articles!$1:$1048576,MATCH(E11,Articles!D:D,0),14)</f>
        <v>F4</v>
      </c>
      <c r="N11" s="8" t="str">
        <f>INDEX(Articles!$1:$1048576,MATCH(E11,Articles!D:D,0),15)</f>
        <v>1.3G</v>
      </c>
      <c r="O11" s="8" t="str">
        <f>INDEX(Articles!$1:$1048576,MATCH(E11,Articles!D:D,0),16)</f>
        <v>1008-F4-69253578</v>
      </c>
      <c r="P11" s="8">
        <f>INDEX(Articles!$1:$1048576,MATCH(E11,Articles!D:D,0),17)*1000</f>
        <v>50</v>
      </c>
      <c r="Q11" s="8" t="str">
        <f>INDEX(Articles!$1:$1048576,MATCH(E11,Articles!D:D,0),18)</f>
        <v>2</v>
      </c>
      <c r="R11" s="8">
        <f>INDEX(Articles!$1:$1048576,MATCH(E11,Articles!D:D,0),19)</f>
        <v>50</v>
      </c>
      <c r="S11" s="2" t="str">
        <f>IF(INDEX('Unités CA'!$1:$1048576,MATCH(E11,'Unités CA'!D:D,0),5)=0,"",INDEX('Unités CA'!$1:$1048576,MATCH(E11,'Unités CA'!D:D,0),5))</f>
        <v>0144/CA</v>
      </c>
      <c r="T11" s="2" t="str">
        <f>IF(INDEX('Unités BTE'!$1:$1048576,MATCH(E11,'Unités CA'!D:D,0),5)=0,"",INDEX('Unités BTE'!$1:$1048576,MATCH(E11,'Unités CA'!D:D,0),5))</f>
        <v/>
      </c>
      <c r="U11" s="7">
        <f>IFERROR(INDEX('Prix PRO CA'!$1:$1048576,MATCH(E11,'Prix PRO CA'!D:D,0),10),"")</f>
        <v>344.48</v>
      </c>
      <c r="V11" s="7">
        <f>IFERROR(INDEX('Prix PRO CA'!$1:$1048576,MATCH(E11,'Prix PRO BTE'!D:D,0),10),"")</f>
        <v>164.08</v>
      </c>
      <c r="W11" s="7">
        <f>+IFERROR(INDEX('Prix PRO PCS'!$1:$1048576,MATCH(E11,'Prix PRO PCS'!D:D,0),10),"")</f>
        <v>3.01</v>
      </c>
      <c r="X11" s="148" t="str">
        <f t="shared" si="1"/>
        <v>Oui</v>
      </c>
      <c r="Y11" s="24" t="str">
        <f>IFERROR(INDEX(LigneAchat!$1:$1048576,MATCH(E11,LigneAchat!D:D,0),5),"")</f>
        <v/>
      </c>
      <c r="Z11" s="22">
        <f>INDEX(Articles!$1:$1048576,MATCH(E11,Articles!D:D,0),21)</f>
        <v>2757</v>
      </c>
      <c r="AA11" s="22">
        <f t="shared" si="0"/>
        <v>2757</v>
      </c>
      <c r="AB11" s="22">
        <f>+INDEX(Articles!$1:$1048576,MATCH(E11,Articles!D:D,0),23)</f>
        <v>0</v>
      </c>
    </row>
    <row r="12" spans="1:28" ht="15.75">
      <c r="B12" s="8" t="str">
        <f>INDEX(Articles!$1:$1048576,MATCH(E12,Articles!D:D,0),6)</f>
        <v>1</v>
      </c>
      <c r="C12" s="8" t="str">
        <f>INDEX(Articles!$1:$1048576,MATCH(E12,Articles!D:D,0),7)</f>
        <v/>
      </c>
      <c r="D12" s="28" t="str">
        <f>HYPERLINK(INDEX(Articles!$1:$1048576,MATCH(E12,Articles!D:D,0),24),"Lien")</f>
        <v>Lien</v>
      </c>
      <c r="E12" s="3" t="s">
        <v>2245</v>
      </c>
      <c r="F12" s="18" t="str">
        <f>INDEX(Articles!$1:$1048576,MATCH(E12,Articles!D:D,0),5)</f>
        <v>BBE Ø50 PIVOINE VERTE</v>
      </c>
      <c r="G12" s="18" t="str">
        <f>INDEX(Articles!$1:$1048576,MATCH(E12,Articles!D:D,0),8)</f>
        <v>BOMBE</v>
      </c>
      <c r="H12" s="18" t="str">
        <f>INDEX(Articles!$1:$1048576,MATCH(E12,Articles!D:D,0),9)</f>
        <v>SPHERIQUE</v>
      </c>
      <c r="I12" s="8">
        <f>INDEX(Articles!$1:$1048576,MATCH(E12,Articles!D:D,0),10)</f>
        <v>50</v>
      </c>
      <c r="J12" s="18" t="str">
        <f>INDEX(Articles!$1:$1048576,MATCH(E12,Articles!D:D,0),11)</f>
        <v>PIVOINE</v>
      </c>
      <c r="K12" s="18" t="str">
        <f>INDEX(Articles!$1:$1048576,MATCH(E12,Articles!D:D,0),12)</f>
        <v>VERT</v>
      </c>
      <c r="L12" s="8" t="str">
        <f>INDEX(Articles!$1:$1048576,MATCH(E12,Articles!D:D,0),13)</f>
        <v>CN</v>
      </c>
      <c r="M12" s="8" t="str">
        <f>INDEX(Articles!$1:$1048576,MATCH(E12,Articles!D:D,0),14)</f>
        <v>F4</v>
      </c>
      <c r="N12" s="8" t="str">
        <f>INDEX(Articles!$1:$1048576,MATCH(E12,Articles!D:D,0),15)</f>
        <v>1.3G</v>
      </c>
      <c r="O12" s="8" t="str">
        <f>INDEX(Articles!$1:$1048576,MATCH(E12,Articles!D:D,0),16)</f>
        <v>1008-F4-69253578</v>
      </c>
      <c r="P12" s="8">
        <f>INDEX(Articles!$1:$1048576,MATCH(E12,Articles!D:D,0),17)*1000</f>
        <v>50</v>
      </c>
      <c r="Q12" s="8" t="str">
        <f>INDEX(Articles!$1:$1048576,MATCH(E12,Articles!D:D,0),18)</f>
        <v>2</v>
      </c>
      <c r="R12" s="8">
        <f>INDEX(Articles!$1:$1048576,MATCH(E12,Articles!D:D,0),19)</f>
        <v>50</v>
      </c>
      <c r="S12" s="2" t="str">
        <f>IF(INDEX('Unités CA'!$1:$1048576,MATCH(E12,'Unités CA'!D:D,0),5)=0,"",INDEX('Unités CA'!$1:$1048576,MATCH(E12,'Unités CA'!D:D,0),5))</f>
        <v>0144/CA</v>
      </c>
      <c r="T12" s="2" t="str">
        <f>IF(INDEX('Unités BTE'!$1:$1048576,MATCH(E12,'Unités CA'!D:D,0),5)=0,"",INDEX('Unités BTE'!$1:$1048576,MATCH(E12,'Unités CA'!D:D,0),5))</f>
        <v/>
      </c>
      <c r="U12" s="7">
        <f>IFERROR(INDEX('Prix PRO CA'!$1:$1048576,MATCH(E12,'Prix PRO CA'!D:D,0),10),"")</f>
        <v>344.48</v>
      </c>
      <c r="V12" s="7">
        <f>IFERROR(INDEX('Prix PRO CA'!$1:$1048576,MATCH(E12,'Prix PRO BTE'!D:D,0),10),"")</f>
        <v>164.08</v>
      </c>
      <c r="W12" s="7">
        <f>+IFERROR(INDEX('Prix PRO PCS'!$1:$1048576,MATCH(E12,'Prix PRO PCS'!D:D,0),10),"")</f>
        <v>3.01</v>
      </c>
      <c r="X12" s="148" t="str">
        <f t="shared" si="1"/>
        <v>Oui</v>
      </c>
      <c r="Y12" s="24" t="str">
        <f>IFERROR(INDEX(LigneAchat!$1:$1048576,MATCH(E12,LigneAchat!D:D,0),5),"")</f>
        <v/>
      </c>
      <c r="Z12" s="22">
        <f>INDEX(Articles!$1:$1048576,MATCH(E12,Articles!D:D,0),21)</f>
        <v>2619</v>
      </c>
      <c r="AA12" s="22">
        <f t="shared" si="0"/>
        <v>2619</v>
      </c>
      <c r="AB12" s="22">
        <f>+INDEX(Articles!$1:$1048576,MATCH(E12,Articles!D:D,0),23)</f>
        <v>0</v>
      </c>
    </row>
    <row r="13" spans="1:28" ht="15.75">
      <c r="B13" s="8" t="str">
        <f>INDEX(Articles!$1:$1048576,MATCH(E13,Articles!D:D,0),6)</f>
        <v>1</v>
      </c>
      <c r="C13" s="8" t="str">
        <f>INDEX(Articles!$1:$1048576,MATCH(E13,Articles!D:D,0),7)</f>
        <v/>
      </c>
      <c r="D13" s="28" t="str">
        <f>HYPERLINK(INDEX(Articles!$1:$1048576,MATCH(E13,Articles!D:D,0),24),"Lien")</f>
        <v>Lien</v>
      </c>
      <c r="E13" s="3" t="s">
        <v>2248</v>
      </c>
      <c r="F13" s="18" t="str">
        <f>INDEX(Articles!$1:$1048576,MATCH(E13,Articles!D:D,0),5)</f>
        <v>BBE Ø50 PIVOINE ROUGE</v>
      </c>
      <c r="G13" s="18" t="str">
        <f>INDEX(Articles!$1:$1048576,MATCH(E13,Articles!D:D,0),8)</f>
        <v>BOMBE</v>
      </c>
      <c r="H13" s="18" t="str">
        <f>INDEX(Articles!$1:$1048576,MATCH(E13,Articles!D:D,0),9)</f>
        <v>SPHERIQUE</v>
      </c>
      <c r="I13" s="8">
        <f>INDEX(Articles!$1:$1048576,MATCH(E13,Articles!D:D,0),10)</f>
        <v>50</v>
      </c>
      <c r="J13" s="18" t="str">
        <f>INDEX(Articles!$1:$1048576,MATCH(E13,Articles!D:D,0),11)</f>
        <v>PIVOINE</v>
      </c>
      <c r="K13" s="18" t="str">
        <f>INDEX(Articles!$1:$1048576,MATCH(E13,Articles!D:D,0),12)</f>
        <v>ROUGE</v>
      </c>
      <c r="L13" s="8" t="str">
        <f>INDEX(Articles!$1:$1048576,MATCH(E13,Articles!D:D,0),13)</f>
        <v>CN</v>
      </c>
      <c r="M13" s="8" t="str">
        <f>INDEX(Articles!$1:$1048576,MATCH(E13,Articles!D:D,0),14)</f>
        <v>F4</v>
      </c>
      <c r="N13" s="8" t="str">
        <f>INDEX(Articles!$1:$1048576,MATCH(E13,Articles!D:D,0),15)</f>
        <v>1.3G</v>
      </c>
      <c r="O13" s="8" t="str">
        <f>INDEX(Articles!$1:$1048576,MATCH(E13,Articles!D:D,0),16)</f>
        <v>1008-F4-69253578</v>
      </c>
      <c r="P13" s="8">
        <f>INDEX(Articles!$1:$1048576,MATCH(E13,Articles!D:D,0),17)*1000</f>
        <v>50</v>
      </c>
      <c r="Q13" s="8" t="str">
        <f>INDEX(Articles!$1:$1048576,MATCH(E13,Articles!D:D,0),18)</f>
        <v>2</v>
      </c>
      <c r="R13" s="8">
        <f>INDEX(Articles!$1:$1048576,MATCH(E13,Articles!D:D,0),19)</f>
        <v>50</v>
      </c>
      <c r="S13" s="2" t="str">
        <f>IF(INDEX('Unités CA'!$1:$1048576,MATCH(E13,'Unités CA'!D:D,0),5)=0,"",INDEX('Unités CA'!$1:$1048576,MATCH(E13,'Unités CA'!D:D,0),5))</f>
        <v>0144/CA</v>
      </c>
      <c r="T13" s="2" t="str">
        <f>IF(INDEX('Unités BTE'!$1:$1048576,MATCH(E13,'Unités CA'!D:D,0),5)=0,"",INDEX('Unités BTE'!$1:$1048576,MATCH(E13,'Unités CA'!D:D,0),5))</f>
        <v/>
      </c>
      <c r="U13" s="7">
        <f>IFERROR(INDEX('Prix PRO CA'!$1:$1048576,MATCH(E13,'Prix PRO CA'!D:D,0),10),"")</f>
        <v>344.48</v>
      </c>
      <c r="V13" s="7">
        <f>IFERROR(INDEX('Prix PRO CA'!$1:$1048576,MATCH(E13,'Prix PRO BTE'!D:D,0),10),"")</f>
        <v>164.08</v>
      </c>
      <c r="W13" s="7">
        <f>+IFERROR(INDEX('Prix PRO PCS'!$1:$1048576,MATCH(E13,'Prix PRO PCS'!D:D,0),10),"")</f>
        <v>3.01</v>
      </c>
      <c r="X13" s="148" t="str">
        <f t="shared" si="1"/>
        <v>Oui</v>
      </c>
      <c r="Y13" s="24" t="str">
        <f>IFERROR(INDEX(LigneAchat!$1:$1048576,MATCH(E13,LigneAchat!D:D,0),5),"")</f>
        <v/>
      </c>
      <c r="Z13" s="22">
        <f>INDEX(Articles!$1:$1048576,MATCH(E13,Articles!D:D,0),21)</f>
        <v>2762</v>
      </c>
      <c r="AA13" s="22">
        <f t="shared" si="0"/>
        <v>2762</v>
      </c>
      <c r="AB13" s="22">
        <f>+INDEX(Articles!$1:$1048576,MATCH(E13,Articles!D:D,0),23)</f>
        <v>0</v>
      </c>
    </row>
    <row r="14" spans="1:28" ht="15.75">
      <c r="B14" s="8" t="str">
        <f>INDEX(Articles!$1:$1048576,MATCH(E14,Articles!D:D,0),6)</f>
        <v>1</v>
      </c>
      <c r="C14" s="8" t="str">
        <f>INDEX(Articles!$1:$1048576,MATCH(E14,Articles!D:D,0),7)</f>
        <v/>
      </c>
      <c r="D14" s="28" t="str">
        <f>HYPERLINK(INDEX(Articles!$1:$1048576,MATCH(E14,Articles!D:D,0),24),"Lien")</f>
        <v>Lien</v>
      </c>
      <c r="E14" s="3" t="s">
        <v>2251</v>
      </c>
      <c r="F14" s="18" t="str">
        <f>INDEX(Articles!$1:$1048576,MATCH(E14,Articles!D:D,0),5)</f>
        <v>BBE Ø50 PIVOINE ARGENT</v>
      </c>
      <c r="G14" s="18" t="str">
        <f>INDEX(Articles!$1:$1048576,MATCH(E14,Articles!D:D,0),8)</f>
        <v>BOMBE</v>
      </c>
      <c r="H14" s="18" t="str">
        <f>INDEX(Articles!$1:$1048576,MATCH(E14,Articles!D:D,0),9)</f>
        <v>SPHERIQUE</v>
      </c>
      <c r="I14" s="8">
        <f>INDEX(Articles!$1:$1048576,MATCH(E14,Articles!D:D,0),10)</f>
        <v>50</v>
      </c>
      <c r="J14" s="18" t="str">
        <f>INDEX(Articles!$1:$1048576,MATCH(E14,Articles!D:D,0),11)</f>
        <v>PIVOINE</v>
      </c>
      <c r="K14" s="18" t="str">
        <f>INDEX(Articles!$1:$1048576,MATCH(E14,Articles!D:D,0),12)</f>
        <v>ARGENT</v>
      </c>
      <c r="L14" s="8" t="str">
        <f>INDEX(Articles!$1:$1048576,MATCH(E14,Articles!D:D,0),13)</f>
        <v>CN</v>
      </c>
      <c r="M14" s="8" t="str">
        <f>INDEX(Articles!$1:$1048576,MATCH(E14,Articles!D:D,0),14)</f>
        <v>F4</v>
      </c>
      <c r="N14" s="8" t="str">
        <f>INDEX(Articles!$1:$1048576,MATCH(E14,Articles!D:D,0),15)</f>
        <v>1.3G</v>
      </c>
      <c r="O14" s="8" t="str">
        <f>INDEX(Articles!$1:$1048576,MATCH(E14,Articles!D:D,0),16)</f>
        <v>1008-F4-69253578</v>
      </c>
      <c r="P14" s="8">
        <f>INDEX(Articles!$1:$1048576,MATCH(E14,Articles!D:D,0),17)*1000</f>
        <v>50</v>
      </c>
      <c r="Q14" s="8" t="str">
        <f>INDEX(Articles!$1:$1048576,MATCH(E14,Articles!D:D,0),18)</f>
        <v>2</v>
      </c>
      <c r="R14" s="8">
        <f>INDEX(Articles!$1:$1048576,MATCH(E14,Articles!D:D,0),19)</f>
        <v>50</v>
      </c>
      <c r="S14" s="2" t="str">
        <f>IF(INDEX('Unités CA'!$1:$1048576,MATCH(E14,'Unités CA'!D:D,0),5)=0,"",INDEX('Unités CA'!$1:$1048576,MATCH(E14,'Unités CA'!D:D,0),5))</f>
        <v>0144/CA</v>
      </c>
      <c r="T14" s="2" t="str">
        <f>IF(INDEX('Unités BTE'!$1:$1048576,MATCH(E14,'Unités CA'!D:D,0),5)=0,"",INDEX('Unités BTE'!$1:$1048576,MATCH(E14,'Unités CA'!D:D,0),5))</f>
        <v/>
      </c>
      <c r="U14" s="7">
        <f>IFERROR(INDEX('Prix PRO CA'!$1:$1048576,MATCH(E14,'Prix PRO CA'!D:D,0),10),"")</f>
        <v>344.48</v>
      </c>
      <c r="V14" s="7">
        <f>IFERROR(INDEX('Prix PRO CA'!$1:$1048576,MATCH(E14,'Prix PRO BTE'!D:D,0),10),"")</f>
        <v>145.11000000000001</v>
      </c>
      <c r="W14" s="7">
        <f>+IFERROR(INDEX('Prix PRO PCS'!$1:$1048576,MATCH(E14,'Prix PRO PCS'!D:D,0),10),"")</f>
        <v>3.01</v>
      </c>
      <c r="X14" s="148" t="str">
        <f t="shared" si="1"/>
        <v>Oui</v>
      </c>
      <c r="Y14" s="24" t="str">
        <f>IFERROR(INDEX(LigneAchat!$1:$1048576,MATCH(E14,LigneAchat!D:D,0),5),"")</f>
        <v/>
      </c>
      <c r="Z14" s="22">
        <f>INDEX(Articles!$1:$1048576,MATCH(E14,Articles!D:D,0),21)</f>
        <v>3142</v>
      </c>
      <c r="AA14" s="22">
        <f t="shared" si="0"/>
        <v>3142</v>
      </c>
      <c r="AB14" s="22">
        <f>+INDEX(Articles!$1:$1048576,MATCH(E14,Articles!D:D,0),23)</f>
        <v>0</v>
      </c>
    </row>
    <row r="15" spans="1:28" ht="15.75">
      <c r="B15" s="8" t="str">
        <f>INDEX(Articles!$1:$1048576,MATCH(E15,Articles!D:D,0),6)</f>
        <v>1</v>
      </c>
      <c r="C15" s="8" t="str">
        <f>INDEX(Articles!$1:$1048576,MATCH(E15,Articles!D:D,0),7)</f>
        <v/>
      </c>
      <c r="D15" s="28" t="str">
        <f>HYPERLINK(INDEX(Articles!$1:$1048576,MATCH(E15,Articles!D:D,0),24),"Lien")</f>
        <v>Lien</v>
      </c>
      <c r="E15" s="3" t="s">
        <v>2257</v>
      </c>
      <c r="F15" s="18" t="str">
        <f>INDEX(Articles!$1:$1048576,MATCH(E15,Articles!D:D,0),5)</f>
        <v>BBE Ø50 PIVOINE ROSE</v>
      </c>
      <c r="G15" s="18" t="str">
        <f>INDEX(Articles!$1:$1048576,MATCH(E15,Articles!D:D,0),8)</f>
        <v>BOMBE</v>
      </c>
      <c r="H15" s="18" t="str">
        <f>INDEX(Articles!$1:$1048576,MATCH(E15,Articles!D:D,0),9)</f>
        <v>SPHERIQUE</v>
      </c>
      <c r="I15" s="8">
        <f>INDEX(Articles!$1:$1048576,MATCH(E15,Articles!D:D,0),10)</f>
        <v>50</v>
      </c>
      <c r="J15" s="18" t="str">
        <f>INDEX(Articles!$1:$1048576,MATCH(E15,Articles!D:D,0),11)</f>
        <v>PIVOINE</v>
      </c>
      <c r="K15" s="18" t="str">
        <f>INDEX(Articles!$1:$1048576,MATCH(E15,Articles!D:D,0),12)</f>
        <v>ROSE</v>
      </c>
      <c r="L15" s="8" t="str">
        <f>INDEX(Articles!$1:$1048576,MATCH(E15,Articles!D:D,0),13)</f>
        <v>CN</v>
      </c>
      <c r="M15" s="8" t="str">
        <f>INDEX(Articles!$1:$1048576,MATCH(E15,Articles!D:D,0),14)</f>
        <v>F4</v>
      </c>
      <c r="N15" s="8" t="str">
        <f>INDEX(Articles!$1:$1048576,MATCH(E15,Articles!D:D,0),15)</f>
        <v>1.3G</v>
      </c>
      <c r="O15" s="8" t="str">
        <f>INDEX(Articles!$1:$1048576,MATCH(E15,Articles!D:D,0),16)</f>
        <v>1008-F4-69253578</v>
      </c>
      <c r="P15" s="8">
        <f>INDEX(Articles!$1:$1048576,MATCH(E15,Articles!D:D,0),17)*1000</f>
        <v>50</v>
      </c>
      <c r="Q15" s="8" t="str">
        <f>INDEX(Articles!$1:$1048576,MATCH(E15,Articles!D:D,0),18)</f>
        <v>2</v>
      </c>
      <c r="R15" s="8">
        <f>INDEX(Articles!$1:$1048576,MATCH(E15,Articles!D:D,0),19)</f>
        <v>50</v>
      </c>
      <c r="S15" s="2" t="str">
        <f>IF(INDEX('Unités CA'!$1:$1048576,MATCH(E15,'Unités CA'!D:D,0),5)=0,"",INDEX('Unités CA'!$1:$1048576,MATCH(E15,'Unités CA'!D:D,0),5))</f>
        <v>0144/CA</v>
      </c>
      <c r="T15" s="2" t="str">
        <f>IF(INDEX('Unités BTE'!$1:$1048576,MATCH(E15,'Unités CA'!D:D,0),5)=0,"",INDEX('Unités BTE'!$1:$1048576,MATCH(E15,'Unités CA'!D:D,0),5))</f>
        <v/>
      </c>
      <c r="U15" s="7">
        <f>IFERROR(INDEX('Prix PRO CA'!$1:$1048576,MATCH(E15,'Prix PRO CA'!D:D,0),10),"")</f>
        <v>344.48</v>
      </c>
      <c r="V15" s="7">
        <f>IFERROR(INDEX('Prix PRO CA'!$1:$1048576,MATCH(E15,'Prix PRO BTE'!D:D,0),10),"")</f>
        <v>145.11000000000001</v>
      </c>
      <c r="W15" s="7">
        <f>+IFERROR(INDEX('Prix PRO PCS'!$1:$1048576,MATCH(E15,'Prix PRO PCS'!D:D,0),10),"")</f>
        <v>3.01</v>
      </c>
      <c r="X15" s="148" t="str">
        <f t="shared" si="1"/>
        <v>Oui</v>
      </c>
      <c r="Y15" s="24" t="str">
        <f>IFERROR(INDEX(LigneAchat!$1:$1048576,MATCH(E15,LigneAchat!D:D,0),5),"")</f>
        <v/>
      </c>
      <c r="Z15" s="22">
        <f>INDEX(Articles!$1:$1048576,MATCH(E15,Articles!D:D,0),21)</f>
        <v>790</v>
      </c>
      <c r="AA15" s="22">
        <f t="shared" si="0"/>
        <v>790</v>
      </c>
      <c r="AB15" s="22">
        <f>+INDEX(Articles!$1:$1048576,MATCH(E15,Articles!D:D,0),23)</f>
        <v>0</v>
      </c>
    </row>
    <row r="16" spans="1:28" ht="15.75">
      <c r="B16" s="8" t="str">
        <f>INDEX(Articles!$1:$1048576,MATCH(E16,Articles!D:D,0),6)</f>
        <v>1</v>
      </c>
      <c r="C16" s="8" t="str">
        <f>INDEX(Articles!$1:$1048576,MATCH(E16,Articles!D:D,0),7)</f>
        <v/>
      </c>
      <c r="D16" s="28" t="str">
        <f>HYPERLINK(INDEX(Articles!$1:$1048576,MATCH(E16,Articles!D:D,0),24),"Lien")</f>
        <v>Lien</v>
      </c>
      <c r="E16" s="3" t="s">
        <v>2254</v>
      </c>
      <c r="F16" s="18" t="str">
        <f>INDEX(Articles!$1:$1048576,MATCH(E16,Articles!D:D,0),5)</f>
        <v>BBE Ø50 FILET D'OR</v>
      </c>
      <c r="G16" s="18" t="str">
        <f>INDEX(Articles!$1:$1048576,MATCH(E16,Articles!D:D,0),8)</f>
        <v>BOMBE</v>
      </c>
      <c r="H16" s="18" t="str">
        <f>INDEX(Articles!$1:$1048576,MATCH(E16,Articles!D:D,0),9)</f>
        <v>SPHERIQUE</v>
      </c>
      <c r="I16" s="8">
        <f>INDEX(Articles!$1:$1048576,MATCH(E16,Articles!D:D,0),10)</f>
        <v>50</v>
      </c>
      <c r="J16" s="18" t="str">
        <f>INDEX(Articles!$1:$1048576,MATCH(E16,Articles!D:D,0),11)</f>
        <v>PLEUREUR</v>
      </c>
      <c r="K16" s="18" t="str">
        <f>INDEX(Articles!$1:$1048576,MATCH(E16,Articles!D:D,0),12)</f>
        <v>KAMURO</v>
      </c>
      <c r="L16" s="8" t="str">
        <f>INDEX(Articles!$1:$1048576,MATCH(E16,Articles!D:D,0),13)</f>
        <v>CN</v>
      </c>
      <c r="M16" s="8" t="str">
        <f>INDEX(Articles!$1:$1048576,MATCH(E16,Articles!D:D,0),14)</f>
        <v>F4</v>
      </c>
      <c r="N16" s="8" t="str">
        <f>INDEX(Articles!$1:$1048576,MATCH(E16,Articles!D:D,0),15)</f>
        <v>1.3G</v>
      </c>
      <c r="O16" s="8" t="str">
        <f>INDEX(Articles!$1:$1048576,MATCH(E16,Articles!D:D,0),16)</f>
        <v>1008-F4-69253578</v>
      </c>
      <c r="P16" s="8">
        <f>INDEX(Articles!$1:$1048576,MATCH(E16,Articles!D:D,0),17)*1000</f>
        <v>50</v>
      </c>
      <c r="Q16" s="8" t="str">
        <f>INDEX(Articles!$1:$1048576,MATCH(E16,Articles!D:D,0),18)</f>
        <v>2</v>
      </c>
      <c r="R16" s="8">
        <f>INDEX(Articles!$1:$1048576,MATCH(E16,Articles!D:D,0),19)</f>
        <v>50</v>
      </c>
      <c r="S16" s="2" t="str">
        <f>IF(INDEX('Unités CA'!$1:$1048576,MATCH(E16,'Unités CA'!D:D,0),5)=0,"",INDEX('Unités CA'!$1:$1048576,MATCH(E16,'Unités CA'!D:D,0),5))</f>
        <v>0144/CA</v>
      </c>
      <c r="T16" s="2" t="str">
        <f>IF(INDEX('Unités BTE'!$1:$1048576,MATCH(E16,'Unités CA'!D:D,0),5)=0,"",INDEX('Unités BTE'!$1:$1048576,MATCH(E16,'Unités CA'!D:D,0),5))</f>
        <v/>
      </c>
      <c r="U16" s="7">
        <f>IFERROR(INDEX('Prix PRO CA'!$1:$1048576,MATCH(E16,'Prix PRO CA'!D:D,0),10),"")</f>
        <v>344.48</v>
      </c>
      <c r="V16" s="7">
        <f>IFERROR(INDEX('Prix PRO CA'!$1:$1048576,MATCH(E16,'Prix PRO BTE'!D:D,0),10),"")</f>
        <v>145.19999999999999</v>
      </c>
      <c r="W16" s="7">
        <f>+IFERROR(INDEX('Prix PRO PCS'!$1:$1048576,MATCH(E16,'Prix PRO PCS'!D:D,0),10),"")</f>
        <v>3.01</v>
      </c>
      <c r="X16" s="148" t="str">
        <f t="shared" si="1"/>
        <v>Oui</v>
      </c>
      <c r="Y16" s="24" t="str">
        <f>IFERROR(INDEX(LigneAchat!$1:$1048576,MATCH(E16,LigneAchat!D:D,0),5),"")</f>
        <v/>
      </c>
      <c r="Z16" s="22">
        <f>INDEX(Articles!$1:$1048576,MATCH(E16,Articles!D:D,0),21)</f>
        <v>933</v>
      </c>
      <c r="AA16" s="22">
        <f t="shared" si="0"/>
        <v>931</v>
      </c>
      <c r="AB16" s="22">
        <f>+INDEX(Articles!$1:$1048576,MATCH(E16,Articles!D:D,0),23)</f>
        <v>2</v>
      </c>
    </row>
    <row r="17" spans="2:28" ht="15.75">
      <c r="B17" s="8" t="str">
        <f>INDEX(Articles!$1:$1048576,MATCH(E17,Articles!D:D,0),6)</f>
        <v>1</v>
      </c>
      <c r="C17" s="8" t="str">
        <f>INDEX(Articles!$1:$1048576,MATCH(E17,Articles!D:D,0),7)</f>
        <v/>
      </c>
      <c r="D17" s="28" t="str">
        <f>HYPERLINK(INDEX(Articles!$1:$1048576,MATCH(E17,Articles!D:D,0),24),"Lien")</f>
        <v>Lien</v>
      </c>
      <c r="E17" s="3" t="s">
        <v>2668</v>
      </c>
      <c r="F17" s="18" t="str">
        <f>INDEX(Articles!$1:$1048576,MATCH(E17,Articles!D:D,0),5)</f>
        <v>BBE Ø50 ARAIGNÉE CLIGNO OR</v>
      </c>
      <c r="G17" s="18" t="str">
        <f>INDEX(Articles!$1:$1048576,MATCH(E17,Articles!D:D,0),8)</f>
        <v>BOMBE</v>
      </c>
      <c r="H17" s="18" t="str">
        <f>INDEX(Articles!$1:$1048576,MATCH(E17,Articles!D:D,0),9)</f>
        <v>SPHERIQUE</v>
      </c>
      <c r="I17" s="8">
        <f>INDEX(Articles!$1:$1048576,MATCH(E17,Articles!D:D,0),10)</f>
        <v>50</v>
      </c>
      <c r="J17" s="18" t="str">
        <f>INDEX(Articles!$1:$1048576,MATCH(E17,Articles!D:D,0),11)</f>
        <v>CLIGNO</v>
      </c>
      <c r="K17" s="18" t="str">
        <f>INDEX(Articles!$1:$1048576,MATCH(E17,Articles!D:D,0),12)</f>
        <v>OR</v>
      </c>
      <c r="L17" s="8" t="str">
        <f>INDEX(Articles!$1:$1048576,MATCH(E17,Articles!D:D,0),13)</f>
        <v>CN</v>
      </c>
      <c r="M17" s="8" t="str">
        <f>INDEX(Articles!$1:$1048576,MATCH(E17,Articles!D:D,0),14)</f>
        <v>F4</v>
      </c>
      <c r="N17" s="8" t="str">
        <f>INDEX(Articles!$1:$1048576,MATCH(E17,Articles!D:D,0),15)</f>
        <v>1.3G</v>
      </c>
      <c r="O17" s="8" t="str">
        <f>INDEX(Articles!$1:$1048576,MATCH(E17,Articles!D:D,0),16)</f>
        <v>1008-F4-69253578</v>
      </c>
      <c r="P17" s="8">
        <f>INDEX(Articles!$1:$1048576,MATCH(E17,Articles!D:D,0),17)*1000</f>
        <v>50</v>
      </c>
      <c r="Q17" s="8" t="str">
        <f>INDEX(Articles!$1:$1048576,MATCH(E17,Articles!D:D,0),18)</f>
        <v>2</v>
      </c>
      <c r="R17" s="8">
        <f>INDEX(Articles!$1:$1048576,MATCH(E17,Articles!D:D,0),19)</f>
        <v>50</v>
      </c>
      <c r="S17" s="2" t="str">
        <f>IF(INDEX('Unités CA'!$1:$1048576,MATCH(E17,'Unités CA'!D:D,0),5)=0,"",INDEX('Unités CA'!$1:$1048576,MATCH(E17,'Unités CA'!D:D,0),5))</f>
        <v>0144/CA</v>
      </c>
      <c r="T17" s="2" t="str">
        <f>IF(INDEX('Unités BTE'!$1:$1048576,MATCH(E17,'Unités CA'!D:D,0),5)=0,"",INDEX('Unités BTE'!$1:$1048576,MATCH(E17,'Unités CA'!D:D,0),5))</f>
        <v/>
      </c>
      <c r="U17" s="7">
        <f>IFERROR(INDEX('Prix PRO CA'!$1:$1048576,MATCH(E17,'Prix PRO CA'!D:D,0),10),"")</f>
        <v>344.48</v>
      </c>
      <c r="V17" s="7">
        <f>IFERROR(INDEX('Prix PRO CA'!$1:$1048576,MATCH(E17,'Prix PRO BTE'!D:D,0),10),"")</f>
        <v>157.51</v>
      </c>
      <c r="W17" s="7">
        <f>+IFERROR(INDEX('Prix PRO PCS'!$1:$1048576,MATCH(E17,'Prix PRO PCS'!D:D,0),10),"")</f>
        <v>3.01</v>
      </c>
      <c r="X17" s="148" t="str">
        <f t="shared" si="1"/>
        <v>Oui</v>
      </c>
      <c r="Y17" s="24" t="str">
        <f>IFERROR(INDEX(LigneAchat!$1:$1048576,MATCH(E17,LigneAchat!D:D,0),5),"")</f>
        <v/>
      </c>
      <c r="Z17" s="22">
        <f>INDEX(Articles!$1:$1048576,MATCH(E17,Articles!D:D,0),21)</f>
        <v>811</v>
      </c>
      <c r="AA17" s="22">
        <f t="shared" si="0"/>
        <v>811</v>
      </c>
      <c r="AB17" s="22">
        <f>+INDEX(Articles!$1:$1048576,MATCH(E17,Articles!D:D,0),23)</f>
        <v>0</v>
      </c>
    </row>
    <row r="18" spans="2:28" ht="15.75">
      <c r="B18" s="8" t="str">
        <f>INDEX(Articles!$1:$1048576,MATCH(E18,Articles!D:D,0),6)</f>
        <v>1</v>
      </c>
      <c r="C18" s="8" t="str">
        <f>INDEX(Articles!$1:$1048576,MATCH(E18,Articles!D:D,0),7)</f>
        <v/>
      </c>
      <c r="D18" s="28" t="str">
        <f>HYPERLINK(INDEX(Articles!$1:$1048576,MATCH(E18,Articles!D:D,0),24),"Lien")</f>
        <v>Lien</v>
      </c>
      <c r="E18" s="3" t="s">
        <v>2260</v>
      </c>
      <c r="F18" s="18" t="str">
        <f>INDEX(Articles!$1:$1048576,MATCH(E18,Articles!D:D,0),5)</f>
        <v>BBE Ø50 CLIGNO BLANC</v>
      </c>
      <c r="G18" s="18" t="str">
        <f>INDEX(Articles!$1:$1048576,MATCH(E18,Articles!D:D,0),8)</f>
        <v>BOMBE</v>
      </c>
      <c r="H18" s="18" t="str">
        <f>INDEX(Articles!$1:$1048576,MATCH(E18,Articles!D:D,0),9)</f>
        <v>SPHERIQUE</v>
      </c>
      <c r="I18" s="8">
        <f>INDEX(Articles!$1:$1048576,MATCH(E18,Articles!D:D,0),10)</f>
        <v>50</v>
      </c>
      <c r="J18" s="18" t="str">
        <f>INDEX(Articles!$1:$1048576,MATCH(E18,Articles!D:D,0),11)</f>
        <v>CLIGNO</v>
      </c>
      <c r="K18" s="18" t="str">
        <f>INDEX(Articles!$1:$1048576,MATCH(E18,Articles!D:D,0),12)</f>
        <v>BLANC</v>
      </c>
      <c r="L18" s="8" t="str">
        <f>INDEX(Articles!$1:$1048576,MATCH(E18,Articles!D:D,0),13)</f>
        <v>CN</v>
      </c>
      <c r="M18" s="8" t="str">
        <f>INDEX(Articles!$1:$1048576,MATCH(E18,Articles!D:D,0),14)</f>
        <v>F4</v>
      </c>
      <c r="N18" s="8" t="str">
        <f>INDEX(Articles!$1:$1048576,MATCH(E18,Articles!D:D,0),15)</f>
        <v>1.3G</v>
      </c>
      <c r="O18" s="8" t="str">
        <f>INDEX(Articles!$1:$1048576,MATCH(E18,Articles!D:D,0),16)</f>
        <v>1008-F4-69253578</v>
      </c>
      <c r="P18" s="8">
        <f>INDEX(Articles!$1:$1048576,MATCH(E18,Articles!D:D,0),17)*1000</f>
        <v>50</v>
      </c>
      <c r="Q18" s="8" t="str">
        <f>INDEX(Articles!$1:$1048576,MATCH(E18,Articles!D:D,0),18)</f>
        <v>2</v>
      </c>
      <c r="R18" s="8">
        <f>INDEX(Articles!$1:$1048576,MATCH(E18,Articles!D:D,0),19)</f>
        <v>50</v>
      </c>
      <c r="S18" s="2" t="str">
        <f>IF(INDEX('Unités CA'!$1:$1048576,MATCH(E18,'Unités CA'!D:D,0),5)=0,"",INDEX('Unités CA'!$1:$1048576,MATCH(E18,'Unités CA'!D:D,0),5))</f>
        <v>0144/CA</v>
      </c>
      <c r="T18" s="2" t="str">
        <f>IF(INDEX('Unités BTE'!$1:$1048576,MATCH(E18,'Unités CA'!D:D,0),5)=0,"",INDEX('Unités BTE'!$1:$1048576,MATCH(E18,'Unités CA'!D:D,0),5))</f>
        <v/>
      </c>
      <c r="U18" s="7">
        <f>IFERROR(INDEX('Prix PRO CA'!$1:$1048576,MATCH(E18,'Prix PRO CA'!D:D,0),10),"")</f>
        <v>344.48</v>
      </c>
      <c r="V18" s="7">
        <f>IFERROR(INDEX('Prix PRO CA'!$1:$1048576,MATCH(E18,'Prix PRO BTE'!D:D,0),10),"")</f>
        <v>145.11000000000001</v>
      </c>
      <c r="W18" s="7">
        <f>+IFERROR(INDEX('Prix PRO PCS'!$1:$1048576,MATCH(E18,'Prix PRO PCS'!D:D,0),10),"")</f>
        <v>3.01</v>
      </c>
      <c r="X18" s="148" t="str">
        <f t="shared" si="1"/>
        <v>Oui</v>
      </c>
      <c r="Y18" s="24" t="str">
        <f>IFERROR(INDEX(LigneAchat!$1:$1048576,MATCH(E18,LigneAchat!D:D,0),5),"")</f>
        <v/>
      </c>
      <c r="Z18" s="22">
        <f>INDEX(Articles!$1:$1048576,MATCH(E18,Articles!D:D,0),21)</f>
        <v>515</v>
      </c>
      <c r="AA18" s="22">
        <f t="shared" si="0"/>
        <v>515</v>
      </c>
      <c r="AB18" s="22">
        <f>+INDEX(Articles!$1:$1048576,MATCH(E18,Articles!D:D,0),23)</f>
        <v>0</v>
      </c>
    </row>
    <row r="19" spans="2:28" ht="15.75">
      <c r="B19" s="8" t="str">
        <f>INDEX(Articles!$1:$1048576,MATCH(E19,Articles!D:D,0),6)</f>
        <v>1</v>
      </c>
      <c r="C19" s="8" t="str">
        <f>INDEX(Articles!$1:$1048576,MATCH(E19,Articles!D:D,0),7)</f>
        <v/>
      </c>
      <c r="D19" s="28" t="str">
        <f>HYPERLINK(INDEX(Articles!$1:$1048576,MATCH(E19,Articles!D:D,0),24),"Lien")</f>
        <v>Lien</v>
      </c>
      <c r="E19" s="3" t="s">
        <v>2238</v>
      </c>
      <c r="F19" s="18" t="str">
        <f>INDEX(Articles!$1:$1048576,MATCH(E19,Articles!D:D,0),5)</f>
        <v>BBE Ø50 OEUFS DE DRAGON</v>
      </c>
      <c r="G19" s="18" t="str">
        <f>INDEX(Articles!$1:$1048576,MATCH(E19,Articles!D:D,0),8)</f>
        <v>BOMBE</v>
      </c>
      <c r="H19" s="18" t="str">
        <f>INDEX(Articles!$1:$1048576,MATCH(E19,Articles!D:D,0),9)</f>
        <v>SPHERIQUE</v>
      </c>
      <c r="I19" s="8">
        <f>INDEX(Articles!$1:$1048576,MATCH(E19,Articles!D:D,0),10)</f>
        <v>50</v>
      </c>
      <c r="J19" s="18" t="str">
        <f>INDEX(Articles!$1:$1048576,MATCH(E19,Articles!D:D,0),11)</f>
        <v>CREPITANT</v>
      </c>
      <c r="K19" s="18" t="str">
        <f>INDEX(Articles!$1:$1048576,MATCH(E19,Articles!D:D,0),12)</f>
        <v>ARGENT</v>
      </c>
      <c r="L19" s="8" t="str">
        <f>INDEX(Articles!$1:$1048576,MATCH(E19,Articles!D:D,0),13)</f>
        <v>CN</v>
      </c>
      <c r="M19" s="8" t="str">
        <f>INDEX(Articles!$1:$1048576,MATCH(E19,Articles!D:D,0),14)</f>
        <v>F4</v>
      </c>
      <c r="N19" s="8" t="str">
        <f>INDEX(Articles!$1:$1048576,MATCH(E19,Articles!D:D,0),15)</f>
        <v>1.3G</v>
      </c>
      <c r="O19" s="8" t="str">
        <f>INDEX(Articles!$1:$1048576,MATCH(E19,Articles!D:D,0),16)</f>
        <v>1008-F4-69253578</v>
      </c>
      <c r="P19" s="8">
        <f>INDEX(Articles!$1:$1048576,MATCH(E19,Articles!D:D,0),17)*1000</f>
        <v>50</v>
      </c>
      <c r="Q19" s="8" t="str">
        <f>INDEX(Articles!$1:$1048576,MATCH(E19,Articles!D:D,0),18)</f>
        <v>2</v>
      </c>
      <c r="R19" s="8">
        <f>INDEX(Articles!$1:$1048576,MATCH(E19,Articles!D:D,0),19)</f>
        <v>50</v>
      </c>
      <c r="S19" s="2" t="str">
        <f>IF(INDEX('Unités CA'!$1:$1048576,MATCH(E19,'Unités CA'!D:D,0),5)=0,"",INDEX('Unités CA'!$1:$1048576,MATCH(E19,'Unités CA'!D:D,0),5))</f>
        <v>0144/CA</v>
      </c>
      <c r="T19" s="2" t="str">
        <f>IF(INDEX('Unités BTE'!$1:$1048576,MATCH(E19,'Unités CA'!D:D,0),5)=0,"",INDEX('Unités BTE'!$1:$1048576,MATCH(E19,'Unités CA'!D:D,0),5))</f>
        <v/>
      </c>
      <c r="U19" s="7">
        <f>IFERROR(INDEX('Prix PRO CA'!$1:$1048576,MATCH(E19,'Prix PRO CA'!D:D,0),10),"")</f>
        <v>344.48</v>
      </c>
      <c r="V19" s="7">
        <f>IFERROR(INDEX('Prix PRO CA'!$1:$1048576,MATCH(E19,'Prix PRO BTE'!D:D,0),10),"")</f>
        <v>164.08</v>
      </c>
      <c r="W19" s="7">
        <f>+IFERROR(INDEX('Prix PRO PCS'!$1:$1048576,MATCH(E19,'Prix PRO PCS'!D:D,0),10),"")</f>
        <v>3.01</v>
      </c>
      <c r="X19" s="148" t="str">
        <f t="shared" si="1"/>
        <v>Oui</v>
      </c>
      <c r="Y19" s="24" t="str">
        <f>IFERROR(INDEX(LigneAchat!$1:$1048576,MATCH(E19,LigneAchat!D:D,0),5),"")</f>
        <v/>
      </c>
      <c r="Z19" s="22">
        <f>INDEX(Articles!$1:$1048576,MATCH(E19,Articles!D:D,0),21)</f>
        <v>1811</v>
      </c>
      <c r="AA19" s="22">
        <f t="shared" si="0"/>
        <v>1811</v>
      </c>
      <c r="AB19" s="22">
        <f>+INDEX(Articles!$1:$1048576,MATCH(E19,Articles!D:D,0),23)</f>
        <v>0</v>
      </c>
    </row>
    <row r="20" spans="2:28" ht="15.75">
      <c r="B20" s="8" t="str">
        <f>INDEX(Articles!$1:$1048576,MATCH(E20,Articles!D:D,0),6)</f>
        <v>1</v>
      </c>
      <c r="C20" s="8" t="str">
        <f>INDEX(Articles!$1:$1048576,MATCH(E20,Articles!D:D,0),7)</f>
        <v/>
      </c>
      <c r="D20" s="28" t="str">
        <f>HYPERLINK(INDEX(Articles!$1:$1048576,MATCH(E20,Articles!D:D,0),24),"Lien")</f>
        <v>Lien</v>
      </c>
      <c r="E20" s="3" t="s">
        <v>2307</v>
      </c>
      <c r="F20" s="18" t="str">
        <f>INDEX(Articles!$1:$1048576,MATCH(E20,Articles!D:D,0),5)</f>
        <v>BBE Ø50 PIVOINE ROUGE À OEUFS DE DRAGON</v>
      </c>
      <c r="G20" s="18" t="str">
        <f>INDEX(Articles!$1:$1048576,MATCH(E20,Articles!D:D,0),8)</f>
        <v>BOMBE</v>
      </c>
      <c r="H20" s="18" t="str">
        <f>INDEX(Articles!$1:$1048576,MATCH(E20,Articles!D:D,0),9)</f>
        <v>SPHERIQUE</v>
      </c>
      <c r="I20" s="8">
        <f>INDEX(Articles!$1:$1048576,MATCH(E20,Articles!D:D,0),10)</f>
        <v>50</v>
      </c>
      <c r="J20" s="18" t="str">
        <f>INDEX(Articles!$1:$1048576,MATCH(E20,Articles!D:D,0),11)</f>
        <v>CREPITANT</v>
      </c>
      <c r="K20" s="18" t="str">
        <f>INDEX(Articles!$1:$1048576,MATCH(E20,Articles!D:D,0),12)</f>
        <v>ROUGE</v>
      </c>
      <c r="L20" s="8" t="str">
        <f>INDEX(Articles!$1:$1048576,MATCH(E20,Articles!D:D,0),13)</f>
        <v>CN</v>
      </c>
      <c r="M20" s="8" t="str">
        <f>INDEX(Articles!$1:$1048576,MATCH(E20,Articles!D:D,0),14)</f>
        <v>F4</v>
      </c>
      <c r="N20" s="8" t="str">
        <f>INDEX(Articles!$1:$1048576,MATCH(E20,Articles!D:D,0),15)</f>
        <v>1.3G</v>
      </c>
      <c r="O20" s="8" t="str">
        <f>INDEX(Articles!$1:$1048576,MATCH(E20,Articles!D:D,0),16)</f>
        <v>1008-F4-69253578</v>
      </c>
      <c r="P20" s="8">
        <f>INDEX(Articles!$1:$1048576,MATCH(E20,Articles!D:D,0),17)*1000</f>
        <v>50</v>
      </c>
      <c r="Q20" s="8" t="str">
        <f>INDEX(Articles!$1:$1048576,MATCH(E20,Articles!D:D,0),18)</f>
        <v>2</v>
      </c>
      <c r="R20" s="8">
        <f>INDEX(Articles!$1:$1048576,MATCH(E20,Articles!D:D,0),19)</f>
        <v>50</v>
      </c>
      <c r="S20" s="2" t="str">
        <f>IF(INDEX('Unités CA'!$1:$1048576,MATCH(E20,'Unités CA'!D:D,0),5)=0,"",INDEX('Unités CA'!$1:$1048576,MATCH(E20,'Unités CA'!D:D,0),5))</f>
        <v>0144/CA</v>
      </c>
      <c r="T20" s="2" t="str">
        <f>IF(INDEX('Unités BTE'!$1:$1048576,MATCH(E20,'Unités CA'!D:D,0),5)=0,"",INDEX('Unités BTE'!$1:$1048576,MATCH(E20,'Unités CA'!D:D,0),5))</f>
        <v/>
      </c>
      <c r="U20" s="7">
        <f>IFERROR(INDEX('Prix PRO CA'!$1:$1048576,MATCH(E20,'Prix PRO CA'!D:D,0),10),"")</f>
        <v>344.48</v>
      </c>
      <c r="V20" s="7">
        <f>IFERROR(INDEX('Prix PRO CA'!$1:$1048576,MATCH(E20,'Prix PRO BTE'!D:D,0),10),"")</f>
        <v>144.84</v>
      </c>
      <c r="W20" s="7">
        <f>+IFERROR(INDEX('Prix PRO PCS'!$1:$1048576,MATCH(E20,'Prix PRO PCS'!D:D,0),10),"")</f>
        <v>3.01</v>
      </c>
      <c r="X20" s="148" t="str">
        <f t="shared" si="1"/>
        <v>Oui</v>
      </c>
      <c r="Y20" s="24" t="str">
        <f>IFERROR(INDEX(LigneAchat!$1:$1048576,MATCH(E20,LigneAchat!D:D,0),5),"")</f>
        <v/>
      </c>
      <c r="Z20" s="22">
        <f>INDEX(Articles!$1:$1048576,MATCH(E20,Articles!D:D,0),21)</f>
        <v>2355</v>
      </c>
      <c r="AA20" s="22">
        <f t="shared" si="0"/>
        <v>2355</v>
      </c>
      <c r="AB20" s="22">
        <f>+INDEX(Articles!$1:$1048576,MATCH(E20,Articles!D:D,0),23)</f>
        <v>0</v>
      </c>
    </row>
    <row r="21" spans="2:28" ht="15.75">
      <c r="B21" s="8" t="str">
        <f>INDEX(Articles!$1:$1048576,MATCH(E21,Articles!D:D,0),6)</f>
        <v>1</v>
      </c>
      <c r="C21" s="8" t="str">
        <f>INDEX(Articles!$1:$1048576,MATCH(E21,Articles!D:D,0),7)</f>
        <v/>
      </c>
      <c r="D21" s="28" t="str">
        <f>HYPERLINK(INDEX(Articles!$1:$1048576,MATCH(E21,Articles!D:D,0),24),"Lien")</f>
        <v>Lien</v>
      </c>
      <c r="E21" s="3" t="s">
        <v>2310</v>
      </c>
      <c r="F21" s="18" t="str">
        <f>INDEX(Articles!$1:$1048576,MATCH(E21,Articles!D:D,0),5)</f>
        <v>BBE Ø50 PIVOINE MULTICOLORE À OEUFS DE DRAGON</v>
      </c>
      <c r="G21" s="18" t="str">
        <f>INDEX(Articles!$1:$1048576,MATCH(E21,Articles!D:D,0),8)</f>
        <v>BOMBE</v>
      </c>
      <c r="H21" s="18" t="str">
        <f>INDEX(Articles!$1:$1048576,MATCH(E21,Articles!D:D,0),9)</f>
        <v>SPHERIQUE</v>
      </c>
      <c r="I21" s="8">
        <f>INDEX(Articles!$1:$1048576,MATCH(E21,Articles!D:D,0),10)</f>
        <v>50</v>
      </c>
      <c r="J21" s="18" t="str">
        <f>INDEX(Articles!$1:$1048576,MATCH(E21,Articles!D:D,0),11)</f>
        <v>CREPITANT</v>
      </c>
      <c r="K21" s="18" t="str">
        <f>INDEX(Articles!$1:$1048576,MATCH(E21,Articles!D:D,0),12)</f>
        <v>MULTICOLORE</v>
      </c>
      <c r="L21" s="8" t="str">
        <f>INDEX(Articles!$1:$1048576,MATCH(E21,Articles!D:D,0),13)</f>
        <v>CN</v>
      </c>
      <c r="M21" s="8" t="str">
        <f>INDEX(Articles!$1:$1048576,MATCH(E21,Articles!D:D,0),14)</f>
        <v>F4</v>
      </c>
      <c r="N21" s="8" t="str">
        <f>INDEX(Articles!$1:$1048576,MATCH(E21,Articles!D:D,0),15)</f>
        <v>1.3G</v>
      </c>
      <c r="O21" s="8" t="str">
        <f>INDEX(Articles!$1:$1048576,MATCH(E21,Articles!D:D,0),16)</f>
        <v>1008-F4-69253578</v>
      </c>
      <c r="P21" s="8">
        <f>INDEX(Articles!$1:$1048576,MATCH(E21,Articles!D:D,0),17)*1000</f>
        <v>50</v>
      </c>
      <c r="Q21" s="8" t="str">
        <f>INDEX(Articles!$1:$1048576,MATCH(E21,Articles!D:D,0),18)</f>
        <v>2</v>
      </c>
      <c r="R21" s="8">
        <f>INDEX(Articles!$1:$1048576,MATCH(E21,Articles!D:D,0),19)</f>
        <v>50</v>
      </c>
      <c r="S21" s="2" t="str">
        <f>IF(INDEX('Unités CA'!$1:$1048576,MATCH(E21,'Unités CA'!D:D,0),5)=0,"",INDEX('Unités CA'!$1:$1048576,MATCH(E21,'Unités CA'!D:D,0),5))</f>
        <v>0144/CA</v>
      </c>
      <c r="T21" s="2" t="str">
        <f>IF(INDEX('Unités BTE'!$1:$1048576,MATCH(E21,'Unités CA'!D:D,0),5)=0,"",INDEX('Unités BTE'!$1:$1048576,MATCH(E21,'Unités CA'!D:D,0),5))</f>
        <v/>
      </c>
      <c r="U21" s="7">
        <f>IFERROR(INDEX('Prix PRO CA'!$1:$1048576,MATCH(E21,'Prix PRO CA'!D:D,0),10),"")</f>
        <v>344.48</v>
      </c>
      <c r="V21" s="7">
        <f>IFERROR(INDEX('Prix PRO CA'!$1:$1048576,MATCH(E21,'Prix PRO BTE'!D:D,0),10),"")</f>
        <v>144.84</v>
      </c>
      <c r="W21" s="7">
        <f>+IFERROR(INDEX('Prix PRO PCS'!$1:$1048576,MATCH(E21,'Prix PRO PCS'!D:D,0),10),"")</f>
        <v>3.01</v>
      </c>
      <c r="X21" s="148" t="str">
        <f t="shared" si="1"/>
        <v>Oui</v>
      </c>
      <c r="Y21" s="24" t="str">
        <f>IFERROR(INDEX(LigneAchat!$1:$1048576,MATCH(E21,LigneAchat!D:D,0),5),"")</f>
        <v/>
      </c>
      <c r="Z21" s="22">
        <f>INDEX(Articles!$1:$1048576,MATCH(E21,Articles!D:D,0),21)</f>
        <v>482</v>
      </c>
      <c r="AA21" s="22">
        <f t="shared" si="0"/>
        <v>482</v>
      </c>
      <c r="AB21" s="22">
        <f>+INDEX(Articles!$1:$1048576,MATCH(E21,Articles!D:D,0),23)</f>
        <v>0</v>
      </c>
    </row>
    <row r="22" spans="2:28" ht="15.75">
      <c r="B22" s="8" t="str">
        <f>INDEX(Articles!$1:$1048576,MATCH(E22,Articles!D:D,0),6)</f>
        <v>1</v>
      </c>
      <c r="C22" s="8" t="str">
        <f>INDEX(Articles!$1:$1048576,MATCH(E22,Articles!D:D,0),7)</f>
        <v/>
      </c>
      <c r="D22" s="28" t="str">
        <f>HYPERLINK(INDEX(Articles!$1:$1048576,MATCH(E22,Articles!D:D,0),24),"Lien")</f>
        <v>Lien</v>
      </c>
      <c r="E22" s="31" t="s">
        <v>2665</v>
      </c>
      <c r="F22" s="18" t="str">
        <f>INDEX(Articles!$1:$1048576,MATCH(E22,Articles!D:D,0),5)</f>
        <v>BBE Ø50 OR À BLEU</v>
      </c>
      <c r="G22" s="18" t="str">
        <f>INDEX(Articles!$1:$1048576,MATCH(E22,Articles!D:D,0),8)</f>
        <v>BOMBE</v>
      </c>
      <c r="H22" s="18" t="str">
        <f>INDEX(Articles!$1:$1048576,MATCH(E22,Articles!D:D,0),9)</f>
        <v>SPHERIQUE</v>
      </c>
      <c r="I22" s="8">
        <f>INDEX(Articles!$1:$1048576,MATCH(E22,Articles!D:D,0),10)</f>
        <v>50</v>
      </c>
      <c r="J22" s="18" t="str">
        <f>INDEX(Articles!$1:$1048576,MATCH(E22,Articles!D:D,0),11)</f>
        <v>CHANGEMENT</v>
      </c>
      <c r="K22" s="18" t="str">
        <f>INDEX(Articles!$1:$1048576,MATCH(E22,Articles!D:D,0),12)</f>
        <v>BLEU</v>
      </c>
      <c r="L22" s="8" t="str">
        <f>INDEX(Articles!$1:$1048576,MATCH(E22,Articles!D:D,0),13)</f>
        <v>CN</v>
      </c>
      <c r="M22" s="8" t="str">
        <f>INDEX(Articles!$1:$1048576,MATCH(E22,Articles!D:D,0),14)</f>
        <v>F4</v>
      </c>
      <c r="N22" s="8" t="str">
        <f>INDEX(Articles!$1:$1048576,MATCH(E22,Articles!D:D,0),15)</f>
        <v>1.3G</v>
      </c>
      <c r="O22" s="8" t="str">
        <f>INDEX(Articles!$1:$1048576,MATCH(E22,Articles!D:D,0),16)</f>
        <v>1008-F4-69253578</v>
      </c>
      <c r="P22" s="8">
        <f>INDEX(Articles!$1:$1048576,MATCH(E22,Articles!D:D,0),17)*1000</f>
        <v>50</v>
      </c>
      <c r="Q22" s="8" t="str">
        <f>INDEX(Articles!$1:$1048576,MATCH(E22,Articles!D:D,0),18)</f>
        <v>2</v>
      </c>
      <c r="R22" s="8">
        <f>INDEX(Articles!$1:$1048576,MATCH(E22,Articles!D:D,0),19)</f>
        <v>50</v>
      </c>
      <c r="S22" s="2" t="str">
        <f>IF(INDEX('Unités CA'!$1:$1048576,MATCH(E22,'Unités CA'!D:D,0),5)=0,"",INDEX('Unités CA'!$1:$1048576,MATCH(E22,'Unités CA'!D:D,0),5))</f>
        <v>0144/CA</v>
      </c>
      <c r="T22" s="2" t="str">
        <f>IF(INDEX('Unités BTE'!$1:$1048576,MATCH(E22,'Unités CA'!D:D,0),5)=0,"",INDEX('Unités BTE'!$1:$1048576,MATCH(E22,'Unités CA'!D:D,0),5))</f>
        <v/>
      </c>
      <c r="U22">
        <f>IFERROR(INDEX('Prix PRO CA'!$1:$1048576,MATCH(E22,'Prix PRO CA'!D:D,0),10),"")</f>
        <v>344.48</v>
      </c>
      <c r="V22">
        <f>IFERROR(INDEX('Prix PRO CA'!$1:$1048576,MATCH(E22,'Prix PRO BTE'!D:D,0),10),"")</f>
        <v>168.68</v>
      </c>
      <c r="W22" s="7">
        <f>+IFERROR(INDEX('Prix PRO PCS'!$1:$1048576,MATCH(E22,'Prix PRO PCS'!D:D,0),10),"")</f>
        <v>3.01</v>
      </c>
      <c r="X22" s="148" t="str">
        <f t="shared" si="1"/>
        <v>Oui</v>
      </c>
      <c r="Y22" s="24" t="str">
        <f>IFERROR(INDEX(LigneAchat!$1:$1048576,MATCH(E22,LigneAchat!D:D,0),5),"")</f>
        <v/>
      </c>
      <c r="Z22" s="22">
        <f>INDEX(Articles!$1:$1048576,MATCH(E22,Articles!D:D,0),21)</f>
        <v>1081</v>
      </c>
      <c r="AA22" s="22">
        <f t="shared" ref="AA22:AA30" si="2">+Z22-AB22</f>
        <v>1081</v>
      </c>
      <c r="AB22" s="22">
        <f>+INDEX(Articles!$1:$1048576,MATCH(E22,Articles!D:D,0),23)</f>
        <v>0</v>
      </c>
    </row>
    <row r="23" spans="2:28" ht="15.75">
      <c r="B23" s="8" t="str">
        <f>INDEX(Articles!$1:$1048576,MATCH(E23,Articles!D:D,0),6)</f>
        <v>1</v>
      </c>
      <c r="C23" s="8" t="str">
        <f>INDEX(Articles!$1:$1048576,MATCH(E23,Articles!D:D,0),7)</f>
        <v/>
      </c>
      <c r="D23" s="28" t="str">
        <f>HYPERLINK(INDEX(Articles!$1:$1048576,MATCH(E23,Articles!D:D,0),24),"Lien")</f>
        <v>Lien</v>
      </c>
      <c r="E23" s="31" t="s">
        <v>2364</v>
      </c>
      <c r="F23" s="18" t="str">
        <f>INDEX(Articles!$1:$1048576,MATCH(E23,Articles!D:D,0),5)</f>
        <v>BBE Ø50 ARGENT À BLEU</v>
      </c>
      <c r="G23" s="18" t="str">
        <f>INDEX(Articles!$1:$1048576,MATCH(E23,Articles!D:D,0),8)</f>
        <v>BOMBE</v>
      </c>
      <c r="H23" s="18" t="str">
        <f>INDEX(Articles!$1:$1048576,MATCH(E23,Articles!D:D,0),9)</f>
        <v>SPHERIQUE</v>
      </c>
      <c r="I23" s="8">
        <f>INDEX(Articles!$1:$1048576,MATCH(E23,Articles!D:D,0),10)</f>
        <v>50</v>
      </c>
      <c r="J23" s="18" t="str">
        <f>INDEX(Articles!$1:$1048576,MATCH(E23,Articles!D:D,0),11)</f>
        <v>CHANGEMENT</v>
      </c>
      <c r="K23" s="18" t="str">
        <f>INDEX(Articles!$1:$1048576,MATCH(E23,Articles!D:D,0),12)</f>
        <v>BLEU</v>
      </c>
      <c r="L23" s="8" t="str">
        <f>INDEX(Articles!$1:$1048576,MATCH(E23,Articles!D:D,0),13)</f>
        <v>CN</v>
      </c>
      <c r="M23" s="8" t="str">
        <f>INDEX(Articles!$1:$1048576,MATCH(E23,Articles!D:D,0),14)</f>
        <v>F4</v>
      </c>
      <c r="N23" s="8" t="str">
        <f>INDEX(Articles!$1:$1048576,MATCH(E23,Articles!D:D,0),15)</f>
        <v>1.3G</v>
      </c>
      <c r="O23" s="8" t="str">
        <f>INDEX(Articles!$1:$1048576,MATCH(E23,Articles!D:D,0),16)</f>
        <v>1008-F4-69253578</v>
      </c>
      <c r="P23" s="8">
        <f>INDEX(Articles!$1:$1048576,MATCH(E23,Articles!D:D,0),17)*1000</f>
        <v>50</v>
      </c>
      <c r="Q23" s="8" t="str">
        <f>INDEX(Articles!$1:$1048576,MATCH(E23,Articles!D:D,0),18)</f>
        <v>2</v>
      </c>
      <c r="R23" s="8">
        <f>INDEX(Articles!$1:$1048576,MATCH(E23,Articles!D:D,0),19)</f>
        <v>50</v>
      </c>
      <c r="S23" s="2" t="str">
        <f>IF(INDEX('Unités CA'!$1:$1048576,MATCH(E23,'Unités CA'!D:D,0),5)=0,"",INDEX('Unités CA'!$1:$1048576,MATCH(E23,'Unités CA'!D:D,0),5))</f>
        <v>0144/CA</v>
      </c>
      <c r="T23" s="2" t="str">
        <f>IF(INDEX('Unités BTE'!$1:$1048576,MATCH(E23,'Unités CA'!D:D,0),5)=0,"",INDEX('Unités BTE'!$1:$1048576,MATCH(E23,'Unités CA'!D:D,0),5))</f>
        <v/>
      </c>
      <c r="U23" s="7">
        <f>IFERROR(INDEX('Prix PRO CA'!$1:$1048576,MATCH(E23,'Prix PRO CA'!D:D,0),10),"")</f>
        <v>344.48</v>
      </c>
      <c r="V23" s="7">
        <f>IFERROR(INDEX('Prix PRO CA'!$1:$1048576,MATCH(E23,'Prix PRO BTE'!D:D,0),10),"")</f>
        <v>84.86</v>
      </c>
      <c r="W23" s="7">
        <f>+IFERROR(INDEX('Prix PRO PCS'!$1:$1048576,MATCH(E23,'Prix PRO PCS'!D:D,0),10),"")</f>
        <v>3.01</v>
      </c>
      <c r="X23" s="148" t="str">
        <f t="shared" si="1"/>
        <v>Oui</v>
      </c>
      <c r="Y23" s="24" t="str">
        <f>IFERROR(INDEX(LigneAchat!$1:$1048576,MATCH(E23,LigneAchat!D:D,0),5),"")</f>
        <v/>
      </c>
      <c r="Z23" s="22">
        <f>INDEX(Articles!$1:$1048576,MATCH(E23,Articles!D:D,0),21)</f>
        <v>3286</v>
      </c>
      <c r="AA23" s="22">
        <f t="shared" si="2"/>
        <v>3286</v>
      </c>
      <c r="AB23" s="22">
        <f>+INDEX(Articles!$1:$1048576,MATCH(E23,Articles!D:D,0),23)</f>
        <v>0</v>
      </c>
    </row>
    <row r="24" spans="2:28" ht="15.75">
      <c r="B24" s="8" t="str">
        <f>INDEX(Articles!$1:$1048576,MATCH(E24,Articles!D:D,0),6)</f>
        <v>1</v>
      </c>
      <c r="C24" s="8" t="str">
        <f>INDEX(Articles!$1:$1048576,MATCH(E24,Articles!D:D,0),7)</f>
        <v/>
      </c>
      <c r="D24" s="28" t="str">
        <f>HYPERLINK(INDEX(Articles!$1:$1048576,MATCH(E24,Articles!D:D,0),24),"Lien")</f>
        <v>Lien</v>
      </c>
      <c r="E24" s="3" t="s">
        <v>2367</v>
      </c>
      <c r="F24" s="18" t="str">
        <f>INDEX(Articles!$1:$1048576,MATCH(E24,Articles!D:D,0),5)</f>
        <v>BBE Ø50 ARGENT À JAUNE</v>
      </c>
      <c r="G24" s="18" t="str">
        <f>INDEX(Articles!$1:$1048576,MATCH(E24,Articles!D:D,0),8)</f>
        <v>BOMBE</v>
      </c>
      <c r="H24" s="18" t="str">
        <f>INDEX(Articles!$1:$1048576,MATCH(E24,Articles!D:D,0),9)</f>
        <v>SPHERIQUE</v>
      </c>
      <c r="I24" s="8">
        <f>INDEX(Articles!$1:$1048576,MATCH(E24,Articles!D:D,0),10)</f>
        <v>50</v>
      </c>
      <c r="J24" s="18" t="str">
        <f>INDEX(Articles!$1:$1048576,MATCH(E24,Articles!D:D,0),11)</f>
        <v>CHANGEMENT</v>
      </c>
      <c r="K24" s="18" t="str">
        <f>INDEX(Articles!$1:$1048576,MATCH(E24,Articles!D:D,0),12)</f>
        <v>JAUNE</v>
      </c>
      <c r="L24" s="8" t="str">
        <f>INDEX(Articles!$1:$1048576,MATCH(E24,Articles!D:D,0),13)</f>
        <v>CN</v>
      </c>
      <c r="M24" s="8" t="str">
        <f>INDEX(Articles!$1:$1048576,MATCH(E24,Articles!D:D,0),14)</f>
        <v>F4</v>
      </c>
      <c r="N24" s="8" t="str">
        <f>INDEX(Articles!$1:$1048576,MATCH(E24,Articles!D:D,0),15)</f>
        <v>1.3G</v>
      </c>
      <c r="O24" s="8" t="str">
        <f>INDEX(Articles!$1:$1048576,MATCH(E24,Articles!D:D,0),16)</f>
        <v>1008-F4-69253578</v>
      </c>
      <c r="P24" s="8">
        <f>INDEX(Articles!$1:$1048576,MATCH(E24,Articles!D:D,0),17)*1000</f>
        <v>50</v>
      </c>
      <c r="Q24" s="8" t="str">
        <f>INDEX(Articles!$1:$1048576,MATCH(E24,Articles!D:D,0),18)</f>
        <v>2</v>
      </c>
      <c r="R24" s="8">
        <f>INDEX(Articles!$1:$1048576,MATCH(E24,Articles!D:D,0),19)</f>
        <v>50</v>
      </c>
      <c r="S24" s="2" t="str">
        <f>IF(INDEX('Unités CA'!$1:$1048576,MATCH(E24,'Unités CA'!D:D,0),5)=0,"",INDEX('Unités CA'!$1:$1048576,MATCH(E24,'Unités CA'!D:D,0),5))</f>
        <v>0144/CA</v>
      </c>
      <c r="T24" s="2" t="str">
        <f>IF(INDEX('Unités BTE'!$1:$1048576,MATCH(E24,'Unités CA'!D:D,0),5)=0,"",INDEX('Unités BTE'!$1:$1048576,MATCH(E24,'Unités CA'!D:D,0),5))</f>
        <v/>
      </c>
      <c r="U24" s="7">
        <f>IFERROR(INDEX('Prix PRO CA'!$1:$1048576,MATCH(E24,'Prix PRO CA'!D:D,0),10),"")</f>
        <v>344.48</v>
      </c>
      <c r="V24" s="7">
        <f>IFERROR(INDEX('Prix PRO CA'!$1:$1048576,MATCH(E24,'Prix PRO BTE'!D:D,0),10),"")</f>
        <v>84.86</v>
      </c>
      <c r="W24" s="7">
        <f>+IFERROR(INDEX('Prix PRO PCS'!$1:$1048576,MATCH(E24,'Prix PRO PCS'!D:D,0),10),"")</f>
        <v>3.01</v>
      </c>
      <c r="X24" s="148" t="str">
        <f t="shared" si="1"/>
        <v>Oui</v>
      </c>
      <c r="Y24" s="24" t="str">
        <f>IFERROR(INDEX(LigneAchat!$1:$1048576,MATCH(E24,LigneAchat!D:D,0),5),"")</f>
        <v/>
      </c>
      <c r="Z24" s="22">
        <f>INDEX(Articles!$1:$1048576,MATCH(E24,Articles!D:D,0),21)</f>
        <v>3511</v>
      </c>
      <c r="AA24" s="22">
        <f t="shared" si="2"/>
        <v>3506</v>
      </c>
      <c r="AB24" s="22">
        <f>+INDEX(Articles!$1:$1048576,MATCH(E24,Articles!D:D,0),23)</f>
        <v>5</v>
      </c>
    </row>
    <row r="25" spans="2:28" ht="15.75">
      <c r="B25" s="8" t="str">
        <f>INDEX(Articles!$1:$1048576,MATCH(E25,Articles!D:D,0),6)</f>
        <v>1</v>
      </c>
      <c r="C25" s="8" t="str">
        <f>INDEX(Articles!$1:$1048576,MATCH(E25,Articles!D:D,0),7)</f>
        <v/>
      </c>
      <c r="D25" s="28" t="str">
        <f>HYPERLINK(INDEX(Articles!$1:$1048576,MATCH(E25,Articles!D:D,0),24),"Lien")</f>
        <v>Lien</v>
      </c>
      <c r="E25" s="3" t="s">
        <v>2370</v>
      </c>
      <c r="F25" s="18" t="str">
        <f>INDEX(Articles!$1:$1048576,MATCH(E25,Articles!D:D,0),5)</f>
        <v>BBE Ø50 ARGENT À VERT</v>
      </c>
      <c r="G25" s="18" t="str">
        <f>INDEX(Articles!$1:$1048576,MATCH(E25,Articles!D:D,0),8)</f>
        <v>BOMBE</v>
      </c>
      <c r="H25" s="18" t="str">
        <f>INDEX(Articles!$1:$1048576,MATCH(E25,Articles!D:D,0),9)</f>
        <v>SPHERIQUE</v>
      </c>
      <c r="I25" s="8">
        <f>INDEX(Articles!$1:$1048576,MATCH(E25,Articles!D:D,0),10)</f>
        <v>50</v>
      </c>
      <c r="J25" s="18" t="str">
        <f>INDEX(Articles!$1:$1048576,MATCH(E25,Articles!D:D,0),11)</f>
        <v>CHANGEMENT</v>
      </c>
      <c r="K25" s="18" t="str">
        <f>INDEX(Articles!$1:$1048576,MATCH(E25,Articles!D:D,0),12)</f>
        <v>VERT</v>
      </c>
      <c r="L25" s="8" t="str">
        <f>INDEX(Articles!$1:$1048576,MATCH(E25,Articles!D:D,0),13)</f>
        <v>CN</v>
      </c>
      <c r="M25" s="8" t="str">
        <f>INDEX(Articles!$1:$1048576,MATCH(E25,Articles!D:D,0),14)</f>
        <v>F4</v>
      </c>
      <c r="N25" s="8" t="str">
        <f>INDEX(Articles!$1:$1048576,MATCH(E25,Articles!D:D,0),15)</f>
        <v>1.3G</v>
      </c>
      <c r="O25" s="8" t="str">
        <f>INDEX(Articles!$1:$1048576,MATCH(E25,Articles!D:D,0),16)</f>
        <v>1008-F4-69253578</v>
      </c>
      <c r="P25" s="8">
        <f>INDEX(Articles!$1:$1048576,MATCH(E25,Articles!D:D,0),17)*1000</f>
        <v>50</v>
      </c>
      <c r="Q25" s="8" t="str">
        <f>INDEX(Articles!$1:$1048576,MATCH(E25,Articles!D:D,0),18)</f>
        <v>2</v>
      </c>
      <c r="R25" s="8">
        <f>INDEX(Articles!$1:$1048576,MATCH(E25,Articles!D:D,0),19)</f>
        <v>50</v>
      </c>
      <c r="S25" s="2" t="str">
        <f>IF(INDEX('Unités CA'!$1:$1048576,MATCH(E25,'Unités CA'!D:D,0),5)=0,"",INDEX('Unités CA'!$1:$1048576,MATCH(E25,'Unités CA'!D:D,0),5))</f>
        <v>0144/CA</v>
      </c>
      <c r="T25" s="2" t="str">
        <f>IF(INDEX('Unités BTE'!$1:$1048576,MATCH(E25,'Unités CA'!D:D,0),5)=0,"",INDEX('Unités BTE'!$1:$1048576,MATCH(E25,'Unités CA'!D:D,0),5))</f>
        <v/>
      </c>
      <c r="U25" s="7">
        <f>IFERROR(INDEX('Prix PRO CA'!$1:$1048576,MATCH(E25,'Prix PRO CA'!D:D,0),10),"")</f>
        <v>344.48</v>
      </c>
      <c r="V25" s="7">
        <f>IFERROR(INDEX('Prix PRO CA'!$1:$1048576,MATCH(E25,'Prix PRO BTE'!D:D,0),10),"")</f>
        <v>84.86</v>
      </c>
      <c r="W25" s="7">
        <f>+IFERROR(INDEX('Prix PRO PCS'!$1:$1048576,MATCH(E25,'Prix PRO PCS'!D:D,0),10),"")</f>
        <v>3.01</v>
      </c>
      <c r="X25" s="148" t="str">
        <f t="shared" si="1"/>
        <v>Oui</v>
      </c>
      <c r="Y25" s="24" t="str">
        <f>IFERROR(INDEX(LigneAchat!$1:$1048576,MATCH(E25,LigneAchat!D:D,0),5),"")</f>
        <v/>
      </c>
      <c r="Z25" s="22">
        <f>INDEX(Articles!$1:$1048576,MATCH(E25,Articles!D:D,0),21)</f>
        <v>3443</v>
      </c>
      <c r="AA25" s="22">
        <f t="shared" si="2"/>
        <v>3443</v>
      </c>
      <c r="AB25" s="22">
        <f>+INDEX(Articles!$1:$1048576,MATCH(E25,Articles!D:D,0),23)</f>
        <v>0</v>
      </c>
    </row>
    <row r="26" spans="2:28" ht="15.75">
      <c r="B26" s="8" t="str">
        <f>INDEX(Articles!$1:$1048576,MATCH(E26,Articles!D:D,0),6)</f>
        <v>1</v>
      </c>
      <c r="C26" s="8" t="str">
        <f>INDEX(Articles!$1:$1048576,MATCH(E26,Articles!D:D,0),7)</f>
        <v/>
      </c>
      <c r="D26" s="28" t="str">
        <f>HYPERLINK(INDEX(Articles!$1:$1048576,MATCH(E26,Articles!D:D,0),24),"Lien")</f>
        <v>Lien</v>
      </c>
      <c r="E26" s="3" t="s">
        <v>2373</v>
      </c>
      <c r="F26" s="18" t="str">
        <f>INDEX(Articles!$1:$1048576,MATCH(E26,Articles!D:D,0),5)</f>
        <v>BBE Ø50 ARGENT À ROUGE</v>
      </c>
      <c r="G26" s="18" t="str">
        <f>INDEX(Articles!$1:$1048576,MATCH(E26,Articles!D:D,0),8)</f>
        <v>BOMBE</v>
      </c>
      <c r="H26" s="18" t="str">
        <f>INDEX(Articles!$1:$1048576,MATCH(E26,Articles!D:D,0),9)</f>
        <v>SPHERIQUE</v>
      </c>
      <c r="I26" s="8">
        <f>INDEX(Articles!$1:$1048576,MATCH(E26,Articles!D:D,0),10)</f>
        <v>50</v>
      </c>
      <c r="J26" s="18" t="str">
        <f>INDEX(Articles!$1:$1048576,MATCH(E26,Articles!D:D,0),11)</f>
        <v>CHANGEMENT</v>
      </c>
      <c r="K26" s="18" t="str">
        <f>INDEX(Articles!$1:$1048576,MATCH(E26,Articles!D:D,0),12)</f>
        <v>ROUGE</v>
      </c>
      <c r="L26" s="8" t="str">
        <f>INDEX(Articles!$1:$1048576,MATCH(E26,Articles!D:D,0),13)</f>
        <v>CN</v>
      </c>
      <c r="M26" s="8" t="str">
        <f>INDEX(Articles!$1:$1048576,MATCH(E26,Articles!D:D,0),14)</f>
        <v>F4</v>
      </c>
      <c r="N26" s="8" t="str">
        <f>INDEX(Articles!$1:$1048576,MATCH(E26,Articles!D:D,0),15)</f>
        <v>1.3G</v>
      </c>
      <c r="O26" s="8" t="str">
        <f>INDEX(Articles!$1:$1048576,MATCH(E26,Articles!D:D,0),16)</f>
        <v>1008-F4-69253578</v>
      </c>
      <c r="P26" s="8">
        <f>INDEX(Articles!$1:$1048576,MATCH(E26,Articles!D:D,0),17)*1000</f>
        <v>50</v>
      </c>
      <c r="Q26" s="8" t="str">
        <f>INDEX(Articles!$1:$1048576,MATCH(E26,Articles!D:D,0),18)</f>
        <v>2</v>
      </c>
      <c r="R26" s="8">
        <f>INDEX(Articles!$1:$1048576,MATCH(E26,Articles!D:D,0),19)</f>
        <v>50</v>
      </c>
      <c r="S26" s="2" t="str">
        <f>IF(INDEX('Unités CA'!$1:$1048576,MATCH(E26,'Unités CA'!D:D,0),5)=0,"",INDEX('Unités CA'!$1:$1048576,MATCH(E26,'Unités CA'!D:D,0),5))</f>
        <v>0144/CA</v>
      </c>
      <c r="T26" s="2" t="str">
        <f>IF(INDEX('Unités BTE'!$1:$1048576,MATCH(E26,'Unités CA'!D:D,0),5)=0,"",INDEX('Unités BTE'!$1:$1048576,MATCH(E26,'Unités CA'!D:D,0),5))</f>
        <v/>
      </c>
      <c r="U26" s="7">
        <f>IFERROR(INDEX('Prix PRO CA'!$1:$1048576,MATCH(E26,'Prix PRO CA'!D:D,0),10),"")</f>
        <v>344.48</v>
      </c>
      <c r="V26" s="7">
        <f>IFERROR(INDEX('Prix PRO CA'!$1:$1048576,MATCH(E26,'Prix PRO BTE'!D:D,0),10),"")</f>
        <v>201.4</v>
      </c>
      <c r="W26" s="7">
        <f>+IFERROR(INDEX('Prix PRO PCS'!$1:$1048576,MATCH(E26,'Prix PRO PCS'!D:D,0),10),"")</f>
        <v>3.01</v>
      </c>
      <c r="X26" s="148" t="str">
        <f t="shared" si="1"/>
        <v>Oui</v>
      </c>
      <c r="Y26" s="24" t="str">
        <f>IFERROR(INDEX(LigneAchat!$1:$1048576,MATCH(E26,LigneAchat!D:D,0),5),"")</f>
        <v/>
      </c>
      <c r="Z26" s="22">
        <f>INDEX(Articles!$1:$1048576,MATCH(E26,Articles!D:D,0),21)</f>
        <v>3336</v>
      </c>
      <c r="AA26" s="22">
        <f t="shared" si="2"/>
        <v>3331</v>
      </c>
      <c r="AB26" s="22">
        <f>+INDEX(Articles!$1:$1048576,MATCH(E26,Articles!D:D,0),23)</f>
        <v>5</v>
      </c>
    </row>
    <row r="27" spans="2:28" ht="15.75">
      <c r="B27" s="8" t="str">
        <f>INDEX(Articles!$1:$1048576,MATCH(E27,Articles!D:D,0),6)</f>
        <v>1</v>
      </c>
      <c r="C27" s="8" t="str">
        <f>INDEX(Articles!$1:$1048576,MATCH(E27,Articles!D:D,0),7)</f>
        <v/>
      </c>
      <c r="D27" s="28" t="str">
        <f>HYPERLINK(INDEX(Articles!$1:$1048576,MATCH(E27,Articles!D:D,0),24),"Lien")</f>
        <v>Lien</v>
      </c>
      <c r="E27" s="3" t="s">
        <v>2376</v>
      </c>
      <c r="F27" s="18" t="str">
        <f>INDEX(Articles!$1:$1048576,MATCH(E27,Articles!D:D,0),5)</f>
        <v>BBE Ø50 ARGENT À JAUNE</v>
      </c>
      <c r="G27" s="18" t="str">
        <f>INDEX(Articles!$1:$1048576,MATCH(E27,Articles!D:D,0),8)</f>
        <v>BOMBE</v>
      </c>
      <c r="H27" s="18" t="str">
        <f>INDEX(Articles!$1:$1048576,MATCH(E27,Articles!D:D,0),9)</f>
        <v>SPHERIQUE</v>
      </c>
      <c r="I27" s="8">
        <f>INDEX(Articles!$1:$1048576,MATCH(E27,Articles!D:D,0),10)</f>
        <v>50</v>
      </c>
      <c r="J27" s="18" t="str">
        <f>INDEX(Articles!$1:$1048576,MATCH(E27,Articles!D:D,0),11)</f>
        <v>CHANGEMENT</v>
      </c>
      <c r="K27" s="18" t="str">
        <f>INDEX(Articles!$1:$1048576,MATCH(E27,Articles!D:D,0),12)</f>
        <v>JAUNE</v>
      </c>
      <c r="L27" s="8" t="str">
        <f>INDEX(Articles!$1:$1048576,MATCH(E27,Articles!D:D,0),13)</f>
        <v>CN</v>
      </c>
      <c r="M27" s="8" t="str">
        <f>INDEX(Articles!$1:$1048576,MATCH(E27,Articles!D:D,0),14)</f>
        <v>F4</v>
      </c>
      <c r="N27" s="8" t="str">
        <f>INDEX(Articles!$1:$1048576,MATCH(E27,Articles!D:D,0),15)</f>
        <v>1.3G</v>
      </c>
      <c r="O27" s="8" t="str">
        <f>INDEX(Articles!$1:$1048576,MATCH(E27,Articles!D:D,0),16)</f>
        <v>1008-F4-69253578</v>
      </c>
      <c r="P27" s="8">
        <f>INDEX(Articles!$1:$1048576,MATCH(E27,Articles!D:D,0),17)*1000</f>
        <v>50</v>
      </c>
      <c r="Q27" s="8" t="str">
        <f>INDEX(Articles!$1:$1048576,MATCH(E27,Articles!D:D,0),18)</f>
        <v>2</v>
      </c>
      <c r="R27" s="8">
        <f>INDEX(Articles!$1:$1048576,MATCH(E27,Articles!D:D,0),19)</f>
        <v>50</v>
      </c>
      <c r="S27" s="2" t="str">
        <f>IF(INDEX('Unités CA'!$1:$1048576,MATCH(E27,'Unités CA'!D:D,0),5)=0,"",INDEX('Unités CA'!$1:$1048576,MATCH(E27,'Unités CA'!D:D,0),5))</f>
        <v>0144/CA</v>
      </c>
      <c r="T27" s="2" t="str">
        <f>IF(INDEX('Unités BTE'!$1:$1048576,MATCH(E27,'Unités CA'!D:D,0),5)=0,"",INDEX('Unités BTE'!$1:$1048576,MATCH(E27,'Unités CA'!D:D,0),5))</f>
        <v/>
      </c>
      <c r="U27" s="7">
        <f>IFERROR(INDEX('Prix PRO CA'!$1:$1048576,MATCH(E27,'Prix PRO CA'!D:D,0),10),"")</f>
        <v>344.48</v>
      </c>
      <c r="V27" s="7">
        <f>IFERROR(INDEX('Prix PRO CA'!$1:$1048576,MATCH(E27,'Prix PRO BTE'!D:D,0),10),"")</f>
        <v>161.6</v>
      </c>
      <c r="W27" s="7">
        <f>+IFERROR(INDEX('Prix PRO PCS'!$1:$1048576,MATCH(E27,'Prix PRO PCS'!D:D,0),10),"")</f>
        <v>3.01</v>
      </c>
      <c r="X27" s="148" t="str">
        <f t="shared" si="1"/>
        <v>Oui</v>
      </c>
      <c r="Y27" s="24" t="str">
        <f>IFERROR(INDEX(LigneAchat!$1:$1048576,MATCH(E27,LigneAchat!D:D,0),5),"")</f>
        <v/>
      </c>
      <c r="Z27" s="22">
        <f>INDEX(Articles!$1:$1048576,MATCH(E27,Articles!D:D,0),21)</f>
        <v>3004</v>
      </c>
      <c r="AA27" s="22">
        <f t="shared" si="2"/>
        <v>3004</v>
      </c>
      <c r="AB27" s="22">
        <f>+INDEX(Articles!$1:$1048576,MATCH(E27,Articles!D:D,0),23)</f>
        <v>0</v>
      </c>
    </row>
    <row r="28" spans="2:28" ht="15.75">
      <c r="B28" s="8" t="str">
        <f>INDEX(Articles!$1:$1048576,MATCH(E28,Articles!D:D,0),6)</f>
        <v>1</v>
      </c>
      <c r="C28" s="8" t="str">
        <f>INDEX(Articles!$1:$1048576,MATCH(E28,Articles!D:D,0),7)</f>
        <v/>
      </c>
      <c r="D28" s="28" t="str">
        <f>HYPERLINK(INDEX(Articles!$1:$1048576,MATCH(E28,Articles!D:D,0),24),"Lien")</f>
        <v>Lien</v>
      </c>
      <c r="E28" s="3" t="s">
        <v>2379</v>
      </c>
      <c r="F28" s="18" t="str">
        <f>INDEX(Articles!$1:$1048576,MATCH(E28,Articles!D:D,0),5)</f>
        <v>BBE Ø50 ARGENT À MULTICOLORE</v>
      </c>
      <c r="G28" s="18" t="str">
        <f>INDEX(Articles!$1:$1048576,MATCH(E28,Articles!D:D,0),8)</f>
        <v>BOMBE</v>
      </c>
      <c r="H28" s="18" t="str">
        <f>INDEX(Articles!$1:$1048576,MATCH(E28,Articles!D:D,0),9)</f>
        <v>SPHERIQUE</v>
      </c>
      <c r="I28" s="8">
        <f>INDEX(Articles!$1:$1048576,MATCH(E28,Articles!D:D,0),10)</f>
        <v>50</v>
      </c>
      <c r="J28" s="18" t="str">
        <f>INDEX(Articles!$1:$1048576,MATCH(E28,Articles!D:D,0),11)</f>
        <v>CHANGEMENT</v>
      </c>
      <c r="K28" s="18" t="str">
        <f>INDEX(Articles!$1:$1048576,MATCH(E28,Articles!D:D,0),12)</f>
        <v>MULTICOLORE</v>
      </c>
      <c r="L28" s="8" t="str">
        <f>INDEX(Articles!$1:$1048576,MATCH(E28,Articles!D:D,0),13)</f>
        <v>CN</v>
      </c>
      <c r="M28" s="8" t="str">
        <f>INDEX(Articles!$1:$1048576,MATCH(E28,Articles!D:D,0),14)</f>
        <v>F4</v>
      </c>
      <c r="N28" s="8" t="str">
        <f>INDEX(Articles!$1:$1048576,MATCH(E28,Articles!D:D,0),15)</f>
        <v>1.3G</v>
      </c>
      <c r="O28" s="8" t="str">
        <f>INDEX(Articles!$1:$1048576,MATCH(E28,Articles!D:D,0),16)</f>
        <v>1008-F4-69253578</v>
      </c>
      <c r="P28" s="8">
        <f>INDEX(Articles!$1:$1048576,MATCH(E28,Articles!D:D,0),17)*1000</f>
        <v>50</v>
      </c>
      <c r="Q28" s="8" t="str">
        <f>INDEX(Articles!$1:$1048576,MATCH(E28,Articles!D:D,0),18)</f>
        <v>2</v>
      </c>
      <c r="R28" s="8">
        <f>INDEX(Articles!$1:$1048576,MATCH(E28,Articles!D:D,0),19)</f>
        <v>50</v>
      </c>
      <c r="S28" s="2" t="str">
        <f>IF(INDEX('Unités CA'!$1:$1048576,MATCH(E28,'Unités CA'!D:D,0),5)=0,"",INDEX('Unités CA'!$1:$1048576,MATCH(E28,'Unités CA'!D:D,0),5))</f>
        <v>0144/CA</v>
      </c>
      <c r="T28" s="2" t="str">
        <f>IF(INDEX('Unités BTE'!$1:$1048576,MATCH(E28,'Unités CA'!D:D,0),5)=0,"",INDEX('Unités BTE'!$1:$1048576,MATCH(E28,'Unités CA'!D:D,0),5))</f>
        <v/>
      </c>
      <c r="U28" s="7">
        <f>IFERROR(INDEX('Prix PRO CA'!$1:$1048576,MATCH(E28,'Prix PRO CA'!D:D,0),10),"")</f>
        <v>344.48</v>
      </c>
      <c r="V28" s="7">
        <f>IFERROR(INDEX('Prix PRO CA'!$1:$1048576,MATCH(E28,'Prix PRO BTE'!D:D,0),10),"")</f>
        <v>161.6</v>
      </c>
      <c r="W28" s="7">
        <f>+IFERROR(INDEX('Prix PRO PCS'!$1:$1048576,MATCH(E28,'Prix PRO PCS'!D:D,0),10),"")</f>
        <v>3.01</v>
      </c>
      <c r="X28" s="148" t="str">
        <f t="shared" si="1"/>
        <v>Non</v>
      </c>
      <c r="Y28" s="24" t="str">
        <f>IFERROR(INDEX(LigneAchat!$1:$1048576,MATCH(E28,LigneAchat!D:D,0),5),"")</f>
        <v/>
      </c>
      <c r="Z28" s="22">
        <f>INDEX(Articles!$1:$1048576,MATCH(E28,Articles!D:D,0),21)</f>
        <v>0</v>
      </c>
      <c r="AA28" s="22">
        <f t="shared" si="2"/>
        <v>0</v>
      </c>
      <c r="AB28" s="22">
        <f>+INDEX(Articles!$1:$1048576,MATCH(E28,Articles!D:D,0),23)</f>
        <v>0</v>
      </c>
    </row>
    <row r="29" spans="2:28" ht="15.75">
      <c r="B29" s="8" t="str">
        <f>INDEX(Articles!$1:$1048576,MATCH(E29,Articles!D:D,0),6)</f>
        <v>1</v>
      </c>
      <c r="C29" s="8" t="str">
        <f>INDEX(Articles!$1:$1048576,MATCH(E29,Articles!D:D,0),7)</f>
        <v/>
      </c>
      <c r="D29" s="28" t="str">
        <f>HYPERLINK(INDEX(Articles!$1:$1048576,MATCH(E29,Articles!D:D,0),24),"Lien")</f>
        <v>Lien</v>
      </c>
      <c r="E29" s="3" t="s">
        <v>2382</v>
      </c>
      <c r="F29" s="18" t="str">
        <f>INDEX(Articles!$1:$1048576,MATCH(E29,Articles!D:D,0),5)</f>
        <v>BBE Ø50 ARGENT À BLANC</v>
      </c>
      <c r="G29" s="18" t="str">
        <f>INDEX(Articles!$1:$1048576,MATCH(E29,Articles!D:D,0),8)</f>
        <v>BOMBE</v>
      </c>
      <c r="H29" s="18" t="str">
        <f>INDEX(Articles!$1:$1048576,MATCH(E29,Articles!D:D,0),9)</f>
        <v>SPHERIQUE</v>
      </c>
      <c r="I29" s="8">
        <f>INDEX(Articles!$1:$1048576,MATCH(E29,Articles!D:D,0),10)</f>
        <v>50</v>
      </c>
      <c r="J29" s="18" t="str">
        <f>INDEX(Articles!$1:$1048576,MATCH(E29,Articles!D:D,0),11)</f>
        <v>CHANGEMENT</v>
      </c>
      <c r="K29" s="18" t="str">
        <f>INDEX(Articles!$1:$1048576,MATCH(E29,Articles!D:D,0),12)</f>
        <v>ARGENT</v>
      </c>
      <c r="L29" s="8" t="str">
        <f>INDEX(Articles!$1:$1048576,MATCH(E29,Articles!D:D,0),13)</f>
        <v>CN</v>
      </c>
      <c r="M29" s="8" t="str">
        <f>INDEX(Articles!$1:$1048576,MATCH(E29,Articles!D:D,0),14)</f>
        <v>F4</v>
      </c>
      <c r="N29" s="8" t="str">
        <f>INDEX(Articles!$1:$1048576,MATCH(E29,Articles!D:D,0),15)</f>
        <v>1.3G</v>
      </c>
      <c r="O29" s="8" t="str">
        <f>INDEX(Articles!$1:$1048576,MATCH(E29,Articles!D:D,0),16)</f>
        <v>1008-F4-69253578</v>
      </c>
      <c r="P29" s="8">
        <f>INDEX(Articles!$1:$1048576,MATCH(E29,Articles!D:D,0),17)*1000</f>
        <v>50</v>
      </c>
      <c r="Q29" s="8" t="str">
        <f>INDEX(Articles!$1:$1048576,MATCH(E29,Articles!D:D,0),18)</f>
        <v>2</v>
      </c>
      <c r="R29" s="8">
        <f>INDEX(Articles!$1:$1048576,MATCH(E29,Articles!D:D,0),19)</f>
        <v>50</v>
      </c>
      <c r="S29" s="2" t="str">
        <f>IF(INDEX('Unités CA'!$1:$1048576,MATCH(E29,'Unités CA'!D:D,0),5)=0,"",INDEX('Unités CA'!$1:$1048576,MATCH(E29,'Unités CA'!D:D,0),5))</f>
        <v>0144/CA</v>
      </c>
      <c r="T29" s="2" t="str">
        <f>IF(INDEX('Unités BTE'!$1:$1048576,MATCH(E29,'Unités CA'!D:D,0),5)=0,"",INDEX('Unités BTE'!$1:$1048576,MATCH(E29,'Unités CA'!D:D,0),5))</f>
        <v/>
      </c>
      <c r="U29" s="7">
        <f>IFERROR(INDEX('Prix PRO CA'!$1:$1048576,MATCH(E29,'Prix PRO CA'!D:D,0),10),"")</f>
        <v>344.48</v>
      </c>
      <c r="V29" s="7">
        <f>IFERROR(INDEX('Prix PRO CA'!$1:$1048576,MATCH(E29,'Prix PRO BTE'!D:D,0),10),"")</f>
        <v>119.87</v>
      </c>
      <c r="W29" s="7">
        <f>+IFERROR(INDEX('Prix PRO PCS'!$1:$1048576,MATCH(E29,'Prix PRO PCS'!D:D,0),10),"")</f>
        <v>3.01</v>
      </c>
      <c r="X29" s="148" t="str">
        <f t="shared" si="1"/>
        <v>Oui</v>
      </c>
      <c r="Y29" s="24" t="str">
        <f>IFERROR(INDEX(LigneAchat!$1:$1048576,MATCH(E29,LigneAchat!D:D,0),5),"")</f>
        <v/>
      </c>
      <c r="Z29" s="22">
        <f>INDEX(Articles!$1:$1048576,MATCH(E29,Articles!D:D,0),21)</f>
        <v>3378</v>
      </c>
      <c r="AA29" s="22">
        <f t="shared" si="2"/>
        <v>3378</v>
      </c>
      <c r="AB29" s="22">
        <f>+INDEX(Articles!$1:$1048576,MATCH(E29,Articles!D:D,0),23)</f>
        <v>0</v>
      </c>
    </row>
    <row r="30" spans="2:28" ht="15.75">
      <c r="B30" s="8" t="str">
        <f>INDEX(Articles!$1:$1048576,MATCH(E30,Articles!D:D,0),6)</f>
        <v>1</v>
      </c>
      <c r="C30" s="8" t="str">
        <f>INDEX(Articles!$1:$1048576,MATCH(E30,Articles!D:D,0),7)</f>
        <v/>
      </c>
      <c r="D30" s="28" t="str">
        <f>HYPERLINK(INDEX(Articles!$1:$1048576,MATCH(E30,Articles!D:D,0),24),"Lien")</f>
        <v>Lien</v>
      </c>
      <c r="E30" s="3" t="s">
        <v>2385</v>
      </c>
      <c r="F30" s="18" t="str">
        <f>INDEX(Articles!$1:$1048576,MATCH(E30,Articles!D:D,0),5)</f>
        <v>BBE Ø50 ARGENT À VIOLET</v>
      </c>
      <c r="G30" s="18" t="str">
        <f>INDEX(Articles!$1:$1048576,MATCH(E30,Articles!D:D,0),8)</f>
        <v>BOMBE</v>
      </c>
      <c r="H30" s="18" t="str">
        <f>INDEX(Articles!$1:$1048576,MATCH(E30,Articles!D:D,0),9)</f>
        <v>SPHERIQUE</v>
      </c>
      <c r="I30" s="8">
        <f>INDEX(Articles!$1:$1048576,MATCH(E30,Articles!D:D,0),10)</f>
        <v>50</v>
      </c>
      <c r="J30" s="18" t="str">
        <f>INDEX(Articles!$1:$1048576,MATCH(E30,Articles!D:D,0),11)</f>
        <v>CHANGEMENT</v>
      </c>
      <c r="K30" s="18" t="str">
        <f>INDEX(Articles!$1:$1048576,MATCH(E30,Articles!D:D,0),12)</f>
        <v>VIOLET</v>
      </c>
      <c r="L30" s="8" t="str">
        <f>INDEX(Articles!$1:$1048576,MATCH(E30,Articles!D:D,0),13)</f>
        <v>CN</v>
      </c>
      <c r="M30" s="8" t="str">
        <f>INDEX(Articles!$1:$1048576,MATCH(E30,Articles!D:D,0),14)</f>
        <v>F4</v>
      </c>
      <c r="N30" s="8" t="str">
        <f>INDEX(Articles!$1:$1048576,MATCH(E30,Articles!D:D,0),15)</f>
        <v>1.3G</v>
      </c>
      <c r="O30" s="8" t="str">
        <f>INDEX(Articles!$1:$1048576,MATCH(E30,Articles!D:D,0),16)</f>
        <v>1008-F4-69253578</v>
      </c>
      <c r="P30" s="8">
        <f>INDEX(Articles!$1:$1048576,MATCH(E30,Articles!D:D,0),17)*1000</f>
        <v>50</v>
      </c>
      <c r="Q30" s="8" t="str">
        <f>INDEX(Articles!$1:$1048576,MATCH(E30,Articles!D:D,0),18)</f>
        <v>2</v>
      </c>
      <c r="R30" s="8">
        <f>INDEX(Articles!$1:$1048576,MATCH(E30,Articles!D:D,0),19)</f>
        <v>50</v>
      </c>
      <c r="S30" s="2" t="str">
        <f>IF(INDEX('Unités CA'!$1:$1048576,MATCH(E30,'Unités CA'!D:D,0),5)=0,"",INDEX('Unités CA'!$1:$1048576,MATCH(E30,'Unités CA'!D:D,0),5))</f>
        <v>0144/CA</v>
      </c>
      <c r="T30" s="2" t="str">
        <f>IF(INDEX('Unités BTE'!$1:$1048576,MATCH(E30,'Unités CA'!D:D,0),5)=0,"",INDEX('Unités BTE'!$1:$1048576,MATCH(E30,'Unités CA'!D:D,0),5))</f>
        <v/>
      </c>
      <c r="U30" s="7">
        <f>IFERROR(INDEX('Prix PRO CA'!$1:$1048576,MATCH(E30,'Prix PRO CA'!D:D,0),10),"")</f>
        <v>344.48</v>
      </c>
      <c r="V30" s="7">
        <f>IFERROR(INDEX('Prix PRO CA'!$1:$1048576,MATCH(E30,'Prix PRO BTE'!D:D,0),10),"")</f>
        <v>119.87</v>
      </c>
      <c r="W30" s="7">
        <f>+IFERROR(INDEX('Prix PRO PCS'!$1:$1048576,MATCH(E30,'Prix PRO PCS'!D:D,0),10),"")</f>
        <v>3.01</v>
      </c>
      <c r="X30" s="148" t="str">
        <f t="shared" si="1"/>
        <v>Oui</v>
      </c>
      <c r="Y30" s="24" t="str">
        <f>IFERROR(INDEX(LigneAchat!$1:$1048576,MATCH(E30,LigneAchat!D:D,0),5),"")</f>
        <v/>
      </c>
      <c r="Z30" s="22">
        <f>INDEX(Articles!$1:$1048576,MATCH(E30,Articles!D:D,0),21)</f>
        <v>2697</v>
      </c>
      <c r="AA30" s="22">
        <f t="shared" si="2"/>
        <v>2697</v>
      </c>
      <c r="AB30" s="22">
        <f>+INDEX(Articles!$1:$1048576,MATCH(E30,Articles!D:D,0),23)</f>
        <v>0</v>
      </c>
    </row>
    <row r="31" spans="2:28" s="26" customFormat="1" ht="30" customHeight="1">
      <c r="B31" s="97" t="s">
        <v>4208</v>
      </c>
      <c r="C31" s="97"/>
      <c r="D31" s="97"/>
      <c r="E31" s="34"/>
      <c r="F31" s="35"/>
      <c r="G31" s="35"/>
      <c r="H31" s="35"/>
      <c r="I31" s="35"/>
      <c r="J31" s="35"/>
      <c r="K31" s="35"/>
      <c r="L31" s="35"/>
      <c r="M31" s="36"/>
      <c r="N31" s="35"/>
      <c r="O31" s="36"/>
      <c r="P31" s="36"/>
      <c r="Q31" s="36"/>
      <c r="R31" s="36"/>
      <c r="S31" s="36"/>
      <c r="T31" s="36"/>
      <c r="U31" s="36"/>
      <c r="V31" s="36"/>
      <c r="W31" s="36"/>
      <c r="X31" s="150"/>
      <c r="Y31" s="36"/>
      <c r="Z31" s="36"/>
      <c r="AA31" s="36"/>
      <c r="AB31" s="36"/>
    </row>
    <row r="32" spans="2:28" ht="15.75">
      <c r="B32" s="8" t="str">
        <f>INDEX(Articles!$1:$1048576,MATCH(E32,Articles!D:D,0),6)</f>
        <v>1</v>
      </c>
      <c r="C32" s="8" t="str">
        <f>INDEX(Articles!$1:$1048576,MATCH(E32,Articles!D:D,0),7)</f>
        <v/>
      </c>
      <c r="D32" s="28" t="str">
        <f>HYPERLINK(INDEX(Articles!$1:$1048576,MATCH(E32,Articles!D:D,0),24),"Lien")</f>
        <v>Lien</v>
      </c>
      <c r="E32" s="3" t="s">
        <v>1452</v>
      </c>
      <c r="F32" s="18" t="str">
        <f>INDEX(Articles!$1:$1048576,MATCH(E32,Articles!D:D,0),5)</f>
        <v>BBE Ø75 ASSORTIES</v>
      </c>
      <c r="G32" s="18" t="str">
        <f>INDEX(Articles!$1:$1048576,MATCH(E32,Articles!D:D,0),8)</f>
        <v>BOMBE</v>
      </c>
      <c r="H32" s="18" t="str">
        <f>INDEX(Articles!$1:$1048576,MATCH(E32,Articles!D:D,0),9)</f>
        <v>ASSORTIE</v>
      </c>
      <c r="I32" s="8">
        <f>INDEX(Articles!$1:$1048576,MATCH(E32,Articles!D:D,0),10)</f>
        <v>75</v>
      </c>
      <c r="J32" s="18" t="str">
        <f>INDEX(Articles!$1:$1048576,MATCH(E32,Articles!D:D,0),11)</f>
        <v>MULTI EFFETS</v>
      </c>
      <c r="K32" s="18" t="str">
        <f>INDEX(Articles!$1:$1048576,MATCH(E32,Articles!D:D,0),12)</f>
        <v>ASSORTI</v>
      </c>
      <c r="L32" s="8" t="str">
        <f>INDEX(Articles!$1:$1048576,MATCH(E32,Articles!D:D,0),13)</f>
        <v>CN</v>
      </c>
      <c r="M32" s="8" t="str">
        <f>INDEX(Articles!$1:$1048576,MATCH(E32,Articles!D:D,0),14)</f>
        <v>F4</v>
      </c>
      <c r="N32" s="8" t="str">
        <f>INDEX(Articles!$1:$1048576,MATCH(E32,Articles!D:D,0),15)</f>
        <v>1.3G</v>
      </c>
      <c r="O32" s="8" t="str">
        <f>INDEX(Articles!$1:$1048576,MATCH(E32,Articles!D:D,0),16)</f>
        <v>1008-F4-69252667</v>
      </c>
      <c r="P32" s="8">
        <f>INDEX(Articles!$1:$1048576,MATCH(E32,Articles!D:D,0),17)*1000</f>
        <v>140</v>
      </c>
      <c r="Q32" s="8" t="str">
        <f>INDEX(Articles!$1:$1048576,MATCH(E32,Articles!D:D,0),18)</f>
        <v>3</v>
      </c>
      <c r="R32" s="8">
        <f>INDEX(Articles!$1:$1048576,MATCH(E32,Articles!D:D,0),19)</f>
        <v>75</v>
      </c>
      <c r="S32" s="2" t="str">
        <f>IF(INDEX('Unités CA'!$1:$1048576,MATCH(E32,'Unités CA'!D:D,0),5)=0,"",INDEX('Unités CA'!$1:$1048576,MATCH(E32,'Unités CA'!D:D,0),5))</f>
        <v>0060/CA</v>
      </c>
      <c r="T32" s="2" t="str">
        <f>IF(INDEX('Unités BTE'!$1:$1048576,MATCH(E32,'Unités CA'!D:D,0),5)=0,"",INDEX('Unités BTE'!$1:$1048576,MATCH(E32,'Unités CA'!D:D,0),5))</f>
        <v/>
      </c>
      <c r="U32" s="7">
        <f>IFERROR(INDEX('Prix PRO CA'!$1:$1048576,MATCH(E32,'Prix PRO CA'!D:D,0),10),"")</f>
        <v>214.13</v>
      </c>
      <c r="V32" s="7" t="str">
        <f>IFERROR(INDEX('Prix PRO CA'!$1:$1048576,MATCH(E32,'Prix PRO BTE'!D:D,0),10),"")</f>
        <v/>
      </c>
      <c r="W32" s="7" t="str">
        <f>+IFERROR(INDEX('Prix PRO PCS'!$1:$1048576,MATCH(E32,'Prix PRO PCS'!D:D,0),10),"")</f>
        <v/>
      </c>
      <c r="X32" s="148" t="str">
        <f t="shared" si="1"/>
        <v>Oui</v>
      </c>
      <c r="Y32" s="24" t="str">
        <f>IFERROR(INDEX(LigneAchat!$1:$1048576,MATCH(E32,LigneAchat!D:D,0),5),"")</f>
        <v/>
      </c>
      <c r="Z32" s="22">
        <f>INDEX(Articles!$1:$1048576,MATCH(E32,Articles!D:D,0),21)</f>
        <v>16064</v>
      </c>
      <c r="AA32" s="22">
        <f t="shared" ref="AA32:AA153" si="3">+Z32-AB32</f>
        <v>16064</v>
      </c>
      <c r="AB32" s="22">
        <f>+INDEX(Articles!$1:$1048576,MATCH(E32,Articles!D:D,0),23)</f>
        <v>0</v>
      </c>
    </row>
    <row r="33" spans="2:28" ht="15.75">
      <c r="B33" s="8" t="str">
        <f>INDEX(Articles!$1:$1048576,MATCH(E33,Articles!D:D,0),6)</f>
        <v>1</v>
      </c>
      <c r="C33" s="8" t="str">
        <f>INDEX(Articles!$1:$1048576,MATCH(E33,Articles!D:D,0),7)</f>
        <v/>
      </c>
      <c r="D33" s="28" t="str">
        <f>HYPERLINK(INDEX(Articles!$1:$1048576,MATCH(E33,Articles!D:D,0),24),"Lien")</f>
        <v>Lien</v>
      </c>
      <c r="E33" s="3" t="s">
        <v>1455</v>
      </c>
      <c r="F33" s="18" t="str">
        <f>INDEX(Articles!$1:$1048576,MATCH(E33,Articles!D:D,0),5)</f>
        <v>BBE Ø75 ASSORTIES M</v>
      </c>
      <c r="G33" s="18" t="str">
        <f>INDEX(Articles!$1:$1048576,MATCH(E33,Articles!D:D,0),8)</f>
        <v>BOMBE</v>
      </c>
      <c r="H33" s="18" t="str">
        <f>INDEX(Articles!$1:$1048576,MATCH(E33,Articles!D:D,0),9)</f>
        <v>ASSORTIE</v>
      </c>
      <c r="I33" s="8">
        <f>INDEX(Articles!$1:$1048576,MATCH(E33,Articles!D:D,0),10)</f>
        <v>75</v>
      </c>
      <c r="J33" s="18" t="str">
        <f>INDEX(Articles!$1:$1048576,MATCH(E33,Articles!D:D,0),11)</f>
        <v>MULTI EFFETS</v>
      </c>
      <c r="K33" s="18" t="str">
        <f>INDEX(Articles!$1:$1048576,MATCH(E33,Articles!D:D,0),12)</f>
        <v>ASSORTI</v>
      </c>
      <c r="L33" s="8" t="str">
        <f>INDEX(Articles!$1:$1048576,MATCH(E33,Articles!D:D,0),13)</f>
        <v>CN</v>
      </c>
      <c r="M33" s="8" t="str">
        <f>INDEX(Articles!$1:$1048576,MATCH(E33,Articles!D:D,0),14)</f>
        <v>F4</v>
      </c>
      <c r="N33" s="8" t="str">
        <f>INDEX(Articles!$1:$1048576,MATCH(E33,Articles!D:D,0),15)</f>
        <v>1.3G</v>
      </c>
      <c r="O33" s="8" t="str">
        <f>INDEX(Articles!$1:$1048576,MATCH(E33,Articles!D:D,0),16)</f>
        <v>1008-F4-69252667</v>
      </c>
      <c r="P33" s="8">
        <f>INDEX(Articles!$1:$1048576,MATCH(E33,Articles!D:D,0),17)*1000</f>
        <v>140</v>
      </c>
      <c r="Q33" s="8" t="str">
        <f>INDEX(Articles!$1:$1048576,MATCH(E33,Articles!D:D,0),18)</f>
        <v>3</v>
      </c>
      <c r="R33" s="8">
        <f>INDEX(Articles!$1:$1048576,MATCH(E33,Articles!D:D,0),19)</f>
        <v>75</v>
      </c>
      <c r="S33" s="2" t="str">
        <f>IF(INDEX('Unités CA'!$1:$1048576,MATCH(E33,'Unités CA'!D:D,0),5)=0,"",INDEX('Unités CA'!$1:$1048576,MATCH(E33,'Unités CA'!D:D,0),5))</f>
        <v>0060/CA</v>
      </c>
      <c r="T33" s="2" t="str">
        <f>IF(INDEX('Unités BTE'!$1:$1048576,MATCH(E33,'Unités CA'!D:D,0),5)=0,"",INDEX('Unités BTE'!$1:$1048576,MATCH(E33,'Unités CA'!D:D,0),5))</f>
        <v/>
      </c>
      <c r="U33" s="7">
        <f>IFERROR(INDEX('Prix PRO CA'!$1:$1048576,MATCH(E33,'Prix PRO CA'!D:D,0),10),"")</f>
        <v>214.13</v>
      </c>
      <c r="V33" s="7" t="str">
        <f>IFERROR(INDEX('Prix PRO CA'!$1:$1048576,MATCH(E33,'Prix PRO BTE'!D:D,0),10),"")</f>
        <v/>
      </c>
      <c r="W33" s="7" t="str">
        <f>+IFERROR(INDEX('Prix PRO PCS'!$1:$1048576,MATCH(E33,'Prix PRO PCS'!D:D,0),10),"")</f>
        <v/>
      </c>
      <c r="X33" s="148" t="str">
        <f t="shared" si="1"/>
        <v>Oui</v>
      </c>
      <c r="Y33" s="24">
        <f>IFERROR(INDEX(LigneAchat!$1:$1048576,MATCH(E33,LigneAchat!D:D,0),5),"")</f>
        <v>44287</v>
      </c>
      <c r="Z33" s="22">
        <f>INDEX(Articles!$1:$1048576,MATCH(E33,Articles!D:D,0),21)</f>
        <v>6360</v>
      </c>
      <c r="AA33" s="22">
        <f t="shared" si="3"/>
        <v>6360</v>
      </c>
      <c r="AB33" s="22">
        <f>+INDEX(Articles!$1:$1048576,MATCH(E33,Articles!D:D,0),23)</f>
        <v>0</v>
      </c>
    </row>
    <row r="34" spans="2:28" ht="15.75">
      <c r="B34" s="8" t="str">
        <f>INDEX(Articles!$1:$1048576,MATCH(E34,Articles!D:D,0),6)</f>
        <v>1</v>
      </c>
      <c r="C34" s="8" t="str">
        <f>INDEX(Articles!$1:$1048576,MATCH(E34,Articles!D:D,0),7)</f>
        <v/>
      </c>
      <c r="D34" s="28" t="str">
        <f>HYPERLINK(INDEX(Articles!$1:$1048576,MATCH(E34,Articles!D:D,0),24),"Lien")</f>
        <v>Lien</v>
      </c>
      <c r="E34" s="3" t="s">
        <v>1458</v>
      </c>
      <c r="F34" s="18" t="str">
        <f>INDEX(Articles!$1:$1048576,MATCH(E34,Articles!D:D,0),5)</f>
        <v>BBE Ø75 ASSORTIES R</v>
      </c>
      <c r="G34" s="18" t="str">
        <f>INDEX(Articles!$1:$1048576,MATCH(E34,Articles!D:D,0),8)</f>
        <v>BOMBE</v>
      </c>
      <c r="H34" s="18" t="str">
        <f>INDEX(Articles!$1:$1048576,MATCH(E34,Articles!D:D,0),9)</f>
        <v>ASSORTIE</v>
      </c>
      <c r="I34" s="8">
        <f>INDEX(Articles!$1:$1048576,MATCH(E34,Articles!D:D,0),10)</f>
        <v>75</v>
      </c>
      <c r="J34" s="18" t="str">
        <f>INDEX(Articles!$1:$1048576,MATCH(E34,Articles!D:D,0),11)</f>
        <v>MULTI EFFETS</v>
      </c>
      <c r="K34" s="18" t="str">
        <f>INDEX(Articles!$1:$1048576,MATCH(E34,Articles!D:D,0),12)</f>
        <v>ASSORTI</v>
      </c>
      <c r="L34" s="8" t="str">
        <f>INDEX(Articles!$1:$1048576,MATCH(E34,Articles!D:D,0),13)</f>
        <v>CN</v>
      </c>
      <c r="M34" s="8" t="str">
        <f>INDEX(Articles!$1:$1048576,MATCH(E34,Articles!D:D,0),14)</f>
        <v>F4</v>
      </c>
      <c r="N34" s="8" t="str">
        <f>INDEX(Articles!$1:$1048576,MATCH(E34,Articles!D:D,0),15)</f>
        <v>1.3G</v>
      </c>
      <c r="O34" s="8" t="str">
        <f>INDEX(Articles!$1:$1048576,MATCH(E34,Articles!D:D,0),16)</f>
        <v>1008-F4-69252667</v>
      </c>
      <c r="P34" s="8">
        <f>INDEX(Articles!$1:$1048576,MATCH(E34,Articles!D:D,0),17)*1000</f>
        <v>140</v>
      </c>
      <c r="Q34" s="8" t="str">
        <f>INDEX(Articles!$1:$1048576,MATCH(E34,Articles!D:D,0),18)</f>
        <v>3</v>
      </c>
      <c r="R34" s="8">
        <f>INDEX(Articles!$1:$1048576,MATCH(E34,Articles!D:D,0),19)</f>
        <v>75</v>
      </c>
      <c r="S34" s="2" t="str">
        <f>IF(INDEX('Unités CA'!$1:$1048576,MATCH(E34,'Unités CA'!D:D,0),5)=0,"",INDEX('Unités CA'!$1:$1048576,MATCH(E34,'Unités CA'!D:D,0),5))</f>
        <v>0060/CA</v>
      </c>
      <c r="T34" s="2" t="str">
        <f>IF(INDEX('Unités BTE'!$1:$1048576,MATCH(E34,'Unités CA'!D:D,0),5)=0,"",INDEX('Unités BTE'!$1:$1048576,MATCH(E34,'Unités CA'!D:D,0),5))</f>
        <v/>
      </c>
      <c r="U34" s="7">
        <f>IFERROR(INDEX('Prix PRO CA'!$1:$1048576,MATCH(E34,'Prix PRO CA'!D:D,0),10),"")</f>
        <v>214.13</v>
      </c>
      <c r="V34" s="7" t="str">
        <f>IFERROR(INDEX('Prix PRO CA'!$1:$1048576,MATCH(E34,'Prix PRO BTE'!D:D,0),10),"")</f>
        <v/>
      </c>
      <c r="W34" s="7" t="str">
        <f>+IFERROR(INDEX('Prix PRO PCS'!$1:$1048576,MATCH(E34,'Prix PRO PCS'!D:D,0),10),"")</f>
        <v/>
      </c>
      <c r="X34" s="148" t="str">
        <f t="shared" si="1"/>
        <v>Oui</v>
      </c>
      <c r="Y34" s="24">
        <f>IFERROR(INDEX(LigneAchat!$1:$1048576,MATCH(E34,LigneAchat!D:D,0),5),"")</f>
        <v>44287</v>
      </c>
      <c r="Z34" s="22">
        <f>INDEX(Articles!$1:$1048576,MATCH(E34,Articles!D:D,0),21)</f>
        <v>8438</v>
      </c>
      <c r="AA34" s="22">
        <f t="shared" si="3"/>
        <v>8438</v>
      </c>
      <c r="AB34" s="22">
        <f>+INDEX(Articles!$1:$1048576,MATCH(E34,Articles!D:D,0),23)</f>
        <v>0</v>
      </c>
    </row>
    <row r="35" spans="2:28" ht="15.75">
      <c r="B35" s="8" t="str">
        <f>INDEX(Articles!$1:$1048576,MATCH(E35,Articles!D:D,0),6)</f>
        <v>1</v>
      </c>
      <c r="C35" s="8" t="str">
        <f>INDEX(Articles!$1:$1048576,MATCH(E35,Articles!D:D,0),7)</f>
        <v/>
      </c>
      <c r="D35" s="28" t="str">
        <f>HYPERLINK(INDEX(Articles!$1:$1048576,MATCH(E35,Articles!D:D,0),24),"Lien")</f>
        <v>Lien</v>
      </c>
      <c r="E35" s="3" t="s">
        <v>1410</v>
      </c>
      <c r="F35" s="18" t="str">
        <f>INDEX(Articles!$1:$1048576,MATCH(E35,Articles!D:D,0),5)</f>
        <v>BBE Ø75 PIVOINES ASSORTIES</v>
      </c>
      <c r="G35" s="18" t="str">
        <f>INDEX(Articles!$1:$1048576,MATCH(E35,Articles!D:D,0),8)</f>
        <v>BOMBE</v>
      </c>
      <c r="H35" s="18" t="str">
        <f>INDEX(Articles!$1:$1048576,MATCH(E35,Articles!D:D,0),9)</f>
        <v>ASSORTIE</v>
      </c>
      <c r="I35" s="8">
        <f>INDEX(Articles!$1:$1048576,MATCH(E35,Articles!D:D,0),10)</f>
        <v>75</v>
      </c>
      <c r="J35" s="18" t="str">
        <f>INDEX(Articles!$1:$1048576,MATCH(E35,Articles!D:D,0),11)</f>
        <v>PIVOINE</v>
      </c>
      <c r="K35" s="18" t="str">
        <f>INDEX(Articles!$1:$1048576,MATCH(E35,Articles!D:D,0),12)</f>
        <v>ASSORTI</v>
      </c>
      <c r="L35" s="8" t="str">
        <f>INDEX(Articles!$1:$1048576,MATCH(E35,Articles!D:D,0),13)</f>
        <v>CN</v>
      </c>
      <c r="M35" s="8" t="str">
        <f>INDEX(Articles!$1:$1048576,MATCH(E35,Articles!D:D,0),14)</f>
        <v>F4</v>
      </c>
      <c r="N35" s="8" t="str">
        <f>INDEX(Articles!$1:$1048576,MATCH(E35,Articles!D:D,0),15)</f>
        <v>1.3G</v>
      </c>
      <c r="O35" s="8" t="str">
        <f>INDEX(Articles!$1:$1048576,MATCH(E35,Articles!D:D,0),16)</f>
        <v>1008-F4-69252667</v>
      </c>
      <c r="P35" s="8">
        <f>INDEX(Articles!$1:$1048576,MATCH(E35,Articles!D:D,0),17)*1000</f>
        <v>140</v>
      </c>
      <c r="Q35" s="8" t="str">
        <f>INDEX(Articles!$1:$1048576,MATCH(E35,Articles!D:D,0),18)</f>
        <v>3</v>
      </c>
      <c r="R35" s="8">
        <f>INDEX(Articles!$1:$1048576,MATCH(E35,Articles!D:D,0),19)</f>
        <v>75</v>
      </c>
      <c r="S35" s="2" t="str">
        <f>IF(INDEX('Unités CA'!$1:$1048576,MATCH(E35,'Unités CA'!D:D,0),5)=0,"",INDEX('Unités CA'!$1:$1048576,MATCH(E35,'Unités CA'!D:D,0),5))</f>
        <v>0060/CA</v>
      </c>
      <c r="T35" s="2" t="str">
        <f>IF(INDEX('Unités BTE'!$1:$1048576,MATCH(E35,'Unités CA'!D:D,0),5)=0,"",INDEX('Unités BTE'!$1:$1048576,MATCH(E35,'Unités CA'!D:D,0),5))</f>
        <v/>
      </c>
      <c r="U35" s="7">
        <f>IFERROR(INDEX('Prix PRO CA'!$1:$1048576,MATCH(E35,'Prix PRO CA'!D:D,0),10),"")</f>
        <v>214.2</v>
      </c>
      <c r="V35" s="7" t="str">
        <f>IFERROR(INDEX('Prix PRO CA'!$1:$1048576,MATCH(E35,'Prix PRO BTE'!D:D,0),10),"")</f>
        <v/>
      </c>
      <c r="W35" s="7" t="str">
        <f>+IFERROR(INDEX('Prix PRO PCS'!$1:$1048576,MATCH(E35,'Prix PRO PCS'!D:D,0),10),"")</f>
        <v/>
      </c>
      <c r="X35" s="148" t="str">
        <f t="shared" si="1"/>
        <v>Oui</v>
      </c>
      <c r="Y35" s="24">
        <f>IFERROR(INDEX(LigneAchat!$1:$1048576,MATCH(E35,LigneAchat!D:D,0),5),"")</f>
        <v>44287</v>
      </c>
      <c r="Z35" s="22">
        <f>INDEX(Articles!$1:$1048576,MATCH(E35,Articles!D:D,0),21)</f>
        <v>9015</v>
      </c>
      <c r="AA35" s="22">
        <f t="shared" si="3"/>
        <v>960</v>
      </c>
      <c r="AB35" s="22">
        <f>+INDEX(Articles!$1:$1048576,MATCH(E35,Articles!D:D,0),23)</f>
        <v>8055</v>
      </c>
    </row>
    <row r="36" spans="2:28" ht="15.75">
      <c r="B36" s="8" t="str">
        <f>INDEX(Articles!$1:$1048576,MATCH(E36,Articles!D:D,0),6)</f>
        <v>1</v>
      </c>
      <c r="C36" s="8" t="str">
        <f>INDEX(Articles!$1:$1048576,MATCH(E36,Articles!D:D,0),7)</f>
        <v/>
      </c>
      <c r="D36" s="28" t="str">
        <f>HYPERLINK(INDEX(Articles!$1:$1048576,MATCH(E36,Articles!D:D,0),24),"Lien")</f>
        <v>Lien</v>
      </c>
      <c r="E36" s="3" t="s">
        <v>1552</v>
      </c>
      <c r="F36" s="18" t="str">
        <f>INDEX(Articles!$1:$1048576,MATCH(E36,Articles!D:D,0),5)</f>
        <v>GRAPPE Ø75 R5 ARGENT</v>
      </c>
      <c r="G36" s="18" t="str">
        <f>INDEX(Articles!$1:$1048576,MATCH(E36,Articles!D:D,0),8)</f>
        <v>BOMBE</v>
      </c>
      <c r="H36" s="18" t="str">
        <f>INDEX(Articles!$1:$1048576,MATCH(E36,Articles!D:D,0),9)</f>
        <v>GRAPPEE</v>
      </c>
      <c r="I36" s="8">
        <f>INDEX(Articles!$1:$1048576,MATCH(E36,Articles!D:D,0),10)</f>
        <v>75</v>
      </c>
      <c r="J36" s="18" t="str">
        <f>INDEX(Articles!$1:$1048576,MATCH(E36,Articles!D:D,0),11)</f>
        <v>MULTI EFFETS</v>
      </c>
      <c r="K36" s="18" t="str">
        <f>INDEX(Articles!$1:$1048576,MATCH(E36,Articles!D:D,0),12)</f>
        <v>ARGENT</v>
      </c>
      <c r="L36" s="8" t="str">
        <f>INDEX(Articles!$1:$1048576,MATCH(E36,Articles!D:D,0),13)</f>
        <v>CN</v>
      </c>
      <c r="M36" s="8" t="str">
        <f>INDEX(Articles!$1:$1048576,MATCH(E36,Articles!D:D,0),14)</f>
        <v>F4</v>
      </c>
      <c r="N36" s="8" t="str">
        <f>INDEX(Articles!$1:$1048576,MATCH(E36,Articles!D:D,0),15)</f>
        <v>1.3G</v>
      </c>
      <c r="O36" s="8" t="str">
        <f>INDEX(Articles!$1:$1048576,MATCH(E36,Articles!D:D,0),16)</f>
        <v>1008-F4-69252667</v>
      </c>
      <c r="P36" s="8">
        <f>INDEX(Articles!$1:$1048576,MATCH(E36,Articles!D:D,0),17)*1000</f>
        <v>700</v>
      </c>
      <c r="Q36" s="8" t="str">
        <f>INDEX(Articles!$1:$1048576,MATCH(E36,Articles!D:D,0),18)</f>
        <v>25</v>
      </c>
      <c r="R36" s="8">
        <f>INDEX(Articles!$1:$1048576,MATCH(E36,Articles!D:D,0),19)</f>
        <v>75</v>
      </c>
      <c r="S36" s="2" t="str">
        <f>IF(INDEX('Unités CA'!$1:$1048576,MATCH(E36,'Unités CA'!D:D,0),5)=0,"",INDEX('Unités CA'!$1:$1048576,MATCH(E36,'Unités CA'!D:D,0),5))</f>
        <v>0012/CA</v>
      </c>
      <c r="T36" s="2" t="str">
        <f>IF(INDEX('Unités BTE'!$1:$1048576,MATCH(E36,'Unités CA'!D:D,0),5)=0,"",INDEX('Unités BTE'!$1:$1048576,MATCH(E36,'Unités CA'!D:D,0),5))</f>
        <v/>
      </c>
      <c r="U36" s="7">
        <f>IFERROR(INDEX('Prix PRO CA'!$1:$1048576,MATCH(E36,'Prix PRO CA'!D:D,0),10),"")</f>
        <v>320.45999999999998</v>
      </c>
      <c r="V36" s="7" t="str">
        <f>IFERROR(INDEX('Prix PRO CA'!$1:$1048576,MATCH(E36,'Prix PRO BTE'!D:D,0),10),"")</f>
        <v/>
      </c>
      <c r="W36" s="7">
        <f>+IFERROR(INDEX('Prix PRO PCS'!$1:$1048576,MATCH(E36,'Prix PRO PCS'!D:D,0),10),"")</f>
        <v>29.99</v>
      </c>
      <c r="X36" s="148" t="str">
        <f t="shared" si="1"/>
        <v>Oui</v>
      </c>
      <c r="Y36" s="24" t="str">
        <f>IFERROR(INDEX(LigneAchat!$1:$1048576,MATCH(E36,LigneAchat!D:D,0),5),"")</f>
        <v/>
      </c>
      <c r="Z36" s="22">
        <f>INDEX(Articles!$1:$1048576,MATCH(E36,Articles!D:D,0),21)</f>
        <v>560</v>
      </c>
      <c r="AA36" s="22">
        <f t="shared" si="3"/>
        <v>560</v>
      </c>
      <c r="AB36" s="22">
        <f>+INDEX(Articles!$1:$1048576,MATCH(E36,Articles!D:D,0),23)</f>
        <v>0</v>
      </c>
    </row>
    <row r="37" spans="2:28" ht="15.75">
      <c r="B37" s="8" t="str">
        <f>INDEX(Articles!$1:$1048576,MATCH(E37,Articles!D:D,0),6)</f>
        <v>1</v>
      </c>
      <c r="C37" s="8" t="str">
        <f>INDEX(Articles!$1:$1048576,MATCH(E37,Articles!D:D,0),7)</f>
        <v/>
      </c>
      <c r="D37" s="28" t="str">
        <f>HYPERLINK(INDEX(Articles!$1:$1048576,MATCH(E37,Articles!D:D,0),24),"Lien")</f>
        <v>Lien</v>
      </c>
      <c r="E37" s="3" t="s">
        <v>1557</v>
      </c>
      <c r="F37" s="18" t="str">
        <f>INDEX(Articles!$1:$1048576,MATCH(E37,Articles!D:D,0),5)</f>
        <v>GRAPPE Ø75 R5 BLEU</v>
      </c>
      <c r="G37" s="18" t="str">
        <f>INDEX(Articles!$1:$1048576,MATCH(E37,Articles!D:D,0),8)</f>
        <v>BOMBE</v>
      </c>
      <c r="H37" s="18" t="str">
        <f>INDEX(Articles!$1:$1048576,MATCH(E37,Articles!D:D,0),9)</f>
        <v>GRAPPEE</v>
      </c>
      <c r="I37" s="8">
        <f>INDEX(Articles!$1:$1048576,MATCH(E37,Articles!D:D,0),10)</f>
        <v>75</v>
      </c>
      <c r="J37" s="18" t="str">
        <f>INDEX(Articles!$1:$1048576,MATCH(E37,Articles!D:D,0),11)</f>
        <v>MULTI EFFETS</v>
      </c>
      <c r="K37" s="18" t="str">
        <f>INDEX(Articles!$1:$1048576,MATCH(E37,Articles!D:D,0),12)</f>
        <v>BLEU</v>
      </c>
      <c r="L37" s="8" t="str">
        <f>INDEX(Articles!$1:$1048576,MATCH(E37,Articles!D:D,0),13)</f>
        <v>CN</v>
      </c>
      <c r="M37" s="8" t="str">
        <f>INDEX(Articles!$1:$1048576,MATCH(E37,Articles!D:D,0),14)</f>
        <v>F4</v>
      </c>
      <c r="N37" s="8" t="str">
        <f>INDEX(Articles!$1:$1048576,MATCH(E37,Articles!D:D,0),15)</f>
        <v>1.3G</v>
      </c>
      <c r="O37" s="8" t="str">
        <f>INDEX(Articles!$1:$1048576,MATCH(E37,Articles!D:D,0),16)</f>
        <v>1008-F4-69252667</v>
      </c>
      <c r="P37" s="8">
        <f>INDEX(Articles!$1:$1048576,MATCH(E37,Articles!D:D,0),17)*1000</f>
        <v>700</v>
      </c>
      <c r="Q37" s="8" t="str">
        <f>INDEX(Articles!$1:$1048576,MATCH(E37,Articles!D:D,0),18)</f>
        <v>25</v>
      </c>
      <c r="R37" s="8">
        <f>INDEX(Articles!$1:$1048576,MATCH(E37,Articles!D:D,0),19)</f>
        <v>75</v>
      </c>
      <c r="S37" s="2" t="str">
        <f>IF(INDEX('Unités CA'!$1:$1048576,MATCH(E37,'Unités CA'!D:D,0),5)=0,"",INDEX('Unités CA'!$1:$1048576,MATCH(E37,'Unités CA'!D:D,0),5))</f>
        <v>0012/CA</v>
      </c>
      <c r="T37" s="2" t="str">
        <f>IF(INDEX('Unités BTE'!$1:$1048576,MATCH(E37,'Unités CA'!D:D,0),5)=0,"",INDEX('Unités BTE'!$1:$1048576,MATCH(E37,'Unités CA'!D:D,0),5))</f>
        <v/>
      </c>
      <c r="U37" s="7">
        <f>IFERROR(INDEX('Prix PRO CA'!$1:$1048576,MATCH(E37,'Prix PRO CA'!D:D,0),10),"")</f>
        <v>320.45999999999998</v>
      </c>
      <c r="V37" s="7" t="str">
        <f>IFERROR(INDEX('Prix PRO CA'!$1:$1048576,MATCH(E37,'Prix PRO BTE'!D:D,0),10),"")</f>
        <v/>
      </c>
      <c r="W37" s="7">
        <f>+IFERROR(INDEX('Prix PRO PCS'!$1:$1048576,MATCH(E37,'Prix PRO PCS'!D:D,0),10),"")</f>
        <v>29.99</v>
      </c>
      <c r="X37" s="148" t="str">
        <f t="shared" si="1"/>
        <v>Oui</v>
      </c>
      <c r="Y37" s="24" t="str">
        <f>IFERROR(INDEX(LigneAchat!$1:$1048576,MATCH(E37,LigneAchat!D:D,0),5),"")</f>
        <v/>
      </c>
      <c r="Z37" s="22">
        <f>INDEX(Articles!$1:$1048576,MATCH(E37,Articles!D:D,0),21)</f>
        <v>384</v>
      </c>
      <c r="AA37" s="22">
        <f t="shared" si="3"/>
        <v>383</v>
      </c>
      <c r="AB37" s="22">
        <f>+INDEX(Articles!$1:$1048576,MATCH(E37,Articles!D:D,0),23)</f>
        <v>1</v>
      </c>
    </row>
    <row r="38" spans="2:28" ht="15.75">
      <c r="B38" s="8" t="str">
        <f>INDEX(Articles!$1:$1048576,MATCH(E38,Articles!D:D,0),6)</f>
        <v>1</v>
      </c>
      <c r="C38" s="8" t="str">
        <f>INDEX(Articles!$1:$1048576,MATCH(E38,Articles!D:D,0),7)</f>
        <v/>
      </c>
      <c r="D38" s="28" t="str">
        <f>HYPERLINK(INDEX(Articles!$1:$1048576,MATCH(E38,Articles!D:D,0),24),"Lien")</f>
        <v>Lien</v>
      </c>
      <c r="E38" s="3" t="s">
        <v>1559</v>
      </c>
      <c r="F38" s="18" t="str">
        <f>INDEX(Articles!$1:$1048576,MATCH(E38,Articles!D:D,0),5)</f>
        <v>GRAPPE Ø75 R5 MULTICOLORE</v>
      </c>
      <c r="G38" s="18" t="str">
        <f>INDEX(Articles!$1:$1048576,MATCH(E38,Articles!D:D,0),8)</f>
        <v>BOMBE</v>
      </c>
      <c r="H38" s="18" t="str">
        <f>INDEX(Articles!$1:$1048576,MATCH(E38,Articles!D:D,0),9)</f>
        <v>GRAPPEE</v>
      </c>
      <c r="I38" s="8">
        <f>INDEX(Articles!$1:$1048576,MATCH(E38,Articles!D:D,0),10)</f>
        <v>75</v>
      </c>
      <c r="J38" s="18" t="str">
        <f>INDEX(Articles!$1:$1048576,MATCH(E38,Articles!D:D,0),11)</f>
        <v>MULTI EFFETS</v>
      </c>
      <c r="K38" s="18" t="str">
        <f>INDEX(Articles!$1:$1048576,MATCH(E38,Articles!D:D,0),12)</f>
        <v>MULTICOLORE</v>
      </c>
      <c r="L38" s="8" t="str">
        <f>INDEX(Articles!$1:$1048576,MATCH(E38,Articles!D:D,0),13)</f>
        <v>CN</v>
      </c>
      <c r="M38" s="8" t="str">
        <f>INDEX(Articles!$1:$1048576,MATCH(E38,Articles!D:D,0),14)</f>
        <v>F4</v>
      </c>
      <c r="N38" s="8" t="str">
        <f>INDEX(Articles!$1:$1048576,MATCH(E38,Articles!D:D,0),15)</f>
        <v>1.3G</v>
      </c>
      <c r="O38" s="8" t="str">
        <f>INDEX(Articles!$1:$1048576,MATCH(E38,Articles!D:D,0),16)</f>
        <v>1008-F4-69252667</v>
      </c>
      <c r="P38" s="8">
        <f>INDEX(Articles!$1:$1048576,MATCH(E38,Articles!D:D,0),17)*1000</f>
        <v>700</v>
      </c>
      <c r="Q38" s="8" t="str">
        <f>INDEX(Articles!$1:$1048576,MATCH(E38,Articles!D:D,0),18)</f>
        <v>25</v>
      </c>
      <c r="R38" s="8">
        <f>INDEX(Articles!$1:$1048576,MATCH(E38,Articles!D:D,0),19)</f>
        <v>75</v>
      </c>
      <c r="S38" s="2" t="str">
        <f>IF(INDEX('Unités CA'!$1:$1048576,MATCH(E38,'Unités CA'!D:D,0),5)=0,"",INDEX('Unités CA'!$1:$1048576,MATCH(E38,'Unités CA'!D:D,0),5))</f>
        <v>0012/CA</v>
      </c>
      <c r="T38" s="2" t="str">
        <f>IF(INDEX('Unités BTE'!$1:$1048576,MATCH(E38,'Unités CA'!D:D,0),5)=0,"",INDEX('Unités BTE'!$1:$1048576,MATCH(E38,'Unités CA'!D:D,0),5))</f>
        <v/>
      </c>
      <c r="U38" s="7">
        <f>IFERROR(INDEX('Prix PRO CA'!$1:$1048576,MATCH(E38,'Prix PRO CA'!D:D,0),10),"")</f>
        <v>320.45999999999998</v>
      </c>
      <c r="V38" s="7" t="str">
        <f>IFERROR(INDEX('Prix PRO CA'!$1:$1048576,MATCH(E38,'Prix PRO BTE'!D:D,0),10),"")</f>
        <v/>
      </c>
      <c r="W38" s="7">
        <f>+IFERROR(INDEX('Prix PRO PCS'!$1:$1048576,MATCH(E38,'Prix PRO PCS'!D:D,0),10),"")</f>
        <v>29.99</v>
      </c>
      <c r="X38" s="148" t="str">
        <f t="shared" si="1"/>
        <v>Oui</v>
      </c>
      <c r="Y38" s="24" t="str">
        <f>IFERROR(INDEX(LigneAchat!$1:$1048576,MATCH(E38,LigneAchat!D:D,0),5),"")</f>
        <v/>
      </c>
      <c r="Z38" s="22">
        <f>INDEX(Articles!$1:$1048576,MATCH(E38,Articles!D:D,0),21)</f>
        <v>416</v>
      </c>
      <c r="AA38" s="22">
        <f t="shared" si="3"/>
        <v>416</v>
      </c>
      <c r="AB38" s="22">
        <f>+INDEX(Articles!$1:$1048576,MATCH(E38,Articles!D:D,0),23)</f>
        <v>0</v>
      </c>
    </row>
    <row r="39" spans="2:28" ht="15.75">
      <c r="B39" s="8" t="str">
        <f>INDEX(Articles!$1:$1048576,MATCH(E39,Articles!D:D,0),6)</f>
        <v>1</v>
      </c>
      <c r="C39" s="8" t="str">
        <f>INDEX(Articles!$1:$1048576,MATCH(E39,Articles!D:D,0),7)</f>
        <v/>
      </c>
      <c r="D39" s="28" t="str">
        <f>HYPERLINK(INDEX(Articles!$1:$1048576,MATCH(E39,Articles!D:D,0),24),"Lien")</f>
        <v>Lien</v>
      </c>
      <c r="E39" s="3" t="s">
        <v>1562</v>
      </c>
      <c r="F39" s="18" t="str">
        <f>INDEX(Articles!$1:$1048576,MATCH(E39,Articles!D:D,0),5)</f>
        <v>GRAPPE Ø75 R5 OR</v>
      </c>
      <c r="G39" s="18" t="str">
        <f>INDEX(Articles!$1:$1048576,MATCH(E39,Articles!D:D,0),8)</f>
        <v>BOMBE</v>
      </c>
      <c r="H39" s="18" t="str">
        <f>INDEX(Articles!$1:$1048576,MATCH(E39,Articles!D:D,0),9)</f>
        <v>GRAPPEE</v>
      </c>
      <c r="I39" s="8">
        <f>INDEX(Articles!$1:$1048576,MATCH(E39,Articles!D:D,0),10)</f>
        <v>75</v>
      </c>
      <c r="J39" s="18" t="str">
        <f>INDEX(Articles!$1:$1048576,MATCH(E39,Articles!D:D,0),11)</f>
        <v>MULTI EFFETS</v>
      </c>
      <c r="K39" s="18" t="str">
        <f>INDEX(Articles!$1:$1048576,MATCH(E39,Articles!D:D,0),12)</f>
        <v>OR</v>
      </c>
      <c r="L39" s="8" t="str">
        <f>INDEX(Articles!$1:$1048576,MATCH(E39,Articles!D:D,0),13)</f>
        <v>CN</v>
      </c>
      <c r="M39" s="8" t="str">
        <f>INDEX(Articles!$1:$1048576,MATCH(E39,Articles!D:D,0),14)</f>
        <v>F4</v>
      </c>
      <c r="N39" s="8" t="str">
        <f>INDEX(Articles!$1:$1048576,MATCH(E39,Articles!D:D,0),15)</f>
        <v>1.3G</v>
      </c>
      <c r="O39" s="8" t="str">
        <f>INDEX(Articles!$1:$1048576,MATCH(E39,Articles!D:D,0),16)</f>
        <v>1008-F4-69252667</v>
      </c>
      <c r="P39" s="8">
        <f>INDEX(Articles!$1:$1048576,MATCH(E39,Articles!D:D,0),17)*1000</f>
        <v>700</v>
      </c>
      <c r="Q39" s="8" t="str">
        <f>INDEX(Articles!$1:$1048576,MATCH(E39,Articles!D:D,0),18)</f>
        <v>25</v>
      </c>
      <c r="R39" s="8">
        <f>INDEX(Articles!$1:$1048576,MATCH(E39,Articles!D:D,0),19)</f>
        <v>75</v>
      </c>
      <c r="S39" s="2" t="str">
        <f>IF(INDEX('Unités CA'!$1:$1048576,MATCH(E39,'Unités CA'!D:D,0),5)=0,"",INDEX('Unités CA'!$1:$1048576,MATCH(E39,'Unités CA'!D:D,0),5))</f>
        <v>0012/CA</v>
      </c>
      <c r="T39" s="2" t="str">
        <f>IF(INDEX('Unités BTE'!$1:$1048576,MATCH(E39,'Unités CA'!D:D,0),5)=0,"",INDEX('Unités BTE'!$1:$1048576,MATCH(E39,'Unités CA'!D:D,0),5))</f>
        <v/>
      </c>
      <c r="U39" s="7">
        <f>IFERROR(INDEX('Prix PRO CA'!$1:$1048576,MATCH(E39,'Prix PRO CA'!D:D,0),10),"")</f>
        <v>320.45999999999998</v>
      </c>
      <c r="V39" s="7" t="str">
        <f>IFERROR(INDEX('Prix PRO CA'!$1:$1048576,MATCH(E39,'Prix PRO BTE'!D:D,0),10),"")</f>
        <v/>
      </c>
      <c r="W39" s="7">
        <f>+IFERROR(INDEX('Prix PRO PCS'!$1:$1048576,MATCH(E39,'Prix PRO PCS'!D:D,0),10),"")</f>
        <v>29.99</v>
      </c>
      <c r="X39" s="148" t="str">
        <f t="shared" si="1"/>
        <v>Oui</v>
      </c>
      <c r="Y39" s="24" t="str">
        <f>IFERROR(INDEX(LigneAchat!$1:$1048576,MATCH(E39,LigneAchat!D:D,0),5),"")</f>
        <v/>
      </c>
      <c r="Z39" s="22">
        <f>INDEX(Articles!$1:$1048576,MATCH(E39,Articles!D:D,0),21)</f>
        <v>249</v>
      </c>
      <c r="AA39" s="22">
        <f t="shared" si="3"/>
        <v>249</v>
      </c>
      <c r="AB39" s="22">
        <f>+INDEX(Articles!$1:$1048576,MATCH(E39,Articles!D:D,0),23)</f>
        <v>0</v>
      </c>
    </row>
    <row r="40" spans="2:28" ht="15.75">
      <c r="B40" s="8" t="str">
        <f>INDEX(Articles!$1:$1048576,MATCH(E40,Articles!D:D,0),6)</f>
        <v>1</v>
      </c>
      <c r="C40" s="8" t="str">
        <f>INDEX(Articles!$1:$1048576,MATCH(E40,Articles!D:D,0),7)</f>
        <v/>
      </c>
      <c r="D40" s="28" t="str">
        <f>HYPERLINK(INDEX(Articles!$1:$1048576,MATCH(E40,Articles!D:D,0),24),"Lien")</f>
        <v>Lien</v>
      </c>
      <c r="E40" s="3" t="s">
        <v>1568</v>
      </c>
      <c r="F40" s="18" t="str">
        <f>INDEX(Articles!$1:$1048576,MATCH(E40,Articles!D:D,0),5)</f>
        <v>GRAPPE Ø75 R5 ROUGE</v>
      </c>
      <c r="G40" s="18" t="str">
        <f>INDEX(Articles!$1:$1048576,MATCH(E40,Articles!D:D,0),8)</f>
        <v>BOMBE</v>
      </c>
      <c r="H40" s="18" t="str">
        <f>INDEX(Articles!$1:$1048576,MATCH(E40,Articles!D:D,0),9)</f>
        <v>GRAPPEE</v>
      </c>
      <c r="I40" s="8">
        <f>INDEX(Articles!$1:$1048576,MATCH(E40,Articles!D:D,0),10)</f>
        <v>75</v>
      </c>
      <c r="J40" s="18" t="str">
        <f>INDEX(Articles!$1:$1048576,MATCH(E40,Articles!D:D,0),11)</f>
        <v>MULTI EFFETS</v>
      </c>
      <c r="K40" s="18" t="str">
        <f>INDEX(Articles!$1:$1048576,MATCH(E40,Articles!D:D,0),12)</f>
        <v>ROUGE</v>
      </c>
      <c r="L40" s="8" t="str">
        <f>INDEX(Articles!$1:$1048576,MATCH(E40,Articles!D:D,0),13)</f>
        <v>CN</v>
      </c>
      <c r="M40" s="8" t="str">
        <f>INDEX(Articles!$1:$1048576,MATCH(E40,Articles!D:D,0),14)</f>
        <v>F4</v>
      </c>
      <c r="N40" s="8" t="str">
        <f>INDEX(Articles!$1:$1048576,MATCH(E40,Articles!D:D,0),15)</f>
        <v>1.3G</v>
      </c>
      <c r="O40" s="8" t="str">
        <f>INDEX(Articles!$1:$1048576,MATCH(E40,Articles!D:D,0),16)</f>
        <v>1008-F4-69252667</v>
      </c>
      <c r="P40" s="8">
        <f>INDEX(Articles!$1:$1048576,MATCH(E40,Articles!D:D,0),17)*1000</f>
        <v>700</v>
      </c>
      <c r="Q40" s="8" t="str">
        <f>INDEX(Articles!$1:$1048576,MATCH(E40,Articles!D:D,0),18)</f>
        <v>25</v>
      </c>
      <c r="R40" s="8">
        <f>INDEX(Articles!$1:$1048576,MATCH(E40,Articles!D:D,0),19)</f>
        <v>75</v>
      </c>
      <c r="S40" s="2" t="str">
        <f>IF(INDEX('Unités CA'!$1:$1048576,MATCH(E40,'Unités CA'!D:D,0),5)=0,"",INDEX('Unités CA'!$1:$1048576,MATCH(E40,'Unités CA'!D:D,0),5))</f>
        <v>0012/CA</v>
      </c>
      <c r="T40" s="2" t="str">
        <f>IF(INDEX('Unités BTE'!$1:$1048576,MATCH(E40,'Unités CA'!D:D,0),5)=0,"",INDEX('Unités BTE'!$1:$1048576,MATCH(E40,'Unités CA'!D:D,0),5))</f>
        <v/>
      </c>
      <c r="U40" s="7">
        <f>IFERROR(INDEX('Prix PRO CA'!$1:$1048576,MATCH(E40,'Prix PRO CA'!D:D,0),10),"")</f>
        <v>320.45999999999998</v>
      </c>
      <c r="V40" s="7" t="str">
        <f>IFERROR(INDEX('Prix PRO CA'!$1:$1048576,MATCH(E40,'Prix PRO BTE'!D:D,0),10),"")</f>
        <v/>
      </c>
      <c r="W40" s="7">
        <f>+IFERROR(INDEX('Prix PRO PCS'!$1:$1048576,MATCH(E40,'Prix PRO PCS'!D:D,0),10),"")</f>
        <v>29.99</v>
      </c>
      <c r="X40" s="148" t="str">
        <f t="shared" si="1"/>
        <v>Oui</v>
      </c>
      <c r="Y40" s="24" t="str">
        <f>IFERROR(INDEX(LigneAchat!$1:$1048576,MATCH(E40,LigneAchat!D:D,0),5),"")</f>
        <v/>
      </c>
      <c r="Z40" s="22">
        <f>INDEX(Articles!$1:$1048576,MATCH(E40,Articles!D:D,0),21)</f>
        <v>288</v>
      </c>
      <c r="AA40" s="22">
        <f t="shared" si="3"/>
        <v>287</v>
      </c>
      <c r="AB40" s="22">
        <f>+INDEX(Articles!$1:$1048576,MATCH(E40,Articles!D:D,0),23)</f>
        <v>1</v>
      </c>
    </row>
    <row r="41" spans="2:28" ht="15.75">
      <c r="B41" s="8" t="str">
        <f>INDEX(Articles!$1:$1048576,MATCH(E41,Articles!D:D,0),6)</f>
        <v>1</v>
      </c>
      <c r="C41" s="8" t="str">
        <f>INDEX(Articles!$1:$1048576,MATCH(E41,Articles!D:D,0),7)</f>
        <v/>
      </c>
      <c r="D41" s="28" t="str">
        <f>HYPERLINK(INDEX(Articles!$1:$1048576,MATCH(E41,Articles!D:D,0),24),"Lien")</f>
        <v>Lien</v>
      </c>
      <c r="E41" s="3" t="s">
        <v>1570</v>
      </c>
      <c r="F41" s="18" t="str">
        <f>INDEX(Articles!$1:$1048576,MATCH(E41,Articles!D:D,0),5)</f>
        <v>GRAPPE Ø75 R5 TRICOLORE</v>
      </c>
      <c r="G41" s="18" t="str">
        <f>INDEX(Articles!$1:$1048576,MATCH(E41,Articles!D:D,0),8)</f>
        <v>BOMBE</v>
      </c>
      <c r="H41" s="18" t="str">
        <f>INDEX(Articles!$1:$1048576,MATCH(E41,Articles!D:D,0),9)</f>
        <v>GRAPPEE</v>
      </c>
      <c r="I41" s="8">
        <f>INDEX(Articles!$1:$1048576,MATCH(E41,Articles!D:D,0),10)</f>
        <v>75</v>
      </c>
      <c r="J41" s="18" t="str">
        <f>INDEX(Articles!$1:$1048576,MATCH(E41,Articles!D:D,0),11)</f>
        <v>MULTI EFFETS</v>
      </c>
      <c r="K41" s="18" t="str">
        <f>INDEX(Articles!$1:$1048576,MATCH(E41,Articles!D:D,0),12)</f>
        <v>TRICOLORE</v>
      </c>
      <c r="L41" s="8" t="str">
        <f>INDEX(Articles!$1:$1048576,MATCH(E41,Articles!D:D,0),13)</f>
        <v>CN</v>
      </c>
      <c r="M41" s="8" t="str">
        <f>INDEX(Articles!$1:$1048576,MATCH(E41,Articles!D:D,0),14)</f>
        <v>F4</v>
      </c>
      <c r="N41" s="8" t="str">
        <f>INDEX(Articles!$1:$1048576,MATCH(E41,Articles!D:D,0),15)</f>
        <v>1.3G</v>
      </c>
      <c r="O41" s="8" t="str">
        <f>INDEX(Articles!$1:$1048576,MATCH(E41,Articles!D:D,0),16)</f>
        <v>1008-F4-69252667</v>
      </c>
      <c r="P41" s="8">
        <f>INDEX(Articles!$1:$1048576,MATCH(E41,Articles!D:D,0),17)*1000</f>
        <v>700</v>
      </c>
      <c r="Q41" s="8" t="str">
        <f>INDEX(Articles!$1:$1048576,MATCH(E41,Articles!D:D,0),18)</f>
        <v>25</v>
      </c>
      <c r="R41" s="8">
        <f>INDEX(Articles!$1:$1048576,MATCH(E41,Articles!D:D,0),19)</f>
        <v>75</v>
      </c>
      <c r="S41" s="2" t="str">
        <f>IF(INDEX('Unités CA'!$1:$1048576,MATCH(E41,'Unités CA'!D:D,0),5)=0,"",INDEX('Unités CA'!$1:$1048576,MATCH(E41,'Unités CA'!D:D,0),5))</f>
        <v>0012/CA</v>
      </c>
      <c r="T41" s="2" t="str">
        <f>IF(INDEX('Unités BTE'!$1:$1048576,MATCH(E41,'Unités CA'!D:D,0),5)=0,"",INDEX('Unités BTE'!$1:$1048576,MATCH(E41,'Unités CA'!D:D,0),5))</f>
        <v/>
      </c>
      <c r="U41" s="7">
        <f>IFERROR(INDEX('Prix PRO CA'!$1:$1048576,MATCH(E41,'Prix PRO CA'!D:D,0),10),"")</f>
        <v>320.45999999999998</v>
      </c>
      <c r="V41" s="7" t="str">
        <f>IFERROR(INDEX('Prix PRO CA'!$1:$1048576,MATCH(E41,'Prix PRO BTE'!D:D,0),10),"")</f>
        <v/>
      </c>
      <c r="W41" s="7">
        <f>+IFERROR(INDEX('Prix PRO PCS'!$1:$1048576,MATCH(E41,'Prix PRO PCS'!D:D,0),10),"")</f>
        <v>29.99</v>
      </c>
      <c r="X41" s="148" t="str">
        <f t="shared" si="1"/>
        <v>Oui</v>
      </c>
      <c r="Y41" s="24" t="str">
        <f>IFERROR(INDEX(LigneAchat!$1:$1048576,MATCH(E41,LigneAchat!D:D,0),5),"")</f>
        <v/>
      </c>
      <c r="Z41" s="22">
        <f>INDEX(Articles!$1:$1048576,MATCH(E41,Articles!D:D,0),21)</f>
        <v>985</v>
      </c>
      <c r="AA41" s="22">
        <f t="shared" si="3"/>
        <v>985</v>
      </c>
      <c r="AB41" s="22">
        <f>+INDEX(Articles!$1:$1048576,MATCH(E41,Articles!D:D,0),23)</f>
        <v>0</v>
      </c>
    </row>
    <row r="42" spans="2:28" ht="15.75">
      <c r="B42" s="8" t="str">
        <f>INDEX(Articles!$1:$1048576,MATCH(E42,Articles!D:D,0),6)</f>
        <v>1</v>
      </c>
      <c r="C42" s="8" t="str">
        <f>INDEX(Articles!$1:$1048576,MATCH(E42,Articles!D:D,0),7)</f>
        <v/>
      </c>
      <c r="D42" s="28" t="str">
        <f>HYPERLINK(INDEX(Articles!$1:$1048576,MATCH(E42,Articles!D:D,0),24),"Lien")</f>
        <v>Lien</v>
      </c>
      <c r="E42" s="3" t="s">
        <v>1573</v>
      </c>
      <c r="F42" s="18" t="str">
        <f>INDEX(Articles!$1:$1048576,MATCH(E42,Articles!D:D,0),5)</f>
        <v>GRAPPE Ø75 R5 VERT</v>
      </c>
      <c r="G42" s="18" t="str">
        <f>INDEX(Articles!$1:$1048576,MATCH(E42,Articles!D:D,0),8)</f>
        <v>BOMBE</v>
      </c>
      <c r="H42" s="18" t="str">
        <f>INDEX(Articles!$1:$1048576,MATCH(E42,Articles!D:D,0),9)</f>
        <v>GRAPPEE</v>
      </c>
      <c r="I42" s="8">
        <f>INDEX(Articles!$1:$1048576,MATCH(E42,Articles!D:D,0),10)</f>
        <v>75</v>
      </c>
      <c r="J42" s="18" t="str">
        <f>INDEX(Articles!$1:$1048576,MATCH(E42,Articles!D:D,0),11)</f>
        <v>MULTI EFFETS</v>
      </c>
      <c r="K42" s="18" t="str">
        <f>INDEX(Articles!$1:$1048576,MATCH(E42,Articles!D:D,0),12)</f>
        <v>VERT</v>
      </c>
      <c r="L42" s="8" t="str">
        <f>INDEX(Articles!$1:$1048576,MATCH(E42,Articles!D:D,0),13)</f>
        <v>CN</v>
      </c>
      <c r="M42" s="8" t="str">
        <f>INDEX(Articles!$1:$1048576,MATCH(E42,Articles!D:D,0),14)</f>
        <v>F4</v>
      </c>
      <c r="N42" s="8" t="str">
        <f>INDEX(Articles!$1:$1048576,MATCH(E42,Articles!D:D,0),15)</f>
        <v>1.3G</v>
      </c>
      <c r="O42" s="8" t="str">
        <f>INDEX(Articles!$1:$1048576,MATCH(E42,Articles!D:D,0),16)</f>
        <v>1008-F4-69252667</v>
      </c>
      <c r="P42" s="8">
        <f>INDEX(Articles!$1:$1048576,MATCH(E42,Articles!D:D,0),17)*1000</f>
        <v>700</v>
      </c>
      <c r="Q42" s="8" t="str">
        <f>INDEX(Articles!$1:$1048576,MATCH(E42,Articles!D:D,0),18)</f>
        <v>25</v>
      </c>
      <c r="R42" s="8">
        <f>INDEX(Articles!$1:$1048576,MATCH(E42,Articles!D:D,0),19)</f>
        <v>75</v>
      </c>
      <c r="S42" s="2" t="str">
        <f>IF(INDEX('Unités CA'!$1:$1048576,MATCH(E42,'Unités CA'!D:D,0),5)=0,"",INDEX('Unités CA'!$1:$1048576,MATCH(E42,'Unités CA'!D:D,0),5))</f>
        <v>0012/CA</v>
      </c>
      <c r="T42" s="2" t="str">
        <f>IF(INDEX('Unités BTE'!$1:$1048576,MATCH(E42,'Unités CA'!D:D,0),5)=0,"",INDEX('Unités BTE'!$1:$1048576,MATCH(E42,'Unités CA'!D:D,0),5))</f>
        <v/>
      </c>
      <c r="U42" s="7">
        <f>IFERROR(INDEX('Prix PRO CA'!$1:$1048576,MATCH(E42,'Prix PRO CA'!D:D,0),10),"")</f>
        <v>320.45999999999998</v>
      </c>
      <c r="V42" s="7" t="str">
        <f>IFERROR(INDEX('Prix PRO CA'!$1:$1048576,MATCH(E42,'Prix PRO BTE'!D:D,0),10),"")</f>
        <v/>
      </c>
      <c r="W42" s="7">
        <f>+IFERROR(INDEX('Prix PRO PCS'!$1:$1048576,MATCH(E42,'Prix PRO PCS'!D:D,0),10),"")</f>
        <v>29.99</v>
      </c>
      <c r="X42" s="148" t="str">
        <f t="shared" si="1"/>
        <v>Oui</v>
      </c>
      <c r="Y42" s="24" t="str">
        <f>IFERROR(INDEX(LigneAchat!$1:$1048576,MATCH(E42,LigneAchat!D:D,0),5),"")</f>
        <v/>
      </c>
      <c r="Z42" s="22">
        <f>INDEX(Articles!$1:$1048576,MATCH(E42,Articles!D:D,0),21)</f>
        <v>568</v>
      </c>
      <c r="AA42" s="22">
        <f t="shared" si="3"/>
        <v>568</v>
      </c>
      <c r="AB42" s="22">
        <f>+INDEX(Articles!$1:$1048576,MATCH(E42,Articles!D:D,0),23)</f>
        <v>0</v>
      </c>
    </row>
    <row r="43" spans="2:28" ht="15.75">
      <c r="B43" s="8" t="str">
        <f>INDEX(Articles!$1:$1048576,MATCH(E43,Articles!D:D,0),6)</f>
        <v>1</v>
      </c>
      <c r="C43" s="8" t="str">
        <f>INDEX(Articles!$1:$1048576,MATCH(E43,Articles!D:D,0),7)</f>
        <v/>
      </c>
      <c r="D43" s="28" t="str">
        <f>HYPERLINK(INDEX(Articles!$1:$1048576,MATCH(E43,Articles!D:D,0),24),"Lien")</f>
        <v>Lien</v>
      </c>
      <c r="E43" s="3" t="s">
        <v>1575</v>
      </c>
      <c r="F43" s="18" t="str">
        <f>INDEX(Articles!$1:$1048576,MATCH(E43,Articles!D:D,0),5)</f>
        <v>GRAPPE Ø75 R5 VIOLET</v>
      </c>
      <c r="G43" s="18" t="str">
        <f>INDEX(Articles!$1:$1048576,MATCH(E43,Articles!D:D,0),8)</f>
        <v>BOMBE</v>
      </c>
      <c r="H43" s="18" t="str">
        <f>INDEX(Articles!$1:$1048576,MATCH(E43,Articles!D:D,0),9)</f>
        <v>GRAPPEE</v>
      </c>
      <c r="I43" s="8">
        <f>INDEX(Articles!$1:$1048576,MATCH(E43,Articles!D:D,0),10)</f>
        <v>75</v>
      </c>
      <c r="J43" s="18" t="str">
        <f>INDEX(Articles!$1:$1048576,MATCH(E43,Articles!D:D,0),11)</f>
        <v>MULTI EFFETS</v>
      </c>
      <c r="K43" s="18" t="str">
        <f>INDEX(Articles!$1:$1048576,MATCH(E43,Articles!D:D,0),12)</f>
        <v>VIOLET</v>
      </c>
      <c r="L43" s="8" t="str">
        <f>INDEX(Articles!$1:$1048576,MATCH(E43,Articles!D:D,0),13)</f>
        <v>CN</v>
      </c>
      <c r="M43" s="8" t="str">
        <f>INDEX(Articles!$1:$1048576,MATCH(E43,Articles!D:D,0),14)</f>
        <v>F4</v>
      </c>
      <c r="N43" s="8" t="str">
        <f>INDEX(Articles!$1:$1048576,MATCH(E43,Articles!D:D,0),15)</f>
        <v>1.3G</v>
      </c>
      <c r="O43" s="8" t="str">
        <f>INDEX(Articles!$1:$1048576,MATCH(E43,Articles!D:D,0),16)</f>
        <v>1008-F4-69252667</v>
      </c>
      <c r="P43" s="8">
        <f>INDEX(Articles!$1:$1048576,MATCH(E43,Articles!D:D,0),17)*1000</f>
        <v>700</v>
      </c>
      <c r="Q43" s="8" t="str">
        <f>INDEX(Articles!$1:$1048576,MATCH(E43,Articles!D:D,0),18)</f>
        <v>25</v>
      </c>
      <c r="R43" s="8">
        <f>INDEX(Articles!$1:$1048576,MATCH(E43,Articles!D:D,0),19)</f>
        <v>75</v>
      </c>
      <c r="S43" s="2" t="str">
        <f>IF(INDEX('Unités CA'!$1:$1048576,MATCH(E43,'Unités CA'!D:D,0),5)=0,"",INDEX('Unités CA'!$1:$1048576,MATCH(E43,'Unités CA'!D:D,0),5))</f>
        <v>0012/CA</v>
      </c>
      <c r="T43" s="2" t="str">
        <f>IF(INDEX('Unités BTE'!$1:$1048576,MATCH(E43,'Unités CA'!D:D,0),5)=0,"",INDEX('Unités BTE'!$1:$1048576,MATCH(E43,'Unités CA'!D:D,0),5))</f>
        <v/>
      </c>
      <c r="U43" s="7">
        <f>IFERROR(INDEX('Prix PRO CA'!$1:$1048576,MATCH(E43,'Prix PRO CA'!D:D,0),10),"")</f>
        <v>320.45999999999998</v>
      </c>
      <c r="V43" s="7" t="str">
        <f>IFERROR(INDEX('Prix PRO CA'!$1:$1048576,MATCH(E43,'Prix PRO BTE'!D:D,0),10),"")</f>
        <v/>
      </c>
      <c r="W43" s="7">
        <f>+IFERROR(INDEX('Prix PRO PCS'!$1:$1048576,MATCH(E43,'Prix PRO PCS'!D:D,0),10),"")</f>
        <v>29.99</v>
      </c>
      <c r="X43" s="148" t="str">
        <f t="shared" si="1"/>
        <v>Oui</v>
      </c>
      <c r="Y43" s="24" t="str">
        <f>IFERROR(INDEX(LigneAchat!$1:$1048576,MATCH(E43,LigneAchat!D:D,0),5),"")</f>
        <v/>
      </c>
      <c r="Z43" s="22">
        <f>INDEX(Articles!$1:$1048576,MATCH(E43,Articles!D:D,0),21)</f>
        <v>322</v>
      </c>
      <c r="AA43" s="22">
        <f t="shared" si="3"/>
        <v>322</v>
      </c>
      <c r="AB43" s="22">
        <f>+INDEX(Articles!$1:$1048576,MATCH(E43,Articles!D:D,0),23)</f>
        <v>0</v>
      </c>
    </row>
    <row r="44" spans="2:28" ht="15.75">
      <c r="B44" s="8" t="str">
        <f>INDEX(Articles!$1:$1048576,MATCH(E44,Articles!D:D,0),6)</f>
        <v>1</v>
      </c>
      <c r="C44" s="8" t="str">
        <f>INDEX(Articles!$1:$1048576,MATCH(E44,Articles!D:D,0),7)</f>
        <v/>
      </c>
      <c r="D44" s="28" t="str">
        <f>HYPERLINK(INDEX(Articles!$1:$1048576,MATCH(E44,Articles!D:D,0),24),"Lien")</f>
        <v>Lien</v>
      </c>
      <c r="E44" s="3" t="s">
        <v>1577</v>
      </c>
      <c r="F44" s="18" t="str">
        <f>INDEX(Articles!$1:$1048576,MATCH(E44,Articles!D:D,0),5)</f>
        <v>GRAPPE Ø75 R5 ASSORTI 1</v>
      </c>
      <c r="G44" s="18" t="str">
        <f>INDEX(Articles!$1:$1048576,MATCH(E44,Articles!D:D,0),8)</f>
        <v>BOMBE</v>
      </c>
      <c r="H44" s="18" t="str">
        <f>INDEX(Articles!$1:$1048576,MATCH(E44,Articles!D:D,0),9)</f>
        <v>GRAPPEE</v>
      </c>
      <c r="I44" s="8">
        <f>INDEX(Articles!$1:$1048576,MATCH(E44,Articles!D:D,0),10)</f>
        <v>75</v>
      </c>
      <c r="J44" s="18" t="str">
        <f>INDEX(Articles!$1:$1048576,MATCH(E44,Articles!D:D,0),11)</f>
        <v>MULTI EFFETS</v>
      </c>
      <c r="K44" s="18" t="str">
        <f>INDEX(Articles!$1:$1048576,MATCH(E44,Articles!D:D,0),12)</f>
        <v>ASSORTI</v>
      </c>
      <c r="L44" s="8" t="str">
        <f>INDEX(Articles!$1:$1048576,MATCH(E44,Articles!D:D,0),13)</f>
        <v>CN</v>
      </c>
      <c r="M44" s="8" t="str">
        <f>INDEX(Articles!$1:$1048576,MATCH(E44,Articles!D:D,0),14)</f>
        <v>F4</v>
      </c>
      <c r="N44" s="8" t="str">
        <f>INDEX(Articles!$1:$1048576,MATCH(E44,Articles!D:D,0),15)</f>
        <v>1.3G</v>
      </c>
      <c r="O44" s="8" t="str">
        <f>INDEX(Articles!$1:$1048576,MATCH(E44,Articles!D:D,0),16)</f>
        <v>1008-F4-69252667</v>
      </c>
      <c r="P44" s="8">
        <f>INDEX(Articles!$1:$1048576,MATCH(E44,Articles!D:D,0),17)*1000</f>
        <v>700</v>
      </c>
      <c r="Q44" s="8" t="str">
        <f>INDEX(Articles!$1:$1048576,MATCH(E44,Articles!D:D,0),18)</f>
        <v>25</v>
      </c>
      <c r="R44" s="8">
        <f>INDEX(Articles!$1:$1048576,MATCH(E44,Articles!D:D,0),19)</f>
        <v>75</v>
      </c>
      <c r="S44" s="2" t="str">
        <f>IF(INDEX('Unités CA'!$1:$1048576,MATCH(E44,'Unités CA'!D:D,0),5)=0,"",INDEX('Unités CA'!$1:$1048576,MATCH(E44,'Unités CA'!D:D,0),5))</f>
        <v>0012/CA</v>
      </c>
      <c r="T44" s="2" t="str">
        <f>IF(INDEX('Unités BTE'!$1:$1048576,MATCH(E44,'Unités CA'!D:D,0),5)=0,"",INDEX('Unités BTE'!$1:$1048576,MATCH(E44,'Unités CA'!D:D,0),5))</f>
        <v/>
      </c>
      <c r="U44" s="7">
        <f>IFERROR(INDEX('Prix PRO CA'!$1:$1048576,MATCH(E44,'Prix PRO CA'!D:D,0),10),"")</f>
        <v>320.45999999999998</v>
      </c>
      <c r="V44" s="7" t="str">
        <f>IFERROR(INDEX('Prix PRO CA'!$1:$1048576,MATCH(E44,'Prix PRO BTE'!D:D,0),10),"")</f>
        <v/>
      </c>
      <c r="W44" s="7">
        <f>+IFERROR(INDEX('Prix PRO PCS'!$1:$1048576,MATCH(E44,'Prix PRO PCS'!D:D,0),10),"")</f>
        <v>29.99</v>
      </c>
      <c r="X44" s="148" t="str">
        <f t="shared" si="1"/>
        <v>Oui</v>
      </c>
      <c r="Y44" s="24" t="str">
        <f>IFERROR(INDEX(LigneAchat!$1:$1048576,MATCH(E44,LigneAchat!D:D,0),5),"")</f>
        <v/>
      </c>
      <c r="Z44" s="22">
        <f>INDEX(Articles!$1:$1048576,MATCH(E44,Articles!D:D,0),21)</f>
        <v>278</v>
      </c>
      <c r="AA44" s="22">
        <f t="shared" si="3"/>
        <v>278</v>
      </c>
      <c r="AB44" s="22">
        <f>+INDEX(Articles!$1:$1048576,MATCH(E44,Articles!D:D,0),23)</f>
        <v>0</v>
      </c>
    </row>
    <row r="45" spans="2:28" ht="15.75">
      <c r="B45" s="8" t="str">
        <f>INDEX(Articles!$1:$1048576,MATCH(E45,Articles!D:D,0),6)</f>
        <v>1</v>
      </c>
      <c r="C45" s="8" t="str">
        <f>INDEX(Articles!$1:$1048576,MATCH(E45,Articles!D:D,0),7)</f>
        <v/>
      </c>
      <c r="D45" s="28" t="str">
        <f>HYPERLINK(INDEX(Articles!$1:$1048576,MATCH(E45,Articles!D:D,0),24),"Lien")</f>
        <v>Lien</v>
      </c>
      <c r="E45" s="3" t="s">
        <v>1579</v>
      </c>
      <c r="F45" s="18" t="str">
        <f>INDEX(Articles!$1:$1048576,MATCH(E45,Articles!D:D,0),5)</f>
        <v>GRAPPE Ø75 R5 ASSORTI 2</v>
      </c>
      <c r="G45" s="18" t="str">
        <f>INDEX(Articles!$1:$1048576,MATCH(E45,Articles!D:D,0),8)</f>
        <v>BOMBE</v>
      </c>
      <c r="H45" s="18" t="str">
        <f>INDEX(Articles!$1:$1048576,MATCH(E45,Articles!D:D,0),9)</f>
        <v>GRAPPEE</v>
      </c>
      <c r="I45" s="8">
        <f>INDEX(Articles!$1:$1048576,MATCH(E45,Articles!D:D,0),10)</f>
        <v>75</v>
      </c>
      <c r="J45" s="18" t="str">
        <f>INDEX(Articles!$1:$1048576,MATCH(E45,Articles!D:D,0),11)</f>
        <v>MULTI EFFETS</v>
      </c>
      <c r="K45" s="18" t="str">
        <f>INDEX(Articles!$1:$1048576,MATCH(E45,Articles!D:D,0),12)</f>
        <v>ASSORTI</v>
      </c>
      <c r="L45" s="8" t="str">
        <f>INDEX(Articles!$1:$1048576,MATCH(E45,Articles!D:D,0),13)</f>
        <v>CN</v>
      </c>
      <c r="M45" s="8" t="str">
        <f>INDEX(Articles!$1:$1048576,MATCH(E45,Articles!D:D,0),14)</f>
        <v>F4</v>
      </c>
      <c r="N45" s="8" t="str">
        <f>INDEX(Articles!$1:$1048576,MATCH(E45,Articles!D:D,0),15)</f>
        <v>1.3G</v>
      </c>
      <c r="O45" s="8" t="str">
        <f>INDEX(Articles!$1:$1048576,MATCH(E45,Articles!D:D,0),16)</f>
        <v>1008-F4-69252667</v>
      </c>
      <c r="P45" s="8">
        <f>INDEX(Articles!$1:$1048576,MATCH(E45,Articles!D:D,0),17)*1000</f>
        <v>700</v>
      </c>
      <c r="Q45" s="8" t="str">
        <f>INDEX(Articles!$1:$1048576,MATCH(E45,Articles!D:D,0),18)</f>
        <v>25</v>
      </c>
      <c r="R45" s="8">
        <f>INDEX(Articles!$1:$1048576,MATCH(E45,Articles!D:D,0),19)</f>
        <v>75</v>
      </c>
      <c r="S45" s="2" t="str">
        <f>IF(INDEX('Unités CA'!$1:$1048576,MATCH(E45,'Unités CA'!D:D,0),5)=0,"",INDEX('Unités CA'!$1:$1048576,MATCH(E45,'Unités CA'!D:D,0),5))</f>
        <v>0012/CA</v>
      </c>
      <c r="T45" s="2" t="str">
        <f>IF(INDEX('Unités BTE'!$1:$1048576,MATCH(E45,'Unités CA'!D:D,0),5)=0,"",INDEX('Unités BTE'!$1:$1048576,MATCH(E45,'Unités CA'!D:D,0),5))</f>
        <v/>
      </c>
      <c r="U45" s="7">
        <f>IFERROR(INDEX('Prix PRO CA'!$1:$1048576,MATCH(E45,'Prix PRO CA'!D:D,0),10),"")</f>
        <v>320.45999999999998</v>
      </c>
      <c r="V45" s="7" t="str">
        <f>IFERROR(INDEX('Prix PRO CA'!$1:$1048576,MATCH(E45,'Prix PRO BTE'!D:D,0),10),"")</f>
        <v/>
      </c>
      <c r="W45" s="7">
        <f>+IFERROR(INDEX('Prix PRO PCS'!$1:$1048576,MATCH(E45,'Prix PRO PCS'!D:D,0),10),"")</f>
        <v>29.99</v>
      </c>
      <c r="X45" s="148" t="str">
        <f t="shared" si="1"/>
        <v>Oui</v>
      </c>
      <c r="Y45" s="24">
        <f>IFERROR(INDEX(LigneAchat!$1:$1048576,MATCH(E45,LigneAchat!D:D,0),5),"")</f>
        <v>44287</v>
      </c>
      <c r="Z45" s="22">
        <f>INDEX(Articles!$1:$1048576,MATCH(E45,Articles!D:D,0),21)</f>
        <v>223</v>
      </c>
      <c r="AA45" s="22">
        <f t="shared" si="3"/>
        <v>223</v>
      </c>
      <c r="AB45" s="22">
        <f>+INDEX(Articles!$1:$1048576,MATCH(E45,Articles!D:D,0),23)</f>
        <v>0</v>
      </c>
    </row>
    <row r="46" spans="2:28" ht="15.75">
      <c r="B46" s="8" t="str">
        <f>INDEX(Articles!$1:$1048576,MATCH(E46,Articles!D:D,0),6)</f>
        <v>1</v>
      </c>
      <c r="C46" s="8" t="str">
        <f>INDEX(Articles!$1:$1048576,MATCH(E46,Articles!D:D,0),7)</f>
        <v/>
      </c>
      <c r="D46" s="28" t="str">
        <f>HYPERLINK(INDEX(Articles!$1:$1048576,MATCH(E46,Articles!D:D,0),24),"Lien")</f>
        <v>Lien</v>
      </c>
      <c r="E46" s="3" t="s">
        <v>1580</v>
      </c>
      <c r="F46" s="18" t="str">
        <f>INDEX(Articles!$1:$1048576,MATCH(E46,Articles!D:D,0),5)</f>
        <v>GRAPPE Ø75 R5 ASSORTI 3</v>
      </c>
      <c r="G46" s="18" t="str">
        <f>INDEX(Articles!$1:$1048576,MATCH(E46,Articles!D:D,0),8)</f>
        <v>BOMBE</v>
      </c>
      <c r="H46" s="18" t="str">
        <f>INDEX(Articles!$1:$1048576,MATCH(E46,Articles!D:D,0),9)</f>
        <v>GRAPPEE</v>
      </c>
      <c r="I46" s="8">
        <f>INDEX(Articles!$1:$1048576,MATCH(E46,Articles!D:D,0),10)</f>
        <v>75</v>
      </c>
      <c r="J46" s="18" t="str">
        <f>INDEX(Articles!$1:$1048576,MATCH(E46,Articles!D:D,0),11)</f>
        <v>MULTI EFFETS</v>
      </c>
      <c r="K46" s="18" t="str">
        <f>INDEX(Articles!$1:$1048576,MATCH(E46,Articles!D:D,0),12)</f>
        <v>ASSORTI</v>
      </c>
      <c r="L46" s="8" t="str">
        <f>INDEX(Articles!$1:$1048576,MATCH(E46,Articles!D:D,0),13)</f>
        <v>CN</v>
      </c>
      <c r="M46" s="8" t="str">
        <f>INDEX(Articles!$1:$1048576,MATCH(E46,Articles!D:D,0),14)</f>
        <v>F4</v>
      </c>
      <c r="N46" s="8" t="str">
        <f>INDEX(Articles!$1:$1048576,MATCH(E46,Articles!D:D,0),15)</f>
        <v>1.3G</v>
      </c>
      <c r="O46" s="8" t="str">
        <f>INDEX(Articles!$1:$1048576,MATCH(E46,Articles!D:D,0),16)</f>
        <v>1008-F4-69252667</v>
      </c>
      <c r="P46" s="8">
        <f>INDEX(Articles!$1:$1048576,MATCH(E46,Articles!D:D,0),17)*1000</f>
        <v>700</v>
      </c>
      <c r="Q46" s="8" t="str">
        <f>INDEX(Articles!$1:$1048576,MATCH(E46,Articles!D:D,0),18)</f>
        <v>25</v>
      </c>
      <c r="R46" s="8">
        <f>INDEX(Articles!$1:$1048576,MATCH(E46,Articles!D:D,0),19)</f>
        <v>75</v>
      </c>
      <c r="S46" s="2" t="str">
        <f>IF(INDEX('Unités CA'!$1:$1048576,MATCH(E46,'Unités CA'!D:D,0),5)=0,"",INDEX('Unités CA'!$1:$1048576,MATCH(E46,'Unités CA'!D:D,0),5))</f>
        <v>0012/CA</v>
      </c>
      <c r="T46" s="2" t="str">
        <f>IF(INDEX('Unités BTE'!$1:$1048576,MATCH(E46,'Unités CA'!D:D,0),5)=0,"",INDEX('Unités BTE'!$1:$1048576,MATCH(E46,'Unités CA'!D:D,0),5))</f>
        <v/>
      </c>
      <c r="U46" s="7">
        <f>IFERROR(INDEX('Prix PRO CA'!$1:$1048576,MATCH(E46,'Prix PRO CA'!D:D,0),10),"")</f>
        <v>320.45999999999998</v>
      </c>
      <c r="V46" s="7" t="str">
        <f>IFERROR(INDEX('Prix PRO CA'!$1:$1048576,MATCH(E46,'Prix PRO BTE'!D:D,0),10),"")</f>
        <v/>
      </c>
      <c r="W46" s="7">
        <f>+IFERROR(INDEX('Prix PRO PCS'!$1:$1048576,MATCH(E46,'Prix PRO PCS'!D:D,0),10),"")</f>
        <v>29.99</v>
      </c>
      <c r="X46" s="148" t="str">
        <f t="shared" si="1"/>
        <v>Oui</v>
      </c>
      <c r="Y46" s="24" t="str">
        <f>IFERROR(INDEX(LigneAchat!$1:$1048576,MATCH(E46,LigneAchat!D:D,0),5),"")</f>
        <v/>
      </c>
      <c r="Z46" s="22">
        <f>INDEX(Articles!$1:$1048576,MATCH(E46,Articles!D:D,0),21)</f>
        <v>458</v>
      </c>
      <c r="AA46" s="22">
        <f t="shared" si="3"/>
        <v>458</v>
      </c>
      <c r="AB46" s="22">
        <f>+INDEX(Articles!$1:$1048576,MATCH(E46,Articles!D:D,0),23)</f>
        <v>0</v>
      </c>
    </row>
    <row r="47" spans="2:28" ht="15.75">
      <c r="B47" s="8" t="str">
        <f>INDEX(Articles!$1:$1048576,MATCH(E47,Articles!D:D,0),6)</f>
        <v>1</v>
      </c>
      <c r="C47" s="8" t="str">
        <f>INDEX(Articles!$1:$1048576,MATCH(E47,Articles!D:D,0),7)</f>
        <v/>
      </c>
      <c r="D47" s="28" t="str">
        <f>HYPERLINK(INDEX(Articles!$1:$1048576,MATCH(E47,Articles!D:D,0),24),"Lien")</f>
        <v>Lien</v>
      </c>
      <c r="E47" s="3" t="s">
        <v>1582</v>
      </c>
      <c r="F47" s="18" t="str">
        <f>INDEX(Articles!$1:$1048576,MATCH(E47,Articles!D:D,0),5)</f>
        <v>GRAPPE Ø75 R5 ASSORTI 4</v>
      </c>
      <c r="G47" s="18" t="str">
        <f>INDEX(Articles!$1:$1048576,MATCH(E47,Articles!D:D,0),8)</f>
        <v>BOMBE</v>
      </c>
      <c r="H47" s="18" t="str">
        <f>INDEX(Articles!$1:$1048576,MATCH(E47,Articles!D:D,0),9)</f>
        <v>GRAPPEE</v>
      </c>
      <c r="I47" s="8">
        <f>INDEX(Articles!$1:$1048576,MATCH(E47,Articles!D:D,0),10)</f>
        <v>75</v>
      </c>
      <c r="J47" s="18" t="str">
        <f>INDEX(Articles!$1:$1048576,MATCH(E47,Articles!D:D,0),11)</f>
        <v>MULTI EFFETS</v>
      </c>
      <c r="K47" s="18" t="str">
        <f>INDEX(Articles!$1:$1048576,MATCH(E47,Articles!D:D,0),12)</f>
        <v>ASSORTI</v>
      </c>
      <c r="L47" s="8" t="str">
        <f>INDEX(Articles!$1:$1048576,MATCH(E47,Articles!D:D,0),13)</f>
        <v>CN</v>
      </c>
      <c r="M47" s="8" t="str">
        <f>INDEX(Articles!$1:$1048576,MATCH(E47,Articles!D:D,0),14)</f>
        <v>F4</v>
      </c>
      <c r="N47" s="8" t="str">
        <f>INDEX(Articles!$1:$1048576,MATCH(E47,Articles!D:D,0),15)</f>
        <v>1.3G</v>
      </c>
      <c r="O47" s="8" t="str">
        <f>INDEX(Articles!$1:$1048576,MATCH(E47,Articles!D:D,0),16)</f>
        <v>1008-F4-69252667</v>
      </c>
      <c r="P47" s="8">
        <f>INDEX(Articles!$1:$1048576,MATCH(E47,Articles!D:D,0),17)*1000</f>
        <v>700</v>
      </c>
      <c r="Q47" s="8" t="str">
        <f>INDEX(Articles!$1:$1048576,MATCH(E47,Articles!D:D,0),18)</f>
        <v>25</v>
      </c>
      <c r="R47" s="8">
        <f>INDEX(Articles!$1:$1048576,MATCH(E47,Articles!D:D,0),19)</f>
        <v>75</v>
      </c>
      <c r="S47" s="2" t="str">
        <f>IF(INDEX('Unités CA'!$1:$1048576,MATCH(E47,'Unités CA'!D:D,0),5)=0,"",INDEX('Unités CA'!$1:$1048576,MATCH(E47,'Unités CA'!D:D,0),5))</f>
        <v>0012/CA</v>
      </c>
      <c r="T47" s="2" t="str">
        <f>IF(INDEX('Unités BTE'!$1:$1048576,MATCH(E47,'Unités CA'!D:D,0),5)=0,"",INDEX('Unités BTE'!$1:$1048576,MATCH(E47,'Unités CA'!D:D,0),5))</f>
        <v/>
      </c>
      <c r="U47" s="7">
        <f>IFERROR(INDEX('Prix PRO CA'!$1:$1048576,MATCH(E47,'Prix PRO CA'!D:D,0),10),"")</f>
        <v>320.45999999999998</v>
      </c>
      <c r="V47" s="7" t="str">
        <f>IFERROR(INDEX('Prix PRO CA'!$1:$1048576,MATCH(E47,'Prix PRO BTE'!D:D,0),10),"")</f>
        <v/>
      </c>
      <c r="W47" s="7">
        <f>+IFERROR(INDEX('Prix PRO PCS'!$1:$1048576,MATCH(E47,'Prix PRO PCS'!D:D,0),10),"")</f>
        <v>29.99</v>
      </c>
      <c r="X47" s="148" t="str">
        <f t="shared" si="1"/>
        <v>Oui</v>
      </c>
      <c r="Y47" s="24" t="str">
        <f>IFERROR(INDEX(LigneAchat!$1:$1048576,MATCH(E47,LigneAchat!D:D,0),5),"")</f>
        <v/>
      </c>
      <c r="Z47" s="22">
        <f>INDEX(Articles!$1:$1048576,MATCH(E47,Articles!D:D,0),21)</f>
        <v>694</v>
      </c>
      <c r="AA47" s="22">
        <f t="shared" si="3"/>
        <v>694</v>
      </c>
      <c r="AB47" s="22">
        <f>+INDEX(Articles!$1:$1048576,MATCH(E47,Articles!D:D,0),23)</f>
        <v>0</v>
      </c>
    </row>
    <row r="48" spans="2:28" ht="15.75">
      <c r="B48" s="8" t="str">
        <f>INDEX(Articles!$1:$1048576,MATCH(E48,Articles!D:D,0),6)</f>
        <v>1</v>
      </c>
      <c r="C48" s="8" t="str">
        <f>INDEX(Articles!$1:$1048576,MATCH(E48,Articles!D:D,0),7)</f>
        <v/>
      </c>
      <c r="D48" s="28" t="str">
        <f>HYPERLINK(INDEX(Articles!$1:$1048576,MATCH(E48,Articles!D:D,0),24),"Lien")</f>
        <v>Lien</v>
      </c>
      <c r="E48" s="3" t="s">
        <v>1554</v>
      </c>
      <c r="F48" s="18" t="str">
        <f>INDEX(Articles!$1:$1048576,MATCH(E48,Articles!D:D,0),5)</f>
        <v>GRAPPE Ø75 R3 ASSORTI</v>
      </c>
      <c r="G48" s="18" t="str">
        <f>INDEX(Articles!$1:$1048576,MATCH(E48,Articles!D:D,0),8)</f>
        <v>BOMBE</v>
      </c>
      <c r="H48" s="18" t="str">
        <f>INDEX(Articles!$1:$1048576,MATCH(E48,Articles!D:D,0),9)</f>
        <v>GRAPPEE</v>
      </c>
      <c r="I48" s="8">
        <f>INDEX(Articles!$1:$1048576,MATCH(E48,Articles!D:D,0),10)</f>
        <v>75</v>
      </c>
      <c r="J48" s="18" t="str">
        <f>INDEX(Articles!$1:$1048576,MATCH(E48,Articles!D:D,0),11)</f>
        <v>MULTI EFFETS</v>
      </c>
      <c r="K48" s="18" t="str">
        <f>INDEX(Articles!$1:$1048576,MATCH(E48,Articles!D:D,0),12)</f>
        <v>ASSORTI</v>
      </c>
      <c r="L48" s="8" t="str">
        <f>INDEX(Articles!$1:$1048576,MATCH(E48,Articles!D:D,0),13)</f>
        <v>CN</v>
      </c>
      <c r="M48" s="8" t="str">
        <f>INDEX(Articles!$1:$1048576,MATCH(E48,Articles!D:D,0),14)</f>
        <v>F4</v>
      </c>
      <c r="N48" s="8" t="str">
        <f>INDEX(Articles!$1:$1048576,MATCH(E48,Articles!D:D,0),15)</f>
        <v>1.3G</v>
      </c>
      <c r="O48" s="8" t="str">
        <f>INDEX(Articles!$1:$1048576,MATCH(E48,Articles!D:D,0),16)</f>
        <v>1008-F4-69252667</v>
      </c>
      <c r="P48" s="8">
        <f>INDEX(Articles!$1:$1048576,MATCH(E48,Articles!D:D,0),17)*1000</f>
        <v>700</v>
      </c>
      <c r="Q48" s="8" t="str">
        <f>INDEX(Articles!$1:$1048576,MATCH(E48,Articles!D:D,0),18)</f>
        <v>15</v>
      </c>
      <c r="R48" s="8">
        <f>INDEX(Articles!$1:$1048576,MATCH(E48,Articles!D:D,0),19)</f>
        <v>75</v>
      </c>
      <c r="S48" s="2" t="str">
        <f>IF(INDEX('Unités CA'!$1:$1048576,MATCH(E48,'Unités CA'!D:D,0),5)=0,"",INDEX('Unités CA'!$1:$1048576,MATCH(E48,'Unités CA'!D:D,0),5))</f>
        <v>0012/CA</v>
      </c>
      <c r="T48" s="2" t="str">
        <f>IF(INDEX('Unités BTE'!$1:$1048576,MATCH(E48,'Unités CA'!D:D,0),5)=0,"",INDEX('Unités BTE'!$1:$1048576,MATCH(E48,'Unités CA'!D:D,0),5))</f>
        <v/>
      </c>
      <c r="U48" s="7">
        <f>IFERROR(INDEX('Prix PRO CA'!$1:$1048576,MATCH(E48,'Prix PRO CA'!D:D,0),10),"")</f>
        <v>320.45999999999998</v>
      </c>
      <c r="V48" s="7" t="str">
        <f>IFERROR(INDEX('Prix PRO CA'!$1:$1048576,MATCH(E48,'Prix PRO BTE'!D:D,0),10),"")</f>
        <v/>
      </c>
      <c r="W48" s="7">
        <f>+IFERROR(INDEX('Prix PRO PCS'!$1:$1048576,MATCH(E48,'Prix PRO PCS'!D:D,0),10),"")</f>
        <v>29.99</v>
      </c>
      <c r="X48" s="148" t="str">
        <f t="shared" si="1"/>
        <v>Oui</v>
      </c>
      <c r="Y48" s="24" t="str">
        <f>IFERROR(INDEX(LigneAchat!$1:$1048576,MATCH(E48,LigneAchat!D:D,0),5),"")</f>
        <v/>
      </c>
      <c r="Z48" s="22">
        <f>INDEX(Articles!$1:$1048576,MATCH(E48,Articles!D:D,0),21)</f>
        <v>1481</v>
      </c>
      <c r="AA48" s="22">
        <f t="shared" si="3"/>
        <v>1480</v>
      </c>
      <c r="AB48" s="22">
        <f>+INDEX(Articles!$1:$1048576,MATCH(E48,Articles!D:D,0),23)</f>
        <v>1</v>
      </c>
    </row>
    <row r="49" spans="2:28" ht="15.75">
      <c r="B49" s="8" t="str">
        <f>INDEX(Articles!$1:$1048576,MATCH(E49,Articles!D:D,0),6)</f>
        <v>1</v>
      </c>
      <c r="C49" s="8" t="str">
        <f>INDEX(Articles!$1:$1048576,MATCH(E49,Articles!D:D,0),7)</f>
        <v/>
      </c>
      <c r="D49" s="28" t="str">
        <f>HYPERLINK(INDEX(Articles!$1:$1048576,MATCH(E49,Articles!D:D,0),24),"Lien")</f>
        <v>Lien</v>
      </c>
      <c r="E49" s="3" t="s">
        <v>1565</v>
      </c>
      <c r="F49" s="18" t="str">
        <f>INDEX(Articles!$1:$1048576,MATCH(E49,Articles!D:D,0),5)</f>
        <v>GRAPPE Ø75 R2 ASSORTI</v>
      </c>
      <c r="G49" s="18" t="str">
        <f>INDEX(Articles!$1:$1048576,MATCH(E49,Articles!D:D,0),8)</f>
        <v>BOMBE</v>
      </c>
      <c r="H49" s="18" t="str">
        <f>INDEX(Articles!$1:$1048576,MATCH(E49,Articles!D:D,0),9)</f>
        <v>GRAPPEE</v>
      </c>
      <c r="I49" s="8">
        <f>INDEX(Articles!$1:$1048576,MATCH(E49,Articles!D:D,0),10)</f>
        <v>75</v>
      </c>
      <c r="J49" s="18" t="str">
        <f>INDEX(Articles!$1:$1048576,MATCH(E49,Articles!D:D,0),11)</f>
        <v>MULTI EFFETS</v>
      </c>
      <c r="K49" s="18" t="str">
        <f>INDEX(Articles!$1:$1048576,MATCH(E49,Articles!D:D,0),12)</f>
        <v>ASSORTI</v>
      </c>
      <c r="L49" s="8" t="str">
        <f>INDEX(Articles!$1:$1048576,MATCH(E49,Articles!D:D,0),13)</f>
        <v>CN</v>
      </c>
      <c r="M49" s="8" t="str">
        <f>INDEX(Articles!$1:$1048576,MATCH(E49,Articles!D:D,0),14)</f>
        <v>F4</v>
      </c>
      <c r="N49" s="8" t="str">
        <f>INDEX(Articles!$1:$1048576,MATCH(E49,Articles!D:D,0),15)</f>
        <v>1.3G</v>
      </c>
      <c r="O49" s="8" t="str">
        <f>INDEX(Articles!$1:$1048576,MATCH(E49,Articles!D:D,0),16)</f>
        <v>1008-F4-69252667</v>
      </c>
      <c r="P49" s="8">
        <f>INDEX(Articles!$1:$1048576,MATCH(E49,Articles!D:D,0),17)*1000</f>
        <v>700</v>
      </c>
      <c r="Q49" s="8" t="str">
        <f>INDEX(Articles!$1:$1048576,MATCH(E49,Articles!D:D,0),18)</f>
        <v>10</v>
      </c>
      <c r="R49" s="8">
        <f>INDEX(Articles!$1:$1048576,MATCH(E49,Articles!D:D,0),19)</f>
        <v>75</v>
      </c>
      <c r="S49" s="2" t="str">
        <f>IF(INDEX('Unités CA'!$1:$1048576,MATCH(E49,'Unités CA'!D:D,0),5)=0,"",INDEX('Unités CA'!$1:$1048576,MATCH(E49,'Unités CA'!D:D,0),5))</f>
        <v>0012/CA</v>
      </c>
      <c r="T49" s="2" t="str">
        <f>IF(INDEX('Unités BTE'!$1:$1048576,MATCH(E49,'Unités CA'!D:D,0),5)=0,"",INDEX('Unités BTE'!$1:$1048576,MATCH(E49,'Unités CA'!D:D,0),5))</f>
        <v/>
      </c>
      <c r="U49" s="7">
        <f>IFERROR(INDEX('Prix PRO CA'!$1:$1048576,MATCH(E49,'Prix PRO CA'!D:D,0),10),"")</f>
        <v>320.45999999999998</v>
      </c>
      <c r="V49" s="7" t="str">
        <f>IFERROR(INDEX('Prix PRO CA'!$1:$1048576,MATCH(E49,'Prix PRO BTE'!D:D,0),10),"")</f>
        <v/>
      </c>
      <c r="W49" s="7">
        <f>+IFERROR(INDEX('Prix PRO PCS'!$1:$1048576,MATCH(E49,'Prix PRO PCS'!D:D,0),10),"")</f>
        <v>29.99</v>
      </c>
      <c r="X49" s="148" t="str">
        <f t="shared" si="1"/>
        <v>Oui</v>
      </c>
      <c r="Y49" s="24">
        <f>IFERROR(INDEX(LigneAchat!$1:$1048576,MATCH(E49,LigneAchat!D:D,0),5),"")</f>
        <v>44287</v>
      </c>
      <c r="Z49" s="22">
        <f>INDEX(Articles!$1:$1048576,MATCH(E49,Articles!D:D,0),21)</f>
        <v>558</v>
      </c>
      <c r="AA49" s="22">
        <f t="shared" si="3"/>
        <v>558</v>
      </c>
      <c r="AB49" s="22">
        <f>+INDEX(Articles!$1:$1048576,MATCH(E49,Articles!D:D,0),23)</f>
        <v>0</v>
      </c>
    </row>
    <row r="50" spans="2:28" ht="15.75">
      <c r="B50" s="8" t="str">
        <f>INDEX(Articles!$1:$1048576,MATCH(E50,Articles!D:D,0),6)</f>
        <v>1</v>
      </c>
      <c r="C50" s="8" t="str">
        <f>INDEX(Articles!$1:$1048576,MATCH(E50,Articles!D:D,0),7)</f>
        <v/>
      </c>
      <c r="D50" s="28" t="str">
        <f>HYPERLINK(INDEX(Articles!$1:$1048576,MATCH(E50,Articles!D:D,0),24),"Lien")</f>
        <v>Lien</v>
      </c>
      <c r="E50" s="3" t="s">
        <v>1512</v>
      </c>
      <c r="F50" s="18" t="str">
        <f>INDEX(Articles!$1:$1048576,MATCH(E50,Articles!D:D,0),5)</f>
        <v>GRAPPE 5 BBES Ø75 R5  FILET D'OR</v>
      </c>
      <c r="G50" s="18" t="str">
        <f>INDEX(Articles!$1:$1048576,MATCH(E50,Articles!D:D,0),8)</f>
        <v>BOMBE</v>
      </c>
      <c r="H50" s="18" t="str">
        <f>INDEX(Articles!$1:$1048576,MATCH(E50,Articles!D:D,0),9)</f>
        <v>GRAPPEE</v>
      </c>
      <c r="I50" s="8">
        <f>INDEX(Articles!$1:$1048576,MATCH(E50,Articles!D:D,0),10)</f>
        <v>75</v>
      </c>
      <c r="J50" s="18" t="str">
        <f>INDEX(Articles!$1:$1048576,MATCH(E50,Articles!D:D,0),11)</f>
        <v>PLEUREUR</v>
      </c>
      <c r="K50" s="18" t="str">
        <f>INDEX(Articles!$1:$1048576,MATCH(E50,Articles!D:D,0),12)</f>
        <v>KAMURO</v>
      </c>
      <c r="L50" s="8" t="str">
        <f>INDEX(Articles!$1:$1048576,MATCH(E50,Articles!D:D,0),13)</f>
        <v>CN</v>
      </c>
      <c r="M50" s="8" t="str">
        <f>INDEX(Articles!$1:$1048576,MATCH(E50,Articles!D:D,0),14)</f>
        <v>F4</v>
      </c>
      <c r="N50" s="8" t="str">
        <f>INDEX(Articles!$1:$1048576,MATCH(E50,Articles!D:D,0),15)</f>
        <v>1.3G</v>
      </c>
      <c r="O50" s="8" t="str">
        <f>INDEX(Articles!$1:$1048576,MATCH(E50,Articles!D:D,0),16)</f>
        <v>1008-F4-69252667</v>
      </c>
      <c r="P50" s="8">
        <f>INDEX(Articles!$1:$1048576,MATCH(E50,Articles!D:D,0),17)*1000</f>
        <v>700</v>
      </c>
      <c r="Q50" s="8" t="str">
        <f>INDEX(Articles!$1:$1048576,MATCH(E50,Articles!D:D,0),18)</f>
        <v>25</v>
      </c>
      <c r="R50" s="8">
        <f>INDEX(Articles!$1:$1048576,MATCH(E50,Articles!D:D,0),19)</f>
        <v>75</v>
      </c>
      <c r="S50" s="2" t="str">
        <f>IF(INDEX('Unités CA'!$1:$1048576,MATCH(E50,'Unités CA'!D:D,0),5)=0,"",INDEX('Unités CA'!$1:$1048576,MATCH(E50,'Unités CA'!D:D,0),5))</f>
        <v>0010/CA</v>
      </c>
      <c r="T50" s="2" t="str">
        <f>IF(INDEX('Unités BTE'!$1:$1048576,MATCH(E50,'Unités CA'!D:D,0),5)=0,"",INDEX('Unités BTE'!$1:$1048576,MATCH(E50,'Unités CA'!D:D,0),5))</f>
        <v/>
      </c>
      <c r="U50" s="7">
        <f>IFERROR(INDEX('Prix PRO CA'!$1:$1048576,MATCH(E50,'Prix PRO CA'!D:D,0),10),"")</f>
        <v>261.42</v>
      </c>
      <c r="V50" s="7" t="str">
        <f>IFERROR(INDEX('Prix PRO CA'!$1:$1048576,MATCH(E50,'Prix PRO BTE'!D:D,0),10),"")</f>
        <v/>
      </c>
      <c r="W50" s="7">
        <f>+IFERROR(INDEX('Prix PRO PCS'!$1:$1048576,MATCH(E50,'Prix PRO PCS'!D:D,0),10),"")</f>
        <v>29.98</v>
      </c>
      <c r="X50" s="148" t="str">
        <f t="shared" si="1"/>
        <v>Oui</v>
      </c>
      <c r="Y50" s="24" t="str">
        <f>IFERROR(INDEX(LigneAchat!$1:$1048576,MATCH(E50,LigneAchat!D:D,0),5),"")</f>
        <v/>
      </c>
      <c r="Z50" s="22">
        <f>INDEX(Articles!$1:$1048576,MATCH(E50,Articles!D:D,0),21)</f>
        <v>824</v>
      </c>
      <c r="AA50" s="22">
        <f t="shared" si="3"/>
        <v>824</v>
      </c>
      <c r="AB50" s="22">
        <f>+INDEX(Articles!$1:$1048576,MATCH(E50,Articles!D:D,0),23)</f>
        <v>0</v>
      </c>
    </row>
    <row r="51" spans="2:28" ht="15.75">
      <c r="B51" s="8" t="str">
        <f>INDEX(Articles!$1:$1048576,MATCH(E51,Articles!D:D,0),6)</f>
        <v>1</v>
      </c>
      <c r="C51" s="8" t="str">
        <f>INDEX(Articles!$1:$1048576,MATCH(E51,Articles!D:D,0),7)</f>
        <v/>
      </c>
      <c r="D51" s="28" t="str">
        <f>HYPERLINK(INDEX(Articles!$1:$1048576,MATCH(E51,Articles!D:D,0),24),"Lien")</f>
        <v>Lien</v>
      </c>
      <c r="E51" s="3" t="s">
        <v>1516</v>
      </c>
      <c r="F51" s="18" t="str">
        <f>INDEX(Articles!$1:$1048576,MATCH(E51,Articles!D:D,0),5)</f>
        <v>GRAPPE 5 BBES Ø75 R5 FILET D'ARGENT</v>
      </c>
      <c r="G51" s="18" t="str">
        <f>INDEX(Articles!$1:$1048576,MATCH(E51,Articles!D:D,0),8)</f>
        <v>BOMBE</v>
      </c>
      <c r="H51" s="18" t="str">
        <f>INDEX(Articles!$1:$1048576,MATCH(E51,Articles!D:D,0),9)</f>
        <v>GRAPPEE</v>
      </c>
      <c r="I51" s="8">
        <f>INDEX(Articles!$1:$1048576,MATCH(E51,Articles!D:D,0),10)</f>
        <v>75</v>
      </c>
      <c r="J51" s="18" t="str">
        <f>INDEX(Articles!$1:$1048576,MATCH(E51,Articles!D:D,0),11)</f>
        <v>PLEUREUR</v>
      </c>
      <c r="K51" s="18" t="str">
        <f>INDEX(Articles!$1:$1048576,MATCH(E51,Articles!D:D,0),12)</f>
        <v>ARGENT</v>
      </c>
      <c r="L51" s="8" t="str">
        <f>INDEX(Articles!$1:$1048576,MATCH(E51,Articles!D:D,0),13)</f>
        <v>CN</v>
      </c>
      <c r="M51" s="8" t="str">
        <f>INDEX(Articles!$1:$1048576,MATCH(E51,Articles!D:D,0),14)</f>
        <v>F4</v>
      </c>
      <c r="N51" s="8" t="str">
        <f>INDEX(Articles!$1:$1048576,MATCH(E51,Articles!D:D,0),15)</f>
        <v>1.3G</v>
      </c>
      <c r="O51" s="8" t="str">
        <f>INDEX(Articles!$1:$1048576,MATCH(E51,Articles!D:D,0),16)</f>
        <v>1008-F4-69252667</v>
      </c>
      <c r="P51" s="8">
        <f>INDEX(Articles!$1:$1048576,MATCH(E51,Articles!D:D,0),17)*1000</f>
        <v>700</v>
      </c>
      <c r="Q51" s="8" t="str">
        <f>INDEX(Articles!$1:$1048576,MATCH(E51,Articles!D:D,0),18)</f>
        <v>25</v>
      </c>
      <c r="R51" s="8">
        <f>INDEX(Articles!$1:$1048576,MATCH(E51,Articles!D:D,0),19)</f>
        <v>75</v>
      </c>
      <c r="S51" s="2" t="str">
        <f>IF(INDEX('Unités CA'!$1:$1048576,MATCH(E51,'Unités CA'!D:D,0),5)=0,"",INDEX('Unités CA'!$1:$1048576,MATCH(E51,'Unités CA'!D:D,0),5))</f>
        <v>0010/CA</v>
      </c>
      <c r="T51" s="2" t="str">
        <f>IF(INDEX('Unités BTE'!$1:$1048576,MATCH(E51,'Unités CA'!D:D,0),5)=0,"",INDEX('Unités BTE'!$1:$1048576,MATCH(E51,'Unités CA'!D:D,0),5))</f>
        <v/>
      </c>
      <c r="U51" s="7">
        <f>IFERROR(INDEX('Prix PRO CA'!$1:$1048576,MATCH(E51,'Prix PRO CA'!D:D,0),10),"")</f>
        <v>261.42</v>
      </c>
      <c r="V51" s="7" t="str">
        <f>IFERROR(INDEX('Prix PRO CA'!$1:$1048576,MATCH(E51,'Prix PRO BTE'!D:D,0),10),"")</f>
        <v/>
      </c>
      <c r="W51" s="7">
        <f>+IFERROR(INDEX('Prix PRO PCS'!$1:$1048576,MATCH(E51,'Prix PRO PCS'!D:D,0),10),"")</f>
        <v>29.98</v>
      </c>
      <c r="X51" s="148" t="str">
        <f t="shared" si="1"/>
        <v>Oui</v>
      </c>
      <c r="Y51" s="24" t="str">
        <f>IFERROR(INDEX(LigneAchat!$1:$1048576,MATCH(E51,LigneAchat!D:D,0),5),"")</f>
        <v/>
      </c>
      <c r="Z51" s="22">
        <f>INDEX(Articles!$1:$1048576,MATCH(E51,Articles!D:D,0),21)</f>
        <v>226</v>
      </c>
      <c r="AA51" s="22">
        <f t="shared" si="3"/>
        <v>226</v>
      </c>
      <c r="AB51" s="22">
        <f>+INDEX(Articles!$1:$1048576,MATCH(E51,Articles!D:D,0),23)</f>
        <v>0</v>
      </c>
    </row>
    <row r="52" spans="2:28" ht="15.75">
      <c r="B52" s="8" t="str">
        <f>INDEX(Articles!$1:$1048576,MATCH(E52,Articles!D:D,0),6)</f>
        <v>1</v>
      </c>
      <c r="C52" s="8" t="str">
        <f>INDEX(Articles!$1:$1048576,MATCH(E52,Articles!D:D,0),7)</f>
        <v/>
      </c>
      <c r="D52" s="28" t="str">
        <f>HYPERLINK(INDEX(Articles!$1:$1048576,MATCH(E52,Articles!D:D,0),24),"Lien")</f>
        <v>Lien</v>
      </c>
      <c r="E52" s="3" t="s">
        <v>1519</v>
      </c>
      <c r="F52" s="18" t="str">
        <f>INDEX(Articles!$1:$1048576,MATCH(E52,Articles!D:D,0),5)</f>
        <v>SALVE 3 BBES Ø75 FILET D'ARGENT</v>
      </c>
      <c r="G52" s="18" t="str">
        <f>INDEX(Articles!$1:$1048576,MATCH(E52,Articles!D:D,0),8)</f>
        <v>BOMBE</v>
      </c>
      <c r="H52" s="18" t="str">
        <f>INDEX(Articles!$1:$1048576,MATCH(E52,Articles!D:D,0),9)</f>
        <v>GRAPPEE</v>
      </c>
      <c r="I52" s="8">
        <f>INDEX(Articles!$1:$1048576,MATCH(E52,Articles!D:D,0),10)</f>
        <v>75</v>
      </c>
      <c r="J52" s="18" t="str">
        <f>INDEX(Articles!$1:$1048576,MATCH(E52,Articles!D:D,0),11)</f>
        <v>PLEUREUR</v>
      </c>
      <c r="K52" s="18" t="str">
        <f>INDEX(Articles!$1:$1048576,MATCH(E52,Articles!D:D,0),12)</f>
        <v>ARGENT</v>
      </c>
      <c r="L52" s="8" t="str">
        <f>INDEX(Articles!$1:$1048576,MATCH(E52,Articles!D:D,0),13)</f>
        <v>CN</v>
      </c>
      <c r="M52" s="8" t="str">
        <f>INDEX(Articles!$1:$1048576,MATCH(E52,Articles!D:D,0),14)</f>
        <v>F4</v>
      </c>
      <c r="N52" s="8" t="str">
        <f>INDEX(Articles!$1:$1048576,MATCH(E52,Articles!D:D,0),15)</f>
        <v>1.3G</v>
      </c>
      <c r="O52" s="8" t="str">
        <f>INDEX(Articles!$1:$1048576,MATCH(E52,Articles!D:D,0),16)</f>
        <v>1008-F4-69252667</v>
      </c>
      <c r="P52" s="8">
        <f>INDEX(Articles!$1:$1048576,MATCH(E52,Articles!D:D,0),17)*1000</f>
        <v>420</v>
      </c>
      <c r="Q52" s="8" t="str">
        <f>INDEX(Articles!$1:$1048576,MATCH(E52,Articles!D:D,0),18)</f>
        <v>5</v>
      </c>
      <c r="R52" s="8">
        <f>INDEX(Articles!$1:$1048576,MATCH(E52,Articles!D:D,0),19)</f>
        <v>75</v>
      </c>
      <c r="S52" s="2" t="str">
        <f>IF(INDEX('Unités CA'!$1:$1048576,MATCH(E52,'Unités CA'!D:D,0),5)=0,"",INDEX('Unités CA'!$1:$1048576,MATCH(E52,'Unités CA'!D:D,0),5))</f>
        <v>0024/CA</v>
      </c>
      <c r="T52" s="2" t="str">
        <f>IF(INDEX('Unités BTE'!$1:$1048576,MATCH(E52,'Unités CA'!D:D,0),5)=0,"",INDEX('Unités BTE'!$1:$1048576,MATCH(E52,'Unités CA'!D:D,0),5))</f>
        <v/>
      </c>
      <c r="U52" s="7">
        <f>IFERROR(INDEX('Prix PRO CA'!$1:$1048576,MATCH(E52,'Prix PRO CA'!D:D,0),10),"")</f>
        <v>348.81</v>
      </c>
      <c r="V52" s="7" t="str">
        <f>IFERROR(INDEX('Prix PRO CA'!$1:$1048576,MATCH(E52,'Prix PRO BTE'!D:D,0),10),"")</f>
        <v/>
      </c>
      <c r="W52" s="7">
        <f>+IFERROR(INDEX('Prix PRO PCS'!$1:$1048576,MATCH(E52,'Prix PRO PCS'!D:D,0),10),"")</f>
        <v>16.37</v>
      </c>
      <c r="X52" s="148" t="str">
        <f t="shared" si="1"/>
        <v>Oui</v>
      </c>
      <c r="Y52" s="24" t="str">
        <f>IFERROR(INDEX(LigneAchat!$1:$1048576,MATCH(E52,LigneAchat!D:D,0),5),"")</f>
        <v/>
      </c>
      <c r="Z52" s="22">
        <f>INDEX(Articles!$1:$1048576,MATCH(E52,Articles!D:D,0),21)</f>
        <v>226</v>
      </c>
      <c r="AA52" s="22">
        <f t="shared" si="3"/>
        <v>226</v>
      </c>
      <c r="AB52" s="22">
        <f>+INDEX(Articles!$1:$1048576,MATCH(E52,Articles!D:D,0),23)</f>
        <v>0</v>
      </c>
    </row>
    <row r="53" spans="2:28" s="87" customFormat="1" ht="30.75" customHeight="1">
      <c r="B53" s="2" t="str">
        <f>INDEX(Articles!$1:$1048576,MATCH(E53,Articles!D:D,0),6)</f>
        <v>1</v>
      </c>
      <c r="C53" s="2" t="str">
        <f>INDEX(Articles!$1:$1048576,MATCH(E53,Articles!D:D,0),7)</f>
        <v/>
      </c>
      <c r="D53" s="88" t="str">
        <f>HYPERLINK(INDEX(Articles!$1:$1048576,MATCH(E53,Articles!D:D,0),24),"Lien")</f>
        <v>Lien</v>
      </c>
      <c r="E53" s="92" t="s">
        <v>1859</v>
      </c>
      <c r="F53" s="9" t="str">
        <f>INDEX(Articles!$1:$1048576,MATCH(E53,Articles!D:D,0),5)</f>
        <v>BBE Ø75 PIVOINE BLEUE</v>
      </c>
      <c r="G53" s="9" t="str">
        <f>INDEX(Articles!$1:$1048576,MATCH(E53,Articles!D:D,0),8)</f>
        <v>BOMBE</v>
      </c>
      <c r="H53" s="9" t="str">
        <f>INDEX(Articles!$1:$1048576,MATCH(E53,Articles!D:D,0),9)</f>
        <v>SPHERIQUE</v>
      </c>
      <c r="I53" s="2">
        <f>INDEX(Articles!$1:$1048576,MATCH(E53,Articles!D:D,0),10)</f>
        <v>75</v>
      </c>
      <c r="J53" s="9" t="str">
        <f>INDEX(Articles!$1:$1048576,MATCH(E53,Articles!D:D,0),11)</f>
        <v>PIVOINE</v>
      </c>
      <c r="K53" s="9" t="str">
        <f>INDEX(Articles!$1:$1048576,MATCH(E53,Articles!D:D,0),12)</f>
        <v>BLEU</v>
      </c>
      <c r="L53" s="2" t="str">
        <f>INDEX(Articles!$1:$1048576,MATCH(E53,Articles!D:D,0),13)</f>
        <v>EU</v>
      </c>
      <c r="M53" s="2" t="str">
        <f>INDEX(Articles!$1:$1048576,MATCH(E53,Articles!D:D,0),14)</f>
        <v>F4</v>
      </c>
      <c r="N53" s="2" t="str">
        <f>INDEX(Articles!$1:$1048576,MATCH(E53,Articles!D:D,0),15)</f>
        <v>1.3G</v>
      </c>
      <c r="O53" s="2" t="str">
        <f>INDEX(Articles!$1:$1048576,MATCH(E53,Articles!D:D,0),16)</f>
        <v>0589-F4-0281</v>
      </c>
      <c r="P53" s="2">
        <f>INDEX(Articles!$1:$1048576,MATCH(E53,Articles!D:D,0),17)*1000</f>
        <v>132</v>
      </c>
      <c r="Q53" s="2" t="str">
        <f>INDEX(Articles!$1:$1048576,MATCH(E53,Articles!D:D,0),18)</f>
        <v>2,5</v>
      </c>
      <c r="R53" s="2">
        <f>INDEX(Articles!$1:$1048576,MATCH(E53,Articles!D:D,0),19)</f>
        <v>75</v>
      </c>
      <c r="S53" s="2" t="str">
        <f>IF(INDEX('Unités CA'!$1:$1048576,MATCH(E53,'Unités CA'!D:D,0),5)=0,"",INDEX('Unités CA'!$1:$1048576,MATCH(E53,'Unités CA'!D:D,0),5))</f>
        <v>0070/CA</v>
      </c>
      <c r="T53" s="2" t="str">
        <f>IF(INDEX('Unités BTE'!$1:$1048576,MATCH(E53,'Unités CA'!D:D,0),5)=0,"",INDEX('Unités BTE'!$1:$1048576,MATCH(E53,'Unités CA'!D:D,0),5))</f>
        <v/>
      </c>
      <c r="U53" s="87">
        <f>IFERROR(INDEX('Prix PRO CA'!$1:$1048576,MATCH(E53,'Prix PRO CA'!D:D,0),10),"")</f>
        <v>700.7</v>
      </c>
      <c r="V53" s="87" t="str">
        <f>IFERROR(INDEX('Prix PRO CA'!$1:$1048576,MATCH(E53,'Prix PRO BTE'!D:D,0),10),"")</f>
        <v/>
      </c>
      <c r="W53" s="87">
        <f>+IFERROR(INDEX('Prix PRO PCS'!$1:$1048576,MATCH(E53,'Prix PRO PCS'!D:D,0),10),"")</f>
        <v>10.1</v>
      </c>
      <c r="X53" s="148" t="str">
        <f t="shared" si="1"/>
        <v>Oui</v>
      </c>
      <c r="Y53" s="89" t="str">
        <f>IFERROR(INDEX(LigneAchat!$1:$1048576,MATCH(E53,LigneAchat!D:D,0),5),"")</f>
        <v/>
      </c>
      <c r="Z53" s="90">
        <f>INDEX(Articles!$1:$1048576,MATCH(E53,Articles!D:D,0),21)</f>
        <v>55</v>
      </c>
      <c r="AA53" s="90">
        <f t="shared" ref="AA53:AA84" si="4">+Z53-AB53</f>
        <v>55</v>
      </c>
      <c r="AB53" s="90">
        <f>+INDEX(Articles!$1:$1048576,MATCH(E53,Articles!D:D,0),23)</f>
        <v>0</v>
      </c>
    </row>
    <row r="54" spans="2:28" ht="15.75">
      <c r="B54" s="8" t="str">
        <f>INDEX(Articles!$1:$1048576,MATCH(E54,Articles!D:D,0),6)</f>
        <v>1</v>
      </c>
      <c r="C54" s="8" t="str">
        <f>INDEX(Articles!$1:$1048576,MATCH(E54,Articles!D:D,0),7)</f>
        <v/>
      </c>
      <c r="D54" s="28" t="str">
        <f>HYPERLINK(INDEX(Articles!$1:$1048576,MATCH(E54,Articles!D:D,0),24),"Lien")</f>
        <v>Lien</v>
      </c>
      <c r="E54" s="3" t="s">
        <v>1862</v>
      </c>
      <c r="F54" s="18" t="str">
        <f>INDEX(Articles!$1:$1048576,MATCH(E54,Articles!D:D,0),5)</f>
        <v>BBE Ø75 PIVOINE BLANCHE</v>
      </c>
      <c r="G54" s="18" t="str">
        <f>INDEX(Articles!$1:$1048576,MATCH(E54,Articles!D:D,0),8)</f>
        <v>BOMBE</v>
      </c>
      <c r="H54" s="18" t="str">
        <f>INDEX(Articles!$1:$1048576,MATCH(E54,Articles!D:D,0),9)</f>
        <v>SPHERIQUE</v>
      </c>
      <c r="I54" s="8">
        <f>INDEX(Articles!$1:$1048576,MATCH(E54,Articles!D:D,0),10)</f>
        <v>75</v>
      </c>
      <c r="J54" s="18" t="str">
        <f>INDEX(Articles!$1:$1048576,MATCH(E54,Articles!D:D,0),11)</f>
        <v>PIVOINE</v>
      </c>
      <c r="K54" s="18" t="str">
        <f>INDEX(Articles!$1:$1048576,MATCH(E54,Articles!D:D,0),12)</f>
        <v>BLANC</v>
      </c>
      <c r="L54" s="8" t="str">
        <f>INDEX(Articles!$1:$1048576,MATCH(E54,Articles!D:D,0),13)</f>
        <v>EU</v>
      </c>
      <c r="M54" s="8" t="str">
        <f>INDEX(Articles!$1:$1048576,MATCH(E54,Articles!D:D,0),14)</f>
        <v>F4</v>
      </c>
      <c r="N54" s="8" t="str">
        <f>INDEX(Articles!$1:$1048576,MATCH(E54,Articles!D:D,0),15)</f>
        <v>1.3G</v>
      </c>
      <c r="O54" s="8" t="str">
        <f>INDEX(Articles!$1:$1048576,MATCH(E54,Articles!D:D,0),16)</f>
        <v>0589-F4-0281</v>
      </c>
      <c r="P54" s="8">
        <f>INDEX(Articles!$1:$1048576,MATCH(E54,Articles!D:D,0),17)*1000</f>
        <v>132</v>
      </c>
      <c r="Q54" s="8" t="str">
        <f>INDEX(Articles!$1:$1048576,MATCH(E54,Articles!D:D,0),18)</f>
        <v>2,5</v>
      </c>
      <c r="R54" s="8">
        <f>INDEX(Articles!$1:$1048576,MATCH(E54,Articles!D:D,0),19)</f>
        <v>75</v>
      </c>
      <c r="S54" s="2" t="str">
        <f>IF(INDEX('Unités CA'!$1:$1048576,MATCH(E54,'Unités CA'!D:D,0),5)=0,"",INDEX('Unités CA'!$1:$1048576,MATCH(E54,'Unités CA'!D:D,0),5))</f>
        <v>0070/CA</v>
      </c>
      <c r="T54" s="2" t="str">
        <f>IF(INDEX('Unités BTE'!$1:$1048576,MATCH(E54,'Unités CA'!D:D,0),5)=0,"",INDEX('Unités BTE'!$1:$1048576,MATCH(E54,'Unités CA'!D:D,0),5))</f>
        <v/>
      </c>
      <c r="U54" s="7">
        <f>IFERROR(INDEX('Prix PRO CA'!$1:$1048576,MATCH(E54,'Prix PRO CA'!D:D,0),10),"")</f>
        <v>700.7</v>
      </c>
      <c r="V54" s="7" t="str">
        <f>IFERROR(INDEX('Prix PRO CA'!$1:$1048576,MATCH(E54,'Prix PRO BTE'!D:D,0),10),"")</f>
        <v/>
      </c>
      <c r="W54" s="7">
        <f>+IFERROR(INDEX('Prix PRO PCS'!$1:$1048576,MATCH(E54,'Prix PRO PCS'!D:D,0),10),"")</f>
        <v>10.1</v>
      </c>
      <c r="X54" s="148" t="str">
        <f t="shared" si="1"/>
        <v>Oui</v>
      </c>
      <c r="Y54" s="24" t="str">
        <f>IFERROR(INDEX(LigneAchat!$1:$1048576,MATCH(E54,LigneAchat!D:D,0),5),"")</f>
        <v/>
      </c>
      <c r="Z54" s="22">
        <f>INDEX(Articles!$1:$1048576,MATCH(E54,Articles!D:D,0),21)</f>
        <v>114</v>
      </c>
      <c r="AA54" s="22">
        <f t="shared" si="4"/>
        <v>114</v>
      </c>
      <c r="AB54" s="22">
        <f>+INDEX(Articles!$1:$1048576,MATCH(E54,Articles!D:D,0),23)</f>
        <v>0</v>
      </c>
    </row>
    <row r="55" spans="2:28" ht="15.75">
      <c r="B55" s="8" t="str">
        <f>INDEX(Articles!$1:$1048576,MATCH(E55,Articles!D:D,0),6)</f>
        <v>1</v>
      </c>
      <c r="C55" s="8" t="str">
        <f>INDEX(Articles!$1:$1048576,MATCH(E55,Articles!D:D,0),7)</f>
        <v/>
      </c>
      <c r="D55" s="28" t="str">
        <f>HYPERLINK(INDEX(Articles!$1:$1048576,MATCH(E55,Articles!D:D,0),24),"Lien")</f>
        <v>Lien</v>
      </c>
      <c r="E55" s="3" t="s">
        <v>1868</v>
      </c>
      <c r="F55" s="18" t="str">
        <f>INDEX(Articles!$1:$1048576,MATCH(E55,Articles!D:D,0),5)</f>
        <v>BBE Ø75 PIVOINE MULTICOLORE</v>
      </c>
      <c r="G55" s="18" t="str">
        <f>INDEX(Articles!$1:$1048576,MATCH(E55,Articles!D:D,0),8)</f>
        <v>BOMBE</v>
      </c>
      <c r="H55" s="18" t="str">
        <f>INDEX(Articles!$1:$1048576,MATCH(E55,Articles!D:D,0),9)</f>
        <v>SPHERIQUE</v>
      </c>
      <c r="I55" s="8">
        <f>INDEX(Articles!$1:$1048576,MATCH(E55,Articles!D:D,0),10)</f>
        <v>75</v>
      </c>
      <c r="J55" s="18" t="str">
        <f>INDEX(Articles!$1:$1048576,MATCH(E55,Articles!D:D,0),11)</f>
        <v>PIVOINE</v>
      </c>
      <c r="K55" s="18" t="str">
        <f>INDEX(Articles!$1:$1048576,MATCH(E55,Articles!D:D,0),12)</f>
        <v>MULTICOLORE</v>
      </c>
      <c r="L55" s="8" t="str">
        <f>INDEX(Articles!$1:$1048576,MATCH(E55,Articles!D:D,0),13)</f>
        <v>EU</v>
      </c>
      <c r="M55" s="8" t="str">
        <f>INDEX(Articles!$1:$1048576,MATCH(E55,Articles!D:D,0),14)</f>
        <v>F4</v>
      </c>
      <c r="N55" s="8" t="str">
        <f>INDEX(Articles!$1:$1048576,MATCH(E55,Articles!D:D,0),15)</f>
        <v>1.3G</v>
      </c>
      <c r="O55" s="8" t="str">
        <f>INDEX(Articles!$1:$1048576,MATCH(E55,Articles!D:D,0),16)</f>
        <v>0589-F4-0281</v>
      </c>
      <c r="P55" s="8">
        <f>INDEX(Articles!$1:$1048576,MATCH(E55,Articles!D:D,0),17)*1000</f>
        <v>132</v>
      </c>
      <c r="Q55" s="8" t="str">
        <f>INDEX(Articles!$1:$1048576,MATCH(E55,Articles!D:D,0),18)</f>
        <v>2,5</v>
      </c>
      <c r="R55" s="8">
        <f>INDEX(Articles!$1:$1048576,MATCH(E55,Articles!D:D,0),19)</f>
        <v>75</v>
      </c>
      <c r="S55" s="2" t="str">
        <f>IF(INDEX('Unités CA'!$1:$1048576,MATCH(E55,'Unités CA'!D:D,0),5)=0,"",INDEX('Unités CA'!$1:$1048576,MATCH(E55,'Unités CA'!D:D,0),5))</f>
        <v>0070/CA</v>
      </c>
      <c r="T55" s="2" t="str">
        <f>IF(INDEX('Unités BTE'!$1:$1048576,MATCH(E55,'Unités CA'!D:D,0),5)=0,"",INDEX('Unités BTE'!$1:$1048576,MATCH(E55,'Unités CA'!D:D,0),5))</f>
        <v/>
      </c>
      <c r="U55" s="7">
        <f>IFERROR(INDEX('Prix PRO CA'!$1:$1048576,MATCH(E55,'Prix PRO CA'!D:D,0),10),"")</f>
        <v>700.7</v>
      </c>
      <c r="V55" s="7" t="str">
        <f>IFERROR(INDEX('Prix PRO CA'!$1:$1048576,MATCH(E55,'Prix PRO BTE'!D:D,0),10),"")</f>
        <v/>
      </c>
      <c r="W55" s="7">
        <f>+IFERROR(INDEX('Prix PRO PCS'!$1:$1048576,MATCH(E55,'Prix PRO PCS'!D:D,0),10),"")</f>
        <v>10.1</v>
      </c>
      <c r="X55" s="148" t="str">
        <f t="shared" si="1"/>
        <v>Oui</v>
      </c>
      <c r="Y55" s="24">
        <f>IFERROR(INDEX(LigneAchat!$1:$1048576,MATCH(E55,LigneAchat!D:D,0),5),"")</f>
        <v>44301</v>
      </c>
      <c r="Z55" s="22">
        <f>INDEX(Articles!$1:$1048576,MATCH(E55,Articles!D:D,0),21)</f>
        <v>85</v>
      </c>
      <c r="AA55" s="22">
        <f t="shared" si="4"/>
        <v>85</v>
      </c>
      <c r="AB55" s="22">
        <f>+INDEX(Articles!$1:$1048576,MATCH(E55,Articles!D:D,0),23)</f>
        <v>0</v>
      </c>
    </row>
    <row r="56" spans="2:28" ht="15.75">
      <c r="B56" s="8" t="str">
        <f>INDEX(Articles!$1:$1048576,MATCH(E56,Articles!D:D,0),6)</f>
        <v>1</v>
      </c>
      <c r="C56" s="8" t="str">
        <f>INDEX(Articles!$1:$1048576,MATCH(E56,Articles!D:D,0),7)</f>
        <v/>
      </c>
      <c r="D56" s="28" t="str">
        <f>HYPERLINK(INDEX(Articles!$1:$1048576,MATCH(E56,Articles!D:D,0),24),"Lien")</f>
        <v>Lien</v>
      </c>
      <c r="E56" s="3" t="s">
        <v>1874</v>
      </c>
      <c r="F56" s="18" t="str">
        <f>INDEX(Articles!$1:$1048576,MATCH(E56,Articles!D:D,0),5)</f>
        <v>BBE Ø75 PIVOINE ROUGE</v>
      </c>
      <c r="G56" s="18" t="str">
        <f>INDEX(Articles!$1:$1048576,MATCH(E56,Articles!D:D,0),8)</f>
        <v>BOMBE</v>
      </c>
      <c r="H56" s="18" t="str">
        <f>INDEX(Articles!$1:$1048576,MATCH(E56,Articles!D:D,0),9)</f>
        <v>SPHERIQUE</v>
      </c>
      <c r="I56" s="8">
        <f>INDEX(Articles!$1:$1048576,MATCH(E56,Articles!D:D,0),10)</f>
        <v>75</v>
      </c>
      <c r="J56" s="18" t="str">
        <f>INDEX(Articles!$1:$1048576,MATCH(E56,Articles!D:D,0),11)</f>
        <v>PIVOINE</v>
      </c>
      <c r="K56" s="18" t="str">
        <f>INDEX(Articles!$1:$1048576,MATCH(E56,Articles!D:D,0),12)</f>
        <v>ROUGE</v>
      </c>
      <c r="L56" s="8" t="str">
        <f>INDEX(Articles!$1:$1048576,MATCH(E56,Articles!D:D,0),13)</f>
        <v>EU</v>
      </c>
      <c r="M56" s="8" t="str">
        <f>INDEX(Articles!$1:$1048576,MATCH(E56,Articles!D:D,0),14)</f>
        <v>F4</v>
      </c>
      <c r="N56" s="8" t="str">
        <f>INDEX(Articles!$1:$1048576,MATCH(E56,Articles!D:D,0),15)</f>
        <v>1.3G</v>
      </c>
      <c r="O56" s="8" t="str">
        <f>INDEX(Articles!$1:$1048576,MATCH(E56,Articles!D:D,0),16)</f>
        <v>0589-F4-0281</v>
      </c>
      <c r="P56" s="8">
        <f>INDEX(Articles!$1:$1048576,MATCH(E56,Articles!D:D,0),17)*1000</f>
        <v>132</v>
      </c>
      <c r="Q56" s="8" t="str">
        <f>INDEX(Articles!$1:$1048576,MATCH(E56,Articles!D:D,0),18)</f>
        <v>2,5</v>
      </c>
      <c r="R56" s="8">
        <f>INDEX(Articles!$1:$1048576,MATCH(E56,Articles!D:D,0),19)</f>
        <v>75</v>
      </c>
      <c r="S56" s="2" t="str">
        <f>IF(INDEX('Unités CA'!$1:$1048576,MATCH(E56,'Unités CA'!D:D,0),5)=0,"",INDEX('Unités CA'!$1:$1048576,MATCH(E56,'Unités CA'!D:D,0),5))</f>
        <v>0070/CA</v>
      </c>
      <c r="T56" s="2" t="str">
        <f>IF(INDEX('Unités BTE'!$1:$1048576,MATCH(E56,'Unités CA'!D:D,0),5)=0,"",INDEX('Unités BTE'!$1:$1048576,MATCH(E56,'Unités CA'!D:D,0),5))</f>
        <v/>
      </c>
      <c r="U56" s="7">
        <f>IFERROR(INDEX('Prix PRO CA'!$1:$1048576,MATCH(E56,'Prix PRO CA'!D:D,0),10),"")</f>
        <v>700.7</v>
      </c>
      <c r="V56" s="7" t="str">
        <f>IFERROR(INDEX('Prix PRO CA'!$1:$1048576,MATCH(E56,'Prix PRO BTE'!D:D,0),10),"")</f>
        <v/>
      </c>
      <c r="W56" s="7">
        <f>+IFERROR(INDEX('Prix PRO PCS'!$1:$1048576,MATCH(E56,'Prix PRO PCS'!D:D,0),10),"")</f>
        <v>10.1</v>
      </c>
      <c r="X56" s="148" t="str">
        <f t="shared" si="1"/>
        <v>Oui</v>
      </c>
      <c r="Y56" s="24" t="str">
        <f>IFERROR(INDEX(LigneAchat!$1:$1048576,MATCH(E56,LigneAchat!D:D,0),5),"")</f>
        <v/>
      </c>
      <c r="Z56" s="22">
        <f>INDEX(Articles!$1:$1048576,MATCH(E56,Articles!D:D,0),21)</f>
        <v>119</v>
      </c>
      <c r="AA56" s="22">
        <f t="shared" si="4"/>
        <v>119</v>
      </c>
      <c r="AB56" s="22">
        <f>+INDEX(Articles!$1:$1048576,MATCH(E56,Articles!D:D,0),23)</f>
        <v>0</v>
      </c>
    </row>
    <row r="57" spans="2:28" ht="15.75">
      <c r="B57" s="8" t="str">
        <f>INDEX(Articles!$1:$1048576,MATCH(E57,Articles!D:D,0),6)</f>
        <v>1</v>
      </c>
      <c r="C57" s="8" t="str">
        <f>INDEX(Articles!$1:$1048576,MATCH(E57,Articles!D:D,0),7)</f>
        <v/>
      </c>
      <c r="D57" s="28" t="str">
        <f>HYPERLINK(INDEX(Articles!$1:$1048576,MATCH(E57,Articles!D:D,0),24),"Lien")</f>
        <v>Lien</v>
      </c>
      <c r="E57" s="3" t="s">
        <v>1883</v>
      </c>
      <c r="F57" s="18" t="str">
        <f>INDEX(Articles!$1:$1048576,MATCH(E57,Articles!D:D,0),5)</f>
        <v>BBE Ø75 PIVOINE VIOLET</v>
      </c>
      <c r="G57" s="18" t="str">
        <f>INDEX(Articles!$1:$1048576,MATCH(E57,Articles!D:D,0),8)</f>
        <v>BOMBE</v>
      </c>
      <c r="H57" s="18" t="str">
        <f>INDEX(Articles!$1:$1048576,MATCH(E57,Articles!D:D,0),9)</f>
        <v>SPHERIQUE</v>
      </c>
      <c r="I57" s="8">
        <f>INDEX(Articles!$1:$1048576,MATCH(E57,Articles!D:D,0),10)</f>
        <v>75</v>
      </c>
      <c r="J57" s="18" t="str">
        <f>INDEX(Articles!$1:$1048576,MATCH(E57,Articles!D:D,0),11)</f>
        <v>PIVOINE</v>
      </c>
      <c r="K57" s="18" t="str">
        <f>INDEX(Articles!$1:$1048576,MATCH(E57,Articles!D:D,0),12)</f>
        <v>VIOLET</v>
      </c>
      <c r="L57" s="8" t="str">
        <f>INDEX(Articles!$1:$1048576,MATCH(E57,Articles!D:D,0),13)</f>
        <v>EU</v>
      </c>
      <c r="M57" s="8" t="str">
        <f>INDEX(Articles!$1:$1048576,MATCH(E57,Articles!D:D,0),14)</f>
        <v>F4</v>
      </c>
      <c r="N57" s="8" t="str">
        <f>INDEX(Articles!$1:$1048576,MATCH(E57,Articles!D:D,0),15)</f>
        <v>1.3G</v>
      </c>
      <c r="O57" s="8" t="str">
        <f>INDEX(Articles!$1:$1048576,MATCH(E57,Articles!D:D,0),16)</f>
        <v>0589-F4-0284</v>
      </c>
      <c r="P57" s="8">
        <f>INDEX(Articles!$1:$1048576,MATCH(E57,Articles!D:D,0),17)*1000</f>
        <v>132</v>
      </c>
      <c r="Q57" s="8" t="str">
        <f>INDEX(Articles!$1:$1048576,MATCH(E57,Articles!D:D,0),18)</f>
        <v>2,5</v>
      </c>
      <c r="R57" s="8">
        <f>INDEX(Articles!$1:$1048576,MATCH(E57,Articles!D:D,0),19)</f>
        <v>75</v>
      </c>
      <c r="S57" s="2" t="str">
        <f>IF(INDEX('Unités CA'!$1:$1048576,MATCH(E57,'Unités CA'!D:D,0),5)=0,"",INDEX('Unités CA'!$1:$1048576,MATCH(E57,'Unités CA'!D:D,0),5))</f>
        <v>0070/CA</v>
      </c>
      <c r="T57" s="2" t="str">
        <f>IF(INDEX('Unités BTE'!$1:$1048576,MATCH(E57,'Unités CA'!D:D,0),5)=0,"",INDEX('Unités BTE'!$1:$1048576,MATCH(E57,'Unités CA'!D:D,0),5))</f>
        <v/>
      </c>
      <c r="U57" s="7">
        <f>IFERROR(INDEX('Prix PRO CA'!$1:$1048576,MATCH(E57,'Prix PRO CA'!D:D,0),10),"")</f>
        <v>772.8</v>
      </c>
      <c r="V57" s="7" t="str">
        <f>IFERROR(INDEX('Prix PRO CA'!$1:$1048576,MATCH(E57,'Prix PRO BTE'!D:D,0),10),"")</f>
        <v/>
      </c>
      <c r="W57" s="7">
        <f>+IFERROR(INDEX('Prix PRO PCS'!$1:$1048576,MATCH(E57,'Prix PRO PCS'!D:D,0),10),"")</f>
        <v>11.04</v>
      </c>
      <c r="X57" s="148" t="str">
        <f t="shared" si="1"/>
        <v>Oui</v>
      </c>
      <c r="Y57" s="24" t="str">
        <f>IFERROR(INDEX(LigneAchat!$1:$1048576,MATCH(E57,LigneAchat!D:D,0),5),"")</f>
        <v/>
      </c>
      <c r="Z57" s="22">
        <f>INDEX(Articles!$1:$1048576,MATCH(E57,Articles!D:D,0),21)</f>
        <v>80</v>
      </c>
      <c r="AA57" s="22">
        <f t="shared" si="4"/>
        <v>62</v>
      </c>
      <c r="AB57" s="22">
        <f>+INDEX(Articles!$1:$1048576,MATCH(E57,Articles!D:D,0),23)</f>
        <v>18</v>
      </c>
    </row>
    <row r="58" spans="2:28" ht="15.75">
      <c r="B58" s="8" t="str">
        <f>INDEX(Articles!$1:$1048576,MATCH(E58,Articles!D:D,0),6)</f>
        <v>1</v>
      </c>
      <c r="C58" s="8" t="str">
        <f>INDEX(Articles!$1:$1048576,MATCH(E58,Articles!D:D,0),7)</f>
        <v/>
      </c>
      <c r="D58" s="28" t="str">
        <f>HYPERLINK(INDEX(Articles!$1:$1048576,MATCH(E58,Articles!D:D,0),24),"Lien")</f>
        <v>Lien</v>
      </c>
      <c r="E58" s="25" t="s">
        <v>1675</v>
      </c>
      <c r="F58" s="18" t="str">
        <f>INDEX(Articles!$1:$1048576,MATCH(E58,Articles!D:D,0),5)</f>
        <v>BBE Ø75 SAULE PLEUREUR + TC OR</v>
      </c>
      <c r="G58" s="18" t="str">
        <f>INDEX(Articles!$1:$1048576,MATCH(E58,Articles!D:D,0),8)</f>
        <v>BOMBE</v>
      </c>
      <c r="H58" s="18" t="str">
        <f>INDEX(Articles!$1:$1048576,MATCH(E58,Articles!D:D,0),9)</f>
        <v>SPHERIQUE</v>
      </c>
      <c r="I58" s="8">
        <f>INDEX(Articles!$1:$1048576,MATCH(E58,Articles!D:D,0),10)</f>
        <v>75</v>
      </c>
      <c r="J58" s="18" t="str">
        <f>INDEX(Articles!$1:$1048576,MATCH(E58,Articles!D:D,0),11)</f>
        <v>PLEUREUR</v>
      </c>
      <c r="K58" s="18" t="str">
        <f>INDEX(Articles!$1:$1048576,MATCH(E58,Articles!D:D,0),12)</f>
        <v>OR</v>
      </c>
      <c r="L58" s="8" t="str">
        <f>INDEX(Articles!$1:$1048576,MATCH(E58,Articles!D:D,0),13)</f>
        <v>EU</v>
      </c>
      <c r="M58" s="8" t="str">
        <f>INDEX(Articles!$1:$1048576,MATCH(E58,Articles!D:D,0),14)</f>
        <v>F4</v>
      </c>
      <c r="N58" s="8" t="str">
        <f>INDEX(Articles!$1:$1048576,MATCH(E58,Articles!D:D,0),15)</f>
        <v>1.3G</v>
      </c>
      <c r="O58" s="8" t="str">
        <f>INDEX(Articles!$1:$1048576,MATCH(E58,Articles!D:D,0),16)</f>
        <v>0163-F4-1214</v>
      </c>
      <c r="P58" s="8">
        <f>INDEX(Articles!$1:$1048576,MATCH(E58,Articles!D:D,0),17)*1000</f>
        <v>146</v>
      </c>
      <c r="Q58" s="8" t="str">
        <f>INDEX(Articles!$1:$1048576,MATCH(E58,Articles!D:D,0),18)</f>
        <v>3,3</v>
      </c>
      <c r="R58" s="8">
        <f>INDEX(Articles!$1:$1048576,MATCH(E58,Articles!D:D,0),19)</f>
        <v>75</v>
      </c>
      <c r="S58" s="2" t="str">
        <f>IF(INDEX('Unités CA'!$1:$1048576,MATCH(E58,'Unités CA'!D:D,0),5)=0,"",INDEX('Unités CA'!$1:$1048576,MATCH(E58,'Unités CA'!D:D,0),5))</f>
        <v>0038/CA</v>
      </c>
      <c r="T58" s="2" t="str">
        <f>IF(INDEX('Unités BTE'!$1:$1048576,MATCH(E58,'Unités CA'!D:D,0),5)=0,"",INDEX('Unités BTE'!$1:$1048576,MATCH(E58,'Unités CA'!D:D,0),5))</f>
        <v/>
      </c>
      <c r="U58" s="7">
        <f>IFERROR(INDEX('Prix PRO CA'!$1:$1048576,MATCH(E58,'Prix PRO CA'!D:D,0),10),"")</f>
        <v>505.02</v>
      </c>
      <c r="V58" s="7" t="str">
        <f>IFERROR(INDEX('Prix PRO CA'!$1:$1048576,MATCH(E58,'Prix PRO BTE'!D:D,0),10),"")</f>
        <v/>
      </c>
      <c r="W58" s="7">
        <f>+IFERROR(INDEX('Prix PRO PCS'!$1:$1048576,MATCH(E58,'Prix PRO PCS'!D:D,0),10),"")</f>
        <v>13.29</v>
      </c>
      <c r="X58" s="148" t="str">
        <f t="shared" si="1"/>
        <v>Inf à 10</v>
      </c>
      <c r="Y58" s="24">
        <f>IFERROR(INDEX(LigneAchat!$1:$1048576,MATCH(E58,LigneAchat!D:D,0),5),"")</f>
        <v>44301</v>
      </c>
      <c r="Z58" s="22">
        <f>INDEX(Articles!$1:$1048576,MATCH(E58,Articles!D:D,0),21)</f>
        <v>4</v>
      </c>
      <c r="AA58" s="22">
        <f t="shared" si="4"/>
        <v>3</v>
      </c>
      <c r="AB58" s="22">
        <f>+INDEX(Articles!$1:$1048576,MATCH(E58,Articles!D:D,0),23)</f>
        <v>1</v>
      </c>
    </row>
    <row r="59" spans="2:28" ht="15.75">
      <c r="B59" s="8" t="str">
        <f>INDEX(Articles!$1:$1048576,MATCH(E59,Articles!D:D,0),6)</f>
        <v>1</v>
      </c>
      <c r="C59" s="8" t="str">
        <f>INDEX(Articles!$1:$1048576,MATCH(E59,Articles!D:D,0),7)</f>
        <v/>
      </c>
      <c r="D59" s="28" t="str">
        <f>HYPERLINK(INDEX(Articles!$1:$1048576,MATCH(E59,Articles!D:D,0),24),"Lien")</f>
        <v>Lien</v>
      </c>
      <c r="E59" s="25" t="s">
        <v>1696</v>
      </c>
      <c r="F59" s="18" t="str">
        <f>INDEX(Articles!$1:$1048576,MATCH(E59,Articles!D:D,0),5)</f>
        <v>BBE Ø75 KAMURO + TC KAMURO</v>
      </c>
      <c r="G59" s="18" t="str">
        <f>INDEX(Articles!$1:$1048576,MATCH(E59,Articles!D:D,0),8)</f>
        <v>BOMBE</v>
      </c>
      <c r="H59" s="18" t="str">
        <f>INDEX(Articles!$1:$1048576,MATCH(E59,Articles!D:D,0),9)</f>
        <v>SPHERIQUE</v>
      </c>
      <c r="I59" s="8">
        <f>INDEX(Articles!$1:$1048576,MATCH(E59,Articles!D:D,0),10)</f>
        <v>75</v>
      </c>
      <c r="J59" s="18" t="str">
        <f>INDEX(Articles!$1:$1048576,MATCH(E59,Articles!D:D,0),11)</f>
        <v>PLEUREUR</v>
      </c>
      <c r="K59" s="18" t="str">
        <f>INDEX(Articles!$1:$1048576,MATCH(E59,Articles!D:D,0),12)</f>
        <v>KAMURO</v>
      </c>
      <c r="L59" s="8" t="str">
        <f>INDEX(Articles!$1:$1048576,MATCH(E59,Articles!D:D,0),13)</f>
        <v>EU</v>
      </c>
      <c r="M59" s="8" t="str">
        <f>INDEX(Articles!$1:$1048576,MATCH(E59,Articles!D:D,0),14)</f>
        <v>F4</v>
      </c>
      <c r="N59" s="8" t="str">
        <f>INDEX(Articles!$1:$1048576,MATCH(E59,Articles!D:D,0),15)</f>
        <v>1.3G</v>
      </c>
      <c r="O59" s="8" t="str">
        <f>INDEX(Articles!$1:$1048576,MATCH(E59,Articles!D:D,0),16)</f>
        <v>0163-F4-1214</v>
      </c>
      <c r="P59" s="8">
        <f>INDEX(Articles!$1:$1048576,MATCH(E59,Articles!D:D,0),17)*1000</f>
        <v>146</v>
      </c>
      <c r="Q59" s="8" t="str">
        <f>INDEX(Articles!$1:$1048576,MATCH(E59,Articles!D:D,0),18)</f>
        <v>3,3</v>
      </c>
      <c r="R59" s="8">
        <f>INDEX(Articles!$1:$1048576,MATCH(E59,Articles!D:D,0),19)</f>
        <v>75</v>
      </c>
      <c r="S59" s="2" t="str">
        <f>IF(INDEX('Unités CA'!$1:$1048576,MATCH(E59,'Unités CA'!D:D,0),5)=0,"",INDEX('Unités CA'!$1:$1048576,MATCH(E59,'Unités CA'!D:D,0),5))</f>
        <v>0038/CA</v>
      </c>
      <c r="T59" s="2" t="str">
        <f>IF(INDEX('Unités BTE'!$1:$1048576,MATCH(E59,'Unités CA'!D:D,0),5)=0,"",INDEX('Unités BTE'!$1:$1048576,MATCH(E59,'Unités CA'!D:D,0),5))</f>
        <v/>
      </c>
      <c r="U59" s="7">
        <f>IFERROR(INDEX('Prix PRO CA'!$1:$1048576,MATCH(E59,'Prix PRO CA'!D:D,0),10),"")</f>
        <v>528.20000000000005</v>
      </c>
      <c r="V59" s="7" t="str">
        <f>IFERROR(INDEX('Prix PRO CA'!$1:$1048576,MATCH(E59,'Prix PRO BTE'!D:D,0),10),"")</f>
        <v/>
      </c>
      <c r="W59" s="7">
        <f>+IFERROR(INDEX('Prix PRO PCS'!$1:$1048576,MATCH(E59,'Prix PRO PCS'!D:D,0),10),"")</f>
        <v>13.29</v>
      </c>
      <c r="X59" s="148" t="str">
        <f t="shared" si="1"/>
        <v>Oui</v>
      </c>
      <c r="Y59" s="24" t="str">
        <f>IFERROR(INDEX(LigneAchat!$1:$1048576,MATCH(E59,LigneAchat!D:D,0),5),"")</f>
        <v/>
      </c>
      <c r="Z59" s="22">
        <f>INDEX(Articles!$1:$1048576,MATCH(E59,Articles!D:D,0),21)</f>
        <v>124</v>
      </c>
      <c r="AA59" s="22">
        <f t="shared" si="4"/>
        <v>121</v>
      </c>
      <c r="AB59" s="22">
        <f>+INDEX(Articles!$1:$1048576,MATCH(E59,Articles!D:D,0),23)</f>
        <v>3</v>
      </c>
    </row>
    <row r="60" spans="2:28" ht="15.75">
      <c r="B60" s="8" t="str">
        <f>INDEX(Articles!$1:$1048576,MATCH(E60,Articles!D:D,0),6)</f>
        <v>1</v>
      </c>
      <c r="C60" s="8" t="str">
        <f>INDEX(Articles!$1:$1048576,MATCH(E60,Articles!D:D,0),7)</f>
        <v/>
      </c>
      <c r="D60" s="28" t="str">
        <f>HYPERLINK(INDEX(Articles!$1:$1048576,MATCH(E60,Articles!D:D,0),24),"Lien")</f>
        <v>Lien</v>
      </c>
      <c r="E60" s="25" t="s">
        <v>1704</v>
      </c>
      <c r="F60" s="18" t="str">
        <f>INDEX(Articles!$1:$1048576,MATCH(E60,Articles!D:D,0),5)</f>
        <v>BBE Ø75 KAMURO</v>
      </c>
      <c r="G60" s="18" t="str">
        <f>INDEX(Articles!$1:$1048576,MATCH(E60,Articles!D:D,0),8)</f>
        <v>BOMBE</v>
      </c>
      <c r="H60" s="18" t="str">
        <f>INDEX(Articles!$1:$1048576,MATCH(E60,Articles!D:D,0),9)</f>
        <v>SPHERIQUE</v>
      </c>
      <c r="I60" s="8">
        <f>INDEX(Articles!$1:$1048576,MATCH(E60,Articles!D:D,0),10)</f>
        <v>75</v>
      </c>
      <c r="J60" s="18" t="str">
        <f>INDEX(Articles!$1:$1048576,MATCH(E60,Articles!D:D,0),11)</f>
        <v>PLEUREUR</v>
      </c>
      <c r="K60" s="18" t="str">
        <f>INDEX(Articles!$1:$1048576,MATCH(E60,Articles!D:D,0),12)</f>
        <v>KAMURO</v>
      </c>
      <c r="L60" s="8" t="str">
        <f>INDEX(Articles!$1:$1048576,MATCH(E60,Articles!D:D,0),13)</f>
        <v>EU</v>
      </c>
      <c r="M60" s="8" t="str">
        <f>INDEX(Articles!$1:$1048576,MATCH(E60,Articles!D:D,0),14)</f>
        <v>F4</v>
      </c>
      <c r="N60" s="8" t="str">
        <f>INDEX(Articles!$1:$1048576,MATCH(E60,Articles!D:D,0),15)</f>
        <v>1.3G</v>
      </c>
      <c r="O60" s="8" t="str">
        <f>INDEX(Articles!$1:$1048576,MATCH(E60,Articles!D:D,0),16)</f>
        <v>0163-F4-1214</v>
      </c>
      <c r="P60" s="8">
        <f>INDEX(Articles!$1:$1048576,MATCH(E60,Articles!D:D,0),17)*1000</f>
        <v>177</v>
      </c>
      <c r="Q60" s="8" t="str">
        <f>INDEX(Articles!$1:$1048576,MATCH(E60,Articles!D:D,0),18)</f>
        <v>3,3</v>
      </c>
      <c r="R60" s="8">
        <f>INDEX(Articles!$1:$1048576,MATCH(E60,Articles!D:D,0),19)</f>
        <v>75</v>
      </c>
      <c r="S60" s="2" t="str">
        <f>IF(INDEX('Unités CA'!$1:$1048576,MATCH(E60,'Unités CA'!D:D,0),5)=0,"",INDEX('Unités CA'!$1:$1048576,MATCH(E60,'Unités CA'!D:D,0),5))</f>
        <v>0065/CA</v>
      </c>
      <c r="T60" s="2" t="str">
        <f>IF(INDEX('Unités BTE'!$1:$1048576,MATCH(E60,'Unités CA'!D:D,0),5)=0,"",INDEX('Unités BTE'!$1:$1048576,MATCH(E60,'Unités CA'!D:D,0),5))</f>
        <v/>
      </c>
      <c r="U60" s="7">
        <f>IFERROR(INDEX('Prix PRO CA'!$1:$1048576,MATCH(E60,'Prix PRO CA'!D:D,0),10),"")</f>
        <v>863.85</v>
      </c>
      <c r="V60" s="7" t="str">
        <f>IFERROR(INDEX('Prix PRO CA'!$1:$1048576,MATCH(E60,'Prix PRO BTE'!D:D,0),10),"")</f>
        <v/>
      </c>
      <c r="W60" s="7">
        <f>+IFERROR(INDEX('Prix PRO PCS'!$1:$1048576,MATCH(E60,'Prix PRO PCS'!D:D,0),10),"")</f>
        <v>13.29</v>
      </c>
      <c r="X60" s="148" t="str">
        <f t="shared" si="1"/>
        <v>Inf à 10</v>
      </c>
      <c r="Y60" s="24">
        <f>IFERROR(INDEX(LigneAchat!$1:$1048576,MATCH(E60,LigneAchat!D:D,0),5),"")</f>
        <v>44301</v>
      </c>
      <c r="Z60" s="22">
        <f>INDEX(Articles!$1:$1048576,MATCH(E60,Articles!D:D,0),21)</f>
        <v>2</v>
      </c>
      <c r="AA60" s="22">
        <f t="shared" si="4"/>
        <v>2</v>
      </c>
      <c r="AB60" s="22">
        <f>+INDEX(Articles!$1:$1048576,MATCH(E60,Articles!D:D,0),23)</f>
        <v>0</v>
      </c>
    </row>
    <row r="61" spans="2:28" ht="15.75">
      <c r="B61" s="8" t="str">
        <f>INDEX(Articles!$1:$1048576,MATCH(E61,Articles!D:D,0),6)</f>
        <v>1</v>
      </c>
      <c r="C61" s="8" t="str">
        <f>INDEX(Articles!$1:$1048576,MATCH(E61,Articles!D:D,0),7)</f>
        <v/>
      </c>
      <c r="D61" s="28" t="str">
        <f>HYPERLINK(INDEX(Articles!$1:$1048576,MATCH(E61,Articles!D:D,0),24),"Lien")</f>
        <v>Lien</v>
      </c>
      <c r="E61" s="3" t="s">
        <v>1486</v>
      </c>
      <c r="F61" s="18" t="str">
        <f>INDEX(Articles!$1:$1048576,MATCH(E61,Articles!D:D,0),5)</f>
        <v>BBE Ø75 CYL CASCADE ARGENT</v>
      </c>
      <c r="G61" s="18" t="str">
        <f>INDEX(Articles!$1:$1048576,MATCH(E61,Articles!D:D,0),8)</f>
        <v>BOMBE</v>
      </c>
      <c r="H61" s="18" t="str">
        <f>INDEX(Articles!$1:$1048576,MATCH(E61,Articles!D:D,0),9)</f>
        <v>CYLIND</v>
      </c>
      <c r="I61" s="8">
        <f>INDEX(Articles!$1:$1048576,MATCH(E61,Articles!D:D,0),10)</f>
        <v>75</v>
      </c>
      <c r="J61" s="18" t="str">
        <f>INDEX(Articles!$1:$1048576,MATCH(E61,Articles!D:D,0),11)</f>
        <v>PLEUREUR</v>
      </c>
      <c r="K61" s="18" t="str">
        <f>INDEX(Articles!$1:$1048576,MATCH(E61,Articles!D:D,0),12)</f>
        <v>ARGENT</v>
      </c>
      <c r="L61" s="8" t="str">
        <f>INDEX(Articles!$1:$1048576,MATCH(E61,Articles!D:D,0),13)</f>
        <v>EU</v>
      </c>
      <c r="M61" s="8" t="str">
        <f>INDEX(Articles!$1:$1048576,MATCH(E61,Articles!D:D,0),14)</f>
        <v>F4</v>
      </c>
      <c r="N61" s="8" t="str">
        <f>INDEX(Articles!$1:$1048576,MATCH(E61,Articles!D:D,0),15)</f>
        <v>1.3G</v>
      </c>
      <c r="O61" s="8" t="str">
        <f>INDEX(Articles!$1:$1048576,MATCH(E61,Articles!D:D,0),16)</f>
        <v>0589-F4-0385</v>
      </c>
      <c r="P61" s="8">
        <f>INDEX(Articles!$1:$1048576,MATCH(E61,Articles!D:D,0),17)*1000</f>
        <v>195</v>
      </c>
      <c r="Q61" s="8" t="str">
        <f>INDEX(Articles!$1:$1048576,MATCH(E61,Articles!D:D,0),18)</f>
        <v>2,5</v>
      </c>
      <c r="R61" s="8">
        <f>INDEX(Articles!$1:$1048576,MATCH(E61,Articles!D:D,0),19)</f>
        <v>75</v>
      </c>
      <c r="S61" s="2" t="str">
        <f>IF(INDEX('Unités CA'!$1:$1048576,MATCH(E61,'Unités CA'!D:D,0),5)=0,"",INDEX('Unités CA'!$1:$1048576,MATCH(E61,'Unités CA'!D:D,0),5))</f>
        <v>0050/CA</v>
      </c>
      <c r="T61" s="2" t="str">
        <f>IF(INDEX('Unités BTE'!$1:$1048576,MATCH(E61,'Unités CA'!D:D,0),5)=0,"",INDEX('Unités BTE'!$1:$1048576,MATCH(E61,'Unités CA'!D:D,0),5))</f>
        <v/>
      </c>
      <c r="U61" s="7">
        <f>IFERROR(INDEX('Prix PRO CA'!$1:$1048576,MATCH(E61,'Prix PRO CA'!D:D,0),10),"")</f>
        <v>150</v>
      </c>
      <c r="V61" s="7" t="str">
        <f>IFERROR(INDEX('Prix PRO CA'!$1:$1048576,MATCH(E61,'Prix PRO BTE'!D:D,0),10),"")</f>
        <v/>
      </c>
      <c r="W61" s="7">
        <f>+IFERROR(INDEX('Prix PRO PCS'!$1:$1048576,MATCH(E61,'Prix PRO PCS'!D:D,0),10),"")</f>
        <v>14.03</v>
      </c>
      <c r="X61" s="148" t="str">
        <f t="shared" si="1"/>
        <v>Non</v>
      </c>
      <c r="Y61" s="24">
        <f>IFERROR(INDEX(LigneAchat!$1:$1048576,MATCH(E61,LigneAchat!D:D,0),5),"")</f>
        <v>44301</v>
      </c>
      <c r="Z61" s="22">
        <f>INDEX(Articles!$1:$1048576,MATCH(E61,Articles!D:D,0),21)</f>
        <v>0</v>
      </c>
      <c r="AA61" s="22">
        <f t="shared" si="4"/>
        <v>0</v>
      </c>
      <c r="AB61" s="22">
        <f>+INDEX(Articles!$1:$1048576,MATCH(E61,Articles!D:D,0),23)</f>
        <v>0</v>
      </c>
    </row>
    <row r="62" spans="2:28" ht="15.75">
      <c r="B62" s="8" t="str">
        <f>INDEX(Articles!$1:$1048576,MATCH(E62,Articles!D:D,0),6)</f>
        <v>1</v>
      </c>
      <c r="C62" s="8" t="str">
        <f>INDEX(Articles!$1:$1048576,MATCH(E62,Articles!D:D,0),7)</f>
        <v/>
      </c>
      <c r="D62" s="28" t="str">
        <f>HYPERLINK(INDEX(Articles!$1:$1048576,MATCH(E62,Articles!D:D,0),24),"Lien")</f>
        <v>Lien</v>
      </c>
      <c r="E62" s="3" t="s">
        <v>1908</v>
      </c>
      <c r="F62" s="18" t="str">
        <f>INDEX(Articles!$1:$1048576,MATCH(E62,Articles!D:D,0),5)</f>
        <v>BBE Ø75 ARAIGNÉE BLEUE TRAÎNÉE ARGENT</v>
      </c>
      <c r="G62" s="18" t="str">
        <f>INDEX(Articles!$1:$1048576,MATCH(E62,Articles!D:D,0),8)</f>
        <v>BOMBE</v>
      </c>
      <c r="H62" s="18" t="str">
        <f>INDEX(Articles!$1:$1048576,MATCH(E62,Articles!D:D,0),9)</f>
        <v>SPHERIQUE</v>
      </c>
      <c r="I62" s="8">
        <f>INDEX(Articles!$1:$1048576,MATCH(E62,Articles!D:D,0),10)</f>
        <v>75</v>
      </c>
      <c r="J62" s="18" t="str">
        <f>INDEX(Articles!$1:$1048576,MATCH(E62,Articles!D:D,0),11)</f>
        <v>PLEUREUR</v>
      </c>
      <c r="K62" s="18" t="str">
        <f>INDEX(Articles!$1:$1048576,MATCH(E62,Articles!D:D,0),12)</f>
        <v>BLEU</v>
      </c>
      <c r="L62" s="8" t="str">
        <f>INDEX(Articles!$1:$1048576,MATCH(E62,Articles!D:D,0),13)</f>
        <v>EU</v>
      </c>
      <c r="M62" s="8" t="str">
        <f>INDEX(Articles!$1:$1048576,MATCH(E62,Articles!D:D,0),14)</f>
        <v>F4</v>
      </c>
      <c r="N62" s="8" t="str">
        <f>INDEX(Articles!$1:$1048576,MATCH(E62,Articles!D:D,0),15)</f>
        <v>1.3G</v>
      </c>
      <c r="O62" s="8" t="str">
        <f>INDEX(Articles!$1:$1048576,MATCH(E62,Articles!D:D,0),16)</f>
        <v>0589-F4-0281</v>
      </c>
      <c r="P62" s="8">
        <f>INDEX(Articles!$1:$1048576,MATCH(E62,Articles!D:D,0),17)*1000</f>
        <v>134</v>
      </c>
      <c r="Q62" s="8" t="str">
        <f>INDEX(Articles!$1:$1048576,MATCH(E62,Articles!D:D,0),18)</f>
        <v>2,5</v>
      </c>
      <c r="R62" s="8">
        <f>INDEX(Articles!$1:$1048576,MATCH(E62,Articles!D:D,0),19)</f>
        <v>75</v>
      </c>
      <c r="S62" s="2" t="str">
        <f>IF(INDEX('Unités CA'!$1:$1048576,MATCH(E62,'Unités CA'!D:D,0),5)=0,"",INDEX('Unités CA'!$1:$1048576,MATCH(E62,'Unités CA'!D:D,0),5))</f>
        <v>0070/CA</v>
      </c>
      <c r="T62" s="2" t="str">
        <f>IF(INDEX('Unités BTE'!$1:$1048576,MATCH(E62,'Unités CA'!D:D,0),5)=0,"",INDEX('Unités BTE'!$1:$1048576,MATCH(E62,'Unités CA'!D:D,0),5))</f>
        <v/>
      </c>
      <c r="U62" s="7">
        <f>IFERROR(INDEX('Prix PRO CA'!$1:$1048576,MATCH(E62,'Prix PRO CA'!D:D,0),10),"")</f>
        <v>804.3</v>
      </c>
      <c r="V62" s="7" t="str">
        <f>IFERROR(INDEX('Prix PRO CA'!$1:$1048576,MATCH(E62,'Prix PRO BTE'!D:D,0),10),"")</f>
        <v/>
      </c>
      <c r="W62" s="7">
        <f>+IFERROR(INDEX('Prix PRO PCS'!$1:$1048576,MATCH(E62,'Prix PRO PCS'!D:D,0),10),"")</f>
        <v>11.49</v>
      </c>
      <c r="X62" s="148" t="str">
        <f t="shared" si="1"/>
        <v>Oui</v>
      </c>
      <c r="Y62" s="24">
        <f>IFERROR(INDEX(LigneAchat!$1:$1048576,MATCH(E62,LigneAchat!D:D,0),5),"")</f>
        <v>44301</v>
      </c>
      <c r="Z62" s="22">
        <f>INDEX(Articles!$1:$1048576,MATCH(E62,Articles!D:D,0),21)</f>
        <v>140</v>
      </c>
      <c r="AA62" s="22">
        <f t="shared" si="4"/>
        <v>140</v>
      </c>
      <c r="AB62" s="22">
        <f>+INDEX(Articles!$1:$1048576,MATCH(E62,Articles!D:D,0),23)</f>
        <v>0</v>
      </c>
    </row>
    <row r="63" spans="2:28" ht="15.75">
      <c r="B63" s="8" t="str">
        <f>INDEX(Articles!$1:$1048576,MATCH(E63,Articles!D:D,0),6)</f>
        <v>1</v>
      </c>
      <c r="C63" s="8" t="str">
        <f>INDEX(Articles!$1:$1048576,MATCH(E63,Articles!D:D,0),7)</f>
        <v/>
      </c>
      <c r="D63" s="28" t="str">
        <f>HYPERLINK(INDEX(Articles!$1:$1048576,MATCH(E63,Articles!D:D,0),24),"Lien")</f>
        <v>Lien</v>
      </c>
      <c r="E63" s="3" t="s">
        <v>1911</v>
      </c>
      <c r="F63" s="18" t="str">
        <f>INDEX(Articles!$1:$1048576,MATCH(E63,Articles!D:D,0),5)</f>
        <v>BBE Ø75 ARAIGNÉE JAUNE TRAÎNÉE ARGENT</v>
      </c>
      <c r="G63" s="18" t="str">
        <f>INDEX(Articles!$1:$1048576,MATCH(E63,Articles!D:D,0),8)</f>
        <v>BOMBE</v>
      </c>
      <c r="H63" s="18" t="str">
        <f>INDEX(Articles!$1:$1048576,MATCH(E63,Articles!D:D,0),9)</f>
        <v>SPHERIQUE</v>
      </c>
      <c r="I63" s="8">
        <f>INDEX(Articles!$1:$1048576,MATCH(E63,Articles!D:D,0),10)</f>
        <v>75</v>
      </c>
      <c r="J63" s="18" t="str">
        <f>INDEX(Articles!$1:$1048576,MATCH(E63,Articles!D:D,0),11)</f>
        <v>PLEUREUR</v>
      </c>
      <c r="K63" s="18" t="str">
        <f>INDEX(Articles!$1:$1048576,MATCH(E63,Articles!D:D,0),12)</f>
        <v>JAUNE</v>
      </c>
      <c r="L63" s="8" t="str">
        <f>INDEX(Articles!$1:$1048576,MATCH(E63,Articles!D:D,0),13)</f>
        <v>EU</v>
      </c>
      <c r="M63" s="8" t="str">
        <f>INDEX(Articles!$1:$1048576,MATCH(E63,Articles!D:D,0),14)</f>
        <v>F4</v>
      </c>
      <c r="N63" s="8" t="str">
        <f>INDEX(Articles!$1:$1048576,MATCH(E63,Articles!D:D,0),15)</f>
        <v>1.3G</v>
      </c>
      <c r="O63" s="8" t="str">
        <f>INDEX(Articles!$1:$1048576,MATCH(E63,Articles!D:D,0),16)</f>
        <v>0589-F4-0281</v>
      </c>
      <c r="P63" s="8">
        <f>INDEX(Articles!$1:$1048576,MATCH(E63,Articles!D:D,0),17)*1000</f>
        <v>125</v>
      </c>
      <c r="Q63" s="8" t="str">
        <f>INDEX(Articles!$1:$1048576,MATCH(E63,Articles!D:D,0),18)</f>
        <v>2,5</v>
      </c>
      <c r="R63" s="8">
        <f>INDEX(Articles!$1:$1048576,MATCH(E63,Articles!D:D,0),19)</f>
        <v>75</v>
      </c>
      <c r="S63" s="2" t="str">
        <f>IF(INDEX('Unités CA'!$1:$1048576,MATCH(E63,'Unités CA'!D:D,0),5)=0,"",INDEX('Unités CA'!$1:$1048576,MATCH(E63,'Unités CA'!D:D,0),5))</f>
        <v>0070/CA</v>
      </c>
      <c r="T63" s="2" t="str">
        <f>IF(INDEX('Unités BTE'!$1:$1048576,MATCH(E63,'Unités CA'!D:D,0),5)=0,"",INDEX('Unités BTE'!$1:$1048576,MATCH(E63,'Unités CA'!D:D,0),5))</f>
        <v/>
      </c>
      <c r="U63" s="7">
        <f>IFERROR(INDEX('Prix PRO CA'!$1:$1048576,MATCH(E63,'Prix PRO CA'!D:D,0),10),"")</f>
        <v>804.3</v>
      </c>
      <c r="V63" s="7" t="str">
        <f>IFERROR(INDEX('Prix PRO CA'!$1:$1048576,MATCH(E63,'Prix PRO BTE'!D:D,0),10),"")</f>
        <v/>
      </c>
      <c r="W63" s="7">
        <f>+IFERROR(INDEX('Prix PRO PCS'!$1:$1048576,MATCH(E63,'Prix PRO PCS'!D:D,0),10),"")</f>
        <v>11.49</v>
      </c>
      <c r="X63" s="148" t="str">
        <f t="shared" si="1"/>
        <v>Inf à 10</v>
      </c>
      <c r="Y63" s="24">
        <f>IFERROR(INDEX(LigneAchat!$1:$1048576,MATCH(E63,LigneAchat!D:D,0),5),"")</f>
        <v>44301</v>
      </c>
      <c r="Z63" s="22">
        <f>INDEX(Articles!$1:$1048576,MATCH(E63,Articles!D:D,0),21)</f>
        <v>4</v>
      </c>
      <c r="AA63" s="22">
        <f t="shared" si="4"/>
        <v>4</v>
      </c>
      <c r="AB63" s="22">
        <f>+INDEX(Articles!$1:$1048576,MATCH(E63,Articles!D:D,0),23)</f>
        <v>0</v>
      </c>
    </row>
    <row r="64" spans="2:28" ht="15.75">
      <c r="B64" s="8" t="str">
        <f>INDEX(Articles!$1:$1048576,MATCH(E64,Articles!D:D,0),6)</f>
        <v>1</v>
      </c>
      <c r="C64" s="8" t="str">
        <f>INDEX(Articles!$1:$1048576,MATCH(E64,Articles!D:D,0),7)</f>
        <v/>
      </c>
      <c r="D64" s="28" t="str">
        <f>HYPERLINK(INDEX(Articles!$1:$1048576,MATCH(E64,Articles!D:D,0),24),"Lien")</f>
        <v>Lien</v>
      </c>
      <c r="E64" s="3" t="s">
        <v>1914</v>
      </c>
      <c r="F64" s="18" t="str">
        <f>INDEX(Articles!$1:$1048576,MATCH(E64,Articles!D:D,0),5)</f>
        <v>BBE Ø75 ARAIGNÉE ROUGE TRAÎNÉE ARGENT</v>
      </c>
      <c r="G64" s="18" t="str">
        <f>INDEX(Articles!$1:$1048576,MATCH(E64,Articles!D:D,0),8)</f>
        <v>BOMBE</v>
      </c>
      <c r="H64" s="18" t="str">
        <f>INDEX(Articles!$1:$1048576,MATCH(E64,Articles!D:D,0),9)</f>
        <v>SPHERIQUE</v>
      </c>
      <c r="I64" s="8">
        <f>INDEX(Articles!$1:$1048576,MATCH(E64,Articles!D:D,0),10)</f>
        <v>75</v>
      </c>
      <c r="J64" s="18" t="str">
        <f>INDEX(Articles!$1:$1048576,MATCH(E64,Articles!D:D,0),11)</f>
        <v>PLEUREUR</v>
      </c>
      <c r="K64" s="18" t="str">
        <f>INDEX(Articles!$1:$1048576,MATCH(E64,Articles!D:D,0),12)</f>
        <v>ROUGE</v>
      </c>
      <c r="L64" s="8" t="str">
        <f>INDEX(Articles!$1:$1048576,MATCH(E64,Articles!D:D,0),13)</f>
        <v>EU</v>
      </c>
      <c r="M64" s="8" t="str">
        <f>INDEX(Articles!$1:$1048576,MATCH(E64,Articles!D:D,0),14)</f>
        <v>F4</v>
      </c>
      <c r="N64" s="8" t="str">
        <f>INDEX(Articles!$1:$1048576,MATCH(E64,Articles!D:D,0),15)</f>
        <v>1.3G</v>
      </c>
      <c r="O64" s="8" t="str">
        <f>INDEX(Articles!$1:$1048576,MATCH(E64,Articles!D:D,0),16)</f>
        <v>0589-F4-0281</v>
      </c>
      <c r="P64" s="8">
        <f>INDEX(Articles!$1:$1048576,MATCH(E64,Articles!D:D,0),17)*1000</f>
        <v>120</v>
      </c>
      <c r="Q64" s="8" t="str">
        <f>INDEX(Articles!$1:$1048576,MATCH(E64,Articles!D:D,0),18)</f>
        <v>2,5</v>
      </c>
      <c r="R64" s="8">
        <f>INDEX(Articles!$1:$1048576,MATCH(E64,Articles!D:D,0),19)</f>
        <v>75</v>
      </c>
      <c r="S64" s="2" t="str">
        <f>IF(INDEX('Unités CA'!$1:$1048576,MATCH(E64,'Unités CA'!D:D,0),5)=0,"",INDEX('Unités CA'!$1:$1048576,MATCH(E64,'Unités CA'!D:D,0),5))</f>
        <v>0070/CA</v>
      </c>
      <c r="T64" s="2" t="str">
        <f>IF(INDEX('Unités BTE'!$1:$1048576,MATCH(E64,'Unités CA'!D:D,0),5)=0,"",INDEX('Unités BTE'!$1:$1048576,MATCH(E64,'Unités CA'!D:D,0),5))</f>
        <v/>
      </c>
      <c r="U64" s="7">
        <f>IFERROR(INDEX('Prix PRO CA'!$1:$1048576,MATCH(E64,'Prix PRO CA'!D:D,0),10),"")</f>
        <v>804.3</v>
      </c>
      <c r="V64" s="7" t="str">
        <f>IFERROR(INDEX('Prix PRO CA'!$1:$1048576,MATCH(E64,'Prix PRO BTE'!D:D,0),10),"")</f>
        <v/>
      </c>
      <c r="W64" s="7">
        <f>+IFERROR(INDEX('Prix PRO PCS'!$1:$1048576,MATCH(E64,'Prix PRO PCS'!D:D,0),10),"")</f>
        <v>11.49</v>
      </c>
      <c r="X64" s="148" t="str">
        <f t="shared" si="1"/>
        <v>Oui</v>
      </c>
      <c r="Y64" s="24">
        <f>IFERROR(INDEX(LigneAchat!$1:$1048576,MATCH(E64,LigneAchat!D:D,0),5),"")</f>
        <v>44301</v>
      </c>
      <c r="Z64" s="22">
        <f>INDEX(Articles!$1:$1048576,MATCH(E64,Articles!D:D,0),21)</f>
        <v>11</v>
      </c>
      <c r="AA64" s="22">
        <f t="shared" si="4"/>
        <v>11</v>
      </c>
      <c r="AB64" s="22">
        <f>+INDEX(Articles!$1:$1048576,MATCH(E64,Articles!D:D,0),23)</f>
        <v>0</v>
      </c>
    </row>
    <row r="65" spans="2:28" ht="15.75">
      <c r="B65" s="8" t="str">
        <f>INDEX(Articles!$1:$1048576,MATCH(E65,Articles!D:D,0),6)</f>
        <v>1</v>
      </c>
      <c r="C65" s="8" t="str">
        <f>INDEX(Articles!$1:$1048576,MATCH(E65,Articles!D:D,0),7)</f>
        <v/>
      </c>
      <c r="D65" s="28" t="str">
        <f>HYPERLINK(INDEX(Articles!$1:$1048576,MATCH(E65,Articles!D:D,0),24),"Lien")</f>
        <v>Lien</v>
      </c>
      <c r="E65" s="3" t="s">
        <v>1920</v>
      </c>
      <c r="F65" s="18" t="str">
        <f>INDEX(Articles!$1:$1048576,MATCH(E65,Articles!D:D,0),5)</f>
        <v>BBE Ø75 ARAIGNÉE VERTE TRAÎNÉE ARGENT</v>
      </c>
      <c r="G65" s="18" t="str">
        <f>INDEX(Articles!$1:$1048576,MATCH(E65,Articles!D:D,0),8)</f>
        <v>BOMBE</v>
      </c>
      <c r="H65" s="18" t="str">
        <f>INDEX(Articles!$1:$1048576,MATCH(E65,Articles!D:D,0),9)</f>
        <v>SPHERIQUE</v>
      </c>
      <c r="I65" s="8">
        <f>INDEX(Articles!$1:$1048576,MATCH(E65,Articles!D:D,0),10)</f>
        <v>75</v>
      </c>
      <c r="J65" s="18" t="str">
        <f>INDEX(Articles!$1:$1048576,MATCH(E65,Articles!D:D,0),11)</f>
        <v>PLEUREUR</v>
      </c>
      <c r="K65" s="18" t="str">
        <f>INDEX(Articles!$1:$1048576,MATCH(E65,Articles!D:D,0),12)</f>
        <v>VERT</v>
      </c>
      <c r="L65" s="8" t="str">
        <f>INDEX(Articles!$1:$1048576,MATCH(E65,Articles!D:D,0),13)</f>
        <v>EU</v>
      </c>
      <c r="M65" s="8" t="str">
        <f>INDEX(Articles!$1:$1048576,MATCH(E65,Articles!D:D,0),14)</f>
        <v>F4</v>
      </c>
      <c r="N65" s="8" t="str">
        <f>INDEX(Articles!$1:$1048576,MATCH(E65,Articles!D:D,0),15)</f>
        <v>1.3G</v>
      </c>
      <c r="O65" s="8" t="str">
        <f>INDEX(Articles!$1:$1048576,MATCH(E65,Articles!D:D,0),16)</f>
        <v>0589-F4-0281</v>
      </c>
      <c r="P65" s="8">
        <f>INDEX(Articles!$1:$1048576,MATCH(E65,Articles!D:D,0),17)*1000</f>
        <v>134</v>
      </c>
      <c r="Q65" s="8" t="str">
        <f>INDEX(Articles!$1:$1048576,MATCH(E65,Articles!D:D,0),18)</f>
        <v>2,5</v>
      </c>
      <c r="R65" s="8">
        <f>INDEX(Articles!$1:$1048576,MATCH(E65,Articles!D:D,0),19)</f>
        <v>75</v>
      </c>
      <c r="S65" s="2" t="str">
        <f>IF(INDEX('Unités CA'!$1:$1048576,MATCH(E65,'Unités CA'!D:D,0),5)=0,"",INDEX('Unités CA'!$1:$1048576,MATCH(E65,'Unités CA'!D:D,0),5))</f>
        <v>0070/CA</v>
      </c>
      <c r="T65" s="2" t="str">
        <f>IF(INDEX('Unités BTE'!$1:$1048576,MATCH(E65,'Unités CA'!D:D,0),5)=0,"",INDEX('Unités BTE'!$1:$1048576,MATCH(E65,'Unités CA'!D:D,0),5))</f>
        <v/>
      </c>
      <c r="U65" s="7">
        <f>IFERROR(INDEX('Prix PRO CA'!$1:$1048576,MATCH(E65,'Prix PRO CA'!D:D,0),10),"")</f>
        <v>804.3</v>
      </c>
      <c r="V65" s="7" t="str">
        <f>IFERROR(INDEX('Prix PRO CA'!$1:$1048576,MATCH(E65,'Prix PRO BTE'!D:D,0),10),"")</f>
        <v/>
      </c>
      <c r="W65" s="7">
        <f>+IFERROR(INDEX('Prix PRO PCS'!$1:$1048576,MATCH(E65,'Prix PRO PCS'!D:D,0),10),"")</f>
        <v>11.49</v>
      </c>
      <c r="X65" s="148" t="str">
        <f t="shared" si="1"/>
        <v>Oui</v>
      </c>
      <c r="Y65" s="24" t="str">
        <f>IFERROR(INDEX(LigneAchat!$1:$1048576,MATCH(E65,LigneAchat!D:D,0),5),"")</f>
        <v/>
      </c>
      <c r="Z65" s="22">
        <f>INDEX(Articles!$1:$1048576,MATCH(E65,Articles!D:D,0),21)</f>
        <v>15</v>
      </c>
      <c r="AA65" s="22">
        <f t="shared" si="4"/>
        <v>15</v>
      </c>
      <c r="AB65" s="22">
        <f>+INDEX(Articles!$1:$1048576,MATCH(E65,Articles!D:D,0),23)</f>
        <v>0</v>
      </c>
    </row>
    <row r="66" spans="2:28" ht="15.75">
      <c r="B66" s="8" t="str">
        <f>INDEX(Articles!$1:$1048576,MATCH(E66,Articles!D:D,0),6)</f>
        <v>1</v>
      </c>
      <c r="C66" s="8" t="str">
        <f>INDEX(Articles!$1:$1048576,MATCH(E66,Articles!D:D,0),7)</f>
        <v/>
      </c>
      <c r="D66" s="28" t="str">
        <f>HYPERLINK(INDEX(Articles!$1:$1048576,MATCH(E66,Articles!D:D,0),24),"Lien")</f>
        <v>Lien</v>
      </c>
      <c r="E66" s="3" t="s">
        <v>1917</v>
      </c>
      <c r="F66" s="18" t="str">
        <f>INDEX(Articles!$1:$1048576,MATCH(E66,Articles!D:D,0),5)</f>
        <v>BBE Ø75 ARAIGNÉE SCINTILLANT OR</v>
      </c>
      <c r="G66" s="18" t="str">
        <f>INDEX(Articles!$1:$1048576,MATCH(E66,Articles!D:D,0),8)</f>
        <v>BOMBE</v>
      </c>
      <c r="H66" s="18" t="str">
        <f>INDEX(Articles!$1:$1048576,MATCH(E66,Articles!D:D,0),9)</f>
        <v>SPHERIQUE</v>
      </c>
      <c r="I66" s="8">
        <f>INDEX(Articles!$1:$1048576,MATCH(E66,Articles!D:D,0),10)</f>
        <v>75</v>
      </c>
      <c r="J66" s="18" t="str">
        <f>INDEX(Articles!$1:$1048576,MATCH(E66,Articles!D:D,0),11)</f>
        <v>CLIGNO</v>
      </c>
      <c r="K66" s="18" t="str">
        <f>INDEX(Articles!$1:$1048576,MATCH(E66,Articles!D:D,0),12)</f>
        <v>OR</v>
      </c>
      <c r="L66" s="8" t="str">
        <f>INDEX(Articles!$1:$1048576,MATCH(E66,Articles!D:D,0),13)</f>
        <v>EU</v>
      </c>
      <c r="M66" s="8" t="str">
        <f>INDEX(Articles!$1:$1048576,MATCH(E66,Articles!D:D,0),14)</f>
        <v>F4</v>
      </c>
      <c r="N66" s="8" t="str">
        <f>INDEX(Articles!$1:$1048576,MATCH(E66,Articles!D:D,0),15)</f>
        <v>1.3G</v>
      </c>
      <c r="O66" s="8" t="str">
        <f>INDEX(Articles!$1:$1048576,MATCH(E66,Articles!D:D,0),16)</f>
        <v>0589-F4-0281</v>
      </c>
      <c r="P66" s="8">
        <f>INDEX(Articles!$1:$1048576,MATCH(E66,Articles!D:D,0),17)*1000</f>
        <v>154</v>
      </c>
      <c r="Q66" s="8" t="str">
        <f>INDEX(Articles!$1:$1048576,MATCH(E66,Articles!D:D,0),18)</f>
        <v>2,5</v>
      </c>
      <c r="R66" s="8">
        <f>INDEX(Articles!$1:$1048576,MATCH(E66,Articles!D:D,0),19)</f>
        <v>75</v>
      </c>
      <c r="S66" s="2" t="str">
        <f>IF(INDEX('Unités CA'!$1:$1048576,MATCH(E66,'Unités CA'!D:D,0),5)=0,"",INDEX('Unités CA'!$1:$1048576,MATCH(E66,'Unités CA'!D:D,0),5))</f>
        <v>0070/CA</v>
      </c>
      <c r="T66" s="2" t="str">
        <f>IF(INDEX('Unités BTE'!$1:$1048576,MATCH(E66,'Unités CA'!D:D,0),5)=0,"",INDEX('Unités BTE'!$1:$1048576,MATCH(E66,'Unités CA'!D:D,0),5))</f>
        <v/>
      </c>
      <c r="U66" s="7">
        <f>IFERROR(INDEX('Prix PRO CA'!$1:$1048576,MATCH(E66,'Prix PRO CA'!D:D,0),10),"")</f>
        <v>804.3</v>
      </c>
      <c r="V66" s="7" t="str">
        <f>IFERROR(INDEX('Prix PRO CA'!$1:$1048576,MATCH(E66,'Prix PRO BTE'!D:D,0),10),"")</f>
        <v/>
      </c>
      <c r="W66" s="7">
        <f>+IFERROR(INDEX('Prix PRO PCS'!$1:$1048576,MATCH(E66,'Prix PRO PCS'!D:D,0),10),"")</f>
        <v>11.49</v>
      </c>
      <c r="X66" s="148" t="str">
        <f t="shared" si="1"/>
        <v>Oui</v>
      </c>
      <c r="Y66" s="24">
        <f>IFERROR(INDEX(LigneAchat!$1:$1048576,MATCH(E66,LigneAchat!D:D,0),5),"")</f>
        <v>44301</v>
      </c>
      <c r="Z66" s="22">
        <f>INDEX(Articles!$1:$1048576,MATCH(E66,Articles!D:D,0),21)</f>
        <v>23</v>
      </c>
      <c r="AA66" s="22">
        <f t="shared" si="4"/>
        <v>23</v>
      </c>
      <c r="AB66" s="22">
        <f>+INDEX(Articles!$1:$1048576,MATCH(E66,Articles!D:D,0),23)</f>
        <v>0</v>
      </c>
    </row>
    <row r="67" spans="2:28" ht="15.75">
      <c r="B67" s="8" t="str">
        <f>INDEX(Articles!$1:$1048576,MATCH(E67,Articles!D:D,0),6)</f>
        <v>1</v>
      </c>
      <c r="C67" s="8" t="str">
        <f>INDEX(Articles!$1:$1048576,MATCH(E67,Articles!D:D,0),7)</f>
        <v/>
      </c>
      <c r="D67" s="28" t="str">
        <f>HYPERLINK(INDEX(Articles!$1:$1048576,MATCH(E67,Articles!D:D,0),24),"Lien")</f>
        <v>Lien</v>
      </c>
      <c r="E67" s="3" t="s">
        <v>1865</v>
      </c>
      <c r="F67" s="18" t="str">
        <f>INDEX(Articles!$1:$1048576,MATCH(E67,Articles!D:D,0),5)</f>
        <v>BBE Ø75 CLIGNO BLANC</v>
      </c>
      <c r="G67" s="18" t="str">
        <f>INDEX(Articles!$1:$1048576,MATCH(E67,Articles!D:D,0),8)</f>
        <v>BOMBE</v>
      </c>
      <c r="H67" s="18" t="str">
        <f>INDEX(Articles!$1:$1048576,MATCH(E67,Articles!D:D,0),9)</f>
        <v>SPHERIQUE</v>
      </c>
      <c r="I67" s="8">
        <f>INDEX(Articles!$1:$1048576,MATCH(E67,Articles!D:D,0),10)</f>
        <v>75</v>
      </c>
      <c r="J67" s="18" t="str">
        <f>INDEX(Articles!$1:$1048576,MATCH(E67,Articles!D:D,0),11)</f>
        <v>CLIGNO</v>
      </c>
      <c r="K67" s="18" t="str">
        <f>INDEX(Articles!$1:$1048576,MATCH(E67,Articles!D:D,0),12)</f>
        <v>BLANC</v>
      </c>
      <c r="L67" s="8" t="str">
        <f>INDEX(Articles!$1:$1048576,MATCH(E67,Articles!D:D,0),13)</f>
        <v>EU</v>
      </c>
      <c r="M67" s="8" t="str">
        <f>INDEX(Articles!$1:$1048576,MATCH(E67,Articles!D:D,0),14)</f>
        <v>F4</v>
      </c>
      <c r="N67" s="8" t="str">
        <f>INDEX(Articles!$1:$1048576,MATCH(E67,Articles!D:D,0),15)</f>
        <v>1.3G</v>
      </c>
      <c r="O67" s="8" t="str">
        <f>INDEX(Articles!$1:$1048576,MATCH(E67,Articles!D:D,0),16)</f>
        <v>0589-F4-0281</v>
      </c>
      <c r="P67" s="8">
        <f>INDEX(Articles!$1:$1048576,MATCH(E67,Articles!D:D,0),17)*1000</f>
        <v>127</v>
      </c>
      <c r="Q67" s="8" t="str">
        <f>INDEX(Articles!$1:$1048576,MATCH(E67,Articles!D:D,0),18)</f>
        <v>2,5</v>
      </c>
      <c r="R67" s="8">
        <f>INDEX(Articles!$1:$1048576,MATCH(E67,Articles!D:D,0),19)</f>
        <v>75</v>
      </c>
      <c r="S67" s="2" t="str">
        <f>IF(INDEX('Unités CA'!$1:$1048576,MATCH(E67,'Unités CA'!D:D,0),5)=0,"",INDEX('Unités CA'!$1:$1048576,MATCH(E67,'Unités CA'!D:D,0),5))</f>
        <v>0070/CA</v>
      </c>
      <c r="T67" s="2" t="str">
        <f>IF(INDEX('Unités BTE'!$1:$1048576,MATCH(E67,'Unités CA'!D:D,0),5)=0,"",INDEX('Unités BTE'!$1:$1048576,MATCH(E67,'Unités CA'!D:D,0),5))</f>
        <v/>
      </c>
      <c r="U67" s="7">
        <f>IFERROR(INDEX('Prix PRO CA'!$1:$1048576,MATCH(E67,'Prix PRO CA'!D:D,0),10),"")</f>
        <v>772.8</v>
      </c>
      <c r="V67" s="7" t="str">
        <f>IFERROR(INDEX('Prix PRO CA'!$1:$1048576,MATCH(E67,'Prix PRO BTE'!D:D,0),10),"")</f>
        <v/>
      </c>
      <c r="W67" s="7">
        <f>+IFERROR(INDEX('Prix PRO PCS'!$1:$1048576,MATCH(E67,'Prix PRO PCS'!D:D,0),10),"")</f>
        <v>11.04</v>
      </c>
      <c r="X67" s="148" t="str">
        <f t="shared" si="1"/>
        <v>Inf à 10</v>
      </c>
      <c r="Y67" s="24">
        <f>IFERROR(INDEX(LigneAchat!$1:$1048576,MATCH(E67,LigneAchat!D:D,0),5),"")</f>
        <v>44301</v>
      </c>
      <c r="Z67" s="22">
        <f>INDEX(Articles!$1:$1048576,MATCH(E67,Articles!D:D,0),21)</f>
        <v>51</v>
      </c>
      <c r="AA67" s="22">
        <f t="shared" si="4"/>
        <v>1</v>
      </c>
      <c r="AB67" s="22">
        <f>+INDEX(Articles!$1:$1048576,MATCH(E67,Articles!D:D,0),23)</f>
        <v>50</v>
      </c>
    </row>
    <row r="68" spans="2:28" ht="15.75">
      <c r="B68" s="8" t="str">
        <f>INDEX(Articles!$1:$1048576,MATCH(E68,Articles!D:D,0),6)</f>
        <v>1</v>
      </c>
      <c r="C68" s="8" t="str">
        <f>INDEX(Articles!$1:$1048576,MATCH(E68,Articles!D:D,0),7)</f>
        <v/>
      </c>
      <c r="D68" s="28" t="str">
        <f>HYPERLINK(INDEX(Articles!$1:$1048576,MATCH(E68,Articles!D:D,0),24),"Lien")</f>
        <v>Lien</v>
      </c>
      <c r="E68" s="3" t="s">
        <v>1855</v>
      </c>
      <c r="F68" s="18" t="str">
        <f>INDEX(Articles!$1:$1048576,MATCH(E68,Articles!D:D,0),5)</f>
        <v>BBE Ø75 PAILLETTES ARGENT</v>
      </c>
      <c r="G68" s="18" t="str">
        <f>INDEX(Articles!$1:$1048576,MATCH(E68,Articles!D:D,0),8)</f>
        <v>BOMBE</v>
      </c>
      <c r="H68" s="18" t="str">
        <f>INDEX(Articles!$1:$1048576,MATCH(E68,Articles!D:D,0),9)</f>
        <v>SPHERIQUE</v>
      </c>
      <c r="I68" s="8">
        <f>INDEX(Articles!$1:$1048576,MATCH(E68,Articles!D:D,0),10)</f>
        <v>75</v>
      </c>
      <c r="J68" s="18" t="str">
        <f>INDEX(Articles!$1:$1048576,MATCH(E68,Articles!D:D,0),11)</f>
        <v>CLIGNO</v>
      </c>
      <c r="K68" s="18" t="str">
        <f>INDEX(Articles!$1:$1048576,MATCH(E68,Articles!D:D,0),12)</f>
        <v>ARGENT</v>
      </c>
      <c r="L68" s="8" t="str">
        <f>INDEX(Articles!$1:$1048576,MATCH(E68,Articles!D:D,0),13)</f>
        <v>EU</v>
      </c>
      <c r="M68" s="8" t="str">
        <f>INDEX(Articles!$1:$1048576,MATCH(E68,Articles!D:D,0),14)</f>
        <v>F4</v>
      </c>
      <c r="N68" s="8" t="str">
        <f>INDEX(Articles!$1:$1048576,MATCH(E68,Articles!D:D,0),15)</f>
        <v>1.3G</v>
      </c>
      <c r="O68" s="8" t="str">
        <f>INDEX(Articles!$1:$1048576,MATCH(E68,Articles!D:D,0),16)</f>
        <v>0589-F4-0281</v>
      </c>
      <c r="P68" s="8">
        <f>INDEX(Articles!$1:$1048576,MATCH(E68,Articles!D:D,0),17)*1000</f>
        <v>137</v>
      </c>
      <c r="Q68" s="8" t="str">
        <f>INDEX(Articles!$1:$1048576,MATCH(E68,Articles!D:D,0),18)</f>
        <v>2,5</v>
      </c>
      <c r="R68" s="8">
        <f>INDEX(Articles!$1:$1048576,MATCH(E68,Articles!D:D,0),19)</f>
        <v>75</v>
      </c>
      <c r="S68" s="2" t="str">
        <f>IF(INDEX('Unités CA'!$1:$1048576,MATCH(E68,'Unités CA'!D:D,0),5)=0,"",INDEX('Unités CA'!$1:$1048576,MATCH(E68,'Unités CA'!D:D,0),5))</f>
        <v>0070/CA</v>
      </c>
      <c r="T68" s="2" t="str">
        <f>IF(INDEX('Unités BTE'!$1:$1048576,MATCH(E68,'Unités CA'!D:D,0),5)=0,"",INDEX('Unités BTE'!$1:$1048576,MATCH(E68,'Unités CA'!D:D,0),5))</f>
        <v/>
      </c>
      <c r="U68" s="7">
        <f>IFERROR(INDEX('Prix PRO CA'!$1:$1048576,MATCH(E68,'Prix PRO CA'!D:D,0),10),"")</f>
        <v>700.7</v>
      </c>
      <c r="V68" s="7" t="str">
        <f>IFERROR(INDEX('Prix PRO CA'!$1:$1048576,MATCH(E68,'Prix PRO BTE'!D:D,0),10),"")</f>
        <v/>
      </c>
      <c r="W68" s="7">
        <f>+IFERROR(INDEX('Prix PRO PCS'!$1:$1048576,MATCH(E68,'Prix PRO PCS'!D:D,0),10),"")</f>
        <v>10.1</v>
      </c>
      <c r="X68" s="148" t="str">
        <f t="shared" si="1"/>
        <v>Oui</v>
      </c>
      <c r="Y68" s="24" t="str">
        <f>IFERROR(INDEX(LigneAchat!$1:$1048576,MATCH(E68,LigneAchat!D:D,0),5),"")</f>
        <v/>
      </c>
      <c r="Z68" s="22">
        <f>INDEX(Articles!$1:$1048576,MATCH(E68,Articles!D:D,0),21)</f>
        <v>90</v>
      </c>
      <c r="AA68" s="22">
        <f t="shared" si="4"/>
        <v>90</v>
      </c>
      <c r="AB68" s="22">
        <f>+INDEX(Articles!$1:$1048576,MATCH(E68,Articles!D:D,0),23)</f>
        <v>0</v>
      </c>
    </row>
    <row r="69" spans="2:28" ht="15.75">
      <c r="B69" s="8" t="str">
        <f>INDEX(Articles!$1:$1048576,MATCH(E69,Articles!D:D,0),6)</f>
        <v>1</v>
      </c>
      <c r="C69" s="8" t="str">
        <f>INDEX(Articles!$1:$1048576,MATCH(E69,Articles!D:D,0),7)</f>
        <v/>
      </c>
      <c r="D69" s="28" t="str">
        <f>HYPERLINK(INDEX(Articles!$1:$1048576,MATCH(E69,Articles!D:D,0),24),"Lien")</f>
        <v>Lien</v>
      </c>
      <c r="E69" s="3" t="s">
        <v>1871</v>
      </c>
      <c r="F69" s="18" t="str">
        <f>INDEX(Articles!$1:$1048576,MATCH(E69,Articles!D:D,0),5)</f>
        <v>BBE Ø75 PAILLETTES ARGENT</v>
      </c>
      <c r="G69" s="18" t="str">
        <f>INDEX(Articles!$1:$1048576,MATCH(E69,Articles!D:D,0),8)</f>
        <v>BOMBE</v>
      </c>
      <c r="H69" s="18" t="str">
        <f>INDEX(Articles!$1:$1048576,MATCH(E69,Articles!D:D,0),9)</f>
        <v>SPHERIQUE</v>
      </c>
      <c r="I69" s="8">
        <f>INDEX(Articles!$1:$1048576,MATCH(E69,Articles!D:D,0),10)</f>
        <v>75</v>
      </c>
      <c r="J69" s="18" t="str">
        <f>INDEX(Articles!$1:$1048576,MATCH(E69,Articles!D:D,0),11)</f>
        <v>CLIGNO</v>
      </c>
      <c r="K69" s="18" t="str">
        <f>INDEX(Articles!$1:$1048576,MATCH(E69,Articles!D:D,0),12)</f>
        <v>ARGENT</v>
      </c>
      <c r="L69" s="8" t="str">
        <f>INDEX(Articles!$1:$1048576,MATCH(E69,Articles!D:D,0),13)</f>
        <v>EU</v>
      </c>
      <c r="M69" s="8" t="str">
        <f>INDEX(Articles!$1:$1048576,MATCH(E69,Articles!D:D,0),14)</f>
        <v>F4</v>
      </c>
      <c r="N69" s="8" t="str">
        <f>INDEX(Articles!$1:$1048576,MATCH(E69,Articles!D:D,0),15)</f>
        <v>1.3G</v>
      </c>
      <c r="O69" s="8" t="str">
        <f>INDEX(Articles!$1:$1048576,MATCH(E69,Articles!D:D,0),16)</f>
        <v>0589-F4-0281</v>
      </c>
      <c r="P69" s="8">
        <f>INDEX(Articles!$1:$1048576,MATCH(E69,Articles!D:D,0),17)*1000</f>
        <v>141</v>
      </c>
      <c r="Q69" s="8" t="str">
        <f>INDEX(Articles!$1:$1048576,MATCH(E69,Articles!D:D,0),18)</f>
        <v>2,5</v>
      </c>
      <c r="R69" s="8">
        <f>INDEX(Articles!$1:$1048576,MATCH(E69,Articles!D:D,0),19)</f>
        <v>75</v>
      </c>
      <c r="S69" s="2" t="str">
        <f>IF(INDEX('Unités CA'!$1:$1048576,MATCH(E69,'Unités CA'!D:D,0),5)=0,"",INDEX('Unités CA'!$1:$1048576,MATCH(E69,'Unités CA'!D:D,0),5))</f>
        <v>0070/CA</v>
      </c>
      <c r="T69" s="2" t="str">
        <f>IF(INDEX('Unités BTE'!$1:$1048576,MATCH(E69,'Unités CA'!D:D,0),5)=0,"",INDEX('Unités BTE'!$1:$1048576,MATCH(E69,'Unités CA'!D:D,0),5))</f>
        <v/>
      </c>
      <c r="U69" s="7">
        <f>IFERROR(INDEX('Prix PRO CA'!$1:$1048576,MATCH(E69,'Prix PRO CA'!D:D,0),10),"")</f>
        <v>700.7</v>
      </c>
      <c r="V69" s="7" t="str">
        <f>IFERROR(INDEX('Prix PRO CA'!$1:$1048576,MATCH(E69,'Prix PRO BTE'!D:D,0),10),"")</f>
        <v/>
      </c>
      <c r="W69" s="7">
        <f>+IFERROR(INDEX('Prix PRO PCS'!$1:$1048576,MATCH(E69,'Prix PRO PCS'!D:D,0),10),"")</f>
        <v>10.1</v>
      </c>
      <c r="X69" s="148" t="str">
        <f t="shared" ref="X69:X132" si="5">IF(B69="OPPORTUNITE",AA69,IF(AA69&lt;=0,"Non",IF(AA69&gt;10,"Oui","Inf à 10")))</f>
        <v>Non</v>
      </c>
      <c r="Y69" s="24">
        <f>IFERROR(INDEX(LigneAchat!$1:$1048576,MATCH(E69,LigneAchat!D:D,0),5),"")</f>
        <v>44301</v>
      </c>
      <c r="Z69" s="22">
        <f>INDEX(Articles!$1:$1048576,MATCH(E69,Articles!D:D,0),21)</f>
        <v>12</v>
      </c>
      <c r="AA69" s="22">
        <f t="shared" si="4"/>
        <v>-13</v>
      </c>
      <c r="AB69" s="22">
        <f>+INDEX(Articles!$1:$1048576,MATCH(E69,Articles!D:D,0),23)</f>
        <v>25</v>
      </c>
    </row>
    <row r="70" spans="2:28" ht="15.75">
      <c r="B70" s="8" t="str">
        <f>INDEX(Articles!$1:$1048576,MATCH(E70,Articles!D:D,0),6)</f>
        <v>1</v>
      </c>
      <c r="C70" s="8" t="str">
        <f>INDEX(Articles!$1:$1048576,MATCH(E70,Articles!D:D,0),7)</f>
        <v/>
      </c>
      <c r="D70" s="28" t="str">
        <f>HYPERLINK(INDEX(Articles!$1:$1048576,MATCH(E70,Articles!D:D,0),24),"Lien")</f>
        <v>Lien</v>
      </c>
      <c r="E70" s="25" t="s">
        <v>1667</v>
      </c>
      <c r="F70" s="18" t="str">
        <f>INDEX(Articles!$1:$1048576,MATCH(E70,Articles!D:D,0),5)</f>
        <v>BBE Ø75 PAILLETTES ARGENT + TC ARGENT</v>
      </c>
      <c r="G70" s="18" t="str">
        <f>INDEX(Articles!$1:$1048576,MATCH(E70,Articles!D:D,0),8)</f>
        <v>BOMBE</v>
      </c>
      <c r="H70" s="18" t="str">
        <f>INDEX(Articles!$1:$1048576,MATCH(E70,Articles!D:D,0),9)</f>
        <v>SPHERIQUE</v>
      </c>
      <c r="I70" s="8">
        <f>INDEX(Articles!$1:$1048576,MATCH(E70,Articles!D:D,0),10)</f>
        <v>75</v>
      </c>
      <c r="J70" s="18" t="str">
        <f>INDEX(Articles!$1:$1048576,MATCH(E70,Articles!D:D,0),11)</f>
        <v>CLIGNO</v>
      </c>
      <c r="K70" s="18" t="str">
        <f>INDEX(Articles!$1:$1048576,MATCH(E70,Articles!D:D,0),12)</f>
        <v>ARGENT</v>
      </c>
      <c r="L70" s="8" t="str">
        <f>INDEX(Articles!$1:$1048576,MATCH(E70,Articles!D:D,0),13)</f>
        <v>EU</v>
      </c>
      <c r="M70" s="8" t="str">
        <f>INDEX(Articles!$1:$1048576,MATCH(E70,Articles!D:D,0),14)</f>
        <v>F4</v>
      </c>
      <c r="N70" s="8" t="str">
        <f>INDEX(Articles!$1:$1048576,MATCH(E70,Articles!D:D,0),15)</f>
        <v>1.3G</v>
      </c>
      <c r="O70" s="8" t="str">
        <f>INDEX(Articles!$1:$1048576,MATCH(E70,Articles!D:D,0),16)</f>
        <v>0163-F4-1214</v>
      </c>
      <c r="P70" s="8">
        <f>INDEX(Articles!$1:$1048576,MATCH(E70,Articles!D:D,0),17)*1000</f>
        <v>146</v>
      </c>
      <c r="Q70" s="8" t="str">
        <f>INDEX(Articles!$1:$1048576,MATCH(E70,Articles!D:D,0),18)</f>
        <v>3,3</v>
      </c>
      <c r="R70" s="8">
        <f>INDEX(Articles!$1:$1048576,MATCH(E70,Articles!D:D,0),19)</f>
        <v>75</v>
      </c>
      <c r="S70" s="2" t="str">
        <f>IF(INDEX('Unités CA'!$1:$1048576,MATCH(E70,'Unités CA'!D:D,0),5)=0,"",INDEX('Unités CA'!$1:$1048576,MATCH(E70,'Unités CA'!D:D,0),5))</f>
        <v>0038/CA</v>
      </c>
      <c r="T70" s="2" t="str">
        <f>IF(INDEX('Unités BTE'!$1:$1048576,MATCH(E70,'Unités CA'!D:D,0),5)=0,"",INDEX('Unités BTE'!$1:$1048576,MATCH(E70,'Unités CA'!D:D,0),5))</f>
        <v/>
      </c>
      <c r="U70" s="7">
        <f>IFERROR(INDEX('Prix PRO CA'!$1:$1048576,MATCH(E70,'Prix PRO CA'!D:D,0),10),"")</f>
        <v>528.20000000000005</v>
      </c>
      <c r="V70" s="7" t="str">
        <f>IFERROR(INDEX('Prix PRO CA'!$1:$1048576,MATCH(E70,'Prix PRO BTE'!D:D,0),10),"")</f>
        <v/>
      </c>
      <c r="W70" s="7">
        <f>+IFERROR(INDEX('Prix PRO PCS'!$1:$1048576,MATCH(E70,'Prix PRO PCS'!D:D,0),10),"")</f>
        <v>13.29</v>
      </c>
      <c r="X70" s="148" t="str">
        <f t="shared" si="5"/>
        <v>Inf à 10</v>
      </c>
      <c r="Y70" s="24">
        <f>IFERROR(INDEX(LigneAchat!$1:$1048576,MATCH(E70,LigneAchat!D:D,0),5),"")</f>
        <v>44301</v>
      </c>
      <c r="Z70" s="22">
        <f>INDEX(Articles!$1:$1048576,MATCH(E70,Articles!D:D,0),21)</f>
        <v>6</v>
      </c>
      <c r="AA70" s="22">
        <f t="shared" si="4"/>
        <v>6</v>
      </c>
      <c r="AB70" s="22">
        <f>+INDEX(Articles!$1:$1048576,MATCH(E70,Articles!D:D,0),23)</f>
        <v>0</v>
      </c>
    </row>
    <row r="71" spans="2:28" s="7" customFormat="1" ht="15.75">
      <c r="B71" s="8" t="str">
        <f>INDEX(Articles!$1:$1048576,MATCH(E71,Articles!D:D,0),6)</f>
        <v>1</v>
      </c>
      <c r="C71" s="8" t="str">
        <f>INDEX(Articles!$1:$1048576,MATCH(E71,Articles!D:D,0),7)</f>
        <v>2020</v>
      </c>
      <c r="D71" s="28" t="str">
        <f>HYPERLINK(INDEX(Articles!$1:$1048576,MATCH(E71,Articles!D:D,0),24),"Lien")</f>
        <v>Lien</v>
      </c>
      <c r="E71" s="3" t="s">
        <v>3868</v>
      </c>
      <c r="F71" s="18" t="str">
        <f>INDEX(Articles!$1:$1048576,MATCH(E71,Articles!D:D,0),5)</f>
        <v>BBE Ø75 PAILLETTES OR À CLIGNO ROSE</v>
      </c>
      <c r="G71" s="18" t="str">
        <f>INDEX(Articles!$1:$1048576,MATCH(E71,Articles!D:D,0),8)</f>
        <v>BOMBE</v>
      </c>
      <c r="H71" s="18" t="str">
        <f>INDEX(Articles!$1:$1048576,MATCH(E71,Articles!D:D,0),9)</f>
        <v>SPHERIQUE</v>
      </c>
      <c r="I71" s="8">
        <f>INDEX(Articles!$1:$1048576,MATCH(E71,Articles!D:D,0),10)</f>
        <v>75</v>
      </c>
      <c r="J71" s="18" t="str">
        <f>INDEX(Articles!$1:$1048576,MATCH(E71,Articles!D:D,0),11)</f>
        <v>CLIGNO</v>
      </c>
      <c r="K71" s="18" t="str">
        <f>INDEX(Articles!$1:$1048576,MATCH(E71,Articles!D:D,0),12)</f>
        <v>ROSE</v>
      </c>
      <c r="L71" s="8" t="str">
        <f>INDEX(Articles!$1:$1048576,MATCH(E71,Articles!D:D,0),13)</f>
        <v>EU</v>
      </c>
      <c r="M71" s="8" t="str">
        <f>INDEX(Articles!$1:$1048576,MATCH(E71,Articles!D:D,0),14)</f>
        <v>F4</v>
      </c>
      <c r="N71" s="8" t="str">
        <f>INDEX(Articles!$1:$1048576,MATCH(E71,Articles!D:D,0),15)</f>
        <v>1.3G</v>
      </c>
      <c r="O71" s="8" t="str">
        <f>INDEX(Articles!$1:$1048576,MATCH(E71,Articles!D:D,0),16)</f>
        <v>0163-F4-1214</v>
      </c>
      <c r="P71" s="8">
        <f>INDEX(Articles!$1:$1048576,MATCH(E71,Articles!D:D,0),17)*1000</f>
        <v>136</v>
      </c>
      <c r="Q71" s="8" t="str">
        <f>INDEX(Articles!$1:$1048576,MATCH(E71,Articles!D:D,0),18)</f>
        <v>3,3</v>
      </c>
      <c r="R71" s="8">
        <f>INDEX(Articles!$1:$1048576,MATCH(E71,Articles!D:D,0),19)</f>
        <v>75</v>
      </c>
      <c r="S71" s="2" t="str">
        <f>IF(INDEX('Unités CA'!$1:$1048576,MATCH(E71,'Unités CA'!D:D,0),5)=0,"",INDEX('Unités CA'!$1:$1048576,MATCH(E71,'Unités CA'!D:D,0),5))</f>
        <v>0038/CA</v>
      </c>
      <c r="T71" s="2" t="str">
        <f>IF(INDEX('Unités BTE'!$1:$1048576,MATCH(E71,'Unités CA'!D:D,0),5)=0,"",INDEX('Unités BTE'!$1:$1048576,MATCH(E71,'Unités CA'!D:D,0),5))</f>
        <v/>
      </c>
      <c r="U71" s="7">
        <f>IFERROR(INDEX('Prix PRO CA'!$1:$1048576,MATCH(E71,'Prix PRO CA'!D:D,0),10),"")</f>
        <v>353.4</v>
      </c>
      <c r="V71" s="7" t="str">
        <f>IFERROR(INDEX('Prix PRO CA'!$1:$1048576,MATCH(E71,'Prix PRO BTE'!D:D,0),10),"")</f>
        <v/>
      </c>
      <c r="W71" s="7">
        <f>+IFERROR(INDEX('Prix PRO PCS'!$1:$1048576,MATCH(E71,'Prix PRO PCS'!D:D,0),10),"")</f>
        <v>13.29</v>
      </c>
      <c r="X71" s="148" t="str">
        <f t="shared" si="5"/>
        <v>Non</v>
      </c>
      <c r="Y71" s="24">
        <f>IFERROR(INDEX(LigneAchat!$1:$1048576,MATCH(E71,LigneAchat!D:D,0),5),"")</f>
        <v>44301</v>
      </c>
      <c r="Z71" s="22">
        <f>INDEX(Articles!$1:$1048576,MATCH(E71,Articles!D:D,0),21)</f>
        <v>0</v>
      </c>
      <c r="AA71" s="22">
        <f t="shared" si="4"/>
        <v>-48</v>
      </c>
      <c r="AB71" s="22">
        <f>+INDEX(Articles!$1:$1048576,MATCH(E71,Articles!D:D,0),23)</f>
        <v>48</v>
      </c>
    </row>
    <row r="72" spans="2:28" ht="15.75">
      <c r="B72" s="8" t="str">
        <f>INDEX(Articles!$1:$1048576,MATCH(E72,Articles!D:D,0),6)</f>
        <v>1</v>
      </c>
      <c r="C72" s="8" t="str">
        <f>INDEX(Articles!$1:$1048576,MATCH(E72,Articles!D:D,0),7)</f>
        <v/>
      </c>
      <c r="D72" s="28" t="str">
        <f>HYPERLINK(INDEX(Articles!$1:$1048576,MATCH(E72,Articles!D:D,0),24),"Lien")</f>
        <v>Lien</v>
      </c>
      <c r="E72" s="3" t="s">
        <v>1877</v>
      </c>
      <c r="F72" s="18" t="str">
        <f>INDEX(Articles!$1:$1048576,MATCH(E72,Articles!D:D,0),5)</f>
        <v>BBE Ø75 SCINTILLANT OR</v>
      </c>
      <c r="G72" s="18" t="str">
        <f>INDEX(Articles!$1:$1048576,MATCH(E72,Articles!D:D,0),8)</f>
        <v>BOMBE</v>
      </c>
      <c r="H72" s="18" t="str">
        <f>INDEX(Articles!$1:$1048576,MATCH(E72,Articles!D:D,0),9)</f>
        <v>SPHERIQUE</v>
      </c>
      <c r="I72" s="8">
        <f>INDEX(Articles!$1:$1048576,MATCH(E72,Articles!D:D,0),10)</f>
        <v>75</v>
      </c>
      <c r="J72" s="18" t="str">
        <f>INDEX(Articles!$1:$1048576,MATCH(E72,Articles!D:D,0),11)</f>
        <v>CLIGNO</v>
      </c>
      <c r="K72" s="18" t="str">
        <f>INDEX(Articles!$1:$1048576,MATCH(E72,Articles!D:D,0),12)</f>
        <v>OR</v>
      </c>
      <c r="L72" s="8" t="str">
        <f>INDEX(Articles!$1:$1048576,MATCH(E72,Articles!D:D,0),13)</f>
        <v>EU</v>
      </c>
      <c r="M72" s="8" t="str">
        <f>INDEX(Articles!$1:$1048576,MATCH(E72,Articles!D:D,0),14)</f>
        <v>F4</v>
      </c>
      <c r="N72" s="8" t="str">
        <f>INDEX(Articles!$1:$1048576,MATCH(E72,Articles!D:D,0),15)</f>
        <v>1.3G</v>
      </c>
      <c r="O72" s="8" t="str">
        <f>INDEX(Articles!$1:$1048576,MATCH(E72,Articles!D:D,0),16)</f>
        <v>0589-F4-0281</v>
      </c>
      <c r="P72" s="8">
        <f>INDEX(Articles!$1:$1048576,MATCH(E72,Articles!D:D,0),17)*1000</f>
        <v>137</v>
      </c>
      <c r="Q72" s="8" t="str">
        <f>INDEX(Articles!$1:$1048576,MATCH(E72,Articles!D:D,0),18)</f>
        <v>2,5</v>
      </c>
      <c r="R72" s="8">
        <f>INDEX(Articles!$1:$1048576,MATCH(E72,Articles!D:D,0),19)</f>
        <v>75</v>
      </c>
      <c r="S72" s="2" t="str">
        <f>IF(INDEX('Unités CA'!$1:$1048576,MATCH(E72,'Unités CA'!D:D,0),5)=0,"",INDEX('Unités CA'!$1:$1048576,MATCH(E72,'Unités CA'!D:D,0),5))</f>
        <v>0070/CA</v>
      </c>
      <c r="T72" s="2" t="str">
        <f>IF(INDEX('Unités BTE'!$1:$1048576,MATCH(E72,'Unités CA'!D:D,0),5)=0,"",INDEX('Unités BTE'!$1:$1048576,MATCH(E72,'Unités CA'!D:D,0),5))</f>
        <v/>
      </c>
      <c r="U72" s="7">
        <f>IFERROR(INDEX('Prix PRO CA'!$1:$1048576,MATCH(E72,'Prix PRO CA'!D:D,0),10),"")</f>
        <v>772.8</v>
      </c>
      <c r="V72" s="7" t="str">
        <f>IFERROR(INDEX('Prix PRO CA'!$1:$1048576,MATCH(E72,'Prix PRO BTE'!D:D,0),10),"")</f>
        <v/>
      </c>
      <c r="W72" s="7">
        <f>+IFERROR(INDEX('Prix PRO PCS'!$1:$1048576,MATCH(E72,'Prix PRO PCS'!D:D,0),10),"")</f>
        <v>11.04</v>
      </c>
      <c r="X72" s="148" t="str">
        <f t="shared" si="5"/>
        <v>Inf à 10</v>
      </c>
      <c r="Y72" s="24" t="str">
        <f>IFERROR(INDEX(LigneAchat!$1:$1048576,MATCH(E72,LigneAchat!D:D,0),5),"")</f>
        <v/>
      </c>
      <c r="Z72" s="22">
        <f>INDEX(Articles!$1:$1048576,MATCH(E72,Articles!D:D,0),21)</f>
        <v>188</v>
      </c>
      <c r="AA72" s="22">
        <f t="shared" si="4"/>
        <v>3</v>
      </c>
      <c r="AB72" s="22">
        <f>+INDEX(Articles!$1:$1048576,MATCH(E72,Articles!D:D,0),23)</f>
        <v>185</v>
      </c>
    </row>
    <row r="73" spans="2:28" ht="15.75">
      <c r="B73" s="8" t="str">
        <f>INDEX(Articles!$1:$1048576,MATCH(E73,Articles!D:D,0),6)</f>
        <v>1</v>
      </c>
      <c r="C73" s="8" t="str">
        <f>INDEX(Articles!$1:$1048576,MATCH(E73,Articles!D:D,0),7)</f>
        <v/>
      </c>
      <c r="D73" s="28" t="str">
        <f>HYPERLINK(INDEX(Articles!$1:$1048576,MATCH(E73,Articles!D:D,0),24),"Lien")</f>
        <v>Lien</v>
      </c>
      <c r="E73" s="3" t="s">
        <v>1880</v>
      </c>
      <c r="F73" s="18" t="str">
        <f>INDEX(Articles!$1:$1048576,MATCH(E73,Articles!D:D,0),5)</f>
        <v>BBE Ø75 SCINTILLANT OR CENTRE BLEU</v>
      </c>
      <c r="G73" s="18" t="str">
        <f>INDEX(Articles!$1:$1048576,MATCH(E73,Articles!D:D,0),8)</f>
        <v>BOMBE</v>
      </c>
      <c r="H73" s="18" t="str">
        <f>INDEX(Articles!$1:$1048576,MATCH(E73,Articles!D:D,0),9)</f>
        <v>SPHERIQUE</v>
      </c>
      <c r="I73" s="8">
        <f>INDEX(Articles!$1:$1048576,MATCH(E73,Articles!D:D,0),10)</f>
        <v>75</v>
      </c>
      <c r="J73" s="18" t="str">
        <f>INDEX(Articles!$1:$1048576,MATCH(E73,Articles!D:D,0),11)</f>
        <v>CLIGNO</v>
      </c>
      <c r="K73" s="18" t="str">
        <f>INDEX(Articles!$1:$1048576,MATCH(E73,Articles!D:D,0),12)</f>
        <v>OR</v>
      </c>
      <c r="L73" s="8" t="str">
        <f>INDEX(Articles!$1:$1048576,MATCH(E73,Articles!D:D,0),13)</f>
        <v>EU</v>
      </c>
      <c r="M73" s="8" t="str">
        <f>INDEX(Articles!$1:$1048576,MATCH(E73,Articles!D:D,0),14)</f>
        <v>F4</v>
      </c>
      <c r="N73" s="8" t="str">
        <f>INDEX(Articles!$1:$1048576,MATCH(E73,Articles!D:D,0),15)</f>
        <v>1.3G</v>
      </c>
      <c r="O73" s="8" t="str">
        <f>INDEX(Articles!$1:$1048576,MATCH(E73,Articles!D:D,0),16)</f>
        <v>0589-F4-0281</v>
      </c>
      <c r="P73" s="8">
        <f>INDEX(Articles!$1:$1048576,MATCH(E73,Articles!D:D,0),17)*1000</f>
        <v>140</v>
      </c>
      <c r="Q73" s="8" t="str">
        <f>INDEX(Articles!$1:$1048576,MATCH(E73,Articles!D:D,0),18)</f>
        <v>2,5</v>
      </c>
      <c r="R73" s="8">
        <f>INDEX(Articles!$1:$1048576,MATCH(E73,Articles!D:D,0),19)</f>
        <v>75</v>
      </c>
      <c r="S73" s="2" t="str">
        <f>IF(INDEX('Unités CA'!$1:$1048576,MATCH(E73,'Unités CA'!D:D,0),5)=0,"",INDEX('Unités CA'!$1:$1048576,MATCH(E73,'Unités CA'!D:D,0),5))</f>
        <v>0070/CA</v>
      </c>
      <c r="T73" s="2" t="str">
        <f>IF(INDEX('Unités BTE'!$1:$1048576,MATCH(E73,'Unités CA'!D:D,0),5)=0,"",INDEX('Unités BTE'!$1:$1048576,MATCH(E73,'Unités CA'!D:D,0),5))</f>
        <v/>
      </c>
      <c r="U73" s="7">
        <f>IFERROR(INDEX('Prix PRO CA'!$1:$1048576,MATCH(E73,'Prix PRO CA'!D:D,0),10),"")</f>
        <v>804.3</v>
      </c>
      <c r="V73" s="7" t="str">
        <f>IFERROR(INDEX('Prix PRO CA'!$1:$1048576,MATCH(E73,'Prix PRO BTE'!D:D,0),10),"")</f>
        <v/>
      </c>
      <c r="W73" s="7">
        <f>+IFERROR(INDEX('Prix PRO PCS'!$1:$1048576,MATCH(E73,'Prix PRO PCS'!D:D,0),10),"")</f>
        <v>11.49</v>
      </c>
      <c r="X73" s="148" t="str">
        <f t="shared" si="5"/>
        <v>Oui</v>
      </c>
      <c r="Y73" s="24" t="str">
        <f>IFERROR(INDEX(LigneAchat!$1:$1048576,MATCH(E73,LigneAchat!D:D,0),5),"")</f>
        <v/>
      </c>
      <c r="Z73" s="22">
        <f>INDEX(Articles!$1:$1048576,MATCH(E73,Articles!D:D,0),21)</f>
        <v>161</v>
      </c>
      <c r="AA73" s="22">
        <f t="shared" si="4"/>
        <v>161</v>
      </c>
      <c r="AB73" s="22">
        <f>+INDEX(Articles!$1:$1048576,MATCH(E73,Articles!D:D,0),23)</f>
        <v>0</v>
      </c>
    </row>
    <row r="74" spans="2:28" ht="15.75">
      <c r="B74" s="8" t="str">
        <f>INDEX(Articles!$1:$1048576,MATCH(E74,Articles!D:D,0),6)</f>
        <v>1</v>
      </c>
      <c r="C74" s="8" t="str">
        <f>INDEX(Articles!$1:$1048576,MATCH(E74,Articles!D:D,0),7)</f>
        <v/>
      </c>
      <c r="D74" s="28" t="str">
        <f>HYPERLINK(INDEX(Articles!$1:$1048576,MATCH(E74,Articles!D:D,0),24),"Lien")</f>
        <v>Lien</v>
      </c>
      <c r="E74" s="3" t="s">
        <v>1482</v>
      </c>
      <c r="F74" s="18" t="str">
        <f>INDEX(Articles!$1:$1048576,MATCH(E74,Articles!D:D,0),5)</f>
        <v>BBE Ø75 CYL SERPENTEAUX</v>
      </c>
      <c r="G74" s="18" t="str">
        <f>INDEX(Articles!$1:$1048576,MATCH(E74,Articles!D:D,0),8)</f>
        <v>BOMBE</v>
      </c>
      <c r="H74" s="18" t="str">
        <f>INDEX(Articles!$1:$1048576,MATCH(E74,Articles!D:D,0),9)</f>
        <v>CYLIND</v>
      </c>
      <c r="I74" s="8">
        <f>INDEX(Articles!$1:$1048576,MATCH(E74,Articles!D:D,0),10)</f>
        <v>75</v>
      </c>
      <c r="J74" s="18" t="str">
        <f>INDEX(Articles!$1:$1048576,MATCH(E74,Articles!D:D,0),11)</f>
        <v>SERPENTEAUX</v>
      </c>
      <c r="K74" s="18" t="str">
        <f>INDEX(Articles!$1:$1048576,MATCH(E74,Articles!D:D,0),12)</f>
        <v>ARGENT</v>
      </c>
      <c r="L74" s="8" t="str">
        <f>INDEX(Articles!$1:$1048576,MATCH(E74,Articles!D:D,0),13)</f>
        <v>EU</v>
      </c>
      <c r="M74" s="8" t="str">
        <f>INDEX(Articles!$1:$1048576,MATCH(E74,Articles!D:D,0),14)</f>
        <v>F4</v>
      </c>
      <c r="N74" s="8" t="str">
        <f>INDEX(Articles!$1:$1048576,MATCH(E74,Articles!D:D,0),15)</f>
        <v>1.3G</v>
      </c>
      <c r="O74" s="8" t="str">
        <f>INDEX(Articles!$1:$1048576,MATCH(E74,Articles!D:D,0),16)</f>
        <v>0589-F4-0386</v>
      </c>
      <c r="P74" s="8">
        <f>INDEX(Articles!$1:$1048576,MATCH(E74,Articles!D:D,0),17)*1000</f>
        <v>100</v>
      </c>
      <c r="Q74" s="8" t="str">
        <f>INDEX(Articles!$1:$1048576,MATCH(E74,Articles!D:D,0),18)</f>
        <v>2,5</v>
      </c>
      <c r="R74" s="8">
        <f>INDEX(Articles!$1:$1048576,MATCH(E74,Articles!D:D,0),19)</f>
        <v>75</v>
      </c>
      <c r="S74" s="2" t="str">
        <f>IF(INDEX('Unités CA'!$1:$1048576,MATCH(E74,'Unités CA'!D:D,0),5)=0,"",INDEX('Unités CA'!$1:$1048576,MATCH(E74,'Unités CA'!D:D,0),5))</f>
        <v>0050/CA</v>
      </c>
      <c r="T74" s="2" t="str">
        <f>IF(INDEX('Unités BTE'!$1:$1048576,MATCH(E74,'Unités CA'!D:D,0),5)=0,"",INDEX('Unités BTE'!$1:$1048576,MATCH(E74,'Unités CA'!D:D,0),5))</f>
        <v/>
      </c>
      <c r="U74" s="7">
        <f>IFERROR(INDEX('Prix PRO CA'!$1:$1048576,MATCH(E74,'Prix PRO CA'!D:D,0),10),"")</f>
        <v>150</v>
      </c>
      <c r="V74" s="7" t="str">
        <f>IFERROR(INDEX('Prix PRO CA'!$1:$1048576,MATCH(E74,'Prix PRO BTE'!D:D,0),10),"")</f>
        <v/>
      </c>
      <c r="W74" s="7">
        <f>+IFERROR(INDEX('Prix PRO PCS'!$1:$1048576,MATCH(E74,'Prix PRO PCS'!D:D,0),10),"")</f>
        <v>14.03</v>
      </c>
      <c r="X74" s="148" t="str">
        <f t="shared" si="5"/>
        <v>Non</v>
      </c>
      <c r="Y74" s="24">
        <f>IFERROR(INDEX(LigneAchat!$1:$1048576,MATCH(E74,LigneAchat!D:D,0),5),"")</f>
        <v>44301</v>
      </c>
      <c r="Z74" s="22">
        <f>INDEX(Articles!$1:$1048576,MATCH(E74,Articles!D:D,0),21)</f>
        <v>77</v>
      </c>
      <c r="AA74" s="22">
        <f t="shared" si="4"/>
        <v>-15</v>
      </c>
      <c r="AB74" s="22">
        <f>+INDEX(Articles!$1:$1048576,MATCH(E74,Articles!D:D,0),23)</f>
        <v>92</v>
      </c>
    </row>
    <row r="75" spans="2:28" ht="15.75">
      <c r="B75" s="8" t="str">
        <f>INDEX(Articles!$1:$1048576,MATCH(E75,Articles!D:D,0),6)</f>
        <v>1</v>
      </c>
      <c r="C75" s="8" t="str">
        <f>INDEX(Articles!$1:$1048576,MATCH(E75,Articles!D:D,0),7)</f>
        <v/>
      </c>
      <c r="D75" s="28" t="str">
        <f>HYPERLINK(INDEX(Articles!$1:$1048576,MATCH(E75,Articles!D:D,0),24),"Lien")</f>
        <v>Lien</v>
      </c>
      <c r="E75" s="3" t="s">
        <v>1489</v>
      </c>
      <c r="F75" s="18" t="str">
        <f>INDEX(Articles!$1:$1048576,MATCH(E75,Articles!D:D,0),5)</f>
        <v>BBE  Ø75 CYL SERPENTEAUX  + DÉTO</v>
      </c>
      <c r="G75" s="18" t="str">
        <f>INDEX(Articles!$1:$1048576,MATCH(E75,Articles!D:D,0),8)</f>
        <v>BOMBE</v>
      </c>
      <c r="H75" s="18" t="str">
        <f>INDEX(Articles!$1:$1048576,MATCH(E75,Articles!D:D,0),9)</f>
        <v>CYLIND</v>
      </c>
      <c r="I75" s="8">
        <f>INDEX(Articles!$1:$1048576,MATCH(E75,Articles!D:D,0),10)</f>
        <v>75</v>
      </c>
      <c r="J75" s="18" t="str">
        <f>INDEX(Articles!$1:$1048576,MATCH(E75,Articles!D:D,0),11)</f>
        <v>DETONATION</v>
      </c>
      <c r="K75" s="18" t="str">
        <f>INDEX(Articles!$1:$1048576,MATCH(E75,Articles!D:D,0),12)</f>
        <v>ARGENT</v>
      </c>
      <c r="L75" s="8" t="str">
        <f>INDEX(Articles!$1:$1048576,MATCH(E75,Articles!D:D,0),13)</f>
        <v>EU</v>
      </c>
      <c r="M75" s="8" t="str">
        <f>INDEX(Articles!$1:$1048576,MATCH(E75,Articles!D:D,0),14)</f>
        <v>F4</v>
      </c>
      <c r="N75" s="8" t="str">
        <f>INDEX(Articles!$1:$1048576,MATCH(E75,Articles!D:D,0),15)</f>
        <v>1.3G</v>
      </c>
      <c r="O75" s="8" t="str">
        <f>INDEX(Articles!$1:$1048576,MATCH(E75,Articles!D:D,0),16)</f>
        <v>0589-F4-0386</v>
      </c>
      <c r="P75" s="8">
        <f>INDEX(Articles!$1:$1048576,MATCH(E75,Articles!D:D,0),17)*1000</f>
        <v>105</v>
      </c>
      <c r="Q75" s="8" t="str">
        <f>INDEX(Articles!$1:$1048576,MATCH(E75,Articles!D:D,0),18)</f>
        <v>2,5</v>
      </c>
      <c r="R75" s="8">
        <f>INDEX(Articles!$1:$1048576,MATCH(E75,Articles!D:D,0),19)</f>
        <v>75</v>
      </c>
      <c r="S75" s="2" t="str">
        <f>IF(INDEX('Unités CA'!$1:$1048576,MATCH(E75,'Unités CA'!D:D,0),5)=0,"",INDEX('Unités CA'!$1:$1048576,MATCH(E75,'Unités CA'!D:D,0),5))</f>
        <v>0050/CA</v>
      </c>
      <c r="T75" s="2" t="str">
        <f>IF(INDEX('Unités BTE'!$1:$1048576,MATCH(E75,'Unités CA'!D:D,0),5)=0,"",INDEX('Unités BTE'!$1:$1048576,MATCH(E75,'Unités CA'!D:D,0),5))</f>
        <v/>
      </c>
      <c r="U75" s="7">
        <f>IFERROR(INDEX('Prix PRO CA'!$1:$1048576,MATCH(E75,'Prix PRO CA'!D:D,0),10),"")</f>
        <v>150</v>
      </c>
      <c r="V75" s="7" t="str">
        <f>IFERROR(INDEX('Prix PRO CA'!$1:$1048576,MATCH(E75,'Prix PRO BTE'!D:D,0),10),"")</f>
        <v/>
      </c>
      <c r="W75" s="7">
        <f>+IFERROR(INDEX('Prix PRO PCS'!$1:$1048576,MATCH(E75,'Prix PRO PCS'!D:D,0),10),"")</f>
        <v>14.03</v>
      </c>
      <c r="X75" s="148" t="str">
        <f t="shared" si="5"/>
        <v>Non</v>
      </c>
      <c r="Y75" s="24">
        <f>IFERROR(INDEX(LigneAchat!$1:$1048576,MATCH(E75,LigneAchat!D:D,0),5),"")</f>
        <v>44301</v>
      </c>
      <c r="Z75" s="22">
        <f>INDEX(Articles!$1:$1048576,MATCH(E75,Articles!D:D,0),21)</f>
        <v>11</v>
      </c>
      <c r="AA75" s="22">
        <f t="shared" si="4"/>
        <v>-13</v>
      </c>
      <c r="AB75" s="22">
        <f>+INDEX(Articles!$1:$1048576,MATCH(E75,Articles!D:D,0),23)</f>
        <v>24</v>
      </c>
    </row>
    <row r="76" spans="2:28" s="87" customFormat="1" ht="31.5" customHeight="1">
      <c r="B76" s="2" t="str">
        <f>INDEX(Articles!$1:$1048576,MATCH(E76,Articles!D:D,0),6)</f>
        <v>1</v>
      </c>
      <c r="C76" s="2" t="str">
        <f>INDEX(Articles!$1:$1048576,MATCH(E76,Articles!D:D,0),7)</f>
        <v>2019</v>
      </c>
      <c r="D76" s="88" t="str">
        <f>HYPERLINK(INDEX(Articles!$1:$1048576,MATCH(E76,Articles!D:D,0),24),"Lien")</f>
        <v>Lien</v>
      </c>
      <c r="E76" s="92" t="s">
        <v>1647</v>
      </c>
      <c r="F76" s="9" t="str">
        <f>INDEX(Articles!$1:$1048576,MATCH(E76,Articles!D:D,0),5)</f>
        <v>BBE Ø75 SONORE</v>
      </c>
      <c r="G76" s="9" t="str">
        <f>INDEX(Articles!$1:$1048576,MATCH(E76,Articles!D:D,0),8)</f>
        <v>BOMBE</v>
      </c>
      <c r="H76" s="9" t="str">
        <f>INDEX(Articles!$1:$1048576,MATCH(E76,Articles!D:D,0),9)</f>
        <v>SPHERIQUE</v>
      </c>
      <c r="I76" s="2">
        <f>INDEX(Articles!$1:$1048576,MATCH(E76,Articles!D:D,0),10)</f>
        <v>75</v>
      </c>
      <c r="J76" s="9" t="str">
        <f>INDEX(Articles!$1:$1048576,MATCH(E76,Articles!D:D,0),11)</f>
        <v>DETONATION</v>
      </c>
      <c r="K76" s="9" t="str">
        <f>INDEX(Articles!$1:$1048576,MATCH(E76,Articles!D:D,0),12)</f>
        <v>OR</v>
      </c>
      <c r="L76" s="2" t="str">
        <f>INDEX(Articles!$1:$1048576,MATCH(E76,Articles!D:D,0),13)</f>
        <v>CN</v>
      </c>
      <c r="M76" s="2" t="str">
        <f>INDEX(Articles!$1:$1048576,MATCH(E76,Articles!D:D,0),14)</f>
        <v>F4</v>
      </c>
      <c r="N76" s="2" t="str">
        <f>INDEX(Articles!$1:$1048576,MATCH(E76,Articles!D:D,0),15)</f>
        <v>1.3G</v>
      </c>
      <c r="O76" s="2" t="str">
        <f>INDEX(Articles!$1:$1048576,MATCH(E76,Articles!D:D,0),16)</f>
        <v>1008-F4-69260849</v>
      </c>
      <c r="P76" s="2">
        <f>INDEX(Articles!$1:$1048576,MATCH(E76,Articles!D:D,0),17)*1000</f>
        <v>140</v>
      </c>
      <c r="Q76" s="2" t="str">
        <f>INDEX(Articles!$1:$1048576,MATCH(E76,Articles!D:D,0),18)</f>
        <v>3</v>
      </c>
      <c r="R76" s="2">
        <f>INDEX(Articles!$1:$1048576,MATCH(E76,Articles!D:D,0),19)</f>
        <v>75</v>
      </c>
      <c r="S76" s="2" t="str">
        <f>IF(INDEX('Unités CA'!$1:$1048576,MATCH(E76,'Unités CA'!D:D,0),5)=0,"",INDEX('Unités CA'!$1:$1048576,MATCH(E76,'Unités CA'!D:D,0),5))</f>
        <v>0060/CA</v>
      </c>
      <c r="T76" s="2" t="str">
        <f>IF(INDEX('Unités BTE'!$1:$1048576,MATCH(E76,'Unités CA'!D:D,0),5)=0,"",INDEX('Unités BTE'!$1:$1048576,MATCH(E76,'Unités CA'!D:D,0),5))</f>
        <v/>
      </c>
      <c r="U76" s="87">
        <f>IFERROR(INDEX('Prix PRO CA'!$1:$1048576,MATCH(E76,'Prix PRO CA'!D:D,0),10),"")</f>
        <v>236.4</v>
      </c>
      <c r="V76" s="87" t="str">
        <f>IFERROR(INDEX('Prix PRO CA'!$1:$1048576,MATCH(E76,'Prix PRO BTE'!D:D,0),10),"")</f>
        <v/>
      </c>
      <c r="W76" s="87">
        <f>+IFERROR(INDEX('Prix PRO PCS'!$1:$1048576,MATCH(E76,'Prix PRO PCS'!D:D,0),10),"")</f>
        <v>5.79</v>
      </c>
      <c r="X76" s="148" t="str">
        <f t="shared" si="5"/>
        <v>Oui</v>
      </c>
      <c r="Y76" s="89" t="str">
        <f>IFERROR(INDEX(LigneAchat!$1:$1048576,MATCH(E76,LigneAchat!D:D,0),5),"")</f>
        <v/>
      </c>
      <c r="Z76" s="90">
        <f>INDEX(Articles!$1:$1048576,MATCH(E76,Articles!D:D,0),21)</f>
        <v>4745</v>
      </c>
      <c r="AA76" s="90">
        <f t="shared" si="4"/>
        <v>4446</v>
      </c>
      <c r="AB76" s="90">
        <f>+INDEX(Articles!$1:$1048576,MATCH(E76,Articles!D:D,0),23)</f>
        <v>299</v>
      </c>
    </row>
    <row r="77" spans="2:28" ht="15.75">
      <c r="B77" s="8" t="str">
        <f>INDEX(Articles!$1:$1048576,MATCH(E77,Articles!D:D,0),6)</f>
        <v>1</v>
      </c>
      <c r="C77" s="8" t="str">
        <f>INDEX(Articles!$1:$1048576,MATCH(E77,Articles!D:D,0),7)</f>
        <v/>
      </c>
      <c r="D77" s="28" t="str">
        <f>HYPERLINK(INDEX(Articles!$1:$1048576,MATCH(E77,Articles!D:D,0),24),"Lien")</f>
        <v>Lien</v>
      </c>
      <c r="E77" s="3" t="s">
        <v>1492</v>
      </c>
      <c r="F77" s="18" t="str">
        <f>INDEX(Articles!$1:$1048576,MATCH(E77,Articles!D:D,0),5)</f>
        <v>BBE Ø75 CYL BLANCHE + DÉTO</v>
      </c>
      <c r="G77" s="18" t="str">
        <f>INDEX(Articles!$1:$1048576,MATCH(E77,Articles!D:D,0),8)</f>
        <v>BOMBE</v>
      </c>
      <c r="H77" s="18" t="str">
        <f>INDEX(Articles!$1:$1048576,MATCH(E77,Articles!D:D,0),9)</f>
        <v>CYLIND</v>
      </c>
      <c r="I77" s="8">
        <f>INDEX(Articles!$1:$1048576,MATCH(E77,Articles!D:D,0),10)</f>
        <v>75</v>
      </c>
      <c r="J77" s="18" t="str">
        <f>INDEX(Articles!$1:$1048576,MATCH(E77,Articles!D:D,0),11)</f>
        <v>DETONATION</v>
      </c>
      <c r="K77" s="18" t="str">
        <f>INDEX(Articles!$1:$1048576,MATCH(E77,Articles!D:D,0),12)</f>
        <v>BLANC</v>
      </c>
      <c r="L77" s="8" t="str">
        <f>INDEX(Articles!$1:$1048576,MATCH(E77,Articles!D:D,0),13)</f>
        <v>CN</v>
      </c>
      <c r="M77" s="8" t="str">
        <f>INDEX(Articles!$1:$1048576,MATCH(E77,Articles!D:D,0),14)</f>
        <v>F4</v>
      </c>
      <c r="N77" s="8" t="str">
        <f>INDEX(Articles!$1:$1048576,MATCH(E77,Articles!D:D,0),15)</f>
        <v>1.3G</v>
      </c>
      <c r="O77" s="8" t="str">
        <f>INDEX(Articles!$1:$1048576,MATCH(E77,Articles!D:D,0),16)</f>
        <v>1008-F4-69246113</v>
      </c>
      <c r="P77" s="8">
        <f>INDEX(Articles!$1:$1048576,MATCH(E77,Articles!D:D,0),17)*1000</f>
        <v>200</v>
      </c>
      <c r="Q77" s="8" t="str">
        <f>INDEX(Articles!$1:$1048576,MATCH(E77,Articles!D:D,0),18)</f>
        <v>3</v>
      </c>
      <c r="R77" s="8">
        <f>INDEX(Articles!$1:$1048576,MATCH(E77,Articles!D:D,0),19)</f>
        <v>75</v>
      </c>
      <c r="S77" s="2" t="str">
        <f>IF(INDEX('Unités CA'!$1:$1048576,MATCH(E77,'Unités CA'!D:D,0),5)=0,"",INDEX('Unités CA'!$1:$1048576,MATCH(E77,'Unités CA'!D:D,0),5))</f>
        <v>0030/CA</v>
      </c>
      <c r="T77" s="2" t="str">
        <f>IF(INDEX('Unités BTE'!$1:$1048576,MATCH(E77,'Unités CA'!D:D,0),5)=0,"",INDEX('Unités BTE'!$1:$1048576,MATCH(E77,'Unités CA'!D:D,0),5))</f>
        <v/>
      </c>
      <c r="U77" s="7">
        <f>IFERROR(INDEX('Prix PRO CA'!$1:$1048576,MATCH(E77,'Prix PRO CA'!D:D,0),10),"")</f>
        <v>249</v>
      </c>
      <c r="V77" s="7" t="str">
        <f>IFERROR(INDEX('Prix PRO CA'!$1:$1048576,MATCH(E77,'Prix PRO BTE'!D:D,0),10),"")</f>
        <v/>
      </c>
      <c r="W77" s="7">
        <f>+IFERROR(INDEX('Prix PRO PCS'!$1:$1048576,MATCH(E77,'Prix PRO PCS'!D:D,0),10),"")</f>
        <v>9.6</v>
      </c>
      <c r="X77" s="148" t="str">
        <f t="shared" si="5"/>
        <v>Oui</v>
      </c>
      <c r="Y77" s="24" t="str">
        <f>IFERROR(INDEX(LigneAchat!$1:$1048576,MATCH(E77,LigneAchat!D:D,0),5),"")</f>
        <v/>
      </c>
      <c r="Z77" s="22">
        <f>INDEX(Articles!$1:$1048576,MATCH(E77,Articles!D:D,0),21)</f>
        <v>614</v>
      </c>
      <c r="AA77" s="22">
        <f t="shared" si="4"/>
        <v>393</v>
      </c>
      <c r="AB77" s="22">
        <f>+INDEX(Articles!$1:$1048576,MATCH(E77,Articles!D:D,0),23)</f>
        <v>221</v>
      </c>
    </row>
    <row r="78" spans="2:28" ht="15.75">
      <c r="B78" s="8" t="str">
        <f>INDEX(Articles!$1:$1048576,MATCH(E78,Articles!D:D,0),6)</f>
        <v>1</v>
      </c>
      <c r="C78" s="8" t="str">
        <f>INDEX(Articles!$1:$1048576,MATCH(E78,Articles!D:D,0),7)</f>
        <v/>
      </c>
      <c r="D78" s="28" t="str">
        <f>HYPERLINK(INDEX(Articles!$1:$1048576,MATCH(E78,Articles!D:D,0),24),"Lien")</f>
        <v>Lien</v>
      </c>
      <c r="E78" s="3" t="s">
        <v>1496</v>
      </c>
      <c r="F78" s="18" t="str">
        <f>INDEX(Articles!$1:$1048576,MATCH(E78,Articles!D:D,0),5)</f>
        <v>BBE Ø75 CYL ROUGE + DÉTO</v>
      </c>
      <c r="G78" s="18" t="str">
        <f>INDEX(Articles!$1:$1048576,MATCH(E78,Articles!D:D,0),8)</f>
        <v>BOMBE</v>
      </c>
      <c r="H78" s="18" t="str">
        <f>INDEX(Articles!$1:$1048576,MATCH(E78,Articles!D:D,0),9)</f>
        <v>CYLIND</v>
      </c>
      <c r="I78" s="8">
        <f>INDEX(Articles!$1:$1048576,MATCH(E78,Articles!D:D,0),10)</f>
        <v>75</v>
      </c>
      <c r="J78" s="18" t="str">
        <f>INDEX(Articles!$1:$1048576,MATCH(E78,Articles!D:D,0),11)</f>
        <v>DETONATION</v>
      </c>
      <c r="K78" s="18" t="str">
        <f>INDEX(Articles!$1:$1048576,MATCH(E78,Articles!D:D,0),12)</f>
        <v>ROUGE</v>
      </c>
      <c r="L78" s="8" t="str">
        <f>INDEX(Articles!$1:$1048576,MATCH(E78,Articles!D:D,0),13)</f>
        <v>CN</v>
      </c>
      <c r="M78" s="8" t="str">
        <f>INDEX(Articles!$1:$1048576,MATCH(E78,Articles!D:D,0),14)</f>
        <v>F4</v>
      </c>
      <c r="N78" s="8" t="str">
        <f>INDEX(Articles!$1:$1048576,MATCH(E78,Articles!D:D,0),15)</f>
        <v>1.3G</v>
      </c>
      <c r="O78" s="8" t="str">
        <f>INDEX(Articles!$1:$1048576,MATCH(E78,Articles!D:D,0),16)</f>
        <v>1008-F4-69246113</v>
      </c>
      <c r="P78" s="8">
        <f>INDEX(Articles!$1:$1048576,MATCH(E78,Articles!D:D,0),17)*1000</f>
        <v>200</v>
      </c>
      <c r="Q78" s="8" t="str">
        <f>INDEX(Articles!$1:$1048576,MATCH(E78,Articles!D:D,0),18)</f>
        <v>3</v>
      </c>
      <c r="R78" s="8">
        <f>INDEX(Articles!$1:$1048576,MATCH(E78,Articles!D:D,0),19)</f>
        <v>75</v>
      </c>
      <c r="S78" s="2" t="str">
        <f>IF(INDEX('Unités CA'!$1:$1048576,MATCH(E78,'Unités CA'!D:D,0),5)=0,"",INDEX('Unités CA'!$1:$1048576,MATCH(E78,'Unités CA'!D:D,0),5))</f>
        <v>0030/CA</v>
      </c>
      <c r="T78" s="2" t="str">
        <f>IF(INDEX('Unités BTE'!$1:$1048576,MATCH(E78,'Unités CA'!D:D,0),5)=0,"",INDEX('Unités BTE'!$1:$1048576,MATCH(E78,'Unités CA'!D:D,0),5))</f>
        <v/>
      </c>
      <c r="U78" s="7">
        <f>IFERROR(INDEX('Prix PRO CA'!$1:$1048576,MATCH(E78,'Prix PRO CA'!D:D,0),10),"")</f>
        <v>249</v>
      </c>
      <c r="V78" s="7" t="str">
        <f>IFERROR(INDEX('Prix PRO CA'!$1:$1048576,MATCH(E78,'Prix PRO BTE'!D:D,0),10),"")</f>
        <v/>
      </c>
      <c r="W78" s="7">
        <f>+IFERROR(INDEX('Prix PRO PCS'!$1:$1048576,MATCH(E78,'Prix PRO PCS'!D:D,0),10),"")</f>
        <v>9.6</v>
      </c>
      <c r="X78" s="148" t="str">
        <f t="shared" si="5"/>
        <v>Oui</v>
      </c>
      <c r="Y78" s="24">
        <f>IFERROR(INDEX(LigneAchat!$1:$1048576,MATCH(E78,LigneAchat!D:D,0),5),"")</f>
        <v>44326</v>
      </c>
      <c r="Z78" s="22">
        <f>INDEX(Articles!$1:$1048576,MATCH(E78,Articles!D:D,0),21)</f>
        <v>186</v>
      </c>
      <c r="AA78" s="22">
        <f t="shared" si="4"/>
        <v>136</v>
      </c>
      <c r="AB78" s="22">
        <f>+INDEX(Articles!$1:$1048576,MATCH(E78,Articles!D:D,0),23)</f>
        <v>50</v>
      </c>
    </row>
    <row r="79" spans="2:28" ht="15.75">
      <c r="B79" s="8" t="str">
        <f>INDEX(Articles!$1:$1048576,MATCH(E79,Articles!D:D,0),6)</f>
        <v>1</v>
      </c>
      <c r="C79" s="8" t="str">
        <f>INDEX(Articles!$1:$1048576,MATCH(E79,Articles!D:D,0),7)</f>
        <v/>
      </c>
      <c r="D79" s="28" t="str">
        <f>HYPERLINK(INDEX(Articles!$1:$1048576,MATCH(E79,Articles!D:D,0),24),"Lien")</f>
        <v>Lien</v>
      </c>
      <c r="E79" s="3" t="s">
        <v>1500</v>
      </c>
      <c r="F79" s="18" t="str">
        <f>INDEX(Articles!$1:$1048576,MATCH(E79,Articles!D:D,0),5)</f>
        <v>BBE Ø75 CYL MULTICOLORE + DÉTO</v>
      </c>
      <c r="G79" s="18" t="str">
        <f>INDEX(Articles!$1:$1048576,MATCH(E79,Articles!D:D,0),8)</f>
        <v>BOMBE</v>
      </c>
      <c r="H79" s="18" t="str">
        <f>INDEX(Articles!$1:$1048576,MATCH(E79,Articles!D:D,0),9)</f>
        <v>CYLIND</v>
      </c>
      <c r="I79" s="8">
        <f>INDEX(Articles!$1:$1048576,MATCH(E79,Articles!D:D,0),10)</f>
        <v>75</v>
      </c>
      <c r="J79" s="18" t="str">
        <f>INDEX(Articles!$1:$1048576,MATCH(E79,Articles!D:D,0),11)</f>
        <v>DETONATION</v>
      </c>
      <c r="K79" s="18" t="str">
        <f>INDEX(Articles!$1:$1048576,MATCH(E79,Articles!D:D,0),12)</f>
        <v>MULTICOLORE</v>
      </c>
      <c r="L79" s="8" t="str">
        <f>INDEX(Articles!$1:$1048576,MATCH(E79,Articles!D:D,0),13)</f>
        <v>CN</v>
      </c>
      <c r="M79" s="8" t="str">
        <f>INDEX(Articles!$1:$1048576,MATCH(E79,Articles!D:D,0),14)</f>
        <v>F4</v>
      </c>
      <c r="N79" s="8" t="str">
        <f>INDEX(Articles!$1:$1048576,MATCH(E79,Articles!D:D,0),15)</f>
        <v>1.3G</v>
      </c>
      <c r="O79" s="8" t="str">
        <f>INDEX(Articles!$1:$1048576,MATCH(E79,Articles!D:D,0),16)</f>
        <v>1008-F4-69246113</v>
      </c>
      <c r="P79" s="8">
        <f>INDEX(Articles!$1:$1048576,MATCH(E79,Articles!D:D,0),17)*1000</f>
        <v>200</v>
      </c>
      <c r="Q79" s="8" t="str">
        <f>INDEX(Articles!$1:$1048576,MATCH(E79,Articles!D:D,0),18)</f>
        <v>3</v>
      </c>
      <c r="R79" s="8">
        <f>INDEX(Articles!$1:$1048576,MATCH(E79,Articles!D:D,0),19)</f>
        <v>75</v>
      </c>
      <c r="S79" s="2" t="str">
        <f>IF(INDEX('Unités CA'!$1:$1048576,MATCH(E79,'Unités CA'!D:D,0),5)=0,"",INDEX('Unités CA'!$1:$1048576,MATCH(E79,'Unités CA'!D:D,0),5))</f>
        <v>0030/CA</v>
      </c>
      <c r="T79" s="2" t="str">
        <f>IF(INDEX('Unités BTE'!$1:$1048576,MATCH(E79,'Unités CA'!D:D,0),5)=0,"",INDEX('Unités BTE'!$1:$1048576,MATCH(E79,'Unités CA'!D:D,0),5))</f>
        <v/>
      </c>
      <c r="U79" s="7">
        <f>IFERROR(INDEX('Prix PRO CA'!$1:$1048576,MATCH(E79,'Prix PRO CA'!D:D,0),10),"")</f>
        <v>249</v>
      </c>
      <c r="V79" s="7" t="str">
        <f>IFERROR(INDEX('Prix PRO CA'!$1:$1048576,MATCH(E79,'Prix PRO BTE'!D:D,0),10),"")</f>
        <v/>
      </c>
      <c r="W79" s="7">
        <f>+IFERROR(INDEX('Prix PRO PCS'!$1:$1048576,MATCH(E79,'Prix PRO PCS'!D:D,0),10),"")</f>
        <v>9.6</v>
      </c>
      <c r="X79" s="148" t="str">
        <f t="shared" si="5"/>
        <v>Oui</v>
      </c>
      <c r="Y79" s="24" t="str">
        <f>IFERROR(INDEX(LigneAchat!$1:$1048576,MATCH(E79,LigneAchat!D:D,0),5),"")</f>
        <v/>
      </c>
      <c r="Z79" s="22">
        <f>INDEX(Articles!$1:$1048576,MATCH(E79,Articles!D:D,0),21)</f>
        <v>326</v>
      </c>
      <c r="AA79" s="22">
        <f t="shared" si="4"/>
        <v>326</v>
      </c>
      <c r="AB79" s="22">
        <f>+INDEX(Articles!$1:$1048576,MATCH(E79,Articles!D:D,0),23)</f>
        <v>0</v>
      </c>
    </row>
    <row r="80" spans="2:28" ht="15.75">
      <c r="B80" s="8" t="str">
        <f>INDEX(Articles!$1:$1048576,MATCH(E80,Articles!D:D,0),6)</f>
        <v>1</v>
      </c>
      <c r="C80" s="8" t="str">
        <f>INDEX(Articles!$1:$1048576,MATCH(E80,Articles!D:D,0),7)</f>
        <v/>
      </c>
      <c r="D80" s="28" t="str">
        <f>HYPERLINK(INDEX(Articles!$1:$1048576,MATCH(E80,Articles!D:D,0),24),"Lien")</f>
        <v>Lien</v>
      </c>
      <c r="E80" s="3" t="s">
        <v>2266</v>
      </c>
      <c r="F80" s="18" t="str">
        <f>INDEX(Articles!$1:$1048576,MATCH(E80,Articles!D:D,0),5)</f>
        <v>BBE Ø75 PIVOINE BLEUE</v>
      </c>
      <c r="G80" s="18" t="str">
        <f>INDEX(Articles!$1:$1048576,MATCH(E80,Articles!D:D,0),8)</f>
        <v>BOMBE</v>
      </c>
      <c r="H80" s="18" t="str">
        <f>INDEX(Articles!$1:$1048576,MATCH(E80,Articles!D:D,0),9)</f>
        <v>SPHERIQUE</v>
      </c>
      <c r="I80" s="8">
        <f>INDEX(Articles!$1:$1048576,MATCH(E80,Articles!D:D,0),10)</f>
        <v>75</v>
      </c>
      <c r="J80" s="18" t="str">
        <f>INDEX(Articles!$1:$1048576,MATCH(E80,Articles!D:D,0),11)</f>
        <v>PIVOINE</v>
      </c>
      <c r="K80" s="18" t="str">
        <f>INDEX(Articles!$1:$1048576,MATCH(E80,Articles!D:D,0),12)</f>
        <v>BLEU</v>
      </c>
      <c r="L80" s="8" t="str">
        <f>INDEX(Articles!$1:$1048576,MATCH(E80,Articles!D:D,0),13)</f>
        <v>CN</v>
      </c>
      <c r="M80" s="8" t="str">
        <f>INDEX(Articles!$1:$1048576,MATCH(E80,Articles!D:D,0),14)</f>
        <v>F4</v>
      </c>
      <c r="N80" s="8" t="str">
        <f>INDEX(Articles!$1:$1048576,MATCH(E80,Articles!D:D,0),15)</f>
        <v>1.3G</v>
      </c>
      <c r="O80" s="8" t="str">
        <f>INDEX(Articles!$1:$1048576,MATCH(E80,Articles!D:D,0),16)</f>
        <v>1008-F4-69252667</v>
      </c>
      <c r="P80" s="8">
        <f>INDEX(Articles!$1:$1048576,MATCH(E80,Articles!D:D,0),17)*1000</f>
        <v>140</v>
      </c>
      <c r="Q80" s="8" t="str">
        <f>INDEX(Articles!$1:$1048576,MATCH(E80,Articles!D:D,0),18)</f>
        <v>3</v>
      </c>
      <c r="R80" s="8">
        <f>INDEX(Articles!$1:$1048576,MATCH(E80,Articles!D:D,0),19)</f>
        <v>75</v>
      </c>
      <c r="S80" s="2" t="str">
        <f>IF(INDEX('Unités CA'!$1:$1048576,MATCH(E80,'Unités CA'!D:D,0),5)=0,"",INDEX('Unités CA'!$1:$1048576,MATCH(E80,'Unités CA'!D:D,0),5))</f>
        <v>0060/CA</v>
      </c>
      <c r="T80" s="2" t="str">
        <f>IF(INDEX('Unités BTE'!$1:$1048576,MATCH(E80,'Unités CA'!D:D,0),5)=0,"",INDEX('Unités BTE'!$1:$1048576,MATCH(E80,'Unités CA'!D:D,0),5))</f>
        <v/>
      </c>
      <c r="U80" s="7">
        <f>IFERROR(INDEX('Prix PRO CA'!$1:$1048576,MATCH(E80,'Prix PRO CA'!D:D,0),10),"")</f>
        <v>214.79</v>
      </c>
      <c r="V80" s="7">
        <f>IFERROR(INDEX('Prix PRO CA'!$1:$1048576,MATCH(E80,'Prix PRO BTE'!D:D,0),10),"")</f>
        <v>136.03</v>
      </c>
      <c r="W80" s="7">
        <f>+IFERROR(INDEX('Prix PRO PCS'!$1:$1048576,MATCH(E80,'Prix PRO PCS'!D:D,0),10),"")</f>
        <v>5.57</v>
      </c>
      <c r="X80" s="148" t="str">
        <f t="shared" si="5"/>
        <v>Oui</v>
      </c>
      <c r="Y80" s="24">
        <f>IFERROR(INDEX(LigneAchat!$1:$1048576,MATCH(E80,LigneAchat!D:D,0),5),"")</f>
        <v>44287</v>
      </c>
      <c r="Z80" s="22">
        <f>INDEX(Articles!$1:$1048576,MATCH(E80,Articles!D:D,0),21)</f>
        <v>2503</v>
      </c>
      <c r="AA80" s="22">
        <f t="shared" si="4"/>
        <v>2008</v>
      </c>
      <c r="AB80" s="22">
        <f>+INDEX(Articles!$1:$1048576,MATCH(E80,Articles!D:D,0),23)</f>
        <v>495</v>
      </c>
    </row>
    <row r="81" spans="2:28" ht="15.75">
      <c r="B81" s="8" t="str">
        <f>INDEX(Articles!$1:$1048576,MATCH(E81,Articles!D:D,0),6)</f>
        <v>1</v>
      </c>
      <c r="C81" s="8" t="str">
        <f>INDEX(Articles!$1:$1048576,MATCH(E81,Articles!D:D,0),7)</f>
        <v/>
      </c>
      <c r="D81" s="28" t="str">
        <f>HYPERLINK(INDEX(Articles!$1:$1048576,MATCH(E81,Articles!D:D,0),24),"Lien")</f>
        <v>Lien</v>
      </c>
      <c r="E81" s="3" t="s">
        <v>2269</v>
      </c>
      <c r="F81" s="18" t="str">
        <f>INDEX(Articles!$1:$1048576,MATCH(E81,Articles!D:D,0),5)</f>
        <v>BBE Ø75 PIVOINE BLANCHE</v>
      </c>
      <c r="G81" s="18" t="str">
        <f>INDEX(Articles!$1:$1048576,MATCH(E81,Articles!D:D,0),8)</f>
        <v>BOMBE</v>
      </c>
      <c r="H81" s="18" t="str">
        <f>INDEX(Articles!$1:$1048576,MATCH(E81,Articles!D:D,0),9)</f>
        <v>SPHERIQUE</v>
      </c>
      <c r="I81" s="8">
        <f>INDEX(Articles!$1:$1048576,MATCH(E81,Articles!D:D,0),10)</f>
        <v>75</v>
      </c>
      <c r="J81" s="18" t="str">
        <f>INDEX(Articles!$1:$1048576,MATCH(E81,Articles!D:D,0),11)</f>
        <v>PIVOINE</v>
      </c>
      <c r="K81" s="18" t="str">
        <f>INDEX(Articles!$1:$1048576,MATCH(E81,Articles!D:D,0),12)</f>
        <v>BLANC</v>
      </c>
      <c r="L81" s="8" t="str">
        <f>INDEX(Articles!$1:$1048576,MATCH(E81,Articles!D:D,0),13)</f>
        <v>CN</v>
      </c>
      <c r="M81" s="8" t="str">
        <f>INDEX(Articles!$1:$1048576,MATCH(E81,Articles!D:D,0),14)</f>
        <v>F4</v>
      </c>
      <c r="N81" s="8" t="str">
        <f>INDEX(Articles!$1:$1048576,MATCH(E81,Articles!D:D,0),15)</f>
        <v>1.3G</v>
      </c>
      <c r="O81" s="8" t="str">
        <f>INDEX(Articles!$1:$1048576,MATCH(E81,Articles!D:D,0),16)</f>
        <v>1008-F4-69252667</v>
      </c>
      <c r="P81" s="8">
        <f>INDEX(Articles!$1:$1048576,MATCH(E81,Articles!D:D,0),17)*1000</f>
        <v>140</v>
      </c>
      <c r="Q81" s="8" t="str">
        <f>INDEX(Articles!$1:$1048576,MATCH(E81,Articles!D:D,0),18)</f>
        <v>3</v>
      </c>
      <c r="R81" s="8">
        <f>INDEX(Articles!$1:$1048576,MATCH(E81,Articles!D:D,0),19)</f>
        <v>75</v>
      </c>
      <c r="S81" s="2" t="str">
        <f>IF(INDEX('Unités CA'!$1:$1048576,MATCH(E81,'Unités CA'!D:D,0),5)=0,"",INDEX('Unités CA'!$1:$1048576,MATCH(E81,'Unités CA'!D:D,0),5))</f>
        <v>0060/CA</v>
      </c>
      <c r="T81" s="2" t="str">
        <f>IF(INDEX('Unités BTE'!$1:$1048576,MATCH(E81,'Unités CA'!D:D,0),5)=0,"",INDEX('Unités BTE'!$1:$1048576,MATCH(E81,'Unités CA'!D:D,0),5))</f>
        <v/>
      </c>
      <c r="U81" s="7">
        <f>IFERROR(INDEX('Prix PRO CA'!$1:$1048576,MATCH(E81,'Prix PRO CA'!D:D,0),10),"")</f>
        <v>214.79</v>
      </c>
      <c r="V81" s="7">
        <f>IFERROR(INDEX('Prix PRO CA'!$1:$1048576,MATCH(E81,'Prix PRO BTE'!D:D,0),10),"")</f>
        <v>136.03</v>
      </c>
      <c r="W81" s="7">
        <f>+IFERROR(INDEX('Prix PRO PCS'!$1:$1048576,MATCH(E81,'Prix PRO PCS'!D:D,0),10),"")</f>
        <v>5.57</v>
      </c>
      <c r="X81" s="148" t="str">
        <f t="shared" si="5"/>
        <v>Oui</v>
      </c>
      <c r="Y81" s="24" t="str">
        <f>IFERROR(INDEX(LigneAchat!$1:$1048576,MATCH(E81,LigneAchat!D:D,0),5),"")</f>
        <v/>
      </c>
      <c r="Z81" s="22">
        <f>INDEX(Articles!$1:$1048576,MATCH(E81,Articles!D:D,0),21)</f>
        <v>1547</v>
      </c>
      <c r="AA81" s="22">
        <f t="shared" si="4"/>
        <v>1267</v>
      </c>
      <c r="AB81" s="22">
        <f>+INDEX(Articles!$1:$1048576,MATCH(E81,Articles!D:D,0),23)</f>
        <v>280</v>
      </c>
    </row>
    <row r="82" spans="2:28" ht="15.75">
      <c r="B82" s="8" t="str">
        <f>INDEX(Articles!$1:$1048576,MATCH(E82,Articles!D:D,0),6)</f>
        <v>1</v>
      </c>
      <c r="C82" s="8" t="str">
        <f>INDEX(Articles!$1:$1048576,MATCH(E82,Articles!D:D,0),7)</f>
        <v/>
      </c>
      <c r="D82" s="28" t="str">
        <f>HYPERLINK(INDEX(Articles!$1:$1048576,MATCH(E82,Articles!D:D,0),24),"Lien")</f>
        <v>Lien</v>
      </c>
      <c r="E82" s="3" t="s">
        <v>2272</v>
      </c>
      <c r="F82" s="18" t="str">
        <f>INDEX(Articles!$1:$1048576,MATCH(E82,Articles!D:D,0),5)</f>
        <v>BBE Ø75 PIVOINE JAUNE</v>
      </c>
      <c r="G82" s="18" t="str">
        <f>INDEX(Articles!$1:$1048576,MATCH(E82,Articles!D:D,0),8)</f>
        <v>BOMBE</v>
      </c>
      <c r="H82" s="18" t="str">
        <f>INDEX(Articles!$1:$1048576,MATCH(E82,Articles!D:D,0),9)</f>
        <v>SPHERIQUE</v>
      </c>
      <c r="I82" s="8">
        <f>INDEX(Articles!$1:$1048576,MATCH(E82,Articles!D:D,0),10)</f>
        <v>75</v>
      </c>
      <c r="J82" s="18" t="str">
        <f>INDEX(Articles!$1:$1048576,MATCH(E82,Articles!D:D,0),11)</f>
        <v>PIVOINE</v>
      </c>
      <c r="K82" s="18" t="str">
        <f>INDEX(Articles!$1:$1048576,MATCH(E82,Articles!D:D,0),12)</f>
        <v>JAUNE</v>
      </c>
      <c r="L82" s="8" t="str">
        <f>INDEX(Articles!$1:$1048576,MATCH(E82,Articles!D:D,0),13)</f>
        <v>CN</v>
      </c>
      <c r="M82" s="8" t="str">
        <f>INDEX(Articles!$1:$1048576,MATCH(E82,Articles!D:D,0),14)</f>
        <v>F4</v>
      </c>
      <c r="N82" s="8" t="str">
        <f>INDEX(Articles!$1:$1048576,MATCH(E82,Articles!D:D,0),15)</f>
        <v>1.3G</v>
      </c>
      <c r="O82" s="8" t="str">
        <f>INDEX(Articles!$1:$1048576,MATCH(E82,Articles!D:D,0),16)</f>
        <v>1008-F4-69252667</v>
      </c>
      <c r="P82" s="8">
        <f>INDEX(Articles!$1:$1048576,MATCH(E82,Articles!D:D,0),17)*1000</f>
        <v>140</v>
      </c>
      <c r="Q82" s="8" t="str">
        <f>INDEX(Articles!$1:$1048576,MATCH(E82,Articles!D:D,0),18)</f>
        <v>3</v>
      </c>
      <c r="R82" s="8">
        <f>INDEX(Articles!$1:$1048576,MATCH(E82,Articles!D:D,0),19)</f>
        <v>75</v>
      </c>
      <c r="S82" s="2" t="str">
        <f>IF(INDEX('Unités CA'!$1:$1048576,MATCH(E82,'Unités CA'!D:D,0),5)=0,"",INDEX('Unités CA'!$1:$1048576,MATCH(E82,'Unités CA'!D:D,0),5))</f>
        <v>0060/CA</v>
      </c>
      <c r="T82" s="2" t="str">
        <f>IF(INDEX('Unités BTE'!$1:$1048576,MATCH(E82,'Unités CA'!D:D,0),5)=0,"",INDEX('Unités BTE'!$1:$1048576,MATCH(E82,'Unités CA'!D:D,0),5))</f>
        <v/>
      </c>
      <c r="U82" s="7">
        <f>IFERROR(INDEX('Prix PRO CA'!$1:$1048576,MATCH(E82,'Prix PRO CA'!D:D,0),10),"")</f>
        <v>214.79</v>
      </c>
      <c r="V82" s="7">
        <f>IFERROR(INDEX('Prix PRO CA'!$1:$1048576,MATCH(E82,'Prix PRO BTE'!D:D,0),10),"")</f>
        <v>136.03</v>
      </c>
      <c r="W82" s="7">
        <f>+IFERROR(INDEX('Prix PRO PCS'!$1:$1048576,MATCH(E82,'Prix PRO PCS'!D:D,0),10),"")</f>
        <v>5.57</v>
      </c>
      <c r="X82" s="148" t="str">
        <f t="shared" si="5"/>
        <v>Non</v>
      </c>
      <c r="Y82" s="24">
        <f>IFERROR(INDEX(LigneAchat!$1:$1048576,MATCH(E82,LigneAchat!D:D,0),5),"")</f>
        <v>44287</v>
      </c>
      <c r="Z82" s="22">
        <f>INDEX(Articles!$1:$1048576,MATCH(E82,Articles!D:D,0),21)</f>
        <v>482</v>
      </c>
      <c r="AA82" s="22">
        <f t="shared" si="4"/>
        <v>0</v>
      </c>
      <c r="AB82" s="22">
        <f>+INDEX(Articles!$1:$1048576,MATCH(E82,Articles!D:D,0),23)</f>
        <v>482</v>
      </c>
    </row>
    <row r="83" spans="2:28" ht="15.75">
      <c r="B83" s="8" t="str">
        <f>INDEX(Articles!$1:$1048576,MATCH(E83,Articles!D:D,0),6)</f>
        <v>1</v>
      </c>
      <c r="C83" s="8" t="str">
        <f>INDEX(Articles!$1:$1048576,MATCH(E83,Articles!D:D,0),7)</f>
        <v/>
      </c>
      <c r="D83" s="28" t="str">
        <f>HYPERLINK(INDEX(Articles!$1:$1048576,MATCH(E83,Articles!D:D,0),24),"Lien")</f>
        <v>Lien</v>
      </c>
      <c r="E83" s="3" t="s">
        <v>2275</v>
      </c>
      <c r="F83" s="18" t="str">
        <f>INDEX(Articles!$1:$1048576,MATCH(E83,Articles!D:D,0),5)</f>
        <v>BBE Ø75  PIVOINE VERTE</v>
      </c>
      <c r="G83" s="18" t="str">
        <f>INDEX(Articles!$1:$1048576,MATCH(E83,Articles!D:D,0),8)</f>
        <v>BOMBE</v>
      </c>
      <c r="H83" s="18" t="str">
        <f>INDEX(Articles!$1:$1048576,MATCH(E83,Articles!D:D,0),9)</f>
        <v>SPHERIQUE</v>
      </c>
      <c r="I83" s="8">
        <f>INDEX(Articles!$1:$1048576,MATCH(E83,Articles!D:D,0),10)</f>
        <v>75</v>
      </c>
      <c r="J83" s="18" t="str">
        <f>INDEX(Articles!$1:$1048576,MATCH(E83,Articles!D:D,0),11)</f>
        <v>PIVOINE</v>
      </c>
      <c r="K83" s="18" t="str">
        <f>INDEX(Articles!$1:$1048576,MATCH(E83,Articles!D:D,0),12)</f>
        <v>VERT</v>
      </c>
      <c r="L83" s="8" t="str">
        <f>INDEX(Articles!$1:$1048576,MATCH(E83,Articles!D:D,0),13)</f>
        <v>CN</v>
      </c>
      <c r="M83" s="8" t="str">
        <f>INDEX(Articles!$1:$1048576,MATCH(E83,Articles!D:D,0),14)</f>
        <v>F4</v>
      </c>
      <c r="N83" s="8" t="str">
        <f>INDEX(Articles!$1:$1048576,MATCH(E83,Articles!D:D,0),15)</f>
        <v>1.3G</v>
      </c>
      <c r="O83" s="8" t="str">
        <f>INDEX(Articles!$1:$1048576,MATCH(E83,Articles!D:D,0),16)</f>
        <v>1008-F4-69252667</v>
      </c>
      <c r="P83" s="8">
        <f>INDEX(Articles!$1:$1048576,MATCH(E83,Articles!D:D,0),17)*1000</f>
        <v>140</v>
      </c>
      <c r="Q83" s="8" t="str">
        <f>INDEX(Articles!$1:$1048576,MATCH(E83,Articles!D:D,0),18)</f>
        <v>3</v>
      </c>
      <c r="R83" s="8">
        <f>INDEX(Articles!$1:$1048576,MATCH(E83,Articles!D:D,0),19)</f>
        <v>75</v>
      </c>
      <c r="S83" s="2" t="str">
        <f>IF(INDEX('Unités CA'!$1:$1048576,MATCH(E83,'Unités CA'!D:D,0),5)=0,"",INDEX('Unités CA'!$1:$1048576,MATCH(E83,'Unités CA'!D:D,0),5))</f>
        <v>0060/CA</v>
      </c>
      <c r="T83" s="2" t="str">
        <f>IF(INDEX('Unités BTE'!$1:$1048576,MATCH(E83,'Unités CA'!D:D,0),5)=0,"",INDEX('Unités BTE'!$1:$1048576,MATCH(E83,'Unités CA'!D:D,0),5))</f>
        <v/>
      </c>
      <c r="U83" s="7">
        <f>IFERROR(INDEX('Prix PRO CA'!$1:$1048576,MATCH(E83,'Prix PRO CA'!D:D,0),10),"")</f>
        <v>214.79</v>
      </c>
      <c r="V83" s="7">
        <f>IFERROR(INDEX('Prix PRO CA'!$1:$1048576,MATCH(E83,'Prix PRO BTE'!D:D,0),10),"")</f>
        <v>136.03</v>
      </c>
      <c r="W83" s="7">
        <f>+IFERROR(INDEX('Prix PRO PCS'!$1:$1048576,MATCH(E83,'Prix PRO PCS'!D:D,0),10),"")</f>
        <v>5.57</v>
      </c>
      <c r="X83" s="148" t="str">
        <f t="shared" si="5"/>
        <v>Oui</v>
      </c>
      <c r="Y83" s="24">
        <f>IFERROR(INDEX(LigneAchat!$1:$1048576,MATCH(E83,LigneAchat!D:D,0),5),"")</f>
        <v>44287</v>
      </c>
      <c r="Z83" s="22">
        <f>INDEX(Articles!$1:$1048576,MATCH(E83,Articles!D:D,0),21)</f>
        <v>1852</v>
      </c>
      <c r="AA83" s="22">
        <f t="shared" si="4"/>
        <v>1597</v>
      </c>
      <c r="AB83" s="22">
        <f>+INDEX(Articles!$1:$1048576,MATCH(E83,Articles!D:D,0),23)</f>
        <v>255</v>
      </c>
    </row>
    <row r="84" spans="2:28" ht="15.75">
      <c r="B84" s="8" t="str">
        <f>INDEX(Articles!$1:$1048576,MATCH(E84,Articles!D:D,0),6)</f>
        <v>1</v>
      </c>
      <c r="C84" s="8" t="str">
        <f>INDEX(Articles!$1:$1048576,MATCH(E84,Articles!D:D,0),7)</f>
        <v/>
      </c>
      <c r="D84" s="28" t="str">
        <f>HYPERLINK(INDEX(Articles!$1:$1048576,MATCH(E84,Articles!D:D,0),24),"Lien")</f>
        <v>Lien</v>
      </c>
      <c r="E84" s="3" t="s">
        <v>2278</v>
      </c>
      <c r="F84" s="18" t="str">
        <f>INDEX(Articles!$1:$1048576,MATCH(E84,Articles!D:D,0),5)</f>
        <v>BBE Ø75 PIVOINE ROUGE</v>
      </c>
      <c r="G84" s="18" t="str">
        <f>INDEX(Articles!$1:$1048576,MATCH(E84,Articles!D:D,0),8)</f>
        <v>BOMBE</v>
      </c>
      <c r="H84" s="18" t="str">
        <f>INDEX(Articles!$1:$1048576,MATCH(E84,Articles!D:D,0),9)</f>
        <v>SPHERIQUE</v>
      </c>
      <c r="I84" s="8">
        <f>INDEX(Articles!$1:$1048576,MATCH(E84,Articles!D:D,0),10)</f>
        <v>75</v>
      </c>
      <c r="J84" s="18" t="str">
        <f>INDEX(Articles!$1:$1048576,MATCH(E84,Articles!D:D,0),11)</f>
        <v>PIVOINE</v>
      </c>
      <c r="K84" s="18" t="str">
        <f>INDEX(Articles!$1:$1048576,MATCH(E84,Articles!D:D,0),12)</f>
        <v>ROUGE</v>
      </c>
      <c r="L84" s="8" t="str">
        <f>INDEX(Articles!$1:$1048576,MATCH(E84,Articles!D:D,0),13)</f>
        <v>CN</v>
      </c>
      <c r="M84" s="8" t="str">
        <f>INDEX(Articles!$1:$1048576,MATCH(E84,Articles!D:D,0),14)</f>
        <v>F4</v>
      </c>
      <c r="N84" s="8" t="str">
        <f>INDEX(Articles!$1:$1048576,MATCH(E84,Articles!D:D,0),15)</f>
        <v>1.3G</v>
      </c>
      <c r="O84" s="8" t="str">
        <f>INDEX(Articles!$1:$1048576,MATCH(E84,Articles!D:D,0),16)</f>
        <v>1008-F4-69252667</v>
      </c>
      <c r="P84" s="8">
        <f>INDEX(Articles!$1:$1048576,MATCH(E84,Articles!D:D,0),17)*1000</f>
        <v>140</v>
      </c>
      <c r="Q84" s="8" t="str">
        <f>INDEX(Articles!$1:$1048576,MATCH(E84,Articles!D:D,0),18)</f>
        <v>3</v>
      </c>
      <c r="R84" s="8">
        <f>INDEX(Articles!$1:$1048576,MATCH(E84,Articles!D:D,0),19)</f>
        <v>75</v>
      </c>
      <c r="S84" s="2" t="str">
        <f>IF(INDEX('Unités CA'!$1:$1048576,MATCH(E84,'Unités CA'!D:D,0),5)=0,"",INDEX('Unités CA'!$1:$1048576,MATCH(E84,'Unités CA'!D:D,0),5))</f>
        <v>0060/CA</v>
      </c>
      <c r="T84" s="2" t="str">
        <f>IF(INDEX('Unités BTE'!$1:$1048576,MATCH(E84,'Unités CA'!D:D,0),5)=0,"",INDEX('Unités BTE'!$1:$1048576,MATCH(E84,'Unités CA'!D:D,0),5))</f>
        <v/>
      </c>
      <c r="U84" s="7">
        <f>IFERROR(INDEX('Prix PRO CA'!$1:$1048576,MATCH(E84,'Prix PRO CA'!D:D,0),10),"")</f>
        <v>214.79</v>
      </c>
      <c r="V84" s="7">
        <f>IFERROR(INDEX('Prix PRO CA'!$1:$1048576,MATCH(E84,'Prix PRO BTE'!D:D,0),10),"")</f>
        <v>136.03</v>
      </c>
      <c r="W84" s="7">
        <f>+IFERROR(INDEX('Prix PRO PCS'!$1:$1048576,MATCH(E84,'Prix PRO PCS'!D:D,0),10),"")</f>
        <v>5.57</v>
      </c>
      <c r="X84" s="148" t="str">
        <f t="shared" si="5"/>
        <v>Oui</v>
      </c>
      <c r="Y84" s="24">
        <f>IFERROR(INDEX(LigneAchat!$1:$1048576,MATCH(E84,LigneAchat!D:D,0),5),"")</f>
        <v>44287</v>
      </c>
      <c r="Z84" s="22">
        <f>INDEX(Articles!$1:$1048576,MATCH(E84,Articles!D:D,0),21)</f>
        <v>1890</v>
      </c>
      <c r="AA84" s="22">
        <f t="shared" si="4"/>
        <v>945</v>
      </c>
      <c r="AB84" s="22">
        <f>+INDEX(Articles!$1:$1048576,MATCH(E84,Articles!D:D,0),23)</f>
        <v>945</v>
      </c>
    </row>
    <row r="85" spans="2:28" ht="15.75">
      <c r="B85" s="8" t="str">
        <f>INDEX(Articles!$1:$1048576,MATCH(E85,Articles!D:D,0),6)</f>
        <v>1</v>
      </c>
      <c r="C85" s="8" t="str">
        <f>INDEX(Articles!$1:$1048576,MATCH(E85,Articles!D:D,0),7)</f>
        <v/>
      </c>
      <c r="D85" s="28" t="str">
        <f>HYPERLINK(INDEX(Articles!$1:$1048576,MATCH(E85,Articles!D:D,0),24),"Lien")</f>
        <v>Lien</v>
      </c>
      <c r="E85" s="3" t="s">
        <v>2281</v>
      </c>
      <c r="F85" s="18" t="str">
        <f>INDEX(Articles!$1:$1048576,MATCH(E85,Articles!D:D,0),5)</f>
        <v>BBE Ø75 PIVOINE JAUNE</v>
      </c>
      <c r="G85" s="18" t="str">
        <f>INDEX(Articles!$1:$1048576,MATCH(E85,Articles!D:D,0),8)</f>
        <v>BOMBE</v>
      </c>
      <c r="H85" s="18" t="str">
        <f>INDEX(Articles!$1:$1048576,MATCH(E85,Articles!D:D,0),9)</f>
        <v>SPHERIQUE</v>
      </c>
      <c r="I85" s="8">
        <f>INDEX(Articles!$1:$1048576,MATCH(E85,Articles!D:D,0),10)</f>
        <v>75</v>
      </c>
      <c r="J85" s="18" t="str">
        <f>INDEX(Articles!$1:$1048576,MATCH(E85,Articles!D:D,0),11)</f>
        <v>PIVOINE</v>
      </c>
      <c r="K85" s="18" t="str">
        <f>INDEX(Articles!$1:$1048576,MATCH(E85,Articles!D:D,0),12)</f>
        <v>JAUNE</v>
      </c>
      <c r="L85" s="8" t="str">
        <f>INDEX(Articles!$1:$1048576,MATCH(E85,Articles!D:D,0),13)</f>
        <v>CN</v>
      </c>
      <c r="M85" s="8" t="str">
        <f>INDEX(Articles!$1:$1048576,MATCH(E85,Articles!D:D,0),14)</f>
        <v>F4</v>
      </c>
      <c r="N85" s="8" t="str">
        <f>INDEX(Articles!$1:$1048576,MATCH(E85,Articles!D:D,0),15)</f>
        <v>1.3G</v>
      </c>
      <c r="O85" s="8" t="str">
        <f>INDEX(Articles!$1:$1048576,MATCH(E85,Articles!D:D,0),16)</f>
        <v>1008-F4-69252667</v>
      </c>
      <c r="P85" s="8">
        <f>INDEX(Articles!$1:$1048576,MATCH(E85,Articles!D:D,0),17)*1000</f>
        <v>140</v>
      </c>
      <c r="Q85" s="8" t="str">
        <f>INDEX(Articles!$1:$1048576,MATCH(E85,Articles!D:D,0),18)</f>
        <v>3</v>
      </c>
      <c r="R85" s="8">
        <f>INDEX(Articles!$1:$1048576,MATCH(E85,Articles!D:D,0),19)</f>
        <v>75</v>
      </c>
      <c r="S85" s="2" t="str">
        <f>IF(INDEX('Unités CA'!$1:$1048576,MATCH(E85,'Unités CA'!D:D,0),5)=0,"",INDEX('Unités CA'!$1:$1048576,MATCH(E85,'Unités CA'!D:D,0),5))</f>
        <v>0060/CA</v>
      </c>
      <c r="T85" s="2" t="str">
        <f>IF(INDEX('Unités BTE'!$1:$1048576,MATCH(E85,'Unités CA'!D:D,0),5)=0,"",INDEX('Unités BTE'!$1:$1048576,MATCH(E85,'Unités CA'!D:D,0),5))</f>
        <v/>
      </c>
      <c r="U85" s="7">
        <f>IFERROR(INDEX('Prix PRO CA'!$1:$1048576,MATCH(E85,'Prix PRO CA'!D:D,0),10),"")</f>
        <v>214.79</v>
      </c>
      <c r="V85" s="7">
        <f>IFERROR(INDEX('Prix PRO CA'!$1:$1048576,MATCH(E85,'Prix PRO BTE'!D:D,0),10),"")</f>
        <v>136.03</v>
      </c>
      <c r="W85" s="7">
        <f>+IFERROR(INDEX('Prix PRO PCS'!$1:$1048576,MATCH(E85,'Prix PRO PCS'!D:D,0),10),"")</f>
        <v>5.57</v>
      </c>
      <c r="X85" s="148" t="str">
        <f t="shared" si="5"/>
        <v>Oui</v>
      </c>
      <c r="Y85" s="24" t="str">
        <f>IFERROR(INDEX(LigneAchat!$1:$1048576,MATCH(E85,LigneAchat!D:D,0),5),"")</f>
        <v/>
      </c>
      <c r="Z85" s="22">
        <f>INDEX(Articles!$1:$1048576,MATCH(E85,Articles!D:D,0),21)</f>
        <v>1081</v>
      </c>
      <c r="AA85" s="22">
        <f t="shared" ref="AA85:AA116" si="6">+Z85-AB85</f>
        <v>361</v>
      </c>
      <c r="AB85" s="22">
        <f>+INDEX(Articles!$1:$1048576,MATCH(E85,Articles!D:D,0),23)</f>
        <v>720</v>
      </c>
    </row>
    <row r="86" spans="2:28" ht="15.75">
      <c r="B86" s="8" t="str">
        <f>INDEX(Articles!$1:$1048576,MATCH(E86,Articles!D:D,0),6)</f>
        <v>1</v>
      </c>
      <c r="C86" s="8" t="str">
        <f>INDEX(Articles!$1:$1048576,MATCH(E86,Articles!D:D,0),7)</f>
        <v/>
      </c>
      <c r="D86" s="28" t="str">
        <f>HYPERLINK(INDEX(Articles!$1:$1048576,MATCH(E86,Articles!D:D,0),24),"Lien")</f>
        <v>Lien</v>
      </c>
      <c r="E86" s="3" t="s">
        <v>2284</v>
      </c>
      <c r="F86" s="18" t="str">
        <f>INDEX(Articles!$1:$1048576,MATCH(E86,Articles!D:D,0),5)</f>
        <v>BBE Ø75 PIVOINE MULTICOLORE</v>
      </c>
      <c r="G86" s="18" t="str">
        <f>INDEX(Articles!$1:$1048576,MATCH(E86,Articles!D:D,0),8)</f>
        <v>BOMBE</v>
      </c>
      <c r="H86" s="18" t="str">
        <f>INDEX(Articles!$1:$1048576,MATCH(E86,Articles!D:D,0),9)</f>
        <v>SPHERIQUE</v>
      </c>
      <c r="I86" s="8">
        <f>INDEX(Articles!$1:$1048576,MATCH(E86,Articles!D:D,0),10)</f>
        <v>75</v>
      </c>
      <c r="J86" s="18" t="str">
        <f>INDEX(Articles!$1:$1048576,MATCH(E86,Articles!D:D,0),11)</f>
        <v>PIVOINE</v>
      </c>
      <c r="K86" s="18" t="str">
        <f>INDEX(Articles!$1:$1048576,MATCH(E86,Articles!D:D,0),12)</f>
        <v>MULTICOLORE</v>
      </c>
      <c r="L86" s="8" t="str">
        <f>INDEX(Articles!$1:$1048576,MATCH(E86,Articles!D:D,0),13)</f>
        <v>CN</v>
      </c>
      <c r="M86" s="8" t="str">
        <f>INDEX(Articles!$1:$1048576,MATCH(E86,Articles!D:D,0),14)</f>
        <v>F4</v>
      </c>
      <c r="N86" s="8" t="str">
        <f>INDEX(Articles!$1:$1048576,MATCH(E86,Articles!D:D,0),15)</f>
        <v>1.3G</v>
      </c>
      <c r="O86" s="8" t="str">
        <f>INDEX(Articles!$1:$1048576,MATCH(E86,Articles!D:D,0),16)</f>
        <v>1008-F4-69252667</v>
      </c>
      <c r="P86" s="8">
        <f>INDEX(Articles!$1:$1048576,MATCH(E86,Articles!D:D,0),17)*1000</f>
        <v>140</v>
      </c>
      <c r="Q86" s="8" t="str">
        <f>INDEX(Articles!$1:$1048576,MATCH(E86,Articles!D:D,0),18)</f>
        <v>3</v>
      </c>
      <c r="R86" s="8">
        <f>INDEX(Articles!$1:$1048576,MATCH(E86,Articles!D:D,0),19)</f>
        <v>75</v>
      </c>
      <c r="S86" s="2" t="str">
        <f>IF(INDEX('Unités CA'!$1:$1048576,MATCH(E86,'Unités CA'!D:D,0),5)=0,"",INDEX('Unités CA'!$1:$1048576,MATCH(E86,'Unités CA'!D:D,0),5))</f>
        <v>0060/CA</v>
      </c>
      <c r="T86" s="2" t="str">
        <f>IF(INDEX('Unités BTE'!$1:$1048576,MATCH(E86,'Unités CA'!D:D,0),5)=0,"",INDEX('Unités BTE'!$1:$1048576,MATCH(E86,'Unités CA'!D:D,0),5))</f>
        <v/>
      </c>
      <c r="U86" s="7">
        <f>IFERROR(INDEX('Prix PRO CA'!$1:$1048576,MATCH(E86,'Prix PRO CA'!D:D,0),10),"")</f>
        <v>214.8</v>
      </c>
      <c r="V86" s="7">
        <f>IFERROR(INDEX('Prix PRO CA'!$1:$1048576,MATCH(E86,'Prix PRO BTE'!D:D,0),10),"")</f>
        <v>136.03</v>
      </c>
      <c r="W86" s="7">
        <f>+IFERROR(INDEX('Prix PRO PCS'!$1:$1048576,MATCH(E86,'Prix PRO PCS'!D:D,0),10),"")</f>
        <v>5.57</v>
      </c>
      <c r="X86" s="148" t="str">
        <f t="shared" si="5"/>
        <v>Oui</v>
      </c>
      <c r="Y86" s="24" t="str">
        <f>IFERROR(INDEX(LigneAchat!$1:$1048576,MATCH(E86,LigneAchat!D:D,0),5),"")</f>
        <v/>
      </c>
      <c r="Z86" s="22">
        <f>INDEX(Articles!$1:$1048576,MATCH(E86,Articles!D:D,0),21)</f>
        <v>2860</v>
      </c>
      <c r="AA86" s="22">
        <f t="shared" si="6"/>
        <v>2860</v>
      </c>
      <c r="AB86" s="22">
        <f>+INDEX(Articles!$1:$1048576,MATCH(E86,Articles!D:D,0),23)</f>
        <v>0</v>
      </c>
    </row>
    <row r="87" spans="2:28" ht="15.75">
      <c r="B87" s="8" t="str">
        <f>INDEX(Articles!$1:$1048576,MATCH(E87,Articles!D:D,0),6)</f>
        <v>1</v>
      </c>
      <c r="C87" s="8" t="str">
        <f>INDEX(Articles!$1:$1048576,MATCH(E87,Articles!D:D,0),7)</f>
        <v/>
      </c>
      <c r="D87" s="28" t="str">
        <f>HYPERLINK(INDEX(Articles!$1:$1048576,MATCH(E87,Articles!D:D,0),24),"Lien")</f>
        <v>Lien</v>
      </c>
      <c r="E87" s="3" t="s">
        <v>2287</v>
      </c>
      <c r="F87" s="18" t="str">
        <f>INDEX(Articles!$1:$1048576,MATCH(E87,Articles!D:D,0),5)</f>
        <v>BBE Ø75 PIVOINE ARGENT</v>
      </c>
      <c r="G87" s="18" t="str">
        <f>INDEX(Articles!$1:$1048576,MATCH(E87,Articles!D:D,0),8)</f>
        <v>BOMBE</v>
      </c>
      <c r="H87" s="18" t="str">
        <f>INDEX(Articles!$1:$1048576,MATCH(E87,Articles!D:D,0),9)</f>
        <v>SPHERIQUE</v>
      </c>
      <c r="I87" s="8">
        <f>INDEX(Articles!$1:$1048576,MATCH(E87,Articles!D:D,0),10)</f>
        <v>75</v>
      </c>
      <c r="J87" s="18" t="str">
        <f>INDEX(Articles!$1:$1048576,MATCH(E87,Articles!D:D,0),11)</f>
        <v>PIVOINE</v>
      </c>
      <c r="K87" s="18" t="str">
        <f>INDEX(Articles!$1:$1048576,MATCH(E87,Articles!D:D,0),12)</f>
        <v>ARGENT</v>
      </c>
      <c r="L87" s="8" t="str">
        <f>INDEX(Articles!$1:$1048576,MATCH(E87,Articles!D:D,0),13)</f>
        <v>CN</v>
      </c>
      <c r="M87" s="8" t="str">
        <f>INDEX(Articles!$1:$1048576,MATCH(E87,Articles!D:D,0),14)</f>
        <v>F4</v>
      </c>
      <c r="N87" s="8" t="str">
        <f>INDEX(Articles!$1:$1048576,MATCH(E87,Articles!D:D,0),15)</f>
        <v>1.3G</v>
      </c>
      <c r="O87" s="8" t="str">
        <f>INDEX(Articles!$1:$1048576,MATCH(E87,Articles!D:D,0),16)</f>
        <v>1008-F4-69252667</v>
      </c>
      <c r="P87" s="8">
        <f>INDEX(Articles!$1:$1048576,MATCH(E87,Articles!D:D,0),17)*1000</f>
        <v>140</v>
      </c>
      <c r="Q87" s="8" t="str">
        <f>INDEX(Articles!$1:$1048576,MATCH(E87,Articles!D:D,0),18)</f>
        <v>3</v>
      </c>
      <c r="R87" s="8">
        <f>INDEX(Articles!$1:$1048576,MATCH(E87,Articles!D:D,0),19)</f>
        <v>75</v>
      </c>
      <c r="S87" s="2" t="str">
        <f>IF(INDEX('Unités CA'!$1:$1048576,MATCH(E87,'Unités CA'!D:D,0),5)=0,"",INDEX('Unités CA'!$1:$1048576,MATCH(E87,'Unités CA'!D:D,0),5))</f>
        <v>0060/CA</v>
      </c>
      <c r="T87" s="2" t="str">
        <f>IF(INDEX('Unités BTE'!$1:$1048576,MATCH(E87,'Unités CA'!D:D,0),5)=0,"",INDEX('Unités BTE'!$1:$1048576,MATCH(E87,'Unités CA'!D:D,0),5))</f>
        <v/>
      </c>
      <c r="U87" s="7">
        <f>IFERROR(INDEX('Prix PRO CA'!$1:$1048576,MATCH(E87,'Prix PRO CA'!D:D,0),10),"")</f>
        <v>214.79</v>
      </c>
      <c r="V87" s="7">
        <f>IFERROR(INDEX('Prix PRO CA'!$1:$1048576,MATCH(E87,'Prix PRO BTE'!D:D,0),10),"")</f>
        <v>136.03</v>
      </c>
      <c r="W87" s="7">
        <f>+IFERROR(INDEX('Prix PRO PCS'!$1:$1048576,MATCH(E87,'Prix PRO PCS'!D:D,0),10),"")</f>
        <v>5.57</v>
      </c>
      <c r="X87" s="148" t="str">
        <f t="shared" si="5"/>
        <v>Oui</v>
      </c>
      <c r="Y87" s="24" t="str">
        <f>IFERROR(INDEX(LigneAchat!$1:$1048576,MATCH(E87,LigneAchat!D:D,0),5),"")</f>
        <v/>
      </c>
      <c r="Z87" s="22">
        <f>INDEX(Articles!$1:$1048576,MATCH(E87,Articles!D:D,0),21)</f>
        <v>3731</v>
      </c>
      <c r="AA87" s="22">
        <f t="shared" si="6"/>
        <v>3731</v>
      </c>
      <c r="AB87" s="22">
        <f>+INDEX(Articles!$1:$1048576,MATCH(E87,Articles!D:D,0),23)</f>
        <v>0</v>
      </c>
    </row>
    <row r="88" spans="2:28" ht="15.75">
      <c r="B88" s="8" t="str">
        <f>INDEX(Articles!$1:$1048576,MATCH(E88,Articles!D:D,0),6)</f>
        <v>1</v>
      </c>
      <c r="C88" s="8" t="str">
        <f>INDEX(Articles!$1:$1048576,MATCH(E88,Articles!D:D,0),7)</f>
        <v/>
      </c>
      <c r="D88" s="28" t="str">
        <f>HYPERLINK(INDEX(Articles!$1:$1048576,MATCH(E88,Articles!D:D,0),24),"Lien")</f>
        <v>Lien</v>
      </c>
      <c r="E88" s="3" t="s">
        <v>2290</v>
      </c>
      <c r="F88" s="18" t="str">
        <f>INDEX(Articles!$1:$1048576,MATCH(E88,Articles!D:D,0),5)</f>
        <v>BBE Ø75 PIVOINE VIOLETTE</v>
      </c>
      <c r="G88" s="18" t="str">
        <f>INDEX(Articles!$1:$1048576,MATCH(E88,Articles!D:D,0),8)</f>
        <v>BOMBE</v>
      </c>
      <c r="H88" s="18" t="str">
        <f>INDEX(Articles!$1:$1048576,MATCH(E88,Articles!D:D,0),9)</f>
        <v>SPHERIQUE</v>
      </c>
      <c r="I88" s="8">
        <f>INDEX(Articles!$1:$1048576,MATCH(E88,Articles!D:D,0),10)</f>
        <v>75</v>
      </c>
      <c r="J88" s="18" t="str">
        <f>INDEX(Articles!$1:$1048576,MATCH(E88,Articles!D:D,0),11)</f>
        <v>PIVOINE</v>
      </c>
      <c r="K88" s="18" t="str">
        <f>INDEX(Articles!$1:$1048576,MATCH(E88,Articles!D:D,0),12)</f>
        <v>VIOLET</v>
      </c>
      <c r="L88" s="8" t="str">
        <f>INDEX(Articles!$1:$1048576,MATCH(E88,Articles!D:D,0),13)</f>
        <v>CN</v>
      </c>
      <c r="M88" s="8" t="str">
        <f>INDEX(Articles!$1:$1048576,MATCH(E88,Articles!D:D,0),14)</f>
        <v>F4</v>
      </c>
      <c r="N88" s="8" t="str">
        <f>INDEX(Articles!$1:$1048576,MATCH(E88,Articles!D:D,0),15)</f>
        <v>1.3G</v>
      </c>
      <c r="O88" s="8" t="str">
        <f>INDEX(Articles!$1:$1048576,MATCH(E88,Articles!D:D,0),16)</f>
        <v>1008-F4-69252667</v>
      </c>
      <c r="P88" s="8">
        <f>INDEX(Articles!$1:$1048576,MATCH(E88,Articles!D:D,0),17)*1000</f>
        <v>140</v>
      </c>
      <c r="Q88" s="8" t="str">
        <f>INDEX(Articles!$1:$1048576,MATCH(E88,Articles!D:D,0),18)</f>
        <v>3</v>
      </c>
      <c r="R88" s="8">
        <f>INDEX(Articles!$1:$1048576,MATCH(E88,Articles!D:D,0),19)</f>
        <v>75</v>
      </c>
      <c r="S88" s="2" t="str">
        <f>IF(INDEX('Unités CA'!$1:$1048576,MATCH(E88,'Unités CA'!D:D,0),5)=0,"",INDEX('Unités CA'!$1:$1048576,MATCH(E88,'Unités CA'!D:D,0),5))</f>
        <v>0060/CA</v>
      </c>
      <c r="T88" s="2" t="str">
        <f>IF(INDEX('Unités BTE'!$1:$1048576,MATCH(E88,'Unités CA'!D:D,0),5)=0,"",INDEX('Unités BTE'!$1:$1048576,MATCH(E88,'Unités CA'!D:D,0),5))</f>
        <v/>
      </c>
      <c r="U88" s="7">
        <f>IFERROR(INDEX('Prix PRO CA'!$1:$1048576,MATCH(E88,'Prix PRO CA'!D:D,0),10),"")</f>
        <v>214.79</v>
      </c>
      <c r="V88" s="7">
        <f>IFERROR(INDEX('Prix PRO CA'!$1:$1048576,MATCH(E88,'Prix PRO BTE'!D:D,0),10),"")</f>
        <v>136.03</v>
      </c>
      <c r="W88" s="7">
        <f>+IFERROR(INDEX('Prix PRO PCS'!$1:$1048576,MATCH(E88,'Prix PRO PCS'!D:D,0),10),"")</f>
        <v>5.57</v>
      </c>
      <c r="X88" s="148" t="str">
        <f t="shared" si="5"/>
        <v>Oui</v>
      </c>
      <c r="Y88" s="24">
        <f>IFERROR(INDEX(LigneAchat!$1:$1048576,MATCH(E88,LigneAchat!D:D,0),5),"")</f>
        <v>44287</v>
      </c>
      <c r="Z88" s="22">
        <f>INDEX(Articles!$1:$1048576,MATCH(E88,Articles!D:D,0),21)</f>
        <v>1570</v>
      </c>
      <c r="AA88" s="22">
        <f t="shared" si="6"/>
        <v>1195</v>
      </c>
      <c r="AB88" s="22">
        <f>+INDEX(Articles!$1:$1048576,MATCH(E88,Articles!D:D,0),23)</f>
        <v>375</v>
      </c>
    </row>
    <row r="89" spans="2:28" ht="15.75">
      <c r="B89" s="8" t="str">
        <f>INDEX(Articles!$1:$1048576,MATCH(E89,Articles!D:D,0),6)</f>
        <v>1</v>
      </c>
      <c r="C89" s="8" t="str">
        <f>INDEX(Articles!$1:$1048576,MATCH(E89,Articles!D:D,0),7)</f>
        <v/>
      </c>
      <c r="D89" s="28" t="str">
        <f>HYPERLINK(INDEX(Articles!$1:$1048576,MATCH(E89,Articles!D:D,0),24),"Lien")</f>
        <v>Lien</v>
      </c>
      <c r="E89" s="3" t="s">
        <v>2298</v>
      </c>
      <c r="F89" s="18" t="str">
        <f>INDEX(Articles!$1:$1048576,MATCH(E89,Articles!D:D,0),5)</f>
        <v>BBE Ø75 PIVOINE ROSE</v>
      </c>
      <c r="G89" s="18" t="str">
        <f>INDEX(Articles!$1:$1048576,MATCH(E89,Articles!D:D,0),8)</f>
        <v>BOMBE</v>
      </c>
      <c r="H89" s="18" t="str">
        <f>INDEX(Articles!$1:$1048576,MATCH(E89,Articles!D:D,0),9)</f>
        <v>SPHERIQUE</v>
      </c>
      <c r="I89" s="8">
        <f>INDEX(Articles!$1:$1048576,MATCH(E89,Articles!D:D,0),10)</f>
        <v>75</v>
      </c>
      <c r="J89" s="18" t="str">
        <f>INDEX(Articles!$1:$1048576,MATCH(E89,Articles!D:D,0),11)</f>
        <v>PIVOINE</v>
      </c>
      <c r="K89" s="18" t="str">
        <f>INDEX(Articles!$1:$1048576,MATCH(E89,Articles!D:D,0),12)</f>
        <v>ROSE</v>
      </c>
      <c r="L89" s="8" t="str">
        <f>INDEX(Articles!$1:$1048576,MATCH(E89,Articles!D:D,0),13)</f>
        <v>CN</v>
      </c>
      <c r="M89" s="8" t="str">
        <f>INDEX(Articles!$1:$1048576,MATCH(E89,Articles!D:D,0),14)</f>
        <v>F4</v>
      </c>
      <c r="N89" s="8" t="str">
        <f>INDEX(Articles!$1:$1048576,MATCH(E89,Articles!D:D,0),15)</f>
        <v>1.3G</v>
      </c>
      <c r="O89" s="8" t="str">
        <f>INDEX(Articles!$1:$1048576,MATCH(E89,Articles!D:D,0),16)</f>
        <v>1008-F4-69252667</v>
      </c>
      <c r="P89" s="8">
        <f>INDEX(Articles!$1:$1048576,MATCH(E89,Articles!D:D,0),17)*1000</f>
        <v>140</v>
      </c>
      <c r="Q89" s="8" t="str">
        <f>INDEX(Articles!$1:$1048576,MATCH(E89,Articles!D:D,0),18)</f>
        <v>3</v>
      </c>
      <c r="R89" s="8">
        <f>INDEX(Articles!$1:$1048576,MATCH(E89,Articles!D:D,0),19)</f>
        <v>75</v>
      </c>
      <c r="S89" s="2" t="str">
        <f>IF(INDEX('Unités CA'!$1:$1048576,MATCH(E89,'Unités CA'!D:D,0),5)=0,"",INDEX('Unités CA'!$1:$1048576,MATCH(E89,'Unités CA'!D:D,0),5))</f>
        <v>0060/CA</v>
      </c>
      <c r="T89" s="2" t="str">
        <f>IF(INDEX('Unités BTE'!$1:$1048576,MATCH(E89,'Unités CA'!D:D,0),5)=0,"",INDEX('Unités BTE'!$1:$1048576,MATCH(E89,'Unités CA'!D:D,0),5))</f>
        <v/>
      </c>
      <c r="U89" s="7">
        <f>IFERROR(INDEX('Prix PRO CA'!$1:$1048576,MATCH(E89,'Prix PRO CA'!D:D,0),10),"")</f>
        <v>214.79</v>
      </c>
      <c r="V89" s="7">
        <f>IFERROR(INDEX('Prix PRO CA'!$1:$1048576,MATCH(E89,'Prix PRO BTE'!D:D,0),10),"")</f>
        <v>83</v>
      </c>
      <c r="W89" s="7">
        <f>+IFERROR(INDEX('Prix PRO PCS'!$1:$1048576,MATCH(E89,'Prix PRO PCS'!D:D,0),10),"")</f>
        <v>5.57</v>
      </c>
      <c r="X89" s="148" t="str">
        <f t="shared" si="5"/>
        <v>Oui</v>
      </c>
      <c r="Y89" s="24">
        <f>IFERROR(INDEX(LigneAchat!$1:$1048576,MATCH(E89,LigneAchat!D:D,0),5),"")</f>
        <v>44287</v>
      </c>
      <c r="Z89" s="22">
        <f>INDEX(Articles!$1:$1048576,MATCH(E89,Articles!D:D,0),21)</f>
        <v>1152</v>
      </c>
      <c r="AA89" s="22">
        <f t="shared" si="6"/>
        <v>1152</v>
      </c>
      <c r="AB89" s="22">
        <f>+INDEX(Articles!$1:$1048576,MATCH(E89,Articles!D:D,0),23)</f>
        <v>0</v>
      </c>
    </row>
    <row r="90" spans="2:28" ht="15.75">
      <c r="B90" s="8" t="str">
        <f>INDEX(Articles!$1:$1048576,MATCH(E90,Articles!D:D,0),6)</f>
        <v>1</v>
      </c>
      <c r="C90" s="8" t="str">
        <f>INDEX(Articles!$1:$1048576,MATCH(E90,Articles!D:D,0),7)</f>
        <v/>
      </c>
      <c r="D90" s="28" t="str">
        <f>HYPERLINK(INDEX(Articles!$1:$1048576,MATCH(E90,Articles!D:D,0),24),"Lien")</f>
        <v>Lien</v>
      </c>
      <c r="E90" s="3" t="s">
        <v>2301</v>
      </c>
      <c r="F90" s="18" t="str">
        <f>INDEX(Articles!$1:$1048576,MATCH(E90,Articles!D:D,0),5)</f>
        <v>BBE Ø75 PIVOINE ORANGE</v>
      </c>
      <c r="G90" s="18" t="str">
        <f>INDEX(Articles!$1:$1048576,MATCH(E90,Articles!D:D,0),8)</f>
        <v>BOMBE</v>
      </c>
      <c r="H90" s="18" t="str">
        <f>INDEX(Articles!$1:$1048576,MATCH(E90,Articles!D:D,0),9)</f>
        <v>SPHERIQUE</v>
      </c>
      <c r="I90" s="8">
        <f>INDEX(Articles!$1:$1048576,MATCH(E90,Articles!D:D,0),10)</f>
        <v>75</v>
      </c>
      <c r="J90" s="18" t="str">
        <f>INDEX(Articles!$1:$1048576,MATCH(E90,Articles!D:D,0),11)</f>
        <v>PIVOINE</v>
      </c>
      <c r="K90" s="18" t="str">
        <f>INDEX(Articles!$1:$1048576,MATCH(E90,Articles!D:D,0),12)</f>
        <v>ORANGE</v>
      </c>
      <c r="L90" s="8" t="str">
        <f>INDEX(Articles!$1:$1048576,MATCH(E90,Articles!D:D,0),13)</f>
        <v>CN</v>
      </c>
      <c r="M90" s="8" t="str">
        <f>INDEX(Articles!$1:$1048576,MATCH(E90,Articles!D:D,0),14)</f>
        <v>F4</v>
      </c>
      <c r="N90" s="8" t="str">
        <f>INDEX(Articles!$1:$1048576,MATCH(E90,Articles!D:D,0),15)</f>
        <v>1.3G</v>
      </c>
      <c r="O90" s="8" t="str">
        <f>INDEX(Articles!$1:$1048576,MATCH(E90,Articles!D:D,0),16)</f>
        <v>1008-F4-69252667</v>
      </c>
      <c r="P90" s="8">
        <f>INDEX(Articles!$1:$1048576,MATCH(E90,Articles!D:D,0),17)*1000</f>
        <v>140</v>
      </c>
      <c r="Q90" s="8" t="str">
        <f>INDEX(Articles!$1:$1048576,MATCH(E90,Articles!D:D,0),18)</f>
        <v>3</v>
      </c>
      <c r="R90" s="8">
        <f>INDEX(Articles!$1:$1048576,MATCH(E90,Articles!D:D,0),19)</f>
        <v>75</v>
      </c>
      <c r="S90" s="2" t="str">
        <f>IF(INDEX('Unités CA'!$1:$1048576,MATCH(E90,'Unités CA'!D:D,0),5)=0,"",INDEX('Unités CA'!$1:$1048576,MATCH(E90,'Unités CA'!D:D,0),5))</f>
        <v>0060/CA</v>
      </c>
      <c r="T90" s="2" t="str">
        <f>IF(INDEX('Unités BTE'!$1:$1048576,MATCH(E90,'Unités CA'!D:D,0),5)=0,"",INDEX('Unités BTE'!$1:$1048576,MATCH(E90,'Unités CA'!D:D,0),5))</f>
        <v/>
      </c>
      <c r="U90" s="7">
        <f>IFERROR(INDEX('Prix PRO CA'!$1:$1048576,MATCH(E90,'Prix PRO CA'!D:D,0),10),"")</f>
        <v>214.79</v>
      </c>
      <c r="V90" s="7">
        <f>IFERROR(INDEX('Prix PRO CA'!$1:$1048576,MATCH(E90,'Prix PRO BTE'!D:D,0),10),"")</f>
        <v>83</v>
      </c>
      <c r="W90" s="7">
        <f>+IFERROR(INDEX('Prix PRO PCS'!$1:$1048576,MATCH(E90,'Prix PRO PCS'!D:D,0),10),"")</f>
        <v>5.57</v>
      </c>
      <c r="X90" s="148" t="str">
        <f t="shared" si="5"/>
        <v>Oui</v>
      </c>
      <c r="Y90" s="24" t="str">
        <f>IFERROR(INDEX(LigneAchat!$1:$1048576,MATCH(E90,LigneAchat!D:D,0),5),"")</f>
        <v/>
      </c>
      <c r="Z90" s="22">
        <f>INDEX(Articles!$1:$1048576,MATCH(E90,Articles!D:D,0),21)</f>
        <v>1440</v>
      </c>
      <c r="AA90" s="22">
        <f t="shared" si="6"/>
        <v>1334</v>
      </c>
      <c r="AB90" s="22">
        <f>+INDEX(Articles!$1:$1048576,MATCH(E90,Articles!D:D,0),23)</f>
        <v>106</v>
      </c>
    </row>
    <row r="91" spans="2:28" ht="15.75">
      <c r="B91" s="8" t="str">
        <f>INDEX(Articles!$1:$1048576,MATCH(E91,Articles!D:D,0),6)</f>
        <v>1</v>
      </c>
      <c r="C91" s="8" t="str">
        <f>INDEX(Articles!$1:$1048576,MATCH(E91,Articles!D:D,0),7)</f>
        <v/>
      </c>
      <c r="D91" s="28" t="str">
        <f>HYPERLINK(INDEX(Articles!$1:$1048576,MATCH(E91,Articles!D:D,0),24),"Lien")</f>
        <v>Lien</v>
      </c>
      <c r="E91" s="3" t="s">
        <v>2671</v>
      </c>
      <c r="F91" s="18" t="str">
        <f>INDEX(Articles!$1:$1048576,MATCH(E91,Articles!D:D,0),5)</f>
        <v>BBE Ø75 SAULE PLEUREUR</v>
      </c>
      <c r="G91" s="18" t="str">
        <f>INDEX(Articles!$1:$1048576,MATCH(E91,Articles!D:D,0),8)</f>
        <v>BOMBE</v>
      </c>
      <c r="H91" s="18" t="str">
        <f>INDEX(Articles!$1:$1048576,MATCH(E91,Articles!D:D,0),9)</f>
        <v>SPHERIQUE</v>
      </c>
      <c r="I91" s="8">
        <f>INDEX(Articles!$1:$1048576,MATCH(E91,Articles!D:D,0),10)</f>
        <v>75</v>
      </c>
      <c r="J91" s="18" t="str">
        <f>INDEX(Articles!$1:$1048576,MATCH(E91,Articles!D:D,0),11)</f>
        <v>PLEUREUR</v>
      </c>
      <c r="K91" s="18" t="str">
        <f>INDEX(Articles!$1:$1048576,MATCH(E91,Articles!D:D,0),12)</f>
        <v>OR</v>
      </c>
      <c r="L91" s="8" t="str">
        <f>INDEX(Articles!$1:$1048576,MATCH(E91,Articles!D:D,0),13)</f>
        <v>CN</v>
      </c>
      <c r="M91" s="8" t="str">
        <f>INDEX(Articles!$1:$1048576,MATCH(E91,Articles!D:D,0),14)</f>
        <v>F4</v>
      </c>
      <c r="N91" s="8" t="str">
        <f>INDEX(Articles!$1:$1048576,MATCH(E91,Articles!D:D,0),15)</f>
        <v>1.3G</v>
      </c>
      <c r="O91" s="8" t="str">
        <f>INDEX(Articles!$1:$1048576,MATCH(E91,Articles!D:D,0),16)</f>
        <v>1008-F4-69252667</v>
      </c>
      <c r="P91" s="8">
        <f>INDEX(Articles!$1:$1048576,MATCH(E91,Articles!D:D,0),17)*1000</f>
        <v>140</v>
      </c>
      <c r="Q91" s="8" t="str">
        <f>INDEX(Articles!$1:$1048576,MATCH(E91,Articles!D:D,0),18)</f>
        <v>3</v>
      </c>
      <c r="R91" s="8">
        <f>INDEX(Articles!$1:$1048576,MATCH(E91,Articles!D:D,0),19)</f>
        <v>75</v>
      </c>
      <c r="S91" s="2" t="str">
        <f>IF(INDEX('Unités CA'!$1:$1048576,MATCH(E91,'Unités CA'!D:D,0),5)=0,"",INDEX('Unités CA'!$1:$1048576,MATCH(E91,'Unités CA'!D:D,0),5))</f>
        <v>0060/CA</v>
      </c>
      <c r="T91" s="2" t="str">
        <f>IF(INDEX('Unités BTE'!$1:$1048576,MATCH(E91,'Unités CA'!D:D,0),5)=0,"",INDEX('Unités BTE'!$1:$1048576,MATCH(E91,'Unités CA'!D:D,0),5))</f>
        <v/>
      </c>
      <c r="U91" s="7">
        <f>IFERROR(INDEX('Prix PRO CA'!$1:$1048576,MATCH(E91,'Prix PRO CA'!D:D,0),10),"")</f>
        <v>296.56</v>
      </c>
      <c r="V91" s="7">
        <f>IFERROR(INDEX('Prix PRO CA'!$1:$1048576,MATCH(E91,'Prix PRO BTE'!D:D,0),10),"")</f>
        <v>157.51</v>
      </c>
      <c r="W91" s="7">
        <f>+IFERROR(INDEX('Prix PRO PCS'!$1:$1048576,MATCH(E91,'Prix PRO PCS'!D:D,0),10),"")</f>
        <v>7.2</v>
      </c>
      <c r="X91" s="148" t="str">
        <f t="shared" si="5"/>
        <v>Oui</v>
      </c>
      <c r="Y91" s="24" t="str">
        <f>IFERROR(INDEX(LigneAchat!$1:$1048576,MATCH(E91,LigneAchat!D:D,0),5),"")</f>
        <v/>
      </c>
      <c r="Z91" s="22">
        <f>INDEX(Articles!$1:$1048576,MATCH(E91,Articles!D:D,0),21)</f>
        <v>3189</v>
      </c>
      <c r="AA91" s="22">
        <f t="shared" si="6"/>
        <v>3189</v>
      </c>
      <c r="AB91" s="22">
        <f>+INDEX(Articles!$1:$1048576,MATCH(E91,Articles!D:D,0),23)</f>
        <v>0</v>
      </c>
    </row>
    <row r="92" spans="2:28" ht="15.75">
      <c r="B92" s="8" t="str">
        <f>INDEX(Articles!$1:$1048576,MATCH(E92,Articles!D:D,0),6)</f>
        <v>1</v>
      </c>
      <c r="C92" s="8" t="str">
        <f>INDEX(Articles!$1:$1048576,MATCH(E92,Articles!D:D,0),7)</f>
        <v/>
      </c>
      <c r="D92" s="28" t="str">
        <f>HYPERLINK(INDEX(Articles!$1:$1048576,MATCH(E92,Articles!D:D,0),24),"Lien")</f>
        <v>Lien</v>
      </c>
      <c r="E92" s="3" t="s">
        <v>2125</v>
      </c>
      <c r="F92" s="18" t="str">
        <f>INDEX(Articles!$1:$1048576,MATCH(E92,Articles!D:D,0),5)</f>
        <v>BBE Ø75 FILET D'OR (PREMIUM)</v>
      </c>
      <c r="G92" s="18" t="str">
        <f>INDEX(Articles!$1:$1048576,MATCH(E92,Articles!D:D,0),8)</f>
        <v>BOMBE</v>
      </c>
      <c r="H92" s="18" t="str">
        <f>INDEX(Articles!$1:$1048576,MATCH(E92,Articles!D:D,0),9)</f>
        <v>SPHERIQUE</v>
      </c>
      <c r="I92" s="8">
        <f>INDEX(Articles!$1:$1048576,MATCH(E92,Articles!D:D,0),10)</f>
        <v>75</v>
      </c>
      <c r="J92" s="18" t="str">
        <f>INDEX(Articles!$1:$1048576,MATCH(E92,Articles!D:D,0),11)</f>
        <v>PLEUREUR</v>
      </c>
      <c r="K92" s="18" t="str">
        <f>INDEX(Articles!$1:$1048576,MATCH(E92,Articles!D:D,0),12)</f>
        <v>KAMURO</v>
      </c>
      <c r="L92" s="8" t="str">
        <f>INDEX(Articles!$1:$1048576,MATCH(E92,Articles!D:D,0),13)</f>
        <v>CN</v>
      </c>
      <c r="M92" s="8" t="str">
        <f>INDEX(Articles!$1:$1048576,MATCH(E92,Articles!D:D,0),14)</f>
        <v>F4</v>
      </c>
      <c r="N92" s="8" t="str">
        <f>INDEX(Articles!$1:$1048576,MATCH(E92,Articles!D:D,0),15)</f>
        <v>1.3G</v>
      </c>
      <c r="O92" s="8" t="str">
        <f>INDEX(Articles!$1:$1048576,MATCH(E92,Articles!D:D,0),16)</f>
        <v>1008-F4-69245223</v>
      </c>
      <c r="P92" s="8">
        <f>INDEX(Articles!$1:$1048576,MATCH(E92,Articles!D:D,0),17)*1000</f>
        <v>135</v>
      </c>
      <c r="Q92" s="8" t="str">
        <f>INDEX(Articles!$1:$1048576,MATCH(E92,Articles!D:D,0),18)</f>
        <v>3</v>
      </c>
      <c r="R92" s="8">
        <f>INDEX(Articles!$1:$1048576,MATCH(E92,Articles!D:D,0),19)</f>
        <v>75</v>
      </c>
      <c r="S92" s="2" t="str">
        <f>IF(INDEX('Unités CA'!$1:$1048576,MATCH(E92,'Unités CA'!D:D,0),5)=0,"",INDEX('Unités CA'!$1:$1048576,MATCH(E92,'Unités CA'!D:D,0),5))</f>
        <v>0060/CA</v>
      </c>
      <c r="T92" s="2" t="str">
        <f>IF(INDEX('Unités BTE'!$1:$1048576,MATCH(E92,'Unités CA'!D:D,0),5)=0,"",INDEX('Unités BTE'!$1:$1048576,MATCH(E92,'Unités CA'!D:D,0),5))</f>
        <v/>
      </c>
      <c r="U92" s="7">
        <f>IFERROR(INDEX('Prix PRO CA'!$1:$1048576,MATCH(E92,'Prix PRO CA'!D:D,0),10),"")</f>
        <v>296.56</v>
      </c>
      <c r="V92" s="7">
        <f>IFERROR(INDEX('Prix PRO CA'!$1:$1048576,MATCH(E92,'Prix PRO BTE'!D:D,0),10),"")</f>
        <v>219.32</v>
      </c>
      <c r="W92" s="7">
        <f>+IFERROR(INDEX('Prix PRO PCS'!$1:$1048576,MATCH(E92,'Prix PRO PCS'!D:D,0),10),"")</f>
        <v>7.2</v>
      </c>
      <c r="X92" s="148" t="str">
        <f t="shared" si="5"/>
        <v>Oui</v>
      </c>
      <c r="Y92" s="24">
        <f>IFERROR(INDEX(LigneAchat!$1:$1048576,MATCH(E92,LigneAchat!D:D,0),5),"")</f>
        <v>44326</v>
      </c>
      <c r="Z92" s="22">
        <f>INDEX(Articles!$1:$1048576,MATCH(E92,Articles!D:D,0),21)</f>
        <v>1142</v>
      </c>
      <c r="AA92" s="22">
        <f t="shared" si="6"/>
        <v>1142</v>
      </c>
      <c r="AB92" s="22">
        <f>+INDEX(Articles!$1:$1048576,MATCH(E92,Articles!D:D,0),23)</f>
        <v>0</v>
      </c>
    </row>
    <row r="93" spans="2:28" ht="15.75">
      <c r="B93" s="8" t="str">
        <f>INDEX(Articles!$1:$1048576,MATCH(E93,Articles!D:D,0),6)</f>
        <v>1</v>
      </c>
      <c r="C93" s="8" t="str">
        <f>INDEX(Articles!$1:$1048576,MATCH(E93,Articles!D:D,0),7)</f>
        <v/>
      </c>
      <c r="D93" s="28" t="str">
        <f>HYPERLINK(INDEX(Articles!$1:$1048576,MATCH(E93,Articles!D:D,0),24),"Lien")</f>
        <v>Lien</v>
      </c>
      <c r="E93" s="3" t="s">
        <v>2129</v>
      </c>
      <c r="F93" s="18" t="str">
        <f>INDEX(Articles!$1:$1048576,MATCH(E93,Articles!D:D,0),5)</f>
        <v>BBE Ø75 FILET D'ARGENT (PREMIUM)</v>
      </c>
      <c r="G93" s="18" t="str">
        <f>INDEX(Articles!$1:$1048576,MATCH(E93,Articles!D:D,0),8)</f>
        <v>BOMBE</v>
      </c>
      <c r="H93" s="18" t="str">
        <f>INDEX(Articles!$1:$1048576,MATCH(E93,Articles!D:D,0),9)</f>
        <v>SPHERIQUE</v>
      </c>
      <c r="I93" s="8">
        <f>INDEX(Articles!$1:$1048576,MATCH(E93,Articles!D:D,0),10)</f>
        <v>75</v>
      </c>
      <c r="J93" s="18" t="str">
        <f>INDEX(Articles!$1:$1048576,MATCH(E93,Articles!D:D,0),11)</f>
        <v>PLEUREUR</v>
      </c>
      <c r="K93" s="18" t="str">
        <f>INDEX(Articles!$1:$1048576,MATCH(E93,Articles!D:D,0),12)</f>
        <v>ARGENT</v>
      </c>
      <c r="L93" s="8" t="str">
        <f>INDEX(Articles!$1:$1048576,MATCH(E93,Articles!D:D,0),13)</f>
        <v>CN</v>
      </c>
      <c r="M93" s="8" t="str">
        <f>INDEX(Articles!$1:$1048576,MATCH(E93,Articles!D:D,0),14)</f>
        <v>F4</v>
      </c>
      <c r="N93" s="8" t="str">
        <f>INDEX(Articles!$1:$1048576,MATCH(E93,Articles!D:D,0),15)</f>
        <v>1.3G</v>
      </c>
      <c r="O93" s="8" t="str">
        <f>INDEX(Articles!$1:$1048576,MATCH(E93,Articles!D:D,0),16)</f>
        <v>1008-F4-69245223</v>
      </c>
      <c r="P93" s="8">
        <f>INDEX(Articles!$1:$1048576,MATCH(E93,Articles!D:D,0),17)*1000</f>
        <v>157</v>
      </c>
      <c r="Q93" s="8" t="str">
        <f>INDEX(Articles!$1:$1048576,MATCH(E93,Articles!D:D,0),18)</f>
        <v>3</v>
      </c>
      <c r="R93" s="8">
        <f>INDEX(Articles!$1:$1048576,MATCH(E93,Articles!D:D,0),19)</f>
        <v>75</v>
      </c>
      <c r="S93" s="2" t="str">
        <f>IF(INDEX('Unités CA'!$1:$1048576,MATCH(E93,'Unités CA'!D:D,0),5)=0,"",INDEX('Unités CA'!$1:$1048576,MATCH(E93,'Unités CA'!D:D,0),5))</f>
        <v>0060/CA</v>
      </c>
      <c r="T93" s="2" t="str">
        <f>IF(INDEX('Unités BTE'!$1:$1048576,MATCH(E93,'Unités CA'!D:D,0),5)=0,"",INDEX('Unités BTE'!$1:$1048576,MATCH(E93,'Unités CA'!D:D,0),5))</f>
        <v/>
      </c>
      <c r="U93" s="7">
        <f>IFERROR(INDEX('Prix PRO CA'!$1:$1048576,MATCH(E93,'Prix PRO CA'!D:D,0),10),"")</f>
        <v>296.56</v>
      </c>
      <c r="V93" s="7">
        <f>IFERROR(INDEX('Prix PRO CA'!$1:$1048576,MATCH(E93,'Prix PRO BTE'!D:D,0),10),"")</f>
        <v>219.32</v>
      </c>
      <c r="W93" s="7">
        <f>+IFERROR(INDEX('Prix PRO PCS'!$1:$1048576,MATCH(E93,'Prix PRO PCS'!D:D,0),10),"")</f>
        <v>7.2</v>
      </c>
      <c r="X93" s="148" t="str">
        <f t="shared" si="5"/>
        <v>Oui</v>
      </c>
      <c r="Y93" s="24" t="str">
        <f>IFERROR(INDEX(LigneAchat!$1:$1048576,MATCH(E93,LigneAchat!D:D,0),5),"")</f>
        <v/>
      </c>
      <c r="Z93" s="22">
        <f>INDEX(Articles!$1:$1048576,MATCH(E93,Articles!D:D,0),21)</f>
        <v>1548</v>
      </c>
      <c r="AA93" s="22">
        <f t="shared" si="6"/>
        <v>488</v>
      </c>
      <c r="AB93" s="22">
        <f>+INDEX(Articles!$1:$1048576,MATCH(E93,Articles!D:D,0),23)</f>
        <v>1060</v>
      </c>
    </row>
    <row r="94" spans="2:28" ht="15.75">
      <c r="B94" s="8" t="str">
        <f>INDEX(Articles!$1:$1048576,MATCH(E94,Articles!D:D,0),6)</f>
        <v>1</v>
      </c>
      <c r="C94" s="8" t="str">
        <f>INDEX(Articles!$1:$1048576,MATCH(E94,Articles!D:D,0),7)</f>
        <v/>
      </c>
      <c r="D94" s="28" t="str">
        <f>HYPERLINK(INDEX(Articles!$1:$1048576,MATCH(E94,Articles!D:D,0),24),"Lien")</f>
        <v>Lien</v>
      </c>
      <c r="E94" s="3" t="s">
        <v>2293</v>
      </c>
      <c r="F94" s="18" t="str">
        <f>INDEX(Articles!$1:$1048576,MATCH(E94,Articles!D:D,0),5)</f>
        <v>BBE Ø75 FILET D'OR</v>
      </c>
      <c r="G94" s="18" t="str">
        <f>INDEX(Articles!$1:$1048576,MATCH(E94,Articles!D:D,0),8)</f>
        <v>BOMBE</v>
      </c>
      <c r="H94" s="18" t="str">
        <f>INDEX(Articles!$1:$1048576,MATCH(E94,Articles!D:D,0),9)</f>
        <v>SPHERIQUE</v>
      </c>
      <c r="I94" s="8">
        <f>INDEX(Articles!$1:$1048576,MATCH(E94,Articles!D:D,0),10)</f>
        <v>75</v>
      </c>
      <c r="J94" s="18" t="str">
        <f>INDEX(Articles!$1:$1048576,MATCH(E94,Articles!D:D,0),11)</f>
        <v>PLEUREUR</v>
      </c>
      <c r="K94" s="18" t="str">
        <f>INDEX(Articles!$1:$1048576,MATCH(E94,Articles!D:D,0),12)</f>
        <v>KAMURO</v>
      </c>
      <c r="L94" s="8" t="str">
        <f>INDEX(Articles!$1:$1048576,MATCH(E94,Articles!D:D,0),13)</f>
        <v>CN</v>
      </c>
      <c r="M94" s="8" t="str">
        <f>INDEX(Articles!$1:$1048576,MATCH(E94,Articles!D:D,0),14)</f>
        <v>F4</v>
      </c>
      <c r="N94" s="8" t="str">
        <f>INDEX(Articles!$1:$1048576,MATCH(E94,Articles!D:D,0),15)</f>
        <v>1.3G</v>
      </c>
      <c r="O94" s="8" t="str">
        <f>INDEX(Articles!$1:$1048576,MATCH(E94,Articles!D:D,0),16)</f>
        <v>1008-F4-69252667</v>
      </c>
      <c r="P94" s="8">
        <f>INDEX(Articles!$1:$1048576,MATCH(E94,Articles!D:D,0),17)*1000</f>
        <v>140</v>
      </c>
      <c r="Q94" s="8" t="str">
        <f>INDEX(Articles!$1:$1048576,MATCH(E94,Articles!D:D,0),18)</f>
        <v>3</v>
      </c>
      <c r="R94" s="8">
        <f>INDEX(Articles!$1:$1048576,MATCH(E94,Articles!D:D,0),19)</f>
        <v>75</v>
      </c>
      <c r="S94" s="2" t="str">
        <f>IF(INDEX('Unités CA'!$1:$1048576,MATCH(E94,'Unités CA'!D:D,0),5)=0,"",INDEX('Unités CA'!$1:$1048576,MATCH(E94,'Unités CA'!D:D,0),5))</f>
        <v>0060/CA</v>
      </c>
      <c r="T94" s="2" t="str">
        <f>IF(INDEX('Unités BTE'!$1:$1048576,MATCH(E94,'Unités CA'!D:D,0),5)=0,"",INDEX('Unités BTE'!$1:$1048576,MATCH(E94,'Unités CA'!D:D,0),5))</f>
        <v/>
      </c>
      <c r="U94" s="7">
        <f>IFERROR(INDEX('Prix PRO CA'!$1:$1048576,MATCH(E94,'Prix PRO CA'!D:D,0),10),"")</f>
        <v>224.73</v>
      </c>
      <c r="V94" s="7">
        <f>IFERROR(INDEX('Prix PRO CA'!$1:$1048576,MATCH(E94,'Prix PRO BTE'!D:D,0),10),"")</f>
        <v>83</v>
      </c>
      <c r="W94" s="7">
        <f>+IFERROR(INDEX('Prix PRO PCS'!$1:$1048576,MATCH(E94,'Prix PRO PCS'!D:D,0),10),"")</f>
        <v>5.9</v>
      </c>
      <c r="X94" s="148" t="str">
        <f t="shared" si="5"/>
        <v>Oui</v>
      </c>
      <c r="Y94" s="24">
        <f>IFERROR(INDEX(LigneAchat!$1:$1048576,MATCH(E94,LigneAchat!D:D,0),5),"")</f>
        <v>44287</v>
      </c>
      <c r="Z94" s="22">
        <f>INDEX(Articles!$1:$1048576,MATCH(E94,Articles!D:D,0),21)</f>
        <v>5009</v>
      </c>
      <c r="AA94" s="22">
        <f t="shared" si="6"/>
        <v>4049</v>
      </c>
      <c r="AB94" s="22">
        <f>+INDEX(Articles!$1:$1048576,MATCH(E94,Articles!D:D,0),23)</f>
        <v>960</v>
      </c>
    </row>
    <row r="95" spans="2:28" ht="15.75">
      <c r="B95" s="8" t="str">
        <f>INDEX(Articles!$1:$1048576,MATCH(E95,Articles!D:D,0),6)</f>
        <v>1</v>
      </c>
      <c r="C95" s="8" t="str">
        <f>INDEX(Articles!$1:$1048576,MATCH(E95,Articles!D:D,0),7)</f>
        <v/>
      </c>
      <c r="D95" s="28" t="str">
        <f>HYPERLINK(INDEX(Articles!$1:$1048576,MATCH(E95,Articles!D:D,0),24),"Lien")</f>
        <v>Lien</v>
      </c>
      <c r="E95" s="3" t="s">
        <v>2296</v>
      </c>
      <c r="F95" s="18" t="str">
        <f>INDEX(Articles!$1:$1048576,MATCH(E95,Articles!D:D,0),5)</f>
        <v>BBE Ø75 FILET D'ARGENT</v>
      </c>
      <c r="G95" s="18" t="str">
        <f>INDEX(Articles!$1:$1048576,MATCH(E95,Articles!D:D,0),8)</f>
        <v>BOMBE</v>
      </c>
      <c r="H95" s="18" t="str">
        <f>INDEX(Articles!$1:$1048576,MATCH(E95,Articles!D:D,0),9)</f>
        <v>SPHERIQUE</v>
      </c>
      <c r="I95" s="8">
        <f>INDEX(Articles!$1:$1048576,MATCH(E95,Articles!D:D,0),10)</f>
        <v>75</v>
      </c>
      <c r="J95" s="18" t="str">
        <f>INDEX(Articles!$1:$1048576,MATCH(E95,Articles!D:D,0),11)</f>
        <v>PLEUREUR</v>
      </c>
      <c r="K95" s="18" t="str">
        <f>INDEX(Articles!$1:$1048576,MATCH(E95,Articles!D:D,0),12)</f>
        <v>ARGENT</v>
      </c>
      <c r="L95" s="8" t="str">
        <f>INDEX(Articles!$1:$1048576,MATCH(E95,Articles!D:D,0),13)</f>
        <v>CN</v>
      </c>
      <c r="M95" s="8" t="str">
        <f>INDEX(Articles!$1:$1048576,MATCH(E95,Articles!D:D,0),14)</f>
        <v>F4</v>
      </c>
      <c r="N95" s="8" t="str">
        <f>INDEX(Articles!$1:$1048576,MATCH(E95,Articles!D:D,0),15)</f>
        <v>1.3G</v>
      </c>
      <c r="O95" s="8" t="str">
        <f>INDEX(Articles!$1:$1048576,MATCH(E95,Articles!D:D,0),16)</f>
        <v>1008-F4-69252667</v>
      </c>
      <c r="P95" s="8">
        <f>INDEX(Articles!$1:$1048576,MATCH(E95,Articles!D:D,0),17)*1000</f>
        <v>140</v>
      </c>
      <c r="Q95" s="8" t="str">
        <f>INDEX(Articles!$1:$1048576,MATCH(E95,Articles!D:D,0),18)</f>
        <v>3</v>
      </c>
      <c r="R95" s="8">
        <f>INDEX(Articles!$1:$1048576,MATCH(E95,Articles!D:D,0),19)</f>
        <v>75</v>
      </c>
      <c r="S95" s="2" t="str">
        <f>IF(INDEX('Unités CA'!$1:$1048576,MATCH(E95,'Unités CA'!D:D,0),5)=0,"",INDEX('Unités CA'!$1:$1048576,MATCH(E95,'Unités CA'!D:D,0),5))</f>
        <v>0060/CA</v>
      </c>
      <c r="T95" s="2" t="str">
        <f>IF(INDEX('Unités BTE'!$1:$1048576,MATCH(E95,'Unités CA'!D:D,0),5)=0,"",INDEX('Unités BTE'!$1:$1048576,MATCH(E95,'Unités CA'!D:D,0),5))</f>
        <v/>
      </c>
      <c r="U95" s="7">
        <f>IFERROR(INDEX('Prix PRO CA'!$1:$1048576,MATCH(E95,'Prix PRO CA'!D:D,0),10),"")</f>
        <v>224.73</v>
      </c>
      <c r="V95" s="7">
        <f>IFERROR(INDEX('Prix PRO CA'!$1:$1048576,MATCH(E95,'Prix PRO BTE'!D:D,0),10),"")</f>
        <v>83</v>
      </c>
      <c r="W95" s="7">
        <f>+IFERROR(INDEX('Prix PRO PCS'!$1:$1048576,MATCH(E95,'Prix PRO PCS'!D:D,0),10),"")</f>
        <v>5.9</v>
      </c>
      <c r="X95" s="148" t="str">
        <f t="shared" si="5"/>
        <v>Oui</v>
      </c>
      <c r="Y95" s="24">
        <f>IFERROR(INDEX(LigneAchat!$1:$1048576,MATCH(E95,LigneAchat!D:D,0),5),"")</f>
        <v>44287</v>
      </c>
      <c r="Z95" s="22">
        <f>INDEX(Articles!$1:$1048576,MATCH(E95,Articles!D:D,0),21)</f>
        <v>1571</v>
      </c>
      <c r="AA95" s="22">
        <f t="shared" si="6"/>
        <v>1291</v>
      </c>
      <c r="AB95" s="22">
        <f>+INDEX(Articles!$1:$1048576,MATCH(E95,Articles!D:D,0),23)</f>
        <v>280</v>
      </c>
    </row>
    <row r="96" spans="2:28" ht="15.75">
      <c r="B96" s="8" t="str">
        <f>INDEX(Articles!$1:$1048576,MATCH(E96,Articles!D:D,0),6)</f>
        <v>1</v>
      </c>
      <c r="C96" s="8" t="str">
        <f>INDEX(Articles!$1:$1048576,MATCH(E96,Articles!D:D,0),7)</f>
        <v>2020</v>
      </c>
      <c r="D96" s="28" t="str">
        <f>HYPERLINK(INDEX(Articles!$1:$1048576,MATCH(E96,Articles!D:D,0),24),"Lien")</f>
        <v>Lien</v>
      </c>
      <c r="E96" s="3" t="s">
        <v>3664</v>
      </c>
      <c r="F96" s="18" t="str">
        <f>INDEX(Articles!$1:$1048576,MATCH(E96,Articles!D:D,0),5)</f>
        <v>BBE Ø75 FILET D'OR À BLEU + TC FILET D'OR</v>
      </c>
      <c r="G96" s="18" t="str">
        <f>INDEX(Articles!$1:$1048576,MATCH(E96,Articles!D:D,0),8)</f>
        <v>BOMBE</v>
      </c>
      <c r="H96" s="18" t="str">
        <f>INDEX(Articles!$1:$1048576,MATCH(E96,Articles!D:D,0),9)</f>
        <v>SPHERIQUE</v>
      </c>
      <c r="I96" s="8">
        <f>INDEX(Articles!$1:$1048576,MATCH(E96,Articles!D:D,0),10)</f>
        <v>75</v>
      </c>
      <c r="J96" s="18" t="str">
        <f>INDEX(Articles!$1:$1048576,MATCH(E96,Articles!D:D,0),11)</f>
        <v>PLEUREUR</v>
      </c>
      <c r="K96" s="18" t="str">
        <f>INDEX(Articles!$1:$1048576,MATCH(E96,Articles!D:D,0),12)</f>
        <v>KAMURO</v>
      </c>
      <c r="L96" s="8" t="str">
        <f>INDEX(Articles!$1:$1048576,MATCH(E96,Articles!D:D,0),13)</f>
        <v>CN</v>
      </c>
      <c r="M96" s="8" t="str">
        <f>INDEX(Articles!$1:$1048576,MATCH(E96,Articles!D:D,0),14)</f>
        <v>F4</v>
      </c>
      <c r="N96" s="8" t="str">
        <f>INDEX(Articles!$1:$1048576,MATCH(E96,Articles!D:D,0),15)</f>
        <v>1.3G</v>
      </c>
      <c r="O96" s="8" t="str">
        <f>INDEX(Articles!$1:$1048576,MATCH(E96,Articles!D:D,0),16)</f>
        <v>1008-F4-69252667</v>
      </c>
      <c r="P96" s="8">
        <f>INDEX(Articles!$1:$1048576,MATCH(E96,Articles!D:D,0),17)*1000</f>
        <v>146</v>
      </c>
      <c r="Q96" s="8" t="str">
        <f>INDEX(Articles!$1:$1048576,MATCH(E96,Articles!D:D,0),18)</f>
        <v>3</v>
      </c>
      <c r="R96" s="8">
        <f>INDEX(Articles!$1:$1048576,MATCH(E96,Articles!D:D,0),19)</f>
        <v>75</v>
      </c>
      <c r="S96" s="2" t="str">
        <f>IF(INDEX('Unités CA'!$1:$1048576,MATCH(E96,'Unités CA'!D:D,0),5)=0,"",INDEX('Unités CA'!$1:$1048576,MATCH(E96,'Unités CA'!D:D,0),5))</f>
        <v>0060/CA</v>
      </c>
      <c r="T96" s="2" t="str">
        <f>IF(INDEX('Unités BTE'!$1:$1048576,MATCH(E96,'Unités CA'!D:D,0),5)=0,"",INDEX('Unités BTE'!$1:$1048576,MATCH(E96,'Unités CA'!D:D,0),5))</f>
        <v/>
      </c>
      <c r="U96" s="7">
        <f>IFERROR(INDEX('Prix PRO CA'!$1:$1048576,MATCH(E96,'Prix PRO CA'!D:D,0),10),"")</f>
        <v>302.39999999999998</v>
      </c>
      <c r="V96" s="7">
        <f>IFERROR(INDEX('Prix PRO CA'!$1:$1048576,MATCH(E96,'Prix PRO BTE'!D:D,0),10),"")</f>
        <v>144.84</v>
      </c>
      <c r="W96" s="7">
        <f>+IFERROR(INDEX('Prix PRO PCS'!$1:$1048576,MATCH(E96,'Prix PRO PCS'!D:D,0),10),"")</f>
        <v>7.3</v>
      </c>
      <c r="X96" s="148" t="str">
        <f t="shared" si="5"/>
        <v>Non</v>
      </c>
      <c r="Y96" s="24">
        <f>IFERROR(INDEX(LigneAchat!$1:$1048576,MATCH(E96,LigneAchat!D:D,0),5),"")</f>
        <v>44287</v>
      </c>
      <c r="Z96" s="22">
        <f>INDEX(Articles!$1:$1048576,MATCH(E96,Articles!D:D,0),21)</f>
        <v>0</v>
      </c>
      <c r="AA96" s="22">
        <f t="shared" si="6"/>
        <v>0</v>
      </c>
      <c r="AB96" s="22">
        <f>+INDEX(Articles!$1:$1048576,MATCH(E96,Articles!D:D,0),23)</f>
        <v>0</v>
      </c>
    </row>
    <row r="97" spans="2:28" ht="15.75">
      <c r="B97" s="8" t="str">
        <f>INDEX(Articles!$1:$1048576,MATCH(E97,Articles!D:D,0),6)</f>
        <v>1</v>
      </c>
      <c r="C97" s="8" t="str">
        <f>INDEX(Articles!$1:$1048576,MATCH(E97,Articles!D:D,0),7)</f>
        <v/>
      </c>
      <c r="D97" s="28" t="str">
        <f>HYPERLINK(INDEX(Articles!$1:$1048576,MATCH(E97,Articles!D:D,0),24),"Lien")</f>
        <v>Lien</v>
      </c>
      <c r="E97" s="3" t="s">
        <v>2179</v>
      </c>
      <c r="F97" s="18" t="str">
        <f>INDEX(Articles!$1:$1048576,MATCH(E97,Articles!D:D,0),5)</f>
        <v>BBE Ø75 FILET D'OR + TC FILET D'OR</v>
      </c>
      <c r="G97" s="18" t="str">
        <f>INDEX(Articles!$1:$1048576,MATCH(E97,Articles!D:D,0),8)</f>
        <v>BOMBE</v>
      </c>
      <c r="H97" s="18" t="str">
        <f>INDEX(Articles!$1:$1048576,MATCH(E97,Articles!D:D,0),9)</f>
        <v>SPHERIQUE</v>
      </c>
      <c r="I97" s="8">
        <f>INDEX(Articles!$1:$1048576,MATCH(E97,Articles!D:D,0),10)</f>
        <v>75</v>
      </c>
      <c r="J97" s="18" t="str">
        <f>INDEX(Articles!$1:$1048576,MATCH(E97,Articles!D:D,0),11)</f>
        <v>PLEUREUR</v>
      </c>
      <c r="K97" s="18" t="str">
        <f>INDEX(Articles!$1:$1048576,MATCH(E97,Articles!D:D,0),12)</f>
        <v>KAMURO</v>
      </c>
      <c r="L97" s="8" t="str">
        <f>INDEX(Articles!$1:$1048576,MATCH(E97,Articles!D:D,0),13)</f>
        <v>CN</v>
      </c>
      <c r="M97" s="8" t="str">
        <f>INDEX(Articles!$1:$1048576,MATCH(E97,Articles!D:D,0),14)</f>
        <v>F4</v>
      </c>
      <c r="N97" s="8" t="str">
        <f>INDEX(Articles!$1:$1048576,MATCH(E97,Articles!D:D,0),15)</f>
        <v>1.3G</v>
      </c>
      <c r="O97" s="8" t="str">
        <f>INDEX(Articles!$1:$1048576,MATCH(E97,Articles!D:D,0),16)</f>
        <v>1008-F4-69252667</v>
      </c>
      <c r="P97" s="8">
        <f>INDEX(Articles!$1:$1048576,MATCH(E97,Articles!D:D,0),17)*1000</f>
        <v>140</v>
      </c>
      <c r="Q97" s="8" t="str">
        <f>INDEX(Articles!$1:$1048576,MATCH(E97,Articles!D:D,0),18)</f>
        <v>3</v>
      </c>
      <c r="R97" s="8">
        <f>INDEX(Articles!$1:$1048576,MATCH(E97,Articles!D:D,0),19)</f>
        <v>75</v>
      </c>
      <c r="S97" s="2" t="str">
        <f>IF(INDEX('Unités CA'!$1:$1048576,MATCH(E97,'Unités CA'!D:D,0),5)=0,"",INDEX('Unités CA'!$1:$1048576,MATCH(E97,'Unités CA'!D:D,0),5))</f>
        <v>0060/CA</v>
      </c>
      <c r="T97" s="2" t="str">
        <f>IF(INDEX('Unités BTE'!$1:$1048576,MATCH(E97,'Unités CA'!D:D,0),5)=0,"",INDEX('Unités BTE'!$1:$1048576,MATCH(E97,'Unités CA'!D:D,0),5))</f>
        <v/>
      </c>
      <c r="U97" s="7">
        <f>IFERROR(INDEX('Prix PRO CA'!$1:$1048576,MATCH(E97,'Prix PRO CA'!D:D,0),10),"")</f>
        <v>302.39999999999998</v>
      </c>
      <c r="V97" s="7">
        <f>IFERROR(INDEX('Prix PRO CA'!$1:$1048576,MATCH(E97,'Prix PRO BTE'!D:D,0),10),"")</f>
        <v>131.30000000000001</v>
      </c>
      <c r="W97" s="7">
        <f>+IFERROR(INDEX('Prix PRO PCS'!$1:$1048576,MATCH(E97,'Prix PRO PCS'!D:D,0),10),"")</f>
        <v>7</v>
      </c>
      <c r="X97" s="148" t="str">
        <f t="shared" si="5"/>
        <v>Oui</v>
      </c>
      <c r="Y97" s="24" t="str">
        <f>IFERROR(INDEX(LigneAchat!$1:$1048576,MATCH(E97,LigneAchat!D:D,0),5),"")</f>
        <v/>
      </c>
      <c r="Z97" s="22">
        <f>INDEX(Articles!$1:$1048576,MATCH(E97,Articles!D:D,0),21)</f>
        <v>1561</v>
      </c>
      <c r="AA97" s="22">
        <f t="shared" si="6"/>
        <v>1049</v>
      </c>
      <c r="AB97" s="22">
        <f>+INDEX(Articles!$1:$1048576,MATCH(E97,Articles!D:D,0),23)</f>
        <v>512</v>
      </c>
    </row>
    <row r="98" spans="2:28" ht="15.75">
      <c r="B98" s="8" t="str">
        <f>INDEX(Articles!$1:$1048576,MATCH(E98,Articles!D:D,0),6)</f>
        <v>1</v>
      </c>
      <c r="C98" s="8" t="str">
        <f>INDEX(Articles!$1:$1048576,MATCH(E98,Articles!D:D,0),7)</f>
        <v/>
      </c>
      <c r="D98" s="28" t="str">
        <f>HYPERLINK(INDEX(Articles!$1:$1048576,MATCH(E98,Articles!D:D,0),24),"Lien")</f>
        <v>Lien</v>
      </c>
      <c r="E98" s="3" t="s">
        <v>2528</v>
      </c>
      <c r="F98" s="18" t="str">
        <f>INDEX(Articles!$1:$1048576,MATCH(E98,Articles!D:D,0),5)</f>
        <v>BBE Ø75 CASCADE FILET D'OR</v>
      </c>
      <c r="G98" s="18" t="str">
        <f>INDEX(Articles!$1:$1048576,MATCH(E98,Articles!D:D,0),8)</f>
        <v>BOMBE</v>
      </c>
      <c r="H98" s="18" t="str">
        <f>INDEX(Articles!$1:$1048576,MATCH(E98,Articles!D:D,0),9)</f>
        <v>SPHERIQUE</v>
      </c>
      <c r="I98" s="8">
        <f>INDEX(Articles!$1:$1048576,MATCH(E98,Articles!D:D,0),10)</f>
        <v>75</v>
      </c>
      <c r="J98" s="18" t="str">
        <f>INDEX(Articles!$1:$1048576,MATCH(E98,Articles!D:D,0),11)</f>
        <v>PLEUREUR</v>
      </c>
      <c r="K98" s="18" t="str">
        <f>INDEX(Articles!$1:$1048576,MATCH(E98,Articles!D:D,0),12)</f>
        <v>KAMURO</v>
      </c>
      <c r="L98" s="8" t="str">
        <f>INDEX(Articles!$1:$1048576,MATCH(E98,Articles!D:D,0),13)</f>
        <v>CN</v>
      </c>
      <c r="M98" s="8" t="str">
        <f>INDEX(Articles!$1:$1048576,MATCH(E98,Articles!D:D,0),14)</f>
        <v>F4</v>
      </c>
      <c r="N98" s="8" t="str">
        <f>INDEX(Articles!$1:$1048576,MATCH(E98,Articles!D:D,0),15)</f>
        <v>1.3G</v>
      </c>
      <c r="O98" s="8" t="str">
        <f>INDEX(Articles!$1:$1048576,MATCH(E98,Articles!D:D,0),16)</f>
        <v>1008-F4-69252666</v>
      </c>
      <c r="P98" s="8">
        <f>INDEX(Articles!$1:$1048576,MATCH(E98,Articles!D:D,0),17)*1000</f>
        <v>125</v>
      </c>
      <c r="Q98" s="8" t="str">
        <f>INDEX(Articles!$1:$1048576,MATCH(E98,Articles!D:D,0),18)</f>
        <v>3</v>
      </c>
      <c r="R98" s="8">
        <f>INDEX(Articles!$1:$1048576,MATCH(E98,Articles!D:D,0),19)</f>
        <v>75</v>
      </c>
      <c r="S98" s="2" t="str">
        <f>IF(INDEX('Unités CA'!$1:$1048576,MATCH(E98,'Unités CA'!D:D,0),5)=0,"",INDEX('Unités CA'!$1:$1048576,MATCH(E98,'Unités CA'!D:D,0),5))</f>
        <v>0060/CA</v>
      </c>
      <c r="T98" s="2" t="str">
        <f>IF(INDEX('Unités BTE'!$1:$1048576,MATCH(E98,'Unités CA'!D:D,0),5)=0,"",INDEX('Unités BTE'!$1:$1048576,MATCH(E98,'Unités CA'!D:D,0),5))</f>
        <v/>
      </c>
      <c r="U98" s="7">
        <f>IFERROR(INDEX('Prix PRO CA'!$1:$1048576,MATCH(E98,'Prix PRO CA'!D:D,0),10),"")</f>
        <v>359.56</v>
      </c>
      <c r="V98" s="7">
        <f>IFERROR(INDEX('Prix PRO CA'!$1:$1048576,MATCH(E98,'Prix PRO BTE'!D:D,0),10),"")</f>
        <v>124.28</v>
      </c>
      <c r="W98" s="7">
        <f>+IFERROR(INDEX('Prix PRO PCS'!$1:$1048576,MATCH(E98,'Prix PRO PCS'!D:D,0),10),"")</f>
        <v>8.1300000000000008</v>
      </c>
      <c r="X98" s="148" t="str">
        <f t="shared" si="5"/>
        <v>Non</v>
      </c>
      <c r="Y98" s="24" t="str">
        <f>IFERROR(INDEX(LigneAchat!$1:$1048576,MATCH(E98,LigneAchat!D:D,0),5),"")</f>
        <v/>
      </c>
      <c r="Z98" s="22">
        <f>INDEX(Articles!$1:$1048576,MATCH(E98,Articles!D:D,0),21)</f>
        <v>1926</v>
      </c>
      <c r="AA98" s="22">
        <f t="shared" si="6"/>
        <v>-10</v>
      </c>
      <c r="AB98" s="22">
        <f>+INDEX(Articles!$1:$1048576,MATCH(E98,Articles!D:D,0),23)</f>
        <v>1936</v>
      </c>
    </row>
    <row r="99" spans="2:28" ht="15.75">
      <c r="B99" s="8" t="str">
        <f>INDEX(Articles!$1:$1048576,MATCH(E99,Articles!D:D,0),6)</f>
        <v>1</v>
      </c>
      <c r="C99" s="8" t="str">
        <f>INDEX(Articles!$1:$1048576,MATCH(E99,Articles!D:D,0),7)</f>
        <v/>
      </c>
      <c r="D99" s="28" t="str">
        <f>HYPERLINK(INDEX(Articles!$1:$1048576,MATCH(E99,Articles!D:D,0),24),"Lien")</f>
        <v>Lien</v>
      </c>
      <c r="E99" s="3" t="s">
        <v>2021</v>
      </c>
      <c r="F99" s="18" t="str">
        <f>INDEX(Articles!$1:$1048576,MATCH(E99,Articles!D:D,0),5)</f>
        <v>BBE Ø75 ARAIGNÉE CYAN</v>
      </c>
      <c r="G99" s="18" t="str">
        <f>INDEX(Articles!$1:$1048576,MATCH(E99,Articles!D:D,0),8)</f>
        <v>BOMBE</v>
      </c>
      <c r="H99" s="18" t="str">
        <f>INDEX(Articles!$1:$1048576,MATCH(E99,Articles!D:D,0),9)</f>
        <v>SPHERIQUE</v>
      </c>
      <c r="I99" s="8">
        <f>INDEX(Articles!$1:$1048576,MATCH(E99,Articles!D:D,0),10)</f>
        <v>75</v>
      </c>
      <c r="J99" s="18" t="str">
        <f>INDEX(Articles!$1:$1048576,MATCH(E99,Articles!D:D,0),11)</f>
        <v>PLEUREUR</v>
      </c>
      <c r="K99" s="18" t="str">
        <f>INDEX(Articles!$1:$1048576,MATCH(E99,Articles!D:D,0),12)</f>
        <v>CYAN</v>
      </c>
      <c r="L99" s="8" t="str">
        <f>INDEX(Articles!$1:$1048576,MATCH(E99,Articles!D:D,0),13)</f>
        <v>CN</v>
      </c>
      <c r="M99" s="8" t="str">
        <f>INDEX(Articles!$1:$1048576,MATCH(E99,Articles!D:D,0),14)</f>
        <v>F4</v>
      </c>
      <c r="N99" s="8" t="str">
        <f>INDEX(Articles!$1:$1048576,MATCH(E99,Articles!D:D,0),15)</f>
        <v>1.3G</v>
      </c>
      <c r="O99" s="8" t="str">
        <f>INDEX(Articles!$1:$1048576,MATCH(E99,Articles!D:D,0),16)</f>
        <v>0163-F4-4243</v>
      </c>
      <c r="P99" s="8">
        <f>INDEX(Articles!$1:$1048576,MATCH(E99,Articles!D:D,0),17)*1000</f>
        <v>165</v>
      </c>
      <c r="Q99" s="8" t="str">
        <f>INDEX(Articles!$1:$1048576,MATCH(E99,Articles!D:D,0),18)</f>
        <v>3</v>
      </c>
      <c r="R99" s="8">
        <f>INDEX(Articles!$1:$1048576,MATCH(E99,Articles!D:D,0),19)</f>
        <v>75</v>
      </c>
      <c r="S99" s="2" t="str">
        <f>IF(INDEX('Unités CA'!$1:$1048576,MATCH(E99,'Unités CA'!D:D,0),5)=0,"",INDEX('Unités CA'!$1:$1048576,MATCH(E99,'Unités CA'!D:D,0),5))</f>
        <v>0060/CA</v>
      </c>
      <c r="T99" s="2" t="str">
        <f>IF(INDEX('Unités BTE'!$1:$1048576,MATCH(E99,'Unités CA'!D:D,0),5)=0,"",INDEX('Unités BTE'!$1:$1048576,MATCH(E99,'Unités CA'!D:D,0),5))</f>
        <v/>
      </c>
      <c r="U99" s="7">
        <f>IFERROR(INDEX('Prix PRO CA'!$1:$1048576,MATCH(E99,'Prix PRO CA'!D:D,0),10),"")</f>
        <v>371.46</v>
      </c>
      <c r="V99" s="7">
        <f>IFERROR(INDEX('Prix PRO CA'!$1:$1048576,MATCH(E99,'Prix PRO BTE'!D:D,0),10),"")</f>
        <v>136.63999999999999</v>
      </c>
      <c r="W99" s="7">
        <f>+IFERROR(INDEX('Prix PRO PCS'!$1:$1048576,MATCH(E99,'Prix PRO PCS'!D:D,0),10),"")</f>
        <v>7.49</v>
      </c>
      <c r="X99" s="148" t="str">
        <f t="shared" si="5"/>
        <v>Oui</v>
      </c>
      <c r="Y99" s="24" t="str">
        <f>IFERROR(INDEX(LigneAchat!$1:$1048576,MATCH(E99,LigneAchat!D:D,0),5),"")</f>
        <v/>
      </c>
      <c r="Z99" s="22">
        <f>INDEX(Articles!$1:$1048576,MATCH(E99,Articles!D:D,0),21)</f>
        <v>1503</v>
      </c>
      <c r="AA99" s="22">
        <f t="shared" si="6"/>
        <v>1299</v>
      </c>
      <c r="AB99" s="22">
        <f>+INDEX(Articles!$1:$1048576,MATCH(E99,Articles!D:D,0),23)</f>
        <v>204</v>
      </c>
    </row>
    <row r="100" spans="2:28" ht="15.75">
      <c r="B100" s="8" t="str">
        <f>INDEX(Articles!$1:$1048576,MATCH(E100,Articles!D:D,0),6)</f>
        <v>1</v>
      </c>
      <c r="C100" s="8" t="str">
        <f>INDEX(Articles!$1:$1048576,MATCH(E100,Articles!D:D,0),7)</f>
        <v/>
      </c>
      <c r="D100" s="28" t="str">
        <f>HYPERLINK(INDEX(Articles!$1:$1048576,MATCH(E100,Articles!D:D,0),24),"Lien")</f>
        <v>Lien</v>
      </c>
      <c r="E100" s="3" t="s">
        <v>2024</v>
      </c>
      <c r="F100" s="18" t="str">
        <f>INDEX(Articles!$1:$1048576,MATCH(E100,Articles!D:D,0),5)</f>
        <v>BBE Ø75 ARAIGNÉE MAGENTA</v>
      </c>
      <c r="G100" s="18" t="str">
        <f>INDEX(Articles!$1:$1048576,MATCH(E100,Articles!D:D,0),8)</f>
        <v>BOMBE</v>
      </c>
      <c r="H100" s="18" t="str">
        <f>INDEX(Articles!$1:$1048576,MATCH(E100,Articles!D:D,0),9)</f>
        <v>SPHERIQUE</v>
      </c>
      <c r="I100" s="8">
        <f>INDEX(Articles!$1:$1048576,MATCH(E100,Articles!D:D,0),10)</f>
        <v>75</v>
      </c>
      <c r="J100" s="18" t="str">
        <f>INDEX(Articles!$1:$1048576,MATCH(E100,Articles!D:D,0),11)</f>
        <v>PLEUREUR</v>
      </c>
      <c r="K100" s="18" t="str">
        <f>INDEX(Articles!$1:$1048576,MATCH(E100,Articles!D:D,0),12)</f>
        <v>MAGENTA</v>
      </c>
      <c r="L100" s="8" t="str">
        <f>INDEX(Articles!$1:$1048576,MATCH(E100,Articles!D:D,0),13)</f>
        <v>CN</v>
      </c>
      <c r="M100" s="8" t="str">
        <f>INDEX(Articles!$1:$1048576,MATCH(E100,Articles!D:D,0),14)</f>
        <v>F4</v>
      </c>
      <c r="N100" s="8" t="str">
        <f>INDEX(Articles!$1:$1048576,MATCH(E100,Articles!D:D,0),15)</f>
        <v>1.3G</v>
      </c>
      <c r="O100" s="8" t="str">
        <f>INDEX(Articles!$1:$1048576,MATCH(E100,Articles!D:D,0),16)</f>
        <v>0163-F4-4243</v>
      </c>
      <c r="P100" s="8">
        <f>INDEX(Articles!$1:$1048576,MATCH(E100,Articles!D:D,0),17)*1000</f>
        <v>165</v>
      </c>
      <c r="Q100" s="8" t="str">
        <f>INDEX(Articles!$1:$1048576,MATCH(E100,Articles!D:D,0),18)</f>
        <v>3</v>
      </c>
      <c r="R100" s="8">
        <f>INDEX(Articles!$1:$1048576,MATCH(E100,Articles!D:D,0),19)</f>
        <v>75</v>
      </c>
      <c r="S100" s="2" t="str">
        <f>IF(INDEX('Unités CA'!$1:$1048576,MATCH(E100,'Unités CA'!D:D,0),5)=0,"",INDEX('Unités CA'!$1:$1048576,MATCH(E100,'Unités CA'!D:D,0),5))</f>
        <v>0060/CA</v>
      </c>
      <c r="T100" s="2" t="str">
        <f>IF(INDEX('Unités BTE'!$1:$1048576,MATCH(E100,'Unités CA'!D:D,0),5)=0,"",INDEX('Unités BTE'!$1:$1048576,MATCH(E100,'Unités CA'!D:D,0),5))</f>
        <v/>
      </c>
      <c r="U100" s="7">
        <f>IFERROR(INDEX('Prix PRO CA'!$1:$1048576,MATCH(E100,'Prix PRO CA'!D:D,0),10),"")</f>
        <v>371.46</v>
      </c>
      <c r="V100" s="7">
        <f>IFERROR(INDEX('Prix PRO CA'!$1:$1048576,MATCH(E100,'Prix PRO BTE'!D:D,0),10),"")</f>
        <v>133.65</v>
      </c>
      <c r="W100" s="7">
        <f>+IFERROR(INDEX('Prix PRO PCS'!$1:$1048576,MATCH(E100,'Prix PRO PCS'!D:D,0),10),"")</f>
        <v>7.49</v>
      </c>
      <c r="X100" s="148" t="str">
        <f t="shared" si="5"/>
        <v>Oui</v>
      </c>
      <c r="Y100" s="24" t="str">
        <f>IFERROR(INDEX(LigneAchat!$1:$1048576,MATCH(E100,LigneAchat!D:D,0),5),"")</f>
        <v/>
      </c>
      <c r="Z100" s="22">
        <f>INDEX(Articles!$1:$1048576,MATCH(E100,Articles!D:D,0),21)</f>
        <v>1353</v>
      </c>
      <c r="AA100" s="22">
        <f t="shared" si="6"/>
        <v>1299</v>
      </c>
      <c r="AB100" s="22">
        <f>+INDEX(Articles!$1:$1048576,MATCH(E100,Articles!D:D,0),23)</f>
        <v>54</v>
      </c>
    </row>
    <row r="101" spans="2:28" ht="15.75">
      <c r="B101" s="8" t="str">
        <f>INDEX(Articles!$1:$1048576,MATCH(E101,Articles!D:D,0),6)</f>
        <v>1</v>
      </c>
      <c r="C101" s="8" t="str">
        <f>INDEX(Articles!$1:$1048576,MATCH(E101,Articles!D:D,0),7)</f>
        <v/>
      </c>
      <c r="D101" s="28" t="str">
        <f>HYPERLINK(INDEX(Articles!$1:$1048576,MATCH(E101,Articles!D:D,0),24),"Lien")</f>
        <v>Lien</v>
      </c>
      <c r="E101" s="3" t="s">
        <v>2027</v>
      </c>
      <c r="F101" s="18" t="str">
        <f>INDEX(Articles!$1:$1048576,MATCH(E101,Articles!D:D,0),5)</f>
        <v>BBE Ø75 ARAIGNÉE MULTIPASTEL</v>
      </c>
      <c r="G101" s="18" t="str">
        <f>INDEX(Articles!$1:$1048576,MATCH(E101,Articles!D:D,0),8)</f>
        <v>BOMBE</v>
      </c>
      <c r="H101" s="18" t="str">
        <f>INDEX(Articles!$1:$1048576,MATCH(E101,Articles!D:D,0),9)</f>
        <v>SPHERIQUE</v>
      </c>
      <c r="I101" s="8">
        <f>INDEX(Articles!$1:$1048576,MATCH(E101,Articles!D:D,0),10)</f>
        <v>75</v>
      </c>
      <c r="J101" s="18" t="str">
        <f>INDEX(Articles!$1:$1048576,MATCH(E101,Articles!D:D,0),11)</f>
        <v>PLEUREUR</v>
      </c>
      <c r="K101" s="18" t="str">
        <f>INDEX(Articles!$1:$1048576,MATCH(E101,Articles!D:D,0),12)</f>
        <v>MULTIPASTEL</v>
      </c>
      <c r="L101" s="8" t="str">
        <f>INDEX(Articles!$1:$1048576,MATCH(E101,Articles!D:D,0),13)</f>
        <v>CN</v>
      </c>
      <c r="M101" s="8" t="str">
        <f>INDEX(Articles!$1:$1048576,MATCH(E101,Articles!D:D,0),14)</f>
        <v>F4</v>
      </c>
      <c r="N101" s="8" t="str">
        <f>INDEX(Articles!$1:$1048576,MATCH(E101,Articles!D:D,0),15)</f>
        <v>1.3G</v>
      </c>
      <c r="O101" s="8" t="str">
        <f>INDEX(Articles!$1:$1048576,MATCH(E101,Articles!D:D,0),16)</f>
        <v>0163-F4-4243</v>
      </c>
      <c r="P101" s="8">
        <f>INDEX(Articles!$1:$1048576,MATCH(E101,Articles!D:D,0),17)*1000</f>
        <v>165</v>
      </c>
      <c r="Q101" s="8" t="str">
        <f>INDEX(Articles!$1:$1048576,MATCH(E101,Articles!D:D,0),18)</f>
        <v>3</v>
      </c>
      <c r="R101" s="8">
        <f>INDEX(Articles!$1:$1048576,MATCH(E101,Articles!D:D,0),19)</f>
        <v>75</v>
      </c>
      <c r="S101" s="2" t="str">
        <f>IF(INDEX('Unités CA'!$1:$1048576,MATCH(E101,'Unités CA'!D:D,0),5)=0,"",INDEX('Unités CA'!$1:$1048576,MATCH(E101,'Unités CA'!D:D,0),5))</f>
        <v>0060/CA</v>
      </c>
      <c r="T101" s="2" t="str">
        <f>IF(INDEX('Unités BTE'!$1:$1048576,MATCH(E101,'Unités CA'!D:D,0),5)=0,"",INDEX('Unités BTE'!$1:$1048576,MATCH(E101,'Unités CA'!D:D,0),5))</f>
        <v/>
      </c>
      <c r="U101" s="7">
        <f>IFERROR(INDEX('Prix PRO CA'!$1:$1048576,MATCH(E101,'Prix PRO CA'!D:D,0),10),"")</f>
        <v>371.46</v>
      </c>
      <c r="V101" s="7">
        <f>IFERROR(INDEX('Prix PRO CA'!$1:$1048576,MATCH(E101,'Prix PRO BTE'!D:D,0),10),"")</f>
        <v>68.34</v>
      </c>
      <c r="W101" s="7">
        <f>+IFERROR(INDEX('Prix PRO PCS'!$1:$1048576,MATCH(E101,'Prix PRO PCS'!D:D,0),10),"")</f>
        <v>7.49</v>
      </c>
      <c r="X101" s="148" t="str">
        <f t="shared" si="5"/>
        <v>Oui</v>
      </c>
      <c r="Y101" s="24" t="str">
        <f>IFERROR(INDEX(LigneAchat!$1:$1048576,MATCH(E101,LigneAchat!D:D,0),5),"")</f>
        <v/>
      </c>
      <c r="Z101" s="22">
        <f>INDEX(Articles!$1:$1048576,MATCH(E101,Articles!D:D,0),21)</f>
        <v>3396</v>
      </c>
      <c r="AA101" s="22">
        <f t="shared" si="6"/>
        <v>2546</v>
      </c>
      <c r="AB101" s="22">
        <f>+INDEX(Articles!$1:$1048576,MATCH(E101,Articles!D:D,0),23)</f>
        <v>850</v>
      </c>
    </row>
    <row r="102" spans="2:28" ht="15.75">
      <c r="B102" s="8" t="str">
        <f>INDEX(Articles!$1:$1048576,MATCH(E102,Articles!D:D,0),6)</f>
        <v>1</v>
      </c>
      <c r="C102" s="8" t="str">
        <f>INDEX(Articles!$1:$1048576,MATCH(E102,Articles!D:D,0),7)</f>
        <v/>
      </c>
      <c r="D102" s="28" t="str">
        <f>HYPERLINK(INDEX(Articles!$1:$1048576,MATCH(E102,Articles!D:D,0),24),"Lien")</f>
        <v>Lien</v>
      </c>
      <c r="E102" s="3" t="s">
        <v>2030</v>
      </c>
      <c r="F102" s="18" t="str">
        <f>INDEX(Articles!$1:$1048576,MATCH(E102,Articles!D:D,0),5)</f>
        <v>BBE Ø75 ARAIGNÉE CITRON VERT</v>
      </c>
      <c r="G102" s="18" t="str">
        <f>INDEX(Articles!$1:$1048576,MATCH(E102,Articles!D:D,0),8)</f>
        <v>BOMBE</v>
      </c>
      <c r="H102" s="18" t="str">
        <f>INDEX(Articles!$1:$1048576,MATCH(E102,Articles!D:D,0),9)</f>
        <v>SPHERIQUE</v>
      </c>
      <c r="I102" s="8">
        <f>INDEX(Articles!$1:$1048576,MATCH(E102,Articles!D:D,0),10)</f>
        <v>75</v>
      </c>
      <c r="J102" s="18" t="str">
        <f>INDEX(Articles!$1:$1048576,MATCH(E102,Articles!D:D,0),11)</f>
        <v>PLEUREUR</v>
      </c>
      <c r="K102" s="18" t="str">
        <f>INDEX(Articles!$1:$1048576,MATCH(E102,Articles!D:D,0),12)</f>
        <v>CITRON VERT</v>
      </c>
      <c r="L102" s="8" t="str">
        <f>INDEX(Articles!$1:$1048576,MATCH(E102,Articles!D:D,0),13)</f>
        <v>CN</v>
      </c>
      <c r="M102" s="8" t="str">
        <f>INDEX(Articles!$1:$1048576,MATCH(E102,Articles!D:D,0),14)</f>
        <v>F4</v>
      </c>
      <c r="N102" s="8" t="str">
        <f>INDEX(Articles!$1:$1048576,MATCH(E102,Articles!D:D,0),15)</f>
        <v>1.3G</v>
      </c>
      <c r="O102" s="8" t="str">
        <f>INDEX(Articles!$1:$1048576,MATCH(E102,Articles!D:D,0),16)</f>
        <v>0163-F4-4243</v>
      </c>
      <c r="P102" s="8">
        <f>INDEX(Articles!$1:$1048576,MATCH(E102,Articles!D:D,0),17)*1000</f>
        <v>165</v>
      </c>
      <c r="Q102" s="8" t="str">
        <f>INDEX(Articles!$1:$1048576,MATCH(E102,Articles!D:D,0),18)</f>
        <v>3</v>
      </c>
      <c r="R102" s="8">
        <f>INDEX(Articles!$1:$1048576,MATCH(E102,Articles!D:D,0),19)</f>
        <v>75</v>
      </c>
      <c r="S102" s="2" t="str">
        <f>IF(INDEX('Unités CA'!$1:$1048576,MATCH(E102,'Unités CA'!D:D,0),5)=0,"",INDEX('Unités CA'!$1:$1048576,MATCH(E102,'Unités CA'!D:D,0),5))</f>
        <v>0060/CA</v>
      </c>
      <c r="T102" s="2" t="str">
        <f>IF(INDEX('Unités BTE'!$1:$1048576,MATCH(E102,'Unités CA'!D:D,0),5)=0,"",INDEX('Unités BTE'!$1:$1048576,MATCH(E102,'Unités CA'!D:D,0),5))</f>
        <v/>
      </c>
      <c r="U102" s="7">
        <f>IFERROR(INDEX('Prix PRO CA'!$1:$1048576,MATCH(E102,'Prix PRO CA'!D:D,0),10),"")</f>
        <v>371.46</v>
      </c>
      <c r="V102" s="7">
        <f>IFERROR(INDEX('Prix PRO CA'!$1:$1048576,MATCH(E102,'Prix PRO BTE'!D:D,0),10),"")</f>
        <v>66.5</v>
      </c>
      <c r="W102" s="7">
        <f>+IFERROR(INDEX('Prix PRO PCS'!$1:$1048576,MATCH(E102,'Prix PRO PCS'!D:D,0),10),"")</f>
        <v>7.49</v>
      </c>
      <c r="X102" s="148" t="str">
        <f t="shared" si="5"/>
        <v>Oui</v>
      </c>
      <c r="Y102" s="24" t="str">
        <f>IFERROR(INDEX(LigneAchat!$1:$1048576,MATCH(E102,LigneAchat!D:D,0),5),"")</f>
        <v/>
      </c>
      <c r="Z102" s="22">
        <f>INDEX(Articles!$1:$1048576,MATCH(E102,Articles!D:D,0),21)</f>
        <v>1341</v>
      </c>
      <c r="AA102" s="22">
        <f t="shared" si="6"/>
        <v>1341</v>
      </c>
      <c r="AB102" s="22">
        <f>+INDEX(Articles!$1:$1048576,MATCH(E102,Articles!D:D,0),23)</f>
        <v>0</v>
      </c>
    </row>
    <row r="103" spans="2:28" ht="15.75">
      <c r="B103" s="8" t="str">
        <f>INDEX(Articles!$1:$1048576,MATCH(E103,Articles!D:D,0),6)</f>
        <v>1</v>
      </c>
      <c r="C103" s="8" t="str">
        <f>INDEX(Articles!$1:$1048576,MATCH(E103,Articles!D:D,0),7)</f>
        <v/>
      </c>
      <c r="D103" s="28" t="str">
        <f>HYPERLINK(INDEX(Articles!$1:$1048576,MATCH(E103,Articles!D:D,0),24),"Lien")</f>
        <v>Lien</v>
      </c>
      <c r="E103" s="3" t="s">
        <v>2033</v>
      </c>
      <c r="F103" s="18" t="str">
        <f>INDEX(Articles!$1:$1048576,MATCH(E103,Articles!D:D,0),5)</f>
        <v>BBE Ø75 ARAIGNÉE MANDARINE</v>
      </c>
      <c r="G103" s="18" t="str">
        <f>INDEX(Articles!$1:$1048576,MATCH(E103,Articles!D:D,0),8)</f>
        <v>BOMBE</v>
      </c>
      <c r="H103" s="18" t="str">
        <f>INDEX(Articles!$1:$1048576,MATCH(E103,Articles!D:D,0),9)</f>
        <v>SPHERIQUE</v>
      </c>
      <c r="I103" s="8">
        <f>INDEX(Articles!$1:$1048576,MATCH(E103,Articles!D:D,0),10)</f>
        <v>75</v>
      </c>
      <c r="J103" s="18" t="str">
        <f>INDEX(Articles!$1:$1048576,MATCH(E103,Articles!D:D,0),11)</f>
        <v>PLEUREUR</v>
      </c>
      <c r="K103" s="18" t="str">
        <f>INDEX(Articles!$1:$1048576,MATCH(E103,Articles!D:D,0),12)</f>
        <v>ORANGE</v>
      </c>
      <c r="L103" s="8" t="str">
        <f>INDEX(Articles!$1:$1048576,MATCH(E103,Articles!D:D,0),13)</f>
        <v>CN</v>
      </c>
      <c r="M103" s="8" t="str">
        <f>INDEX(Articles!$1:$1048576,MATCH(E103,Articles!D:D,0),14)</f>
        <v>F4</v>
      </c>
      <c r="N103" s="8" t="str">
        <f>INDEX(Articles!$1:$1048576,MATCH(E103,Articles!D:D,0),15)</f>
        <v>1.3G</v>
      </c>
      <c r="O103" s="8" t="str">
        <f>INDEX(Articles!$1:$1048576,MATCH(E103,Articles!D:D,0),16)</f>
        <v>0163-F4-4243</v>
      </c>
      <c r="P103" s="8">
        <f>INDEX(Articles!$1:$1048576,MATCH(E103,Articles!D:D,0),17)*1000</f>
        <v>165</v>
      </c>
      <c r="Q103" s="8" t="str">
        <f>INDEX(Articles!$1:$1048576,MATCH(E103,Articles!D:D,0),18)</f>
        <v>3</v>
      </c>
      <c r="R103" s="8">
        <f>INDEX(Articles!$1:$1048576,MATCH(E103,Articles!D:D,0),19)</f>
        <v>75</v>
      </c>
      <c r="S103" s="2" t="str">
        <f>IF(INDEX('Unités CA'!$1:$1048576,MATCH(E103,'Unités CA'!D:D,0),5)=0,"",INDEX('Unités CA'!$1:$1048576,MATCH(E103,'Unités CA'!D:D,0),5))</f>
        <v>0060/CA</v>
      </c>
      <c r="T103" s="2" t="str">
        <f>IF(INDEX('Unités BTE'!$1:$1048576,MATCH(E103,'Unités CA'!D:D,0),5)=0,"",INDEX('Unités BTE'!$1:$1048576,MATCH(E103,'Unités CA'!D:D,0),5))</f>
        <v/>
      </c>
      <c r="U103" s="7">
        <f>IFERROR(INDEX('Prix PRO CA'!$1:$1048576,MATCH(E103,'Prix PRO CA'!D:D,0),10),"")</f>
        <v>371.46</v>
      </c>
      <c r="V103" s="7">
        <f>IFERROR(INDEX('Prix PRO CA'!$1:$1048576,MATCH(E103,'Prix PRO BTE'!D:D,0),10),"")</f>
        <v>66.5</v>
      </c>
      <c r="W103" s="7">
        <f>+IFERROR(INDEX('Prix PRO PCS'!$1:$1048576,MATCH(E103,'Prix PRO PCS'!D:D,0),10),"")</f>
        <v>7.49</v>
      </c>
      <c r="X103" s="148" t="str">
        <f t="shared" si="5"/>
        <v>Oui</v>
      </c>
      <c r="Y103" s="24" t="str">
        <f>IFERROR(INDEX(LigneAchat!$1:$1048576,MATCH(E103,LigneAchat!D:D,0),5),"")</f>
        <v/>
      </c>
      <c r="Z103" s="22">
        <f>INDEX(Articles!$1:$1048576,MATCH(E103,Articles!D:D,0),21)</f>
        <v>754</v>
      </c>
      <c r="AA103" s="22">
        <f t="shared" si="6"/>
        <v>746</v>
      </c>
      <c r="AB103" s="22">
        <f>+INDEX(Articles!$1:$1048576,MATCH(E103,Articles!D:D,0),23)</f>
        <v>8</v>
      </c>
    </row>
    <row r="104" spans="2:28" ht="15.75">
      <c r="B104" s="8" t="str">
        <f>INDEX(Articles!$1:$1048576,MATCH(E104,Articles!D:D,0),6)</f>
        <v>1</v>
      </c>
      <c r="C104" s="8" t="str">
        <f>INDEX(Articles!$1:$1048576,MATCH(E104,Articles!D:D,0),7)</f>
        <v/>
      </c>
      <c r="D104" s="28" t="str">
        <f>HYPERLINK(INDEX(Articles!$1:$1048576,MATCH(E104,Articles!D:D,0),24),"Lien")</f>
        <v>Lien</v>
      </c>
      <c r="E104" s="3" t="s">
        <v>2563</v>
      </c>
      <c r="F104" s="18" t="str">
        <f>INDEX(Articles!$1:$1048576,MATCH(E104,Articles!D:D,0),5)</f>
        <v>BBE Ø75 DAHLIA JAUNE CENTRE CLIGNO BLANC</v>
      </c>
      <c r="G104" s="18" t="str">
        <f>INDEX(Articles!$1:$1048576,MATCH(E104,Articles!D:D,0),8)</f>
        <v>BOMBE</v>
      </c>
      <c r="H104" s="18" t="str">
        <f>INDEX(Articles!$1:$1048576,MATCH(E104,Articles!D:D,0),9)</f>
        <v>SPHERIQUE</v>
      </c>
      <c r="I104" s="8">
        <f>INDEX(Articles!$1:$1048576,MATCH(E104,Articles!D:D,0),10)</f>
        <v>75</v>
      </c>
      <c r="J104" s="18" t="str">
        <f>INDEX(Articles!$1:$1048576,MATCH(E104,Articles!D:D,0),11)</f>
        <v>DAHLIA</v>
      </c>
      <c r="K104" s="18" t="str">
        <f>INDEX(Articles!$1:$1048576,MATCH(E104,Articles!D:D,0),12)</f>
        <v>JAUNE</v>
      </c>
      <c r="L104" s="8" t="str">
        <f>INDEX(Articles!$1:$1048576,MATCH(E104,Articles!D:D,0),13)</f>
        <v>CN</v>
      </c>
      <c r="M104" s="8" t="str">
        <f>INDEX(Articles!$1:$1048576,MATCH(E104,Articles!D:D,0),14)</f>
        <v>F4</v>
      </c>
      <c r="N104" s="8" t="str">
        <f>INDEX(Articles!$1:$1048576,MATCH(E104,Articles!D:D,0),15)</f>
        <v>1.3G</v>
      </c>
      <c r="O104" s="8" t="str">
        <f>INDEX(Articles!$1:$1048576,MATCH(E104,Articles!D:D,0),16)</f>
        <v>1008-F4-69252667</v>
      </c>
      <c r="P104" s="8">
        <f>INDEX(Articles!$1:$1048576,MATCH(E104,Articles!D:D,0),17)*1000</f>
        <v>163</v>
      </c>
      <c r="Q104" s="8" t="str">
        <f>INDEX(Articles!$1:$1048576,MATCH(E104,Articles!D:D,0),18)</f>
        <v>3</v>
      </c>
      <c r="R104" s="8">
        <f>INDEX(Articles!$1:$1048576,MATCH(E104,Articles!D:D,0),19)</f>
        <v>75</v>
      </c>
      <c r="S104" s="2" t="str">
        <f>IF(INDEX('Unités CA'!$1:$1048576,MATCH(E104,'Unités CA'!D:D,0),5)=0,"",INDEX('Unités CA'!$1:$1048576,MATCH(E104,'Unités CA'!D:D,0),5))</f>
        <v>0060/CA</v>
      </c>
      <c r="T104" s="2" t="str">
        <f>IF(INDEX('Unités BTE'!$1:$1048576,MATCH(E104,'Unités CA'!D:D,0),5)=0,"",INDEX('Unités BTE'!$1:$1048576,MATCH(E104,'Unités CA'!D:D,0),5))</f>
        <v/>
      </c>
      <c r="U104" s="7">
        <f>IFERROR(INDEX('Prix PRO CA'!$1:$1048576,MATCH(E104,'Prix PRO CA'!D:D,0),10),"")</f>
        <v>296.56</v>
      </c>
      <c r="V104" s="7">
        <f>IFERROR(INDEX('Prix PRO CA'!$1:$1048576,MATCH(E104,'Prix PRO BTE'!D:D,0),10),"")</f>
        <v>130.61000000000001</v>
      </c>
      <c r="W104" s="7">
        <f>+IFERROR(INDEX('Prix PRO PCS'!$1:$1048576,MATCH(E104,'Prix PRO PCS'!D:D,0),10),"")</f>
        <v>7.2</v>
      </c>
      <c r="X104" s="148" t="str">
        <f t="shared" si="5"/>
        <v>Oui</v>
      </c>
      <c r="Y104" s="24" t="str">
        <f>IFERROR(INDEX(LigneAchat!$1:$1048576,MATCH(E104,LigneAchat!D:D,0),5),"")</f>
        <v/>
      </c>
      <c r="Z104" s="22">
        <f>INDEX(Articles!$1:$1048576,MATCH(E104,Articles!D:D,0),21)</f>
        <v>651</v>
      </c>
      <c r="AA104" s="22">
        <f t="shared" si="6"/>
        <v>651</v>
      </c>
      <c r="AB104" s="22">
        <f>+INDEX(Articles!$1:$1048576,MATCH(E104,Articles!D:D,0),23)</f>
        <v>0</v>
      </c>
    </row>
    <row r="105" spans="2:28" ht="15.75">
      <c r="B105" s="8" t="str">
        <f>INDEX(Articles!$1:$1048576,MATCH(E105,Articles!D:D,0),6)</f>
        <v>1</v>
      </c>
      <c r="C105" s="8" t="str">
        <f>INDEX(Articles!$1:$1048576,MATCH(E105,Articles!D:D,0),7)</f>
        <v/>
      </c>
      <c r="D105" s="28" t="str">
        <f>HYPERLINK(INDEX(Articles!$1:$1048576,MATCH(E105,Articles!D:D,0),24),"Lien")</f>
        <v>Lien</v>
      </c>
      <c r="E105" s="3" t="s">
        <v>2567</v>
      </c>
      <c r="F105" s="18" t="str">
        <f>INDEX(Articles!$1:$1048576,MATCH(E105,Articles!D:D,0),5)</f>
        <v>BBE Ø75 DAHLIA MULTIPASTEL CENTRE CLIGNO BLANC</v>
      </c>
      <c r="G105" s="18" t="str">
        <f>INDEX(Articles!$1:$1048576,MATCH(E105,Articles!D:D,0),8)</f>
        <v>BOMBE</v>
      </c>
      <c r="H105" s="18" t="str">
        <f>INDEX(Articles!$1:$1048576,MATCH(E105,Articles!D:D,0),9)</f>
        <v>SPHERIQUE</v>
      </c>
      <c r="I105" s="8">
        <f>INDEX(Articles!$1:$1048576,MATCH(E105,Articles!D:D,0),10)</f>
        <v>75</v>
      </c>
      <c r="J105" s="18" t="str">
        <f>INDEX(Articles!$1:$1048576,MATCH(E105,Articles!D:D,0),11)</f>
        <v>DAHLIA</v>
      </c>
      <c r="K105" s="18" t="str">
        <f>INDEX(Articles!$1:$1048576,MATCH(E105,Articles!D:D,0),12)</f>
        <v>MULTIPASTEL</v>
      </c>
      <c r="L105" s="8" t="str">
        <f>INDEX(Articles!$1:$1048576,MATCH(E105,Articles!D:D,0),13)</f>
        <v>CN</v>
      </c>
      <c r="M105" s="8" t="str">
        <f>INDEX(Articles!$1:$1048576,MATCH(E105,Articles!D:D,0),14)</f>
        <v>F4</v>
      </c>
      <c r="N105" s="8" t="str">
        <f>INDEX(Articles!$1:$1048576,MATCH(E105,Articles!D:D,0),15)</f>
        <v>1.3G</v>
      </c>
      <c r="O105" s="8" t="str">
        <f>INDEX(Articles!$1:$1048576,MATCH(E105,Articles!D:D,0),16)</f>
        <v>1008-F4-69252667</v>
      </c>
      <c r="P105" s="8">
        <f>INDEX(Articles!$1:$1048576,MATCH(E105,Articles!D:D,0),17)*1000</f>
        <v>163</v>
      </c>
      <c r="Q105" s="8" t="str">
        <f>INDEX(Articles!$1:$1048576,MATCH(E105,Articles!D:D,0),18)</f>
        <v>3</v>
      </c>
      <c r="R105" s="8">
        <f>INDEX(Articles!$1:$1048576,MATCH(E105,Articles!D:D,0),19)</f>
        <v>75</v>
      </c>
      <c r="S105" s="2" t="str">
        <f>IF(INDEX('Unités CA'!$1:$1048576,MATCH(E105,'Unités CA'!D:D,0),5)=0,"",INDEX('Unités CA'!$1:$1048576,MATCH(E105,'Unités CA'!D:D,0),5))</f>
        <v>0060/CA</v>
      </c>
      <c r="T105" s="2" t="str">
        <f>IF(INDEX('Unités BTE'!$1:$1048576,MATCH(E105,'Unités CA'!D:D,0),5)=0,"",INDEX('Unités BTE'!$1:$1048576,MATCH(E105,'Unités CA'!D:D,0),5))</f>
        <v/>
      </c>
      <c r="U105" s="7">
        <f>IFERROR(INDEX('Prix PRO CA'!$1:$1048576,MATCH(E105,'Prix PRO CA'!D:D,0),10),"")</f>
        <v>296.56</v>
      </c>
      <c r="V105" s="7">
        <f>IFERROR(INDEX('Prix PRO CA'!$1:$1048576,MATCH(E105,'Prix PRO BTE'!D:D,0),10),"")</f>
        <v>122.89</v>
      </c>
      <c r="W105" s="7">
        <f>+IFERROR(INDEX('Prix PRO PCS'!$1:$1048576,MATCH(E105,'Prix PRO PCS'!D:D,0),10),"")</f>
        <v>7.2</v>
      </c>
      <c r="X105" s="148" t="str">
        <f t="shared" si="5"/>
        <v>Oui</v>
      </c>
      <c r="Y105" s="24" t="str">
        <f>IFERROR(INDEX(LigneAchat!$1:$1048576,MATCH(E105,LigneAchat!D:D,0),5),"")</f>
        <v/>
      </c>
      <c r="Z105" s="22">
        <f>INDEX(Articles!$1:$1048576,MATCH(E105,Articles!D:D,0),21)</f>
        <v>1715</v>
      </c>
      <c r="AA105" s="22">
        <f t="shared" si="6"/>
        <v>1235</v>
      </c>
      <c r="AB105" s="22">
        <f>+INDEX(Articles!$1:$1048576,MATCH(E105,Articles!D:D,0),23)</f>
        <v>480</v>
      </c>
    </row>
    <row r="106" spans="2:28" ht="15.75">
      <c r="B106" s="8" t="str">
        <f>INDEX(Articles!$1:$1048576,MATCH(E106,Articles!D:D,0),6)</f>
        <v>1</v>
      </c>
      <c r="C106" s="8" t="str">
        <f>INDEX(Articles!$1:$1048576,MATCH(E106,Articles!D:D,0),7)</f>
        <v/>
      </c>
      <c r="D106" s="28" t="str">
        <f>HYPERLINK(INDEX(Articles!$1:$1048576,MATCH(E106,Articles!D:D,0),24),"Lien")</f>
        <v>Lien</v>
      </c>
      <c r="E106" s="3" t="s">
        <v>2570</v>
      </c>
      <c r="F106" s="18" t="str">
        <f>INDEX(Articles!$1:$1048576,MATCH(E106,Articles!D:D,0),5)</f>
        <v>BBE Ø75 DAHLIA VIOLET CENTRE CLIGNO BLANC</v>
      </c>
      <c r="G106" s="18" t="str">
        <f>INDEX(Articles!$1:$1048576,MATCH(E106,Articles!D:D,0),8)</f>
        <v>BOMBE</v>
      </c>
      <c r="H106" s="18" t="str">
        <f>INDEX(Articles!$1:$1048576,MATCH(E106,Articles!D:D,0),9)</f>
        <v>SPHERIQUE</v>
      </c>
      <c r="I106" s="8">
        <f>INDEX(Articles!$1:$1048576,MATCH(E106,Articles!D:D,0),10)</f>
        <v>75</v>
      </c>
      <c r="J106" s="18" t="str">
        <f>INDEX(Articles!$1:$1048576,MATCH(E106,Articles!D:D,0),11)</f>
        <v>DAHLIA</v>
      </c>
      <c r="K106" s="18" t="str">
        <f>INDEX(Articles!$1:$1048576,MATCH(E106,Articles!D:D,0),12)</f>
        <v>VIOLET</v>
      </c>
      <c r="L106" s="8" t="str">
        <f>INDEX(Articles!$1:$1048576,MATCH(E106,Articles!D:D,0),13)</f>
        <v>CN</v>
      </c>
      <c r="M106" s="8" t="str">
        <f>INDEX(Articles!$1:$1048576,MATCH(E106,Articles!D:D,0),14)</f>
        <v>F4</v>
      </c>
      <c r="N106" s="8" t="str">
        <f>INDEX(Articles!$1:$1048576,MATCH(E106,Articles!D:D,0),15)</f>
        <v>1.3G</v>
      </c>
      <c r="O106" s="8" t="str">
        <f>INDEX(Articles!$1:$1048576,MATCH(E106,Articles!D:D,0),16)</f>
        <v>1008-F4-69252667</v>
      </c>
      <c r="P106" s="8">
        <f>INDEX(Articles!$1:$1048576,MATCH(E106,Articles!D:D,0),17)*1000</f>
        <v>163</v>
      </c>
      <c r="Q106" s="8" t="str">
        <f>INDEX(Articles!$1:$1048576,MATCH(E106,Articles!D:D,0),18)</f>
        <v>3</v>
      </c>
      <c r="R106" s="8">
        <f>INDEX(Articles!$1:$1048576,MATCH(E106,Articles!D:D,0),19)</f>
        <v>75</v>
      </c>
      <c r="S106" s="2" t="str">
        <f>IF(INDEX('Unités CA'!$1:$1048576,MATCH(E106,'Unités CA'!D:D,0),5)=0,"",INDEX('Unités CA'!$1:$1048576,MATCH(E106,'Unités CA'!D:D,0),5))</f>
        <v>0060/CA</v>
      </c>
      <c r="T106" s="2" t="str">
        <f>IF(INDEX('Unités BTE'!$1:$1048576,MATCH(E106,'Unités CA'!D:D,0),5)=0,"",INDEX('Unités BTE'!$1:$1048576,MATCH(E106,'Unités CA'!D:D,0),5))</f>
        <v/>
      </c>
      <c r="U106" s="7">
        <f>IFERROR(INDEX('Prix PRO CA'!$1:$1048576,MATCH(E106,'Prix PRO CA'!D:D,0),10),"")</f>
        <v>296.56</v>
      </c>
      <c r="V106" s="7">
        <f>IFERROR(INDEX('Prix PRO CA'!$1:$1048576,MATCH(E106,'Prix PRO BTE'!D:D,0),10),"")</f>
        <v>184.31</v>
      </c>
      <c r="W106" s="7">
        <f>+IFERROR(INDEX('Prix PRO PCS'!$1:$1048576,MATCH(E106,'Prix PRO PCS'!D:D,0),10),"")</f>
        <v>7.2</v>
      </c>
      <c r="X106" s="148" t="str">
        <f t="shared" si="5"/>
        <v>Oui</v>
      </c>
      <c r="Y106" s="24" t="str">
        <f>IFERROR(INDEX(LigneAchat!$1:$1048576,MATCH(E106,LigneAchat!D:D,0),5),"")</f>
        <v/>
      </c>
      <c r="Z106" s="22">
        <f>INDEX(Articles!$1:$1048576,MATCH(E106,Articles!D:D,0),21)</f>
        <v>840</v>
      </c>
      <c r="AA106" s="22">
        <f t="shared" si="6"/>
        <v>800</v>
      </c>
      <c r="AB106" s="22">
        <f>+INDEX(Articles!$1:$1048576,MATCH(E106,Articles!D:D,0),23)</f>
        <v>40</v>
      </c>
    </row>
    <row r="107" spans="2:28" ht="15.75">
      <c r="B107" s="8" t="str">
        <f>INDEX(Articles!$1:$1048576,MATCH(E107,Articles!D:D,0),6)</f>
        <v>1</v>
      </c>
      <c r="C107" s="8" t="str">
        <f>INDEX(Articles!$1:$1048576,MATCH(E107,Articles!D:D,0),7)</f>
        <v/>
      </c>
      <c r="D107" s="28" t="str">
        <f>HYPERLINK(INDEX(Articles!$1:$1048576,MATCH(E107,Articles!D:D,0),24),"Lien")</f>
        <v>Lien</v>
      </c>
      <c r="E107" s="3" t="s">
        <v>2573</v>
      </c>
      <c r="F107" s="18" t="str">
        <f>INDEX(Articles!$1:$1048576,MATCH(E107,Articles!D:D,0),5)</f>
        <v>BBE Ø75 DAHLIA VERT CENTRE CLIGNO BLANC</v>
      </c>
      <c r="G107" s="18" t="str">
        <f>INDEX(Articles!$1:$1048576,MATCH(E107,Articles!D:D,0),8)</f>
        <v>BOMBE</v>
      </c>
      <c r="H107" s="18" t="str">
        <f>INDEX(Articles!$1:$1048576,MATCH(E107,Articles!D:D,0),9)</f>
        <v>SPHERIQUE</v>
      </c>
      <c r="I107" s="8">
        <f>INDEX(Articles!$1:$1048576,MATCH(E107,Articles!D:D,0),10)</f>
        <v>75</v>
      </c>
      <c r="J107" s="18" t="str">
        <f>INDEX(Articles!$1:$1048576,MATCH(E107,Articles!D:D,0),11)</f>
        <v>DAHLIA</v>
      </c>
      <c r="K107" s="18" t="str">
        <f>INDEX(Articles!$1:$1048576,MATCH(E107,Articles!D:D,0),12)</f>
        <v>VERT</v>
      </c>
      <c r="L107" s="8" t="str">
        <f>INDEX(Articles!$1:$1048576,MATCH(E107,Articles!D:D,0),13)</f>
        <v>CN</v>
      </c>
      <c r="M107" s="8" t="str">
        <f>INDEX(Articles!$1:$1048576,MATCH(E107,Articles!D:D,0),14)</f>
        <v>F4</v>
      </c>
      <c r="N107" s="8" t="str">
        <f>INDEX(Articles!$1:$1048576,MATCH(E107,Articles!D:D,0),15)</f>
        <v>1.3G</v>
      </c>
      <c r="O107" s="8" t="str">
        <f>INDEX(Articles!$1:$1048576,MATCH(E107,Articles!D:D,0),16)</f>
        <v>1008-F4-69252667</v>
      </c>
      <c r="P107" s="8">
        <f>INDEX(Articles!$1:$1048576,MATCH(E107,Articles!D:D,0),17)*1000</f>
        <v>163</v>
      </c>
      <c r="Q107" s="8" t="str">
        <f>INDEX(Articles!$1:$1048576,MATCH(E107,Articles!D:D,0),18)</f>
        <v>3</v>
      </c>
      <c r="R107" s="8">
        <f>INDEX(Articles!$1:$1048576,MATCH(E107,Articles!D:D,0),19)</f>
        <v>75</v>
      </c>
      <c r="S107" s="2" t="str">
        <f>IF(INDEX('Unités CA'!$1:$1048576,MATCH(E107,'Unités CA'!D:D,0),5)=0,"",INDEX('Unités CA'!$1:$1048576,MATCH(E107,'Unités CA'!D:D,0),5))</f>
        <v>0060/CA</v>
      </c>
      <c r="T107" s="2" t="str">
        <f>IF(INDEX('Unités BTE'!$1:$1048576,MATCH(E107,'Unités CA'!D:D,0),5)=0,"",INDEX('Unités BTE'!$1:$1048576,MATCH(E107,'Unités CA'!D:D,0),5))</f>
        <v/>
      </c>
      <c r="U107" s="7">
        <f>IFERROR(INDEX('Prix PRO CA'!$1:$1048576,MATCH(E107,'Prix PRO CA'!D:D,0),10),"")</f>
        <v>296.56</v>
      </c>
      <c r="V107" s="7">
        <f>IFERROR(INDEX('Prix PRO CA'!$1:$1048576,MATCH(E107,'Prix PRO BTE'!D:D,0),10),"")</f>
        <v>184.31</v>
      </c>
      <c r="W107" s="7">
        <f>+IFERROR(INDEX('Prix PRO PCS'!$1:$1048576,MATCH(E107,'Prix PRO PCS'!D:D,0),10),"")</f>
        <v>7.2</v>
      </c>
      <c r="X107" s="148" t="str">
        <f t="shared" si="5"/>
        <v>Oui</v>
      </c>
      <c r="Y107" s="24">
        <f>IFERROR(INDEX(LigneAchat!$1:$1048576,MATCH(E107,LigneAchat!D:D,0),5),"")</f>
        <v>44287</v>
      </c>
      <c r="Z107" s="22">
        <f>INDEX(Articles!$1:$1048576,MATCH(E107,Articles!D:D,0),21)</f>
        <v>344</v>
      </c>
      <c r="AA107" s="22">
        <f t="shared" si="6"/>
        <v>317</v>
      </c>
      <c r="AB107" s="22">
        <f>+INDEX(Articles!$1:$1048576,MATCH(E107,Articles!D:D,0),23)</f>
        <v>27</v>
      </c>
    </row>
    <row r="108" spans="2:28" ht="15.75">
      <c r="B108" s="8" t="str">
        <f>INDEX(Articles!$1:$1048576,MATCH(E108,Articles!D:D,0),6)</f>
        <v>1</v>
      </c>
      <c r="C108" s="8" t="str">
        <f>INDEX(Articles!$1:$1048576,MATCH(E108,Articles!D:D,0),7)</f>
        <v/>
      </c>
      <c r="D108" s="28" t="str">
        <f>HYPERLINK(INDEX(Articles!$1:$1048576,MATCH(E108,Articles!D:D,0),24),"Lien")</f>
        <v>Lien</v>
      </c>
      <c r="E108" s="3" t="s">
        <v>2576</v>
      </c>
      <c r="F108" s="18" t="str">
        <f>INDEX(Articles!$1:$1048576,MATCH(E108,Articles!D:D,0),5)</f>
        <v>BBE Ø75 DAHLIA ROUGE CENTRE CLIGNO BLANC</v>
      </c>
      <c r="G108" s="18" t="str">
        <f>INDEX(Articles!$1:$1048576,MATCH(E108,Articles!D:D,0),8)</f>
        <v>BOMBE</v>
      </c>
      <c r="H108" s="18" t="str">
        <f>INDEX(Articles!$1:$1048576,MATCH(E108,Articles!D:D,0),9)</f>
        <v>SPHERIQUE</v>
      </c>
      <c r="I108" s="8">
        <f>INDEX(Articles!$1:$1048576,MATCH(E108,Articles!D:D,0),10)</f>
        <v>75</v>
      </c>
      <c r="J108" s="18" t="str">
        <f>INDEX(Articles!$1:$1048576,MATCH(E108,Articles!D:D,0),11)</f>
        <v>DAHLIA</v>
      </c>
      <c r="K108" s="18" t="str">
        <f>INDEX(Articles!$1:$1048576,MATCH(E108,Articles!D:D,0),12)</f>
        <v>ROUGE</v>
      </c>
      <c r="L108" s="8" t="str">
        <f>INDEX(Articles!$1:$1048576,MATCH(E108,Articles!D:D,0),13)</f>
        <v>CN</v>
      </c>
      <c r="M108" s="8" t="str">
        <f>INDEX(Articles!$1:$1048576,MATCH(E108,Articles!D:D,0),14)</f>
        <v>F4</v>
      </c>
      <c r="N108" s="8" t="str">
        <f>INDEX(Articles!$1:$1048576,MATCH(E108,Articles!D:D,0),15)</f>
        <v>1.3G</v>
      </c>
      <c r="O108" s="8" t="str">
        <f>INDEX(Articles!$1:$1048576,MATCH(E108,Articles!D:D,0),16)</f>
        <v>1008-F4-69252667</v>
      </c>
      <c r="P108" s="8">
        <f>INDEX(Articles!$1:$1048576,MATCH(E108,Articles!D:D,0),17)*1000</f>
        <v>163</v>
      </c>
      <c r="Q108" s="8" t="str">
        <f>INDEX(Articles!$1:$1048576,MATCH(E108,Articles!D:D,0),18)</f>
        <v>3</v>
      </c>
      <c r="R108" s="8">
        <f>INDEX(Articles!$1:$1048576,MATCH(E108,Articles!D:D,0),19)</f>
        <v>75</v>
      </c>
      <c r="S108" s="2" t="str">
        <f>IF(INDEX('Unités CA'!$1:$1048576,MATCH(E108,'Unités CA'!D:D,0),5)=0,"",INDEX('Unités CA'!$1:$1048576,MATCH(E108,'Unités CA'!D:D,0),5))</f>
        <v>0060/CA</v>
      </c>
      <c r="T108" s="2" t="str">
        <f>IF(INDEX('Unités BTE'!$1:$1048576,MATCH(E108,'Unités CA'!D:D,0),5)=0,"",INDEX('Unités BTE'!$1:$1048576,MATCH(E108,'Unités CA'!D:D,0),5))</f>
        <v/>
      </c>
      <c r="U108" s="7">
        <f>IFERROR(INDEX('Prix PRO CA'!$1:$1048576,MATCH(E108,'Prix PRO CA'!D:D,0),10),"")</f>
        <v>296.56</v>
      </c>
      <c r="V108" s="7">
        <f>IFERROR(INDEX('Prix PRO CA'!$1:$1048576,MATCH(E108,'Prix PRO BTE'!D:D,0),10),"")</f>
        <v>136.74</v>
      </c>
      <c r="W108" s="7">
        <f>+IFERROR(INDEX('Prix PRO PCS'!$1:$1048576,MATCH(E108,'Prix PRO PCS'!D:D,0),10),"")</f>
        <v>7.2</v>
      </c>
      <c r="X108" s="148" t="str">
        <f t="shared" si="5"/>
        <v>Oui</v>
      </c>
      <c r="Y108" s="24">
        <f>IFERROR(INDEX(LigneAchat!$1:$1048576,MATCH(E108,LigneAchat!D:D,0),5),"")</f>
        <v>44287</v>
      </c>
      <c r="Z108" s="22">
        <f>INDEX(Articles!$1:$1048576,MATCH(E108,Articles!D:D,0),21)</f>
        <v>137</v>
      </c>
      <c r="AA108" s="22">
        <f t="shared" si="6"/>
        <v>137</v>
      </c>
      <c r="AB108" s="22">
        <f>+INDEX(Articles!$1:$1048576,MATCH(E108,Articles!D:D,0),23)</f>
        <v>0</v>
      </c>
    </row>
    <row r="109" spans="2:28" ht="15.75">
      <c r="B109" s="8" t="str">
        <f>INDEX(Articles!$1:$1048576,MATCH(E109,Articles!D:D,0),6)</f>
        <v>1</v>
      </c>
      <c r="C109" s="8" t="str">
        <f>INDEX(Articles!$1:$1048576,MATCH(E109,Articles!D:D,0),7)</f>
        <v/>
      </c>
      <c r="D109" s="28" t="str">
        <f>HYPERLINK(INDEX(Articles!$1:$1048576,MATCH(E109,Articles!D:D,0),24),"Lien")</f>
        <v>Lien</v>
      </c>
      <c r="E109" s="3" t="s">
        <v>2182</v>
      </c>
      <c r="F109" s="18" t="str">
        <f>INDEX(Articles!$1:$1048576,MATCH(E109,Articles!D:D,0),5)</f>
        <v>BBE Ø75 ARAIGNÉE SCINTILLANT OR + TC SCINT. OR</v>
      </c>
      <c r="G109" s="18" t="str">
        <f>INDEX(Articles!$1:$1048576,MATCH(E109,Articles!D:D,0),8)</f>
        <v>BOMBE</v>
      </c>
      <c r="H109" s="18" t="str">
        <f>INDEX(Articles!$1:$1048576,MATCH(E109,Articles!D:D,0),9)</f>
        <v>SPHERIQUE</v>
      </c>
      <c r="I109" s="8">
        <f>INDEX(Articles!$1:$1048576,MATCH(E109,Articles!D:D,0),10)</f>
        <v>75</v>
      </c>
      <c r="J109" s="18" t="str">
        <f>INDEX(Articles!$1:$1048576,MATCH(E109,Articles!D:D,0),11)</f>
        <v>CLIGNO</v>
      </c>
      <c r="K109" s="18" t="str">
        <f>INDEX(Articles!$1:$1048576,MATCH(E109,Articles!D:D,0),12)</f>
        <v>OR</v>
      </c>
      <c r="L109" s="8" t="str">
        <f>INDEX(Articles!$1:$1048576,MATCH(E109,Articles!D:D,0),13)</f>
        <v>CN</v>
      </c>
      <c r="M109" s="8" t="str">
        <f>INDEX(Articles!$1:$1048576,MATCH(E109,Articles!D:D,0),14)</f>
        <v>F4</v>
      </c>
      <c r="N109" s="8" t="str">
        <f>INDEX(Articles!$1:$1048576,MATCH(E109,Articles!D:D,0),15)</f>
        <v>1.3G</v>
      </c>
      <c r="O109" s="8" t="str">
        <f>INDEX(Articles!$1:$1048576,MATCH(E109,Articles!D:D,0),16)</f>
        <v>1008-F4-69252667</v>
      </c>
      <c r="P109" s="8">
        <f>INDEX(Articles!$1:$1048576,MATCH(E109,Articles!D:D,0),17)*1000</f>
        <v>155</v>
      </c>
      <c r="Q109" s="8" t="str">
        <f>INDEX(Articles!$1:$1048576,MATCH(E109,Articles!D:D,0),18)</f>
        <v>3</v>
      </c>
      <c r="R109" s="8">
        <f>INDEX(Articles!$1:$1048576,MATCH(E109,Articles!D:D,0),19)</f>
        <v>75</v>
      </c>
      <c r="S109" s="2" t="str">
        <f>IF(INDEX('Unités CA'!$1:$1048576,MATCH(E109,'Unités CA'!D:D,0),5)=0,"",INDEX('Unités CA'!$1:$1048576,MATCH(E109,'Unités CA'!D:D,0),5))</f>
        <v>0060/CA</v>
      </c>
      <c r="T109" s="2" t="str">
        <f>IF(INDEX('Unités BTE'!$1:$1048576,MATCH(E109,'Unités CA'!D:D,0),5)=0,"",INDEX('Unités BTE'!$1:$1048576,MATCH(E109,'Unités CA'!D:D,0),5))</f>
        <v/>
      </c>
      <c r="U109" s="7">
        <f>IFERROR(INDEX('Prix PRO CA'!$1:$1048576,MATCH(E109,'Prix PRO CA'!D:D,0),10),"")</f>
        <v>296.56</v>
      </c>
      <c r="V109" s="7">
        <f>IFERROR(INDEX('Prix PRO CA'!$1:$1048576,MATCH(E109,'Prix PRO BTE'!D:D,0),10),"")</f>
        <v>206.76</v>
      </c>
      <c r="W109" s="7">
        <f>+IFERROR(INDEX('Prix PRO PCS'!$1:$1048576,MATCH(E109,'Prix PRO PCS'!D:D,0),10),"")</f>
        <v>7.2</v>
      </c>
      <c r="X109" s="148" t="str">
        <f t="shared" si="5"/>
        <v>Oui</v>
      </c>
      <c r="Y109" s="24" t="str">
        <f>IFERROR(INDEX(LigneAchat!$1:$1048576,MATCH(E109,LigneAchat!D:D,0),5),"")</f>
        <v/>
      </c>
      <c r="Z109" s="22">
        <f>INDEX(Articles!$1:$1048576,MATCH(E109,Articles!D:D,0),21)</f>
        <v>1101</v>
      </c>
      <c r="AA109" s="22">
        <f t="shared" si="6"/>
        <v>141</v>
      </c>
      <c r="AB109" s="22">
        <f>+INDEX(Articles!$1:$1048576,MATCH(E109,Articles!D:D,0),23)</f>
        <v>960</v>
      </c>
    </row>
    <row r="110" spans="2:28" ht="15.75">
      <c r="B110" s="8" t="str">
        <f>INDEX(Articles!$1:$1048576,MATCH(E110,Articles!D:D,0),6)</f>
        <v>1</v>
      </c>
      <c r="C110" s="8" t="str">
        <f>INDEX(Articles!$1:$1048576,MATCH(E110,Articles!D:D,0),7)</f>
        <v/>
      </c>
      <c r="D110" s="28" t="str">
        <f>HYPERLINK(INDEX(Articles!$1:$1048576,MATCH(E110,Articles!D:D,0),24),"Lien")</f>
        <v>Lien</v>
      </c>
      <c r="E110" s="3" t="s">
        <v>2677</v>
      </c>
      <c r="F110" s="18" t="str">
        <f>INDEX(Articles!$1:$1048576,MATCH(E110,Articles!D:D,0),5)</f>
        <v>BBE Ø75 ARAIGNÉE CLIGNO VERT</v>
      </c>
      <c r="G110" s="18" t="str">
        <f>INDEX(Articles!$1:$1048576,MATCH(E110,Articles!D:D,0),8)</f>
        <v>BOMBE</v>
      </c>
      <c r="H110" s="18" t="str">
        <f>INDEX(Articles!$1:$1048576,MATCH(E110,Articles!D:D,0),9)</f>
        <v>SPHERIQUE</v>
      </c>
      <c r="I110" s="8">
        <f>INDEX(Articles!$1:$1048576,MATCH(E110,Articles!D:D,0),10)</f>
        <v>75</v>
      </c>
      <c r="J110" s="18" t="str">
        <f>INDEX(Articles!$1:$1048576,MATCH(E110,Articles!D:D,0),11)</f>
        <v>CLIGNO</v>
      </c>
      <c r="K110" s="18" t="str">
        <f>INDEX(Articles!$1:$1048576,MATCH(E110,Articles!D:D,0),12)</f>
        <v>VERT</v>
      </c>
      <c r="L110" s="8" t="str">
        <f>INDEX(Articles!$1:$1048576,MATCH(E110,Articles!D:D,0),13)</f>
        <v>CN</v>
      </c>
      <c r="M110" s="8" t="str">
        <f>INDEX(Articles!$1:$1048576,MATCH(E110,Articles!D:D,0),14)</f>
        <v>F4</v>
      </c>
      <c r="N110" s="8" t="str">
        <f>INDEX(Articles!$1:$1048576,MATCH(E110,Articles!D:D,0),15)</f>
        <v>1.3G</v>
      </c>
      <c r="O110" s="8" t="str">
        <f>INDEX(Articles!$1:$1048576,MATCH(E110,Articles!D:D,0),16)</f>
        <v>1008-F4-69252667</v>
      </c>
      <c r="P110" s="8">
        <f>INDEX(Articles!$1:$1048576,MATCH(E110,Articles!D:D,0),17)*1000</f>
        <v>140</v>
      </c>
      <c r="Q110" s="8" t="str">
        <f>INDEX(Articles!$1:$1048576,MATCH(E110,Articles!D:D,0),18)</f>
        <v>3</v>
      </c>
      <c r="R110" s="8">
        <f>INDEX(Articles!$1:$1048576,MATCH(E110,Articles!D:D,0),19)</f>
        <v>75</v>
      </c>
      <c r="S110" s="2" t="str">
        <f>IF(INDEX('Unités CA'!$1:$1048576,MATCH(E110,'Unités CA'!D:D,0),5)=0,"",INDEX('Unités CA'!$1:$1048576,MATCH(E110,'Unités CA'!D:D,0),5))</f>
        <v>0060/CA</v>
      </c>
      <c r="T110" s="2" t="str">
        <f>IF(INDEX('Unités BTE'!$1:$1048576,MATCH(E110,'Unités CA'!D:D,0),5)=0,"",INDEX('Unités BTE'!$1:$1048576,MATCH(E110,'Unités CA'!D:D,0),5))</f>
        <v/>
      </c>
      <c r="U110" s="7">
        <f>IFERROR(INDEX('Prix PRO CA'!$1:$1048576,MATCH(E110,'Prix PRO CA'!D:D,0),10),"")</f>
        <v>236.64</v>
      </c>
      <c r="V110" s="7">
        <f>IFERROR(INDEX('Prix PRO CA'!$1:$1048576,MATCH(E110,'Prix PRO BTE'!D:D,0),10),"")</f>
        <v>166.39</v>
      </c>
      <c r="W110" s="7">
        <f>+IFERROR(INDEX('Prix PRO PCS'!$1:$1048576,MATCH(E110,'Prix PRO PCS'!D:D,0),10),"")</f>
        <v>5.79</v>
      </c>
      <c r="X110" s="148" t="str">
        <f t="shared" si="5"/>
        <v>Oui</v>
      </c>
      <c r="Y110" s="24" t="str">
        <f>IFERROR(INDEX(LigneAchat!$1:$1048576,MATCH(E110,LigneAchat!D:D,0),5),"")</f>
        <v/>
      </c>
      <c r="Z110" s="22">
        <f>INDEX(Articles!$1:$1048576,MATCH(E110,Articles!D:D,0),21)</f>
        <v>1577</v>
      </c>
      <c r="AA110" s="22">
        <f t="shared" si="6"/>
        <v>1577</v>
      </c>
      <c r="AB110" s="22">
        <f>+INDEX(Articles!$1:$1048576,MATCH(E110,Articles!D:D,0),23)</f>
        <v>0</v>
      </c>
    </row>
    <row r="111" spans="2:28" ht="15.75">
      <c r="B111" s="8" t="str">
        <f>INDEX(Articles!$1:$1048576,MATCH(E111,Articles!D:D,0),6)</f>
        <v>1</v>
      </c>
      <c r="C111" s="8" t="str">
        <f>INDEX(Articles!$1:$1048576,MATCH(E111,Articles!D:D,0),7)</f>
        <v/>
      </c>
      <c r="D111" s="28" t="str">
        <f>HYPERLINK(INDEX(Articles!$1:$1048576,MATCH(E111,Articles!D:D,0),24),"Lien")</f>
        <v>Lien</v>
      </c>
      <c r="E111" s="3" t="s">
        <v>2680</v>
      </c>
      <c r="F111" s="18" t="str">
        <f>INDEX(Articles!$1:$1048576,MATCH(E111,Articles!D:D,0),5)</f>
        <v>BBE Ø75 ARAIGNÉE CLIGNO OR</v>
      </c>
      <c r="G111" s="18" t="str">
        <f>INDEX(Articles!$1:$1048576,MATCH(E111,Articles!D:D,0),8)</f>
        <v>BOMBE</v>
      </c>
      <c r="H111" s="18" t="str">
        <f>INDEX(Articles!$1:$1048576,MATCH(E111,Articles!D:D,0),9)</f>
        <v>SPHERIQUE</v>
      </c>
      <c r="I111" s="8">
        <f>INDEX(Articles!$1:$1048576,MATCH(E111,Articles!D:D,0),10)</f>
        <v>75</v>
      </c>
      <c r="J111" s="18" t="str">
        <f>INDEX(Articles!$1:$1048576,MATCH(E111,Articles!D:D,0),11)</f>
        <v>CLIGNO</v>
      </c>
      <c r="K111" s="18" t="str">
        <f>INDEX(Articles!$1:$1048576,MATCH(E111,Articles!D:D,0),12)</f>
        <v>OR</v>
      </c>
      <c r="L111" s="8" t="str">
        <f>INDEX(Articles!$1:$1048576,MATCH(E111,Articles!D:D,0),13)</f>
        <v>CN</v>
      </c>
      <c r="M111" s="8" t="str">
        <f>INDEX(Articles!$1:$1048576,MATCH(E111,Articles!D:D,0),14)</f>
        <v>F4</v>
      </c>
      <c r="N111" s="8" t="str">
        <f>INDEX(Articles!$1:$1048576,MATCH(E111,Articles!D:D,0),15)</f>
        <v>1.3G</v>
      </c>
      <c r="O111" s="8" t="str">
        <f>INDEX(Articles!$1:$1048576,MATCH(E111,Articles!D:D,0),16)</f>
        <v>1008-F4-69252667</v>
      </c>
      <c r="P111" s="8">
        <f>INDEX(Articles!$1:$1048576,MATCH(E111,Articles!D:D,0),17)*1000</f>
        <v>140</v>
      </c>
      <c r="Q111" s="8" t="str">
        <f>INDEX(Articles!$1:$1048576,MATCH(E111,Articles!D:D,0),18)</f>
        <v>3</v>
      </c>
      <c r="R111" s="8">
        <f>INDEX(Articles!$1:$1048576,MATCH(E111,Articles!D:D,0),19)</f>
        <v>75</v>
      </c>
      <c r="S111" s="2" t="str">
        <f>IF(INDEX('Unités CA'!$1:$1048576,MATCH(E111,'Unités CA'!D:D,0),5)=0,"",INDEX('Unités CA'!$1:$1048576,MATCH(E111,'Unités CA'!D:D,0),5))</f>
        <v>0060/CA</v>
      </c>
      <c r="T111" s="2" t="str">
        <f>IF(INDEX('Unités BTE'!$1:$1048576,MATCH(E111,'Unités CA'!D:D,0),5)=0,"",INDEX('Unités BTE'!$1:$1048576,MATCH(E111,'Unités CA'!D:D,0),5))</f>
        <v/>
      </c>
      <c r="U111" s="7">
        <f>IFERROR(INDEX('Prix PRO CA'!$1:$1048576,MATCH(E111,'Prix PRO CA'!D:D,0),10),"")</f>
        <v>236.64</v>
      </c>
      <c r="V111" s="7">
        <f>IFERROR(INDEX('Prix PRO CA'!$1:$1048576,MATCH(E111,'Prix PRO BTE'!D:D,0),10),"")</f>
        <v>166.39</v>
      </c>
      <c r="W111" s="7">
        <f>+IFERROR(INDEX('Prix PRO PCS'!$1:$1048576,MATCH(E111,'Prix PRO PCS'!D:D,0),10),"")</f>
        <v>5.79</v>
      </c>
      <c r="X111" s="148" t="str">
        <f t="shared" si="5"/>
        <v>Oui</v>
      </c>
      <c r="Y111" s="24" t="str">
        <f>IFERROR(INDEX(LigneAchat!$1:$1048576,MATCH(E111,LigneAchat!D:D,0),5),"")</f>
        <v/>
      </c>
      <c r="Z111" s="22">
        <f>INDEX(Articles!$1:$1048576,MATCH(E111,Articles!D:D,0),21)</f>
        <v>855</v>
      </c>
      <c r="AA111" s="22">
        <f t="shared" si="6"/>
        <v>845</v>
      </c>
      <c r="AB111" s="22">
        <f>+INDEX(Articles!$1:$1048576,MATCH(E111,Articles!D:D,0),23)</f>
        <v>10</v>
      </c>
    </row>
    <row r="112" spans="2:28" ht="15.75">
      <c r="B112" s="8" t="str">
        <f>INDEX(Articles!$1:$1048576,MATCH(E112,Articles!D:D,0),6)</f>
        <v>1</v>
      </c>
      <c r="C112" s="8" t="str">
        <f>INDEX(Articles!$1:$1048576,MATCH(E112,Articles!D:D,0),7)</f>
        <v/>
      </c>
      <c r="D112" s="28" t="str">
        <f>HYPERLINK(INDEX(Articles!$1:$1048576,MATCH(E112,Articles!D:D,0),24),"Lien")</f>
        <v>Lien</v>
      </c>
      <c r="E112" s="3" t="s">
        <v>2683</v>
      </c>
      <c r="F112" s="18" t="str">
        <f>INDEX(Articles!$1:$1048576,MATCH(E112,Articles!D:D,0),5)</f>
        <v>BBE Ø75 ARAIGNÉE CLIGNO BLANC</v>
      </c>
      <c r="G112" s="18" t="str">
        <f>INDEX(Articles!$1:$1048576,MATCH(E112,Articles!D:D,0),8)</f>
        <v>BOMBE</v>
      </c>
      <c r="H112" s="18" t="str">
        <f>INDEX(Articles!$1:$1048576,MATCH(E112,Articles!D:D,0),9)</f>
        <v>SPHERIQUE</v>
      </c>
      <c r="I112" s="8">
        <f>INDEX(Articles!$1:$1048576,MATCH(E112,Articles!D:D,0),10)</f>
        <v>75</v>
      </c>
      <c r="J112" s="18" t="str">
        <f>INDEX(Articles!$1:$1048576,MATCH(E112,Articles!D:D,0),11)</f>
        <v>CLIGNO</v>
      </c>
      <c r="K112" s="18" t="str">
        <f>INDEX(Articles!$1:$1048576,MATCH(E112,Articles!D:D,0),12)</f>
        <v>BLANC</v>
      </c>
      <c r="L112" s="8" t="str">
        <f>INDEX(Articles!$1:$1048576,MATCH(E112,Articles!D:D,0),13)</f>
        <v>CN</v>
      </c>
      <c r="M112" s="8" t="str">
        <f>INDEX(Articles!$1:$1048576,MATCH(E112,Articles!D:D,0),14)</f>
        <v>F4</v>
      </c>
      <c r="N112" s="8" t="str">
        <f>INDEX(Articles!$1:$1048576,MATCH(E112,Articles!D:D,0),15)</f>
        <v>1.3G</v>
      </c>
      <c r="O112" s="8" t="str">
        <f>INDEX(Articles!$1:$1048576,MATCH(E112,Articles!D:D,0),16)</f>
        <v>1008-F4-69252667</v>
      </c>
      <c r="P112" s="8">
        <f>INDEX(Articles!$1:$1048576,MATCH(E112,Articles!D:D,0),17)*1000</f>
        <v>140</v>
      </c>
      <c r="Q112" s="8" t="str">
        <f>INDEX(Articles!$1:$1048576,MATCH(E112,Articles!D:D,0),18)</f>
        <v>3</v>
      </c>
      <c r="R112" s="8">
        <f>INDEX(Articles!$1:$1048576,MATCH(E112,Articles!D:D,0),19)</f>
        <v>75</v>
      </c>
      <c r="S112" s="2" t="str">
        <f>IF(INDEX('Unités CA'!$1:$1048576,MATCH(E112,'Unités CA'!D:D,0),5)=0,"",INDEX('Unités CA'!$1:$1048576,MATCH(E112,'Unités CA'!D:D,0),5))</f>
        <v>0060/CA</v>
      </c>
      <c r="T112" s="2" t="str">
        <f>IF(INDEX('Unités BTE'!$1:$1048576,MATCH(E112,'Unités CA'!D:D,0),5)=0,"",INDEX('Unités BTE'!$1:$1048576,MATCH(E112,'Unités CA'!D:D,0),5))</f>
        <v/>
      </c>
      <c r="U112" s="7">
        <f>IFERROR(INDEX('Prix PRO CA'!$1:$1048576,MATCH(E112,'Prix PRO CA'!D:D,0),10),"")</f>
        <v>236.64</v>
      </c>
      <c r="V112" s="7">
        <f>IFERROR(INDEX('Prix PRO CA'!$1:$1048576,MATCH(E112,'Prix PRO BTE'!D:D,0),10),"")</f>
        <v>74.52</v>
      </c>
      <c r="W112" s="7">
        <f>+IFERROR(INDEX('Prix PRO PCS'!$1:$1048576,MATCH(E112,'Prix PRO PCS'!D:D,0),10),"")</f>
        <v>5.79</v>
      </c>
      <c r="X112" s="148" t="str">
        <f t="shared" si="5"/>
        <v>Oui</v>
      </c>
      <c r="Y112" s="24" t="str">
        <f>IFERROR(INDEX(LigneAchat!$1:$1048576,MATCH(E112,LigneAchat!D:D,0),5),"")</f>
        <v/>
      </c>
      <c r="Z112" s="22">
        <f>INDEX(Articles!$1:$1048576,MATCH(E112,Articles!D:D,0),21)</f>
        <v>949</v>
      </c>
      <c r="AA112" s="22">
        <f t="shared" si="6"/>
        <v>939</v>
      </c>
      <c r="AB112" s="22">
        <f>+INDEX(Articles!$1:$1048576,MATCH(E112,Articles!D:D,0),23)</f>
        <v>10</v>
      </c>
    </row>
    <row r="113" spans="2:28" ht="15.75">
      <c r="B113" s="8" t="str">
        <f>INDEX(Articles!$1:$1048576,MATCH(E113,Articles!D:D,0),6)</f>
        <v>1</v>
      </c>
      <c r="C113" s="8" t="str">
        <f>INDEX(Articles!$1:$1048576,MATCH(E113,Articles!D:D,0),7)</f>
        <v/>
      </c>
      <c r="D113" s="28" t="str">
        <f>HYPERLINK(INDEX(Articles!$1:$1048576,MATCH(E113,Articles!D:D,0),24),"Lien")</f>
        <v>Lien</v>
      </c>
      <c r="E113" s="3" t="s">
        <v>2304</v>
      </c>
      <c r="F113" s="18" t="str">
        <f>INDEX(Articles!$1:$1048576,MATCH(E113,Articles!D:D,0),5)</f>
        <v>BBE Ø75 CLIGNO BLANC</v>
      </c>
      <c r="G113" s="18" t="str">
        <f>INDEX(Articles!$1:$1048576,MATCH(E113,Articles!D:D,0),8)</f>
        <v>BOMBE</v>
      </c>
      <c r="H113" s="18" t="str">
        <f>INDEX(Articles!$1:$1048576,MATCH(E113,Articles!D:D,0),9)</f>
        <v>SPHERIQUE</v>
      </c>
      <c r="I113" s="8">
        <f>INDEX(Articles!$1:$1048576,MATCH(E113,Articles!D:D,0),10)</f>
        <v>75</v>
      </c>
      <c r="J113" s="18" t="str">
        <f>INDEX(Articles!$1:$1048576,MATCH(E113,Articles!D:D,0),11)</f>
        <v>CLIGNO</v>
      </c>
      <c r="K113" s="18" t="str">
        <f>INDEX(Articles!$1:$1048576,MATCH(E113,Articles!D:D,0),12)</f>
        <v>BLANC</v>
      </c>
      <c r="L113" s="8" t="str">
        <f>INDEX(Articles!$1:$1048576,MATCH(E113,Articles!D:D,0),13)</f>
        <v>CN</v>
      </c>
      <c r="M113" s="8" t="str">
        <f>INDEX(Articles!$1:$1048576,MATCH(E113,Articles!D:D,0),14)</f>
        <v>F4</v>
      </c>
      <c r="N113" s="8" t="str">
        <f>INDEX(Articles!$1:$1048576,MATCH(E113,Articles!D:D,0),15)</f>
        <v>1.3G</v>
      </c>
      <c r="O113" s="8" t="str">
        <f>INDEX(Articles!$1:$1048576,MATCH(E113,Articles!D:D,0),16)</f>
        <v>1008-F4-69252667</v>
      </c>
      <c r="P113" s="8">
        <f>INDEX(Articles!$1:$1048576,MATCH(E113,Articles!D:D,0),17)*1000</f>
        <v>140</v>
      </c>
      <c r="Q113" s="8" t="str">
        <f>INDEX(Articles!$1:$1048576,MATCH(E113,Articles!D:D,0),18)</f>
        <v>3</v>
      </c>
      <c r="R113" s="8">
        <f>INDEX(Articles!$1:$1048576,MATCH(E113,Articles!D:D,0),19)</f>
        <v>75</v>
      </c>
      <c r="S113" s="2" t="str">
        <f>IF(INDEX('Unités CA'!$1:$1048576,MATCH(E113,'Unités CA'!D:D,0),5)=0,"",INDEX('Unités CA'!$1:$1048576,MATCH(E113,'Unités CA'!D:D,0),5))</f>
        <v>0060/CA</v>
      </c>
      <c r="T113" s="2" t="str">
        <f>IF(INDEX('Unités BTE'!$1:$1048576,MATCH(E113,'Unités CA'!D:D,0),5)=0,"",INDEX('Unités BTE'!$1:$1048576,MATCH(E113,'Unités CA'!D:D,0),5))</f>
        <v/>
      </c>
      <c r="U113" s="7">
        <f>IFERROR(INDEX('Prix PRO CA'!$1:$1048576,MATCH(E113,'Prix PRO CA'!D:D,0),10),"")</f>
        <v>236.64</v>
      </c>
      <c r="V113" s="7">
        <f>IFERROR(INDEX('Prix PRO CA'!$1:$1048576,MATCH(E113,'Prix PRO BTE'!D:D,0),10),"")</f>
        <v>144.84</v>
      </c>
      <c r="W113" s="7">
        <f>+IFERROR(INDEX('Prix PRO PCS'!$1:$1048576,MATCH(E113,'Prix PRO PCS'!D:D,0),10),"")</f>
        <v>5.79</v>
      </c>
      <c r="X113" s="148" t="str">
        <f t="shared" si="5"/>
        <v>Oui</v>
      </c>
      <c r="Y113" s="24" t="str">
        <f>IFERROR(INDEX(LigneAchat!$1:$1048576,MATCH(E113,LigneAchat!D:D,0),5),"")</f>
        <v/>
      </c>
      <c r="Z113" s="22">
        <f>INDEX(Articles!$1:$1048576,MATCH(E113,Articles!D:D,0),21)</f>
        <v>2547</v>
      </c>
      <c r="AA113" s="22">
        <f t="shared" si="6"/>
        <v>2187</v>
      </c>
      <c r="AB113" s="22">
        <f>+INDEX(Articles!$1:$1048576,MATCH(E113,Articles!D:D,0),23)</f>
        <v>360</v>
      </c>
    </row>
    <row r="114" spans="2:28" ht="15.75">
      <c r="B114" s="8" t="str">
        <f>INDEX(Articles!$1:$1048576,MATCH(E114,Articles!D:D,0),6)</f>
        <v>1</v>
      </c>
      <c r="C114" s="8" t="str">
        <f>INDEX(Articles!$1:$1048576,MATCH(E114,Articles!D:D,0),7)</f>
        <v/>
      </c>
      <c r="D114" s="28" t="str">
        <f>HYPERLINK(INDEX(Articles!$1:$1048576,MATCH(E114,Articles!D:D,0),24),"Lien")</f>
        <v>Lien</v>
      </c>
      <c r="E114" s="3" t="s">
        <v>1966</v>
      </c>
      <c r="F114" s="18" t="str">
        <f>INDEX(Articles!$1:$1048576,MATCH(E114,Articles!D:D,0),5)</f>
        <v>BBE Ø75 PÉTILLANTE BLANC</v>
      </c>
      <c r="G114" s="18" t="str">
        <f>INDEX(Articles!$1:$1048576,MATCH(E114,Articles!D:D,0),8)</f>
        <v>BOMBE</v>
      </c>
      <c r="H114" s="18" t="str">
        <f>INDEX(Articles!$1:$1048576,MATCH(E114,Articles!D:D,0),9)</f>
        <v>SPHERIQUE</v>
      </c>
      <c r="I114" s="8">
        <f>INDEX(Articles!$1:$1048576,MATCH(E114,Articles!D:D,0),10)</f>
        <v>75</v>
      </c>
      <c r="J114" s="18" t="str">
        <f>INDEX(Articles!$1:$1048576,MATCH(E114,Articles!D:D,0),11)</f>
        <v>CLIGNO</v>
      </c>
      <c r="K114" s="18" t="str">
        <f>INDEX(Articles!$1:$1048576,MATCH(E114,Articles!D:D,0),12)</f>
        <v>BLANC</v>
      </c>
      <c r="L114" s="8" t="str">
        <f>INDEX(Articles!$1:$1048576,MATCH(E114,Articles!D:D,0),13)</f>
        <v>CN</v>
      </c>
      <c r="M114" s="8" t="str">
        <f>INDEX(Articles!$1:$1048576,MATCH(E114,Articles!D:D,0),14)</f>
        <v>F4</v>
      </c>
      <c r="N114" s="8" t="str">
        <f>INDEX(Articles!$1:$1048576,MATCH(E114,Articles!D:D,0),15)</f>
        <v>1.3G</v>
      </c>
      <c r="O114" s="8" t="str">
        <f>INDEX(Articles!$1:$1048576,MATCH(E114,Articles!D:D,0),16)</f>
        <v>0163-F4-4243</v>
      </c>
      <c r="P114" s="8">
        <f>INDEX(Articles!$1:$1048576,MATCH(E114,Articles!D:D,0),17)*1000</f>
        <v>156</v>
      </c>
      <c r="Q114" s="8" t="str">
        <f>INDEX(Articles!$1:$1048576,MATCH(E114,Articles!D:D,0),18)</f>
        <v>3</v>
      </c>
      <c r="R114" s="8">
        <f>INDEX(Articles!$1:$1048576,MATCH(E114,Articles!D:D,0),19)</f>
        <v>75</v>
      </c>
      <c r="S114" s="2" t="str">
        <f>IF(INDEX('Unités CA'!$1:$1048576,MATCH(E114,'Unités CA'!D:D,0),5)=0,"",INDEX('Unités CA'!$1:$1048576,MATCH(E114,'Unités CA'!D:D,0),5))</f>
        <v>0060/CA</v>
      </c>
      <c r="T114" s="2" t="str">
        <f>IF(INDEX('Unités BTE'!$1:$1048576,MATCH(E114,'Unités CA'!D:D,0),5)=0,"",INDEX('Unités BTE'!$1:$1048576,MATCH(E114,'Unités CA'!D:D,0),5))</f>
        <v/>
      </c>
      <c r="U114" s="7">
        <f>IFERROR(INDEX('Prix PRO CA'!$1:$1048576,MATCH(E114,'Prix PRO CA'!D:D,0),10),"")</f>
        <v>354</v>
      </c>
      <c r="V114" s="7">
        <f>IFERROR(INDEX('Prix PRO CA'!$1:$1048576,MATCH(E114,'Prix PRO BTE'!D:D,0),10),"")</f>
        <v>231.58</v>
      </c>
      <c r="W114" s="7">
        <f>+IFERROR(INDEX('Prix PRO PCS'!$1:$1048576,MATCH(E114,'Prix PRO PCS'!D:D,0),10),"")</f>
        <v>7.49</v>
      </c>
      <c r="X114" s="148" t="str">
        <f t="shared" si="5"/>
        <v>Oui</v>
      </c>
      <c r="Y114" s="24" t="str">
        <f>IFERROR(INDEX(LigneAchat!$1:$1048576,MATCH(E114,LigneAchat!D:D,0),5),"")</f>
        <v/>
      </c>
      <c r="Z114" s="22">
        <f>INDEX(Articles!$1:$1048576,MATCH(E114,Articles!D:D,0),21)</f>
        <v>2861</v>
      </c>
      <c r="AA114" s="22">
        <f t="shared" si="6"/>
        <v>2276</v>
      </c>
      <c r="AB114" s="22">
        <f>+INDEX(Articles!$1:$1048576,MATCH(E114,Articles!D:D,0),23)</f>
        <v>585</v>
      </c>
    </row>
    <row r="115" spans="2:28" ht="15.75">
      <c r="B115" s="8" t="str">
        <f>INDEX(Articles!$1:$1048576,MATCH(E115,Articles!D:D,0),6)</f>
        <v>1</v>
      </c>
      <c r="C115" s="8" t="str">
        <f>INDEX(Articles!$1:$1048576,MATCH(E115,Articles!D:D,0),7)</f>
        <v/>
      </c>
      <c r="D115" s="28" t="str">
        <f>HYPERLINK(INDEX(Articles!$1:$1048576,MATCH(E115,Articles!D:D,0),24),"Lien")</f>
        <v>Lien</v>
      </c>
      <c r="E115" s="3" t="s">
        <v>1969</v>
      </c>
      <c r="F115" s="18" t="str">
        <f>INDEX(Articles!$1:$1048576,MATCH(E115,Articles!D:D,0),5)</f>
        <v>BBE Ø75 PÉTILLANTE CITRON</v>
      </c>
      <c r="G115" s="18" t="str">
        <f>INDEX(Articles!$1:$1048576,MATCH(E115,Articles!D:D,0),8)</f>
        <v>BOMBE</v>
      </c>
      <c r="H115" s="18" t="str">
        <f>INDEX(Articles!$1:$1048576,MATCH(E115,Articles!D:D,0),9)</f>
        <v>SPHERIQUE</v>
      </c>
      <c r="I115" s="8">
        <f>INDEX(Articles!$1:$1048576,MATCH(E115,Articles!D:D,0),10)</f>
        <v>75</v>
      </c>
      <c r="J115" s="18" t="str">
        <f>INDEX(Articles!$1:$1048576,MATCH(E115,Articles!D:D,0),11)</f>
        <v>CLIGNO</v>
      </c>
      <c r="K115" s="18" t="str">
        <f>INDEX(Articles!$1:$1048576,MATCH(E115,Articles!D:D,0),12)</f>
        <v>CITRON</v>
      </c>
      <c r="L115" s="8" t="str">
        <f>INDEX(Articles!$1:$1048576,MATCH(E115,Articles!D:D,0),13)</f>
        <v>CN</v>
      </c>
      <c r="M115" s="8" t="str">
        <f>INDEX(Articles!$1:$1048576,MATCH(E115,Articles!D:D,0),14)</f>
        <v>F4</v>
      </c>
      <c r="N115" s="8" t="str">
        <f>INDEX(Articles!$1:$1048576,MATCH(E115,Articles!D:D,0),15)</f>
        <v>1.3G</v>
      </c>
      <c r="O115" s="8" t="str">
        <f>INDEX(Articles!$1:$1048576,MATCH(E115,Articles!D:D,0),16)</f>
        <v>0163-F4-4243</v>
      </c>
      <c r="P115" s="8">
        <f>INDEX(Articles!$1:$1048576,MATCH(E115,Articles!D:D,0),17)*1000</f>
        <v>156</v>
      </c>
      <c r="Q115" s="8" t="str">
        <f>INDEX(Articles!$1:$1048576,MATCH(E115,Articles!D:D,0),18)</f>
        <v>3</v>
      </c>
      <c r="R115" s="8">
        <f>INDEX(Articles!$1:$1048576,MATCH(E115,Articles!D:D,0),19)</f>
        <v>75</v>
      </c>
      <c r="S115" s="2" t="str">
        <f>IF(INDEX('Unités CA'!$1:$1048576,MATCH(E115,'Unités CA'!D:D,0),5)=0,"",INDEX('Unités CA'!$1:$1048576,MATCH(E115,'Unités CA'!D:D,0),5))</f>
        <v>0060/CA</v>
      </c>
      <c r="T115" s="2" t="str">
        <f>IF(INDEX('Unités BTE'!$1:$1048576,MATCH(E115,'Unités CA'!D:D,0),5)=0,"",INDEX('Unités BTE'!$1:$1048576,MATCH(E115,'Unités CA'!D:D,0),5))</f>
        <v/>
      </c>
      <c r="U115" s="7">
        <f>IFERROR(INDEX('Prix PRO CA'!$1:$1048576,MATCH(E115,'Prix PRO CA'!D:D,0),10),"")</f>
        <v>354</v>
      </c>
      <c r="V115" s="7">
        <f>IFERROR(INDEX('Prix PRO CA'!$1:$1048576,MATCH(E115,'Prix PRO BTE'!D:D,0),10),"")</f>
        <v>231.58</v>
      </c>
      <c r="W115" s="7">
        <f>+IFERROR(INDEX('Prix PRO PCS'!$1:$1048576,MATCH(E115,'Prix PRO PCS'!D:D,0),10),"")</f>
        <v>7.49</v>
      </c>
      <c r="X115" s="148" t="str">
        <f t="shared" si="5"/>
        <v>Oui</v>
      </c>
      <c r="Y115" s="24" t="str">
        <f>IFERROR(INDEX(LigneAchat!$1:$1048576,MATCH(E115,LigneAchat!D:D,0),5),"")</f>
        <v/>
      </c>
      <c r="Z115" s="22">
        <f>INDEX(Articles!$1:$1048576,MATCH(E115,Articles!D:D,0),21)</f>
        <v>1406</v>
      </c>
      <c r="AA115" s="22">
        <f t="shared" si="6"/>
        <v>1022</v>
      </c>
      <c r="AB115" s="22">
        <f>+INDEX(Articles!$1:$1048576,MATCH(E115,Articles!D:D,0),23)</f>
        <v>384</v>
      </c>
    </row>
    <row r="116" spans="2:28" ht="15.75">
      <c r="B116" s="8" t="str">
        <f>INDEX(Articles!$1:$1048576,MATCH(E116,Articles!D:D,0),6)</f>
        <v>1</v>
      </c>
      <c r="C116" s="8" t="str">
        <f>INDEX(Articles!$1:$1048576,MATCH(E116,Articles!D:D,0),7)</f>
        <v/>
      </c>
      <c r="D116" s="28" t="str">
        <f>HYPERLINK(INDEX(Articles!$1:$1048576,MATCH(E116,Articles!D:D,0),24),"Lien")</f>
        <v>Lien</v>
      </c>
      <c r="E116" s="3" t="s">
        <v>1972</v>
      </c>
      <c r="F116" s="18" t="str">
        <f>INDEX(Articles!$1:$1048576,MATCH(E116,Articles!D:D,0),5)</f>
        <v>BBE Ø75 PÉTILLANTE VERTE</v>
      </c>
      <c r="G116" s="18" t="str">
        <f>INDEX(Articles!$1:$1048576,MATCH(E116,Articles!D:D,0),8)</f>
        <v>BOMBE</v>
      </c>
      <c r="H116" s="18" t="str">
        <f>INDEX(Articles!$1:$1048576,MATCH(E116,Articles!D:D,0),9)</f>
        <v>SPHERIQUE</v>
      </c>
      <c r="I116" s="8">
        <f>INDEX(Articles!$1:$1048576,MATCH(E116,Articles!D:D,0),10)</f>
        <v>75</v>
      </c>
      <c r="J116" s="18" t="str">
        <f>INDEX(Articles!$1:$1048576,MATCH(E116,Articles!D:D,0),11)</f>
        <v>CLIGNO</v>
      </c>
      <c r="K116" s="18" t="str">
        <f>INDEX(Articles!$1:$1048576,MATCH(E116,Articles!D:D,0),12)</f>
        <v>VERT</v>
      </c>
      <c r="L116" s="8" t="str">
        <f>INDEX(Articles!$1:$1048576,MATCH(E116,Articles!D:D,0),13)</f>
        <v>CN</v>
      </c>
      <c r="M116" s="8" t="str">
        <f>INDEX(Articles!$1:$1048576,MATCH(E116,Articles!D:D,0),14)</f>
        <v>F4</v>
      </c>
      <c r="N116" s="8" t="str">
        <f>INDEX(Articles!$1:$1048576,MATCH(E116,Articles!D:D,0),15)</f>
        <v>1.3G</v>
      </c>
      <c r="O116" s="8" t="str">
        <f>INDEX(Articles!$1:$1048576,MATCH(E116,Articles!D:D,0),16)</f>
        <v>0163-F4-4243</v>
      </c>
      <c r="P116" s="8">
        <f>INDEX(Articles!$1:$1048576,MATCH(E116,Articles!D:D,0),17)*1000</f>
        <v>156</v>
      </c>
      <c r="Q116" s="8" t="str">
        <f>INDEX(Articles!$1:$1048576,MATCH(E116,Articles!D:D,0),18)</f>
        <v>3</v>
      </c>
      <c r="R116" s="8">
        <f>INDEX(Articles!$1:$1048576,MATCH(E116,Articles!D:D,0),19)</f>
        <v>75</v>
      </c>
      <c r="S116" s="2" t="str">
        <f>IF(INDEX('Unités CA'!$1:$1048576,MATCH(E116,'Unités CA'!D:D,0),5)=0,"",INDEX('Unités CA'!$1:$1048576,MATCH(E116,'Unités CA'!D:D,0),5))</f>
        <v>0060/CA</v>
      </c>
      <c r="T116" s="2" t="str">
        <f>IF(INDEX('Unités BTE'!$1:$1048576,MATCH(E116,'Unités CA'!D:D,0),5)=0,"",INDEX('Unités BTE'!$1:$1048576,MATCH(E116,'Unités CA'!D:D,0),5))</f>
        <v/>
      </c>
      <c r="U116" s="7">
        <f>IFERROR(INDEX('Prix PRO CA'!$1:$1048576,MATCH(E116,'Prix PRO CA'!D:D,0),10),"")</f>
        <v>354</v>
      </c>
      <c r="V116" s="7">
        <f>IFERROR(INDEX('Prix PRO CA'!$1:$1048576,MATCH(E116,'Prix PRO BTE'!D:D,0),10),"")</f>
        <v>231.58</v>
      </c>
      <c r="W116" s="7">
        <f>+IFERROR(INDEX('Prix PRO PCS'!$1:$1048576,MATCH(E116,'Prix PRO PCS'!D:D,0),10),"")</f>
        <v>7.49</v>
      </c>
      <c r="X116" s="148" t="str">
        <f t="shared" si="5"/>
        <v>Oui</v>
      </c>
      <c r="Y116" s="24" t="str">
        <f>IFERROR(INDEX(LigneAchat!$1:$1048576,MATCH(E116,LigneAchat!D:D,0),5),"")</f>
        <v/>
      </c>
      <c r="Z116" s="22">
        <f>INDEX(Articles!$1:$1048576,MATCH(E116,Articles!D:D,0),21)</f>
        <v>1283</v>
      </c>
      <c r="AA116" s="22">
        <f t="shared" si="6"/>
        <v>1283</v>
      </c>
      <c r="AB116" s="22">
        <f>+INDEX(Articles!$1:$1048576,MATCH(E116,Articles!D:D,0),23)</f>
        <v>0</v>
      </c>
    </row>
    <row r="117" spans="2:28" ht="15.75">
      <c r="B117" s="8" t="str">
        <f>INDEX(Articles!$1:$1048576,MATCH(E117,Articles!D:D,0),6)</f>
        <v>1</v>
      </c>
      <c r="C117" s="8" t="str">
        <f>INDEX(Articles!$1:$1048576,MATCH(E117,Articles!D:D,0),7)</f>
        <v/>
      </c>
      <c r="D117" s="28" t="str">
        <f>HYPERLINK(INDEX(Articles!$1:$1048576,MATCH(E117,Articles!D:D,0),24),"Lien")</f>
        <v>Lien</v>
      </c>
      <c r="E117" s="3" t="s">
        <v>1975</v>
      </c>
      <c r="F117" s="18" t="str">
        <f>INDEX(Articles!$1:$1048576,MATCH(E117,Articles!D:D,0),5)</f>
        <v>BBE Ø75 PÉTILLANTE ROUGE</v>
      </c>
      <c r="G117" s="18" t="str">
        <f>INDEX(Articles!$1:$1048576,MATCH(E117,Articles!D:D,0),8)</f>
        <v>BOMBE</v>
      </c>
      <c r="H117" s="18" t="str">
        <f>INDEX(Articles!$1:$1048576,MATCH(E117,Articles!D:D,0),9)</f>
        <v>SPHERIQUE</v>
      </c>
      <c r="I117" s="8">
        <f>INDEX(Articles!$1:$1048576,MATCH(E117,Articles!D:D,0),10)</f>
        <v>75</v>
      </c>
      <c r="J117" s="18" t="str">
        <f>INDEX(Articles!$1:$1048576,MATCH(E117,Articles!D:D,0),11)</f>
        <v>CLIGNO</v>
      </c>
      <c r="K117" s="18" t="str">
        <f>INDEX(Articles!$1:$1048576,MATCH(E117,Articles!D:D,0),12)</f>
        <v>ROUGE</v>
      </c>
      <c r="L117" s="8" t="str">
        <f>INDEX(Articles!$1:$1048576,MATCH(E117,Articles!D:D,0),13)</f>
        <v>CN</v>
      </c>
      <c r="M117" s="8" t="str">
        <f>INDEX(Articles!$1:$1048576,MATCH(E117,Articles!D:D,0),14)</f>
        <v>F4</v>
      </c>
      <c r="N117" s="8" t="str">
        <f>INDEX(Articles!$1:$1048576,MATCH(E117,Articles!D:D,0),15)</f>
        <v>1.3G</v>
      </c>
      <c r="O117" s="8" t="str">
        <f>INDEX(Articles!$1:$1048576,MATCH(E117,Articles!D:D,0),16)</f>
        <v>0163-F4-4243</v>
      </c>
      <c r="P117" s="8">
        <f>INDEX(Articles!$1:$1048576,MATCH(E117,Articles!D:D,0),17)*1000</f>
        <v>156</v>
      </c>
      <c r="Q117" s="8" t="str">
        <f>INDEX(Articles!$1:$1048576,MATCH(E117,Articles!D:D,0),18)</f>
        <v>3</v>
      </c>
      <c r="R117" s="8">
        <f>INDEX(Articles!$1:$1048576,MATCH(E117,Articles!D:D,0),19)</f>
        <v>75</v>
      </c>
      <c r="S117" s="2" t="str">
        <f>IF(INDEX('Unités CA'!$1:$1048576,MATCH(E117,'Unités CA'!D:D,0),5)=0,"",INDEX('Unités CA'!$1:$1048576,MATCH(E117,'Unités CA'!D:D,0),5))</f>
        <v>0060/CA</v>
      </c>
      <c r="T117" s="2" t="str">
        <f>IF(INDEX('Unités BTE'!$1:$1048576,MATCH(E117,'Unités CA'!D:D,0),5)=0,"",INDEX('Unités BTE'!$1:$1048576,MATCH(E117,'Unités CA'!D:D,0),5))</f>
        <v/>
      </c>
      <c r="U117" s="7">
        <f>IFERROR(INDEX('Prix PRO CA'!$1:$1048576,MATCH(E117,'Prix PRO CA'!D:D,0),10),"")</f>
        <v>354</v>
      </c>
      <c r="V117" s="7">
        <f>IFERROR(INDEX('Prix PRO CA'!$1:$1048576,MATCH(E117,'Prix PRO BTE'!D:D,0),10),"")</f>
        <v>231.58</v>
      </c>
      <c r="W117" s="7">
        <f>+IFERROR(INDEX('Prix PRO PCS'!$1:$1048576,MATCH(E117,'Prix PRO PCS'!D:D,0),10),"")</f>
        <v>7.49</v>
      </c>
      <c r="X117" s="148" t="str">
        <f t="shared" si="5"/>
        <v>Oui</v>
      </c>
      <c r="Y117" s="24" t="str">
        <f>IFERROR(INDEX(LigneAchat!$1:$1048576,MATCH(E117,LigneAchat!D:D,0),5),"")</f>
        <v/>
      </c>
      <c r="Z117" s="22">
        <f>INDEX(Articles!$1:$1048576,MATCH(E117,Articles!D:D,0),21)</f>
        <v>1754</v>
      </c>
      <c r="AA117" s="22">
        <f t="shared" ref="AA117:AA132" si="7">+Z117-AB117</f>
        <v>1394</v>
      </c>
      <c r="AB117" s="22">
        <f>+INDEX(Articles!$1:$1048576,MATCH(E117,Articles!D:D,0),23)</f>
        <v>360</v>
      </c>
    </row>
    <row r="118" spans="2:28" ht="15.75">
      <c r="B118" s="8" t="str">
        <f>INDEX(Articles!$1:$1048576,MATCH(E118,Articles!D:D,0),6)</f>
        <v>1</v>
      </c>
      <c r="C118" s="8" t="str">
        <f>INDEX(Articles!$1:$1048576,MATCH(E118,Articles!D:D,0),7)</f>
        <v/>
      </c>
      <c r="D118" s="28" t="str">
        <f>HYPERLINK(INDEX(Articles!$1:$1048576,MATCH(E118,Articles!D:D,0),24),"Lien")</f>
        <v>Lien</v>
      </c>
      <c r="E118" s="3" t="s">
        <v>1978</v>
      </c>
      <c r="F118" s="18" t="str">
        <f>INDEX(Articles!$1:$1048576,MATCH(E118,Articles!D:D,0),5)</f>
        <v>BBE Ø75 PÉTILLANTE ORANGE</v>
      </c>
      <c r="G118" s="18" t="str">
        <f>INDEX(Articles!$1:$1048576,MATCH(E118,Articles!D:D,0),8)</f>
        <v>BOMBE</v>
      </c>
      <c r="H118" s="18" t="str">
        <f>INDEX(Articles!$1:$1048576,MATCH(E118,Articles!D:D,0),9)</f>
        <v>SPHERIQUE</v>
      </c>
      <c r="I118" s="8">
        <f>INDEX(Articles!$1:$1048576,MATCH(E118,Articles!D:D,0),10)</f>
        <v>75</v>
      </c>
      <c r="J118" s="18" t="str">
        <f>INDEX(Articles!$1:$1048576,MATCH(E118,Articles!D:D,0),11)</f>
        <v>CLIGNO</v>
      </c>
      <c r="K118" s="18" t="str">
        <f>INDEX(Articles!$1:$1048576,MATCH(E118,Articles!D:D,0),12)</f>
        <v>ORANGE</v>
      </c>
      <c r="L118" s="8" t="str">
        <f>INDEX(Articles!$1:$1048576,MATCH(E118,Articles!D:D,0),13)</f>
        <v>CN</v>
      </c>
      <c r="M118" s="8" t="str">
        <f>INDEX(Articles!$1:$1048576,MATCH(E118,Articles!D:D,0),14)</f>
        <v>F4</v>
      </c>
      <c r="N118" s="8" t="str">
        <f>INDEX(Articles!$1:$1048576,MATCH(E118,Articles!D:D,0),15)</f>
        <v>1.3G</v>
      </c>
      <c r="O118" s="8" t="str">
        <f>INDEX(Articles!$1:$1048576,MATCH(E118,Articles!D:D,0),16)</f>
        <v>0163-F4-4243</v>
      </c>
      <c r="P118" s="8">
        <f>INDEX(Articles!$1:$1048576,MATCH(E118,Articles!D:D,0),17)*1000</f>
        <v>156</v>
      </c>
      <c r="Q118" s="8" t="str">
        <f>INDEX(Articles!$1:$1048576,MATCH(E118,Articles!D:D,0),18)</f>
        <v>3</v>
      </c>
      <c r="R118" s="8">
        <f>INDEX(Articles!$1:$1048576,MATCH(E118,Articles!D:D,0),19)</f>
        <v>75</v>
      </c>
      <c r="S118" s="2" t="str">
        <f>IF(INDEX('Unités CA'!$1:$1048576,MATCH(E118,'Unités CA'!D:D,0),5)=0,"",INDEX('Unités CA'!$1:$1048576,MATCH(E118,'Unités CA'!D:D,0),5))</f>
        <v>0060/CA</v>
      </c>
      <c r="T118" s="2" t="str">
        <f>IF(INDEX('Unités BTE'!$1:$1048576,MATCH(E118,'Unités CA'!D:D,0),5)=0,"",INDEX('Unités BTE'!$1:$1048576,MATCH(E118,'Unités CA'!D:D,0),5))</f>
        <v/>
      </c>
      <c r="U118" s="7">
        <f>IFERROR(INDEX('Prix PRO CA'!$1:$1048576,MATCH(E118,'Prix PRO CA'!D:D,0),10),"")</f>
        <v>354</v>
      </c>
      <c r="V118" s="7">
        <f>IFERROR(INDEX('Prix PRO CA'!$1:$1048576,MATCH(E118,'Prix PRO BTE'!D:D,0),10),"")</f>
        <v>136.63999999999999</v>
      </c>
      <c r="W118" s="7">
        <f>+IFERROR(INDEX('Prix PRO PCS'!$1:$1048576,MATCH(E118,'Prix PRO PCS'!D:D,0),10),"")</f>
        <v>7.49</v>
      </c>
      <c r="X118" s="148" t="str">
        <f t="shared" si="5"/>
        <v>Oui</v>
      </c>
      <c r="Y118" s="24" t="str">
        <f>IFERROR(INDEX(LigneAchat!$1:$1048576,MATCH(E118,LigneAchat!D:D,0),5),"")</f>
        <v/>
      </c>
      <c r="Z118" s="22">
        <f>INDEX(Articles!$1:$1048576,MATCH(E118,Articles!D:D,0),21)</f>
        <v>1154</v>
      </c>
      <c r="AA118" s="22">
        <f t="shared" si="7"/>
        <v>314</v>
      </c>
      <c r="AB118" s="22">
        <f>+INDEX(Articles!$1:$1048576,MATCH(E118,Articles!D:D,0),23)</f>
        <v>840</v>
      </c>
    </row>
    <row r="119" spans="2:28" ht="15.75">
      <c r="B119" s="8" t="str">
        <f>INDEX(Articles!$1:$1048576,MATCH(E119,Articles!D:D,0),6)</f>
        <v>1</v>
      </c>
      <c r="C119" s="8" t="str">
        <f>INDEX(Articles!$1:$1048576,MATCH(E119,Articles!D:D,0),7)</f>
        <v/>
      </c>
      <c r="D119" s="28" t="str">
        <f>HYPERLINK(INDEX(Articles!$1:$1048576,MATCH(E119,Articles!D:D,0),24),"Lien")</f>
        <v>Lien</v>
      </c>
      <c r="E119" s="3" t="s">
        <v>2409</v>
      </c>
      <c r="F119" s="18" t="str">
        <f>INDEX(Articles!$1:$1048576,MATCH(E119,Articles!D:D,0),5)</f>
        <v>BBE Ø75 OR À CLIGNO BLANC</v>
      </c>
      <c r="G119" s="18" t="str">
        <f>INDEX(Articles!$1:$1048576,MATCH(E119,Articles!D:D,0),8)</f>
        <v>BOMBE</v>
      </c>
      <c r="H119" s="18" t="str">
        <f>INDEX(Articles!$1:$1048576,MATCH(E119,Articles!D:D,0),9)</f>
        <v>SPHERIQUE</v>
      </c>
      <c r="I119" s="8">
        <f>INDEX(Articles!$1:$1048576,MATCH(E119,Articles!D:D,0),10)</f>
        <v>75</v>
      </c>
      <c r="J119" s="18" t="str">
        <f>INDEX(Articles!$1:$1048576,MATCH(E119,Articles!D:D,0),11)</f>
        <v>CLIGNO</v>
      </c>
      <c r="K119" s="18" t="str">
        <f>INDEX(Articles!$1:$1048576,MATCH(E119,Articles!D:D,0),12)</f>
        <v>OR</v>
      </c>
      <c r="L119" s="8" t="str">
        <f>INDEX(Articles!$1:$1048576,MATCH(E119,Articles!D:D,0),13)</f>
        <v>CN</v>
      </c>
      <c r="M119" s="8" t="str">
        <f>INDEX(Articles!$1:$1048576,MATCH(E119,Articles!D:D,0),14)</f>
        <v>F4</v>
      </c>
      <c r="N119" s="8" t="str">
        <f>INDEX(Articles!$1:$1048576,MATCH(E119,Articles!D:D,0),15)</f>
        <v>1.3G</v>
      </c>
      <c r="O119" s="8" t="str">
        <f>INDEX(Articles!$1:$1048576,MATCH(E119,Articles!D:D,0),16)</f>
        <v>1008-F4-69252667</v>
      </c>
      <c r="P119" s="8">
        <f>INDEX(Articles!$1:$1048576,MATCH(E119,Articles!D:D,0),17)*1000</f>
        <v>140</v>
      </c>
      <c r="Q119" s="8" t="str">
        <f>INDEX(Articles!$1:$1048576,MATCH(E119,Articles!D:D,0),18)</f>
        <v>3</v>
      </c>
      <c r="R119" s="8">
        <f>INDEX(Articles!$1:$1048576,MATCH(E119,Articles!D:D,0),19)</f>
        <v>75</v>
      </c>
      <c r="S119" s="2" t="str">
        <f>IF(INDEX('Unités CA'!$1:$1048576,MATCH(E119,'Unités CA'!D:D,0),5)=0,"",INDEX('Unités CA'!$1:$1048576,MATCH(E119,'Unités CA'!D:D,0),5))</f>
        <v>0060/CA</v>
      </c>
      <c r="T119" s="2" t="str">
        <f>IF(INDEX('Unités BTE'!$1:$1048576,MATCH(E119,'Unités CA'!D:D,0),5)=0,"",INDEX('Unités BTE'!$1:$1048576,MATCH(E119,'Unités CA'!D:D,0),5))</f>
        <v/>
      </c>
      <c r="U119" s="7">
        <f>IFERROR(INDEX('Prix PRO CA'!$1:$1048576,MATCH(E119,'Prix PRO CA'!D:D,0),10),"")</f>
        <v>236.64</v>
      </c>
      <c r="V119" s="7">
        <f>IFERROR(INDEX('Prix PRO CA'!$1:$1048576,MATCH(E119,'Prix PRO BTE'!D:D,0),10),"")</f>
        <v>97.63</v>
      </c>
      <c r="W119" s="7">
        <f>+IFERROR(INDEX('Prix PRO PCS'!$1:$1048576,MATCH(E119,'Prix PRO PCS'!D:D,0),10),"")</f>
        <v>5.79</v>
      </c>
      <c r="X119" s="148" t="str">
        <f t="shared" si="5"/>
        <v>Oui</v>
      </c>
      <c r="Y119" s="24" t="str">
        <f>IFERROR(INDEX(LigneAchat!$1:$1048576,MATCH(E119,LigneAchat!D:D,0),5),"")</f>
        <v/>
      </c>
      <c r="Z119" s="22">
        <f>INDEX(Articles!$1:$1048576,MATCH(E119,Articles!D:D,0),21)</f>
        <v>445</v>
      </c>
      <c r="AA119" s="22">
        <f t="shared" si="7"/>
        <v>445</v>
      </c>
      <c r="AB119" s="22">
        <f>+INDEX(Articles!$1:$1048576,MATCH(E119,Articles!D:D,0),23)</f>
        <v>0</v>
      </c>
    </row>
    <row r="120" spans="2:28" ht="15.75">
      <c r="B120" s="8" t="str">
        <f>INDEX(Articles!$1:$1048576,MATCH(E120,Articles!D:D,0),6)</f>
        <v>1</v>
      </c>
      <c r="C120" s="8" t="str">
        <f>INDEX(Articles!$1:$1048576,MATCH(E120,Articles!D:D,0),7)</f>
        <v/>
      </c>
      <c r="D120" s="28" t="str">
        <f>HYPERLINK(INDEX(Articles!$1:$1048576,MATCH(E120,Articles!D:D,0),24),"Lien")</f>
        <v>Lien</v>
      </c>
      <c r="E120" s="3" t="s">
        <v>2508</v>
      </c>
      <c r="F120" s="18" t="str">
        <f>INDEX(Articles!$1:$1048576,MATCH(E120,Articles!D:D,0),5)</f>
        <v>BBE Ø75 PAILLETTES ARGENT</v>
      </c>
      <c r="G120" s="18" t="str">
        <f>INDEX(Articles!$1:$1048576,MATCH(E120,Articles!D:D,0),8)</f>
        <v>BOMBE</v>
      </c>
      <c r="H120" s="18" t="str">
        <f>INDEX(Articles!$1:$1048576,MATCH(E120,Articles!D:D,0),9)</f>
        <v>SPHERIQUE</v>
      </c>
      <c r="I120" s="8">
        <f>INDEX(Articles!$1:$1048576,MATCH(E120,Articles!D:D,0),10)</f>
        <v>75</v>
      </c>
      <c r="J120" s="18" t="str">
        <f>INDEX(Articles!$1:$1048576,MATCH(E120,Articles!D:D,0),11)</f>
        <v>CLIGNO</v>
      </c>
      <c r="K120" s="18" t="str">
        <f>INDEX(Articles!$1:$1048576,MATCH(E120,Articles!D:D,0),12)</f>
        <v>ARGENT</v>
      </c>
      <c r="L120" s="8" t="str">
        <f>INDEX(Articles!$1:$1048576,MATCH(E120,Articles!D:D,0),13)</f>
        <v>CN</v>
      </c>
      <c r="M120" s="8" t="str">
        <f>INDEX(Articles!$1:$1048576,MATCH(E120,Articles!D:D,0),14)</f>
        <v>F4</v>
      </c>
      <c r="N120" s="8" t="str">
        <f>INDEX(Articles!$1:$1048576,MATCH(E120,Articles!D:D,0),15)</f>
        <v>1.3G</v>
      </c>
      <c r="O120" s="8" t="str">
        <f>INDEX(Articles!$1:$1048576,MATCH(E120,Articles!D:D,0),16)</f>
        <v>1008-F4-69252667</v>
      </c>
      <c r="P120" s="8">
        <f>INDEX(Articles!$1:$1048576,MATCH(E120,Articles!D:D,0),17)*1000</f>
        <v>140</v>
      </c>
      <c r="Q120" s="8" t="str">
        <f>INDEX(Articles!$1:$1048576,MATCH(E120,Articles!D:D,0),18)</f>
        <v>3</v>
      </c>
      <c r="R120" s="8">
        <f>INDEX(Articles!$1:$1048576,MATCH(E120,Articles!D:D,0),19)</f>
        <v>75</v>
      </c>
      <c r="S120" s="2" t="str">
        <f>IF(INDEX('Unités CA'!$1:$1048576,MATCH(E120,'Unités CA'!D:D,0),5)=0,"",INDEX('Unités CA'!$1:$1048576,MATCH(E120,'Unités CA'!D:D,0),5))</f>
        <v>0060/CA</v>
      </c>
      <c r="T120" s="2" t="str">
        <f>IF(INDEX('Unités BTE'!$1:$1048576,MATCH(E120,'Unités CA'!D:D,0),5)=0,"",INDEX('Unités BTE'!$1:$1048576,MATCH(E120,'Unités CA'!D:D,0),5))</f>
        <v/>
      </c>
      <c r="U120" s="7">
        <f>IFERROR(INDEX('Prix PRO CA'!$1:$1048576,MATCH(E120,'Prix PRO CA'!D:D,0),10),"")</f>
        <v>296.56</v>
      </c>
      <c r="V120" s="7">
        <f>IFERROR(INDEX('Prix PRO CA'!$1:$1048576,MATCH(E120,'Prix PRO BTE'!D:D,0),10),"")</f>
        <v>124.28</v>
      </c>
      <c r="W120" s="7">
        <f>+IFERROR(INDEX('Prix PRO PCS'!$1:$1048576,MATCH(E120,'Prix PRO PCS'!D:D,0),10),"")</f>
        <v>7.49</v>
      </c>
      <c r="X120" s="148" t="str">
        <f t="shared" si="5"/>
        <v>Oui</v>
      </c>
      <c r="Y120" s="24" t="str">
        <f>IFERROR(INDEX(LigneAchat!$1:$1048576,MATCH(E120,LigneAchat!D:D,0),5),"")</f>
        <v/>
      </c>
      <c r="Z120" s="22">
        <f>INDEX(Articles!$1:$1048576,MATCH(E120,Articles!D:D,0),21)</f>
        <v>1469</v>
      </c>
      <c r="AA120" s="22">
        <f t="shared" si="7"/>
        <v>1469</v>
      </c>
      <c r="AB120" s="22">
        <f>+INDEX(Articles!$1:$1048576,MATCH(E120,Articles!D:D,0),23)</f>
        <v>0</v>
      </c>
    </row>
    <row r="121" spans="2:28" ht="15.75">
      <c r="B121" s="8" t="str">
        <f>INDEX(Articles!$1:$1048576,MATCH(E121,Articles!D:D,0),6)</f>
        <v>1</v>
      </c>
      <c r="C121" s="8" t="str">
        <f>INDEX(Articles!$1:$1048576,MATCH(E121,Articles!D:D,0),7)</f>
        <v/>
      </c>
      <c r="D121" s="28" t="str">
        <f>HYPERLINK(INDEX(Articles!$1:$1048576,MATCH(E121,Articles!D:D,0),24),"Lien")</f>
        <v>Lien</v>
      </c>
      <c r="E121" s="3" t="s">
        <v>2454</v>
      </c>
      <c r="F121" s="18" t="str">
        <f>INDEX(Articles!$1:$1048576,MATCH(E121,Articles!D:D,0),5)</f>
        <v>BBE Ø75 PAILLETTE OR À BLEU CENTRE ROUGE</v>
      </c>
      <c r="G121" s="18" t="str">
        <f>INDEX(Articles!$1:$1048576,MATCH(E121,Articles!D:D,0),8)</f>
        <v>BOMBE</v>
      </c>
      <c r="H121" s="18" t="str">
        <f>INDEX(Articles!$1:$1048576,MATCH(E121,Articles!D:D,0),9)</f>
        <v>SPHERIQUE</v>
      </c>
      <c r="I121" s="8">
        <f>INDEX(Articles!$1:$1048576,MATCH(E121,Articles!D:D,0),10)</f>
        <v>75</v>
      </c>
      <c r="J121" s="18" t="str">
        <f>INDEX(Articles!$1:$1048576,MATCH(E121,Articles!D:D,0),11)</f>
        <v>CLIGNO</v>
      </c>
      <c r="K121" s="18" t="str">
        <f>INDEX(Articles!$1:$1048576,MATCH(E121,Articles!D:D,0),12)</f>
        <v>TRICOLORE</v>
      </c>
      <c r="L121" s="8" t="str">
        <f>INDEX(Articles!$1:$1048576,MATCH(E121,Articles!D:D,0),13)</f>
        <v>CN</v>
      </c>
      <c r="M121" s="8" t="str">
        <f>INDEX(Articles!$1:$1048576,MATCH(E121,Articles!D:D,0),14)</f>
        <v>F4</v>
      </c>
      <c r="N121" s="8" t="str">
        <f>INDEX(Articles!$1:$1048576,MATCH(E121,Articles!D:D,0),15)</f>
        <v>1.3G</v>
      </c>
      <c r="O121" s="8" t="str">
        <f>INDEX(Articles!$1:$1048576,MATCH(E121,Articles!D:D,0),16)</f>
        <v>1008-F4-69252667</v>
      </c>
      <c r="P121" s="8">
        <f>INDEX(Articles!$1:$1048576,MATCH(E121,Articles!D:D,0),17)*1000</f>
        <v>150</v>
      </c>
      <c r="Q121" s="8" t="str">
        <f>INDEX(Articles!$1:$1048576,MATCH(E121,Articles!D:D,0),18)</f>
        <v>3</v>
      </c>
      <c r="R121" s="8">
        <f>INDEX(Articles!$1:$1048576,MATCH(E121,Articles!D:D,0),19)</f>
        <v>75</v>
      </c>
      <c r="S121" s="2" t="str">
        <f>IF(INDEX('Unités CA'!$1:$1048576,MATCH(E121,'Unités CA'!D:D,0),5)=0,"",INDEX('Unités CA'!$1:$1048576,MATCH(E121,'Unités CA'!D:D,0),5))</f>
        <v>0060/CA</v>
      </c>
      <c r="T121" s="2" t="str">
        <f>IF(INDEX('Unités BTE'!$1:$1048576,MATCH(E121,'Unités CA'!D:D,0),5)=0,"",INDEX('Unités BTE'!$1:$1048576,MATCH(E121,'Unités CA'!D:D,0),5))</f>
        <v/>
      </c>
      <c r="U121" s="7">
        <f>IFERROR(INDEX('Prix PRO CA'!$1:$1048576,MATCH(E121,'Prix PRO CA'!D:D,0),10),"")</f>
        <v>236.64</v>
      </c>
      <c r="V121" s="7">
        <f>IFERROR(INDEX('Prix PRO CA'!$1:$1048576,MATCH(E121,'Prix PRO BTE'!D:D,0),10),"")</f>
        <v>124.28</v>
      </c>
      <c r="W121" s="7">
        <f>+IFERROR(INDEX('Prix PRO PCS'!$1:$1048576,MATCH(E121,'Prix PRO PCS'!D:D,0),10),"")</f>
        <v>5.79</v>
      </c>
      <c r="X121" s="148" t="str">
        <f t="shared" si="5"/>
        <v>Oui</v>
      </c>
      <c r="Y121" s="24" t="str">
        <f>IFERROR(INDEX(LigneAchat!$1:$1048576,MATCH(E121,LigneAchat!D:D,0),5),"")</f>
        <v/>
      </c>
      <c r="Z121" s="22">
        <f>INDEX(Articles!$1:$1048576,MATCH(E121,Articles!D:D,0),21)</f>
        <v>1078</v>
      </c>
      <c r="AA121" s="22">
        <f t="shared" si="7"/>
        <v>1078</v>
      </c>
      <c r="AB121" s="22">
        <f>+INDEX(Articles!$1:$1048576,MATCH(E121,Articles!D:D,0),23)</f>
        <v>0</v>
      </c>
    </row>
    <row r="122" spans="2:28" ht="15.75">
      <c r="B122" s="8" t="str">
        <f>INDEX(Articles!$1:$1048576,MATCH(E122,Articles!D:D,0),6)</f>
        <v>1</v>
      </c>
      <c r="C122" s="8" t="str">
        <f>INDEX(Articles!$1:$1048576,MATCH(E122,Articles!D:D,0),7)</f>
        <v>2020</v>
      </c>
      <c r="D122" s="28" t="str">
        <f>HYPERLINK(INDEX(Articles!$1:$1048576,MATCH(E122,Articles!D:D,0),24),"Lien")</f>
        <v>Lien</v>
      </c>
      <c r="E122" s="3" t="s">
        <v>3663</v>
      </c>
      <c r="F122" s="18" t="str">
        <f>INDEX(Articles!$1:$1048576,MATCH(E122,Articles!D:D,0),5)</f>
        <v>BBE Ø75 SCINTILLANT OR ET ROSE</v>
      </c>
      <c r="G122" s="18" t="str">
        <f>INDEX(Articles!$1:$1048576,MATCH(E122,Articles!D:D,0),8)</f>
        <v>BOMBE</v>
      </c>
      <c r="H122" s="18" t="str">
        <f>INDEX(Articles!$1:$1048576,MATCH(E122,Articles!D:D,0),9)</f>
        <v>SPHERIQUE</v>
      </c>
      <c r="I122" s="8">
        <f>INDEX(Articles!$1:$1048576,MATCH(E122,Articles!D:D,0),10)</f>
        <v>75</v>
      </c>
      <c r="J122" s="18" t="str">
        <f>INDEX(Articles!$1:$1048576,MATCH(E122,Articles!D:D,0),11)</f>
        <v>CLIGNO</v>
      </c>
      <c r="K122" s="18" t="str">
        <f>INDEX(Articles!$1:$1048576,MATCH(E122,Articles!D:D,0),12)</f>
        <v>ROSE</v>
      </c>
      <c r="L122" s="8" t="str">
        <f>INDEX(Articles!$1:$1048576,MATCH(E122,Articles!D:D,0),13)</f>
        <v>CN</v>
      </c>
      <c r="M122" s="8" t="str">
        <f>INDEX(Articles!$1:$1048576,MATCH(E122,Articles!D:D,0),14)</f>
        <v>F4</v>
      </c>
      <c r="N122" s="8" t="str">
        <f>INDEX(Articles!$1:$1048576,MATCH(E122,Articles!D:D,0),15)</f>
        <v>1.3G</v>
      </c>
      <c r="O122" s="8" t="str">
        <f>INDEX(Articles!$1:$1048576,MATCH(E122,Articles!D:D,0),16)</f>
        <v>1008-F4-69252667</v>
      </c>
      <c r="P122" s="8">
        <f>INDEX(Articles!$1:$1048576,MATCH(E122,Articles!D:D,0),17)*1000</f>
        <v>140</v>
      </c>
      <c r="Q122" s="8" t="str">
        <f>INDEX(Articles!$1:$1048576,MATCH(E122,Articles!D:D,0),18)</f>
        <v>3</v>
      </c>
      <c r="R122" s="8">
        <f>INDEX(Articles!$1:$1048576,MATCH(E122,Articles!D:D,0),19)</f>
        <v>75</v>
      </c>
      <c r="S122" s="2" t="str">
        <f>IF(INDEX('Unités CA'!$1:$1048576,MATCH(E122,'Unités CA'!D:D,0),5)=0,"",INDEX('Unités CA'!$1:$1048576,MATCH(E122,'Unités CA'!D:D,0),5))</f>
        <v>0060/CA</v>
      </c>
      <c r="T122" s="2" t="str">
        <f>IF(INDEX('Unités BTE'!$1:$1048576,MATCH(E122,'Unités CA'!D:D,0),5)=0,"",INDEX('Unités BTE'!$1:$1048576,MATCH(E122,'Unités CA'!D:D,0),5))</f>
        <v/>
      </c>
      <c r="U122" s="7">
        <f>IFERROR(INDEX('Prix PRO CA'!$1:$1048576,MATCH(E122,'Prix PRO CA'!D:D,0),10),"")</f>
        <v>247.8</v>
      </c>
      <c r="V122" s="7">
        <f>IFERROR(INDEX('Prix PRO CA'!$1:$1048576,MATCH(E122,'Prix PRO BTE'!D:D,0),10),"")</f>
        <v>144.84</v>
      </c>
      <c r="W122" s="7">
        <f>+IFERROR(INDEX('Prix PRO PCS'!$1:$1048576,MATCH(E122,'Prix PRO PCS'!D:D,0),10),"")</f>
        <v>6.13</v>
      </c>
      <c r="X122" s="148" t="str">
        <f t="shared" si="5"/>
        <v>Non</v>
      </c>
      <c r="Y122" s="24">
        <f>IFERROR(INDEX(LigneAchat!$1:$1048576,MATCH(E122,LigneAchat!D:D,0),5),"")</f>
        <v>44287</v>
      </c>
      <c r="Z122" s="22">
        <f>INDEX(Articles!$1:$1048576,MATCH(E122,Articles!D:D,0),21)</f>
        <v>0</v>
      </c>
      <c r="AA122" s="22">
        <f t="shared" si="7"/>
        <v>-15</v>
      </c>
      <c r="AB122" s="22">
        <f>+INDEX(Articles!$1:$1048576,MATCH(E122,Articles!D:D,0),23)</f>
        <v>15</v>
      </c>
    </row>
    <row r="123" spans="2:28" ht="15.75">
      <c r="B123" s="8" t="str">
        <f>INDEX(Articles!$1:$1048576,MATCH(E123,Articles!D:D,0),6)</f>
        <v>1</v>
      </c>
      <c r="C123" s="8" t="str">
        <f>INDEX(Articles!$1:$1048576,MATCH(E123,Articles!D:D,0),7)</f>
        <v/>
      </c>
      <c r="D123" s="28" t="str">
        <f>HYPERLINK(INDEX(Articles!$1:$1048576,MATCH(E123,Articles!D:D,0),24),"Lien")</f>
        <v>Lien</v>
      </c>
      <c r="E123" s="3" t="s">
        <v>2263</v>
      </c>
      <c r="F123" s="18" t="str">
        <f>INDEX(Articles!$1:$1048576,MATCH(E123,Articles!D:D,0),5)</f>
        <v>BBE Ø75 OEUFS DE DRAGON</v>
      </c>
      <c r="G123" s="18" t="str">
        <f>INDEX(Articles!$1:$1048576,MATCH(E123,Articles!D:D,0),8)</f>
        <v>BOMBE</v>
      </c>
      <c r="H123" s="18" t="str">
        <f>INDEX(Articles!$1:$1048576,MATCH(E123,Articles!D:D,0),9)</f>
        <v>SPHERIQUE</v>
      </c>
      <c r="I123" s="8">
        <f>INDEX(Articles!$1:$1048576,MATCH(E123,Articles!D:D,0),10)</f>
        <v>75</v>
      </c>
      <c r="J123" s="18" t="str">
        <f>INDEX(Articles!$1:$1048576,MATCH(E123,Articles!D:D,0),11)</f>
        <v>CREPITANT</v>
      </c>
      <c r="K123" s="18" t="str">
        <f>INDEX(Articles!$1:$1048576,MATCH(E123,Articles!D:D,0),12)</f>
        <v>ARGENT</v>
      </c>
      <c r="L123" s="8" t="str">
        <f>INDEX(Articles!$1:$1048576,MATCH(E123,Articles!D:D,0),13)</f>
        <v>CN</v>
      </c>
      <c r="M123" s="8" t="str">
        <f>INDEX(Articles!$1:$1048576,MATCH(E123,Articles!D:D,0),14)</f>
        <v>F4</v>
      </c>
      <c r="N123" s="8" t="str">
        <f>INDEX(Articles!$1:$1048576,MATCH(E123,Articles!D:D,0),15)</f>
        <v>1.3G</v>
      </c>
      <c r="O123" s="8" t="str">
        <f>INDEX(Articles!$1:$1048576,MATCH(E123,Articles!D:D,0),16)</f>
        <v>1008-F4-69252667</v>
      </c>
      <c r="P123" s="8">
        <f>INDEX(Articles!$1:$1048576,MATCH(E123,Articles!D:D,0),17)*1000</f>
        <v>140</v>
      </c>
      <c r="Q123" s="8" t="str">
        <f>INDEX(Articles!$1:$1048576,MATCH(E123,Articles!D:D,0),18)</f>
        <v>3</v>
      </c>
      <c r="R123" s="8">
        <f>INDEX(Articles!$1:$1048576,MATCH(E123,Articles!D:D,0),19)</f>
        <v>75</v>
      </c>
      <c r="S123" s="2" t="str">
        <f>IF(INDEX('Unités CA'!$1:$1048576,MATCH(E123,'Unités CA'!D:D,0),5)=0,"",INDEX('Unités CA'!$1:$1048576,MATCH(E123,'Unités CA'!D:D,0),5))</f>
        <v>0060/CA</v>
      </c>
      <c r="T123" s="2" t="str">
        <f>IF(INDEX('Unités BTE'!$1:$1048576,MATCH(E123,'Unités CA'!D:D,0),5)=0,"",INDEX('Unités BTE'!$1:$1048576,MATCH(E123,'Unités CA'!D:D,0),5))</f>
        <v/>
      </c>
      <c r="U123" s="7">
        <f>IFERROR(INDEX('Prix PRO CA'!$1:$1048576,MATCH(E123,'Prix PRO CA'!D:D,0),10),"")</f>
        <v>214.79</v>
      </c>
      <c r="V123" s="7">
        <f>IFERROR(INDEX('Prix PRO CA'!$1:$1048576,MATCH(E123,'Prix PRO BTE'!D:D,0),10),"")</f>
        <v>112.64</v>
      </c>
      <c r="W123" s="7">
        <f>+IFERROR(INDEX('Prix PRO PCS'!$1:$1048576,MATCH(E123,'Prix PRO PCS'!D:D,0),10),"")</f>
        <v>5.57</v>
      </c>
      <c r="X123" s="148" t="str">
        <f t="shared" si="5"/>
        <v>Oui</v>
      </c>
      <c r="Y123" s="24" t="str">
        <f>IFERROR(INDEX(LigneAchat!$1:$1048576,MATCH(E123,LigneAchat!D:D,0),5),"")</f>
        <v/>
      </c>
      <c r="Z123" s="22">
        <f>INDEX(Articles!$1:$1048576,MATCH(E123,Articles!D:D,0),21)</f>
        <v>2438</v>
      </c>
      <c r="AA123" s="22">
        <f t="shared" si="7"/>
        <v>2438</v>
      </c>
      <c r="AB123" s="22">
        <f>+INDEX(Articles!$1:$1048576,MATCH(E123,Articles!D:D,0),23)</f>
        <v>0</v>
      </c>
    </row>
    <row r="124" spans="2:28" ht="15.75">
      <c r="B124" s="8" t="str">
        <f>INDEX(Articles!$1:$1048576,MATCH(E124,Articles!D:D,0),6)</f>
        <v>1</v>
      </c>
      <c r="C124" s="8" t="str">
        <f>INDEX(Articles!$1:$1048576,MATCH(E124,Articles!D:D,0),7)</f>
        <v/>
      </c>
      <c r="D124" s="28" t="str">
        <f>HYPERLINK(INDEX(Articles!$1:$1048576,MATCH(E124,Articles!D:D,0),24),"Lien")</f>
        <v>Lien</v>
      </c>
      <c r="E124" s="3" t="s">
        <v>2161</v>
      </c>
      <c r="F124" s="18" t="str">
        <f>INDEX(Articles!$1:$1048576,MATCH(E124,Articles!D:D,0),5)</f>
        <v>BBE Ø75 FILET FRISSON</v>
      </c>
      <c r="G124" s="18" t="str">
        <f>INDEX(Articles!$1:$1048576,MATCH(E124,Articles!D:D,0),8)</f>
        <v>BOMBE</v>
      </c>
      <c r="H124" s="18" t="str">
        <f>INDEX(Articles!$1:$1048576,MATCH(E124,Articles!D:D,0),9)</f>
        <v>SPHERIQUE</v>
      </c>
      <c r="I124" s="8">
        <f>INDEX(Articles!$1:$1048576,MATCH(E124,Articles!D:D,0),10)</f>
        <v>75</v>
      </c>
      <c r="J124" s="18" t="str">
        <f>INDEX(Articles!$1:$1048576,MATCH(E124,Articles!D:D,0),11)</f>
        <v>CREPITANT</v>
      </c>
      <c r="K124" s="18" t="str">
        <f>INDEX(Articles!$1:$1048576,MATCH(E124,Articles!D:D,0),12)</f>
        <v>ARGENT</v>
      </c>
      <c r="L124" s="8" t="str">
        <f>INDEX(Articles!$1:$1048576,MATCH(E124,Articles!D:D,0),13)</f>
        <v>CN</v>
      </c>
      <c r="M124" s="8" t="str">
        <f>INDEX(Articles!$1:$1048576,MATCH(E124,Articles!D:D,0),14)</f>
        <v>F4</v>
      </c>
      <c r="N124" s="8" t="str">
        <f>INDEX(Articles!$1:$1048576,MATCH(E124,Articles!D:D,0),15)</f>
        <v>1.3G</v>
      </c>
      <c r="O124" s="8" t="str">
        <f>INDEX(Articles!$1:$1048576,MATCH(E124,Articles!D:D,0),16)</f>
        <v>1008-F4-69252667</v>
      </c>
      <c r="P124" s="8">
        <f>INDEX(Articles!$1:$1048576,MATCH(E124,Articles!D:D,0),17)*1000</f>
        <v>140</v>
      </c>
      <c r="Q124" s="8" t="str">
        <f>INDEX(Articles!$1:$1048576,MATCH(E124,Articles!D:D,0),18)</f>
        <v>3</v>
      </c>
      <c r="R124" s="8">
        <f>INDEX(Articles!$1:$1048576,MATCH(E124,Articles!D:D,0),19)</f>
        <v>75</v>
      </c>
      <c r="S124" s="2" t="str">
        <f>IF(INDEX('Unités CA'!$1:$1048576,MATCH(E124,'Unités CA'!D:D,0),5)=0,"",INDEX('Unités CA'!$1:$1048576,MATCH(E124,'Unités CA'!D:D,0),5))</f>
        <v>0060/CA</v>
      </c>
      <c r="T124" s="2" t="str">
        <f>IF(INDEX('Unités BTE'!$1:$1048576,MATCH(E124,'Unités CA'!D:D,0),5)=0,"",INDEX('Unités BTE'!$1:$1048576,MATCH(E124,'Unités CA'!D:D,0),5))</f>
        <v/>
      </c>
      <c r="U124" s="7">
        <f>IFERROR(INDEX('Prix PRO CA'!$1:$1048576,MATCH(E124,'Prix PRO CA'!D:D,0),10),"")</f>
        <v>296.56</v>
      </c>
      <c r="V124" s="7">
        <f>IFERROR(INDEX('Prix PRO CA'!$1:$1048576,MATCH(E124,'Prix PRO BTE'!D:D,0),10),"")</f>
        <v>131.30000000000001</v>
      </c>
      <c r="W124" s="7">
        <f>+IFERROR(INDEX('Prix PRO PCS'!$1:$1048576,MATCH(E124,'Prix PRO PCS'!D:D,0),10),"")</f>
        <v>7.2</v>
      </c>
      <c r="X124" s="148" t="str">
        <f t="shared" si="5"/>
        <v>Oui</v>
      </c>
      <c r="Y124" s="24" t="str">
        <f>IFERROR(INDEX(LigneAchat!$1:$1048576,MATCH(E124,LigneAchat!D:D,0),5),"")</f>
        <v/>
      </c>
      <c r="Z124" s="22">
        <f>INDEX(Articles!$1:$1048576,MATCH(E124,Articles!D:D,0),21)</f>
        <v>1232</v>
      </c>
      <c r="AA124" s="22">
        <f t="shared" si="7"/>
        <v>132</v>
      </c>
      <c r="AB124" s="22">
        <f>+INDEX(Articles!$1:$1048576,MATCH(E124,Articles!D:D,0),23)</f>
        <v>1100</v>
      </c>
    </row>
    <row r="125" spans="2:28" ht="15.75">
      <c r="B125" s="8" t="str">
        <f>INDEX(Articles!$1:$1048576,MATCH(E125,Articles!D:D,0),6)</f>
        <v>1</v>
      </c>
      <c r="C125" s="8" t="str">
        <f>INDEX(Articles!$1:$1048576,MATCH(E125,Articles!D:D,0),7)</f>
        <v/>
      </c>
      <c r="D125" s="28" t="str">
        <f>HYPERLINK(INDEX(Articles!$1:$1048576,MATCH(E125,Articles!D:D,0),24),"Lien")</f>
        <v>Lien</v>
      </c>
      <c r="E125" s="3" t="s">
        <v>2674</v>
      </c>
      <c r="F125" s="18" t="str">
        <f>INDEX(Articles!$1:$1048576,MATCH(E125,Articles!D:D,0),5)</f>
        <v>BBE Ø75 FILET D'OR FRISSON BLANC</v>
      </c>
      <c r="G125" s="18" t="str">
        <f>INDEX(Articles!$1:$1048576,MATCH(E125,Articles!D:D,0),8)</f>
        <v>BOMBE</v>
      </c>
      <c r="H125" s="18" t="str">
        <f>INDEX(Articles!$1:$1048576,MATCH(E125,Articles!D:D,0),9)</f>
        <v>SPHERIQUE</v>
      </c>
      <c r="I125" s="8">
        <f>INDEX(Articles!$1:$1048576,MATCH(E125,Articles!D:D,0),10)</f>
        <v>75</v>
      </c>
      <c r="J125" s="18" t="str">
        <f>INDEX(Articles!$1:$1048576,MATCH(E125,Articles!D:D,0),11)</f>
        <v>CREPITANT</v>
      </c>
      <c r="K125" s="18" t="str">
        <f>INDEX(Articles!$1:$1048576,MATCH(E125,Articles!D:D,0),12)</f>
        <v>KAMURO</v>
      </c>
      <c r="L125" s="8" t="str">
        <f>INDEX(Articles!$1:$1048576,MATCH(E125,Articles!D:D,0),13)</f>
        <v>CN</v>
      </c>
      <c r="M125" s="8" t="str">
        <f>INDEX(Articles!$1:$1048576,MATCH(E125,Articles!D:D,0),14)</f>
        <v>F4</v>
      </c>
      <c r="N125" s="8" t="str">
        <f>INDEX(Articles!$1:$1048576,MATCH(E125,Articles!D:D,0),15)</f>
        <v>1.3G</v>
      </c>
      <c r="O125" s="8" t="str">
        <f>INDEX(Articles!$1:$1048576,MATCH(E125,Articles!D:D,0),16)</f>
        <v>1008-F4-69252667</v>
      </c>
      <c r="P125" s="8">
        <f>INDEX(Articles!$1:$1048576,MATCH(E125,Articles!D:D,0),17)*1000</f>
        <v>140</v>
      </c>
      <c r="Q125" s="8" t="str">
        <f>INDEX(Articles!$1:$1048576,MATCH(E125,Articles!D:D,0),18)</f>
        <v>3</v>
      </c>
      <c r="R125" s="8">
        <f>INDEX(Articles!$1:$1048576,MATCH(E125,Articles!D:D,0),19)</f>
        <v>75</v>
      </c>
      <c r="S125" s="2" t="str">
        <f>IF(INDEX('Unités CA'!$1:$1048576,MATCH(E125,'Unités CA'!D:D,0),5)=0,"",INDEX('Unités CA'!$1:$1048576,MATCH(E125,'Unités CA'!D:D,0),5))</f>
        <v>0060/CA</v>
      </c>
      <c r="T125" s="2" t="str">
        <f>IF(INDEX('Unités BTE'!$1:$1048576,MATCH(E125,'Unités CA'!D:D,0),5)=0,"",INDEX('Unités BTE'!$1:$1048576,MATCH(E125,'Unités CA'!D:D,0),5))</f>
        <v/>
      </c>
      <c r="U125" s="7">
        <f>IFERROR(INDEX('Prix PRO CA'!$1:$1048576,MATCH(E125,'Prix PRO CA'!D:D,0),10),"")</f>
        <v>224.73</v>
      </c>
      <c r="V125" s="7">
        <f>IFERROR(INDEX('Prix PRO CA'!$1:$1048576,MATCH(E125,'Prix PRO BTE'!D:D,0),10),"")</f>
        <v>166.39</v>
      </c>
      <c r="W125" s="7">
        <f>+IFERROR(INDEX('Prix PRO PCS'!$1:$1048576,MATCH(E125,'Prix PRO PCS'!D:D,0),10),"")</f>
        <v>5.9</v>
      </c>
      <c r="X125" s="148" t="str">
        <f t="shared" si="5"/>
        <v>Oui</v>
      </c>
      <c r="Y125" s="24" t="str">
        <f>IFERROR(INDEX(LigneAchat!$1:$1048576,MATCH(E125,LigneAchat!D:D,0),5),"")</f>
        <v/>
      </c>
      <c r="Z125" s="22">
        <f>INDEX(Articles!$1:$1048576,MATCH(E125,Articles!D:D,0),21)</f>
        <v>1180</v>
      </c>
      <c r="AA125" s="22">
        <f t="shared" si="7"/>
        <v>1170</v>
      </c>
      <c r="AB125" s="22">
        <f>+INDEX(Articles!$1:$1048576,MATCH(E125,Articles!D:D,0),23)</f>
        <v>10</v>
      </c>
    </row>
    <row r="126" spans="2:28" ht="15.75">
      <c r="B126" s="8" t="str">
        <f>INDEX(Articles!$1:$1048576,MATCH(E126,Articles!D:D,0),6)</f>
        <v>1</v>
      </c>
      <c r="C126" s="8" t="str">
        <f>INDEX(Articles!$1:$1048576,MATCH(E126,Articles!D:D,0),7)</f>
        <v/>
      </c>
      <c r="D126" s="28" t="str">
        <f>HYPERLINK(INDEX(Articles!$1:$1048576,MATCH(E126,Articles!D:D,0),24),"Lien")</f>
        <v>Lien</v>
      </c>
      <c r="E126" s="3" t="s">
        <v>2146</v>
      </c>
      <c r="F126" s="18" t="str">
        <f>INDEX(Articles!$1:$1048576,MATCH(E126,Articles!D:D,0),5)</f>
        <v>BBE Ø75 ARAIGNÉE FRISSON BLANC + TC FRISSON BLANC</v>
      </c>
      <c r="G126" s="18" t="str">
        <f>INDEX(Articles!$1:$1048576,MATCH(E126,Articles!D:D,0),8)</f>
        <v>BOMBE</v>
      </c>
      <c r="H126" s="18" t="str">
        <f>INDEX(Articles!$1:$1048576,MATCH(E126,Articles!D:D,0),9)</f>
        <v>SPHERIQUE</v>
      </c>
      <c r="I126" s="8">
        <f>INDEX(Articles!$1:$1048576,MATCH(E126,Articles!D:D,0),10)</f>
        <v>75</v>
      </c>
      <c r="J126" s="18" t="str">
        <f>INDEX(Articles!$1:$1048576,MATCH(E126,Articles!D:D,0),11)</f>
        <v>CREPITANT</v>
      </c>
      <c r="K126" s="18" t="str">
        <f>INDEX(Articles!$1:$1048576,MATCH(E126,Articles!D:D,0),12)</f>
        <v>ARGENT</v>
      </c>
      <c r="L126" s="8" t="str">
        <f>INDEX(Articles!$1:$1048576,MATCH(E126,Articles!D:D,0),13)</f>
        <v>CN</v>
      </c>
      <c r="M126" s="8" t="str">
        <f>INDEX(Articles!$1:$1048576,MATCH(E126,Articles!D:D,0),14)</f>
        <v>F4</v>
      </c>
      <c r="N126" s="8" t="str">
        <f>INDEX(Articles!$1:$1048576,MATCH(E126,Articles!D:D,0),15)</f>
        <v>1.3G</v>
      </c>
      <c r="O126" s="8" t="str">
        <f>INDEX(Articles!$1:$1048576,MATCH(E126,Articles!D:D,0),16)</f>
        <v>1008-F4-69245223</v>
      </c>
      <c r="P126" s="8">
        <f>INDEX(Articles!$1:$1048576,MATCH(E126,Articles!D:D,0),17)*1000</f>
        <v>136</v>
      </c>
      <c r="Q126" s="8" t="str">
        <f>INDEX(Articles!$1:$1048576,MATCH(E126,Articles!D:D,0),18)</f>
        <v>3</v>
      </c>
      <c r="R126" s="8">
        <f>INDEX(Articles!$1:$1048576,MATCH(E126,Articles!D:D,0),19)</f>
        <v>75</v>
      </c>
      <c r="S126" s="2" t="str">
        <f>IF(INDEX('Unités CA'!$1:$1048576,MATCH(E126,'Unités CA'!D:D,0),5)=0,"",INDEX('Unités CA'!$1:$1048576,MATCH(E126,'Unités CA'!D:D,0),5))</f>
        <v>0060/CA</v>
      </c>
      <c r="T126" s="2" t="str">
        <f>IF(INDEX('Unités BTE'!$1:$1048576,MATCH(E126,'Unités CA'!D:D,0),5)=0,"",INDEX('Unités BTE'!$1:$1048576,MATCH(E126,'Unités CA'!D:D,0),5))</f>
        <v/>
      </c>
      <c r="U126" s="7">
        <f>IFERROR(INDEX('Prix PRO CA'!$1:$1048576,MATCH(E126,'Prix PRO CA'!D:D,0),10),"")</f>
        <v>302.39999999999998</v>
      </c>
      <c r="V126" s="7">
        <f>IFERROR(INDEX('Prix PRO CA'!$1:$1048576,MATCH(E126,'Prix PRO BTE'!D:D,0),10),"")</f>
        <v>131.30000000000001</v>
      </c>
      <c r="W126" s="7">
        <f>+IFERROR(INDEX('Prix PRO PCS'!$1:$1048576,MATCH(E126,'Prix PRO PCS'!D:D,0),10),"")</f>
        <v>7.3</v>
      </c>
      <c r="X126" s="148" t="str">
        <f t="shared" si="5"/>
        <v>Oui</v>
      </c>
      <c r="Y126" s="24" t="str">
        <f>IFERROR(INDEX(LigneAchat!$1:$1048576,MATCH(E126,LigneAchat!D:D,0),5),"")</f>
        <v/>
      </c>
      <c r="Z126" s="22">
        <f>INDEX(Articles!$1:$1048576,MATCH(E126,Articles!D:D,0),21)</f>
        <v>1660</v>
      </c>
      <c r="AA126" s="22">
        <f t="shared" si="7"/>
        <v>887</v>
      </c>
      <c r="AB126" s="22">
        <f>+INDEX(Articles!$1:$1048576,MATCH(E126,Articles!D:D,0),23)</f>
        <v>773</v>
      </c>
    </row>
    <row r="127" spans="2:28" ht="15.75">
      <c r="B127" s="8" t="str">
        <f>INDEX(Articles!$1:$1048576,MATCH(E127,Articles!D:D,0),6)</f>
        <v>1</v>
      </c>
      <c r="C127" s="8" t="str">
        <f>INDEX(Articles!$1:$1048576,MATCH(E127,Articles!D:D,0),7)</f>
        <v/>
      </c>
      <c r="D127" s="28" t="str">
        <f>HYPERLINK(INDEX(Articles!$1:$1048576,MATCH(E127,Articles!D:D,0),24),"Lien")</f>
        <v>Lien</v>
      </c>
      <c r="E127" s="3" t="s">
        <v>2442</v>
      </c>
      <c r="F127" s="18" t="str">
        <f>INDEX(Articles!$1:$1048576,MATCH(E127,Articles!D:D,0),5)</f>
        <v>BBE Ø75 ROSE À OEUFS DE DRAGON CENTRE OEUFS DRAGON</v>
      </c>
      <c r="G127" s="18" t="str">
        <f>INDEX(Articles!$1:$1048576,MATCH(E127,Articles!D:D,0),8)</f>
        <v>BOMBE</v>
      </c>
      <c r="H127" s="18" t="str">
        <f>INDEX(Articles!$1:$1048576,MATCH(E127,Articles!D:D,0),9)</f>
        <v>SPHERIQUE</v>
      </c>
      <c r="I127" s="8">
        <f>INDEX(Articles!$1:$1048576,MATCH(E127,Articles!D:D,0),10)</f>
        <v>75</v>
      </c>
      <c r="J127" s="18" t="str">
        <f>INDEX(Articles!$1:$1048576,MATCH(E127,Articles!D:D,0),11)</f>
        <v>CREPITANT</v>
      </c>
      <c r="K127" s="18" t="str">
        <f>INDEX(Articles!$1:$1048576,MATCH(E127,Articles!D:D,0),12)</f>
        <v>ROSE</v>
      </c>
      <c r="L127" s="8" t="str">
        <f>INDEX(Articles!$1:$1048576,MATCH(E127,Articles!D:D,0),13)</f>
        <v>CN</v>
      </c>
      <c r="M127" s="8" t="str">
        <f>INDEX(Articles!$1:$1048576,MATCH(E127,Articles!D:D,0),14)</f>
        <v>F4</v>
      </c>
      <c r="N127" s="8" t="str">
        <f>INDEX(Articles!$1:$1048576,MATCH(E127,Articles!D:D,0),15)</f>
        <v>1.3G</v>
      </c>
      <c r="O127" s="8" t="str">
        <f>INDEX(Articles!$1:$1048576,MATCH(E127,Articles!D:D,0),16)</f>
        <v>1008-F4-69252667</v>
      </c>
      <c r="P127" s="8">
        <f>INDEX(Articles!$1:$1048576,MATCH(E127,Articles!D:D,0),17)*1000</f>
        <v>150</v>
      </c>
      <c r="Q127" s="8" t="str">
        <f>INDEX(Articles!$1:$1048576,MATCH(E127,Articles!D:D,0),18)</f>
        <v>3</v>
      </c>
      <c r="R127" s="8">
        <f>INDEX(Articles!$1:$1048576,MATCH(E127,Articles!D:D,0),19)</f>
        <v>75</v>
      </c>
      <c r="S127" s="2" t="str">
        <f>IF(INDEX('Unités CA'!$1:$1048576,MATCH(E127,'Unités CA'!D:D,0),5)=0,"",INDEX('Unités CA'!$1:$1048576,MATCH(E127,'Unités CA'!D:D,0),5))</f>
        <v>0060/CA</v>
      </c>
      <c r="T127" s="2" t="str">
        <f>IF(INDEX('Unités BTE'!$1:$1048576,MATCH(E127,'Unités CA'!D:D,0),5)=0,"",INDEX('Unités BTE'!$1:$1048576,MATCH(E127,'Unités CA'!D:D,0),5))</f>
        <v/>
      </c>
      <c r="U127" s="7">
        <f>IFERROR(INDEX('Prix PRO CA'!$1:$1048576,MATCH(E127,'Prix PRO CA'!D:D,0),10),"")</f>
        <v>236.64</v>
      </c>
      <c r="V127" s="7">
        <f>IFERROR(INDEX('Prix PRO CA'!$1:$1048576,MATCH(E127,'Prix PRO BTE'!D:D,0),10),"")</f>
        <v>97.63</v>
      </c>
      <c r="W127" s="7">
        <f>+IFERROR(INDEX('Prix PRO PCS'!$1:$1048576,MATCH(E127,'Prix PRO PCS'!D:D,0),10),"")</f>
        <v>5.79</v>
      </c>
      <c r="X127" s="148" t="str">
        <f t="shared" si="5"/>
        <v>Oui</v>
      </c>
      <c r="Y127" s="24" t="str">
        <f>IFERROR(INDEX(LigneAchat!$1:$1048576,MATCH(E127,LigneAchat!D:D,0),5),"")</f>
        <v/>
      </c>
      <c r="Z127" s="22">
        <f>INDEX(Articles!$1:$1048576,MATCH(E127,Articles!D:D,0),21)</f>
        <v>967</v>
      </c>
      <c r="AA127" s="22">
        <f t="shared" si="7"/>
        <v>875</v>
      </c>
      <c r="AB127" s="22">
        <f>+INDEX(Articles!$1:$1048576,MATCH(E127,Articles!D:D,0),23)</f>
        <v>92</v>
      </c>
    </row>
    <row r="128" spans="2:28" ht="15.75">
      <c r="B128" s="8" t="str">
        <f>INDEX(Articles!$1:$1048576,MATCH(E128,Articles!D:D,0),6)</f>
        <v>1</v>
      </c>
      <c r="C128" s="8" t="str">
        <f>INDEX(Articles!$1:$1048576,MATCH(E128,Articles!D:D,0),7)</f>
        <v/>
      </c>
      <c r="D128" s="28" t="str">
        <f>HYPERLINK(INDEX(Articles!$1:$1048576,MATCH(E128,Articles!D:D,0),24),"Lien")</f>
        <v>Lien</v>
      </c>
      <c r="E128" s="3" t="s">
        <v>2445</v>
      </c>
      <c r="F128" s="18" t="str">
        <f>INDEX(Articles!$1:$1048576,MATCH(E128,Articles!D:D,0),5)</f>
        <v>BBE Ø75 BLANC À OEUFS DRAGON CENTRE OEUFS DRAGON</v>
      </c>
      <c r="G128" s="18" t="str">
        <f>INDEX(Articles!$1:$1048576,MATCH(E128,Articles!D:D,0),8)</f>
        <v>BOMBE</v>
      </c>
      <c r="H128" s="18" t="str">
        <f>INDEX(Articles!$1:$1048576,MATCH(E128,Articles!D:D,0),9)</f>
        <v>SPHERIQUE</v>
      </c>
      <c r="I128" s="8">
        <f>INDEX(Articles!$1:$1048576,MATCH(E128,Articles!D:D,0),10)</f>
        <v>75</v>
      </c>
      <c r="J128" s="18" t="str">
        <f>INDEX(Articles!$1:$1048576,MATCH(E128,Articles!D:D,0),11)</f>
        <v>CREPITANT</v>
      </c>
      <c r="K128" s="18" t="str">
        <f>INDEX(Articles!$1:$1048576,MATCH(E128,Articles!D:D,0),12)</f>
        <v>BLANC</v>
      </c>
      <c r="L128" s="8" t="str">
        <f>INDEX(Articles!$1:$1048576,MATCH(E128,Articles!D:D,0),13)</f>
        <v>CN</v>
      </c>
      <c r="M128" s="8" t="str">
        <f>INDEX(Articles!$1:$1048576,MATCH(E128,Articles!D:D,0),14)</f>
        <v>F4</v>
      </c>
      <c r="N128" s="8" t="str">
        <f>INDEX(Articles!$1:$1048576,MATCH(E128,Articles!D:D,0),15)</f>
        <v>1.3G</v>
      </c>
      <c r="O128" s="8" t="str">
        <f>INDEX(Articles!$1:$1048576,MATCH(E128,Articles!D:D,0),16)</f>
        <v>1008-F4-69252667</v>
      </c>
      <c r="P128" s="8">
        <f>INDEX(Articles!$1:$1048576,MATCH(E128,Articles!D:D,0),17)*1000</f>
        <v>150</v>
      </c>
      <c r="Q128" s="8" t="str">
        <f>INDEX(Articles!$1:$1048576,MATCH(E128,Articles!D:D,0),18)</f>
        <v>3</v>
      </c>
      <c r="R128" s="8">
        <f>INDEX(Articles!$1:$1048576,MATCH(E128,Articles!D:D,0),19)</f>
        <v>75</v>
      </c>
      <c r="S128" s="2" t="str">
        <f>IF(INDEX('Unités CA'!$1:$1048576,MATCH(E128,'Unités CA'!D:D,0),5)=0,"",INDEX('Unités CA'!$1:$1048576,MATCH(E128,'Unités CA'!D:D,0),5))</f>
        <v>0060/CA</v>
      </c>
      <c r="T128" s="2" t="str">
        <f>IF(INDEX('Unités BTE'!$1:$1048576,MATCH(E128,'Unités CA'!D:D,0),5)=0,"",INDEX('Unités BTE'!$1:$1048576,MATCH(E128,'Unités CA'!D:D,0),5))</f>
        <v/>
      </c>
      <c r="U128" s="7">
        <f>IFERROR(INDEX('Prix PRO CA'!$1:$1048576,MATCH(E128,'Prix PRO CA'!D:D,0),10),"")</f>
        <v>236.64</v>
      </c>
      <c r="V128" s="7">
        <f>IFERROR(INDEX('Prix PRO CA'!$1:$1048576,MATCH(E128,'Prix PRO BTE'!D:D,0),10),"")</f>
        <v>97.63</v>
      </c>
      <c r="W128" s="7">
        <f>+IFERROR(INDEX('Prix PRO PCS'!$1:$1048576,MATCH(E128,'Prix PRO PCS'!D:D,0),10),"")</f>
        <v>5.79</v>
      </c>
      <c r="X128" s="148" t="str">
        <f t="shared" si="5"/>
        <v>Oui</v>
      </c>
      <c r="Y128" s="24">
        <f>IFERROR(INDEX(LigneAchat!$1:$1048576,MATCH(E128,LigneAchat!D:D,0),5),"")</f>
        <v>44287</v>
      </c>
      <c r="Z128" s="22">
        <f>INDEX(Articles!$1:$1048576,MATCH(E128,Articles!D:D,0),21)</f>
        <v>450</v>
      </c>
      <c r="AA128" s="22">
        <f t="shared" si="7"/>
        <v>213</v>
      </c>
      <c r="AB128" s="22">
        <f>+INDEX(Articles!$1:$1048576,MATCH(E128,Articles!D:D,0),23)</f>
        <v>237</v>
      </c>
    </row>
    <row r="129" spans="2:28" ht="15.75">
      <c r="B129" s="8" t="str">
        <f>INDEX(Articles!$1:$1048576,MATCH(E129,Articles!D:D,0),6)</f>
        <v>1</v>
      </c>
      <c r="C129" s="8" t="str">
        <f>INDEX(Articles!$1:$1048576,MATCH(E129,Articles!D:D,0),7)</f>
        <v/>
      </c>
      <c r="D129" s="28" t="str">
        <f>HYPERLINK(INDEX(Articles!$1:$1048576,MATCH(E129,Articles!D:D,0),24),"Lien")</f>
        <v>Lien</v>
      </c>
      <c r="E129" s="3" t="s">
        <v>2448</v>
      </c>
      <c r="F129" s="18" t="str">
        <f>INDEX(Articles!$1:$1048576,MATCH(E129,Articles!D:D,0),5)</f>
        <v>BBE Ø75 VERT À OEUFS DE DRAGON CENTRE OEUFS DRAGON</v>
      </c>
      <c r="G129" s="18" t="str">
        <f>INDEX(Articles!$1:$1048576,MATCH(E129,Articles!D:D,0),8)</f>
        <v>BOMBE</v>
      </c>
      <c r="H129" s="18" t="str">
        <f>INDEX(Articles!$1:$1048576,MATCH(E129,Articles!D:D,0),9)</f>
        <v>SPHERIQUE</v>
      </c>
      <c r="I129" s="8">
        <f>INDEX(Articles!$1:$1048576,MATCH(E129,Articles!D:D,0),10)</f>
        <v>75</v>
      </c>
      <c r="J129" s="18" t="str">
        <f>INDEX(Articles!$1:$1048576,MATCH(E129,Articles!D:D,0),11)</f>
        <v>CREPITANT</v>
      </c>
      <c r="K129" s="18" t="str">
        <f>INDEX(Articles!$1:$1048576,MATCH(E129,Articles!D:D,0),12)</f>
        <v>VERT</v>
      </c>
      <c r="L129" s="8" t="str">
        <f>INDEX(Articles!$1:$1048576,MATCH(E129,Articles!D:D,0),13)</f>
        <v>CN</v>
      </c>
      <c r="M129" s="8" t="str">
        <f>INDEX(Articles!$1:$1048576,MATCH(E129,Articles!D:D,0),14)</f>
        <v>F4</v>
      </c>
      <c r="N129" s="8" t="str">
        <f>INDEX(Articles!$1:$1048576,MATCH(E129,Articles!D:D,0),15)</f>
        <v>1.3G</v>
      </c>
      <c r="O129" s="8" t="str">
        <f>INDEX(Articles!$1:$1048576,MATCH(E129,Articles!D:D,0),16)</f>
        <v>1008-F4-69252667</v>
      </c>
      <c r="P129" s="8">
        <f>INDEX(Articles!$1:$1048576,MATCH(E129,Articles!D:D,0),17)*1000</f>
        <v>150</v>
      </c>
      <c r="Q129" s="8" t="str">
        <f>INDEX(Articles!$1:$1048576,MATCH(E129,Articles!D:D,0),18)</f>
        <v>3</v>
      </c>
      <c r="R129" s="8">
        <f>INDEX(Articles!$1:$1048576,MATCH(E129,Articles!D:D,0),19)</f>
        <v>75</v>
      </c>
      <c r="S129" s="2" t="str">
        <f>IF(INDEX('Unités CA'!$1:$1048576,MATCH(E129,'Unités CA'!D:D,0),5)=0,"",INDEX('Unités CA'!$1:$1048576,MATCH(E129,'Unités CA'!D:D,0),5))</f>
        <v>0060/CA</v>
      </c>
      <c r="T129" s="2" t="str">
        <f>IF(INDEX('Unités BTE'!$1:$1048576,MATCH(E129,'Unités CA'!D:D,0),5)=0,"",INDEX('Unités BTE'!$1:$1048576,MATCH(E129,'Unités CA'!D:D,0),5))</f>
        <v/>
      </c>
      <c r="U129" s="7">
        <f>IFERROR(INDEX('Prix PRO CA'!$1:$1048576,MATCH(E129,'Prix PRO CA'!D:D,0),10),"")</f>
        <v>236.64</v>
      </c>
      <c r="V129" s="7">
        <f>IFERROR(INDEX('Prix PRO CA'!$1:$1048576,MATCH(E129,'Prix PRO BTE'!D:D,0),10),"")</f>
        <v>97.63</v>
      </c>
      <c r="W129" s="7">
        <f>+IFERROR(INDEX('Prix PRO PCS'!$1:$1048576,MATCH(E129,'Prix PRO PCS'!D:D,0),10),"")</f>
        <v>5.79</v>
      </c>
      <c r="X129" s="148" t="str">
        <f t="shared" si="5"/>
        <v>Non</v>
      </c>
      <c r="Y129" s="24" t="str">
        <f>IFERROR(INDEX(LigneAchat!$1:$1048576,MATCH(E129,LigneAchat!D:D,0),5),"")</f>
        <v/>
      </c>
      <c r="Z129" s="22">
        <f>INDEX(Articles!$1:$1048576,MATCH(E129,Articles!D:D,0),21)</f>
        <v>805</v>
      </c>
      <c r="AA129" s="22">
        <f t="shared" si="7"/>
        <v>-231</v>
      </c>
      <c r="AB129" s="22">
        <f>+INDEX(Articles!$1:$1048576,MATCH(E129,Articles!D:D,0),23)</f>
        <v>1036</v>
      </c>
    </row>
    <row r="130" spans="2:28" ht="15.75">
      <c r="B130" s="8" t="str">
        <f>INDEX(Articles!$1:$1048576,MATCH(E130,Articles!D:D,0),6)</f>
        <v>1</v>
      </c>
      <c r="C130" s="8" t="str">
        <f>INDEX(Articles!$1:$1048576,MATCH(E130,Articles!D:D,0),7)</f>
        <v/>
      </c>
      <c r="D130" s="28" t="str">
        <f>HYPERLINK(INDEX(Articles!$1:$1048576,MATCH(E130,Articles!D:D,0),24),"Lien")</f>
        <v>Lien</v>
      </c>
      <c r="E130" s="3" t="s">
        <v>2451</v>
      </c>
      <c r="F130" s="18" t="str">
        <f>INDEX(Articles!$1:$1048576,MATCH(E130,Articles!D:D,0),5)</f>
        <v>BBE Ø75 ROUGE À OEUFS DRAGON CENTRE OEUFS DRAGON</v>
      </c>
      <c r="G130" s="18" t="str">
        <f>INDEX(Articles!$1:$1048576,MATCH(E130,Articles!D:D,0),8)</f>
        <v>BOMBE</v>
      </c>
      <c r="H130" s="18" t="str">
        <f>INDEX(Articles!$1:$1048576,MATCH(E130,Articles!D:D,0),9)</f>
        <v>SPHERIQUE</v>
      </c>
      <c r="I130" s="8">
        <f>INDEX(Articles!$1:$1048576,MATCH(E130,Articles!D:D,0),10)</f>
        <v>75</v>
      </c>
      <c r="J130" s="18" t="str">
        <f>INDEX(Articles!$1:$1048576,MATCH(E130,Articles!D:D,0),11)</f>
        <v>CREPITANT</v>
      </c>
      <c r="K130" s="18" t="str">
        <f>INDEX(Articles!$1:$1048576,MATCH(E130,Articles!D:D,0),12)</f>
        <v>ROUGE</v>
      </c>
      <c r="L130" s="8" t="str">
        <f>INDEX(Articles!$1:$1048576,MATCH(E130,Articles!D:D,0),13)</f>
        <v>CN</v>
      </c>
      <c r="M130" s="8" t="str">
        <f>INDEX(Articles!$1:$1048576,MATCH(E130,Articles!D:D,0),14)</f>
        <v>F4</v>
      </c>
      <c r="N130" s="8" t="str">
        <f>INDEX(Articles!$1:$1048576,MATCH(E130,Articles!D:D,0),15)</f>
        <v>1.3G</v>
      </c>
      <c r="O130" s="8" t="str">
        <f>INDEX(Articles!$1:$1048576,MATCH(E130,Articles!D:D,0),16)</f>
        <v>1008-F4-69252667</v>
      </c>
      <c r="P130" s="8">
        <f>INDEX(Articles!$1:$1048576,MATCH(E130,Articles!D:D,0),17)*1000</f>
        <v>150</v>
      </c>
      <c r="Q130" s="8" t="str">
        <f>INDEX(Articles!$1:$1048576,MATCH(E130,Articles!D:D,0),18)</f>
        <v>3</v>
      </c>
      <c r="R130" s="8">
        <f>INDEX(Articles!$1:$1048576,MATCH(E130,Articles!D:D,0),19)</f>
        <v>75</v>
      </c>
      <c r="S130" s="2" t="str">
        <f>IF(INDEX('Unités CA'!$1:$1048576,MATCH(E130,'Unités CA'!D:D,0),5)=0,"",INDEX('Unités CA'!$1:$1048576,MATCH(E130,'Unités CA'!D:D,0),5))</f>
        <v>0060/CA</v>
      </c>
      <c r="T130" s="2" t="str">
        <f>IF(INDEX('Unités BTE'!$1:$1048576,MATCH(E130,'Unités CA'!D:D,0),5)=0,"",INDEX('Unités BTE'!$1:$1048576,MATCH(E130,'Unités CA'!D:D,0),5))</f>
        <v/>
      </c>
      <c r="U130" s="7">
        <f>IFERROR(INDEX('Prix PRO CA'!$1:$1048576,MATCH(E130,'Prix PRO CA'!D:D,0),10),"")</f>
        <v>236.64</v>
      </c>
      <c r="V130" s="7">
        <f>IFERROR(INDEX('Prix PRO CA'!$1:$1048576,MATCH(E130,'Prix PRO BTE'!D:D,0),10),"")</f>
        <v>126.24</v>
      </c>
      <c r="W130" s="7">
        <f>+IFERROR(INDEX('Prix PRO PCS'!$1:$1048576,MATCH(E130,'Prix PRO PCS'!D:D,0),10),"")</f>
        <v>5.79</v>
      </c>
      <c r="X130" s="148" t="str">
        <f t="shared" si="5"/>
        <v>Oui</v>
      </c>
      <c r="Y130" s="24" t="str">
        <f>IFERROR(INDEX(LigneAchat!$1:$1048576,MATCH(E130,LigneAchat!D:D,0),5),"")</f>
        <v/>
      </c>
      <c r="Z130" s="22">
        <f>INDEX(Articles!$1:$1048576,MATCH(E130,Articles!D:D,0),21)</f>
        <v>1477</v>
      </c>
      <c r="AA130" s="22">
        <f t="shared" si="7"/>
        <v>13</v>
      </c>
      <c r="AB130" s="22">
        <f>+INDEX(Articles!$1:$1048576,MATCH(E130,Articles!D:D,0),23)</f>
        <v>1464</v>
      </c>
    </row>
    <row r="131" spans="2:28" ht="15.75">
      <c r="B131" s="8" t="str">
        <f>INDEX(Articles!$1:$1048576,MATCH(E131,Articles!D:D,0),6)</f>
        <v>1</v>
      </c>
      <c r="C131" s="8" t="str">
        <f>INDEX(Articles!$1:$1048576,MATCH(E131,Articles!D:D,0),7)</f>
        <v/>
      </c>
      <c r="D131" s="28" t="str">
        <f>HYPERLINK(INDEX(Articles!$1:$1048576,MATCH(E131,Articles!D:D,0),24),"Lien")</f>
        <v>Lien</v>
      </c>
      <c r="E131" s="3" t="s">
        <v>2463</v>
      </c>
      <c r="F131" s="18" t="str">
        <f>INDEX(Articles!$1:$1048576,MATCH(E131,Articles!D:D,0),5)</f>
        <v>BBE Ø75 BLEU À OEUFS DE DRAGON CENTRE OEUFS DRAGON</v>
      </c>
      <c r="G131" s="18" t="str">
        <f>INDEX(Articles!$1:$1048576,MATCH(E131,Articles!D:D,0),8)</f>
        <v>BOMBE</v>
      </c>
      <c r="H131" s="18" t="str">
        <f>INDEX(Articles!$1:$1048576,MATCH(E131,Articles!D:D,0),9)</f>
        <v>SPHERIQUE</v>
      </c>
      <c r="I131" s="8">
        <f>INDEX(Articles!$1:$1048576,MATCH(E131,Articles!D:D,0),10)</f>
        <v>75</v>
      </c>
      <c r="J131" s="18" t="str">
        <f>INDEX(Articles!$1:$1048576,MATCH(E131,Articles!D:D,0),11)</f>
        <v>CREPITANT</v>
      </c>
      <c r="K131" s="18" t="str">
        <f>INDEX(Articles!$1:$1048576,MATCH(E131,Articles!D:D,0),12)</f>
        <v>BLEU</v>
      </c>
      <c r="L131" s="8" t="str">
        <f>INDEX(Articles!$1:$1048576,MATCH(E131,Articles!D:D,0),13)</f>
        <v>CN</v>
      </c>
      <c r="M131" s="8" t="str">
        <f>INDEX(Articles!$1:$1048576,MATCH(E131,Articles!D:D,0),14)</f>
        <v>F4</v>
      </c>
      <c r="N131" s="8" t="str">
        <f>INDEX(Articles!$1:$1048576,MATCH(E131,Articles!D:D,0),15)</f>
        <v>1.3G</v>
      </c>
      <c r="O131" s="8" t="str">
        <f>INDEX(Articles!$1:$1048576,MATCH(E131,Articles!D:D,0),16)</f>
        <v>1008-F4-69252667</v>
      </c>
      <c r="P131" s="8">
        <f>INDEX(Articles!$1:$1048576,MATCH(E131,Articles!D:D,0),17)*1000</f>
        <v>150</v>
      </c>
      <c r="Q131" s="8" t="str">
        <f>INDEX(Articles!$1:$1048576,MATCH(E131,Articles!D:D,0),18)</f>
        <v>3</v>
      </c>
      <c r="R131" s="8">
        <f>INDEX(Articles!$1:$1048576,MATCH(E131,Articles!D:D,0),19)</f>
        <v>75</v>
      </c>
      <c r="S131" s="2" t="str">
        <f>IF(INDEX('Unités CA'!$1:$1048576,MATCH(E131,'Unités CA'!D:D,0),5)=0,"",INDEX('Unités CA'!$1:$1048576,MATCH(E131,'Unités CA'!D:D,0),5))</f>
        <v>0060/CA</v>
      </c>
      <c r="T131" s="2" t="str">
        <f>IF(INDEX('Unités BTE'!$1:$1048576,MATCH(E131,'Unités CA'!D:D,0),5)=0,"",INDEX('Unités BTE'!$1:$1048576,MATCH(E131,'Unités CA'!D:D,0),5))</f>
        <v/>
      </c>
      <c r="U131" s="7">
        <f>IFERROR(INDEX('Prix PRO CA'!$1:$1048576,MATCH(E131,'Prix PRO CA'!D:D,0),10),"")</f>
        <v>236.64</v>
      </c>
      <c r="V131" s="7">
        <f>IFERROR(INDEX('Prix PRO CA'!$1:$1048576,MATCH(E131,'Prix PRO BTE'!D:D,0),10),"")</f>
        <v>124.28</v>
      </c>
      <c r="W131" s="7">
        <f>+IFERROR(INDEX('Prix PRO PCS'!$1:$1048576,MATCH(E131,'Prix PRO PCS'!D:D,0),10),"")</f>
        <v>5.79</v>
      </c>
      <c r="X131" s="148" t="str">
        <f t="shared" si="5"/>
        <v>Oui</v>
      </c>
      <c r="Y131" s="24" t="str">
        <f>IFERROR(INDEX(LigneAchat!$1:$1048576,MATCH(E131,LigneAchat!D:D,0),5),"")</f>
        <v/>
      </c>
      <c r="Z131" s="22">
        <f>INDEX(Articles!$1:$1048576,MATCH(E131,Articles!D:D,0),21)</f>
        <v>1576</v>
      </c>
      <c r="AA131" s="22">
        <f t="shared" si="7"/>
        <v>574</v>
      </c>
      <c r="AB131" s="22">
        <f>+INDEX(Articles!$1:$1048576,MATCH(E131,Articles!D:D,0),23)</f>
        <v>1002</v>
      </c>
    </row>
    <row r="132" spans="2:28" ht="15.75">
      <c r="B132" s="8" t="str">
        <f>INDEX(Articles!$1:$1048576,MATCH(E132,Articles!D:D,0),6)</f>
        <v>1</v>
      </c>
      <c r="C132" s="8" t="str">
        <f>INDEX(Articles!$1:$1048576,MATCH(E132,Articles!D:D,0),7)</f>
        <v>2019</v>
      </c>
      <c r="D132" s="28" t="str">
        <f>HYPERLINK(INDEX(Articles!$1:$1048576,MATCH(E132,Articles!D:D,0),24),"Lien")</f>
        <v>Lien</v>
      </c>
      <c r="E132" s="3" t="s">
        <v>2320</v>
      </c>
      <c r="F132" s="18" t="str">
        <f>INDEX(Articles!$1:$1048576,MATCH(E132,Articles!D:D,0),5)</f>
        <v>BBE Ø75 MULTICOLORE À OEUFS DE DRAGON</v>
      </c>
      <c r="G132" s="18" t="str">
        <f>INDEX(Articles!$1:$1048576,MATCH(E132,Articles!D:D,0),8)</f>
        <v>BOMBE</v>
      </c>
      <c r="H132" s="18" t="str">
        <f>INDEX(Articles!$1:$1048576,MATCH(E132,Articles!D:D,0),9)</f>
        <v>SPHERIQUE</v>
      </c>
      <c r="I132" s="8">
        <f>INDEX(Articles!$1:$1048576,MATCH(E132,Articles!D:D,0),10)</f>
        <v>75</v>
      </c>
      <c r="J132" s="18" t="str">
        <f>INDEX(Articles!$1:$1048576,MATCH(E132,Articles!D:D,0),11)</f>
        <v>CREPITANT</v>
      </c>
      <c r="K132" s="18" t="str">
        <f>INDEX(Articles!$1:$1048576,MATCH(E132,Articles!D:D,0),12)</f>
        <v>MULTICOLORE</v>
      </c>
      <c r="L132" s="8" t="str">
        <f>INDEX(Articles!$1:$1048576,MATCH(E132,Articles!D:D,0),13)</f>
        <v>CN</v>
      </c>
      <c r="M132" s="8" t="str">
        <f>INDEX(Articles!$1:$1048576,MATCH(E132,Articles!D:D,0),14)</f>
        <v>F4</v>
      </c>
      <c r="N132" s="8" t="str">
        <f>INDEX(Articles!$1:$1048576,MATCH(E132,Articles!D:D,0),15)</f>
        <v>1.3G</v>
      </c>
      <c r="O132" s="8" t="str">
        <f>INDEX(Articles!$1:$1048576,MATCH(E132,Articles!D:D,0),16)</f>
        <v>1008-F4-69252667</v>
      </c>
      <c r="P132" s="8">
        <f>INDEX(Articles!$1:$1048576,MATCH(E132,Articles!D:D,0),17)*1000</f>
        <v>140</v>
      </c>
      <c r="Q132" s="8" t="str">
        <f>INDEX(Articles!$1:$1048576,MATCH(E132,Articles!D:D,0),18)</f>
        <v>3</v>
      </c>
      <c r="R132" s="8">
        <f>INDEX(Articles!$1:$1048576,MATCH(E132,Articles!D:D,0),19)</f>
        <v>75</v>
      </c>
      <c r="S132" s="2" t="str">
        <f>IF(INDEX('Unités CA'!$1:$1048576,MATCH(E132,'Unités CA'!D:D,0),5)=0,"",INDEX('Unités CA'!$1:$1048576,MATCH(E132,'Unités CA'!D:D,0),5))</f>
        <v>0060/CA</v>
      </c>
      <c r="T132" s="2" t="str">
        <f>IF(INDEX('Unités BTE'!$1:$1048576,MATCH(E132,'Unités CA'!D:D,0),5)=0,"",INDEX('Unités BTE'!$1:$1048576,MATCH(E132,'Unités CA'!D:D,0),5))</f>
        <v/>
      </c>
      <c r="U132" s="7">
        <f>IFERROR(INDEX('Prix PRO CA'!$1:$1048576,MATCH(E132,'Prix PRO CA'!D:D,0),10),"")</f>
        <v>236.64</v>
      </c>
      <c r="V132" s="7">
        <f>IFERROR(INDEX('Prix PRO CA'!$1:$1048576,MATCH(E132,'Prix PRO BTE'!D:D,0),10),"")</f>
        <v>84.86</v>
      </c>
      <c r="W132" s="7">
        <f>+IFERROR(INDEX('Prix PRO PCS'!$1:$1048576,MATCH(E132,'Prix PRO PCS'!D:D,0),10),"")</f>
        <v>5.79</v>
      </c>
      <c r="X132" s="148" t="str">
        <f t="shared" si="5"/>
        <v>Oui</v>
      </c>
      <c r="Y132" s="24" t="str">
        <f>IFERROR(INDEX(LigneAchat!$1:$1048576,MATCH(E132,LigneAchat!D:D,0),5),"")</f>
        <v/>
      </c>
      <c r="Z132" s="22">
        <f>INDEX(Articles!$1:$1048576,MATCH(E132,Articles!D:D,0),21)</f>
        <v>2190</v>
      </c>
      <c r="AA132" s="22">
        <f t="shared" si="7"/>
        <v>2190</v>
      </c>
      <c r="AB132" s="22">
        <f>+INDEX(Articles!$1:$1048576,MATCH(E132,Articles!D:D,0),23)</f>
        <v>0</v>
      </c>
    </row>
    <row r="133" spans="2:28" ht="15.75">
      <c r="B133" s="8" t="str">
        <f>INDEX(Articles!$1:$1048576,MATCH(E133,Articles!D:D,0),6)</f>
        <v>1</v>
      </c>
      <c r="C133" s="8" t="str">
        <f>INDEX(Articles!$1:$1048576,MATCH(E133,Articles!D:D,0),7)</f>
        <v/>
      </c>
      <c r="D133" s="28" t="str">
        <f>HYPERLINK(INDEX(Articles!$1:$1048576,MATCH(E133,Articles!D:D,0),24),"Lien")</f>
        <v>Lien</v>
      </c>
      <c r="E133" s="3" t="s">
        <v>2561</v>
      </c>
      <c r="F133" s="18" t="str">
        <f>INDEX(Articles!$1:$1048576,MATCH(E133,Articles!D:D,0),5)</f>
        <v>BBE Ø75 PIVOINE ROUGE À OEUFS DE DRAGON</v>
      </c>
      <c r="G133" s="18" t="str">
        <f>INDEX(Articles!$1:$1048576,MATCH(E133,Articles!D:D,0),8)</f>
        <v>BOMBE</v>
      </c>
      <c r="H133" s="18" t="str">
        <f>INDEX(Articles!$1:$1048576,MATCH(E133,Articles!D:D,0),9)</f>
        <v>SPHERIQUE</v>
      </c>
      <c r="I133" s="8">
        <f>INDEX(Articles!$1:$1048576,MATCH(E133,Articles!D:D,0),10)</f>
        <v>75</v>
      </c>
      <c r="J133" s="18" t="str">
        <f>INDEX(Articles!$1:$1048576,MATCH(E133,Articles!D:D,0),11)</f>
        <v>CREPITANT</v>
      </c>
      <c r="K133" s="18" t="str">
        <f>INDEX(Articles!$1:$1048576,MATCH(E133,Articles!D:D,0),12)</f>
        <v>ROUGE</v>
      </c>
      <c r="L133" s="8" t="str">
        <f>INDEX(Articles!$1:$1048576,MATCH(E133,Articles!D:D,0),13)</f>
        <v>CN</v>
      </c>
      <c r="M133" s="8" t="str">
        <f>INDEX(Articles!$1:$1048576,MATCH(E133,Articles!D:D,0),14)</f>
        <v>F4</v>
      </c>
      <c r="N133" s="8" t="str">
        <f>INDEX(Articles!$1:$1048576,MATCH(E133,Articles!D:D,0),15)</f>
        <v>1.3G</v>
      </c>
      <c r="O133" s="8" t="str">
        <f>INDEX(Articles!$1:$1048576,MATCH(E133,Articles!D:D,0),16)</f>
        <v>1008-F4-69252667</v>
      </c>
      <c r="P133" s="8">
        <f>INDEX(Articles!$1:$1048576,MATCH(E133,Articles!D:D,0),17)*1000</f>
        <v>140</v>
      </c>
      <c r="Q133" s="8" t="str">
        <f>INDEX(Articles!$1:$1048576,MATCH(E133,Articles!D:D,0),18)</f>
        <v>3</v>
      </c>
      <c r="R133" s="8">
        <f>INDEX(Articles!$1:$1048576,MATCH(E133,Articles!D:D,0),19)</f>
        <v>75</v>
      </c>
      <c r="S133" s="2" t="str">
        <f>IF(INDEX('Unités CA'!$1:$1048576,MATCH(E133,'Unités CA'!D:D,0),5)=0,"",INDEX('Unités CA'!$1:$1048576,MATCH(E133,'Unités CA'!D:D,0),5))</f>
        <v>0060/CA</v>
      </c>
      <c r="T133" s="2" t="str">
        <f>IF(INDEX('Unités BTE'!$1:$1048576,MATCH(E133,'Unités CA'!D:D,0),5)=0,"",INDEX('Unités BTE'!$1:$1048576,MATCH(E133,'Unités CA'!D:D,0),5))</f>
        <v/>
      </c>
      <c r="U133" s="7">
        <f>IFERROR(INDEX('Prix PRO CA'!$1:$1048576,MATCH(E133,'Prix PRO CA'!D:D,0),10),"")</f>
        <v>236.64</v>
      </c>
      <c r="V133" s="7">
        <f>IFERROR(INDEX('Prix PRO CA'!$1:$1048576,MATCH(E133,'Prix PRO BTE'!D:D,0),10),"")</f>
        <v>130.61000000000001</v>
      </c>
      <c r="W133" s="7">
        <f>+IFERROR(INDEX('Prix PRO PCS'!$1:$1048576,MATCH(E133,'Prix PRO PCS'!D:D,0),10),"")</f>
        <v>5.79</v>
      </c>
      <c r="X133" s="148" t="str">
        <f t="shared" ref="X133:X181" si="8">IF(B133="OPPORTUNITE",AA133,IF(AA133&lt;=0,"Non",IF(AA133&gt;10,"Oui","Inf à 10")))</f>
        <v>Oui</v>
      </c>
      <c r="Y133" s="24" t="str">
        <f>IFERROR(INDEX(LigneAchat!$1:$1048576,MATCH(E133,LigneAchat!D:D,0),5),"")</f>
        <v/>
      </c>
      <c r="Z133" s="22">
        <f>INDEX(Articles!$1:$1048576,MATCH(E133,Articles!D:D,0),21)</f>
        <v>1467</v>
      </c>
      <c r="AA133" s="22">
        <f t="shared" ref="AA133:AA137" si="9">+Z133-AB133</f>
        <v>1106</v>
      </c>
      <c r="AB133" s="22">
        <f>+INDEX(Articles!$1:$1048576,MATCH(E133,Articles!D:D,0),23)</f>
        <v>361</v>
      </c>
    </row>
    <row r="134" spans="2:28" ht="15.75">
      <c r="B134" s="8" t="str">
        <f>INDEX(Articles!$1:$1048576,MATCH(E134,Articles!D:D,0),6)</f>
        <v>1</v>
      </c>
      <c r="C134" s="8" t="str">
        <f>INDEX(Articles!$1:$1048576,MATCH(E134,Articles!D:D,0),7)</f>
        <v/>
      </c>
      <c r="D134" s="28" t="str">
        <f>HYPERLINK(INDEX(Articles!$1:$1048576,MATCH(E134,Articles!D:D,0),24),"Lien")</f>
        <v>Lien</v>
      </c>
      <c r="E134" s="3" t="s">
        <v>2686</v>
      </c>
      <c r="F134" s="18" t="str">
        <f>INDEX(Articles!$1:$1048576,MATCH(E134,Articles!D:D,0),5)</f>
        <v>BBE Ø75 JAUNE À  FRISSON BLANC</v>
      </c>
      <c r="G134" s="18" t="str">
        <f>INDEX(Articles!$1:$1048576,MATCH(E134,Articles!D:D,0),8)</f>
        <v>BOMBE</v>
      </c>
      <c r="H134" s="18" t="str">
        <f>INDEX(Articles!$1:$1048576,MATCH(E134,Articles!D:D,0),9)</f>
        <v>SPHERIQUE</v>
      </c>
      <c r="I134" s="8">
        <f>INDEX(Articles!$1:$1048576,MATCH(E134,Articles!D:D,0),10)</f>
        <v>75</v>
      </c>
      <c r="J134" s="18" t="str">
        <f>INDEX(Articles!$1:$1048576,MATCH(E134,Articles!D:D,0),11)</f>
        <v>CREPITANT</v>
      </c>
      <c r="K134" s="18" t="str">
        <f>INDEX(Articles!$1:$1048576,MATCH(E134,Articles!D:D,0),12)</f>
        <v>JAUNE</v>
      </c>
      <c r="L134" s="8" t="str">
        <f>INDEX(Articles!$1:$1048576,MATCH(E134,Articles!D:D,0),13)</f>
        <v>CN</v>
      </c>
      <c r="M134" s="8" t="str">
        <f>INDEX(Articles!$1:$1048576,MATCH(E134,Articles!D:D,0),14)</f>
        <v>F4</v>
      </c>
      <c r="N134" s="8" t="str">
        <f>INDEX(Articles!$1:$1048576,MATCH(E134,Articles!D:D,0),15)</f>
        <v>1.3G</v>
      </c>
      <c r="O134" s="8" t="str">
        <f>INDEX(Articles!$1:$1048576,MATCH(E134,Articles!D:D,0),16)</f>
        <v>1008-F4-69252667</v>
      </c>
      <c r="P134" s="8">
        <f>INDEX(Articles!$1:$1048576,MATCH(E134,Articles!D:D,0),17)*1000</f>
        <v>140</v>
      </c>
      <c r="Q134" s="8" t="str">
        <f>INDEX(Articles!$1:$1048576,MATCH(E134,Articles!D:D,0),18)</f>
        <v>3</v>
      </c>
      <c r="R134" s="8">
        <f>INDEX(Articles!$1:$1048576,MATCH(E134,Articles!D:D,0),19)</f>
        <v>75</v>
      </c>
      <c r="S134" s="2" t="str">
        <f>IF(INDEX('Unités CA'!$1:$1048576,MATCH(E134,'Unités CA'!D:D,0),5)=0,"",INDEX('Unités CA'!$1:$1048576,MATCH(E134,'Unités CA'!D:D,0),5))</f>
        <v>0060/CA</v>
      </c>
      <c r="T134" s="2" t="str">
        <f>IF(INDEX('Unités BTE'!$1:$1048576,MATCH(E134,'Unités CA'!D:D,0),5)=0,"",INDEX('Unités BTE'!$1:$1048576,MATCH(E134,'Unités CA'!D:D,0),5))</f>
        <v/>
      </c>
      <c r="U134" s="7">
        <f>IFERROR(INDEX('Prix PRO CA'!$1:$1048576,MATCH(E134,'Prix PRO CA'!D:D,0),10),"")</f>
        <v>236.64</v>
      </c>
      <c r="V134" s="7">
        <f>IFERROR(INDEX('Prix PRO CA'!$1:$1048576,MATCH(E134,'Prix PRO BTE'!D:D,0),10),"")</f>
        <v>241.74</v>
      </c>
      <c r="W134" s="7">
        <f>+IFERROR(INDEX('Prix PRO PCS'!$1:$1048576,MATCH(E134,'Prix PRO PCS'!D:D,0),10),"")</f>
        <v>5.79</v>
      </c>
      <c r="X134" s="148" t="str">
        <f t="shared" si="8"/>
        <v>Oui</v>
      </c>
      <c r="Y134" s="24" t="str">
        <f>IFERROR(INDEX(LigneAchat!$1:$1048576,MATCH(E134,LigneAchat!D:D,0),5),"")</f>
        <v/>
      </c>
      <c r="Z134" s="22">
        <f>INDEX(Articles!$1:$1048576,MATCH(E134,Articles!D:D,0),21)</f>
        <v>1131</v>
      </c>
      <c r="AA134" s="22">
        <f t="shared" si="9"/>
        <v>1126</v>
      </c>
      <c r="AB134" s="22">
        <f>+INDEX(Articles!$1:$1048576,MATCH(E134,Articles!D:D,0),23)</f>
        <v>5</v>
      </c>
    </row>
    <row r="135" spans="2:28" ht="15.75">
      <c r="B135" s="8" t="str">
        <f>INDEX(Articles!$1:$1048576,MATCH(E135,Articles!D:D,0),6)</f>
        <v>1</v>
      </c>
      <c r="C135" s="8" t="str">
        <f>INDEX(Articles!$1:$1048576,MATCH(E135,Articles!D:D,0),7)</f>
        <v/>
      </c>
      <c r="D135" s="28" t="str">
        <f>HYPERLINK(INDEX(Articles!$1:$1048576,MATCH(E135,Articles!D:D,0),24),"Lien")</f>
        <v>Lien</v>
      </c>
      <c r="E135" s="3" t="s">
        <v>2099</v>
      </c>
      <c r="F135" s="18" t="str">
        <f>INDEX(Articles!$1:$1048576,MATCH(E135,Articles!D:D,0),5)</f>
        <v>BBE Ø75 MOSAÏQUE FRISSON BLANC</v>
      </c>
      <c r="G135" s="18" t="str">
        <f>INDEX(Articles!$1:$1048576,MATCH(E135,Articles!D:D,0),8)</f>
        <v>BOMBE</v>
      </c>
      <c r="H135" s="18" t="str">
        <f>INDEX(Articles!$1:$1048576,MATCH(E135,Articles!D:D,0),9)</f>
        <v>SPHERIQUE</v>
      </c>
      <c r="I135" s="8">
        <f>INDEX(Articles!$1:$1048576,MATCH(E135,Articles!D:D,0),10)</f>
        <v>75</v>
      </c>
      <c r="J135" s="18" t="str">
        <f>INDEX(Articles!$1:$1048576,MATCH(E135,Articles!D:D,0),11)</f>
        <v>CREPITANT</v>
      </c>
      <c r="K135" s="18" t="str">
        <f>INDEX(Articles!$1:$1048576,MATCH(E135,Articles!D:D,0),12)</f>
        <v>ARGENT</v>
      </c>
      <c r="L135" s="8" t="str">
        <f>INDEX(Articles!$1:$1048576,MATCH(E135,Articles!D:D,0),13)</f>
        <v>CN</v>
      </c>
      <c r="M135" s="8" t="str">
        <f>INDEX(Articles!$1:$1048576,MATCH(E135,Articles!D:D,0),14)</f>
        <v>F4</v>
      </c>
      <c r="N135" s="8" t="str">
        <f>INDEX(Articles!$1:$1048576,MATCH(E135,Articles!D:D,0),15)</f>
        <v>1.3G</v>
      </c>
      <c r="O135" s="8" t="str">
        <f>INDEX(Articles!$1:$1048576,MATCH(E135,Articles!D:D,0),16)</f>
        <v>1008-F4-69245222</v>
      </c>
      <c r="P135" s="8">
        <f>INDEX(Articles!$1:$1048576,MATCH(E135,Articles!D:D,0),17)*1000</f>
        <v>123</v>
      </c>
      <c r="Q135" s="8" t="str">
        <f>INDEX(Articles!$1:$1048576,MATCH(E135,Articles!D:D,0),18)</f>
        <v>3</v>
      </c>
      <c r="R135" s="8">
        <f>INDEX(Articles!$1:$1048576,MATCH(E135,Articles!D:D,0),19)</f>
        <v>75</v>
      </c>
      <c r="S135" s="2" t="str">
        <f>IF(INDEX('Unités CA'!$1:$1048576,MATCH(E135,'Unités CA'!D:D,0),5)=0,"",INDEX('Unités CA'!$1:$1048576,MATCH(E135,'Unités CA'!D:D,0),5))</f>
        <v>0060/CA</v>
      </c>
      <c r="T135" s="2" t="str">
        <f>IF(INDEX('Unités BTE'!$1:$1048576,MATCH(E135,'Unités CA'!D:D,0),5)=0,"",INDEX('Unités BTE'!$1:$1048576,MATCH(E135,'Unités CA'!D:D,0),5))</f>
        <v/>
      </c>
      <c r="U135" s="7">
        <f>IFERROR(INDEX('Prix PRO CA'!$1:$1048576,MATCH(E135,'Prix PRO CA'!D:D,0),10),"")</f>
        <v>296.56</v>
      </c>
      <c r="V135" s="7">
        <f>IFERROR(INDEX('Prix PRO CA'!$1:$1048576,MATCH(E135,'Prix PRO BTE'!D:D,0),10),"")</f>
        <v>172.21</v>
      </c>
      <c r="W135" s="7">
        <f>+IFERROR(INDEX('Prix PRO PCS'!$1:$1048576,MATCH(E135,'Prix PRO PCS'!D:D,0),10),"")</f>
        <v>7.2</v>
      </c>
      <c r="X135" s="148" t="str">
        <f t="shared" si="8"/>
        <v>Oui</v>
      </c>
      <c r="Y135" s="24">
        <f>IFERROR(INDEX(LigneAchat!$1:$1048576,MATCH(E135,LigneAchat!D:D,0),5),"")</f>
        <v>44326</v>
      </c>
      <c r="Z135" s="22">
        <f>INDEX(Articles!$1:$1048576,MATCH(E135,Articles!D:D,0),21)</f>
        <v>823</v>
      </c>
      <c r="AA135" s="22">
        <f t="shared" si="9"/>
        <v>178</v>
      </c>
      <c r="AB135" s="22">
        <f>+INDEX(Articles!$1:$1048576,MATCH(E135,Articles!D:D,0),23)</f>
        <v>645</v>
      </c>
    </row>
    <row r="136" spans="2:28" ht="15.75">
      <c r="B136" s="8" t="str">
        <f>INDEX(Articles!$1:$1048576,MATCH(E136,Articles!D:D,0),6)</f>
        <v>1</v>
      </c>
      <c r="C136" s="8" t="str">
        <f>INDEX(Articles!$1:$1048576,MATCH(E136,Articles!D:D,0),7)</f>
        <v/>
      </c>
      <c r="D136" s="28" t="str">
        <f>HYPERLINK(INDEX(Articles!$1:$1048576,MATCH(E136,Articles!D:D,0),24),"Lien")</f>
        <v>Lien</v>
      </c>
      <c r="E136" s="3" t="s">
        <v>2593</v>
      </c>
      <c r="F136" s="18" t="str">
        <f>INDEX(Articles!$1:$1048576,MATCH(E136,Articles!D:D,0),5)</f>
        <v>BBE Ø75 MOSAÏQUE ROUGE À FRISSON</v>
      </c>
      <c r="G136" s="18" t="str">
        <f>INDEX(Articles!$1:$1048576,MATCH(E136,Articles!D:D,0),8)</f>
        <v>BOMBE</v>
      </c>
      <c r="H136" s="18" t="str">
        <f>INDEX(Articles!$1:$1048576,MATCH(E136,Articles!D:D,0),9)</f>
        <v>SPHERIQUE</v>
      </c>
      <c r="I136" s="8">
        <f>INDEX(Articles!$1:$1048576,MATCH(E136,Articles!D:D,0),10)</f>
        <v>75</v>
      </c>
      <c r="J136" s="18" t="str">
        <f>INDEX(Articles!$1:$1048576,MATCH(E136,Articles!D:D,0),11)</f>
        <v>CREPITANT</v>
      </c>
      <c r="K136" s="18" t="str">
        <f>INDEX(Articles!$1:$1048576,MATCH(E136,Articles!D:D,0),12)</f>
        <v>ROUGE</v>
      </c>
      <c r="L136" s="8" t="str">
        <f>INDEX(Articles!$1:$1048576,MATCH(E136,Articles!D:D,0),13)</f>
        <v>CN</v>
      </c>
      <c r="M136" s="8" t="str">
        <f>INDEX(Articles!$1:$1048576,MATCH(E136,Articles!D:D,0),14)</f>
        <v>F4</v>
      </c>
      <c r="N136" s="8" t="str">
        <f>INDEX(Articles!$1:$1048576,MATCH(E136,Articles!D:D,0),15)</f>
        <v>1.3G</v>
      </c>
      <c r="O136" s="8" t="str">
        <f>INDEX(Articles!$1:$1048576,MATCH(E136,Articles!D:D,0),16)</f>
        <v>1008-F4-69252667</v>
      </c>
      <c r="P136" s="8">
        <f>INDEX(Articles!$1:$1048576,MATCH(E136,Articles!D:D,0),17)*1000</f>
        <v>140</v>
      </c>
      <c r="Q136" s="8" t="str">
        <f>INDEX(Articles!$1:$1048576,MATCH(E136,Articles!D:D,0),18)</f>
        <v>3</v>
      </c>
      <c r="R136" s="8">
        <f>INDEX(Articles!$1:$1048576,MATCH(E136,Articles!D:D,0),19)</f>
        <v>75</v>
      </c>
      <c r="S136" s="2" t="str">
        <f>IF(INDEX('Unités CA'!$1:$1048576,MATCH(E136,'Unités CA'!D:D,0),5)=0,"",INDEX('Unités CA'!$1:$1048576,MATCH(E136,'Unités CA'!D:D,0),5))</f>
        <v>0060/CA</v>
      </c>
      <c r="T136" s="2" t="str">
        <f>IF(INDEX('Unités BTE'!$1:$1048576,MATCH(E136,'Unités CA'!D:D,0),5)=0,"",INDEX('Unités BTE'!$1:$1048576,MATCH(E136,'Unités CA'!D:D,0),5))</f>
        <v/>
      </c>
      <c r="U136" s="7">
        <f>IFERROR(INDEX('Prix PRO CA'!$1:$1048576,MATCH(E136,'Prix PRO CA'!D:D,0),10),"")</f>
        <v>307.95999999999998</v>
      </c>
      <c r="V136" s="7">
        <f>IFERROR(INDEX('Prix PRO CA'!$1:$1048576,MATCH(E136,'Prix PRO BTE'!D:D,0),10),"")</f>
        <v>64.5</v>
      </c>
      <c r="W136" s="7">
        <f>+IFERROR(INDEX('Prix PRO PCS'!$1:$1048576,MATCH(E136,'Prix PRO PCS'!D:D,0),10),"")</f>
        <v>7.47</v>
      </c>
      <c r="X136" s="148" t="str">
        <f t="shared" si="8"/>
        <v>Oui</v>
      </c>
      <c r="Y136" s="24" t="str">
        <f>IFERROR(INDEX(LigneAchat!$1:$1048576,MATCH(E136,LigneAchat!D:D,0),5),"")</f>
        <v/>
      </c>
      <c r="Z136" s="22">
        <f>INDEX(Articles!$1:$1048576,MATCH(E136,Articles!D:D,0),21)</f>
        <v>2458</v>
      </c>
      <c r="AA136" s="22">
        <f t="shared" si="9"/>
        <v>1928</v>
      </c>
      <c r="AB136" s="22">
        <f>+INDEX(Articles!$1:$1048576,MATCH(E136,Articles!D:D,0),23)</f>
        <v>530</v>
      </c>
    </row>
    <row r="137" spans="2:28" ht="15.75">
      <c r="B137" s="8" t="str">
        <f>INDEX(Articles!$1:$1048576,MATCH(E137,Articles!D:D,0),6)</f>
        <v>1</v>
      </c>
      <c r="C137" s="8" t="str">
        <f>INDEX(Articles!$1:$1048576,MATCH(E137,Articles!D:D,0),7)</f>
        <v/>
      </c>
      <c r="D137" s="28" t="str">
        <f>HYPERLINK(INDEX(Articles!$1:$1048576,MATCH(E137,Articles!D:D,0),24),"Lien")</f>
        <v>Lien</v>
      </c>
      <c r="E137" s="3" t="s">
        <v>2596</v>
      </c>
      <c r="F137" s="18" t="str">
        <f>INDEX(Articles!$1:$1048576,MATCH(E137,Articles!D:D,0),5)</f>
        <v>BBE Ø75 MOSAÏQUE ARGENT À FRISSON</v>
      </c>
      <c r="G137" s="18" t="str">
        <f>INDEX(Articles!$1:$1048576,MATCH(E137,Articles!D:D,0),8)</f>
        <v>BOMBE</v>
      </c>
      <c r="H137" s="18" t="str">
        <f>INDEX(Articles!$1:$1048576,MATCH(E137,Articles!D:D,0),9)</f>
        <v>SPHERIQUE</v>
      </c>
      <c r="I137" s="8">
        <f>INDEX(Articles!$1:$1048576,MATCH(E137,Articles!D:D,0),10)</f>
        <v>75</v>
      </c>
      <c r="J137" s="18" t="str">
        <f>INDEX(Articles!$1:$1048576,MATCH(E137,Articles!D:D,0),11)</f>
        <v>CREPITANT</v>
      </c>
      <c r="K137" s="18" t="str">
        <f>INDEX(Articles!$1:$1048576,MATCH(E137,Articles!D:D,0),12)</f>
        <v>ARGENT</v>
      </c>
      <c r="L137" s="8" t="str">
        <f>INDEX(Articles!$1:$1048576,MATCH(E137,Articles!D:D,0),13)</f>
        <v>CN</v>
      </c>
      <c r="M137" s="8" t="str">
        <f>INDEX(Articles!$1:$1048576,MATCH(E137,Articles!D:D,0),14)</f>
        <v>F4</v>
      </c>
      <c r="N137" s="8" t="str">
        <f>INDEX(Articles!$1:$1048576,MATCH(E137,Articles!D:D,0),15)</f>
        <v>1.3G</v>
      </c>
      <c r="O137" s="8" t="str">
        <f>INDEX(Articles!$1:$1048576,MATCH(E137,Articles!D:D,0),16)</f>
        <v>1008-F4-69252667</v>
      </c>
      <c r="P137" s="8">
        <f>INDEX(Articles!$1:$1048576,MATCH(E137,Articles!D:D,0),17)*1000</f>
        <v>140</v>
      </c>
      <c r="Q137" s="8" t="str">
        <f>INDEX(Articles!$1:$1048576,MATCH(E137,Articles!D:D,0),18)</f>
        <v>3</v>
      </c>
      <c r="R137" s="8">
        <f>INDEX(Articles!$1:$1048576,MATCH(E137,Articles!D:D,0),19)</f>
        <v>75</v>
      </c>
      <c r="S137" s="2" t="str">
        <f>IF(INDEX('Unités CA'!$1:$1048576,MATCH(E137,'Unités CA'!D:D,0),5)=0,"",INDEX('Unités CA'!$1:$1048576,MATCH(E137,'Unités CA'!D:D,0),5))</f>
        <v>0060/CA</v>
      </c>
      <c r="T137" s="2" t="str">
        <f>IF(INDEX('Unités BTE'!$1:$1048576,MATCH(E137,'Unités CA'!D:D,0),5)=0,"",INDEX('Unités BTE'!$1:$1048576,MATCH(E137,'Unités CA'!D:D,0),5))</f>
        <v/>
      </c>
      <c r="U137" s="7">
        <f>IFERROR(INDEX('Prix PRO CA'!$1:$1048576,MATCH(E137,'Prix PRO CA'!D:D,0),10),"")</f>
        <v>307.95999999999998</v>
      </c>
      <c r="V137" s="7">
        <f>IFERROR(INDEX('Prix PRO CA'!$1:$1048576,MATCH(E137,'Prix PRO BTE'!D:D,0),10),"")</f>
        <v>143.55000000000001</v>
      </c>
      <c r="W137" s="7">
        <f>+IFERROR(INDEX('Prix PRO PCS'!$1:$1048576,MATCH(E137,'Prix PRO PCS'!D:D,0),10),"")</f>
        <v>7.47</v>
      </c>
      <c r="X137" s="148" t="str">
        <f t="shared" si="8"/>
        <v>Oui</v>
      </c>
      <c r="Y137" s="24" t="str">
        <f>IFERROR(INDEX(LigneAchat!$1:$1048576,MATCH(E137,LigneAchat!D:D,0),5),"")</f>
        <v/>
      </c>
      <c r="Z137" s="22">
        <f>INDEX(Articles!$1:$1048576,MATCH(E137,Articles!D:D,0),21)</f>
        <v>924</v>
      </c>
      <c r="AA137" s="22">
        <f t="shared" si="9"/>
        <v>922</v>
      </c>
      <c r="AB137" s="22">
        <f>+INDEX(Articles!$1:$1048576,MATCH(E137,Articles!D:D,0),23)</f>
        <v>2</v>
      </c>
    </row>
    <row r="138" spans="2:28" ht="15.75">
      <c r="B138" s="8" t="str">
        <f>INDEX(Articles!$1:$1048576,MATCH(E138,Articles!D:D,0),6)</f>
        <v>1</v>
      </c>
      <c r="C138" s="8" t="str">
        <f>INDEX(Articles!$1:$1048576,MATCH(E138,Articles!D:D,0),7)</f>
        <v/>
      </c>
      <c r="D138" s="28" t="str">
        <f>HYPERLINK(INDEX(Articles!$1:$1048576,MATCH(E138,Articles!D:D,0),24),"Lien")</f>
        <v>Lien</v>
      </c>
      <c r="E138" s="3" t="s">
        <v>2599</v>
      </c>
      <c r="F138" s="18" t="str">
        <f>INDEX(Articles!$1:$1048576,MATCH(E138,Articles!D:D,0),5)</f>
        <v>BBE Ø75 MOSAÏQUE ROUGE À VERT</v>
      </c>
      <c r="G138" s="18" t="str">
        <f>INDEX(Articles!$1:$1048576,MATCH(E138,Articles!D:D,0),8)</f>
        <v>BOMBE</v>
      </c>
      <c r="H138" s="18" t="str">
        <f>INDEX(Articles!$1:$1048576,MATCH(E138,Articles!D:D,0),9)</f>
        <v>SPHERIQUE</v>
      </c>
      <c r="I138" s="8">
        <f>INDEX(Articles!$1:$1048576,MATCH(E138,Articles!D:D,0),10)</f>
        <v>75</v>
      </c>
      <c r="J138" s="18" t="str">
        <f>INDEX(Articles!$1:$1048576,MATCH(E138,Articles!D:D,0),11)</f>
        <v>MOSAIQUE</v>
      </c>
      <c r="K138" s="18" t="str">
        <f>INDEX(Articles!$1:$1048576,MATCH(E138,Articles!D:D,0),12)</f>
        <v>ROUGE</v>
      </c>
      <c r="L138" s="8" t="str">
        <f>INDEX(Articles!$1:$1048576,MATCH(E138,Articles!D:D,0),13)</f>
        <v>CN</v>
      </c>
      <c r="M138" s="8" t="str">
        <f>INDEX(Articles!$1:$1048576,MATCH(E138,Articles!D:D,0),14)</f>
        <v>F4</v>
      </c>
      <c r="N138" s="8" t="str">
        <f>INDEX(Articles!$1:$1048576,MATCH(E138,Articles!D:D,0),15)</f>
        <v>1.3G</v>
      </c>
      <c r="O138" s="8" t="str">
        <f>INDEX(Articles!$1:$1048576,MATCH(E138,Articles!D:D,0),16)</f>
        <v>1008-F4-69252667</v>
      </c>
      <c r="P138" s="8">
        <f>INDEX(Articles!$1:$1048576,MATCH(E138,Articles!D:D,0),17)*1000</f>
        <v>140</v>
      </c>
      <c r="Q138" s="8" t="str">
        <f>INDEX(Articles!$1:$1048576,MATCH(E138,Articles!D:D,0),18)</f>
        <v>3</v>
      </c>
      <c r="R138" s="8">
        <f>INDEX(Articles!$1:$1048576,MATCH(E138,Articles!D:D,0),19)</f>
        <v>75</v>
      </c>
      <c r="S138" s="2" t="str">
        <f>IF(INDEX('Unités CA'!$1:$1048576,MATCH(E138,'Unités CA'!D:D,0),5)=0,"",INDEX('Unités CA'!$1:$1048576,MATCH(E138,'Unités CA'!D:D,0),5))</f>
        <v>0060/CA</v>
      </c>
      <c r="T138" s="2" t="str">
        <f>IF(INDEX('Unités BTE'!$1:$1048576,MATCH(E138,'Unités CA'!D:D,0),5)=0,"",INDEX('Unités BTE'!$1:$1048576,MATCH(E138,'Unités CA'!D:D,0),5))</f>
        <v/>
      </c>
      <c r="U138" s="7">
        <f>IFERROR(INDEX('Prix PRO CA'!$1:$1048576,MATCH(E138,'Prix PRO CA'!D:D,0),10),"")</f>
        <v>307.95999999999998</v>
      </c>
      <c r="V138" s="7">
        <f>IFERROR(INDEX('Prix PRO CA'!$1:$1048576,MATCH(E138,'Prix PRO BTE'!D:D,0),10),"")</f>
        <v>143.55000000000001</v>
      </c>
      <c r="W138" s="7">
        <f>+IFERROR(INDEX('Prix PRO PCS'!$1:$1048576,MATCH(E138,'Prix PRO PCS'!D:D,0),10),"")</f>
        <v>7.47</v>
      </c>
      <c r="X138" s="148" t="str">
        <f t="shared" si="8"/>
        <v>Oui</v>
      </c>
      <c r="Y138" s="24" t="str">
        <f>IFERROR(INDEX(LigneAchat!$1:$1048576,MATCH(E138,LigneAchat!D:D,0),5),"")</f>
        <v/>
      </c>
      <c r="Z138" s="22">
        <f>INDEX(Articles!$1:$1048576,MATCH(E138,Articles!D:D,0),21)</f>
        <v>2073</v>
      </c>
      <c r="AA138" s="22">
        <f t="shared" ref="AA138:AA143" si="10">+Z138-AB138</f>
        <v>2073</v>
      </c>
      <c r="AB138" s="22">
        <f>+INDEX(Articles!$1:$1048576,MATCH(E138,Articles!D:D,0),23)</f>
        <v>0</v>
      </c>
    </row>
    <row r="139" spans="2:28" ht="15.75">
      <c r="B139" s="8" t="str">
        <f>INDEX(Articles!$1:$1048576,MATCH(E139,Articles!D:D,0),6)</f>
        <v>1</v>
      </c>
      <c r="C139" s="8" t="str">
        <f>INDEX(Articles!$1:$1048576,MATCH(E139,Articles!D:D,0),7)</f>
        <v/>
      </c>
      <c r="D139" s="28" t="str">
        <f>HYPERLINK(INDEX(Articles!$1:$1048576,MATCH(E139,Articles!D:D,0),24),"Lien")</f>
        <v>Lien</v>
      </c>
      <c r="E139" s="3" t="s">
        <v>2602</v>
      </c>
      <c r="F139" s="18" t="str">
        <f>INDEX(Articles!$1:$1048576,MATCH(E139,Articles!D:D,0),5)</f>
        <v>BBE Ø75 MOSAÏQUE ROUGE À ARGENT</v>
      </c>
      <c r="G139" s="18" t="str">
        <f>INDEX(Articles!$1:$1048576,MATCH(E139,Articles!D:D,0),8)</f>
        <v>BOMBE</v>
      </c>
      <c r="H139" s="18" t="str">
        <f>INDEX(Articles!$1:$1048576,MATCH(E139,Articles!D:D,0),9)</f>
        <v>SPHERIQUE</v>
      </c>
      <c r="I139" s="8">
        <f>INDEX(Articles!$1:$1048576,MATCH(E139,Articles!D:D,0),10)</f>
        <v>75</v>
      </c>
      <c r="J139" s="18" t="str">
        <f>INDEX(Articles!$1:$1048576,MATCH(E139,Articles!D:D,0),11)</f>
        <v>MOSAIQUE</v>
      </c>
      <c r="K139" s="18" t="str">
        <f>INDEX(Articles!$1:$1048576,MATCH(E139,Articles!D:D,0),12)</f>
        <v>ROUGE</v>
      </c>
      <c r="L139" s="8" t="str">
        <f>INDEX(Articles!$1:$1048576,MATCH(E139,Articles!D:D,0),13)</f>
        <v>CN</v>
      </c>
      <c r="M139" s="8" t="str">
        <f>INDEX(Articles!$1:$1048576,MATCH(E139,Articles!D:D,0),14)</f>
        <v>F4</v>
      </c>
      <c r="N139" s="8" t="str">
        <f>INDEX(Articles!$1:$1048576,MATCH(E139,Articles!D:D,0),15)</f>
        <v>1.3G</v>
      </c>
      <c r="O139" s="8" t="str">
        <f>INDEX(Articles!$1:$1048576,MATCH(E139,Articles!D:D,0),16)</f>
        <v>1008-F4-69252667</v>
      </c>
      <c r="P139" s="8">
        <f>INDEX(Articles!$1:$1048576,MATCH(E139,Articles!D:D,0),17)*1000</f>
        <v>140</v>
      </c>
      <c r="Q139" s="8" t="str">
        <f>INDEX(Articles!$1:$1048576,MATCH(E139,Articles!D:D,0),18)</f>
        <v>3</v>
      </c>
      <c r="R139" s="8">
        <f>INDEX(Articles!$1:$1048576,MATCH(E139,Articles!D:D,0),19)</f>
        <v>75</v>
      </c>
      <c r="S139" s="2" t="str">
        <f>IF(INDEX('Unités CA'!$1:$1048576,MATCH(E139,'Unités CA'!D:D,0),5)=0,"",INDEX('Unités CA'!$1:$1048576,MATCH(E139,'Unités CA'!D:D,0),5))</f>
        <v>0060/CA</v>
      </c>
      <c r="T139" s="2" t="str">
        <f>IF(INDEX('Unités BTE'!$1:$1048576,MATCH(E139,'Unités CA'!D:D,0),5)=0,"",INDEX('Unités BTE'!$1:$1048576,MATCH(E139,'Unités CA'!D:D,0),5))</f>
        <v/>
      </c>
      <c r="U139" s="7">
        <f>IFERROR(INDEX('Prix PRO CA'!$1:$1048576,MATCH(E139,'Prix PRO CA'!D:D,0),10),"")</f>
        <v>307.95999999999998</v>
      </c>
      <c r="V139" s="7">
        <f>IFERROR(INDEX('Prix PRO CA'!$1:$1048576,MATCH(E139,'Prix PRO BTE'!D:D,0),10),"")</f>
        <v>64.5</v>
      </c>
      <c r="W139" s="7">
        <f>+IFERROR(INDEX('Prix PRO PCS'!$1:$1048576,MATCH(E139,'Prix PRO PCS'!D:D,0),10),"")</f>
        <v>7.47</v>
      </c>
      <c r="X139" s="148" t="str">
        <f t="shared" si="8"/>
        <v>Oui</v>
      </c>
      <c r="Y139" s="24" t="str">
        <f>IFERROR(INDEX(LigneAchat!$1:$1048576,MATCH(E139,LigneAchat!D:D,0),5),"")</f>
        <v/>
      </c>
      <c r="Z139" s="22">
        <f>INDEX(Articles!$1:$1048576,MATCH(E139,Articles!D:D,0),21)</f>
        <v>3322</v>
      </c>
      <c r="AA139" s="22">
        <f t="shared" si="10"/>
        <v>3322</v>
      </c>
      <c r="AB139" s="22">
        <f>+INDEX(Articles!$1:$1048576,MATCH(E139,Articles!D:D,0),23)</f>
        <v>0</v>
      </c>
    </row>
    <row r="140" spans="2:28" ht="15.75">
      <c r="B140" s="8" t="str">
        <f>INDEX(Articles!$1:$1048576,MATCH(E140,Articles!D:D,0),6)</f>
        <v>1</v>
      </c>
      <c r="C140" s="8" t="str">
        <f>INDEX(Articles!$1:$1048576,MATCH(E140,Articles!D:D,0),7)</f>
        <v/>
      </c>
      <c r="D140" s="28" t="str">
        <f>HYPERLINK(INDEX(Articles!$1:$1048576,MATCH(E140,Articles!D:D,0),24),"Lien")</f>
        <v>Lien</v>
      </c>
      <c r="E140" s="3" t="s">
        <v>2093</v>
      </c>
      <c r="F140" s="18" t="str">
        <f>INDEX(Articles!$1:$1048576,MATCH(E140,Articles!D:D,0),5)</f>
        <v>BBE Ø75 MOSAÏQUE ROUGE</v>
      </c>
      <c r="G140" s="18" t="str">
        <f>INDEX(Articles!$1:$1048576,MATCH(E140,Articles!D:D,0),8)</f>
        <v>BOMBE</v>
      </c>
      <c r="H140" s="18" t="str">
        <f>INDEX(Articles!$1:$1048576,MATCH(E140,Articles!D:D,0),9)</f>
        <v>SPHERIQUE</v>
      </c>
      <c r="I140" s="8">
        <f>INDEX(Articles!$1:$1048576,MATCH(E140,Articles!D:D,0),10)</f>
        <v>75</v>
      </c>
      <c r="J140" s="18" t="str">
        <f>INDEX(Articles!$1:$1048576,MATCH(E140,Articles!D:D,0),11)</f>
        <v>MOSAIQUE</v>
      </c>
      <c r="K140" s="18" t="str">
        <f>INDEX(Articles!$1:$1048576,MATCH(E140,Articles!D:D,0),12)</f>
        <v>ROUGE</v>
      </c>
      <c r="L140" s="8" t="str">
        <f>INDEX(Articles!$1:$1048576,MATCH(E140,Articles!D:D,0),13)</f>
        <v>CN</v>
      </c>
      <c r="M140" s="8" t="str">
        <f>INDEX(Articles!$1:$1048576,MATCH(E140,Articles!D:D,0),14)</f>
        <v>F4</v>
      </c>
      <c r="N140" s="8" t="str">
        <f>INDEX(Articles!$1:$1048576,MATCH(E140,Articles!D:D,0),15)</f>
        <v>1.3G</v>
      </c>
      <c r="O140" s="8" t="str">
        <f>INDEX(Articles!$1:$1048576,MATCH(E140,Articles!D:D,0),16)</f>
        <v>1008-F4-69245222</v>
      </c>
      <c r="P140" s="8">
        <f>INDEX(Articles!$1:$1048576,MATCH(E140,Articles!D:D,0),17)*1000</f>
        <v>125</v>
      </c>
      <c r="Q140" s="8" t="str">
        <f>INDEX(Articles!$1:$1048576,MATCH(E140,Articles!D:D,0),18)</f>
        <v>3</v>
      </c>
      <c r="R140" s="8">
        <f>INDEX(Articles!$1:$1048576,MATCH(E140,Articles!D:D,0),19)</f>
        <v>75</v>
      </c>
      <c r="S140" s="2" t="str">
        <f>IF(INDEX('Unités CA'!$1:$1048576,MATCH(E140,'Unités CA'!D:D,0),5)=0,"",INDEX('Unités CA'!$1:$1048576,MATCH(E140,'Unités CA'!D:D,0),5))</f>
        <v>0060/CA</v>
      </c>
      <c r="T140" s="2" t="str">
        <f>IF(INDEX('Unités BTE'!$1:$1048576,MATCH(E140,'Unités CA'!D:D,0),5)=0,"",INDEX('Unités BTE'!$1:$1048576,MATCH(E140,'Unités CA'!D:D,0),5))</f>
        <v/>
      </c>
      <c r="U140" s="7">
        <f>IFERROR(INDEX('Prix PRO CA'!$1:$1048576,MATCH(E140,'Prix PRO CA'!D:D,0),10),"")</f>
        <v>296.56</v>
      </c>
      <c r="V140" s="7">
        <f>IFERROR(INDEX('Prix PRO CA'!$1:$1048576,MATCH(E140,'Prix PRO BTE'!D:D,0),10),"")</f>
        <v>172.21</v>
      </c>
      <c r="W140" s="7">
        <f>+IFERROR(INDEX('Prix PRO PCS'!$1:$1048576,MATCH(E140,'Prix PRO PCS'!D:D,0),10),"")</f>
        <v>7.2</v>
      </c>
      <c r="X140" s="148" t="str">
        <f t="shared" si="8"/>
        <v>Oui</v>
      </c>
      <c r="Y140" s="24" t="str">
        <f>IFERROR(INDEX(LigneAchat!$1:$1048576,MATCH(E140,LigneAchat!D:D,0),5),"")</f>
        <v/>
      </c>
      <c r="Z140" s="22">
        <f>INDEX(Articles!$1:$1048576,MATCH(E140,Articles!D:D,0),21)</f>
        <v>767</v>
      </c>
      <c r="AA140" s="22">
        <f t="shared" si="10"/>
        <v>767</v>
      </c>
      <c r="AB140" s="22">
        <f>+INDEX(Articles!$1:$1048576,MATCH(E140,Articles!D:D,0),23)</f>
        <v>0</v>
      </c>
    </row>
    <row r="141" spans="2:28" ht="15.75">
      <c r="B141" s="8" t="str">
        <f>INDEX(Articles!$1:$1048576,MATCH(E141,Articles!D:D,0),6)</f>
        <v>1</v>
      </c>
      <c r="C141" s="8" t="str">
        <f>INDEX(Articles!$1:$1048576,MATCH(E141,Articles!D:D,0),7)</f>
        <v/>
      </c>
      <c r="D141" s="28" t="str">
        <f>HYPERLINK(INDEX(Articles!$1:$1048576,MATCH(E141,Articles!D:D,0),24),"Lien")</f>
        <v>Lien</v>
      </c>
      <c r="E141" s="3" t="s">
        <v>2096</v>
      </c>
      <c r="F141" s="18" t="str">
        <f>INDEX(Articles!$1:$1048576,MATCH(E141,Articles!D:D,0),5)</f>
        <v>BBE Ø75 MOSAÏQUE MULTIPASTEL</v>
      </c>
      <c r="G141" s="18" t="str">
        <f>INDEX(Articles!$1:$1048576,MATCH(E141,Articles!D:D,0),8)</f>
        <v>BOMBE</v>
      </c>
      <c r="H141" s="18" t="str">
        <f>INDEX(Articles!$1:$1048576,MATCH(E141,Articles!D:D,0),9)</f>
        <v>SPHERIQUE</v>
      </c>
      <c r="I141" s="8">
        <f>INDEX(Articles!$1:$1048576,MATCH(E141,Articles!D:D,0),10)</f>
        <v>75</v>
      </c>
      <c r="J141" s="18" t="str">
        <f>INDEX(Articles!$1:$1048576,MATCH(E141,Articles!D:D,0),11)</f>
        <v>MOSAIQUE</v>
      </c>
      <c r="K141" s="18" t="str">
        <f>INDEX(Articles!$1:$1048576,MATCH(E141,Articles!D:D,0),12)</f>
        <v>MULTIPASTEL</v>
      </c>
      <c r="L141" s="8" t="str">
        <f>INDEX(Articles!$1:$1048576,MATCH(E141,Articles!D:D,0),13)</f>
        <v>CN</v>
      </c>
      <c r="M141" s="8" t="str">
        <f>INDEX(Articles!$1:$1048576,MATCH(E141,Articles!D:D,0),14)</f>
        <v>F4</v>
      </c>
      <c r="N141" s="8" t="str">
        <f>INDEX(Articles!$1:$1048576,MATCH(E141,Articles!D:D,0),15)</f>
        <v>1.3G</v>
      </c>
      <c r="O141" s="8" t="str">
        <f>INDEX(Articles!$1:$1048576,MATCH(E141,Articles!D:D,0),16)</f>
        <v>1008-F4-69245222</v>
      </c>
      <c r="P141" s="8">
        <f>INDEX(Articles!$1:$1048576,MATCH(E141,Articles!D:D,0),17)*1000</f>
        <v>125</v>
      </c>
      <c r="Q141" s="8" t="str">
        <f>INDEX(Articles!$1:$1048576,MATCH(E141,Articles!D:D,0),18)</f>
        <v>3</v>
      </c>
      <c r="R141" s="8">
        <f>INDEX(Articles!$1:$1048576,MATCH(E141,Articles!D:D,0),19)</f>
        <v>75</v>
      </c>
      <c r="S141" s="2" t="str">
        <f>IF(INDEX('Unités CA'!$1:$1048576,MATCH(E141,'Unités CA'!D:D,0),5)=0,"",INDEX('Unités CA'!$1:$1048576,MATCH(E141,'Unités CA'!D:D,0),5))</f>
        <v>0060/CA</v>
      </c>
      <c r="T141" s="2" t="str">
        <f>IF(INDEX('Unités BTE'!$1:$1048576,MATCH(E141,'Unités CA'!D:D,0),5)=0,"",INDEX('Unités BTE'!$1:$1048576,MATCH(E141,'Unités CA'!D:D,0),5))</f>
        <v/>
      </c>
      <c r="U141" s="7">
        <f>IFERROR(INDEX('Prix PRO CA'!$1:$1048576,MATCH(E141,'Prix PRO CA'!D:D,0),10),"")</f>
        <v>296.56</v>
      </c>
      <c r="V141" s="7">
        <f>IFERROR(INDEX('Prix PRO CA'!$1:$1048576,MATCH(E141,'Prix PRO BTE'!D:D,0),10),"")</f>
        <v>172.21</v>
      </c>
      <c r="W141" s="7">
        <f>+IFERROR(INDEX('Prix PRO PCS'!$1:$1048576,MATCH(E141,'Prix PRO PCS'!D:D,0),10),"")</f>
        <v>7.2</v>
      </c>
      <c r="X141" s="148" t="str">
        <f t="shared" si="8"/>
        <v>Oui</v>
      </c>
      <c r="Y141" s="24">
        <f>IFERROR(INDEX(LigneAchat!$1:$1048576,MATCH(E141,LigneAchat!D:D,0),5),"")</f>
        <v>44326</v>
      </c>
      <c r="Z141" s="22">
        <f>INDEX(Articles!$1:$1048576,MATCH(E141,Articles!D:D,0),21)</f>
        <v>1431</v>
      </c>
      <c r="AA141" s="22">
        <f t="shared" si="10"/>
        <v>866</v>
      </c>
      <c r="AB141" s="22">
        <f>+INDEX(Articles!$1:$1048576,MATCH(E141,Articles!D:D,0),23)</f>
        <v>565</v>
      </c>
    </row>
    <row r="142" spans="2:28" ht="15.75">
      <c r="B142" s="8" t="str">
        <f>INDEX(Articles!$1:$1048576,MATCH(E142,Articles!D:D,0),6)</f>
        <v>1</v>
      </c>
      <c r="C142" s="8" t="str">
        <f>INDEX(Articles!$1:$1048576,MATCH(E142,Articles!D:D,0),7)</f>
        <v/>
      </c>
      <c r="D142" s="28" t="str">
        <f>HYPERLINK(INDEX(Articles!$1:$1048576,MATCH(E142,Articles!D:D,0),24),"Lien")</f>
        <v>Lien</v>
      </c>
      <c r="E142" s="3" t="s">
        <v>2102</v>
      </c>
      <c r="F142" s="18" t="str">
        <f>INDEX(Articles!$1:$1048576,MATCH(E142,Articles!D:D,0),5)</f>
        <v>BBE Ø75 MOSAÏQUE FILET D'OR</v>
      </c>
      <c r="G142" s="18" t="str">
        <f>INDEX(Articles!$1:$1048576,MATCH(E142,Articles!D:D,0),8)</f>
        <v>BOMBE</v>
      </c>
      <c r="H142" s="18" t="str">
        <f>INDEX(Articles!$1:$1048576,MATCH(E142,Articles!D:D,0),9)</f>
        <v>SPHERIQUE</v>
      </c>
      <c r="I142" s="8">
        <f>INDEX(Articles!$1:$1048576,MATCH(E142,Articles!D:D,0),10)</f>
        <v>75</v>
      </c>
      <c r="J142" s="18" t="str">
        <f>INDEX(Articles!$1:$1048576,MATCH(E142,Articles!D:D,0),11)</f>
        <v>MOSAIQUE</v>
      </c>
      <c r="K142" s="18" t="str">
        <f>INDEX(Articles!$1:$1048576,MATCH(E142,Articles!D:D,0),12)</f>
        <v>KAMURO</v>
      </c>
      <c r="L142" s="8" t="str">
        <f>INDEX(Articles!$1:$1048576,MATCH(E142,Articles!D:D,0),13)</f>
        <v>CN</v>
      </c>
      <c r="M142" s="8" t="str">
        <f>INDEX(Articles!$1:$1048576,MATCH(E142,Articles!D:D,0),14)</f>
        <v>F4</v>
      </c>
      <c r="N142" s="8" t="str">
        <f>INDEX(Articles!$1:$1048576,MATCH(E142,Articles!D:D,0),15)</f>
        <v>1.3G</v>
      </c>
      <c r="O142" s="8" t="str">
        <f>INDEX(Articles!$1:$1048576,MATCH(E142,Articles!D:D,0),16)</f>
        <v>1008-F4-69245222</v>
      </c>
      <c r="P142" s="8">
        <f>INDEX(Articles!$1:$1048576,MATCH(E142,Articles!D:D,0),17)*1000</f>
        <v>116</v>
      </c>
      <c r="Q142" s="8" t="str">
        <f>INDEX(Articles!$1:$1048576,MATCH(E142,Articles!D:D,0),18)</f>
        <v>3</v>
      </c>
      <c r="R142" s="8">
        <f>INDEX(Articles!$1:$1048576,MATCH(E142,Articles!D:D,0),19)</f>
        <v>75</v>
      </c>
      <c r="S142" s="2" t="str">
        <f>IF(INDEX('Unités CA'!$1:$1048576,MATCH(E142,'Unités CA'!D:D,0),5)=0,"",INDEX('Unités CA'!$1:$1048576,MATCH(E142,'Unités CA'!D:D,0),5))</f>
        <v>0060/CA</v>
      </c>
      <c r="T142" s="2" t="str">
        <f>IF(INDEX('Unités BTE'!$1:$1048576,MATCH(E142,'Unités CA'!D:D,0),5)=0,"",INDEX('Unités BTE'!$1:$1048576,MATCH(E142,'Unités CA'!D:D,0),5))</f>
        <v/>
      </c>
      <c r="U142" s="7">
        <f>IFERROR(INDEX('Prix PRO CA'!$1:$1048576,MATCH(E142,'Prix PRO CA'!D:D,0),10),"")</f>
        <v>296.56</v>
      </c>
      <c r="V142" s="7">
        <f>IFERROR(INDEX('Prix PRO CA'!$1:$1048576,MATCH(E142,'Prix PRO BTE'!D:D,0),10),"")</f>
        <v>172.21</v>
      </c>
      <c r="W142" s="7">
        <f>+IFERROR(INDEX('Prix PRO PCS'!$1:$1048576,MATCH(E142,'Prix PRO PCS'!D:D,0),10),"")</f>
        <v>7.2</v>
      </c>
      <c r="X142" s="148" t="str">
        <f t="shared" si="8"/>
        <v>Oui</v>
      </c>
      <c r="Y142" s="24">
        <f>IFERROR(INDEX(LigneAchat!$1:$1048576,MATCH(E142,LigneAchat!D:D,0),5),"")</f>
        <v>44326</v>
      </c>
      <c r="Z142" s="22">
        <f>INDEX(Articles!$1:$1048576,MATCH(E142,Articles!D:D,0),21)</f>
        <v>1199</v>
      </c>
      <c r="AA142" s="22">
        <f t="shared" si="10"/>
        <v>1199</v>
      </c>
      <c r="AB142" s="22">
        <f>+INDEX(Articles!$1:$1048576,MATCH(E142,Articles!D:D,0),23)</f>
        <v>0</v>
      </c>
    </row>
    <row r="143" spans="2:28" ht="15.75">
      <c r="B143" s="8" t="str">
        <f>INDEX(Articles!$1:$1048576,MATCH(E143,Articles!D:D,0),6)</f>
        <v>1</v>
      </c>
      <c r="C143" s="8" t="str">
        <f>INDEX(Articles!$1:$1048576,MATCH(E143,Articles!D:D,0),7)</f>
        <v/>
      </c>
      <c r="D143" s="28" t="str">
        <f>HYPERLINK(INDEX(Articles!$1:$1048576,MATCH(E143,Articles!D:D,0),24),"Lien")</f>
        <v>Lien</v>
      </c>
      <c r="E143" s="3" t="s">
        <v>2105</v>
      </c>
      <c r="F143" s="18" t="str">
        <f>INDEX(Articles!$1:$1048576,MATCH(E143,Articles!D:D,0),5)</f>
        <v>BBE Ø75 MOSAÏQUE AQUA</v>
      </c>
      <c r="G143" s="18" t="str">
        <f>INDEX(Articles!$1:$1048576,MATCH(E143,Articles!D:D,0),8)</f>
        <v>BOMBE</v>
      </c>
      <c r="H143" s="18" t="str">
        <f>INDEX(Articles!$1:$1048576,MATCH(E143,Articles!D:D,0),9)</f>
        <v>SPHERIQUE</v>
      </c>
      <c r="I143" s="8">
        <f>INDEX(Articles!$1:$1048576,MATCH(E143,Articles!D:D,0),10)</f>
        <v>75</v>
      </c>
      <c r="J143" s="18" t="str">
        <f>INDEX(Articles!$1:$1048576,MATCH(E143,Articles!D:D,0),11)</f>
        <v>MOSAIQUE</v>
      </c>
      <c r="K143" s="18" t="str">
        <f>INDEX(Articles!$1:$1048576,MATCH(E143,Articles!D:D,0),12)</f>
        <v>AQUA</v>
      </c>
      <c r="L143" s="8" t="str">
        <f>INDEX(Articles!$1:$1048576,MATCH(E143,Articles!D:D,0),13)</f>
        <v>CN</v>
      </c>
      <c r="M143" s="8" t="str">
        <f>INDEX(Articles!$1:$1048576,MATCH(E143,Articles!D:D,0),14)</f>
        <v>F4</v>
      </c>
      <c r="N143" s="8" t="str">
        <f>INDEX(Articles!$1:$1048576,MATCH(E143,Articles!D:D,0),15)</f>
        <v>1.3G</v>
      </c>
      <c r="O143" s="8" t="str">
        <f>INDEX(Articles!$1:$1048576,MATCH(E143,Articles!D:D,0),16)</f>
        <v>1008-F4-69245222</v>
      </c>
      <c r="P143" s="8">
        <f>INDEX(Articles!$1:$1048576,MATCH(E143,Articles!D:D,0),17)*1000</f>
        <v>125</v>
      </c>
      <c r="Q143" s="8" t="str">
        <f>INDEX(Articles!$1:$1048576,MATCH(E143,Articles!D:D,0),18)</f>
        <v>3</v>
      </c>
      <c r="R143" s="8">
        <f>INDEX(Articles!$1:$1048576,MATCH(E143,Articles!D:D,0),19)</f>
        <v>75</v>
      </c>
      <c r="S143" s="2" t="str">
        <f>IF(INDEX('Unités CA'!$1:$1048576,MATCH(E143,'Unités CA'!D:D,0),5)=0,"",INDEX('Unités CA'!$1:$1048576,MATCH(E143,'Unités CA'!D:D,0),5))</f>
        <v>0060/CA</v>
      </c>
      <c r="T143" s="2" t="str">
        <f>IF(INDEX('Unités BTE'!$1:$1048576,MATCH(E143,'Unités CA'!D:D,0),5)=0,"",INDEX('Unités BTE'!$1:$1048576,MATCH(E143,'Unités CA'!D:D,0),5))</f>
        <v/>
      </c>
      <c r="U143" s="7">
        <f>IFERROR(INDEX('Prix PRO CA'!$1:$1048576,MATCH(E143,'Prix PRO CA'!D:D,0),10),"")</f>
        <v>296.56</v>
      </c>
      <c r="V143" s="7">
        <f>IFERROR(INDEX('Prix PRO CA'!$1:$1048576,MATCH(E143,'Prix PRO BTE'!D:D,0),10),"")</f>
        <v>162.63999999999999</v>
      </c>
      <c r="W143" s="7">
        <f>+IFERROR(INDEX('Prix PRO PCS'!$1:$1048576,MATCH(E143,'Prix PRO PCS'!D:D,0),10),"")</f>
        <v>7.2</v>
      </c>
      <c r="X143" s="148" t="str">
        <f t="shared" si="8"/>
        <v>Oui</v>
      </c>
      <c r="Y143" s="24" t="str">
        <f>IFERROR(INDEX(LigneAchat!$1:$1048576,MATCH(E143,LigneAchat!D:D,0),5),"")</f>
        <v/>
      </c>
      <c r="Z143" s="22">
        <f>INDEX(Articles!$1:$1048576,MATCH(E143,Articles!D:D,0),21)</f>
        <v>1123</v>
      </c>
      <c r="AA143" s="22">
        <f t="shared" si="10"/>
        <v>1123</v>
      </c>
      <c r="AB143" s="22">
        <f>+INDEX(Articles!$1:$1048576,MATCH(E143,Articles!D:D,0),23)</f>
        <v>0</v>
      </c>
    </row>
    <row r="144" spans="2:28" ht="15.75">
      <c r="B144" s="8" t="str">
        <f>INDEX(Articles!$1:$1048576,MATCH(E144,Articles!D:D,0),6)</f>
        <v>1</v>
      </c>
      <c r="C144" s="8" t="str">
        <f>INDEX(Articles!$1:$1048576,MATCH(E144,Articles!D:D,0),7)</f>
        <v/>
      </c>
      <c r="D144" s="28" t="str">
        <f>HYPERLINK(INDEX(Articles!$1:$1048576,MATCH(E144,Articles!D:D,0),24),"Lien")</f>
        <v>Lien</v>
      </c>
      <c r="E144" s="3" t="s">
        <v>2388</v>
      </c>
      <c r="F144" s="18" t="str">
        <f>INDEX(Articles!$1:$1048576,MATCH(E144,Articles!D:D,0),5)</f>
        <v>BBE Ø75 ARGENT À BLEU</v>
      </c>
      <c r="G144" s="18" t="str">
        <f>INDEX(Articles!$1:$1048576,MATCH(E144,Articles!D:D,0),8)</f>
        <v>BOMBE</v>
      </c>
      <c r="H144" s="18" t="str">
        <f>INDEX(Articles!$1:$1048576,MATCH(E144,Articles!D:D,0),9)</f>
        <v>SPHERIQUE</v>
      </c>
      <c r="I144" s="8">
        <f>INDEX(Articles!$1:$1048576,MATCH(E144,Articles!D:D,0),10)</f>
        <v>75</v>
      </c>
      <c r="J144" s="18" t="str">
        <f>INDEX(Articles!$1:$1048576,MATCH(E144,Articles!D:D,0),11)</f>
        <v>CHANGEMENT</v>
      </c>
      <c r="K144" s="18" t="str">
        <f>INDEX(Articles!$1:$1048576,MATCH(E144,Articles!D:D,0),12)</f>
        <v>BLEU</v>
      </c>
      <c r="L144" s="8" t="str">
        <f>INDEX(Articles!$1:$1048576,MATCH(E144,Articles!D:D,0),13)</f>
        <v>CN</v>
      </c>
      <c r="M144" s="8" t="str">
        <f>INDEX(Articles!$1:$1048576,MATCH(E144,Articles!D:D,0),14)</f>
        <v>F4</v>
      </c>
      <c r="N144" s="8" t="str">
        <f>INDEX(Articles!$1:$1048576,MATCH(E144,Articles!D:D,0),15)</f>
        <v>1.3G</v>
      </c>
      <c r="O144" s="8" t="str">
        <f>INDEX(Articles!$1:$1048576,MATCH(E144,Articles!D:D,0),16)</f>
        <v>1008-F4-69252667</v>
      </c>
      <c r="P144" s="8">
        <f>INDEX(Articles!$1:$1048576,MATCH(E144,Articles!D:D,0),17)*1000</f>
        <v>140</v>
      </c>
      <c r="Q144" s="8" t="str">
        <f>INDEX(Articles!$1:$1048576,MATCH(E144,Articles!D:D,0),18)</f>
        <v>3</v>
      </c>
      <c r="R144" s="8">
        <f>INDEX(Articles!$1:$1048576,MATCH(E144,Articles!D:D,0),19)</f>
        <v>75</v>
      </c>
      <c r="S144" s="2" t="str">
        <f>IF(INDEX('Unités CA'!$1:$1048576,MATCH(E144,'Unités CA'!D:D,0),5)=0,"",INDEX('Unités CA'!$1:$1048576,MATCH(E144,'Unités CA'!D:D,0),5))</f>
        <v>0060/CA</v>
      </c>
      <c r="T144" s="2" t="str">
        <f>IF(INDEX('Unités BTE'!$1:$1048576,MATCH(E144,'Unités CA'!D:D,0),5)=0,"",INDEX('Unités BTE'!$1:$1048576,MATCH(E144,'Unités CA'!D:D,0),5))</f>
        <v/>
      </c>
      <c r="U144" s="7">
        <f>IFERROR(INDEX('Prix PRO CA'!$1:$1048576,MATCH(E144,'Prix PRO CA'!D:D,0),10),"")</f>
        <v>247.95</v>
      </c>
      <c r="V144" s="7">
        <f>IFERROR(INDEX('Prix PRO CA'!$1:$1048576,MATCH(E144,'Prix PRO BTE'!D:D,0),10),"")</f>
        <v>124.28</v>
      </c>
      <c r="W144" s="7">
        <f>+IFERROR(INDEX('Prix PRO PCS'!$1:$1048576,MATCH(E144,'Prix PRO PCS'!D:D,0),10),"")</f>
        <v>6.13</v>
      </c>
      <c r="X144" s="148" t="str">
        <f t="shared" si="8"/>
        <v>Oui</v>
      </c>
      <c r="Y144" s="24" t="str">
        <f>IFERROR(INDEX(LigneAchat!$1:$1048576,MATCH(E144,LigneAchat!D:D,0),5),"")</f>
        <v/>
      </c>
      <c r="Z144" s="22">
        <f>INDEX(Articles!$1:$1048576,MATCH(E144,Articles!D:D,0),21)</f>
        <v>917</v>
      </c>
      <c r="AA144" s="22">
        <f t="shared" si="3"/>
        <v>917</v>
      </c>
      <c r="AB144" s="22">
        <f>+INDEX(Articles!$1:$1048576,MATCH(E144,Articles!D:D,0),23)</f>
        <v>0</v>
      </c>
    </row>
    <row r="145" spans="2:28" ht="15.75">
      <c r="B145" s="8" t="str">
        <f>INDEX(Articles!$1:$1048576,MATCH(E145,Articles!D:D,0),6)</f>
        <v>1</v>
      </c>
      <c r="C145" s="8" t="str">
        <f>INDEX(Articles!$1:$1048576,MATCH(E145,Articles!D:D,0),7)</f>
        <v/>
      </c>
      <c r="D145" s="28" t="str">
        <f>HYPERLINK(INDEX(Articles!$1:$1048576,MATCH(E145,Articles!D:D,0),24),"Lien")</f>
        <v>Lien</v>
      </c>
      <c r="E145" s="3" t="s">
        <v>2391</v>
      </c>
      <c r="F145" s="18" t="str">
        <f>INDEX(Articles!$1:$1048576,MATCH(E145,Articles!D:D,0),5)</f>
        <v>BBE Ø75 ARGENT À VERT</v>
      </c>
      <c r="G145" s="18" t="str">
        <f>INDEX(Articles!$1:$1048576,MATCH(E145,Articles!D:D,0),8)</f>
        <v>BOMBE</v>
      </c>
      <c r="H145" s="18" t="str">
        <f>INDEX(Articles!$1:$1048576,MATCH(E145,Articles!D:D,0),9)</f>
        <v>SPHERIQUE</v>
      </c>
      <c r="I145" s="8">
        <f>INDEX(Articles!$1:$1048576,MATCH(E145,Articles!D:D,0),10)</f>
        <v>75</v>
      </c>
      <c r="J145" s="18" t="str">
        <f>INDEX(Articles!$1:$1048576,MATCH(E145,Articles!D:D,0),11)</f>
        <v>CHANGEMENT</v>
      </c>
      <c r="K145" s="18" t="str">
        <f>INDEX(Articles!$1:$1048576,MATCH(E145,Articles!D:D,0),12)</f>
        <v>VERT</v>
      </c>
      <c r="L145" s="8" t="str">
        <f>INDEX(Articles!$1:$1048576,MATCH(E145,Articles!D:D,0),13)</f>
        <v>CN</v>
      </c>
      <c r="M145" s="8" t="str">
        <f>INDEX(Articles!$1:$1048576,MATCH(E145,Articles!D:D,0),14)</f>
        <v>F4</v>
      </c>
      <c r="N145" s="8" t="str">
        <f>INDEX(Articles!$1:$1048576,MATCH(E145,Articles!D:D,0),15)</f>
        <v>1.3G</v>
      </c>
      <c r="O145" s="8" t="str">
        <f>INDEX(Articles!$1:$1048576,MATCH(E145,Articles!D:D,0),16)</f>
        <v>1008-F4-69252667</v>
      </c>
      <c r="P145" s="8">
        <f>INDEX(Articles!$1:$1048576,MATCH(E145,Articles!D:D,0),17)*1000</f>
        <v>140</v>
      </c>
      <c r="Q145" s="8" t="str">
        <f>INDEX(Articles!$1:$1048576,MATCH(E145,Articles!D:D,0),18)</f>
        <v>3</v>
      </c>
      <c r="R145" s="8">
        <f>INDEX(Articles!$1:$1048576,MATCH(E145,Articles!D:D,0),19)</f>
        <v>75</v>
      </c>
      <c r="S145" s="2" t="str">
        <f>IF(INDEX('Unités CA'!$1:$1048576,MATCH(E145,'Unités CA'!D:D,0),5)=0,"",INDEX('Unités CA'!$1:$1048576,MATCH(E145,'Unités CA'!D:D,0),5))</f>
        <v>0060/CA</v>
      </c>
      <c r="T145" s="2" t="str">
        <f>IF(INDEX('Unités BTE'!$1:$1048576,MATCH(E145,'Unités CA'!D:D,0),5)=0,"",INDEX('Unités BTE'!$1:$1048576,MATCH(E145,'Unités CA'!D:D,0),5))</f>
        <v/>
      </c>
      <c r="U145" s="7">
        <f>IFERROR(INDEX('Prix PRO CA'!$1:$1048576,MATCH(E145,'Prix PRO CA'!D:D,0),10),"")</f>
        <v>247.95</v>
      </c>
      <c r="V145" s="7">
        <f>IFERROR(INDEX('Prix PRO CA'!$1:$1048576,MATCH(E145,'Prix PRO BTE'!D:D,0),10),"")</f>
        <v>124.28</v>
      </c>
      <c r="W145" s="7">
        <f>+IFERROR(INDEX('Prix PRO PCS'!$1:$1048576,MATCH(E145,'Prix PRO PCS'!D:D,0),10),"")</f>
        <v>6.13</v>
      </c>
      <c r="X145" s="148" t="str">
        <f t="shared" si="8"/>
        <v>Oui</v>
      </c>
      <c r="Y145" s="24" t="str">
        <f>IFERROR(INDEX(LigneAchat!$1:$1048576,MATCH(E145,LigneAchat!D:D,0),5),"")</f>
        <v/>
      </c>
      <c r="Z145" s="22">
        <f>INDEX(Articles!$1:$1048576,MATCH(E145,Articles!D:D,0),21)</f>
        <v>415</v>
      </c>
      <c r="AA145" s="22">
        <f t="shared" si="3"/>
        <v>415</v>
      </c>
      <c r="AB145" s="22">
        <f>+INDEX(Articles!$1:$1048576,MATCH(E145,Articles!D:D,0),23)</f>
        <v>0</v>
      </c>
    </row>
    <row r="146" spans="2:28" ht="15.75">
      <c r="B146" s="8" t="str">
        <f>INDEX(Articles!$1:$1048576,MATCH(E146,Articles!D:D,0),6)</f>
        <v>1</v>
      </c>
      <c r="C146" s="8" t="str">
        <f>INDEX(Articles!$1:$1048576,MATCH(E146,Articles!D:D,0),7)</f>
        <v/>
      </c>
      <c r="D146" s="28" t="str">
        <f>HYPERLINK(INDEX(Articles!$1:$1048576,MATCH(E146,Articles!D:D,0),24),"Lien")</f>
        <v>Lien</v>
      </c>
      <c r="E146" s="3" t="s">
        <v>2394</v>
      </c>
      <c r="F146" s="18" t="str">
        <f>INDEX(Articles!$1:$1048576,MATCH(E146,Articles!D:D,0),5)</f>
        <v>BBE Ø75 ARGENT À ROUGE</v>
      </c>
      <c r="G146" s="18" t="str">
        <f>INDEX(Articles!$1:$1048576,MATCH(E146,Articles!D:D,0),8)</f>
        <v>BOMBE</v>
      </c>
      <c r="H146" s="18" t="str">
        <f>INDEX(Articles!$1:$1048576,MATCH(E146,Articles!D:D,0),9)</f>
        <v>SPHERIQUE</v>
      </c>
      <c r="I146" s="8">
        <f>INDEX(Articles!$1:$1048576,MATCH(E146,Articles!D:D,0),10)</f>
        <v>75</v>
      </c>
      <c r="J146" s="18" t="str">
        <f>INDEX(Articles!$1:$1048576,MATCH(E146,Articles!D:D,0),11)</f>
        <v>CHANGEMENT</v>
      </c>
      <c r="K146" s="18" t="str">
        <f>INDEX(Articles!$1:$1048576,MATCH(E146,Articles!D:D,0),12)</f>
        <v>ROUGE</v>
      </c>
      <c r="L146" s="8" t="str">
        <f>INDEX(Articles!$1:$1048576,MATCH(E146,Articles!D:D,0),13)</f>
        <v>CN</v>
      </c>
      <c r="M146" s="8" t="str">
        <f>INDEX(Articles!$1:$1048576,MATCH(E146,Articles!D:D,0),14)</f>
        <v>F4</v>
      </c>
      <c r="N146" s="8" t="str">
        <f>INDEX(Articles!$1:$1048576,MATCH(E146,Articles!D:D,0),15)</f>
        <v>1.3G</v>
      </c>
      <c r="O146" s="8" t="str">
        <f>INDEX(Articles!$1:$1048576,MATCH(E146,Articles!D:D,0),16)</f>
        <v>1008-F4-69252667</v>
      </c>
      <c r="P146" s="8">
        <f>INDEX(Articles!$1:$1048576,MATCH(E146,Articles!D:D,0),17)*1000</f>
        <v>140</v>
      </c>
      <c r="Q146" s="8" t="str">
        <f>INDEX(Articles!$1:$1048576,MATCH(E146,Articles!D:D,0),18)</f>
        <v>3</v>
      </c>
      <c r="R146" s="8">
        <f>INDEX(Articles!$1:$1048576,MATCH(E146,Articles!D:D,0),19)</f>
        <v>75</v>
      </c>
      <c r="S146" s="2" t="str">
        <f>IF(INDEX('Unités CA'!$1:$1048576,MATCH(E146,'Unités CA'!D:D,0),5)=0,"",INDEX('Unités CA'!$1:$1048576,MATCH(E146,'Unités CA'!D:D,0),5))</f>
        <v>0060/CA</v>
      </c>
      <c r="T146" s="2" t="str">
        <f>IF(INDEX('Unités BTE'!$1:$1048576,MATCH(E146,'Unités CA'!D:D,0),5)=0,"",INDEX('Unités BTE'!$1:$1048576,MATCH(E146,'Unités CA'!D:D,0),5))</f>
        <v/>
      </c>
      <c r="U146" s="7">
        <f>IFERROR(INDEX('Prix PRO CA'!$1:$1048576,MATCH(E146,'Prix PRO CA'!D:D,0),10),"")</f>
        <v>247.95</v>
      </c>
      <c r="V146" s="7">
        <f>IFERROR(INDEX('Prix PRO CA'!$1:$1048576,MATCH(E146,'Prix PRO BTE'!D:D,0),10),"")</f>
        <v>124.28</v>
      </c>
      <c r="W146" s="7">
        <f>+IFERROR(INDEX('Prix PRO PCS'!$1:$1048576,MATCH(E146,'Prix PRO PCS'!D:D,0),10),"")</f>
        <v>6.13</v>
      </c>
      <c r="X146" s="148" t="str">
        <f t="shared" si="8"/>
        <v>Oui</v>
      </c>
      <c r="Y146" s="24" t="str">
        <f>IFERROR(INDEX(LigneAchat!$1:$1048576,MATCH(E146,LigneAchat!D:D,0),5),"")</f>
        <v/>
      </c>
      <c r="Z146" s="22">
        <f>INDEX(Articles!$1:$1048576,MATCH(E146,Articles!D:D,0),21)</f>
        <v>851</v>
      </c>
      <c r="AA146" s="22">
        <f t="shared" si="3"/>
        <v>851</v>
      </c>
      <c r="AB146" s="22">
        <f>+INDEX(Articles!$1:$1048576,MATCH(E146,Articles!D:D,0),23)</f>
        <v>0</v>
      </c>
    </row>
    <row r="147" spans="2:28" ht="15.75">
      <c r="B147" s="8" t="str">
        <f>INDEX(Articles!$1:$1048576,MATCH(E147,Articles!D:D,0),6)</f>
        <v>1</v>
      </c>
      <c r="C147" s="8" t="str">
        <f>INDEX(Articles!$1:$1048576,MATCH(E147,Articles!D:D,0),7)</f>
        <v/>
      </c>
      <c r="D147" s="28" t="str">
        <f>HYPERLINK(INDEX(Articles!$1:$1048576,MATCH(E147,Articles!D:D,0),24),"Lien")</f>
        <v>Lien</v>
      </c>
      <c r="E147" s="3" t="s">
        <v>2397</v>
      </c>
      <c r="F147" s="18" t="str">
        <f>INDEX(Articles!$1:$1048576,MATCH(E147,Articles!D:D,0),5)</f>
        <v>BBE Ø75 ARGENT À JAUNE</v>
      </c>
      <c r="G147" s="18" t="str">
        <f>INDEX(Articles!$1:$1048576,MATCH(E147,Articles!D:D,0),8)</f>
        <v>BOMBE</v>
      </c>
      <c r="H147" s="18" t="str">
        <f>INDEX(Articles!$1:$1048576,MATCH(E147,Articles!D:D,0),9)</f>
        <v>SPHERIQUE</v>
      </c>
      <c r="I147" s="8">
        <f>INDEX(Articles!$1:$1048576,MATCH(E147,Articles!D:D,0),10)</f>
        <v>75</v>
      </c>
      <c r="J147" s="18" t="str">
        <f>INDEX(Articles!$1:$1048576,MATCH(E147,Articles!D:D,0),11)</f>
        <v>CHANGEMENT</v>
      </c>
      <c r="K147" s="18" t="str">
        <f>INDEX(Articles!$1:$1048576,MATCH(E147,Articles!D:D,0),12)</f>
        <v>JAUNE</v>
      </c>
      <c r="L147" s="8" t="str">
        <f>INDEX(Articles!$1:$1048576,MATCH(E147,Articles!D:D,0),13)</f>
        <v>CN</v>
      </c>
      <c r="M147" s="8" t="str">
        <f>INDEX(Articles!$1:$1048576,MATCH(E147,Articles!D:D,0),14)</f>
        <v>F4</v>
      </c>
      <c r="N147" s="8" t="str">
        <f>INDEX(Articles!$1:$1048576,MATCH(E147,Articles!D:D,0),15)</f>
        <v>1.3G</v>
      </c>
      <c r="O147" s="8" t="str">
        <f>INDEX(Articles!$1:$1048576,MATCH(E147,Articles!D:D,0),16)</f>
        <v>1008-F4-69252667</v>
      </c>
      <c r="P147" s="8">
        <f>INDEX(Articles!$1:$1048576,MATCH(E147,Articles!D:D,0),17)*1000</f>
        <v>140</v>
      </c>
      <c r="Q147" s="8" t="str">
        <f>INDEX(Articles!$1:$1048576,MATCH(E147,Articles!D:D,0),18)</f>
        <v>3</v>
      </c>
      <c r="R147" s="8">
        <f>INDEX(Articles!$1:$1048576,MATCH(E147,Articles!D:D,0),19)</f>
        <v>75</v>
      </c>
      <c r="S147" s="2" t="str">
        <f>IF(INDEX('Unités CA'!$1:$1048576,MATCH(E147,'Unités CA'!D:D,0),5)=0,"",INDEX('Unités CA'!$1:$1048576,MATCH(E147,'Unités CA'!D:D,0),5))</f>
        <v>0060/CA</v>
      </c>
      <c r="T147" s="2" t="str">
        <f>IF(INDEX('Unités BTE'!$1:$1048576,MATCH(E147,'Unités CA'!D:D,0),5)=0,"",INDEX('Unités BTE'!$1:$1048576,MATCH(E147,'Unités CA'!D:D,0),5))</f>
        <v/>
      </c>
      <c r="U147" s="7">
        <f>IFERROR(INDEX('Prix PRO CA'!$1:$1048576,MATCH(E147,'Prix PRO CA'!D:D,0),10),"")</f>
        <v>247.95</v>
      </c>
      <c r="V147" s="7">
        <f>IFERROR(INDEX('Prix PRO CA'!$1:$1048576,MATCH(E147,'Prix PRO BTE'!D:D,0),10),"")</f>
        <v>178.3</v>
      </c>
      <c r="W147" s="7">
        <f>+IFERROR(INDEX('Prix PRO PCS'!$1:$1048576,MATCH(E147,'Prix PRO PCS'!D:D,0),10),"")</f>
        <v>6.13</v>
      </c>
      <c r="X147" s="148" t="str">
        <f t="shared" si="8"/>
        <v>Oui</v>
      </c>
      <c r="Y147" s="24" t="str">
        <f>IFERROR(INDEX(LigneAchat!$1:$1048576,MATCH(E147,LigneAchat!D:D,0),5),"")</f>
        <v/>
      </c>
      <c r="Z147" s="22">
        <f>INDEX(Articles!$1:$1048576,MATCH(E147,Articles!D:D,0),21)</f>
        <v>1893</v>
      </c>
      <c r="AA147" s="22">
        <f t="shared" si="3"/>
        <v>1893</v>
      </c>
      <c r="AB147" s="22">
        <f>+INDEX(Articles!$1:$1048576,MATCH(E147,Articles!D:D,0),23)</f>
        <v>0</v>
      </c>
    </row>
    <row r="148" spans="2:28" ht="15.75">
      <c r="B148" s="8" t="str">
        <f>INDEX(Articles!$1:$1048576,MATCH(E148,Articles!D:D,0),6)</f>
        <v>1</v>
      </c>
      <c r="C148" s="8" t="str">
        <f>INDEX(Articles!$1:$1048576,MATCH(E148,Articles!D:D,0),7)</f>
        <v/>
      </c>
      <c r="D148" s="28" t="str">
        <f>HYPERLINK(INDEX(Articles!$1:$1048576,MATCH(E148,Articles!D:D,0),24),"Lien")</f>
        <v>Lien</v>
      </c>
      <c r="E148" s="3" t="s">
        <v>2400</v>
      </c>
      <c r="F148" s="18" t="str">
        <f>INDEX(Articles!$1:$1048576,MATCH(E148,Articles!D:D,0),5)</f>
        <v>BBE Ø75 ARGENT À MULTICOLORE</v>
      </c>
      <c r="G148" s="18" t="str">
        <f>INDEX(Articles!$1:$1048576,MATCH(E148,Articles!D:D,0),8)</f>
        <v>BOMBE</v>
      </c>
      <c r="H148" s="18" t="str">
        <f>INDEX(Articles!$1:$1048576,MATCH(E148,Articles!D:D,0),9)</f>
        <v>SPHERIQUE</v>
      </c>
      <c r="I148" s="8">
        <f>INDEX(Articles!$1:$1048576,MATCH(E148,Articles!D:D,0),10)</f>
        <v>75</v>
      </c>
      <c r="J148" s="18" t="str">
        <f>INDEX(Articles!$1:$1048576,MATCH(E148,Articles!D:D,0),11)</f>
        <v>CHANGEMENT</v>
      </c>
      <c r="K148" s="18" t="str">
        <f>INDEX(Articles!$1:$1048576,MATCH(E148,Articles!D:D,0),12)</f>
        <v>MULTICOLORE</v>
      </c>
      <c r="L148" s="8" t="str">
        <f>INDEX(Articles!$1:$1048576,MATCH(E148,Articles!D:D,0),13)</f>
        <v>CN</v>
      </c>
      <c r="M148" s="8" t="str">
        <f>INDEX(Articles!$1:$1048576,MATCH(E148,Articles!D:D,0),14)</f>
        <v>F4</v>
      </c>
      <c r="N148" s="8" t="str">
        <f>INDEX(Articles!$1:$1048576,MATCH(E148,Articles!D:D,0),15)</f>
        <v>1.3G</v>
      </c>
      <c r="O148" s="8" t="str">
        <f>INDEX(Articles!$1:$1048576,MATCH(E148,Articles!D:D,0),16)</f>
        <v>1008-F4-69252667</v>
      </c>
      <c r="P148" s="8">
        <f>INDEX(Articles!$1:$1048576,MATCH(E148,Articles!D:D,0),17)*1000</f>
        <v>140</v>
      </c>
      <c r="Q148" s="8" t="str">
        <f>INDEX(Articles!$1:$1048576,MATCH(E148,Articles!D:D,0),18)</f>
        <v>3</v>
      </c>
      <c r="R148" s="8">
        <f>INDEX(Articles!$1:$1048576,MATCH(E148,Articles!D:D,0),19)</f>
        <v>75</v>
      </c>
      <c r="S148" s="2" t="str">
        <f>IF(INDEX('Unités CA'!$1:$1048576,MATCH(E148,'Unités CA'!D:D,0),5)=0,"",INDEX('Unités CA'!$1:$1048576,MATCH(E148,'Unités CA'!D:D,0),5))</f>
        <v>0060/CA</v>
      </c>
      <c r="T148" s="2" t="str">
        <f>IF(INDEX('Unités BTE'!$1:$1048576,MATCH(E148,'Unités CA'!D:D,0),5)=0,"",INDEX('Unités BTE'!$1:$1048576,MATCH(E148,'Unités CA'!D:D,0),5))</f>
        <v/>
      </c>
      <c r="U148" s="7">
        <f>IFERROR(INDEX('Prix PRO CA'!$1:$1048576,MATCH(E148,'Prix PRO CA'!D:D,0),10),"")</f>
        <v>247.95</v>
      </c>
      <c r="V148" s="7">
        <f>IFERROR(INDEX('Prix PRO CA'!$1:$1048576,MATCH(E148,'Prix PRO BTE'!D:D,0),10),"")</f>
        <v>178.3</v>
      </c>
      <c r="W148" s="7">
        <f>+IFERROR(INDEX('Prix PRO PCS'!$1:$1048576,MATCH(E148,'Prix PRO PCS'!D:D,0),10),"")</f>
        <v>6.13</v>
      </c>
      <c r="X148" s="148" t="str">
        <f t="shared" si="8"/>
        <v>Oui</v>
      </c>
      <c r="Y148" s="24" t="str">
        <f>IFERROR(INDEX(LigneAchat!$1:$1048576,MATCH(E148,LigneAchat!D:D,0),5),"")</f>
        <v/>
      </c>
      <c r="Z148" s="22">
        <f>INDEX(Articles!$1:$1048576,MATCH(E148,Articles!D:D,0),21)</f>
        <v>1155</v>
      </c>
      <c r="AA148" s="22">
        <f t="shared" si="3"/>
        <v>1155</v>
      </c>
      <c r="AB148" s="22">
        <f>+INDEX(Articles!$1:$1048576,MATCH(E148,Articles!D:D,0),23)</f>
        <v>0</v>
      </c>
    </row>
    <row r="149" spans="2:28" ht="15.75">
      <c r="B149" s="8" t="str">
        <f>INDEX(Articles!$1:$1048576,MATCH(E149,Articles!D:D,0),6)</f>
        <v>1</v>
      </c>
      <c r="C149" s="8" t="str">
        <f>INDEX(Articles!$1:$1048576,MATCH(E149,Articles!D:D,0),7)</f>
        <v/>
      </c>
      <c r="D149" s="28" t="str">
        <f>HYPERLINK(INDEX(Articles!$1:$1048576,MATCH(E149,Articles!D:D,0),24),"Lien")</f>
        <v>Lien</v>
      </c>
      <c r="E149" s="3" t="s">
        <v>2406</v>
      </c>
      <c r="F149" s="18" t="str">
        <f>INDEX(Articles!$1:$1048576,MATCH(E149,Articles!D:D,0),5)</f>
        <v>BBE Ø75 ARGENT À VIOLET</v>
      </c>
      <c r="G149" s="18" t="str">
        <f>INDEX(Articles!$1:$1048576,MATCH(E149,Articles!D:D,0),8)</f>
        <v>BOMBE</v>
      </c>
      <c r="H149" s="18" t="str">
        <f>INDEX(Articles!$1:$1048576,MATCH(E149,Articles!D:D,0),9)</f>
        <v>SPHERIQUE</v>
      </c>
      <c r="I149" s="8">
        <f>INDEX(Articles!$1:$1048576,MATCH(E149,Articles!D:D,0),10)</f>
        <v>75</v>
      </c>
      <c r="J149" s="18" t="str">
        <f>INDEX(Articles!$1:$1048576,MATCH(E149,Articles!D:D,0),11)</f>
        <v>CHANGEMENT</v>
      </c>
      <c r="K149" s="18" t="str">
        <f>INDEX(Articles!$1:$1048576,MATCH(E149,Articles!D:D,0),12)</f>
        <v>VIOLET</v>
      </c>
      <c r="L149" s="8" t="str">
        <f>INDEX(Articles!$1:$1048576,MATCH(E149,Articles!D:D,0),13)</f>
        <v>CN</v>
      </c>
      <c r="M149" s="8" t="str">
        <f>INDEX(Articles!$1:$1048576,MATCH(E149,Articles!D:D,0),14)</f>
        <v>F4</v>
      </c>
      <c r="N149" s="8" t="str">
        <f>INDEX(Articles!$1:$1048576,MATCH(E149,Articles!D:D,0),15)</f>
        <v>1.3G</v>
      </c>
      <c r="O149" s="8" t="str">
        <f>INDEX(Articles!$1:$1048576,MATCH(E149,Articles!D:D,0),16)</f>
        <v>1008-F4-69252667</v>
      </c>
      <c r="P149" s="8">
        <f>INDEX(Articles!$1:$1048576,MATCH(E149,Articles!D:D,0),17)*1000</f>
        <v>140</v>
      </c>
      <c r="Q149" s="8" t="str">
        <f>INDEX(Articles!$1:$1048576,MATCH(E149,Articles!D:D,0),18)</f>
        <v>3</v>
      </c>
      <c r="R149" s="8">
        <f>INDEX(Articles!$1:$1048576,MATCH(E149,Articles!D:D,0),19)</f>
        <v>75</v>
      </c>
      <c r="S149" s="2" t="str">
        <f>IF(INDEX('Unités CA'!$1:$1048576,MATCH(E149,'Unités CA'!D:D,0),5)=0,"",INDEX('Unités CA'!$1:$1048576,MATCH(E149,'Unités CA'!D:D,0),5))</f>
        <v>0060/CA</v>
      </c>
      <c r="T149" s="2" t="str">
        <f>IF(INDEX('Unités BTE'!$1:$1048576,MATCH(E149,'Unités CA'!D:D,0),5)=0,"",INDEX('Unités BTE'!$1:$1048576,MATCH(E149,'Unités CA'!D:D,0),5))</f>
        <v/>
      </c>
      <c r="U149" s="7">
        <f>IFERROR(INDEX('Prix PRO CA'!$1:$1048576,MATCH(E149,'Prix PRO CA'!D:D,0),10),"")</f>
        <v>247.95</v>
      </c>
      <c r="V149" s="7">
        <f>IFERROR(INDEX('Prix PRO CA'!$1:$1048576,MATCH(E149,'Prix PRO BTE'!D:D,0),10),"")</f>
        <v>178.3</v>
      </c>
      <c r="W149" s="7">
        <f>+IFERROR(INDEX('Prix PRO PCS'!$1:$1048576,MATCH(E149,'Prix PRO PCS'!D:D,0),10),"")</f>
        <v>6.13</v>
      </c>
      <c r="X149" s="148" t="str">
        <f t="shared" si="8"/>
        <v>Oui</v>
      </c>
      <c r="Y149" s="24" t="str">
        <f>IFERROR(INDEX(LigneAchat!$1:$1048576,MATCH(E149,LigneAchat!D:D,0),5),"")</f>
        <v/>
      </c>
      <c r="Z149" s="22">
        <f>INDEX(Articles!$1:$1048576,MATCH(E149,Articles!D:D,0),21)</f>
        <v>1518</v>
      </c>
      <c r="AA149" s="22">
        <f t="shared" si="3"/>
        <v>1518</v>
      </c>
      <c r="AB149" s="22">
        <f>+INDEX(Articles!$1:$1048576,MATCH(E149,Articles!D:D,0),23)</f>
        <v>0</v>
      </c>
    </row>
    <row r="150" spans="2:28" ht="15.75">
      <c r="B150" s="8" t="str">
        <f>INDEX(Articles!$1:$1048576,MATCH(E150,Articles!D:D,0),6)</f>
        <v>1</v>
      </c>
      <c r="C150" s="8" t="str">
        <f>INDEX(Articles!$1:$1048576,MATCH(E150,Articles!D:D,0),7)</f>
        <v>2019</v>
      </c>
      <c r="D150" s="28" t="str">
        <f>HYPERLINK(INDEX(Articles!$1:$1048576,MATCH(E150,Articles!D:D,0),24),"Lien")</f>
        <v>Lien</v>
      </c>
      <c r="E150" s="3" t="s">
        <v>2553</v>
      </c>
      <c r="F150" s="18" t="str">
        <f>INDEX(Articles!$1:$1048576,MATCH(E150,Articles!D:D,0),5)</f>
        <v>BBE Ø75  CHRYSANTHEME OR À BLEU</v>
      </c>
      <c r="G150" s="18" t="str">
        <f>INDEX(Articles!$1:$1048576,MATCH(E150,Articles!D:D,0),8)</f>
        <v>BOMBE</v>
      </c>
      <c r="H150" s="18" t="str">
        <f>INDEX(Articles!$1:$1048576,MATCH(E150,Articles!D:D,0),9)</f>
        <v>SPHERIQUE</v>
      </c>
      <c r="I150" s="8">
        <f>INDEX(Articles!$1:$1048576,MATCH(E150,Articles!D:D,0),10)</f>
        <v>75</v>
      </c>
      <c r="J150" s="18" t="str">
        <f>INDEX(Articles!$1:$1048576,MATCH(E150,Articles!D:D,0),11)</f>
        <v>CHANGEMENT</v>
      </c>
      <c r="K150" s="18" t="str">
        <f>INDEX(Articles!$1:$1048576,MATCH(E150,Articles!D:D,0),12)</f>
        <v>BLEU</v>
      </c>
      <c r="L150" s="8" t="str">
        <f>INDEX(Articles!$1:$1048576,MATCH(E150,Articles!D:D,0),13)</f>
        <v>CN</v>
      </c>
      <c r="M150" s="8" t="str">
        <f>INDEX(Articles!$1:$1048576,MATCH(E150,Articles!D:D,0),14)</f>
        <v>F4</v>
      </c>
      <c r="N150" s="8" t="str">
        <f>INDEX(Articles!$1:$1048576,MATCH(E150,Articles!D:D,0),15)</f>
        <v>1.3G</v>
      </c>
      <c r="O150" s="8" t="str">
        <f>INDEX(Articles!$1:$1048576,MATCH(E150,Articles!D:D,0),16)</f>
        <v>1008-F4-69252667</v>
      </c>
      <c r="P150" s="8">
        <f>INDEX(Articles!$1:$1048576,MATCH(E150,Articles!D:D,0),17)*1000</f>
        <v>140</v>
      </c>
      <c r="Q150" s="8" t="str">
        <f>INDEX(Articles!$1:$1048576,MATCH(E150,Articles!D:D,0),18)</f>
        <v>3</v>
      </c>
      <c r="R150" s="8">
        <f>INDEX(Articles!$1:$1048576,MATCH(E150,Articles!D:D,0),19)</f>
        <v>75</v>
      </c>
      <c r="S150" s="2" t="str">
        <f>IF(INDEX('Unités CA'!$1:$1048576,MATCH(E150,'Unités CA'!D:D,0),5)=0,"",INDEX('Unités CA'!$1:$1048576,MATCH(E150,'Unités CA'!D:D,0),5))</f>
        <v>0060/CA</v>
      </c>
      <c r="T150" s="2" t="str">
        <f>IF(INDEX('Unités BTE'!$1:$1048576,MATCH(E150,'Unités CA'!D:D,0),5)=0,"",INDEX('Unités BTE'!$1:$1048576,MATCH(E150,'Unités CA'!D:D,0),5))</f>
        <v/>
      </c>
      <c r="U150" s="7">
        <f>IFERROR(INDEX('Prix PRO CA'!$1:$1048576,MATCH(E150,'Prix PRO CA'!D:D,0),10),"")</f>
        <v>247.95</v>
      </c>
      <c r="V150" s="7">
        <f>IFERROR(INDEX('Prix PRO CA'!$1:$1048576,MATCH(E150,'Prix PRO BTE'!D:D,0),10),"")</f>
        <v>90.78</v>
      </c>
      <c r="W150" s="7">
        <f>+IFERROR(INDEX('Prix PRO PCS'!$1:$1048576,MATCH(E150,'Prix PRO PCS'!D:D,0),10),"")</f>
        <v>6.13</v>
      </c>
      <c r="X150" s="148" t="str">
        <f t="shared" si="8"/>
        <v>Oui</v>
      </c>
      <c r="Y150" s="24" t="str">
        <f>IFERROR(INDEX(LigneAchat!$1:$1048576,MATCH(E150,LigneAchat!D:D,0),5),"")</f>
        <v/>
      </c>
      <c r="Z150" s="22">
        <f>INDEX(Articles!$1:$1048576,MATCH(E150,Articles!D:D,0),21)</f>
        <v>1077</v>
      </c>
      <c r="AA150" s="22">
        <f t="shared" si="3"/>
        <v>277</v>
      </c>
      <c r="AB150" s="22">
        <f>+INDEX(Articles!$1:$1048576,MATCH(E150,Articles!D:D,0),23)</f>
        <v>800</v>
      </c>
    </row>
    <row r="151" spans="2:28" ht="15.75">
      <c r="B151" s="8" t="str">
        <f>INDEX(Articles!$1:$1048576,MATCH(E151,Articles!D:D,0),6)</f>
        <v>1</v>
      </c>
      <c r="C151" s="8" t="str">
        <f>INDEX(Articles!$1:$1048576,MATCH(E151,Articles!D:D,0),7)</f>
        <v>2019</v>
      </c>
      <c r="D151" s="28" t="str">
        <f>HYPERLINK(INDEX(Articles!$1:$1048576,MATCH(E151,Articles!D:D,0),24),"Lien")</f>
        <v>Lien</v>
      </c>
      <c r="E151" s="3" t="s">
        <v>2557</v>
      </c>
      <c r="F151" s="18" t="str">
        <f>INDEX(Articles!$1:$1048576,MATCH(E151,Articles!D:D,0),5)</f>
        <v>BBE Ø75 CHRYSANTHEME OR À MULTICOLORE</v>
      </c>
      <c r="G151" s="18" t="str">
        <f>INDEX(Articles!$1:$1048576,MATCH(E151,Articles!D:D,0),8)</f>
        <v>BOMBE</v>
      </c>
      <c r="H151" s="18" t="str">
        <f>INDEX(Articles!$1:$1048576,MATCH(E151,Articles!D:D,0),9)</f>
        <v>SPHERIQUE</v>
      </c>
      <c r="I151" s="8">
        <f>INDEX(Articles!$1:$1048576,MATCH(E151,Articles!D:D,0),10)</f>
        <v>75</v>
      </c>
      <c r="J151" s="18" t="str">
        <f>INDEX(Articles!$1:$1048576,MATCH(E151,Articles!D:D,0),11)</f>
        <v>CHANGEMENT</v>
      </c>
      <c r="K151" s="18" t="str">
        <f>INDEX(Articles!$1:$1048576,MATCH(E151,Articles!D:D,0),12)</f>
        <v>MULTICOLORE</v>
      </c>
      <c r="L151" s="8" t="str">
        <f>INDEX(Articles!$1:$1048576,MATCH(E151,Articles!D:D,0),13)</f>
        <v>CN</v>
      </c>
      <c r="M151" s="8" t="str">
        <f>INDEX(Articles!$1:$1048576,MATCH(E151,Articles!D:D,0),14)</f>
        <v>F4</v>
      </c>
      <c r="N151" s="8" t="str">
        <f>INDEX(Articles!$1:$1048576,MATCH(E151,Articles!D:D,0),15)</f>
        <v>1.3G</v>
      </c>
      <c r="O151" s="8" t="str">
        <f>INDEX(Articles!$1:$1048576,MATCH(E151,Articles!D:D,0),16)</f>
        <v>1008-F4-69252667</v>
      </c>
      <c r="P151" s="8">
        <f>INDEX(Articles!$1:$1048576,MATCH(E151,Articles!D:D,0),17)*1000</f>
        <v>140</v>
      </c>
      <c r="Q151" s="8" t="str">
        <f>INDEX(Articles!$1:$1048576,MATCH(E151,Articles!D:D,0),18)</f>
        <v>3</v>
      </c>
      <c r="R151" s="8">
        <f>INDEX(Articles!$1:$1048576,MATCH(E151,Articles!D:D,0),19)</f>
        <v>75</v>
      </c>
      <c r="S151" s="2" t="str">
        <f>IF(INDEX('Unités CA'!$1:$1048576,MATCH(E151,'Unités CA'!D:D,0),5)=0,"",INDEX('Unités CA'!$1:$1048576,MATCH(E151,'Unités CA'!D:D,0),5))</f>
        <v>0060/CA</v>
      </c>
      <c r="T151" s="2" t="str">
        <f>IF(INDEX('Unités BTE'!$1:$1048576,MATCH(E151,'Unités CA'!D:D,0),5)=0,"",INDEX('Unités BTE'!$1:$1048576,MATCH(E151,'Unités CA'!D:D,0),5))</f>
        <v/>
      </c>
      <c r="U151" s="7">
        <f>IFERROR(INDEX('Prix PRO CA'!$1:$1048576,MATCH(E151,'Prix PRO CA'!D:D,0),10),"")</f>
        <v>247.95</v>
      </c>
      <c r="V151" s="7">
        <f>IFERROR(INDEX('Prix PRO CA'!$1:$1048576,MATCH(E151,'Prix PRO BTE'!D:D,0),10),"")</f>
        <v>168.67</v>
      </c>
      <c r="W151" s="7">
        <f>+IFERROR(INDEX('Prix PRO PCS'!$1:$1048576,MATCH(E151,'Prix PRO PCS'!D:D,0),10),"")</f>
        <v>6.13</v>
      </c>
      <c r="X151" s="148" t="str">
        <f t="shared" si="8"/>
        <v>Oui</v>
      </c>
      <c r="Y151" s="24" t="str">
        <f>IFERROR(INDEX(LigneAchat!$1:$1048576,MATCH(E151,LigneAchat!D:D,0),5),"")</f>
        <v/>
      </c>
      <c r="Z151" s="22">
        <f>INDEX(Articles!$1:$1048576,MATCH(E151,Articles!D:D,0),21)</f>
        <v>755</v>
      </c>
      <c r="AA151" s="22">
        <f t="shared" si="3"/>
        <v>754</v>
      </c>
      <c r="AB151" s="22">
        <f>+INDEX(Articles!$1:$1048576,MATCH(E151,Articles!D:D,0),23)</f>
        <v>1</v>
      </c>
    </row>
    <row r="152" spans="2:28" ht="15.75">
      <c r="B152" s="8" t="str">
        <f>INDEX(Articles!$1:$1048576,MATCH(E152,Articles!D:D,0),6)</f>
        <v>1</v>
      </c>
      <c r="C152" s="8" t="str">
        <f>INDEX(Articles!$1:$1048576,MATCH(E152,Articles!D:D,0),7)</f>
        <v>2019</v>
      </c>
      <c r="D152" s="28" t="str">
        <f>HYPERLINK(INDEX(Articles!$1:$1048576,MATCH(E152,Articles!D:D,0),24),"Lien")</f>
        <v>Lien</v>
      </c>
      <c r="E152" s="3" t="s">
        <v>2555</v>
      </c>
      <c r="F152" s="18" t="str">
        <f>INDEX(Articles!$1:$1048576,MATCH(E152,Articles!D:D,0),5)</f>
        <v>BBE Ø75 CHRYSANTHEME OR À VERT</v>
      </c>
      <c r="G152" s="18" t="str">
        <f>INDEX(Articles!$1:$1048576,MATCH(E152,Articles!D:D,0),8)</f>
        <v>BOMBE</v>
      </c>
      <c r="H152" s="18" t="str">
        <f>INDEX(Articles!$1:$1048576,MATCH(E152,Articles!D:D,0),9)</f>
        <v>SPHERIQUE</v>
      </c>
      <c r="I152" s="8">
        <f>INDEX(Articles!$1:$1048576,MATCH(E152,Articles!D:D,0),10)</f>
        <v>75</v>
      </c>
      <c r="J152" s="18" t="str">
        <f>INDEX(Articles!$1:$1048576,MATCH(E152,Articles!D:D,0),11)</f>
        <v>CHANGEMENT</v>
      </c>
      <c r="K152" s="18" t="str">
        <f>INDEX(Articles!$1:$1048576,MATCH(E152,Articles!D:D,0),12)</f>
        <v>VERT</v>
      </c>
      <c r="L152" s="8" t="str">
        <f>INDEX(Articles!$1:$1048576,MATCH(E152,Articles!D:D,0),13)</f>
        <v>CN</v>
      </c>
      <c r="M152" s="8" t="str">
        <f>INDEX(Articles!$1:$1048576,MATCH(E152,Articles!D:D,0),14)</f>
        <v>F4</v>
      </c>
      <c r="N152" s="8" t="str">
        <f>INDEX(Articles!$1:$1048576,MATCH(E152,Articles!D:D,0),15)</f>
        <v>1.3G</v>
      </c>
      <c r="O152" s="8" t="str">
        <f>INDEX(Articles!$1:$1048576,MATCH(E152,Articles!D:D,0),16)</f>
        <v>1008-F4-69252667</v>
      </c>
      <c r="P152" s="8">
        <f>INDEX(Articles!$1:$1048576,MATCH(E152,Articles!D:D,0),17)*1000</f>
        <v>140</v>
      </c>
      <c r="Q152" s="8" t="str">
        <f>INDEX(Articles!$1:$1048576,MATCH(E152,Articles!D:D,0),18)</f>
        <v>3</v>
      </c>
      <c r="R152" s="8">
        <f>INDEX(Articles!$1:$1048576,MATCH(E152,Articles!D:D,0),19)</f>
        <v>75</v>
      </c>
      <c r="S152" s="2" t="str">
        <f>IF(INDEX('Unités CA'!$1:$1048576,MATCH(E152,'Unités CA'!D:D,0),5)=0,"",INDEX('Unités CA'!$1:$1048576,MATCH(E152,'Unités CA'!D:D,0),5))</f>
        <v>0060/CA</v>
      </c>
      <c r="T152" s="2" t="str">
        <f>IF(INDEX('Unités BTE'!$1:$1048576,MATCH(E152,'Unités CA'!D:D,0),5)=0,"",INDEX('Unités BTE'!$1:$1048576,MATCH(E152,'Unités CA'!D:D,0),5))</f>
        <v/>
      </c>
      <c r="U152" s="7">
        <f>IFERROR(INDEX('Prix PRO CA'!$1:$1048576,MATCH(E152,'Prix PRO CA'!D:D,0),10),"")</f>
        <v>247.95</v>
      </c>
      <c r="V152" s="7">
        <f>IFERROR(INDEX('Prix PRO CA'!$1:$1048576,MATCH(E152,'Prix PRO BTE'!D:D,0),10),"")</f>
        <v>74.48</v>
      </c>
      <c r="W152" s="7">
        <f>+IFERROR(INDEX('Prix PRO PCS'!$1:$1048576,MATCH(E152,'Prix PRO PCS'!D:D,0),10),"")</f>
        <v>6.13</v>
      </c>
      <c r="X152" s="148" t="str">
        <f t="shared" si="8"/>
        <v>Oui</v>
      </c>
      <c r="Y152" s="24" t="str">
        <f>IFERROR(INDEX(LigneAchat!$1:$1048576,MATCH(E152,LigneAchat!D:D,0),5),"")</f>
        <v/>
      </c>
      <c r="Z152" s="22">
        <f>INDEX(Articles!$1:$1048576,MATCH(E152,Articles!D:D,0),21)</f>
        <v>734</v>
      </c>
      <c r="AA152" s="22">
        <f t="shared" si="3"/>
        <v>734</v>
      </c>
      <c r="AB152" s="22">
        <f>+INDEX(Articles!$1:$1048576,MATCH(E152,Articles!D:D,0),23)</f>
        <v>0</v>
      </c>
    </row>
    <row r="153" spans="2:28" ht="15.75">
      <c r="B153" s="8" t="str">
        <f>INDEX(Articles!$1:$1048576,MATCH(E153,Articles!D:D,0),6)</f>
        <v>1</v>
      </c>
      <c r="C153" s="8" t="str">
        <f>INDEX(Articles!$1:$1048576,MATCH(E153,Articles!D:D,0),7)</f>
        <v>2019</v>
      </c>
      <c r="D153" s="28" t="str">
        <f>HYPERLINK(INDEX(Articles!$1:$1048576,MATCH(E153,Articles!D:D,0),24),"Lien")</f>
        <v>Lien</v>
      </c>
      <c r="E153" s="3" t="s">
        <v>2559</v>
      </c>
      <c r="F153" s="18" t="str">
        <f>INDEX(Articles!$1:$1048576,MATCH(E153,Articles!D:D,0),5)</f>
        <v>BBE Ø75 CHRYSANTHEME OR À ARGENT</v>
      </c>
      <c r="G153" s="18" t="str">
        <f>INDEX(Articles!$1:$1048576,MATCH(E153,Articles!D:D,0),8)</f>
        <v>BOMBE</v>
      </c>
      <c r="H153" s="18" t="str">
        <f>INDEX(Articles!$1:$1048576,MATCH(E153,Articles!D:D,0),9)</f>
        <v>SPHERIQUE</v>
      </c>
      <c r="I153" s="8">
        <f>INDEX(Articles!$1:$1048576,MATCH(E153,Articles!D:D,0),10)</f>
        <v>75</v>
      </c>
      <c r="J153" s="18" t="str">
        <f>INDEX(Articles!$1:$1048576,MATCH(E153,Articles!D:D,0),11)</f>
        <v>CHANGEMENT</v>
      </c>
      <c r="K153" s="18" t="str">
        <f>INDEX(Articles!$1:$1048576,MATCH(E153,Articles!D:D,0),12)</f>
        <v>OR</v>
      </c>
      <c r="L153" s="8" t="str">
        <f>INDEX(Articles!$1:$1048576,MATCH(E153,Articles!D:D,0),13)</f>
        <v>CN</v>
      </c>
      <c r="M153" s="8" t="str">
        <f>INDEX(Articles!$1:$1048576,MATCH(E153,Articles!D:D,0),14)</f>
        <v>F4</v>
      </c>
      <c r="N153" s="8" t="str">
        <f>INDEX(Articles!$1:$1048576,MATCH(E153,Articles!D:D,0),15)</f>
        <v>1.3G</v>
      </c>
      <c r="O153" s="8" t="str">
        <f>INDEX(Articles!$1:$1048576,MATCH(E153,Articles!D:D,0),16)</f>
        <v>1008-F4-69252667</v>
      </c>
      <c r="P153" s="8">
        <f>INDEX(Articles!$1:$1048576,MATCH(E153,Articles!D:D,0),17)*1000</f>
        <v>140</v>
      </c>
      <c r="Q153" s="8" t="str">
        <f>INDEX(Articles!$1:$1048576,MATCH(E153,Articles!D:D,0),18)</f>
        <v>3</v>
      </c>
      <c r="R153" s="8">
        <f>INDEX(Articles!$1:$1048576,MATCH(E153,Articles!D:D,0),19)</f>
        <v>75</v>
      </c>
      <c r="S153" s="2" t="str">
        <f>IF(INDEX('Unités CA'!$1:$1048576,MATCH(E153,'Unités CA'!D:D,0),5)=0,"",INDEX('Unités CA'!$1:$1048576,MATCH(E153,'Unités CA'!D:D,0),5))</f>
        <v>0060/CA</v>
      </c>
      <c r="T153" s="2" t="str">
        <f>IF(INDEX('Unités BTE'!$1:$1048576,MATCH(E153,'Unités CA'!D:D,0),5)=0,"",INDEX('Unités BTE'!$1:$1048576,MATCH(E153,'Unités CA'!D:D,0),5))</f>
        <v/>
      </c>
      <c r="U153" s="7">
        <f>IFERROR(INDEX('Prix PRO CA'!$1:$1048576,MATCH(E153,'Prix PRO CA'!D:D,0),10),"")</f>
        <v>247.95</v>
      </c>
      <c r="V153" s="7">
        <f>IFERROR(INDEX('Prix PRO CA'!$1:$1048576,MATCH(E153,'Prix PRO BTE'!D:D,0),10),"")</f>
        <v>181.92</v>
      </c>
      <c r="W153" s="7">
        <f>+IFERROR(INDEX('Prix PRO PCS'!$1:$1048576,MATCH(E153,'Prix PRO PCS'!D:D,0),10),"")</f>
        <v>6.13</v>
      </c>
      <c r="X153" s="148" t="str">
        <f t="shared" si="8"/>
        <v>Oui</v>
      </c>
      <c r="Y153" s="24" t="str">
        <f>IFERROR(INDEX(LigneAchat!$1:$1048576,MATCH(E153,LigneAchat!D:D,0),5),"")</f>
        <v/>
      </c>
      <c r="Z153" s="22">
        <f>INDEX(Articles!$1:$1048576,MATCH(E153,Articles!D:D,0),21)</f>
        <v>970</v>
      </c>
      <c r="AA153" s="22">
        <f t="shared" si="3"/>
        <v>970</v>
      </c>
      <c r="AB153" s="22">
        <f>+INDEX(Articles!$1:$1048576,MATCH(E153,Articles!D:D,0),23)</f>
        <v>0</v>
      </c>
    </row>
    <row r="154" spans="2:28" s="7" customFormat="1" ht="15.75">
      <c r="B154" s="8" t="str">
        <f>INDEX(Articles!$1:$1048576,MATCH(E154,Articles!D:D,0),6)</f>
        <v>1</v>
      </c>
      <c r="C154" s="8" t="str">
        <f>INDEX(Articles!$1:$1048576,MATCH(E154,Articles!D:D,0),7)</f>
        <v/>
      </c>
      <c r="D154" s="28" t="str">
        <f>HYPERLINK(INDEX(Articles!$1:$1048576,MATCH(E154,Articles!D:D,0),24),"Lien")</f>
        <v>Lien</v>
      </c>
      <c r="E154" s="3" t="s">
        <v>2457</v>
      </c>
      <c r="F154" s="18" t="str">
        <f>INDEX(Articles!$1:$1048576,MATCH(E154,Articles!D:D,0),5)</f>
        <v>BBE Ø75 BLEU À ARGENT CENTRE ROUGE + TC ARGENT</v>
      </c>
      <c r="G154" s="18" t="str">
        <f>INDEX(Articles!$1:$1048576,MATCH(E154,Articles!D:D,0),8)</f>
        <v>BOMBE</v>
      </c>
      <c r="H154" s="18" t="str">
        <f>INDEX(Articles!$1:$1048576,MATCH(E154,Articles!D:D,0),9)</f>
        <v>SPHERIQUE</v>
      </c>
      <c r="I154" s="8">
        <f>INDEX(Articles!$1:$1048576,MATCH(E154,Articles!D:D,0),10)</f>
        <v>75</v>
      </c>
      <c r="J154" s="18" t="str">
        <f>INDEX(Articles!$1:$1048576,MATCH(E154,Articles!D:D,0),11)</f>
        <v>CHANGEMENT</v>
      </c>
      <c r="K154" s="18" t="str">
        <f>INDEX(Articles!$1:$1048576,MATCH(E154,Articles!D:D,0),12)</f>
        <v>TRICOLORE</v>
      </c>
      <c r="L154" s="8" t="str">
        <f>INDEX(Articles!$1:$1048576,MATCH(E154,Articles!D:D,0),13)</f>
        <v>CN</v>
      </c>
      <c r="M154" s="8" t="str">
        <f>INDEX(Articles!$1:$1048576,MATCH(E154,Articles!D:D,0),14)</f>
        <v>F4</v>
      </c>
      <c r="N154" s="8" t="str">
        <f>INDEX(Articles!$1:$1048576,MATCH(E154,Articles!D:D,0),15)</f>
        <v>1.3G</v>
      </c>
      <c r="O154" s="8" t="str">
        <f>INDEX(Articles!$1:$1048576,MATCH(E154,Articles!D:D,0),16)</f>
        <v>1008-F4-69252667</v>
      </c>
      <c r="P154" s="8">
        <f>INDEX(Articles!$1:$1048576,MATCH(E154,Articles!D:D,0),17)*1000</f>
        <v>150</v>
      </c>
      <c r="Q154" s="8" t="str">
        <f>INDEX(Articles!$1:$1048576,MATCH(E154,Articles!D:D,0),18)</f>
        <v>3</v>
      </c>
      <c r="R154" s="8">
        <f>INDEX(Articles!$1:$1048576,MATCH(E154,Articles!D:D,0),19)</f>
        <v>75</v>
      </c>
      <c r="S154" s="2" t="str">
        <f>IF(INDEX('Unités CA'!$1:$1048576,MATCH(E154,'Unités CA'!D:D,0),5)=0,"",INDEX('Unités CA'!$1:$1048576,MATCH(E154,'Unités CA'!D:D,0),5))</f>
        <v>0060/CA</v>
      </c>
      <c r="T154" s="2" t="str">
        <f>IF(INDEX('Unités BTE'!$1:$1048576,MATCH(E154,'Unités CA'!D:D,0),5)=0,"",INDEX('Unités BTE'!$1:$1048576,MATCH(E154,'Unités CA'!D:D,0),5))</f>
        <v/>
      </c>
      <c r="U154" s="7">
        <f>IFERROR(INDEX('Prix PRO CA'!$1:$1048576,MATCH(E154,'Prix PRO CA'!D:D,0),10),"")</f>
        <v>236.64</v>
      </c>
      <c r="V154" s="7">
        <f>IFERROR(INDEX('Prix PRO CA'!$1:$1048576,MATCH(E154,'Prix PRO BTE'!D:D,0),10),"")</f>
        <v>124.28</v>
      </c>
      <c r="W154" s="7">
        <f>+IFERROR(INDEX('Prix PRO PCS'!$1:$1048576,MATCH(E154,'Prix PRO PCS'!D:D,0),10),"")</f>
        <v>5.79</v>
      </c>
      <c r="X154" s="148" t="str">
        <f t="shared" si="8"/>
        <v>Oui</v>
      </c>
      <c r="Y154" s="24" t="str">
        <f>IFERROR(INDEX(LigneAchat!$1:$1048576,MATCH(E154,LigneAchat!D:D,0),5),"")</f>
        <v/>
      </c>
      <c r="Z154" s="22">
        <f>INDEX(Articles!$1:$1048576,MATCH(E154,Articles!D:D,0),21)</f>
        <v>3509</v>
      </c>
      <c r="AA154" s="22">
        <f>+Z154-AB154</f>
        <v>3509</v>
      </c>
      <c r="AB154" s="22">
        <f>+INDEX(Articles!$1:$1048576,MATCH(E154,Articles!D:D,0),23)</f>
        <v>0</v>
      </c>
    </row>
    <row r="155" spans="2:28" ht="15.75">
      <c r="B155" s="8" t="str">
        <f>INDEX(Articles!$1:$1048576,MATCH(E155,Articles!D:D,0),6)</f>
        <v>1</v>
      </c>
      <c r="C155" s="8" t="str">
        <f>INDEX(Articles!$1:$1048576,MATCH(E155,Articles!D:D,0),7)</f>
        <v/>
      </c>
      <c r="D155" s="28" t="str">
        <f>HYPERLINK(INDEX(Articles!$1:$1048576,MATCH(E155,Articles!D:D,0),24),"Lien")</f>
        <v>Lien</v>
      </c>
      <c r="E155" s="3" t="s">
        <v>3393</v>
      </c>
      <c r="F155" s="18" t="str">
        <f>INDEX(Articles!$1:$1048576,MATCH(E155,Articles!D:D,0),5)</f>
        <v>BBE Ø75 CERCLE BLEU</v>
      </c>
      <c r="G155" s="18" t="str">
        <f>INDEX(Articles!$1:$1048576,MATCH(E155,Articles!D:D,0),8)</f>
        <v>BOMBE</v>
      </c>
      <c r="H155" s="18" t="str">
        <f>INDEX(Articles!$1:$1048576,MATCH(E155,Articles!D:D,0),9)</f>
        <v>SPHERIQUE</v>
      </c>
      <c r="I155" s="8">
        <f>INDEX(Articles!$1:$1048576,MATCH(E155,Articles!D:D,0),10)</f>
        <v>75</v>
      </c>
      <c r="J155" s="18" t="str">
        <f>INDEX(Articles!$1:$1048576,MATCH(E155,Articles!D:D,0),11)</f>
        <v>FORME</v>
      </c>
      <c r="K155" s="18" t="str">
        <f>INDEX(Articles!$1:$1048576,MATCH(E155,Articles!D:D,0),12)</f>
        <v>BLEU</v>
      </c>
      <c r="L155" s="8" t="str">
        <f>INDEX(Articles!$1:$1048576,MATCH(E155,Articles!D:D,0),13)</f>
        <v>CN</v>
      </c>
      <c r="M155" s="8" t="str">
        <f>INDEX(Articles!$1:$1048576,MATCH(E155,Articles!D:D,0),14)</f>
        <v>F4</v>
      </c>
      <c r="N155" s="8" t="str">
        <f>INDEX(Articles!$1:$1048576,MATCH(E155,Articles!D:D,0),15)</f>
        <v>1.3G</v>
      </c>
      <c r="O155" s="8" t="str">
        <f>INDEX(Articles!$1:$1048576,MATCH(E155,Articles!D:D,0),16)</f>
        <v>1008-F4-69252667</v>
      </c>
      <c r="P155" s="8">
        <f>INDEX(Articles!$1:$1048576,MATCH(E155,Articles!D:D,0),17)*1000</f>
        <v>128</v>
      </c>
      <c r="Q155" s="8" t="str">
        <f>INDEX(Articles!$1:$1048576,MATCH(E155,Articles!D:D,0),18)</f>
        <v>3</v>
      </c>
      <c r="R155" s="8">
        <f>INDEX(Articles!$1:$1048576,MATCH(E155,Articles!D:D,0),19)</f>
        <v>75</v>
      </c>
      <c r="S155" s="2" t="str">
        <f>IF(INDEX('Unités CA'!$1:$1048576,MATCH(E155,'Unités CA'!D:D,0),5)=0,"",INDEX('Unités CA'!$1:$1048576,MATCH(E155,'Unités CA'!D:D,0),5))</f>
        <v>0060/CA</v>
      </c>
      <c r="T155" s="2" t="str">
        <f>IF(INDEX('Unités BTE'!$1:$1048576,MATCH(E155,'Unités CA'!D:D,0),5)=0,"",INDEX('Unités BTE'!$1:$1048576,MATCH(E155,'Unités CA'!D:D,0),5))</f>
        <v/>
      </c>
      <c r="U155" s="7">
        <f>IFERROR(INDEX('Prix PRO CA'!$1:$1048576,MATCH(E155,'Prix PRO CA'!D:D,0),10),"")</f>
        <v>236.64</v>
      </c>
      <c r="V155" s="7">
        <f>IFERROR(INDEX('Prix PRO CA'!$1:$1048576,MATCH(E155,'Prix PRO BTE'!D:D,0),10),"")</f>
        <v>124.28</v>
      </c>
      <c r="W155" s="7">
        <f>+IFERROR(INDEX('Prix PRO PCS'!$1:$1048576,MATCH(E155,'Prix PRO PCS'!D:D,0),10),"")</f>
        <v>5.79</v>
      </c>
      <c r="X155" s="148" t="str">
        <f t="shared" si="8"/>
        <v>Oui</v>
      </c>
      <c r="Y155" s="24" t="str">
        <f>IFERROR(INDEX(LigneAchat!$1:$1048576,MATCH(E155,LigneAchat!D:D,0),5),"")</f>
        <v/>
      </c>
      <c r="Z155" s="22">
        <f>INDEX(Articles!$1:$1048576,MATCH(E155,Articles!D:D,0),21)</f>
        <v>312</v>
      </c>
      <c r="AA155" s="22">
        <f t="shared" ref="AA155:AA166" si="11">+Z155-AB155</f>
        <v>312</v>
      </c>
      <c r="AB155" s="22">
        <f>+INDEX(Articles!$1:$1048576,MATCH(E155,Articles!D:D,0),23)</f>
        <v>0</v>
      </c>
    </row>
    <row r="156" spans="2:28" ht="15.75">
      <c r="B156" s="8" t="str">
        <f>INDEX(Articles!$1:$1048576,MATCH(E156,Articles!D:D,0),6)</f>
        <v>1</v>
      </c>
      <c r="C156" s="8" t="str">
        <f>INDEX(Articles!$1:$1048576,MATCH(E156,Articles!D:D,0),7)</f>
        <v/>
      </c>
      <c r="D156" s="28" t="str">
        <f>HYPERLINK(INDEX(Articles!$1:$1048576,MATCH(E156,Articles!D:D,0),24),"Lien")</f>
        <v>Lien</v>
      </c>
      <c r="E156" s="3" t="s">
        <v>2544</v>
      </c>
      <c r="F156" s="18" t="str">
        <f>INDEX(Articles!$1:$1048576,MATCH(E156,Articles!D:D,0),5)</f>
        <v>BBE Ø75 CERCLE ARGENT</v>
      </c>
      <c r="G156" s="18" t="str">
        <f>INDEX(Articles!$1:$1048576,MATCH(E156,Articles!D:D,0),8)</f>
        <v>BOMBE</v>
      </c>
      <c r="H156" s="18" t="str">
        <f>INDEX(Articles!$1:$1048576,MATCH(E156,Articles!D:D,0),9)</f>
        <v>SPHERIQUE</v>
      </c>
      <c r="I156" s="8">
        <f>INDEX(Articles!$1:$1048576,MATCH(E156,Articles!D:D,0),10)</f>
        <v>75</v>
      </c>
      <c r="J156" s="18" t="str">
        <f>INDEX(Articles!$1:$1048576,MATCH(E156,Articles!D:D,0),11)</f>
        <v>FORME</v>
      </c>
      <c r="K156" s="18" t="str">
        <f>INDEX(Articles!$1:$1048576,MATCH(E156,Articles!D:D,0),12)</f>
        <v>ARGENT</v>
      </c>
      <c r="L156" s="8" t="str">
        <f>INDEX(Articles!$1:$1048576,MATCH(E156,Articles!D:D,0),13)</f>
        <v>CN</v>
      </c>
      <c r="M156" s="8" t="str">
        <f>INDEX(Articles!$1:$1048576,MATCH(E156,Articles!D:D,0),14)</f>
        <v>F4</v>
      </c>
      <c r="N156" s="8" t="str">
        <f>INDEX(Articles!$1:$1048576,MATCH(E156,Articles!D:D,0),15)</f>
        <v>1.3G</v>
      </c>
      <c r="O156" s="8" t="str">
        <f>INDEX(Articles!$1:$1048576,MATCH(E156,Articles!D:D,0),16)</f>
        <v>1008-F4-69252667</v>
      </c>
      <c r="P156" s="8">
        <f>INDEX(Articles!$1:$1048576,MATCH(E156,Articles!D:D,0),17)*1000</f>
        <v>128</v>
      </c>
      <c r="Q156" s="8" t="str">
        <f>INDEX(Articles!$1:$1048576,MATCH(E156,Articles!D:D,0),18)</f>
        <v>3</v>
      </c>
      <c r="R156" s="8">
        <f>INDEX(Articles!$1:$1048576,MATCH(E156,Articles!D:D,0),19)</f>
        <v>75</v>
      </c>
      <c r="S156" s="2" t="str">
        <f>IF(INDEX('Unités CA'!$1:$1048576,MATCH(E156,'Unités CA'!D:D,0),5)=0,"",INDEX('Unités CA'!$1:$1048576,MATCH(E156,'Unités CA'!D:D,0),5))</f>
        <v>0060/CA</v>
      </c>
      <c r="T156" s="2" t="str">
        <f>IF(INDEX('Unités BTE'!$1:$1048576,MATCH(E156,'Unités CA'!D:D,0),5)=0,"",INDEX('Unités BTE'!$1:$1048576,MATCH(E156,'Unités CA'!D:D,0),5))</f>
        <v/>
      </c>
      <c r="U156" s="7">
        <f>IFERROR(INDEX('Prix PRO CA'!$1:$1048576,MATCH(E156,'Prix PRO CA'!D:D,0),10),"")</f>
        <v>236.64</v>
      </c>
      <c r="V156" s="7">
        <f>IFERROR(INDEX('Prix PRO CA'!$1:$1048576,MATCH(E156,'Prix PRO BTE'!D:D,0),10),"")</f>
        <v>124.28</v>
      </c>
      <c r="W156" s="7">
        <f>+IFERROR(INDEX('Prix PRO PCS'!$1:$1048576,MATCH(E156,'Prix PRO PCS'!D:D,0),10),"")</f>
        <v>5.79</v>
      </c>
      <c r="X156" s="148" t="str">
        <f t="shared" si="8"/>
        <v>Oui</v>
      </c>
      <c r="Y156" s="24" t="str">
        <f>IFERROR(INDEX(LigneAchat!$1:$1048576,MATCH(E156,LigneAchat!D:D,0),5),"")</f>
        <v/>
      </c>
      <c r="Z156" s="22">
        <f>INDEX(Articles!$1:$1048576,MATCH(E156,Articles!D:D,0),21)</f>
        <v>957</v>
      </c>
      <c r="AA156" s="22">
        <f t="shared" si="11"/>
        <v>957</v>
      </c>
      <c r="AB156" s="22">
        <f>+INDEX(Articles!$1:$1048576,MATCH(E156,Articles!D:D,0),23)</f>
        <v>0</v>
      </c>
    </row>
    <row r="157" spans="2:28" ht="15.75">
      <c r="B157" s="8" t="str">
        <f>INDEX(Articles!$1:$1048576,MATCH(E157,Articles!D:D,0),6)</f>
        <v>1</v>
      </c>
      <c r="C157" s="8" t="str">
        <f>INDEX(Articles!$1:$1048576,MATCH(E157,Articles!D:D,0),7)</f>
        <v>2019</v>
      </c>
      <c r="D157" s="28" t="str">
        <f>HYPERLINK(INDEX(Articles!$1:$1048576,MATCH(E157,Articles!D:D,0),24),"Lien")</f>
        <v>Lien</v>
      </c>
      <c r="E157" s="3" t="s">
        <v>2541</v>
      </c>
      <c r="F157" s="18" t="str">
        <f>INDEX(Articles!$1:$1048576,MATCH(E157,Articles!D:D,0),5)</f>
        <v>BBE Ø75 CERCLE ROUGE</v>
      </c>
      <c r="G157" s="18" t="str">
        <f>INDEX(Articles!$1:$1048576,MATCH(E157,Articles!D:D,0),8)</f>
        <v>BOMBE</v>
      </c>
      <c r="H157" s="18" t="str">
        <f>INDEX(Articles!$1:$1048576,MATCH(E157,Articles!D:D,0),9)</f>
        <v>SPHERIQUE</v>
      </c>
      <c r="I157" s="8">
        <f>INDEX(Articles!$1:$1048576,MATCH(E157,Articles!D:D,0),10)</f>
        <v>75</v>
      </c>
      <c r="J157" s="18" t="str">
        <f>INDEX(Articles!$1:$1048576,MATCH(E157,Articles!D:D,0),11)</f>
        <v>FORME</v>
      </c>
      <c r="K157" s="18" t="str">
        <f>INDEX(Articles!$1:$1048576,MATCH(E157,Articles!D:D,0),12)</f>
        <v>ROUGE</v>
      </c>
      <c r="L157" s="8" t="str">
        <f>INDEX(Articles!$1:$1048576,MATCH(E157,Articles!D:D,0),13)</f>
        <v>CN</v>
      </c>
      <c r="M157" s="8" t="str">
        <f>INDEX(Articles!$1:$1048576,MATCH(E157,Articles!D:D,0),14)</f>
        <v>F4</v>
      </c>
      <c r="N157" s="8" t="str">
        <f>INDEX(Articles!$1:$1048576,MATCH(E157,Articles!D:D,0),15)</f>
        <v>1.3G</v>
      </c>
      <c r="O157" s="8" t="str">
        <f>INDEX(Articles!$1:$1048576,MATCH(E157,Articles!D:D,0),16)</f>
        <v>1008-F4-69252667</v>
      </c>
      <c r="P157" s="8">
        <f>INDEX(Articles!$1:$1048576,MATCH(E157,Articles!D:D,0),17)*1000</f>
        <v>128</v>
      </c>
      <c r="Q157" s="8" t="str">
        <f>INDEX(Articles!$1:$1048576,MATCH(E157,Articles!D:D,0),18)</f>
        <v>3</v>
      </c>
      <c r="R157" s="8">
        <f>INDEX(Articles!$1:$1048576,MATCH(E157,Articles!D:D,0),19)</f>
        <v>75</v>
      </c>
      <c r="S157" s="2" t="str">
        <f>IF(INDEX('Unités CA'!$1:$1048576,MATCH(E157,'Unités CA'!D:D,0),5)=0,"",INDEX('Unités CA'!$1:$1048576,MATCH(E157,'Unités CA'!D:D,0),5))</f>
        <v>0060/CA</v>
      </c>
      <c r="T157" s="2" t="str">
        <f>IF(INDEX('Unités BTE'!$1:$1048576,MATCH(E157,'Unités CA'!D:D,0),5)=0,"",INDEX('Unités BTE'!$1:$1048576,MATCH(E157,'Unités CA'!D:D,0),5))</f>
        <v/>
      </c>
      <c r="U157" s="7">
        <f>IFERROR(INDEX('Prix PRO CA'!$1:$1048576,MATCH(E157,'Prix PRO CA'!D:D,0),10),"")</f>
        <v>236.64</v>
      </c>
      <c r="V157" s="7">
        <f>IFERROR(INDEX('Prix PRO CA'!$1:$1048576,MATCH(E157,'Prix PRO BTE'!D:D,0),10),"")</f>
        <v>124.28</v>
      </c>
      <c r="W157" s="7">
        <f>+IFERROR(INDEX('Prix PRO PCS'!$1:$1048576,MATCH(E157,'Prix PRO PCS'!D:D,0),10),"")</f>
        <v>5.79</v>
      </c>
      <c r="X157" s="148" t="str">
        <f t="shared" si="8"/>
        <v>Oui</v>
      </c>
      <c r="Y157" s="24" t="str">
        <f>IFERROR(INDEX(LigneAchat!$1:$1048576,MATCH(E157,LigneAchat!D:D,0),5),"")</f>
        <v/>
      </c>
      <c r="Z157" s="22">
        <f>INDEX(Articles!$1:$1048576,MATCH(E157,Articles!D:D,0),21)</f>
        <v>130</v>
      </c>
      <c r="AA157" s="22">
        <f t="shared" si="11"/>
        <v>130</v>
      </c>
      <c r="AB157" s="22">
        <f>+INDEX(Articles!$1:$1048576,MATCH(E157,Articles!D:D,0),23)</f>
        <v>0</v>
      </c>
    </row>
    <row r="158" spans="2:28" ht="15.75">
      <c r="B158" s="8" t="str">
        <f>INDEX(Articles!$1:$1048576,MATCH(E158,Articles!D:D,0),6)</f>
        <v>1</v>
      </c>
      <c r="C158" s="8" t="str">
        <f>INDEX(Articles!$1:$1048576,MATCH(E158,Articles!D:D,0),7)</f>
        <v/>
      </c>
      <c r="D158" s="28" t="str">
        <f>HYPERLINK(INDEX(Articles!$1:$1048576,MATCH(E158,Articles!D:D,0),24),"Lien")</f>
        <v>Lien</v>
      </c>
      <c r="E158" s="3" t="s">
        <v>2547</v>
      </c>
      <c r="F158" s="18" t="str">
        <f>INDEX(Articles!$1:$1048576,MATCH(E158,Articles!D:D,0),5)</f>
        <v>BBE Ø75 CERCLE BLEU CENTRE ROUGE</v>
      </c>
      <c r="G158" s="18" t="str">
        <f>INDEX(Articles!$1:$1048576,MATCH(E158,Articles!D:D,0),8)</f>
        <v>BOMBE</v>
      </c>
      <c r="H158" s="18" t="str">
        <f>INDEX(Articles!$1:$1048576,MATCH(E158,Articles!D:D,0),9)</f>
        <v>SPHERIQUE</v>
      </c>
      <c r="I158" s="8">
        <f>INDEX(Articles!$1:$1048576,MATCH(E158,Articles!D:D,0),10)</f>
        <v>75</v>
      </c>
      <c r="J158" s="18" t="str">
        <f>INDEX(Articles!$1:$1048576,MATCH(E158,Articles!D:D,0),11)</f>
        <v>FORME</v>
      </c>
      <c r="K158" s="18" t="str">
        <f>INDEX(Articles!$1:$1048576,MATCH(E158,Articles!D:D,0),12)</f>
        <v>TRICOLORE</v>
      </c>
      <c r="L158" s="8" t="str">
        <f>INDEX(Articles!$1:$1048576,MATCH(E158,Articles!D:D,0),13)</f>
        <v>CN</v>
      </c>
      <c r="M158" s="8" t="str">
        <f>INDEX(Articles!$1:$1048576,MATCH(E158,Articles!D:D,0),14)</f>
        <v>F4</v>
      </c>
      <c r="N158" s="8" t="str">
        <f>INDEX(Articles!$1:$1048576,MATCH(E158,Articles!D:D,0),15)</f>
        <v>1.3G</v>
      </c>
      <c r="O158" s="8" t="str">
        <f>INDEX(Articles!$1:$1048576,MATCH(E158,Articles!D:D,0),16)</f>
        <v>1008-F4-69252667</v>
      </c>
      <c r="P158" s="8">
        <f>INDEX(Articles!$1:$1048576,MATCH(E158,Articles!D:D,0),17)*1000</f>
        <v>140</v>
      </c>
      <c r="Q158" s="8" t="str">
        <f>INDEX(Articles!$1:$1048576,MATCH(E158,Articles!D:D,0),18)</f>
        <v>3</v>
      </c>
      <c r="R158" s="8">
        <f>INDEX(Articles!$1:$1048576,MATCH(E158,Articles!D:D,0),19)</f>
        <v>75</v>
      </c>
      <c r="S158" s="2" t="str">
        <f>IF(INDEX('Unités CA'!$1:$1048576,MATCH(E158,'Unités CA'!D:D,0),5)=0,"",INDEX('Unités CA'!$1:$1048576,MATCH(E158,'Unités CA'!D:D,0),5))</f>
        <v>0060/CA</v>
      </c>
      <c r="T158" s="2" t="str">
        <f>IF(INDEX('Unités BTE'!$1:$1048576,MATCH(E158,'Unités CA'!D:D,0),5)=0,"",INDEX('Unités BTE'!$1:$1048576,MATCH(E158,'Unités CA'!D:D,0),5))</f>
        <v/>
      </c>
      <c r="U158" s="7">
        <f>IFERROR(INDEX('Prix PRO CA'!$1:$1048576,MATCH(E158,'Prix PRO CA'!D:D,0),10),"")</f>
        <v>236.64</v>
      </c>
      <c r="V158" s="7">
        <f>IFERROR(INDEX('Prix PRO CA'!$1:$1048576,MATCH(E158,'Prix PRO BTE'!D:D,0),10),"")</f>
        <v>124.28</v>
      </c>
      <c r="W158" s="7">
        <f>+IFERROR(INDEX('Prix PRO PCS'!$1:$1048576,MATCH(E158,'Prix PRO PCS'!D:D,0),10),"")</f>
        <v>5.79</v>
      </c>
      <c r="X158" s="148" t="str">
        <f t="shared" si="8"/>
        <v>Oui</v>
      </c>
      <c r="Y158" s="24" t="str">
        <f>IFERROR(INDEX(LigneAchat!$1:$1048576,MATCH(E158,LigneAchat!D:D,0),5),"")</f>
        <v/>
      </c>
      <c r="Z158" s="22">
        <f>INDEX(Articles!$1:$1048576,MATCH(E158,Articles!D:D,0),21)</f>
        <v>1276</v>
      </c>
      <c r="AA158" s="22">
        <f t="shared" si="11"/>
        <v>1276</v>
      </c>
      <c r="AB158" s="22">
        <f>+INDEX(Articles!$1:$1048576,MATCH(E158,Articles!D:D,0),23)</f>
        <v>0</v>
      </c>
    </row>
    <row r="159" spans="2:28" ht="15.75">
      <c r="B159" s="8" t="str">
        <f>INDEX(Articles!$1:$1048576,MATCH(E159,Articles!D:D,0),6)</f>
        <v>1</v>
      </c>
      <c r="C159" s="8" t="str">
        <f>INDEX(Articles!$1:$1048576,MATCH(E159,Articles!D:D,0),7)</f>
        <v/>
      </c>
      <c r="D159" s="28" t="str">
        <f>HYPERLINK(INDEX(Articles!$1:$1048576,MATCH(E159,Articles!D:D,0),24),"Lien")</f>
        <v>Lien</v>
      </c>
      <c r="E159" s="3" t="s">
        <v>2689</v>
      </c>
      <c r="F159" s="18" t="str">
        <f>INDEX(Articles!$1:$1048576,MATCH(E159,Articles!D:D,0),5)</f>
        <v>BBE Ø75 CŒUR ROUGE</v>
      </c>
      <c r="G159" s="18" t="str">
        <f>INDEX(Articles!$1:$1048576,MATCH(E159,Articles!D:D,0),8)</f>
        <v>BOMBE</v>
      </c>
      <c r="H159" s="18" t="str">
        <f>INDEX(Articles!$1:$1048576,MATCH(E159,Articles!D:D,0),9)</f>
        <v>SPHERIQUE</v>
      </c>
      <c r="I159" s="8">
        <f>INDEX(Articles!$1:$1048576,MATCH(E159,Articles!D:D,0),10)</f>
        <v>75</v>
      </c>
      <c r="J159" s="18" t="str">
        <f>INDEX(Articles!$1:$1048576,MATCH(E159,Articles!D:D,0),11)</f>
        <v>FORME</v>
      </c>
      <c r="K159" s="18" t="str">
        <f>INDEX(Articles!$1:$1048576,MATCH(E159,Articles!D:D,0),12)</f>
        <v>ROUGE</v>
      </c>
      <c r="L159" s="8" t="str">
        <f>INDEX(Articles!$1:$1048576,MATCH(E159,Articles!D:D,0),13)</f>
        <v>CN</v>
      </c>
      <c r="M159" s="8" t="str">
        <f>INDEX(Articles!$1:$1048576,MATCH(E159,Articles!D:D,0),14)</f>
        <v>F4</v>
      </c>
      <c r="N159" s="8" t="str">
        <f>INDEX(Articles!$1:$1048576,MATCH(E159,Articles!D:D,0),15)</f>
        <v>1.3G</v>
      </c>
      <c r="O159" s="8" t="str">
        <f>INDEX(Articles!$1:$1048576,MATCH(E159,Articles!D:D,0),16)</f>
        <v>1008-F4-69252667</v>
      </c>
      <c r="P159" s="8">
        <f>INDEX(Articles!$1:$1048576,MATCH(E159,Articles!D:D,0),17)*1000</f>
        <v>128</v>
      </c>
      <c r="Q159" s="8" t="str">
        <f>INDEX(Articles!$1:$1048576,MATCH(E159,Articles!D:D,0),18)</f>
        <v>3</v>
      </c>
      <c r="R159" s="8">
        <f>INDEX(Articles!$1:$1048576,MATCH(E159,Articles!D:D,0),19)</f>
        <v>75</v>
      </c>
      <c r="S159" s="2" t="str">
        <f>IF(INDEX('Unités CA'!$1:$1048576,MATCH(E159,'Unités CA'!D:D,0),5)=0,"",INDEX('Unités CA'!$1:$1048576,MATCH(E159,'Unités CA'!D:D,0),5))</f>
        <v>0060/CA</v>
      </c>
      <c r="T159" s="2" t="str">
        <f>IF(INDEX('Unités BTE'!$1:$1048576,MATCH(E159,'Unités CA'!D:D,0),5)=0,"",INDEX('Unités BTE'!$1:$1048576,MATCH(E159,'Unités CA'!D:D,0),5))</f>
        <v/>
      </c>
      <c r="U159" s="7">
        <f>IFERROR(INDEX('Prix PRO CA'!$1:$1048576,MATCH(E159,'Prix PRO CA'!D:D,0),10),"")</f>
        <v>307.95999999999998</v>
      </c>
      <c r="V159" s="7">
        <f>IFERROR(INDEX('Prix PRO CA'!$1:$1048576,MATCH(E159,'Prix PRO BTE'!D:D,0),10),"")</f>
        <v>241.74</v>
      </c>
      <c r="W159" s="7">
        <f>+IFERROR(INDEX('Prix PRO PCS'!$1:$1048576,MATCH(E159,'Prix PRO PCS'!D:D,0),10),"")</f>
        <v>7.53</v>
      </c>
      <c r="X159" s="148" t="str">
        <f t="shared" si="8"/>
        <v>Oui</v>
      </c>
      <c r="Y159" s="24" t="str">
        <f>IFERROR(INDEX(LigneAchat!$1:$1048576,MATCH(E159,LigneAchat!D:D,0),5),"")</f>
        <v/>
      </c>
      <c r="Z159" s="22">
        <f>INDEX(Articles!$1:$1048576,MATCH(E159,Articles!D:D,0),21)</f>
        <v>2304</v>
      </c>
      <c r="AA159" s="22">
        <f t="shared" si="11"/>
        <v>2304</v>
      </c>
      <c r="AB159" s="22">
        <f>+INDEX(Articles!$1:$1048576,MATCH(E159,Articles!D:D,0),23)</f>
        <v>0</v>
      </c>
    </row>
    <row r="160" spans="2:28" ht="15.75">
      <c r="B160" s="8" t="str">
        <f>INDEX(Articles!$1:$1048576,MATCH(E160,Articles!D:D,0),6)</f>
        <v>1</v>
      </c>
      <c r="C160" s="8" t="str">
        <f>INDEX(Articles!$1:$1048576,MATCH(E160,Articles!D:D,0),7)</f>
        <v/>
      </c>
      <c r="D160" s="28" t="str">
        <f>HYPERLINK(INDEX(Articles!$1:$1048576,MATCH(E160,Articles!D:D,0),24),"Lien")</f>
        <v>Lien</v>
      </c>
      <c r="E160" s="3" t="s">
        <v>2424</v>
      </c>
      <c r="F160" s="18" t="str">
        <f>INDEX(Articles!$1:$1048576,MATCH(E160,Articles!D:D,0),5)</f>
        <v>BBE Ø75 DRAPEAU BLEU/BLANC/ROUGE</v>
      </c>
      <c r="G160" s="18" t="str">
        <f>INDEX(Articles!$1:$1048576,MATCH(E160,Articles!D:D,0),8)</f>
        <v>BOMBE</v>
      </c>
      <c r="H160" s="18" t="str">
        <f>INDEX(Articles!$1:$1048576,MATCH(E160,Articles!D:D,0),9)</f>
        <v>SPHERIQUE</v>
      </c>
      <c r="I160" s="8">
        <f>INDEX(Articles!$1:$1048576,MATCH(E160,Articles!D:D,0),10)</f>
        <v>75</v>
      </c>
      <c r="J160" s="18" t="str">
        <f>INDEX(Articles!$1:$1048576,MATCH(E160,Articles!D:D,0),11)</f>
        <v>FORME</v>
      </c>
      <c r="K160" s="18" t="str">
        <f>INDEX(Articles!$1:$1048576,MATCH(E160,Articles!D:D,0),12)</f>
        <v>TRICOLORE</v>
      </c>
      <c r="L160" s="8" t="str">
        <f>INDEX(Articles!$1:$1048576,MATCH(E160,Articles!D:D,0),13)</f>
        <v>CN</v>
      </c>
      <c r="M160" s="8" t="str">
        <f>INDEX(Articles!$1:$1048576,MATCH(E160,Articles!D:D,0),14)</f>
        <v>F4</v>
      </c>
      <c r="N160" s="8" t="str">
        <f>INDEX(Articles!$1:$1048576,MATCH(E160,Articles!D:D,0),15)</f>
        <v>1.3G</v>
      </c>
      <c r="O160" s="8" t="str">
        <f>INDEX(Articles!$1:$1048576,MATCH(E160,Articles!D:D,0),16)</f>
        <v>1008-F4-69252667</v>
      </c>
      <c r="P160" s="8">
        <f>INDEX(Articles!$1:$1048576,MATCH(E160,Articles!D:D,0),17)*1000</f>
        <v>153</v>
      </c>
      <c r="Q160" s="8" t="str">
        <f>INDEX(Articles!$1:$1048576,MATCH(E160,Articles!D:D,0),18)</f>
        <v>3</v>
      </c>
      <c r="R160" s="8">
        <f>INDEX(Articles!$1:$1048576,MATCH(E160,Articles!D:D,0),19)</f>
        <v>75</v>
      </c>
      <c r="S160" s="2" t="str">
        <f>IF(INDEX('Unités CA'!$1:$1048576,MATCH(E160,'Unités CA'!D:D,0),5)=0,"",INDEX('Unités CA'!$1:$1048576,MATCH(E160,'Unités CA'!D:D,0),5))</f>
        <v>0060/CA</v>
      </c>
      <c r="T160" s="2" t="str">
        <f>IF(INDEX('Unités BTE'!$1:$1048576,MATCH(E160,'Unités CA'!D:D,0),5)=0,"",INDEX('Unités BTE'!$1:$1048576,MATCH(E160,'Unités CA'!D:D,0),5))</f>
        <v/>
      </c>
      <c r="U160" s="7">
        <f>IFERROR(INDEX('Prix PRO CA'!$1:$1048576,MATCH(E160,'Prix PRO CA'!D:D,0),10),"")</f>
        <v>296.54000000000002</v>
      </c>
      <c r="V160" s="7">
        <f>IFERROR(INDEX('Prix PRO CA'!$1:$1048576,MATCH(E160,'Prix PRO BTE'!D:D,0),10),"")</f>
        <v>97.63</v>
      </c>
      <c r="W160" s="7">
        <f>+IFERROR(INDEX('Prix PRO PCS'!$1:$1048576,MATCH(E160,'Prix PRO PCS'!D:D,0),10),"")</f>
        <v>7.2</v>
      </c>
      <c r="X160" s="148" t="str">
        <f t="shared" si="8"/>
        <v>Oui</v>
      </c>
      <c r="Y160" s="24">
        <f>IFERROR(INDEX(LigneAchat!$1:$1048576,MATCH(E160,LigneAchat!D:D,0),5),"")</f>
        <v>44287</v>
      </c>
      <c r="Z160" s="22">
        <f>INDEX(Articles!$1:$1048576,MATCH(E160,Articles!D:D,0),21)</f>
        <v>2010</v>
      </c>
      <c r="AA160" s="22">
        <f t="shared" si="11"/>
        <v>1730</v>
      </c>
      <c r="AB160" s="22">
        <f>+INDEX(Articles!$1:$1048576,MATCH(E160,Articles!D:D,0),23)</f>
        <v>280</v>
      </c>
    </row>
    <row r="161" spans="2:28" ht="15.75">
      <c r="B161" s="8" t="str">
        <f>INDEX(Articles!$1:$1048576,MATCH(E161,Articles!D:D,0),6)</f>
        <v>1</v>
      </c>
      <c r="C161" s="8" t="str">
        <f>INDEX(Articles!$1:$1048576,MATCH(E161,Articles!D:D,0),7)</f>
        <v/>
      </c>
      <c r="D161" s="28" t="str">
        <f>HYPERLINK(INDEX(Articles!$1:$1048576,MATCH(E161,Articles!D:D,0),24),"Lien")</f>
        <v>Lien</v>
      </c>
      <c r="E161" s="3" t="s">
        <v>2471</v>
      </c>
      <c r="F161" s="18" t="str">
        <f>INDEX(Articles!$1:$1048576,MATCH(E161,Articles!D:D,0),5)</f>
        <v>BBE Ø75 MI BLEUE MI ROUGE TRAÎNÉE ARGENT</v>
      </c>
      <c r="G161" s="18" t="str">
        <f>INDEX(Articles!$1:$1048576,MATCH(E161,Articles!D:D,0),8)</f>
        <v>BOMBE</v>
      </c>
      <c r="H161" s="18" t="str">
        <f>INDEX(Articles!$1:$1048576,MATCH(E161,Articles!D:D,0),9)</f>
        <v>SPHERIQUE</v>
      </c>
      <c r="I161" s="8">
        <f>INDEX(Articles!$1:$1048576,MATCH(E161,Articles!D:D,0),10)</f>
        <v>75</v>
      </c>
      <c r="J161" s="18" t="str">
        <f>INDEX(Articles!$1:$1048576,MATCH(E161,Articles!D:D,0),11)</f>
        <v>MI / MI</v>
      </c>
      <c r="K161" s="18" t="str">
        <f>INDEX(Articles!$1:$1048576,MATCH(E161,Articles!D:D,0),12)</f>
        <v>TRICOLORE</v>
      </c>
      <c r="L161" s="8" t="str">
        <f>INDEX(Articles!$1:$1048576,MATCH(E161,Articles!D:D,0),13)</f>
        <v>CN</v>
      </c>
      <c r="M161" s="8" t="str">
        <f>INDEX(Articles!$1:$1048576,MATCH(E161,Articles!D:D,0),14)</f>
        <v>F4</v>
      </c>
      <c r="N161" s="8" t="str">
        <f>INDEX(Articles!$1:$1048576,MATCH(E161,Articles!D:D,0),15)</f>
        <v>1.3G</v>
      </c>
      <c r="O161" s="8" t="str">
        <f>INDEX(Articles!$1:$1048576,MATCH(E161,Articles!D:D,0),16)</f>
        <v>1008-F4-69252667</v>
      </c>
      <c r="P161" s="8">
        <f>INDEX(Articles!$1:$1048576,MATCH(E161,Articles!D:D,0),17)*1000</f>
        <v>140</v>
      </c>
      <c r="Q161" s="8" t="str">
        <f>INDEX(Articles!$1:$1048576,MATCH(E161,Articles!D:D,0),18)</f>
        <v>3</v>
      </c>
      <c r="R161" s="8">
        <f>INDEX(Articles!$1:$1048576,MATCH(E161,Articles!D:D,0),19)</f>
        <v>75</v>
      </c>
      <c r="S161" s="2" t="str">
        <f>IF(INDEX('Unités CA'!$1:$1048576,MATCH(E161,'Unités CA'!D:D,0),5)=0,"",INDEX('Unités CA'!$1:$1048576,MATCH(E161,'Unités CA'!D:D,0),5))</f>
        <v>0060/CA</v>
      </c>
      <c r="T161" s="2" t="str">
        <f>IF(INDEX('Unités BTE'!$1:$1048576,MATCH(E161,'Unités CA'!D:D,0),5)=0,"",INDEX('Unités BTE'!$1:$1048576,MATCH(E161,'Unités CA'!D:D,0),5))</f>
        <v/>
      </c>
      <c r="U161" s="7">
        <f>IFERROR(INDEX('Prix PRO CA'!$1:$1048576,MATCH(E161,'Prix PRO CA'!D:D,0),10),"")</f>
        <v>296.56</v>
      </c>
      <c r="V161" s="7">
        <f>IFERROR(INDEX('Prix PRO CA'!$1:$1048576,MATCH(E161,'Prix PRO BTE'!D:D,0),10),"")</f>
        <v>124.28</v>
      </c>
      <c r="W161" s="7">
        <f>+IFERROR(INDEX('Prix PRO PCS'!$1:$1048576,MATCH(E161,'Prix PRO PCS'!D:D,0),10),"")</f>
        <v>7.2</v>
      </c>
      <c r="X161" s="148" t="str">
        <f t="shared" si="8"/>
        <v>Oui</v>
      </c>
      <c r="Y161" s="24" t="str">
        <f>IFERROR(INDEX(LigneAchat!$1:$1048576,MATCH(E161,LigneAchat!D:D,0),5),"")</f>
        <v/>
      </c>
      <c r="Z161" s="22">
        <f>INDEX(Articles!$1:$1048576,MATCH(E161,Articles!D:D,0),21)</f>
        <v>2744</v>
      </c>
      <c r="AA161" s="22">
        <f t="shared" si="11"/>
        <v>2744</v>
      </c>
      <c r="AB161" s="22">
        <f>+INDEX(Articles!$1:$1048576,MATCH(E161,Articles!D:D,0),23)</f>
        <v>0</v>
      </c>
    </row>
    <row r="162" spans="2:28" ht="15.75">
      <c r="B162" s="8" t="str">
        <f>INDEX(Articles!$1:$1048576,MATCH(E162,Articles!D:D,0),6)</f>
        <v>1</v>
      </c>
      <c r="C162" s="8" t="str">
        <f>INDEX(Articles!$1:$1048576,MATCH(E162,Articles!D:D,0),7)</f>
        <v/>
      </c>
      <c r="D162" s="28" t="str">
        <f>HYPERLINK(INDEX(Articles!$1:$1048576,MATCH(E162,Articles!D:D,0),24),"Lien")</f>
        <v>Lien</v>
      </c>
      <c r="E162" s="3" t="s">
        <v>2475</v>
      </c>
      <c r="F162" s="18" t="str">
        <f>INDEX(Articles!$1:$1048576,MATCH(E162,Articles!D:D,0),5)</f>
        <v>BBE Ø75 MI BLEUE MI FILET D'ARGENT</v>
      </c>
      <c r="G162" s="18" t="str">
        <f>INDEX(Articles!$1:$1048576,MATCH(E162,Articles!D:D,0),8)</f>
        <v>BOMBE</v>
      </c>
      <c r="H162" s="18" t="str">
        <f>INDEX(Articles!$1:$1048576,MATCH(E162,Articles!D:D,0),9)</f>
        <v>SPHERIQUE</v>
      </c>
      <c r="I162" s="8">
        <f>INDEX(Articles!$1:$1048576,MATCH(E162,Articles!D:D,0),10)</f>
        <v>75</v>
      </c>
      <c r="J162" s="18" t="str">
        <f>INDEX(Articles!$1:$1048576,MATCH(E162,Articles!D:D,0),11)</f>
        <v>MI / MI</v>
      </c>
      <c r="K162" s="18" t="str">
        <f>INDEX(Articles!$1:$1048576,MATCH(E162,Articles!D:D,0),12)</f>
        <v>BLEU</v>
      </c>
      <c r="L162" s="8" t="str">
        <f>INDEX(Articles!$1:$1048576,MATCH(E162,Articles!D:D,0),13)</f>
        <v>CN</v>
      </c>
      <c r="M162" s="8" t="str">
        <f>INDEX(Articles!$1:$1048576,MATCH(E162,Articles!D:D,0),14)</f>
        <v>F4</v>
      </c>
      <c r="N162" s="8" t="str">
        <f>INDEX(Articles!$1:$1048576,MATCH(E162,Articles!D:D,0),15)</f>
        <v>1.3G</v>
      </c>
      <c r="O162" s="8" t="str">
        <f>INDEX(Articles!$1:$1048576,MATCH(E162,Articles!D:D,0),16)</f>
        <v>1008-F4-69252667</v>
      </c>
      <c r="P162" s="8">
        <f>INDEX(Articles!$1:$1048576,MATCH(E162,Articles!D:D,0),17)*1000</f>
        <v>140</v>
      </c>
      <c r="Q162" s="8" t="str">
        <f>INDEX(Articles!$1:$1048576,MATCH(E162,Articles!D:D,0),18)</f>
        <v>3</v>
      </c>
      <c r="R162" s="8">
        <f>INDEX(Articles!$1:$1048576,MATCH(E162,Articles!D:D,0),19)</f>
        <v>75</v>
      </c>
      <c r="S162" s="2" t="str">
        <f>IF(INDEX('Unités CA'!$1:$1048576,MATCH(E162,'Unités CA'!D:D,0),5)=0,"",INDEX('Unités CA'!$1:$1048576,MATCH(E162,'Unités CA'!D:D,0),5))</f>
        <v>0060/CA</v>
      </c>
      <c r="T162" s="2" t="str">
        <f>IF(INDEX('Unités BTE'!$1:$1048576,MATCH(E162,'Unités CA'!D:D,0),5)=0,"",INDEX('Unités BTE'!$1:$1048576,MATCH(E162,'Unités CA'!D:D,0),5))</f>
        <v/>
      </c>
      <c r="U162" s="7">
        <f>IFERROR(INDEX('Prix PRO CA'!$1:$1048576,MATCH(E162,'Prix PRO CA'!D:D,0),10),"")</f>
        <v>296.56</v>
      </c>
      <c r="V162" s="7">
        <f>IFERROR(INDEX('Prix PRO CA'!$1:$1048576,MATCH(E162,'Prix PRO BTE'!D:D,0),10),"")</f>
        <v>124.28</v>
      </c>
      <c r="W162" s="7">
        <f>+IFERROR(INDEX('Prix PRO PCS'!$1:$1048576,MATCH(E162,'Prix PRO PCS'!D:D,0),10),"")</f>
        <v>7.2</v>
      </c>
      <c r="X162" s="148" t="str">
        <f t="shared" si="8"/>
        <v>Oui</v>
      </c>
      <c r="Y162" s="24" t="str">
        <f>IFERROR(INDEX(LigneAchat!$1:$1048576,MATCH(E162,LigneAchat!D:D,0),5),"")</f>
        <v/>
      </c>
      <c r="Z162" s="22">
        <f>INDEX(Articles!$1:$1048576,MATCH(E162,Articles!D:D,0),21)</f>
        <v>1216</v>
      </c>
      <c r="AA162" s="22">
        <f t="shared" si="11"/>
        <v>1216</v>
      </c>
      <c r="AB162" s="22">
        <f>+INDEX(Articles!$1:$1048576,MATCH(E162,Articles!D:D,0),23)</f>
        <v>0</v>
      </c>
    </row>
    <row r="163" spans="2:28" ht="15.75">
      <c r="B163" s="8" t="str">
        <f>INDEX(Articles!$1:$1048576,MATCH(E163,Articles!D:D,0),6)</f>
        <v>1</v>
      </c>
      <c r="C163" s="8" t="str">
        <f>INDEX(Articles!$1:$1048576,MATCH(E163,Articles!D:D,0),7)</f>
        <v/>
      </c>
      <c r="D163" s="28" t="str">
        <f>HYPERLINK(INDEX(Articles!$1:$1048576,MATCH(E163,Articles!D:D,0),24),"Lien")</f>
        <v>Lien</v>
      </c>
      <c r="E163" s="3" t="s">
        <v>2478</v>
      </c>
      <c r="F163" s="18" t="str">
        <f>INDEX(Articles!$1:$1048576,MATCH(E163,Articles!D:D,0),5)</f>
        <v>BBE Ø75 MI ROUGE MI FILET D'ARGENT</v>
      </c>
      <c r="G163" s="18" t="str">
        <f>INDEX(Articles!$1:$1048576,MATCH(E163,Articles!D:D,0),8)</f>
        <v>BOMBE</v>
      </c>
      <c r="H163" s="18" t="str">
        <f>INDEX(Articles!$1:$1048576,MATCH(E163,Articles!D:D,0),9)</f>
        <v>SPHERIQUE</v>
      </c>
      <c r="I163" s="8">
        <f>INDEX(Articles!$1:$1048576,MATCH(E163,Articles!D:D,0),10)</f>
        <v>75</v>
      </c>
      <c r="J163" s="18" t="str">
        <f>INDEX(Articles!$1:$1048576,MATCH(E163,Articles!D:D,0),11)</f>
        <v>MI / MI</v>
      </c>
      <c r="K163" s="18" t="str">
        <f>INDEX(Articles!$1:$1048576,MATCH(E163,Articles!D:D,0),12)</f>
        <v>ROUGE</v>
      </c>
      <c r="L163" s="8" t="str">
        <f>INDEX(Articles!$1:$1048576,MATCH(E163,Articles!D:D,0),13)</f>
        <v>CN</v>
      </c>
      <c r="M163" s="8" t="str">
        <f>INDEX(Articles!$1:$1048576,MATCH(E163,Articles!D:D,0),14)</f>
        <v>F4</v>
      </c>
      <c r="N163" s="8" t="str">
        <f>INDEX(Articles!$1:$1048576,MATCH(E163,Articles!D:D,0),15)</f>
        <v>1.3G</v>
      </c>
      <c r="O163" s="8" t="str">
        <f>INDEX(Articles!$1:$1048576,MATCH(E163,Articles!D:D,0),16)</f>
        <v>1008-F4-69252667</v>
      </c>
      <c r="P163" s="8">
        <f>INDEX(Articles!$1:$1048576,MATCH(E163,Articles!D:D,0),17)*1000</f>
        <v>140</v>
      </c>
      <c r="Q163" s="8" t="str">
        <f>INDEX(Articles!$1:$1048576,MATCH(E163,Articles!D:D,0),18)</f>
        <v>3</v>
      </c>
      <c r="R163" s="8">
        <f>INDEX(Articles!$1:$1048576,MATCH(E163,Articles!D:D,0),19)</f>
        <v>75</v>
      </c>
      <c r="S163" s="2" t="str">
        <f>IF(INDEX('Unités CA'!$1:$1048576,MATCH(E163,'Unités CA'!D:D,0),5)=0,"",INDEX('Unités CA'!$1:$1048576,MATCH(E163,'Unités CA'!D:D,0),5))</f>
        <v>0060/CA</v>
      </c>
      <c r="T163" s="2" t="str">
        <f>IF(INDEX('Unités BTE'!$1:$1048576,MATCH(E163,'Unités CA'!D:D,0),5)=0,"",INDEX('Unités BTE'!$1:$1048576,MATCH(E163,'Unités CA'!D:D,0),5))</f>
        <v/>
      </c>
      <c r="U163" s="7">
        <f>IFERROR(INDEX('Prix PRO CA'!$1:$1048576,MATCH(E163,'Prix PRO CA'!D:D,0),10),"")</f>
        <v>296.56</v>
      </c>
      <c r="V163" s="7">
        <f>IFERROR(INDEX('Prix PRO CA'!$1:$1048576,MATCH(E163,'Prix PRO BTE'!D:D,0),10),"")</f>
        <v>124.28</v>
      </c>
      <c r="W163" s="7">
        <f>+IFERROR(INDEX('Prix PRO PCS'!$1:$1048576,MATCH(E163,'Prix PRO PCS'!D:D,0),10),"")</f>
        <v>7.2</v>
      </c>
      <c r="X163" s="148" t="str">
        <f t="shared" si="8"/>
        <v>Oui</v>
      </c>
      <c r="Y163" s="24" t="str">
        <f>IFERROR(INDEX(LigneAchat!$1:$1048576,MATCH(E163,LigneAchat!D:D,0),5),"")</f>
        <v/>
      </c>
      <c r="Z163" s="22">
        <f>INDEX(Articles!$1:$1048576,MATCH(E163,Articles!D:D,0),21)</f>
        <v>1013</v>
      </c>
      <c r="AA163" s="22">
        <f t="shared" si="11"/>
        <v>1013</v>
      </c>
      <c r="AB163" s="22">
        <f>+INDEX(Articles!$1:$1048576,MATCH(E163,Articles!D:D,0),23)</f>
        <v>0</v>
      </c>
    </row>
    <row r="164" spans="2:28" ht="15.75">
      <c r="B164" s="8" t="str">
        <f>INDEX(Articles!$1:$1048576,MATCH(E164,Articles!D:D,0),6)</f>
        <v>1</v>
      </c>
      <c r="C164" s="8" t="str">
        <f>INDEX(Articles!$1:$1048576,MATCH(E164,Articles!D:D,0),7)</f>
        <v/>
      </c>
      <c r="D164" s="28" t="str">
        <f>HYPERLINK(INDEX(Articles!$1:$1048576,MATCH(E164,Articles!D:D,0),24),"Lien")</f>
        <v>Lien</v>
      </c>
      <c r="E164" s="3" t="s">
        <v>2486</v>
      </c>
      <c r="F164" s="18" t="str">
        <f>INDEX(Articles!$1:$1048576,MATCH(E164,Articles!D:D,0),5)</f>
        <v>BBE Ø75 MI ROUGE MI BLEUE + TC ARGENT</v>
      </c>
      <c r="G164" s="18" t="str">
        <f>INDEX(Articles!$1:$1048576,MATCH(E164,Articles!D:D,0),8)</f>
        <v>BOMBE</v>
      </c>
      <c r="H164" s="18" t="str">
        <f>INDEX(Articles!$1:$1048576,MATCH(E164,Articles!D:D,0),9)</f>
        <v>SPHERIQUE</v>
      </c>
      <c r="I164" s="8">
        <f>INDEX(Articles!$1:$1048576,MATCH(E164,Articles!D:D,0),10)</f>
        <v>75</v>
      </c>
      <c r="J164" s="18" t="str">
        <f>INDEX(Articles!$1:$1048576,MATCH(E164,Articles!D:D,0),11)</f>
        <v>MI / MI</v>
      </c>
      <c r="K164" s="18" t="str">
        <f>INDEX(Articles!$1:$1048576,MATCH(E164,Articles!D:D,0),12)</f>
        <v>TRICOLORE</v>
      </c>
      <c r="L164" s="8" t="str">
        <f>INDEX(Articles!$1:$1048576,MATCH(E164,Articles!D:D,0),13)</f>
        <v>CN</v>
      </c>
      <c r="M164" s="8" t="str">
        <f>INDEX(Articles!$1:$1048576,MATCH(E164,Articles!D:D,0),14)</f>
        <v>F4</v>
      </c>
      <c r="N164" s="8" t="str">
        <f>INDEX(Articles!$1:$1048576,MATCH(E164,Articles!D:D,0),15)</f>
        <v>1.3G</v>
      </c>
      <c r="O164" s="8" t="str">
        <f>INDEX(Articles!$1:$1048576,MATCH(E164,Articles!D:D,0),16)</f>
        <v>1008-F4-69252667</v>
      </c>
      <c r="P164" s="8">
        <f>INDEX(Articles!$1:$1048576,MATCH(E164,Articles!D:D,0),17)*1000</f>
        <v>146</v>
      </c>
      <c r="Q164" s="8" t="str">
        <f>INDEX(Articles!$1:$1048576,MATCH(E164,Articles!D:D,0),18)</f>
        <v>3</v>
      </c>
      <c r="R164" s="8">
        <f>INDEX(Articles!$1:$1048576,MATCH(E164,Articles!D:D,0),19)</f>
        <v>75</v>
      </c>
      <c r="S164" s="2" t="str">
        <f>IF(INDEX('Unités CA'!$1:$1048576,MATCH(E164,'Unités CA'!D:D,0),5)=0,"",INDEX('Unités CA'!$1:$1048576,MATCH(E164,'Unités CA'!D:D,0),5))</f>
        <v>0060/CA</v>
      </c>
      <c r="T164" s="2" t="str">
        <f>IF(INDEX('Unités BTE'!$1:$1048576,MATCH(E164,'Unités CA'!D:D,0),5)=0,"",INDEX('Unités BTE'!$1:$1048576,MATCH(E164,'Unités CA'!D:D,0),5))</f>
        <v/>
      </c>
      <c r="U164" s="7">
        <f>IFERROR(INDEX('Prix PRO CA'!$1:$1048576,MATCH(E164,'Prix PRO CA'!D:D,0),10),"")</f>
        <v>247.95</v>
      </c>
      <c r="V164" s="7">
        <f>IFERROR(INDEX('Prix PRO CA'!$1:$1048576,MATCH(E164,'Prix PRO BTE'!D:D,0),10),"")</f>
        <v>124.28</v>
      </c>
      <c r="W164" s="7">
        <f>+IFERROR(INDEX('Prix PRO PCS'!$1:$1048576,MATCH(E164,'Prix PRO PCS'!D:D,0),10),"")</f>
        <v>7.3</v>
      </c>
      <c r="X164" s="148" t="str">
        <f t="shared" si="8"/>
        <v>Oui</v>
      </c>
      <c r="Y164" s="24" t="str">
        <f>IFERROR(INDEX(LigneAchat!$1:$1048576,MATCH(E164,LigneAchat!D:D,0),5),"")</f>
        <v/>
      </c>
      <c r="Z164" s="22">
        <f>INDEX(Articles!$1:$1048576,MATCH(E164,Articles!D:D,0),21)</f>
        <v>2324</v>
      </c>
      <c r="AA164" s="22">
        <f t="shared" si="11"/>
        <v>2324</v>
      </c>
      <c r="AB164" s="22">
        <f>+INDEX(Articles!$1:$1048576,MATCH(E164,Articles!D:D,0),23)</f>
        <v>0</v>
      </c>
    </row>
    <row r="165" spans="2:28" ht="15.75">
      <c r="B165" s="8" t="str">
        <f>INDEX(Articles!$1:$1048576,MATCH(E165,Articles!D:D,0),6)</f>
        <v>1</v>
      </c>
      <c r="C165" s="8" t="str">
        <f>INDEX(Articles!$1:$1048576,MATCH(E165,Articles!D:D,0),7)</f>
        <v/>
      </c>
      <c r="D165" s="28" t="str">
        <f>HYPERLINK(INDEX(Articles!$1:$1048576,MATCH(E165,Articles!D:D,0),24),"Lien")</f>
        <v>Lien</v>
      </c>
      <c r="E165" s="3" t="s">
        <v>2155</v>
      </c>
      <c r="F165" s="18" t="str">
        <f>INDEX(Articles!$1:$1048576,MATCH(E165,Articles!D:D,0),5)</f>
        <v>BBE Ø75 PIVOINE BLEUE PISTIL ARGENT + TC BLEU</v>
      </c>
      <c r="G165" s="18" t="str">
        <f>INDEX(Articles!$1:$1048576,MATCH(E165,Articles!D:D,0),8)</f>
        <v>BOMBE</v>
      </c>
      <c r="H165" s="18" t="str">
        <f>INDEX(Articles!$1:$1048576,MATCH(E165,Articles!D:D,0),9)</f>
        <v>SPHERIQUE</v>
      </c>
      <c r="I165" s="8">
        <f>INDEX(Articles!$1:$1048576,MATCH(E165,Articles!D:D,0),10)</f>
        <v>75</v>
      </c>
      <c r="J165" s="18" t="str">
        <f>INDEX(Articles!$1:$1048576,MATCH(E165,Articles!D:D,0),11)</f>
        <v>PIVOINE</v>
      </c>
      <c r="K165" s="18" t="str">
        <f>INDEX(Articles!$1:$1048576,MATCH(E165,Articles!D:D,0),12)</f>
        <v>BLEU</v>
      </c>
      <c r="L165" s="8" t="str">
        <f>INDEX(Articles!$1:$1048576,MATCH(E165,Articles!D:D,0),13)</f>
        <v>CN</v>
      </c>
      <c r="M165" s="8" t="str">
        <f>INDEX(Articles!$1:$1048576,MATCH(E165,Articles!D:D,0),14)</f>
        <v>F4</v>
      </c>
      <c r="N165" s="8" t="str">
        <f>INDEX(Articles!$1:$1048576,MATCH(E165,Articles!D:D,0),15)</f>
        <v>1.3G</v>
      </c>
      <c r="O165" s="8" t="str">
        <f>INDEX(Articles!$1:$1048576,MATCH(E165,Articles!D:D,0),16)</f>
        <v>1008-F4-69245223</v>
      </c>
      <c r="P165" s="8">
        <f>INDEX(Articles!$1:$1048576,MATCH(E165,Articles!D:D,0),17)*1000</f>
        <v>157</v>
      </c>
      <c r="Q165" s="8" t="str">
        <f>INDEX(Articles!$1:$1048576,MATCH(E165,Articles!D:D,0),18)</f>
        <v>3</v>
      </c>
      <c r="R165" s="8">
        <f>INDEX(Articles!$1:$1048576,MATCH(E165,Articles!D:D,0),19)</f>
        <v>75</v>
      </c>
      <c r="S165" s="2" t="str">
        <f>IF(INDEX('Unités CA'!$1:$1048576,MATCH(E165,'Unités CA'!D:D,0),5)=0,"",INDEX('Unités CA'!$1:$1048576,MATCH(E165,'Unités CA'!D:D,0),5))</f>
        <v>0060/CA</v>
      </c>
      <c r="T165" s="2" t="str">
        <f>IF(INDEX('Unités BTE'!$1:$1048576,MATCH(E165,'Unités CA'!D:D,0),5)=0,"",INDEX('Unités BTE'!$1:$1048576,MATCH(E165,'Unités CA'!D:D,0),5))</f>
        <v/>
      </c>
      <c r="U165" s="7">
        <f>IFERROR(INDEX('Prix PRO CA'!$1:$1048576,MATCH(E165,'Prix PRO CA'!D:D,0),10),"")</f>
        <v>296.56</v>
      </c>
      <c r="V165" s="7">
        <f>IFERROR(INDEX('Prix PRO CA'!$1:$1048576,MATCH(E165,'Prix PRO BTE'!D:D,0),10),"")</f>
        <v>131.30000000000001</v>
      </c>
      <c r="W165" s="7">
        <f>+IFERROR(INDEX('Prix PRO PCS'!$1:$1048576,MATCH(E165,'Prix PRO PCS'!D:D,0),10),"")</f>
        <v>7.2</v>
      </c>
      <c r="X165" s="148" t="str">
        <f t="shared" si="8"/>
        <v>Oui</v>
      </c>
      <c r="Y165" s="24" t="str">
        <f>IFERROR(INDEX(LigneAchat!$1:$1048576,MATCH(E165,LigneAchat!D:D,0),5),"")</f>
        <v/>
      </c>
      <c r="Z165" s="22">
        <f>INDEX(Articles!$1:$1048576,MATCH(E165,Articles!D:D,0),21)</f>
        <v>1415</v>
      </c>
      <c r="AA165" s="22">
        <f t="shared" si="11"/>
        <v>819</v>
      </c>
      <c r="AB165" s="22">
        <f>+INDEX(Articles!$1:$1048576,MATCH(E165,Articles!D:D,0),23)</f>
        <v>596</v>
      </c>
    </row>
    <row r="166" spans="2:28" ht="15.75">
      <c r="B166" s="8" t="str">
        <f>INDEX(Articles!$1:$1048576,MATCH(E166,Articles!D:D,0),6)</f>
        <v>1</v>
      </c>
      <c r="C166" s="8" t="str">
        <f>INDEX(Articles!$1:$1048576,MATCH(E166,Articles!D:D,0),7)</f>
        <v/>
      </c>
      <c r="D166" s="28" t="str">
        <f>HYPERLINK(INDEX(Articles!$1:$1048576,MATCH(E166,Articles!D:D,0),24),"Lien")</f>
        <v>Lien</v>
      </c>
      <c r="E166" s="3" t="s">
        <v>2468</v>
      </c>
      <c r="F166" s="18" t="str">
        <f>INDEX(Articles!$1:$1048576,MATCH(E166,Articles!D:D,0),5)</f>
        <v>BBE Ø75 ROUGE CENTRE BLEU + TC ARGENT</v>
      </c>
      <c r="G166" s="18" t="str">
        <f>INDEX(Articles!$1:$1048576,MATCH(E166,Articles!D:D,0),8)</f>
        <v>BOMBE</v>
      </c>
      <c r="H166" s="18" t="str">
        <f>INDEX(Articles!$1:$1048576,MATCH(E166,Articles!D:D,0),9)</f>
        <v>SPHERIQUE</v>
      </c>
      <c r="I166" s="8">
        <f>INDEX(Articles!$1:$1048576,MATCH(E166,Articles!D:D,0),10)</f>
        <v>75</v>
      </c>
      <c r="J166" s="18" t="str">
        <f>INDEX(Articles!$1:$1048576,MATCH(E166,Articles!D:D,0),11)</f>
        <v>PIVOINE</v>
      </c>
      <c r="K166" s="18" t="str">
        <f>INDEX(Articles!$1:$1048576,MATCH(E166,Articles!D:D,0),12)</f>
        <v>TRICOLORE</v>
      </c>
      <c r="L166" s="8" t="str">
        <f>INDEX(Articles!$1:$1048576,MATCH(E166,Articles!D:D,0),13)</f>
        <v>CN</v>
      </c>
      <c r="M166" s="8" t="str">
        <f>INDEX(Articles!$1:$1048576,MATCH(E166,Articles!D:D,0),14)</f>
        <v>F4</v>
      </c>
      <c r="N166" s="8" t="str">
        <f>INDEX(Articles!$1:$1048576,MATCH(E166,Articles!D:D,0),15)</f>
        <v>1.3G</v>
      </c>
      <c r="O166" s="8" t="str">
        <f>INDEX(Articles!$1:$1048576,MATCH(E166,Articles!D:D,0),16)</f>
        <v>1008-F4-69252667</v>
      </c>
      <c r="P166" s="8">
        <f>INDEX(Articles!$1:$1048576,MATCH(E166,Articles!D:D,0),17)*1000</f>
        <v>156</v>
      </c>
      <c r="Q166" s="8" t="str">
        <f>INDEX(Articles!$1:$1048576,MATCH(E166,Articles!D:D,0),18)</f>
        <v>3</v>
      </c>
      <c r="R166" s="8">
        <f>INDEX(Articles!$1:$1048576,MATCH(E166,Articles!D:D,0),19)</f>
        <v>75</v>
      </c>
      <c r="S166" s="2" t="str">
        <f>IF(INDEX('Unités CA'!$1:$1048576,MATCH(E166,'Unités CA'!D:D,0),5)=0,"",INDEX('Unités CA'!$1:$1048576,MATCH(E166,'Unités CA'!D:D,0),5))</f>
        <v>0060/CA</v>
      </c>
      <c r="T166" s="2" t="str">
        <f>IF(INDEX('Unités BTE'!$1:$1048576,MATCH(E166,'Unités CA'!D:D,0),5)=0,"",INDEX('Unités BTE'!$1:$1048576,MATCH(E166,'Unités CA'!D:D,0),5))</f>
        <v/>
      </c>
      <c r="U166" s="7">
        <f>IFERROR(INDEX('Prix PRO CA'!$1:$1048576,MATCH(E166,'Prix PRO CA'!D:D,0),10),"")</f>
        <v>247.95</v>
      </c>
      <c r="V166" s="7">
        <f>IFERROR(INDEX('Prix PRO CA'!$1:$1048576,MATCH(E166,'Prix PRO BTE'!D:D,0),10),"")</f>
        <v>124.28</v>
      </c>
      <c r="W166" s="7">
        <f>+IFERROR(INDEX('Prix PRO PCS'!$1:$1048576,MATCH(E166,'Prix PRO PCS'!D:D,0),10),"")</f>
        <v>6.13</v>
      </c>
      <c r="X166" s="148" t="str">
        <f t="shared" si="8"/>
        <v>Oui</v>
      </c>
      <c r="Y166" s="24" t="str">
        <f>IFERROR(INDEX(LigneAchat!$1:$1048576,MATCH(E166,LigneAchat!D:D,0),5),"")</f>
        <v/>
      </c>
      <c r="Z166" s="22">
        <f>INDEX(Articles!$1:$1048576,MATCH(E166,Articles!D:D,0),21)</f>
        <v>1955</v>
      </c>
      <c r="AA166" s="22">
        <f t="shared" si="11"/>
        <v>1955</v>
      </c>
      <c r="AB166" s="22">
        <f>+INDEX(Articles!$1:$1048576,MATCH(E166,Articles!D:D,0),23)</f>
        <v>0</v>
      </c>
    </row>
    <row r="167" spans="2:28" ht="15.75">
      <c r="B167" s="8" t="str">
        <f>INDEX(Articles!$1:$1048576,MATCH(E167,Articles!D:D,0),6)</f>
        <v>1</v>
      </c>
      <c r="C167" s="8" t="str">
        <f>INDEX(Articles!$1:$1048576,MATCH(E167,Articles!D:D,0),7)</f>
        <v/>
      </c>
      <c r="D167" s="28" t="str">
        <f>HYPERLINK(INDEX(Articles!$1:$1048576,MATCH(E167,Articles!D:D,0),24),"Lien")</f>
        <v>Lien</v>
      </c>
      <c r="E167" s="3" t="s">
        <v>2149</v>
      </c>
      <c r="F167" s="18" t="str">
        <f>INDEX(Articles!$1:$1048576,MATCH(E167,Articles!D:D,0),5)</f>
        <v>BBE Ø75 PIVOINE ROSE + TC ROSE TRAÎNÉE OR</v>
      </c>
      <c r="G167" s="18" t="str">
        <f>INDEX(Articles!$1:$1048576,MATCH(E167,Articles!D:D,0),8)</f>
        <v>BOMBE</v>
      </c>
      <c r="H167" s="18" t="str">
        <f>INDEX(Articles!$1:$1048576,MATCH(E167,Articles!D:D,0),9)</f>
        <v>SPHERIQUE</v>
      </c>
      <c r="I167" s="8">
        <f>INDEX(Articles!$1:$1048576,MATCH(E167,Articles!D:D,0),10)</f>
        <v>75</v>
      </c>
      <c r="J167" s="18" t="str">
        <f>INDEX(Articles!$1:$1048576,MATCH(E167,Articles!D:D,0),11)</f>
        <v>PIVOINE</v>
      </c>
      <c r="K167" s="18" t="str">
        <f>INDEX(Articles!$1:$1048576,MATCH(E167,Articles!D:D,0),12)</f>
        <v>ROSE</v>
      </c>
      <c r="L167" s="8" t="str">
        <f>INDEX(Articles!$1:$1048576,MATCH(E167,Articles!D:D,0),13)</f>
        <v>CN</v>
      </c>
      <c r="M167" s="8" t="str">
        <f>INDEX(Articles!$1:$1048576,MATCH(E167,Articles!D:D,0),14)</f>
        <v>F4</v>
      </c>
      <c r="N167" s="8" t="str">
        <f>INDEX(Articles!$1:$1048576,MATCH(E167,Articles!D:D,0),15)</f>
        <v>1.3G</v>
      </c>
      <c r="O167" s="8" t="str">
        <f>INDEX(Articles!$1:$1048576,MATCH(E167,Articles!D:D,0),16)</f>
        <v>1008-F4-69245223</v>
      </c>
      <c r="P167" s="8">
        <f>INDEX(Articles!$1:$1048576,MATCH(E167,Articles!D:D,0),17)*1000</f>
        <v>154</v>
      </c>
      <c r="Q167" s="8" t="str">
        <f>INDEX(Articles!$1:$1048576,MATCH(E167,Articles!D:D,0),18)</f>
        <v>3</v>
      </c>
      <c r="R167" s="8">
        <f>INDEX(Articles!$1:$1048576,MATCH(E167,Articles!D:D,0),19)</f>
        <v>75</v>
      </c>
      <c r="S167" s="2" t="str">
        <f>IF(INDEX('Unités CA'!$1:$1048576,MATCH(E167,'Unités CA'!D:D,0),5)=0,"",INDEX('Unités CA'!$1:$1048576,MATCH(E167,'Unités CA'!D:D,0),5))</f>
        <v>0060/CA</v>
      </c>
      <c r="T167" s="2" t="str">
        <f>IF(INDEX('Unités BTE'!$1:$1048576,MATCH(E167,'Unités CA'!D:D,0),5)=0,"",INDEX('Unités BTE'!$1:$1048576,MATCH(E167,'Unités CA'!D:D,0),5))</f>
        <v/>
      </c>
      <c r="U167" s="7">
        <f>IFERROR(INDEX('Prix PRO CA'!$1:$1048576,MATCH(E167,'Prix PRO CA'!D:D,0),10),"")</f>
        <v>302.39999999999998</v>
      </c>
      <c r="V167" s="7">
        <f>IFERROR(INDEX('Prix PRO CA'!$1:$1048576,MATCH(E167,'Prix PRO BTE'!D:D,0),10),"")</f>
        <v>131.28</v>
      </c>
      <c r="W167" s="7">
        <f>+IFERROR(INDEX('Prix PRO PCS'!$1:$1048576,MATCH(E167,'Prix PRO PCS'!D:D,0),10),"")</f>
        <v>7.3</v>
      </c>
      <c r="X167" s="148" t="str">
        <f t="shared" si="8"/>
        <v>Oui</v>
      </c>
      <c r="Y167" s="24" t="str">
        <f>IFERROR(INDEX(LigneAchat!$1:$1048576,MATCH(E167,LigneAchat!D:D,0),5),"")</f>
        <v/>
      </c>
      <c r="Z167" s="22">
        <f>INDEX(Articles!$1:$1048576,MATCH(E167,Articles!D:D,0),21)</f>
        <v>978</v>
      </c>
      <c r="AA167" s="22">
        <f t="shared" ref="AA167:AA181" si="12">+Z167-AB167</f>
        <v>978</v>
      </c>
      <c r="AB167" s="22">
        <f>+INDEX(Articles!$1:$1048576,MATCH(E167,Articles!D:D,0),23)</f>
        <v>0</v>
      </c>
    </row>
    <row r="168" spans="2:28" ht="15.75">
      <c r="B168" s="8" t="str">
        <f>INDEX(Articles!$1:$1048576,MATCH(E168,Articles!D:D,0),6)</f>
        <v>1</v>
      </c>
      <c r="C168" s="8" t="str">
        <f>INDEX(Articles!$1:$1048576,MATCH(E168,Articles!D:D,0),7)</f>
        <v/>
      </c>
      <c r="D168" s="28" t="str">
        <f>HYPERLINK(INDEX(Articles!$1:$1048576,MATCH(E168,Articles!D:D,0),24),"Lien")</f>
        <v>Lien</v>
      </c>
      <c r="E168" s="3" t="s">
        <v>2152</v>
      </c>
      <c r="F168" s="18" t="str">
        <f>INDEX(Articles!$1:$1048576,MATCH(E168,Articles!D:D,0),5)</f>
        <v>BBE Ø75 PIVOINE CITRON + TC CITRON TRAÎNÉE ARGENT</v>
      </c>
      <c r="G168" s="18" t="str">
        <f>INDEX(Articles!$1:$1048576,MATCH(E168,Articles!D:D,0),8)</f>
        <v>BOMBE</v>
      </c>
      <c r="H168" s="18" t="str">
        <f>INDEX(Articles!$1:$1048576,MATCH(E168,Articles!D:D,0),9)</f>
        <v>SPHERIQUE</v>
      </c>
      <c r="I168" s="8">
        <f>INDEX(Articles!$1:$1048576,MATCH(E168,Articles!D:D,0),10)</f>
        <v>75</v>
      </c>
      <c r="J168" s="18" t="str">
        <f>INDEX(Articles!$1:$1048576,MATCH(E168,Articles!D:D,0),11)</f>
        <v>PIVOINE</v>
      </c>
      <c r="K168" s="18" t="str">
        <f>INDEX(Articles!$1:$1048576,MATCH(E168,Articles!D:D,0),12)</f>
        <v>CITRON</v>
      </c>
      <c r="L168" s="8" t="str">
        <f>INDEX(Articles!$1:$1048576,MATCH(E168,Articles!D:D,0),13)</f>
        <v>CN</v>
      </c>
      <c r="M168" s="8" t="str">
        <f>INDEX(Articles!$1:$1048576,MATCH(E168,Articles!D:D,0),14)</f>
        <v>F4</v>
      </c>
      <c r="N168" s="8" t="str">
        <f>INDEX(Articles!$1:$1048576,MATCH(E168,Articles!D:D,0),15)</f>
        <v>1.3G</v>
      </c>
      <c r="O168" s="8" t="str">
        <f>INDEX(Articles!$1:$1048576,MATCH(E168,Articles!D:D,0),16)</f>
        <v>1008-F4-69245223</v>
      </c>
      <c r="P168" s="8">
        <f>INDEX(Articles!$1:$1048576,MATCH(E168,Articles!D:D,0),17)*1000</f>
        <v>154</v>
      </c>
      <c r="Q168" s="8" t="str">
        <f>INDEX(Articles!$1:$1048576,MATCH(E168,Articles!D:D,0),18)</f>
        <v>3</v>
      </c>
      <c r="R168" s="8">
        <f>INDEX(Articles!$1:$1048576,MATCH(E168,Articles!D:D,0),19)</f>
        <v>75</v>
      </c>
      <c r="S168" s="2" t="str">
        <f>IF(INDEX('Unités CA'!$1:$1048576,MATCH(E168,'Unités CA'!D:D,0),5)=0,"",INDEX('Unités CA'!$1:$1048576,MATCH(E168,'Unités CA'!D:D,0),5))</f>
        <v>0060/CA</v>
      </c>
      <c r="T168" s="2" t="str">
        <f>IF(INDEX('Unités BTE'!$1:$1048576,MATCH(E168,'Unités CA'!D:D,0),5)=0,"",INDEX('Unités BTE'!$1:$1048576,MATCH(E168,'Unités CA'!D:D,0),5))</f>
        <v/>
      </c>
      <c r="U168" s="7">
        <f>IFERROR(INDEX('Prix PRO CA'!$1:$1048576,MATCH(E168,'Prix PRO CA'!D:D,0),10),"")</f>
        <v>302.39999999999998</v>
      </c>
      <c r="V168" s="7">
        <f>IFERROR(INDEX('Prix PRO CA'!$1:$1048576,MATCH(E168,'Prix PRO BTE'!D:D,0),10),"")</f>
        <v>131.30000000000001</v>
      </c>
      <c r="W168" s="7">
        <f>+IFERROR(INDEX('Prix PRO PCS'!$1:$1048576,MATCH(E168,'Prix PRO PCS'!D:D,0),10),"")</f>
        <v>7.3</v>
      </c>
      <c r="X168" s="148" t="str">
        <f t="shared" si="8"/>
        <v>Oui</v>
      </c>
      <c r="Y168" s="24" t="str">
        <f>IFERROR(INDEX(LigneAchat!$1:$1048576,MATCH(E168,LigneAchat!D:D,0),5),"")</f>
        <v/>
      </c>
      <c r="Z168" s="22">
        <f>INDEX(Articles!$1:$1048576,MATCH(E168,Articles!D:D,0),21)</f>
        <v>1149</v>
      </c>
      <c r="AA168" s="22">
        <f t="shared" si="12"/>
        <v>1149</v>
      </c>
      <c r="AB168" s="22">
        <f>+INDEX(Articles!$1:$1048576,MATCH(E168,Articles!D:D,0),23)</f>
        <v>0</v>
      </c>
    </row>
    <row r="169" spans="2:28" ht="15.75">
      <c r="B169" s="8" t="str">
        <f>INDEX(Articles!$1:$1048576,MATCH(E169,Articles!D:D,0),6)</f>
        <v>1</v>
      </c>
      <c r="C169" s="8" t="str">
        <f>INDEX(Articles!$1:$1048576,MATCH(E169,Articles!D:D,0),7)</f>
        <v/>
      </c>
      <c r="D169" s="28" t="str">
        <f>HYPERLINK(INDEX(Articles!$1:$1048576,MATCH(E169,Articles!D:D,0),24),"Lien")</f>
        <v>Lien</v>
      </c>
      <c r="E169" s="3" t="s">
        <v>2632</v>
      </c>
      <c r="F169" s="18" t="str">
        <f>INDEX(Articles!$1:$1048576,MATCH(E169,Articles!D:D,0),5)</f>
        <v>BBE Ø75 FEUILLES JAUNES</v>
      </c>
      <c r="G169" s="18" t="str">
        <f>INDEX(Articles!$1:$1048576,MATCH(E169,Articles!D:D,0),8)</f>
        <v>BOMBE</v>
      </c>
      <c r="H169" s="18" t="str">
        <f>INDEX(Articles!$1:$1048576,MATCH(E169,Articles!D:D,0),9)</f>
        <v>SPHERIQUE</v>
      </c>
      <c r="I169" s="8">
        <f>INDEX(Articles!$1:$1048576,MATCH(E169,Articles!D:D,0),10)</f>
        <v>75</v>
      </c>
      <c r="J169" s="18" t="str">
        <f>INDEX(Articles!$1:$1048576,MATCH(E169,Articles!D:D,0),11)</f>
        <v>PLEUREUR</v>
      </c>
      <c r="K169" s="18" t="str">
        <f>INDEX(Articles!$1:$1048576,MATCH(E169,Articles!D:D,0),12)</f>
        <v>JAUNE</v>
      </c>
      <c r="L169" s="8" t="str">
        <f>INDEX(Articles!$1:$1048576,MATCH(E169,Articles!D:D,0),13)</f>
        <v>CN</v>
      </c>
      <c r="M169" s="8" t="str">
        <f>INDEX(Articles!$1:$1048576,MATCH(E169,Articles!D:D,0),14)</f>
        <v>F4</v>
      </c>
      <c r="N169" s="8" t="str">
        <f>INDEX(Articles!$1:$1048576,MATCH(E169,Articles!D:D,0),15)</f>
        <v>1.3G</v>
      </c>
      <c r="O169" s="8" t="str">
        <f>INDEX(Articles!$1:$1048576,MATCH(E169,Articles!D:D,0),16)</f>
        <v>1008-F4-69252666</v>
      </c>
      <c r="P169" s="8">
        <f>INDEX(Articles!$1:$1048576,MATCH(E169,Articles!D:D,0),17)*1000</f>
        <v>125</v>
      </c>
      <c r="Q169" s="8" t="str">
        <f>INDEX(Articles!$1:$1048576,MATCH(E169,Articles!D:D,0),18)</f>
        <v>3</v>
      </c>
      <c r="R169" s="8">
        <f>INDEX(Articles!$1:$1048576,MATCH(E169,Articles!D:D,0),19)</f>
        <v>75</v>
      </c>
      <c r="S169" s="2" t="str">
        <f>IF(INDEX('Unités CA'!$1:$1048576,MATCH(E169,'Unités CA'!D:D,0),5)=0,"",INDEX('Unités CA'!$1:$1048576,MATCH(E169,'Unités CA'!D:D,0),5))</f>
        <v>0060/CA</v>
      </c>
      <c r="T169" s="2" t="str">
        <f>IF(INDEX('Unités BTE'!$1:$1048576,MATCH(E169,'Unités CA'!D:D,0),5)=0,"",INDEX('Unités BTE'!$1:$1048576,MATCH(E169,'Unités CA'!D:D,0),5))</f>
        <v/>
      </c>
      <c r="U169" s="7">
        <f>IFERROR(INDEX('Prix PRO CA'!$1:$1048576,MATCH(E169,'Prix PRO CA'!D:D,0),10),"")</f>
        <v>307.97000000000003</v>
      </c>
      <c r="V169" s="7">
        <f>IFERROR(INDEX('Prix PRO CA'!$1:$1048576,MATCH(E169,'Prix PRO BTE'!D:D,0),10),"")</f>
        <v>143.55000000000001</v>
      </c>
      <c r="W169" s="7">
        <f>+IFERROR(INDEX('Prix PRO PCS'!$1:$1048576,MATCH(E169,'Prix PRO PCS'!D:D,0),10),"")</f>
        <v>7.53</v>
      </c>
      <c r="X169" s="148" t="str">
        <f t="shared" si="8"/>
        <v>Oui</v>
      </c>
      <c r="Y169" s="24">
        <f>IFERROR(INDEX(LigneAchat!$1:$1048576,MATCH(E169,LigneAchat!D:D,0),5),"")</f>
        <v>44287</v>
      </c>
      <c r="Z169" s="22">
        <f>INDEX(Articles!$1:$1048576,MATCH(E169,Articles!D:D,0),21)</f>
        <v>362</v>
      </c>
      <c r="AA169" s="22">
        <f t="shared" si="12"/>
        <v>362</v>
      </c>
      <c r="AB169" s="22">
        <f>+INDEX(Articles!$1:$1048576,MATCH(E169,Articles!D:D,0),23)</f>
        <v>0</v>
      </c>
    </row>
    <row r="170" spans="2:28" ht="15.75">
      <c r="B170" s="8" t="str">
        <f>INDEX(Articles!$1:$1048576,MATCH(E170,Articles!D:D,0),6)</f>
        <v>1</v>
      </c>
      <c r="C170" s="8" t="str">
        <f>INDEX(Articles!$1:$1048576,MATCH(E170,Articles!D:D,0),7)</f>
        <v/>
      </c>
      <c r="D170" s="28" t="str">
        <f>HYPERLINK(INDEX(Articles!$1:$1048576,MATCH(E170,Articles!D:D,0),24),"Lien")</f>
        <v>Lien</v>
      </c>
      <c r="E170" s="3" t="s">
        <v>2635</v>
      </c>
      <c r="F170" s="18" t="str">
        <f>INDEX(Articles!$1:$1048576,MATCH(E170,Articles!D:D,0),5)</f>
        <v>BBE Ø75 FEUILLES VERTES</v>
      </c>
      <c r="G170" s="18" t="str">
        <f>INDEX(Articles!$1:$1048576,MATCH(E170,Articles!D:D,0),8)</f>
        <v>BOMBE</v>
      </c>
      <c r="H170" s="18" t="str">
        <f>INDEX(Articles!$1:$1048576,MATCH(E170,Articles!D:D,0),9)</f>
        <v>SPHERIQUE</v>
      </c>
      <c r="I170" s="8">
        <f>INDEX(Articles!$1:$1048576,MATCH(E170,Articles!D:D,0),10)</f>
        <v>75</v>
      </c>
      <c r="J170" s="18" t="str">
        <f>INDEX(Articles!$1:$1048576,MATCH(E170,Articles!D:D,0),11)</f>
        <v>PLEUREUR</v>
      </c>
      <c r="K170" s="18" t="str">
        <f>INDEX(Articles!$1:$1048576,MATCH(E170,Articles!D:D,0),12)</f>
        <v>VERT</v>
      </c>
      <c r="L170" s="8" t="str">
        <f>INDEX(Articles!$1:$1048576,MATCH(E170,Articles!D:D,0),13)</f>
        <v>CN</v>
      </c>
      <c r="M170" s="8" t="str">
        <f>INDEX(Articles!$1:$1048576,MATCH(E170,Articles!D:D,0),14)</f>
        <v>F4</v>
      </c>
      <c r="N170" s="8" t="str">
        <f>INDEX(Articles!$1:$1048576,MATCH(E170,Articles!D:D,0),15)</f>
        <v>1.3G</v>
      </c>
      <c r="O170" s="8" t="str">
        <f>INDEX(Articles!$1:$1048576,MATCH(E170,Articles!D:D,0),16)</f>
        <v>1008-F4-69252666</v>
      </c>
      <c r="P170" s="8">
        <f>INDEX(Articles!$1:$1048576,MATCH(E170,Articles!D:D,0),17)*1000</f>
        <v>125</v>
      </c>
      <c r="Q170" s="8" t="str">
        <f>INDEX(Articles!$1:$1048576,MATCH(E170,Articles!D:D,0),18)</f>
        <v>3</v>
      </c>
      <c r="R170" s="8">
        <f>INDEX(Articles!$1:$1048576,MATCH(E170,Articles!D:D,0),19)</f>
        <v>75</v>
      </c>
      <c r="S170" s="2" t="str">
        <f>IF(INDEX('Unités CA'!$1:$1048576,MATCH(E170,'Unités CA'!D:D,0),5)=0,"",INDEX('Unités CA'!$1:$1048576,MATCH(E170,'Unités CA'!D:D,0),5))</f>
        <v>0060/CA</v>
      </c>
      <c r="T170" s="2" t="str">
        <f>IF(INDEX('Unités BTE'!$1:$1048576,MATCH(E170,'Unités CA'!D:D,0),5)=0,"",INDEX('Unités BTE'!$1:$1048576,MATCH(E170,'Unités CA'!D:D,0),5))</f>
        <v/>
      </c>
      <c r="U170" s="7">
        <f>IFERROR(INDEX('Prix PRO CA'!$1:$1048576,MATCH(E170,'Prix PRO CA'!D:D,0),10),"")</f>
        <v>307.97000000000003</v>
      </c>
      <c r="V170" s="7">
        <f>IFERROR(INDEX('Prix PRO CA'!$1:$1048576,MATCH(E170,'Prix PRO BTE'!D:D,0),10),"")</f>
        <v>143.55000000000001</v>
      </c>
      <c r="W170" s="7">
        <f>+IFERROR(INDEX('Prix PRO PCS'!$1:$1048576,MATCH(E170,'Prix PRO PCS'!D:D,0),10),"")</f>
        <v>7.53</v>
      </c>
      <c r="X170" s="148" t="str">
        <f t="shared" si="8"/>
        <v>Oui</v>
      </c>
      <c r="Y170" s="24" t="str">
        <f>IFERROR(INDEX(LigneAchat!$1:$1048576,MATCH(E170,LigneAchat!D:D,0),5),"")</f>
        <v/>
      </c>
      <c r="Z170" s="22">
        <f>INDEX(Articles!$1:$1048576,MATCH(E170,Articles!D:D,0),21)</f>
        <v>927</v>
      </c>
      <c r="AA170" s="22">
        <f t="shared" si="12"/>
        <v>927</v>
      </c>
      <c r="AB170" s="22">
        <f>+INDEX(Articles!$1:$1048576,MATCH(E170,Articles!D:D,0),23)</f>
        <v>0</v>
      </c>
    </row>
    <row r="171" spans="2:28" ht="15.75">
      <c r="B171" s="8" t="str">
        <f>INDEX(Articles!$1:$1048576,MATCH(E171,Articles!D:D,0),6)</f>
        <v>1</v>
      </c>
      <c r="C171" s="8" t="str">
        <f>INDEX(Articles!$1:$1048576,MATCH(E171,Articles!D:D,0),7)</f>
        <v/>
      </c>
      <c r="D171" s="28" t="str">
        <f>HYPERLINK(INDEX(Articles!$1:$1048576,MATCH(E171,Articles!D:D,0),24),"Lien")</f>
        <v>Lien</v>
      </c>
      <c r="E171" s="3" t="s">
        <v>2638</v>
      </c>
      <c r="F171" s="18" t="str">
        <f>INDEX(Articles!$1:$1048576,MATCH(E171,Articles!D:D,0),5)</f>
        <v>BBE Ø75 FEUILLES MULTICOLORE</v>
      </c>
      <c r="G171" s="18" t="str">
        <f>INDEX(Articles!$1:$1048576,MATCH(E171,Articles!D:D,0),8)</f>
        <v>BOMBE</v>
      </c>
      <c r="H171" s="18" t="str">
        <f>INDEX(Articles!$1:$1048576,MATCH(E171,Articles!D:D,0),9)</f>
        <v>SPHERIQUE</v>
      </c>
      <c r="I171" s="8">
        <f>INDEX(Articles!$1:$1048576,MATCH(E171,Articles!D:D,0),10)</f>
        <v>75</v>
      </c>
      <c r="J171" s="18" t="str">
        <f>INDEX(Articles!$1:$1048576,MATCH(E171,Articles!D:D,0),11)</f>
        <v>PLEUREUR</v>
      </c>
      <c r="K171" s="18" t="str">
        <f>INDEX(Articles!$1:$1048576,MATCH(E171,Articles!D:D,0),12)</f>
        <v>MULTICOLORE</v>
      </c>
      <c r="L171" s="8" t="str">
        <f>INDEX(Articles!$1:$1048576,MATCH(E171,Articles!D:D,0),13)</f>
        <v>CN</v>
      </c>
      <c r="M171" s="8" t="str">
        <f>INDEX(Articles!$1:$1048576,MATCH(E171,Articles!D:D,0),14)</f>
        <v>F4</v>
      </c>
      <c r="N171" s="8" t="str">
        <f>INDEX(Articles!$1:$1048576,MATCH(E171,Articles!D:D,0),15)</f>
        <v>1.3G</v>
      </c>
      <c r="O171" s="8" t="str">
        <f>INDEX(Articles!$1:$1048576,MATCH(E171,Articles!D:D,0),16)</f>
        <v>1008-F4-69252666</v>
      </c>
      <c r="P171" s="8">
        <f>INDEX(Articles!$1:$1048576,MATCH(E171,Articles!D:D,0),17)*1000</f>
        <v>125</v>
      </c>
      <c r="Q171" s="8" t="str">
        <f>INDEX(Articles!$1:$1048576,MATCH(E171,Articles!D:D,0),18)</f>
        <v>3</v>
      </c>
      <c r="R171" s="8">
        <f>INDEX(Articles!$1:$1048576,MATCH(E171,Articles!D:D,0),19)</f>
        <v>75</v>
      </c>
      <c r="S171" s="2" t="str">
        <f>IF(INDEX('Unités CA'!$1:$1048576,MATCH(E171,'Unités CA'!D:D,0),5)=0,"",INDEX('Unités CA'!$1:$1048576,MATCH(E171,'Unités CA'!D:D,0),5))</f>
        <v>0060/CA</v>
      </c>
      <c r="T171" s="2" t="str">
        <f>IF(INDEX('Unités BTE'!$1:$1048576,MATCH(E171,'Unités CA'!D:D,0),5)=0,"",INDEX('Unités BTE'!$1:$1048576,MATCH(E171,'Unités CA'!D:D,0),5))</f>
        <v/>
      </c>
      <c r="U171" s="7">
        <f>IFERROR(INDEX('Prix PRO CA'!$1:$1048576,MATCH(E171,'Prix PRO CA'!D:D,0),10),"")</f>
        <v>307.97000000000003</v>
      </c>
      <c r="V171" s="7">
        <f>IFERROR(INDEX('Prix PRO CA'!$1:$1048576,MATCH(E171,'Prix PRO BTE'!D:D,0),10),"")</f>
        <v>108.63</v>
      </c>
      <c r="W171" s="7">
        <f>+IFERROR(INDEX('Prix PRO PCS'!$1:$1048576,MATCH(E171,'Prix PRO PCS'!D:D,0),10),"")</f>
        <v>7.53</v>
      </c>
      <c r="X171" s="148" t="str">
        <f t="shared" si="8"/>
        <v>Oui</v>
      </c>
      <c r="Y171" s="24" t="str">
        <f>IFERROR(INDEX(LigneAchat!$1:$1048576,MATCH(E171,LigneAchat!D:D,0),5),"")</f>
        <v/>
      </c>
      <c r="Z171" s="22">
        <f>INDEX(Articles!$1:$1048576,MATCH(E171,Articles!D:D,0),21)</f>
        <v>2637</v>
      </c>
      <c r="AA171" s="22">
        <f t="shared" si="12"/>
        <v>2637</v>
      </c>
      <c r="AB171" s="22">
        <f>+INDEX(Articles!$1:$1048576,MATCH(E171,Articles!D:D,0),23)</f>
        <v>0</v>
      </c>
    </row>
    <row r="172" spans="2:28" s="87" customFormat="1" ht="31.5" customHeight="1">
      <c r="B172" s="2" t="str">
        <f>INDEX(Articles!$1:$1048576,MATCH(E172,Articles!D:D,0),6)</f>
        <v>1</v>
      </c>
      <c r="C172" s="2" t="str">
        <f>INDEX(Articles!$1:$1048576,MATCH(E172,Articles!D:D,0),7)</f>
        <v/>
      </c>
      <c r="D172" s="88" t="str">
        <f>HYPERLINK(INDEX(Articles!$1:$1048576,MATCH(E172,Articles!D:D,0),24),"Lien")</f>
        <v>Lien</v>
      </c>
      <c r="E172" s="93" t="s">
        <v>1584</v>
      </c>
      <c r="F172" s="9" t="str">
        <f>INDEX(Articles!$1:$1048576,MATCH(E172,Articles!D:D,0),5)</f>
        <v>BBE NAUTIQUE Ø75 FILET D'OR + TC FILET D'OR</v>
      </c>
      <c r="G172" s="9" t="str">
        <f>INDEX(Articles!$1:$1048576,MATCH(E172,Articles!D:D,0),8)</f>
        <v>BOMBE</v>
      </c>
      <c r="H172" s="9" t="str">
        <f>INDEX(Articles!$1:$1048576,MATCH(E172,Articles!D:D,0),9)</f>
        <v>NAUTIQUE</v>
      </c>
      <c r="I172" s="2">
        <f>INDEX(Articles!$1:$1048576,MATCH(E172,Articles!D:D,0),10)</f>
        <v>75</v>
      </c>
      <c r="J172" s="9" t="str">
        <f>INDEX(Articles!$1:$1048576,MATCH(E172,Articles!D:D,0),11)</f>
        <v>NAUTIQUE</v>
      </c>
      <c r="K172" s="9" t="str">
        <f>INDEX(Articles!$1:$1048576,MATCH(E172,Articles!D:D,0),12)</f>
        <v>KAMURO</v>
      </c>
      <c r="L172" s="2" t="str">
        <f>INDEX(Articles!$1:$1048576,MATCH(E172,Articles!D:D,0),13)</f>
        <v>CN</v>
      </c>
      <c r="M172" s="2" t="str">
        <f>INDEX(Articles!$1:$1048576,MATCH(E172,Articles!D:D,0),14)</f>
        <v>F4</v>
      </c>
      <c r="N172" s="2" t="str">
        <f>INDEX(Articles!$1:$1048576,MATCH(E172,Articles!D:D,0),15)</f>
        <v>1.3G</v>
      </c>
      <c r="O172" s="2" t="str">
        <f>INDEX(Articles!$1:$1048576,MATCH(E172,Articles!D:D,0),16)</f>
        <v>1170-F4-02748</v>
      </c>
      <c r="P172" s="2">
        <f>INDEX(Articles!$1:$1048576,MATCH(E172,Articles!D:D,0),17)*1000</f>
        <v>124</v>
      </c>
      <c r="Q172" s="2" t="str">
        <f>INDEX(Articles!$1:$1048576,MATCH(E172,Articles!D:D,0),18)</f>
        <v>3,5</v>
      </c>
      <c r="R172" s="2">
        <f>INDEX(Articles!$1:$1048576,MATCH(E172,Articles!D:D,0),19)</f>
        <v>230</v>
      </c>
      <c r="S172" s="2" t="str">
        <f>IF(INDEX('Unités CA'!$1:$1048576,MATCH(E172,'Unités CA'!D:D,0),5)=0,"",INDEX('Unités CA'!$1:$1048576,MATCH(E172,'Unités CA'!D:D,0),5))</f>
        <v>0060/CA</v>
      </c>
      <c r="T172" s="2" t="str">
        <f>IF(INDEX('Unités BTE'!$1:$1048576,MATCH(E172,'Unités CA'!D:D,0),5)=0,"",INDEX('Unités BTE'!$1:$1048576,MATCH(E172,'Unités CA'!D:D,0),5))</f>
        <v/>
      </c>
      <c r="U172" s="87">
        <f>IFERROR(INDEX('Prix PRO CA'!$1:$1048576,MATCH(E172,'Prix PRO CA'!D:D,0),10),"")</f>
        <v>542.13</v>
      </c>
      <c r="V172" s="87" t="str">
        <f>IFERROR(INDEX('Prix PRO CA'!$1:$1048576,MATCH(E172,'Prix PRO BTE'!D:D,0),10),"")</f>
        <v/>
      </c>
      <c r="W172" s="87">
        <f>+IFERROR(INDEX('Prix PRO PCS'!$1:$1048576,MATCH(E172,'Prix PRO PCS'!D:D,0),10),"")</f>
        <v>11.2</v>
      </c>
      <c r="X172" s="148" t="str">
        <f t="shared" si="8"/>
        <v>Non</v>
      </c>
      <c r="Y172" s="89">
        <f>IFERROR(INDEX(LigneAchat!$1:$1048576,MATCH(E172,LigneAchat!D:D,0),5),"")</f>
        <v>44287</v>
      </c>
      <c r="Z172" s="90">
        <f>INDEX(Articles!$1:$1048576,MATCH(E172,Articles!D:D,0),21)</f>
        <v>0</v>
      </c>
      <c r="AA172" s="90">
        <f t="shared" si="12"/>
        <v>0</v>
      </c>
      <c r="AB172" s="90">
        <f>+INDEX(Articles!$1:$1048576,MATCH(E172,Articles!D:D,0),23)</f>
        <v>0</v>
      </c>
    </row>
    <row r="173" spans="2:28" ht="15.75">
      <c r="B173" s="8" t="str">
        <f>INDEX(Articles!$1:$1048576,MATCH(E173,Articles!D:D,0),6)</f>
        <v>1</v>
      </c>
      <c r="C173" s="8" t="str">
        <f>INDEX(Articles!$1:$1048576,MATCH(E173,Articles!D:D,0),7)</f>
        <v/>
      </c>
      <c r="D173" s="28" t="str">
        <f>HYPERLINK(INDEX(Articles!$1:$1048576,MATCH(E173,Articles!D:D,0),24),"Lien")</f>
        <v>Lien</v>
      </c>
      <c r="E173" s="25" t="s">
        <v>1589</v>
      </c>
      <c r="F173" s="18" t="str">
        <f>INDEX(Articles!$1:$1048576,MATCH(E173,Articles!D:D,0),5)</f>
        <v>BBE NAUTIQUE Ø75 FILET D'ARGENT + TC ARGENT</v>
      </c>
      <c r="G173" s="18" t="str">
        <f>INDEX(Articles!$1:$1048576,MATCH(E173,Articles!D:D,0),8)</f>
        <v>BOMBE</v>
      </c>
      <c r="H173" s="18" t="str">
        <f>INDEX(Articles!$1:$1048576,MATCH(E173,Articles!D:D,0),9)</f>
        <v>NAUTIQUE</v>
      </c>
      <c r="I173" s="8">
        <f>INDEX(Articles!$1:$1048576,MATCH(E173,Articles!D:D,0),10)</f>
        <v>75</v>
      </c>
      <c r="J173" s="18" t="str">
        <f>INDEX(Articles!$1:$1048576,MATCH(E173,Articles!D:D,0),11)</f>
        <v>NAUTIQUE</v>
      </c>
      <c r="K173" s="18" t="str">
        <f>INDEX(Articles!$1:$1048576,MATCH(E173,Articles!D:D,0),12)</f>
        <v>ARGENT</v>
      </c>
      <c r="L173" s="8" t="str">
        <f>INDEX(Articles!$1:$1048576,MATCH(E173,Articles!D:D,0),13)</f>
        <v>CN</v>
      </c>
      <c r="M173" s="8" t="str">
        <f>INDEX(Articles!$1:$1048576,MATCH(E173,Articles!D:D,0),14)</f>
        <v>F4</v>
      </c>
      <c r="N173" s="8" t="str">
        <f>INDEX(Articles!$1:$1048576,MATCH(E173,Articles!D:D,0),15)</f>
        <v>1.3G</v>
      </c>
      <c r="O173" s="8" t="str">
        <f>INDEX(Articles!$1:$1048576,MATCH(E173,Articles!D:D,0),16)</f>
        <v>1170-F4-02748</v>
      </c>
      <c r="P173" s="8">
        <f>INDEX(Articles!$1:$1048576,MATCH(E173,Articles!D:D,0),17)*1000</f>
        <v>124</v>
      </c>
      <c r="Q173" s="8" t="str">
        <f>INDEX(Articles!$1:$1048576,MATCH(E173,Articles!D:D,0),18)</f>
        <v>3,5</v>
      </c>
      <c r="R173" s="8">
        <f>INDEX(Articles!$1:$1048576,MATCH(E173,Articles!D:D,0),19)</f>
        <v>230</v>
      </c>
      <c r="S173" s="2" t="str">
        <f>IF(INDEX('Unités CA'!$1:$1048576,MATCH(E173,'Unités CA'!D:D,0),5)=0,"",INDEX('Unités CA'!$1:$1048576,MATCH(E173,'Unités CA'!D:D,0),5))</f>
        <v>0060/CA</v>
      </c>
      <c r="T173" s="2" t="str">
        <f>IF(INDEX('Unités BTE'!$1:$1048576,MATCH(E173,'Unités CA'!D:D,0),5)=0,"",INDEX('Unités BTE'!$1:$1048576,MATCH(E173,'Unités CA'!D:D,0),5))</f>
        <v/>
      </c>
      <c r="U173" s="7">
        <f>IFERROR(INDEX('Prix PRO CA'!$1:$1048576,MATCH(E173,'Prix PRO CA'!D:D,0),10),"")</f>
        <v>542.13</v>
      </c>
      <c r="V173" s="7" t="str">
        <f>IFERROR(INDEX('Prix PRO CA'!$1:$1048576,MATCH(E173,'Prix PRO BTE'!D:D,0),10),"")</f>
        <v/>
      </c>
      <c r="W173" s="7">
        <f>+IFERROR(INDEX('Prix PRO PCS'!$1:$1048576,MATCH(E173,'Prix PRO PCS'!D:D,0),10),"")</f>
        <v>11.2</v>
      </c>
      <c r="X173" s="148" t="str">
        <f t="shared" si="8"/>
        <v>Non</v>
      </c>
      <c r="Y173" s="24">
        <f>IFERROR(INDEX(LigneAchat!$1:$1048576,MATCH(E173,LigneAchat!D:D,0),5),"")</f>
        <v>44287</v>
      </c>
      <c r="Z173" s="22">
        <f>INDEX(Articles!$1:$1048576,MATCH(E173,Articles!D:D,0),21)</f>
        <v>0</v>
      </c>
      <c r="AA173" s="22">
        <f t="shared" si="12"/>
        <v>0</v>
      </c>
      <c r="AB173" s="22">
        <f>+INDEX(Articles!$1:$1048576,MATCH(E173,Articles!D:D,0),23)</f>
        <v>0</v>
      </c>
    </row>
    <row r="174" spans="2:28" ht="15.75">
      <c r="B174" s="8" t="str">
        <f>INDEX(Articles!$1:$1048576,MATCH(E174,Articles!D:D,0),6)</f>
        <v>1</v>
      </c>
      <c r="C174" s="8" t="str">
        <f>INDEX(Articles!$1:$1048576,MATCH(E174,Articles!D:D,0),7)</f>
        <v/>
      </c>
      <c r="D174" s="28" t="str">
        <f>HYPERLINK(INDEX(Articles!$1:$1048576,MATCH(E174,Articles!D:D,0),24),"Lien")</f>
        <v>Lien</v>
      </c>
      <c r="E174" s="25" t="s">
        <v>3866</v>
      </c>
      <c r="F174" s="18" t="str">
        <f>INDEX(Articles!$1:$1048576,MATCH(E174,Articles!D:D,0),5)</f>
        <v>BBE NAUTIQUE Ø75 MULTICOLORE</v>
      </c>
      <c r="G174" s="18" t="str">
        <f>INDEX(Articles!$1:$1048576,MATCH(E174,Articles!D:D,0),8)</f>
        <v>BOMBE</v>
      </c>
      <c r="H174" s="18" t="str">
        <f>INDEX(Articles!$1:$1048576,MATCH(E174,Articles!D:D,0),9)</f>
        <v>NAUTIQUE</v>
      </c>
      <c r="I174" s="8">
        <f>INDEX(Articles!$1:$1048576,MATCH(E174,Articles!D:D,0),10)</f>
        <v>75</v>
      </c>
      <c r="J174" s="18" t="str">
        <f>INDEX(Articles!$1:$1048576,MATCH(E174,Articles!D:D,0),11)</f>
        <v>NAUTIQUE</v>
      </c>
      <c r="K174" s="18" t="str">
        <f>INDEX(Articles!$1:$1048576,MATCH(E174,Articles!D:D,0),12)</f>
        <v>MULTICOLORE</v>
      </c>
      <c r="L174" s="8" t="str">
        <f>INDEX(Articles!$1:$1048576,MATCH(E174,Articles!D:D,0),13)</f>
        <v>CN</v>
      </c>
      <c r="M174" s="8" t="str">
        <f>INDEX(Articles!$1:$1048576,MATCH(E174,Articles!D:D,0),14)</f>
        <v>F4</v>
      </c>
      <c r="N174" s="8" t="str">
        <f>INDEX(Articles!$1:$1048576,MATCH(E174,Articles!D:D,0),15)</f>
        <v>1.3G</v>
      </c>
      <c r="O174" s="8" t="str">
        <f>INDEX(Articles!$1:$1048576,MATCH(E174,Articles!D:D,0),16)</f>
        <v>1170-F4-02748</v>
      </c>
      <c r="P174" s="8">
        <f>INDEX(Articles!$1:$1048576,MATCH(E174,Articles!D:D,0),17)*1000</f>
        <v>124</v>
      </c>
      <c r="Q174" s="8" t="str">
        <f>INDEX(Articles!$1:$1048576,MATCH(E174,Articles!D:D,0),18)</f>
        <v>3,5</v>
      </c>
      <c r="R174" s="8">
        <f>INDEX(Articles!$1:$1048576,MATCH(E174,Articles!D:D,0),19)</f>
        <v>230</v>
      </c>
      <c r="S174" s="2" t="str">
        <f>IF(INDEX('Unités CA'!$1:$1048576,MATCH(E174,'Unités CA'!D:D,0),5)=0,"",INDEX('Unités CA'!$1:$1048576,MATCH(E174,'Unités CA'!D:D,0),5))</f>
        <v>0060/CA</v>
      </c>
      <c r="T174" s="2" t="str">
        <f>IF(INDEX('Unités BTE'!$1:$1048576,MATCH(E174,'Unités CA'!D:D,0),5)=0,"",INDEX('Unités BTE'!$1:$1048576,MATCH(E174,'Unités CA'!D:D,0),5))</f>
        <v/>
      </c>
      <c r="U174" s="7">
        <f>IFERROR(INDEX('Prix PRO CA'!$1:$1048576,MATCH(E174,'Prix PRO CA'!D:D,0),10),"")</f>
        <v>518.03</v>
      </c>
      <c r="V174" s="7" t="str">
        <f>IFERROR(INDEX('Prix PRO CA'!$1:$1048576,MATCH(E174,'Prix PRO BTE'!D:D,0),10),"")</f>
        <v/>
      </c>
      <c r="W174" s="7">
        <f>+IFERROR(INDEX('Prix PRO PCS'!$1:$1048576,MATCH(E174,'Prix PRO PCS'!D:D,0),10),"")</f>
        <v>10.64</v>
      </c>
      <c r="X174" s="148" t="str">
        <f t="shared" si="8"/>
        <v>Non</v>
      </c>
      <c r="Y174" s="24">
        <f>IFERROR(INDEX(LigneAchat!$1:$1048576,MATCH(E174,LigneAchat!D:D,0),5),"")</f>
        <v>44287</v>
      </c>
      <c r="Z174" s="22">
        <f>INDEX(Articles!$1:$1048576,MATCH(E174,Articles!D:D,0),21)</f>
        <v>0</v>
      </c>
      <c r="AA174" s="22">
        <f t="shared" si="12"/>
        <v>0</v>
      </c>
      <c r="AB174" s="22">
        <f>+INDEX(Articles!$1:$1048576,MATCH(E174,Articles!D:D,0),23)</f>
        <v>0</v>
      </c>
    </row>
    <row r="175" spans="2:28" s="87" customFormat="1" ht="30.75" customHeight="1">
      <c r="B175" s="2" t="str">
        <f>INDEX(Articles!$1:$1048576,MATCH(E175,Articles!D:D,0),6)</f>
        <v>1</v>
      </c>
      <c r="C175" s="2" t="str">
        <f>INDEX(Articles!$1:$1048576,MATCH(E175,Articles!D:D,0),7)</f>
        <v/>
      </c>
      <c r="D175" s="88" t="str">
        <f>HYPERLINK(INDEX(Articles!$1:$1048576,MATCH(E175,Articles!D:D,0),24),"Lien")</f>
        <v>Lien</v>
      </c>
      <c r="E175" s="92" t="s">
        <v>1641</v>
      </c>
      <c r="F175" s="9" t="str">
        <f>INDEX(Articles!$1:$1048576,MATCH(E175,Articles!D:D,0),5)</f>
        <v>PAF Ø75 SCINTILLANT OR</v>
      </c>
      <c r="G175" s="9" t="str">
        <f>INDEX(Articles!$1:$1048576,MATCH(E175,Articles!D:D,0),8)</f>
        <v>BOMBE</v>
      </c>
      <c r="H175" s="9" t="str">
        <f>INDEX(Articles!$1:$1048576,MATCH(E175,Articles!D:D,0),9)</f>
        <v>POT A FEU</v>
      </c>
      <c r="I175" s="2">
        <f>INDEX(Articles!$1:$1048576,MATCH(E175,Articles!D:D,0),10)</f>
        <v>75</v>
      </c>
      <c r="J175" s="9" t="str">
        <f>INDEX(Articles!$1:$1048576,MATCH(E175,Articles!D:D,0),11)</f>
        <v>CLIGNO</v>
      </c>
      <c r="K175" s="9" t="str">
        <f>INDEX(Articles!$1:$1048576,MATCH(E175,Articles!D:D,0),12)</f>
        <v>OR</v>
      </c>
      <c r="L175" s="2" t="str">
        <f>INDEX(Articles!$1:$1048576,MATCH(E175,Articles!D:D,0),13)</f>
        <v>EU</v>
      </c>
      <c r="M175" s="2" t="str">
        <f>INDEX(Articles!$1:$1048576,MATCH(E175,Articles!D:D,0),14)</f>
        <v>F4</v>
      </c>
      <c r="N175" s="2" t="str">
        <f>INDEX(Articles!$1:$1048576,MATCH(E175,Articles!D:D,0),15)</f>
        <v>1.3G</v>
      </c>
      <c r="O175" s="2" t="str">
        <f>INDEX(Articles!$1:$1048576,MATCH(E175,Articles!D:D,0),16)</f>
        <v>0589-F4-0060</v>
      </c>
      <c r="P175" s="2">
        <f>INDEX(Articles!$1:$1048576,MATCH(E175,Articles!D:D,0),17)*1000</f>
        <v>175</v>
      </c>
      <c r="Q175" s="2" t="str">
        <f>INDEX(Articles!$1:$1048576,MATCH(E175,Articles!D:D,0),18)</f>
        <v>2</v>
      </c>
      <c r="R175" s="2">
        <f>INDEX(Articles!$1:$1048576,MATCH(E175,Articles!D:D,0),19)</f>
        <v>75</v>
      </c>
      <c r="S175" s="2" t="str">
        <f>IF(INDEX('Unités CA'!$1:$1048576,MATCH(E175,'Unités CA'!D:D,0),5)=0,"",INDEX('Unités CA'!$1:$1048576,MATCH(E175,'Unités CA'!D:D,0),5))</f>
        <v>0060/CA</v>
      </c>
      <c r="T175" s="2" t="str">
        <f>IF(INDEX('Unités BTE'!$1:$1048576,MATCH(E175,'Unités CA'!D:D,0),5)=0,"",INDEX('Unités BTE'!$1:$1048576,MATCH(E175,'Unités CA'!D:D,0),5))</f>
        <v/>
      </c>
      <c r="U175" s="87">
        <f>IFERROR(INDEX('Prix PRO CA'!$1:$1048576,MATCH(E175,'Prix PRO CA'!D:D,0),10),"")</f>
        <v>517.79999999999995</v>
      </c>
      <c r="V175" s="87" t="str">
        <f>IFERROR(INDEX('Prix PRO CA'!$1:$1048576,MATCH(E175,'Prix PRO BTE'!D:D,0),10),"")</f>
        <v/>
      </c>
      <c r="W175" s="87">
        <f>+IFERROR(INDEX('Prix PRO PCS'!$1:$1048576,MATCH(E175,'Prix PRO PCS'!D:D,0),10),"")</f>
        <v>9.5299999999999994</v>
      </c>
      <c r="X175" s="148" t="str">
        <f t="shared" si="8"/>
        <v>Oui</v>
      </c>
      <c r="Y175" s="89">
        <f>IFERROR(INDEX(LigneAchat!$1:$1048576,MATCH(E175,LigneAchat!D:D,0),5),"")</f>
        <v>44301</v>
      </c>
      <c r="Z175" s="90">
        <f>INDEX(Articles!$1:$1048576,MATCH(E175,Articles!D:D,0),21)</f>
        <v>23</v>
      </c>
      <c r="AA175" s="90">
        <f t="shared" ref="AA175:AA178" si="13">+Z175-AB175</f>
        <v>23</v>
      </c>
      <c r="AB175" s="90">
        <f>+INDEX(Articles!$1:$1048576,MATCH(E175,Articles!D:D,0),23)</f>
        <v>0</v>
      </c>
    </row>
    <row r="176" spans="2:28" ht="15.75">
      <c r="B176" s="8" t="str">
        <f>INDEX(Articles!$1:$1048576,MATCH(E176,Articles!D:D,0),6)</f>
        <v>1</v>
      </c>
      <c r="C176" s="8" t="str">
        <f>INDEX(Articles!$1:$1048576,MATCH(E176,Articles!D:D,0),7)</f>
        <v>2019</v>
      </c>
      <c r="D176" s="28" t="str">
        <f>HYPERLINK(INDEX(Articles!$1:$1048576,MATCH(E176,Articles!D:D,0),24),"Lien")</f>
        <v>Lien</v>
      </c>
      <c r="E176" s="3" t="s">
        <v>1629</v>
      </c>
      <c r="F176" s="18" t="str">
        <f>INDEX(Articles!$1:$1048576,MATCH(E176,Articles!D:D,0),5)</f>
        <v>PAF Ø75 BLEU</v>
      </c>
      <c r="G176" s="18" t="str">
        <f>INDEX(Articles!$1:$1048576,MATCH(E176,Articles!D:D,0),8)</f>
        <v>BOMBE</v>
      </c>
      <c r="H176" s="18" t="str">
        <f>INDEX(Articles!$1:$1048576,MATCH(E176,Articles!D:D,0),9)</f>
        <v>POT A FEU</v>
      </c>
      <c r="I176" s="8">
        <f>INDEX(Articles!$1:$1048576,MATCH(E176,Articles!D:D,0),10)</f>
        <v>75</v>
      </c>
      <c r="J176" s="18" t="str">
        <f>INDEX(Articles!$1:$1048576,MATCH(E176,Articles!D:D,0),11)</f>
        <v>POT A FEU</v>
      </c>
      <c r="K176" s="18" t="str">
        <f>INDEX(Articles!$1:$1048576,MATCH(E176,Articles!D:D,0),12)</f>
        <v>BLEU</v>
      </c>
      <c r="L176" s="8" t="str">
        <f>INDEX(Articles!$1:$1048576,MATCH(E176,Articles!D:D,0),13)</f>
        <v>EU</v>
      </c>
      <c r="M176" s="8" t="str">
        <f>INDEX(Articles!$1:$1048576,MATCH(E176,Articles!D:D,0),14)</f>
        <v>F4</v>
      </c>
      <c r="N176" s="8" t="str">
        <f>INDEX(Articles!$1:$1048576,MATCH(E176,Articles!D:D,0),15)</f>
        <v>1.3G</v>
      </c>
      <c r="O176" s="8" t="str">
        <f>INDEX(Articles!$1:$1048576,MATCH(E176,Articles!D:D,0),16)</f>
        <v>0589-F4-0060</v>
      </c>
      <c r="P176" s="8">
        <f>INDEX(Articles!$1:$1048576,MATCH(E176,Articles!D:D,0),17)*1000</f>
        <v>175</v>
      </c>
      <c r="Q176" s="8" t="str">
        <f>INDEX(Articles!$1:$1048576,MATCH(E176,Articles!D:D,0),18)</f>
        <v>2</v>
      </c>
      <c r="R176" s="8">
        <f>INDEX(Articles!$1:$1048576,MATCH(E176,Articles!D:D,0),19)</f>
        <v>75</v>
      </c>
      <c r="S176" s="2" t="str">
        <f>IF(INDEX('Unités CA'!$1:$1048576,MATCH(E176,'Unités CA'!D:D,0),5)=0,"",INDEX('Unités CA'!$1:$1048576,MATCH(E176,'Unités CA'!D:D,0),5))</f>
        <v>0060/CA</v>
      </c>
      <c r="T176" s="2" t="str">
        <f>IF(INDEX('Unités BTE'!$1:$1048576,MATCH(E176,'Unités CA'!D:D,0),5)=0,"",INDEX('Unités BTE'!$1:$1048576,MATCH(E176,'Unités CA'!D:D,0),5))</f>
        <v/>
      </c>
      <c r="U176" s="7">
        <f>IFERROR(INDEX('Prix PRO CA'!$1:$1048576,MATCH(E176,'Prix PRO CA'!D:D,0),10),"")</f>
        <v>517.79999999999995</v>
      </c>
      <c r="V176" s="7" t="str">
        <f>IFERROR(INDEX('Prix PRO CA'!$1:$1048576,MATCH(E176,'Prix PRO BTE'!D:D,0),10),"")</f>
        <v/>
      </c>
      <c r="W176" s="7">
        <f>+IFERROR(INDEX('Prix PRO PCS'!$1:$1048576,MATCH(E176,'Prix PRO PCS'!D:D,0),10),"")</f>
        <v>9.5299999999999994</v>
      </c>
      <c r="X176" s="148" t="str">
        <f t="shared" si="8"/>
        <v>Oui</v>
      </c>
      <c r="Y176" s="24">
        <f>IFERROR(INDEX(LigneAchat!$1:$1048576,MATCH(E176,LigneAchat!D:D,0),5),"")</f>
        <v>44301</v>
      </c>
      <c r="Z176" s="22">
        <f>INDEX(Articles!$1:$1048576,MATCH(E176,Articles!D:D,0),21)</f>
        <v>37</v>
      </c>
      <c r="AA176" s="22">
        <f>+Z176-AB176</f>
        <v>37</v>
      </c>
      <c r="AB176" s="22">
        <f>+INDEX(Articles!$1:$1048576,MATCH(E176,Articles!D:D,0),23)</f>
        <v>0</v>
      </c>
    </row>
    <row r="177" spans="2:28" ht="15.75">
      <c r="B177" s="8" t="str">
        <f>INDEX(Articles!$1:$1048576,MATCH(E177,Articles!D:D,0),6)</f>
        <v>1</v>
      </c>
      <c r="C177" s="8" t="str">
        <f>INDEX(Articles!$1:$1048576,MATCH(E177,Articles!D:D,0),7)</f>
        <v/>
      </c>
      <c r="D177" s="28" t="str">
        <f>HYPERLINK(INDEX(Articles!$1:$1048576,MATCH(E177,Articles!D:D,0),24),"Lien")</f>
        <v>Lien</v>
      </c>
      <c r="E177" s="3" t="s">
        <v>1632</v>
      </c>
      <c r="F177" s="18" t="str">
        <f>INDEX(Articles!$1:$1048576,MATCH(E177,Articles!D:D,0),5)</f>
        <v>PAF Ø75 BLANC</v>
      </c>
      <c r="G177" s="18" t="str">
        <f>INDEX(Articles!$1:$1048576,MATCH(E177,Articles!D:D,0),8)</f>
        <v>BOMBE</v>
      </c>
      <c r="H177" s="18" t="str">
        <f>INDEX(Articles!$1:$1048576,MATCH(E177,Articles!D:D,0),9)</f>
        <v>POT A FEU</v>
      </c>
      <c r="I177" s="8">
        <f>INDEX(Articles!$1:$1048576,MATCH(E177,Articles!D:D,0),10)</f>
        <v>75</v>
      </c>
      <c r="J177" s="18" t="str">
        <f>INDEX(Articles!$1:$1048576,MATCH(E177,Articles!D:D,0),11)</f>
        <v>POT A FEU</v>
      </c>
      <c r="K177" s="18" t="str">
        <f>INDEX(Articles!$1:$1048576,MATCH(E177,Articles!D:D,0),12)</f>
        <v>BLANC</v>
      </c>
      <c r="L177" s="8" t="str">
        <f>INDEX(Articles!$1:$1048576,MATCH(E177,Articles!D:D,0),13)</f>
        <v>EU</v>
      </c>
      <c r="M177" s="8" t="str">
        <f>INDEX(Articles!$1:$1048576,MATCH(E177,Articles!D:D,0),14)</f>
        <v>F4</v>
      </c>
      <c r="N177" s="8" t="str">
        <f>INDEX(Articles!$1:$1048576,MATCH(E177,Articles!D:D,0),15)</f>
        <v>1.3G</v>
      </c>
      <c r="O177" s="8" t="str">
        <f>INDEX(Articles!$1:$1048576,MATCH(E177,Articles!D:D,0),16)</f>
        <v>0589-F4-0060</v>
      </c>
      <c r="P177" s="8">
        <f>INDEX(Articles!$1:$1048576,MATCH(E177,Articles!D:D,0),17)*1000</f>
        <v>175</v>
      </c>
      <c r="Q177" s="8" t="str">
        <f>INDEX(Articles!$1:$1048576,MATCH(E177,Articles!D:D,0),18)</f>
        <v>2</v>
      </c>
      <c r="R177" s="8">
        <f>INDEX(Articles!$1:$1048576,MATCH(E177,Articles!D:D,0),19)</f>
        <v>75</v>
      </c>
      <c r="S177" s="2" t="str">
        <f>IF(INDEX('Unités CA'!$1:$1048576,MATCH(E177,'Unités CA'!D:D,0),5)=0,"",INDEX('Unités CA'!$1:$1048576,MATCH(E177,'Unités CA'!D:D,0),5))</f>
        <v>0060/CA</v>
      </c>
      <c r="T177" s="2" t="str">
        <f>IF(INDEX('Unités BTE'!$1:$1048576,MATCH(E177,'Unités CA'!D:D,0),5)=0,"",INDEX('Unités BTE'!$1:$1048576,MATCH(E177,'Unités CA'!D:D,0),5))</f>
        <v/>
      </c>
      <c r="U177" s="7">
        <f>IFERROR(INDEX('Prix PRO CA'!$1:$1048576,MATCH(E177,'Prix PRO CA'!D:D,0),10),"")</f>
        <v>517.79999999999995</v>
      </c>
      <c r="V177" s="7" t="str">
        <f>IFERROR(INDEX('Prix PRO CA'!$1:$1048576,MATCH(E177,'Prix PRO BTE'!D:D,0),10),"")</f>
        <v/>
      </c>
      <c r="W177" s="7">
        <f>+IFERROR(INDEX('Prix PRO PCS'!$1:$1048576,MATCH(E177,'Prix PRO PCS'!D:D,0),10),"")</f>
        <v>9.5299999999999994</v>
      </c>
      <c r="X177" s="148" t="str">
        <f t="shared" si="8"/>
        <v>Non</v>
      </c>
      <c r="Y177" s="24">
        <f>IFERROR(INDEX(LigneAchat!$1:$1048576,MATCH(E177,LigneAchat!D:D,0),5),"")</f>
        <v>44301</v>
      </c>
      <c r="Z177" s="22">
        <f>INDEX(Articles!$1:$1048576,MATCH(E177,Articles!D:D,0),21)</f>
        <v>0</v>
      </c>
      <c r="AA177" s="22">
        <f t="shared" si="13"/>
        <v>0</v>
      </c>
      <c r="AB177" s="22">
        <f>+INDEX(Articles!$1:$1048576,MATCH(E177,Articles!D:D,0),23)</f>
        <v>0</v>
      </c>
    </row>
    <row r="178" spans="2:28" ht="15.75">
      <c r="B178" s="8" t="str">
        <f>INDEX(Articles!$1:$1048576,MATCH(E178,Articles!D:D,0),6)</f>
        <v>1</v>
      </c>
      <c r="C178" s="8" t="str">
        <f>INDEX(Articles!$1:$1048576,MATCH(E178,Articles!D:D,0),7)</f>
        <v/>
      </c>
      <c r="D178" s="28" t="str">
        <f>HYPERLINK(INDEX(Articles!$1:$1048576,MATCH(E178,Articles!D:D,0),24),"Lien")</f>
        <v>Lien</v>
      </c>
      <c r="E178" s="3" t="s">
        <v>1638</v>
      </c>
      <c r="F178" s="18" t="str">
        <f>INDEX(Articles!$1:$1048576,MATCH(E178,Articles!D:D,0),5)</f>
        <v>PAF Ø75 ROUGE</v>
      </c>
      <c r="G178" s="18" t="str">
        <f>INDEX(Articles!$1:$1048576,MATCH(E178,Articles!D:D,0),8)</f>
        <v>BOMBE</v>
      </c>
      <c r="H178" s="18" t="str">
        <f>INDEX(Articles!$1:$1048576,MATCH(E178,Articles!D:D,0),9)</f>
        <v>POT A FEU</v>
      </c>
      <c r="I178" s="8">
        <f>INDEX(Articles!$1:$1048576,MATCH(E178,Articles!D:D,0),10)</f>
        <v>75</v>
      </c>
      <c r="J178" s="18" t="str">
        <f>INDEX(Articles!$1:$1048576,MATCH(E178,Articles!D:D,0),11)</f>
        <v>POT A FEU</v>
      </c>
      <c r="K178" s="18" t="str">
        <f>INDEX(Articles!$1:$1048576,MATCH(E178,Articles!D:D,0),12)</f>
        <v>ROUGE</v>
      </c>
      <c r="L178" s="8" t="str">
        <f>INDEX(Articles!$1:$1048576,MATCH(E178,Articles!D:D,0),13)</f>
        <v>EU</v>
      </c>
      <c r="M178" s="8" t="str">
        <f>INDEX(Articles!$1:$1048576,MATCH(E178,Articles!D:D,0),14)</f>
        <v>F4</v>
      </c>
      <c r="N178" s="8" t="str">
        <f>INDEX(Articles!$1:$1048576,MATCH(E178,Articles!D:D,0),15)</f>
        <v>1.3G</v>
      </c>
      <c r="O178" s="8" t="str">
        <f>INDEX(Articles!$1:$1048576,MATCH(E178,Articles!D:D,0),16)</f>
        <v>0589-F4-0060</v>
      </c>
      <c r="P178" s="8">
        <f>INDEX(Articles!$1:$1048576,MATCH(E178,Articles!D:D,0),17)*1000</f>
        <v>175</v>
      </c>
      <c r="Q178" s="8" t="str">
        <f>INDEX(Articles!$1:$1048576,MATCH(E178,Articles!D:D,0),18)</f>
        <v>2</v>
      </c>
      <c r="R178" s="8">
        <f>INDEX(Articles!$1:$1048576,MATCH(E178,Articles!D:D,0),19)</f>
        <v>75</v>
      </c>
      <c r="S178" s="2" t="str">
        <f>IF(INDEX('Unités CA'!$1:$1048576,MATCH(E178,'Unités CA'!D:D,0),5)=0,"",INDEX('Unités CA'!$1:$1048576,MATCH(E178,'Unités CA'!D:D,0),5))</f>
        <v>0060/CA</v>
      </c>
      <c r="T178" s="2" t="str">
        <f>IF(INDEX('Unités BTE'!$1:$1048576,MATCH(E178,'Unités CA'!D:D,0),5)=0,"",INDEX('Unités BTE'!$1:$1048576,MATCH(E178,'Unités CA'!D:D,0),5))</f>
        <v/>
      </c>
      <c r="U178" s="7">
        <f>IFERROR(INDEX('Prix PRO CA'!$1:$1048576,MATCH(E178,'Prix PRO CA'!D:D,0),10),"")</f>
        <v>517.79999999999995</v>
      </c>
      <c r="V178" s="7" t="str">
        <f>IFERROR(INDEX('Prix PRO CA'!$1:$1048576,MATCH(E178,'Prix PRO BTE'!D:D,0),10),"")</f>
        <v/>
      </c>
      <c r="W178" s="7">
        <f>+IFERROR(INDEX('Prix PRO PCS'!$1:$1048576,MATCH(E178,'Prix PRO PCS'!D:D,0),10),"")</f>
        <v>9.5299999999999994</v>
      </c>
      <c r="X178" s="148" t="str">
        <f t="shared" si="8"/>
        <v>Inf à 10</v>
      </c>
      <c r="Y178" s="24">
        <f>IFERROR(INDEX(LigneAchat!$1:$1048576,MATCH(E178,LigneAchat!D:D,0),5),"")</f>
        <v>44301</v>
      </c>
      <c r="Z178" s="22">
        <f>INDEX(Articles!$1:$1048576,MATCH(E178,Articles!D:D,0),21)</f>
        <v>10</v>
      </c>
      <c r="AA178" s="22">
        <f t="shared" si="13"/>
        <v>10</v>
      </c>
      <c r="AB178" s="22">
        <f>+INDEX(Articles!$1:$1048576,MATCH(E178,Articles!D:D,0),23)</f>
        <v>0</v>
      </c>
    </row>
    <row r="179" spans="2:28" ht="15.75">
      <c r="B179" s="8" t="str">
        <f>INDEX(Articles!$1:$1048576,MATCH(E179,Articles!D:D,0),6)</f>
        <v>1</v>
      </c>
      <c r="C179" s="8" t="str">
        <f>INDEX(Articles!$1:$1048576,MATCH(E179,Articles!D:D,0),7)</f>
        <v/>
      </c>
      <c r="D179" s="28" t="str">
        <f>HYPERLINK(INDEX(Articles!$1:$1048576,MATCH(E179,Articles!D:D,0),24),"Lien")</f>
        <v>Lien</v>
      </c>
      <c r="E179" s="3" t="s">
        <v>1635</v>
      </c>
      <c r="F179" s="18" t="str">
        <f>INDEX(Articles!$1:$1048576,MATCH(E179,Articles!D:D,0),5)</f>
        <v>PAF Ø75 MULTICOLORE</v>
      </c>
      <c r="G179" s="18" t="str">
        <f>INDEX(Articles!$1:$1048576,MATCH(E179,Articles!D:D,0),8)</f>
        <v>BOMBE</v>
      </c>
      <c r="H179" s="18" t="str">
        <f>INDEX(Articles!$1:$1048576,MATCH(E179,Articles!D:D,0),9)</f>
        <v>POT A FEU</v>
      </c>
      <c r="I179" s="8">
        <f>INDEX(Articles!$1:$1048576,MATCH(E179,Articles!D:D,0),10)</f>
        <v>75</v>
      </c>
      <c r="J179" s="18" t="str">
        <f>INDEX(Articles!$1:$1048576,MATCH(E179,Articles!D:D,0),11)</f>
        <v>POT A FEU</v>
      </c>
      <c r="K179" s="18" t="str">
        <f>INDEX(Articles!$1:$1048576,MATCH(E179,Articles!D:D,0),12)</f>
        <v>MULTICOLORE</v>
      </c>
      <c r="L179" s="8" t="str">
        <f>INDEX(Articles!$1:$1048576,MATCH(E179,Articles!D:D,0),13)</f>
        <v>EU</v>
      </c>
      <c r="M179" s="8" t="str">
        <f>INDEX(Articles!$1:$1048576,MATCH(E179,Articles!D:D,0),14)</f>
        <v>F4</v>
      </c>
      <c r="N179" s="8" t="str">
        <f>INDEX(Articles!$1:$1048576,MATCH(E179,Articles!D:D,0),15)</f>
        <v>1.3G</v>
      </c>
      <c r="O179" s="8" t="str">
        <f>INDEX(Articles!$1:$1048576,MATCH(E179,Articles!D:D,0),16)</f>
        <v>0589-F4-0060</v>
      </c>
      <c r="P179" s="8">
        <f>INDEX(Articles!$1:$1048576,MATCH(E179,Articles!D:D,0),17)*1000</f>
        <v>175</v>
      </c>
      <c r="Q179" s="8" t="str">
        <f>INDEX(Articles!$1:$1048576,MATCH(E179,Articles!D:D,0),18)</f>
        <v>2</v>
      </c>
      <c r="R179" s="8">
        <f>INDEX(Articles!$1:$1048576,MATCH(E179,Articles!D:D,0),19)</f>
        <v>75</v>
      </c>
      <c r="S179" s="2" t="str">
        <f>IF(INDEX('Unités CA'!$1:$1048576,MATCH(E179,'Unités CA'!D:D,0),5)=0,"",INDEX('Unités CA'!$1:$1048576,MATCH(E179,'Unités CA'!D:D,0),5))</f>
        <v>0060/CA</v>
      </c>
      <c r="T179" s="2" t="str">
        <f>IF(INDEX('Unités BTE'!$1:$1048576,MATCH(E179,'Unités CA'!D:D,0),5)=0,"",INDEX('Unités BTE'!$1:$1048576,MATCH(E179,'Unités CA'!D:D,0),5))</f>
        <v/>
      </c>
      <c r="U179" s="7">
        <f>IFERROR(INDEX('Prix PRO CA'!$1:$1048576,MATCH(E179,'Prix PRO CA'!D:D,0),10),"")</f>
        <v>517.79999999999995</v>
      </c>
      <c r="V179" s="7" t="str">
        <f>IFERROR(INDEX('Prix PRO CA'!$1:$1048576,MATCH(E179,'Prix PRO BTE'!D:D,0),10),"")</f>
        <v/>
      </c>
      <c r="W179" s="7">
        <f>+IFERROR(INDEX('Prix PRO PCS'!$1:$1048576,MATCH(E179,'Prix PRO PCS'!D:D,0),10),"")</f>
        <v>9.5299999999999994</v>
      </c>
      <c r="X179" s="148" t="str">
        <f t="shared" si="8"/>
        <v>Inf à 10</v>
      </c>
      <c r="Y179" s="24">
        <f>IFERROR(INDEX(LigneAchat!$1:$1048576,MATCH(E179,LigneAchat!D:D,0),5),"")</f>
        <v>44301</v>
      </c>
      <c r="Z179" s="22">
        <f>INDEX(Articles!$1:$1048576,MATCH(E179,Articles!D:D,0),21)</f>
        <v>3</v>
      </c>
      <c r="AA179" s="22">
        <f>+Z179-AB179</f>
        <v>3</v>
      </c>
      <c r="AB179" s="22">
        <f>+INDEX(Articles!$1:$1048576,MATCH(E179,Articles!D:D,0),23)</f>
        <v>0</v>
      </c>
    </row>
    <row r="180" spans="2:28" s="7" customFormat="1" ht="15.75">
      <c r="B180" s="8" t="str">
        <f>INDEX(Articles!$1:$1048576,MATCH(E180,Articles!D:D,0),6)</f>
        <v>1</v>
      </c>
      <c r="C180" s="8" t="str">
        <f>INDEX(Articles!$1:$1048576,MATCH(E180,Articles!D:D,0),7)</f>
        <v/>
      </c>
      <c r="D180" s="28" t="str">
        <f>HYPERLINK(INDEX(Articles!$1:$1048576,MATCH(E180,Articles!D:D,0),24),"Lien")</f>
        <v>Lien</v>
      </c>
      <c r="E180" s="3" t="s">
        <v>1606</v>
      </c>
      <c r="F180" s="18" t="str">
        <f>INDEX(Articles!$1:$1048576,MATCH(E180,Articles!D:D,0),5)</f>
        <v>PAF Ø75 MOSAÏQUE FILET D'OR</v>
      </c>
      <c r="G180" s="18" t="str">
        <f>INDEX(Articles!$1:$1048576,MATCH(E180,Articles!D:D,0),8)</f>
        <v>BOMBE</v>
      </c>
      <c r="H180" s="18" t="str">
        <f>INDEX(Articles!$1:$1048576,MATCH(E180,Articles!D:D,0),9)</f>
        <v>POT A FEU</v>
      </c>
      <c r="I180" s="8">
        <f>INDEX(Articles!$1:$1048576,MATCH(E180,Articles!D:D,0),10)</f>
        <v>75</v>
      </c>
      <c r="J180" s="18" t="str">
        <f>INDEX(Articles!$1:$1048576,MATCH(E180,Articles!D:D,0),11)</f>
        <v>MOSAIQUE</v>
      </c>
      <c r="K180" s="18" t="str">
        <f>INDEX(Articles!$1:$1048576,MATCH(E180,Articles!D:D,0),12)</f>
        <v>KAMURO</v>
      </c>
      <c r="L180" s="8" t="str">
        <f>INDEX(Articles!$1:$1048576,MATCH(E180,Articles!D:D,0),13)</f>
        <v>CN</v>
      </c>
      <c r="M180" s="8" t="str">
        <f>INDEX(Articles!$1:$1048576,MATCH(E180,Articles!D:D,0),14)</f>
        <v>F4</v>
      </c>
      <c r="N180" s="8" t="str">
        <f>INDEX(Articles!$1:$1048576,MATCH(E180,Articles!D:D,0),15)</f>
        <v>1.3G</v>
      </c>
      <c r="O180" s="8" t="str">
        <f>INDEX(Articles!$1:$1048576,MATCH(E180,Articles!D:D,0),16)</f>
        <v>1008-F4-69245222</v>
      </c>
      <c r="P180" s="8">
        <f>INDEX(Articles!$1:$1048576,MATCH(E180,Articles!D:D,0),17)*1000</f>
        <v>111</v>
      </c>
      <c r="Q180" s="8" t="str">
        <f>INDEX(Articles!$1:$1048576,MATCH(E180,Articles!D:D,0),18)</f>
        <v>2</v>
      </c>
      <c r="R180" s="8">
        <f>INDEX(Articles!$1:$1048576,MATCH(E180,Articles!D:D,0),19)</f>
        <v>75</v>
      </c>
      <c r="S180" s="2" t="str">
        <f>IF(INDEX('Unités CA'!$1:$1048576,MATCH(E180,'Unités CA'!D:D,0),5)=0,"",INDEX('Unités CA'!$1:$1048576,MATCH(E180,'Unités CA'!D:D,0),5))</f>
        <v>0060/CA</v>
      </c>
      <c r="T180" s="2" t="str">
        <f>IF(INDEX('Unités BTE'!$1:$1048576,MATCH(E180,'Unités CA'!D:D,0),5)=0,"",INDEX('Unités BTE'!$1:$1048576,MATCH(E180,'Unités CA'!D:D,0),5))</f>
        <v/>
      </c>
      <c r="U180" s="7">
        <f>IFERROR(INDEX('Prix PRO CA'!$1:$1048576,MATCH(E180,'Prix PRO CA'!D:D,0),10),"")</f>
        <v>340.65</v>
      </c>
      <c r="V180" s="7">
        <f>IFERROR(INDEX('Prix PRO CA'!$1:$1048576,MATCH(E180,'Prix PRO BTE'!D:D,0),10),"")</f>
        <v>121.3</v>
      </c>
      <c r="W180" s="7">
        <f>+IFERROR(INDEX('Prix PRO PCS'!$1:$1048576,MATCH(E180,'Prix PRO PCS'!D:D,0),10),"")</f>
        <v>7.38</v>
      </c>
      <c r="X180" s="148" t="str">
        <f t="shared" si="8"/>
        <v>Oui</v>
      </c>
      <c r="Y180" s="24" t="str">
        <f>IFERROR(INDEX(LigneAchat!$1:$1048576,MATCH(E180,LigneAchat!D:D,0),5),"")</f>
        <v/>
      </c>
      <c r="Z180" s="22">
        <f>INDEX(Articles!$1:$1048576,MATCH(E180,Articles!D:D,0),21)</f>
        <v>544</v>
      </c>
      <c r="AA180" s="22">
        <f t="shared" si="12"/>
        <v>544</v>
      </c>
      <c r="AB180" s="22">
        <f>+INDEX(Articles!$1:$1048576,MATCH(E180,Articles!D:D,0),23)</f>
        <v>0</v>
      </c>
    </row>
    <row r="181" spans="2:28" ht="15.75">
      <c r="B181" s="8" t="str">
        <f>INDEX(Articles!$1:$1048576,MATCH(E181,Articles!D:D,0),6)</f>
        <v>1</v>
      </c>
      <c r="C181" s="8" t="str">
        <f>INDEX(Articles!$1:$1048576,MATCH(E181,Articles!D:D,0),7)</f>
        <v/>
      </c>
      <c r="D181" s="28" t="str">
        <f>HYPERLINK(INDEX(Articles!$1:$1048576,MATCH(E181,Articles!D:D,0),24),"Lien")</f>
        <v>Lien</v>
      </c>
      <c r="E181" s="3" t="s">
        <v>1610</v>
      </c>
      <c r="F181" s="18" t="str">
        <f>INDEX(Articles!$1:$1048576,MATCH(E181,Articles!D:D,0),5)</f>
        <v>PAF Ø75 MOSAÏQUE ROSE</v>
      </c>
      <c r="G181" s="18" t="str">
        <f>INDEX(Articles!$1:$1048576,MATCH(E181,Articles!D:D,0),8)</f>
        <v>BOMBE</v>
      </c>
      <c r="H181" s="18" t="str">
        <f>INDEX(Articles!$1:$1048576,MATCH(E181,Articles!D:D,0),9)</f>
        <v>POT A FEU</v>
      </c>
      <c r="I181" s="8">
        <f>INDEX(Articles!$1:$1048576,MATCH(E181,Articles!D:D,0),10)</f>
        <v>75</v>
      </c>
      <c r="J181" s="18" t="str">
        <f>INDEX(Articles!$1:$1048576,MATCH(E181,Articles!D:D,0),11)</f>
        <v>MOSAIQUE</v>
      </c>
      <c r="K181" s="18" t="str">
        <f>INDEX(Articles!$1:$1048576,MATCH(E181,Articles!D:D,0),12)</f>
        <v>ROSE</v>
      </c>
      <c r="L181" s="8" t="str">
        <f>INDEX(Articles!$1:$1048576,MATCH(E181,Articles!D:D,0),13)</f>
        <v>CN</v>
      </c>
      <c r="M181" s="8" t="str">
        <f>INDEX(Articles!$1:$1048576,MATCH(E181,Articles!D:D,0),14)</f>
        <v>F4</v>
      </c>
      <c r="N181" s="8" t="str">
        <f>INDEX(Articles!$1:$1048576,MATCH(E181,Articles!D:D,0),15)</f>
        <v>1.3G</v>
      </c>
      <c r="O181" s="8" t="str">
        <f>INDEX(Articles!$1:$1048576,MATCH(E181,Articles!D:D,0),16)</f>
        <v>1008-F4-69245222</v>
      </c>
      <c r="P181" s="8">
        <f>INDEX(Articles!$1:$1048576,MATCH(E181,Articles!D:D,0),17)*1000</f>
        <v>119</v>
      </c>
      <c r="Q181" s="8" t="str">
        <f>INDEX(Articles!$1:$1048576,MATCH(E181,Articles!D:D,0),18)</f>
        <v>2</v>
      </c>
      <c r="R181" s="8">
        <f>INDEX(Articles!$1:$1048576,MATCH(E181,Articles!D:D,0),19)</f>
        <v>75</v>
      </c>
      <c r="S181" s="2" t="str">
        <f>IF(INDEX('Unités CA'!$1:$1048576,MATCH(E181,'Unités CA'!D:D,0),5)=0,"",INDEX('Unités CA'!$1:$1048576,MATCH(E181,'Unités CA'!D:D,0),5))</f>
        <v>0060/CA</v>
      </c>
      <c r="T181" s="2" t="str">
        <f>IF(INDEX('Unités BTE'!$1:$1048576,MATCH(E181,'Unités CA'!D:D,0),5)=0,"",INDEX('Unités BTE'!$1:$1048576,MATCH(E181,'Unités CA'!D:D,0),5))</f>
        <v/>
      </c>
      <c r="U181" s="7">
        <f>IFERROR(INDEX('Prix PRO CA'!$1:$1048576,MATCH(E181,'Prix PRO CA'!D:D,0),10),"")</f>
        <v>340.65</v>
      </c>
      <c r="V181" s="7">
        <f>IFERROR(INDEX('Prix PRO CA'!$1:$1048576,MATCH(E181,'Prix PRO BTE'!D:D,0),10),"")</f>
        <v>142.69999999999999</v>
      </c>
      <c r="W181" s="7">
        <f>+IFERROR(INDEX('Prix PRO PCS'!$1:$1048576,MATCH(E181,'Prix PRO PCS'!D:D,0),10),"")</f>
        <v>7.38</v>
      </c>
      <c r="X181" s="148" t="str">
        <f t="shared" si="8"/>
        <v>Oui</v>
      </c>
      <c r="Y181" s="24" t="str">
        <f>IFERROR(INDEX(LigneAchat!$1:$1048576,MATCH(E181,LigneAchat!D:D,0),5),"")</f>
        <v/>
      </c>
      <c r="Z181" s="22">
        <f>INDEX(Articles!$1:$1048576,MATCH(E181,Articles!D:D,0),21)</f>
        <v>161</v>
      </c>
      <c r="AA181" s="22">
        <f t="shared" si="12"/>
        <v>161</v>
      </c>
      <c r="AB181" s="22">
        <f>+INDEX(Articles!$1:$1048576,MATCH(E181,Articles!D:D,0),23)</f>
        <v>0</v>
      </c>
    </row>
    <row r="182" spans="2:28" s="26" customFormat="1" ht="30" customHeight="1">
      <c r="B182" s="97" t="s">
        <v>4209</v>
      </c>
      <c r="C182" s="97"/>
      <c r="D182" s="97"/>
      <c r="E182" s="34"/>
      <c r="F182" s="35"/>
      <c r="G182" s="35"/>
      <c r="H182" s="35"/>
      <c r="I182" s="35"/>
      <c r="J182" s="35"/>
      <c r="K182" s="35"/>
      <c r="L182" s="35"/>
      <c r="M182" s="36"/>
      <c r="N182" s="35"/>
      <c r="O182" s="36"/>
      <c r="P182" s="36"/>
      <c r="Q182" s="36"/>
      <c r="R182" s="36"/>
      <c r="S182" s="36"/>
      <c r="T182" s="36"/>
      <c r="U182" s="36"/>
      <c r="V182" s="36"/>
      <c r="W182" s="36"/>
      <c r="X182" s="150"/>
      <c r="Y182" s="36"/>
      <c r="Z182" s="36"/>
      <c r="AA182" s="36"/>
      <c r="AB182" s="36"/>
    </row>
    <row r="183" spans="2:28" ht="15.75">
      <c r="B183" s="8" t="str">
        <f>INDEX(Articles!$1:$1048576,MATCH(E183,Articles!D:D,0),6)</f>
        <v>1</v>
      </c>
      <c r="C183" s="8" t="str">
        <f>INDEX(Articles!$1:$1048576,MATCH(E183,Articles!D:D,0),7)</f>
        <v/>
      </c>
      <c r="D183" s="28" t="str">
        <f>HYPERLINK(INDEX(Articles!$1:$1048576,MATCH(E183,Articles!D:D,0),24),"Lien")</f>
        <v>Lien</v>
      </c>
      <c r="E183" s="3" t="s">
        <v>1427</v>
      </c>
      <c r="F183" s="18" t="str">
        <f>INDEX(Articles!$1:$1048576,MATCH(E183,Articles!D:D,0),5)</f>
        <v>BBE Ø100 ASSORTIES</v>
      </c>
      <c r="G183" s="18" t="str">
        <f>INDEX(Articles!$1:$1048576,MATCH(E183,Articles!D:D,0),8)</f>
        <v>BOMBE</v>
      </c>
      <c r="H183" s="18" t="str">
        <f>INDEX(Articles!$1:$1048576,MATCH(E183,Articles!D:D,0),9)</f>
        <v>ASSORTIE</v>
      </c>
      <c r="I183" s="8">
        <f>INDEX(Articles!$1:$1048576,MATCH(E183,Articles!D:D,0),10)</f>
        <v>100</v>
      </c>
      <c r="J183" s="18" t="str">
        <f>INDEX(Articles!$1:$1048576,MATCH(E183,Articles!D:D,0),11)</f>
        <v>MULTI EFFETS</v>
      </c>
      <c r="K183" s="18" t="str">
        <f>INDEX(Articles!$1:$1048576,MATCH(E183,Articles!D:D,0),12)</f>
        <v>ASSORTI</v>
      </c>
      <c r="L183" s="8" t="str">
        <f>INDEX(Articles!$1:$1048576,MATCH(E183,Articles!D:D,0),13)</f>
        <v>CN</v>
      </c>
      <c r="M183" s="8" t="str">
        <f>INDEX(Articles!$1:$1048576,MATCH(E183,Articles!D:D,0),14)</f>
        <v>F4</v>
      </c>
      <c r="N183" s="8" t="str">
        <f>INDEX(Articles!$1:$1048576,MATCH(E183,Articles!D:D,0),15)</f>
        <v>1.3G</v>
      </c>
      <c r="O183" s="8" t="str">
        <f>INDEX(Articles!$1:$1048576,MATCH(E183,Articles!D:D,0),16)</f>
        <v>1008-F4-69252665</v>
      </c>
      <c r="P183" s="8">
        <f>INDEX(Articles!$1:$1048576,MATCH(E183,Articles!D:D,0),17)*1000</f>
        <v>320</v>
      </c>
      <c r="Q183" s="8" t="str">
        <f>INDEX(Articles!$1:$1048576,MATCH(E183,Articles!D:D,0),18)</f>
        <v>3,5</v>
      </c>
      <c r="R183" s="8">
        <f>INDEX(Articles!$1:$1048576,MATCH(E183,Articles!D:D,0),19)</f>
        <v>100</v>
      </c>
      <c r="S183" s="2" t="str">
        <f>IF(INDEX('Unités CA'!$1:$1048576,MATCH(E183,'Unités CA'!D:D,0),5)=0,"",INDEX('Unités CA'!$1:$1048576,MATCH(E183,'Unités CA'!D:D,0),5))</f>
        <v>0030/CA</v>
      </c>
      <c r="T183" s="2" t="str">
        <f>IF(INDEX('Unités BTE'!$1:$1048576,MATCH(E183,'Unités CA'!D:D,0),5)=0,"",INDEX('Unités BTE'!$1:$1048576,MATCH(E183,'Unités CA'!D:D,0),5))</f>
        <v/>
      </c>
      <c r="U183" s="7">
        <f>IFERROR(INDEX('Prix PRO CA'!$1:$1048576,MATCH(E183,'Prix PRO CA'!D:D,0),10),"")</f>
        <v>260.27999999999997</v>
      </c>
      <c r="V183" s="7" t="str">
        <f>IFERROR(INDEX('Prix PRO CA'!$1:$1048576,MATCH(E183,'Prix PRO BTE'!D:D,0),10),"")</f>
        <v/>
      </c>
      <c r="W183" s="7" t="str">
        <f>+IFERROR(INDEX('Prix PRO PCS'!$1:$1048576,MATCH(E183,'Prix PRO PCS'!D:D,0),10),"")</f>
        <v/>
      </c>
      <c r="X183" s="148" t="str">
        <f t="shared" ref="X183:X246" si="14">IF(B183="OPPORTUNITE",AA183,IF(AA183&lt;=0,"Non",IF(AA183&gt;10,"Oui","Inf à 10")))</f>
        <v>Oui</v>
      </c>
      <c r="Y183" s="24">
        <f>IFERROR(INDEX(LigneAchat!$1:$1048576,MATCH(E183,LigneAchat!D:D,0),5),"")</f>
        <v>44287</v>
      </c>
      <c r="Z183" s="22">
        <f>INDEX(Articles!$1:$1048576,MATCH(E183,Articles!D:D,0),21)</f>
        <v>897</v>
      </c>
      <c r="AA183" s="22">
        <f t="shared" ref="AA183:AA299" si="15">+Z183-AB183</f>
        <v>897</v>
      </c>
      <c r="AB183" s="22">
        <f>+INDEX(Articles!$1:$1048576,MATCH(E183,Articles!D:D,0),23)</f>
        <v>0</v>
      </c>
    </row>
    <row r="184" spans="2:28" ht="15.75">
      <c r="B184" s="8" t="str">
        <f>INDEX(Articles!$1:$1048576,MATCH(E184,Articles!D:D,0),6)</f>
        <v>1</v>
      </c>
      <c r="C184" s="8" t="str">
        <f>INDEX(Articles!$1:$1048576,MATCH(E184,Articles!D:D,0),7)</f>
        <v/>
      </c>
      <c r="D184" s="28" t="str">
        <f>HYPERLINK(INDEX(Articles!$1:$1048576,MATCH(E184,Articles!D:D,0),24),"Lien")</f>
        <v>Lien</v>
      </c>
      <c r="E184" s="3" t="s">
        <v>1431</v>
      </c>
      <c r="F184" s="18" t="str">
        <f>INDEX(Articles!$1:$1048576,MATCH(E184,Articles!D:D,0),5)</f>
        <v>BBE Ø100 ASSORTIES M1</v>
      </c>
      <c r="G184" s="18" t="str">
        <f>INDEX(Articles!$1:$1048576,MATCH(E184,Articles!D:D,0),8)</f>
        <v>BOMBE</v>
      </c>
      <c r="H184" s="18" t="str">
        <f>INDEX(Articles!$1:$1048576,MATCH(E184,Articles!D:D,0),9)</f>
        <v>ASSORTIE</v>
      </c>
      <c r="I184" s="8">
        <f>INDEX(Articles!$1:$1048576,MATCH(E184,Articles!D:D,0),10)</f>
        <v>100</v>
      </c>
      <c r="J184" s="18" t="str">
        <f>INDEX(Articles!$1:$1048576,MATCH(E184,Articles!D:D,0),11)</f>
        <v>MULTI EFFETS</v>
      </c>
      <c r="K184" s="18" t="str">
        <f>INDEX(Articles!$1:$1048576,MATCH(E184,Articles!D:D,0),12)</f>
        <v>ASSORTI</v>
      </c>
      <c r="L184" s="8" t="str">
        <f>INDEX(Articles!$1:$1048576,MATCH(E184,Articles!D:D,0),13)</f>
        <v>CN</v>
      </c>
      <c r="M184" s="8" t="str">
        <f>INDEX(Articles!$1:$1048576,MATCH(E184,Articles!D:D,0),14)</f>
        <v>F4</v>
      </c>
      <c r="N184" s="8" t="str">
        <f>INDEX(Articles!$1:$1048576,MATCH(E184,Articles!D:D,0),15)</f>
        <v>1.3G</v>
      </c>
      <c r="O184" s="8" t="str">
        <f>INDEX(Articles!$1:$1048576,MATCH(E184,Articles!D:D,0),16)</f>
        <v>1008-F4-69252665</v>
      </c>
      <c r="P184" s="8">
        <f>INDEX(Articles!$1:$1048576,MATCH(E184,Articles!D:D,0),17)*1000</f>
        <v>320</v>
      </c>
      <c r="Q184" s="8" t="str">
        <f>INDEX(Articles!$1:$1048576,MATCH(E184,Articles!D:D,0),18)</f>
        <v>3,5</v>
      </c>
      <c r="R184" s="8">
        <f>INDEX(Articles!$1:$1048576,MATCH(E184,Articles!D:D,0),19)</f>
        <v>100</v>
      </c>
      <c r="S184" s="2" t="str">
        <f>IF(INDEX('Unités CA'!$1:$1048576,MATCH(E184,'Unités CA'!D:D,0),5)=0,"",INDEX('Unités CA'!$1:$1048576,MATCH(E184,'Unités CA'!D:D,0),5))</f>
        <v>0030/CA</v>
      </c>
      <c r="T184" s="2" t="str">
        <f>IF(INDEX('Unités BTE'!$1:$1048576,MATCH(E184,'Unités CA'!D:D,0),5)=0,"",INDEX('Unités BTE'!$1:$1048576,MATCH(E184,'Unités CA'!D:D,0),5))</f>
        <v/>
      </c>
      <c r="U184" s="7">
        <f>IFERROR(INDEX('Prix PRO CA'!$1:$1048576,MATCH(E184,'Prix PRO CA'!D:D,0),10),"")</f>
        <v>216.85</v>
      </c>
      <c r="V184" s="7" t="str">
        <f>IFERROR(INDEX('Prix PRO CA'!$1:$1048576,MATCH(E184,'Prix PRO BTE'!D:D,0),10),"")</f>
        <v/>
      </c>
      <c r="W184" s="7" t="str">
        <f>+IFERROR(INDEX('Prix PRO PCS'!$1:$1048576,MATCH(E184,'Prix PRO PCS'!D:D,0),10),"")</f>
        <v/>
      </c>
      <c r="X184" s="148" t="str">
        <f t="shared" si="14"/>
        <v>Oui</v>
      </c>
      <c r="Y184" s="24">
        <f>IFERROR(INDEX(LigneAchat!$1:$1048576,MATCH(E184,LigneAchat!D:D,0),5),"")</f>
        <v>44287</v>
      </c>
      <c r="Z184" s="22">
        <f>INDEX(Articles!$1:$1048576,MATCH(E184,Articles!D:D,0),21)</f>
        <v>1211</v>
      </c>
      <c r="AA184" s="22">
        <f t="shared" si="15"/>
        <v>1211</v>
      </c>
      <c r="AB184" s="22">
        <f>+INDEX(Articles!$1:$1048576,MATCH(E184,Articles!D:D,0),23)</f>
        <v>0</v>
      </c>
    </row>
    <row r="185" spans="2:28" ht="15.75">
      <c r="B185" s="8" t="str">
        <f>INDEX(Articles!$1:$1048576,MATCH(E185,Articles!D:D,0),6)</f>
        <v>1</v>
      </c>
      <c r="C185" s="8" t="str">
        <f>INDEX(Articles!$1:$1048576,MATCH(E185,Articles!D:D,0),7)</f>
        <v/>
      </c>
      <c r="D185" s="28" t="str">
        <f>HYPERLINK(INDEX(Articles!$1:$1048576,MATCH(E185,Articles!D:D,0),24),"Lien")</f>
        <v>Lien</v>
      </c>
      <c r="E185" s="3" t="s">
        <v>1434</v>
      </c>
      <c r="F185" s="18" t="str">
        <f>INDEX(Articles!$1:$1048576,MATCH(E185,Articles!D:D,0),5)</f>
        <v>BBE Ø100 ASSORTIES R1</v>
      </c>
      <c r="G185" s="18" t="str">
        <f>INDEX(Articles!$1:$1048576,MATCH(E185,Articles!D:D,0),8)</f>
        <v>BOMBE</v>
      </c>
      <c r="H185" s="18" t="str">
        <f>INDEX(Articles!$1:$1048576,MATCH(E185,Articles!D:D,0),9)</f>
        <v>ASSORTIE</v>
      </c>
      <c r="I185" s="8">
        <f>INDEX(Articles!$1:$1048576,MATCH(E185,Articles!D:D,0),10)</f>
        <v>100</v>
      </c>
      <c r="J185" s="18" t="str">
        <f>INDEX(Articles!$1:$1048576,MATCH(E185,Articles!D:D,0),11)</f>
        <v>MULTI EFFETS</v>
      </c>
      <c r="K185" s="18" t="str">
        <f>INDEX(Articles!$1:$1048576,MATCH(E185,Articles!D:D,0),12)</f>
        <v>ASSORTI</v>
      </c>
      <c r="L185" s="8" t="str">
        <f>INDEX(Articles!$1:$1048576,MATCH(E185,Articles!D:D,0),13)</f>
        <v>CN</v>
      </c>
      <c r="M185" s="8" t="str">
        <f>INDEX(Articles!$1:$1048576,MATCH(E185,Articles!D:D,0),14)</f>
        <v>F4</v>
      </c>
      <c r="N185" s="8" t="str">
        <f>INDEX(Articles!$1:$1048576,MATCH(E185,Articles!D:D,0),15)</f>
        <v>1.3G</v>
      </c>
      <c r="O185" s="8" t="str">
        <f>INDEX(Articles!$1:$1048576,MATCH(E185,Articles!D:D,0),16)</f>
        <v>1008-F4-69252665</v>
      </c>
      <c r="P185" s="8">
        <f>INDEX(Articles!$1:$1048576,MATCH(E185,Articles!D:D,0),17)*1000</f>
        <v>320</v>
      </c>
      <c r="Q185" s="8" t="str">
        <f>INDEX(Articles!$1:$1048576,MATCH(E185,Articles!D:D,0),18)</f>
        <v>3,5</v>
      </c>
      <c r="R185" s="8">
        <f>INDEX(Articles!$1:$1048576,MATCH(E185,Articles!D:D,0),19)</f>
        <v>100</v>
      </c>
      <c r="S185" s="2" t="str">
        <f>IF(INDEX('Unités CA'!$1:$1048576,MATCH(E185,'Unités CA'!D:D,0),5)=0,"",INDEX('Unités CA'!$1:$1048576,MATCH(E185,'Unités CA'!D:D,0),5))</f>
        <v>0030/CA</v>
      </c>
      <c r="T185" s="2" t="str">
        <f>IF(INDEX('Unités BTE'!$1:$1048576,MATCH(E185,'Unités CA'!D:D,0),5)=0,"",INDEX('Unités BTE'!$1:$1048576,MATCH(E185,'Unités CA'!D:D,0),5))</f>
        <v/>
      </c>
      <c r="U185" s="7">
        <f>IFERROR(INDEX('Prix PRO CA'!$1:$1048576,MATCH(E185,'Prix PRO CA'!D:D,0),10),"")</f>
        <v>216.85</v>
      </c>
      <c r="V185" s="7" t="str">
        <f>IFERROR(INDEX('Prix PRO CA'!$1:$1048576,MATCH(E185,'Prix PRO BTE'!D:D,0),10),"")</f>
        <v/>
      </c>
      <c r="W185" s="7" t="str">
        <f>+IFERROR(INDEX('Prix PRO PCS'!$1:$1048576,MATCH(E185,'Prix PRO PCS'!D:D,0),10),"")</f>
        <v/>
      </c>
      <c r="X185" s="148" t="str">
        <f t="shared" si="14"/>
        <v>Oui</v>
      </c>
      <c r="Y185" s="24" t="str">
        <f>IFERROR(INDEX(LigneAchat!$1:$1048576,MATCH(E185,LigneAchat!D:D,0),5),"")</f>
        <v/>
      </c>
      <c r="Z185" s="22">
        <f>INDEX(Articles!$1:$1048576,MATCH(E185,Articles!D:D,0),21)</f>
        <v>2280</v>
      </c>
      <c r="AA185" s="22">
        <f t="shared" si="15"/>
        <v>2280</v>
      </c>
      <c r="AB185" s="22">
        <f>+INDEX(Articles!$1:$1048576,MATCH(E185,Articles!D:D,0),23)</f>
        <v>0</v>
      </c>
    </row>
    <row r="186" spans="2:28" ht="15.75">
      <c r="B186" s="8" t="str">
        <f>INDEX(Articles!$1:$1048576,MATCH(E186,Articles!D:D,0),6)</f>
        <v>1</v>
      </c>
      <c r="C186" s="8" t="str">
        <f>INDEX(Articles!$1:$1048576,MATCH(E186,Articles!D:D,0),7)</f>
        <v/>
      </c>
      <c r="D186" s="28" t="str">
        <f>HYPERLINK(INDEX(Articles!$1:$1048576,MATCH(E186,Articles!D:D,0),24),"Lien")</f>
        <v>Lien</v>
      </c>
      <c r="E186" s="3" t="s">
        <v>1416</v>
      </c>
      <c r="F186" s="18" t="str">
        <f>INDEX(Articles!$1:$1048576,MATCH(E186,Articles!D:D,0),5)</f>
        <v>BBE Ø100 PIVOINES ASSORTIES</v>
      </c>
      <c r="G186" s="18" t="str">
        <f>INDEX(Articles!$1:$1048576,MATCH(E186,Articles!D:D,0),8)</f>
        <v>BOMBE</v>
      </c>
      <c r="H186" s="18" t="str">
        <f>INDEX(Articles!$1:$1048576,MATCH(E186,Articles!D:D,0),9)</f>
        <v>ASSORTIE</v>
      </c>
      <c r="I186" s="8">
        <f>INDEX(Articles!$1:$1048576,MATCH(E186,Articles!D:D,0),10)</f>
        <v>100</v>
      </c>
      <c r="J186" s="18" t="str">
        <f>INDEX(Articles!$1:$1048576,MATCH(E186,Articles!D:D,0),11)</f>
        <v>PIVOINE</v>
      </c>
      <c r="K186" s="18" t="str">
        <f>INDEX(Articles!$1:$1048576,MATCH(E186,Articles!D:D,0),12)</f>
        <v>ASSORTI</v>
      </c>
      <c r="L186" s="8" t="str">
        <f>INDEX(Articles!$1:$1048576,MATCH(E186,Articles!D:D,0),13)</f>
        <v>CN</v>
      </c>
      <c r="M186" s="8" t="str">
        <f>INDEX(Articles!$1:$1048576,MATCH(E186,Articles!D:D,0),14)</f>
        <v>F4</v>
      </c>
      <c r="N186" s="8" t="str">
        <f>INDEX(Articles!$1:$1048576,MATCH(E186,Articles!D:D,0),15)</f>
        <v>1.3G</v>
      </c>
      <c r="O186" s="8" t="str">
        <f>INDEX(Articles!$1:$1048576,MATCH(E186,Articles!D:D,0),16)</f>
        <v>1008-F4-69252665</v>
      </c>
      <c r="P186" s="8">
        <f>INDEX(Articles!$1:$1048576,MATCH(E186,Articles!D:D,0),17)*1000</f>
        <v>320</v>
      </c>
      <c r="Q186" s="8" t="str">
        <f>INDEX(Articles!$1:$1048576,MATCH(E186,Articles!D:D,0),18)</f>
        <v>3,5</v>
      </c>
      <c r="R186" s="8">
        <f>INDEX(Articles!$1:$1048576,MATCH(E186,Articles!D:D,0),19)</f>
        <v>100</v>
      </c>
      <c r="S186" s="2" t="str">
        <f>IF(INDEX('Unités CA'!$1:$1048576,MATCH(E186,'Unités CA'!D:D,0),5)=0,"",INDEX('Unités CA'!$1:$1048576,MATCH(E186,'Unités CA'!D:D,0),5))</f>
        <v>0036/CA</v>
      </c>
      <c r="T186" s="2" t="str">
        <f>IF(INDEX('Unités BTE'!$1:$1048576,MATCH(E186,'Unités CA'!D:D,0),5)=0,"",INDEX('Unités BTE'!$1:$1048576,MATCH(E186,'Unités CA'!D:D,0),5))</f>
        <v/>
      </c>
      <c r="U186" s="7">
        <f>IFERROR(INDEX('Prix PRO CA'!$1:$1048576,MATCH(E186,'Prix PRO CA'!D:D,0),10),"")</f>
        <v>257.16000000000003</v>
      </c>
      <c r="V186" s="7" t="str">
        <f>IFERROR(INDEX('Prix PRO CA'!$1:$1048576,MATCH(E186,'Prix PRO BTE'!D:D,0),10),"")</f>
        <v/>
      </c>
      <c r="W186" s="7" t="str">
        <f>+IFERROR(INDEX('Prix PRO PCS'!$1:$1048576,MATCH(E186,'Prix PRO PCS'!D:D,0),10),"")</f>
        <v/>
      </c>
      <c r="X186" s="148" t="str">
        <f t="shared" si="14"/>
        <v>Oui</v>
      </c>
      <c r="Y186" s="24">
        <f>IFERROR(INDEX(LigneAchat!$1:$1048576,MATCH(E186,LigneAchat!D:D,0),5),"")</f>
        <v>44287</v>
      </c>
      <c r="Z186" s="22">
        <f>INDEX(Articles!$1:$1048576,MATCH(E186,Articles!D:D,0),21)</f>
        <v>2962</v>
      </c>
      <c r="AA186" s="22">
        <f t="shared" si="15"/>
        <v>2962</v>
      </c>
      <c r="AB186" s="22">
        <f>+INDEX(Articles!$1:$1048576,MATCH(E186,Articles!D:D,0),23)</f>
        <v>0</v>
      </c>
    </row>
    <row r="187" spans="2:28" ht="15.75">
      <c r="B187" s="8" t="str">
        <f>INDEX(Articles!$1:$1048576,MATCH(E187,Articles!D:D,0),6)</f>
        <v>1</v>
      </c>
      <c r="C187" s="8" t="str">
        <f>INDEX(Articles!$1:$1048576,MATCH(E187,Articles!D:D,0),7)</f>
        <v/>
      </c>
      <c r="D187" s="28" t="str">
        <f>HYPERLINK(INDEX(Articles!$1:$1048576,MATCH(E187,Articles!D:D,0),24),"Lien")</f>
        <v>Lien</v>
      </c>
      <c r="E187" s="3" t="s">
        <v>1522</v>
      </c>
      <c r="F187" s="18" t="str">
        <f>INDEX(Articles!$1:$1048576,MATCH(E187,Articles!D:D,0),5)</f>
        <v>GRAPPE Ø100 R5 ARGENT</v>
      </c>
      <c r="G187" s="18" t="str">
        <f>INDEX(Articles!$1:$1048576,MATCH(E187,Articles!D:D,0),8)</f>
        <v>BOMBE</v>
      </c>
      <c r="H187" s="18" t="str">
        <f>INDEX(Articles!$1:$1048576,MATCH(E187,Articles!D:D,0),9)</f>
        <v>GRAPPEE</v>
      </c>
      <c r="I187" s="8">
        <f>INDEX(Articles!$1:$1048576,MATCH(E187,Articles!D:D,0),10)</f>
        <v>100</v>
      </c>
      <c r="J187" s="18" t="str">
        <f>INDEX(Articles!$1:$1048576,MATCH(E187,Articles!D:D,0),11)</f>
        <v>MULTI EFFETS</v>
      </c>
      <c r="K187" s="18" t="str">
        <f>INDEX(Articles!$1:$1048576,MATCH(E187,Articles!D:D,0),12)</f>
        <v>ARGENT</v>
      </c>
      <c r="L187" s="8" t="str">
        <f>INDEX(Articles!$1:$1048576,MATCH(E187,Articles!D:D,0),13)</f>
        <v>CN</v>
      </c>
      <c r="M187" s="8" t="str">
        <f>INDEX(Articles!$1:$1048576,MATCH(E187,Articles!D:D,0),14)</f>
        <v>F4</v>
      </c>
      <c r="N187" s="8" t="str">
        <f>INDEX(Articles!$1:$1048576,MATCH(E187,Articles!D:D,0),15)</f>
        <v>1.3G</v>
      </c>
      <c r="O187" s="8" t="str">
        <f>INDEX(Articles!$1:$1048576,MATCH(E187,Articles!D:D,0),16)</f>
        <v>1008-F4-69252665</v>
      </c>
      <c r="P187" s="8">
        <f>INDEX(Articles!$1:$1048576,MATCH(E187,Articles!D:D,0),17)*1000</f>
        <v>1600</v>
      </c>
      <c r="Q187" s="8" t="str">
        <f>INDEX(Articles!$1:$1048576,MATCH(E187,Articles!D:D,0),18)</f>
        <v>25</v>
      </c>
      <c r="R187" s="8">
        <f>INDEX(Articles!$1:$1048576,MATCH(E187,Articles!D:D,0),19)</f>
        <v>100</v>
      </c>
      <c r="S187" s="2" t="str">
        <f>IF(INDEX('Unités CA'!$1:$1048576,MATCH(E187,'Unités CA'!D:D,0),5)=0,"",INDEX('Unités CA'!$1:$1048576,MATCH(E187,'Unités CA'!D:D,0),5))</f>
        <v>0006/CA</v>
      </c>
      <c r="T187" s="2" t="str">
        <f>IF(INDEX('Unités BTE'!$1:$1048576,MATCH(E187,'Unités CA'!D:D,0),5)=0,"",INDEX('Unités BTE'!$1:$1048576,MATCH(E187,'Unités CA'!D:D,0),5))</f>
        <v/>
      </c>
      <c r="U187" s="7">
        <f>IFERROR(INDEX('Prix PRO CA'!$1:$1048576,MATCH(E187,'Prix PRO CA'!D:D,0),10),"")</f>
        <v>226.86</v>
      </c>
      <c r="V187" s="7" t="str">
        <f>IFERROR(INDEX('Prix PRO CA'!$1:$1048576,MATCH(E187,'Prix PRO BTE'!D:D,0),10),"")</f>
        <v/>
      </c>
      <c r="W187" s="7">
        <f>+IFERROR(INDEX('Prix PRO PCS'!$1:$1048576,MATCH(E187,'Prix PRO PCS'!D:D,0),10),"")</f>
        <v>42.25</v>
      </c>
      <c r="X187" s="148" t="str">
        <f t="shared" si="14"/>
        <v>Oui</v>
      </c>
      <c r="Y187" s="24" t="str">
        <f>IFERROR(INDEX(LigneAchat!$1:$1048576,MATCH(E187,LigneAchat!D:D,0),5),"")</f>
        <v/>
      </c>
      <c r="Z187" s="22">
        <f>INDEX(Articles!$1:$1048576,MATCH(E187,Articles!D:D,0),21)</f>
        <v>117</v>
      </c>
      <c r="AA187" s="22">
        <f t="shared" si="15"/>
        <v>117</v>
      </c>
      <c r="AB187" s="22">
        <f>+INDEX(Articles!$1:$1048576,MATCH(E187,Articles!D:D,0),23)</f>
        <v>0</v>
      </c>
    </row>
    <row r="188" spans="2:28" ht="15.75">
      <c r="B188" s="8" t="str">
        <f>INDEX(Articles!$1:$1048576,MATCH(E188,Articles!D:D,0),6)</f>
        <v>1</v>
      </c>
      <c r="C188" s="8" t="str">
        <f>INDEX(Articles!$1:$1048576,MATCH(E188,Articles!D:D,0),7)</f>
        <v/>
      </c>
      <c r="D188" s="28" t="str">
        <f>HYPERLINK(INDEX(Articles!$1:$1048576,MATCH(E188,Articles!D:D,0),24),"Lien")</f>
        <v>Lien</v>
      </c>
      <c r="E188" s="3" t="s">
        <v>1528</v>
      </c>
      <c r="F188" s="18" t="str">
        <f>INDEX(Articles!$1:$1048576,MATCH(E188,Articles!D:D,0),5)</f>
        <v>GRAPPE Ø100 R5 BLEU</v>
      </c>
      <c r="G188" s="18" t="str">
        <f>INDEX(Articles!$1:$1048576,MATCH(E188,Articles!D:D,0),8)</f>
        <v>BOMBE</v>
      </c>
      <c r="H188" s="18" t="str">
        <f>INDEX(Articles!$1:$1048576,MATCH(E188,Articles!D:D,0),9)</f>
        <v>GRAPPEE</v>
      </c>
      <c r="I188" s="8">
        <f>INDEX(Articles!$1:$1048576,MATCH(E188,Articles!D:D,0),10)</f>
        <v>100</v>
      </c>
      <c r="J188" s="18" t="str">
        <f>INDEX(Articles!$1:$1048576,MATCH(E188,Articles!D:D,0),11)</f>
        <v>MULTI EFFETS</v>
      </c>
      <c r="K188" s="18" t="str">
        <f>INDEX(Articles!$1:$1048576,MATCH(E188,Articles!D:D,0),12)</f>
        <v>BLEU</v>
      </c>
      <c r="L188" s="8" t="str">
        <f>INDEX(Articles!$1:$1048576,MATCH(E188,Articles!D:D,0),13)</f>
        <v>CN</v>
      </c>
      <c r="M188" s="8" t="str">
        <f>INDEX(Articles!$1:$1048576,MATCH(E188,Articles!D:D,0),14)</f>
        <v>F4</v>
      </c>
      <c r="N188" s="8" t="str">
        <f>INDEX(Articles!$1:$1048576,MATCH(E188,Articles!D:D,0),15)</f>
        <v>1.3G</v>
      </c>
      <c r="O188" s="8" t="str">
        <f>INDEX(Articles!$1:$1048576,MATCH(E188,Articles!D:D,0),16)</f>
        <v>1008-F4-69252665</v>
      </c>
      <c r="P188" s="8">
        <f>INDEX(Articles!$1:$1048576,MATCH(E188,Articles!D:D,0),17)*1000</f>
        <v>1600</v>
      </c>
      <c r="Q188" s="8" t="str">
        <f>INDEX(Articles!$1:$1048576,MATCH(E188,Articles!D:D,0),18)</f>
        <v>25</v>
      </c>
      <c r="R188" s="8">
        <f>INDEX(Articles!$1:$1048576,MATCH(E188,Articles!D:D,0),19)</f>
        <v>100</v>
      </c>
      <c r="S188" s="2" t="str">
        <f>IF(INDEX('Unités CA'!$1:$1048576,MATCH(E188,'Unités CA'!D:D,0),5)=0,"",INDEX('Unités CA'!$1:$1048576,MATCH(E188,'Unités CA'!D:D,0),5))</f>
        <v>0006/CA</v>
      </c>
      <c r="T188" s="2" t="str">
        <f>IF(INDEX('Unités BTE'!$1:$1048576,MATCH(E188,'Unités CA'!D:D,0),5)=0,"",INDEX('Unités BTE'!$1:$1048576,MATCH(E188,'Unités CA'!D:D,0),5))</f>
        <v/>
      </c>
      <c r="U188" s="7">
        <f>IFERROR(INDEX('Prix PRO CA'!$1:$1048576,MATCH(E188,'Prix PRO CA'!D:D,0),10),"")</f>
        <v>226.86</v>
      </c>
      <c r="V188" s="7" t="str">
        <f>IFERROR(INDEX('Prix PRO CA'!$1:$1048576,MATCH(E188,'Prix PRO BTE'!D:D,0),10),"")</f>
        <v/>
      </c>
      <c r="W188" s="7">
        <f>+IFERROR(INDEX('Prix PRO PCS'!$1:$1048576,MATCH(E188,'Prix PRO PCS'!D:D,0),10),"")</f>
        <v>42.25</v>
      </c>
      <c r="X188" s="148" t="str">
        <f t="shared" si="14"/>
        <v>Oui</v>
      </c>
      <c r="Y188" s="24" t="str">
        <f>IFERROR(INDEX(LigneAchat!$1:$1048576,MATCH(E188,LigneAchat!D:D,0),5),"")</f>
        <v/>
      </c>
      <c r="Z188" s="22">
        <f>INDEX(Articles!$1:$1048576,MATCH(E188,Articles!D:D,0),21)</f>
        <v>75</v>
      </c>
      <c r="AA188" s="22">
        <f t="shared" si="15"/>
        <v>75</v>
      </c>
      <c r="AB188" s="22">
        <f>+INDEX(Articles!$1:$1048576,MATCH(E188,Articles!D:D,0),23)</f>
        <v>0</v>
      </c>
    </row>
    <row r="189" spans="2:28" ht="15.75">
      <c r="B189" s="8" t="str">
        <f>INDEX(Articles!$1:$1048576,MATCH(E189,Articles!D:D,0),6)</f>
        <v>1</v>
      </c>
      <c r="C189" s="8" t="str">
        <f>INDEX(Articles!$1:$1048576,MATCH(E189,Articles!D:D,0),7)</f>
        <v/>
      </c>
      <c r="D189" s="28" t="str">
        <f>HYPERLINK(INDEX(Articles!$1:$1048576,MATCH(E189,Articles!D:D,0),24),"Lien")</f>
        <v>Lien</v>
      </c>
      <c r="E189" s="3" t="s">
        <v>1531</v>
      </c>
      <c r="F189" s="18" t="str">
        <f>INDEX(Articles!$1:$1048576,MATCH(E189,Articles!D:D,0),5)</f>
        <v>GRAPPE Ø100 R5 OR</v>
      </c>
      <c r="G189" s="18" t="str">
        <f>INDEX(Articles!$1:$1048576,MATCH(E189,Articles!D:D,0),8)</f>
        <v>BOMBE</v>
      </c>
      <c r="H189" s="18" t="str">
        <f>INDEX(Articles!$1:$1048576,MATCH(E189,Articles!D:D,0),9)</f>
        <v>GRAPPEE</v>
      </c>
      <c r="I189" s="8">
        <f>INDEX(Articles!$1:$1048576,MATCH(E189,Articles!D:D,0),10)</f>
        <v>100</v>
      </c>
      <c r="J189" s="18" t="str">
        <f>INDEX(Articles!$1:$1048576,MATCH(E189,Articles!D:D,0),11)</f>
        <v>MULTI EFFETS</v>
      </c>
      <c r="K189" s="18" t="str">
        <f>INDEX(Articles!$1:$1048576,MATCH(E189,Articles!D:D,0),12)</f>
        <v>OR</v>
      </c>
      <c r="L189" s="8" t="str">
        <f>INDEX(Articles!$1:$1048576,MATCH(E189,Articles!D:D,0),13)</f>
        <v>CN</v>
      </c>
      <c r="M189" s="8" t="str">
        <f>INDEX(Articles!$1:$1048576,MATCH(E189,Articles!D:D,0),14)</f>
        <v>F4</v>
      </c>
      <c r="N189" s="8" t="str">
        <f>INDEX(Articles!$1:$1048576,MATCH(E189,Articles!D:D,0),15)</f>
        <v>1.3G</v>
      </c>
      <c r="O189" s="8" t="str">
        <f>INDEX(Articles!$1:$1048576,MATCH(E189,Articles!D:D,0),16)</f>
        <v>1008-F4-69250665</v>
      </c>
      <c r="P189" s="8">
        <f>INDEX(Articles!$1:$1048576,MATCH(E189,Articles!D:D,0),17)*1000</f>
        <v>1600</v>
      </c>
      <c r="Q189" s="8" t="str">
        <f>INDEX(Articles!$1:$1048576,MATCH(E189,Articles!D:D,0),18)</f>
        <v>25</v>
      </c>
      <c r="R189" s="8">
        <f>INDEX(Articles!$1:$1048576,MATCH(E189,Articles!D:D,0),19)</f>
        <v>100</v>
      </c>
      <c r="S189" s="2" t="str">
        <f>IF(INDEX('Unités CA'!$1:$1048576,MATCH(E189,'Unités CA'!D:D,0),5)=0,"",INDEX('Unités CA'!$1:$1048576,MATCH(E189,'Unités CA'!D:D,0),5))</f>
        <v>0006/CA</v>
      </c>
      <c r="T189" s="2" t="str">
        <f>IF(INDEX('Unités BTE'!$1:$1048576,MATCH(E189,'Unités CA'!D:D,0),5)=0,"",INDEX('Unités BTE'!$1:$1048576,MATCH(E189,'Unités CA'!D:D,0),5))</f>
        <v/>
      </c>
      <c r="U189" s="7">
        <f>IFERROR(INDEX('Prix PRO CA'!$1:$1048576,MATCH(E189,'Prix PRO CA'!D:D,0),10),"")</f>
        <v>226.86</v>
      </c>
      <c r="V189" s="7" t="str">
        <f>IFERROR(INDEX('Prix PRO CA'!$1:$1048576,MATCH(E189,'Prix PRO BTE'!D:D,0),10),"")</f>
        <v/>
      </c>
      <c r="W189" s="7">
        <f>+IFERROR(INDEX('Prix PRO PCS'!$1:$1048576,MATCH(E189,'Prix PRO PCS'!D:D,0),10),"")</f>
        <v>42.25</v>
      </c>
      <c r="X189" s="148" t="str">
        <f t="shared" si="14"/>
        <v>Oui</v>
      </c>
      <c r="Y189" s="24" t="str">
        <f>IFERROR(INDEX(LigneAchat!$1:$1048576,MATCH(E189,LigneAchat!D:D,0),5),"")</f>
        <v/>
      </c>
      <c r="Z189" s="22">
        <f>INDEX(Articles!$1:$1048576,MATCH(E189,Articles!D:D,0),21)</f>
        <v>260</v>
      </c>
      <c r="AA189" s="22">
        <f t="shared" si="15"/>
        <v>260</v>
      </c>
      <c r="AB189" s="22">
        <f>+INDEX(Articles!$1:$1048576,MATCH(E189,Articles!D:D,0),23)</f>
        <v>0</v>
      </c>
    </row>
    <row r="190" spans="2:28" ht="15.75">
      <c r="B190" s="8" t="str">
        <f>INDEX(Articles!$1:$1048576,MATCH(E190,Articles!D:D,0),6)</f>
        <v>1</v>
      </c>
      <c r="C190" s="8" t="str">
        <f>INDEX(Articles!$1:$1048576,MATCH(E190,Articles!D:D,0),7)</f>
        <v/>
      </c>
      <c r="D190" s="28" t="str">
        <f>HYPERLINK(INDEX(Articles!$1:$1048576,MATCH(E190,Articles!D:D,0),24),"Lien")</f>
        <v>Lien</v>
      </c>
      <c r="E190" s="3" t="s">
        <v>1537</v>
      </c>
      <c r="F190" s="18" t="str">
        <f>INDEX(Articles!$1:$1048576,MATCH(E190,Articles!D:D,0),5)</f>
        <v>GRAPPE Ø100 R5  ROUGE</v>
      </c>
      <c r="G190" s="18" t="str">
        <f>INDEX(Articles!$1:$1048576,MATCH(E190,Articles!D:D,0),8)</f>
        <v>BOMBE</v>
      </c>
      <c r="H190" s="18" t="str">
        <f>INDEX(Articles!$1:$1048576,MATCH(E190,Articles!D:D,0),9)</f>
        <v>GRAPPEE</v>
      </c>
      <c r="I190" s="8">
        <f>INDEX(Articles!$1:$1048576,MATCH(E190,Articles!D:D,0),10)</f>
        <v>100</v>
      </c>
      <c r="J190" s="18" t="str">
        <f>INDEX(Articles!$1:$1048576,MATCH(E190,Articles!D:D,0),11)</f>
        <v>MULTI EFFETS</v>
      </c>
      <c r="K190" s="18" t="str">
        <f>INDEX(Articles!$1:$1048576,MATCH(E190,Articles!D:D,0),12)</f>
        <v>ROUGE</v>
      </c>
      <c r="L190" s="8" t="str">
        <f>INDEX(Articles!$1:$1048576,MATCH(E190,Articles!D:D,0),13)</f>
        <v>CN</v>
      </c>
      <c r="M190" s="8" t="str">
        <f>INDEX(Articles!$1:$1048576,MATCH(E190,Articles!D:D,0),14)</f>
        <v>F4</v>
      </c>
      <c r="N190" s="8" t="str">
        <f>INDEX(Articles!$1:$1048576,MATCH(E190,Articles!D:D,0),15)</f>
        <v>1.3G</v>
      </c>
      <c r="O190" s="8" t="str">
        <f>INDEX(Articles!$1:$1048576,MATCH(E190,Articles!D:D,0),16)</f>
        <v>1008-F4-69250665</v>
      </c>
      <c r="P190" s="8">
        <f>INDEX(Articles!$1:$1048576,MATCH(E190,Articles!D:D,0),17)*1000</f>
        <v>1600</v>
      </c>
      <c r="Q190" s="8" t="str">
        <f>INDEX(Articles!$1:$1048576,MATCH(E190,Articles!D:D,0),18)</f>
        <v>25</v>
      </c>
      <c r="R190" s="8">
        <f>INDEX(Articles!$1:$1048576,MATCH(E190,Articles!D:D,0),19)</f>
        <v>100</v>
      </c>
      <c r="S190" s="2" t="str">
        <f>IF(INDEX('Unités CA'!$1:$1048576,MATCH(E190,'Unités CA'!D:D,0),5)=0,"",INDEX('Unités CA'!$1:$1048576,MATCH(E190,'Unités CA'!D:D,0),5))</f>
        <v>0006/CA</v>
      </c>
      <c r="T190" s="2" t="str">
        <f>IF(INDEX('Unités BTE'!$1:$1048576,MATCH(E190,'Unités CA'!D:D,0),5)=0,"",INDEX('Unités BTE'!$1:$1048576,MATCH(E190,'Unités CA'!D:D,0),5))</f>
        <v/>
      </c>
      <c r="U190" s="7">
        <f>IFERROR(INDEX('Prix PRO CA'!$1:$1048576,MATCH(E190,'Prix PRO CA'!D:D,0),10),"")</f>
        <v>226.86</v>
      </c>
      <c r="V190" s="7" t="str">
        <f>IFERROR(INDEX('Prix PRO CA'!$1:$1048576,MATCH(E190,'Prix PRO BTE'!D:D,0),10),"")</f>
        <v/>
      </c>
      <c r="W190" s="7">
        <f>+IFERROR(INDEX('Prix PRO PCS'!$1:$1048576,MATCH(E190,'Prix PRO PCS'!D:D,0),10),"")</f>
        <v>42.25</v>
      </c>
      <c r="X190" s="148" t="str">
        <f t="shared" si="14"/>
        <v>Oui</v>
      </c>
      <c r="Y190" s="24" t="str">
        <f>IFERROR(INDEX(LigneAchat!$1:$1048576,MATCH(E190,LigneAchat!D:D,0),5),"")</f>
        <v/>
      </c>
      <c r="Z190" s="22">
        <f>INDEX(Articles!$1:$1048576,MATCH(E190,Articles!D:D,0),21)</f>
        <v>96</v>
      </c>
      <c r="AA190" s="22">
        <f t="shared" si="15"/>
        <v>96</v>
      </c>
      <c r="AB190" s="22">
        <f>+INDEX(Articles!$1:$1048576,MATCH(E190,Articles!D:D,0),23)</f>
        <v>0</v>
      </c>
    </row>
    <row r="191" spans="2:28" ht="15.75">
      <c r="B191" s="8" t="str">
        <f>INDEX(Articles!$1:$1048576,MATCH(E191,Articles!D:D,0),6)</f>
        <v>1</v>
      </c>
      <c r="C191" s="8" t="str">
        <f>INDEX(Articles!$1:$1048576,MATCH(E191,Articles!D:D,0),7)</f>
        <v/>
      </c>
      <c r="D191" s="28" t="str">
        <f>HYPERLINK(INDEX(Articles!$1:$1048576,MATCH(E191,Articles!D:D,0),24),"Lien")</f>
        <v>Lien</v>
      </c>
      <c r="E191" s="3" t="s">
        <v>1540</v>
      </c>
      <c r="F191" s="18" t="str">
        <f>INDEX(Articles!$1:$1048576,MATCH(E191,Articles!D:D,0),5)</f>
        <v>GRAPPE Ø100 R5  VERT</v>
      </c>
      <c r="G191" s="18" t="str">
        <f>INDEX(Articles!$1:$1048576,MATCH(E191,Articles!D:D,0),8)</f>
        <v>BOMBE</v>
      </c>
      <c r="H191" s="18" t="str">
        <f>INDEX(Articles!$1:$1048576,MATCH(E191,Articles!D:D,0),9)</f>
        <v>GRAPPEE</v>
      </c>
      <c r="I191" s="8">
        <f>INDEX(Articles!$1:$1048576,MATCH(E191,Articles!D:D,0),10)</f>
        <v>100</v>
      </c>
      <c r="J191" s="18" t="str">
        <f>INDEX(Articles!$1:$1048576,MATCH(E191,Articles!D:D,0),11)</f>
        <v>MULTI EFFETS</v>
      </c>
      <c r="K191" s="18" t="str">
        <f>INDEX(Articles!$1:$1048576,MATCH(E191,Articles!D:D,0),12)</f>
        <v>VERT</v>
      </c>
      <c r="L191" s="8" t="str">
        <f>INDEX(Articles!$1:$1048576,MATCH(E191,Articles!D:D,0),13)</f>
        <v>CN</v>
      </c>
      <c r="M191" s="8" t="str">
        <f>INDEX(Articles!$1:$1048576,MATCH(E191,Articles!D:D,0),14)</f>
        <v>F4</v>
      </c>
      <c r="N191" s="8" t="str">
        <f>INDEX(Articles!$1:$1048576,MATCH(E191,Articles!D:D,0),15)</f>
        <v>1.3G</v>
      </c>
      <c r="O191" s="8" t="str">
        <f>INDEX(Articles!$1:$1048576,MATCH(E191,Articles!D:D,0),16)</f>
        <v>1008-F4-69250665</v>
      </c>
      <c r="P191" s="8">
        <f>INDEX(Articles!$1:$1048576,MATCH(E191,Articles!D:D,0),17)*1000</f>
        <v>1600</v>
      </c>
      <c r="Q191" s="8" t="str">
        <f>INDEX(Articles!$1:$1048576,MATCH(E191,Articles!D:D,0),18)</f>
        <v>25</v>
      </c>
      <c r="R191" s="8">
        <f>INDEX(Articles!$1:$1048576,MATCH(E191,Articles!D:D,0),19)</f>
        <v>100</v>
      </c>
      <c r="S191" s="2" t="str">
        <f>IF(INDEX('Unités CA'!$1:$1048576,MATCH(E191,'Unités CA'!D:D,0),5)=0,"",INDEX('Unités CA'!$1:$1048576,MATCH(E191,'Unités CA'!D:D,0),5))</f>
        <v>0006/CA</v>
      </c>
      <c r="T191" s="2" t="str">
        <f>IF(INDEX('Unités BTE'!$1:$1048576,MATCH(E191,'Unités CA'!D:D,0),5)=0,"",INDEX('Unités BTE'!$1:$1048576,MATCH(E191,'Unités CA'!D:D,0),5))</f>
        <v/>
      </c>
      <c r="U191" s="7">
        <f>IFERROR(INDEX('Prix PRO CA'!$1:$1048576,MATCH(E191,'Prix PRO CA'!D:D,0),10),"")</f>
        <v>226.86</v>
      </c>
      <c r="V191" s="7" t="str">
        <f>IFERROR(INDEX('Prix PRO CA'!$1:$1048576,MATCH(E191,'Prix PRO BTE'!D:D,0),10),"")</f>
        <v/>
      </c>
      <c r="W191" s="7">
        <f>+IFERROR(INDEX('Prix PRO PCS'!$1:$1048576,MATCH(E191,'Prix PRO PCS'!D:D,0),10),"")</f>
        <v>42.25</v>
      </c>
      <c r="X191" s="148" t="str">
        <f t="shared" si="14"/>
        <v>Oui</v>
      </c>
      <c r="Y191" s="24" t="str">
        <f>IFERROR(INDEX(LigneAchat!$1:$1048576,MATCH(E191,LigneAchat!D:D,0),5),"")</f>
        <v/>
      </c>
      <c r="Z191" s="22">
        <f>INDEX(Articles!$1:$1048576,MATCH(E191,Articles!D:D,0),21)</f>
        <v>127</v>
      </c>
      <c r="AA191" s="22">
        <f t="shared" si="15"/>
        <v>127</v>
      </c>
      <c r="AB191" s="22">
        <f>+INDEX(Articles!$1:$1048576,MATCH(E191,Articles!D:D,0),23)</f>
        <v>0</v>
      </c>
    </row>
    <row r="192" spans="2:28" ht="15.75">
      <c r="B192" s="8" t="str">
        <f>INDEX(Articles!$1:$1048576,MATCH(E192,Articles!D:D,0),6)</f>
        <v>1</v>
      </c>
      <c r="C192" s="8" t="str">
        <f>INDEX(Articles!$1:$1048576,MATCH(E192,Articles!D:D,0),7)</f>
        <v/>
      </c>
      <c r="D192" s="28" t="str">
        <f>HYPERLINK(INDEX(Articles!$1:$1048576,MATCH(E192,Articles!D:D,0),24),"Lien")</f>
        <v>Lien</v>
      </c>
      <c r="E192" s="3" t="s">
        <v>1543</v>
      </c>
      <c r="F192" s="18" t="str">
        <f>INDEX(Articles!$1:$1048576,MATCH(E192,Articles!D:D,0),5)</f>
        <v>GRAPPE Ø100 R5  VIOLET</v>
      </c>
      <c r="G192" s="18" t="str">
        <f>INDEX(Articles!$1:$1048576,MATCH(E192,Articles!D:D,0),8)</f>
        <v>BOMBE</v>
      </c>
      <c r="H192" s="18" t="str">
        <f>INDEX(Articles!$1:$1048576,MATCH(E192,Articles!D:D,0),9)</f>
        <v>GRAPPEE</v>
      </c>
      <c r="I192" s="8">
        <f>INDEX(Articles!$1:$1048576,MATCH(E192,Articles!D:D,0),10)</f>
        <v>100</v>
      </c>
      <c r="J192" s="18" t="str">
        <f>INDEX(Articles!$1:$1048576,MATCH(E192,Articles!D:D,0),11)</f>
        <v>MULTI EFFETS</v>
      </c>
      <c r="K192" s="18" t="str">
        <f>INDEX(Articles!$1:$1048576,MATCH(E192,Articles!D:D,0),12)</f>
        <v>VIOLET</v>
      </c>
      <c r="L192" s="8" t="str">
        <f>INDEX(Articles!$1:$1048576,MATCH(E192,Articles!D:D,0),13)</f>
        <v>CN</v>
      </c>
      <c r="M192" s="8" t="str">
        <f>INDEX(Articles!$1:$1048576,MATCH(E192,Articles!D:D,0),14)</f>
        <v>F4</v>
      </c>
      <c r="N192" s="8" t="str">
        <f>INDEX(Articles!$1:$1048576,MATCH(E192,Articles!D:D,0),15)</f>
        <v>1.3G</v>
      </c>
      <c r="O192" s="8" t="str">
        <f>INDEX(Articles!$1:$1048576,MATCH(E192,Articles!D:D,0),16)</f>
        <v>1008-F4-69250665</v>
      </c>
      <c r="P192" s="8">
        <f>INDEX(Articles!$1:$1048576,MATCH(E192,Articles!D:D,0),17)*1000</f>
        <v>1600</v>
      </c>
      <c r="Q192" s="8" t="str">
        <f>INDEX(Articles!$1:$1048576,MATCH(E192,Articles!D:D,0),18)</f>
        <v>25</v>
      </c>
      <c r="R192" s="8">
        <f>INDEX(Articles!$1:$1048576,MATCH(E192,Articles!D:D,0),19)</f>
        <v>100</v>
      </c>
      <c r="S192" s="2" t="str">
        <f>IF(INDEX('Unités CA'!$1:$1048576,MATCH(E192,'Unités CA'!D:D,0),5)=0,"",INDEX('Unités CA'!$1:$1048576,MATCH(E192,'Unités CA'!D:D,0),5))</f>
        <v>0006/CA</v>
      </c>
      <c r="T192" s="2" t="str">
        <f>IF(INDEX('Unités BTE'!$1:$1048576,MATCH(E192,'Unités CA'!D:D,0),5)=0,"",INDEX('Unités BTE'!$1:$1048576,MATCH(E192,'Unités CA'!D:D,0),5))</f>
        <v/>
      </c>
      <c r="U192" s="7">
        <f>IFERROR(INDEX('Prix PRO CA'!$1:$1048576,MATCH(E192,'Prix PRO CA'!D:D,0),10),"")</f>
        <v>226.86</v>
      </c>
      <c r="V192" s="7" t="str">
        <f>IFERROR(INDEX('Prix PRO CA'!$1:$1048576,MATCH(E192,'Prix PRO BTE'!D:D,0),10),"")</f>
        <v/>
      </c>
      <c r="W192" s="7">
        <f>+IFERROR(INDEX('Prix PRO PCS'!$1:$1048576,MATCH(E192,'Prix PRO PCS'!D:D,0),10),"")</f>
        <v>42.25</v>
      </c>
      <c r="X192" s="148" t="str">
        <f t="shared" si="14"/>
        <v>Oui</v>
      </c>
      <c r="Y192" s="24" t="str">
        <f>IFERROR(INDEX(LigneAchat!$1:$1048576,MATCH(E192,LigneAchat!D:D,0),5),"")</f>
        <v/>
      </c>
      <c r="Z192" s="22">
        <f>INDEX(Articles!$1:$1048576,MATCH(E192,Articles!D:D,0),21)</f>
        <v>121</v>
      </c>
      <c r="AA192" s="22">
        <f t="shared" si="15"/>
        <v>121</v>
      </c>
      <c r="AB192" s="22">
        <f>+INDEX(Articles!$1:$1048576,MATCH(E192,Articles!D:D,0),23)</f>
        <v>0</v>
      </c>
    </row>
    <row r="193" spans="2:28" ht="15.75">
      <c r="B193" s="8" t="str">
        <f>INDEX(Articles!$1:$1048576,MATCH(E193,Articles!D:D,0),6)</f>
        <v>1</v>
      </c>
      <c r="C193" s="8" t="str">
        <f>INDEX(Articles!$1:$1048576,MATCH(E193,Articles!D:D,0),7)</f>
        <v/>
      </c>
      <c r="D193" s="28" t="str">
        <f>HYPERLINK(INDEX(Articles!$1:$1048576,MATCH(E193,Articles!D:D,0),24),"Lien")</f>
        <v>Lien</v>
      </c>
      <c r="E193" s="3" t="s">
        <v>1546</v>
      </c>
      <c r="F193" s="18" t="str">
        <f>INDEX(Articles!$1:$1048576,MATCH(E193,Articles!D:D,0),5)</f>
        <v>GRAPPE Ø100 R5 ASSORTIES 1</v>
      </c>
      <c r="G193" s="18" t="str">
        <f>INDEX(Articles!$1:$1048576,MATCH(E193,Articles!D:D,0),8)</f>
        <v>BOMBE</v>
      </c>
      <c r="H193" s="18" t="str">
        <f>INDEX(Articles!$1:$1048576,MATCH(E193,Articles!D:D,0),9)</f>
        <v>GRAPPEE</v>
      </c>
      <c r="I193" s="8">
        <f>INDEX(Articles!$1:$1048576,MATCH(E193,Articles!D:D,0),10)</f>
        <v>100</v>
      </c>
      <c r="J193" s="18" t="str">
        <f>INDEX(Articles!$1:$1048576,MATCH(E193,Articles!D:D,0),11)</f>
        <v>MULTI EFFETS</v>
      </c>
      <c r="K193" s="18" t="str">
        <f>INDEX(Articles!$1:$1048576,MATCH(E193,Articles!D:D,0),12)</f>
        <v>ASSORTI</v>
      </c>
      <c r="L193" s="8" t="str">
        <f>INDEX(Articles!$1:$1048576,MATCH(E193,Articles!D:D,0),13)</f>
        <v>CN</v>
      </c>
      <c r="M193" s="8" t="str">
        <f>INDEX(Articles!$1:$1048576,MATCH(E193,Articles!D:D,0),14)</f>
        <v>F4</v>
      </c>
      <c r="N193" s="8" t="str">
        <f>INDEX(Articles!$1:$1048576,MATCH(E193,Articles!D:D,0),15)</f>
        <v>1.3G</v>
      </c>
      <c r="O193" s="8" t="str">
        <f>INDEX(Articles!$1:$1048576,MATCH(E193,Articles!D:D,0),16)</f>
        <v>1008-F4-69250665</v>
      </c>
      <c r="P193" s="8">
        <f>INDEX(Articles!$1:$1048576,MATCH(E193,Articles!D:D,0),17)*1000</f>
        <v>1600</v>
      </c>
      <c r="Q193" s="8" t="str">
        <f>INDEX(Articles!$1:$1048576,MATCH(E193,Articles!D:D,0),18)</f>
        <v>25</v>
      </c>
      <c r="R193" s="8">
        <f>INDEX(Articles!$1:$1048576,MATCH(E193,Articles!D:D,0),19)</f>
        <v>100</v>
      </c>
      <c r="S193" s="2" t="str">
        <f>IF(INDEX('Unités CA'!$1:$1048576,MATCH(E193,'Unités CA'!D:D,0),5)=0,"",INDEX('Unités CA'!$1:$1048576,MATCH(E193,'Unités CA'!D:D,0),5))</f>
        <v>0006/CA</v>
      </c>
      <c r="T193" s="2" t="str">
        <f>IF(INDEX('Unités BTE'!$1:$1048576,MATCH(E193,'Unités CA'!D:D,0),5)=0,"",INDEX('Unités BTE'!$1:$1048576,MATCH(E193,'Unités CA'!D:D,0),5))</f>
        <v/>
      </c>
      <c r="U193" s="7">
        <f>IFERROR(INDEX('Prix PRO CA'!$1:$1048576,MATCH(E193,'Prix PRO CA'!D:D,0),10),"")</f>
        <v>226.86</v>
      </c>
      <c r="V193" s="7" t="str">
        <f>IFERROR(INDEX('Prix PRO CA'!$1:$1048576,MATCH(E193,'Prix PRO BTE'!D:D,0),10),"")</f>
        <v/>
      </c>
      <c r="W193" s="7">
        <f>+IFERROR(INDEX('Prix PRO PCS'!$1:$1048576,MATCH(E193,'Prix PRO PCS'!D:D,0),10),"")</f>
        <v>42.25</v>
      </c>
      <c r="X193" s="148" t="str">
        <f t="shared" si="14"/>
        <v>Oui</v>
      </c>
      <c r="Y193" s="24" t="str">
        <f>IFERROR(INDEX(LigneAchat!$1:$1048576,MATCH(E193,LigneAchat!D:D,0),5),"")</f>
        <v/>
      </c>
      <c r="Z193" s="22">
        <f>INDEX(Articles!$1:$1048576,MATCH(E193,Articles!D:D,0),21)</f>
        <v>145</v>
      </c>
      <c r="AA193" s="22">
        <f t="shared" si="15"/>
        <v>145</v>
      </c>
      <c r="AB193" s="22">
        <f>+INDEX(Articles!$1:$1048576,MATCH(E193,Articles!D:D,0),23)</f>
        <v>0</v>
      </c>
    </row>
    <row r="194" spans="2:28" ht="15.75">
      <c r="B194" s="8" t="str">
        <f>INDEX(Articles!$1:$1048576,MATCH(E194,Articles!D:D,0),6)</f>
        <v>1</v>
      </c>
      <c r="C194" s="8" t="str">
        <f>INDEX(Articles!$1:$1048576,MATCH(E194,Articles!D:D,0),7)</f>
        <v/>
      </c>
      <c r="D194" s="28" t="str">
        <f>HYPERLINK(INDEX(Articles!$1:$1048576,MATCH(E194,Articles!D:D,0),24),"Lien")</f>
        <v>Lien</v>
      </c>
      <c r="E194" s="3" t="s">
        <v>3665</v>
      </c>
      <c r="F194" s="18" t="str">
        <f>INDEX(Articles!$1:$1048576,MATCH(E194,Articles!D:D,0),5)</f>
        <v>GRAPPE Ø100  R5 ASSORTIES 2</v>
      </c>
      <c r="G194" s="18" t="str">
        <f>INDEX(Articles!$1:$1048576,MATCH(E194,Articles!D:D,0),8)</f>
        <v>BOMBE</v>
      </c>
      <c r="H194" s="18" t="str">
        <f>INDEX(Articles!$1:$1048576,MATCH(E194,Articles!D:D,0),9)</f>
        <v>GRAPPEE</v>
      </c>
      <c r="I194" s="8">
        <f>INDEX(Articles!$1:$1048576,MATCH(E194,Articles!D:D,0),10)</f>
        <v>100</v>
      </c>
      <c r="J194" s="18" t="str">
        <f>INDEX(Articles!$1:$1048576,MATCH(E194,Articles!D:D,0),11)</f>
        <v>MULTI EFFETS</v>
      </c>
      <c r="K194" s="18" t="str">
        <f>INDEX(Articles!$1:$1048576,MATCH(E194,Articles!D:D,0),12)</f>
        <v>ASSORTI</v>
      </c>
      <c r="L194" s="8" t="str">
        <f>INDEX(Articles!$1:$1048576,MATCH(E194,Articles!D:D,0),13)</f>
        <v>CN</v>
      </c>
      <c r="M194" s="8" t="str">
        <f>INDEX(Articles!$1:$1048576,MATCH(E194,Articles!D:D,0),14)</f>
        <v>F4</v>
      </c>
      <c r="N194" s="8" t="str">
        <f>INDEX(Articles!$1:$1048576,MATCH(E194,Articles!D:D,0),15)</f>
        <v>1.3G</v>
      </c>
      <c r="O194" s="8" t="str">
        <f>INDEX(Articles!$1:$1048576,MATCH(E194,Articles!D:D,0),16)</f>
        <v>1170-F4-02742</v>
      </c>
      <c r="P194" s="8">
        <f>INDEX(Articles!$1:$1048576,MATCH(E194,Articles!D:D,0),17)*1000</f>
        <v>1600</v>
      </c>
      <c r="Q194" s="8" t="str">
        <f>INDEX(Articles!$1:$1048576,MATCH(E194,Articles!D:D,0),18)</f>
        <v>25</v>
      </c>
      <c r="R194" s="8">
        <f>INDEX(Articles!$1:$1048576,MATCH(E194,Articles!D:D,0),19)</f>
        <v>100</v>
      </c>
      <c r="S194" s="2" t="str">
        <f>IF(INDEX('Unités CA'!$1:$1048576,MATCH(E194,'Unités CA'!D:D,0),5)=0,"",INDEX('Unités CA'!$1:$1048576,MATCH(E194,'Unités CA'!D:D,0),5))</f>
        <v>0006/CA</v>
      </c>
      <c r="T194" s="2" t="str">
        <f>IF(INDEX('Unités BTE'!$1:$1048576,MATCH(E194,'Unités CA'!D:D,0),5)=0,"",INDEX('Unités BTE'!$1:$1048576,MATCH(E194,'Unités CA'!D:D,0),5))</f>
        <v/>
      </c>
      <c r="U194" s="7">
        <f>IFERROR(INDEX('Prix PRO CA'!$1:$1048576,MATCH(E194,'Prix PRO CA'!D:D,0),10),"")</f>
        <v>226.86</v>
      </c>
      <c r="V194" s="7" t="str">
        <f>IFERROR(INDEX('Prix PRO CA'!$1:$1048576,MATCH(E194,'Prix PRO BTE'!D:D,0),10),"")</f>
        <v/>
      </c>
      <c r="W194" s="7">
        <f>+IFERROR(INDEX('Prix PRO PCS'!$1:$1048576,MATCH(E194,'Prix PRO PCS'!D:D,0),10),"")</f>
        <v>42.25</v>
      </c>
      <c r="X194" s="148" t="str">
        <f t="shared" si="14"/>
        <v>Oui</v>
      </c>
      <c r="Y194" s="24" t="str">
        <f>IFERROR(INDEX(LigneAchat!$1:$1048576,MATCH(E194,LigneAchat!D:D,0),5),"")</f>
        <v/>
      </c>
      <c r="Z194" s="22">
        <f>INDEX(Articles!$1:$1048576,MATCH(E194,Articles!D:D,0),21)</f>
        <v>143</v>
      </c>
      <c r="AA194" s="22">
        <f t="shared" si="15"/>
        <v>142</v>
      </c>
      <c r="AB194" s="22">
        <f>+INDEX(Articles!$1:$1048576,MATCH(E194,Articles!D:D,0),23)</f>
        <v>1</v>
      </c>
    </row>
    <row r="195" spans="2:28" ht="15.75">
      <c r="B195" s="8" t="str">
        <f>INDEX(Articles!$1:$1048576,MATCH(E195,Articles!D:D,0),6)</f>
        <v>1</v>
      </c>
      <c r="C195" s="8" t="str">
        <f>INDEX(Articles!$1:$1048576,MATCH(E195,Articles!D:D,0),7)</f>
        <v/>
      </c>
      <c r="D195" s="28" t="str">
        <f>HYPERLINK(INDEX(Articles!$1:$1048576,MATCH(E195,Articles!D:D,0),24),"Lien")</f>
        <v>Lien</v>
      </c>
      <c r="E195" s="3" t="s">
        <v>3666</v>
      </c>
      <c r="F195" s="18" t="str">
        <f>INDEX(Articles!$1:$1048576,MATCH(E195,Articles!D:D,0),5)</f>
        <v>GRAPPE Ø100  R5 ASSORTIES 3</v>
      </c>
      <c r="G195" s="18" t="str">
        <f>INDEX(Articles!$1:$1048576,MATCH(E195,Articles!D:D,0),8)</f>
        <v>BOMBE</v>
      </c>
      <c r="H195" s="18" t="str">
        <f>INDEX(Articles!$1:$1048576,MATCH(E195,Articles!D:D,0),9)</f>
        <v>GRAPPEE</v>
      </c>
      <c r="I195" s="8">
        <f>INDEX(Articles!$1:$1048576,MATCH(E195,Articles!D:D,0),10)</f>
        <v>100</v>
      </c>
      <c r="J195" s="18" t="str">
        <f>INDEX(Articles!$1:$1048576,MATCH(E195,Articles!D:D,0),11)</f>
        <v>MULTI EFFETS</v>
      </c>
      <c r="K195" s="18" t="str">
        <f>INDEX(Articles!$1:$1048576,MATCH(E195,Articles!D:D,0),12)</f>
        <v>ASSORTI</v>
      </c>
      <c r="L195" s="8" t="str">
        <f>INDEX(Articles!$1:$1048576,MATCH(E195,Articles!D:D,0),13)</f>
        <v>CN</v>
      </c>
      <c r="M195" s="8" t="str">
        <f>INDEX(Articles!$1:$1048576,MATCH(E195,Articles!D:D,0),14)</f>
        <v>F4</v>
      </c>
      <c r="N195" s="8" t="str">
        <f>INDEX(Articles!$1:$1048576,MATCH(E195,Articles!D:D,0),15)</f>
        <v>1.3G</v>
      </c>
      <c r="O195" s="8" t="str">
        <f>INDEX(Articles!$1:$1048576,MATCH(E195,Articles!D:D,0),16)</f>
        <v>1170-F4-02742</v>
      </c>
      <c r="P195" s="8">
        <f>INDEX(Articles!$1:$1048576,MATCH(E195,Articles!D:D,0),17)*1000</f>
        <v>1600</v>
      </c>
      <c r="Q195" s="8" t="str">
        <f>INDEX(Articles!$1:$1048576,MATCH(E195,Articles!D:D,0),18)</f>
        <v>25</v>
      </c>
      <c r="R195" s="8">
        <f>INDEX(Articles!$1:$1048576,MATCH(E195,Articles!D:D,0),19)</f>
        <v>100</v>
      </c>
      <c r="S195" s="2" t="str">
        <f>IF(INDEX('Unités CA'!$1:$1048576,MATCH(E195,'Unités CA'!D:D,0),5)=0,"",INDEX('Unités CA'!$1:$1048576,MATCH(E195,'Unités CA'!D:D,0),5))</f>
        <v>0006/CA</v>
      </c>
      <c r="T195" s="2" t="str">
        <f>IF(INDEX('Unités BTE'!$1:$1048576,MATCH(E195,'Unités CA'!D:D,0),5)=0,"",INDEX('Unités BTE'!$1:$1048576,MATCH(E195,'Unités CA'!D:D,0),5))</f>
        <v/>
      </c>
      <c r="U195" s="7">
        <f>IFERROR(INDEX('Prix PRO CA'!$1:$1048576,MATCH(E195,'Prix PRO CA'!D:D,0),10),"")</f>
        <v>226.86</v>
      </c>
      <c r="V195" s="7" t="str">
        <f>IFERROR(INDEX('Prix PRO CA'!$1:$1048576,MATCH(E195,'Prix PRO BTE'!D:D,0),10),"")</f>
        <v/>
      </c>
      <c r="W195" s="7">
        <f>+IFERROR(INDEX('Prix PRO PCS'!$1:$1048576,MATCH(E195,'Prix PRO PCS'!D:D,0),10),"")</f>
        <v>42.25</v>
      </c>
      <c r="X195" s="148" t="str">
        <f t="shared" si="14"/>
        <v>Oui</v>
      </c>
      <c r="Y195" s="24" t="str">
        <f>IFERROR(INDEX(LigneAchat!$1:$1048576,MATCH(E195,LigneAchat!D:D,0),5),"")</f>
        <v/>
      </c>
      <c r="Z195" s="22">
        <f>INDEX(Articles!$1:$1048576,MATCH(E195,Articles!D:D,0),21)</f>
        <v>172</v>
      </c>
      <c r="AA195" s="22">
        <f t="shared" si="15"/>
        <v>171</v>
      </c>
      <c r="AB195" s="22">
        <f>+INDEX(Articles!$1:$1048576,MATCH(E195,Articles!D:D,0),23)</f>
        <v>1</v>
      </c>
    </row>
    <row r="196" spans="2:28" ht="15.75">
      <c r="B196" s="8" t="str">
        <f>INDEX(Articles!$1:$1048576,MATCH(E196,Articles!D:D,0),6)</f>
        <v>1</v>
      </c>
      <c r="C196" s="8" t="str">
        <f>INDEX(Articles!$1:$1048576,MATCH(E196,Articles!D:D,0),7)</f>
        <v/>
      </c>
      <c r="D196" s="28" t="str">
        <f>HYPERLINK(INDEX(Articles!$1:$1048576,MATCH(E196,Articles!D:D,0),24),"Lien")</f>
        <v>Lien</v>
      </c>
      <c r="E196" s="3" t="s">
        <v>1549</v>
      </c>
      <c r="F196" s="18" t="str">
        <f>INDEX(Articles!$1:$1048576,MATCH(E196,Articles!D:D,0),5)</f>
        <v>GRAPPE Ø100 R5 ASSORTIES 4</v>
      </c>
      <c r="G196" s="18" t="str">
        <f>INDEX(Articles!$1:$1048576,MATCH(E196,Articles!D:D,0),8)</f>
        <v>BOMBE</v>
      </c>
      <c r="H196" s="18" t="str">
        <f>INDEX(Articles!$1:$1048576,MATCH(E196,Articles!D:D,0),9)</f>
        <v>GRAPPEE</v>
      </c>
      <c r="I196" s="8">
        <f>INDEX(Articles!$1:$1048576,MATCH(E196,Articles!D:D,0),10)</f>
        <v>100</v>
      </c>
      <c r="J196" s="18" t="str">
        <f>INDEX(Articles!$1:$1048576,MATCH(E196,Articles!D:D,0),11)</f>
        <v>MULTI EFFETS</v>
      </c>
      <c r="K196" s="18" t="str">
        <f>INDEX(Articles!$1:$1048576,MATCH(E196,Articles!D:D,0),12)</f>
        <v>ASSORTI</v>
      </c>
      <c r="L196" s="8" t="str">
        <f>INDEX(Articles!$1:$1048576,MATCH(E196,Articles!D:D,0),13)</f>
        <v>CN</v>
      </c>
      <c r="M196" s="8" t="str">
        <f>INDEX(Articles!$1:$1048576,MATCH(E196,Articles!D:D,0),14)</f>
        <v>F4</v>
      </c>
      <c r="N196" s="8" t="str">
        <f>INDEX(Articles!$1:$1048576,MATCH(E196,Articles!D:D,0),15)</f>
        <v>1.3G</v>
      </c>
      <c r="O196" s="8" t="str">
        <f>INDEX(Articles!$1:$1048576,MATCH(E196,Articles!D:D,0),16)</f>
        <v>1008-F4-69250665</v>
      </c>
      <c r="P196" s="8">
        <f>INDEX(Articles!$1:$1048576,MATCH(E196,Articles!D:D,0),17)*1000</f>
        <v>1600</v>
      </c>
      <c r="Q196" s="8" t="str">
        <f>INDEX(Articles!$1:$1048576,MATCH(E196,Articles!D:D,0),18)</f>
        <v>25</v>
      </c>
      <c r="R196" s="8">
        <f>INDEX(Articles!$1:$1048576,MATCH(E196,Articles!D:D,0),19)</f>
        <v>100</v>
      </c>
      <c r="S196" s="2" t="str">
        <f>IF(INDEX('Unités CA'!$1:$1048576,MATCH(E196,'Unités CA'!D:D,0),5)=0,"",INDEX('Unités CA'!$1:$1048576,MATCH(E196,'Unités CA'!D:D,0),5))</f>
        <v>0006/CA</v>
      </c>
      <c r="T196" s="2" t="str">
        <f>IF(INDEX('Unités BTE'!$1:$1048576,MATCH(E196,'Unités CA'!D:D,0),5)=0,"",INDEX('Unités BTE'!$1:$1048576,MATCH(E196,'Unités CA'!D:D,0),5))</f>
        <v/>
      </c>
      <c r="U196" s="7">
        <f>IFERROR(INDEX('Prix PRO CA'!$1:$1048576,MATCH(E196,'Prix PRO CA'!D:D,0),10),"")</f>
        <v>226.86</v>
      </c>
      <c r="V196" s="7" t="str">
        <f>IFERROR(INDEX('Prix PRO CA'!$1:$1048576,MATCH(E196,'Prix PRO BTE'!D:D,0),10),"")</f>
        <v/>
      </c>
      <c r="W196" s="7">
        <f>+IFERROR(INDEX('Prix PRO PCS'!$1:$1048576,MATCH(E196,'Prix PRO PCS'!D:D,0),10),"")</f>
        <v>42.25</v>
      </c>
      <c r="X196" s="148" t="str">
        <f t="shared" si="14"/>
        <v>Oui</v>
      </c>
      <c r="Y196" s="24" t="str">
        <f>IFERROR(INDEX(LigneAchat!$1:$1048576,MATCH(E196,LigneAchat!D:D,0),5),"")</f>
        <v/>
      </c>
      <c r="Z196" s="22">
        <f>INDEX(Articles!$1:$1048576,MATCH(E196,Articles!D:D,0),21)</f>
        <v>156</v>
      </c>
      <c r="AA196" s="22">
        <f t="shared" si="15"/>
        <v>156</v>
      </c>
      <c r="AB196" s="22">
        <f>+INDEX(Articles!$1:$1048576,MATCH(E196,Articles!D:D,0),23)</f>
        <v>0</v>
      </c>
    </row>
    <row r="197" spans="2:28" ht="15.75">
      <c r="B197" s="8" t="str">
        <f>INDEX(Articles!$1:$1048576,MATCH(E197,Articles!D:D,0),6)</f>
        <v>1</v>
      </c>
      <c r="C197" s="8" t="str">
        <f>INDEX(Articles!$1:$1048576,MATCH(E197,Articles!D:D,0),7)</f>
        <v/>
      </c>
      <c r="D197" s="28" t="str">
        <f>HYPERLINK(INDEX(Articles!$1:$1048576,MATCH(E197,Articles!D:D,0),24),"Lien")</f>
        <v>Lien</v>
      </c>
      <c r="E197" s="3" t="s">
        <v>1525</v>
      </c>
      <c r="F197" s="18" t="str">
        <f>INDEX(Articles!$1:$1048576,MATCH(E197,Articles!D:D,0),5)</f>
        <v>GRAPPE Ø100 R3 ASSORTI</v>
      </c>
      <c r="G197" s="18" t="str">
        <f>INDEX(Articles!$1:$1048576,MATCH(E197,Articles!D:D,0),8)</f>
        <v>BOMBE</v>
      </c>
      <c r="H197" s="18" t="str">
        <f>INDEX(Articles!$1:$1048576,MATCH(E197,Articles!D:D,0),9)</f>
        <v>GRAPPEE</v>
      </c>
      <c r="I197" s="8">
        <f>INDEX(Articles!$1:$1048576,MATCH(E197,Articles!D:D,0),10)</f>
        <v>100</v>
      </c>
      <c r="J197" s="18" t="str">
        <f>INDEX(Articles!$1:$1048576,MATCH(E197,Articles!D:D,0),11)</f>
        <v>MULTI EFFETS</v>
      </c>
      <c r="K197" s="18" t="str">
        <f>INDEX(Articles!$1:$1048576,MATCH(E197,Articles!D:D,0),12)</f>
        <v>ASSORTI</v>
      </c>
      <c r="L197" s="8" t="str">
        <f>INDEX(Articles!$1:$1048576,MATCH(E197,Articles!D:D,0),13)</f>
        <v>CN</v>
      </c>
      <c r="M197" s="8" t="str">
        <f>INDEX(Articles!$1:$1048576,MATCH(E197,Articles!D:D,0),14)</f>
        <v>F4</v>
      </c>
      <c r="N197" s="8" t="str">
        <f>INDEX(Articles!$1:$1048576,MATCH(E197,Articles!D:D,0),15)</f>
        <v>1.3G</v>
      </c>
      <c r="O197" s="8" t="str">
        <f>INDEX(Articles!$1:$1048576,MATCH(E197,Articles!D:D,0),16)</f>
        <v>1008-F4-69252665</v>
      </c>
      <c r="P197" s="8">
        <f>INDEX(Articles!$1:$1048576,MATCH(E197,Articles!D:D,0),17)*1000</f>
        <v>1600</v>
      </c>
      <c r="Q197" s="8" t="str">
        <f>INDEX(Articles!$1:$1048576,MATCH(E197,Articles!D:D,0),18)</f>
        <v>15</v>
      </c>
      <c r="R197" s="8">
        <f>INDEX(Articles!$1:$1048576,MATCH(E197,Articles!D:D,0),19)</f>
        <v>100</v>
      </c>
      <c r="S197" s="2" t="str">
        <f>IF(INDEX('Unités CA'!$1:$1048576,MATCH(E197,'Unités CA'!D:D,0),5)=0,"",INDEX('Unités CA'!$1:$1048576,MATCH(E197,'Unités CA'!D:D,0),5))</f>
        <v>0006/CA</v>
      </c>
      <c r="T197" s="2" t="str">
        <f>IF(INDEX('Unités BTE'!$1:$1048576,MATCH(E197,'Unités CA'!D:D,0),5)=0,"",INDEX('Unités BTE'!$1:$1048576,MATCH(E197,'Unités CA'!D:D,0),5))</f>
        <v/>
      </c>
      <c r="U197" s="7">
        <f>IFERROR(INDEX('Prix PRO CA'!$1:$1048576,MATCH(E197,'Prix PRO CA'!D:D,0),10),"")</f>
        <v>226.86</v>
      </c>
      <c r="V197" s="7" t="str">
        <f>IFERROR(INDEX('Prix PRO CA'!$1:$1048576,MATCH(E197,'Prix PRO BTE'!D:D,0),10),"")</f>
        <v/>
      </c>
      <c r="W197" s="7">
        <f>+IFERROR(INDEX('Prix PRO PCS'!$1:$1048576,MATCH(E197,'Prix PRO PCS'!D:D,0),10),"")</f>
        <v>42.25</v>
      </c>
      <c r="X197" s="148" t="str">
        <f t="shared" si="14"/>
        <v>Oui</v>
      </c>
      <c r="Y197" s="24">
        <f>IFERROR(INDEX(LigneAchat!$1:$1048576,MATCH(E197,LigneAchat!D:D,0),5),"")</f>
        <v>44287</v>
      </c>
      <c r="Z197" s="22">
        <f>INDEX(Articles!$1:$1048576,MATCH(E197,Articles!D:D,0),21)</f>
        <v>356</v>
      </c>
      <c r="AA197" s="22">
        <f t="shared" si="15"/>
        <v>355</v>
      </c>
      <c r="AB197" s="22">
        <f>+INDEX(Articles!$1:$1048576,MATCH(E197,Articles!D:D,0),23)</f>
        <v>1</v>
      </c>
    </row>
    <row r="198" spans="2:28" ht="15.75">
      <c r="B198" s="8" t="str">
        <f>INDEX(Articles!$1:$1048576,MATCH(E198,Articles!D:D,0),6)</f>
        <v>1</v>
      </c>
      <c r="C198" s="8" t="str">
        <f>INDEX(Articles!$1:$1048576,MATCH(E198,Articles!D:D,0),7)</f>
        <v/>
      </c>
      <c r="D198" s="28" t="str">
        <f>HYPERLINK(INDEX(Articles!$1:$1048576,MATCH(E198,Articles!D:D,0),24),"Lien")</f>
        <v>Lien</v>
      </c>
      <c r="E198" s="3" t="s">
        <v>1534</v>
      </c>
      <c r="F198" s="18" t="str">
        <f>INDEX(Articles!$1:$1048576,MATCH(E198,Articles!D:D,0),5)</f>
        <v>GRAPPE Ø100 R2 ASSORTI</v>
      </c>
      <c r="G198" s="18" t="str">
        <f>INDEX(Articles!$1:$1048576,MATCH(E198,Articles!D:D,0),8)</f>
        <v>BOMBE</v>
      </c>
      <c r="H198" s="18" t="str">
        <f>INDEX(Articles!$1:$1048576,MATCH(E198,Articles!D:D,0),9)</f>
        <v>GRAPPEE</v>
      </c>
      <c r="I198" s="8">
        <f>INDEX(Articles!$1:$1048576,MATCH(E198,Articles!D:D,0),10)</f>
        <v>100</v>
      </c>
      <c r="J198" s="18" t="str">
        <f>INDEX(Articles!$1:$1048576,MATCH(E198,Articles!D:D,0),11)</f>
        <v>MULTI EFFETS</v>
      </c>
      <c r="K198" s="18" t="str">
        <f>INDEX(Articles!$1:$1048576,MATCH(E198,Articles!D:D,0),12)</f>
        <v>ASSORTI</v>
      </c>
      <c r="L198" s="8" t="str">
        <f>INDEX(Articles!$1:$1048576,MATCH(E198,Articles!D:D,0),13)</f>
        <v>CN</v>
      </c>
      <c r="M198" s="8" t="str">
        <f>INDEX(Articles!$1:$1048576,MATCH(E198,Articles!D:D,0),14)</f>
        <v>F4</v>
      </c>
      <c r="N198" s="8" t="str">
        <f>INDEX(Articles!$1:$1048576,MATCH(E198,Articles!D:D,0),15)</f>
        <v>1.3G</v>
      </c>
      <c r="O198" s="8" t="str">
        <f>INDEX(Articles!$1:$1048576,MATCH(E198,Articles!D:D,0),16)</f>
        <v>1008-F4-69250665</v>
      </c>
      <c r="P198" s="8">
        <f>INDEX(Articles!$1:$1048576,MATCH(E198,Articles!D:D,0),17)*1000</f>
        <v>1600</v>
      </c>
      <c r="Q198" s="8" t="str">
        <f>INDEX(Articles!$1:$1048576,MATCH(E198,Articles!D:D,0),18)</f>
        <v>10</v>
      </c>
      <c r="R198" s="8">
        <f>INDEX(Articles!$1:$1048576,MATCH(E198,Articles!D:D,0),19)</f>
        <v>100</v>
      </c>
      <c r="S198" s="2" t="str">
        <f>IF(INDEX('Unités CA'!$1:$1048576,MATCH(E198,'Unités CA'!D:D,0),5)=0,"",INDEX('Unités CA'!$1:$1048576,MATCH(E198,'Unités CA'!D:D,0),5))</f>
        <v>0006/CA</v>
      </c>
      <c r="T198" s="2" t="str">
        <f>IF(INDEX('Unités BTE'!$1:$1048576,MATCH(E198,'Unités CA'!D:D,0),5)=0,"",INDEX('Unités BTE'!$1:$1048576,MATCH(E198,'Unités CA'!D:D,0),5))</f>
        <v/>
      </c>
      <c r="U198" s="7">
        <f>IFERROR(INDEX('Prix PRO CA'!$1:$1048576,MATCH(E198,'Prix PRO CA'!D:D,0),10),"")</f>
        <v>226.86</v>
      </c>
      <c r="V198" s="7" t="str">
        <f>IFERROR(INDEX('Prix PRO CA'!$1:$1048576,MATCH(E198,'Prix PRO BTE'!D:D,0),10),"")</f>
        <v/>
      </c>
      <c r="W198" s="7">
        <f>+IFERROR(INDEX('Prix PRO PCS'!$1:$1048576,MATCH(E198,'Prix PRO PCS'!D:D,0),10),"")</f>
        <v>42.25</v>
      </c>
      <c r="X198" s="148" t="str">
        <f t="shared" si="14"/>
        <v>Oui</v>
      </c>
      <c r="Y198" s="24">
        <f>IFERROR(INDEX(LigneAchat!$1:$1048576,MATCH(E198,LigneAchat!D:D,0),5),"")</f>
        <v>44287</v>
      </c>
      <c r="Z198" s="22">
        <f>INDEX(Articles!$1:$1048576,MATCH(E198,Articles!D:D,0),21)</f>
        <v>227</v>
      </c>
      <c r="AA198" s="22">
        <f t="shared" si="15"/>
        <v>226</v>
      </c>
      <c r="AB198" s="22">
        <f>+INDEX(Articles!$1:$1048576,MATCH(E198,Articles!D:D,0),23)</f>
        <v>1</v>
      </c>
    </row>
    <row r="199" spans="2:28" ht="15.75">
      <c r="B199" s="8" t="str">
        <f>INDEX(Articles!$1:$1048576,MATCH(E199,Articles!D:D,0),6)</f>
        <v>1</v>
      </c>
      <c r="C199" s="8" t="str">
        <f>INDEX(Articles!$1:$1048576,MATCH(E199,Articles!D:D,0),7)</f>
        <v/>
      </c>
      <c r="D199" s="28" t="str">
        <f>HYPERLINK(INDEX(Articles!$1:$1048576,MATCH(E199,Articles!D:D,0),24),"Lien")</f>
        <v>Lien</v>
      </c>
      <c r="E199" s="3" t="s">
        <v>1504</v>
      </c>
      <c r="F199" s="18" t="str">
        <f>INDEX(Articles!$1:$1048576,MATCH(E199,Articles!D:D,0),5)</f>
        <v>GRAPPE 5 BBES Ø100 R5 FILET D'OR</v>
      </c>
      <c r="G199" s="18" t="str">
        <f>INDEX(Articles!$1:$1048576,MATCH(E199,Articles!D:D,0),8)</f>
        <v>BOMBE</v>
      </c>
      <c r="H199" s="18" t="str">
        <f>INDEX(Articles!$1:$1048576,MATCH(E199,Articles!D:D,0),9)</f>
        <v>GRAPPEE</v>
      </c>
      <c r="I199" s="8">
        <f>INDEX(Articles!$1:$1048576,MATCH(E199,Articles!D:D,0),10)</f>
        <v>100</v>
      </c>
      <c r="J199" s="18" t="str">
        <f>INDEX(Articles!$1:$1048576,MATCH(E199,Articles!D:D,0),11)</f>
        <v>PLEUREUR</v>
      </c>
      <c r="K199" s="18" t="str">
        <f>INDEX(Articles!$1:$1048576,MATCH(E199,Articles!D:D,0),12)</f>
        <v>KAMURO</v>
      </c>
      <c r="L199" s="8" t="str">
        <f>INDEX(Articles!$1:$1048576,MATCH(E199,Articles!D:D,0),13)</f>
        <v>CN</v>
      </c>
      <c r="M199" s="8" t="str">
        <f>INDEX(Articles!$1:$1048576,MATCH(E199,Articles!D:D,0),14)</f>
        <v>F4</v>
      </c>
      <c r="N199" s="8" t="str">
        <f>INDEX(Articles!$1:$1048576,MATCH(E199,Articles!D:D,0),15)</f>
        <v>1.3G</v>
      </c>
      <c r="O199" s="8" t="str">
        <f>INDEX(Articles!$1:$1048576,MATCH(E199,Articles!D:D,0),16)</f>
        <v>1008-F4-69252665</v>
      </c>
      <c r="P199" s="8">
        <f>INDEX(Articles!$1:$1048576,MATCH(E199,Articles!D:D,0),17)*1000</f>
        <v>1600</v>
      </c>
      <c r="Q199" s="8" t="str">
        <f>INDEX(Articles!$1:$1048576,MATCH(E199,Articles!D:D,0),18)</f>
        <v>25</v>
      </c>
      <c r="R199" s="8">
        <f>INDEX(Articles!$1:$1048576,MATCH(E199,Articles!D:D,0),19)</f>
        <v>100</v>
      </c>
      <c r="S199" s="2" t="str">
        <f>IF(INDEX('Unités CA'!$1:$1048576,MATCH(E199,'Unités CA'!D:D,0),5)=0,"",INDEX('Unités CA'!$1:$1048576,MATCH(E199,'Unités CA'!D:D,0),5))</f>
        <v>0006/CA</v>
      </c>
      <c r="T199" s="2" t="str">
        <f>IF(INDEX('Unités BTE'!$1:$1048576,MATCH(E199,'Unités CA'!D:D,0),5)=0,"",INDEX('Unités BTE'!$1:$1048576,MATCH(E199,'Unités CA'!D:D,0),5))</f>
        <v/>
      </c>
      <c r="U199" s="7">
        <f>IFERROR(INDEX('Prix PRO CA'!$1:$1048576,MATCH(E199,'Prix PRO CA'!D:D,0),10),"")</f>
        <v>226.87</v>
      </c>
      <c r="V199" s="7" t="str">
        <f>IFERROR(INDEX('Prix PRO CA'!$1:$1048576,MATCH(E199,'Prix PRO BTE'!D:D,0),10),"")</f>
        <v/>
      </c>
      <c r="W199" s="7">
        <f>+IFERROR(INDEX('Prix PRO PCS'!$1:$1048576,MATCH(E199,'Prix PRO PCS'!D:D,0),10),"")</f>
        <v>42.24</v>
      </c>
      <c r="X199" s="148" t="str">
        <f t="shared" si="14"/>
        <v>Oui</v>
      </c>
      <c r="Y199" s="24" t="str">
        <f>IFERROR(INDEX(LigneAchat!$1:$1048576,MATCH(E199,LigneAchat!D:D,0),5),"")</f>
        <v/>
      </c>
      <c r="Z199" s="22">
        <f>INDEX(Articles!$1:$1048576,MATCH(E199,Articles!D:D,0),21)</f>
        <v>237</v>
      </c>
      <c r="AA199" s="22">
        <f t="shared" si="15"/>
        <v>237</v>
      </c>
      <c r="AB199" s="22">
        <f>+INDEX(Articles!$1:$1048576,MATCH(E199,Articles!D:D,0),23)</f>
        <v>0</v>
      </c>
    </row>
    <row r="200" spans="2:28" ht="15.75">
      <c r="B200" s="8" t="str">
        <f>INDEX(Articles!$1:$1048576,MATCH(E200,Articles!D:D,0),6)</f>
        <v>1</v>
      </c>
      <c r="C200" s="8" t="str">
        <f>INDEX(Articles!$1:$1048576,MATCH(E200,Articles!D:D,0),7)</f>
        <v/>
      </c>
      <c r="D200" s="28" t="str">
        <f>HYPERLINK(INDEX(Articles!$1:$1048576,MATCH(E200,Articles!D:D,0),24),"Lien")</f>
        <v>Lien</v>
      </c>
      <c r="E200" s="3" t="s">
        <v>1509</v>
      </c>
      <c r="F200" s="18" t="str">
        <f>INDEX(Articles!$1:$1048576,MATCH(E200,Articles!D:D,0),5)</f>
        <v>GRAPPE 5 BBES Ø100 R5 FILET D'ARGENT</v>
      </c>
      <c r="G200" s="18" t="str">
        <f>INDEX(Articles!$1:$1048576,MATCH(E200,Articles!D:D,0),8)</f>
        <v>BOMBE</v>
      </c>
      <c r="H200" s="18" t="str">
        <f>INDEX(Articles!$1:$1048576,MATCH(E200,Articles!D:D,0),9)</f>
        <v>GRAPPEE</v>
      </c>
      <c r="I200" s="8">
        <f>INDEX(Articles!$1:$1048576,MATCH(E200,Articles!D:D,0),10)</f>
        <v>100</v>
      </c>
      <c r="J200" s="18" t="str">
        <f>INDEX(Articles!$1:$1048576,MATCH(E200,Articles!D:D,0),11)</f>
        <v>PLEUREUR</v>
      </c>
      <c r="K200" s="18" t="str">
        <f>INDEX(Articles!$1:$1048576,MATCH(E200,Articles!D:D,0),12)</f>
        <v>ARGENT</v>
      </c>
      <c r="L200" s="8" t="str">
        <f>INDEX(Articles!$1:$1048576,MATCH(E200,Articles!D:D,0),13)</f>
        <v>CN</v>
      </c>
      <c r="M200" s="8" t="str">
        <f>INDEX(Articles!$1:$1048576,MATCH(E200,Articles!D:D,0),14)</f>
        <v>F4</v>
      </c>
      <c r="N200" s="8" t="str">
        <f>INDEX(Articles!$1:$1048576,MATCH(E200,Articles!D:D,0),15)</f>
        <v>1.3G</v>
      </c>
      <c r="O200" s="8" t="str">
        <f>INDEX(Articles!$1:$1048576,MATCH(E200,Articles!D:D,0),16)</f>
        <v>1008-F4-69252665</v>
      </c>
      <c r="P200" s="8">
        <f>INDEX(Articles!$1:$1048576,MATCH(E200,Articles!D:D,0),17)*1000</f>
        <v>1600</v>
      </c>
      <c r="Q200" s="8" t="str">
        <f>INDEX(Articles!$1:$1048576,MATCH(E200,Articles!D:D,0),18)</f>
        <v>25</v>
      </c>
      <c r="R200" s="8">
        <f>INDEX(Articles!$1:$1048576,MATCH(E200,Articles!D:D,0),19)</f>
        <v>100</v>
      </c>
      <c r="S200" s="2" t="str">
        <f>IF(INDEX('Unités CA'!$1:$1048576,MATCH(E200,'Unités CA'!D:D,0),5)=0,"",INDEX('Unités CA'!$1:$1048576,MATCH(E200,'Unités CA'!D:D,0),5))</f>
        <v>0006/CA</v>
      </c>
      <c r="T200" s="2" t="str">
        <f>IF(INDEX('Unités BTE'!$1:$1048576,MATCH(E200,'Unités CA'!D:D,0),5)=0,"",INDEX('Unités BTE'!$1:$1048576,MATCH(E200,'Unités CA'!D:D,0),5))</f>
        <v/>
      </c>
      <c r="U200" s="7">
        <f>IFERROR(INDEX('Prix PRO CA'!$1:$1048576,MATCH(E200,'Prix PRO CA'!D:D,0),10),"")</f>
        <v>226.87</v>
      </c>
      <c r="V200" s="7" t="str">
        <f>IFERROR(INDEX('Prix PRO CA'!$1:$1048576,MATCH(E200,'Prix PRO BTE'!D:D,0),10),"")</f>
        <v/>
      </c>
      <c r="W200" s="7">
        <f>+IFERROR(INDEX('Prix PRO PCS'!$1:$1048576,MATCH(E200,'Prix PRO PCS'!D:D,0),10),"")</f>
        <v>42.24</v>
      </c>
      <c r="X200" s="148" t="str">
        <f t="shared" si="14"/>
        <v>Oui</v>
      </c>
      <c r="Y200" s="24" t="str">
        <f>IFERROR(INDEX(LigneAchat!$1:$1048576,MATCH(E200,LigneAchat!D:D,0),5),"")</f>
        <v/>
      </c>
      <c r="Z200" s="22">
        <f>INDEX(Articles!$1:$1048576,MATCH(E200,Articles!D:D,0),21)</f>
        <v>269</v>
      </c>
      <c r="AA200" s="22">
        <f t="shared" si="15"/>
        <v>269</v>
      </c>
      <c r="AB200" s="22">
        <f>+INDEX(Articles!$1:$1048576,MATCH(E200,Articles!D:D,0),23)</f>
        <v>0</v>
      </c>
    </row>
    <row r="201" spans="2:28" s="87" customFormat="1" ht="32.25" customHeight="1">
      <c r="B201" s="2" t="str">
        <f>INDEX(Articles!$1:$1048576,MATCH(E201,Articles!D:D,0),6)</f>
        <v>1</v>
      </c>
      <c r="C201" s="2" t="str">
        <f>INDEX(Articles!$1:$1048576,MATCH(E201,Articles!D:D,0),7)</f>
        <v/>
      </c>
      <c r="D201" s="88" t="str">
        <f>HYPERLINK(INDEX(Articles!$1:$1048576,MATCH(E201,Articles!D:D,0),24),"Lien")</f>
        <v>Lien</v>
      </c>
      <c r="E201" s="92" t="s">
        <v>1749</v>
      </c>
      <c r="F201" s="9" t="str">
        <f>INDEX(Articles!$1:$1048576,MATCH(E201,Articles!D:D,0),5)</f>
        <v>BBE Ø100 PIVOINE BLEUE</v>
      </c>
      <c r="G201" s="9" t="str">
        <f>INDEX(Articles!$1:$1048576,MATCH(E201,Articles!D:D,0),8)</f>
        <v>BOMBE</v>
      </c>
      <c r="H201" s="9" t="str">
        <f>INDEX(Articles!$1:$1048576,MATCH(E201,Articles!D:D,0),9)</f>
        <v>SPHERIQUE</v>
      </c>
      <c r="I201" s="2">
        <f>INDEX(Articles!$1:$1048576,MATCH(E201,Articles!D:D,0),10)</f>
        <v>100</v>
      </c>
      <c r="J201" s="9" t="str">
        <f>INDEX(Articles!$1:$1048576,MATCH(E201,Articles!D:D,0),11)</f>
        <v>PIVOINE</v>
      </c>
      <c r="K201" s="9" t="str">
        <f>INDEX(Articles!$1:$1048576,MATCH(E201,Articles!D:D,0),12)</f>
        <v>BLEU</v>
      </c>
      <c r="L201" s="2" t="str">
        <f>INDEX(Articles!$1:$1048576,MATCH(E201,Articles!D:D,0),13)</f>
        <v>EU</v>
      </c>
      <c r="M201" s="2" t="str">
        <f>INDEX(Articles!$1:$1048576,MATCH(E201,Articles!D:D,0),14)</f>
        <v>F4</v>
      </c>
      <c r="N201" s="2" t="str">
        <f>INDEX(Articles!$1:$1048576,MATCH(E201,Articles!D:D,0),15)</f>
        <v>1.3G</v>
      </c>
      <c r="O201" s="2" t="str">
        <f>INDEX(Articles!$1:$1048576,MATCH(E201,Articles!D:D,0),16)</f>
        <v>0589-F4-0068</v>
      </c>
      <c r="P201" s="2">
        <f>INDEX(Articles!$1:$1048576,MATCH(E201,Articles!D:D,0),17)*1000</f>
        <v>313</v>
      </c>
      <c r="Q201" s="2" t="str">
        <f>INDEX(Articles!$1:$1048576,MATCH(E201,Articles!D:D,0),18)</f>
        <v>2,5</v>
      </c>
      <c r="R201" s="2">
        <f>INDEX(Articles!$1:$1048576,MATCH(E201,Articles!D:D,0),19)</f>
        <v>100</v>
      </c>
      <c r="S201" s="2" t="str">
        <f>IF(INDEX('Unités CA'!$1:$1048576,MATCH(E201,'Unités CA'!D:D,0),5)=0,"",INDEX('Unités CA'!$1:$1048576,MATCH(E201,'Unités CA'!D:D,0),5))</f>
        <v>0035/CA</v>
      </c>
      <c r="T201" s="2" t="str">
        <f>IF(INDEX('Unités BTE'!$1:$1048576,MATCH(E201,'Unités CA'!D:D,0),5)=0,"",INDEX('Unités BTE'!$1:$1048576,MATCH(E201,'Unités CA'!D:D,0),5))</f>
        <v/>
      </c>
      <c r="U201" s="87">
        <f>IFERROR(INDEX('Prix PRO CA'!$1:$1048576,MATCH(E201,'Prix PRO CA'!D:D,0),10),"")</f>
        <v>603.04999999999995</v>
      </c>
      <c r="V201" s="87" t="str">
        <f>IFERROR(INDEX('Prix PRO CA'!$1:$1048576,MATCH(E201,'Prix PRO BTE'!D:D,0),10),"")</f>
        <v/>
      </c>
      <c r="W201" s="87">
        <f>+IFERROR(INDEX('Prix PRO PCS'!$1:$1048576,MATCH(E201,'Prix PRO PCS'!D:D,0),10),"")</f>
        <v>17.23</v>
      </c>
      <c r="X201" s="148" t="str">
        <f t="shared" si="14"/>
        <v>Oui</v>
      </c>
      <c r="Y201" s="89" t="str">
        <f>IFERROR(INDEX(LigneAchat!$1:$1048576,MATCH(E201,LigneAchat!D:D,0),5),"")</f>
        <v/>
      </c>
      <c r="Z201" s="90">
        <f>INDEX(Articles!$1:$1048576,MATCH(E201,Articles!D:D,0),21)</f>
        <v>44</v>
      </c>
      <c r="AA201" s="90">
        <f t="shared" ref="AA201:AA223" si="16">+Z201-AB201</f>
        <v>44</v>
      </c>
      <c r="AB201" s="90">
        <f>+INDEX(Articles!$1:$1048576,MATCH(E201,Articles!D:D,0),23)</f>
        <v>0</v>
      </c>
    </row>
    <row r="202" spans="2:28" ht="15.75">
      <c r="B202" s="8" t="str">
        <f>INDEX(Articles!$1:$1048576,MATCH(E202,Articles!D:D,0),6)</f>
        <v>1</v>
      </c>
      <c r="C202" s="8" t="str">
        <f>INDEX(Articles!$1:$1048576,MATCH(E202,Articles!D:D,0),7)</f>
        <v/>
      </c>
      <c r="D202" s="28" t="str">
        <f>HYPERLINK(INDEX(Articles!$1:$1048576,MATCH(E202,Articles!D:D,0),24),"Lien")</f>
        <v>Lien</v>
      </c>
      <c r="E202" s="3" t="s">
        <v>1753</v>
      </c>
      <c r="F202" s="18" t="str">
        <f>INDEX(Articles!$1:$1048576,MATCH(E202,Articles!D:D,0),5)</f>
        <v>BBE Ø100 PIVOINE BLANCHE</v>
      </c>
      <c r="G202" s="18" t="str">
        <f>INDEX(Articles!$1:$1048576,MATCH(E202,Articles!D:D,0),8)</f>
        <v>BOMBE</v>
      </c>
      <c r="H202" s="18" t="str">
        <f>INDEX(Articles!$1:$1048576,MATCH(E202,Articles!D:D,0),9)</f>
        <v>SPHERIQUE</v>
      </c>
      <c r="I202" s="8">
        <f>INDEX(Articles!$1:$1048576,MATCH(E202,Articles!D:D,0),10)</f>
        <v>100</v>
      </c>
      <c r="J202" s="18" t="str">
        <f>INDEX(Articles!$1:$1048576,MATCH(E202,Articles!D:D,0),11)</f>
        <v>PIVOINE</v>
      </c>
      <c r="K202" s="18" t="str">
        <f>INDEX(Articles!$1:$1048576,MATCH(E202,Articles!D:D,0),12)</f>
        <v>BLANC</v>
      </c>
      <c r="L202" s="8" t="str">
        <f>INDEX(Articles!$1:$1048576,MATCH(E202,Articles!D:D,0),13)</f>
        <v>EU</v>
      </c>
      <c r="M202" s="8" t="str">
        <f>INDEX(Articles!$1:$1048576,MATCH(E202,Articles!D:D,0),14)</f>
        <v>F4</v>
      </c>
      <c r="N202" s="8" t="str">
        <f>INDEX(Articles!$1:$1048576,MATCH(E202,Articles!D:D,0),15)</f>
        <v>1.3G</v>
      </c>
      <c r="O202" s="8" t="str">
        <f>INDEX(Articles!$1:$1048576,MATCH(E202,Articles!D:D,0),16)</f>
        <v>0589-F4-0068</v>
      </c>
      <c r="P202" s="8">
        <f>INDEX(Articles!$1:$1048576,MATCH(E202,Articles!D:D,0),17)*1000</f>
        <v>313</v>
      </c>
      <c r="Q202" s="8" t="str">
        <f>INDEX(Articles!$1:$1048576,MATCH(E202,Articles!D:D,0),18)</f>
        <v>2,5</v>
      </c>
      <c r="R202" s="8">
        <f>INDEX(Articles!$1:$1048576,MATCH(E202,Articles!D:D,0),19)</f>
        <v>100</v>
      </c>
      <c r="S202" s="2" t="str">
        <f>IF(INDEX('Unités CA'!$1:$1048576,MATCH(E202,'Unités CA'!D:D,0),5)=0,"",INDEX('Unités CA'!$1:$1048576,MATCH(E202,'Unités CA'!D:D,0),5))</f>
        <v>0035/CA</v>
      </c>
      <c r="T202" s="2" t="str">
        <f>IF(INDEX('Unités BTE'!$1:$1048576,MATCH(E202,'Unités CA'!D:D,0),5)=0,"",INDEX('Unités BTE'!$1:$1048576,MATCH(E202,'Unités CA'!D:D,0),5))</f>
        <v/>
      </c>
      <c r="U202" s="7">
        <f>IFERROR(INDEX('Prix PRO CA'!$1:$1048576,MATCH(E202,'Prix PRO CA'!D:D,0),10),"")</f>
        <v>603.04999999999995</v>
      </c>
      <c r="V202" s="7" t="str">
        <f>IFERROR(INDEX('Prix PRO CA'!$1:$1048576,MATCH(E202,'Prix PRO BTE'!D:D,0),10),"")</f>
        <v/>
      </c>
      <c r="W202" s="7">
        <f>+IFERROR(INDEX('Prix PRO PCS'!$1:$1048576,MATCH(E202,'Prix PRO PCS'!D:D,0),10),"")</f>
        <v>17.23</v>
      </c>
      <c r="X202" s="148" t="str">
        <f t="shared" si="14"/>
        <v>Oui</v>
      </c>
      <c r="Y202" s="24" t="str">
        <f>IFERROR(INDEX(LigneAchat!$1:$1048576,MATCH(E202,LigneAchat!D:D,0),5),"")</f>
        <v/>
      </c>
      <c r="Z202" s="22">
        <f>INDEX(Articles!$1:$1048576,MATCH(E202,Articles!D:D,0),21)</f>
        <v>39</v>
      </c>
      <c r="AA202" s="22">
        <f t="shared" si="16"/>
        <v>39</v>
      </c>
      <c r="AB202" s="22">
        <f>+INDEX(Articles!$1:$1048576,MATCH(E202,Articles!D:D,0),23)</f>
        <v>0</v>
      </c>
    </row>
    <row r="203" spans="2:28" ht="15.75">
      <c r="B203" s="8" t="str">
        <f>INDEX(Articles!$1:$1048576,MATCH(E203,Articles!D:D,0),6)</f>
        <v>1</v>
      </c>
      <c r="C203" s="8" t="str">
        <f>INDEX(Articles!$1:$1048576,MATCH(E203,Articles!D:D,0),7)</f>
        <v/>
      </c>
      <c r="D203" s="28" t="str">
        <f>HYPERLINK(INDEX(Articles!$1:$1048576,MATCH(E203,Articles!D:D,0),24),"Lien")</f>
        <v>Lien</v>
      </c>
      <c r="E203" s="3" t="s">
        <v>1759</v>
      </c>
      <c r="F203" s="18" t="str">
        <f>INDEX(Articles!$1:$1048576,MATCH(E203,Articles!D:D,0),5)</f>
        <v>BBE Ø100 PIVOINE JAUNE</v>
      </c>
      <c r="G203" s="18" t="str">
        <f>INDEX(Articles!$1:$1048576,MATCH(E203,Articles!D:D,0),8)</f>
        <v>BOMBE</v>
      </c>
      <c r="H203" s="18" t="str">
        <f>INDEX(Articles!$1:$1048576,MATCH(E203,Articles!D:D,0),9)</f>
        <v>SPHERIQUE</v>
      </c>
      <c r="I203" s="8">
        <f>INDEX(Articles!$1:$1048576,MATCH(E203,Articles!D:D,0),10)</f>
        <v>100</v>
      </c>
      <c r="J203" s="18" t="str">
        <f>INDEX(Articles!$1:$1048576,MATCH(E203,Articles!D:D,0),11)</f>
        <v>PIVOINE</v>
      </c>
      <c r="K203" s="18" t="str">
        <f>INDEX(Articles!$1:$1048576,MATCH(E203,Articles!D:D,0),12)</f>
        <v>JAUNE</v>
      </c>
      <c r="L203" s="8" t="str">
        <f>INDEX(Articles!$1:$1048576,MATCH(E203,Articles!D:D,0),13)</f>
        <v>EU</v>
      </c>
      <c r="M203" s="8" t="str">
        <f>INDEX(Articles!$1:$1048576,MATCH(E203,Articles!D:D,0),14)</f>
        <v>F4</v>
      </c>
      <c r="N203" s="8" t="str">
        <f>INDEX(Articles!$1:$1048576,MATCH(E203,Articles!D:D,0),15)</f>
        <v>1.3G</v>
      </c>
      <c r="O203" s="8" t="str">
        <f>INDEX(Articles!$1:$1048576,MATCH(E203,Articles!D:D,0),16)</f>
        <v>0589-F4-0068</v>
      </c>
      <c r="P203" s="8">
        <f>INDEX(Articles!$1:$1048576,MATCH(E203,Articles!D:D,0),17)*1000</f>
        <v>313</v>
      </c>
      <c r="Q203" s="8" t="str">
        <f>INDEX(Articles!$1:$1048576,MATCH(E203,Articles!D:D,0),18)</f>
        <v>2,5</v>
      </c>
      <c r="R203" s="8">
        <f>INDEX(Articles!$1:$1048576,MATCH(E203,Articles!D:D,0),19)</f>
        <v>100</v>
      </c>
      <c r="S203" s="2" t="str">
        <f>IF(INDEX('Unités CA'!$1:$1048576,MATCH(E203,'Unités CA'!D:D,0),5)=0,"",INDEX('Unités CA'!$1:$1048576,MATCH(E203,'Unités CA'!D:D,0),5))</f>
        <v>0035/CA</v>
      </c>
      <c r="T203" s="2" t="str">
        <f>IF(INDEX('Unités BTE'!$1:$1048576,MATCH(E203,'Unités CA'!D:D,0),5)=0,"",INDEX('Unités BTE'!$1:$1048576,MATCH(E203,'Unités CA'!D:D,0),5))</f>
        <v/>
      </c>
      <c r="U203" s="7">
        <f>IFERROR(INDEX('Prix PRO CA'!$1:$1048576,MATCH(E203,'Prix PRO CA'!D:D,0),10),"")</f>
        <v>603.04999999999995</v>
      </c>
      <c r="V203" s="7" t="str">
        <f>IFERROR(INDEX('Prix PRO CA'!$1:$1048576,MATCH(E203,'Prix PRO BTE'!D:D,0),10),"")</f>
        <v/>
      </c>
      <c r="W203" s="7">
        <f>+IFERROR(INDEX('Prix PRO PCS'!$1:$1048576,MATCH(E203,'Prix PRO PCS'!D:D,0),10),"")</f>
        <v>17.23</v>
      </c>
      <c r="X203" s="148" t="str">
        <f t="shared" si="14"/>
        <v>Oui</v>
      </c>
      <c r="Y203" s="24">
        <f>IFERROR(INDEX(LigneAchat!$1:$1048576,MATCH(E203,LigneAchat!D:D,0),5),"")</f>
        <v>44301</v>
      </c>
      <c r="Z203" s="22">
        <f>INDEX(Articles!$1:$1048576,MATCH(E203,Articles!D:D,0),21)</f>
        <v>16</v>
      </c>
      <c r="AA203" s="22">
        <f t="shared" si="16"/>
        <v>16</v>
      </c>
      <c r="AB203" s="22">
        <f>+INDEX(Articles!$1:$1048576,MATCH(E203,Articles!D:D,0),23)</f>
        <v>0</v>
      </c>
    </row>
    <row r="204" spans="2:28" ht="15.75">
      <c r="B204" s="8" t="str">
        <f>INDEX(Articles!$1:$1048576,MATCH(E204,Articles!D:D,0),6)</f>
        <v>1</v>
      </c>
      <c r="C204" s="8" t="str">
        <f>INDEX(Articles!$1:$1048576,MATCH(E204,Articles!D:D,0),7)</f>
        <v/>
      </c>
      <c r="D204" s="28" t="str">
        <f>HYPERLINK(INDEX(Articles!$1:$1048576,MATCH(E204,Articles!D:D,0),24),"Lien")</f>
        <v>Lien</v>
      </c>
      <c r="E204" s="3" t="s">
        <v>1765</v>
      </c>
      <c r="F204" s="18" t="str">
        <f>INDEX(Articles!$1:$1048576,MATCH(E204,Articles!D:D,0),5)</f>
        <v>BBE Ø100 PIVOINE MULTICOLORE</v>
      </c>
      <c r="G204" s="18" t="str">
        <f>INDEX(Articles!$1:$1048576,MATCH(E204,Articles!D:D,0),8)</f>
        <v>BOMBE</v>
      </c>
      <c r="H204" s="18" t="str">
        <f>INDEX(Articles!$1:$1048576,MATCH(E204,Articles!D:D,0),9)</f>
        <v>SPHERIQUE</v>
      </c>
      <c r="I204" s="8">
        <f>INDEX(Articles!$1:$1048576,MATCH(E204,Articles!D:D,0),10)</f>
        <v>100</v>
      </c>
      <c r="J204" s="18" t="str">
        <f>INDEX(Articles!$1:$1048576,MATCH(E204,Articles!D:D,0),11)</f>
        <v>PIVOINE</v>
      </c>
      <c r="K204" s="18" t="str">
        <f>INDEX(Articles!$1:$1048576,MATCH(E204,Articles!D:D,0),12)</f>
        <v>MULTICOLORE</v>
      </c>
      <c r="L204" s="8" t="str">
        <f>INDEX(Articles!$1:$1048576,MATCH(E204,Articles!D:D,0),13)</f>
        <v>EU</v>
      </c>
      <c r="M204" s="8" t="str">
        <f>INDEX(Articles!$1:$1048576,MATCH(E204,Articles!D:D,0),14)</f>
        <v>F4</v>
      </c>
      <c r="N204" s="8" t="str">
        <f>INDEX(Articles!$1:$1048576,MATCH(E204,Articles!D:D,0),15)</f>
        <v>1.3G</v>
      </c>
      <c r="O204" s="8" t="str">
        <f>INDEX(Articles!$1:$1048576,MATCH(E204,Articles!D:D,0),16)</f>
        <v>0589-F4-0068</v>
      </c>
      <c r="P204" s="8">
        <f>INDEX(Articles!$1:$1048576,MATCH(E204,Articles!D:D,0),17)*1000</f>
        <v>313</v>
      </c>
      <c r="Q204" s="8" t="str">
        <f>INDEX(Articles!$1:$1048576,MATCH(E204,Articles!D:D,0),18)</f>
        <v>2,5</v>
      </c>
      <c r="R204" s="8">
        <f>INDEX(Articles!$1:$1048576,MATCH(E204,Articles!D:D,0),19)</f>
        <v>100</v>
      </c>
      <c r="S204" s="2" t="str">
        <f>IF(INDEX('Unités CA'!$1:$1048576,MATCH(E204,'Unités CA'!D:D,0),5)=0,"",INDEX('Unités CA'!$1:$1048576,MATCH(E204,'Unités CA'!D:D,0),5))</f>
        <v>0035/CA</v>
      </c>
      <c r="T204" s="2" t="str">
        <f>IF(INDEX('Unités BTE'!$1:$1048576,MATCH(E204,'Unités CA'!D:D,0),5)=0,"",INDEX('Unités BTE'!$1:$1048576,MATCH(E204,'Unités CA'!D:D,0),5))</f>
        <v/>
      </c>
      <c r="U204" s="7">
        <f>IFERROR(INDEX('Prix PRO CA'!$1:$1048576,MATCH(E204,'Prix PRO CA'!D:D,0),10),"")</f>
        <v>603.04999999999995</v>
      </c>
      <c r="V204" s="7" t="str">
        <f>IFERROR(INDEX('Prix PRO CA'!$1:$1048576,MATCH(E204,'Prix PRO BTE'!D:D,0),10),"")</f>
        <v/>
      </c>
      <c r="W204" s="7">
        <f>+IFERROR(INDEX('Prix PRO PCS'!$1:$1048576,MATCH(E204,'Prix PRO PCS'!D:D,0),10),"")</f>
        <v>17.23</v>
      </c>
      <c r="X204" s="148" t="str">
        <f t="shared" si="14"/>
        <v>Oui</v>
      </c>
      <c r="Y204" s="24" t="str">
        <f>IFERROR(INDEX(LigneAchat!$1:$1048576,MATCH(E204,LigneAchat!D:D,0),5),"")</f>
        <v/>
      </c>
      <c r="Z204" s="22">
        <f>INDEX(Articles!$1:$1048576,MATCH(E204,Articles!D:D,0),21)</f>
        <v>15</v>
      </c>
      <c r="AA204" s="22">
        <f t="shared" si="16"/>
        <v>15</v>
      </c>
      <c r="AB204" s="22">
        <f>+INDEX(Articles!$1:$1048576,MATCH(E204,Articles!D:D,0),23)</f>
        <v>0</v>
      </c>
    </row>
    <row r="205" spans="2:28" ht="15.75">
      <c r="B205" s="8" t="str">
        <f>INDEX(Articles!$1:$1048576,MATCH(E205,Articles!D:D,0),6)</f>
        <v>1</v>
      </c>
      <c r="C205" s="8" t="str">
        <f>INDEX(Articles!$1:$1048576,MATCH(E205,Articles!D:D,0),7)</f>
        <v/>
      </c>
      <c r="D205" s="28" t="str">
        <f>HYPERLINK(INDEX(Articles!$1:$1048576,MATCH(E205,Articles!D:D,0),24),"Lien")</f>
        <v>Lien</v>
      </c>
      <c r="E205" s="3" t="s">
        <v>1770</v>
      </c>
      <c r="F205" s="18" t="str">
        <f>INDEX(Articles!$1:$1048576,MATCH(E205,Articles!D:D,0),5)</f>
        <v>BBE Ø100 PIVOINE ROUGE</v>
      </c>
      <c r="G205" s="18" t="str">
        <f>INDEX(Articles!$1:$1048576,MATCH(E205,Articles!D:D,0),8)</f>
        <v>BOMBE</v>
      </c>
      <c r="H205" s="18" t="str">
        <f>INDEX(Articles!$1:$1048576,MATCH(E205,Articles!D:D,0),9)</f>
        <v>SPHERIQUE</v>
      </c>
      <c r="I205" s="8">
        <f>INDEX(Articles!$1:$1048576,MATCH(E205,Articles!D:D,0),10)</f>
        <v>100</v>
      </c>
      <c r="J205" s="18" t="str">
        <f>INDEX(Articles!$1:$1048576,MATCH(E205,Articles!D:D,0),11)</f>
        <v>PIVOINE</v>
      </c>
      <c r="K205" s="18" t="str">
        <f>INDEX(Articles!$1:$1048576,MATCH(E205,Articles!D:D,0),12)</f>
        <v>ROUGE</v>
      </c>
      <c r="L205" s="8" t="str">
        <f>INDEX(Articles!$1:$1048576,MATCH(E205,Articles!D:D,0),13)</f>
        <v>EU</v>
      </c>
      <c r="M205" s="8" t="str">
        <f>INDEX(Articles!$1:$1048576,MATCH(E205,Articles!D:D,0),14)</f>
        <v>F4</v>
      </c>
      <c r="N205" s="8" t="str">
        <f>INDEX(Articles!$1:$1048576,MATCH(E205,Articles!D:D,0),15)</f>
        <v>1.3G</v>
      </c>
      <c r="O205" s="8" t="str">
        <f>INDEX(Articles!$1:$1048576,MATCH(E205,Articles!D:D,0),16)</f>
        <v>0589-F4-0068</v>
      </c>
      <c r="P205" s="8">
        <f>INDEX(Articles!$1:$1048576,MATCH(E205,Articles!D:D,0),17)*1000</f>
        <v>313</v>
      </c>
      <c r="Q205" s="8" t="str">
        <f>INDEX(Articles!$1:$1048576,MATCH(E205,Articles!D:D,0),18)</f>
        <v>2,5</v>
      </c>
      <c r="R205" s="8">
        <f>INDEX(Articles!$1:$1048576,MATCH(E205,Articles!D:D,0),19)</f>
        <v>100</v>
      </c>
      <c r="S205" s="2" t="str">
        <f>IF(INDEX('Unités CA'!$1:$1048576,MATCH(E205,'Unités CA'!D:D,0),5)=0,"",INDEX('Unités CA'!$1:$1048576,MATCH(E205,'Unités CA'!D:D,0),5))</f>
        <v>0035/CA</v>
      </c>
      <c r="T205" s="2" t="str">
        <f>IF(INDEX('Unités BTE'!$1:$1048576,MATCH(E205,'Unités CA'!D:D,0),5)=0,"",INDEX('Unités BTE'!$1:$1048576,MATCH(E205,'Unités CA'!D:D,0),5))</f>
        <v/>
      </c>
      <c r="U205" s="7">
        <f>IFERROR(INDEX('Prix PRO CA'!$1:$1048576,MATCH(E205,'Prix PRO CA'!D:D,0),10),"")</f>
        <v>603.04999999999995</v>
      </c>
      <c r="V205" s="7" t="str">
        <f>IFERROR(INDEX('Prix PRO CA'!$1:$1048576,MATCH(E205,'Prix PRO BTE'!D:D,0),10),"")</f>
        <v/>
      </c>
      <c r="W205" s="7">
        <f>+IFERROR(INDEX('Prix PRO PCS'!$1:$1048576,MATCH(E205,'Prix PRO PCS'!D:D,0),10),"")</f>
        <v>17.23</v>
      </c>
      <c r="X205" s="148" t="str">
        <f t="shared" si="14"/>
        <v>Oui</v>
      </c>
      <c r="Y205" s="24" t="str">
        <f>IFERROR(INDEX(LigneAchat!$1:$1048576,MATCH(E205,LigneAchat!D:D,0),5),"")</f>
        <v/>
      </c>
      <c r="Z205" s="22">
        <f>INDEX(Articles!$1:$1048576,MATCH(E205,Articles!D:D,0),21)</f>
        <v>42</v>
      </c>
      <c r="AA205" s="22">
        <f t="shared" si="16"/>
        <v>42</v>
      </c>
      <c r="AB205" s="22">
        <f>+INDEX(Articles!$1:$1048576,MATCH(E205,Articles!D:D,0),23)</f>
        <v>0</v>
      </c>
    </row>
    <row r="206" spans="2:28" ht="15.75">
      <c r="B206" s="8" t="str">
        <f>INDEX(Articles!$1:$1048576,MATCH(E206,Articles!D:D,0),6)</f>
        <v>1</v>
      </c>
      <c r="C206" s="8" t="str">
        <f>INDEX(Articles!$1:$1048576,MATCH(E206,Articles!D:D,0),7)</f>
        <v/>
      </c>
      <c r="D206" s="28" t="str">
        <f>HYPERLINK(INDEX(Articles!$1:$1048576,MATCH(E206,Articles!D:D,0),24),"Lien")</f>
        <v>Lien</v>
      </c>
      <c r="E206" s="3" t="s">
        <v>1779</v>
      </c>
      <c r="F206" s="18" t="str">
        <f>INDEX(Articles!$1:$1048576,MATCH(E206,Articles!D:D,0),5)</f>
        <v>BBE Ø100 PIVOINE VERTE</v>
      </c>
      <c r="G206" s="18" t="str">
        <f>INDEX(Articles!$1:$1048576,MATCH(E206,Articles!D:D,0),8)</f>
        <v>BOMBE</v>
      </c>
      <c r="H206" s="18" t="str">
        <f>INDEX(Articles!$1:$1048576,MATCH(E206,Articles!D:D,0),9)</f>
        <v>SPHERIQUE</v>
      </c>
      <c r="I206" s="8">
        <f>INDEX(Articles!$1:$1048576,MATCH(E206,Articles!D:D,0),10)</f>
        <v>100</v>
      </c>
      <c r="J206" s="18" t="str">
        <f>INDEX(Articles!$1:$1048576,MATCH(E206,Articles!D:D,0),11)</f>
        <v>PIVOINE</v>
      </c>
      <c r="K206" s="18" t="str">
        <f>INDEX(Articles!$1:$1048576,MATCH(E206,Articles!D:D,0),12)</f>
        <v>VERT</v>
      </c>
      <c r="L206" s="8" t="str">
        <f>INDEX(Articles!$1:$1048576,MATCH(E206,Articles!D:D,0),13)</f>
        <v>EU</v>
      </c>
      <c r="M206" s="8" t="str">
        <f>INDEX(Articles!$1:$1048576,MATCH(E206,Articles!D:D,0),14)</f>
        <v>F4</v>
      </c>
      <c r="N206" s="8" t="str">
        <f>INDEX(Articles!$1:$1048576,MATCH(E206,Articles!D:D,0),15)</f>
        <v>1.3G</v>
      </c>
      <c r="O206" s="8" t="str">
        <f>INDEX(Articles!$1:$1048576,MATCH(E206,Articles!D:D,0),16)</f>
        <v>0589-F4-0068</v>
      </c>
      <c r="P206" s="8">
        <f>INDEX(Articles!$1:$1048576,MATCH(E206,Articles!D:D,0),17)*1000</f>
        <v>313</v>
      </c>
      <c r="Q206" s="8" t="str">
        <f>INDEX(Articles!$1:$1048576,MATCH(E206,Articles!D:D,0),18)</f>
        <v>2,5</v>
      </c>
      <c r="R206" s="8">
        <f>INDEX(Articles!$1:$1048576,MATCH(E206,Articles!D:D,0),19)</f>
        <v>100</v>
      </c>
      <c r="S206" s="2" t="str">
        <f>IF(INDEX('Unités CA'!$1:$1048576,MATCH(E206,'Unités CA'!D:D,0),5)=0,"",INDEX('Unités CA'!$1:$1048576,MATCH(E206,'Unités CA'!D:D,0),5))</f>
        <v>0035/CA</v>
      </c>
      <c r="T206" s="2" t="str">
        <f>IF(INDEX('Unités BTE'!$1:$1048576,MATCH(E206,'Unités CA'!D:D,0),5)=0,"",INDEX('Unités BTE'!$1:$1048576,MATCH(E206,'Unités CA'!D:D,0),5))</f>
        <v/>
      </c>
      <c r="U206" s="7">
        <f>IFERROR(INDEX('Prix PRO CA'!$1:$1048576,MATCH(E206,'Prix PRO CA'!D:D,0),10),"")</f>
        <v>603.04999999999995</v>
      </c>
      <c r="V206" s="7" t="str">
        <f>IFERROR(INDEX('Prix PRO CA'!$1:$1048576,MATCH(E206,'Prix PRO BTE'!D:D,0),10),"")</f>
        <v/>
      </c>
      <c r="W206" s="7">
        <f>+IFERROR(INDEX('Prix PRO PCS'!$1:$1048576,MATCH(E206,'Prix PRO PCS'!D:D,0),10),"")</f>
        <v>17.23</v>
      </c>
      <c r="X206" s="148" t="str">
        <f t="shared" si="14"/>
        <v>Oui</v>
      </c>
      <c r="Y206" s="24" t="str">
        <f>IFERROR(INDEX(LigneAchat!$1:$1048576,MATCH(E206,LigneAchat!D:D,0),5),"")</f>
        <v/>
      </c>
      <c r="Z206" s="22">
        <f>INDEX(Articles!$1:$1048576,MATCH(E206,Articles!D:D,0),21)</f>
        <v>42</v>
      </c>
      <c r="AA206" s="22">
        <f t="shared" si="16"/>
        <v>42</v>
      </c>
      <c r="AB206" s="22">
        <f>+INDEX(Articles!$1:$1048576,MATCH(E206,Articles!D:D,0),23)</f>
        <v>0</v>
      </c>
    </row>
    <row r="207" spans="2:28" ht="15.75">
      <c r="B207" s="8" t="str">
        <f>INDEX(Articles!$1:$1048576,MATCH(E207,Articles!D:D,0),6)</f>
        <v>1</v>
      </c>
      <c r="C207" s="8" t="str">
        <f>INDEX(Articles!$1:$1048576,MATCH(E207,Articles!D:D,0),7)</f>
        <v/>
      </c>
      <c r="D207" s="28" t="str">
        <f>HYPERLINK(INDEX(Articles!$1:$1048576,MATCH(E207,Articles!D:D,0),24),"Lien")</f>
        <v>Lien</v>
      </c>
      <c r="E207" s="3" t="s">
        <v>1782</v>
      </c>
      <c r="F207" s="18" t="str">
        <f>INDEX(Articles!$1:$1048576,MATCH(E207,Articles!D:D,0),5)</f>
        <v>BBE Ø100 PIVOINE VIOLETTE</v>
      </c>
      <c r="G207" s="18" t="str">
        <f>INDEX(Articles!$1:$1048576,MATCH(E207,Articles!D:D,0),8)</f>
        <v>BOMBE</v>
      </c>
      <c r="H207" s="18" t="str">
        <f>INDEX(Articles!$1:$1048576,MATCH(E207,Articles!D:D,0),9)</f>
        <v>SPHERIQUE</v>
      </c>
      <c r="I207" s="8">
        <f>INDEX(Articles!$1:$1048576,MATCH(E207,Articles!D:D,0),10)</f>
        <v>100</v>
      </c>
      <c r="J207" s="18" t="str">
        <f>INDEX(Articles!$1:$1048576,MATCH(E207,Articles!D:D,0),11)</f>
        <v>PIVOINE</v>
      </c>
      <c r="K207" s="18" t="str">
        <f>INDEX(Articles!$1:$1048576,MATCH(E207,Articles!D:D,0),12)</f>
        <v>VIOLET</v>
      </c>
      <c r="L207" s="8" t="str">
        <f>INDEX(Articles!$1:$1048576,MATCH(E207,Articles!D:D,0),13)</f>
        <v>EU</v>
      </c>
      <c r="M207" s="8" t="str">
        <f>INDEX(Articles!$1:$1048576,MATCH(E207,Articles!D:D,0),14)</f>
        <v>F4</v>
      </c>
      <c r="N207" s="8" t="str">
        <f>INDEX(Articles!$1:$1048576,MATCH(E207,Articles!D:D,0),15)</f>
        <v>1.3G</v>
      </c>
      <c r="O207" s="8" t="str">
        <f>INDEX(Articles!$1:$1048576,MATCH(E207,Articles!D:D,0),16)</f>
        <v>0589-F4-0068</v>
      </c>
      <c r="P207" s="8">
        <f>INDEX(Articles!$1:$1048576,MATCH(E207,Articles!D:D,0),17)*1000</f>
        <v>313</v>
      </c>
      <c r="Q207" s="8" t="str">
        <f>INDEX(Articles!$1:$1048576,MATCH(E207,Articles!D:D,0),18)</f>
        <v>2,5</v>
      </c>
      <c r="R207" s="8">
        <f>INDEX(Articles!$1:$1048576,MATCH(E207,Articles!D:D,0),19)</f>
        <v>100</v>
      </c>
      <c r="S207" s="2" t="str">
        <f>IF(INDEX('Unités CA'!$1:$1048576,MATCH(E207,'Unités CA'!D:D,0),5)=0,"",INDEX('Unités CA'!$1:$1048576,MATCH(E207,'Unités CA'!D:D,0),5))</f>
        <v>0035/CA</v>
      </c>
      <c r="T207" s="2" t="str">
        <f>IF(INDEX('Unités BTE'!$1:$1048576,MATCH(E207,'Unités CA'!D:D,0),5)=0,"",INDEX('Unités BTE'!$1:$1048576,MATCH(E207,'Unités CA'!D:D,0),5))</f>
        <v/>
      </c>
      <c r="U207" s="7">
        <f>IFERROR(INDEX('Prix PRO CA'!$1:$1048576,MATCH(E207,'Prix PRO CA'!D:D,0),10),"")</f>
        <v>603.04999999999995</v>
      </c>
      <c r="V207" s="7" t="str">
        <f>IFERROR(INDEX('Prix PRO CA'!$1:$1048576,MATCH(E207,'Prix PRO BTE'!D:D,0),10),"")</f>
        <v/>
      </c>
      <c r="W207" s="7">
        <f>+IFERROR(INDEX('Prix PRO PCS'!$1:$1048576,MATCH(E207,'Prix PRO PCS'!D:D,0),10),"")</f>
        <v>17.23</v>
      </c>
      <c r="X207" s="148" t="str">
        <f t="shared" si="14"/>
        <v>Oui</v>
      </c>
      <c r="Y207" s="24">
        <f>IFERROR(INDEX(LigneAchat!$1:$1048576,MATCH(E207,LigneAchat!D:D,0),5),"")</f>
        <v>44301</v>
      </c>
      <c r="Z207" s="22">
        <f>INDEX(Articles!$1:$1048576,MATCH(E207,Articles!D:D,0),21)</f>
        <v>16</v>
      </c>
      <c r="AA207" s="22">
        <f t="shared" si="16"/>
        <v>16</v>
      </c>
      <c r="AB207" s="22">
        <f>+INDEX(Articles!$1:$1048576,MATCH(E207,Articles!D:D,0),23)</f>
        <v>0</v>
      </c>
    </row>
    <row r="208" spans="2:28" ht="15.75">
      <c r="B208" s="8" t="str">
        <f>INDEX(Articles!$1:$1048576,MATCH(E208,Articles!D:D,0),6)</f>
        <v>1</v>
      </c>
      <c r="C208" s="8" t="str">
        <f>INDEX(Articles!$1:$1048576,MATCH(E208,Articles!D:D,0),7)</f>
        <v/>
      </c>
      <c r="D208" s="28" t="str">
        <f>HYPERLINK(INDEX(Articles!$1:$1048576,MATCH(E208,Articles!D:D,0),24),"Lien")</f>
        <v>Lien</v>
      </c>
      <c r="E208" s="4" t="s">
        <v>1672</v>
      </c>
      <c r="F208" s="18" t="str">
        <f>INDEX(Articles!$1:$1048576,MATCH(E208,Articles!D:D,0),5)</f>
        <v>BBE Ø100 SAULE PLEUREUR + TC OR</v>
      </c>
      <c r="G208" s="18" t="str">
        <f>INDEX(Articles!$1:$1048576,MATCH(E208,Articles!D:D,0),8)</f>
        <v>BOMBE</v>
      </c>
      <c r="H208" s="18" t="str">
        <f>INDEX(Articles!$1:$1048576,MATCH(E208,Articles!D:D,0),9)</f>
        <v>SPHERIQUE</v>
      </c>
      <c r="I208" s="8">
        <f>INDEX(Articles!$1:$1048576,MATCH(E208,Articles!D:D,0),10)</f>
        <v>100</v>
      </c>
      <c r="J208" s="18" t="str">
        <f>INDEX(Articles!$1:$1048576,MATCH(E208,Articles!D:D,0),11)</f>
        <v>PLEUREUR</v>
      </c>
      <c r="K208" s="18" t="str">
        <f>INDEX(Articles!$1:$1048576,MATCH(E208,Articles!D:D,0),12)</f>
        <v>OR</v>
      </c>
      <c r="L208" s="8" t="str">
        <f>INDEX(Articles!$1:$1048576,MATCH(E208,Articles!D:D,0),13)</f>
        <v>EU</v>
      </c>
      <c r="M208" s="8" t="str">
        <f>INDEX(Articles!$1:$1048576,MATCH(E208,Articles!D:D,0),14)</f>
        <v>F4</v>
      </c>
      <c r="N208" s="8" t="str">
        <f>INDEX(Articles!$1:$1048576,MATCH(E208,Articles!D:D,0),15)</f>
        <v>1.3G</v>
      </c>
      <c r="O208" s="8" t="str">
        <f>INDEX(Articles!$1:$1048576,MATCH(E208,Articles!D:D,0),16)</f>
        <v>0163-F4-1223</v>
      </c>
      <c r="P208" s="8">
        <f>INDEX(Articles!$1:$1048576,MATCH(E208,Articles!D:D,0),17)*1000</f>
        <v>650</v>
      </c>
      <c r="Q208" s="8" t="str">
        <f>INDEX(Articles!$1:$1048576,MATCH(E208,Articles!D:D,0),18)</f>
        <v>3,6</v>
      </c>
      <c r="R208" s="8">
        <f>INDEX(Articles!$1:$1048576,MATCH(E208,Articles!D:D,0),19)</f>
        <v>100</v>
      </c>
      <c r="S208" s="2" t="str">
        <f>IF(INDEX('Unités CA'!$1:$1048576,MATCH(E208,'Unités CA'!D:D,0),5)=0,"",INDEX('Unités CA'!$1:$1048576,MATCH(E208,'Unités CA'!D:D,0),5))</f>
        <v>0015/CA</v>
      </c>
      <c r="T208" s="2" t="str">
        <f>IF(INDEX('Unités BTE'!$1:$1048576,MATCH(E208,'Unités CA'!D:D,0),5)=0,"",INDEX('Unités BTE'!$1:$1048576,MATCH(E208,'Unités CA'!D:D,0),5))</f>
        <v/>
      </c>
      <c r="U208" s="7">
        <f>IFERROR(INDEX('Prix PRO CA'!$1:$1048576,MATCH(E208,'Prix PRO CA'!D:D,0),10),"")</f>
        <v>680.85</v>
      </c>
      <c r="V208" s="7" t="str">
        <f>IFERROR(INDEX('Prix PRO CA'!$1:$1048576,MATCH(E208,'Prix PRO BTE'!D:D,0),10),"")</f>
        <v/>
      </c>
      <c r="W208" s="7">
        <f>+IFERROR(INDEX('Prix PRO PCS'!$1:$1048576,MATCH(E208,'Prix PRO PCS'!D:D,0),10),"")</f>
        <v>45.39</v>
      </c>
      <c r="X208" s="148" t="str">
        <f t="shared" si="14"/>
        <v>Inf à 10</v>
      </c>
      <c r="Y208" s="24">
        <f>IFERROR(INDEX(LigneAchat!$1:$1048576,MATCH(E208,LigneAchat!D:D,0),5),"")</f>
        <v>44301</v>
      </c>
      <c r="Z208" s="22">
        <f>INDEX(Articles!$1:$1048576,MATCH(E208,Articles!D:D,0),21)</f>
        <v>10</v>
      </c>
      <c r="AA208" s="22">
        <f t="shared" si="16"/>
        <v>10</v>
      </c>
      <c r="AB208" s="22">
        <f>+INDEX(Articles!$1:$1048576,MATCH(E208,Articles!D:D,0),23)</f>
        <v>0</v>
      </c>
    </row>
    <row r="209" spans="2:28" ht="15.75">
      <c r="B209" s="8" t="str">
        <f>INDEX(Articles!$1:$1048576,MATCH(E209,Articles!D:D,0),6)</f>
        <v>1</v>
      </c>
      <c r="C209" s="8" t="str">
        <f>INDEX(Articles!$1:$1048576,MATCH(E209,Articles!D:D,0),7)</f>
        <v/>
      </c>
      <c r="D209" s="28" t="str">
        <f>HYPERLINK(INDEX(Articles!$1:$1048576,MATCH(E209,Articles!D:D,0),24),"Lien")</f>
        <v>Lien</v>
      </c>
      <c r="E209" s="4" t="s">
        <v>1678</v>
      </c>
      <c r="F209" s="18" t="str">
        <f>INDEX(Articles!$1:$1048576,MATCH(E209,Articles!D:D,0),5)</f>
        <v>BBE Ø100 KAMURO + TC KAMURO</v>
      </c>
      <c r="G209" s="18" t="str">
        <f>INDEX(Articles!$1:$1048576,MATCH(E209,Articles!D:D,0),8)</f>
        <v>BOMBE</v>
      </c>
      <c r="H209" s="18" t="str">
        <f>INDEX(Articles!$1:$1048576,MATCH(E209,Articles!D:D,0),9)</f>
        <v>SPHERIQUE</v>
      </c>
      <c r="I209" s="8">
        <f>INDEX(Articles!$1:$1048576,MATCH(E209,Articles!D:D,0),10)</f>
        <v>100</v>
      </c>
      <c r="J209" s="18" t="str">
        <f>INDEX(Articles!$1:$1048576,MATCH(E209,Articles!D:D,0),11)</f>
        <v>PLEUREUR</v>
      </c>
      <c r="K209" s="18" t="str">
        <f>INDEX(Articles!$1:$1048576,MATCH(E209,Articles!D:D,0),12)</f>
        <v>KAMURO</v>
      </c>
      <c r="L209" s="8" t="str">
        <f>INDEX(Articles!$1:$1048576,MATCH(E209,Articles!D:D,0),13)</f>
        <v>EU</v>
      </c>
      <c r="M209" s="8" t="str">
        <f>INDEX(Articles!$1:$1048576,MATCH(E209,Articles!D:D,0),14)</f>
        <v>F4</v>
      </c>
      <c r="N209" s="8" t="str">
        <f>INDEX(Articles!$1:$1048576,MATCH(E209,Articles!D:D,0),15)</f>
        <v>1.3G</v>
      </c>
      <c r="O209" s="8" t="str">
        <f>INDEX(Articles!$1:$1048576,MATCH(E209,Articles!D:D,0),16)</f>
        <v>0163-F4-1223</v>
      </c>
      <c r="P209" s="8">
        <f>INDEX(Articles!$1:$1048576,MATCH(E209,Articles!D:D,0),17)*1000</f>
        <v>650</v>
      </c>
      <c r="Q209" s="8" t="str">
        <f>INDEX(Articles!$1:$1048576,MATCH(E209,Articles!D:D,0),18)</f>
        <v>3,6</v>
      </c>
      <c r="R209" s="8">
        <f>INDEX(Articles!$1:$1048576,MATCH(E209,Articles!D:D,0),19)</f>
        <v>100</v>
      </c>
      <c r="S209" s="2" t="str">
        <f>IF(INDEX('Unités CA'!$1:$1048576,MATCH(E209,'Unités CA'!D:D,0),5)=0,"",INDEX('Unités CA'!$1:$1048576,MATCH(E209,'Unités CA'!D:D,0),5))</f>
        <v>0015/CA</v>
      </c>
      <c r="T209" s="2" t="str">
        <f>IF(INDEX('Unités BTE'!$1:$1048576,MATCH(E209,'Unités CA'!D:D,0),5)=0,"",INDEX('Unités BTE'!$1:$1048576,MATCH(E209,'Unités CA'!D:D,0),5))</f>
        <v/>
      </c>
      <c r="U209" s="7">
        <f>IFERROR(INDEX('Prix PRO CA'!$1:$1048576,MATCH(E209,'Prix PRO CA'!D:D,0),10),"")</f>
        <v>680.85</v>
      </c>
      <c r="V209" s="7" t="str">
        <f>IFERROR(INDEX('Prix PRO CA'!$1:$1048576,MATCH(E209,'Prix PRO BTE'!D:D,0),10),"")</f>
        <v/>
      </c>
      <c r="W209" s="7">
        <f>+IFERROR(INDEX('Prix PRO PCS'!$1:$1048576,MATCH(E209,'Prix PRO PCS'!D:D,0),10),"")</f>
        <v>45.39</v>
      </c>
      <c r="X209" s="148" t="str">
        <f t="shared" si="14"/>
        <v>Oui</v>
      </c>
      <c r="Y209" s="24" t="str">
        <f>IFERROR(INDEX(LigneAchat!$1:$1048576,MATCH(E209,LigneAchat!D:D,0),5),"")</f>
        <v/>
      </c>
      <c r="Z209" s="22">
        <f>INDEX(Articles!$1:$1048576,MATCH(E209,Articles!D:D,0),21)</f>
        <v>99</v>
      </c>
      <c r="AA209" s="22">
        <f t="shared" si="16"/>
        <v>99</v>
      </c>
      <c r="AB209" s="22">
        <f>+INDEX(Articles!$1:$1048576,MATCH(E209,Articles!D:D,0),23)</f>
        <v>0</v>
      </c>
    </row>
    <row r="210" spans="2:28" ht="15.75">
      <c r="B210" s="8" t="str">
        <f>INDEX(Articles!$1:$1048576,MATCH(E210,Articles!D:D,0),6)</f>
        <v>1</v>
      </c>
      <c r="C210" s="8" t="str">
        <f>INDEX(Articles!$1:$1048576,MATCH(E210,Articles!D:D,0),7)</f>
        <v/>
      </c>
      <c r="D210" s="28" t="str">
        <f>HYPERLINK(INDEX(Articles!$1:$1048576,MATCH(E210,Articles!D:D,0),24),"Lien")</f>
        <v>Lien</v>
      </c>
      <c r="E210" s="4" t="s">
        <v>1699</v>
      </c>
      <c r="F210" s="18" t="str">
        <f>INDEX(Articles!$1:$1048576,MATCH(E210,Articles!D:D,0),5)</f>
        <v>BBE Ø100 KAMURO</v>
      </c>
      <c r="G210" s="18" t="str">
        <f>INDEX(Articles!$1:$1048576,MATCH(E210,Articles!D:D,0),8)</f>
        <v>BOMBE</v>
      </c>
      <c r="H210" s="18" t="str">
        <f>INDEX(Articles!$1:$1048576,MATCH(E210,Articles!D:D,0),9)</f>
        <v>SPHERIQUE</v>
      </c>
      <c r="I210" s="8">
        <f>INDEX(Articles!$1:$1048576,MATCH(E210,Articles!D:D,0),10)</f>
        <v>100</v>
      </c>
      <c r="J210" s="18" t="str">
        <f>INDEX(Articles!$1:$1048576,MATCH(E210,Articles!D:D,0),11)</f>
        <v>PLEUREUR</v>
      </c>
      <c r="K210" s="18" t="str">
        <f>INDEX(Articles!$1:$1048576,MATCH(E210,Articles!D:D,0),12)</f>
        <v>KAMURO</v>
      </c>
      <c r="L210" s="8" t="str">
        <f>INDEX(Articles!$1:$1048576,MATCH(E210,Articles!D:D,0),13)</f>
        <v>EU</v>
      </c>
      <c r="M210" s="8" t="str">
        <f>INDEX(Articles!$1:$1048576,MATCH(E210,Articles!D:D,0),14)</f>
        <v>F4</v>
      </c>
      <c r="N210" s="8" t="str">
        <f>INDEX(Articles!$1:$1048576,MATCH(E210,Articles!D:D,0),15)</f>
        <v>1.3G</v>
      </c>
      <c r="O210" s="8" t="str">
        <f>INDEX(Articles!$1:$1048576,MATCH(E210,Articles!D:D,0),16)</f>
        <v>0163-F4-1223</v>
      </c>
      <c r="P210" s="8">
        <f>INDEX(Articles!$1:$1048576,MATCH(E210,Articles!D:D,0),17)*1000</f>
        <v>359</v>
      </c>
      <c r="Q210" s="8" t="str">
        <f>INDEX(Articles!$1:$1048576,MATCH(E210,Articles!D:D,0),18)</f>
        <v>3,6</v>
      </c>
      <c r="R210" s="8">
        <f>INDEX(Articles!$1:$1048576,MATCH(E210,Articles!D:D,0),19)</f>
        <v>100</v>
      </c>
      <c r="S210" s="2" t="str">
        <f>IF(INDEX('Unités CA'!$1:$1048576,MATCH(E210,'Unités CA'!D:D,0),5)=0,"",INDEX('Unités CA'!$1:$1048576,MATCH(E210,'Unités CA'!D:D,0),5))</f>
        <v>0030/CA</v>
      </c>
      <c r="T210" s="2" t="str">
        <f>IF(INDEX('Unités BTE'!$1:$1048576,MATCH(E210,'Unités CA'!D:D,0),5)=0,"",INDEX('Unités BTE'!$1:$1048576,MATCH(E210,'Unités CA'!D:D,0),5))</f>
        <v/>
      </c>
      <c r="U210" s="7">
        <f>IFERROR(INDEX('Prix PRO CA'!$1:$1048576,MATCH(E210,'Prix PRO CA'!D:D,0),10),"")</f>
        <v>605.01</v>
      </c>
      <c r="V210" s="7" t="str">
        <f>IFERROR(INDEX('Prix PRO CA'!$1:$1048576,MATCH(E210,'Prix PRO BTE'!D:D,0),10),"")</f>
        <v/>
      </c>
      <c r="W210" s="7">
        <f>+IFERROR(INDEX('Prix PRO PCS'!$1:$1048576,MATCH(E210,'Prix PRO PCS'!D:D,0),10),"")</f>
        <v>20.170000000000002</v>
      </c>
      <c r="X210" s="148" t="str">
        <f t="shared" si="14"/>
        <v>Oui</v>
      </c>
      <c r="Y210" s="24" t="str">
        <f>IFERROR(INDEX(LigneAchat!$1:$1048576,MATCH(E210,LigneAchat!D:D,0),5),"")</f>
        <v/>
      </c>
      <c r="Z210" s="22">
        <f>INDEX(Articles!$1:$1048576,MATCH(E210,Articles!D:D,0),21)</f>
        <v>104</v>
      </c>
      <c r="AA210" s="22">
        <f t="shared" si="16"/>
        <v>104</v>
      </c>
      <c r="AB210" s="22">
        <f>+INDEX(Articles!$1:$1048576,MATCH(E210,Articles!D:D,0),23)</f>
        <v>0</v>
      </c>
    </row>
    <row r="211" spans="2:28" ht="15.75">
      <c r="B211" s="8" t="str">
        <f>INDEX(Articles!$1:$1048576,MATCH(E211,Articles!D:D,0),6)</f>
        <v>1</v>
      </c>
      <c r="C211" s="8" t="str">
        <f>INDEX(Articles!$1:$1048576,MATCH(E211,Articles!D:D,0),7)</f>
        <v/>
      </c>
      <c r="D211" s="28" t="str">
        <f>HYPERLINK(INDEX(Articles!$1:$1048576,MATCH(E211,Articles!D:D,0),24),"Lien")</f>
        <v>Lien</v>
      </c>
      <c r="E211" s="3" t="s">
        <v>1723</v>
      </c>
      <c r="F211" s="18" t="str">
        <f>INDEX(Articles!$1:$1048576,MATCH(E211,Articles!D:D,0),5)</f>
        <v>BBE Ø100 PLUIE ARGENT (PREMIUM)</v>
      </c>
      <c r="G211" s="18" t="str">
        <f>INDEX(Articles!$1:$1048576,MATCH(E211,Articles!D:D,0),8)</f>
        <v>BOMBE</v>
      </c>
      <c r="H211" s="18" t="str">
        <f>INDEX(Articles!$1:$1048576,MATCH(E211,Articles!D:D,0),9)</f>
        <v>SPHERIQUE</v>
      </c>
      <c r="I211" s="8">
        <f>INDEX(Articles!$1:$1048576,MATCH(E211,Articles!D:D,0),10)</f>
        <v>100</v>
      </c>
      <c r="J211" s="18" t="str">
        <f>INDEX(Articles!$1:$1048576,MATCH(E211,Articles!D:D,0),11)</f>
        <v>PLEUREUR</v>
      </c>
      <c r="K211" s="18" t="str">
        <f>INDEX(Articles!$1:$1048576,MATCH(E211,Articles!D:D,0),12)</f>
        <v>ARGENT</v>
      </c>
      <c r="L211" s="8" t="str">
        <f>INDEX(Articles!$1:$1048576,MATCH(E211,Articles!D:D,0),13)</f>
        <v>EU</v>
      </c>
      <c r="M211" s="8" t="str">
        <f>INDEX(Articles!$1:$1048576,MATCH(E211,Articles!D:D,0),14)</f>
        <v>F4</v>
      </c>
      <c r="N211" s="8" t="str">
        <f>INDEX(Articles!$1:$1048576,MATCH(E211,Articles!D:D,0),15)</f>
        <v>1.3G</v>
      </c>
      <c r="O211" s="8" t="str">
        <f>INDEX(Articles!$1:$1048576,MATCH(E211,Articles!D:D,0),16)</f>
        <v>1395-F4-0612/2013</v>
      </c>
      <c r="P211" s="8">
        <f>INDEX(Articles!$1:$1048576,MATCH(E211,Articles!D:D,0),17)*1000</f>
        <v>303</v>
      </c>
      <c r="Q211" s="8" t="str">
        <f>INDEX(Articles!$1:$1048576,MATCH(E211,Articles!D:D,0),18)</f>
        <v>4</v>
      </c>
      <c r="R211" s="8">
        <f>INDEX(Articles!$1:$1048576,MATCH(E211,Articles!D:D,0),19)</f>
        <v>100</v>
      </c>
      <c r="S211" s="2" t="str">
        <f>IF(INDEX('Unités CA'!$1:$1048576,MATCH(E211,'Unités CA'!D:D,0),5)=0,"",INDEX('Unités CA'!$1:$1048576,MATCH(E211,'Unités CA'!D:D,0),5))</f>
        <v>0030/CA</v>
      </c>
      <c r="T211" s="2" t="str">
        <f>IF(INDEX('Unités BTE'!$1:$1048576,MATCH(E211,'Unités CA'!D:D,0),5)=0,"",INDEX('Unités BTE'!$1:$1048576,MATCH(E211,'Unités CA'!D:D,0),5))</f>
        <v/>
      </c>
      <c r="U211" s="7" t="str">
        <f>IFERROR(INDEX('Prix PRO CA'!$1:$1048576,MATCH(E211,'Prix PRO CA'!D:D,0),10),"")</f>
        <v/>
      </c>
      <c r="V211" s="7" t="str">
        <f>IFERROR(INDEX('Prix PRO CA'!$1:$1048576,MATCH(E211,'Prix PRO BTE'!D:D,0),10),"")</f>
        <v/>
      </c>
      <c r="W211" s="7">
        <f>+IFERROR(INDEX('Prix PRO PCS'!$1:$1048576,MATCH(E211,'Prix PRO PCS'!D:D,0),10),"")</f>
        <v>26.93</v>
      </c>
      <c r="X211" s="148" t="str">
        <f t="shared" si="14"/>
        <v>Oui</v>
      </c>
      <c r="Y211" s="24" t="str">
        <f>IFERROR(INDEX(LigneAchat!$1:$1048576,MATCH(E211,LigneAchat!D:D,0),5),"")</f>
        <v/>
      </c>
      <c r="Z211" s="22">
        <f>INDEX(Articles!$1:$1048576,MATCH(E211,Articles!D:D,0),21)</f>
        <v>99</v>
      </c>
      <c r="AA211" s="22">
        <f t="shared" si="16"/>
        <v>84</v>
      </c>
      <c r="AB211" s="22">
        <f>+INDEX(Articles!$1:$1048576,MATCH(E211,Articles!D:D,0),23)</f>
        <v>15</v>
      </c>
    </row>
    <row r="212" spans="2:28" ht="15.75">
      <c r="B212" s="8" t="str">
        <f>INDEX(Articles!$1:$1048576,MATCH(E212,Articles!D:D,0),6)</f>
        <v>1</v>
      </c>
      <c r="C212" s="8" t="str">
        <f>INDEX(Articles!$1:$1048576,MATCH(E212,Articles!D:D,0),7)</f>
        <v/>
      </c>
      <c r="D212" s="28" t="str">
        <f>HYPERLINK(INDEX(Articles!$1:$1048576,MATCH(E212,Articles!D:D,0),24),"Lien")</f>
        <v>Lien</v>
      </c>
      <c r="E212" s="3" t="s">
        <v>1762</v>
      </c>
      <c r="F212" s="18" t="str">
        <f>INDEX(Articles!$1:$1048576,MATCH(E212,Articles!D:D,0),5)</f>
        <v>BBE Ø100 SAULE PLEUREUR PLATINE</v>
      </c>
      <c r="G212" s="18" t="str">
        <f>INDEX(Articles!$1:$1048576,MATCH(E212,Articles!D:D,0),8)</f>
        <v>BOMBE</v>
      </c>
      <c r="H212" s="18" t="str">
        <f>INDEX(Articles!$1:$1048576,MATCH(E212,Articles!D:D,0),9)</f>
        <v>SPHERIQUE</v>
      </c>
      <c r="I212" s="8">
        <f>INDEX(Articles!$1:$1048576,MATCH(E212,Articles!D:D,0),10)</f>
        <v>100</v>
      </c>
      <c r="J212" s="18" t="str">
        <f>INDEX(Articles!$1:$1048576,MATCH(E212,Articles!D:D,0),11)</f>
        <v>PLEUREUR</v>
      </c>
      <c r="K212" s="18" t="str">
        <f>INDEX(Articles!$1:$1048576,MATCH(E212,Articles!D:D,0),12)</f>
        <v>KAMURO</v>
      </c>
      <c r="L212" s="8" t="str">
        <f>INDEX(Articles!$1:$1048576,MATCH(E212,Articles!D:D,0),13)</f>
        <v>EU</v>
      </c>
      <c r="M212" s="8" t="str">
        <f>INDEX(Articles!$1:$1048576,MATCH(E212,Articles!D:D,0),14)</f>
        <v>F4</v>
      </c>
      <c r="N212" s="8" t="str">
        <f>INDEX(Articles!$1:$1048576,MATCH(E212,Articles!D:D,0),15)</f>
        <v>1.3G</v>
      </c>
      <c r="O212" s="8" t="str">
        <f>INDEX(Articles!$1:$1048576,MATCH(E212,Articles!D:D,0),16)</f>
        <v>0589-F4-0068</v>
      </c>
      <c r="P212" s="8">
        <f>INDEX(Articles!$1:$1048576,MATCH(E212,Articles!D:D,0),17)*1000</f>
        <v>308</v>
      </c>
      <c r="Q212" s="8" t="str">
        <f>INDEX(Articles!$1:$1048576,MATCH(E212,Articles!D:D,0),18)</f>
        <v>2,5</v>
      </c>
      <c r="R212" s="8">
        <f>INDEX(Articles!$1:$1048576,MATCH(E212,Articles!D:D,0),19)</f>
        <v>100</v>
      </c>
      <c r="S212" s="2" t="str">
        <f>IF(INDEX('Unités CA'!$1:$1048576,MATCH(E212,'Unités CA'!D:D,0),5)=0,"",INDEX('Unités CA'!$1:$1048576,MATCH(E212,'Unités CA'!D:D,0),5))</f>
        <v>0035/CA</v>
      </c>
      <c r="T212" s="2" t="str">
        <f>IF(INDEX('Unités BTE'!$1:$1048576,MATCH(E212,'Unités CA'!D:D,0),5)=0,"",INDEX('Unités BTE'!$1:$1048576,MATCH(E212,'Unités CA'!D:D,0),5))</f>
        <v/>
      </c>
      <c r="U212" s="7">
        <f>IFERROR(INDEX('Prix PRO CA'!$1:$1048576,MATCH(E212,'Prix PRO CA'!D:D,0),10),"")</f>
        <v>603.04999999999995</v>
      </c>
      <c r="V212" s="7" t="str">
        <f>IFERROR(INDEX('Prix PRO CA'!$1:$1048576,MATCH(E212,'Prix PRO BTE'!D:D,0),10),"")</f>
        <v/>
      </c>
      <c r="W212" s="7">
        <f>+IFERROR(INDEX('Prix PRO PCS'!$1:$1048576,MATCH(E212,'Prix PRO PCS'!D:D,0),10),"")</f>
        <v>17.23</v>
      </c>
      <c r="X212" s="148" t="str">
        <f t="shared" si="14"/>
        <v>Oui</v>
      </c>
      <c r="Y212" s="24" t="str">
        <f>IFERROR(INDEX(LigneAchat!$1:$1048576,MATCH(E212,LigneAchat!D:D,0),5),"")</f>
        <v/>
      </c>
      <c r="Z212" s="22">
        <f>INDEX(Articles!$1:$1048576,MATCH(E212,Articles!D:D,0),21)</f>
        <v>40</v>
      </c>
      <c r="AA212" s="22">
        <f t="shared" si="16"/>
        <v>40</v>
      </c>
      <c r="AB212" s="22">
        <f>+INDEX(Articles!$1:$1048576,MATCH(E212,Articles!D:D,0),23)</f>
        <v>0</v>
      </c>
    </row>
    <row r="213" spans="2:28" ht="15.75">
      <c r="B213" s="8" t="str">
        <f>INDEX(Articles!$1:$1048576,MATCH(E213,Articles!D:D,0),6)</f>
        <v>1</v>
      </c>
      <c r="C213" s="8" t="str">
        <f>INDEX(Articles!$1:$1048576,MATCH(E213,Articles!D:D,0),7)</f>
        <v/>
      </c>
      <c r="D213" s="28" t="str">
        <f>HYPERLINK(INDEX(Articles!$1:$1048576,MATCH(E213,Articles!D:D,0),24),"Lien")</f>
        <v>Lien</v>
      </c>
      <c r="E213" s="3" t="s">
        <v>1768</v>
      </c>
      <c r="F213" s="18" t="str">
        <f>INDEX(Articles!$1:$1048576,MATCH(E213,Articles!D:D,0),5)</f>
        <v>BBE Ø100 PLUIE ARGENT</v>
      </c>
      <c r="G213" s="18" t="str">
        <f>INDEX(Articles!$1:$1048576,MATCH(E213,Articles!D:D,0),8)</f>
        <v>BOMBE</v>
      </c>
      <c r="H213" s="18" t="str">
        <f>INDEX(Articles!$1:$1048576,MATCH(E213,Articles!D:D,0),9)</f>
        <v>SPHERIQUE</v>
      </c>
      <c r="I213" s="8">
        <f>INDEX(Articles!$1:$1048576,MATCH(E213,Articles!D:D,0),10)</f>
        <v>100</v>
      </c>
      <c r="J213" s="18" t="str">
        <f>INDEX(Articles!$1:$1048576,MATCH(E213,Articles!D:D,0),11)</f>
        <v>PLEUREUR</v>
      </c>
      <c r="K213" s="18" t="str">
        <f>INDEX(Articles!$1:$1048576,MATCH(E213,Articles!D:D,0),12)</f>
        <v>ARGENT</v>
      </c>
      <c r="L213" s="8" t="str">
        <f>INDEX(Articles!$1:$1048576,MATCH(E213,Articles!D:D,0),13)</f>
        <v>EU</v>
      </c>
      <c r="M213" s="8" t="str">
        <f>INDEX(Articles!$1:$1048576,MATCH(E213,Articles!D:D,0),14)</f>
        <v>F4</v>
      </c>
      <c r="N213" s="8" t="str">
        <f>INDEX(Articles!$1:$1048576,MATCH(E213,Articles!D:D,0),15)</f>
        <v>1.3G</v>
      </c>
      <c r="O213" s="8" t="str">
        <f>INDEX(Articles!$1:$1048576,MATCH(E213,Articles!D:D,0),16)</f>
        <v>0589-F4-0068</v>
      </c>
      <c r="P213" s="8">
        <f>INDEX(Articles!$1:$1048576,MATCH(E213,Articles!D:D,0),17)*1000</f>
        <v>323</v>
      </c>
      <c r="Q213" s="8" t="str">
        <f>INDEX(Articles!$1:$1048576,MATCH(E213,Articles!D:D,0),18)</f>
        <v>2,5</v>
      </c>
      <c r="R213" s="8">
        <f>INDEX(Articles!$1:$1048576,MATCH(E213,Articles!D:D,0),19)</f>
        <v>100</v>
      </c>
      <c r="S213" s="2" t="str">
        <f>IF(INDEX('Unités CA'!$1:$1048576,MATCH(E213,'Unités CA'!D:D,0),5)=0,"",INDEX('Unités CA'!$1:$1048576,MATCH(E213,'Unités CA'!D:D,0),5))</f>
        <v>0035/CA</v>
      </c>
      <c r="T213" s="2" t="str">
        <f>IF(INDEX('Unités BTE'!$1:$1048576,MATCH(E213,'Unités CA'!D:D,0),5)=0,"",INDEX('Unités BTE'!$1:$1048576,MATCH(E213,'Unités CA'!D:D,0),5))</f>
        <v/>
      </c>
      <c r="U213" s="7">
        <f>IFERROR(INDEX('Prix PRO CA'!$1:$1048576,MATCH(E213,'Prix PRO CA'!D:D,0),10),"")</f>
        <v>603.04999999999995</v>
      </c>
      <c r="V213" s="7" t="str">
        <f>IFERROR(INDEX('Prix PRO CA'!$1:$1048576,MATCH(E213,'Prix PRO BTE'!D:D,0),10),"")</f>
        <v/>
      </c>
      <c r="W213" s="7">
        <f>+IFERROR(INDEX('Prix PRO PCS'!$1:$1048576,MATCH(E213,'Prix PRO PCS'!D:D,0),10),"")</f>
        <v>17.23</v>
      </c>
      <c r="X213" s="148" t="str">
        <f t="shared" si="14"/>
        <v>Non</v>
      </c>
      <c r="Y213" s="24">
        <f>IFERROR(INDEX(LigneAchat!$1:$1048576,MATCH(E213,LigneAchat!D:D,0),5),"")</f>
        <v>44301</v>
      </c>
      <c r="Z213" s="22">
        <f>INDEX(Articles!$1:$1048576,MATCH(E213,Articles!D:D,0),21)</f>
        <v>0</v>
      </c>
      <c r="AA213" s="22">
        <f t="shared" si="16"/>
        <v>0</v>
      </c>
      <c r="AB213" s="22">
        <f>+INDEX(Articles!$1:$1048576,MATCH(E213,Articles!D:D,0),23)</f>
        <v>0</v>
      </c>
    </row>
    <row r="214" spans="2:28" ht="15.75">
      <c r="B214" s="8" t="str">
        <f>INDEX(Articles!$1:$1048576,MATCH(E214,Articles!D:D,0),6)</f>
        <v>1</v>
      </c>
      <c r="C214" s="8" t="str">
        <f>INDEX(Articles!$1:$1048576,MATCH(E214,Articles!D:D,0),7)</f>
        <v/>
      </c>
      <c r="D214" s="28" t="str">
        <f>HYPERLINK(INDEX(Articles!$1:$1048576,MATCH(E214,Articles!D:D,0),24),"Lien")</f>
        <v>Lien</v>
      </c>
      <c r="E214" s="3" t="s">
        <v>1887</v>
      </c>
      <c r="F214" s="18" t="str">
        <f>INDEX(Articles!$1:$1048576,MATCH(E214,Articles!D:D,0),5)</f>
        <v>BBE Ø100 ARAIGNÉE BLEUE TRAÎNÉE ARGENT</v>
      </c>
      <c r="G214" s="18" t="str">
        <f>INDEX(Articles!$1:$1048576,MATCH(E214,Articles!D:D,0),8)</f>
        <v>BOMBE</v>
      </c>
      <c r="H214" s="18" t="str">
        <f>INDEX(Articles!$1:$1048576,MATCH(E214,Articles!D:D,0),9)</f>
        <v>SPHERIQUE</v>
      </c>
      <c r="I214" s="8">
        <f>INDEX(Articles!$1:$1048576,MATCH(E214,Articles!D:D,0),10)</f>
        <v>100</v>
      </c>
      <c r="J214" s="18" t="str">
        <f>INDEX(Articles!$1:$1048576,MATCH(E214,Articles!D:D,0),11)</f>
        <v>PLEUREUR</v>
      </c>
      <c r="K214" s="18" t="str">
        <f>INDEX(Articles!$1:$1048576,MATCH(E214,Articles!D:D,0),12)</f>
        <v>BLEU</v>
      </c>
      <c r="L214" s="8" t="str">
        <f>INDEX(Articles!$1:$1048576,MATCH(E214,Articles!D:D,0),13)</f>
        <v>EU</v>
      </c>
      <c r="M214" s="8" t="str">
        <f>INDEX(Articles!$1:$1048576,MATCH(E214,Articles!D:D,0),14)</f>
        <v>F4</v>
      </c>
      <c r="N214" s="8" t="str">
        <f>INDEX(Articles!$1:$1048576,MATCH(E214,Articles!D:D,0),15)</f>
        <v>1.3G</v>
      </c>
      <c r="O214" s="8" t="str">
        <f>INDEX(Articles!$1:$1048576,MATCH(E214,Articles!D:D,0),16)</f>
        <v>0589-F4-0068</v>
      </c>
      <c r="P214" s="8">
        <f>INDEX(Articles!$1:$1048576,MATCH(E214,Articles!D:D,0),17)*1000</f>
        <v>323</v>
      </c>
      <c r="Q214" s="8" t="str">
        <f>INDEX(Articles!$1:$1048576,MATCH(E214,Articles!D:D,0),18)</f>
        <v>2,5</v>
      </c>
      <c r="R214" s="8">
        <f>INDEX(Articles!$1:$1048576,MATCH(E214,Articles!D:D,0),19)</f>
        <v>100</v>
      </c>
      <c r="S214" s="2" t="str">
        <f>IF(INDEX('Unités CA'!$1:$1048576,MATCH(E214,'Unités CA'!D:D,0),5)=0,"",INDEX('Unités CA'!$1:$1048576,MATCH(E214,'Unités CA'!D:D,0),5))</f>
        <v>0035/CA</v>
      </c>
      <c r="T214" s="2" t="str">
        <f>IF(INDEX('Unités BTE'!$1:$1048576,MATCH(E214,'Unités CA'!D:D,0),5)=0,"",INDEX('Unités BTE'!$1:$1048576,MATCH(E214,'Unités CA'!D:D,0),5))</f>
        <v/>
      </c>
      <c r="U214" s="7">
        <f>IFERROR(INDEX('Prix PRO CA'!$1:$1048576,MATCH(E214,'Prix PRO CA'!D:D,0),10),"")</f>
        <v>648.54999999999995</v>
      </c>
      <c r="V214" s="7" t="str">
        <f>IFERROR(INDEX('Prix PRO CA'!$1:$1048576,MATCH(E214,'Prix PRO BTE'!D:D,0),10),"")</f>
        <v/>
      </c>
      <c r="W214" s="7">
        <f>+IFERROR(INDEX('Prix PRO PCS'!$1:$1048576,MATCH(E214,'Prix PRO PCS'!D:D,0),10),"")</f>
        <v>18.53</v>
      </c>
      <c r="X214" s="148" t="str">
        <f t="shared" si="14"/>
        <v>Inf à 10</v>
      </c>
      <c r="Y214" s="24">
        <f>IFERROR(INDEX(LigneAchat!$1:$1048576,MATCH(E214,LigneAchat!D:D,0),5),"")</f>
        <v>44301</v>
      </c>
      <c r="Z214" s="22">
        <f>INDEX(Articles!$1:$1048576,MATCH(E214,Articles!D:D,0),21)</f>
        <v>7</v>
      </c>
      <c r="AA214" s="22">
        <f t="shared" si="16"/>
        <v>7</v>
      </c>
      <c r="AB214" s="22">
        <f>+INDEX(Articles!$1:$1048576,MATCH(E214,Articles!D:D,0),23)</f>
        <v>0</v>
      </c>
    </row>
    <row r="215" spans="2:28" ht="15.75">
      <c r="B215" s="8" t="str">
        <f>INDEX(Articles!$1:$1048576,MATCH(E215,Articles!D:D,0),6)</f>
        <v>1</v>
      </c>
      <c r="C215" s="8" t="str">
        <f>INDEX(Articles!$1:$1048576,MATCH(E215,Articles!D:D,0),7)</f>
        <v/>
      </c>
      <c r="D215" s="28" t="str">
        <f>HYPERLINK(INDEX(Articles!$1:$1048576,MATCH(E215,Articles!D:D,0),24),"Lien")</f>
        <v>Lien</v>
      </c>
      <c r="E215" s="3" t="s">
        <v>1891</v>
      </c>
      <c r="F215" s="18" t="str">
        <f>INDEX(Articles!$1:$1048576,MATCH(E215,Articles!D:D,0),5)</f>
        <v>BBE Ø100 ARAIGNÉE BLANC TRAÎNÉE ARGENT</v>
      </c>
      <c r="G215" s="18" t="str">
        <f>INDEX(Articles!$1:$1048576,MATCH(E215,Articles!D:D,0),8)</f>
        <v>BOMBE</v>
      </c>
      <c r="H215" s="18" t="str">
        <f>INDEX(Articles!$1:$1048576,MATCH(E215,Articles!D:D,0),9)</f>
        <v>SPHERIQUE</v>
      </c>
      <c r="I215" s="8">
        <f>INDEX(Articles!$1:$1048576,MATCH(E215,Articles!D:D,0),10)</f>
        <v>100</v>
      </c>
      <c r="J215" s="18" t="str">
        <f>INDEX(Articles!$1:$1048576,MATCH(E215,Articles!D:D,0),11)</f>
        <v>PLEUREUR</v>
      </c>
      <c r="K215" s="18" t="str">
        <f>INDEX(Articles!$1:$1048576,MATCH(E215,Articles!D:D,0),12)</f>
        <v>BLANC</v>
      </c>
      <c r="L215" s="8" t="str">
        <f>INDEX(Articles!$1:$1048576,MATCH(E215,Articles!D:D,0),13)</f>
        <v>EU</v>
      </c>
      <c r="M215" s="8" t="str">
        <f>INDEX(Articles!$1:$1048576,MATCH(E215,Articles!D:D,0),14)</f>
        <v>F4</v>
      </c>
      <c r="N215" s="8" t="str">
        <f>INDEX(Articles!$1:$1048576,MATCH(E215,Articles!D:D,0),15)</f>
        <v>1.3G</v>
      </c>
      <c r="O215" s="8" t="str">
        <f>INDEX(Articles!$1:$1048576,MATCH(E215,Articles!D:D,0),16)</f>
        <v>0589-F4-0068</v>
      </c>
      <c r="P215" s="8">
        <f>INDEX(Articles!$1:$1048576,MATCH(E215,Articles!D:D,0),17)*1000</f>
        <v>338</v>
      </c>
      <c r="Q215" s="8" t="str">
        <f>INDEX(Articles!$1:$1048576,MATCH(E215,Articles!D:D,0),18)</f>
        <v>2,5</v>
      </c>
      <c r="R215" s="8">
        <f>INDEX(Articles!$1:$1048576,MATCH(E215,Articles!D:D,0),19)</f>
        <v>100</v>
      </c>
      <c r="S215" s="2" t="str">
        <f>IF(INDEX('Unités CA'!$1:$1048576,MATCH(E215,'Unités CA'!D:D,0),5)=0,"",INDEX('Unités CA'!$1:$1048576,MATCH(E215,'Unités CA'!D:D,0),5))</f>
        <v>0035/CA</v>
      </c>
      <c r="T215" s="2" t="str">
        <f>IF(INDEX('Unités BTE'!$1:$1048576,MATCH(E215,'Unités CA'!D:D,0),5)=0,"",INDEX('Unités BTE'!$1:$1048576,MATCH(E215,'Unités CA'!D:D,0),5))</f>
        <v/>
      </c>
      <c r="U215" s="7">
        <f>IFERROR(INDEX('Prix PRO CA'!$1:$1048576,MATCH(E215,'Prix PRO CA'!D:D,0),10),"")</f>
        <v>648.54999999999995</v>
      </c>
      <c r="V215" s="7" t="str">
        <f>IFERROR(INDEX('Prix PRO CA'!$1:$1048576,MATCH(E215,'Prix PRO BTE'!D:D,0),10),"")</f>
        <v/>
      </c>
      <c r="W215" s="7">
        <f>+IFERROR(INDEX('Prix PRO PCS'!$1:$1048576,MATCH(E215,'Prix PRO PCS'!D:D,0),10),"")</f>
        <v>18.53</v>
      </c>
      <c r="X215" s="148" t="str">
        <f t="shared" si="14"/>
        <v>Inf à 10</v>
      </c>
      <c r="Y215" s="24">
        <f>IFERROR(INDEX(LigneAchat!$1:$1048576,MATCH(E215,LigneAchat!D:D,0),5),"")</f>
        <v>44301</v>
      </c>
      <c r="Z215" s="22">
        <f>INDEX(Articles!$1:$1048576,MATCH(E215,Articles!D:D,0),21)</f>
        <v>2</v>
      </c>
      <c r="AA215" s="22">
        <f t="shared" si="16"/>
        <v>2</v>
      </c>
      <c r="AB215" s="22">
        <f>+INDEX(Articles!$1:$1048576,MATCH(E215,Articles!D:D,0),23)</f>
        <v>0</v>
      </c>
    </row>
    <row r="216" spans="2:28" ht="15.75">
      <c r="B216" s="8" t="str">
        <f>INDEX(Articles!$1:$1048576,MATCH(E216,Articles!D:D,0),6)</f>
        <v>1</v>
      </c>
      <c r="C216" s="8" t="str">
        <f>INDEX(Articles!$1:$1048576,MATCH(E216,Articles!D:D,0),7)</f>
        <v/>
      </c>
      <c r="D216" s="28" t="str">
        <f>HYPERLINK(INDEX(Articles!$1:$1048576,MATCH(E216,Articles!D:D,0),24),"Lien")</f>
        <v>Lien</v>
      </c>
      <c r="E216" s="3" t="s">
        <v>1894</v>
      </c>
      <c r="F216" s="18" t="str">
        <f>INDEX(Articles!$1:$1048576,MATCH(E216,Articles!D:D,0),5)</f>
        <v>BBE Ø100 ARAIGNÉE ROUGE TRAÎNÉE ARGENT</v>
      </c>
      <c r="G216" s="18" t="str">
        <f>INDEX(Articles!$1:$1048576,MATCH(E216,Articles!D:D,0),8)</f>
        <v>BOMBE</v>
      </c>
      <c r="H216" s="18" t="str">
        <f>INDEX(Articles!$1:$1048576,MATCH(E216,Articles!D:D,0),9)</f>
        <v>SPHERIQUE</v>
      </c>
      <c r="I216" s="8">
        <f>INDEX(Articles!$1:$1048576,MATCH(E216,Articles!D:D,0),10)</f>
        <v>100</v>
      </c>
      <c r="J216" s="18" t="str">
        <f>INDEX(Articles!$1:$1048576,MATCH(E216,Articles!D:D,0),11)</f>
        <v>PLEUREUR</v>
      </c>
      <c r="K216" s="18" t="str">
        <f>INDEX(Articles!$1:$1048576,MATCH(E216,Articles!D:D,0),12)</f>
        <v>ROUGE</v>
      </c>
      <c r="L216" s="8" t="str">
        <f>INDEX(Articles!$1:$1048576,MATCH(E216,Articles!D:D,0),13)</f>
        <v>EU</v>
      </c>
      <c r="M216" s="8" t="str">
        <f>INDEX(Articles!$1:$1048576,MATCH(E216,Articles!D:D,0),14)</f>
        <v>F4</v>
      </c>
      <c r="N216" s="8" t="str">
        <f>INDEX(Articles!$1:$1048576,MATCH(E216,Articles!D:D,0),15)</f>
        <v>1.3G</v>
      </c>
      <c r="O216" s="8" t="str">
        <f>INDEX(Articles!$1:$1048576,MATCH(E216,Articles!D:D,0),16)</f>
        <v>0589-F4-0068</v>
      </c>
      <c r="P216" s="8">
        <f>INDEX(Articles!$1:$1048576,MATCH(E216,Articles!D:D,0),17)*1000</f>
        <v>312</v>
      </c>
      <c r="Q216" s="8" t="str">
        <f>INDEX(Articles!$1:$1048576,MATCH(E216,Articles!D:D,0),18)</f>
        <v>2,5</v>
      </c>
      <c r="R216" s="8">
        <f>INDEX(Articles!$1:$1048576,MATCH(E216,Articles!D:D,0),19)</f>
        <v>100</v>
      </c>
      <c r="S216" s="2" t="str">
        <f>IF(INDEX('Unités CA'!$1:$1048576,MATCH(E216,'Unités CA'!D:D,0),5)=0,"",INDEX('Unités CA'!$1:$1048576,MATCH(E216,'Unités CA'!D:D,0),5))</f>
        <v>0035/CA</v>
      </c>
      <c r="T216" s="2" t="str">
        <f>IF(INDEX('Unités BTE'!$1:$1048576,MATCH(E216,'Unités CA'!D:D,0),5)=0,"",INDEX('Unités BTE'!$1:$1048576,MATCH(E216,'Unités CA'!D:D,0),5))</f>
        <v/>
      </c>
      <c r="U216" s="7">
        <f>IFERROR(INDEX('Prix PRO CA'!$1:$1048576,MATCH(E216,'Prix PRO CA'!D:D,0),10),"")</f>
        <v>648.54999999999995</v>
      </c>
      <c r="V216" s="7" t="str">
        <f>IFERROR(INDEX('Prix PRO CA'!$1:$1048576,MATCH(E216,'Prix PRO BTE'!D:D,0),10),"")</f>
        <v/>
      </c>
      <c r="W216" s="7">
        <f>+IFERROR(INDEX('Prix PRO PCS'!$1:$1048576,MATCH(E216,'Prix PRO PCS'!D:D,0),10),"")</f>
        <v>18.53</v>
      </c>
      <c r="X216" s="148" t="str">
        <f t="shared" si="14"/>
        <v>Inf à 10</v>
      </c>
      <c r="Y216" s="24">
        <f>IFERROR(INDEX(LigneAchat!$1:$1048576,MATCH(E216,LigneAchat!D:D,0),5),"")</f>
        <v>44301</v>
      </c>
      <c r="Z216" s="22">
        <f>INDEX(Articles!$1:$1048576,MATCH(E216,Articles!D:D,0),21)</f>
        <v>4</v>
      </c>
      <c r="AA216" s="22">
        <f t="shared" si="16"/>
        <v>4</v>
      </c>
      <c r="AB216" s="22">
        <f>+INDEX(Articles!$1:$1048576,MATCH(E216,Articles!D:D,0),23)</f>
        <v>0</v>
      </c>
    </row>
    <row r="217" spans="2:28" ht="15.75">
      <c r="B217" s="8" t="str">
        <f>INDEX(Articles!$1:$1048576,MATCH(E217,Articles!D:D,0),6)</f>
        <v>1</v>
      </c>
      <c r="C217" s="8" t="str">
        <f>INDEX(Articles!$1:$1048576,MATCH(E217,Articles!D:D,0),7)</f>
        <v/>
      </c>
      <c r="D217" s="28" t="str">
        <f>HYPERLINK(INDEX(Articles!$1:$1048576,MATCH(E217,Articles!D:D,0),24),"Lien")</f>
        <v>Lien</v>
      </c>
      <c r="E217" s="3" t="s">
        <v>3394</v>
      </c>
      <c r="F217" s="18" t="str">
        <f>INDEX(Articles!$1:$1048576,MATCH(E217,Articles!D:D,0),5)</f>
        <v>BBE Ø100 ARAIGNÉE VIOLETTE TRAÎNÉE ARGENT</v>
      </c>
      <c r="G217" s="18" t="str">
        <f>INDEX(Articles!$1:$1048576,MATCH(E217,Articles!D:D,0),8)</f>
        <v>BOMBE</v>
      </c>
      <c r="H217" s="18" t="str">
        <f>INDEX(Articles!$1:$1048576,MATCH(E217,Articles!D:D,0),9)</f>
        <v>SPHERIQUE</v>
      </c>
      <c r="I217" s="8">
        <f>INDEX(Articles!$1:$1048576,MATCH(E217,Articles!D:D,0),10)</f>
        <v>100</v>
      </c>
      <c r="J217" s="18" t="str">
        <f>INDEX(Articles!$1:$1048576,MATCH(E217,Articles!D:D,0),11)</f>
        <v>PLEUREUR</v>
      </c>
      <c r="K217" s="18" t="str">
        <f>INDEX(Articles!$1:$1048576,MATCH(E217,Articles!D:D,0),12)</f>
        <v>VIOLET</v>
      </c>
      <c r="L217" s="8" t="str">
        <f>INDEX(Articles!$1:$1048576,MATCH(E217,Articles!D:D,0),13)</f>
        <v>EU</v>
      </c>
      <c r="M217" s="8" t="str">
        <f>INDEX(Articles!$1:$1048576,MATCH(E217,Articles!D:D,0),14)</f>
        <v>F4</v>
      </c>
      <c r="N217" s="8" t="str">
        <f>INDEX(Articles!$1:$1048576,MATCH(E217,Articles!D:D,0),15)</f>
        <v>1.3G</v>
      </c>
      <c r="O217" s="8" t="str">
        <f>INDEX(Articles!$1:$1048576,MATCH(E217,Articles!D:D,0),16)</f>
        <v>0589-F4-0068</v>
      </c>
      <c r="P217" s="8">
        <f>INDEX(Articles!$1:$1048576,MATCH(E217,Articles!D:D,0),17)*1000</f>
        <v>279</v>
      </c>
      <c r="Q217" s="8" t="str">
        <f>INDEX(Articles!$1:$1048576,MATCH(E217,Articles!D:D,0),18)</f>
        <v>2,5</v>
      </c>
      <c r="R217" s="8">
        <f>INDEX(Articles!$1:$1048576,MATCH(E217,Articles!D:D,0),19)</f>
        <v>100</v>
      </c>
      <c r="S217" s="2" t="str">
        <f>IF(INDEX('Unités CA'!$1:$1048576,MATCH(E217,'Unités CA'!D:D,0),5)=0,"",INDEX('Unités CA'!$1:$1048576,MATCH(E217,'Unités CA'!D:D,0),5))</f>
        <v>0035/CA</v>
      </c>
      <c r="T217" s="2" t="str">
        <f>IF(INDEX('Unités BTE'!$1:$1048576,MATCH(E217,'Unités CA'!D:D,0),5)=0,"",INDEX('Unités BTE'!$1:$1048576,MATCH(E217,'Unités CA'!D:D,0),5))</f>
        <v/>
      </c>
      <c r="U217" s="7">
        <f>IFERROR(INDEX('Prix PRO CA'!$1:$1048576,MATCH(E217,'Prix PRO CA'!D:D,0),10),"")</f>
        <v>648.54999999999995</v>
      </c>
      <c r="V217" s="7" t="str">
        <f>IFERROR(INDEX('Prix PRO CA'!$1:$1048576,MATCH(E217,'Prix PRO BTE'!D:D,0),10),"")</f>
        <v/>
      </c>
      <c r="W217" s="7">
        <f>+IFERROR(INDEX('Prix PRO PCS'!$1:$1048576,MATCH(E217,'Prix PRO PCS'!D:D,0),10),"")</f>
        <v>18.53</v>
      </c>
      <c r="X217" s="148" t="str">
        <f t="shared" si="14"/>
        <v>Oui</v>
      </c>
      <c r="Y217" s="24" t="str">
        <f>IFERROR(INDEX(LigneAchat!$1:$1048576,MATCH(E217,LigneAchat!D:D,0),5),"")</f>
        <v/>
      </c>
      <c r="Z217" s="22">
        <f>INDEX(Articles!$1:$1048576,MATCH(E217,Articles!D:D,0),21)</f>
        <v>40</v>
      </c>
      <c r="AA217" s="22">
        <f t="shared" si="16"/>
        <v>37</v>
      </c>
      <c r="AB217" s="22">
        <f>+INDEX(Articles!$1:$1048576,MATCH(E217,Articles!D:D,0),23)</f>
        <v>3</v>
      </c>
    </row>
    <row r="218" spans="2:28" ht="15.75">
      <c r="B218" s="8" t="str">
        <f>INDEX(Articles!$1:$1048576,MATCH(E218,Articles!D:D,0),6)</f>
        <v>1</v>
      </c>
      <c r="C218" s="8" t="str">
        <f>INDEX(Articles!$1:$1048576,MATCH(E218,Articles!D:D,0),7)</f>
        <v/>
      </c>
      <c r="D218" s="28" t="str">
        <f>HYPERLINK(INDEX(Articles!$1:$1048576,MATCH(E218,Articles!D:D,0),24),"Lien")</f>
        <v>Lien</v>
      </c>
      <c r="E218" s="3" t="s">
        <v>1756</v>
      </c>
      <c r="F218" s="18" t="str">
        <f>INDEX(Articles!$1:$1048576,MATCH(E218,Articles!D:D,0),5)</f>
        <v>BBE Ø100 CLIGNO BLANC</v>
      </c>
      <c r="G218" s="18" t="str">
        <f>INDEX(Articles!$1:$1048576,MATCH(E218,Articles!D:D,0),8)</f>
        <v>BOMBE</v>
      </c>
      <c r="H218" s="18" t="str">
        <f>INDEX(Articles!$1:$1048576,MATCH(E218,Articles!D:D,0),9)</f>
        <v>SPHERIQUE</v>
      </c>
      <c r="I218" s="8">
        <f>INDEX(Articles!$1:$1048576,MATCH(E218,Articles!D:D,0),10)</f>
        <v>100</v>
      </c>
      <c r="J218" s="18" t="str">
        <f>INDEX(Articles!$1:$1048576,MATCH(E218,Articles!D:D,0),11)</f>
        <v>CLIGNO</v>
      </c>
      <c r="K218" s="18" t="str">
        <f>INDEX(Articles!$1:$1048576,MATCH(E218,Articles!D:D,0),12)</f>
        <v>BLANC</v>
      </c>
      <c r="L218" s="8" t="str">
        <f>INDEX(Articles!$1:$1048576,MATCH(E218,Articles!D:D,0),13)</f>
        <v>EU</v>
      </c>
      <c r="M218" s="8" t="str">
        <f>INDEX(Articles!$1:$1048576,MATCH(E218,Articles!D:D,0),14)</f>
        <v>F4</v>
      </c>
      <c r="N218" s="8" t="str">
        <f>INDEX(Articles!$1:$1048576,MATCH(E218,Articles!D:D,0),15)</f>
        <v>1.3G</v>
      </c>
      <c r="O218" s="8" t="str">
        <f>INDEX(Articles!$1:$1048576,MATCH(E218,Articles!D:D,0),16)</f>
        <v>0589-F4-0068</v>
      </c>
      <c r="P218" s="8">
        <f>INDEX(Articles!$1:$1048576,MATCH(E218,Articles!D:D,0),17)*1000</f>
        <v>308</v>
      </c>
      <c r="Q218" s="8" t="str">
        <f>INDEX(Articles!$1:$1048576,MATCH(E218,Articles!D:D,0),18)</f>
        <v>2,5</v>
      </c>
      <c r="R218" s="8">
        <f>INDEX(Articles!$1:$1048576,MATCH(E218,Articles!D:D,0),19)</f>
        <v>100</v>
      </c>
      <c r="S218" s="2" t="str">
        <f>IF(INDEX('Unités CA'!$1:$1048576,MATCH(E218,'Unités CA'!D:D,0),5)=0,"",INDEX('Unités CA'!$1:$1048576,MATCH(E218,'Unités CA'!D:D,0),5))</f>
        <v>0035/CA</v>
      </c>
      <c r="T218" s="2" t="str">
        <f>IF(INDEX('Unités BTE'!$1:$1048576,MATCH(E218,'Unités CA'!D:D,0),5)=0,"",INDEX('Unités BTE'!$1:$1048576,MATCH(E218,'Unités CA'!D:D,0),5))</f>
        <v/>
      </c>
      <c r="U218" s="7">
        <f>IFERROR(INDEX('Prix PRO CA'!$1:$1048576,MATCH(E218,'Prix PRO CA'!D:D,0),10),"")</f>
        <v>706.3</v>
      </c>
      <c r="V218" s="7" t="str">
        <f>IFERROR(INDEX('Prix PRO CA'!$1:$1048576,MATCH(E218,'Prix PRO BTE'!D:D,0),10),"")</f>
        <v/>
      </c>
      <c r="W218" s="7">
        <f>+IFERROR(INDEX('Prix PRO PCS'!$1:$1048576,MATCH(E218,'Prix PRO PCS'!D:D,0),10),"")</f>
        <v>20.18</v>
      </c>
      <c r="X218" s="148" t="str">
        <f t="shared" si="14"/>
        <v>Inf à 10</v>
      </c>
      <c r="Y218" s="24">
        <f>IFERROR(INDEX(LigneAchat!$1:$1048576,MATCH(E218,LigneAchat!D:D,0),5),"")</f>
        <v>44301</v>
      </c>
      <c r="Z218" s="22">
        <f>INDEX(Articles!$1:$1048576,MATCH(E218,Articles!D:D,0),21)</f>
        <v>17</v>
      </c>
      <c r="AA218" s="22">
        <f t="shared" si="16"/>
        <v>3</v>
      </c>
      <c r="AB218" s="22">
        <f>+INDEX(Articles!$1:$1048576,MATCH(E218,Articles!D:D,0),23)</f>
        <v>14</v>
      </c>
    </row>
    <row r="219" spans="2:28" ht="15.75">
      <c r="B219" s="8" t="str">
        <f>INDEX(Articles!$1:$1048576,MATCH(E219,Articles!D:D,0),6)</f>
        <v>1</v>
      </c>
      <c r="C219" s="8" t="str">
        <f>INDEX(Articles!$1:$1048576,MATCH(E219,Articles!D:D,0),7)</f>
        <v/>
      </c>
      <c r="D219" s="28" t="str">
        <f>HYPERLINK(INDEX(Articles!$1:$1048576,MATCH(E219,Articles!D:D,0),24),"Lien")</f>
        <v>Lien</v>
      </c>
      <c r="E219" s="4" t="s">
        <v>1649</v>
      </c>
      <c r="F219" s="18" t="str">
        <f>INDEX(Articles!$1:$1048576,MATCH(E219,Articles!D:D,0),5)</f>
        <v>BBE Ø100 PAILLETTES ARGENT + TC ARGENT</v>
      </c>
      <c r="G219" s="18" t="str">
        <f>INDEX(Articles!$1:$1048576,MATCH(E219,Articles!D:D,0),8)</f>
        <v>BOMBE</v>
      </c>
      <c r="H219" s="18" t="str">
        <f>INDEX(Articles!$1:$1048576,MATCH(E219,Articles!D:D,0),9)</f>
        <v>SPHERIQUE</v>
      </c>
      <c r="I219" s="8">
        <f>INDEX(Articles!$1:$1048576,MATCH(E219,Articles!D:D,0),10)</f>
        <v>100</v>
      </c>
      <c r="J219" s="18" t="str">
        <f>INDEX(Articles!$1:$1048576,MATCH(E219,Articles!D:D,0),11)</f>
        <v>CLIGNO</v>
      </c>
      <c r="K219" s="18" t="str">
        <f>INDEX(Articles!$1:$1048576,MATCH(E219,Articles!D:D,0),12)</f>
        <v>ARGENT</v>
      </c>
      <c r="L219" s="8" t="str">
        <f>INDEX(Articles!$1:$1048576,MATCH(E219,Articles!D:D,0),13)</f>
        <v>EU</v>
      </c>
      <c r="M219" s="8" t="str">
        <f>INDEX(Articles!$1:$1048576,MATCH(E219,Articles!D:D,0),14)</f>
        <v>F4</v>
      </c>
      <c r="N219" s="8" t="str">
        <f>INDEX(Articles!$1:$1048576,MATCH(E219,Articles!D:D,0),15)</f>
        <v>1.3G</v>
      </c>
      <c r="O219" s="8" t="str">
        <f>INDEX(Articles!$1:$1048576,MATCH(E219,Articles!D:D,0),16)</f>
        <v>0163-F4-1223</v>
      </c>
      <c r="P219" s="8">
        <f>INDEX(Articles!$1:$1048576,MATCH(E219,Articles!D:D,0),17)*1000</f>
        <v>650</v>
      </c>
      <c r="Q219" s="8" t="str">
        <f>INDEX(Articles!$1:$1048576,MATCH(E219,Articles!D:D,0),18)</f>
        <v>3,6</v>
      </c>
      <c r="R219" s="8">
        <f>INDEX(Articles!$1:$1048576,MATCH(E219,Articles!D:D,0),19)</f>
        <v>100</v>
      </c>
      <c r="S219" s="2" t="str">
        <f>IF(INDEX('Unités CA'!$1:$1048576,MATCH(E219,'Unités CA'!D:D,0),5)=0,"",INDEX('Unités CA'!$1:$1048576,MATCH(E219,'Unités CA'!D:D,0),5))</f>
        <v>0015/CA</v>
      </c>
      <c r="T219" s="2" t="str">
        <f>IF(INDEX('Unités BTE'!$1:$1048576,MATCH(E219,'Unités CA'!D:D,0),5)=0,"",INDEX('Unités BTE'!$1:$1048576,MATCH(E219,'Unités CA'!D:D,0),5))</f>
        <v/>
      </c>
      <c r="U219" s="7">
        <f>IFERROR(INDEX('Prix PRO CA'!$1:$1048576,MATCH(E219,'Prix PRO CA'!D:D,0),10),"")</f>
        <v>680.85</v>
      </c>
      <c r="V219" s="7" t="str">
        <f>IFERROR(INDEX('Prix PRO CA'!$1:$1048576,MATCH(E219,'Prix PRO BTE'!D:D,0),10),"")</f>
        <v/>
      </c>
      <c r="W219" s="7">
        <f>+IFERROR(INDEX('Prix PRO PCS'!$1:$1048576,MATCH(E219,'Prix PRO PCS'!D:D,0),10),"")</f>
        <v>45.39</v>
      </c>
      <c r="X219" s="148" t="str">
        <f t="shared" si="14"/>
        <v>Oui</v>
      </c>
      <c r="Y219" s="24" t="str">
        <f>IFERROR(INDEX(LigneAchat!$1:$1048576,MATCH(E219,LigneAchat!D:D,0),5),"")</f>
        <v/>
      </c>
      <c r="Z219" s="22">
        <f>INDEX(Articles!$1:$1048576,MATCH(E219,Articles!D:D,0),21)</f>
        <v>36</v>
      </c>
      <c r="AA219" s="22">
        <f t="shared" si="16"/>
        <v>36</v>
      </c>
      <c r="AB219" s="22">
        <f>+INDEX(Articles!$1:$1048576,MATCH(E219,Articles!D:D,0),23)</f>
        <v>0</v>
      </c>
    </row>
    <row r="220" spans="2:28" s="7" customFormat="1" ht="15.75">
      <c r="B220" s="8" t="str">
        <f>INDEX(Articles!$1:$1048576,MATCH(E220,Articles!D:D,0),6)</f>
        <v>1</v>
      </c>
      <c r="C220" s="8" t="str">
        <f>INDEX(Articles!$1:$1048576,MATCH(E220,Articles!D:D,0),7)</f>
        <v>2020</v>
      </c>
      <c r="D220" s="28" t="str">
        <f>HYPERLINK(INDEX(Articles!$1:$1048576,MATCH(E220,Articles!D:D,0),24),"Lien")</f>
        <v>Lien</v>
      </c>
      <c r="E220" s="4" t="s">
        <v>3867</v>
      </c>
      <c r="F220" s="18" t="str">
        <f>INDEX(Articles!$1:$1048576,MATCH(E220,Articles!D:D,0),5)</f>
        <v>BBE Ø100 PAILLETTES OR À CLIGNO ROSE</v>
      </c>
      <c r="G220" s="18" t="str">
        <f>INDEX(Articles!$1:$1048576,MATCH(E220,Articles!D:D,0),8)</f>
        <v>BOMBE</v>
      </c>
      <c r="H220" s="18" t="str">
        <f>INDEX(Articles!$1:$1048576,MATCH(E220,Articles!D:D,0),9)</f>
        <v>SPHERIQUE</v>
      </c>
      <c r="I220" s="8">
        <f>INDEX(Articles!$1:$1048576,MATCH(E220,Articles!D:D,0),10)</f>
        <v>100</v>
      </c>
      <c r="J220" s="18" t="str">
        <f>INDEX(Articles!$1:$1048576,MATCH(E220,Articles!D:D,0),11)</f>
        <v>CLIGNO</v>
      </c>
      <c r="K220" s="18" t="str">
        <f>INDEX(Articles!$1:$1048576,MATCH(E220,Articles!D:D,0),12)</f>
        <v>ROSE</v>
      </c>
      <c r="L220" s="8" t="str">
        <f>INDEX(Articles!$1:$1048576,MATCH(E220,Articles!D:D,0),13)</f>
        <v>EU</v>
      </c>
      <c r="M220" s="8" t="str">
        <f>INDEX(Articles!$1:$1048576,MATCH(E220,Articles!D:D,0),14)</f>
        <v>F4</v>
      </c>
      <c r="N220" s="8" t="str">
        <f>INDEX(Articles!$1:$1048576,MATCH(E220,Articles!D:D,0),15)</f>
        <v>1.3G</v>
      </c>
      <c r="O220" s="8" t="str">
        <f>INDEX(Articles!$1:$1048576,MATCH(E220,Articles!D:D,0),16)</f>
        <v>0163-F4-1215</v>
      </c>
      <c r="P220" s="8">
        <f>INDEX(Articles!$1:$1048576,MATCH(E220,Articles!D:D,0),17)*1000</f>
        <v>308</v>
      </c>
      <c r="Q220" s="8" t="str">
        <f>INDEX(Articles!$1:$1048576,MATCH(E220,Articles!D:D,0),18)</f>
        <v>3,6</v>
      </c>
      <c r="R220" s="8">
        <f>INDEX(Articles!$1:$1048576,MATCH(E220,Articles!D:D,0),19)</f>
        <v>100</v>
      </c>
      <c r="S220" s="2" t="str">
        <f>IF(INDEX('Unités CA'!$1:$1048576,MATCH(E220,'Unités CA'!D:D,0),5)=0,"",INDEX('Unités CA'!$1:$1048576,MATCH(E220,'Unités CA'!D:D,0),5))</f>
        <v>0015/CA</v>
      </c>
      <c r="T220" s="2" t="str">
        <f>IF(INDEX('Unités BTE'!$1:$1048576,MATCH(E220,'Unités CA'!D:D,0),5)=0,"",INDEX('Unités BTE'!$1:$1048576,MATCH(E220,'Unités CA'!D:D,0),5))</f>
        <v/>
      </c>
      <c r="U220" s="7" t="str">
        <f>IFERROR(INDEX('Prix PRO CA'!$1:$1048576,MATCH(E220,'Prix PRO CA'!D:D,0),10),"")</f>
        <v/>
      </c>
      <c r="V220" s="7" t="str">
        <f>IFERROR(INDEX('Prix PRO CA'!$1:$1048576,MATCH(E220,'Prix PRO BTE'!D:D,0),10),"")</f>
        <v/>
      </c>
      <c r="W220" s="7">
        <f>+IFERROR(INDEX('Prix PRO PCS'!$1:$1048576,MATCH(E220,'Prix PRO PCS'!D:D,0),10),"")</f>
        <v>22.8</v>
      </c>
      <c r="X220" s="148" t="str">
        <f t="shared" si="14"/>
        <v>Non</v>
      </c>
      <c r="Y220" s="24">
        <f>IFERROR(INDEX(LigneAchat!$1:$1048576,MATCH(E220,LigneAchat!D:D,0),5),"")</f>
        <v>44301</v>
      </c>
      <c r="Z220" s="22">
        <f>INDEX(Articles!$1:$1048576,MATCH(E220,Articles!D:D,0),21)</f>
        <v>0</v>
      </c>
      <c r="AA220" s="22">
        <f t="shared" si="16"/>
        <v>-24</v>
      </c>
      <c r="AB220" s="22">
        <f>+INDEX(Articles!$1:$1048576,MATCH(E220,Articles!D:D,0),23)</f>
        <v>24</v>
      </c>
    </row>
    <row r="221" spans="2:28" ht="15.75">
      <c r="B221" s="8" t="str">
        <f>INDEX(Articles!$1:$1048576,MATCH(E221,Articles!D:D,0),6)</f>
        <v>1</v>
      </c>
      <c r="C221" s="8" t="str">
        <f>INDEX(Articles!$1:$1048576,MATCH(E221,Articles!D:D,0),7)</f>
        <v/>
      </c>
      <c r="D221" s="28" t="str">
        <f>HYPERLINK(INDEX(Articles!$1:$1048576,MATCH(E221,Articles!D:D,0),24),"Lien")</f>
        <v>Lien</v>
      </c>
      <c r="E221" s="3" t="s">
        <v>1773</v>
      </c>
      <c r="F221" s="18" t="str">
        <f>INDEX(Articles!$1:$1048576,MATCH(E221,Articles!D:D,0),5)</f>
        <v>BBE Ø100 SCINTILLANT OR</v>
      </c>
      <c r="G221" s="18" t="str">
        <f>INDEX(Articles!$1:$1048576,MATCH(E221,Articles!D:D,0),8)</f>
        <v>BOMBE</v>
      </c>
      <c r="H221" s="18" t="str">
        <f>INDEX(Articles!$1:$1048576,MATCH(E221,Articles!D:D,0),9)</f>
        <v>SPHERIQUE</v>
      </c>
      <c r="I221" s="8">
        <f>INDEX(Articles!$1:$1048576,MATCH(E221,Articles!D:D,0),10)</f>
        <v>100</v>
      </c>
      <c r="J221" s="18" t="str">
        <f>INDEX(Articles!$1:$1048576,MATCH(E221,Articles!D:D,0),11)</f>
        <v>CLIGNO</v>
      </c>
      <c r="K221" s="18" t="str">
        <f>INDEX(Articles!$1:$1048576,MATCH(E221,Articles!D:D,0),12)</f>
        <v>OR</v>
      </c>
      <c r="L221" s="8" t="str">
        <f>INDEX(Articles!$1:$1048576,MATCH(E221,Articles!D:D,0),13)</f>
        <v>EU</v>
      </c>
      <c r="M221" s="8" t="str">
        <f>INDEX(Articles!$1:$1048576,MATCH(E221,Articles!D:D,0),14)</f>
        <v>F4</v>
      </c>
      <c r="N221" s="8" t="str">
        <f>INDEX(Articles!$1:$1048576,MATCH(E221,Articles!D:D,0),15)</f>
        <v>1.3G</v>
      </c>
      <c r="O221" s="8" t="str">
        <f>INDEX(Articles!$1:$1048576,MATCH(E221,Articles!D:D,0),16)</f>
        <v>0589-F4-0068</v>
      </c>
      <c r="P221" s="8">
        <f>INDEX(Articles!$1:$1048576,MATCH(E221,Articles!D:D,0),17)*1000</f>
        <v>308</v>
      </c>
      <c r="Q221" s="8" t="str">
        <f>INDEX(Articles!$1:$1048576,MATCH(E221,Articles!D:D,0),18)</f>
        <v>2,5</v>
      </c>
      <c r="R221" s="8">
        <f>INDEX(Articles!$1:$1048576,MATCH(E221,Articles!D:D,0),19)</f>
        <v>100</v>
      </c>
      <c r="S221" s="2" t="str">
        <f>IF(INDEX('Unités CA'!$1:$1048576,MATCH(E221,'Unités CA'!D:D,0),5)=0,"",INDEX('Unités CA'!$1:$1048576,MATCH(E221,'Unités CA'!D:D,0),5))</f>
        <v>0030/CA</v>
      </c>
      <c r="T221" s="2" t="str">
        <f>IF(INDEX('Unités BTE'!$1:$1048576,MATCH(E221,'Unités CA'!D:D,0),5)=0,"",INDEX('Unités BTE'!$1:$1048576,MATCH(E221,'Unités CA'!D:D,0),5))</f>
        <v/>
      </c>
      <c r="U221" s="7">
        <f>IFERROR(INDEX('Prix PRO CA'!$1:$1048576,MATCH(E221,'Prix PRO CA'!D:D,0),10),"")</f>
        <v>516.9</v>
      </c>
      <c r="V221" s="7" t="str">
        <f>IFERROR(INDEX('Prix PRO CA'!$1:$1048576,MATCH(E221,'Prix PRO BTE'!D:D,0),10),"")</f>
        <v/>
      </c>
      <c r="W221" s="7">
        <f>+IFERROR(INDEX('Prix PRO PCS'!$1:$1048576,MATCH(E221,'Prix PRO PCS'!D:D,0),10),"")</f>
        <v>17.23</v>
      </c>
      <c r="X221" s="148" t="str">
        <f t="shared" si="14"/>
        <v>Oui</v>
      </c>
      <c r="Y221" s="24" t="str">
        <f>IFERROR(INDEX(LigneAchat!$1:$1048576,MATCH(E221,LigneAchat!D:D,0),5),"")</f>
        <v/>
      </c>
      <c r="Z221" s="22">
        <f>INDEX(Articles!$1:$1048576,MATCH(E221,Articles!D:D,0),21)</f>
        <v>90</v>
      </c>
      <c r="AA221" s="22">
        <f t="shared" si="16"/>
        <v>86</v>
      </c>
      <c r="AB221" s="22">
        <f>+INDEX(Articles!$1:$1048576,MATCH(E221,Articles!D:D,0),23)</f>
        <v>4</v>
      </c>
    </row>
    <row r="222" spans="2:28" ht="15.75">
      <c r="B222" s="8" t="str">
        <f>INDEX(Articles!$1:$1048576,MATCH(E222,Articles!D:D,0),6)</f>
        <v>1</v>
      </c>
      <c r="C222" s="8" t="str">
        <f>INDEX(Articles!$1:$1048576,MATCH(E222,Articles!D:D,0),7)</f>
        <v/>
      </c>
      <c r="D222" s="28" t="str">
        <f>HYPERLINK(INDEX(Articles!$1:$1048576,MATCH(E222,Articles!D:D,0),24),"Lien")</f>
        <v>Lien</v>
      </c>
      <c r="E222" s="3" t="s">
        <v>1897</v>
      </c>
      <c r="F222" s="18" t="str">
        <f>INDEX(Articles!$1:$1048576,MATCH(E222,Articles!D:D,0),5)</f>
        <v>BBE Ø100 SCINTILLANT OR</v>
      </c>
      <c r="G222" s="18" t="str">
        <f>INDEX(Articles!$1:$1048576,MATCH(E222,Articles!D:D,0),8)</f>
        <v>BOMBE</v>
      </c>
      <c r="H222" s="18" t="str">
        <f>INDEX(Articles!$1:$1048576,MATCH(E222,Articles!D:D,0),9)</f>
        <v>SPHERIQUE</v>
      </c>
      <c r="I222" s="8">
        <f>INDEX(Articles!$1:$1048576,MATCH(E222,Articles!D:D,0),10)</f>
        <v>100</v>
      </c>
      <c r="J222" s="18" t="str">
        <f>INDEX(Articles!$1:$1048576,MATCH(E222,Articles!D:D,0),11)</f>
        <v>CLIGNO</v>
      </c>
      <c r="K222" s="18" t="str">
        <f>INDEX(Articles!$1:$1048576,MATCH(E222,Articles!D:D,0),12)</f>
        <v>OR</v>
      </c>
      <c r="L222" s="8" t="str">
        <f>INDEX(Articles!$1:$1048576,MATCH(E222,Articles!D:D,0),13)</f>
        <v>EU</v>
      </c>
      <c r="M222" s="8" t="str">
        <f>INDEX(Articles!$1:$1048576,MATCH(E222,Articles!D:D,0),14)</f>
        <v>F4</v>
      </c>
      <c r="N222" s="8" t="str">
        <f>INDEX(Articles!$1:$1048576,MATCH(E222,Articles!D:D,0),15)</f>
        <v>1.3G</v>
      </c>
      <c r="O222" s="8" t="str">
        <f>INDEX(Articles!$1:$1048576,MATCH(E222,Articles!D:D,0),16)</f>
        <v>0589-F4-0068</v>
      </c>
      <c r="P222" s="8">
        <f>INDEX(Articles!$1:$1048576,MATCH(E222,Articles!D:D,0),17)*1000</f>
        <v>349</v>
      </c>
      <c r="Q222" s="8" t="str">
        <f>INDEX(Articles!$1:$1048576,MATCH(E222,Articles!D:D,0),18)</f>
        <v>2,5</v>
      </c>
      <c r="R222" s="8">
        <f>INDEX(Articles!$1:$1048576,MATCH(E222,Articles!D:D,0),19)</f>
        <v>100</v>
      </c>
      <c r="S222" s="2" t="str">
        <f>IF(INDEX('Unités CA'!$1:$1048576,MATCH(E222,'Unités CA'!D:D,0),5)=0,"",INDEX('Unités CA'!$1:$1048576,MATCH(E222,'Unités CA'!D:D,0),5))</f>
        <v>0035/CA</v>
      </c>
      <c r="T222" s="2" t="str">
        <f>IF(INDEX('Unités BTE'!$1:$1048576,MATCH(E222,'Unités CA'!D:D,0),5)=0,"",INDEX('Unités BTE'!$1:$1048576,MATCH(E222,'Unités CA'!D:D,0),5))</f>
        <v/>
      </c>
      <c r="U222" s="7">
        <f>IFERROR(INDEX('Prix PRO CA'!$1:$1048576,MATCH(E222,'Prix PRO CA'!D:D,0),10),"")</f>
        <v>648.54999999999995</v>
      </c>
      <c r="V222" s="7" t="str">
        <f>IFERROR(INDEX('Prix PRO CA'!$1:$1048576,MATCH(E222,'Prix PRO BTE'!D:D,0),10),"")</f>
        <v/>
      </c>
      <c r="W222" s="7">
        <f>+IFERROR(INDEX('Prix PRO PCS'!$1:$1048576,MATCH(E222,'Prix PRO PCS'!D:D,0),10),"")</f>
        <v>18.53</v>
      </c>
      <c r="X222" s="148" t="str">
        <f t="shared" si="14"/>
        <v>Oui</v>
      </c>
      <c r="Y222" s="24" t="str">
        <f>IFERROR(INDEX(LigneAchat!$1:$1048576,MATCH(E222,LigneAchat!D:D,0),5),"")</f>
        <v/>
      </c>
      <c r="Z222" s="22">
        <f>INDEX(Articles!$1:$1048576,MATCH(E222,Articles!D:D,0),21)</f>
        <v>34</v>
      </c>
      <c r="AA222" s="22">
        <f t="shared" si="16"/>
        <v>34</v>
      </c>
      <c r="AB222" s="22">
        <f>+INDEX(Articles!$1:$1048576,MATCH(E222,Articles!D:D,0),23)</f>
        <v>0</v>
      </c>
    </row>
    <row r="223" spans="2:28" ht="15.75">
      <c r="B223" s="8" t="str">
        <f>INDEX(Articles!$1:$1048576,MATCH(E223,Articles!D:D,0),6)</f>
        <v>1</v>
      </c>
      <c r="C223" s="8" t="str">
        <f>INDEX(Articles!$1:$1048576,MATCH(E223,Articles!D:D,0),7)</f>
        <v/>
      </c>
      <c r="D223" s="28" t="str">
        <f>HYPERLINK(INDEX(Articles!$1:$1048576,MATCH(E223,Articles!D:D,0),24),"Lien")</f>
        <v>Lien</v>
      </c>
      <c r="E223" s="3" t="s">
        <v>1776</v>
      </c>
      <c r="F223" s="18" t="str">
        <f>INDEX(Articles!$1:$1048576,MATCH(E223,Articles!D:D,0),5)</f>
        <v>BBE Ø100 SCINTILLANT OR CENTRE BLEU</v>
      </c>
      <c r="G223" s="18" t="str">
        <f>INDEX(Articles!$1:$1048576,MATCH(E223,Articles!D:D,0),8)</f>
        <v>BOMBE</v>
      </c>
      <c r="H223" s="18" t="str">
        <f>INDEX(Articles!$1:$1048576,MATCH(E223,Articles!D:D,0),9)</f>
        <v>SPHERIQUE</v>
      </c>
      <c r="I223" s="8">
        <f>INDEX(Articles!$1:$1048576,MATCH(E223,Articles!D:D,0),10)</f>
        <v>100</v>
      </c>
      <c r="J223" s="18" t="str">
        <f>INDEX(Articles!$1:$1048576,MATCH(E223,Articles!D:D,0),11)</f>
        <v>CLIGNO</v>
      </c>
      <c r="K223" s="18" t="str">
        <f>INDEX(Articles!$1:$1048576,MATCH(E223,Articles!D:D,0),12)</f>
        <v>OR</v>
      </c>
      <c r="L223" s="8" t="str">
        <f>INDEX(Articles!$1:$1048576,MATCH(E223,Articles!D:D,0),13)</f>
        <v>EU</v>
      </c>
      <c r="M223" s="8" t="str">
        <f>INDEX(Articles!$1:$1048576,MATCH(E223,Articles!D:D,0),14)</f>
        <v>F4</v>
      </c>
      <c r="N223" s="8" t="str">
        <f>INDEX(Articles!$1:$1048576,MATCH(E223,Articles!D:D,0),15)</f>
        <v>1.3G</v>
      </c>
      <c r="O223" s="8" t="str">
        <f>INDEX(Articles!$1:$1048576,MATCH(E223,Articles!D:D,0),16)</f>
        <v>0589-F4-0068</v>
      </c>
      <c r="P223" s="8">
        <f>INDEX(Articles!$1:$1048576,MATCH(E223,Articles!D:D,0),17)*1000</f>
        <v>341</v>
      </c>
      <c r="Q223" s="8" t="str">
        <f>INDEX(Articles!$1:$1048576,MATCH(E223,Articles!D:D,0),18)</f>
        <v>2,5</v>
      </c>
      <c r="R223" s="8">
        <f>INDEX(Articles!$1:$1048576,MATCH(E223,Articles!D:D,0),19)</f>
        <v>100</v>
      </c>
      <c r="S223" s="2" t="str">
        <f>IF(INDEX('Unités CA'!$1:$1048576,MATCH(E223,'Unités CA'!D:D,0),5)=0,"",INDEX('Unités CA'!$1:$1048576,MATCH(E223,'Unités CA'!D:D,0),5))</f>
        <v>0030/CA</v>
      </c>
      <c r="T223" s="2" t="str">
        <f>IF(INDEX('Unités BTE'!$1:$1048576,MATCH(E223,'Unités CA'!D:D,0),5)=0,"",INDEX('Unités BTE'!$1:$1048576,MATCH(E223,'Unités CA'!D:D,0),5))</f>
        <v/>
      </c>
      <c r="U223" s="7">
        <f>IFERROR(INDEX('Prix PRO CA'!$1:$1048576,MATCH(E223,'Prix PRO CA'!D:D,0),10),"")</f>
        <v>605.4</v>
      </c>
      <c r="V223" s="7" t="str">
        <f>IFERROR(INDEX('Prix PRO CA'!$1:$1048576,MATCH(E223,'Prix PRO BTE'!D:D,0),10),"")</f>
        <v/>
      </c>
      <c r="W223" s="7">
        <f>+IFERROR(INDEX('Prix PRO PCS'!$1:$1048576,MATCH(E223,'Prix PRO PCS'!D:D,0),10),"")</f>
        <v>20.18</v>
      </c>
      <c r="X223" s="148" t="str">
        <f t="shared" si="14"/>
        <v>Oui</v>
      </c>
      <c r="Y223" s="24" t="str">
        <f>IFERROR(INDEX(LigneAchat!$1:$1048576,MATCH(E223,LigneAchat!D:D,0),5),"")</f>
        <v/>
      </c>
      <c r="Z223" s="22">
        <f>INDEX(Articles!$1:$1048576,MATCH(E223,Articles!D:D,0),21)</f>
        <v>80</v>
      </c>
      <c r="AA223" s="22">
        <f t="shared" si="16"/>
        <v>80</v>
      </c>
      <c r="AB223" s="22">
        <f>+INDEX(Articles!$1:$1048576,MATCH(E223,Articles!D:D,0),23)</f>
        <v>0</v>
      </c>
    </row>
    <row r="224" spans="2:28" ht="15.75">
      <c r="B224" s="8" t="str">
        <f>INDEX(Articles!$1:$1048576,MATCH(E224,Articles!D:D,0),6)</f>
        <v>1</v>
      </c>
      <c r="C224" s="8" t="str">
        <f>INDEX(Articles!$1:$1048576,MATCH(E224,Articles!D:D,0),7)</f>
        <v/>
      </c>
      <c r="D224" s="28" t="str">
        <f>HYPERLINK(INDEX(Articles!$1:$1048576,MATCH(E224,Articles!D:D,0),24),"Lien")</f>
        <v>Lien</v>
      </c>
      <c r="E224" s="3" t="s">
        <v>1467</v>
      </c>
      <c r="F224" s="18" t="str">
        <f>INDEX(Articles!$1:$1048576,MATCH(E224,Articles!D:D,0),5)</f>
        <v>BBE Ø100 CYL 20 FLASH BLANC</v>
      </c>
      <c r="G224" s="18" t="str">
        <f>INDEX(Articles!$1:$1048576,MATCH(E224,Articles!D:D,0),8)</f>
        <v>BOMBE</v>
      </c>
      <c r="H224" s="18" t="str">
        <f>INDEX(Articles!$1:$1048576,MATCH(E224,Articles!D:D,0),9)</f>
        <v>CYLIND</v>
      </c>
      <c r="I224" s="8">
        <f>INDEX(Articles!$1:$1048576,MATCH(E224,Articles!D:D,0),10)</f>
        <v>100</v>
      </c>
      <c r="J224" s="18" t="str">
        <f>INDEX(Articles!$1:$1048576,MATCH(E224,Articles!D:D,0),11)</f>
        <v>DETONATION</v>
      </c>
      <c r="K224" s="18" t="str">
        <f>INDEX(Articles!$1:$1048576,MATCH(E224,Articles!D:D,0),12)</f>
        <v>BLANC</v>
      </c>
      <c r="L224" s="8" t="str">
        <f>INDEX(Articles!$1:$1048576,MATCH(E224,Articles!D:D,0),13)</f>
        <v>EU</v>
      </c>
      <c r="M224" s="8" t="str">
        <f>INDEX(Articles!$1:$1048576,MATCH(E224,Articles!D:D,0),14)</f>
        <v>F4</v>
      </c>
      <c r="N224" s="8" t="str">
        <f>INDEX(Articles!$1:$1048576,MATCH(E224,Articles!D:D,0),15)</f>
        <v>1.3G</v>
      </c>
      <c r="O224" s="8" t="str">
        <f>INDEX(Articles!$1:$1048576,MATCH(E224,Articles!D:D,0),16)</f>
        <v>0589-F4-0063</v>
      </c>
      <c r="P224" s="8">
        <f>INDEX(Articles!$1:$1048576,MATCH(E224,Articles!D:D,0),17)*1000</f>
        <v>112</v>
      </c>
      <c r="Q224" s="8" t="str">
        <f>INDEX(Articles!$1:$1048576,MATCH(E224,Articles!D:D,0),18)</f>
        <v>2,2</v>
      </c>
      <c r="R224" s="8">
        <f>INDEX(Articles!$1:$1048576,MATCH(E224,Articles!D:D,0),19)</f>
        <v>100</v>
      </c>
      <c r="S224" s="2" t="str">
        <f>IF(INDEX('Unités CA'!$1:$1048576,MATCH(E224,'Unités CA'!D:D,0),5)=0,"",INDEX('Unités CA'!$1:$1048576,MATCH(E224,'Unités CA'!D:D,0),5))</f>
        <v>0025/CA</v>
      </c>
      <c r="T224" s="2" t="str">
        <f>IF(INDEX('Unités BTE'!$1:$1048576,MATCH(E224,'Unités CA'!D:D,0),5)=0,"",INDEX('Unités BTE'!$1:$1048576,MATCH(E224,'Unités CA'!D:D,0),5))</f>
        <v/>
      </c>
      <c r="U224" s="7" t="str">
        <f>IFERROR(INDEX('Prix PRO CA'!$1:$1048576,MATCH(E224,'Prix PRO CA'!D:D,0),10),"")</f>
        <v/>
      </c>
      <c r="V224" s="7" t="str">
        <f>IFERROR(INDEX('Prix PRO CA'!$1:$1048576,MATCH(E224,'Prix PRO BTE'!D:D,0),10),"")</f>
        <v/>
      </c>
      <c r="W224" s="7">
        <f>+IFERROR(INDEX('Prix PRO PCS'!$1:$1048576,MATCH(E224,'Prix PRO PCS'!D:D,0),10),"")</f>
        <v>29.89</v>
      </c>
      <c r="X224" s="148" t="str">
        <f t="shared" si="14"/>
        <v>Oui</v>
      </c>
      <c r="Y224" s="24">
        <f>IFERROR(INDEX(LigneAchat!$1:$1048576,MATCH(E224,LigneAchat!D:D,0),5),"")</f>
        <v>44301</v>
      </c>
      <c r="Z224" s="22">
        <f>INDEX(Articles!$1:$1048576,MATCH(E224,Articles!D:D,0),21)</f>
        <v>38</v>
      </c>
      <c r="AA224" s="22">
        <f t="shared" ref="AA224:AA229" si="17">+Z224-AB224</f>
        <v>38</v>
      </c>
      <c r="AB224" s="22">
        <f>+INDEX(Articles!$1:$1048576,MATCH(E224,Articles!D:D,0),23)</f>
        <v>0</v>
      </c>
    </row>
    <row r="225" spans="2:28" ht="15.75">
      <c r="B225" s="8" t="str">
        <f>INDEX(Articles!$1:$1048576,MATCH(E225,Articles!D:D,0),6)</f>
        <v>1</v>
      </c>
      <c r="C225" s="8" t="str">
        <f>INDEX(Articles!$1:$1048576,MATCH(E225,Articles!D:D,0),7)</f>
        <v/>
      </c>
      <c r="D225" s="28" t="str">
        <f>HYPERLINK(INDEX(Articles!$1:$1048576,MATCH(E225,Articles!D:D,0),24),"Lien")</f>
        <v>Lien</v>
      </c>
      <c r="E225" s="3" t="s">
        <v>1472</v>
      </c>
      <c r="F225" s="18" t="str">
        <f>INDEX(Articles!$1:$1048576,MATCH(E225,Articles!D:D,0),5)</f>
        <v>BBE Ø100 CYL 20 FLASH ROUGE</v>
      </c>
      <c r="G225" s="18" t="str">
        <f>INDEX(Articles!$1:$1048576,MATCH(E225,Articles!D:D,0),8)</f>
        <v>BOMBE</v>
      </c>
      <c r="H225" s="18" t="str">
        <f>INDEX(Articles!$1:$1048576,MATCH(E225,Articles!D:D,0),9)</f>
        <v>CYLIND</v>
      </c>
      <c r="I225" s="8">
        <f>INDEX(Articles!$1:$1048576,MATCH(E225,Articles!D:D,0),10)</f>
        <v>100</v>
      </c>
      <c r="J225" s="18" t="str">
        <f>INDEX(Articles!$1:$1048576,MATCH(E225,Articles!D:D,0),11)</f>
        <v>DETONATION</v>
      </c>
      <c r="K225" s="18" t="str">
        <f>INDEX(Articles!$1:$1048576,MATCH(E225,Articles!D:D,0),12)</f>
        <v>ROUGE</v>
      </c>
      <c r="L225" s="8" t="str">
        <f>INDEX(Articles!$1:$1048576,MATCH(E225,Articles!D:D,0),13)</f>
        <v>EU</v>
      </c>
      <c r="M225" s="8" t="str">
        <f>INDEX(Articles!$1:$1048576,MATCH(E225,Articles!D:D,0),14)</f>
        <v>F4</v>
      </c>
      <c r="N225" s="8" t="str">
        <f>INDEX(Articles!$1:$1048576,MATCH(E225,Articles!D:D,0),15)</f>
        <v>1.3G</v>
      </c>
      <c r="O225" s="8" t="str">
        <f>INDEX(Articles!$1:$1048576,MATCH(E225,Articles!D:D,0),16)</f>
        <v>0589-F4-0063</v>
      </c>
      <c r="P225" s="8">
        <f>INDEX(Articles!$1:$1048576,MATCH(E225,Articles!D:D,0),17)*1000</f>
        <v>118</v>
      </c>
      <c r="Q225" s="8" t="str">
        <f>INDEX(Articles!$1:$1048576,MATCH(E225,Articles!D:D,0),18)</f>
        <v>2,2</v>
      </c>
      <c r="R225" s="8">
        <f>INDEX(Articles!$1:$1048576,MATCH(E225,Articles!D:D,0),19)</f>
        <v>100</v>
      </c>
      <c r="S225" s="2" t="str">
        <f>IF(INDEX('Unités CA'!$1:$1048576,MATCH(E225,'Unités CA'!D:D,0),5)=0,"",INDEX('Unités CA'!$1:$1048576,MATCH(E225,'Unités CA'!D:D,0),5))</f>
        <v>0025/CA</v>
      </c>
      <c r="T225" s="2" t="str">
        <f>IF(INDEX('Unités BTE'!$1:$1048576,MATCH(E225,'Unités CA'!D:D,0),5)=0,"",INDEX('Unités BTE'!$1:$1048576,MATCH(E225,'Unités CA'!D:D,0),5))</f>
        <v/>
      </c>
      <c r="U225" s="7" t="str">
        <f>IFERROR(INDEX('Prix PRO CA'!$1:$1048576,MATCH(E225,'Prix PRO CA'!D:D,0),10),"")</f>
        <v/>
      </c>
      <c r="V225" s="7" t="str">
        <f>IFERROR(INDEX('Prix PRO CA'!$1:$1048576,MATCH(E225,'Prix PRO BTE'!D:D,0),10),"")</f>
        <v/>
      </c>
      <c r="W225" s="7">
        <f>+IFERROR(INDEX('Prix PRO PCS'!$1:$1048576,MATCH(E225,'Prix PRO PCS'!D:D,0),10),"")</f>
        <v>29.89</v>
      </c>
      <c r="X225" s="148" t="str">
        <f t="shared" si="14"/>
        <v>Non</v>
      </c>
      <c r="Y225" s="24">
        <f>IFERROR(INDEX(LigneAchat!$1:$1048576,MATCH(E225,LigneAchat!D:D,0),5),"")</f>
        <v>44301</v>
      </c>
      <c r="Z225" s="22">
        <f>INDEX(Articles!$1:$1048576,MATCH(E225,Articles!D:D,0),21)</f>
        <v>0</v>
      </c>
      <c r="AA225" s="22">
        <f t="shared" si="17"/>
        <v>-21</v>
      </c>
      <c r="AB225" s="22">
        <f>+INDEX(Articles!$1:$1048576,MATCH(E225,Articles!D:D,0),23)</f>
        <v>21</v>
      </c>
    </row>
    <row r="226" spans="2:28" ht="15.75">
      <c r="B226" s="8" t="str">
        <f>INDEX(Articles!$1:$1048576,MATCH(E226,Articles!D:D,0),6)</f>
        <v>1</v>
      </c>
      <c r="C226" s="8" t="str">
        <f>INDEX(Articles!$1:$1048576,MATCH(E226,Articles!D:D,0),7)</f>
        <v/>
      </c>
      <c r="D226" s="28" t="str">
        <f>HYPERLINK(INDEX(Articles!$1:$1048576,MATCH(E226,Articles!D:D,0),24),"Lien")</f>
        <v>Lien</v>
      </c>
      <c r="E226" s="3" t="s">
        <v>1462</v>
      </c>
      <c r="F226" s="18" t="str">
        <f>INDEX(Articles!$1:$1048576,MATCH(E226,Articles!D:D,0),5)</f>
        <v>BBE Ø100 CYL SERPENTEAUX</v>
      </c>
      <c r="G226" s="18" t="str">
        <f>INDEX(Articles!$1:$1048576,MATCH(E226,Articles!D:D,0),8)</f>
        <v>BOMBE</v>
      </c>
      <c r="H226" s="18" t="str">
        <f>INDEX(Articles!$1:$1048576,MATCH(E226,Articles!D:D,0),9)</f>
        <v>CYLIND</v>
      </c>
      <c r="I226" s="8">
        <f>INDEX(Articles!$1:$1048576,MATCH(E226,Articles!D:D,0),10)</f>
        <v>100</v>
      </c>
      <c r="J226" s="18" t="str">
        <f>INDEX(Articles!$1:$1048576,MATCH(E226,Articles!D:D,0),11)</f>
        <v>SERPENTEAUX</v>
      </c>
      <c r="K226" s="18" t="str">
        <f>INDEX(Articles!$1:$1048576,MATCH(E226,Articles!D:D,0),12)</f>
        <v>ARGENT</v>
      </c>
      <c r="L226" s="8" t="str">
        <f>INDEX(Articles!$1:$1048576,MATCH(E226,Articles!D:D,0),13)</f>
        <v>EU</v>
      </c>
      <c r="M226" s="8" t="str">
        <f>INDEX(Articles!$1:$1048576,MATCH(E226,Articles!D:D,0),14)</f>
        <v>F4</v>
      </c>
      <c r="N226" s="8" t="str">
        <f>INDEX(Articles!$1:$1048576,MATCH(E226,Articles!D:D,0),15)</f>
        <v>1.3G</v>
      </c>
      <c r="O226" s="8" t="str">
        <f>INDEX(Articles!$1:$1048576,MATCH(E226,Articles!D:D,0),16)</f>
        <v>1395-F4-0603/2013</v>
      </c>
      <c r="P226" s="8">
        <f>INDEX(Articles!$1:$1048576,MATCH(E226,Articles!D:D,0),17)*1000</f>
        <v>288</v>
      </c>
      <c r="Q226" s="8" t="str">
        <f>INDEX(Articles!$1:$1048576,MATCH(E226,Articles!D:D,0),18)</f>
        <v>2,5</v>
      </c>
      <c r="R226" s="8">
        <f>INDEX(Articles!$1:$1048576,MATCH(E226,Articles!D:D,0),19)</f>
        <v>100</v>
      </c>
      <c r="S226" s="2" t="str">
        <f>IF(INDEX('Unités CA'!$1:$1048576,MATCH(E226,'Unités CA'!D:D,0),5)=0,"",INDEX('Unités CA'!$1:$1048576,MATCH(E226,'Unités CA'!D:D,0),5))</f>
        <v>0030/CA</v>
      </c>
      <c r="T226" s="2" t="str">
        <f>IF(INDEX('Unités BTE'!$1:$1048576,MATCH(E226,'Unités CA'!D:D,0),5)=0,"",INDEX('Unités BTE'!$1:$1048576,MATCH(E226,'Unités CA'!D:D,0),5))</f>
        <v/>
      </c>
      <c r="U226" s="7" t="str">
        <f>IFERROR(INDEX('Prix PRO CA'!$1:$1048576,MATCH(E226,'Prix PRO CA'!D:D,0),10),"")</f>
        <v/>
      </c>
      <c r="V226" s="7" t="str">
        <f>IFERROR(INDEX('Prix PRO CA'!$1:$1048576,MATCH(E226,'Prix PRO BTE'!D:D,0),10),"")</f>
        <v/>
      </c>
      <c r="W226" s="7">
        <f>+IFERROR(INDEX('Prix PRO PCS'!$1:$1048576,MATCH(E226,'Prix PRO PCS'!D:D,0),10),"")</f>
        <v>34.07</v>
      </c>
      <c r="X226" s="148" t="str">
        <f t="shared" si="14"/>
        <v>Oui</v>
      </c>
      <c r="Y226" s="24" t="str">
        <f>IFERROR(INDEX(LigneAchat!$1:$1048576,MATCH(E226,LigneAchat!D:D,0),5),"")</f>
        <v/>
      </c>
      <c r="Z226" s="22">
        <f>INDEX(Articles!$1:$1048576,MATCH(E226,Articles!D:D,0),21)</f>
        <v>82</v>
      </c>
      <c r="AA226" s="22">
        <f>+Z226-AB226</f>
        <v>82</v>
      </c>
      <c r="AB226" s="22">
        <f>+INDEX(Articles!$1:$1048576,MATCH(E226,Articles!D:D,0),23)</f>
        <v>0</v>
      </c>
    </row>
    <row r="227" spans="2:28" ht="15.75">
      <c r="B227" s="8" t="str">
        <f>INDEX(Articles!$1:$1048576,MATCH(E227,Articles!D:D,0),6)</f>
        <v>1</v>
      </c>
      <c r="C227" s="8" t="str">
        <f>INDEX(Articles!$1:$1048576,MATCH(E227,Articles!D:D,0),7)</f>
        <v/>
      </c>
      <c r="D227" s="28" t="str">
        <f>HYPERLINK(INDEX(Articles!$1:$1048576,MATCH(E227,Articles!D:D,0),24),"Lien")</f>
        <v>Lien</v>
      </c>
      <c r="E227" s="3" t="s">
        <v>3669</v>
      </c>
      <c r="F227" s="18" t="str">
        <f>INDEX(Articles!$1:$1048576,MATCH(E227,Articles!D:D,0),5)</f>
        <v>BBE  Ø100 CYL. AQUA CENTRE CLIGNO &amp; PAPILLONS</v>
      </c>
      <c r="G227" s="18" t="str">
        <f>INDEX(Articles!$1:$1048576,MATCH(E227,Articles!D:D,0),8)</f>
        <v>BOMBE</v>
      </c>
      <c r="H227" s="18" t="str">
        <f>INDEX(Articles!$1:$1048576,MATCH(E227,Articles!D:D,0),9)</f>
        <v>CYLIND</v>
      </c>
      <c r="I227" s="8">
        <f>INDEX(Articles!$1:$1048576,MATCH(E227,Articles!D:D,0),10)</f>
        <v>100</v>
      </c>
      <c r="J227" s="18" t="str">
        <f>INDEX(Articles!$1:$1048576,MATCH(E227,Articles!D:D,0),11)</f>
        <v>SERPENTEAUX</v>
      </c>
      <c r="K227" s="18" t="str">
        <f>INDEX(Articles!$1:$1048576,MATCH(E227,Articles!D:D,0),12)</f>
        <v>AQUA</v>
      </c>
      <c r="L227" s="8" t="str">
        <f>INDEX(Articles!$1:$1048576,MATCH(E227,Articles!D:D,0),13)</f>
        <v>EU</v>
      </c>
      <c r="M227" s="8" t="str">
        <f>INDEX(Articles!$1:$1048576,MATCH(E227,Articles!D:D,0),14)</f>
        <v>F4</v>
      </c>
      <c r="N227" s="8" t="str">
        <f>INDEX(Articles!$1:$1048576,MATCH(E227,Articles!D:D,0),15)</f>
        <v>1.3G</v>
      </c>
      <c r="O227" s="8" t="str">
        <f>INDEX(Articles!$1:$1048576,MATCH(E227,Articles!D:D,0),16)</f>
        <v>1008-F4-692246581</v>
      </c>
      <c r="P227" s="8">
        <f>INDEX(Articles!$1:$1048576,MATCH(E227,Articles!D:D,0),17)*1000</f>
        <v>450</v>
      </c>
      <c r="Q227" s="8" t="str">
        <f>INDEX(Articles!$1:$1048576,MATCH(E227,Articles!D:D,0),18)</f>
        <v>3</v>
      </c>
      <c r="R227" s="8">
        <f>INDEX(Articles!$1:$1048576,MATCH(E227,Articles!D:D,0),19)</f>
        <v>100</v>
      </c>
      <c r="S227" s="2" t="str">
        <f>IF(INDEX('Unités CA'!$1:$1048576,MATCH(E227,'Unités CA'!D:D,0),5)=0,"",INDEX('Unités CA'!$1:$1048576,MATCH(E227,'Unités CA'!D:D,0),5))</f>
        <v>0020/CA</v>
      </c>
      <c r="T227" s="2" t="str">
        <f>IF(INDEX('Unités BTE'!$1:$1048576,MATCH(E227,'Unités CA'!D:D,0),5)=0,"",INDEX('Unités BTE'!$1:$1048576,MATCH(E227,'Unités CA'!D:D,0),5))</f>
        <v/>
      </c>
      <c r="U227" s="7" t="str">
        <f>IFERROR(INDEX('Prix PRO CA'!$1:$1048576,MATCH(E227,'Prix PRO CA'!D:D,0),10),"")</f>
        <v/>
      </c>
      <c r="V227" s="7" t="str">
        <f>IFERROR(INDEX('Prix PRO CA'!$1:$1048576,MATCH(E227,'Prix PRO BTE'!D:D,0),10),"")</f>
        <v/>
      </c>
      <c r="W227" s="7">
        <f>+IFERROR(INDEX('Prix PRO PCS'!$1:$1048576,MATCH(E227,'Prix PRO PCS'!D:D,0),10),"")</f>
        <v>28.69</v>
      </c>
      <c r="X227" s="148" t="str">
        <f t="shared" si="14"/>
        <v>Oui</v>
      </c>
      <c r="Y227" s="24" t="str">
        <f>IFERROR(INDEX(LigneAchat!$1:$1048576,MATCH(E227,LigneAchat!D:D,0),5),"")</f>
        <v/>
      </c>
      <c r="Z227" s="22">
        <f>INDEX(Articles!$1:$1048576,MATCH(E227,Articles!D:D,0),21)</f>
        <v>63</v>
      </c>
      <c r="AA227" s="22">
        <f>+Z227-AB227</f>
        <v>63</v>
      </c>
      <c r="AB227" s="22">
        <f>+INDEX(Articles!$1:$1048576,MATCH(E227,Articles!D:D,0),23)</f>
        <v>0</v>
      </c>
    </row>
    <row r="228" spans="2:28" ht="15.75">
      <c r="B228" s="8" t="str">
        <f>INDEX(Articles!$1:$1048576,MATCH(E228,Articles!D:D,0),6)</f>
        <v>1</v>
      </c>
      <c r="C228" s="8" t="str">
        <f>INDEX(Articles!$1:$1048576,MATCH(E228,Articles!D:D,0),7)</f>
        <v/>
      </c>
      <c r="D228" s="28" t="str">
        <f>HYPERLINK(INDEX(Articles!$1:$1048576,MATCH(E228,Articles!D:D,0),24),"Lien")</f>
        <v>Lien</v>
      </c>
      <c r="E228" s="3" t="s">
        <v>3668</v>
      </c>
      <c r="F228" s="18" t="str">
        <f>INDEX(Articles!$1:$1048576,MATCH(E228,Articles!D:D,0),5)</f>
        <v>BBE  Ø100  STUTATA 8 BBETTES FILET OR FRISSON</v>
      </c>
      <c r="G228" s="18" t="str">
        <f>INDEX(Articles!$1:$1048576,MATCH(E228,Articles!D:D,0),8)</f>
        <v>BOMBE</v>
      </c>
      <c r="H228" s="18" t="str">
        <f>INDEX(Articles!$1:$1048576,MATCH(E228,Articles!D:D,0),9)</f>
        <v>CYLIND</v>
      </c>
      <c r="I228" s="8">
        <f>INDEX(Articles!$1:$1048576,MATCH(E228,Articles!D:D,0),10)</f>
        <v>100</v>
      </c>
      <c r="J228" s="18" t="str">
        <f>INDEX(Articles!$1:$1048576,MATCH(E228,Articles!D:D,0),11)</f>
        <v>CREPITANT</v>
      </c>
      <c r="K228" s="18" t="str">
        <f>INDEX(Articles!$1:$1048576,MATCH(E228,Articles!D:D,0),12)</f>
        <v>KAMURO</v>
      </c>
      <c r="L228" s="8" t="str">
        <f>INDEX(Articles!$1:$1048576,MATCH(E228,Articles!D:D,0),13)</f>
        <v>EU</v>
      </c>
      <c r="M228" s="8" t="str">
        <f>INDEX(Articles!$1:$1048576,MATCH(E228,Articles!D:D,0),14)</f>
        <v>F4</v>
      </c>
      <c r="N228" s="8" t="str">
        <f>INDEX(Articles!$1:$1048576,MATCH(E228,Articles!D:D,0),15)</f>
        <v>1.3G</v>
      </c>
      <c r="O228" s="8" t="str">
        <f>INDEX(Articles!$1:$1048576,MATCH(E228,Articles!D:D,0),16)</f>
        <v>1008-F4-692246579</v>
      </c>
      <c r="P228" s="8">
        <f>INDEX(Articles!$1:$1048576,MATCH(E228,Articles!D:D,0),17)*1000</f>
        <v>860</v>
      </c>
      <c r="Q228" s="8" t="str">
        <f>INDEX(Articles!$1:$1048576,MATCH(E228,Articles!D:D,0),18)</f>
        <v>4,5</v>
      </c>
      <c r="R228" s="8">
        <f>INDEX(Articles!$1:$1048576,MATCH(E228,Articles!D:D,0),19)</f>
        <v>100</v>
      </c>
      <c r="S228" s="2" t="str">
        <f>IF(INDEX('Unités CA'!$1:$1048576,MATCH(E228,'Unités CA'!D:D,0),5)=0,"",INDEX('Unités CA'!$1:$1048576,MATCH(E228,'Unités CA'!D:D,0),5))</f>
        <v>0015/CA</v>
      </c>
      <c r="T228" s="2" t="str">
        <f>IF(INDEX('Unités BTE'!$1:$1048576,MATCH(E228,'Unités CA'!D:D,0),5)=0,"",INDEX('Unités BTE'!$1:$1048576,MATCH(E228,'Unités CA'!D:D,0),5))</f>
        <v/>
      </c>
      <c r="U228" s="7" t="str">
        <f>IFERROR(INDEX('Prix PRO CA'!$1:$1048576,MATCH(E228,'Prix PRO CA'!D:D,0),10),"")</f>
        <v/>
      </c>
      <c r="V228" s="7" t="str">
        <f>IFERROR(INDEX('Prix PRO CA'!$1:$1048576,MATCH(E228,'Prix PRO BTE'!D:D,0),10),"")</f>
        <v/>
      </c>
      <c r="W228" s="7">
        <f>+IFERROR(INDEX('Prix PRO PCS'!$1:$1048576,MATCH(E228,'Prix PRO PCS'!D:D,0),10),"")</f>
        <v>60.1</v>
      </c>
      <c r="X228" s="148" t="str">
        <f t="shared" si="14"/>
        <v>Oui</v>
      </c>
      <c r="Y228" s="24" t="str">
        <f>IFERROR(INDEX(LigneAchat!$1:$1048576,MATCH(E228,LigneAchat!D:D,0),5),"")</f>
        <v/>
      </c>
      <c r="Z228" s="22">
        <f>INDEX(Articles!$1:$1048576,MATCH(E228,Articles!D:D,0),21)</f>
        <v>84</v>
      </c>
      <c r="AA228" s="22">
        <f>+Z228-AB228</f>
        <v>84</v>
      </c>
      <c r="AB228" s="22">
        <f>+INDEX(Articles!$1:$1048576,MATCH(E228,Articles!D:D,0),23)</f>
        <v>0</v>
      </c>
    </row>
    <row r="229" spans="2:28" ht="15.75">
      <c r="B229" s="8" t="str">
        <f>INDEX(Articles!$1:$1048576,MATCH(E229,Articles!D:D,0),6)</f>
        <v>1</v>
      </c>
      <c r="C229" s="8" t="str">
        <f>INDEX(Articles!$1:$1048576,MATCH(E229,Articles!D:D,0),7)</f>
        <v/>
      </c>
      <c r="D229" s="28" t="str">
        <f>HYPERLINK(INDEX(Articles!$1:$1048576,MATCH(E229,Articles!D:D,0),24),"Lien")</f>
        <v>Lien</v>
      </c>
      <c r="E229" s="3" t="s">
        <v>3667</v>
      </c>
      <c r="F229" s="18" t="str">
        <f>INDEX(Articles!$1:$1048576,MATCH(E229,Articles!D:D,0),5)</f>
        <v>BBE  Ø100  STUTATA 8 BBETTES FILET OR</v>
      </c>
      <c r="G229" s="18" t="str">
        <f>INDEX(Articles!$1:$1048576,MATCH(E229,Articles!D:D,0),8)</f>
        <v>BOMBE</v>
      </c>
      <c r="H229" s="18" t="str">
        <f>INDEX(Articles!$1:$1048576,MATCH(E229,Articles!D:D,0),9)</f>
        <v>CYLIND</v>
      </c>
      <c r="I229" s="8">
        <f>INDEX(Articles!$1:$1048576,MATCH(E229,Articles!D:D,0),10)</f>
        <v>100</v>
      </c>
      <c r="J229" s="18" t="str">
        <f>INDEX(Articles!$1:$1048576,MATCH(E229,Articles!D:D,0),11)</f>
        <v>PLEUREUR</v>
      </c>
      <c r="K229" s="18" t="str">
        <f>INDEX(Articles!$1:$1048576,MATCH(E229,Articles!D:D,0),12)</f>
        <v>KAMURO</v>
      </c>
      <c r="L229" s="8" t="str">
        <f>INDEX(Articles!$1:$1048576,MATCH(E229,Articles!D:D,0),13)</f>
        <v>EU</v>
      </c>
      <c r="M229" s="8" t="str">
        <f>INDEX(Articles!$1:$1048576,MATCH(E229,Articles!D:D,0),14)</f>
        <v>F4</v>
      </c>
      <c r="N229" s="8" t="str">
        <f>INDEX(Articles!$1:$1048576,MATCH(E229,Articles!D:D,0),15)</f>
        <v>1.3G</v>
      </c>
      <c r="O229" s="8" t="str">
        <f>INDEX(Articles!$1:$1048576,MATCH(E229,Articles!D:D,0),16)</f>
        <v>1008-F4-692246579</v>
      </c>
      <c r="P229" s="8">
        <f>INDEX(Articles!$1:$1048576,MATCH(E229,Articles!D:D,0),17)*1000</f>
        <v>860</v>
      </c>
      <c r="Q229" s="8" t="str">
        <f>INDEX(Articles!$1:$1048576,MATCH(E229,Articles!D:D,0),18)</f>
        <v>4,5</v>
      </c>
      <c r="R229" s="8">
        <f>INDEX(Articles!$1:$1048576,MATCH(E229,Articles!D:D,0),19)</f>
        <v>100</v>
      </c>
      <c r="S229" s="2" t="str">
        <f>IF(INDEX('Unités CA'!$1:$1048576,MATCH(E229,'Unités CA'!D:D,0),5)=0,"",INDEX('Unités CA'!$1:$1048576,MATCH(E229,'Unités CA'!D:D,0),5))</f>
        <v>0015/CA</v>
      </c>
      <c r="T229" s="2" t="str">
        <f>IF(INDEX('Unités BTE'!$1:$1048576,MATCH(E229,'Unités CA'!D:D,0),5)=0,"",INDEX('Unités BTE'!$1:$1048576,MATCH(E229,'Unités CA'!D:D,0),5))</f>
        <v/>
      </c>
      <c r="U229" s="7" t="str">
        <f>IFERROR(INDEX('Prix PRO CA'!$1:$1048576,MATCH(E229,'Prix PRO CA'!D:D,0),10),"")</f>
        <v/>
      </c>
      <c r="V229" s="7" t="str">
        <f>IFERROR(INDEX('Prix PRO CA'!$1:$1048576,MATCH(E229,'Prix PRO BTE'!D:D,0),10),"")</f>
        <v/>
      </c>
      <c r="W229" s="7">
        <f>+IFERROR(INDEX('Prix PRO PCS'!$1:$1048576,MATCH(E229,'Prix PRO PCS'!D:D,0),10),"")</f>
        <v>60.1</v>
      </c>
      <c r="X229" s="148" t="str">
        <f t="shared" si="14"/>
        <v>Oui</v>
      </c>
      <c r="Y229" s="24" t="str">
        <f>IFERROR(INDEX(LigneAchat!$1:$1048576,MATCH(E229,LigneAchat!D:D,0),5),"")</f>
        <v/>
      </c>
      <c r="Z229" s="22">
        <f>INDEX(Articles!$1:$1048576,MATCH(E229,Articles!D:D,0),21)</f>
        <v>105</v>
      </c>
      <c r="AA229" s="22">
        <f t="shared" si="17"/>
        <v>105</v>
      </c>
      <c r="AB229" s="22">
        <f>+INDEX(Articles!$1:$1048576,MATCH(E229,Articles!D:D,0),23)</f>
        <v>0</v>
      </c>
    </row>
    <row r="230" spans="2:28" s="87" customFormat="1" ht="30" customHeight="1">
      <c r="B230" s="2" t="str">
        <f>INDEX(Articles!$1:$1048576,MATCH(E230,Articles!D:D,0),6)</f>
        <v>1</v>
      </c>
      <c r="C230" s="2" t="str">
        <f>INDEX(Articles!$1:$1048576,MATCH(E230,Articles!D:D,0),7)</f>
        <v/>
      </c>
      <c r="D230" s="88" t="str">
        <f>HYPERLINK(INDEX(Articles!$1:$1048576,MATCH(E230,Articles!D:D,0),24),"Lien")</f>
        <v>Lien</v>
      </c>
      <c r="E230" s="92" t="s">
        <v>2201</v>
      </c>
      <c r="F230" s="9" t="str">
        <f>INDEX(Articles!$1:$1048576,MATCH(E230,Articles!D:D,0),5)</f>
        <v>BBE Ø100 PIVOINE BLEUE</v>
      </c>
      <c r="G230" s="9" t="str">
        <f>INDEX(Articles!$1:$1048576,MATCH(E230,Articles!D:D,0),8)</f>
        <v>BOMBE</v>
      </c>
      <c r="H230" s="9" t="str">
        <f>INDEX(Articles!$1:$1048576,MATCH(E230,Articles!D:D,0),9)</f>
        <v>SPHERIQUE</v>
      </c>
      <c r="I230" s="2">
        <f>INDEX(Articles!$1:$1048576,MATCH(E230,Articles!D:D,0),10)</f>
        <v>100</v>
      </c>
      <c r="J230" s="9" t="str">
        <f>INDEX(Articles!$1:$1048576,MATCH(E230,Articles!D:D,0),11)</f>
        <v>PIVOINE</v>
      </c>
      <c r="K230" s="9" t="str">
        <f>INDEX(Articles!$1:$1048576,MATCH(E230,Articles!D:D,0),12)</f>
        <v>BLEU</v>
      </c>
      <c r="L230" s="2" t="str">
        <f>INDEX(Articles!$1:$1048576,MATCH(E230,Articles!D:D,0),13)</f>
        <v>CN</v>
      </c>
      <c r="M230" s="2" t="str">
        <f>INDEX(Articles!$1:$1048576,MATCH(E230,Articles!D:D,0),14)</f>
        <v>F4</v>
      </c>
      <c r="N230" s="2" t="str">
        <f>INDEX(Articles!$1:$1048576,MATCH(E230,Articles!D:D,0),15)</f>
        <v>1.3G</v>
      </c>
      <c r="O230" s="2" t="str">
        <f>INDEX(Articles!$1:$1048576,MATCH(E230,Articles!D:D,0),16)</f>
        <v>1008-F4-69252665</v>
      </c>
      <c r="P230" s="2">
        <f>INDEX(Articles!$1:$1048576,MATCH(E230,Articles!D:D,0),17)*1000</f>
        <v>320</v>
      </c>
      <c r="Q230" s="2" t="str">
        <f>INDEX(Articles!$1:$1048576,MATCH(E230,Articles!D:D,0),18)</f>
        <v>3,5</v>
      </c>
      <c r="R230" s="2">
        <f>INDEX(Articles!$1:$1048576,MATCH(E230,Articles!D:D,0),19)</f>
        <v>100</v>
      </c>
      <c r="S230" s="2" t="str">
        <f>IF(INDEX('Unités CA'!$1:$1048576,MATCH(E230,'Unités CA'!D:D,0),5)=0,"",INDEX('Unités CA'!$1:$1048576,MATCH(E230,'Unités CA'!D:D,0),5))</f>
        <v>0030/CA</v>
      </c>
      <c r="T230" s="2" t="str">
        <f>IF(INDEX('Unités BTE'!$1:$1048576,MATCH(E230,'Unités CA'!D:D,0),5)=0,"",INDEX('Unités BTE'!$1:$1048576,MATCH(E230,'Unités CA'!D:D,0),5))</f>
        <v/>
      </c>
      <c r="U230" s="87">
        <f>IFERROR(INDEX('Prix PRO CA'!$1:$1048576,MATCH(E230,'Prix PRO CA'!D:D,0),10),"")</f>
        <v>199.19</v>
      </c>
      <c r="V230" s="87" t="str">
        <f>IFERROR(INDEX('Prix PRO CA'!$1:$1048576,MATCH(E230,'Prix PRO BTE'!D:D,0),10),"")</f>
        <v/>
      </c>
      <c r="W230" s="87">
        <f>+IFERROR(INDEX('Prix PRO PCS'!$1:$1048576,MATCH(E230,'Prix PRO PCS'!D:D,0),10),"")</f>
        <v>9.4600000000000009</v>
      </c>
      <c r="X230" s="148" t="str">
        <f t="shared" si="14"/>
        <v>Oui</v>
      </c>
      <c r="Y230" s="89" t="str">
        <f>IFERROR(INDEX(LigneAchat!$1:$1048576,MATCH(E230,LigneAchat!D:D,0),5),"")</f>
        <v/>
      </c>
      <c r="Z230" s="90">
        <f>INDEX(Articles!$1:$1048576,MATCH(E230,Articles!D:D,0),21)</f>
        <v>1296</v>
      </c>
      <c r="AA230" s="90">
        <f t="shared" ref="AA230:AA261" si="18">+Z230-AB230</f>
        <v>1279</v>
      </c>
      <c r="AB230" s="90">
        <f>+INDEX(Articles!$1:$1048576,MATCH(E230,Articles!D:D,0),23)</f>
        <v>17</v>
      </c>
    </row>
    <row r="231" spans="2:28" ht="15.75">
      <c r="B231" s="8" t="str">
        <f>INDEX(Articles!$1:$1048576,MATCH(E231,Articles!D:D,0),6)</f>
        <v>1</v>
      </c>
      <c r="C231" s="8" t="str">
        <f>INDEX(Articles!$1:$1048576,MATCH(E231,Articles!D:D,0),7)</f>
        <v/>
      </c>
      <c r="D231" s="28" t="str">
        <f>HYPERLINK(INDEX(Articles!$1:$1048576,MATCH(E231,Articles!D:D,0),24),"Lien")</f>
        <v>Lien</v>
      </c>
      <c r="E231" s="3" t="s">
        <v>2204</v>
      </c>
      <c r="F231" s="18" t="str">
        <f>INDEX(Articles!$1:$1048576,MATCH(E231,Articles!D:D,0),5)</f>
        <v>BBE Ø100 PIVOINE JAUNE</v>
      </c>
      <c r="G231" s="18" t="str">
        <f>INDEX(Articles!$1:$1048576,MATCH(E231,Articles!D:D,0),8)</f>
        <v>BOMBE</v>
      </c>
      <c r="H231" s="18" t="str">
        <f>INDEX(Articles!$1:$1048576,MATCH(E231,Articles!D:D,0),9)</f>
        <v>SPHERIQUE</v>
      </c>
      <c r="I231" s="8">
        <f>INDEX(Articles!$1:$1048576,MATCH(E231,Articles!D:D,0),10)</f>
        <v>100</v>
      </c>
      <c r="J231" s="18" t="str">
        <f>INDEX(Articles!$1:$1048576,MATCH(E231,Articles!D:D,0),11)</f>
        <v>PIVOINE</v>
      </c>
      <c r="K231" s="18" t="str">
        <f>INDEX(Articles!$1:$1048576,MATCH(E231,Articles!D:D,0),12)</f>
        <v>JAUNE</v>
      </c>
      <c r="L231" s="8" t="str">
        <f>INDEX(Articles!$1:$1048576,MATCH(E231,Articles!D:D,0),13)</f>
        <v>CN</v>
      </c>
      <c r="M231" s="8" t="str">
        <f>INDEX(Articles!$1:$1048576,MATCH(E231,Articles!D:D,0),14)</f>
        <v>F4</v>
      </c>
      <c r="N231" s="8" t="str">
        <f>INDEX(Articles!$1:$1048576,MATCH(E231,Articles!D:D,0),15)</f>
        <v>1.3G</v>
      </c>
      <c r="O231" s="8" t="str">
        <f>INDEX(Articles!$1:$1048576,MATCH(E231,Articles!D:D,0),16)</f>
        <v>1008-F4-69252665</v>
      </c>
      <c r="P231" s="8">
        <f>INDEX(Articles!$1:$1048576,MATCH(E231,Articles!D:D,0),17)*1000</f>
        <v>320</v>
      </c>
      <c r="Q231" s="8" t="str">
        <f>INDEX(Articles!$1:$1048576,MATCH(E231,Articles!D:D,0),18)</f>
        <v>3,5</v>
      </c>
      <c r="R231" s="8">
        <f>INDEX(Articles!$1:$1048576,MATCH(E231,Articles!D:D,0),19)</f>
        <v>100</v>
      </c>
      <c r="S231" s="2" t="str">
        <f>IF(INDEX('Unités CA'!$1:$1048576,MATCH(E231,'Unités CA'!D:D,0),5)=0,"",INDEX('Unités CA'!$1:$1048576,MATCH(E231,'Unités CA'!D:D,0),5))</f>
        <v>0030/CA</v>
      </c>
      <c r="T231" s="2" t="str">
        <f>IF(INDEX('Unités BTE'!$1:$1048576,MATCH(E231,'Unités CA'!D:D,0),5)=0,"",INDEX('Unités BTE'!$1:$1048576,MATCH(E231,'Unités CA'!D:D,0),5))</f>
        <v/>
      </c>
      <c r="U231" s="7">
        <f>IFERROR(INDEX('Prix PRO CA'!$1:$1048576,MATCH(E231,'Prix PRO CA'!D:D,0),10),"")</f>
        <v>199.19</v>
      </c>
      <c r="V231" s="7" t="str">
        <f>IFERROR(INDEX('Prix PRO CA'!$1:$1048576,MATCH(E231,'Prix PRO BTE'!D:D,0),10),"")</f>
        <v/>
      </c>
      <c r="W231" s="7">
        <f>+IFERROR(INDEX('Prix PRO PCS'!$1:$1048576,MATCH(E231,'Prix PRO PCS'!D:D,0),10),"")</f>
        <v>9.4600000000000009</v>
      </c>
      <c r="X231" s="148" t="str">
        <f t="shared" si="14"/>
        <v>Oui</v>
      </c>
      <c r="Y231" s="24" t="str">
        <f>IFERROR(INDEX(LigneAchat!$1:$1048576,MATCH(E231,LigneAchat!D:D,0),5),"")</f>
        <v/>
      </c>
      <c r="Z231" s="22">
        <f>INDEX(Articles!$1:$1048576,MATCH(E231,Articles!D:D,0),21)</f>
        <v>1206</v>
      </c>
      <c r="AA231" s="22">
        <f t="shared" si="18"/>
        <v>1206</v>
      </c>
      <c r="AB231" s="22">
        <f>+INDEX(Articles!$1:$1048576,MATCH(E231,Articles!D:D,0),23)</f>
        <v>0</v>
      </c>
    </row>
    <row r="232" spans="2:28" ht="15.75">
      <c r="B232" s="8" t="str">
        <f>INDEX(Articles!$1:$1048576,MATCH(E232,Articles!D:D,0),6)</f>
        <v>1</v>
      </c>
      <c r="C232" s="8" t="str">
        <f>INDEX(Articles!$1:$1048576,MATCH(E232,Articles!D:D,0),7)</f>
        <v/>
      </c>
      <c r="D232" s="28" t="str">
        <f>HYPERLINK(INDEX(Articles!$1:$1048576,MATCH(E232,Articles!D:D,0),24),"Lien")</f>
        <v>Lien</v>
      </c>
      <c r="E232" s="3" t="s">
        <v>2207</v>
      </c>
      <c r="F232" s="18" t="str">
        <f>INDEX(Articles!$1:$1048576,MATCH(E232,Articles!D:D,0),5)</f>
        <v>BBE Ø100 PIVOINE VERTE</v>
      </c>
      <c r="G232" s="18" t="str">
        <f>INDEX(Articles!$1:$1048576,MATCH(E232,Articles!D:D,0),8)</f>
        <v>BOMBE</v>
      </c>
      <c r="H232" s="18" t="str">
        <f>INDEX(Articles!$1:$1048576,MATCH(E232,Articles!D:D,0),9)</f>
        <v>SPHERIQUE</v>
      </c>
      <c r="I232" s="8">
        <f>INDEX(Articles!$1:$1048576,MATCH(E232,Articles!D:D,0),10)</f>
        <v>100</v>
      </c>
      <c r="J232" s="18" t="str">
        <f>INDEX(Articles!$1:$1048576,MATCH(E232,Articles!D:D,0),11)</f>
        <v>PIVOINE</v>
      </c>
      <c r="K232" s="18" t="str">
        <f>INDEX(Articles!$1:$1048576,MATCH(E232,Articles!D:D,0),12)</f>
        <v>VERT</v>
      </c>
      <c r="L232" s="8" t="str">
        <f>INDEX(Articles!$1:$1048576,MATCH(E232,Articles!D:D,0),13)</f>
        <v>CN</v>
      </c>
      <c r="M232" s="8" t="str">
        <f>INDEX(Articles!$1:$1048576,MATCH(E232,Articles!D:D,0),14)</f>
        <v>F4</v>
      </c>
      <c r="N232" s="8" t="str">
        <f>INDEX(Articles!$1:$1048576,MATCH(E232,Articles!D:D,0),15)</f>
        <v>1.3G</v>
      </c>
      <c r="O232" s="8" t="str">
        <f>INDEX(Articles!$1:$1048576,MATCH(E232,Articles!D:D,0),16)</f>
        <v>1008-F4-69252665</v>
      </c>
      <c r="P232" s="8">
        <f>INDEX(Articles!$1:$1048576,MATCH(E232,Articles!D:D,0),17)*1000</f>
        <v>320</v>
      </c>
      <c r="Q232" s="8" t="str">
        <f>INDEX(Articles!$1:$1048576,MATCH(E232,Articles!D:D,0),18)</f>
        <v>3,5</v>
      </c>
      <c r="R232" s="8">
        <f>INDEX(Articles!$1:$1048576,MATCH(E232,Articles!D:D,0),19)</f>
        <v>100</v>
      </c>
      <c r="S232" s="2" t="str">
        <f>IF(INDEX('Unités CA'!$1:$1048576,MATCH(E232,'Unités CA'!D:D,0),5)=0,"",INDEX('Unités CA'!$1:$1048576,MATCH(E232,'Unités CA'!D:D,0),5))</f>
        <v>0030/CA</v>
      </c>
      <c r="T232" s="2" t="str">
        <f>IF(INDEX('Unités BTE'!$1:$1048576,MATCH(E232,'Unités CA'!D:D,0),5)=0,"",INDEX('Unités BTE'!$1:$1048576,MATCH(E232,'Unités CA'!D:D,0),5))</f>
        <v/>
      </c>
      <c r="U232" s="7">
        <f>IFERROR(INDEX('Prix PRO CA'!$1:$1048576,MATCH(E232,'Prix PRO CA'!D:D,0),10),"")</f>
        <v>199.19</v>
      </c>
      <c r="V232" s="7" t="str">
        <f>IFERROR(INDEX('Prix PRO CA'!$1:$1048576,MATCH(E232,'Prix PRO BTE'!D:D,0),10),"")</f>
        <v/>
      </c>
      <c r="W232" s="7">
        <f>+IFERROR(INDEX('Prix PRO PCS'!$1:$1048576,MATCH(E232,'Prix PRO PCS'!D:D,0),10),"")</f>
        <v>9.4600000000000009</v>
      </c>
      <c r="X232" s="148" t="str">
        <f t="shared" si="14"/>
        <v>Non</v>
      </c>
      <c r="Y232" s="24">
        <f>IFERROR(INDEX(LigneAchat!$1:$1048576,MATCH(E232,LigneAchat!D:D,0),5),"")</f>
        <v>44287</v>
      </c>
      <c r="Z232" s="22">
        <f>INDEX(Articles!$1:$1048576,MATCH(E232,Articles!D:D,0),21)</f>
        <v>101</v>
      </c>
      <c r="AA232" s="22">
        <f t="shared" si="18"/>
        <v>-146</v>
      </c>
      <c r="AB232" s="22">
        <f>+INDEX(Articles!$1:$1048576,MATCH(E232,Articles!D:D,0),23)</f>
        <v>247</v>
      </c>
    </row>
    <row r="233" spans="2:28" ht="15.75">
      <c r="B233" s="8" t="str">
        <f>INDEX(Articles!$1:$1048576,MATCH(E233,Articles!D:D,0),6)</f>
        <v>1</v>
      </c>
      <c r="C233" s="8" t="str">
        <f>INDEX(Articles!$1:$1048576,MATCH(E233,Articles!D:D,0),7)</f>
        <v/>
      </c>
      <c r="D233" s="28" t="str">
        <f>HYPERLINK(INDEX(Articles!$1:$1048576,MATCH(E233,Articles!D:D,0),24),"Lien")</f>
        <v>Lien</v>
      </c>
      <c r="E233" s="3" t="s">
        <v>2210</v>
      </c>
      <c r="F233" s="18" t="str">
        <f>INDEX(Articles!$1:$1048576,MATCH(E233,Articles!D:D,0),5)</f>
        <v>BBE Ø100 PIVOINE ROUGE</v>
      </c>
      <c r="G233" s="18" t="str">
        <f>INDEX(Articles!$1:$1048576,MATCH(E233,Articles!D:D,0),8)</f>
        <v>BOMBE</v>
      </c>
      <c r="H233" s="18" t="str">
        <f>INDEX(Articles!$1:$1048576,MATCH(E233,Articles!D:D,0),9)</f>
        <v>SPHERIQUE</v>
      </c>
      <c r="I233" s="8">
        <f>INDEX(Articles!$1:$1048576,MATCH(E233,Articles!D:D,0),10)</f>
        <v>100</v>
      </c>
      <c r="J233" s="18" t="str">
        <f>INDEX(Articles!$1:$1048576,MATCH(E233,Articles!D:D,0),11)</f>
        <v>PIVOINE</v>
      </c>
      <c r="K233" s="18" t="str">
        <f>INDEX(Articles!$1:$1048576,MATCH(E233,Articles!D:D,0),12)</f>
        <v>ROUGE</v>
      </c>
      <c r="L233" s="8" t="str">
        <f>INDEX(Articles!$1:$1048576,MATCH(E233,Articles!D:D,0),13)</f>
        <v>CN</v>
      </c>
      <c r="M233" s="8" t="str">
        <f>INDEX(Articles!$1:$1048576,MATCH(E233,Articles!D:D,0),14)</f>
        <v>F4</v>
      </c>
      <c r="N233" s="8" t="str">
        <f>INDEX(Articles!$1:$1048576,MATCH(E233,Articles!D:D,0),15)</f>
        <v>1.3G</v>
      </c>
      <c r="O233" s="8" t="str">
        <f>INDEX(Articles!$1:$1048576,MATCH(E233,Articles!D:D,0),16)</f>
        <v>1008-F4-69252665</v>
      </c>
      <c r="P233" s="8">
        <f>INDEX(Articles!$1:$1048576,MATCH(E233,Articles!D:D,0),17)*1000</f>
        <v>320</v>
      </c>
      <c r="Q233" s="8" t="str">
        <f>INDEX(Articles!$1:$1048576,MATCH(E233,Articles!D:D,0),18)</f>
        <v>3,5</v>
      </c>
      <c r="R233" s="8">
        <f>INDEX(Articles!$1:$1048576,MATCH(E233,Articles!D:D,0),19)</f>
        <v>100</v>
      </c>
      <c r="S233" s="2" t="str">
        <f>IF(INDEX('Unités CA'!$1:$1048576,MATCH(E233,'Unités CA'!D:D,0),5)=0,"",INDEX('Unités CA'!$1:$1048576,MATCH(E233,'Unités CA'!D:D,0),5))</f>
        <v>0030/CA</v>
      </c>
      <c r="T233" s="2" t="str">
        <f>IF(INDEX('Unités BTE'!$1:$1048576,MATCH(E233,'Unités CA'!D:D,0),5)=0,"",INDEX('Unités BTE'!$1:$1048576,MATCH(E233,'Unités CA'!D:D,0),5))</f>
        <v/>
      </c>
      <c r="U233" s="7">
        <f>IFERROR(INDEX('Prix PRO CA'!$1:$1048576,MATCH(E233,'Prix PRO CA'!D:D,0),10),"")</f>
        <v>199.19</v>
      </c>
      <c r="V233" s="7" t="str">
        <f>IFERROR(INDEX('Prix PRO CA'!$1:$1048576,MATCH(E233,'Prix PRO BTE'!D:D,0),10),"")</f>
        <v/>
      </c>
      <c r="W233" s="7">
        <f>+IFERROR(INDEX('Prix PRO PCS'!$1:$1048576,MATCH(E233,'Prix PRO PCS'!D:D,0),10),"")</f>
        <v>9.4600000000000009</v>
      </c>
      <c r="X233" s="148" t="str">
        <f t="shared" si="14"/>
        <v>Oui</v>
      </c>
      <c r="Y233" s="24">
        <f>IFERROR(INDEX(LigneAchat!$1:$1048576,MATCH(E233,LigneAchat!D:D,0),5),"")</f>
        <v>44287</v>
      </c>
      <c r="Z233" s="22">
        <f>INDEX(Articles!$1:$1048576,MATCH(E233,Articles!D:D,0),21)</f>
        <v>365</v>
      </c>
      <c r="AA233" s="22">
        <f t="shared" si="18"/>
        <v>350</v>
      </c>
      <c r="AB233" s="22">
        <f>+INDEX(Articles!$1:$1048576,MATCH(E233,Articles!D:D,0),23)</f>
        <v>15</v>
      </c>
    </row>
    <row r="234" spans="2:28" ht="15.75">
      <c r="B234" s="8" t="str">
        <f>INDEX(Articles!$1:$1048576,MATCH(E234,Articles!D:D,0),6)</f>
        <v>1</v>
      </c>
      <c r="C234" s="8" t="str">
        <f>INDEX(Articles!$1:$1048576,MATCH(E234,Articles!D:D,0),7)</f>
        <v>2019</v>
      </c>
      <c r="D234" s="28" t="str">
        <f>HYPERLINK(INDEX(Articles!$1:$1048576,MATCH(E234,Articles!D:D,0),24),"Lien")</f>
        <v>Lien</v>
      </c>
      <c r="E234" s="3" t="s">
        <v>3395</v>
      </c>
      <c r="F234" s="18" t="str">
        <f>INDEX(Articles!$1:$1048576,MATCH(E234,Articles!D:D,0),5)</f>
        <v>BBE Ø100 PIVOINE ORANGE</v>
      </c>
      <c r="G234" s="18" t="str">
        <f>INDEX(Articles!$1:$1048576,MATCH(E234,Articles!D:D,0),8)</f>
        <v>BOMBE</v>
      </c>
      <c r="H234" s="18" t="str">
        <f>INDEX(Articles!$1:$1048576,MATCH(E234,Articles!D:D,0),9)</f>
        <v>SPHERIQUE</v>
      </c>
      <c r="I234" s="8">
        <f>INDEX(Articles!$1:$1048576,MATCH(E234,Articles!D:D,0),10)</f>
        <v>100</v>
      </c>
      <c r="J234" s="18" t="str">
        <f>INDEX(Articles!$1:$1048576,MATCH(E234,Articles!D:D,0),11)</f>
        <v>PIVOINE</v>
      </c>
      <c r="K234" s="18" t="str">
        <f>INDEX(Articles!$1:$1048576,MATCH(E234,Articles!D:D,0),12)</f>
        <v>ORANGE</v>
      </c>
      <c r="L234" s="8" t="str">
        <f>INDEX(Articles!$1:$1048576,MATCH(E234,Articles!D:D,0),13)</f>
        <v>CN</v>
      </c>
      <c r="M234" s="8" t="str">
        <f>INDEX(Articles!$1:$1048576,MATCH(E234,Articles!D:D,0),14)</f>
        <v>F4</v>
      </c>
      <c r="N234" s="8" t="str">
        <f>INDEX(Articles!$1:$1048576,MATCH(E234,Articles!D:D,0),15)</f>
        <v>1.3G</v>
      </c>
      <c r="O234" s="8" t="str">
        <f>INDEX(Articles!$1:$1048576,MATCH(E234,Articles!D:D,0),16)</f>
        <v>1008-F4-69252665</v>
      </c>
      <c r="P234" s="8">
        <f>INDEX(Articles!$1:$1048576,MATCH(E234,Articles!D:D,0),17)*1000</f>
        <v>320</v>
      </c>
      <c r="Q234" s="8" t="str">
        <f>INDEX(Articles!$1:$1048576,MATCH(E234,Articles!D:D,0),18)</f>
        <v>3,5</v>
      </c>
      <c r="R234" s="8">
        <f>INDEX(Articles!$1:$1048576,MATCH(E234,Articles!D:D,0),19)</f>
        <v>100</v>
      </c>
      <c r="S234" s="2" t="str">
        <f>IF(INDEX('Unités CA'!$1:$1048576,MATCH(E234,'Unités CA'!D:D,0),5)=0,"",INDEX('Unités CA'!$1:$1048576,MATCH(E234,'Unités CA'!D:D,0),5))</f>
        <v>0030/CA</v>
      </c>
      <c r="T234" s="2" t="str">
        <f>IF(INDEX('Unités BTE'!$1:$1048576,MATCH(E234,'Unités CA'!D:D,0),5)=0,"",INDEX('Unités BTE'!$1:$1048576,MATCH(E234,'Unités CA'!D:D,0),5))</f>
        <v/>
      </c>
      <c r="U234" s="7">
        <f>IFERROR(INDEX('Prix PRO CA'!$1:$1048576,MATCH(E234,'Prix PRO CA'!D:D,0),10),"")</f>
        <v>199.19</v>
      </c>
      <c r="V234" s="7" t="str">
        <f>IFERROR(INDEX('Prix PRO CA'!$1:$1048576,MATCH(E234,'Prix PRO BTE'!D:D,0),10),"")</f>
        <v/>
      </c>
      <c r="W234" s="7">
        <f>+IFERROR(INDEX('Prix PRO PCS'!$1:$1048576,MATCH(E234,'Prix PRO PCS'!D:D,0),10),"")</f>
        <v>9.4600000000000009</v>
      </c>
      <c r="X234" s="148" t="str">
        <f t="shared" si="14"/>
        <v>Oui</v>
      </c>
      <c r="Y234" s="24">
        <f>IFERROR(INDEX(LigneAchat!$1:$1048576,MATCH(E234,LigneAchat!D:D,0),5),"")</f>
        <v>44287</v>
      </c>
      <c r="Z234" s="22">
        <f>INDEX(Articles!$1:$1048576,MATCH(E234,Articles!D:D,0),21)</f>
        <v>365</v>
      </c>
      <c r="AA234" s="22">
        <f t="shared" si="18"/>
        <v>344</v>
      </c>
      <c r="AB234" s="22">
        <f>+INDEX(Articles!$1:$1048576,MATCH(E234,Articles!D:D,0),23)</f>
        <v>21</v>
      </c>
    </row>
    <row r="235" spans="2:28" ht="15.75">
      <c r="B235" s="8" t="str">
        <f>INDEX(Articles!$1:$1048576,MATCH(E235,Articles!D:D,0),6)</f>
        <v>1</v>
      </c>
      <c r="C235" s="8" t="str">
        <f>INDEX(Articles!$1:$1048576,MATCH(E235,Articles!D:D,0),7)</f>
        <v/>
      </c>
      <c r="D235" s="28" t="str">
        <f>HYPERLINK(INDEX(Articles!$1:$1048576,MATCH(E235,Articles!D:D,0),24),"Lien")</f>
        <v>Lien</v>
      </c>
      <c r="E235" s="3" t="s">
        <v>2213</v>
      </c>
      <c r="F235" s="18" t="str">
        <f>INDEX(Articles!$1:$1048576,MATCH(E235,Articles!D:D,0),5)</f>
        <v>BBE Ø100 PIVOINE MULTICOLORE</v>
      </c>
      <c r="G235" s="18" t="str">
        <f>INDEX(Articles!$1:$1048576,MATCH(E235,Articles!D:D,0),8)</f>
        <v>BOMBE</v>
      </c>
      <c r="H235" s="18" t="str">
        <f>INDEX(Articles!$1:$1048576,MATCH(E235,Articles!D:D,0),9)</f>
        <v>SPHERIQUE</v>
      </c>
      <c r="I235" s="8">
        <f>INDEX(Articles!$1:$1048576,MATCH(E235,Articles!D:D,0),10)</f>
        <v>100</v>
      </c>
      <c r="J235" s="18" t="str">
        <f>INDEX(Articles!$1:$1048576,MATCH(E235,Articles!D:D,0),11)</f>
        <v>PIVOINE</v>
      </c>
      <c r="K235" s="18" t="str">
        <f>INDEX(Articles!$1:$1048576,MATCH(E235,Articles!D:D,0),12)</f>
        <v>MULTICOLORE</v>
      </c>
      <c r="L235" s="8" t="str">
        <f>INDEX(Articles!$1:$1048576,MATCH(E235,Articles!D:D,0),13)</f>
        <v>CN</v>
      </c>
      <c r="M235" s="8" t="str">
        <f>INDEX(Articles!$1:$1048576,MATCH(E235,Articles!D:D,0),14)</f>
        <v>F4</v>
      </c>
      <c r="N235" s="8" t="str">
        <f>INDEX(Articles!$1:$1048576,MATCH(E235,Articles!D:D,0),15)</f>
        <v>1.3G</v>
      </c>
      <c r="O235" s="8" t="str">
        <f>INDEX(Articles!$1:$1048576,MATCH(E235,Articles!D:D,0),16)</f>
        <v>1008-F4-69252665</v>
      </c>
      <c r="P235" s="8">
        <f>INDEX(Articles!$1:$1048576,MATCH(E235,Articles!D:D,0),17)*1000</f>
        <v>320</v>
      </c>
      <c r="Q235" s="8" t="str">
        <f>INDEX(Articles!$1:$1048576,MATCH(E235,Articles!D:D,0),18)</f>
        <v>3,5</v>
      </c>
      <c r="R235" s="8">
        <f>INDEX(Articles!$1:$1048576,MATCH(E235,Articles!D:D,0),19)</f>
        <v>100</v>
      </c>
      <c r="S235" s="2" t="str">
        <f>IF(INDEX('Unités CA'!$1:$1048576,MATCH(E235,'Unités CA'!D:D,0),5)=0,"",INDEX('Unités CA'!$1:$1048576,MATCH(E235,'Unités CA'!D:D,0),5))</f>
        <v>0030/CA</v>
      </c>
      <c r="T235" s="2" t="str">
        <f>IF(INDEX('Unités BTE'!$1:$1048576,MATCH(E235,'Unités CA'!D:D,0),5)=0,"",INDEX('Unités BTE'!$1:$1048576,MATCH(E235,'Unités CA'!D:D,0),5))</f>
        <v/>
      </c>
      <c r="U235" s="7">
        <f>IFERROR(INDEX('Prix PRO CA'!$1:$1048576,MATCH(E235,'Prix PRO CA'!D:D,0),10),"")</f>
        <v>199.19</v>
      </c>
      <c r="V235" s="7" t="str">
        <f>IFERROR(INDEX('Prix PRO CA'!$1:$1048576,MATCH(E235,'Prix PRO BTE'!D:D,0),10),"")</f>
        <v/>
      </c>
      <c r="W235" s="7">
        <f>+IFERROR(INDEX('Prix PRO PCS'!$1:$1048576,MATCH(E235,'Prix PRO PCS'!D:D,0),10),"")</f>
        <v>9.4600000000000009</v>
      </c>
      <c r="X235" s="148" t="str">
        <f t="shared" si="14"/>
        <v>Oui</v>
      </c>
      <c r="Y235" s="24">
        <f>IFERROR(INDEX(LigneAchat!$1:$1048576,MATCH(E235,LigneAchat!D:D,0),5),"")</f>
        <v>44287</v>
      </c>
      <c r="Z235" s="22">
        <f>INDEX(Articles!$1:$1048576,MATCH(E235,Articles!D:D,0),21)</f>
        <v>385</v>
      </c>
      <c r="AA235" s="22">
        <f t="shared" si="18"/>
        <v>384</v>
      </c>
      <c r="AB235" s="22">
        <f>+INDEX(Articles!$1:$1048576,MATCH(E235,Articles!D:D,0),23)</f>
        <v>1</v>
      </c>
    </row>
    <row r="236" spans="2:28" ht="15.75">
      <c r="B236" s="8" t="str">
        <f>INDEX(Articles!$1:$1048576,MATCH(E236,Articles!D:D,0),6)</f>
        <v>1</v>
      </c>
      <c r="C236" s="8" t="str">
        <f>INDEX(Articles!$1:$1048576,MATCH(E236,Articles!D:D,0),7)</f>
        <v/>
      </c>
      <c r="D236" s="28" t="str">
        <f>HYPERLINK(INDEX(Articles!$1:$1048576,MATCH(E236,Articles!D:D,0),24),"Lien")</f>
        <v>Lien</v>
      </c>
      <c r="E236" s="3" t="s">
        <v>2216</v>
      </c>
      <c r="F236" s="18" t="str">
        <f>INDEX(Articles!$1:$1048576,MATCH(E236,Articles!D:D,0),5)</f>
        <v>BBE Ø100 PIVOINE ARGENT</v>
      </c>
      <c r="G236" s="18" t="str">
        <f>INDEX(Articles!$1:$1048576,MATCH(E236,Articles!D:D,0),8)</f>
        <v>BOMBE</v>
      </c>
      <c r="H236" s="18" t="str">
        <f>INDEX(Articles!$1:$1048576,MATCH(E236,Articles!D:D,0),9)</f>
        <v>SPHERIQUE</v>
      </c>
      <c r="I236" s="8">
        <f>INDEX(Articles!$1:$1048576,MATCH(E236,Articles!D:D,0),10)</f>
        <v>100</v>
      </c>
      <c r="J236" s="18" t="str">
        <f>INDEX(Articles!$1:$1048576,MATCH(E236,Articles!D:D,0),11)</f>
        <v>PIVOINE</v>
      </c>
      <c r="K236" s="18" t="str">
        <f>INDEX(Articles!$1:$1048576,MATCH(E236,Articles!D:D,0),12)</f>
        <v>ARGENT</v>
      </c>
      <c r="L236" s="8" t="str">
        <f>INDEX(Articles!$1:$1048576,MATCH(E236,Articles!D:D,0),13)</f>
        <v>CN</v>
      </c>
      <c r="M236" s="8" t="str">
        <f>INDEX(Articles!$1:$1048576,MATCH(E236,Articles!D:D,0),14)</f>
        <v>F4</v>
      </c>
      <c r="N236" s="8" t="str">
        <f>INDEX(Articles!$1:$1048576,MATCH(E236,Articles!D:D,0),15)</f>
        <v>1.3G</v>
      </c>
      <c r="O236" s="8" t="str">
        <f>INDEX(Articles!$1:$1048576,MATCH(E236,Articles!D:D,0),16)</f>
        <v>1008-F4-69252665</v>
      </c>
      <c r="P236" s="8">
        <f>INDEX(Articles!$1:$1048576,MATCH(E236,Articles!D:D,0),17)*1000</f>
        <v>320</v>
      </c>
      <c r="Q236" s="8" t="str">
        <f>INDEX(Articles!$1:$1048576,MATCH(E236,Articles!D:D,0),18)</f>
        <v>3,5</v>
      </c>
      <c r="R236" s="8">
        <f>INDEX(Articles!$1:$1048576,MATCH(E236,Articles!D:D,0),19)</f>
        <v>100</v>
      </c>
      <c r="S236" s="2" t="str">
        <f>IF(INDEX('Unités CA'!$1:$1048576,MATCH(E236,'Unités CA'!D:D,0),5)=0,"",INDEX('Unités CA'!$1:$1048576,MATCH(E236,'Unités CA'!D:D,0),5))</f>
        <v>0030/CA</v>
      </c>
      <c r="T236" s="2" t="str">
        <f>IF(INDEX('Unités BTE'!$1:$1048576,MATCH(E236,'Unités CA'!D:D,0),5)=0,"",INDEX('Unités BTE'!$1:$1048576,MATCH(E236,'Unités CA'!D:D,0),5))</f>
        <v/>
      </c>
      <c r="U236" s="7">
        <f>IFERROR(INDEX('Prix PRO CA'!$1:$1048576,MATCH(E236,'Prix PRO CA'!D:D,0),10),"")</f>
        <v>199.19</v>
      </c>
      <c r="V236" s="7" t="str">
        <f>IFERROR(INDEX('Prix PRO CA'!$1:$1048576,MATCH(E236,'Prix PRO BTE'!D:D,0),10),"")</f>
        <v/>
      </c>
      <c r="W236" s="7">
        <f>+IFERROR(INDEX('Prix PRO PCS'!$1:$1048576,MATCH(E236,'Prix PRO PCS'!D:D,0),10),"")</f>
        <v>9.4600000000000009</v>
      </c>
      <c r="X236" s="148" t="str">
        <f t="shared" si="14"/>
        <v>Oui</v>
      </c>
      <c r="Y236" s="24" t="str">
        <f>IFERROR(INDEX(LigneAchat!$1:$1048576,MATCH(E236,LigneAchat!D:D,0),5),"")</f>
        <v/>
      </c>
      <c r="Z236" s="22">
        <f>INDEX(Articles!$1:$1048576,MATCH(E236,Articles!D:D,0),21)</f>
        <v>621</v>
      </c>
      <c r="AA236" s="22">
        <f t="shared" si="18"/>
        <v>621</v>
      </c>
      <c r="AB236" s="22">
        <f>+INDEX(Articles!$1:$1048576,MATCH(E236,Articles!D:D,0),23)</f>
        <v>0</v>
      </c>
    </row>
    <row r="237" spans="2:28" ht="15.75">
      <c r="B237" s="8" t="str">
        <f>INDEX(Articles!$1:$1048576,MATCH(E237,Articles!D:D,0),6)</f>
        <v>1</v>
      </c>
      <c r="C237" s="8" t="str">
        <f>INDEX(Articles!$1:$1048576,MATCH(E237,Articles!D:D,0),7)</f>
        <v/>
      </c>
      <c r="D237" s="28" t="str">
        <f>HYPERLINK(INDEX(Articles!$1:$1048576,MATCH(E237,Articles!D:D,0),24),"Lien")</f>
        <v>Lien</v>
      </c>
      <c r="E237" s="3" t="s">
        <v>2219</v>
      </c>
      <c r="F237" s="18" t="str">
        <f>INDEX(Articles!$1:$1048576,MATCH(E237,Articles!D:D,0),5)</f>
        <v>BBE Ø100 PIVOINE VIOLETTE</v>
      </c>
      <c r="G237" s="18" t="str">
        <f>INDEX(Articles!$1:$1048576,MATCH(E237,Articles!D:D,0),8)</f>
        <v>BOMBE</v>
      </c>
      <c r="H237" s="18" t="str">
        <f>INDEX(Articles!$1:$1048576,MATCH(E237,Articles!D:D,0),9)</f>
        <v>SPHERIQUE</v>
      </c>
      <c r="I237" s="8">
        <f>INDEX(Articles!$1:$1048576,MATCH(E237,Articles!D:D,0),10)</f>
        <v>100</v>
      </c>
      <c r="J237" s="18" t="str">
        <f>INDEX(Articles!$1:$1048576,MATCH(E237,Articles!D:D,0),11)</f>
        <v>PIVOINE</v>
      </c>
      <c r="K237" s="18" t="str">
        <f>INDEX(Articles!$1:$1048576,MATCH(E237,Articles!D:D,0),12)</f>
        <v>VIOLET</v>
      </c>
      <c r="L237" s="8" t="str">
        <f>INDEX(Articles!$1:$1048576,MATCH(E237,Articles!D:D,0),13)</f>
        <v>CN</v>
      </c>
      <c r="M237" s="8" t="str">
        <f>INDEX(Articles!$1:$1048576,MATCH(E237,Articles!D:D,0),14)</f>
        <v>F4</v>
      </c>
      <c r="N237" s="8" t="str">
        <f>INDEX(Articles!$1:$1048576,MATCH(E237,Articles!D:D,0),15)</f>
        <v>1.3G</v>
      </c>
      <c r="O237" s="8" t="str">
        <f>INDEX(Articles!$1:$1048576,MATCH(E237,Articles!D:D,0),16)</f>
        <v>1008-F4-69252665</v>
      </c>
      <c r="P237" s="8">
        <f>INDEX(Articles!$1:$1048576,MATCH(E237,Articles!D:D,0),17)*1000</f>
        <v>320</v>
      </c>
      <c r="Q237" s="8" t="str">
        <f>INDEX(Articles!$1:$1048576,MATCH(E237,Articles!D:D,0),18)</f>
        <v>3,5</v>
      </c>
      <c r="R237" s="8">
        <f>INDEX(Articles!$1:$1048576,MATCH(E237,Articles!D:D,0),19)</f>
        <v>100</v>
      </c>
      <c r="S237" s="2" t="str">
        <f>IF(INDEX('Unités CA'!$1:$1048576,MATCH(E237,'Unités CA'!D:D,0),5)=0,"",INDEX('Unités CA'!$1:$1048576,MATCH(E237,'Unités CA'!D:D,0),5))</f>
        <v>0030/CA</v>
      </c>
      <c r="T237" s="2" t="str">
        <f>IF(INDEX('Unités BTE'!$1:$1048576,MATCH(E237,'Unités CA'!D:D,0),5)=0,"",INDEX('Unités BTE'!$1:$1048576,MATCH(E237,'Unités CA'!D:D,0),5))</f>
        <v/>
      </c>
      <c r="U237" s="7">
        <f>IFERROR(INDEX('Prix PRO CA'!$1:$1048576,MATCH(E237,'Prix PRO CA'!D:D,0),10),"")</f>
        <v>199.19</v>
      </c>
      <c r="V237" s="7" t="str">
        <f>IFERROR(INDEX('Prix PRO CA'!$1:$1048576,MATCH(E237,'Prix PRO BTE'!D:D,0),10),"")</f>
        <v/>
      </c>
      <c r="W237" s="7">
        <f>+IFERROR(INDEX('Prix PRO PCS'!$1:$1048576,MATCH(E237,'Prix PRO PCS'!D:D,0),10),"")</f>
        <v>9.4600000000000009</v>
      </c>
      <c r="X237" s="148" t="str">
        <f t="shared" si="14"/>
        <v>Oui</v>
      </c>
      <c r="Y237" s="24">
        <f>IFERROR(INDEX(LigneAchat!$1:$1048576,MATCH(E237,LigneAchat!D:D,0),5),"")</f>
        <v>44287</v>
      </c>
      <c r="Z237" s="22">
        <f>INDEX(Articles!$1:$1048576,MATCH(E237,Articles!D:D,0),21)</f>
        <v>305</v>
      </c>
      <c r="AA237" s="22">
        <f t="shared" si="18"/>
        <v>287</v>
      </c>
      <c r="AB237" s="22">
        <f>+INDEX(Articles!$1:$1048576,MATCH(E237,Articles!D:D,0),23)</f>
        <v>18</v>
      </c>
    </row>
    <row r="238" spans="2:28" ht="15.75">
      <c r="B238" s="8" t="str">
        <f>INDEX(Articles!$1:$1048576,MATCH(E238,Articles!D:D,0),6)</f>
        <v>1</v>
      </c>
      <c r="C238" s="8" t="str">
        <f>INDEX(Articles!$1:$1048576,MATCH(E238,Articles!D:D,0),7)</f>
        <v/>
      </c>
      <c r="D238" s="28" t="str">
        <f>HYPERLINK(INDEX(Articles!$1:$1048576,MATCH(E238,Articles!D:D,0),24),"Lien")</f>
        <v>Lien</v>
      </c>
      <c r="E238" s="3" t="s">
        <v>2231</v>
      </c>
      <c r="F238" s="18" t="str">
        <f>INDEX(Articles!$1:$1048576,MATCH(E238,Articles!D:D,0),5)</f>
        <v>BBE Ø100 PIVOINE ROSE</v>
      </c>
      <c r="G238" s="18" t="str">
        <f>INDEX(Articles!$1:$1048576,MATCH(E238,Articles!D:D,0),8)</f>
        <v>BOMBE</v>
      </c>
      <c r="H238" s="18" t="str">
        <f>INDEX(Articles!$1:$1048576,MATCH(E238,Articles!D:D,0),9)</f>
        <v>SPHERIQUE</v>
      </c>
      <c r="I238" s="8">
        <f>INDEX(Articles!$1:$1048576,MATCH(E238,Articles!D:D,0),10)</f>
        <v>100</v>
      </c>
      <c r="J238" s="18" t="str">
        <f>INDEX(Articles!$1:$1048576,MATCH(E238,Articles!D:D,0),11)</f>
        <v>PIVOINE</v>
      </c>
      <c r="K238" s="18" t="str">
        <f>INDEX(Articles!$1:$1048576,MATCH(E238,Articles!D:D,0),12)</f>
        <v>ROSE</v>
      </c>
      <c r="L238" s="8" t="str">
        <f>INDEX(Articles!$1:$1048576,MATCH(E238,Articles!D:D,0),13)</f>
        <v>CN</v>
      </c>
      <c r="M238" s="8" t="str">
        <f>INDEX(Articles!$1:$1048576,MATCH(E238,Articles!D:D,0),14)</f>
        <v>F4</v>
      </c>
      <c r="N238" s="8" t="str">
        <f>INDEX(Articles!$1:$1048576,MATCH(E238,Articles!D:D,0),15)</f>
        <v>1.3G</v>
      </c>
      <c r="O238" s="8" t="str">
        <f>INDEX(Articles!$1:$1048576,MATCH(E238,Articles!D:D,0),16)</f>
        <v>1008-F4-69252665</v>
      </c>
      <c r="P238" s="8">
        <f>INDEX(Articles!$1:$1048576,MATCH(E238,Articles!D:D,0),17)*1000</f>
        <v>320</v>
      </c>
      <c r="Q238" s="8" t="str">
        <f>INDEX(Articles!$1:$1048576,MATCH(E238,Articles!D:D,0),18)</f>
        <v>3,5</v>
      </c>
      <c r="R238" s="8">
        <f>INDEX(Articles!$1:$1048576,MATCH(E238,Articles!D:D,0),19)</f>
        <v>100</v>
      </c>
      <c r="S238" s="2" t="str">
        <f>IF(INDEX('Unités CA'!$1:$1048576,MATCH(E238,'Unités CA'!D:D,0),5)=0,"",INDEX('Unités CA'!$1:$1048576,MATCH(E238,'Unités CA'!D:D,0),5))</f>
        <v>0030/CA</v>
      </c>
      <c r="T238" s="2" t="str">
        <f>IF(INDEX('Unités BTE'!$1:$1048576,MATCH(E238,'Unités CA'!D:D,0),5)=0,"",INDEX('Unités BTE'!$1:$1048576,MATCH(E238,'Unités CA'!D:D,0),5))</f>
        <v/>
      </c>
      <c r="U238" s="7">
        <f>IFERROR(INDEX('Prix PRO CA'!$1:$1048576,MATCH(E238,'Prix PRO CA'!D:D,0),10),"")</f>
        <v>199.19</v>
      </c>
      <c r="V238" s="7" t="str">
        <f>IFERROR(INDEX('Prix PRO CA'!$1:$1048576,MATCH(E238,'Prix PRO BTE'!D:D,0),10),"")</f>
        <v/>
      </c>
      <c r="W238" s="7">
        <f>+IFERROR(INDEX('Prix PRO PCS'!$1:$1048576,MATCH(E238,'Prix PRO PCS'!D:D,0),10),"")</f>
        <v>9.4600000000000009</v>
      </c>
      <c r="X238" s="148" t="str">
        <f t="shared" si="14"/>
        <v>Oui</v>
      </c>
      <c r="Y238" s="24" t="str">
        <f>IFERROR(INDEX(LigneAchat!$1:$1048576,MATCH(E238,LigneAchat!D:D,0),5),"")</f>
        <v/>
      </c>
      <c r="Z238" s="22">
        <f>INDEX(Articles!$1:$1048576,MATCH(E238,Articles!D:D,0),21)</f>
        <v>473</v>
      </c>
      <c r="AA238" s="22">
        <f t="shared" si="18"/>
        <v>473</v>
      </c>
      <c r="AB238" s="22">
        <f>+INDEX(Articles!$1:$1048576,MATCH(E238,Articles!D:D,0),23)</f>
        <v>0</v>
      </c>
    </row>
    <row r="239" spans="2:28" ht="15.75">
      <c r="B239" s="8" t="str">
        <f>INDEX(Articles!$1:$1048576,MATCH(E239,Articles!D:D,0),6)</f>
        <v>1</v>
      </c>
      <c r="C239" s="8" t="str">
        <f>INDEX(Articles!$1:$1048576,MATCH(E239,Articles!D:D,0),7)</f>
        <v/>
      </c>
      <c r="D239" s="28" t="str">
        <f>HYPERLINK(INDEX(Articles!$1:$1048576,MATCH(E239,Articles!D:D,0),24),"Lien")</f>
        <v>Lien</v>
      </c>
      <c r="E239" s="3" t="s">
        <v>2118</v>
      </c>
      <c r="F239" s="18" t="str">
        <f>INDEX(Articles!$1:$1048576,MATCH(E239,Articles!D:D,0),5)</f>
        <v>BBE Ø100 FILET D'OR (PREMIUM)</v>
      </c>
      <c r="G239" s="18" t="str">
        <f>INDEX(Articles!$1:$1048576,MATCH(E239,Articles!D:D,0),8)</f>
        <v>BOMBE</v>
      </c>
      <c r="H239" s="18" t="str">
        <f>INDEX(Articles!$1:$1048576,MATCH(E239,Articles!D:D,0),9)</f>
        <v>SPHERIQUE</v>
      </c>
      <c r="I239" s="8">
        <f>INDEX(Articles!$1:$1048576,MATCH(E239,Articles!D:D,0),10)</f>
        <v>100</v>
      </c>
      <c r="J239" s="18" t="str">
        <f>INDEX(Articles!$1:$1048576,MATCH(E239,Articles!D:D,0),11)</f>
        <v>PLEUREUR</v>
      </c>
      <c r="K239" s="18" t="str">
        <f>INDEX(Articles!$1:$1048576,MATCH(E239,Articles!D:D,0),12)</f>
        <v>KAMURO</v>
      </c>
      <c r="L239" s="8" t="str">
        <f>INDEX(Articles!$1:$1048576,MATCH(E239,Articles!D:D,0),13)</f>
        <v>CN</v>
      </c>
      <c r="M239" s="8" t="str">
        <f>INDEX(Articles!$1:$1048576,MATCH(E239,Articles!D:D,0),14)</f>
        <v>F4</v>
      </c>
      <c r="N239" s="8" t="str">
        <f>INDEX(Articles!$1:$1048576,MATCH(E239,Articles!D:D,0),15)</f>
        <v>1.3G</v>
      </c>
      <c r="O239" s="8" t="str">
        <f>INDEX(Articles!$1:$1048576,MATCH(E239,Articles!D:D,0),16)</f>
        <v>1008-F4-69245226</v>
      </c>
      <c r="P239" s="8">
        <f>INDEX(Articles!$1:$1048576,MATCH(E239,Articles!D:D,0),17)*1000</f>
        <v>304</v>
      </c>
      <c r="Q239" s="8" t="str">
        <f>INDEX(Articles!$1:$1048576,MATCH(E239,Articles!D:D,0),18)</f>
        <v>3,5</v>
      </c>
      <c r="R239" s="8">
        <f>INDEX(Articles!$1:$1048576,MATCH(E239,Articles!D:D,0),19)</f>
        <v>100</v>
      </c>
      <c r="S239" s="2" t="str">
        <f>IF(INDEX('Unités CA'!$1:$1048576,MATCH(E239,'Unités CA'!D:D,0),5)=0,"",INDEX('Unités CA'!$1:$1048576,MATCH(E239,'Unités CA'!D:D,0),5))</f>
        <v>0030/CA</v>
      </c>
      <c r="T239" s="2" t="str">
        <f>IF(INDEX('Unités BTE'!$1:$1048576,MATCH(E239,'Unités CA'!D:D,0),5)=0,"",INDEX('Unités BTE'!$1:$1048576,MATCH(E239,'Unités CA'!D:D,0),5))</f>
        <v/>
      </c>
      <c r="U239" s="7">
        <f>IFERROR(INDEX('Prix PRO CA'!$1:$1048576,MATCH(E239,'Prix PRO CA'!D:D,0),10),"")</f>
        <v>256.93</v>
      </c>
      <c r="V239" s="7" t="str">
        <f>IFERROR(INDEX('Prix PRO CA'!$1:$1048576,MATCH(E239,'Prix PRO BTE'!D:D,0),10),"")</f>
        <v/>
      </c>
      <c r="W239" s="7">
        <f>+IFERROR(INDEX('Prix PRO PCS'!$1:$1048576,MATCH(E239,'Prix PRO PCS'!D:D,0),10),"")</f>
        <v>11.92</v>
      </c>
      <c r="X239" s="148" t="str">
        <f t="shared" si="14"/>
        <v>Oui</v>
      </c>
      <c r="Y239" s="24">
        <f>IFERROR(INDEX(LigneAchat!$1:$1048576,MATCH(E239,LigneAchat!D:D,0),5),"")</f>
        <v>44326</v>
      </c>
      <c r="Z239" s="22">
        <f>INDEX(Articles!$1:$1048576,MATCH(E239,Articles!D:D,0),21)</f>
        <v>578</v>
      </c>
      <c r="AA239" s="22">
        <f t="shared" si="18"/>
        <v>578</v>
      </c>
      <c r="AB239" s="22">
        <f>+INDEX(Articles!$1:$1048576,MATCH(E239,Articles!D:D,0),23)</f>
        <v>0</v>
      </c>
    </row>
    <row r="240" spans="2:28" ht="15.75">
      <c r="B240" s="8" t="str">
        <f>INDEX(Articles!$1:$1048576,MATCH(E240,Articles!D:D,0),6)</f>
        <v>1</v>
      </c>
      <c r="C240" s="8" t="str">
        <f>INDEX(Articles!$1:$1048576,MATCH(E240,Articles!D:D,0),7)</f>
        <v/>
      </c>
      <c r="D240" s="28" t="str">
        <f>HYPERLINK(INDEX(Articles!$1:$1048576,MATCH(E240,Articles!D:D,0),24),"Lien")</f>
        <v>Lien</v>
      </c>
      <c r="E240" s="3" t="s">
        <v>2225</v>
      </c>
      <c r="F240" s="18" t="str">
        <f>INDEX(Articles!$1:$1048576,MATCH(E240,Articles!D:D,0),5)</f>
        <v>BBE Ø100 FILET D'OR</v>
      </c>
      <c r="G240" s="18" t="str">
        <f>INDEX(Articles!$1:$1048576,MATCH(E240,Articles!D:D,0),8)</f>
        <v>BOMBE</v>
      </c>
      <c r="H240" s="18" t="str">
        <f>INDEX(Articles!$1:$1048576,MATCH(E240,Articles!D:D,0),9)</f>
        <v>SPHERIQUE</v>
      </c>
      <c r="I240" s="8">
        <f>INDEX(Articles!$1:$1048576,MATCH(E240,Articles!D:D,0),10)</f>
        <v>100</v>
      </c>
      <c r="J240" s="18" t="str">
        <f>INDEX(Articles!$1:$1048576,MATCH(E240,Articles!D:D,0),11)</f>
        <v>PLEUREUR</v>
      </c>
      <c r="K240" s="18" t="str">
        <f>INDEX(Articles!$1:$1048576,MATCH(E240,Articles!D:D,0),12)</f>
        <v>KAMURO</v>
      </c>
      <c r="L240" s="8" t="str">
        <f>INDEX(Articles!$1:$1048576,MATCH(E240,Articles!D:D,0),13)</f>
        <v>CN</v>
      </c>
      <c r="M240" s="8" t="str">
        <f>INDEX(Articles!$1:$1048576,MATCH(E240,Articles!D:D,0),14)</f>
        <v>F4</v>
      </c>
      <c r="N240" s="8" t="str">
        <f>INDEX(Articles!$1:$1048576,MATCH(E240,Articles!D:D,0),15)</f>
        <v>1.3G</v>
      </c>
      <c r="O240" s="8" t="str">
        <f>INDEX(Articles!$1:$1048576,MATCH(E240,Articles!D:D,0),16)</f>
        <v>1008-F4-69252665</v>
      </c>
      <c r="P240" s="8">
        <f>INDEX(Articles!$1:$1048576,MATCH(E240,Articles!D:D,0),17)*1000</f>
        <v>320</v>
      </c>
      <c r="Q240" s="8" t="str">
        <f>INDEX(Articles!$1:$1048576,MATCH(E240,Articles!D:D,0),18)</f>
        <v>3,5</v>
      </c>
      <c r="R240" s="8">
        <f>INDEX(Articles!$1:$1048576,MATCH(E240,Articles!D:D,0),19)</f>
        <v>100</v>
      </c>
      <c r="S240" s="2" t="str">
        <f>IF(INDEX('Unités CA'!$1:$1048576,MATCH(E240,'Unités CA'!D:D,0),5)=0,"",INDEX('Unités CA'!$1:$1048576,MATCH(E240,'Unités CA'!D:D,0),5))</f>
        <v>0030/CA</v>
      </c>
      <c r="T240" s="2" t="str">
        <f>IF(INDEX('Unités BTE'!$1:$1048576,MATCH(E240,'Unités CA'!D:D,0),5)=0,"",INDEX('Unités BTE'!$1:$1048576,MATCH(E240,'Unités CA'!D:D,0),5))</f>
        <v/>
      </c>
      <c r="U240" s="7">
        <f>IFERROR(INDEX('Prix PRO CA'!$1:$1048576,MATCH(E240,'Prix PRO CA'!D:D,0),10),"")</f>
        <v>256.93</v>
      </c>
      <c r="V240" s="7" t="str">
        <f>IFERROR(INDEX('Prix PRO CA'!$1:$1048576,MATCH(E240,'Prix PRO BTE'!D:D,0),10),"")</f>
        <v/>
      </c>
      <c r="W240" s="7">
        <f>+IFERROR(INDEX('Prix PRO PCS'!$1:$1048576,MATCH(E240,'Prix PRO PCS'!D:D,0),10),"")</f>
        <v>11.92</v>
      </c>
      <c r="X240" s="148" t="str">
        <f t="shared" si="14"/>
        <v>Oui</v>
      </c>
      <c r="Y240" s="24" t="str">
        <f>IFERROR(INDEX(LigneAchat!$1:$1048576,MATCH(E240,LigneAchat!D:D,0),5),"")</f>
        <v/>
      </c>
      <c r="Z240" s="22">
        <f>INDEX(Articles!$1:$1048576,MATCH(E240,Articles!D:D,0),21)</f>
        <v>2119</v>
      </c>
      <c r="AA240" s="22">
        <f t="shared" si="18"/>
        <v>2118</v>
      </c>
      <c r="AB240" s="22">
        <f>+INDEX(Articles!$1:$1048576,MATCH(E240,Articles!D:D,0),23)</f>
        <v>1</v>
      </c>
    </row>
    <row r="241" spans="2:28" ht="15.75">
      <c r="B241" s="8" t="str">
        <f>INDEX(Articles!$1:$1048576,MATCH(E241,Articles!D:D,0),6)</f>
        <v>1</v>
      </c>
      <c r="C241" s="8" t="str">
        <f>INDEX(Articles!$1:$1048576,MATCH(E241,Articles!D:D,0),7)</f>
        <v/>
      </c>
      <c r="D241" s="28" t="str">
        <f>HYPERLINK(INDEX(Articles!$1:$1048576,MATCH(E241,Articles!D:D,0),24),"Lien")</f>
        <v>Lien</v>
      </c>
      <c r="E241" s="3" t="s">
        <v>2228</v>
      </c>
      <c r="F241" s="18" t="str">
        <f>INDEX(Articles!$1:$1048576,MATCH(E241,Articles!D:D,0),5)</f>
        <v>BBE Ø100 FILET D'ARGENT</v>
      </c>
      <c r="G241" s="18" t="str">
        <f>INDEX(Articles!$1:$1048576,MATCH(E241,Articles!D:D,0),8)</f>
        <v>BOMBE</v>
      </c>
      <c r="H241" s="18" t="str">
        <f>INDEX(Articles!$1:$1048576,MATCH(E241,Articles!D:D,0),9)</f>
        <v>SPHERIQUE</v>
      </c>
      <c r="I241" s="8">
        <f>INDEX(Articles!$1:$1048576,MATCH(E241,Articles!D:D,0),10)</f>
        <v>100</v>
      </c>
      <c r="J241" s="18" t="str">
        <f>INDEX(Articles!$1:$1048576,MATCH(E241,Articles!D:D,0),11)</f>
        <v>PLEUREUR</v>
      </c>
      <c r="K241" s="18" t="str">
        <f>INDEX(Articles!$1:$1048576,MATCH(E241,Articles!D:D,0),12)</f>
        <v>ARGENT</v>
      </c>
      <c r="L241" s="8" t="str">
        <f>INDEX(Articles!$1:$1048576,MATCH(E241,Articles!D:D,0),13)</f>
        <v>CN</v>
      </c>
      <c r="M241" s="8" t="str">
        <f>INDEX(Articles!$1:$1048576,MATCH(E241,Articles!D:D,0),14)</f>
        <v>F4</v>
      </c>
      <c r="N241" s="8" t="str">
        <f>INDEX(Articles!$1:$1048576,MATCH(E241,Articles!D:D,0),15)</f>
        <v>1.3G</v>
      </c>
      <c r="O241" s="8" t="str">
        <f>INDEX(Articles!$1:$1048576,MATCH(E241,Articles!D:D,0),16)</f>
        <v>1008-F4-69252665</v>
      </c>
      <c r="P241" s="8">
        <f>INDEX(Articles!$1:$1048576,MATCH(E241,Articles!D:D,0),17)*1000</f>
        <v>320</v>
      </c>
      <c r="Q241" s="8" t="str">
        <f>INDEX(Articles!$1:$1048576,MATCH(E241,Articles!D:D,0),18)</f>
        <v>3,5</v>
      </c>
      <c r="R241" s="8">
        <f>INDEX(Articles!$1:$1048576,MATCH(E241,Articles!D:D,0),19)</f>
        <v>100</v>
      </c>
      <c r="S241" s="2" t="str">
        <f>IF(INDEX('Unités CA'!$1:$1048576,MATCH(E241,'Unités CA'!D:D,0),5)=0,"",INDEX('Unités CA'!$1:$1048576,MATCH(E241,'Unités CA'!D:D,0),5))</f>
        <v>0030/CA</v>
      </c>
      <c r="T241" s="2" t="str">
        <f>IF(INDEX('Unités BTE'!$1:$1048576,MATCH(E241,'Unités CA'!D:D,0),5)=0,"",INDEX('Unités BTE'!$1:$1048576,MATCH(E241,'Unités CA'!D:D,0),5))</f>
        <v/>
      </c>
      <c r="U241" s="7">
        <f>IFERROR(INDEX('Prix PRO CA'!$1:$1048576,MATCH(E241,'Prix PRO CA'!D:D,0),10),"")</f>
        <v>256.93</v>
      </c>
      <c r="V241" s="7" t="str">
        <f>IFERROR(INDEX('Prix PRO CA'!$1:$1048576,MATCH(E241,'Prix PRO BTE'!D:D,0),10),"")</f>
        <v/>
      </c>
      <c r="W241" s="7">
        <f>+IFERROR(INDEX('Prix PRO PCS'!$1:$1048576,MATCH(E241,'Prix PRO PCS'!D:D,0),10),"")</f>
        <v>11.92</v>
      </c>
      <c r="X241" s="148" t="str">
        <f t="shared" si="14"/>
        <v>Oui</v>
      </c>
      <c r="Y241" s="24" t="str">
        <f>IFERROR(INDEX(LigneAchat!$1:$1048576,MATCH(E241,LigneAchat!D:D,0),5),"")</f>
        <v/>
      </c>
      <c r="Z241" s="22">
        <f>INDEX(Articles!$1:$1048576,MATCH(E241,Articles!D:D,0),21)</f>
        <v>1497</v>
      </c>
      <c r="AA241" s="22">
        <f t="shared" si="18"/>
        <v>1491</v>
      </c>
      <c r="AB241" s="22">
        <f>+INDEX(Articles!$1:$1048576,MATCH(E241,Articles!D:D,0),23)</f>
        <v>6</v>
      </c>
    </row>
    <row r="242" spans="2:28" ht="15.75">
      <c r="B242" s="8" t="str">
        <f>INDEX(Articles!$1:$1048576,MATCH(E242,Articles!D:D,0),6)</f>
        <v>1</v>
      </c>
      <c r="C242" s="8" t="str">
        <f>INDEX(Articles!$1:$1048576,MATCH(E242,Articles!D:D,0),7)</f>
        <v/>
      </c>
      <c r="D242" s="28" t="str">
        <f>HYPERLINK(INDEX(Articles!$1:$1048576,MATCH(E242,Articles!D:D,0),24),"Lien")</f>
        <v>Lien</v>
      </c>
      <c r="E242" s="3" t="s">
        <v>2167</v>
      </c>
      <c r="F242" s="18" t="str">
        <f>INDEX(Articles!$1:$1048576,MATCH(E242,Articles!D:D,0),5)</f>
        <v>BBE Ø100 FILET D'OR + TC FILET D'OR</v>
      </c>
      <c r="G242" s="18" t="str">
        <f>INDEX(Articles!$1:$1048576,MATCH(E242,Articles!D:D,0),8)</f>
        <v>BOMBE</v>
      </c>
      <c r="H242" s="18" t="str">
        <f>INDEX(Articles!$1:$1048576,MATCH(E242,Articles!D:D,0),9)</f>
        <v>SPHERIQUE</v>
      </c>
      <c r="I242" s="8">
        <f>INDEX(Articles!$1:$1048576,MATCH(E242,Articles!D:D,0),10)</f>
        <v>100</v>
      </c>
      <c r="J242" s="18" t="str">
        <f>INDEX(Articles!$1:$1048576,MATCH(E242,Articles!D:D,0),11)</f>
        <v>PLEUREUR</v>
      </c>
      <c r="K242" s="18" t="str">
        <f>INDEX(Articles!$1:$1048576,MATCH(E242,Articles!D:D,0),12)</f>
        <v>KAMURO</v>
      </c>
      <c r="L242" s="8" t="str">
        <f>INDEX(Articles!$1:$1048576,MATCH(E242,Articles!D:D,0),13)</f>
        <v>CN</v>
      </c>
      <c r="M242" s="8" t="str">
        <f>INDEX(Articles!$1:$1048576,MATCH(E242,Articles!D:D,0),14)</f>
        <v>F4</v>
      </c>
      <c r="N242" s="8" t="str">
        <f>INDEX(Articles!$1:$1048576,MATCH(E242,Articles!D:D,0),15)</f>
        <v>1.3G</v>
      </c>
      <c r="O242" s="8" t="str">
        <f>INDEX(Articles!$1:$1048576,MATCH(E242,Articles!D:D,0),16)</f>
        <v>1008-F4-69252665</v>
      </c>
      <c r="P242" s="8">
        <f>INDEX(Articles!$1:$1048576,MATCH(E242,Articles!D:D,0),17)*1000</f>
        <v>320</v>
      </c>
      <c r="Q242" s="8" t="str">
        <f>INDEX(Articles!$1:$1048576,MATCH(E242,Articles!D:D,0),18)</f>
        <v>3,5</v>
      </c>
      <c r="R242" s="8">
        <f>INDEX(Articles!$1:$1048576,MATCH(E242,Articles!D:D,0),19)</f>
        <v>100</v>
      </c>
      <c r="S242" s="2" t="str">
        <f>IF(INDEX('Unités CA'!$1:$1048576,MATCH(E242,'Unités CA'!D:D,0),5)=0,"",INDEX('Unités CA'!$1:$1048576,MATCH(E242,'Unités CA'!D:D,0),5))</f>
        <v>0030/CA</v>
      </c>
      <c r="T242" s="2" t="str">
        <f>IF(INDEX('Unités BTE'!$1:$1048576,MATCH(E242,'Unités CA'!D:D,0),5)=0,"",INDEX('Unités BTE'!$1:$1048576,MATCH(E242,'Unités CA'!D:D,0),5))</f>
        <v/>
      </c>
      <c r="U242" s="7">
        <f>IFERROR(INDEX('Prix PRO CA'!$1:$1048576,MATCH(E242,'Prix PRO CA'!D:D,0),10),"")</f>
        <v>294.82</v>
      </c>
      <c r="V242" s="7" t="str">
        <f>IFERROR(INDEX('Prix PRO CA'!$1:$1048576,MATCH(E242,'Prix PRO BTE'!D:D,0),10),"")</f>
        <v/>
      </c>
      <c r="W242" s="7">
        <f>+IFERROR(INDEX('Prix PRO PCS'!$1:$1048576,MATCH(E242,'Prix PRO PCS'!D:D,0),10),"")</f>
        <v>12.33</v>
      </c>
      <c r="X242" s="148" t="str">
        <f t="shared" si="14"/>
        <v>Non</v>
      </c>
      <c r="Y242" s="24">
        <f>IFERROR(INDEX(LigneAchat!$1:$1048576,MATCH(E242,LigneAchat!D:D,0),5),"")</f>
        <v>44287</v>
      </c>
      <c r="Z242" s="22">
        <f>INDEX(Articles!$1:$1048576,MATCH(E242,Articles!D:D,0),21)</f>
        <v>1</v>
      </c>
      <c r="AA242" s="22">
        <f t="shared" si="18"/>
        <v>-86</v>
      </c>
      <c r="AB242" s="22">
        <f>+INDEX(Articles!$1:$1048576,MATCH(E242,Articles!D:D,0),23)</f>
        <v>87</v>
      </c>
    </row>
    <row r="243" spans="2:28" ht="15.75">
      <c r="B243" s="8" t="str">
        <f>INDEX(Articles!$1:$1048576,MATCH(E243,Articles!D:D,0),6)</f>
        <v>1</v>
      </c>
      <c r="C243" s="8" t="str">
        <f>INDEX(Articles!$1:$1048576,MATCH(E243,Articles!D:D,0),7)</f>
        <v/>
      </c>
      <c r="D243" s="28" t="str">
        <f>HYPERLINK(INDEX(Articles!$1:$1048576,MATCH(E243,Articles!D:D,0),24),"Lien")</f>
        <v>Lien</v>
      </c>
      <c r="E243" s="3" t="s">
        <v>2313</v>
      </c>
      <c r="F243" s="18" t="str">
        <f>INDEX(Articles!$1:$1048576,MATCH(E243,Articles!D:D,0),5)</f>
        <v>BBE Ø100 FILET D'OR + TC FILET D'OR</v>
      </c>
      <c r="G243" s="18" t="str">
        <f>INDEX(Articles!$1:$1048576,MATCH(E243,Articles!D:D,0),8)</f>
        <v>BOMBE</v>
      </c>
      <c r="H243" s="18" t="str">
        <f>INDEX(Articles!$1:$1048576,MATCH(E243,Articles!D:D,0),9)</f>
        <v>SPHERIQUE</v>
      </c>
      <c r="I243" s="8">
        <f>INDEX(Articles!$1:$1048576,MATCH(E243,Articles!D:D,0),10)</f>
        <v>100</v>
      </c>
      <c r="J243" s="18" t="str">
        <f>INDEX(Articles!$1:$1048576,MATCH(E243,Articles!D:D,0),11)</f>
        <v>PLEUREUR</v>
      </c>
      <c r="K243" s="18" t="str">
        <f>INDEX(Articles!$1:$1048576,MATCH(E243,Articles!D:D,0),12)</f>
        <v>KAMURO</v>
      </c>
      <c r="L243" s="8" t="str">
        <f>INDEX(Articles!$1:$1048576,MATCH(E243,Articles!D:D,0),13)</f>
        <v>CN</v>
      </c>
      <c r="M243" s="8" t="str">
        <f>INDEX(Articles!$1:$1048576,MATCH(E243,Articles!D:D,0),14)</f>
        <v>F4</v>
      </c>
      <c r="N243" s="8" t="str">
        <f>INDEX(Articles!$1:$1048576,MATCH(E243,Articles!D:D,0),15)</f>
        <v>1.3G</v>
      </c>
      <c r="O243" s="8" t="str">
        <f>INDEX(Articles!$1:$1048576,MATCH(E243,Articles!D:D,0),16)</f>
        <v>1008-F4-69252665</v>
      </c>
      <c r="P243" s="8">
        <f>INDEX(Articles!$1:$1048576,MATCH(E243,Articles!D:D,0),17)*1000</f>
        <v>350</v>
      </c>
      <c r="Q243" s="8" t="str">
        <f>INDEX(Articles!$1:$1048576,MATCH(E243,Articles!D:D,0),18)</f>
        <v>3,5</v>
      </c>
      <c r="R243" s="8">
        <f>INDEX(Articles!$1:$1048576,MATCH(E243,Articles!D:D,0),19)</f>
        <v>100</v>
      </c>
      <c r="S243" s="2" t="str">
        <f>IF(INDEX('Unités CA'!$1:$1048576,MATCH(E243,'Unités CA'!D:D,0),5)=0,"",INDEX('Unités CA'!$1:$1048576,MATCH(E243,'Unités CA'!D:D,0),5))</f>
        <v>0030/CA</v>
      </c>
      <c r="T243" s="2" t="str">
        <f>IF(INDEX('Unités BTE'!$1:$1048576,MATCH(E243,'Unités CA'!D:D,0),5)=0,"",INDEX('Unités BTE'!$1:$1048576,MATCH(E243,'Unités CA'!D:D,0),5))</f>
        <v/>
      </c>
      <c r="U243" s="7">
        <f>IFERROR(INDEX('Prix PRO CA'!$1:$1048576,MATCH(E243,'Prix PRO CA'!D:D,0),10),"")</f>
        <v>294.89999999999998</v>
      </c>
      <c r="V243" s="7" t="str">
        <f>IFERROR(INDEX('Prix PRO CA'!$1:$1048576,MATCH(E243,'Prix PRO BTE'!D:D,0),10),"")</f>
        <v/>
      </c>
      <c r="W243" s="7">
        <f>+IFERROR(INDEX('Prix PRO PCS'!$1:$1048576,MATCH(E243,'Prix PRO PCS'!D:D,0),10),"")</f>
        <v>12.33</v>
      </c>
      <c r="X243" s="148" t="str">
        <f t="shared" si="14"/>
        <v>Oui</v>
      </c>
      <c r="Y243" s="24">
        <f>IFERROR(INDEX(LigneAchat!$1:$1048576,MATCH(E243,LigneAchat!D:D,0),5),"")</f>
        <v>44287</v>
      </c>
      <c r="Z243" s="22">
        <f>INDEX(Articles!$1:$1048576,MATCH(E243,Articles!D:D,0),21)</f>
        <v>32</v>
      </c>
      <c r="AA243" s="22">
        <f t="shared" si="18"/>
        <v>27</v>
      </c>
      <c r="AB243" s="22">
        <f>+INDEX(Articles!$1:$1048576,MATCH(E243,Articles!D:D,0),23)</f>
        <v>5</v>
      </c>
    </row>
    <row r="244" spans="2:28" ht="15.75">
      <c r="B244" s="8" t="str">
        <f>INDEX(Articles!$1:$1048576,MATCH(E244,Articles!D:D,0),6)</f>
        <v>1</v>
      </c>
      <c r="C244" s="8" t="str">
        <f>INDEX(Articles!$1:$1048576,MATCH(E244,Articles!D:D,0),7)</f>
        <v/>
      </c>
      <c r="D244" s="28" t="str">
        <f>HYPERLINK(INDEX(Articles!$1:$1048576,MATCH(E244,Articles!D:D,0),24),"Lien")</f>
        <v>Lien</v>
      </c>
      <c r="E244" s="3" t="s">
        <v>2316</v>
      </c>
      <c r="F244" s="18" t="str">
        <f>INDEX(Articles!$1:$1048576,MATCH(E244,Articles!D:D,0),5)</f>
        <v>BBE Ø100 FILET D'OR À BLEU + TC FILET D'OR</v>
      </c>
      <c r="G244" s="18" t="str">
        <f>INDEX(Articles!$1:$1048576,MATCH(E244,Articles!D:D,0),8)</f>
        <v>BOMBE</v>
      </c>
      <c r="H244" s="18" t="str">
        <f>INDEX(Articles!$1:$1048576,MATCH(E244,Articles!D:D,0),9)</f>
        <v>SPHERIQUE</v>
      </c>
      <c r="I244" s="8">
        <f>INDEX(Articles!$1:$1048576,MATCH(E244,Articles!D:D,0),10)</f>
        <v>100</v>
      </c>
      <c r="J244" s="18" t="str">
        <f>INDEX(Articles!$1:$1048576,MATCH(E244,Articles!D:D,0),11)</f>
        <v>PLEUREUR</v>
      </c>
      <c r="K244" s="18" t="str">
        <f>INDEX(Articles!$1:$1048576,MATCH(E244,Articles!D:D,0),12)</f>
        <v>KAMURO</v>
      </c>
      <c r="L244" s="8" t="str">
        <f>INDEX(Articles!$1:$1048576,MATCH(E244,Articles!D:D,0),13)</f>
        <v>CN</v>
      </c>
      <c r="M244" s="8" t="str">
        <f>INDEX(Articles!$1:$1048576,MATCH(E244,Articles!D:D,0),14)</f>
        <v>F4</v>
      </c>
      <c r="N244" s="8" t="str">
        <f>INDEX(Articles!$1:$1048576,MATCH(E244,Articles!D:D,0),15)</f>
        <v>1.3G</v>
      </c>
      <c r="O244" s="8" t="str">
        <f>INDEX(Articles!$1:$1048576,MATCH(E244,Articles!D:D,0),16)</f>
        <v>1008-F4-69252665</v>
      </c>
      <c r="P244" s="8">
        <f>INDEX(Articles!$1:$1048576,MATCH(E244,Articles!D:D,0),17)*1000</f>
        <v>320</v>
      </c>
      <c r="Q244" s="8" t="str">
        <f>INDEX(Articles!$1:$1048576,MATCH(E244,Articles!D:D,0),18)</f>
        <v>3,5</v>
      </c>
      <c r="R244" s="8">
        <f>INDEX(Articles!$1:$1048576,MATCH(E244,Articles!D:D,0),19)</f>
        <v>100</v>
      </c>
      <c r="S244" s="2" t="str">
        <f>IF(INDEX('Unités CA'!$1:$1048576,MATCH(E244,'Unités CA'!D:D,0),5)=0,"",INDEX('Unités CA'!$1:$1048576,MATCH(E244,'Unités CA'!D:D,0),5))</f>
        <v>0030/CA</v>
      </c>
      <c r="T244" s="2" t="str">
        <f>IF(INDEX('Unités BTE'!$1:$1048576,MATCH(E244,'Unités CA'!D:D,0),5)=0,"",INDEX('Unités BTE'!$1:$1048576,MATCH(E244,'Unités CA'!D:D,0),5))</f>
        <v/>
      </c>
      <c r="U244" s="7">
        <f>IFERROR(INDEX('Prix PRO CA'!$1:$1048576,MATCH(E244,'Prix PRO CA'!D:D,0),10),"")</f>
        <v>353.78</v>
      </c>
      <c r="V244" s="7" t="str">
        <f>IFERROR(INDEX('Prix PRO CA'!$1:$1048576,MATCH(E244,'Prix PRO BTE'!D:D,0),10),"")</f>
        <v/>
      </c>
      <c r="W244" s="7">
        <f>+IFERROR(INDEX('Prix PRO PCS'!$1:$1048576,MATCH(E244,'Prix PRO PCS'!D:D,0),10),"")</f>
        <v>12.33</v>
      </c>
      <c r="X244" s="148" t="str">
        <f t="shared" si="14"/>
        <v>Non</v>
      </c>
      <c r="Y244" s="24">
        <f>IFERROR(INDEX(LigneAchat!$1:$1048576,MATCH(E244,LigneAchat!D:D,0),5),"")</f>
        <v>44287</v>
      </c>
      <c r="Z244" s="22">
        <f>INDEX(Articles!$1:$1048576,MATCH(E244,Articles!D:D,0),21)</f>
        <v>0</v>
      </c>
      <c r="AA244" s="22">
        <f t="shared" si="18"/>
        <v>-24</v>
      </c>
      <c r="AB244" s="22">
        <f>+INDEX(Articles!$1:$1048576,MATCH(E244,Articles!D:D,0),23)</f>
        <v>24</v>
      </c>
    </row>
    <row r="245" spans="2:28" ht="15.75">
      <c r="B245" s="8" t="str">
        <f>INDEX(Articles!$1:$1048576,MATCH(E245,Articles!D:D,0),6)</f>
        <v>1</v>
      </c>
      <c r="C245" s="8" t="str">
        <f>INDEX(Articles!$1:$1048576,MATCH(E245,Articles!D:D,0),7)</f>
        <v/>
      </c>
      <c r="D245" s="28" t="str">
        <f>HYPERLINK(INDEX(Articles!$1:$1048576,MATCH(E245,Articles!D:D,0),24),"Lien")</f>
        <v>Lien</v>
      </c>
      <c r="E245" s="3" t="s">
        <v>2185</v>
      </c>
      <c r="F245" s="18" t="str">
        <f>INDEX(Articles!$1:$1048576,MATCH(E245,Articles!D:D,0),5)</f>
        <v>BBE Ø100 FILET D'OR PISTIL FRISSON + TC FILET D'OR</v>
      </c>
      <c r="G245" s="18" t="str">
        <f>INDEX(Articles!$1:$1048576,MATCH(E245,Articles!D:D,0),8)</f>
        <v>BOMBE</v>
      </c>
      <c r="H245" s="18" t="str">
        <f>INDEX(Articles!$1:$1048576,MATCH(E245,Articles!D:D,0),9)</f>
        <v>SPHERIQUE</v>
      </c>
      <c r="I245" s="8">
        <f>INDEX(Articles!$1:$1048576,MATCH(E245,Articles!D:D,0),10)</f>
        <v>100</v>
      </c>
      <c r="J245" s="18" t="str">
        <f>INDEX(Articles!$1:$1048576,MATCH(E245,Articles!D:D,0),11)</f>
        <v>CREPITANT</v>
      </c>
      <c r="K245" s="18" t="str">
        <f>INDEX(Articles!$1:$1048576,MATCH(E245,Articles!D:D,0),12)</f>
        <v>KAMURO</v>
      </c>
      <c r="L245" s="8" t="str">
        <f>INDEX(Articles!$1:$1048576,MATCH(E245,Articles!D:D,0),13)</f>
        <v>CN</v>
      </c>
      <c r="M245" s="8" t="str">
        <f>INDEX(Articles!$1:$1048576,MATCH(E245,Articles!D:D,0),14)</f>
        <v>F4</v>
      </c>
      <c r="N245" s="8" t="str">
        <f>INDEX(Articles!$1:$1048576,MATCH(E245,Articles!D:D,0),15)</f>
        <v>1.3G</v>
      </c>
      <c r="O245" s="8" t="str">
        <f>INDEX(Articles!$1:$1048576,MATCH(E245,Articles!D:D,0),16)</f>
        <v>1008-F4-69252665</v>
      </c>
      <c r="P245" s="8">
        <f>INDEX(Articles!$1:$1048576,MATCH(E245,Articles!D:D,0),17)*1000</f>
        <v>345</v>
      </c>
      <c r="Q245" s="8" t="str">
        <f>INDEX(Articles!$1:$1048576,MATCH(E245,Articles!D:D,0),18)</f>
        <v>3,5</v>
      </c>
      <c r="R245" s="8">
        <f>INDEX(Articles!$1:$1048576,MATCH(E245,Articles!D:D,0),19)</f>
        <v>100</v>
      </c>
      <c r="S245" s="2" t="str">
        <f>IF(INDEX('Unités CA'!$1:$1048576,MATCH(E245,'Unités CA'!D:D,0),5)=0,"",INDEX('Unités CA'!$1:$1048576,MATCH(E245,'Unités CA'!D:D,0),5))</f>
        <v>0030/CA</v>
      </c>
      <c r="T245" s="2" t="str">
        <f>IF(INDEX('Unités BTE'!$1:$1048576,MATCH(E245,'Unités CA'!D:D,0),5)=0,"",INDEX('Unités BTE'!$1:$1048576,MATCH(E245,'Unités CA'!D:D,0),5))</f>
        <v/>
      </c>
      <c r="U245" s="7">
        <f>IFERROR(INDEX('Prix PRO CA'!$1:$1048576,MATCH(E245,'Prix PRO CA'!D:D,0),10),"")</f>
        <v>304.49</v>
      </c>
      <c r="V245" s="7" t="str">
        <f>IFERROR(INDEX('Prix PRO CA'!$1:$1048576,MATCH(E245,'Prix PRO BTE'!D:D,0),10),"")</f>
        <v/>
      </c>
      <c r="W245" s="7">
        <f>+IFERROR(INDEX('Prix PRO PCS'!$1:$1048576,MATCH(E245,'Prix PRO PCS'!D:D,0),10),"")</f>
        <v>13.27</v>
      </c>
      <c r="X245" s="148" t="str">
        <f t="shared" si="14"/>
        <v>Oui</v>
      </c>
      <c r="Y245" s="24" t="str">
        <f>IFERROR(INDEX(LigneAchat!$1:$1048576,MATCH(E245,LigneAchat!D:D,0),5),"")</f>
        <v/>
      </c>
      <c r="Z245" s="22">
        <f>INDEX(Articles!$1:$1048576,MATCH(E245,Articles!D:D,0),21)</f>
        <v>642</v>
      </c>
      <c r="AA245" s="22">
        <f t="shared" si="18"/>
        <v>642</v>
      </c>
      <c r="AB245" s="22">
        <f>+INDEX(Articles!$1:$1048576,MATCH(E245,Articles!D:D,0),23)</f>
        <v>0</v>
      </c>
    </row>
    <row r="246" spans="2:28" ht="15.75">
      <c r="B246" s="8" t="str">
        <f>INDEX(Articles!$1:$1048576,MATCH(E246,Articles!D:D,0),6)</f>
        <v>1</v>
      </c>
      <c r="C246" s="8" t="str">
        <f>INDEX(Articles!$1:$1048576,MATCH(E246,Articles!D:D,0),7)</f>
        <v/>
      </c>
      <c r="D246" s="28" t="str">
        <f>HYPERLINK(INDEX(Articles!$1:$1048576,MATCH(E246,Articles!D:D,0),24),"Lien")</f>
        <v>Lien</v>
      </c>
      <c r="E246" s="3" t="s">
        <v>1981</v>
      </c>
      <c r="F246" s="18" t="str">
        <f>INDEX(Articles!$1:$1048576,MATCH(E246,Articles!D:D,0),5)</f>
        <v>BBE Ø100 ARAIGNÉE FILET D'OR</v>
      </c>
      <c r="G246" s="18" t="str">
        <f>INDEX(Articles!$1:$1048576,MATCH(E246,Articles!D:D,0),8)</f>
        <v>BOMBE</v>
      </c>
      <c r="H246" s="18" t="str">
        <f>INDEX(Articles!$1:$1048576,MATCH(E246,Articles!D:D,0),9)</f>
        <v>SPHERIQUE</v>
      </c>
      <c r="I246" s="8">
        <f>INDEX(Articles!$1:$1048576,MATCH(E246,Articles!D:D,0),10)</f>
        <v>100</v>
      </c>
      <c r="J246" s="18" t="str">
        <f>INDEX(Articles!$1:$1048576,MATCH(E246,Articles!D:D,0),11)</f>
        <v>PLEUREUR</v>
      </c>
      <c r="K246" s="18" t="str">
        <f>INDEX(Articles!$1:$1048576,MATCH(E246,Articles!D:D,0),12)</f>
        <v>KAMURO</v>
      </c>
      <c r="L246" s="8" t="str">
        <f>INDEX(Articles!$1:$1048576,MATCH(E246,Articles!D:D,0),13)</f>
        <v>CN</v>
      </c>
      <c r="M246" s="8" t="str">
        <f>INDEX(Articles!$1:$1048576,MATCH(E246,Articles!D:D,0),14)</f>
        <v>F4</v>
      </c>
      <c r="N246" s="8" t="str">
        <f>INDEX(Articles!$1:$1048576,MATCH(E246,Articles!D:D,0),15)</f>
        <v>1.3G</v>
      </c>
      <c r="O246" s="8" t="str">
        <f>INDEX(Articles!$1:$1048576,MATCH(E246,Articles!D:D,0),16)</f>
        <v>1008-F4-69246117</v>
      </c>
      <c r="P246" s="8">
        <f>INDEX(Articles!$1:$1048576,MATCH(E246,Articles!D:D,0),17)*1000</f>
        <v>190</v>
      </c>
      <c r="Q246" s="8" t="str">
        <f>INDEX(Articles!$1:$1048576,MATCH(E246,Articles!D:D,0),18)</f>
        <v>3,5</v>
      </c>
      <c r="R246" s="8">
        <f>INDEX(Articles!$1:$1048576,MATCH(E246,Articles!D:D,0),19)</f>
        <v>100</v>
      </c>
      <c r="S246" s="2" t="str">
        <f>IF(INDEX('Unités CA'!$1:$1048576,MATCH(E246,'Unités CA'!D:D,0),5)=0,"",INDEX('Unités CA'!$1:$1048576,MATCH(E246,'Unités CA'!D:D,0),5))</f>
        <v>0030/CA</v>
      </c>
      <c r="T246" s="2" t="str">
        <f>IF(INDEX('Unités BTE'!$1:$1048576,MATCH(E246,'Unités CA'!D:D,0),5)=0,"",INDEX('Unités BTE'!$1:$1048576,MATCH(E246,'Unités CA'!D:D,0),5))</f>
        <v/>
      </c>
      <c r="U246" s="7">
        <f>IFERROR(INDEX('Prix PRO CA'!$1:$1048576,MATCH(E246,'Prix PRO CA'!D:D,0),10),"")</f>
        <v>238.6</v>
      </c>
      <c r="V246" s="7" t="str">
        <f>IFERROR(INDEX('Prix PRO CA'!$1:$1048576,MATCH(E246,'Prix PRO BTE'!D:D,0),10),"")</f>
        <v/>
      </c>
      <c r="W246" s="7">
        <f>+IFERROR(INDEX('Prix PRO PCS'!$1:$1048576,MATCH(E246,'Prix PRO PCS'!D:D,0),10),"")</f>
        <v>11.65</v>
      </c>
      <c r="X246" s="148" t="str">
        <f t="shared" si="14"/>
        <v>Oui</v>
      </c>
      <c r="Y246" s="24" t="str">
        <f>IFERROR(INDEX(LigneAchat!$1:$1048576,MATCH(E246,LigneAchat!D:D,0),5),"")</f>
        <v/>
      </c>
      <c r="Z246" s="22">
        <f>INDEX(Articles!$1:$1048576,MATCH(E246,Articles!D:D,0),21)</f>
        <v>115</v>
      </c>
      <c r="AA246" s="22">
        <f t="shared" si="18"/>
        <v>114</v>
      </c>
      <c r="AB246" s="22">
        <f>+INDEX(Articles!$1:$1048576,MATCH(E246,Articles!D:D,0),23)</f>
        <v>1</v>
      </c>
    </row>
    <row r="247" spans="2:28" ht="15.75">
      <c r="B247" s="8" t="str">
        <f>INDEX(Articles!$1:$1048576,MATCH(E247,Articles!D:D,0),6)</f>
        <v>1</v>
      </c>
      <c r="C247" s="8" t="str">
        <f>INDEX(Articles!$1:$1048576,MATCH(E247,Articles!D:D,0),7)</f>
        <v/>
      </c>
      <c r="D247" s="28" t="str">
        <f>HYPERLINK(INDEX(Articles!$1:$1048576,MATCH(E247,Articles!D:D,0),24),"Lien")</f>
        <v>Lien</v>
      </c>
      <c r="E247" s="3" t="s">
        <v>2048</v>
      </c>
      <c r="F247" s="18" t="str">
        <f>INDEX(Articles!$1:$1048576,MATCH(E247,Articles!D:D,0),5)</f>
        <v>BBE Ø100 ARAIGNÉE FILET OR</v>
      </c>
      <c r="G247" s="18" t="str">
        <f>INDEX(Articles!$1:$1048576,MATCH(E247,Articles!D:D,0),8)</f>
        <v>BOMBE</v>
      </c>
      <c r="H247" s="18" t="str">
        <f>INDEX(Articles!$1:$1048576,MATCH(E247,Articles!D:D,0),9)</f>
        <v>SPHERIQUE</v>
      </c>
      <c r="I247" s="8">
        <f>INDEX(Articles!$1:$1048576,MATCH(E247,Articles!D:D,0),10)</f>
        <v>100</v>
      </c>
      <c r="J247" s="18" t="str">
        <f>INDEX(Articles!$1:$1048576,MATCH(E247,Articles!D:D,0),11)</f>
        <v>PLEUREUR</v>
      </c>
      <c r="K247" s="18" t="str">
        <f>INDEX(Articles!$1:$1048576,MATCH(E247,Articles!D:D,0),12)</f>
        <v>KAMURO</v>
      </c>
      <c r="L247" s="8" t="str">
        <f>INDEX(Articles!$1:$1048576,MATCH(E247,Articles!D:D,0),13)</f>
        <v>CN</v>
      </c>
      <c r="M247" s="8" t="str">
        <f>INDEX(Articles!$1:$1048576,MATCH(E247,Articles!D:D,0),14)</f>
        <v>F4</v>
      </c>
      <c r="N247" s="8" t="str">
        <f>INDEX(Articles!$1:$1048576,MATCH(E247,Articles!D:D,0),15)</f>
        <v>1.3G</v>
      </c>
      <c r="O247" s="8" t="str">
        <f>INDEX(Articles!$1:$1048576,MATCH(E247,Articles!D:D,0),16)</f>
        <v>1008-F4-69245227</v>
      </c>
      <c r="P247" s="8">
        <f>INDEX(Articles!$1:$1048576,MATCH(E247,Articles!D:D,0),17)*1000</f>
        <v>304</v>
      </c>
      <c r="Q247" s="8" t="str">
        <f>INDEX(Articles!$1:$1048576,MATCH(E247,Articles!D:D,0),18)</f>
        <v>3,5</v>
      </c>
      <c r="R247" s="8">
        <f>INDEX(Articles!$1:$1048576,MATCH(E247,Articles!D:D,0),19)</f>
        <v>100</v>
      </c>
      <c r="S247" s="2" t="str">
        <f>IF(INDEX('Unités CA'!$1:$1048576,MATCH(E247,'Unités CA'!D:D,0),5)=0,"",INDEX('Unités CA'!$1:$1048576,MATCH(E247,'Unités CA'!D:D,0),5))</f>
        <v>0030/CA</v>
      </c>
      <c r="T247" s="2" t="str">
        <f>IF(INDEX('Unités BTE'!$1:$1048576,MATCH(E247,'Unités CA'!D:D,0),5)=0,"",INDEX('Unités BTE'!$1:$1048576,MATCH(E247,'Unités CA'!D:D,0),5))</f>
        <v/>
      </c>
      <c r="U247" s="7">
        <f>IFERROR(INDEX('Prix PRO CA'!$1:$1048576,MATCH(E247,'Prix PRO CA'!D:D,0),10),"")</f>
        <v>238.6</v>
      </c>
      <c r="V247" s="7" t="str">
        <f>IFERROR(INDEX('Prix PRO CA'!$1:$1048576,MATCH(E247,'Prix PRO BTE'!D:D,0),10),"")</f>
        <v/>
      </c>
      <c r="W247" s="7">
        <f>+IFERROR(INDEX('Prix PRO PCS'!$1:$1048576,MATCH(E247,'Prix PRO PCS'!D:D,0),10),"")</f>
        <v>11.65</v>
      </c>
      <c r="X247" s="148" t="str">
        <f t="shared" ref="X247:X310" si="19">IF(B247="OPPORTUNITE",AA247,IF(AA247&lt;=0,"Non",IF(AA247&gt;10,"Oui","Inf à 10")))</f>
        <v>Oui</v>
      </c>
      <c r="Y247" s="24">
        <f>IFERROR(INDEX(LigneAchat!$1:$1048576,MATCH(E247,LigneAchat!D:D,0),5),"")</f>
        <v>44326</v>
      </c>
      <c r="Z247" s="22">
        <f>INDEX(Articles!$1:$1048576,MATCH(E247,Articles!D:D,0),21)</f>
        <v>78</v>
      </c>
      <c r="AA247" s="22">
        <f t="shared" si="18"/>
        <v>78</v>
      </c>
      <c r="AB247" s="22">
        <f>+INDEX(Articles!$1:$1048576,MATCH(E247,Articles!D:D,0),23)</f>
        <v>0</v>
      </c>
    </row>
    <row r="248" spans="2:28" ht="15.75">
      <c r="B248" s="8" t="str">
        <f>INDEX(Articles!$1:$1048576,MATCH(E248,Articles!D:D,0),6)</f>
        <v>1</v>
      </c>
      <c r="C248" s="8" t="str">
        <f>INDEX(Articles!$1:$1048576,MATCH(E248,Articles!D:D,0),7)</f>
        <v/>
      </c>
      <c r="D248" s="28" t="str">
        <f>HYPERLINK(INDEX(Articles!$1:$1048576,MATCH(E248,Articles!D:D,0),24),"Lien")</f>
        <v>Lien</v>
      </c>
      <c r="E248" s="3" t="s">
        <v>2188</v>
      </c>
      <c r="F248" s="18" t="str">
        <f>INDEX(Articles!$1:$1048576,MATCH(E248,Articles!D:D,0),5)</f>
        <v>BBE Ø100 CASCADE FILET D'ARGENT</v>
      </c>
      <c r="G248" s="18" t="str">
        <f>INDEX(Articles!$1:$1048576,MATCH(E248,Articles!D:D,0),8)</f>
        <v>BOMBE</v>
      </c>
      <c r="H248" s="18" t="str">
        <f>INDEX(Articles!$1:$1048576,MATCH(E248,Articles!D:D,0),9)</f>
        <v>SPHERIQUE</v>
      </c>
      <c r="I248" s="8">
        <f>INDEX(Articles!$1:$1048576,MATCH(E248,Articles!D:D,0),10)</f>
        <v>100</v>
      </c>
      <c r="J248" s="18" t="str">
        <f>INDEX(Articles!$1:$1048576,MATCH(E248,Articles!D:D,0),11)</f>
        <v>PLEUREUR</v>
      </c>
      <c r="K248" s="18" t="str">
        <f>INDEX(Articles!$1:$1048576,MATCH(E248,Articles!D:D,0),12)</f>
        <v>ARGENT</v>
      </c>
      <c r="L248" s="8" t="str">
        <f>INDEX(Articles!$1:$1048576,MATCH(E248,Articles!D:D,0),13)</f>
        <v>CN</v>
      </c>
      <c r="M248" s="8" t="str">
        <f>INDEX(Articles!$1:$1048576,MATCH(E248,Articles!D:D,0),14)</f>
        <v>F4</v>
      </c>
      <c r="N248" s="8" t="str">
        <f>INDEX(Articles!$1:$1048576,MATCH(E248,Articles!D:D,0),15)</f>
        <v>1.3G</v>
      </c>
      <c r="O248" s="8" t="str">
        <f>INDEX(Articles!$1:$1048576,MATCH(E248,Articles!D:D,0),16)</f>
        <v>1008-F4-69252664</v>
      </c>
      <c r="P248" s="8">
        <f>INDEX(Articles!$1:$1048576,MATCH(E248,Articles!D:D,0),17)*1000</f>
        <v>320</v>
      </c>
      <c r="Q248" s="8" t="str">
        <f>INDEX(Articles!$1:$1048576,MATCH(E248,Articles!D:D,0),18)</f>
        <v>3,5</v>
      </c>
      <c r="R248" s="8">
        <f>INDEX(Articles!$1:$1048576,MATCH(E248,Articles!D:D,0),19)</f>
        <v>100</v>
      </c>
      <c r="S248" s="2" t="str">
        <f>IF(INDEX('Unités CA'!$1:$1048576,MATCH(E248,'Unités CA'!D:D,0),5)=0,"",INDEX('Unités CA'!$1:$1048576,MATCH(E248,'Unités CA'!D:D,0),5))</f>
        <v>0030/CA</v>
      </c>
      <c r="T248" s="2" t="str">
        <f>IF(INDEX('Unités BTE'!$1:$1048576,MATCH(E248,'Unités CA'!D:D,0),5)=0,"",INDEX('Unités BTE'!$1:$1048576,MATCH(E248,'Unités CA'!D:D,0),5))</f>
        <v/>
      </c>
      <c r="U248" s="7">
        <f>IFERROR(INDEX('Prix PRO CA'!$1:$1048576,MATCH(E248,'Prix PRO CA'!D:D,0),10),"")</f>
        <v>278.33999999999997</v>
      </c>
      <c r="V248" s="7" t="str">
        <f>IFERROR(INDEX('Prix PRO CA'!$1:$1048576,MATCH(E248,'Prix PRO BTE'!D:D,0),10),"")</f>
        <v/>
      </c>
      <c r="W248" s="7">
        <f>+IFERROR(INDEX('Prix PRO PCS'!$1:$1048576,MATCH(E248,'Prix PRO PCS'!D:D,0),10),"")</f>
        <v>12.9</v>
      </c>
      <c r="X248" s="148" t="str">
        <f t="shared" si="19"/>
        <v>Oui</v>
      </c>
      <c r="Y248" s="24" t="str">
        <f>IFERROR(INDEX(LigneAchat!$1:$1048576,MATCH(E248,LigneAchat!D:D,0),5),"")</f>
        <v/>
      </c>
      <c r="Z248" s="22">
        <f>INDEX(Articles!$1:$1048576,MATCH(E248,Articles!D:D,0),21)</f>
        <v>416</v>
      </c>
      <c r="AA248" s="22">
        <f t="shared" si="18"/>
        <v>410</v>
      </c>
      <c r="AB248" s="22">
        <f>+INDEX(Articles!$1:$1048576,MATCH(E248,Articles!D:D,0),23)</f>
        <v>6</v>
      </c>
    </row>
    <row r="249" spans="2:28" ht="15.75">
      <c r="B249" s="8" t="str">
        <f>INDEX(Articles!$1:$1048576,MATCH(E249,Articles!D:D,0),6)</f>
        <v>1</v>
      </c>
      <c r="C249" s="8" t="str">
        <f>INDEX(Articles!$1:$1048576,MATCH(E249,Articles!D:D,0),7)</f>
        <v/>
      </c>
      <c r="D249" s="28" t="str">
        <f>HYPERLINK(INDEX(Articles!$1:$1048576,MATCH(E249,Articles!D:D,0),24),"Lien")</f>
        <v>Lien</v>
      </c>
      <c r="E249" s="3" t="s">
        <v>2517</v>
      </c>
      <c r="F249" s="18" t="str">
        <f>INDEX(Articles!$1:$1048576,MATCH(E249,Articles!D:D,0),5)</f>
        <v>BBE Ø100 CASCADE FILET D'OR</v>
      </c>
      <c r="G249" s="18" t="str">
        <f>INDEX(Articles!$1:$1048576,MATCH(E249,Articles!D:D,0),8)</f>
        <v>BOMBE</v>
      </c>
      <c r="H249" s="18" t="str">
        <f>INDEX(Articles!$1:$1048576,MATCH(E249,Articles!D:D,0),9)</f>
        <v>SPHERIQUE</v>
      </c>
      <c r="I249" s="8">
        <f>INDEX(Articles!$1:$1048576,MATCH(E249,Articles!D:D,0),10)</f>
        <v>100</v>
      </c>
      <c r="J249" s="18" t="str">
        <f>INDEX(Articles!$1:$1048576,MATCH(E249,Articles!D:D,0),11)</f>
        <v>PLEUREUR</v>
      </c>
      <c r="K249" s="18" t="str">
        <f>INDEX(Articles!$1:$1048576,MATCH(E249,Articles!D:D,0),12)</f>
        <v>KAMURO</v>
      </c>
      <c r="L249" s="8" t="str">
        <f>INDEX(Articles!$1:$1048576,MATCH(E249,Articles!D:D,0),13)</f>
        <v>CN</v>
      </c>
      <c r="M249" s="8" t="str">
        <f>INDEX(Articles!$1:$1048576,MATCH(E249,Articles!D:D,0),14)</f>
        <v>F4</v>
      </c>
      <c r="N249" s="8" t="str">
        <f>INDEX(Articles!$1:$1048576,MATCH(E249,Articles!D:D,0),15)</f>
        <v>1.3G</v>
      </c>
      <c r="O249" s="8" t="str">
        <f>INDEX(Articles!$1:$1048576,MATCH(E249,Articles!D:D,0),16)</f>
        <v>1008-F4-69252664</v>
      </c>
      <c r="P249" s="8">
        <f>INDEX(Articles!$1:$1048576,MATCH(E249,Articles!D:D,0),17)*1000</f>
        <v>320</v>
      </c>
      <c r="Q249" s="8" t="str">
        <f>INDEX(Articles!$1:$1048576,MATCH(E249,Articles!D:D,0),18)</f>
        <v>3,5</v>
      </c>
      <c r="R249" s="8">
        <f>INDEX(Articles!$1:$1048576,MATCH(E249,Articles!D:D,0),19)</f>
        <v>100</v>
      </c>
      <c r="S249" s="2" t="str">
        <f>IF(INDEX('Unités CA'!$1:$1048576,MATCH(E249,'Unités CA'!D:D,0),5)=0,"",INDEX('Unités CA'!$1:$1048576,MATCH(E249,'Unités CA'!D:D,0),5))</f>
        <v>0030/CA</v>
      </c>
      <c r="T249" s="2" t="str">
        <f>IF(INDEX('Unités BTE'!$1:$1048576,MATCH(E249,'Unités CA'!D:D,0),5)=0,"",INDEX('Unités BTE'!$1:$1048576,MATCH(E249,'Unités CA'!D:D,0),5))</f>
        <v/>
      </c>
      <c r="U249" s="7">
        <f>IFERROR(INDEX('Prix PRO CA'!$1:$1048576,MATCH(E249,'Prix PRO CA'!D:D,0),10),"")</f>
        <v>278.39999999999998</v>
      </c>
      <c r="V249" s="7" t="str">
        <f>IFERROR(INDEX('Prix PRO CA'!$1:$1048576,MATCH(E249,'Prix PRO BTE'!D:D,0),10),"")</f>
        <v/>
      </c>
      <c r="W249" s="7">
        <f>+IFERROR(INDEX('Prix PRO PCS'!$1:$1048576,MATCH(E249,'Prix PRO PCS'!D:D,0),10),"")</f>
        <v>12.9</v>
      </c>
      <c r="X249" s="148" t="str">
        <f t="shared" si="19"/>
        <v>Oui</v>
      </c>
      <c r="Y249" s="24" t="str">
        <f>IFERROR(INDEX(LigneAchat!$1:$1048576,MATCH(E249,LigneAchat!D:D,0),5),"")</f>
        <v/>
      </c>
      <c r="Z249" s="22">
        <f>INDEX(Articles!$1:$1048576,MATCH(E249,Articles!D:D,0),21)</f>
        <v>801</v>
      </c>
      <c r="AA249" s="22">
        <f t="shared" si="18"/>
        <v>766</v>
      </c>
      <c r="AB249" s="22">
        <f>+INDEX(Articles!$1:$1048576,MATCH(E249,Articles!D:D,0),23)</f>
        <v>35</v>
      </c>
    </row>
    <row r="250" spans="2:28" ht="15.75">
      <c r="B250" s="8" t="str">
        <f>INDEX(Articles!$1:$1048576,MATCH(E250,Articles!D:D,0),6)</f>
        <v>1</v>
      </c>
      <c r="C250" s="8" t="str">
        <f>INDEX(Articles!$1:$1048576,MATCH(E250,Articles!D:D,0),7)</f>
        <v>2020</v>
      </c>
      <c r="D250" s="28" t="str">
        <f>HYPERLINK(INDEX(Articles!$1:$1048576,MATCH(E250,Articles!D:D,0),24),"Lien")</f>
        <v>Lien</v>
      </c>
      <c r="E250" s="3" t="s">
        <v>3670</v>
      </c>
      <c r="F250" s="18" t="str">
        <f>INDEX(Articles!$1:$1048576,MATCH(E250,Articles!D:D,0),5)</f>
        <v>BBE Ø100 CASCADE FILET D'OR À CLIGNO BLANC</v>
      </c>
      <c r="G250" s="18" t="str">
        <f>INDEX(Articles!$1:$1048576,MATCH(E250,Articles!D:D,0),8)</f>
        <v>BOMBE</v>
      </c>
      <c r="H250" s="18" t="str">
        <f>INDEX(Articles!$1:$1048576,MATCH(E250,Articles!D:D,0),9)</f>
        <v>SPHERIQUE</v>
      </c>
      <c r="I250" s="8">
        <f>INDEX(Articles!$1:$1048576,MATCH(E250,Articles!D:D,0),10)</f>
        <v>100</v>
      </c>
      <c r="J250" s="18" t="str">
        <f>INDEX(Articles!$1:$1048576,MATCH(E250,Articles!D:D,0),11)</f>
        <v>PLEUREUR</v>
      </c>
      <c r="K250" s="18" t="str">
        <f>INDEX(Articles!$1:$1048576,MATCH(E250,Articles!D:D,0),12)</f>
        <v>KAMURO</v>
      </c>
      <c r="L250" s="8" t="str">
        <f>INDEX(Articles!$1:$1048576,MATCH(E250,Articles!D:D,0),13)</f>
        <v>CN</v>
      </c>
      <c r="M250" s="8" t="str">
        <f>INDEX(Articles!$1:$1048576,MATCH(E250,Articles!D:D,0),14)</f>
        <v>F4</v>
      </c>
      <c r="N250" s="8" t="str">
        <f>INDEX(Articles!$1:$1048576,MATCH(E250,Articles!D:D,0),15)</f>
        <v>1.3G</v>
      </c>
      <c r="O250" s="8" t="str">
        <f>INDEX(Articles!$1:$1048576,MATCH(E250,Articles!D:D,0),16)</f>
        <v>1008-F4-69252664</v>
      </c>
      <c r="P250" s="8">
        <f>INDEX(Articles!$1:$1048576,MATCH(E250,Articles!D:D,0),17)*1000</f>
        <v>320</v>
      </c>
      <c r="Q250" s="8" t="str">
        <f>INDEX(Articles!$1:$1048576,MATCH(E250,Articles!D:D,0),18)</f>
        <v>3,5</v>
      </c>
      <c r="R250" s="8">
        <f>INDEX(Articles!$1:$1048576,MATCH(E250,Articles!D:D,0),19)</f>
        <v>100</v>
      </c>
      <c r="S250" s="2" t="str">
        <f>IF(INDEX('Unités CA'!$1:$1048576,MATCH(E250,'Unités CA'!D:D,0),5)=0,"",INDEX('Unités CA'!$1:$1048576,MATCH(E250,'Unités CA'!D:D,0),5))</f>
        <v>0030/CA</v>
      </c>
      <c r="T250" s="2" t="str">
        <f>IF(INDEX('Unités BTE'!$1:$1048576,MATCH(E250,'Unités CA'!D:D,0),5)=0,"",INDEX('Unités BTE'!$1:$1048576,MATCH(E250,'Unités CA'!D:D,0),5))</f>
        <v/>
      </c>
      <c r="U250" s="7">
        <f>IFERROR(INDEX('Prix PRO CA'!$1:$1048576,MATCH(E250,'Prix PRO CA'!D:D,0),10),"")</f>
        <v>278.39999999999998</v>
      </c>
      <c r="V250" s="7" t="str">
        <f>IFERROR(INDEX('Prix PRO CA'!$1:$1048576,MATCH(E250,'Prix PRO BTE'!D:D,0),10),"")</f>
        <v/>
      </c>
      <c r="W250" s="7">
        <f>+IFERROR(INDEX('Prix PRO PCS'!$1:$1048576,MATCH(E250,'Prix PRO PCS'!D:D,0),10),"")</f>
        <v>12.9</v>
      </c>
      <c r="X250" s="148" t="str">
        <f t="shared" si="19"/>
        <v>Non</v>
      </c>
      <c r="Y250" s="24">
        <f>IFERROR(INDEX(LigneAchat!$1:$1048576,MATCH(E250,LigneAchat!D:D,0),5),"")</f>
        <v>44287</v>
      </c>
      <c r="Z250" s="22">
        <f>INDEX(Articles!$1:$1048576,MATCH(E250,Articles!D:D,0),21)</f>
        <v>0</v>
      </c>
      <c r="AA250" s="22">
        <f t="shared" si="18"/>
        <v>-25</v>
      </c>
      <c r="AB250" s="22">
        <f>+INDEX(Articles!$1:$1048576,MATCH(E250,Articles!D:D,0),23)</f>
        <v>25</v>
      </c>
    </row>
    <row r="251" spans="2:28" ht="15.75">
      <c r="B251" s="8" t="str">
        <f>INDEX(Articles!$1:$1048576,MATCH(E251,Articles!D:D,0),6)</f>
        <v>1</v>
      </c>
      <c r="C251" s="8" t="str">
        <f>INDEX(Articles!$1:$1048576,MATCH(E251,Articles!D:D,0),7)</f>
        <v/>
      </c>
      <c r="D251" s="28" t="str">
        <f>HYPERLINK(INDEX(Articles!$1:$1048576,MATCH(E251,Articles!D:D,0),24),"Lien")</f>
        <v>Lien</v>
      </c>
      <c r="E251" s="3" t="s">
        <v>1999</v>
      </c>
      <c r="F251" s="18" t="str">
        <f>INDEX(Articles!$1:$1048576,MATCH(E251,Articles!D:D,0),5)</f>
        <v>BBE Ø100 ARAIGNÉE MAGENTA</v>
      </c>
      <c r="G251" s="18" t="str">
        <f>INDEX(Articles!$1:$1048576,MATCH(E251,Articles!D:D,0),8)</f>
        <v>BOMBE</v>
      </c>
      <c r="H251" s="18" t="str">
        <f>INDEX(Articles!$1:$1048576,MATCH(E251,Articles!D:D,0),9)</f>
        <v>SPHERIQUE</v>
      </c>
      <c r="I251" s="8">
        <f>INDEX(Articles!$1:$1048576,MATCH(E251,Articles!D:D,0),10)</f>
        <v>100</v>
      </c>
      <c r="J251" s="18" t="str">
        <f>INDEX(Articles!$1:$1048576,MATCH(E251,Articles!D:D,0),11)</f>
        <v>PLEUREUR</v>
      </c>
      <c r="K251" s="18" t="str">
        <f>INDEX(Articles!$1:$1048576,MATCH(E251,Articles!D:D,0),12)</f>
        <v>MAGENTA</v>
      </c>
      <c r="L251" s="8" t="str">
        <f>INDEX(Articles!$1:$1048576,MATCH(E251,Articles!D:D,0),13)</f>
        <v>CN</v>
      </c>
      <c r="M251" s="8" t="str">
        <f>INDEX(Articles!$1:$1048576,MATCH(E251,Articles!D:D,0),14)</f>
        <v>F4</v>
      </c>
      <c r="N251" s="8" t="str">
        <f>INDEX(Articles!$1:$1048576,MATCH(E251,Articles!D:D,0),15)</f>
        <v>1.3G</v>
      </c>
      <c r="O251" s="8" t="str">
        <f>INDEX(Articles!$1:$1048576,MATCH(E251,Articles!D:D,0),16)</f>
        <v>0163-F4-4244</v>
      </c>
      <c r="P251" s="8">
        <f>INDEX(Articles!$1:$1048576,MATCH(E251,Articles!D:D,0),17)*1000</f>
        <v>368</v>
      </c>
      <c r="Q251" s="8" t="str">
        <f>INDEX(Articles!$1:$1048576,MATCH(E251,Articles!D:D,0),18)</f>
        <v>3,5</v>
      </c>
      <c r="R251" s="8">
        <f>INDEX(Articles!$1:$1048576,MATCH(E251,Articles!D:D,0),19)</f>
        <v>100</v>
      </c>
      <c r="S251" s="2" t="str">
        <f>IF(INDEX('Unités CA'!$1:$1048576,MATCH(E251,'Unités CA'!D:D,0),5)=0,"",INDEX('Unités CA'!$1:$1048576,MATCH(E251,'Unités CA'!D:D,0),5))</f>
        <v>0030/CA</v>
      </c>
      <c r="T251" s="2" t="str">
        <f>IF(INDEX('Unités BTE'!$1:$1048576,MATCH(E251,'Unités CA'!D:D,0),5)=0,"",INDEX('Unités BTE'!$1:$1048576,MATCH(E251,'Unités CA'!D:D,0),5))</f>
        <v/>
      </c>
      <c r="U251" s="7">
        <f>IFERROR(INDEX('Prix PRO CA'!$1:$1048576,MATCH(E251,'Prix PRO CA'!D:D,0),10),"")</f>
        <v>315.89999999999998</v>
      </c>
      <c r="V251" s="7" t="str">
        <f>IFERROR(INDEX('Prix PRO CA'!$1:$1048576,MATCH(E251,'Prix PRO BTE'!D:D,0),10),"")</f>
        <v/>
      </c>
      <c r="W251" s="7">
        <f>+IFERROR(INDEX('Prix PRO PCS'!$1:$1048576,MATCH(E251,'Prix PRO PCS'!D:D,0),10),"")</f>
        <v>13.17</v>
      </c>
      <c r="X251" s="148" t="str">
        <f t="shared" si="19"/>
        <v>Oui</v>
      </c>
      <c r="Y251" s="24" t="str">
        <f>IFERROR(INDEX(LigneAchat!$1:$1048576,MATCH(E251,LigneAchat!D:D,0),5),"")</f>
        <v/>
      </c>
      <c r="Z251" s="22">
        <f>INDEX(Articles!$1:$1048576,MATCH(E251,Articles!D:D,0),21)</f>
        <v>172</v>
      </c>
      <c r="AA251" s="22">
        <f t="shared" si="18"/>
        <v>172</v>
      </c>
      <c r="AB251" s="22">
        <f>+INDEX(Articles!$1:$1048576,MATCH(E251,Articles!D:D,0),23)</f>
        <v>0</v>
      </c>
    </row>
    <row r="252" spans="2:28" ht="15.75">
      <c r="B252" s="8" t="str">
        <f>INDEX(Articles!$1:$1048576,MATCH(E252,Articles!D:D,0),6)</f>
        <v>1</v>
      </c>
      <c r="C252" s="8" t="str">
        <f>INDEX(Articles!$1:$1048576,MATCH(E252,Articles!D:D,0),7)</f>
        <v/>
      </c>
      <c r="D252" s="28" t="str">
        <f>HYPERLINK(INDEX(Articles!$1:$1048576,MATCH(E252,Articles!D:D,0),24),"Lien")</f>
        <v>Lien</v>
      </c>
      <c r="E252" s="3" t="s">
        <v>2002</v>
      </c>
      <c r="F252" s="18" t="str">
        <f>INDEX(Articles!$1:$1048576,MATCH(E252,Articles!D:D,0),5)</f>
        <v>BBE Ø100 ARAIGNÉE MULTIPASTEL</v>
      </c>
      <c r="G252" s="18" t="str">
        <f>INDEX(Articles!$1:$1048576,MATCH(E252,Articles!D:D,0),8)</f>
        <v>BOMBE</v>
      </c>
      <c r="H252" s="18" t="str">
        <f>INDEX(Articles!$1:$1048576,MATCH(E252,Articles!D:D,0),9)</f>
        <v>SPHERIQUE</v>
      </c>
      <c r="I252" s="8">
        <f>INDEX(Articles!$1:$1048576,MATCH(E252,Articles!D:D,0),10)</f>
        <v>100</v>
      </c>
      <c r="J252" s="18" t="str">
        <f>INDEX(Articles!$1:$1048576,MATCH(E252,Articles!D:D,0),11)</f>
        <v>PLEUREUR</v>
      </c>
      <c r="K252" s="18" t="str">
        <f>INDEX(Articles!$1:$1048576,MATCH(E252,Articles!D:D,0),12)</f>
        <v>MULTIPASTEL</v>
      </c>
      <c r="L252" s="8" t="str">
        <f>INDEX(Articles!$1:$1048576,MATCH(E252,Articles!D:D,0),13)</f>
        <v>CN</v>
      </c>
      <c r="M252" s="8" t="str">
        <f>INDEX(Articles!$1:$1048576,MATCH(E252,Articles!D:D,0),14)</f>
        <v>F4</v>
      </c>
      <c r="N252" s="8" t="str">
        <f>INDEX(Articles!$1:$1048576,MATCH(E252,Articles!D:D,0),15)</f>
        <v>1.3G</v>
      </c>
      <c r="O252" s="8" t="str">
        <f>INDEX(Articles!$1:$1048576,MATCH(E252,Articles!D:D,0),16)</f>
        <v>0163-F4-4244</v>
      </c>
      <c r="P252" s="8">
        <f>INDEX(Articles!$1:$1048576,MATCH(E252,Articles!D:D,0),17)*1000</f>
        <v>368</v>
      </c>
      <c r="Q252" s="8" t="str">
        <f>INDEX(Articles!$1:$1048576,MATCH(E252,Articles!D:D,0),18)</f>
        <v>3,5</v>
      </c>
      <c r="R252" s="8">
        <f>INDEX(Articles!$1:$1048576,MATCH(E252,Articles!D:D,0),19)</f>
        <v>100</v>
      </c>
      <c r="S252" s="2" t="str">
        <f>IF(INDEX('Unités CA'!$1:$1048576,MATCH(E252,'Unités CA'!D:D,0),5)=0,"",INDEX('Unités CA'!$1:$1048576,MATCH(E252,'Unités CA'!D:D,0),5))</f>
        <v>0030/CA</v>
      </c>
      <c r="T252" s="2" t="str">
        <f>IF(INDEX('Unités BTE'!$1:$1048576,MATCH(E252,'Unités CA'!D:D,0),5)=0,"",INDEX('Unités BTE'!$1:$1048576,MATCH(E252,'Unités CA'!D:D,0),5))</f>
        <v/>
      </c>
      <c r="U252" s="7">
        <f>IFERROR(INDEX('Prix PRO CA'!$1:$1048576,MATCH(E252,'Prix PRO CA'!D:D,0),10),"")</f>
        <v>315.89999999999998</v>
      </c>
      <c r="V252" s="7" t="str">
        <f>IFERROR(INDEX('Prix PRO CA'!$1:$1048576,MATCH(E252,'Prix PRO BTE'!D:D,0),10),"")</f>
        <v/>
      </c>
      <c r="W252" s="7">
        <f>+IFERROR(INDEX('Prix PRO PCS'!$1:$1048576,MATCH(E252,'Prix PRO PCS'!D:D,0),10),"")</f>
        <v>13.17</v>
      </c>
      <c r="X252" s="148" t="str">
        <f t="shared" si="19"/>
        <v>Oui</v>
      </c>
      <c r="Y252" s="24" t="str">
        <f>IFERROR(INDEX(LigneAchat!$1:$1048576,MATCH(E252,LigneAchat!D:D,0),5),"")</f>
        <v/>
      </c>
      <c r="Z252" s="22">
        <f>INDEX(Articles!$1:$1048576,MATCH(E252,Articles!D:D,0),21)</f>
        <v>949</v>
      </c>
      <c r="AA252" s="22">
        <f t="shared" si="18"/>
        <v>939</v>
      </c>
      <c r="AB252" s="22">
        <f>+INDEX(Articles!$1:$1048576,MATCH(E252,Articles!D:D,0),23)</f>
        <v>10</v>
      </c>
    </row>
    <row r="253" spans="2:28" ht="15.75">
      <c r="B253" s="8" t="str">
        <f>INDEX(Articles!$1:$1048576,MATCH(E253,Articles!D:D,0),6)</f>
        <v>1</v>
      </c>
      <c r="C253" s="8" t="str">
        <f>INDEX(Articles!$1:$1048576,MATCH(E253,Articles!D:D,0),7)</f>
        <v/>
      </c>
      <c r="D253" s="28" t="str">
        <f>HYPERLINK(INDEX(Articles!$1:$1048576,MATCH(E253,Articles!D:D,0),24),"Lien")</f>
        <v>Lien</v>
      </c>
      <c r="E253" s="3" t="s">
        <v>2005</v>
      </c>
      <c r="F253" s="18" t="str">
        <f>INDEX(Articles!$1:$1048576,MATCH(E253,Articles!D:D,0),5)</f>
        <v>BBE Ø100 ARAIGNÉE CITRON VERT</v>
      </c>
      <c r="G253" s="18" t="str">
        <f>INDEX(Articles!$1:$1048576,MATCH(E253,Articles!D:D,0),8)</f>
        <v>BOMBE</v>
      </c>
      <c r="H253" s="18" t="str">
        <f>INDEX(Articles!$1:$1048576,MATCH(E253,Articles!D:D,0),9)</f>
        <v>SPHERIQUE</v>
      </c>
      <c r="I253" s="8">
        <f>INDEX(Articles!$1:$1048576,MATCH(E253,Articles!D:D,0),10)</f>
        <v>100</v>
      </c>
      <c r="J253" s="18" t="str">
        <f>INDEX(Articles!$1:$1048576,MATCH(E253,Articles!D:D,0),11)</f>
        <v>PLEUREUR</v>
      </c>
      <c r="K253" s="18" t="str">
        <f>INDEX(Articles!$1:$1048576,MATCH(E253,Articles!D:D,0),12)</f>
        <v>CITRON VERT</v>
      </c>
      <c r="L253" s="8" t="str">
        <f>INDEX(Articles!$1:$1048576,MATCH(E253,Articles!D:D,0),13)</f>
        <v>CN</v>
      </c>
      <c r="M253" s="8" t="str">
        <f>INDEX(Articles!$1:$1048576,MATCH(E253,Articles!D:D,0),14)</f>
        <v>F4</v>
      </c>
      <c r="N253" s="8" t="str">
        <f>INDEX(Articles!$1:$1048576,MATCH(E253,Articles!D:D,0),15)</f>
        <v>1.3G</v>
      </c>
      <c r="O253" s="8" t="str">
        <f>INDEX(Articles!$1:$1048576,MATCH(E253,Articles!D:D,0),16)</f>
        <v>0163-F4-4244</v>
      </c>
      <c r="P253" s="8">
        <f>INDEX(Articles!$1:$1048576,MATCH(E253,Articles!D:D,0),17)*1000</f>
        <v>368</v>
      </c>
      <c r="Q253" s="8" t="str">
        <f>INDEX(Articles!$1:$1048576,MATCH(E253,Articles!D:D,0),18)</f>
        <v>3,5</v>
      </c>
      <c r="R253" s="8">
        <f>INDEX(Articles!$1:$1048576,MATCH(E253,Articles!D:D,0),19)</f>
        <v>100</v>
      </c>
      <c r="S253" s="2" t="str">
        <f>IF(INDEX('Unités CA'!$1:$1048576,MATCH(E253,'Unités CA'!D:D,0),5)=0,"",INDEX('Unités CA'!$1:$1048576,MATCH(E253,'Unités CA'!D:D,0),5))</f>
        <v>0030/CA</v>
      </c>
      <c r="T253" s="2" t="str">
        <f>IF(INDEX('Unités BTE'!$1:$1048576,MATCH(E253,'Unités CA'!D:D,0),5)=0,"",INDEX('Unités BTE'!$1:$1048576,MATCH(E253,'Unités CA'!D:D,0),5))</f>
        <v/>
      </c>
      <c r="U253" s="7">
        <f>IFERROR(INDEX('Prix PRO CA'!$1:$1048576,MATCH(E253,'Prix PRO CA'!D:D,0),10),"")</f>
        <v>315.89999999999998</v>
      </c>
      <c r="V253" s="7" t="str">
        <f>IFERROR(INDEX('Prix PRO CA'!$1:$1048576,MATCH(E253,'Prix PRO BTE'!D:D,0),10),"")</f>
        <v/>
      </c>
      <c r="W253" s="7">
        <f>+IFERROR(INDEX('Prix PRO PCS'!$1:$1048576,MATCH(E253,'Prix PRO PCS'!D:D,0),10),"")</f>
        <v>13.17</v>
      </c>
      <c r="X253" s="148" t="str">
        <f t="shared" si="19"/>
        <v>Oui</v>
      </c>
      <c r="Y253" s="24" t="str">
        <f>IFERROR(INDEX(LigneAchat!$1:$1048576,MATCH(E253,LigneAchat!D:D,0),5),"")</f>
        <v/>
      </c>
      <c r="Z253" s="22">
        <f>INDEX(Articles!$1:$1048576,MATCH(E253,Articles!D:D,0),21)</f>
        <v>228</v>
      </c>
      <c r="AA253" s="22">
        <f t="shared" si="18"/>
        <v>228</v>
      </c>
      <c r="AB253" s="22">
        <f>+INDEX(Articles!$1:$1048576,MATCH(E253,Articles!D:D,0),23)</f>
        <v>0</v>
      </c>
    </row>
    <row r="254" spans="2:28" ht="15.75">
      <c r="B254" s="8" t="str">
        <f>INDEX(Articles!$1:$1048576,MATCH(E254,Articles!D:D,0),6)</f>
        <v>1</v>
      </c>
      <c r="C254" s="8" t="str">
        <f>INDEX(Articles!$1:$1048576,MATCH(E254,Articles!D:D,0),7)</f>
        <v/>
      </c>
      <c r="D254" s="28" t="str">
        <f>HYPERLINK(INDEX(Articles!$1:$1048576,MATCH(E254,Articles!D:D,0),24),"Lien")</f>
        <v>Lien</v>
      </c>
      <c r="E254" s="3" t="s">
        <v>2008</v>
      </c>
      <c r="F254" s="18" t="str">
        <f>INDEX(Articles!$1:$1048576,MATCH(E254,Articles!D:D,0),5)</f>
        <v>BBE Ø100 ARAIGNÉE MANDARINE</v>
      </c>
      <c r="G254" s="18" t="str">
        <f>INDEX(Articles!$1:$1048576,MATCH(E254,Articles!D:D,0),8)</f>
        <v>BOMBE</v>
      </c>
      <c r="H254" s="18" t="str">
        <f>INDEX(Articles!$1:$1048576,MATCH(E254,Articles!D:D,0),9)</f>
        <v>SPHERIQUE</v>
      </c>
      <c r="I254" s="8">
        <f>INDEX(Articles!$1:$1048576,MATCH(E254,Articles!D:D,0),10)</f>
        <v>100</v>
      </c>
      <c r="J254" s="18" t="str">
        <f>INDEX(Articles!$1:$1048576,MATCH(E254,Articles!D:D,0),11)</f>
        <v>PLEUREUR</v>
      </c>
      <c r="K254" s="18" t="str">
        <f>INDEX(Articles!$1:$1048576,MATCH(E254,Articles!D:D,0),12)</f>
        <v>ORANGE</v>
      </c>
      <c r="L254" s="8" t="str">
        <f>INDEX(Articles!$1:$1048576,MATCH(E254,Articles!D:D,0),13)</f>
        <v>CN</v>
      </c>
      <c r="M254" s="8" t="str">
        <f>INDEX(Articles!$1:$1048576,MATCH(E254,Articles!D:D,0),14)</f>
        <v>F4</v>
      </c>
      <c r="N254" s="8" t="str">
        <f>INDEX(Articles!$1:$1048576,MATCH(E254,Articles!D:D,0),15)</f>
        <v>1.3G</v>
      </c>
      <c r="O254" s="8" t="str">
        <f>INDEX(Articles!$1:$1048576,MATCH(E254,Articles!D:D,0),16)</f>
        <v>0163-F4-4244</v>
      </c>
      <c r="P254" s="8">
        <f>INDEX(Articles!$1:$1048576,MATCH(E254,Articles!D:D,0),17)*1000</f>
        <v>368</v>
      </c>
      <c r="Q254" s="8" t="str">
        <f>INDEX(Articles!$1:$1048576,MATCH(E254,Articles!D:D,0),18)</f>
        <v>3,5</v>
      </c>
      <c r="R254" s="8">
        <f>INDEX(Articles!$1:$1048576,MATCH(E254,Articles!D:D,0),19)</f>
        <v>100</v>
      </c>
      <c r="S254" s="2" t="str">
        <f>IF(INDEX('Unités CA'!$1:$1048576,MATCH(E254,'Unités CA'!D:D,0),5)=0,"",INDEX('Unités CA'!$1:$1048576,MATCH(E254,'Unités CA'!D:D,0),5))</f>
        <v>0030/CA</v>
      </c>
      <c r="T254" s="2" t="str">
        <f>IF(INDEX('Unités BTE'!$1:$1048576,MATCH(E254,'Unités CA'!D:D,0),5)=0,"",INDEX('Unités BTE'!$1:$1048576,MATCH(E254,'Unités CA'!D:D,0),5))</f>
        <v/>
      </c>
      <c r="U254" s="7">
        <f>IFERROR(INDEX('Prix PRO CA'!$1:$1048576,MATCH(E254,'Prix PRO CA'!D:D,0),10),"")</f>
        <v>315.89999999999998</v>
      </c>
      <c r="V254" s="7" t="str">
        <f>IFERROR(INDEX('Prix PRO CA'!$1:$1048576,MATCH(E254,'Prix PRO BTE'!D:D,0),10),"")</f>
        <v/>
      </c>
      <c r="W254" s="7">
        <f>+IFERROR(INDEX('Prix PRO PCS'!$1:$1048576,MATCH(E254,'Prix PRO PCS'!D:D,0),10),"")</f>
        <v>13.17</v>
      </c>
      <c r="X254" s="148" t="str">
        <f t="shared" si="19"/>
        <v>Oui</v>
      </c>
      <c r="Y254" s="24" t="str">
        <f>IFERROR(INDEX(LigneAchat!$1:$1048576,MATCH(E254,LigneAchat!D:D,0),5),"")</f>
        <v/>
      </c>
      <c r="Z254" s="22">
        <f>INDEX(Articles!$1:$1048576,MATCH(E254,Articles!D:D,0),21)</f>
        <v>72</v>
      </c>
      <c r="AA254" s="22">
        <f t="shared" si="18"/>
        <v>62</v>
      </c>
      <c r="AB254" s="22">
        <f>+INDEX(Articles!$1:$1048576,MATCH(E254,Articles!D:D,0),23)</f>
        <v>10</v>
      </c>
    </row>
    <row r="255" spans="2:28" ht="15.75">
      <c r="B255" s="8" t="str">
        <f>INDEX(Articles!$1:$1048576,MATCH(E255,Articles!D:D,0),6)</f>
        <v>1</v>
      </c>
      <c r="C255" s="8" t="str">
        <f>INDEX(Articles!$1:$1048576,MATCH(E255,Articles!D:D,0),7)</f>
        <v/>
      </c>
      <c r="D255" s="28" t="str">
        <f>HYPERLINK(INDEX(Articles!$1:$1048576,MATCH(E255,Articles!D:D,0),24),"Lien")</f>
        <v>Lien</v>
      </c>
      <c r="E255" s="3" t="s">
        <v>2051</v>
      </c>
      <c r="F255" s="18" t="str">
        <f>INDEX(Articles!$1:$1048576,MATCH(E255,Articles!D:D,0),5)</f>
        <v>BBE Ø100 ARAIGNÉE ROSE</v>
      </c>
      <c r="G255" s="18" t="str">
        <f>INDEX(Articles!$1:$1048576,MATCH(E255,Articles!D:D,0),8)</f>
        <v>BOMBE</v>
      </c>
      <c r="H255" s="18" t="str">
        <f>INDEX(Articles!$1:$1048576,MATCH(E255,Articles!D:D,0),9)</f>
        <v>SPHERIQUE</v>
      </c>
      <c r="I255" s="8">
        <f>INDEX(Articles!$1:$1048576,MATCH(E255,Articles!D:D,0),10)</f>
        <v>100</v>
      </c>
      <c r="J255" s="18" t="str">
        <f>INDEX(Articles!$1:$1048576,MATCH(E255,Articles!D:D,0),11)</f>
        <v>PLEUREUR</v>
      </c>
      <c r="K255" s="18" t="str">
        <f>INDEX(Articles!$1:$1048576,MATCH(E255,Articles!D:D,0),12)</f>
        <v>ROSE</v>
      </c>
      <c r="L255" s="8" t="str">
        <f>INDEX(Articles!$1:$1048576,MATCH(E255,Articles!D:D,0),13)</f>
        <v>CN</v>
      </c>
      <c r="M255" s="8" t="str">
        <f>INDEX(Articles!$1:$1048576,MATCH(E255,Articles!D:D,0),14)</f>
        <v>F4</v>
      </c>
      <c r="N255" s="8" t="str">
        <f>INDEX(Articles!$1:$1048576,MATCH(E255,Articles!D:D,0),15)</f>
        <v>1.3G</v>
      </c>
      <c r="O255" s="8" t="str">
        <f>INDEX(Articles!$1:$1048576,MATCH(E255,Articles!D:D,0),16)</f>
        <v>1008-F4-69245227</v>
      </c>
      <c r="P255" s="8">
        <f>INDEX(Articles!$1:$1048576,MATCH(E255,Articles!D:D,0),17)*1000</f>
        <v>373</v>
      </c>
      <c r="Q255" s="8" t="str">
        <f>INDEX(Articles!$1:$1048576,MATCH(E255,Articles!D:D,0),18)</f>
        <v>3,5</v>
      </c>
      <c r="R255" s="8">
        <f>INDEX(Articles!$1:$1048576,MATCH(E255,Articles!D:D,0),19)</f>
        <v>100</v>
      </c>
      <c r="S255" s="2" t="str">
        <f>IF(INDEX('Unités CA'!$1:$1048576,MATCH(E255,'Unités CA'!D:D,0),5)=0,"",INDEX('Unités CA'!$1:$1048576,MATCH(E255,'Unités CA'!D:D,0),5))</f>
        <v>0030/CA</v>
      </c>
      <c r="T255" s="2" t="str">
        <f>IF(INDEX('Unités BTE'!$1:$1048576,MATCH(E255,'Unités CA'!D:D,0),5)=0,"",INDEX('Unités BTE'!$1:$1048576,MATCH(E255,'Unités CA'!D:D,0),5))</f>
        <v/>
      </c>
      <c r="U255" s="7">
        <f>IFERROR(INDEX('Prix PRO CA'!$1:$1048576,MATCH(E255,'Prix PRO CA'!D:D,0),10),"")</f>
        <v>238.6</v>
      </c>
      <c r="V255" s="7" t="str">
        <f>IFERROR(INDEX('Prix PRO CA'!$1:$1048576,MATCH(E255,'Prix PRO BTE'!D:D,0),10),"")</f>
        <v/>
      </c>
      <c r="W255" s="7">
        <f>+IFERROR(INDEX('Prix PRO PCS'!$1:$1048576,MATCH(E255,'Prix PRO PCS'!D:D,0),10),"")</f>
        <v>11.65</v>
      </c>
      <c r="X255" s="148" t="str">
        <f t="shared" si="19"/>
        <v>Oui</v>
      </c>
      <c r="Y255" s="24" t="str">
        <f>IFERROR(INDEX(LigneAchat!$1:$1048576,MATCH(E255,LigneAchat!D:D,0),5),"")</f>
        <v/>
      </c>
      <c r="Z255" s="22">
        <f>INDEX(Articles!$1:$1048576,MATCH(E255,Articles!D:D,0),21)</f>
        <v>420</v>
      </c>
      <c r="AA255" s="22">
        <f t="shared" si="18"/>
        <v>408</v>
      </c>
      <c r="AB255" s="22">
        <f>+INDEX(Articles!$1:$1048576,MATCH(E255,Articles!D:D,0),23)</f>
        <v>12</v>
      </c>
    </row>
    <row r="256" spans="2:28" ht="15.75">
      <c r="B256" s="8" t="str">
        <f>INDEX(Articles!$1:$1048576,MATCH(E256,Articles!D:D,0),6)</f>
        <v>1</v>
      </c>
      <c r="C256" s="8" t="str">
        <f>INDEX(Articles!$1:$1048576,MATCH(E256,Articles!D:D,0),7)</f>
        <v/>
      </c>
      <c r="D256" s="28" t="str">
        <f>HYPERLINK(INDEX(Articles!$1:$1048576,MATCH(E256,Articles!D:D,0),24),"Lien")</f>
        <v>Lien</v>
      </c>
      <c r="E256" s="3" t="s">
        <v>2109</v>
      </c>
      <c r="F256" s="18" t="str">
        <f>INDEX(Articles!$1:$1048576,MATCH(E256,Articles!D:D,0),5)</f>
        <v>BBE Ø100 ARAIGNÉE BLEU TR. ARGT + TC BLEU TR. ARGT</v>
      </c>
      <c r="G256" s="18" t="str">
        <f>INDEX(Articles!$1:$1048576,MATCH(E256,Articles!D:D,0),8)</f>
        <v>BOMBE</v>
      </c>
      <c r="H256" s="18" t="str">
        <f>INDEX(Articles!$1:$1048576,MATCH(E256,Articles!D:D,0),9)</f>
        <v>SPHERIQUE</v>
      </c>
      <c r="I256" s="8">
        <f>INDEX(Articles!$1:$1048576,MATCH(E256,Articles!D:D,0),10)</f>
        <v>100</v>
      </c>
      <c r="J256" s="18" t="str">
        <f>INDEX(Articles!$1:$1048576,MATCH(E256,Articles!D:D,0),11)</f>
        <v>PLEUREUR</v>
      </c>
      <c r="K256" s="18" t="str">
        <f>INDEX(Articles!$1:$1048576,MATCH(E256,Articles!D:D,0),12)</f>
        <v>BLEU</v>
      </c>
      <c r="L256" s="8" t="str">
        <f>INDEX(Articles!$1:$1048576,MATCH(E256,Articles!D:D,0),13)</f>
        <v>CN</v>
      </c>
      <c r="M256" s="8" t="str">
        <f>INDEX(Articles!$1:$1048576,MATCH(E256,Articles!D:D,0),14)</f>
        <v>F4</v>
      </c>
      <c r="N256" s="8" t="str">
        <f>INDEX(Articles!$1:$1048576,MATCH(E256,Articles!D:D,0),15)</f>
        <v>1.3G</v>
      </c>
      <c r="O256" s="8" t="str">
        <f>INDEX(Articles!$1:$1048576,MATCH(E256,Articles!D:D,0),16)</f>
        <v>1008-F4-69245227</v>
      </c>
      <c r="P256" s="8">
        <f>INDEX(Articles!$1:$1048576,MATCH(E256,Articles!D:D,0),17)*1000</f>
        <v>383</v>
      </c>
      <c r="Q256" s="8" t="str">
        <f>INDEX(Articles!$1:$1048576,MATCH(E256,Articles!D:D,0),18)</f>
        <v>3,5</v>
      </c>
      <c r="R256" s="8">
        <f>INDEX(Articles!$1:$1048576,MATCH(E256,Articles!D:D,0),19)</f>
        <v>100</v>
      </c>
      <c r="S256" s="2" t="str">
        <f>IF(INDEX('Unités CA'!$1:$1048576,MATCH(E256,'Unités CA'!D:D,0),5)=0,"",INDEX('Unités CA'!$1:$1048576,MATCH(E256,'Unités CA'!D:D,0),5))</f>
        <v>0030/CA</v>
      </c>
      <c r="T256" s="2" t="str">
        <f>IF(INDEX('Unités BTE'!$1:$1048576,MATCH(E256,'Unités CA'!D:D,0),5)=0,"",INDEX('Unités BTE'!$1:$1048576,MATCH(E256,'Unités CA'!D:D,0),5))</f>
        <v/>
      </c>
      <c r="U256" s="7">
        <f>IFERROR(INDEX('Prix PRO CA'!$1:$1048576,MATCH(E256,'Prix PRO CA'!D:D,0),10),"")</f>
        <v>238.6</v>
      </c>
      <c r="V256" s="7" t="str">
        <f>IFERROR(INDEX('Prix PRO CA'!$1:$1048576,MATCH(E256,'Prix PRO BTE'!D:D,0),10),"")</f>
        <v/>
      </c>
      <c r="W256" s="7">
        <f>+IFERROR(INDEX('Prix PRO PCS'!$1:$1048576,MATCH(E256,'Prix PRO PCS'!D:D,0),10),"")</f>
        <v>11.65</v>
      </c>
      <c r="X256" s="148" t="str">
        <f t="shared" si="19"/>
        <v>Oui</v>
      </c>
      <c r="Y256" s="24">
        <f>IFERROR(INDEX(LigneAchat!$1:$1048576,MATCH(E256,LigneAchat!D:D,0),5),"")</f>
        <v>44326</v>
      </c>
      <c r="Z256" s="22">
        <f>INDEX(Articles!$1:$1048576,MATCH(E256,Articles!D:D,0),21)</f>
        <v>27</v>
      </c>
      <c r="AA256" s="22">
        <f t="shared" si="18"/>
        <v>12</v>
      </c>
      <c r="AB256" s="22">
        <f>+INDEX(Articles!$1:$1048576,MATCH(E256,Articles!D:D,0),23)</f>
        <v>15</v>
      </c>
    </row>
    <row r="257" spans="2:28" ht="15.75">
      <c r="B257" s="8" t="str">
        <f>INDEX(Articles!$1:$1048576,MATCH(E257,Articles!D:D,0),6)</f>
        <v>1</v>
      </c>
      <c r="C257" s="8" t="str">
        <f>INDEX(Articles!$1:$1048576,MATCH(E257,Articles!D:D,0),7)</f>
        <v/>
      </c>
      <c r="D257" s="28" t="str">
        <f>HYPERLINK(INDEX(Articles!$1:$1048576,MATCH(E257,Articles!D:D,0),24),"Lien")</f>
        <v>Lien</v>
      </c>
      <c r="E257" s="3" t="s">
        <v>2112</v>
      </c>
      <c r="F257" s="18" t="str">
        <f>INDEX(Articles!$1:$1048576,MATCH(E257,Articles!D:D,0),5)</f>
        <v>BBE Ø100 ARAIGNÉE VERT TR. ARGT + TC VERT TR. ARGT</v>
      </c>
      <c r="G257" s="18" t="str">
        <f>INDEX(Articles!$1:$1048576,MATCH(E257,Articles!D:D,0),8)</f>
        <v>BOMBE</v>
      </c>
      <c r="H257" s="18" t="str">
        <f>INDEX(Articles!$1:$1048576,MATCH(E257,Articles!D:D,0),9)</f>
        <v>SPHERIQUE</v>
      </c>
      <c r="I257" s="8">
        <f>INDEX(Articles!$1:$1048576,MATCH(E257,Articles!D:D,0),10)</f>
        <v>100</v>
      </c>
      <c r="J257" s="18" t="str">
        <f>INDEX(Articles!$1:$1048576,MATCH(E257,Articles!D:D,0),11)</f>
        <v>PLEUREUR</v>
      </c>
      <c r="K257" s="18" t="str">
        <f>INDEX(Articles!$1:$1048576,MATCH(E257,Articles!D:D,0),12)</f>
        <v>VERT</v>
      </c>
      <c r="L257" s="8" t="str">
        <f>INDEX(Articles!$1:$1048576,MATCH(E257,Articles!D:D,0),13)</f>
        <v>CN</v>
      </c>
      <c r="M257" s="8" t="str">
        <f>INDEX(Articles!$1:$1048576,MATCH(E257,Articles!D:D,0),14)</f>
        <v>F4</v>
      </c>
      <c r="N257" s="8" t="str">
        <f>INDEX(Articles!$1:$1048576,MATCH(E257,Articles!D:D,0),15)</f>
        <v>1.3G</v>
      </c>
      <c r="O257" s="8" t="str">
        <f>INDEX(Articles!$1:$1048576,MATCH(E257,Articles!D:D,0),16)</f>
        <v>1008-F4-69245227</v>
      </c>
      <c r="P257" s="8">
        <f>INDEX(Articles!$1:$1048576,MATCH(E257,Articles!D:D,0),17)*1000</f>
        <v>383</v>
      </c>
      <c r="Q257" s="8" t="str">
        <f>INDEX(Articles!$1:$1048576,MATCH(E257,Articles!D:D,0),18)</f>
        <v>3,5</v>
      </c>
      <c r="R257" s="8">
        <f>INDEX(Articles!$1:$1048576,MATCH(E257,Articles!D:D,0),19)</f>
        <v>100</v>
      </c>
      <c r="S257" s="2" t="str">
        <f>IF(INDEX('Unités CA'!$1:$1048576,MATCH(E257,'Unités CA'!D:D,0),5)=0,"",INDEX('Unités CA'!$1:$1048576,MATCH(E257,'Unités CA'!D:D,0),5))</f>
        <v>0030/CA</v>
      </c>
      <c r="T257" s="2" t="str">
        <f>IF(INDEX('Unités BTE'!$1:$1048576,MATCH(E257,'Unités CA'!D:D,0),5)=0,"",INDEX('Unités BTE'!$1:$1048576,MATCH(E257,'Unités CA'!D:D,0),5))</f>
        <v/>
      </c>
      <c r="U257" s="7">
        <f>IFERROR(INDEX('Prix PRO CA'!$1:$1048576,MATCH(E257,'Prix PRO CA'!D:D,0),10),"")</f>
        <v>238.6</v>
      </c>
      <c r="V257" s="7" t="str">
        <f>IFERROR(INDEX('Prix PRO CA'!$1:$1048576,MATCH(E257,'Prix PRO BTE'!D:D,0),10),"")</f>
        <v/>
      </c>
      <c r="W257" s="7">
        <f>+IFERROR(INDEX('Prix PRO PCS'!$1:$1048576,MATCH(E257,'Prix PRO PCS'!D:D,0),10),"")</f>
        <v>11.65</v>
      </c>
      <c r="X257" s="148" t="str">
        <f t="shared" si="19"/>
        <v>Inf à 10</v>
      </c>
      <c r="Y257" s="24">
        <f>IFERROR(INDEX(LigneAchat!$1:$1048576,MATCH(E257,LigneAchat!D:D,0),5),"")</f>
        <v>44326</v>
      </c>
      <c r="Z257" s="22">
        <f>INDEX(Articles!$1:$1048576,MATCH(E257,Articles!D:D,0),21)</f>
        <v>9</v>
      </c>
      <c r="AA257" s="22">
        <f t="shared" si="18"/>
        <v>9</v>
      </c>
      <c r="AB257" s="22">
        <f>+INDEX(Articles!$1:$1048576,MATCH(E257,Articles!D:D,0),23)</f>
        <v>0</v>
      </c>
    </row>
    <row r="258" spans="2:28" ht="15.75">
      <c r="B258" s="8" t="str">
        <f>INDEX(Articles!$1:$1048576,MATCH(E258,Articles!D:D,0),6)</f>
        <v>1</v>
      </c>
      <c r="C258" s="8" t="str">
        <f>INDEX(Articles!$1:$1048576,MATCH(E258,Articles!D:D,0),7)</f>
        <v/>
      </c>
      <c r="D258" s="28" t="str">
        <f>HYPERLINK(INDEX(Articles!$1:$1048576,MATCH(E258,Articles!D:D,0),24),"Lien")</f>
        <v>Lien</v>
      </c>
      <c r="E258" s="3" t="s">
        <v>2115</v>
      </c>
      <c r="F258" s="18" t="str">
        <f>INDEX(Articles!$1:$1048576,MATCH(E258,Articles!D:D,0),5)</f>
        <v>BBE Ø100 ARAIGNÉE ROUGE TR. ARGT + TC RGE TR. ARGT</v>
      </c>
      <c r="G258" s="18" t="str">
        <f>INDEX(Articles!$1:$1048576,MATCH(E258,Articles!D:D,0),8)</f>
        <v>BOMBE</v>
      </c>
      <c r="H258" s="18" t="str">
        <f>INDEX(Articles!$1:$1048576,MATCH(E258,Articles!D:D,0),9)</f>
        <v>SPHERIQUE</v>
      </c>
      <c r="I258" s="8">
        <f>INDEX(Articles!$1:$1048576,MATCH(E258,Articles!D:D,0),10)</f>
        <v>100</v>
      </c>
      <c r="J258" s="18" t="str">
        <f>INDEX(Articles!$1:$1048576,MATCH(E258,Articles!D:D,0),11)</f>
        <v>PLEUREUR</v>
      </c>
      <c r="K258" s="18" t="str">
        <f>INDEX(Articles!$1:$1048576,MATCH(E258,Articles!D:D,0),12)</f>
        <v>ROUGE</v>
      </c>
      <c r="L258" s="8" t="str">
        <f>INDEX(Articles!$1:$1048576,MATCH(E258,Articles!D:D,0),13)</f>
        <v>CN</v>
      </c>
      <c r="M258" s="8" t="str">
        <f>INDEX(Articles!$1:$1048576,MATCH(E258,Articles!D:D,0),14)</f>
        <v>F4</v>
      </c>
      <c r="N258" s="8" t="str">
        <f>INDEX(Articles!$1:$1048576,MATCH(E258,Articles!D:D,0),15)</f>
        <v>1.3G</v>
      </c>
      <c r="O258" s="8" t="str">
        <f>INDEX(Articles!$1:$1048576,MATCH(E258,Articles!D:D,0),16)</f>
        <v>1008-F4-69245227</v>
      </c>
      <c r="P258" s="8">
        <f>INDEX(Articles!$1:$1048576,MATCH(E258,Articles!D:D,0),17)*1000</f>
        <v>383</v>
      </c>
      <c r="Q258" s="8" t="str">
        <f>INDEX(Articles!$1:$1048576,MATCH(E258,Articles!D:D,0),18)</f>
        <v>3,5</v>
      </c>
      <c r="R258" s="8">
        <f>INDEX(Articles!$1:$1048576,MATCH(E258,Articles!D:D,0),19)</f>
        <v>100</v>
      </c>
      <c r="S258" s="2" t="str">
        <f>IF(INDEX('Unités CA'!$1:$1048576,MATCH(E258,'Unités CA'!D:D,0),5)=0,"",INDEX('Unités CA'!$1:$1048576,MATCH(E258,'Unités CA'!D:D,0),5))</f>
        <v>0030/CA</v>
      </c>
      <c r="T258" s="2" t="str">
        <f>IF(INDEX('Unités BTE'!$1:$1048576,MATCH(E258,'Unités CA'!D:D,0),5)=0,"",INDEX('Unités BTE'!$1:$1048576,MATCH(E258,'Unités CA'!D:D,0),5))</f>
        <v/>
      </c>
      <c r="U258" s="7">
        <f>IFERROR(INDEX('Prix PRO CA'!$1:$1048576,MATCH(E258,'Prix PRO CA'!D:D,0),10),"")</f>
        <v>238.6</v>
      </c>
      <c r="V258" s="7" t="str">
        <f>IFERROR(INDEX('Prix PRO CA'!$1:$1048576,MATCH(E258,'Prix PRO BTE'!D:D,0),10),"")</f>
        <v/>
      </c>
      <c r="W258" s="7">
        <f>+IFERROR(INDEX('Prix PRO PCS'!$1:$1048576,MATCH(E258,'Prix PRO PCS'!D:D,0),10),"")</f>
        <v>11.65</v>
      </c>
      <c r="X258" s="148" t="str">
        <f t="shared" si="19"/>
        <v>Oui</v>
      </c>
      <c r="Y258" s="24" t="str">
        <f>IFERROR(INDEX(LigneAchat!$1:$1048576,MATCH(E258,LigneAchat!D:D,0),5),"")</f>
        <v/>
      </c>
      <c r="Z258" s="22">
        <f>INDEX(Articles!$1:$1048576,MATCH(E258,Articles!D:D,0),21)</f>
        <v>167</v>
      </c>
      <c r="AA258" s="22">
        <f t="shared" si="18"/>
        <v>161</v>
      </c>
      <c r="AB258" s="22">
        <f>+INDEX(Articles!$1:$1048576,MATCH(E258,Articles!D:D,0),23)</f>
        <v>6</v>
      </c>
    </row>
    <row r="259" spans="2:28" ht="15.75">
      <c r="B259" s="8" t="str">
        <f>INDEX(Articles!$1:$1048576,MATCH(E259,Articles!D:D,0),6)</f>
        <v>1</v>
      </c>
      <c r="C259" s="8" t="str">
        <f>INDEX(Articles!$1:$1048576,MATCH(E259,Articles!D:D,0),7)</f>
        <v/>
      </c>
      <c r="D259" s="28" t="str">
        <f>HYPERLINK(INDEX(Articles!$1:$1048576,MATCH(E259,Articles!D:D,0),24),"Lien")</f>
        <v>Lien</v>
      </c>
      <c r="E259" s="3" t="s">
        <v>2644</v>
      </c>
      <c r="F259" s="18" t="str">
        <f>INDEX(Articles!$1:$1048576,MATCH(E259,Articles!D:D,0),5)</f>
        <v>BBE Ø100 DAHLIA OR</v>
      </c>
      <c r="G259" s="18" t="str">
        <f>INDEX(Articles!$1:$1048576,MATCH(E259,Articles!D:D,0),8)</f>
        <v>BOMBE</v>
      </c>
      <c r="H259" s="18" t="str">
        <f>INDEX(Articles!$1:$1048576,MATCH(E259,Articles!D:D,0),9)</f>
        <v>SPHERIQUE</v>
      </c>
      <c r="I259" s="8">
        <f>INDEX(Articles!$1:$1048576,MATCH(E259,Articles!D:D,0),10)</f>
        <v>100</v>
      </c>
      <c r="J259" s="18" t="str">
        <f>INDEX(Articles!$1:$1048576,MATCH(E259,Articles!D:D,0),11)</f>
        <v>DAHLIA</v>
      </c>
      <c r="K259" s="18" t="str">
        <f>INDEX(Articles!$1:$1048576,MATCH(E259,Articles!D:D,0),12)</f>
        <v>OR</v>
      </c>
      <c r="L259" s="8" t="str">
        <f>INDEX(Articles!$1:$1048576,MATCH(E259,Articles!D:D,0),13)</f>
        <v>CN</v>
      </c>
      <c r="M259" s="8" t="str">
        <f>INDEX(Articles!$1:$1048576,MATCH(E259,Articles!D:D,0),14)</f>
        <v>F4</v>
      </c>
      <c r="N259" s="8" t="str">
        <f>INDEX(Articles!$1:$1048576,MATCH(E259,Articles!D:D,0),15)</f>
        <v>1.3G</v>
      </c>
      <c r="O259" s="8" t="str">
        <f>INDEX(Articles!$1:$1048576,MATCH(E259,Articles!D:D,0),16)</f>
        <v>1008-F4-69252665</v>
      </c>
      <c r="P259" s="8">
        <f>INDEX(Articles!$1:$1048576,MATCH(E259,Articles!D:D,0),17)*1000</f>
        <v>320</v>
      </c>
      <c r="Q259" s="8" t="str">
        <f>INDEX(Articles!$1:$1048576,MATCH(E259,Articles!D:D,0),18)</f>
        <v>3,5</v>
      </c>
      <c r="R259" s="8">
        <f>INDEX(Articles!$1:$1048576,MATCH(E259,Articles!D:D,0),19)</f>
        <v>100</v>
      </c>
      <c r="S259" s="2" t="str">
        <f>IF(INDEX('Unités CA'!$1:$1048576,MATCH(E259,'Unités CA'!D:D,0),5)=0,"",INDEX('Unités CA'!$1:$1048576,MATCH(E259,'Unités CA'!D:D,0),5))</f>
        <v>0030/CA</v>
      </c>
      <c r="T259" s="2" t="str">
        <f>IF(INDEX('Unités BTE'!$1:$1048576,MATCH(E259,'Unités CA'!D:D,0),5)=0,"",INDEX('Unités BTE'!$1:$1048576,MATCH(E259,'Unités CA'!D:D,0),5))</f>
        <v/>
      </c>
      <c r="U259" s="7">
        <f>IFERROR(INDEX('Prix PRO CA'!$1:$1048576,MATCH(E259,'Prix PRO CA'!D:D,0),10),"")</f>
        <v>208.97</v>
      </c>
      <c r="V259" s="7" t="str">
        <f>IFERROR(INDEX('Prix PRO CA'!$1:$1048576,MATCH(E259,'Prix PRO BTE'!D:D,0),10),"")</f>
        <v/>
      </c>
      <c r="W259" s="7">
        <f>+IFERROR(INDEX('Prix PRO PCS'!$1:$1048576,MATCH(E259,'Prix PRO PCS'!D:D,0),10),"")</f>
        <v>9.91</v>
      </c>
      <c r="X259" s="148" t="str">
        <f t="shared" si="19"/>
        <v>Oui</v>
      </c>
      <c r="Y259" s="24" t="str">
        <f>IFERROR(INDEX(LigneAchat!$1:$1048576,MATCH(E259,LigneAchat!D:D,0),5),"")</f>
        <v/>
      </c>
      <c r="Z259" s="22">
        <f>INDEX(Articles!$1:$1048576,MATCH(E259,Articles!D:D,0),21)</f>
        <v>499</v>
      </c>
      <c r="AA259" s="22">
        <f t="shared" si="18"/>
        <v>499</v>
      </c>
      <c r="AB259" s="22">
        <f>+INDEX(Articles!$1:$1048576,MATCH(E259,Articles!D:D,0),23)</f>
        <v>0</v>
      </c>
    </row>
    <row r="260" spans="2:28" ht="15.75">
      <c r="B260" s="8" t="str">
        <f>INDEX(Articles!$1:$1048576,MATCH(E260,Articles!D:D,0),6)</f>
        <v>1</v>
      </c>
      <c r="C260" s="8" t="str">
        <f>INDEX(Articles!$1:$1048576,MATCH(E260,Articles!D:D,0),7)</f>
        <v/>
      </c>
      <c r="D260" s="28" t="str">
        <f>HYPERLINK(INDEX(Articles!$1:$1048576,MATCH(E260,Articles!D:D,0),24),"Lien")</f>
        <v>Lien</v>
      </c>
      <c r="E260" s="3" t="s">
        <v>1985</v>
      </c>
      <c r="F260" s="18" t="str">
        <f>INDEX(Articles!$1:$1048576,MATCH(E260,Articles!D:D,0),5)</f>
        <v>BBE Ø100 ARAIGNÉE  ROSE + DÉTO</v>
      </c>
      <c r="G260" s="18" t="str">
        <f>INDEX(Articles!$1:$1048576,MATCH(E260,Articles!D:D,0),8)</f>
        <v>BOMBE</v>
      </c>
      <c r="H260" s="18" t="str">
        <f>INDEX(Articles!$1:$1048576,MATCH(E260,Articles!D:D,0),9)</f>
        <v>SPHERIQUE</v>
      </c>
      <c r="I260" s="8">
        <f>INDEX(Articles!$1:$1048576,MATCH(E260,Articles!D:D,0),10)</f>
        <v>100</v>
      </c>
      <c r="J260" s="18" t="str">
        <f>INDEX(Articles!$1:$1048576,MATCH(E260,Articles!D:D,0),11)</f>
        <v>DETONATION</v>
      </c>
      <c r="K260" s="18" t="str">
        <f>INDEX(Articles!$1:$1048576,MATCH(E260,Articles!D:D,0),12)</f>
        <v>ROSE</v>
      </c>
      <c r="L260" s="8" t="str">
        <f>INDEX(Articles!$1:$1048576,MATCH(E260,Articles!D:D,0),13)</f>
        <v>CN</v>
      </c>
      <c r="M260" s="8" t="str">
        <f>INDEX(Articles!$1:$1048576,MATCH(E260,Articles!D:D,0),14)</f>
        <v>F4</v>
      </c>
      <c r="N260" s="8" t="str">
        <f>INDEX(Articles!$1:$1048576,MATCH(E260,Articles!D:D,0),15)</f>
        <v>1.3G</v>
      </c>
      <c r="O260" s="8" t="str">
        <f>INDEX(Articles!$1:$1048576,MATCH(E260,Articles!D:D,0),16)</f>
        <v>1008-F4-69246117</v>
      </c>
      <c r="P260" s="8">
        <f>INDEX(Articles!$1:$1048576,MATCH(E260,Articles!D:D,0),17)*1000</f>
        <v>195</v>
      </c>
      <c r="Q260" s="8" t="str">
        <f>INDEX(Articles!$1:$1048576,MATCH(E260,Articles!D:D,0),18)</f>
        <v>3,5</v>
      </c>
      <c r="R260" s="8">
        <f>INDEX(Articles!$1:$1048576,MATCH(E260,Articles!D:D,0),19)</f>
        <v>100</v>
      </c>
      <c r="S260" s="2" t="str">
        <f>IF(INDEX('Unités CA'!$1:$1048576,MATCH(E260,'Unités CA'!D:D,0),5)=0,"",INDEX('Unités CA'!$1:$1048576,MATCH(E260,'Unités CA'!D:D,0),5))</f>
        <v>0030/CA</v>
      </c>
      <c r="T260" s="2" t="str">
        <f>IF(INDEX('Unités BTE'!$1:$1048576,MATCH(E260,'Unités CA'!D:D,0),5)=0,"",INDEX('Unités BTE'!$1:$1048576,MATCH(E260,'Unités CA'!D:D,0),5))</f>
        <v/>
      </c>
      <c r="U260" s="7">
        <f>IFERROR(INDEX('Prix PRO CA'!$1:$1048576,MATCH(E260,'Prix PRO CA'!D:D,0),10),"")</f>
        <v>238.6</v>
      </c>
      <c r="V260" s="7" t="str">
        <f>IFERROR(INDEX('Prix PRO CA'!$1:$1048576,MATCH(E260,'Prix PRO BTE'!D:D,0),10),"")</f>
        <v/>
      </c>
      <c r="W260" s="7">
        <f>+IFERROR(INDEX('Prix PRO PCS'!$1:$1048576,MATCH(E260,'Prix PRO PCS'!D:D,0),10),"")</f>
        <v>11.65</v>
      </c>
      <c r="X260" s="148" t="str">
        <f t="shared" si="19"/>
        <v>Oui</v>
      </c>
      <c r="Y260" s="24" t="str">
        <f>IFERROR(INDEX(LigneAchat!$1:$1048576,MATCH(E260,LigneAchat!D:D,0),5),"")</f>
        <v/>
      </c>
      <c r="Z260" s="22">
        <f>INDEX(Articles!$1:$1048576,MATCH(E260,Articles!D:D,0),21)</f>
        <v>247</v>
      </c>
      <c r="AA260" s="22">
        <f t="shared" si="18"/>
        <v>247</v>
      </c>
      <c r="AB260" s="22">
        <f>+INDEX(Articles!$1:$1048576,MATCH(E260,Articles!D:D,0),23)</f>
        <v>0</v>
      </c>
    </row>
    <row r="261" spans="2:28" ht="15.75">
      <c r="B261" s="8" t="str">
        <f>INDEX(Articles!$1:$1048576,MATCH(E261,Articles!D:D,0),6)</f>
        <v>1</v>
      </c>
      <c r="C261" s="8" t="str">
        <f>INDEX(Articles!$1:$1048576,MATCH(E261,Articles!D:D,0),7)</f>
        <v/>
      </c>
      <c r="D261" s="28" t="str">
        <f>HYPERLINK(INDEX(Articles!$1:$1048576,MATCH(E261,Articles!D:D,0),24),"Lien")</f>
        <v>Lien</v>
      </c>
      <c r="E261" s="3" t="s">
        <v>2647</v>
      </c>
      <c r="F261" s="18" t="str">
        <f>INDEX(Articles!$1:$1048576,MATCH(E261,Articles!D:D,0),5)</f>
        <v>BBE Ø100 ARAIGNÉE CLIGNO VERT</v>
      </c>
      <c r="G261" s="18" t="str">
        <f>INDEX(Articles!$1:$1048576,MATCH(E261,Articles!D:D,0),8)</f>
        <v>BOMBE</v>
      </c>
      <c r="H261" s="18" t="str">
        <f>INDEX(Articles!$1:$1048576,MATCH(E261,Articles!D:D,0),9)</f>
        <v>SPHERIQUE</v>
      </c>
      <c r="I261" s="8">
        <f>INDEX(Articles!$1:$1048576,MATCH(E261,Articles!D:D,0),10)</f>
        <v>100</v>
      </c>
      <c r="J261" s="18" t="str">
        <f>INDEX(Articles!$1:$1048576,MATCH(E261,Articles!D:D,0),11)</f>
        <v>CLIGNO</v>
      </c>
      <c r="K261" s="18" t="str">
        <f>INDEX(Articles!$1:$1048576,MATCH(E261,Articles!D:D,0),12)</f>
        <v>VERT</v>
      </c>
      <c r="L261" s="8" t="str">
        <f>INDEX(Articles!$1:$1048576,MATCH(E261,Articles!D:D,0),13)</f>
        <v>CN</v>
      </c>
      <c r="M261" s="8" t="str">
        <f>INDEX(Articles!$1:$1048576,MATCH(E261,Articles!D:D,0),14)</f>
        <v>F4</v>
      </c>
      <c r="N261" s="8" t="str">
        <f>INDEX(Articles!$1:$1048576,MATCH(E261,Articles!D:D,0),15)</f>
        <v>1.3G</v>
      </c>
      <c r="O261" s="8" t="str">
        <f>INDEX(Articles!$1:$1048576,MATCH(E261,Articles!D:D,0),16)</f>
        <v>1008-F4-69252665</v>
      </c>
      <c r="P261" s="8">
        <f>INDEX(Articles!$1:$1048576,MATCH(E261,Articles!D:D,0),17)*1000</f>
        <v>320</v>
      </c>
      <c r="Q261" s="8" t="str">
        <f>INDEX(Articles!$1:$1048576,MATCH(E261,Articles!D:D,0),18)</f>
        <v>3,5</v>
      </c>
      <c r="R261" s="8">
        <f>INDEX(Articles!$1:$1048576,MATCH(E261,Articles!D:D,0),19)</f>
        <v>100</v>
      </c>
      <c r="S261" s="2" t="str">
        <f>IF(INDEX('Unités CA'!$1:$1048576,MATCH(E261,'Unités CA'!D:D,0),5)=0,"",INDEX('Unités CA'!$1:$1048576,MATCH(E261,'Unités CA'!D:D,0),5))</f>
        <v>0030/CA</v>
      </c>
      <c r="T261" s="2" t="str">
        <f>IF(INDEX('Unités BTE'!$1:$1048576,MATCH(E261,'Unités CA'!D:D,0),5)=0,"",INDEX('Unités BTE'!$1:$1048576,MATCH(E261,'Unités CA'!D:D,0),5))</f>
        <v/>
      </c>
      <c r="U261" s="7">
        <f>IFERROR(INDEX('Prix PRO CA'!$1:$1048576,MATCH(E261,'Prix PRO CA'!D:D,0),10),"")</f>
        <v>208.97</v>
      </c>
      <c r="V261" s="7" t="str">
        <f>IFERROR(INDEX('Prix PRO CA'!$1:$1048576,MATCH(E261,'Prix PRO BTE'!D:D,0),10),"")</f>
        <v/>
      </c>
      <c r="W261" s="7">
        <f>+IFERROR(INDEX('Prix PRO PCS'!$1:$1048576,MATCH(E261,'Prix PRO PCS'!D:D,0),10),"")</f>
        <v>9.91</v>
      </c>
      <c r="X261" s="148" t="str">
        <f t="shared" si="19"/>
        <v>Oui</v>
      </c>
      <c r="Y261" s="24" t="str">
        <f>IFERROR(INDEX(LigneAchat!$1:$1048576,MATCH(E261,LigneAchat!D:D,0),5),"")</f>
        <v/>
      </c>
      <c r="Z261" s="22">
        <f>INDEX(Articles!$1:$1048576,MATCH(E261,Articles!D:D,0),21)</f>
        <v>570</v>
      </c>
      <c r="AA261" s="22">
        <f t="shared" si="18"/>
        <v>570</v>
      </c>
      <c r="AB261" s="22">
        <f>+INDEX(Articles!$1:$1048576,MATCH(E261,Articles!D:D,0),23)</f>
        <v>0</v>
      </c>
    </row>
    <row r="262" spans="2:28" ht="15.75">
      <c r="B262" s="8" t="str">
        <f>INDEX(Articles!$1:$1048576,MATCH(E262,Articles!D:D,0),6)</f>
        <v>1</v>
      </c>
      <c r="C262" s="8" t="str">
        <f>INDEX(Articles!$1:$1048576,MATCH(E262,Articles!D:D,0),7)</f>
        <v/>
      </c>
      <c r="D262" s="28" t="str">
        <f>HYPERLINK(INDEX(Articles!$1:$1048576,MATCH(E262,Articles!D:D,0),24),"Lien")</f>
        <v>Lien</v>
      </c>
      <c r="E262" s="3" t="s">
        <v>2650</v>
      </c>
      <c r="F262" s="18" t="str">
        <f>INDEX(Articles!$1:$1048576,MATCH(E262,Articles!D:D,0),5)</f>
        <v>BBE Ø100 ARAIGNÉE CLIGNO OR</v>
      </c>
      <c r="G262" s="18" t="str">
        <f>INDEX(Articles!$1:$1048576,MATCH(E262,Articles!D:D,0),8)</f>
        <v>BOMBE</v>
      </c>
      <c r="H262" s="18" t="str">
        <f>INDEX(Articles!$1:$1048576,MATCH(E262,Articles!D:D,0),9)</f>
        <v>SPHERIQUE</v>
      </c>
      <c r="I262" s="8">
        <f>INDEX(Articles!$1:$1048576,MATCH(E262,Articles!D:D,0),10)</f>
        <v>100</v>
      </c>
      <c r="J262" s="18" t="str">
        <f>INDEX(Articles!$1:$1048576,MATCH(E262,Articles!D:D,0),11)</f>
        <v>CLIGNO</v>
      </c>
      <c r="K262" s="18" t="str">
        <f>INDEX(Articles!$1:$1048576,MATCH(E262,Articles!D:D,0),12)</f>
        <v>OR</v>
      </c>
      <c r="L262" s="8" t="str">
        <f>INDEX(Articles!$1:$1048576,MATCH(E262,Articles!D:D,0),13)</f>
        <v>CN</v>
      </c>
      <c r="M262" s="8" t="str">
        <f>INDEX(Articles!$1:$1048576,MATCH(E262,Articles!D:D,0),14)</f>
        <v>F4</v>
      </c>
      <c r="N262" s="8" t="str">
        <f>INDEX(Articles!$1:$1048576,MATCH(E262,Articles!D:D,0),15)</f>
        <v>1.3G</v>
      </c>
      <c r="O262" s="8" t="str">
        <f>INDEX(Articles!$1:$1048576,MATCH(E262,Articles!D:D,0),16)</f>
        <v>1008-F4-69252665</v>
      </c>
      <c r="P262" s="8">
        <f>INDEX(Articles!$1:$1048576,MATCH(E262,Articles!D:D,0),17)*1000</f>
        <v>320</v>
      </c>
      <c r="Q262" s="8" t="str">
        <f>INDEX(Articles!$1:$1048576,MATCH(E262,Articles!D:D,0),18)</f>
        <v>3,5</v>
      </c>
      <c r="R262" s="8">
        <f>INDEX(Articles!$1:$1048576,MATCH(E262,Articles!D:D,0),19)</f>
        <v>100</v>
      </c>
      <c r="S262" s="2" t="str">
        <f>IF(INDEX('Unités CA'!$1:$1048576,MATCH(E262,'Unités CA'!D:D,0),5)=0,"",INDEX('Unités CA'!$1:$1048576,MATCH(E262,'Unités CA'!D:D,0),5))</f>
        <v>0030/CA</v>
      </c>
      <c r="T262" s="2" t="str">
        <f>IF(INDEX('Unités BTE'!$1:$1048576,MATCH(E262,'Unités CA'!D:D,0),5)=0,"",INDEX('Unités BTE'!$1:$1048576,MATCH(E262,'Unités CA'!D:D,0),5))</f>
        <v/>
      </c>
      <c r="U262" s="7">
        <f>IFERROR(INDEX('Prix PRO CA'!$1:$1048576,MATCH(E262,'Prix PRO CA'!D:D,0),10),"")</f>
        <v>208.97</v>
      </c>
      <c r="V262" s="7" t="str">
        <f>IFERROR(INDEX('Prix PRO CA'!$1:$1048576,MATCH(E262,'Prix PRO BTE'!D:D,0),10),"")</f>
        <v/>
      </c>
      <c r="W262" s="7">
        <f>+IFERROR(INDEX('Prix PRO PCS'!$1:$1048576,MATCH(E262,'Prix PRO PCS'!D:D,0),10),"")</f>
        <v>9.91</v>
      </c>
      <c r="X262" s="148" t="str">
        <f t="shared" si="19"/>
        <v>Oui</v>
      </c>
      <c r="Y262" s="24" t="str">
        <f>IFERROR(INDEX(LigneAchat!$1:$1048576,MATCH(E262,LigneAchat!D:D,0),5),"")</f>
        <v/>
      </c>
      <c r="Z262" s="22">
        <f>INDEX(Articles!$1:$1048576,MATCH(E262,Articles!D:D,0),21)</f>
        <v>682</v>
      </c>
      <c r="AA262" s="22">
        <f t="shared" ref="AA262:AA293" si="20">+Z262-AB262</f>
        <v>668</v>
      </c>
      <c r="AB262" s="22">
        <f>+INDEX(Articles!$1:$1048576,MATCH(E262,Articles!D:D,0),23)</f>
        <v>14</v>
      </c>
    </row>
    <row r="263" spans="2:28" ht="15.75">
      <c r="B263" s="8" t="str">
        <f>INDEX(Articles!$1:$1048576,MATCH(E263,Articles!D:D,0),6)</f>
        <v>1</v>
      </c>
      <c r="C263" s="8" t="str">
        <f>INDEX(Articles!$1:$1048576,MATCH(E263,Articles!D:D,0),7)</f>
        <v/>
      </c>
      <c r="D263" s="28" t="str">
        <f>HYPERLINK(INDEX(Articles!$1:$1048576,MATCH(E263,Articles!D:D,0),24),"Lien")</f>
        <v>Lien</v>
      </c>
      <c r="E263" s="3" t="s">
        <v>2653</v>
      </c>
      <c r="F263" s="18" t="str">
        <f>INDEX(Articles!$1:$1048576,MATCH(E263,Articles!D:D,0),5)</f>
        <v>BBE Ø100 ARAIGNÉE CLIGNO BLANC</v>
      </c>
      <c r="G263" s="18" t="str">
        <f>INDEX(Articles!$1:$1048576,MATCH(E263,Articles!D:D,0),8)</f>
        <v>BOMBE</v>
      </c>
      <c r="H263" s="18" t="str">
        <f>INDEX(Articles!$1:$1048576,MATCH(E263,Articles!D:D,0),9)</f>
        <v>SPHERIQUE</v>
      </c>
      <c r="I263" s="8">
        <f>INDEX(Articles!$1:$1048576,MATCH(E263,Articles!D:D,0),10)</f>
        <v>100</v>
      </c>
      <c r="J263" s="18" t="str">
        <f>INDEX(Articles!$1:$1048576,MATCH(E263,Articles!D:D,0),11)</f>
        <v>CLIGNO</v>
      </c>
      <c r="K263" s="18" t="str">
        <f>INDEX(Articles!$1:$1048576,MATCH(E263,Articles!D:D,0),12)</f>
        <v>BLANC</v>
      </c>
      <c r="L263" s="8" t="str">
        <f>INDEX(Articles!$1:$1048576,MATCH(E263,Articles!D:D,0),13)</f>
        <v>CN</v>
      </c>
      <c r="M263" s="8" t="str">
        <f>INDEX(Articles!$1:$1048576,MATCH(E263,Articles!D:D,0),14)</f>
        <v>F4</v>
      </c>
      <c r="N263" s="8" t="str">
        <f>INDEX(Articles!$1:$1048576,MATCH(E263,Articles!D:D,0),15)</f>
        <v>1.3G</v>
      </c>
      <c r="O263" s="8" t="str">
        <f>INDEX(Articles!$1:$1048576,MATCH(E263,Articles!D:D,0),16)</f>
        <v>1008-F4-69252665</v>
      </c>
      <c r="P263" s="8">
        <f>INDEX(Articles!$1:$1048576,MATCH(E263,Articles!D:D,0),17)*1000</f>
        <v>320</v>
      </c>
      <c r="Q263" s="8" t="str">
        <f>INDEX(Articles!$1:$1048576,MATCH(E263,Articles!D:D,0),18)</f>
        <v>3,5</v>
      </c>
      <c r="R263" s="8">
        <f>INDEX(Articles!$1:$1048576,MATCH(E263,Articles!D:D,0),19)</f>
        <v>100</v>
      </c>
      <c r="S263" s="2" t="str">
        <f>IF(INDEX('Unités CA'!$1:$1048576,MATCH(E263,'Unités CA'!D:D,0),5)=0,"",INDEX('Unités CA'!$1:$1048576,MATCH(E263,'Unités CA'!D:D,0),5))</f>
        <v>0030/CA</v>
      </c>
      <c r="T263" s="2" t="str">
        <f>IF(INDEX('Unités BTE'!$1:$1048576,MATCH(E263,'Unités CA'!D:D,0),5)=0,"",INDEX('Unités BTE'!$1:$1048576,MATCH(E263,'Unités CA'!D:D,0),5))</f>
        <v/>
      </c>
      <c r="U263" s="7">
        <f>IFERROR(INDEX('Prix PRO CA'!$1:$1048576,MATCH(E263,'Prix PRO CA'!D:D,0),10),"")</f>
        <v>208.97</v>
      </c>
      <c r="V263" s="7" t="str">
        <f>IFERROR(INDEX('Prix PRO CA'!$1:$1048576,MATCH(E263,'Prix PRO BTE'!D:D,0),10),"")</f>
        <v/>
      </c>
      <c r="W263" s="7">
        <f>+IFERROR(INDEX('Prix PRO PCS'!$1:$1048576,MATCH(E263,'Prix PRO PCS'!D:D,0),10),"")</f>
        <v>9.91</v>
      </c>
      <c r="X263" s="148" t="str">
        <f t="shared" si="19"/>
        <v>Oui</v>
      </c>
      <c r="Y263" s="24">
        <f>IFERROR(INDEX(LigneAchat!$1:$1048576,MATCH(E263,LigneAchat!D:D,0),5),"")</f>
        <v>44287</v>
      </c>
      <c r="Z263" s="22">
        <f>INDEX(Articles!$1:$1048576,MATCH(E263,Articles!D:D,0),21)</f>
        <v>62</v>
      </c>
      <c r="AA263" s="22">
        <f t="shared" si="20"/>
        <v>50</v>
      </c>
      <c r="AB263" s="22">
        <f>+INDEX(Articles!$1:$1048576,MATCH(E263,Articles!D:D,0),23)</f>
        <v>12</v>
      </c>
    </row>
    <row r="264" spans="2:28" ht="15.75">
      <c r="B264" s="8" t="str">
        <f>INDEX(Articles!$1:$1048576,MATCH(E264,Articles!D:D,0),6)</f>
        <v>1</v>
      </c>
      <c r="C264" s="8" t="str">
        <f>INDEX(Articles!$1:$1048576,MATCH(E264,Articles!D:D,0),7)</f>
        <v/>
      </c>
      <c r="D264" s="28" t="str">
        <f>HYPERLINK(INDEX(Articles!$1:$1048576,MATCH(E264,Articles!D:D,0),24),"Lien")</f>
        <v>Lien</v>
      </c>
      <c r="E264" s="3" t="s">
        <v>1923</v>
      </c>
      <c r="F264" s="18" t="str">
        <f>INDEX(Articles!$1:$1048576,MATCH(E264,Articles!D:D,0),5)</f>
        <v>BBE Ø100 SAULE PLEUREUR CLIGNO BLANC</v>
      </c>
      <c r="G264" s="18" t="str">
        <f>INDEX(Articles!$1:$1048576,MATCH(E264,Articles!D:D,0),8)</f>
        <v>BOMBE</v>
      </c>
      <c r="H264" s="18" t="str">
        <f>INDEX(Articles!$1:$1048576,MATCH(E264,Articles!D:D,0),9)</f>
        <v>SPHERIQUE</v>
      </c>
      <c r="I264" s="8">
        <f>INDEX(Articles!$1:$1048576,MATCH(E264,Articles!D:D,0),10)</f>
        <v>100</v>
      </c>
      <c r="J264" s="18" t="str">
        <f>INDEX(Articles!$1:$1048576,MATCH(E264,Articles!D:D,0),11)</f>
        <v>CLIGNO</v>
      </c>
      <c r="K264" s="18" t="str">
        <f>INDEX(Articles!$1:$1048576,MATCH(E264,Articles!D:D,0),12)</f>
        <v>BLANC</v>
      </c>
      <c r="L264" s="8" t="str">
        <f>INDEX(Articles!$1:$1048576,MATCH(E264,Articles!D:D,0),13)</f>
        <v>CN</v>
      </c>
      <c r="M264" s="8" t="str">
        <f>INDEX(Articles!$1:$1048576,MATCH(E264,Articles!D:D,0),14)</f>
        <v>F4</v>
      </c>
      <c r="N264" s="8" t="str">
        <f>INDEX(Articles!$1:$1048576,MATCH(E264,Articles!D:D,0),15)</f>
        <v>1.3G</v>
      </c>
      <c r="O264" s="8" t="str">
        <f>INDEX(Articles!$1:$1048576,MATCH(E264,Articles!D:D,0),16)</f>
        <v>1008-F4-69245227</v>
      </c>
      <c r="P264" s="8">
        <f>INDEX(Articles!$1:$1048576,MATCH(E264,Articles!D:D,0),17)*1000</f>
        <v>295</v>
      </c>
      <c r="Q264" s="8" t="str">
        <f>INDEX(Articles!$1:$1048576,MATCH(E264,Articles!D:D,0),18)</f>
        <v>3,5</v>
      </c>
      <c r="R264" s="8">
        <f>INDEX(Articles!$1:$1048576,MATCH(E264,Articles!D:D,0),19)</f>
        <v>100</v>
      </c>
      <c r="S264" s="2" t="str">
        <f>IF(INDEX('Unités CA'!$1:$1048576,MATCH(E264,'Unités CA'!D:D,0),5)=0,"",INDEX('Unités CA'!$1:$1048576,MATCH(E264,'Unités CA'!D:D,0),5))</f>
        <v>0030/CA</v>
      </c>
      <c r="T264" s="2" t="str">
        <f>IF(INDEX('Unités BTE'!$1:$1048576,MATCH(E264,'Unités CA'!D:D,0),5)=0,"",INDEX('Unités BTE'!$1:$1048576,MATCH(E264,'Unités CA'!D:D,0),5))</f>
        <v/>
      </c>
      <c r="U264" s="7">
        <f>IFERROR(INDEX('Prix PRO CA'!$1:$1048576,MATCH(E264,'Prix PRO CA'!D:D,0),10),"")</f>
        <v>297</v>
      </c>
      <c r="V264" s="7" t="str">
        <f>IFERROR(INDEX('Prix PRO CA'!$1:$1048576,MATCH(E264,'Prix PRO BTE'!D:D,0),10),"")</f>
        <v/>
      </c>
      <c r="W264" s="7">
        <f>+IFERROR(INDEX('Prix PRO PCS'!$1:$1048576,MATCH(E264,'Prix PRO PCS'!D:D,0),10),"")</f>
        <v>13.17</v>
      </c>
      <c r="X264" s="148" t="str">
        <f t="shared" si="19"/>
        <v>Inf à 10</v>
      </c>
      <c r="Y264" s="24">
        <f>IFERROR(INDEX(LigneAchat!$1:$1048576,MATCH(E264,LigneAchat!D:D,0),5),"")</f>
        <v>44326</v>
      </c>
      <c r="Z264" s="22">
        <f>INDEX(Articles!$1:$1048576,MATCH(E264,Articles!D:D,0),21)</f>
        <v>2</v>
      </c>
      <c r="AA264" s="22">
        <f t="shared" si="20"/>
        <v>2</v>
      </c>
      <c r="AB264" s="22">
        <f>+INDEX(Articles!$1:$1048576,MATCH(E264,Articles!D:D,0),23)</f>
        <v>0</v>
      </c>
    </row>
    <row r="265" spans="2:28" ht="15.75">
      <c r="B265" s="8" t="str">
        <f>INDEX(Articles!$1:$1048576,MATCH(E265,Articles!D:D,0),6)</f>
        <v>1</v>
      </c>
      <c r="C265" s="8" t="str">
        <f>INDEX(Articles!$1:$1048576,MATCH(E265,Articles!D:D,0),7)</f>
        <v/>
      </c>
      <c r="D265" s="28" t="str">
        <f>HYPERLINK(INDEX(Articles!$1:$1048576,MATCH(E265,Articles!D:D,0),24),"Lien")</f>
        <v>Lien</v>
      </c>
      <c r="E265" s="3" t="s">
        <v>1927</v>
      </c>
      <c r="F265" s="18" t="str">
        <f>INDEX(Articles!$1:$1048576,MATCH(E265,Articles!D:D,0),5)</f>
        <v>BBE Ø100 PÉTILLANTE BLANC</v>
      </c>
      <c r="G265" s="18" t="str">
        <f>INDEX(Articles!$1:$1048576,MATCH(E265,Articles!D:D,0),8)</f>
        <v>BOMBE</v>
      </c>
      <c r="H265" s="18" t="str">
        <f>INDEX(Articles!$1:$1048576,MATCH(E265,Articles!D:D,0),9)</f>
        <v>SPHERIQUE</v>
      </c>
      <c r="I265" s="8">
        <f>INDEX(Articles!$1:$1048576,MATCH(E265,Articles!D:D,0),10)</f>
        <v>100</v>
      </c>
      <c r="J265" s="18" t="str">
        <f>INDEX(Articles!$1:$1048576,MATCH(E265,Articles!D:D,0),11)</f>
        <v>CLIGNO</v>
      </c>
      <c r="K265" s="18" t="str">
        <f>INDEX(Articles!$1:$1048576,MATCH(E265,Articles!D:D,0),12)</f>
        <v>BLANC</v>
      </c>
      <c r="L265" s="8" t="str">
        <f>INDEX(Articles!$1:$1048576,MATCH(E265,Articles!D:D,0),13)</f>
        <v>CN</v>
      </c>
      <c r="M265" s="8" t="str">
        <f>INDEX(Articles!$1:$1048576,MATCH(E265,Articles!D:D,0),14)</f>
        <v>F4</v>
      </c>
      <c r="N265" s="8" t="str">
        <f>INDEX(Articles!$1:$1048576,MATCH(E265,Articles!D:D,0),15)</f>
        <v>1.3G</v>
      </c>
      <c r="O265" s="8" t="str">
        <f>INDEX(Articles!$1:$1048576,MATCH(E265,Articles!D:D,0),16)</f>
        <v>0163-F4-4244</v>
      </c>
      <c r="P265" s="8">
        <f>INDEX(Articles!$1:$1048576,MATCH(E265,Articles!D:D,0),17)*1000</f>
        <v>348</v>
      </c>
      <c r="Q265" s="8" t="str">
        <f>INDEX(Articles!$1:$1048576,MATCH(E265,Articles!D:D,0),18)</f>
        <v>3,5</v>
      </c>
      <c r="R265" s="8">
        <f>INDEX(Articles!$1:$1048576,MATCH(E265,Articles!D:D,0),19)</f>
        <v>100</v>
      </c>
      <c r="S265" s="2" t="str">
        <f>IF(INDEX('Unités CA'!$1:$1048576,MATCH(E265,'Unités CA'!D:D,0),5)=0,"",INDEX('Unités CA'!$1:$1048576,MATCH(E265,'Unités CA'!D:D,0),5))</f>
        <v>0030/CA</v>
      </c>
      <c r="T265" s="2" t="str">
        <f>IF(INDEX('Unités BTE'!$1:$1048576,MATCH(E265,'Unités CA'!D:D,0),5)=0,"",INDEX('Unités BTE'!$1:$1048576,MATCH(E265,'Unités CA'!D:D,0),5))</f>
        <v/>
      </c>
      <c r="U265" s="7">
        <f>IFERROR(INDEX('Prix PRO CA'!$1:$1048576,MATCH(E265,'Prix PRO CA'!D:D,0),10),"")</f>
        <v>297</v>
      </c>
      <c r="V265" s="7" t="str">
        <f>IFERROR(INDEX('Prix PRO CA'!$1:$1048576,MATCH(E265,'Prix PRO BTE'!D:D,0),10),"")</f>
        <v/>
      </c>
      <c r="W265" s="7">
        <f>+IFERROR(INDEX('Prix PRO PCS'!$1:$1048576,MATCH(E265,'Prix PRO PCS'!D:D,0),10),"")</f>
        <v>13.17</v>
      </c>
      <c r="X265" s="148" t="str">
        <f t="shared" si="19"/>
        <v>Oui</v>
      </c>
      <c r="Y265" s="24" t="str">
        <f>IFERROR(INDEX(LigneAchat!$1:$1048576,MATCH(E265,LigneAchat!D:D,0),5),"")</f>
        <v/>
      </c>
      <c r="Z265" s="22">
        <f>INDEX(Articles!$1:$1048576,MATCH(E265,Articles!D:D,0),21)</f>
        <v>872</v>
      </c>
      <c r="AA265" s="22">
        <f t="shared" si="20"/>
        <v>864</v>
      </c>
      <c r="AB265" s="22">
        <f>+INDEX(Articles!$1:$1048576,MATCH(E265,Articles!D:D,0),23)</f>
        <v>8</v>
      </c>
    </row>
    <row r="266" spans="2:28" ht="15.75">
      <c r="B266" s="8" t="str">
        <f>INDEX(Articles!$1:$1048576,MATCH(E266,Articles!D:D,0),6)</f>
        <v>1</v>
      </c>
      <c r="C266" s="8" t="str">
        <f>INDEX(Articles!$1:$1048576,MATCH(E266,Articles!D:D,0),7)</f>
        <v/>
      </c>
      <c r="D266" s="28" t="str">
        <f>HYPERLINK(INDEX(Articles!$1:$1048576,MATCH(E266,Articles!D:D,0),24),"Lien")</f>
        <v>Lien</v>
      </c>
      <c r="E266" s="3" t="s">
        <v>1931</v>
      </c>
      <c r="F266" s="18" t="str">
        <f>INDEX(Articles!$1:$1048576,MATCH(E266,Articles!D:D,0),5)</f>
        <v>BBE Ø100 PÉTILLANTE CITRON</v>
      </c>
      <c r="G266" s="18" t="str">
        <f>INDEX(Articles!$1:$1048576,MATCH(E266,Articles!D:D,0),8)</f>
        <v>BOMBE</v>
      </c>
      <c r="H266" s="18" t="str">
        <f>INDEX(Articles!$1:$1048576,MATCH(E266,Articles!D:D,0),9)</f>
        <v>SPHERIQUE</v>
      </c>
      <c r="I266" s="8">
        <f>INDEX(Articles!$1:$1048576,MATCH(E266,Articles!D:D,0),10)</f>
        <v>100</v>
      </c>
      <c r="J266" s="18" t="str">
        <f>INDEX(Articles!$1:$1048576,MATCH(E266,Articles!D:D,0),11)</f>
        <v>CLIGNO</v>
      </c>
      <c r="K266" s="18" t="str">
        <f>INDEX(Articles!$1:$1048576,MATCH(E266,Articles!D:D,0),12)</f>
        <v>CITRON</v>
      </c>
      <c r="L266" s="8" t="str">
        <f>INDEX(Articles!$1:$1048576,MATCH(E266,Articles!D:D,0),13)</f>
        <v>CN</v>
      </c>
      <c r="M266" s="8" t="str">
        <f>INDEX(Articles!$1:$1048576,MATCH(E266,Articles!D:D,0),14)</f>
        <v>F4</v>
      </c>
      <c r="N266" s="8" t="str">
        <f>INDEX(Articles!$1:$1048576,MATCH(E266,Articles!D:D,0),15)</f>
        <v>1.3G</v>
      </c>
      <c r="O266" s="8" t="str">
        <f>INDEX(Articles!$1:$1048576,MATCH(E266,Articles!D:D,0),16)</f>
        <v>0163-F4-4244</v>
      </c>
      <c r="P266" s="8">
        <f>INDEX(Articles!$1:$1048576,MATCH(E266,Articles!D:D,0),17)*1000</f>
        <v>348</v>
      </c>
      <c r="Q266" s="8" t="str">
        <f>INDEX(Articles!$1:$1048576,MATCH(E266,Articles!D:D,0),18)</f>
        <v>3,5</v>
      </c>
      <c r="R266" s="8">
        <f>INDEX(Articles!$1:$1048576,MATCH(E266,Articles!D:D,0),19)</f>
        <v>100</v>
      </c>
      <c r="S266" s="2" t="str">
        <f>IF(INDEX('Unités CA'!$1:$1048576,MATCH(E266,'Unités CA'!D:D,0),5)=0,"",INDEX('Unités CA'!$1:$1048576,MATCH(E266,'Unités CA'!D:D,0),5))</f>
        <v>0030/CA</v>
      </c>
      <c r="T266" s="2" t="str">
        <f>IF(INDEX('Unités BTE'!$1:$1048576,MATCH(E266,'Unités CA'!D:D,0),5)=0,"",INDEX('Unités BTE'!$1:$1048576,MATCH(E266,'Unités CA'!D:D,0),5))</f>
        <v/>
      </c>
      <c r="U266" s="7">
        <f>IFERROR(INDEX('Prix PRO CA'!$1:$1048576,MATCH(E266,'Prix PRO CA'!D:D,0),10),"")</f>
        <v>297</v>
      </c>
      <c r="V266" s="7" t="str">
        <f>IFERROR(INDEX('Prix PRO CA'!$1:$1048576,MATCH(E266,'Prix PRO BTE'!D:D,0),10),"")</f>
        <v/>
      </c>
      <c r="W266" s="7">
        <f>+IFERROR(INDEX('Prix PRO PCS'!$1:$1048576,MATCH(E266,'Prix PRO PCS'!D:D,0),10),"")</f>
        <v>13.17</v>
      </c>
      <c r="X266" s="148" t="str">
        <f t="shared" si="19"/>
        <v>Oui</v>
      </c>
      <c r="Y266" s="24" t="str">
        <f>IFERROR(INDEX(LigneAchat!$1:$1048576,MATCH(E266,LigneAchat!D:D,0),5),"")</f>
        <v/>
      </c>
      <c r="Z266" s="22">
        <f>INDEX(Articles!$1:$1048576,MATCH(E266,Articles!D:D,0),21)</f>
        <v>178</v>
      </c>
      <c r="AA266" s="22">
        <f t="shared" si="20"/>
        <v>156</v>
      </c>
      <c r="AB266" s="22">
        <f>+INDEX(Articles!$1:$1048576,MATCH(E266,Articles!D:D,0),23)</f>
        <v>22</v>
      </c>
    </row>
    <row r="267" spans="2:28" ht="15.75">
      <c r="B267" s="8" t="str">
        <f>INDEX(Articles!$1:$1048576,MATCH(E267,Articles!D:D,0),6)</f>
        <v>1</v>
      </c>
      <c r="C267" s="8" t="str">
        <f>INDEX(Articles!$1:$1048576,MATCH(E267,Articles!D:D,0),7)</f>
        <v/>
      </c>
      <c r="D267" s="28" t="str">
        <f>HYPERLINK(INDEX(Articles!$1:$1048576,MATCH(E267,Articles!D:D,0),24),"Lien")</f>
        <v>Lien</v>
      </c>
      <c r="E267" s="3" t="s">
        <v>1934</v>
      </c>
      <c r="F267" s="18" t="str">
        <f>INDEX(Articles!$1:$1048576,MATCH(E267,Articles!D:D,0),5)</f>
        <v>BBE Ø100 PÉTILLANTE VERTE</v>
      </c>
      <c r="G267" s="18" t="str">
        <f>INDEX(Articles!$1:$1048576,MATCH(E267,Articles!D:D,0),8)</f>
        <v>BOMBE</v>
      </c>
      <c r="H267" s="18" t="str">
        <f>INDEX(Articles!$1:$1048576,MATCH(E267,Articles!D:D,0),9)</f>
        <v>SPHERIQUE</v>
      </c>
      <c r="I267" s="8">
        <f>INDEX(Articles!$1:$1048576,MATCH(E267,Articles!D:D,0),10)</f>
        <v>100</v>
      </c>
      <c r="J267" s="18" t="str">
        <f>INDEX(Articles!$1:$1048576,MATCH(E267,Articles!D:D,0),11)</f>
        <v>CLIGNO</v>
      </c>
      <c r="K267" s="18" t="str">
        <f>INDEX(Articles!$1:$1048576,MATCH(E267,Articles!D:D,0),12)</f>
        <v>VERT</v>
      </c>
      <c r="L267" s="8" t="str">
        <f>INDEX(Articles!$1:$1048576,MATCH(E267,Articles!D:D,0),13)</f>
        <v>CN</v>
      </c>
      <c r="M267" s="8" t="str">
        <f>INDEX(Articles!$1:$1048576,MATCH(E267,Articles!D:D,0),14)</f>
        <v>F4</v>
      </c>
      <c r="N267" s="8" t="str">
        <f>INDEX(Articles!$1:$1048576,MATCH(E267,Articles!D:D,0),15)</f>
        <v>1.3G</v>
      </c>
      <c r="O267" s="8" t="str">
        <f>INDEX(Articles!$1:$1048576,MATCH(E267,Articles!D:D,0),16)</f>
        <v>0163-F4-4244</v>
      </c>
      <c r="P267" s="8">
        <f>INDEX(Articles!$1:$1048576,MATCH(E267,Articles!D:D,0),17)*1000</f>
        <v>348</v>
      </c>
      <c r="Q267" s="8" t="str">
        <f>INDEX(Articles!$1:$1048576,MATCH(E267,Articles!D:D,0),18)</f>
        <v>3,5</v>
      </c>
      <c r="R267" s="8">
        <f>INDEX(Articles!$1:$1048576,MATCH(E267,Articles!D:D,0),19)</f>
        <v>100</v>
      </c>
      <c r="S267" s="2" t="str">
        <f>IF(INDEX('Unités CA'!$1:$1048576,MATCH(E267,'Unités CA'!D:D,0),5)=0,"",INDEX('Unités CA'!$1:$1048576,MATCH(E267,'Unités CA'!D:D,0),5))</f>
        <v>0030/CA</v>
      </c>
      <c r="T267" s="2" t="str">
        <f>IF(INDEX('Unités BTE'!$1:$1048576,MATCH(E267,'Unités CA'!D:D,0),5)=0,"",INDEX('Unités BTE'!$1:$1048576,MATCH(E267,'Unités CA'!D:D,0),5))</f>
        <v/>
      </c>
      <c r="U267" s="7">
        <f>IFERROR(INDEX('Prix PRO CA'!$1:$1048576,MATCH(E267,'Prix PRO CA'!D:D,0),10),"")</f>
        <v>297</v>
      </c>
      <c r="V267" s="7" t="str">
        <f>IFERROR(INDEX('Prix PRO CA'!$1:$1048576,MATCH(E267,'Prix PRO BTE'!D:D,0),10),"")</f>
        <v/>
      </c>
      <c r="W267" s="7">
        <f>+IFERROR(INDEX('Prix PRO PCS'!$1:$1048576,MATCH(E267,'Prix PRO PCS'!D:D,0),10),"")</f>
        <v>13.17</v>
      </c>
      <c r="X267" s="148" t="str">
        <f t="shared" si="19"/>
        <v>Oui</v>
      </c>
      <c r="Y267" s="24" t="str">
        <f>IFERROR(INDEX(LigneAchat!$1:$1048576,MATCH(E267,LigneAchat!D:D,0),5),"")</f>
        <v/>
      </c>
      <c r="Z267" s="22">
        <f>INDEX(Articles!$1:$1048576,MATCH(E267,Articles!D:D,0),21)</f>
        <v>366</v>
      </c>
      <c r="AA267" s="22">
        <f t="shared" si="20"/>
        <v>366</v>
      </c>
      <c r="AB267" s="22">
        <f>+INDEX(Articles!$1:$1048576,MATCH(E267,Articles!D:D,0),23)</f>
        <v>0</v>
      </c>
    </row>
    <row r="268" spans="2:28" ht="15.75">
      <c r="B268" s="8" t="str">
        <f>INDEX(Articles!$1:$1048576,MATCH(E268,Articles!D:D,0),6)</f>
        <v>1</v>
      </c>
      <c r="C268" s="8" t="str">
        <f>INDEX(Articles!$1:$1048576,MATCH(E268,Articles!D:D,0),7)</f>
        <v/>
      </c>
      <c r="D268" s="28" t="str">
        <f>HYPERLINK(INDEX(Articles!$1:$1048576,MATCH(E268,Articles!D:D,0),24),"Lien")</f>
        <v>Lien</v>
      </c>
      <c r="E268" s="3" t="s">
        <v>1937</v>
      </c>
      <c r="F268" s="18" t="str">
        <f>INDEX(Articles!$1:$1048576,MATCH(E268,Articles!D:D,0),5)</f>
        <v>BBE Ø100 PÉTILLANTE ROUGE</v>
      </c>
      <c r="G268" s="18" t="str">
        <f>INDEX(Articles!$1:$1048576,MATCH(E268,Articles!D:D,0),8)</f>
        <v>BOMBE</v>
      </c>
      <c r="H268" s="18" t="str">
        <f>INDEX(Articles!$1:$1048576,MATCH(E268,Articles!D:D,0),9)</f>
        <v>SPHERIQUE</v>
      </c>
      <c r="I268" s="8">
        <f>INDEX(Articles!$1:$1048576,MATCH(E268,Articles!D:D,0),10)</f>
        <v>100</v>
      </c>
      <c r="J268" s="18" t="str">
        <f>INDEX(Articles!$1:$1048576,MATCH(E268,Articles!D:D,0),11)</f>
        <v>CLIGNO</v>
      </c>
      <c r="K268" s="18" t="str">
        <f>INDEX(Articles!$1:$1048576,MATCH(E268,Articles!D:D,0),12)</f>
        <v>ROUGE</v>
      </c>
      <c r="L268" s="8" t="str">
        <f>INDEX(Articles!$1:$1048576,MATCH(E268,Articles!D:D,0),13)</f>
        <v>CN</v>
      </c>
      <c r="M268" s="8" t="str">
        <f>INDEX(Articles!$1:$1048576,MATCH(E268,Articles!D:D,0),14)</f>
        <v>F4</v>
      </c>
      <c r="N268" s="8" t="str">
        <f>INDEX(Articles!$1:$1048576,MATCH(E268,Articles!D:D,0),15)</f>
        <v>1.3G</v>
      </c>
      <c r="O268" s="8" t="str">
        <f>INDEX(Articles!$1:$1048576,MATCH(E268,Articles!D:D,0),16)</f>
        <v>0163-F4-4244</v>
      </c>
      <c r="P268" s="8">
        <f>INDEX(Articles!$1:$1048576,MATCH(E268,Articles!D:D,0),17)*1000</f>
        <v>348</v>
      </c>
      <c r="Q268" s="8" t="str">
        <f>INDEX(Articles!$1:$1048576,MATCH(E268,Articles!D:D,0),18)</f>
        <v>3,5</v>
      </c>
      <c r="R268" s="8">
        <f>INDEX(Articles!$1:$1048576,MATCH(E268,Articles!D:D,0),19)</f>
        <v>100</v>
      </c>
      <c r="S268" s="2" t="str">
        <f>IF(INDEX('Unités CA'!$1:$1048576,MATCH(E268,'Unités CA'!D:D,0),5)=0,"",INDEX('Unités CA'!$1:$1048576,MATCH(E268,'Unités CA'!D:D,0),5))</f>
        <v>0030/CA</v>
      </c>
      <c r="T268" s="2" t="str">
        <f>IF(INDEX('Unités BTE'!$1:$1048576,MATCH(E268,'Unités CA'!D:D,0),5)=0,"",INDEX('Unités BTE'!$1:$1048576,MATCH(E268,'Unités CA'!D:D,0),5))</f>
        <v/>
      </c>
      <c r="U268" s="7">
        <f>IFERROR(INDEX('Prix PRO CA'!$1:$1048576,MATCH(E268,'Prix PRO CA'!D:D,0),10),"")</f>
        <v>297</v>
      </c>
      <c r="V268" s="7" t="str">
        <f>IFERROR(INDEX('Prix PRO CA'!$1:$1048576,MATCH(E268,'Prix PRO BTE'!D:D,0),10),"")</f>
        <v/>
      </c>
      <c r="W268" s="7">
        <f>+IFERROR(INDEX('Prix PRO PCS'!$1:$1048576,MATCH(E268,'Prix PRO PCS'!D:D,0),10),"")</f>
        <v>13.17</v>
      </c>
      <c r="X268" s="148" t="str">
        <f t="shared" si="19"/>
        <v>Oui</v>
      </c>
      <c r="Y268" s="24" t="str">
        <f>IFERROR(INDEX(LigneAchat!$1:$1048576,MATCH(E268,LigneAchat!D:D,0),5),"")</f>
        <v/>
      </c>
      <c r="Z268" s="22">
        <f>INDEX(Articles!$1:$1048576,MATCH(E268,Articles!D:D,0),21)</f>
        <v>437</v>
      </c>
      <c r="AA268" s="22">
        <f t="shared" si="20"/>
        <v>412</v>
      </c>
      <c r="AB268" s="22">
        <f>+INDEX(Articles!$1:$1048576,MATCH(E268,Articles!D:D,0),23)</f>
        <v>25</v>
      </c>
    </row>
    <row r="269" spans="2:28" ht="15.75">
      <c r="B269" s="8" t="str">
        <f>INDEX(Articles!$1:$1048576,MATCH(E269,Articles!D:D,0),6)</f>
        <v>1</v>
      </c>
      <c r="C269" s="8" t="str">
        <f>INDEX(Articles!$1:$1048576,MATCH(E269,Articles!D:D,0),7)</f>
        <v/>
      </c>
      <c r="D269" s="28" t="str">
        <f>HYPERLINK(INDEX(Articles!$1:$1048576,MATCH(E269,Articles!D:D,0),24),"Lien")</f>
        <v>Lien</v>
      </c>
      <c r="E269" s="3" t="s">
        <v>1940</v>
      </c>
      <c r="F269" s="18" t="str">
        <f>INDEX(Articles!$1:$1048576,MATCH(E269,Articles!D:D,0),5)</f>
        <v>BBE Ø100 PÉTILLANTE ORANGE</v>
      </c>
      <c r="G269" s="18" t="str">
        <f>INDEX(Articles!$1:$1048576,MATCH(E269,Articles!D:D,0),8)</f>
        <v>BOMBE</v>
      </c>
      <c r="H269" s="18" t="str">
        <f>INDEX(Articles!$1:$1048576,MATCH(E269,Articles!D:D,0),9)</f>
        <v>SPHERIQUE</v>
      </c>
      <c r="I269" s="8">
        <f>INDEX(Articles!$1:$1048576,MATCH(E269,Articles!D:D,0),10)</f>
        <v>100</v>
      </c>
      <c r="J269" s="18" t="str">
        <f>INDEX(Articles!$1:$1048576,MATCH(E269,Articles!D:D,0),11)</f>
        <v>CLIGNO</v>
      </c>
      <c r="K269" s="18" t="str">
        <f>INDEX(Articles!$1:$1048576,MATCH(E269,Articles!D:D,0),12)</f>
        <v>ORANGE</v>
      </c>
      <c r="L269" s="8" t="str">
        <f>INDEX(Articles!$1:$1048576,MATCH(E269,Articles!D:D,0),13)</f>
        <v>CN</v>
      </c>
      <c r="M269" s="8" t="str">
        <f>INDEX(Articles!$1:$1048576,MATCH(E269,Articles!D:D,0),14)</f>
        <v>F4</v>
      </c>
      <c r="N269" s="8" t="str">
        <f>INDEX(Articles!$1:$1048576,MATCH(E269,Articles!D:D,0),15)</f>
        <v>1.3G</v>
      </c>
      <c r="O269" s="8" t="str">
        <f>INDEX(Articles!$1:$1048576,MATCH(E269,Articles!D:D,0),16)</f>
        <v>0163-F4-4244</v>
      </c>
      <c r="P269" s="8">
        <f>INDEX(Articles!$1:$1048576,MATCH(E269,Articles!D:D,0),17)*1000</f>
        <v>348</v>
      </c>
      <c r="Q269" s="8" t="str">
        <f>INDEX(Articles!$1:$1048576,MATCH(E269,Articles!D:D,0),18)</f>
        <v>3,5</v>
      </c>
      <c r="R269" s="8">
        <f>INDEX(Articles!$1:$1048576,MATCH(E269,Articles!D:D,0),19)</f>
        <v>100</v>
      </c>
      <c r="S269" s="2" t="str">
        <f>IF(INDEX('Unités CA'!$1:$1048576,MATCH(E269,'Unités CA'!D:D,0),5)=0,"",INDEX('Unités CA'!$1:$1048576,MATCH(E269,'Unités CA'!D:D,0),5))</f>
        <v>0030/CA</v>
      </c>
      <c r="T269" s="2" t="str">
        <f>IF(INDEX('Unités BTE'!$1:$1048576,MATCH(E269,'Unités CA'!D:D,0),5)=0,"",INDEX('Unités BTE'!$1:$1048576,MATCH(E269,'Unités CA'!D:D,0),5))</f>
        <v/>
      </c>
      <c r="U269" s="7">
        <f>IFERROR(INDEX('Prix PRO CA'!$1:$1048576,MATCH(E269,'Prix PRO CA'!D:D,0),10),"")</f>
        <v>297</v>
      </c>
      <c r="V269" s="7" t="str">
        <f>IFERROR(INDEX('Prix PRO CA'!$1:$1048576,MATCH(E269,'Prix PRO BTE'!D:D,0),10),"")</f>
        <v/>
      </c>
      <c r="W269" s="7">
        <f>+IFERROR(INDEX('Prix PRO PCS'!$1:$1048576,MATCH(E269,'Prix PRO PCS'!D:D,0),10),"")</f>
        <v>13.17</v>
      </c>
      <c r="X269" s="148" t="str">
        <f t="shared" si="19"/>
        <v>Oui</v>
      </c>
      <c r="Y269" s="24" t="str">
        <f>IFERROR(INDEX(LigneAchat!$1:$1048576,MATCH(E269,LigneAchat!D:D,0),5),"")</f>
        <v/>
      </c>
      <c r="Z269" s="22">
        <f>INDEX(Articles!$1:$1048576,MATCH(E269,Articles!D:D,0),21)</f>
        <v>368</v>
      </c>
      <c r="AA269" s="22">
        <f t="shared" si="20"/>
        <v>364</v>
      </c>
      <c r="AB269" s="22">
        <f>+INDEX(Articles!$1:$1048576,MATCH(E269,Articles!D:D,0),23)</f>
        <v>4</v>
      </c>
    </row>
    <row r="270" spans="2:28" ht="15.75">
      <c r="B270" s="8" t="str">
        <f>INDEX(Articles!$1:$1048576,MATCH(E270,Articles!D:D,0),6)</f>
        <v>1</v>
      </c>
      <c r="C270" s="8" t="str">
        <f>INDEX(Articles!$1:$1048576,MATCH(E270,Articles!D:D,0),7)</f>
        <v/>
      </c>
      <c r="D270" s="28" t="str">
        <f>HYPERLINK(INDEX(Articles!$1:$1048576,MATCH(E270,Articles!D:D,0),24),"Lien")</f>
        <v>Lien</v>
      </c>
      <c r="E270" s="3" t="s">
        <v>2222</v>
      </c>
      <c r="F270" s="18" t="str">
        <f>INDEX(Articles!$1:$1048576,MATCH(E270,Articles!D:D,0),5)</f>
        <v>BBE Ø100 CLIGNO OR</v>
      </c>
      <c r="G270" s="18" t="str">
        <f>INDEX(Articles!$1:$1048576,MATCH(E270,Articles!D:D,0),8)</f>
        <v>BOMBE</v>
      </c>
      <c r="H270" s="18" t="str">
        <f>INDEX(Articles!$1:$1048576,MATCH(E270,Articles!D:D,0),9)</f>
        <v>SPHERIQUE</v>
      </c>
      <c r="I270" s="8">
        <f>INDEX(Articles!$1:$1048576,MATCH(E270,Articles!D:D,0),10)</f>
        <v>100</v>
      </c>
      <c r="J270" s="18" t="str">
        <f>INDEX(Articles!$1:$1048576,MATCH(E270,Articles!D:D,0),11)</f>
        <v>CLIGNO</v>
      </c>
      <c r="K270" s="18" t="str">
        <f>INDEX(Articles!$1:$1048576,MATCH(E270,Articles!D:D,0),12)</f>
        <v>OR</v>
      </c>
      <c r="L270" s="8" t="str">
        <f>INDEX(Articles!$1:$1048576,MATCH(E270,Articles!D:D,0),13)</f>
        <v>CN</v>
      </c>
      <c r="M270" s="8" t="str">
        <f>INDEX(Articles!$1:$1048576,MATCH(E270,Articles!D:D,0),14)</f>
        <v>F4</v>
      </c>
      <c r="N270" s="8" t="str">
        <f>INDEX(Articles!$1:$1048576,MATCH(E270,Articles!D:D,0),15)</f>
        <v>1.3G</v>
      </c>
      <c r="O270" s="8" t="str">
        <f>INDEX(Articles!$1:$1048576,MATCH(E270,Articles!D:D,0),16)</f>
        <v>1008-F4-69252665</v>
      </c>
      <c r="P270" s="8">
        <f>INDEX(Articles!$1:$1048576,MATCH(E270,Articles!D:D,0),17)*1000</f>
        <v>320</v>
      </c>
      <c r="Q270" s="8" t="str">
        <f>INDEX(Articles!$1:$1048576,MATCH(E270,Articles!D:D,0),18)</f>
        <v>3,5</v>
      </c>
      <c r="R270" s="8">
        <f>INDEX(Articles!$1:$1048576,MATCH(E270,Articles!D:D,0),19)</f>
        <v>100</v>
      </c>
      <c r="S270" s="2" t="str">
        <f>IF(INDEX('Unités CA'!$1:$1048576,MATCH(E270,'Unités CA'!D:D,0),5)=0,"",INDEX('Unités CA'!$1:$1048576,MATCH(E270,'Unités CA'!D:D,0),5))</f>
        <v>0030/CA</v>
      </c>
      <c r="T270" s="2" t="str">
        <f>IF(INDEX('Unités BTE'!$1:$1048576,MATCH(E270,'Unités CA'!D:D,0),5)=0,"",INDEX('Unités BTE'!$1:$1048576,MATCH(E270,'Unités CA'!D:D,0),5))</f>
        <v/>
      </c>
      <c r="U270" s="7">
        <f>IFERROR(INDEX('Prix PRO CA'!$1:$1048576,MATCH(E270,'Prix PRO CA'!D:D,0),10),"")</f>
        <v>256.93</v>
      </c>
      <c r="V270" s="7" t="str">
        <f>IFERROR(INDEX('Prix PRO CA'!$1:$1048576,MATCH(E270,'Prix PRO BTE'!D:D,0),10),"")</f>
        <v/>
      </c>
      <c r="W270" s="7">
        <f>+IFERROR(INDEX('Prix PRO PCS'!$1:$1048576,MATCH(E270,'Prix PRO PCS'!D:D,0),10),"")</f>
        <v>11.92</v>
      </c>
      <c r="X270" s="148" t="str">
        <f t="shared" si="19"/>
        <v>Oui</v>
      </c>
      <c r="Y270" s="24" t="str">
        <f>IFERROR(INDEX(LigneAchat!$1:$1048576,MATCH(E270,LigneAchat!D:D,0),5),"")</f>
        <v/>
      </c>
      <c r="Z270" s="22">
        <f>INDEX(Articles!$1:$1048576,MATCH(E270,Articles!D:D,0),21)</f>
        <v>350</v>
      </c>
      <c r="AA270" s="22">
        <f t="shared" si="20"/>
        <v>350</v>
      </c>
      <c r="AB270" s="22">
        <f>+INDEX(Articles!$1:$1048576,MATCH(E270,Articles!D:D,0),23)</f>
        <v>0</v>
      </c>
    </row>
    <row r="271" spans="2:28" ht="15.75">
      <c r="B271" s="8" t="str">
        <f>INDEX(Articles!$1:$1048576,MATCH(E271,Articles!D:D,0),6)</f>
        <v>1</v>
      </c>
      <c r="C271" s="8" t="str">
        <f>INDEX(Articles!$1:$1048576,MATCH(E271,Articles!D:D,0),7)</f>
        <v/>
      </c>
      <c r="D271" s="28" t="str">
        <f>HYPERLINK(INDEX(Articles!$1:$1048576,MATCH(E271,Articles!D:D,0),24),"Lien")</f>
        <v>Lien</v>
      </c>
      <c r="E271" s="3" t="s">
        <v>2505</v>
      </c>
      <c r="F271" s="18" t="str">
        <f>INDEX(Articles!$1:$1048576,MATCH(E271,Articles!D:D,0),5)</f>
        <v>BBE Ø100 PAILLETTES ARGENT</v>
      </c>
      <c r="G271" s="18" t="str">
        <f>INDEX(Articles!$1:$1048576,MATCH(E271,Articles!D:D,0),8)</f>
        <v>BOMBE</v>
      </c>
      <c r="H271" s="18" t="str">
        <f>INDEX(Articles!$1:$1048576,MATCH(E271,Articles!D:D,0),9)</f>
        <v>SPHERIQUE</v>
      </c>
      <c r="I271" s="8">
        <f>INDEX(Articles!$1:$1048576,MATCH(E271,Articles!D:D,0),10)</f>
        <v>100</v>
      </c>
      <c r="J271" s="18" t="str">
        <f>INDEX(Articles!$1:$1048576,MATCH(E271,Articles!D:D,0),11)</f>
        <v>CLIGNO</v>
      </c>
      <c r="K271" s="18" t="str">
        <f>INDEX(Articles!$1:$1048576,MATCH(E271,Articles!D:D,0),12)</f>
        <v>ARGENT</v>
      </c>
      <c r="L271" s="8" t="str">
        <f>INDEX(Articles!$1:$1048576,MATCH(E271,Articles!D:D,0),13)</f>
        <v>CN</v>
      </c>
      <c r="M271" s="8" t="str">
        <f>INDEX(Articles!$1:$1048576,MATCH(E271,Articles!D:D,0),14)</f>
        <v>F4</v>
      </c>
      <c r="N271" s="8" t="str">
        <f>INDEX(Articles!$1:$1048576,MATCH(E271,Articles!D:D,0),15)</f>
        <v>1.3G</v>
      </c>
      <c r="O271" s="8" t="str">
        <f>INDEX(Articles!$1:$1048576,MATCH(E271,Articles!D:D,0),16)</f>
        <v>1008-F4-69252665</v>
      </c>
      <c r="P271" s="8">
        <f>INDEX(Articles!$1:$1048576,MATCH(E271,Articles!D:D,0),17)*1000</f>
        <v>320</v>
      </c>
      <c r="Q271" s="8" t="str">
        <f>INDEX(Articles!$1:$1048576,MATCH(E271,Articles!D:D,0),18)</f>
        <v>3,5</v>
      </c>
      <c r="R271" s="8">
        <f>INDEX(Articles!$1:$1048576,MATCH(E271,Articles!D:D,0),19)</f>
        <v>100</v>
      </c>
      <c r="S271" s="2" t="str">
        <f>IF(INDEX('Unités CA'!$1:$1048576,MATCH(E271,'Unités CA'!D:D,0),5)=0,"",INDEX('Unités CA'!$1:$1048576,MATCH(E271,'Unités CA'!D:D,0),5))</f>
        <v>0030/CA</v>
      </c>
      <c r="T271" s="2" t="str">
        <f>IF(INDEX('Unités BTE'!$1:$1048576,MATCH(E271,'Unités CA'!D:D,0),5)=0,"",INDEX('Unités BTE'!$1:$1048576,MATCH(E271,'Unités CA'!D:D,0),5))</f>
        <v/>
      </c>
      <c r="U271" s="7">
        <f>IFERROR(INDEX('Prix PRO CA'!$1:$1048576,MATCH(E271,'Prix PRO CA'!D:D,0),10),"")</f>
        <v>238.6</v>
      </c>
      <c r="V271" s="7" t="str">
        <f>IFERROR(INDEX('Prix PRO CA'!$1:$1048576,MATCH(E271,'Prix PRO BTE'!D:D,0),10),"")</f>
        <v/>
      </c>
      <c r="W271" s="7">
        <f>+IFERROR(INDEX('Prix PRO PCS'!$1:$1048576,MATCH(E271,'Prix PRO PCS'!D:D,0),10),"")</f>
        <v>11.65</v>
      </c>
      <c r="X271" s="148" t="str">
        <f t="shared" si="19"/>
        <v>Oui</v>
      </c>
      <c r="Y271" s="24" t="str">
        <f>IFERROR(INDEX(LigneAchat!$1:$1048576,MATCH(E271,LigneAchat!D:D,0),5),"")</f>
        <v/>
      </c>
      <c r="Z271" s="22">
        <f>INDEX(Articles!$1:$1048576,MATCH(E271,Articles!D:D,0),21)</f>
        <v>587</v>
      </c>
      <c r="AA271" s="22">
        <f t="shared" si="20"/>
        <v>577</v>
      </c>
      <c r="AB271" s="22">
        <f>+INDEX(Articles!$1:$1048576,MATCH(E271,Articles!D:D,0),23)</f>
        <v>10</v>
      </c>
    </row>
    <row r="272" spans="2:28" ht="15.75">
      <c r="B272" s="8" t="str">
        <f>INDEX(Articles!$1:$1048576,MATCH(E272,Articles!D:D,0),6)</f>
        <v>1</v>
      </c>
      <c r="C272" s="8" t="str">
        <f>INDEX(Articles!$1:$1048576,MATCH(E272,Articles!D:D,0),7)</f>
        <v/>
      </c>
      <c r="D272" s="28" t="str">
        <f>HYPERLINK(INDEX(Articles!$1:$1048576,MATCH(E272,Articles!D:D,0),24),"Lien")</f>
        <v>Lien</v>
      </c>
      <c r="E272" s="3" t="s">
        <v>2198</v>
      </c>
      <c r="F272" s="18" t="str">
        <f>INDEX(Articles!$1:$1048576,MATCH(E272,Articles!D:D,0),5)</f>
        <v>BBE Ø100 OEUFS DE DRAGON</v>
      </c>
      <c r="G272" s="18" t="str">
        <f>INDEX(Articles!$1:$1048576,MATCH(E272,Articles!D:D,0),8)</f>
        <v>BOMBE</v>
      </c>
      <c r="H272" s="18" t="str">
        <f>INDEX(Articles!$1:$1048576,MATCH(E272,Articles!D:D,0),9)</f>
        <v>SPHERIQUE</v>
      </c>
      <c r="I272" s="8">
        <f>INDEX(Articles!$1:$1048576,MATCH(E272,Articles!D:D,0),10)</f>
        <v>100</v>
      </c>
      <c r="J272" s="18" t="str">
        <f>INDEX(Articles!$1:$1048576,MATCH(E272,Articles!D:D,0),11)</f>
        <v>CREPITANT</v>
      </c>
      <c r="K272" s="18" t="str">
        <f>INDEX(Articles!$1:$1048576,MATCH(E272,Articles!D:D,0),12)</f>
        <v>ARGENT</v>
      </c>
      <c r="L272" s="8" t="str">
        <f>INDEX(Articles!$1:$1048576,MATCH(E272,Articles!D:D,0),13)</f>
        <v>CN</v>
      </c>
      <c r="M272" s="8" t="str">
        <f>INDEX(Articles!$1:$1048576,MATCH(E272,Articles!D:D,0),14)</f>
        <v>F4</v>
      </c>
      <c r="N272" s="8" t="str">
        <f>INDEX(Articles!$1:$1048576,MATCH(E272,Articles!D:D,0),15)</f>
        <v>1.3G</v>
      </c>
      <c r="O272" s="8" t="str">
        <f>INDEX(Articles!$1:$1048576,MATCH(E272,Articles!D:D,0),16)</f>
        <v>1008-F4-69252665</v>
      </c>
      <c r="P272" s="8">
        <f>INDEX(Articles!$1:$1048576,MATCH(E272,Articles!D:D,0),17)*1000</f>
        <v>320</v>
      </c>
      <c r="Q272" s="8" t="str">
        <f>INDEX(Articles!$1:$1048576,MATCH(E272,Articles!D:D,0),18)</f>
        <v>3,5</v>
      </c>
      <c r="R272" s="8">
        <f>INDEX(Articles!$1:$1048576,MATCH(E272,Articles!D:D,0),19)</f>
        <v>100</v>
      </c>
      <c r="S272" s="2" t="str">
        <f>IF(INDEX('Unités CA'!$1:$1048576,MATCH(E272,'Unités CA'!D:D,0),5)=0,"",INDEX('Unités CA'!$1:$1048576,MATCH(E272,'Unités CA'!D:D,0),5))</f>
        <v>0030/CA</v>
      </c>
      <c r="T272" s="2" t="str">
        <f>IF(INDEX('Unités BTE'!$1:$1048576,MATCH(E272,'Unités CA'!D:D,0),5)=0,"",INDEX('Unités BTE'!$1:$1048576,MATCH(E272,'Unités CA'!D:D,0),5))</f>
        <v/>
      </c>
      <c r="U272" s="7">
        <f>IFERROR(INDEX('Prix PRO CA'!$1:$1048576,MATCH(E272,'Prix PRO CA'!D:D,0),10),"")</f>
        <v>199.19</v>
      </c>
      <c r="V272" s="7" t="str">
        <f>IFERROR(INDEX('Prix PRO CA'!$1:$1048576,MATCH(E272,'Prix PRO BTE'!D:D,0),10),"")</f>
        <v/>
      </c>
      <c r="W272" s="7">
        <f>+IFERROR(INDEX('Prix PRO PCS'!$1:$1048576,MATCH(E272,'Prix PRO PCS'!D:D,0),10),"")</f>
        <v>9.4600000000000009</v>
      </c>
      <c r="X272" s="148" t="str">
        <f t="shared" si="19"/>
        <v>Oui</v>
      </c>
      <c r="Y272" s="24">
        <f>IFERROR(INDEX(LigneAchat!$1:$1048576,MATCH(E272,LigneAchat!D:D,0),5),"")</f>
        <v>44287</v>
      </c>
      <c r="Z272" s="22">
        <f>INDEX(Articles!$1:$1048576,MATCH(E272,Articles!D:D,0),21)</f>
        <v>657</v>
      </c>
      <c r="AA272" s="22">
        <f t="shared" si="20"/>
        <v>657</v>
      </c>
      <c r="AB272" s="22">
        <f>+INDEX(Articles!$1:$1048576,MATCH(E272,Articles!D:D,0),23)</f>
        <v>0</v>
      </c>
    </row>
    <row r="273" spans="2:28" ht="15.75">
      <c r="B273" s="8" t="str">
        <f>INDEX(Articles!$1:$1048576,MATCH(E273,Articles!D:D,0),6)</f>
        <v>1</v>
      </c>
      <c r="C273" s="8" t="str">
        <f>INDEX(Articles!$1:$1048576,MATCH(E273,Articles!D:D,0),7)</f>
        <v/>
      </c>
      <c r="D273" s="28" t="str">
        <f>HYPERLINK(INDEX(Articles!$1:$1048576,MATCH(E273,Articles!D:D,0),24),"Lien")</f>
        <v>Lien</v>
      </c>
      <c r="E273" s="3" t="s">
        <v>2122</v>
      </c>
      <c r="F273" s="18" t="str">
        <f>INDEX(Articles!$1:$1048576,MATCH(E273,Articles!D:D,0),5)</f>
        <v>BBE Ø100 FILET FRISSON</v>
      </c>
      <c r="G273" s="18" t="str">
        <f>INDEX(Articles!$1:$1048576,MATCH(E273,Articles!D:D,0),8)</f>
        <v>BOMBE</v>
      </c>
      <c r="H273" s="18" t="str">
        <f>INDEX(Articles!$1:$1048576,MATCH(E273,Articles!D:D,0),9)</f>
        <v>SPHERIQUE</v>
      </c>
      <c r="I273" s="8">
        <f>INDEX(Articles!$1:$1048576,MATCH(E273,Articles!D:D,0),10)</f>
        <v>100</v>
      </c>
      <c r="J273" s="18" t="str">
        <f>INDEX(Articles!$1:$1048576,MATCH(E273,Articles!D:D,0),11)</f>
        <v>CREPITANT</v>
      </c>
      <c r="K273" s="18" t="str">
        <f>INDEX(Articles!$1:$1048576,MATCH(E273,Articles!D:D,0),12)</f>
        <v>ARGENT</v>
      </c>
      <c r="L273" s="8" t="str">
        <f>INDEX(Articles!$1:$1048576,MATCH(E273,Articles!D:D,0),13)</f>
        <v>CN</v>
      </c>
      <c r="M273" s="8" t="str">
        <f>INDEX(Articles!$1:$1048576,MATCH(E273,Articles!D:D,0),14)</f>
        <v>F4</v>
      </c>
      <c r="N273" s="8" t="str">
        <f>INDEX(Articles!$1:$1048576,MATCH(E273,Articles!D:D,0),15)</f>
        <v>1.3G</v>
      </c>
      <c r="O273" s="8" t="str">
        <f>INDEX(Articles!$1:$1048576,MATCH(E273,Articles!D:D,0),16)</f>
        <v>1008-F4-69245227</v>
      </c>
      <c r="P273" s="8">
        <f>INDEX(Articles!$1:$1048576,MATCH(E273,Articles!D:D,0),17)*1000</f>
        <v>305</v>
      </c>
      <c r="Q273" s="8" t="str">
        <f>INDEX(Articles!$1:$1048576,MATCH(E273,Articles!D:D,0),18)</f>
        <v>3,5</v>
      </c>
      <c r="R273" s="8">
        <f>INDEX(Articles!$1:$1048576,MATCH(E273,Articles!D:D,0),19)</f>
        <v>100</v>
      </c>
      <c r="S273" s="2" t="str">
        <f>IF(INDEX('Unités CA'!$1:$1048576,MATCH(E273,'Unités CA'!D:D,0),5)=0,"",INDEX('Unités CA'!$1:$1048576,MATCH(E273,'Unités CA'!D:D,0),5))</f>
        <v>0030/CA</v>
      </c>
      <c r="T273" s="2" t="str">
        <f>IF(INDEX('Unités BTE'!$1:$1048576,MATCH(E273,'Unités CA'!D:D,0),5)=0,"",INDEX('Unités BTE'!$1:$1048576,MATCH(E273,'Unités CA'!D:D,0),5))</f>
        <v/>
      </c>
      <c r="U273" s="7">
        <f>IFERROR(INDEX('Prix PRO CA'!$1:$1048576,MATCH(E273,'Prix PRO CA'!D:D,0),10),"")</f>
        <v>256.93</v>
      </c>
      <c r="V273" s="7" t="str">
        <f>IFERROR(INDEX('Prix PRO CA'!$1:$1048576,MATCH(E273,'Prix PRO BTE'!D:D,0),10),"")</f>
        <v/>
      </c>
      <c r="W273" s="7">
        <f>+IFERROR(INDEX('Prix PRO PCS'!$1:$1048576,MATCH(E273,'Prix PRO PCS'!D:D,0),10),"")</f>
        <v>11.92</v>
      </c>
      <c r="X273" s="148" t="str">
        <f t="shared" si="19"/>
        <v>Oui</v>
      </c>
      <c r="Y273" s="24" t="str">
        <f>IFERROR(INDEX(LigneAchat!$1:$1048576,MATCH(E273,LigneAchat!D:D,0),5),"")</f>
        <v/>
      </c>
      <c r="Z273" s="22">
        <f>INDEX(Articles!$1:$1048576,MATCH(E273,Articles!D:D,0),21)</f>
        <v>65</v>
      </c>
      <c r="AA273" s="22">
        <f t="shared" si="20"/>
        <v>57</v>
      </c>
      <c r="AB273" s="22">
        <f>+INDEX(Articles!$1:$1048576,MATCH(E273,Articles!D:D,0),23)</f>
        <v>8</v>
      </c>
    </row>
    <row r="274" spans="2:28" ht="15.75">
      <c r="B274" s="8" t="str">
        <f>INDEX(Articles!$1:$1048576,MATCH(E274,Articles!D:D,0),6)</f>
        <v>1</v>
      </c>
      <c r="C274" s="8" t="str">
        <f>INDEX(Articles!$1:$1048576,MATCH(E274,Articles!D:D,0),7)</f>
        <v/>
      </c>
      <c r="D274" s="28" t="str">
        <f>HYPERLINK(INDEX(Articles!$1:$1048576,MATCH(E274,Articles!D:D,0),24),"Lien")</f>
        <v>Lien</v>
      </c>
      <c r="E274" s="3" t="s">
        <v>2427</v>
      </c>
      <c r="F274" s="18" t="str">
        <f>INDEX(Articles!$1:$1048576,MATCH(E274,Articles!D:D,0),5)</f>
        <v>BBE Ø100 ROSE À OEUFS DRAGON CENTRE OEUFS DRAGON</v>
      </c>
      <c r="G274" s="18" t="str">
        <f>INDEX(Articles!$1:$1048576,MATCH(E274,Articles!D:D,0),8)</f>
        <v>BOMBE</v>
      </c>
      <c r="H274" s="18" t="str">
        <f>INDEX(Articles!$1:$1048576,MATCH(E274,Articles!D:D,0),9)</f>
        <v>SPHERIQUE</v>
      </c>
      <c r="I274" s="8">
        <f>INDEX(Articles!$1:$1048576,MATCH(E274,Articles!D:D,0),10)</f>
        <v>100</v>
      </c>
      <c r="J274" s="18" t="str">
        <f>INDEX(Articles!$1:$1048576,MATCH(E274,Articles!D:D,0),11)</f>
        <v>CREPITANT</v>
      </c>
      <c r="K274" s="18" t="str">
        <f>INDEX(Articles!$1:$1048576,MATCH(E274,Articles!D:D,0),12)</f>
        <v>ROSE</v>
      </c>
      <c r="L274" s="8" t="str">
        <f>INDEX(Articles!$1:$1048576,MATCH(E274,Articles!D:D,0),13)</f>
        <v>CN</v>
      </c>
      <c r="M274" s="8" t="str">
        <f>INDEX(Articles!$1:$1048576,MATCH(E274,Articles!D:D,0),14)</f>
        <v>F4</v>
      </c>
      <c r="N274" s="8" t="str">
        <f>INDEX(Articles!$1:$1048576,MATCH(E274,Articles!D:D,0),15)</f>
        <v>1.3G</v>
      </c>
      <c r="O274" s="8" t="str">
        <f>INDEX(Articles!$1:$1048576,MATCH(E274,Articles!D:D,0),16)</f>
        <v>1008-F4-69252665</v>
      </c>
      <c r="P274" s="8">
        <f>INDEX(Articles!$1:$1048576,MATCH(E274,Articles!D:D,0),17)*1000</f>
        <v>345</v>
      </c>
      <c r="Q274" s="8" t="str">
        <f>INDEX(Articles!$1:$1048576,MATCH(E274,Articles!D:D,0),18)</f>
        <v>3,5</v>
      </c>
      <c r="R274" s="8">
        <f>INDEX(Articles!$1:$1048576,MATCH(E274,Articles!D:D,0),19)</f>
        <v>100</v>
      </c>
      <c r="S274" s="2" t="str">
        <f>IF(INDEX('Unités CA'!$1:$1048576,MATCH(E274,'Unités CA'!D:D,0),5)=0,"",INDEX('Unités CA'!$1:$1048576,MATCH(E274,'Unités CA'!D:D,0),5))</f>
        <v>0030/CA</v>
      </c>
      <c r="T274" s="2" t="str">
        <f>IF(INDEX('Unités BTE'!$1:$1048576,MATCH(E274,'Unités CA'!D:D,0),5)=0,"",INDEX('Unités BTE'!$1:$1048576,MATCH(E274,'Unités CA'!D:D,0),5))</f>
        <v/>
      </c>
      <c r="U274" s="7">
        <f>IFERROR(INDEX('Prix PRO CA'!$1:$1048576,MATCH(E274,'Prix PRO CA'!D:D,0),10),"")</f>
        <v>208.97</v>
      </c>
      <c r="V274" s="7" t="str">
        <f>IFERROR(INDEX('Prix PRO CA'!$1:$1048576,MATCH(E274,'Prix PRO BTE'!D:D,0),10),"")</f>
        <v/>
      </c>
      <c r="W274" s="7">
        <f>+IFERROR(INDEX('Prix PRO PCS'!$1:$1048576,MATCH(E274,'Prix PRO PCS'!D:D,0),10),"")</f>
        <v>9.91</v>
      </c>
      <c r="X274" s="148" t="str">
        <f t="shared" si="19"/>
        <v>Oui</v>
      </c>
      <c r="Y274" s="24" t="str">
        <f>IFERROR(INDEX(LigneAchat!$1:$1048576,MATCH(E274,LigneAchat!D:D,0),5),"")</f>
        <v/>
      </c>
      <c r="Z274" s="22">
        <f>INDEX(Articles!$1:$1048576,MATCH(E274,Articles!D:D,0),21)</f>
        <v>512</v>
      </c>
      <c r="AA274" s="22">
        <f t="shared" si="20"/>
        <v>488</v>
      </c>
      <c r="AB274" s="22">
        <f>+INDEX(Articles!$1:$1048576,MATCH(E274,Articles!D:D,0),23)</f>
        <v>24</v>
      </c>
    </row>
    <row r="275" spans="2:28" ht="15.75">
      <c r="B275" s="8" t="str">
        <f>INDEX(Articles!$1:$1048576,MATCH(E275,Articles!D:D,0),6)</f>
        <v>1</v>
      </c>
      <c r="C275" s="8" t="str">
        <f>INDEX(Articles!$1:$1048576,MATCH(E275,Articles!D:D,0),7)</f>
        <v/>
      </c>
      <c r="D275" s="28" t="str">
        <f>HYPERLINK(INDEX(Articles!$1:$1048576,MATCH(E275,Articles!D:D,0),24),"Lien")</f>
        <v>Lien</v>
      </c>
      <c r="E275" s="3" t="s">
        <v>2430</v>
      </c>
      <c r="F275" s="18" t="str">
        <f>INDEX(Articles!$1:$1048576,MATCH(E275,Articles!D:D,0),5)</f>
        <v>BBE Ø100 BLANC À OEUFS DRAGON CENTRE OEUFS DRAGON</v>
      </c>
      <c r="G275" s="18" t="str">
        <f>INDEX(Articles!$1:$1048576,MATCH(E275,Articles!D:D,0),8)</f>
        <v>BOMBE</v>
      </c>
      <c r="H275" s="18" t="str">
        <f>INDEX(Articles!$1:$1048576,MATCH(E275,Articles!D:D,0),9)</f>
        <v>SPHERIQUE</v>
      </c>
      <c r="I275" s="8">
        <f>INDEX(Articles!$1:$1048576,MATCH(E275,Articles!D:D,0),10)</f>
        <v>100</v>
      </c>
      <c r="J275" s="18" t="str">
        <f>INDEX(Articles!$1:$1048576,MATCH(E275,Articles!D:D,0),11)</f>
        <v>CREPITANT</v>
      </c>
      <c r="K275" s="18" t="str">
        <f>INDEX(Articles!$1:$1048576,MATCH(E275,Articles!D:D,0),12)</f>
        <v>BLANC</v>
      </c>
      <c r="L275" s="8" t="str">
        <f>INDEX(Articles!$1:$1048576,MATCH(E275,Articles!D:D,0),13)</f>
        <v>CN</v>
      </c>
      <c r="M275" s="8" t="str">
        <f>INDEX(Articles!$1:$1048576,MATCH(E275,Articles!D:D,0),14)</f>
        <v>F4</v>
      </c>
      <c r="N275" s="8" t="str">
        <f>INDEX(Articles!$1:$1048576,MATCH(E275,Articles!D:D,0),15)</f>
        <v>1.3G</v>
      </c>
      <c r="O275" s="8" t="str">
        <f>INDEX(Articles!$1:$1048576,MATCH(E275,Articles!D:D,0),16)</f>
        <v>1008-F4-69252665</v>
      </c>
      <c r="P275" s="8">
        <f>INDEX(Articles!$1:$1048576,MATCH(E275,Articles!D:D,0),17)*1000</f>
        <v>345</v>
      </c>
      <c r="Q275" s="8" t="str">
        <f>INDEX(Articles!$1:$1048576,MATCH(E275,Articles!D:D,0),18)</f>
        <v>3,5</v>
      </c>
      <c r="R275" s="8">
        <f>INDEX(Articles!$1:$1048576,MATCH(E275,Articles!D:D,0),19)</f>
        <v>100</v>
      </c>
      <c r="S275" s="2" t="str">
        <f>IF(INDEX('Unités CA'!$1:$1048576,MATCH(E275,'Unités CA'!D:D,0),5)=0,"",INDEX('Unités CA'!$1:$1048576,MATCH(E275,'Unités CA'!D:D,0),5))</f>
        <v>0030/CA</v>
      </c>
      <c r="T275" s="2" t="str">
        <f>IF(INDEX('Unités BTE'!$1:$1048576,MATCH(E275,'Unités CA'!D:D,0),5)=0,"",INDEX('Unités BTE'!$1:$1048576,MATCH(E275,'Unités CA'!D:D,0),5))</f>
        <v/>
      </c>
      <c r="U275" s="7">
        <f>IFERROR(INDEX('Prix PRO CA'!$1:$1048576,MATCH(E275,'Prix PRO CA'!D:D,0),10),"")</f>
        <v>208.97</v>
      </c>
      <c r="V275" s="7" t="str">
        <f>IFERROR(INDEX('Prix PRO CA'!$1:$1048576,MATCH(E275,'Prix PRO BTE'!D:D,0),10),"")</f>
        <v/>
      </c>
      <c r="W275" s="7">
        <f>+IFERROR(INDEX('Prix PRO PCS'!$1:$1048576,MATCH(E275,'Prix PRO PCS'!D:D,0),10),"")</f>
        <v>9.91</v>
      </c>
      <c r="X275" s="148" t="str">
        <f t="shared" si="19"/>
        <v>Oui</v>
      </c>
      <c r="Y275" s="24" t="str">
        <f>IFERROR(INDEX(LigneAchat!$1:$1048576,MATCH(E275,LigneAchat!D:D,0),5),"")</f>
        <v/>
      </c>
      <c r="Z275" s="22">
        <f>INDEX(Articles!$1:$1048576,MATCH(E275,Articles!D:D,0),21)</f>
        <v>81</v>
      </c>
      <c r="AA275" s="22">
        <f t="shared" si="20"/>
        <v>80</v>
      </c>
      <c r="AB275" s="22">
        <f>+INDEX(Articles!$1:$1048576,MATCH(E275,Articles!D:D,0),23)</f>
        <v>1</v>
      </c>
    </row>
    <row r="276" spans="2:28" ht="15.75">
      <c r="B276" s="8" t="str">
        <f>INDEX(Articles!$1:$1048576,MATCH(E276,Articles!D:D,0),6)</f>
        <v>1</v>
      </c>
      <c r="C276" s="8" t="str">
        <f>INDEX(Articles!$1:$1048576,MATCH(E276,Articles!D:D,0),7)</f>
        <v/>
      </c>
      <c r="D276" s="28" t="str">
        <f>HYPERLINK(INDEX(Articles!$1:$1048576,MATCH(E276,Articles!D:D,0),24),"Lien")</f>
        <v>Lien</v>
      </c>
      <c r="E276" s="3" t="s">
        <v>2433</v>
      </c>
      <c r="F276" s="18" t="str">
        <f>INDEX(Articles!$1:$1048576,MATCH(E276,Articles!D:D,0),5)</f>
        <v>BBE Ø100 VERT À OEUFS DRAGON CENTRE OEUFS DRAGON</v>
      </c>
      <c r="G276" s="18" t="str">
        <f>INDEX(Articles!$1:$1048576,MATCH(E276,Articles!D:D,0),8)</f>
        <v>BOMBE</v>
      </c>
      <c r="H276" s="18" t="str">
        <f>INDEX(Articles!$1:$1048576,MATCH(E276,Articles!D:D,0),9)</f>
        <v>SPHERIQUE</v>
      </c>
      <c r="I276" s="8">
        <f>INDEX(Articles!$1:$1048576,MATCH(E276,Articles!D:D,0),10)</f>
        <v>100</v>
      </c>
      <c r="J276" s="18" t="str">
        <f>INDEX(Articles!$1:$1048576,MATCH(E276,Articles!D:D,0),11)</f>
        <v>CREPITANT</v>
      </c>
      <c r="K276" s="18" t="str">
        <f>INDEX(Articles!$1:$1048576,MATCH(E276,Articles!D:D,0),12)</f>
        <v>VERT</v>
      </c>
      <c r="L276" s="8" t="str">
        <f>INDEX(Articles!$1:$1048576,MATCH(E276,Articles!D:D,0),13)</f>
        <v>CN</v>
      </c>
      <c r="M276" s="8" t="str">
        <f>INDEX(Articles!$1:$1048576,MATCH(E276,Articles!D:D,0),14)</f>
        <v>F4</v>
      </c>
      <c r="N276" s="8" t="str">
        <f>INDEX(Articles!$1:$1048576,MATCH(E276,Articles!D:D,0),15)</f>
        <v>1.3G</v>
      </c>
      <c r="O276" s="8" t="str">
        <f>INDEX(Articles!$1:$1048576,MATCH(E276,Articles!D:D,0),16)</f>
        <v>1008-F4-69252665</v>
      </c>
      <c r="P276" s="8">
        <f>INDEX(Articles!$1:$1048576,MATCH(E276,Articles!D:D,0),17)*1000</f>
        <v>345</v>
      </c>
      <c r="Q276" s="8" t="str">
        <f>INDEX(Articles!$1:$1048576,MATCH(E276,Articles!D:D,0),18)</f>
        <v>3,5</v>
      </c>
      <c r="R276" s="8">
        <f>INDEX(Articles!$1:$1048576,MATCH(E276,Articles!D:D,0),19)</f>
        <v>100</v>
      </c>
      <c r="S276" s="2" t="str">
        <f>IF(INDEX('Unités CA'!$1:$1048576,MATCH(E276,'Unités CA'!D:D,0),5)=0,"",INDEX('Unités CA'!$1:$1048576,MATCH(E276,'Unités CA'!D:D,0),5))</f>
        <v>0030/CA</v>
      </c>
      <c r="T276" s="2" t="str">
        <f>IF(INDEX('Unités BTE'!$1:$1048576,MATCH(E276,'Unités CA'!D:D,0),5)=0,"",INDEX('Unités BTE'!$1:$1048576,MATCH(E276,'Unités CA'!D:D,0),5))</f>
        <v/>
      </c>
      <c r="U276" s="7">
        <f>IFERROR(INDEX('Prix PRO CA'!$1:$1048576,MATCH(E276,'Prix PRO CA'!D:D,0),10),"")</f>
        <v>208.97</v>
      </c>
      <c r="V276" s="7" t="str">
        <f>IFERROR(INDEX('Prix PRO CA'!$1:$1048576,MATCH(E276,'Prix PRO BTE'!D:D,0),10),"")</f>
        <v/>
      </c>
      <c r="W276" s="7">
        <f>+IFERROR(INDEX('Prix PRO PCS'!$1:$1048576,MATCH(E276,'Prix PRO PCS'!D:D,0),10),"")</f>
        <v>9.91</v>
      </c>
      <c r="X276" s="148" t="str">
        <f t="shared" si="19"/>
        <v>Inf à 10</v>
      </c>
      <c r="Y276" s="24" t="str">
        <f>IFERROR(INDEX(LigneAchat!$1:$1048576,MATCH(E276,LigneAchat!D:D,0),5),"")</f>
        <v/>
      </c>
      <c r="Z276" s="22">
        <f>INDEX(Articles!$1:$1048576,MATCH(E276,Articles!D:D,0),21)</f>
        <v>8</v>
      </c>
      <c r="AA276" s="22">
        <f t="shared" si="20"/>
        <v>7</v>
      </c>
      <c r="AB276" s="22">
        <f>+INDEX(Articles!$1:$1048576,MATCH(E276,Articles!D:D,0),23)</f>
        <v>1</v>
      </c>
    </row>
    <row r="277" spans="2:28" ht="15.75">
      <c r="B277" s="8" t="str">
        <f>INDEX(Articles!$1:$1048576,MATCH(E277,Articles!D:D,0),6)</f>
        <v>1</v>
      </c>
      <c r="C277" s="8" t="str">
        <f>INDEX(Articles!$1:$1048576,MATCH(E277,Articles!D:D,0),7)</f>
        <v/>
      </c>
      <c r="D277" s="28" t="str">
        <f>HYPERLINK(INDEX(Articles!$1:$1048576,MATCH(E277,Articles!D:D,0),24),"Lien")</f>
        <v>Lien</v>
      </c>
      <c r="E277" s="3" t="s">
        <v>2436</v>
      </c>
      <c r="F277" s="18" t="str">
        <f>INDEX(Articles!$1:$1048576,MATCH(E277,Articles!D:D,0),5)</f>
        <v>BBE Ø100 ROUGE À OEUFS DRAGON CENTRE OEUFS DRAGON</v>
      </c>
      <c r="G277" s="18" t="str">
        <f>INDEX(Articles!$1:$1048576,MATCH(E277,Articles!D:D,0),8)</f>
        <v>BOMBE</v>
      </c>
      <c r="H277" s="18" t="str">
        <f>INDEX(Articles!$1:$1048576,MATCH(E277,Articles!D:D,0),9)</f>
        <v>SPHERIQUE</v>
      </c>
      <c r="I277" s="8">
        <f>INDEX(Articles!$1:$1048576,MATCH(E277,Articles!D:D,0),10)</f>
        <v>100</v>
      </c>
      <c r="J277" s="18" t="str">
        <f>INDEX(Articles!$1:$1048576,MATCH(E277,Articles!D:D,0),11)</f>
        <v>CREPITANT</v>
      </c>
      <c r="K277" s="18" t="str">
        <f>INDEX(Articles!$1:$1048576,MATCH(E277,Articles!D:D,0),12)</f>
        <v>ROUGE</v>
      </c>
      <c r="L277" s="8" t="str">
        <f>INDEX(Articles!$1:$1048576,MATCH(E277,Articles!D:D,0),13)</f>
        <v>CN</v>
      </c>
      <c r="M277" s="8" t="str">
        <f>INDEX(Articles!$1:$1048576,MATCH(E277,Articles!D:D,0),14)</f>
        <v>F4</v>
      </c>
      <c r="N277" s="8" t="str">
        <f>INDEX(Articles!$1:$1048576,MATCH(E277,Articles!D:D,0),15)</f>
        <v>1.3G</v>
      </c>
      <c r="O277" s="8" t="str">
        <f>INDEX(Articles!$1:$1048576,MATCH(E277,Articles!D:D,0),16)</f>
        <v>1008-F4-69252665</v>
      </c>
      <c r="P277" s="8">
        <f>INDEX(Articles!$1:$1048576,MATCH(E277,Articles!D:D,0),17)*1000</f>
        <v>345</v>
      </c>
      <c r="Q277" s="8" t="str">
        <f>INDEX(Articles!$1:$1048576,MATCH(E277,Articles!D:D,0),18)</f>
        <v>3,5</v>
      </c>
      <c r="R277" s="8">
        <f>INDEX(Articles!$1:$1048576,MATCH(E277,Articles!D:D,0),19)</f>
        <v>100</v>
      </c>
      <c r="S277" s="2" t="str">
        <f>IF(INDEX('Unités CA'!$1:$1048576,MATCH(E277,'Unités CA'!D:D,0),5)=0,"",INDEX('Unités CA'!$1:$1048576,MATCH(E277,'Unités CA'!D:D,0),5))</f>
        <v>0030/CA</v>
      </c>
      <c r="T277" s="2" t="str">
        <f>IF(INDEX('Unités BTE'!$1:$1048576,MATCH(E277,'Unités CA'!D:D,0),5)=0,"",INDEX('Unités BTE'!$1:$1048576,MATCH(E277,'Unités CA'!D:D,0),5))</f>
        <v/>
      </c>
      <c r="U277" s="7">
        <f>IFERROR(INDEX('Prix PRO CA'!$1:$1048576,MATCH(E277,'Prix PRO CA'!D:D,0),10),"")</f>
        <v>208.97</v>
      </c>
      <c r="V277" s="7" t="str">
        <f>IFERROR(INDEX('Prix PRO CA'!$1:$1048576,MATCH(E277,'Prix PRO BTE'!D:D,0),10),"")</f>
        <v/>
      </c>
      <c r="W277" s="7">
        <f>+IFERROR(INDEX('Prix PRO PCS'!$1:$1048576,MATCH(E277,'Prix PRO PCS'!D:D,0),10),"")</f>
        <v>9.91</v>
      </c>
      <c r="X277" s="148" t="str">
        <f t="shared" si="19"/>
        <v>Oui</v>
      </c>
      <c r="Y277" s="24" t="str">
        <f>IFERROR(INDEX(LigneAchat!$1:$1048576,MATCH(E277,LigneAchat!D:D,0),5),"")</f>
        <v/>
      </c>
      <c r="Z277" s="22">
        <f>INDEX(Articles!$1:$1048576,MATCH(E277,Articles!D:D,0),21)</f>
        <v>721</v>
      </c>
      <c r="AA277" s="22">
        <f t="shared" si="20"/>
        <v>677</v>
      </c>
      <c r="AB277" s="22">
        <f>+INDEX(Articles!$1:$1048576,MATCH(E277,Articles!D:D,0),23)</f>
        <v>44</v>
      </c>
    </row>
    <row r="278" spans="2:28" ht="15.75">
      <c r="B278" s="8" t="str">
        <f>INDEX(Articles!$1:$1048576,MATCH(E278,Articles!D:D,0),6)</f>
        <v>1</v>
      </c>
      <c r="C278" s="8" t="str">
        <f>INDEX(Articles!$1:$1048576,MATCH(E278,Articles!D:D,0),7)</f>
        <v/>
      </c>
      <c r="D278" s="28" t="str">
        <f>HYPERLINK(INDEX(Articles!$1:$1048576,MATCH(E278,Articles!D:D,0),24),"Lien")</f>
        <v>Lien</v>
      </c>
      <c r="E278" s="3" t="s">
        <v>2460</v>
      </c>
      <c r="F278" s="18" t="str">
        <f>INDEX(Articles!$1:$1048576,MATCH(E278,Articles!D:D,0),5)</f>
        <v>BBE Ø100 BLEU À OEUFS DRAGON CENTRE OEUFS DRAGON</v>
      </c>
      <c r="G278" s="18" t="str">
        <f>INDEX(Articles!$1:$1048576,MATCH(E278,Articles!D:D,0),8)</f>
        <v>BOMBE</v>
      </c>
      <c r="H278" s="18" t="str">
        <f>INDEX(Articles!$1:$1048576,MATCH(E278,Articles!D:D,0),9)</f>
        <v>SPHERIQUE</v>
      </c>
      <c r="I278" s="8">
        <f>INDEX(Articles!$1:$1048576,MATCH(E278,Articles!D:D,0),10)</f>
        <v>100</v>
      </c>
      <c r="J278" s="18" t="str">
        <f>INDEX(Articles!$1:$1048576,MATCH(E278,Articles!D:D,0),11)</f>
        <v>CREPITANT</v>
      </c>
      <c r="K278" s="18" t="str">
        <f>INDEX(Articles!$1:$1048576,MATCH(E278,Articles!D:D,0),12)</f>
        <v>BLEU</v>
      </c>
      <c r="L278" s="8" t="str">
        <f>INDEX(Articles!$1:$1048576,MATCH(E278,Articles!D:D,0),13)</f>
        <v>CN</v>
      </c>
      <c r="M278" s="8" t="str">
        <f>INDEX(Articles!$1:$1048576,MATCH(E278,Articles!D:D,0),14)</f>
        <v>F4</v>
      </c>
      <c r="N278" s="8" t="str">
        <f>INDEX(Articles!$1:$1048576,MATCH(E278,Articles!D:D,0),15)</f>
        <v>1.3G</v>
      </c>
      <c r="O278" s="8" t="str">
        <f>INDEX(Articles!$1:$1048576,MATCH(E278,Articles!D:D,0),16)</f>
        <v>1008-F4-69252665</v>
      </c>
      <c r="P278" s="8">
        <f>INDEX(Articles!$1:$1048576,MATCH(E278,Articles!D:D,0),17)*1000</f>
        <v>345</v>
      </c>
      <c r="Q278" s="8" t="str">
        <f>INDEX(Articles!$1:$1048576,MATCH(E278,Articles!D:D,0),18)</f>
        <v>3,5</v>
      </c>
      <c r="R278" s="8">
        <f>INDEX(Articles!$1:$1048576,MATCH(E278,Articles!D:D,0),19)</f>
        <v>100</v>
      </c>
      <c r="S278" s="2" t="str">
        <f>IF(INDEX('Unités CA'!$1:$1048576,MATCH(E278,'Unités CA'!D:D,0),5)=0,"",INDEX('Unités CA'!$1:$1048576,MATCH(E278,'Unités CA'!D:D,0),5))</f>
        <v>0030/CA</v>
      </c>
      <c r="T278" s="2" t="str">
        <f>IF(INDEX('Unités BTE'!$1:$1048576,MATCH(E278,'Unités CA'!D:D,0),5)=0,"",INDEX('Unités BTE'!$1:$1048576,MATCH(E278,'Unités CA'!D:D,0),5))</f>
        <v/>
      </c>
      <c r="U278" s="7">
        <f>IFERROR(INDEX('Prix PRO CA'!$1:$1048576,MATCH(E278,'Prix PRO CA'!D:D,0),10),"")</f>
        <v>208.97</v>
      </c>
      <c r="V278" s="7" t="str">
        <f>IFERROR(INDEX('Prix PRO CA'!$1:$1048576,MATCH(E278,'Prix PRO BTE'!D:D,0),10),"")</f>
        <v/>
      </c>
      <c r="W278" s="7">
        <f>+IFERROR(INDEX('Prix PRO PCS'!$1:$1048576,MATCH(E278,'Prix PRO PCS'!D:D,0),10),"")</f>
        <v>9.91</v>
      </c>
      <c r="X278" s="148" t="str">
        <f t="shared" si="19"/>
        <v>Oui</v>
      </c>
      <c r="Y278" s="24" t="str">
        <f>IFERROR(INDEX(LigneAchat!$1:$1048576,MATCH(E278,LigneAchat!D:D,0),5),"")</f>
        <v/>
      </c>
      <c r="Z278" s="22">
        <f>INDEX(Articles!$1:$1048576,MATCH(E278,Articles!D:D,0),21)</f>
        <v>233</v>
      </c>
      <c r="AA278" s="22">
        <f t="shared" si="20"/>
        <v>151</v>
      </c>
      <c r="AB278" s="22">
        <f>+INDEX(Articles!$1:$1048576,MATCH(E278,Articles!D:D,0),23)</f>
        <v>82</v>
      </c>
    </row>
    <row r="279" spans="2:28" ht="15.75">
      <c r="B279" s="8" t="str">
        <f>INDEX(Articles!$1:$1048576,MATCH(E279,Articles!D:D,0),6)</f>
        <v>1</v>
      </c>
      <c r="C279" s="8" t="str">
        <f>INDEX(Articles!$1:$1048576,MATCH(E279,Articles!D:D,0),7)</f>
        <v/>
      </c>
      <c r="D279" s="28" t="str">
        <f>HYPERLINK(INDEX(Articles!$1:$1048576,MATCH(E279,Articles!D:D,0),24),"Lien")</f>
        <v>Lien</v>
      </c>
      <c r="E279" s="3" t="s">
        <v>2164</v>
      </c>
      <c r="F279" s="18" t="str">
        <f>INDEX(Articles!$1:$1048576,MATCH(E279,Articles!D:D,0),5)</f>
        <v>BBE Ø100 ARAIGNÉE FRISSON BLANC + TC FRISSON BLANC</v>
      </c>
      <c r="G279" s="18" t="str">
        <f>INDEX(Articles!$1:$1048576,MATCH(E279,Articles!D:D,0),8)</f>
        <v>BOMBE</v>
      </c>
      <c r="H279" s="18" t="str">
        <f>INDEX(Articles!$1:$1048576,MATCH(E279,Articles!D:D,0),9)</f>
        <v>SPHERIQUE</v>
      </c>
      <c r="I279" s="8">
        <f>INDEX(Articles!$1:$1048576,MATCH(E279,Articles!D:D,0),10)</f>
        <v>100</v>
      </c>
      <c r="J279" s="18" t="str">
        <f>INDEX(Articles!$1:$1048576,MATCH(E279,Articles!D:D,0),11)</f>
        <v>CREPITANT</v>
      </c>
      <c r="K279" s="18" t="str">
        <f>INDEX(Articles!$1:$1048576,MATCH(E279,Articles!D:D,0),12)</f>
        <v>ARGENT</v>
      </c>
      <c r="L279" s="8" t="str">
        <f>INDEX(Articles!$1:$1048576,MATCH(E279,Articles!D:D,0),13)</f>
        <v>CN</v>
      </c>
      <c r="M279" s="8" t="str">
        <f>INDEX(Articles!$1:$1048576,MATCH(E279,Articles!D:D,0),14)</f>
        <v>F4</v>
      </c>
      <c r="N279" s="8" t="str">
        <f>INDEX(Articles!$1:$1048576,MATCH(E279,Articles!D:D,0),15)</f>
        <v>1.3G</v>
      </c>
      <c r="O279" s="8" t="str">
        <f>INDEX(Articles!$1:$1048576,MATCH(E279,Articles!D:D,0),16)</f>
        <v>1008-F4-69252665</v>
      </c>
      <c r="P279" s="8">
        <f>INDEX(Articles!$1:$1048576,MATCH(E279,Articles!D:D,0),17)*1000</f>
        <v>320</v>
      </c>
      <c r="Q279" s="8" t="str">
        <f>INDEX(Articles!$1:$1048576,MATCH(E279,Articles!D:D,0),18)</f>
        <v>3,5</v>
      </c>
      <c r="R279" s="8">
        <f>INDEX(Articles!$1:$1048576,MATCH(E279,Articles!D:D,0),19)</f>
        <v>100</v>
      </c>
      <c r="S279" s="2" t="str">
        <f>IF(INDEX('Unités CA'!$1:$1048576,MATCH(E279,'Unités CA'!D:D,0),5)=0,"",INDEX('Unités CA'!$1:$1048576,MATCH(E279,'Unités CA'!D:D,0),5))</f>
        <v>0030/CA</v>
      </c>
      <c r="T279" s="2" t="str">
        <f>IF(INDEX('Unités BTE'!$1:$1048576,MATCH(E279,'Unités CA'!D:D,0),5)=0,"",INDEX('Unités BTE'!$1:$1048576,MATCH(E279,'Unités CA'!D:D,0),5))</f>
        <v/>
      </c>
      <c r="U279" s="7">
        <f>IFERROR(INDEX('Prix PRO CA'!$1:$1048576,MATCH(E279,'Prix PRO CA'!D:D,0),10),"")</f>
        <v>294.82</v>
      </c>
      <c r="V279" s="7" t="str">
        <f>IFERROR(INDEX('Prix PRO CA'!$1:$1048576,MATCH(E279,'Prix PRO BTE'!D:D,0),10),"")</f>
        <v/>
      </c>
      <c r="W279" s="7">
        <f>+IFERROR(INDEX('Prix PRO PCS'!$1:$1048576,MATCH(E279,'Prix PRO PCS'!D:D,0),10),"")</f>
        <v>12.33</v>
      </c>
      <c r="X279" s="148" t="str">
        <f t="shared" si="19"/>
        <v>Oui</v>
      </c>
      <c r="Y279" s="24" t="str">
        <f>IFERROR(INDEX(LigneAchat!$1:$1048576,MATCH(E279,LigneAchat!D:D,0),5),"")</f>
        <v/>
      </c>
      <c r="Z279" s="22">
        <f>INDEX(Articles!$1:$1048576,MATCH(E279,Articles!D:D,0),21)</f>
        <v>373</v>
      </c>
      <c r="AA279" s="22">
        <f t="shared" si="20"/>
        <v>350</v>
      </c>
      <c r="AB279" s="22">
        <f>+INDEX(Articles!$1:$1048576,MATCH(E279,Articles!D:D,0),23)</f>
        <v>23</v>
      </c>
    </row>
    <row r="280" spans="2:28" ht="15.75">
      <c r="B280" s="8" t="str">
        <f>INDEX(Articles!$1:$1048576,MATCH(E280,Articles!D:D,0),6)</f>
        <v>1</v>
      </c>
      <c r="C280" s="8" t="str">
        <f>INDEX(Articles!$1:$1048576,MATCH(E280,Articles!D:D,0),7)</f>
        <v/>
      </c>
      <c r="D280" s="28" t="str">
        <f>HYPERLINK(INDEX(Articles!$1:$1048576,MATCH(E280,Articles!D:D,0),24),"Lien")</f>
        <v>Lien</v>
      </c>
      <c r="E280" s="3" t="s">
        <v>1988</v>
      </c>
      <c r="F280" s="18" t="str">
        <f>INDEX(Articles!$1:$1048576,MATCH(E280,Articles!D:D,0),5)</f>
        <v>BBE Ø100 ARAIGNÉE RGE &amp; FRISSON + TC RGE. TR. ARGT</v>
      </c>
      <c r="G280" s="18" t="str">
        <f>INDEX(Articles!$1:$1048576,MATCH(E280,Articles!D:D,0),8)</f>
        <v>BOMBE</v>
      </c>
      <c r="H280" s="18" t="str">
        <f>INDEX(Articles!$1:$1048576,MATCH(E280,Articles!D:D,0),9)</f>
        <v>SPHERIQUE</v>
      </c>
      <c r="I280" s="8">
        <f>INDEX(Articles!$1:$1048576,MATCH(E280,Articles!D:D,0),10)</f>
        <v>100</v>
      </c>
      <c r="J280" s="18" t="str">
        <f>INDEX(Articles!$1:$1048576,MATCH(E280,Articles!D:D,0),11)</f>
        <v>CREPITANT</v>
      </c>
      <c r="K280" s="18" t="str">
        <f>INDEX(Articles!$1:$1048576,MATCH(E280,Articles!D:D,0),12)</f>
        <v>ROUGE</v>
      </c>
      <c r="L280" s="8" t="str">
        <f>INDEX(Articles!$1:$1048576,MATCH(E280,Articles!D:D,0),13)</f>
        <v>CN</v>
      </c>
      <c r="M280" s="8" t="str">
        <f>INDEX(Articles!$1:$1048576,MATCH(E280,Articles!D:D,0),14)</f>
        <v>F4</v>
      </c>
      <c r="N280" s="8" t="str">
        <f>INDEX(Articles!$1:$1048576,MATCH(E280,Articles!D:D,0),15)</f>
        <v>1.3G</v>
      </c>
      <c r="O280" s="8" t="str">
        <f>INDEX(Articles!$1:$1048576,MATCH(E280,Articles!D:D,0),16)</f>
        <v>1008-F4-69245227</v>
      </c>
      <c r="P280" s="8">
        <f>INDEX(Articles!$1:$1048576,MATCH(E280,Articles!D:D,0),17)*1000</f>
        <v>393</v>
      </c>
      <c r="Q280" s="8" t="str">
        <f>INDEX(Articles!$1:$1048576,MATCH(E280,Articles!D:D,0),18)</f>
        <v>3,5</v>
      </c>
      <c r="R280" s="8">
        <f>INDEX(Articles!$1:$1048576,MATCH(E280,Articles!D:D,0),19)</f>
        <v>100</v>
      </c>
      <c r="S280" s="2" t="str">
        <f>IF(INDEX('Unités CA'!$1:$1048576,MATCH(E280,'Unités CA'!D:D,0),5)=0,"",INDEX('Unités CA'!$1:$1048576,MATCH(E280,'Unités CA'!D:D,0),5))</f>
        <v>0030/CA</v>
      </c>
      <c r="T280" s="2" t="str">
        <f>IF(INDEX('Unités BTE'!$1:$1048576,MATCH(E280,'Unités CA'!D:D,0),5)=0,"",INDEX('Unités BTE'!$1:$1048576,MATCH(E280,'Unités CA'!D:D,0),5))</f>
        <v/>
      </c>
      <c r="U280" s="7">
        <f>IFERROR(INDEX('Prix PRO CA'!$1:$1048576,MATCH(E280,'Prix PRO CA'!D:D,0),10),"")</f>
        <v>238.6</v>
      </c>
      <c r="V280" s="7" t="str">
        <f>IFERROR(INDEX('Prix PRO CA'!$1:$1048576,MATCH(E280,'Prix PRO BTE'!D:D,0),10),"")</f>
        <v/>
      </c>
      <c r="W280" s="7">
        <f>+IFERROR(INDEX('Prix PRO PCS'!$1:$1048576,MATCH(E280,'Prix PRO PCS'!D:D,0),10),"")</f>
        <v>11.65</v>
      </c>
      <c r="X280" s="148" t="str">
        <f t="shared" si="19"/>
        <v>Oui</v>
      </c>
      <c r="Y280" s="24" t="str">
        <f>IFERROR(INDEX(LigneAchat!$1:$1048576,MATCH(E280,LigneAchat!D:D,0),5),"")</f>
        <v/>
      </c>
      <c r="Z280" s="22">
        <f>INDEX(Articles!$1:$1048576,MATCH(E280,Articles!D:D,0),21)</f>
        <v>78</v>
      </c>
      <c r="AA280" s="22">
        <f t="shared" si="20"/>
        <v>70</v>
      </c>
      <c r="AB280" s="22">
        <f>+INDEX(Articles!$1:$1048576,MATCH(E280,Articles!D:D,0),23)</f>
        <v>8</v>
      </c>
    </row>
    <row r="281" spans="2:28" ht="15.75">
      <c r="B281" s="8" t="str">
        <f>INDEX(Articles!$1:$1048576,MATCH(E281,Articles!D:D,0),6)</f>
        <v>1</v>
      </c>
      <c r="C281" s="8" t="str">
        <f>INDEX(Articles!$1:$1048576,MATCH(E281,Articles!D:D,0),7)</f>
        <v/>
      </c>
      <c r="D281" s="28" t="str">
        <f>HYPERLINK(INDEX(Articles!$1:$1048576,MATCH(E281,Articles!D:D,0),24),"Lien")</f>
        <v>Lien</v>
      </c>
      <c r="E281" s="3" t="s">
        <v>2045</v>
      </c>
      <c r="F281" s="18" t="str">
        <f>INDEX(Articles!$1:$1048576,MATCH(E281,Articles!D:D,0),5)</f>
        <v>BBE Ø100 PALMIER FRISSON BLANC</v>
      </c>
      <c r="G281" s="18" t="str">
        <f>INDEX(Articles!$1:$1048576,MATCH(E281,Articles!D:D,0),8)</f>
        <v>BOMBE</v>
      </c>
      <c r="H281" s="18" t="str">
        <f>INDEX(Articles!$1:$1048576,MATCH(E281,Articles!D:D,0),9)</f>
        <v>SPHERIQUE</v>
      </c>
      <c r="I281" s="8">
        <f>INDEX(Articles!$1:$1048576,MATCH(E281,Articles!D:D,0),10)</f>
        <v>100</v>
      </c>
      <c r="J281" s="18" t="str">
        <f>INDEX(Articles!$1:$1048576,MATCH(E281,Articles!D:D,0),11)</f>
        <v>CREPITANT</v>
      </c>
      <c r="K281" s="18" t="str">
        <f>INDEX(Articles!$1:$1048576,MATCH(E281,Articles!D:D,0),12)</f>
        <v>ARGENT</v>
      </c>
      <c r="L281" s="8" t="str">
        <f>INDEX(Articles!$1:$1048576,MATCH(E281,Articles!D:D,0),13)</f>
        <v>CN</v>
      </c>
      <c r="M281" s="8" t="str">
        <f>INDEX(Articles!$1:$1048576,MATCH(E281,Articles!D:D,0),14)</f>
        <v>F4</v>
      </c>
      <c r="N281" s="8" t="str">
        <f>INDEX(Articles!$1:$1048576,MATCH(E281,Articles!D:D,0),15)</f>
        <v>1.3G</v>
      </c>
      <c r="O281" s="8" t="str">
        <f>INDEX(Articles!$1:$1048576,MATCH(E281,Articles!D:D,0),16)</f>
        <v>1008-F4-69245227</v>
      </c>
      <c r="P281" s="8">
        <f>INDEX(Articles!$1:$1048576,MATCH(E281,Articles!D:D,0),17)*1000</f>
        <v>299</v>
      </c>
      <c r="Q281" s="8" t="str">
        <f>INDEX(Articles!$1:$1048576,MATCH(E281,Articles!D:D,0),18)</f>
        <v>3,5</v>
      </c>
      <c r="R281" s="8">
        <f>INDEX(Articles!$1:$1048576,MATCH(E281,Articles!D:D,0),19)</f>
        <v>100</v>
      </c>
      <c r="S281" s="2" t="str">
        <f>IF(INDEX('Unités CA'!$1:$1048576,MATCH(E281,'Unités CA'!D:D,0),5)=0,"",INDEX('Unités CA'!$1:$1048576,MATCH(E281,'Unités CA'!D:D,0),5))</f>
        <v>0030/CA</v>
      </c>
      <c r="T281" s="2" t="str">
        <f>IF(INDEX('Unités BTE'!$1:$1048576,MATCH(E281,'Unités CA'!D:D,0),5)=0,"",INDEX('Unités BTE'!$1:$1048576,MATCH(E281,'Unités CA'!D:D,0),5))</f>
        <v/>
      </c>
      <c r="U281" s="7">
        <f>IFERROR(INDEX('Prix PRO CA'!$1:$1048576,MATCH(E281,'Prix PRO CA'!D:D,0),10),"")</f>
        <v>238.6</v>
      </c>
      <c r="V281" s="7" t="str">
        <f>IFERROR(INDEX('Prix PRO CA'!$1:$1048576,MATCH(E281,'Prix PRO BTE'!D:D,0),10),"")</f>
        <v/>
      </c>
      <c r="W281" s="7">
        <f>+IFERROR(INDEX('Prix PRO PCS'!$1:$1048576,MATCH(E281,'Prix PRO PCS'!D:D,0),10),"")</f>
        <v>11.65</v>
      </c>
      <c r="X281" s="148" t="str">
        <f t="shared" si="19"/>
        <v>Oui</v>
      </c>
      <c r="Y281" s="24">
        <f>IFERROR(INDEX(LigneAchat!$1:$1048576,MATCH(E281,LigneAchat!D:D,0),5),"")</f>
        <v>44326</v>
      </c>
      <c r="Z281" s="22">
        <f>INDEX(Articles!$1:$1048576,MATCH(E281,Articles!D:D,0),21)</f>
        <v>89</v>
      </c>
      <c r="AA281" s="22">
        <f t="shared" si="20"/>
        <v>89</v>
      </c>
      <c r="AB281" s="22">
        <f>+INDEX(Articles!$1:$1048576,MATCH(E281,Articles!D:D,0),23)</f>
        <v>0</v>
      </c>
    </row>
    <row r="282" spans="2:28" ht="15.75">
      <c r="B282" s="8" t="str">
        <f>INDEX(Articles!$1:$1048576,MATCH(E282,Articles!D:D,0),6)</f>
        <v>1</v>
      </c>
      <c r="C282" s="8" t="str">
        <f>INDEX(Articles!$1:$1048576,MATCH(E282,Articles!D:D,0),7)</f>
        <v/>
      </c>
      <c r="D282" s="28" t="str">
        <f>HYPERLINK(INDEX(Articles!$1:$1048576,MATCH(E282,Articles!D:D,0),24),"Lien")</f>
        <v>Lien</v>
      </c>
      <c r="E282" s="3" t="s">
        <v>1992</v>
      </c>
      <c r="F282" s="18" t="str">
        <f>INDEX(Articles!$1:$1048576,MATCH(E282,Articles!D:D,0),5)</f>
        <v>BBE Ø100 PALMIER FRISSON BLANC + TC FRISSON BLANC</v>
      </c>
      <c r="G282" s="18" t="str">
        <f>INDEX(Articles!$1:$1048576,MATCH(E282,Articles!D:D,0),8)</f>
        <v>BOMBE</v>
      </c>
      <c r="H282" s="18" t="str">
        <f>INDEX(Articles!$1:$1048576,MATCH(E282,Articles!D:D,0),9)</f>
        <v>SPHERIQUE</v>
      </c>
      <c r="I282" s="8">
        <f>INDEX(Articles!$1:$1048576,MATCH(E282,Articles!D:D,0),10)</f>
        <v>100</v>
      </c>
      <c r="J282" s="18" t="str">
        <f>INDEX(Articles!$1:$1048576,MATCH(E282,Articles!D:D,0),11)</f>
        <v>CREPITANT</v>
      </c>
      <c r="K282" s="18" t="str">
        <f>INDEX(Articles!$1:$1048576,MATCH(E282,Articles!D:D,0),12)</f>
        <v>ARGENT</v>
      </c>
      <c r="L282" s="8" t="str">
        <f>INDEX(Articles!$1:$1048576,MATCH(E282,Articles!D:D,0),13)</f>
        <v>CN</v>
      </c>
      <c r="M282" s="8" t="str">
        <f>INDEX(Articles!$1:$1048576,MATCH(E282,Articles!D:D,0),14)</f>
        <v>F4</v>
      </c>
      <c r="N282" s="8" t="str">
        <f>INDEX(Articles!$1:$1048576,MATCH(E282,Articles!D:D,0),15)</f>
        <v>1.3G</v>
      </c>
      <c r="O282" s="8" t="str">
        <f>INDEX(Articles!$1:$1048576,MATCH(E282,Articles!D:D,0),16)</f>
        <v>1008-F4-69245226</v>
      </c>
      <c r="P282" s="8">
        <f>INDEX(Articles!$1:$1048576,MATCH(E282,Articles!D:D,0),17)*1000</f>
        <v>339</v>
      </c>
      <c r="Q282" s="8" t="str">
        <f>INDEX(Articles!$1:$1048576,MATCH(E282,Articles!D:D,0),18)</f>
        <v>3,5</v>
      </c>
      <c r="R282" s="8">
        <f>INDEX(Articles!$1:$1048576,MATCH(E282,Articles!D:D,0),19)</f>
        <v>100</v>
      </c>
      <c r="S282" s="2" t="str">
        <f>IF(INDEX('Unités CA'!$1:$1048576,MATCH(E282,'Unités CA'!D:D,0),5)=0,"",INDEX('Unités CA'!$1:$1048576,MATCH(E282,'Unités CA'!D:D,0),5))</f>
        <v>0030/CA</v>
      </c>
      <c r="T282" s="2" t="str">
        <f>IF(INDEX('Unités BTE'!$1:$1048576,MATCH(E282,'Unités CA'!D:D,0),5)=0,"",INDEX('Unités BTE'!$1:$1048576,MATCH(E282,'Unités CA'!D:D,0),5))</f>
        <v/>
      </c>
      <c r="U282" s="7">
        <f>IFERROR(INDEX('Prix PRO CA'!$1:$1048576,MATCH(E282,'Prix PRO CA'!D:D,0),10),"")</f>
        <v>238.6</v>
      </c>
      <c r="V282" s="7" t="str">
        <f>IFERROR(INDEX('Prix PRO CA'!$1:$1048576,MATCH(E282,'Prix PRO BTE'!D:D,0),10),"")</f>
        <v/>
      </c>
      <c r="W282" s="7">
        <f>+IFERROR(INDEX('Prix PRO PCS'!$1:$1048576,MATCH(E282,'Prix PRO PCS'!D:D,0),10),"")</f>
        <v>11.65</v>
      </c>
      <c r="X282" s="148" t="str">
        <f t="shared" si="19"/>
        <v>Oui</v>
      </c>
      <c r="Y282" s="24" t="str">
        <f>IFERROR(INDEX(LigneAchat!$1:$1048576,MATCH(E282,LigneAchat!D:D,0),5),"")</f>
        <v/>
      </c>
      <c r="Z282" s="22">
        <f>INDEX(Articles!$1:$1048576,MATCH(E282,Articles!D:D,0),21)</f>
        <v>103</v>
      </c>
      <c r="AA282" s="22">
        <f t="shared" si="20"/>
        <v>103</v>
      </c>
      <c r="AB282" s="22">
        <f>+INDEX(Articles!$1:$1048576,MATCH(E282,Articles!D:D,0),23)</f>
        <v>0</v>
      </c>
    </row>
    <row r="283" spans="2:28" ht="15.75">
      <c r="B283" s="8" t="str">
        <f>INDEX(Articles!$1:$1048576,MATCH(E283,Articles!D:D,0),6)</f>
        <v>1</v>
      </c>
      <c r="C283" s="8" t="str">
        <f>INDEX(Articles!$1:$1048576,MATCH(E283,Articles!D:D,0),7)</f>
        <v/>
      </c>
      <c r="D283" s="28" t="str">
        <f>HYPERLINK(INDEX(Articles!$1:$1048576,MATCH(E283,Articles!D:D,0),24),"Lien")</f>
        <v>Lien</v>
      </c>
      <c r="E283" s="3" t="s">
        <v>2064</v>
      </c>
      <c r="F283" s="18" t="str">
        <f>INDEX(Articles!$1:$1048576,MATCH(E283,Articles!D:D,0),5)</f>
        <v>BBE Ø100 MOSAÏQUE FRISSON BLANC</v>
      </c>
      <c r="G283" s="18" t="str">
        <f>INDEX(Articles!$1:$1048576,MATCH(E283,Articles!D:D,0),8)</f>
        <v>BOMBE</v>
      </c>
      <c r="H283" s="18" t="str">
        <f>INDEX(Articles!$1:$1048576,MATCH(E283,Articles!D:D,0),9)</f>
        <v>SPHERIQUE</v>
      </c>
      <c r="I283" s="8">
        <f>INDEX(Articles!$1:$1048576,MATCH(E283,Articles!D:D,0),10)</f>
        <v>100</v>
      </c>
      <c r="J283" s="18" t="str">
        <f>INDEX(Articles!$1:$1048576,MATCH(E283,Articles!D:D,0),11)</f>
        <v>CREPITANT</v>
      </c>
      <c r="K283" s="18" t="str">
        <f>INDEX(Articles!$1:$1048576,MATCH(E283,Articles!D:D,0),12)</f>
        <v>ARGENT</v>
      </c>
      <c r="L283" s="8" t="str">
        <f>INDEX(Articles!$1:$1048576,MATCH(E283,Articles!D:D,0),13)</f>
        <v>CN</v>
      </c>
      <c r="M283" s="8" t="str">
        <f>INDEX(Articles!$1:$1048576,MATCH(E283,Articles!D:D,0),14)</f>
        <v>F4</v>
      </c>
      <c r="N283" s="8" t="str">
        <f>INDEX(Articles!$1:$1048576,MATCH(E283,Articles!D:D,0),15)</f>
        <v>1.3G</v>
      </c>
      <c r="O283" s="8" t="str">
        <f>INDEX(Articles!$1:$1048576,MATCH(E283,Articles!D:D,0),16)</f>
        <v>1008-F4-69245225</v>
      </c>
      <c r="P283" s="8">
        <f>INDEX(Articles!$1:$1048576,MATCH(E283,Articles!D:D,0),17)*1000</f>
        <v>309</v>
      </c>
      <c r="Q283" s="8" t="str">
        <f>INDEX(Articles!$1:$1048576,MATCH(E283,Articles!D:D,0),18)</f>
        <v>3,5</v>
      </c>
      <c r="R283" s="8">
        <f>INDEX(Articles!$1:$1048576,MATCH(E283,Articles!D:D,0),19)</f>
        <v>100</v>
      </c>
      <c r="S283" s="2" t="str">
        <f>IF(INDEX('Unités CA'!$1:$1048576,MATCH(E283,'Unités CA'!D:D,0),5)=0,"",INDEX('Unités CA'!$1:$1048576,MATCH(E283,'Unités CA'!D:D,0),5))</f>
        <v>0030/CA</v>
      </c>
      <c r="T283" s="2" t="str">
        <f>IF(INDEX('Unités BTE'!$1:$1048576,MATCH(E283,'Unités CA'!D:D,0),5)=0,"",INDEX('Unités BTE'!$1:$1048576,MATCH(E283,'Unités CA'!D:D,0),5))</f>
        <v/>
      </c>
      <c r="U283" s="7">
        <f>IFERROR(INDEX('Prix PRO CA'!$1:$1048576,MATCH(E283,'Prix PRO CA'!D:D,0),10),"")</f>
        <v>256.93</v>
      </c>
      <c r="V283" s="7" t="str">
        <f>IFERROR(INDEX('Prix PRO CA'!$1:$1048576,MATCH(E283,'Prix PRO BTE'!D:D,0),10),"")</f>
        <v/>
      </c>
      <c r="W283" s="7">
        <f>+IFERROR(INDEX('Prix PRO PCS'!$1:$1048576,MATCH(E283,'Prix PRO PCS'!D:D,0),10),"")</f>
        <v>11.92</v>
      </c>
      <c r="X283" s="148" t="str">
        <f t="shared" si="19"/>
        <v>Oui</v>
      </c>
      <c r="Y283" s="24">
        <f>IFERROR(INDEX(LigneAchat!$1:$1048576,MATCH(E283,LigneAchat!D:D,0),5),"")</f>
        <v>44326</v>
      </c>
      <c r="Z283" s="22">
        <f>INDEX(Articles!$1:$1048576,MATCH(E283,Articles!D:D,0),21)</f>
        <v>300</v>
      </c>
      <c r="AA283" s="22">
        <f t="shared" si="20"/>
        <v>209</v>
      </c>
      <c r="AB283" s="22">
        <f>+INDEX(Articles!$1:$1048576,MATCH(E283,Articles!D:D,0),23)</f>
        <v>91</v>
      </c>
    </row>
    <row r="284" spans="2:28" ht="15.75">
      <c r="B284" s="8" t="str">
        <f>INDEX(Articles!$1:$1048576,MATCH(E284,Articles!D:D,0),6)</f>
        <v>1</v>
      </c>
      <c r="C284" s="8" t="str">
        <f>INDEX(Articles!$1:$1048576,MATCH(E284,Articles!D:D,0),7)</f>
        <v/>
      </c>
      <c r="D284" s="28" t="str">
        <f>HYPERLINK(INDEX(Articles!$1:$1048576,MATCH(E284,Articles!D:D,0),24),"Lien")</f>
        <v>Lien</v>
      </c>
      <c r="E284" s="3" t="s">
        <v>2057</v>
      </c>
      <c r="F284" s="18" t="str">
        <f>INDEX(Articles!$1:$1048576,MATCH(E284,Articles!D:D,0),5)</f>
        <v>BBE Ø100 MOSAÏQUE MULTIPASTEL</v>
      </c>
      <c r="G284" s="18" t="str">
        <f>INDEX(Articles!$1:$1048576,MATCH(E284,Articles!D:D,0),8)</f>
        <v>BOMBE</v>
      </c>
      <c r="H284" s="18" t="str">
        <f>INDEX(Articles!$1:$1048576,MATCH(E284,Articles!D:D,0),9)</f>
        <v>SPHERIQUE</v>
      </c>
      <c r="I284" s="8">
        <f>INDEX(Articles!$1:$1048576,MATCH(E284,Articles!D:D,0),10)</f>
        <v>100</v>
      </c>
      <c r="J284" s="18" t="str">
        <f>INDEX(Articles!$1:$1048576,MATCH(E284,Articles!D:D,0),11)</f>
        <v>MOSAIQUE</v>
      </c>
      <c r="K284" s="18" t="str">
        <f>INDEX(Articles!$1:$1048576,MATCH(E284,Articles!D:D,0),12)</f>
        <v>MULTIPASTEL</v>
      </c>
      <c r="L284" s="8" t="str">
        <f>INDEX(Articles!$1:$1048576,MATCH(E284,Articles!D:D,0),13)</f>
        <v>CN</v>
      </c>
      <c r="M284" s="8" t="str">
        <f>INDEX(Articles!$1:$1048576,MATCH(E284,Articles!D:D,0),14)</f>
        <v>F4</v>
      </c>
      <c r="N284" s="8" t="str">
        <f>INDEX(Articles!$1:$1048576,MATCH(E284,Articles!D:D,0),15)</f>
        <v>1.3G</v>
      </c>
      <c r="O284" s="8" t="str">
        <f>INDEX(Articles!$1:$1048576,MATCH(E284,Articles!D:D,0),16)</f>
        <v>1008-F4-69245225</v>
      </c>
      <c r="P284" s="8">
        <f>INDEX(Articles!$1:$1048576,MATCH(E284,Articles!D:D,0),17)*1000</f>
        <v>323</v>
      </c>
      <c r="Q284" s="8" t="str">
        <f>INDEX(Articles!$1:$1048576,MATCH(E284,Articles!D:D,0),18)</f>
        <v>3,5</v>
      </c>
      <c r="R284" s="8">
        <f>INDEX(Articles!$1:$1048576,MATCH(E284,Articles!D:D,0),19)</f>
        <v>100</v>
      </c>
      <c r="S284" s="2" t="str">
        <f>IF(INDEX('Unités CA'!$1:$1048576,MATCH(E284,'Unités CA'!D:D,0),5)=0,"",INDEX('Unités CA'!$1:$1048576,MATCH(E284,'Unités CA'!D:D,0),5))</f>
        <v>0030/CA</v>
      </c>
      <c r="T284" s="2" t="str">
        <f>IF(INDEX('Unités BTE'!$1:$1048576,MATCH(E284,'Unités CA'!D:D,0),5)=0,"",INDEX('Unités BTE'!$1:$1048576,MATCH(E284,'Unités CA'!D:D,0),5))</f>
        <v/>
      </c>
      <c r="U284" s="7">
        <f>IFERROR(INDEX('Prix PRO CA'!$1:$1048576,MATCH(E284,'Prix PRO CA'!D:D,0),10),"")</f>
        <v>256.93</v>
      </c>
      <c r="V284" s="7" t="str">
        <f>IFERROR(INDEX('Prix PRO CA'!$1:$1048576,MATCH(E284,'Prix PRO BTE'!D:D,0),10),"")</f>
        <v/>
      </c>
      <c r="W284" s="7">
        <f>+IFERROR(INDEX('Prix PRO PCS'!$1:$1048576,MATCH(E284,'Prix PRO PCS'!D:D,0),10),"")</f>
        <v>11.92</v>
      </c>
      <c r="X284" s="148" t="str">
        <f t="shared" si="19"/>
        <v>Oui</v>
      </c>
      <c r="Y284" s="24">
        <f>IFERROR(INDEX(LigneAchat!$1:$1048576,MATCH(E284,LigneAchat!D:D,0),5),"")</f>
        <v>44326</v>
      </c>
      <c r="Z284" s="22">
        <f>INDEX(Articles!$1:$1048576,MATCH(E284,Articles!D:D,0),21)</f>
        <v>184</v>
      </c>
      <c r="AA284" s="22">
        <f t="shared" si="20"/>
        <v>150</v>
      </c>
      <c r="AB284" s="22">
        <f>+INDEX(Articles!$1:$1048576,MATCH(E284,Articles!D:D,0),23)</f>
        <v>34</v>
      </c>
    </row>
    <row r="285" spans="2:28" ht="15.75">
      <c r="B285" s="8" t="str">
        <f>INDEX(Articles!$1:$1048576,MATCH(E285,Articles!D:D,0),6)</f>
        <v>1</v>
      </c>
      <c r="C285" s="8" t="str">
        <f>INDEX(Articles!$1:$1048576,MATCH(E285,Articles!D:D,0),7)</f>
        <v/>
      </c>
      <c r="D285" s="28" t="str">
        <f>HYPERLINK(INDEX(Articles!$1:$1048576,MATCH(E285,Articles!D:D,0),24),"Lien")</f>
        <v>Lien</v>
      </c>
      <c r="E285" s="3" t="s">
        <v>2060</v>
      </c>
      <c r="F285" s="18" t="str">
        <f>INDEX(Articles!$1:$1048576,MATCH(E285,Articles!D:D,0),5)</f>
        <v>BBE Ø100 MOSAÏQUE ARGENT</v>
      </c>
      <c r="G285" s="18" t="str">
        <f>INDEX(Articles!$1:$1048576,MATCH(E285,Articles!D:D,0),8)</f>
        <v>BOMBE</v>
      </c>
      <c r="H285" s="18" t="str">
        <f>INDEX(Articles!$1:$1048576,MATCH(E285,Articles!D:D,0),9)</f>
        <v>SPHERIQUE</v>
      </c>
      <c r="I285" s="8">
        <f>INDEX(Articles!$1:$1048576,MATCH(E285,Articles!D:D,0),10)</f>
        <v>100</v>
      </c>
      <c r="J285" s="18" t="str">
        <f>INDEX(Articles!$1:$1048576,MATCH(E285,Articles!D:D,0),11)</f>
        <v>MOSAIQUE</v>
      </c>
      <c r="K285" s="18" t="str">
        <f>INDEX(Articles!$1:$1048576,MATCH(E285,Articles!D:D,0),12)</f>
        <v>ARGENT</v>
      </c>
      <c r="L285" s="8" t="str">
        <f>INDEX(Articles!$1:$1048576,MATCH(E285,Articles!D:D,0),13)</f>
        <v>CN</v>
      </c>
      <c r="M285" s="8" t="str">
        <f>INDEX(Articles!$1:$1048576,MATCH(E285,Articles!D:D,0),14)</f>
        <v>F4</v>
      </c>
      <c r="N285" s="8" t="str">
        <f>INDEX(Articles!$1:$1048576,MATCH(E285,Articles!D:D,0),15)</f>
        <v>1.3G</v>
      </c>
      <c r="O285" s="8" t="str">
        <f>INDEX(Articles!$1:$1048576,MATCH(E285,Articles!D:D,0),16)</f>
        <v>1008-F4-39245225</v>
      </c>
      <c r="P285" s="8">
        <f>INDEX(Articles!$1:$1048576,MATCH(E285,Articles!D:D,0),17)*1000</f>
        <v>323</v>
      </c>
      <c r="Q285" s="8" t="str">
        <f>INDEX(Articles!$1:$1048576,MATCH(E285,Articles!D:D,0),18)</f>
        <v>3,5</v>
      </c>
      <c r="R285" s="8">
        <f>INDEX(Articles!$1:$1048576,MATCH(E285,Articles!D:D,0),19)</f>
        <v>100</v>
      </c>
      <c r="S285" s="2" t="str">
        <f>IF(INDEX('Unités CA'!$1:$1048576,MATCH(E285,'Unités CA'!D:D,0),5)=0,"",INDEX('Unités CA'!$1:$1048576,MATCH(E285,'Unités CA'!D:D,0),5))</f>
        <v>0030/CA</v>
      </c>
      <c r="T285" s="2" t="str">
        <f>IF(INDEX('Unités BTE'!$1:$1048576,MATCH(E285,'Unités CA'!D:D,0),5)=0,"",INDEX('Unités BTE'!$1:$1048576,MATCH(E285,'Unités CA'!D:D,0),5))</f>
        <v/>
      </c>
      <c r="U285" s="7">
        <f>IFERROR(INDEX('Prix PRO CA'!$1:$1048576,MATCH(E285,'Prix PRO CA'!D:D,0),10),"")</f>
        <v>256.93</v>
      </c>
      <c r="V285" s="7" t="str">
        <f>IFERROR(INDEX('Prix PRO CA'!$1:$1048576,MATCH(E285,'Prix PRO BTE'!D:D,0),10),"")</f>
        <v/>
      </c>
      <c r="W285" s="7">
        <f>+IFERROR(INDEX('Prix PRO PCS'!$1:$1048576,MATCH(E285,'Prix PRO PCS'!D:D,0),10),"")</f>
        <v>11.92</v>
      </c>
      <c r="X285" s="148" t="str">
        <f t="shared" si="19"/>
        <v>Oui</v>
      </c>
      <c r="Y285" s="24">
        <f>IFERROR(INDEX(LigneAchat!$1:$1048576,MATCH(E285,LigneAchat!D:D,0),5),"")</f>
        <v>44326</v>
      </c>
      <c r="Z285" s="22">
        <f>INDEX(Articles!$1:$1048576,MATCH(E285,Articles!D:D,0),21)</f>
        <v>166</v>
      </c>
      <c r="AA285" s="22">
        <f t="shared" si="20"/>
        <v>145</v>
      </c>
      <c r="AB285" s="22">
        <f>+INDEX(Articles!$1:$1048576,MATCH(E285,Articles!D:D,0),23)</f>
        <v>21</v>
      </c>
    </row>
    <row r="286" spans="2:28" ht="15.75">
      <c r="B286" s="8" t="str">
        <f>INDEX(Articles!$1:$1048576,MATCH(E286,Articles!D:D,0),6)</f>
        <v>1</v>
      </c>
      <c r="C286" s="8" t="str">
        <f>INDEX(Articles!$1:$1048576,MATCH(E286,Articles!D:D,0),7)</f>
        <v/>
      </c>
      <c r="D286" s="28" t="str">
        <f>HYPERLINK(INDEX(Articles!$1:$1048576,MATCH(E286,Articles!D:D,0),24),"Lien")</f>
        <v>Lien</v>
      </c>
      <c r="E286" s="3" t="s">
        <v>2067</v>
      </c>
      <c r="F286" s="18" t="str">
        <f>INDEX(Articles!$1:$1048576,MATCH(E286,Articles!D:D,0),5)</f>
        <v>BBE Ø100 MOSAÏQUE FILET D'OR</v>
      </c>
      <c r="G286" s="18" t="str">
        <f>INDEX(Articles!$1:$1048576,MATCH(E286,Articles!D:D,0),8)</f>
        <v>BOMBE</v>
      </c>
      <c r="H286" s="18" t="str">
        <f>INDEX(Articles!$1:$1048576,MATCH(E286,Articles!D:D,0),9)</f>
        <v>SPHERIQUE</v>
      </c>
      <c r="I286" s="8">
        <f>INDEX(Articles!$1:$1048576,MATCH(E286,Articles!D:D,0),10)</f>
        <v>100</v>
      </c>
      <c r="J286" s="18" t="str">
        <f>INDEX(Articles!$1:$1048576,MATCH(E286,Articles!D:D,0),11)</f>
        <v>MOSAIQUE</v>
      </c>
      <c r="K286" s="18" t="str">
        <f>INDEX(Articles!$1:$1048576,MATCH(E286,Articles!D:D,0),12)</f>
        <v>KAMURO</v>
      </c>
      <c r="L286" s="8" t="str">
        <f>INDEX(Articles!$1:$1048576,MATCH(E286,Articles!D:D,0),13)</f>
        <v>CN</v>
      </c>
      <c r="M286" s="8" t="str">
        <f>INDEX(Articles!$1:$1048576,MATCH(E286,Articles!D:D,0),14)</f>
        <v>F4</v>
      </c>
      <c r="N286" s="8" t="str">
        <f>INDEX(Articles!$1:$1048576,MATCH(E286,Articles!D:D,0),15)</f>
        <v>1.3G</v>
      </c>
      <c r="O286" s="8" t="str">
        <f>INDEX(Articles!$1:$1048576,MATCH(E286,Articles!D:D,0),16)</f>
        <v>1008-F4-69245225</v>
      </c>
      <c r="P286" s="8">
        <f>INDEX(Articles!$1:$1048576,MATCH(E286,Articles!D:D,0),17)*1000</f>
        <v>274</v>
      </c>
      <c r="Q286" s="8" t="str">
        <f>INDEX(Articles!$1:$1048576,MATCH(E286,Articles!D:D,0),18)</f>
        <v>3,5</v>
      </c>
      <c r="R286" s="8">
        <f>INDEX(Articles!$1:$1048576,MATCH(E286,Articles!D:D,0),19)</f>
        <v>100</v>
      </c>
      <c r="S286" s="2" t="str">
        <f>IF(INDEX('Unités CA'!$1:$1048576,MATCH(E286,'Unités CA'!D:D,0),5)=0,"",INDEX('Unités CA'!$1:$1048576,MATCH(E286,'Unités CA'!D:D,0),5))</f>
        <v>0030/CA</v>
      </c>
      <c r="T286" s="2" t="str">
        <f>IF(INDEX('Unités BTE'!$1:$1048576,MATCH(E286,'Unités CA'!D:D,0),5)=0,"",INDEX('Unités BTE'!$1:$1048576,MATCH(E286,'Unités CA'!D:D,0),5))</f>
        <v/>
      </c>
      <c r="U286" s="7">
        <f>IFERROR(INDEX('Prix PRO CA'!$1:$1048576,MATCH(E286,'Prix PRO CA'!D:D,0),10),"")</f>
        <v>256.93</v>
      </c>
      <c r="V286" s="7" t="str">
        <f>IFERROR(INDEX('Prix PRO CA'!$1:$1048576,MATCH(E286,'Prix PRO BTE'!D:D,0),10),"")</f>
        <v/>
      </c>
      <c r="W286" s="7">
        <f>+IFERROR(INDEX('Prix PRO PCS'!$1:$1048576,MATCH(E286,'Prix PRO PCS'!D:D,0),10),"")</f>
        <v>11.92</v>
      </c>
      <c r="X286" s="148" t="str">
        <f t="shared" si="19"/>
        <v>Oui</v>
      </c>
      <c r="Y286" s="24">
        <f>IFERROR(INDEX(LigneAchat!$1:$1048576,MATCH(E286,LigneAchat!D:D,0),5),"")</f>
        <v>44326</v>
      </c>
      <c r="Z286" s="22">
        <f>INDEX(Articles!$1:$1048576,MATCH(E286,Articles!D:D,0),21)</f>
        <v>280</v>
      </c>
      <c r="AA286" s="22">
        <f t="shared" si="20"/>
        <v>269</v>
      </c>
      <c r="AB286" s="22">
        <f>+INDEX(Articles!$1:$1048576,MATCH(E286,Articles!D:D,0),23)</f>
        <v>11</v>
      </c>
    </row>
    <row r="287" spans="2:28" ht="15.75">
      <c r="B287" s="8" t="str">
        <f>INDEX(Articles!$1:$1048576,MATCH(E287,Articles!D:D,0),6)</f>
        <v>1</v>
      </c>
      <c r="C287" s="8" t="str">
        <f>INDEX(Articles!$1:$1048576,MATCH(E287,Articles!D:D,0),7)</f>
        <v/>
      </c>
      <c r="D287" s="28" t="str">
        <f>HYPERLINK(INDEX(Articles!$1:$1048576,MATCH(E287,Articles!D:D,0),24),"Lien")</f>
        <v>Lien</v>
      </c>
      <c r="E287" s="3" t="s">
        <v>2070</v>
      </c>
      <c r="F287" s="18" t="str">
        <f>INDEX(Articles!$1:$1048576,MATCH(E287,Articles!D:D,0),5)</f>
        <v>BBE Ø100 MOSAÏQUE ROSE</v>
      </c>
      <c r="G287" s="18" t="str">
        <f>INDEX(Articles!$1:$1048576,MATCH(E287,Articles!D:D,0),8)</f>
        <v>BOMBE</v>
      </c>
      <c r="H287" s="18" t="str">
        <f>INDEX(Articles!$1:$1048576,MATCH(E287,Articles!D:D,0),9)</f>
        <v>SPHERIQUE</v>
      </c>
      <c r="I287" s="8">
        <f>INDEX(Articles!$1:$1048576,MATCH(E287,Articles!D:D,0),10)</f>
        <v>100</v>
      </c>
      <c r="J287" s="18" t="str">
        <f>INDEX(Articles!$1:$1048576,MATCH(E287,Articles!D:D,0),11)</f>
        <v>MOSAIQUE</v>
      </c>
      <c r="K287" s="18" t="str">
        <f>INDEX(Articles!$1:$1048576,MATCH(E287,Articles!D:D,0),12)</f>
        <v>ROSE</v>
      </c>
      <c r="L287" s="8" t="str">
        <f>INDEX(Articles!$1:$1048576,MATCH(E287,Articles!D:D,0),13)</f>
        <v>CN</v>
      </c>
      <c r="M287" s="8" t="str">
        <f>INDEX(Articles!$1:$1048576,MATCH(E287,Articles!D:D,0),14)</f>
        <v>F4</v>
      </c>
      <c r="N287" s="8" t="str">
        <f>INDEX(Articles!$1:$1048576,MATCH(E287,Articles!D:D,0),15)</f>
        <v>1.3G</v>
      </c>
      <c r="O287" s="8" t="str">
        <f>INDEX(Articles!$1:$1048576,MATCH(E287,Articles!D:D,0),16)</f>
        <v>1008-F4-69245225</v>
      </c>
      <c r="P287" s="8">
        <f>INDEX(Articles!$1:$1048576,MATCH(E287,Articles!D:D,0),17)*1000</f>
        <v>323</v>
      </c>
      <c r="Q287" s="8" t="str">
        <f>INDEX(Articles!$1:$1048576,MATCH(E287,Articles!D:D,0),18)</f>
        <v>3,5</v>
      </c>
      <c r="R287" s="8">
        <f>INDEX(Articles!$1:$1048576,MATCH(E287,Articles!D:D,0),19)</f>
        <v>100</v>
      </c>
      <c r="S287" s="2" t="str">
        <f>IF(INDEX('Unités CA'!$1:$1048576,MATCH(E287,'Unités CA'!D:D,0),5)=0,"",INDEX('Unités CA'!$1:$1048576,MATCH(E287,'Unités CA'!D:D,0),5))</f>
        <v>0030/CA</v>
      </c>
      <c r="T287" s="2" t="str">
        <f>IF(INDEX('Unités BTE'!$1:$1048576,MATCH(E287,'Unités CA'!D:D,0),5)=0,"",INDEX('Unités BTE'!$1:$1048576,MATCH(E287,'Unités CA'!D:D,0),5))</f>
        <v/>
      </c>
      <c r="U287" s="7">
        <f>IFERROR(INDEX('Prix PRO CA'!$1:$1048576,MATCH(E287,'Prix PRO CA'!D:D,0),10),"")</f>
        <v>256.93</v>
      </c>
      <c r="V287" s="7" t="str">
        <f>IFERROR(INDEX('Prix PRO CA'!$1:$1048576,MATCH(E287,'Prix PRO BTE'!D:D,0),10),"")</f>
        <v/>
      </c>
      <c r="W287" s="7">
        <f>+IFERROR(INDEX('Prix PRO PCS'!$1:$1048576,MATCH(E287,'Prix PRO PCS'!D:D,0),10),"")</f>
        <v>11.92</v>
      </c>
      <c r="X287" s="148" t="str">
        <f t="shared" si="19"/>
        <v>Oui</v>
      </c>
      <c r="Y287" s="24">
        <f>IFERROR(INDEX(LigneAchat!$1:$1048576,MATCH(E287,LigneAchat!D:D,0),5),"")</f>
        <v>44326</v>
      </c>
      <c r="Z287" s="22">
        <f>INDEX(Articles!$1:$1048576,MATCH(E287,Articles!D:D,0),21)</f>
        <v>614</v>
      </c>
      <c r="AA287" s="22">
        <f t="shared" si="20"/>
        <v>609</v>
      </c>
      <c r="AB287" s="22">
        <f>+INDEX(Articles!$1:$1048576,MATCH(E287,Articles!D:D,0),23)</f>
        <v>5</v>
      </c>
    </row>
    <row r="288" spans="2:28" ht="15.75">
      <c r="B288" s="8" t="str">
        <f>INDEX(Articles!$1:$1048576,MATCH(E288,Articles!D:D,0),6)</f>
        <v>1</v>
      </c>
      <c r="C288" s="8" t="str">
        <f>INDEX(Articles!$1:$1048576,MATCH(E288,Articles!D:D,0),7)</f>
        <v/>
      </c>
      <c r="D288" s="28" t="str">
        <f>HYPERLINK(INDEX(Articles!$1:$1048576,MATCH(E288,Articles!D:D,0),24),"Lien")</f>
        <v>Lien</v>
      </c>
      <c r="E288" s="3" t="s">
        <v>2192</v>
      </c>
      <c r="F288" s="18" t="str">
        <f>INDEX(Articles!$1:$1048576,MATCH(E288,Articles!D:D,0),5)</f>
        <v>BBE Ø100 MOSAÏQUE TRICOLORE</v>
      </c>
      <c r="G288" s="18" t="str">
        <f>INDEX(Articles!$1:$1048576,MATCH(E288,Articles!D:D,0),8)</f>
        <v>BOMBE</v>
      </c>
      <c r="H288" s="18" t="str">
        <f>INDEX(Articles!$1:$1048576,MATCH(E288,Articles!D:D,0),9)</f>
        <v>SPHERIQUE</v>
      </c>
      <c r="I288" s="8">
        <f>INDEX(Articles!$1:$1048576,MATCH(E288,Articles!D:D,0),10)</f>
        <v>100</v>
      </c>
      <c r="J288" s="18" t="str">
        <f>INDEX(Articles!$1:$1048576,MATCH(E288,Articles!D:D,0),11)</f>
        <v>MOSAIQUE</v>
      </c>
      <c r="K288" s="18" t="str">
        <f>INDEX(Articles!$1:$1048576,MATCH(E288,Articles!D:D,0),12)</f>
        <v>TRICOLORE</v>
      </c>
      <c r="L288" s="8" t="str">
        <f>INDEX(Articles!$1:$1048576,MATCH(E288,Articles!D:D,0),13)</f>
        <v>CN</v>
      </c>
      <c r="M288" s="8" t="str">
        <f>INDEX(Articles!$1:$1048576,MATCH(E288,Articles!D:D,0),14)</f>
        <v>F4</v>
      </c>
      <c r="N288" s="8" t="str">
        <f>INDEX(Articles!$1:$1048576,MATCH(E288,Articles!D:D,0),15)</f>
        <v>1.3G</v>
      </c>
      <c r="O288" s="8" t="str">
        <f>INDEX(Articles!$1:$1048576,MATCH(E288,Articles!D:D,0),16)</f>
        <v>1008-F4-69252665</v>
      </c>
      <c r="P288" s="8">
        <f>INDEX(Articles!$1:$1048576,MATCH(E288,Articles!D:D,0),17)*1000</f>
        <v>320</v>
      </c>
      <c r="Q288" s="8" t="str">
        <f>INDEX(Articles!$1:$1048576,MATCH(E288,Articles!D:D,0),18)</f>
        <v>3,5</v>
      </c>
      <c r="R288" s="8">
        <f>INDEX(Articles!$1:$1048576,MATCH(E288,Articles!D:D,0),19)</f>
        <v>100</v>
      </c>
      <c r="S288" s="2" t="str">
        <f>IF(INDEX('Unités CA'!$1:$1048576,MATCH(E288,'Unités CA'!D:D,0),5)=0,"",INDEX('Unités CA'!$1:$1048576,MATCH(E288,'Unités CA'!D:D,0),5))</f>
        <v>0030/CA</v>
      </c>
      <c r="T288" s="2" t="str">
        <f>IF(INDEX('Unités BTE'!$1:$1048576,MATCH(E288,'Unités CA'!D:D,0),5)=0,"",INDEX('Unités BTE'!$1:$1048576,MATCH(E288,'Unités CA'!D:D,0),5))</f>
        <v/>
      </c>
      <c r="U288" s="7">
        <f>IFERROR(INDEX('Prix PRO CA'!$1:$1048576,MATCH(E288,'Prix PRO CA'!D:D,0),10),"")</f>
        <v>256.93</v>
      </c>
      <c r="V288" s="7" t="str">
        <f>IFERROR(INDEX('Prix PRO CA'!$1:$1048576,MATCH(E288,'Prix PRO BTE'!D:D,0),10),"")</f>
        <v/>
      </c>
      <c r="W288" s="7">
        <f>+IFERROR(INDEX('Prix PRO PCS'!$1:$1048576,MATCH(E288,'Prix PRO PCS'!D:D,0),10),"")</f>
        <v>11.92</v>
      </c>
      <c r="X288" s="148" t="str">
        <f t="shared" si="19"/>
        <v>Oui</v>
      </c>
      <c r="Y288" s="24" t="str">
        <f>IFERROR(INDEX(LigneAchat!$1:$1048576,MATCH(E288,LigneAchat!D:D,0),5),"")</f>
        <v/>
      </c>
      <c r="Z288" s="22">
        <f>INDEX(Articles!$1:$1048576,MATCH(E288,Articles!D:D,0),21)</f>
        <v>263</v>
      </c>
      <c r="AA288" s="22">
        <f t="shared" si="20"/>
        <v>263</v>
      </c>
      <c r="AB288" s="22">
        <f>+INDEX(Articles!$1:$1048576,MATCH(E288,Articles!D:D,0),23)</f>
        <v>0</v>
      </c>
    </row>
    <row r="289" spans="2:28" ht="15.75">
      <c r="B289" s="8" t="str">
        <f>INDEX(Articles!$1:$1048576,MATCH(E289,Articles!D:D,0),6)</f>
        <v>1</v>
      </c>
      <c r="C289" s="8" t="str">
        <f>INDEX(Articles!$1:$1048576,MATCH(E289,Articles!D:D,0),7)</f>
        <v/>
      </c>
      <c r="D289" s="28" t="str">
        <f>HYPERLINK(INDEX(Articles!$1:$1048576,MATCH(E289,Articles!D:D,0),24),"Lien")</f>
        <v>Lien</v>
      </c>
      <c r="E289" s="3" t="s">
        <v>2581</v>
      </c>
      <c r="F289" s="18" t="str">
        <f>INDEX(Articles!$1:$1048576,MATCH(E289,Articles!D:D,0),5)</f>
        <v>BBE Ø100 MOSAÏQUE FUCHSIA</v>
      </c>
      <c r="G289" s="18" t="str">
        <f>INDEX(Articles!$1:$1048576,MATCH(E289,Articles!D:D,0),8)</f>
        <v>BOMBE</v>
      </c>
      <c r="H289" s="18" t="str">
        <f>INDEX(Articles!$1:$1048576,MATCH(E289,Articles!D:D,0),9)</f>
        <v>SPHERIQUE</v>
      </c>
      <c r="I289" s="8">
        <f>INDEX(Articles!$1:$1048576,MATCH(E289,Articles!D:D,0),10)</f>
        <v>100</v>
      </c>
      <c r="J289" s="18" t="str">
        <f>INDEX(Articles!$1:$1048576,MATCH(E289,Articles!D:D,0),11)</f>
        <v>MOSAIQUE</v>
      </c>
      <c r="K289" s="18" t="str">
        <f>INDEX(Articles!$1:$1048576,MATCH(E289,Articles!D:D,0),12)</f>
        <v>VIOLET</v>
      </c>
      <c r="L289" s="8" t="str">
        <f>INDEX(Articles!$1:$1048576,MATCH(E289,Articles!D:D,0),13)</f>
        <v>CN</v>
      </c>
      <c r="M289" s="8" t="str">
        <f>INDEX(Articles!$1:$1048576,MATCH(E289,Articles!D:D,0),14)</f>
        <v>F4</v>
      </c>
      <c r="N289" s="8" t="str">
        <f>INDEX(Articles!$1:$1048576,MATCH(E289,Articles!D:D,0),15)</f>
        <v>1.3G</v>
      </c>
      <c r="O289" s="8" t="str">
        <f>INDEX(Articles!$1:$1048576,MATCH(E289,Articles!D:D,0),16)</f>
        <v>1008-F4-69252665</v>
      </c>
      <c r="P289" s="8">
        <f>INDEX(Articles!$1:$1048576,MATCH(E289,Articles!D:D,0),17)*1000</f>
        <v>320</v>
      </c>
      <c r="Q289" s="8" t="str">
        <f>INDEX(Articles!$1:$1048576,MATCH(E289,Articles!D:D,0),18)</f>
        <v>3,5</v>
      </c>
      <c r="R289" s="8">
        <f>INDEX(Articles!$1:$1048576,MATCH(E289,Articles!D:D,0),19)</f>
        <v>100</v>
      </c>
      <c r="S289" s="2" t="str">
        <f>IF(INDEX('Unités CA'!$1:$1048576,MATCH(E289,'Unités CA'!D:D,0),5)=0,"",INDEX('Unités CA'!$1:$1048576,MATCH(E289,'Unités CA'!D:D,0),5))</f>
        <v>0030/CA</v>
      </c>
      <c r="T289" s="2" t="str">
        <f>IF(INDEX('Unités BTE'!$1:$1048576,MATCH(E289,'Unités CA'!D:D,0),5)=0,"",INDEX('Unités BTE'!$1:$1048576,MATCH(E289,'Unités CA'!D:D,0),5))</f>
        <v/>
      </c>
      <c r="U289" s="7">
        <f>IFERROR(INDEX('Prix PRO CA'!$1:$1048576,MATCH(E289,'Prix PRO CA'!D:D,0),10),"")</f>
        <v>256.93</v>
      </c>
      <c r="V289" s="7" t="str">
        <f>IFERROR(INDEX('Prix PRO CA'!$1:$1048576,MATCH(E289,'Prix PRO BTE'!D:D,0),10),"")</f>
        <v/>
      </c>
      <c r="W289" s="7">
        <f>+IFERROR(INDEX('Prix PRO PCS'!$1:$1048576,MATCH(E289,'Prix PRO PCS'!D:D,0),10),"")</f>
        <v>11.92</v>
      </c>
      <c r="X289" s="148" t="str">
        <f t="shared" si="19"/>
        <v>Oui</v>
      </c>
      <c r="Y289" s="24">
        <f>IFERROR(INDEX(LigneAchat!$1:$1048576,MATCH(E289,LigneAchat!D:D,0),5),"")</f>
        <v>44287</v>
      </c>
      <c r="Z289" s="22">
        <f>INDEX(Articles!$1:$1048576,MATCH(E289,Articles!D:D,0),21)</f>
        <v>87</v>
      </c>
      <c r="AA289" s="22">
        <f t="shared" si="20"/>
        <v>77</v>
      </c>
      <c r="AB289" s="22">
        <f>+INDEX(Articles!$1:$1048576,MATCH(E289,Articles!D:D,0),23)</f>
        <v>10</v>
      </c>
    </row>
    <row r="290" spans="2:28" ht="15.75">
      <c r="B290" s="8" t="str">
        <f>INDEX(Articles!$1:$1048576,MATCH(E290,Articles!D:D,0),6)</f>
        <v>1</v>
      </c>
      <c r="C290" s="8" t="str">
        <f>INDEX(Articles!$1:$1048576,MATCH(E290,Articles!D:D,0),7)</f>
        <v/>
      </c>
      <c r="D290" s="28" t="str">
        <f>HYPERLINK(INDEX(Articles!$1:$1048576,MATCH(E290,Articles!D:D,0),24),"Lien")</f>
        <v>Lien</v>
      </c>
      <c r="E290" s="3" t="s">
        <v>2323</v>
      </c>
      <c r="F290" s="18" t="str">
        <f>INDEX(Articles!$1:$1048576,MATCH(E290,Articles!D:D,0),5)</f>
        <v>BBE Ø100 ARGENT À BLEU</v>
      </c>
      <c r="G290" s="18" t="str">
        <f>INDEX(Articles!$1:$1048576,MATCH(E290,Articles!D:D,0),8)</f>
        <v>BOMBE</v>
      </c>
      <c r="H290" s="18" t="str">
        <f>INDEX(Articles!$1:$1048576,MATCH(E290,Articles!D:D,0),9)</f>
        <v>SPHERIQUE</v>
      </c>
      <c r="I290" s="8">
        <f>INDEX(Articles!$1:$1048576,MATCH(E290,Articles!D:D,0),10)</f>
        <v>100</v>
      </c>
      <c r="J290" s="18" t="str">
        <f>INDEX(Articles!$1:$1048576,MATCH(E290,Articles!D:D,0),11)</f>
        <v>CHANGEMENT</v>
      </c>
      <c r="K290" s="18" t="str">
        <f>INDEX(Articles!$1:$1048576,MATCH(E290,Articles!D:D,0),12)</f>
        <v>BLEU</v>
      </c>
      <c r="L290" s="8" t="str">
        <f>INDEX(Articles!$1:$1048576,MATCH(E290,Articles!D:D,0),13)</f>
        <v>CN</v>
      </c>
      <c r="M290" s="8" t="str">
        <f>INDEX(Articles!$1:$1048576,MATCH(E290,Articles!D:D,0),14)</f>
        <v>F4</v>
      </c>
      <c r="N290" s="8" t="str">
        <f>INDEX(Articles!$1:$1048576,MATCH(E290,Articles!D:D,0),15)</f>
        <v>1.3G</v>
      </c>
      <c r="O290" s="8" t="str">
        <f>INDEX(Articles!$1:$1048576,MATCH(E290,Articles!D:D,0),16)</f>
        <v>1008-F4-69252665</v>
      </c>
      <c r="P290" s="8">
        <f>INDEX(Articles!$1:$1048576,MATCH(E290,Articles!D:D,0),17)*1000</f>
        <v>320</v>
      </c>
      <c r="Q290" s="8" t="str">
        <f>INDEX(Articles!$1:$1048576,MATCH(E290,Articles!D:D,0),18)</f>
        <v>3,5</v>
      </c>
      <c r="R290" s="8">
        <f>INDEX(Articles!$1:$1048576,MATCH(E290,Articles!D:D,0),19)</f>
        <v>100</v>
      </c>
      <c r="S290" s="2" t="str">
        <f>IF(INDEX('Unités CA'!$1:$1048576,MATCH(E290,'Unités CA'!D:D,0),5)=0,"",INDEX('Unités CA'!$1:$1048576,MATCH(E290,'Unités CA'!D:D,0),5))</f>
        <v>0030/CA</v>
      </c>
      <c r="T290" s="2" t="str">
        <f>IF(INDEX('Unités BTE'!$1:$1048576,MATCH(E290,'Unités CA'!D:D,0),5)=0,"",INDEX('Unités BTE'!$1:$1048576,MATCH(E290,'Unités CA'!D:D,0),5))</f>
        <v/>
      </c>
      <c r="U290" s="7">
        <f>IFERROR(INDEX('Prix PRO CA'!$1:$1048576,MATCH(E290,'Prix PRO CA'!D:D,0),10),"")</f>
        <v>236.16</v>
      </c>
      <c r="V290" s="7" t="str">
        <f>IFERROR(INDEX('Prix PRO CA'!$1:$1048576,MATCH(E290,'Prix PRO BTE'!D:D,0),10),"")</f>
        <v/>
      </c>
      <c r="W290" s="7">
        <f>+IFERROR(INDEX('Prix PRO PCS'!$1:$1048576,MATCH(E290,'Prix PRO PCS'!D:D,0),10),"")</f>
        <v>11.53</v>
      </c>
      <c r="X290" s="148" t="str">
        <f t="shared" si="19"/>
        <v>Oui</v>
      </c>
      <c r="Y290" s="24" t="str">
        <f>IFERROR(INDEX(LigneAchat!$1:$1048576,MATCH(E290,LigneAchat!D:D,0),5),"")</f>
        <v/>
      </c>
      <c r="Z290" s="22">
        <f>INDEX(Articles!$1:$1048576,MATCH(E290,Articles!D:D,0),21)</f>
        <v>502</v>
      </c>
      <c r="AA290" s="22">
        <f t="shared" si="20"/>
        <v>489</v>
      </c>
      <c r="AB290" s="22">
        <f>+INDEX(Articles!$1:$1048576,MATCH(E290,Articles!D:D,0),23)</f>
        <v>13</v>
      </c>
    </row>
    <row r="291" spans="2:28" ht="15.75">
      <c r="B291" s="8" t="str">
        <f>INDEX(Articles!$1:$1048576,MATCH(E291,Articles!D:D,0),6)</f>
        <v>1</v>
      </c>
      <c r="C291" s="8" t="str">
        <f>INDEX(Articles!$1:$1048576,MATCH(E291,Articles!D:D,0),7)</f>
        <v/>
      </c>
      <c r="D291" s="28" t="str">
        <f>HYPERLINK(INDEX(Articles!$1:$1048576,MATCH(E291,Articles!D:D,0),24),"Lien")</f>
        <v>Lien</v>
      </c>
      <c r="E291" s="3" t="s">
        <v>2327</v>
      </c>
      <c r="F291" s="18" t="str">
        <f>INDEX(Articles!$1:$1048576,MATCH(E291,Articles!D:D,0),5)</f>
        <v>BBE Ø100 ARGENT À JAUNE</v>
      </c>
      <c r="G291" s="18" t="str">
        <f>INDEX(Articles!$1:$1048576,MATCH(E291,Articles!D:D,0),8)</f>
        <v>BOMBE</v>
      </c>
      <c r="H291" s="18" t="str">
        <f>INDEX(Articles!$1:$1048576,MATCH(E291,Articles!D:D,0),9)</f>
        <v>SPHERIQUE</v>
      </c>
      <c r="I291" s="8">
        <f>INDEX(Articles!$1:$1048576,MATCH(E291,Articles!D:D,0),10)</f>
        <v>100</v>
      </c>
      <c r="J291" s="18" t="str">
        <f>INDEX(Articles!$1:$1048576,MATCH(E291,Articles!D:D,0),11)</f>
        <v>CHANGEMENT</v>
      </c>
      <c r="K291" s="18" t="str">
        <f>INDEX(Articles!$1:$1048576,MATCH(E291,Articles!D:D,0),12)</f>
        <v>JAUNE</v>
      </c>
      <c r="L291" s="8" t="str">
        <f>INDEX(Articles!$1:$1048576,MATCH(E291,Articles!D:D,0),13)</f>
        <v>CN</v>
      </c>
      <c r="M291" s="8" t="str">
        <f>INDEX(Articles!$1:$1048576,MATCH(E291,Articles!D:D,0),14)</f>
        <v>F4</v>
      </c>
      <c r="N291" s="8" t="str">
        <f>INDEX(Articles!$1:$1048576,MATCH(E291,Articles!D:D,0),15)</f>
        <v>1.3G</v>
      </c>
      <c r="O291" s="8" t="str">
        <f>INDEX(Articles!$1:$1048576,MATCH(E291,Articles!D:D,0),16)</f>
        <v>1008-F4-69252665</v>
      </c>
      <c r="P291" s="8">
        <f>INDEX(Articles!$1:$1048576,MATCH(E291,Articles!D:D,0),17)*1000</f>
        <v>320</v>
      </c>
      <c r="Q291" s="8" t="str">
        <f>INDEX(Articles!$1:$1048576,MATCH(E291,Articles!D:D,0),18)</f>
        <v>3,5</v>
      </c>
      <c r="R291" s="8">
        <f>INDEX(Articles!$1:$1048576,MATCH(E291,Articles!D:D,0),19)</f>
        <v>100</v>
      </c>
      <c r="S291" s="2" t="str">
        <f>IF(INDEX('Unités CA'!$1:$1048576,MATCH(E291,'Unités CA'!D:D,0),5)=0,"",INDEX('Unités CA'!$1:$1048576,MATCH(E291,'Unités CA'!D:D,0),5))</f>
        <v>0030/CA</v>
      </c>
      <c r="T291" s="2" t="str">
        <f>IF(INDEX('Unités BTE'!$1:$1048576,MATCH(E291,'Unités CA'!D:D,0),5)=0,"",INDEX('Unités BTE'!$1:$1048576,MATCH(E291,'Unités CA'!D:D,0),5))</f>
        <v/>
      </c>
      <c r="U291" s="7">
        <f>IFERROR(INDEX('Prix PRO CA'!$1:$1048576,MATCH(E291,'Prix PRO CA'!D:D,0),10),"")</f>
        <v>236.16</v>
      </c>
      <c r="V291" s="7" t="str">
        <f>IFERROR(INDEX('Prix PRO CA'!$1:$1048576,MATCH(E291,'Prix PRO BTE'!D:D,0),10),"")</f>
        <v/>
      </c>
      <c r="W291" s="7">
        <f>+IFERROR(INDEX('Prix PRO PCS'!$1:$1048576,MATCH(E291,'Prix PRO PCS'!D:D,0),10),"")</f>
        <v>11.53</v>
      </c>
      <c r="X291" s="148" t="str">
        <f t="shared" si="19"/>
        <v>Oui</v>
      </c>
      <c r="Y291" s="24" t="str">
        <f>IFERROR(INDEX(LigneAchat!$1:$1048576,MATCH(E291,LigneAchat!D:D,0),5),"")</f>
        <v/>
      </c>
      <c r="Z291" s="22">
        <f>INDEX(Articles!$1:$1048576,MATCH(E291,Articles!D:D,0),21)</f>
        <v>183</v>
      </c>
      <c r="AA291" s="22">
        <f t="shared" si="20"/>
        <v>182</v>
      </c>
      <c r="AB291" s="22">
        <f>+INDEX(Articles!$1:$1048576,MATCH(E291,Articles!D:D,0),23)</f>
        <v>1</v>
      </c>
    </row>
    <row r="292" spans="2:28" ht="15.75">
      <c r="B292" s="8" t="str">
        <f>INDEX(Articles!$1:$1048576,MATCH(E292,Articles!D:D,0),6)</f>
        <v>1</v>
      </c>
      <c r="C292" s="8" t="str">
        <f>INDEX(Articles!$1:$1048576,MATCH(E292,Articles!D:D,0),7)</f>
        <v/>
      </c>
      <c r="D292" s="28" t="str">
        <f>HYPERLINK(INDEX(Articles!$1:$1048576,MATCH(E292,Articles!D:D,0),24),"Lien")</f>
        <v>Lien</v>
      </c>
      <c r="E292" s="3" t="s">
        <v>2330</v>
      </c>
      <c r="F292" s="18" t="str">
        <f>INDEX(Articles!$1:$1048576,MATCH(E292,Articles!D:D,0),5)</f>
        <v>BBE Ø100 ARGENT À VERT</v>
      </c>
      <c r="G292" s="18" t="str">
        <f>INDEX(Articles!$1:$1048576,MATCH(E292,Articles!D:D,0),8)</f>
        <v>BOMBE</v>
      </c>
      <c r="H292" s="18" t="str">
        <f>INDEX(Articles!$1:$1048576,MATCH(E292,Articles!D:D,0),9)</f>
        <v>SPHERIQUE</v>
      </c>
      <c r="I292" s="8">
        <f>INDEX(Articles!$1:$1048576,MATCH(E292,Articles!D:D,0),10)</f>
        <v>100</v>
      </c>
      <c r="J292" s="18" t="str">
        <f>INDEX(Articles!$1:$1048576,MATCH(E292,Articles!D:D,0),11)</f>
        <v>CHANGEMENT</v>
      </c>
      <c r="K292" s="18" t="str">
        <f>INDEX(Articles!$1:$1048576,MATCH(E292,Articles!D:D,0),12)</f>
        <v>VERT</v>
      </c>
      <c r="L292" s="8" t="str">
        <f>INDEX(Articles!$1:$1048576,MATCH(E292,Articles!D:D,0),13)</f>
        <v>CN</v>
      </c>
      <c r="M292" s="8" t="str">
        <f>INDEX(Articles!$1:$1048576,MATCH(E292,Articles!D:D,0),14)</f>
        <v>F4</v>
      </c>
      <c r="N292" s="8" t="str">
        <f>INDEX(Articles!$1:$1048576,MATCH(E292,Articles!D:D,0),15)</f>
        <v>1.3G</v>
      </c>
      <c r="O292" s="8" t="str">
        <f>INDEX(Articles!$1:$1048576,MATCH(E292,Articles!D:D,0),16)</f>
        <v>1008-F4-69252665</v>
      </c>
      <c r="P292" s="8">
        <f>INDEX(Articles!$1:$1048576,MATCH(E292,Articles!D:D,0),17)*1000</f>
        <v>320</v>
      </c>
      <c r="Q292" s="8" t="str">
        <f>INDEX(Articles!$1:$1048576,MATCH(E292,Articles!D:D,0),18)</f>
        <v>3,5</v>
      </c>
      <c r="R292" s="8">
        <f>INDEX(Articles!$1:$1048576,MATCH(E292,Articles!D:D,0),19)</f>
        <v>100</v>
      </c>
      <c r="S292" s="2" t="str">
        <f>IF(INDEX('Unités CA'!$1:$1048576,MATCH(E292,'Unités CA'!D:D,0),5)=0,"",INDEX('Unités CA'!$1:$1048576,MATCH(E292,'Unités CA'!D:D,0),5))</f>
        <v>0030/CA</v>
      </c>
      <c r="T292" s="2" t="str">
        <f>IF(INDEX('Unités BTE'!$1:$1048576,MATCH(E292,'Unités CA'!D:D,0),5)=0,"",INDEX('Unités BTE'!$1:$1048576,MATCH(E292,'Unités CA'!D:D,0),5))</f>
        <v/>
      </c>
      <c r="U292" s="7">
        <f>IFERROR(INDEX('Prix PRO CA'!$1:$1048576,MATCH(E292,'Prix PRO CA'!D:D,0),10),"")</f>
        <v>236.16</v>
      </c>
      <c r="V292" s="7" t="str">
        <f>IFERROR(INDEX('Prix PRO CA'!$1:$1048576,MATCH(E292,'Prix PRO BTE'!D:D,0),10),"")</f>
        <v/>
      </c>
      <c r="W292" s="7">
        <f>+IFERROR(INDEX('Prix PRO PCS'!$1:$1048576,MATCH(E292,'Prix PRO PCS'!D:D,0),10),"")</f>
        <v>11.53</v>
      </c>
      <c r="X292" s="148" t="str">
        <f t="shared" si="19"/>
        <v>Oui</v>
      </c>
      <c r="Y292" s="24" t="str">
        <f>IFERROR(INDEX(LigneAchat!$1:$1048576,MATCH(E292,LigneAchat!D:D,0),5),"")</f>
        <v/>
      </c>
      <c r="Z292" s="22">
        <f>INDEX(Articles!$1:$1048576,MATCH(E292,Articles!D:D,0),21)</f>
        <v>403</v>
      </c>
      <c r="AA292" s="22">
        <f t="shared" si="20"/>
        <v>400</v>
      </c>
      <c r="AB292" s="22">
        <f>+INDEX(Articles!$1:$1048576,MATCH(E292,Articles!D:D,0),23)</f>
        <v>3</v>
      </c>
    </row>
    <row r="293" spans="2:28" ht="15.75">
      <c r="B293" s="8" t="str">
        <f>INDEX(Articles!$1:$1048576,MATCH(E293,Articles!D:D,0),6)</f>
        <v>1</v>
      </c>
      <c r="C293" s="8" t="str">
        <f>INDEX(Articles!$1:$1048576,MATCH(E293,Articles!D:D,0),7)</f>
        <v/>
      </c>
      <c r="D293" s="28" t="str">
        <f>HYPERLINK(INDEX(Articles!$1:$1048576,MATCH(E293,Articles!D:D,0),24),"Lien")</f>
        <v>Lien</v>
      </c>
      <c r="E293" s="3" t="s">
        <v>2333</v>
      </c>
      <c r="F293" s="18" t="str">
        <f>INDEX(Articles!$1:$1048576,MATCH(E293,Articles!D:D,0),5)</f>
        <v>BBE Ø100 ARGENT À ROUGE</v>
      </c>
      <c r="G293" s="18" t="str">
        <f>INDEX(Articles!$1:$1048576,MATCH(E293,Articles!D:D,0),8)</f>
        <v>BOMBE</v>
      </c>
      <c r="H293" s="18" t="str">
        <f>INDEX(Articles!$1:$1048576,MATCH(E293,Articles!D:D,0),9)</f>
        <v>SPHERIQUE</v>
      </c>
      <c r="I293" s="8">
        <f>INDEX(Articles!$1:$1048576,MATCH(E293,Articles!D:D,0),10)</f>
        <v>100</v>
      </c>
      <c r="J293" s="18" t="str">
        <f>INDEX(Articles!$1:$1048576,MATCH(E293,Articles!D:D,0),11)</f>
        <v>CHANGEMENT</v>
      </c>
      <c r="K293" s="18" t="str">
        <f>INDEX(Articles!$1:$1048576,MATCH(E293,Articles!D:D,0),12)</f>
        <v>ROUGE</v>
      </c>
      <c r="L293" s="8" t="str">
        <f>INDEX(Articles!$1:$1048576,MATCH(E293,Articles!D:D,0),13)</f>
        <v>CN</v>
      </c>
      <c r="M293" s="8" t="str">
        <f>INDEX(Articles!$1:$1048576,MATCH(E293,Articles!D:D,0),14)</f>
        <v>F4</v>
      </c>
      <c r="N293" s="8" t="str">
        <f>INDEX(Articles!$1:$1048576,MATCH(E293,Articles!D:D,0),15)</f>
        <v>1.3G</v>
      </c>
      <c r="O293" s="8" t="str">
        <f>INDEX(Articles!$1:$1048576,MATCH(E293,Articles!D:D,0),16)</f>
        <v>1008-F4-69252665</v>
      </c>
      <c r="P293" s="8">
        <f>INDEX(Articles!$1:$1048576,MATCH(E293,Articles!D:D,0),17)*1000</f>
        <v>320</v>
      </c>
      <c r="Q293" s="8" t="str">
        <f>INDEX(Articles!$1:$1048576,MATCH(E293,Articles!D:D,0),18)</f>
        <v>3,5</v>
      </c>
      <c r="R293" s="8">
        <f>INDEX(Articles!$1:$1048576,MATCH(E293,Articles!D:D,0),19)</f>
        <v>100</v>
      </c>
      <c r="S293" s="2" t="str">
        <f>IF(INDEX('Unités CA'!$1:$1048576,MATCH(E293,'Unités CA'!D:D,0),5)=0,"",INDEX('Unités CA'!$1:$1048576,MATCH(E293,'Unités CA'!D:D,0),5))</f>
        <v>0030/CA</v>
      </c>
      <c r="T293" s="2" t="str">
        <f>IF(INDEX('Unités BTE'!$1:$1048576,MATCH(E293,'Unités CA'!D:D,0),5)=0,"",INDEX('Unités BTE'!$1:$1048576,MATCH(E293,'Unités CA'!D:D,0),5))</f>
        <v/>
      </c>
      <c r="U293" s="7">
        <f>IFERROR(INDEX('Prix PRO CA'!$1:$1048576,MATCH(E293,'Prix PRO CA'!D:D,0),10),"")</f>
        <v>236.16</v>
      </c>
      <c r="V293" s="7" t="str">
        <f>IFERROR(INDEX('Prix PRO CA'!$1:$1048576,MATCH(E293,'Prix PRO BTE'!D:D,0),10),"")</f>
        <v/>
      </c>
      <c r="W293" s="7">
        <f>+IFERROR(INDEX('Prix PRO PCS'!$1:$1048576,MATCH(E293,'Prix PRO PCS'!D:D,0),10),"")</f>
        <v>11.53</v>
      </c>
      <c r="X293" s="148" t="str">
        <f t="shared" si="19"/>
        <v>Oui</v>
      </c>
      <c r="Y293" s="24" t="str">
        <f>IFERROR(INDEX(LigneAchat!$1:$1048576,MATCH(E293,LigneAchat!D:D,0),5),"")</f>
        <v/>
      </c>
      <c r="Z293" s="22">
        <f>INDEX(Articles!$1:$1048576,MATCH(E293,Articles!D:D,0),21)</f>
        <v>380</v>
      </c>
      <c r="AA293" s="22">
        <f t="shared" si="20"/>
        <v>380</v>
      </c>
      <c r="AB293" s="22">
        <f>+INDEX(Articles!$1:$1048576,MATCH(E293,Articles!D:D,0),23)</f>
        <v>0</v>
      </c>
    </row>
    <row r="294" spans="2:28" ht="15.75">
      <c r="B294" s="8" t="str">
        <f>INDEX(Articles!$1:$1048576,MATCH(E294,Articles!D:D,0),6)</f>
        <v>1</v>
      </c>
      <c r="C294" s="8" t="str">
        <f>INDEX(Articles!$1:$1048576,MATCH(E294,Articles!D:D,0),7)</f>
        <v/>
      </c>
      <c r="D294" s="28" t="str">
        <f>HYPERLINK(INDEX(Articles!$1:$1048576,MATCH(E294,Articles!D:D,0),24),"Lien")</f>
        <v>Lien</v>
      </c>
      <c r="E294" s="3" t="s">
        <v>2336</v>
      </c>
      <c r="F294" s="18" t="str">
        <f>INDEX(Articles!$1:$1048576,MATCH(E294,Articles!D:D,0),5)</f>
        <v>BBE Ø100 ARGENT À AMBRE</v>
      </c>
      <c r="G294" s="18" t="str">
        <f>INDEX(Articles!$1:$1048576,MATCH(E294,Articles!D:D,0),8)</f>
        <v>BOMBE</v>
      </c>
      <c r="H294" s="18" t="str">
        <f>INDEX(Articles!$1:$1048576,MATCH(E294,Articles!D:D,0),9)</f>
        <v>SPHERIQUE</v>
      </c>
      <c r="I294" s="8">
        <f>INDEX(Articles!$1:$1048576,MATCH(E294,Articles!D:D,0),10)</f>
        <v>100</v>
      </c>
      <c r="J294" s="18" t="str">
        <f>INDEX(Articles!$1:$1048576,MATCH(E294,Articles!D:D,0),11)</f>
        <v>CHANGEMENT</v>
      </c>
      <c r="K294" s="18" t="str">
        <f>INDEX(Articles!$1:$1048576,MATCH(E294,Articles!D:D,0),12)</f>
        <v>JAUNE</v>
      </c>
      <c r="L294" s="8" t="str">
        <f>INDEX(Articles!$1:$1048576,MATCH(E294,Articles!D:D,0),13)</f>
        <v>CN</v>
      </c>
      <c r="M294" s="8" t="str">
        <f>INDEX(Articles!$1:$1048576,MATCH(E294,Articles!D:D,0),14)</f>
        <v>F4</v>
      </c>
      <c r="N294" s="8" t="str">
        <f>INDEX(Articles!$1:$1048576,MATCH(E294,Articles!D:D,0),15)</f>
        <v>1.3G</v>
      </c>
      <c r="O294" s="8" t="str">
        <f>INDEX(Articles!$1:$1048576,MATCH(E294,Articles!D:D,0),16)</f>
        <v>1008-F4-69252665</v>
      </c>
      <c r="P294" s="8">
        <f>INDEX(Articles!$1:$1048576,MATCH(E294,Articles!D:D,0),17)*1000</f>
        <v>320</v>
      </c>
      <c r="Q294" s="8" t="str">
        <f>INDEX(Articles!$1:$1048576,MATCH(E294,Articles!D:D,0),18)</f>
        <v>3,5</v>
      </c>
      <c r="R294" s="8">
        <f>INDEX(Articles!$1:$1048576,MATCH(E294,Articles!D:D,0),19)</f>
        <v>100</v>
      </c>
      <c r="S294" s="2" t="str">
        <f>IF(INDEX('Unités CA'!$1:$1048576,MATCH(E294,'Unités CA'!D:D,0),5)=0,"",INDEX('Unités CA'!$1:$1048576,MATCH(E294,'Unités CA'!D:D,0),5))</f>
        <v>0030/CA</v>
      </c>
      <c r="T294" s="2" t="str">
        <f>IF(INDEX('Unités BTE'!$1:$1048576,MATCH(E294,'Unités CA'!D:D,0),5)=0,"",INDEX('Unités BTE'!$1:$1048576,MATCH(E294,'Unités CA'!D:D,0),5))</f>
        <v/>
      </c>
      <c r="U294" s="7">
        <f>IFERROR(INDEX('Prix PRO CA'!$1:$1048576,MATCH(E294,'Prix PRO CA'!D:D,0),10),"")</f>
        <v>236.16</v>
      </c>
      <c r="V294" s="7" t="str">
        <f>IFERROR(INDEX('Prix PRO CA'!$1:$1048576,MATCH(E294,'Prix PRO BTE'!D:D,0),10),"")</f>
        <v/>
      </c>
      <c r="W294" s="7">
        <f>+IFERROR(INDEX('Prix PRO PCS'!$1:$1048576,MATCH(E294,'Prix PRO PCS'!D:D,0),10),"")</f>
        <v>11.53</v>
      </c>
      <c r="X294" s="148" t="str">
        <f t="shared" si="19"/>
        <v>Oui</v>
      </c>
      <c r="Y294" s="24" t="str">
        <f>IFERROR(INDEX(LigneAchat!$1:$1048576,MATCH(E294,LigneAchat!D:D,0),5),"")</f>
        <v/>
      </c>
      <c r="Z294" s="22">
        <f>INDEX(Articles!$1:$1048576,MATCH(E294,Articles!D:D,0),21)</f>
        <v>486</v>
      </c>
      <c r="AA294" s="22">
        <f t="shared" ref="AA294:AA297" si="21">+Z294-AB294</f>
        <v>485</v>
      </c>
      <c r="AB294" s="22">
        <f>+INDEX(Articles!$1:$1048576,MATCH(E294,Articles!D:D,0),23)</f>
        <v>1</v>
      </c>
    </row>
    <row r="295" spans="2:28" ht="15.75">
      <c r="B295" s="8" t="str">
        <f>INDEX(Articles!$1:$1048576,MATCH(E295,Articles!D:D,0),6)</f>
        <v>1</v>
      </c>
      <c r="C295" s="8" t="str">
        <f>INDEX(Articles!$1:$1048576,MATCH(E295,Articles!D:D,0),7)</f>
        <v/>
      </c>
      <c r="D295" s="28" t="str">
        <f>HYPERLINK(INDEX(Articles!$1:$1048576,MATCH(E295,Articles!D:D,0),24),"Lien")</f>
        <v>Lien</v>
      </c>
      <c r="E295" s="3" t="s">
        <v>2339</v>
      </c>
      <c r="F295" s="18" t="str">
        <f>INDEX(Articles!$1:$1048576,MATCH(E295,Articles!D:D,0),5)</f>
        <v>BBE Ø100 ARGENT À MULTICOLORE</v>
      </c>
      <c r="G295" s="18" t="str">
        <f>INDEX(Articles!$1:$1048576,MATCH(E295,Articles!D:D,0),8)</f>
        <v>BOMBE</v>
      </c>
      <c r="H295" s="18" t="str">
        <f>INDEX(Articles!$1:$1048576,MATCH(E295,Articles!D:D,0),9)</f>
        <v>SPHERIQUE</v>
      </c>
      <c r="I295" s="8">
        <f>INDEX(Articles!$1:$1048576,MATCH(E295,Articles!D:D,0),10)</f>
        <v>100</v>
      </c>
      <c r="J295" s="18" t="str">
        <f>INDEX(Articles!$1:$1048576,MATCH(E295,Articles!D:D,0),11)</f>
        <v>CHANGEMENT</v>
      </c>
      <c r="K295" s="18" t="str">
        <f>INDEX(Articles!$1:$1048576,MATCH(E295,Articles!D:D,0),12)</f>
        <v>MULTICOLORE</v>
      </c>
      <c r="L295" s="8" t="str">
        <f>INDEX(Articles!$1:$1048576,MATCH(E295,Articles!D:D,0),13)</f>
        <v>CN</v>
      </c>
      <c r="M295" s="8" t="str">
        <f>INDEX(Articles!$1:$1048576,MATCH(E295,Articles!D:D,0),14)</f>
        <v>F4</v>
      </c>
      <c r="N295" s="8" t="str">
        <f>INDEX(Articles!$1:$1048576,MATCH(E295,Articles!D:D,0),15)</f>
        <v>1.3G</v>
      </c>
      <c r="O295" s="8" t="str">
        <f>INDEX(Articles!$1:$1048576,MATCH(E295,Articles!D:D,0),16)</f>
        <v>1008-F4-69252665</v>
      </c>
      <c r="P295" s="8">
        <f>INDEX(Articles!$1:$1048576,MATCH(E295,Articles!D:D,0),17)*1000</f>
        <v>320</v>
      </c>
      <c r="Q295" s="8" t="str">
        <f>INDEX(Articles!$1:$1048576,MATCH(E295,Articles!D:D,0),18)</f>
        <v>3,5</v>
      </c>
      <c r="R295" s="8">
        <f>INDEX(Articles!$1:$1048576,MATCH(E295,Articles!D:D,0),19)</f>
        <v>100</v>
      </c>
      <c r="S295" s="2" t="str">
        <f>IF(INDEX('Unités CA'!$1:$1048576,MATCH(E295,'Unités CA'!D:D,0),5)=0,"",INDEX('Unités CA'!$1:$1048576,MATCH(E295,'Unités CA'!D:D,0),5))</f>
        <v>0030/CA</v>
      </c>
      <c r="T295" s="2" t="str">
        <f>IF(INDEX('Unités BTE'!$1:$1048576,MATCH(E295,'Unités CA'!D:D,0),5)=0,"",INDEX('Unités BTE'!$1:$1048576,MATCH(E295,'Unités CA'!D:D,0),5))</f>
        <v/>
      </c>
      <c r="U295" s="7">
        <f>IFERROR(INDEX('Prix PRO CA'!$1:$1048576,MATCH(E295,'Prix PRO CA'!D:D,0),10),"")</f>
        <v>236.16</v>
      </c>
      <c r="V295" s="7" t="str">
        <f>IFERROR(INDEX('Prix PRO CA'!$1:$1048576,MATCH(E295,'Prix PRO BTE'!D:D,0),10),"")</f>
        <v/>
      </c>
      <c r="W295" s="7">
        <f>+IFERROR(INDEX('Prix PRO PCS'!$1:$1048576,MATCH(E295,'Prix PRO PCS'!D:D,0),10),"")</f>
        <v>11.53</v>
      </c>
      <c r="X295" s="148" t="str">
        <f t="shared" si="19"/>
        <v>Oui</v>
      </c>
      <c r="Y295" s="24">
        <f>IFERROR(INDEX(LigneAchat!$1:$1048576,MATCH(E295,LigneAchat!D:D,0),5),"")</f>
        <v>44287</v>
      </c>
      <c r="Z295" s="22">
        <f>INDEX(Articles!$1:$1048576,MATCH(E295,Articles!D:D,0),21)</f>
        <v>180</v>
      </c>
      <c r="AA295" s="22">
        <f t="shared" si="21"/>
        <v>180</v>
      </c>
      <c r="AB295" s="22">
        <f>+INDEX(Articles!$1:$1048576,MATCH(E295,Articles!D:D,0),23)</f>
        <v>0</v>
      </c>
    </row>
    <row r="296" spans="2:28" ht="15.75">
      <c r="B296" s="8" t="str">
        <f>INDEX(Articles!$1:$1048576,MATCH(E296,Articles!D:D,0),6)</f>
        <v>1</v>
      </c>
      <c r="C296" s="8" t="str">
        <f>INDEX(Articles!$1:$1048576,MATCH(E296,Articles!D:D,0),7)</f>
        <v/>
      </c>
      <c r="D296" s="28" t="str">
        <f>HYPERLINK(INDEX(Articles!$1:$1048576,MATCH(E296,Articles!D:D,0),24),"Lien")</f>
        <v>Lien</v>
      </c>
      <c r="E296" s="3" t="s">
        <v>2342</v>
      </c>
      <c r="F296" s="18" t="str">
        <f>INDEX(Articles!$1:$1048576,MATCH(E296,Articles!D:D,0),5)</f>
        <v>BBE Ø100 ARGENT À BLANC</v>
      </c>
      <c r="G296" s="18" t="str">
        <f>INDEX(Articles!$1:$1048576,MATCH(E296,Articles!D:D,0),8)</f>
        <v>BOMBE</v>
      </c>
      <c r="H296" s="18" t="str">
        <f>INDEX(Articles!$1:$1048576,MATCH(E296,Articles!D:D,0),9)</f>
        <v>SPHERIQUE</v>
      </c>
      <c r="I296" s="8">
        <f>INDEX(Articles!$1:$1048576,MATCH(E296,Articles!D:D,0),10)</f>
        <v>100</v>
      </c>
      <c r="J296" s="18" t="str">
        <f>INDEX(Articles!$1:$1048576,MATCH(E296,Articles!D:D,0),11)</f>
        <v>CHANGEMENT</v>
      </c>
      <c r="K296" s="18" t="str">
        <f>INDEX(Articles!$1:$1048576,MATCH(E296,Articles!D:D,0),12)</f>
        <v>ARGENT</v>
      </c>
      <c r="L296" s="8" t="str">
        <f>INDEX(Articles!$1:$1048576,MATCH(E296,Articles!D:D,0),13)</f>
        <v>CN</v>
      </c>
      <c r="M296" s="8" t="str">
        <f>INDEX(Articles!$1:$1048576,MATCH(E296,Articles!D:D,0),14)</f>
        <v>F4</v>
      </c>
      <c r="N296" s="8" t="str">
        <f>INDEX(Articles!$1:$1048576,MATCH(E296,Articles!D:D,0),15)</f>
        <v>1.3G</v>
      </c>
      <c r="O296" s="8" t="str">
        <f>INDEX(Articles!$1:$1048576,MATCH(E296,Articles!D:D,0),16)</f>
        <v>1008-F4-69252665</v>
      </c>
      <c r="P296" s="8">
        <f>INDEX(Articles!$1:$1048576,MATCH(E296,Articles!D:D,0),17)*1000</f>
        <v>320</v>
      </c>
      <c r="Q296" s="8" t="str">
        <f>INDEX(Articles!$1:$1048576,MATCH(E296,Articles!D:D,0),18)</f>
        <v>3,5</v>
      </c>
      <c r="R296" s="8">
        <f>INDEX(Articles!$1:$1048576,MATCH(E296,Articles!D:D,0),19)</f>
        <v>100</v>
      </c>
      <c r="S296" s="2" t="str">
        <f>IF(INDEX('Unités CA'!$1:$1048576,MATCH(E296,'Unités CA'!D:D,0),5)=0,"",INDEX('Unités CA'!$1:$1048576,MATCH(E296,'Unités CA'!D:D,0),5))</f>
        <v>0030/CA</v>
      </c>
      <c r="T296" s="2" t="str">
        <f>IF(INDEX('Unités BTE'!$1:$1048576,MATCH(E296,'Unités CA'!D:D,0),5)=0,"",INDEX('Unités BTE'!$1:$1048576,MATCH(E296,'Unités CA'!D:D,0),5))</f>
        <v/>
      </c>
      <c r="U296" s="7">
        <f>IFERROR(INDEX('Prix PRO CA'!$1:$1048576,MATCH(E296,'Prix PRO CA'!D:D,0),10),"")</f>
        <v>236.16</v>
      </c>
      <c r="V296" s="7" t="str">
        <f>IFERROR(INDEX('Prix PRO CA'!$1:$1048576,MATCH(E296,'Prix PRO BTE'!D:D,0),10),"")</f>
        <v/>
      </c>
      <c r="W296" s="7">
        <f>+IFERROR(INDEX('Prix PRO PCS'!$1:$1048576,MATCH(E296,'Prix PRO PCS'!D:D,0),10),"")</f>
        <v>11.53</v>
      </c>
      <c r="X296" s="148" t="str">
        <f t="shared" si="19"/>
        <v>Oui</v>
      </c>
      <c r="Y296" s="24" t="str">
        <f>IFERROR(INDEX(LigneAchat!$1:$1048576,MATCH(E296,LigneAchat!D:D,0),5),"")</f>
        <v/>
      </c>
      <c r="Z296" s="22">
        <f>INDEX(Articles!$1:$1048576,MATCH(E296,Articles!D:D,0),21)</f>
        <v>793</v>
      </c>
      <c r="AA296" s="22">
        <f t="shared" si="21"/>
        <v>793</v>
      </c>
      <c r="AB296" s="22">
        <f>+INDEX(Articles!$1:$1048576,MATCH(E296,Articles!D:D,0),23)</f>
        <v>0</v>
      </c>
    </row>
    <row r="297" spans="2:28" ht="15.75">
      <c r="B297" s="8" t="str">
        <f>INDEX(Articles!$1:$1048576,MATCH(E297,Articles!D:D,0),6)</f>
        <v>1</v>
      </c>
      <c r="C297" s="8" t="str">
        <f>INDEX(Articles!$1:$1048576,MATCH(E297,Articles!D:D,0),7)</f>
        <v/>
      </c>
      <c r="D297" s="28" t="str">
        <f>HYPERLINK(INDEX(Articles!$1:$1048576,MATCH(E297,Articles!D:D,0),24),"Lien")</f>
        <v>Lien</v>
      </c>
      <c r="E297" s="3" t="s">
        <v>2345</v>
      </c>
      <c r="F297" s="18" t="str">
        <f>INDEX(Articles!$1:$1048576,MATCH(E297,Articles!D:D,0),5)</f>
        <v>BBE Ø100 ARGENT À VIOLET</v>
      </c>
      <c r="G297" s="18" t="str">
        <f>INDEX(Articles!$1:$1048576,MATCH(E297,Articles!D:D,0),8)</f>
        <v>BOMBE</v>
      </c>
      <c r="H297" s="18" t="str">
        <f>INDEX(Articles!$1:$1048576,MATCH(E297,Articles!D:D,0),9)</f>
        <v>SPHERIQUE</v>
      </c>
      <c r="I297" s="8">
        <f>INDEX(Articles!$1:$1048576,MATCH(E297,Articles!D:D,0),10)</f>
        <v>100</v>
      </c>
      <c r="J297" s="18" t="str">
        <f>INDEX(Articles!$1:$1048576,MATCH(E297,Articles!D:D,0),11)</f>
        <v>CHANGEMENT</v>
      </c>
      <c r="K297" s="18" t="str">
        <f>INDEX(Articles!$1:$1048576,MATCH(E297,Articles!D:D,0),12)</f>
        <v>VIOLET</v>
      </c>
      <c r="L297" s="8" t="str">
        <f>INDEX(Articles!$1:$1048576,MATCH(E297,Articles!D:D,0),13)</f>
        <v>CN</v>
      </c>
      <c r="M297" s="8" t="str">
        <f>INDEX(Articles!$1:$1048576,MATCH(E297,Articles!D:D,0),14)</f>
        <v>F4</v>
      </c>
      <c r="N297" s="8" t="str">
        <f>INDEX(Articles!$1:$1048576,MATCH(E297,Articles!D:D,0),15)</f>
        <v>1.3G</v>
      </c>
      <c r="O297" s="8" t="str">
        <f>INDEX(Articles!$1:$1048576,MATCH(E297,Articles!D:D,0),16)</f>
        <v>1008-F4-69252665</v>
      </c>
      <c r="P297" s="8">
        <f>INDEX(Articles!$1:$1048576,MATCH(E297,Articles!D:D,0),17)*1000</f>
        <v>320</v>
      </c>
      <c r="Q297" s="8" t="str">
        <f>INDEX(Articles!$1:$1048576,MATCH(E297,Articles!D:D,0),18)</f>
        <v>3,5</v>
      </c>
      <c r="R297" s="8">
        <f>INDEX(Articles!$1:$1048576,MATCH(E297,Articles!D:D,0),19)</f>
        <v>100</v>
      </c>
      <c r="S297" s="2" t="str">
        <f>IF(INDEX('Unités CA'!$1:$1048576,MATCH(E297,'Unités CA'!D:D,0),5)=0,"",INDEX('Unités CA'!$1:$1048576,MATCH(E297,'Unités CA'!D:D,0),5))</f>
        <v>0030/CA</v>
      </c>
      <c r="T297" s="2" t="str">
        <f>IF(INDEX('Unités BTE'!$1:$1048576,MATCH(E297,'Unités CA'!D:D,0),5)=0,"",INDEX('Unités BTE'!$1:$1048576,MATCH(E297,'Unités CA'!D:D,0),5))</f>
        <v/>
      </c>
      <c r="U297" s="7">
        <f>IFERROR(INDEX('Prix PRO CA'!$1:$1048576,MATCH(E297,'Prix PRO CA'!D:D,0),10),"")</f>
        <v>236.16</v>
      </c>
      <c r="V297" s="7" t="str">
        <f>IFERROR(INDEX('Prix PRO CA'!$1:$1048576,MATCH(E297,'Prix PRO BTE'!D:D,0),10),"")</f>
        <v/>
      </c>
      <c r="W297" s="7">
        <f>+IFERROR(INDEX('Prix PRO PCS'!$1:$1048576,MATCH(E297,'Prix PRO PCS'!D:D,0),10),"")</f>
        <v>11.53</v>
      </c>
      <c r="X297" s="148" t="str">
        <f t="shared" si="19"/>
        <v>Oui</v>
      </c>
      <c r="Y297" s="24" t="str">
        <f>IFERROR(INDEX(LigneAchat!$1:$1048576,MATCH(E297,LigneAchat!D:D,0),5),"")</f>
        <v/>
      </c>
      <c r="Z297" s="22">
        <f>INDEX(Articles!$1:$1048576,MATCH(E297,Articles!D:D,0),21)</f>
        <v>684</v>
      </c>
      <c r="AA297" s="22">
        <f t="shared" si="21"/>
        <v>684</v>
      </c>
      <c r="AB297" s="22">
        <f>+INDEX(Articles!$1:$1048576,MATCH(E297,Articles!D:D,0),23)</f>
        <v>0</v>
      </c>
    </row>
    <row r="298" spans="2:28" ht="15.75">
      <c r="B298" s="8" t="str">
        <f>INDEX(Articles!$1:$1048576,MATCH(E298,Articles!D:D,0),6)</f>
        <v>1</v>
      </c>
      <c r="C298" s="8" t="str">
        <f>INDEX(Articles!$1:$1048576,MATCH(E298,Articles!D:D,0),7)</f>
        <v/>
      </c>
      <c r="D298" s="28" t="str">
        <f>HYPERLINK(INDEX(Articles!$1:$1048576,MATCH(E298,Articles!D:D,0),24),"Lien")</f>
        <v>Lien</v>
      </c>
      <c r="E298" s="3" t="s">
        <v>2412</v>
      </c>
      <c r="F298" s="18" t="str">
        <f>INDEX(Articles!$1:$1048576,MATCH(E298,Articles!D:D,0),5)</f>
        <v>BBE Ø100 ARGENT À ROUGE À BLEU</v>
      </c>
      <c r="G298" s="18" t="str">
        <f>INDEX(Articles!$1:$1048576,MATCH(E298,Articles!D:D,0),8)</f>
        <v>BOMBE</v>
      </c>
      <c r="H298" s="18" t="str">
        <f>INDEX(Articles!$1:$1048576,MATCH(E298,Articles!D:D,0),9)</f>
        <v>SPHERIQUE</v>
      </c>
      <c r="I298" s="8">
        <f>INDEX(Articles!$1:$1048576,MATCH(E298,Articles!D:D,0),10)</f>
        <v>100</v>
      </c>
      <c r="J298" s="18" t="str">
        <f>INDEX(Articles!$1:$1048576,MATCH(E298,Articles!D:D,0),11)</f>
        <v>CHANGEMENT</v>
      </c>
      <c r="K298" s="18" t="str">
        <f>INDEX(Articles!$1:$1048576,MATCH(E298,Articles!D:D,0),12)</f>
        <v>TRICOLORE</v>
      </c>
      <c r="L298" s="8" t="str">
        <f>INDEX(Articles!$1:$1048576,MATCH(E298,Articles!D:D,0),13)</f>
        <v>CN</v>
      </c>
      <c r="M298" s="8" t="str">
        <f>INDEX(Articles!$1:$1048576,MATCH(E298,Articles!D:D,0),14)</f>
        <v>F4</v>
      </c>
      <c r="N298" s="8" t="str">
        <f>INDEX(Articles!$1:$1048576,MATCH(E298,Articles!D:D,0),15)</f>
        <v>1.3G</v>
      </c>
      <c r="O298" s="8" t="str">
        <f>INDEX(Articles!$1:$1048576,MATCH(E298,Articles!D:D,0),16)</f>
        <v>1008-F4-69252665</v>
      </c>
      <c r="P298" s="8">
        <f>INDEX(Articles!$1:$1048576,MATCH(E298,Articles!D:D,0),17)*1000</f>
        <v>330</v>
      </c>
      <c r="Q298" s="8" t="str">
        <f>INDEX(Articles!$1:$1048576,MATCH(E298,Articles!D:D,0),18)</f>
        <v>3,5</v>
      </c>
      <c r="R298" s="8">
        <f>INDEX(Articles!$1:$1048576,MATCH(E298,Articles!D:D,0),19)</f>
        <v>100</v>
      </c>
      <c r="S298" s="2" t="str">
        <f>IF(INDEX('Unités CA'!$1:$1048576,MATCH(E298,'Unités CA'!D:D,0),5)=0,"",INDEX('Unités CA'!$1:$1048576,MATCH(E298,'Unités CA'!D:D,0),5))</f>
        <v>0030/CA</v>
      </c>
      <c r="T298" s="2" t="str">
        <f>IF(INDEX('Unités BTE'!$1:$1048576,MATCH(E298,'Unités CA'!D:D,0),5)=0,"",INDEX('Unités BTE'!$1:$1048576,MATCH(E298,'Unités CA'!D:D,0),5))</f>
        <v/>
      </c>
      <c r="U298" s="7">
        <f>IFERROR(INDEX('Prix PRO CA'!$1:$1048576,MATCH(E298,'Prix PRO CA'!D:D,0),10),"")</f>
        <v>208.97</v>
      </c>
      <c r="V298" s="7" t="str">
        <f>IFERROR(INDEX('Prix PRO CA'!$1:$1048576,MATCH(E298,'Prix PRO BTE'!D:D,0),10),"")</f>
        <v/>
      </c>
      <c r="W298" s="7">
        <f>+IFERROR(INDEX('Prix PRO PCS'!$1:$1048576,MATCH(E298,'Prix PRO PCS'!D:D,0),10),"")</f>
        <v>9.91</v>
      </c>
      <c r="X298" s="148" t="str">
        <f t="shared" si="19"/>
        <v>Oui</v>
      </c>
      <c r="Y298" s="24" t="str">
        <f>IFERROR(INDEX(LigneAchat!$1:$1048576,MATCH(E298,LigneAchat!D:D,0),5),"")</f>
        <v/>
      </c>
      <c r="Z298" s="22">
        <f>INDEX(Articles!$1:$1048576,MATCH(E298,Articles!D:D,0),21)</f>
        <v>350</v>
      </c>
      <c r="AA298" s="22">
        <f t="shared" si="15"/>
        <v>350</v>
      </c>
      <c r="AB298" s="22">
        <f>+INDEX(Articles!$1:$1048576,MATCH(E298,Articles!D:D,0),23)</f>
        <v>0</v>
      </c>
    </row>
    <row r="299" spans="2:28" ht="15.75">
      <c r="B299" s="8" t="str">
        <f>INDEX(Articles!$1:$1048576,MATCH(E299,Articles!D:D,0),6)</f>
        <v>1</v>
      </c>
      <c r="C299" s="8" t="str">
        <f>INDEX(Articles!$1:$1048576,MATCH(E299,Articles!D:D,0),7)</f>
        <v/>
      </c>
      <c r="D299" s="28" t="str">
        <f>HYPERLINK(INDEX(Articles!$1:$1048576,MATCH(E299,Articles!D:D,0),24),"Lien")</f>
        <v>Lien</v>
      </c>
      <c r="E299" s="3" t="s">
        <v>2439</v>
      </c>
      <c r="F299" s="18" t="str">
        <f>INDEX(Articles!$1:$1048576,MATCH(E299,Articles!D:D,0),5)</f>
        <v>BBE Ø100 BLEU À ARGENT CTRE CLI ROUGE + TC ARGENT</v>
      </c>
      <c r="G299" s="18" t="str">
        <f>INDEX(Articles!$1:$1048576,MATCH(E299,Articles!D:D,0),8)</f>
        <v>BOMBE</v>
      </c>
      <c r="H299" s="18" t="str">
        <f>INDEX(Articles!$1:$1048576,MATCH(E299,Articles!D:D,0),9)</f>
        <v>SPHERIQUE</v>
      </c>
      <c r="I299" s="8">
        <f>INDEX(Articles!$1:$1048576,MATCH(E299,Articles!D:D,0),10)</f>
        <v>100</v>
      </c>
      <c r="J299" s="18" t="str">
        <f>INDEX(Articles!$1:$1048576,MATCH(E299,Articles!D:D,0),11)</f>
        <v>CHANGEMENT</v>
      </c>
      <c r="K299" s="18" t="str">
        <f>INDEX(Articles!$1:$1048576,MATCH(E299,Articles!D:D,0),12)</f>
        <v>TRICOLORE</v>
      </c>
      <c r="L299" s="8" t="str">
        <f>INDEX(Articles!$1:$1048576,MATCH(E299,Articles!D:D,0),13)</f>
        <v>CN</v>
      </c>
      <c r="M299" s="8" t="str">
        <f>INDEX(Articles!$1:$1048576,MATCH(E299,Articles!D:D,0),14)</f>
        <v>F4</v>
      </c>
      <c r="N299" s="8" t="str">
        <f>INDEX(Articles!$1:$1048576,MATCH(E299,Articles!D:D,0),15)</f>
        <v>1.3G</v>
      </c>
      <c r="O299" s="8" t="str">
        <f>INDEX(Articles!$1:$1048576,MATCH(E299,Articles!D:D,0),16)</f>
        <v>1008-F4-69252665</v>
      </c>
      <c r="P299" s="8">
        <f>INDEX(Articles!$1:$1048576,MATCH(E299,Articles!D:D,0),17)*1000</f>
        <v>352</v>
      </c>
      <c r="Q299" s="8" t="str">
        <f>INDEX(Articles!$1:$1048576,MATCH(E299,Articles!D:D,0),18)</f>
        <v>3,5</v>
      </c>
      <c r="R299" s="8">
        <f>INDEX(Articles!$1:$1048576,MATCH(E299,Articles!D:D,0),19)</f>
        <v>100</v>
      </c>
      <c r="S299" s="2" t="str">
        <f>IF(INDEX('Unités CA'!$1:$1048576,MATCH(E299,'Unités CA'!D:D,0),5)=0,"",INDEX('Unités CA'!$1:$1048576,MATCH(E299,'Unités CA'!D:D,0),5))</f>
        <v>0030/CA</v>
      </c>
      <c r="T299" s="2" t="str">
        <f>IF(INDEX('Unités BTE'!$1:$1048576,MATCH(E299,'Unités CA'!D:D,0),5)=0,"",INDEX('Unités BTE'!$1:$1048576,MATCH(E299,'Unités CA'!D:D,0),5))</f>
        <v/>
      </c>
      <c r="U299" s="7">
        <f>IFERROR(INDEX('Prix PRO CA'!$1:$1048576,MATCH(E299,'Prix PRO CA'!D:D,0),10),"")</f>
        <v>208.97</v>
      </c>
      <c r="V299" s="7" t="str">
        <f>IFERROR(INDEX('Prix PRO CA'!$1:$1048576,MATCH(E299,'Prix PRO BTE'!D:D,0),10),"")</f>
        <v/>
      </c>
      <c r="W299" s="7">
        <f>+IFERROR(INDEX('Prix PRO PCS'!$1:$1048576,MATCH(E299,'Prix PRO PCS'!D:D,0),10),"")</f>
        <v>9.91</v>
      </c>
      <c r="X299" s="148" t="str">
        <f t="shared" si="19"/>
        <v>Oui</v>
      </c>
      <c r="Y299" s="24" t="str">
        <f>IFERROR(INDEX(LigneAchat!$1:$1048576,MATCH(E299,LigneAchat!D:D,0),5),"")</f>
        <v/>
      </c>
      <c r="Z299" s="22">
        <f>INDEX(Articles!$1:$1048576,MATCH(E299,Articles!D:D,0),21)</f>
        <v>655</v>
      </c>
      <c r="AA299" s="22">
        <f t="shared" si="15"/>
        <v>655</v>
      </c>
      <c r="AB299" s="22">
        <f>+INDEX(Articles!$1:$1048576,MATCH(E299,Articles!D:D,0),23)</f>
        <v>0</v>
      </c>
    </row>
    <row r="300" spans="2:28" ht="15.75">
      <c r="B300" s="8" t="str">
        <f>INDEX(Articles!$1:$1048576,MATCH(E300,Articles!D:D,0),6)</f>
        <v>1</v>
      </c>
      <c r="C300" s="8" t="str">
        <f>INDEX(Articles!$1:$1048576,MATCH(E300,Articles!D:D,0),7)</f>
        <v/>
      </c>
      <c r="D300" s="28" t="str">
        <f>HYPERLINK(INDEX(Articles!$1:$1048576,MATCH(E300,Articles!D:D,0),24),"Lien")</f>
        <v>Lien</v>
      </c>
      <c r="E300" s="3" t="s">
        <v>2641</v>
      </c>
      <c r="F300" s="18" t="str">
        <f>INDEX(Articles!$1:$1048576,MATCH(E300,Articles!D:D,0),5)</f>
        <v>BBE Ø100 OR À BLEU</v>
      </c>
      <c r="G300" s="18" t="str">
        <f>INDEX(Articles!$1:$1048576,MATCH(E300,Articles!D:D,0),8)</f>
        <v>BOMBE</v>
      </c>
      <c r="H300" s="18" t="str">
        <f>INDEX(Articles!$1:$1048576,MATCH(E300,Articles!D:D,0),9)</f>
        <v>SPHERIQUE</v>
      </c>
      <c r="I300" s="8">
        <f>INDEX(Articles!$1:$1048576,MATCH(E300,Articles!D:D,0),10)</f>
        <v>100</v>
      </c>
      <c r="J300" s="18" t="str">
        <f>INDEX(Articles!$1:$1048576,MATCH(E300,Articles!D:D,0),11)</f>
        <v>CHANGEMENT</v>
      </c>
      <c r="K300" s="18" t="str">
        <f>INDEX(Articles!$1:$1048576,MATCH(E300,Articles!D:D,0),12)</f>
        <v>BLEU</v>
      </c>
      <c r="L300" s="8" t="str">
        <f>INDEX(Articles!$1:$1048576,MATCH(E300,Articles!D:D,0),13)</f>
        <v>CN</v>
      </c>
      <c r="M300" s="8" t="str">
        <f>INDEX(Articles!$1:$1048576,MATCH(E300,Articles!D:D,0),14)</f>
        <v>F4</v>
      </c>
      <c r="N300" s="8" t="str">
        <f>INDEX(Articles!$1:$1048576,MATCH(E300,Articles!D:D,0),15)</f>
        <v>1.3G</v>
      </c>
      <c r="O300" s="8" t="str">
        <f>INDEX(Articles!$1:$1048576,MATCH(E300,Articles!D:D,0),16)</f>
        <v>1008-F4-69252665</v>
      </c>
      <c r="P300" s="8">
        <f>INDEX(Articles!$1:$1048576,MATCH(E300,Articles!D:D,0),17)*1000</f>
        <v>320</v>
      </c>
      <c r="Q300" s="8" t="str">
        <f>INDEX(Articles!$1:$1048576,MATCH(E300,Articles!D:D,0),18)</f>
        <v>3,5</v>
      </c>
      <c r="R300" s="8">
        <f>INDEX(Articles!$1:$1048576,MATCH(E300,Articles!D:D,0),19)</f>
        <v>100</v>
      </c>
      <c r="S300" s="2" t="str">
        <f>IF(INDEX('Unités CA'!$1:$1048576,MATCH(E300,'Unités CA'!D:D,0),5)=0,"",INDEX('Unités CA'!$1:$1048576,MATCH(E300,'Unités CA'!D:D,0),5))</f>
        <v>0030/CA</v>
      </c>
      <c r="T300" s="2" t="str">
        <f>IF(INDEX('Unités BTE'!$1:$1048576,MATCH(E300,'Unités CA'!D:D,0),5)=0,"",INDEX('Unités BTE'!$1:$1048576,MATCH(E300,'Unités CA'!D:D,0),5))</f>
        <v/>
      </c>
      <c r="U300" s="7">
        <f>IFERROR(INDEX('Prix PRO CA'!$1:$1048576,MATCH(E300,'Prix PRO CA'!D:D,0),10),"")</f>
        <v>208.97</v>
      </c>
      <c r="V300" s="7" t="str">
        <f>IFERROR(INDEX('Prix PRO CA'!$1:$1048576,MATCH(E300,'Prix PRO BTE'!D:D,0),10),"")</f>
        <v/>
      </c>
      <c r="W300" s="7">
        <f>+IFERROR(INDEX('Prix PRO PCS'!$1:$1048576,MATCH(E300,'Prix PRO PCS'!D:D,0),10),"")</f>
        <v>9.91</v>
      </c>
      <c r="X300" s="148" t="str">
        <f t="shared" si="19"/>
        <v>Oui</v>
      </c>
      <c r="Y300" s="24" t="str">
        <f>IFERROR(INDEX(LigneAchat!$1:$1048576,MATCH(E300,LigneAchat!D:D,0),5),"")</f>
        <v/>
      </c>
      <c r="Z300" s="22">
        <f>INDEX(Articles!$1:$1048576,MATCH(E300,Articles!D:D,0),21)</f>
        <v>685</v>
      </c>
      <c r="AA300" s="22">
        <f>+Z300-AB300</f>
        <v>679</v>
      </c>
      <c r="AB300" s="22">
        <f>+INDEX(Articles!$1:$1048576,MATCH(E300,Articles!D:D,0),23)</f>
        <v>6</v>
      </c>
    </row>
    <row r="301" spans="2:28" ht="15.75">
      <c r="B301" s="8" t="str">
        <f>INDEX(Articles!$1:$1048576,MATCH(E301,Articles!D:D,0),6)</f>
        <v>1</v>
      </c>
      <c r="C301" s="8" t="str">
        <f>INDEX(Articles!$1:$1048576,MATCH(E301,Articles!D:D,0),7)</f>
        <v/>
      </c>
      <c r="D301" s="28" t="str">
        <f>HYPERLINK(INDEX(Articles!$1:$1048576,MATCH(E301,Articles!D:D,0),24),"Lien")</f>
        <v>Lien</v>
      </c>
      <c r="E301" s="3" t="s">
        <v>2495</v>
      </c>
      <c r="F301" s="18" t="str">
        <f>INDEX(Articles!$1:$1048576,MATCH(E301,Articles!D:D,0),5)</f>
        <v>BBE Ø100 TROIS CERCLES CROISÉS B/B/R CTRE FRISSON</v>
      </c>
      <c r="G301" s="18" t="str">
        <f>INDEX(Articles!$1:$1048576,MATCH(E301,Articles!D:D,0),8)</f>
        <v>BOMBE</v>
      </c>
      <c r="H301" s="18" t="str">
        <f>INDEX(Articles!$1:$1048576,MATCH(E301,Articles!D:D,0),9)</f>
        <v>SPHERIQUE</v>
      </c>
      <c r="I301" s="8">
        <f>INDEX(Articles!$1:$1048576,MATCH(E301,Articles!D:D,0),10)</f>
        <v>100</v>
      </c>
      <c r="J301" s="18" t="str">
        <f>INDEX(Articles!$1:$1048576,MATCH(E301,Articles!D:D,0),11)</f>
        <v>FORME</v>
      </c>
      <c r="K301" s="18" t="str">
        <f>INDEX(Articles!$1:$1048576,MATCH(E301,Articles!D:D,0),12)</f>
        <v>TRICOLORE</v>
      </c>
      <c r="L301" s="8" t="str">
        <f>INDEX(Articles!$1:$1048576,MATCH(E301,Articles!D:D,0),13)</f>
        <v>CN</v>
      </c>
      <c r="M301" s="8" t="str">
        <f>INDEX(Articles!$1:$1048576,MATCH(E301,Articles!D:D,0),14)</f>
        <v>F4</v>
      </c>
      <c r="N301" s="8" t="str">
        <f>INDEX(Articles!$1:$1048576,MATCH(E301,Articles!D:D,0),15)</f>
        <v>1.3G</v>
      </c>
      <c r="O301" s="8" t="str">
        <f>INDEX(Articles!$1:$1048576,MATCH(E301,Articles!D:D,0),16)</f>
        <v>1008-F4-69252665</v>
      </c>
      <c r="P301" s="8">
        <f>INDEX(Articles!$1:$1048576,MATCH(E301,Articles!D:D,0),17)*1000</f>
        <v>345</v>
      </c>
      <c r="Q301" s="8" t="str">
        <f>INDEX(Articles!$1:$1048576,MATCH(E301,Articles!D:D,0),18)</f>
        <v>3,5</v>
      </c>
      <c r="R301" s="8">
        <f>INDEX(Articles!$1:$1048576,MATCH(E301,Articles!D:D,0),19)</f>
        <v>100</v>
      </c>
      <c r="S301" s="2" t="str">
        <f>IF(INDEX('Unités CA'!$1:$1048576,MATCH(E301,'Unités CA'!D:D,0),5)=0,"",INDEX('Unités CA'!$1:$1048576,MATCH(E301,'Unités CA'!D:D,0),5))</f>
        <v>0030/CA</v>
      </c>
      <c r="T301" s="2" t="str">
        <f>IF(INDEX('Unités BTE'!$1:$1048576,MATCH(E301,'Unités CA'!D:D,0),5)=0,"",INDEX('Unités BTE'!$1:$1048576,MATCH(E301,'Unités CA'!D:D,0),5))</f>
        <v/>
      </c>
      <c r="U301" s="7">
        <f>IFERROR(INDEX('Prix PRO CA'!$1:$1048576,MATCH(E301,'Prix PRO CA'!D:D,0),10),"")</f>
        <v>256.93</v>
      </c>
      <c r="V301" s="7" t="str">
        <f>IFERROR(INDEX('Prix PRO CA'!$1:$1048576,MATCH(E301,'Prix PRO BTE'!D:D,0),10),"")</f>
        <v/>
      </c>
      <c r="W301" s="7">
        <f>+IFERROR(INDEX('Prix PRO PCS'!$1:$1048576,MATCH(E301,'Prix PRO PCS'!D:D,0),10),"")</f>
        <v>11.92</v>
      </c>
      <c r="X301" s="148" t="str">
        <f t="shared" si="19"/>
        <v>Oui</v>
      </c>
      <c r="Y301" s="24" t="str">
        <f>IFERROR(INDEX(LigneAchat!$1:$1048576,MATCH(E301,LigneAchat!D:D,0),5),"")</f>
        <v/>
      </c>
      <c r="Z301" s="22">
        <f>INDEX(Articles!$1:$1048576,MATCH(E301,Articles!D:D,0),21)</f>
        <v>673</v>
      </c>
      <c r="AA301" s="22">
        <f t="shared" ref="AA301:AA310" si="22">+Z301-AB301</f>
        <v>670</v>
      </c>
      <c r="AB301" s="22">
        <f>+INDEX(Articles!$1:$1048576,MATCH(E301,Articles!D:D,0),23)</f>
        <v>3</v>
      </c>
    </row>
    <row r="302" spans="2:28" ht="15.75">
      <c r="B302" s="8" t="str">
        <f>INDEX(Articles!$1:$1048576,MATCH(E302,Articles!D:D,0),6)</f>
        <v>1</v>
      </c>
      <c r="C302" s="8" t="str">
        <f>INDEX(Articles!$1:$1048576,MATCH(E302,Articles!D:D,0),7)</f>
        <v/>
      </c>
      <c r="D302" s="28" t="str">
        <f>HYPERLINK(INDEX(Articles!$1:$1048576,MATCH(E302,Articles!D:D,0),24),"Lien")</f>
        <v>Lien</v>
      </c>
      <c r="E302" s="3" t="s">
        <v>2532</v>
      </c>
      <c r="F302" s="18" t="str">
        <f>INDEX(Articles!$1:$1048576,MATCH(E302,Articles!D:D,0),5)</f>
        <v>BBE Ø100 CERCLE BLEU</v>
      </c>
      <c r="G302" s="18" t="str">
        <f>INDEX(Articles!$1:$1048576,MATCH(E302,Articles!D:D,0),8)</f>
        <v>BOMBE</v>
      </c>
      <c r="H302" s="18" t="str">
        <f>INDEX(Articles!$1:$1048576,MATCH(E302,Articles!D:D,0),9)</f>
        <v>SPHERIQUE</v>
      </c>
      <c r="I302" s="8">
        <f>INDEX(Articles!$1:$1048576,MATCH(E302,Articles!D:D,0),10)</f>
        <v>100</v>
      </c>
      <c r="J302" s="18" t="str">
        <f>INDEX(Articles!$1:$1048576,MATCH(E302,Articles!D:D,0),11)</f>
        <v>FORME</v>
      </c>
      <c r="K302" s="18" t="str">
        <f>INDEX(Articles!$1:$1048576,MATCH(E302,Articles!D:D,0),12)</f>
        <v>BLEU</v>
      </c>
      <c r="L302" s="8" t="str">
        <f>INDEX(Articles!$1:$1048576,MATCH(E302,Articles!D:D,0),13)</f>
        <v>CN</v>
      </c>
      <c r="M302" s="8" t="str">
        <f>INDEX(Articles!$1:$1048576,MATCH(E302,Articles!D:D,0),14)</f>
        <v>F4</v>
      </c>
      <c r="N302" s="8" t="str">
        <f>INDEX(Articles!$1:$1048576,MATCH(E302,Articles!D:D,0),15)</f>
        <v>1.3G</v>
      </c>
      <c r="O302" s="8" t="str">
        <f>INDEX(Articles!$1:$1048576,MATCH(E302,Articles!D:D,0),16)</f>
        <v>1008-F4-69252665</v>
      </c>
      <c r="P302" s="8">
        <f>INDEX(Articles!$1:$1048576,MATCH(E302,Articles!D:D,0),17)*1000</f>
        <v>320</v>
      </c>
      <c r="Q302" s="8" t="str">
        <f>INDEX(Articles!$1:$1048576,MATCH(E302,Articles!D:D,0),18)</f>
        <v>3,5</v>
      </c>
      <c r="R302" s="8">
        <f>INDEX(Articles!$1:$1048576,MATCH(E302,Articles!D:D,0),19)</f>
        <v>100</v>
      </c>
      <c r="S302" s="2" t="str">
        <f>IF(INDEX('Unités CA'!$1:$1048576,MATCH(E302,'Unités CA'!D:D,0),5)=0,"",INDEX('Unités CA'!$1:$1048576,MATCH(E302,'Unités CA'!D:D,0),5))</f>
        <v>0030/CA</v>
      </c>
      <c r="T302" s="2" t="str">
        <f>IF(INDEX('Unités BTE'!$1:$1048576,MATCH(E302,'Unités CA'!D:D,0),5)=0,"",INDEX('Unités BTE'!$1:$1048576,MATCH(E302,'Unités CA'!D:D,0),5))</f>
        <v/>
      </c>
      <c r="U302" s="7">
        <f>IFERROR(INDEX('Prix PRO CA'!$1:$1048576,MATCH(E302,'Prix PRO CA'!D:D,0),10),"")</f>
        <v>256.93</v>
      </c>
      <c r="V302" s="7" t="str">
        <f>IFERROR(INDEX('Prix PRO CA'!$1:$1048576,MATCH(E302,'Prix PRO BTE'!D:D,0),10),"")</f>
        <v/>
      </c>
      <c r="W302" s="7">
        <f>+IFERROR(INDEX('Prix PRO PCS'!$1:$1048576,MATCH(E302,'Prix PRO PCS'!D:D,0),10),"")</f>
        <v>11.92</v>
      </c>
      <c r="X302" s="148" t="str">
        <f t="shared" si="19"/>
        <v>Oui</v>
      </c>
      <c r="Y302" s="24" t="str">
        <f>IFERROR(INDEX(LigneAchat!$1:$1048576,MATCH(E302,LigneAchat!D:D,0),5),"")</f>
        <v/>
      </c>
      <c r="Z302" s="22">
        <f>INDEX(Articles!$1:$1048576,MATCH(E302,Articles!D:D,0),21)</f>
        <v>443</v>
      </c>
      <c r="AA302" s="22">
        <f t="shared" si="22"/>
        <v>443</v>
      </c>
      <c r="AB302" s="22">
        <f>+INDEX(Articles!$1:$1048576,MATCH(E302,Articles!D:D,0),23)</f>
        <v>0</v>
      </c>
    </row>
    <row r="303" spans="2:28" ht="15.75">
      <c r="B303" s="8" t="str">
        <f>INDEX(Articles!$1:$1048576,MATCH(E303,Articles!D:D,0),6)</f>
        <v>1</v>
      </c>
      <c r="C303" s="8" t="str">
        <f>INDEX(Articles!$1:$1048576,MATCH(E303,Articles!D:D,0),7)</f>
        <v>2019</v>
      </c>
      <c r="D303" s="28" t="str">
        <f>HYPERLINK(INDEX(Articles!$1:$1048576,MATCH(E303,Articles!D:D,0),24),"Lien")</f>
        <v>Lien</v>
      </c>
      <c r="E303" s="3" t="s">
        <v>2535</v>
      </c>
      <c r="F303" s="18" t="str">
        <f>INDEX(Articles!$1:$1048576,MATCH(E303,Articles!D:D,0),5)</f>
        <v>BBE Ø100 CERCLE ROUGE</v>
      </c>
      <c r="G303" s="18" t="str">
        <f>INDEX(Articles!$1:$1048576,MATCH(E303,Articles!D:D,0),8)</f>
        <v>BOMBE</v>
      </c>
      <c r="H303" s="18" t="str">
        <f>INDEX(Articles!$1:$1048576,MATCH(E303,Articles!D:D,0),9)</f>
        <v>SPHERIQUE</v>
      </c>
      <c r="I303" s="8">
        <f>INDEX(Articles!$1:$1048576,MATCH(E303,Articles!D:D,0),10)</f>
        <v>100</v>
      </c>
      <c r="J303" s="18" t="str">
        <f>INDEX(Articles!$1:$1048576,MATCH(E303,Articles!D:D,0),11)</f>
        <v>FORME</v>
      </c>
      <c r="K303" s="18" t="str">
        <f>INDEX(Articles!$1:$1048576,MATCH(E303,Articles!D:D,0),12)</f>
        <v>ROUGE</v>
      </c>
      <c r="L303" s="8" t="str">
        <f>INDEX(Articles!$1:$1048576,MATCH(E303,Articles!D:D,0),13)</f>
        <v>CN</v>
      </c>
      <c r="M303" s="8" t="str">
        <f>INDEX(Articles!$1:$1048576,MATCH(E303,Articles!D:D,0),14)</f>
        <v>F4</v>
      </c>
      <c r="N303" s="8" t="str">
        <f>INDEX(Articles!$1:$1048576,MATCH(E303,Articles!D:D,0),15)</f>
        <v>1.3G</v>
      </c>
      <c r="O303" s="8" t="str">
        <f>INDEX(Articles!$1:$1048576,MATCH(E303,Articles!D:D,0),16)</f>
        <v>1008-F4-69252665</v>
      </c>
      <c r="P303" s="8">
        <f>INDEX(Articles!$1:$1048576,MATCH(E303,Articles!D:D,0),17)*1000</f>
        <v>320</v>
      </c>
      <c r="Q303" s="8" t="str">
        <f>INDEX(Articles!$1:$1048576,MATCH(E303,Articles!D:D,0),18)</f>
        <v>3,5</v>
      </c>
      <c r="R303" s="8">
        <f>INDEX(Articles!$1:$1048576,MATCH(E303,Articles!D:D,0),19)</f>
        <v>100</v>
      </c>
      <c r="S303" s="2" t="str">
        <f>IF(INDEX('Unités CA'!$1:$1048576,MATCH(E303,'Unités CA'!D:D,0),5)=0,"",INDEX('Unités CA'!$1:$1048576,MATCH(E303,'Unités CA'!D:D,0),5))</f>
        <v>0030/CA</v>
      </c>
      <c r="T303" s="2" t="str">
        <f>IF(INDEX('Unités BTE'!$1:$1048576,MATCH(E303,'Unités CA'!D:D,0),5)=0,"",INDEX('Unités BTE'!$1:$1048576,MATCH(E303,'Unités CA'!D:D,0),5))</f>
        <v/>
      </c>
      <c r="U303" s="7">
        <f>IFERROR(INDEX('Prix PRO CA'!$1:$1048576,MATCH(E303,'Prix PRO CA'!D:D,0),10),"")</f>
        <v>256.93</v>
      </c>
      <c r="V303" s="7" t="str">
        <f>IFERROR(INDEX('Prix PRO CA'!$1:$1048576,MATCH(E303,'Prix PRO BTE'!D:D,0),10),"")</f>
        <v/>
      </c>
      <c r="W303" s="7">
        <f>+IFERROR(INDEX('Prix PRO PCS'!$1:$1048576,MATCH(E303,'Prix PRO PCS'!D:D,0),10),"")</f>
        <v>11.92</v>
      </c>
      <c r="X303" s="148" t="str">
        <f t="shared" si="19"/>
        <v>Oui</v>
      </c>
      <c r="Y303" s="24" t="str">
        <f>IFERROR(INDEX(LigneAchat!$1:$1048576,MATCH(E303,LigneAchat!D:D,0),5),"")</f>
        <v/>
      </c>
      <c r="Z303" s="22">
        <f>INDEX(Articles!$1:$1048576,MATCH(E303,Articles!D:D,0),21)</f>
        <v>478</v>
      </c>
      <c r="AA303" s="22">
        <f t="shared" si="22"/>
        <v>478</v>
      </c>
      <c r="AB303" s="22">
        <f>+INDEX(Articles!$1:$1048576,MATCH(E303,Articles!D:D,0),23)</f>
        <v>0</v>
      </c>
    </row>
    <row r="304" spans="2:28" ht="15.75">
      <c r="B304" s="8" t="str">
        <f>INDEX(Articles!$1:$1048576,MATCH(E304,Articles!D:D,0),6)</f>
        <v>1</v>
      </c>
      <c r="C304" s="8" t="str">
        <f>INDEX(Articles!$1:$1048576,MATCH(E304,Articles!D:D,0),7)</f>
        <v/>
      </c>
      <c r="D304" s="28" t="str">
        <f>HYPERLINK(INDEX(Articles!$1:$1048576,MATCH(E304,Articles!D:D,0),24),"Lien")</f>
        <v>Lien</v>
      </c>
      <c r="E304" s="3" t="s">
        <v>2538</v>
      </c>
      <c r="F304" s="18" t="str">
        <f>INDEX(Articles!$1:$1048576,MATCH(E304,Articles!D:D,0),5)</f>
        <v>BBE Ø100 CERCLE ARGENT</v>
      </c>
      <c r="G304" s="18" t="str">
        <f>INDEX(Articles!$1:$1048576,MATCH(E304,Articles!D:D,0),8)</f>
        <v>BOMBE</v>
      </c>
      <c r="H304" s="18" t="str">
        <f>INDEX(Articles!$1:$1048576,MATCH(E304,Articles!D:D,0),9)</f>
        <v>SPHERIQUE</v>
      </c>
      <c r="I304" s="8">
        <f>INDEX(Articles!$1:$1048576,MATCH(E304,Articles!D:D,0),10)</f>
        <v>100</v>
      </c>
      <c r="J304" s="18" t="str">
        <f>INDEX(Articles!$1:$1048576,MATCH(E304,Articles!D:D,0),11)</f>
        <v>FORME</v>
      </c>
      <c r="K304" s="18" t="str">
        <f>INDEX(Articles!$1:$1048576,MATCH(E304,Articles!D:D,0),12)</f>
        <v>ARGENT</v>
      </c>
      <c r="L304" s="8" t="str">
        <f>INDEX(Articles!$1:$1048576,MATCH(E304,Articles!D:D,0),13)</f>
        <v>CN</v>
      </c>
      <c r="M304" s="8" t="str">
        <f>INDEX(Articles!$1:$1048576,MATCH(E304,Articles!D:D,0),14)</f>
        <v>F4</v>
      </c>
      <c r="N304" s="8" t="str">
        <f>INDEX(Articles!$1:$1048576,MATCH(E304,Articles!D:D,0),15)</f>
        <v>1.3G</v>
      </c>
      <c r="O304" s="8" t="str">
        <f>INDEX(Articles!$1:$1048576,MATCH(E304,Articles!D:D,0),16)</f>
        <v>1008-F4-69252665</v>
      </c>
      <c r="P304" s="8">
        <f>INDEX(Articles!$1:$1048576,MATCH(E304,Articles!D:D,0),17)*1000</f>
        <v>320</v>
      </c>
      <c r="Q304" s="8" t="str">
        <f>INDEX(Articles!$1:$1048576,MATCH(E304,Articles!D:D,0),18)</f>
        <v>3,5</v>
      </c>
      <c r="R304" s="8">
        <f>INDEX(Articles!$1:$1048576,MATCH(E304,Articles!D:D,0),19)</f>
        <v>100</v>
      </c>
      <c r="S304" s="2" t="str">
        <f>IF(INDEX('Unités CA'!$1:$1048576,MATCH(E304,'Unités CA'!D:D,0),5)=0,"",INDEX('Unités CA'!$1:$1048576,MATCH(E304,'Unités CA'!D:D,0),5))</f>
        <v>0030/CA</v>
      </c>
      <c r="T304" s="2" t="str">
        <f>IF(INDEX('Unités BTE'!$1:$1048576,MATCH(E304,'Unités CA'!D:D,0),5)=0,"",INDEX('Unités BTE'!$1:$1048576,MATCH(E304,'Unités CA'!D:D,0),5))</f>
        <v/>
      </c>
      <c r="U304" s="7">
        <f>IFERROR(INDEX('Prix PRO CA'!$1:$1048576,MATCH(E304,'Prix PRO CA'!D:D,0),10),"")</f>
        <v>256.93</v>
      </c>
      <c r="V304" s="7" t="str">
        <f>IFERROR(INDEX('Prix PRO CA'!$1:$1048576,MATCH(E304,'Prix PRO BTE'!D:D,0),10),"")</f>
        <v/>
      </c>
      <c r="W304" s="7">
        <f>+IFERROR(INDEX('Prix PRO PCS'!$1:$1048576,MATCH(E304,'Prix PRO PCS'!D:D,0),10),"")</f>
        <v>11.92</v>
      </c>
      <c r="X304" s="148" t="str">
        <f t="shared" si="19"/>
        <v>Oui</v>
      </c>
      <c r="Y304" s="24" t="str">
        <f>IFERROR(INDEX(LigneAchat!$1:$1048576,MATCH(E304,LigneAchat!D:D,0),5),"")</f>
        <v/>
      </c>
      <c r="Z304" s="22">
        <f>INDEX(Articles!$1:$1048576,MATCH(E304,Articles!D:D,0),21)</f>
        <v>512</v>
      </c>
      <c r="AA304" s="22">
        <f t="shared" si="22"/>
        <v>512</v>
      </c>
      <c r="AB304" s="22">
        <f>+INDEX(Articles!$1:$1048576,MATCH(E304,Articles!D:D,0),23)</f>
        <v>0</v>
      </c>
    </row>
    <row r="305" spans="2:28" ht="15.75">
      <c r="B305" s="8" t="str">
        <f>INDEX(Articles!$1:$1048576,MATCH(E305,Articles!D:D,0),6)</f>
        <v>1</v>
      </c>
      <c r="C305" s="8" t="str">
        <f>INDEX(Articles!$1:$1048576,MATCH(E305,Articles!D:D,0),7)</f>
        <v/>
      </c>
      <c r="D305" s="28" t="str">
        <f>HYPERLINK(INDEX(Articles!$1:$1048576,MATCH(E305,Articles!D:D,0),24),"Lien")</f>
        <v>Lien</v>
      </c>
      <c r="E305" s="3" t="s">
        <v>2041</v>
      </c>
      <c r="F305" s="18" t="str">
        <f>INDEX(Articles!$1:$1048576,MATCH(E305,Articles!D:D,0),5)</f>
        <v>BBE Ø100 COEUR ROUGE</v>
      </c>
      <c r="G305" s="18" t="str">
        <f>INDEX(Articles!$1:$1048576,MATCH(E305,Articles!D:D,0),8)</f>
        <v>BOMBE</v>
      </c>
      <c r="H305" s="18" t="str">
        <f>INDEX(Articles!$1:$1048576,MATCH(E305,Articles!D:D,0),9)</f>
        <v>SPHERIQUE</v>
      </c>
      <c r="I305" s="8">
        <f>INDEX(Articles!$1:$1048576,MATCH(E305,Articles!D:D,0),10)</f>
        <v>100</v>
      </c>
      <c r="J305" s="18" t="str">
        <f>INDEX(Articles!$1:$1048576,MATCH(E305,Articles!D:D,0),11)</f>
        <v>FORME</v>
      </c>
      <c r="K305" s="18" t="str">
        <f>INDEX(Articles!$1:$1048576,MATCH(E305,Articles!D:D,0),12)</f>
        <v>ROUGE</v>
      </c>
      <c r="L305" s="8" t="str">
        <f>INDEX(Articles!$1:$1048576,MATCH(E305,Articles!D:D,0),13)</f>
        <v>CN</v>
      </c>
      <c r="M305" s="8" t="str">
        <f>INDEX(Articles!$1:$1048576,MATCH(E305,Articles!D:D,0),14)</f>
        <v>F4</v>
      </c>
      <c r="N305" s="8" t="str">
        <f>INDEX(Articles!$1:$1048576,MATCH(E305,Articles!D:D,0),15)</f>
        <v>1.3G</v>
      </c>
      <c r="O305" s="8" t="str">
        <f>INDEX(Articles!$1:$1048576,MATCH(E305,Articles!D:D,0),16)</f>
        <v>1008-F4-69246116</v>
      </c>
      <c r="P305" s="8">
        <f>INDEX(Articles!$1:$1048576,MATCH(E305,Articles!D:D,0),17)*1000</f>
        <v>238</v>
      </c>
      <c r="Q305" s="8" t="str">
        <f>INDEX(Articles!$1:$1048576,MATCH(E305,Articles!D:D,0),18)</f>
        <v>3,5</v>
      </c>
      <c r="R305" s="8">
        <f>INDEX(Articles!$1:$1048576,MATCH(E305,Articles!D:D,0),19)</f>
        <v>100</v>
      </c>
      <c r="S305" s="2" t="str">
        <f>IF(INDEX('Unités CA'!$1:$1048576,MATCH(E305,'Unités CA'!D:D,0),5)=0,"",INDEX('Unités CA'!$1:$1048576,MATCH(E305,'Unités CA'!D:D,0),5))</f>
        <v>0030/CA</v>
      </c>
      <c r="T305" s="2" t="str">
        <f>IF(INDEX('Unités BTE'!$1:$1048576,MATCH(E305,'Unités CA'!D:D,0),5)=0,"",INDEX('Unités BTE'!$1:$1048576,MATCH(E305,'Unités CA'!D:D,0),5))</f>
        <v/>
      </c>
      <c r="U305" s="7">
        <f>IFERROR(INDEX('Prix PRO CA'!$1:$1048576,MATCH(E305,'Prix PRO CA'!D:D,0),10),"")</f>
        <v>256.93</v>
      </c>
      <c r="V305" s="7" t="str">
        <f>IFERROR(INDEX('Prix PRO CA'!$1:$1048576,MATCH(E305,'Prix PRO BTE'!D:D,0),10),"")</f>
        <v/>
      </c>
      <c r="W305" s="7">
        <f>+IFERROR(INDEX('Prix PRO PCS'!$1:$1048576,MATCH(E305,'Prix PRO PCS'!D:D,0),10),"")</f>
        <v>11.92</v>
      </c>
      <c r="X305" s="148" t="str">
        <f t="shared" si="19"/>
        <v>Oui</v>
      </c>
      <c r="Y305" s="24" t="str">
        <f>IFERROR(INDEX(LigneAchat!$1:$1048576,MATCH(E305,LigneAchat!D:D,0),5),"")</f>
        <v/>
      </c>
      <c r="Z305" s="22">
        <f>INDEX(Articles!$1:$1048576,MATCH(E305,Articles!D:D,0),21)</f>
        <v>423</v>
      </c>
      <c r="AA305" s="22">
        <f t="shared" si="22"/>
        <v>415</v>
      </c>
      <c r="AB305" s="22">
        <f>+INDEX(Articles!$1:$1048576,MATCH(E305,Articles!D:D,0),23)</f>
        <v>8</v>
      </c>
    </row>
    <row r="306" spans="2:28" ht="15.75">
      <c r="B306" s="8" t="str">
        <f>INDEX(Articles!$1:$1048576,MATCH(E306,Articles!D:D,0),6)</f>
        <v>1</v>
      </c>
      <c r="C306" s="8" t="str">
        <f>INDEX(Articles!$1:$1048576,MATCH(E306,Articles!D:D,0),7)</f>
        <v/>
      </c>
      <c r="D306" s="28" t="str">
        <f>HYPERLINK(INDEX(Articles!$1:$1048576,MATCH(E306,Articles!D:D,0),24),"Lien")</f>
        <v>Lien</v>
      </c>
      <c r="E306" s="3" t="s">
        <v>2036</v>
      </c>
      <c r="F306" s="18" t="str">
        <f>INDEX(Articles!$1:$1048576,MATCH(E306,Articles!D:D,0),5)</f>
        <v>BBE Ø100 SABLIER OR CERCLE BLEU</v>
      </c>
      <c r="G306" s="18" t="str">
        <f>INDEX(Articles!$1:$1048576,MATCH(E306,Articles!D:D,0),8)</f>
        <v>BOMBE</v>
      </c>
      <c r="H306" s="18" t="str">
        <f>INDEX(Articles!$1:$1048576,MATCH(E306,Articles!D:D,0),9)</f>
        <v>SPHERIQUE</v>
      </c>
      <c r="I306" s="8">
        <f>INDEX(Articles!$1:$1048576,MATCH(E306,Articles!D:D,0),10)</f>
        <v>100</v>
      </c>
      <c r="J306" s="18" t="str">
        <f>INDEX(Articles!$1:$1048576,MATCH(E306,Articles!D:D,0),11)</f>
        <v>FORME</v>
      </c>
      <c r="K306" s="18" t="str">
        <f>INDEX(Articles!$1:$1048576,MATCH(E306,Articles!D:D,0),12)</f>
        <v>OR</v>
      </c>
      <c r="L306" s="8" t="str">
        <f>INDEX(Articles!$1:$1048576,MATCH(E306,Articles!D:D,0),13)</f>
        <v>CN</v>
      </c>
      <c r="M306" s="8" t="str">
        <f>INDEX(Articles!$1:$1048576,MATCH(E306,Articles!D:D,0),14)</f>
        <v>F4</v>
      </c>
      <c r="N306" s="8" t="str">
        <f>INDEX(Articles!$1:$1048576,MATCH(E306,Articles!D:D,0),15)</f>
        <v>1.3G</v>
      </c>
      <c r="O306" s="8" t="str">
        <f>INDEX(Articles!$1:$1048576,MATCH(E306,Articles!D:D,0),16)</f>
        <v>1008-F4-69246116</v>
      </c>
      <c r="P306" s="8">
        <f>INDEX(Articles!$1:$1048576,MATCH(E306,Articles!D:D,0),17)*1000</f>
        <v>267</v>
      </c>
      <c r="Q306" s="8" t="str">
        <f>INDEX(Articles!$1:$1048576,MATCH(E306,Articles!D:D,0),18)</f>
        <v>3,5</v>
      </c>
      <c r="R306" s="8">
        <f>INDEX(Articles!$1:$1048576,MATCH(E306,Articles!D:D,0),19)</f>
        <v>100</v>
      </c>
      <c r="S306" s="2" t="str">
        <f>IF(INDEX('Unités CA'!$1:$1048576,MATCH(E306,'Unités CA'!D:D,0),5)=0,"",INDEX('Unités CA'!$1:$1048576,MATCH(E306,'Unités CA'!D:D,0),5))</f>
        <v>0030/CA</v>
      </c>
      <c r="T306" s="2" t="str">
        <f>IF(INDEX('Unités BTE'!$1:$1048576,MATCH(E306,'Unités CA'!D:D,0),5)=0,"",INDEX('Unités BTE'!$1:$1048576,MATCH(E306,'Unités CA'!D:D,0),5))</f>
        <v/>
      </c>
      <c r="U306" s="7">
        <f>IFERROR(INDEX('Prix PRO CA'!$1:$1048576,MATCH(E306,'Prix PRO CA'!D:D,0),10),"")</f>
        <v>256.93</v>
      </c>
      <c r="V306" s="7" t="str">
        <f>IFERROR(INDEX('Prix PRO CA'!$1:$1048576,MATCH(E306,'Prix PRO BTE'!D:D,0),10),"")</f>
        <v/>
      </c>
      <c r="W306" s="7">
        <f>+IFERROR(INDEX('Prix PRO PCS'!$1:$1048576,MATCH(E306,'Prix PRO PCS'!D:D,0),10),"")</f>
        <v>11.92</v>
      </c>
      <c r="X306" s="148" t="str">
        <f t="shared" si="19"/>
        <v>Oui</v>
      </c>
      <c r="Y306" s="24">
        <f>IFERROR(INDEX(LigneAchat!$1:$1048576,MATCH(E306,LigneAchat!D:D,0),5),"")</f>
        <v>44326</v>
      </c>
      <c r="Z306" s="22">
        <f>INDEX(Articles!$1:$1048576,MATCH(E306,Articles!D:D,0),21)</f>
        <v>129</v>
      </c>
      <c r="AA306" s="22">
        <f t="shared" si="22"/>
        <v>71</v>
      </c>
      <c r="AB306" s="22">
        <f>+INDEX(Articles!$1:$1048576,MATCH(E306,Articles!D:D,0),23)</f>
        <v>58</v>
      </c>
    </row>
    <row r="307" spans="2:28" ht="15.75">
      <c r="B307" s="8" t="str">
        <f>INDEX(Articles!$1:$1048576,MATCH(E307,Articles!D:D,0),6)</f>
        <v>1</v>
      </c>
      <c r="C307" s="8" t="str">
        <f>INDEX(Articles!$1:$1048576,MATCH(E307,Articles!D:D,0),7)</f>
        <v/>
      </c>
      <c r="D307" s="28" t="str">
        <f>HYPERLINK(INDEX(Articles!$1:$1048576,MATCH(E307,Articles!D:D,0),24),"Lien")</f>
        <v>Lien</v>
      </c>
      <c r="E307" s="3" t="s">
        <v>2511</v>
      </c>
      <c r="F307" s="18" t="str">
        <f>INDEX(Articles!$1:$1048576,MATCH(E307,Articles!D:D,0),5)</f>
        <v>BBE Ø100 MÉDUSE BLEUE</v>
      </c>
      <c r="G307" s="18" t="str">
        <f>INDEX(Articles!$1:$1048576,MATCH(E307,Articles!D:D,0),8)</f>
        <v>BOMBE</v>
      </c>
      <c r="H307" s="18" t="str">
        <f>INDEX(Articles!$1:$1048576,MATCH(E307,Articles!D:D,0),9)</f>
        <v>SPHERIQUE</v>
      </c>
      <c r="I307" s="8">
        <f>INDEX(Articles!$1:$1048576,MATCH(E307,Articles!D:D,0),10)</f>
        <v>100</v>
      </c>
      <c r="J307" s="18" t="str">
        <f>INDEX(Articles!$1:$1048576,MATCH(E307,Articles!D:D,0),11)</f>
        <v>FORME</v>
      </c>
      <c r="K307" s="18" t="str">
        <f>INDEX(Articles!$1:$1048576,MATCH(E307,Articles!D:D,0),12)</f>
        <v>BLEU</v>
      </c>
      <c r="L307" s="8" t="str">
        <f>INDEX(Articles!$1:$1048576,MATCH(E307,Articles!D:D,0),13)</f>
        <v>CN</v>
      </c>
      <c r="M307" s="8" t="str">
        <f>INDEX(Articles!$1:$1048576,MATCH(E307,Articles!D:D,0),14)</f>
        <v>F4</v>
      </c>
      <c r="N307" s="8" t="str">
        <f>INDEX(Articles!$1:$1048576,MATCH(E307,Articles!D:D,0),15)</f>
        <v>1.3G</v>
      </c>
      <c r="O307" s="8" t="str">
        <f>INDEX(Articles!$1:$1048576,MATCH(E307,Articles!D:D,0),16)</f>
        <v>1008-F4-69252665</v>
      </c>
      <c r="P307" s="8">
        <f>INDEX(Articles!$1:$1048576,MATCH(E307,Articles!D:D,0),17)*1000</f>
        <v>320</v>
      </c>
      <c r="Q307" s="8" t="str">
        <f>INDEX(Articles!$1:$1048576,MATCH(E307,Articles!D:D,0),18)</f>
        <v>3,5</v>
      </c>
      <c r="R307" s="8">
        <f>INDEX(Articles!$1:$1048576,MATCH(E307,Articles!D:D,0),19)</f>
        <v>100</v>
      </c>
      <c r="S307" s="2" t="str">
        <f>IF(INDEX('Unités CA'!$1:$1048576,MATCH(E307,'Unités CA'!D:D,0),5)=0,"",INDEX('Unités CA'!$1:$1048576,MATCH(E307,'Unités CA'!D:D,0),5))</f>
        <v>0030/CA</v>
      </c>
      <c r="T307" s="2" t="str">
        <f>IF(INDEX('Unités BTE'!$1:$1048576,MATCH(E307,'Unités CA'!D:D,0),5)=0,"",INDEX('Unités BTE'!$1:$1048576,MATCH(E307,'Unités CA'!D:D,0),5))</f>
        <v/>
      </c>
      <c r="U307" s="7">
        <f>IFERROR(INDEX('Prix PRO CA'!$1:$1048576,MATCH(E307,'Prix PRO CA'!D:D,0),10),"")</f>
        <v>259.99</v>
      </c>
      <c r="V307" s="7" t="str">
        <f>IFERROR(INDEX('Prix PRO CA'!$1:$1048576,MATCH(E307,'Prix PRO BTE'!D:D,0),10),"")</f>
        <v/>
      </c>
      <c r="W307" s="7">
        <f>+IFERROR(INDEX('Prix PRO PCS'!$1:$1048576,MATCH(E307,'Prix PRO PCS'!D:D,0),10),"")</f>
        <v>12.26</v>
      </c>
      <c r="X307" s="148" t="str">
        <f t="shared" si="19"/>
        <v>Oui</v>
      </c>
      <c r="Y307" s="24" t="str">
        <f>IFERROR(INDEX(LigneAchat!$1:$1048576,MATCH(E307,LigneAchat!D:D,0),5),"")</f>
        <v/>
      </c>
      <c r="Z307" s="22">
        <f>INDEX(Articles!$1:$1048576,MATCH(E307,Articles!D:D,0),21)</f>
        <v>428</v>
      </c>
      <c r="AA307" s="22">
        <f t="shared" si="22"/>
        <v>422</v>
      </c>
      <c r="AB307" s="22">
        <f>+INDEX(Articles!$1:$1048576,MATCH(E307,Articles!D:D,0),23)</f>
        <v>6</v>
      </c>
    </row>
    <row r="308" spans="2:28" ht="15.75">
      <c r="B308" s="8" t="str">
        <f>INDEX(Articles!$1:$1048576,MATCH(E308,Articles!D:D,0),6)</f>
        <v>1</v>
      </c>
      <c r="C308" s="8" t="str">
        <f>INDEX(Articles!$1:$1048576,MATCH(E308,Articles!D:D,0),7)</f>
        <v/>
      </c>
      <c r="D308" s="28" t="str">
        <f>HYPERLINK(INDEX(Articles!$1:$1048576,MATCH(E308,Articles!D:D,0),24),"Lien")</f>
        <v>Lien</v>
      </c>
      <c r="E308" s="3" t="s">
        <v>2514</v>
      </c>
      <c r="F308" s="18" t="str">
        <f>INDEX(Articles!$1:$1048576,MATCH(E308,Articles!D:D,0),5)</f>
        <v>BBE Ø100 MÉDUSE ROUGE</v>
      </c>
      <c r="G308" s="18" t="str">
        <f>INDEX(Articles!$1:$1048576,MATCH(E308,Articles!D:D,0),8)</f>
        <v>BOMBE</v>
      </c>
      <c r="H308" s="18" t="str">
        <f>INDEX(Articles!$1:$1048576,MATCH(E308,Articles!D:D,0),9)</f>
        <v>SPHERIQUE</v>
      </c>
      <c r="I308" s="8">
        <f>INDEX(Articles!$1:$1048576,MATCH(E308,Articles!D:D,0),10)</f>
        <v>100</v>
      </c>
      <c r="J308" s="18" t="str">
        <f>INDEX(Articles!$1:$1048576,MATCH(E308,Articles!D:D,0),11)</f>
        <v>FORME</v>
      </c>
      <c r="K308" s="18" t="str">
        <f>INDEX(Articles!$1:$1048576,MATCH(E308,Articles!D:D,0),12)</f>
        <v>ROUGE</v>
      </c>
      <c r="L308" s="8" t="str">
        <f>INDEX(Articles!$1:$1048576,MATCH(E308,Articles!D:D,0),13)</f>
        <v>CN</v>
      </c>
      <c r="M308" s="8" t="str">
        <f>INDEX(Articles!$1:$1048576,MATCH(E308,Articles!D:D,0),14)</f>
        <v>F4</v>
      </c>
      <c r="N308" s="8" t="str">
        <f>INDEX(Articles!$1:$1048576,MATCH(E308,Articles!D:D,0),15)</f>
        <v>1.3G</v>
      </c>
      <c r="O308" s="8" t="str">
        <f>INDEX(Articles!$1:$1048576,MATCH(E308,Articles!D:D,0),16)</f>
        <v>1008-F4-69252665</v>
      </c>
      <c r="P308" s="8">
        <f>INDEX(Articles!$1:$1048576,MATCH(E308,Articles!D:D,0),17)*1000</f>
        <v>320</v>
      </c>
      <c r="Q308" s="8" t="str">
        <f>INDEX(Articles!$1:$1048576,MATCH(E308,Articles!D:D,0),18)</f>
        <v>3,5</v>
      </c>
      <c r="R308" s="8">
        <f>INDEX(Articles!$1:$1048576,MATCH(E308,Articles!D:D,0),19)</f>
        <v>100</v>
      </c>
      <c r="S308" s="2" t="str">
        <f>IF(INDEX('Unités CA'!$1:$1048576,MATCH(E308,'Unités CA'!D:D,0),5)=0,"",INDEX('Unités CA'!$1:$1048576,MATCH(E308,'Unités CA'!D:D,0),5))</f>
        <v>0030/CA</v>
      </c>
      <c r="T308" s="2" t="str">
        <f>IF(INDEX('Unités BTE'!$1:$1048576,MATCH(E308,'Unités CA'!D:D,0),5)=0,"",INDEX('Unités BTE'!$1:$1048576,MATCH(E308,'Unités CA'!D:D,0),5))</f>
        <v/>
      </c>
      <c r="U308" s="7">
        <f>IFERROR(INDEX('Prix PRO CA'!$1:$1048576,MATCH(E308,'Prix PRO CA'!D:D,0),10),"")</f>
        <v>259.99</v>
      </c>
      <c r="V308" s="7" t="str">
        <f>IFERROR(INDEX('Prix PRO CA'!$1:$1048576,MATCH(E308,'Prix PRO BTE'!D:D,0),10),"")</f>
        <v/>
      </c>
      <c r="W308" s="7">
        <f>+IFERROR(INDEX('Prix PRO PCS'!$1:$1048576,MATCH(E308,'Prix PRO PCS'!D:D,0),10),"")</f>
        <v>12.26</v>
      </c>
      <c r="X308" s="148" t="str">
        <f t="shared" si="19"/>
        <v>Oui</v>
      </c>
      <c r="Y308" s="24" t="str">
        <f>IFERROR(INDEX(LigneAchat!$1:$1048576,MATCH(E308,LigneAchat!D:D,0),5),"")</f>
        <v/>
      </c>
      <c r="Z308" s="22">
        <f>INDEX(Articles!$1:$1048576,MATCH(E308,Articles!D:D,0),21)</f>
        <v>231</v>
      </c>
      <c r="AA308" s="22">
        <f t="shared" si="22"/>
        <v>231</v>
      </c>
      <c r="AB308" s="22">
        <f>+INDEX(Articles!$1:$1048576,MATCH(E308,Articles!D:D,0),23)</f>
        <v>0</v>
      </c>
    </row>
    <row r="309" spans="2:28" ht="15.75">
      <c r="B309" s="8" t="str">
        <f>INDEX(Articles!$1:$1048576,MATCH(E309,Articles!D:D,0),6)</f>
        <v>1</v>
      </c>
      <c r="C309" s="8" t="str">
        <f>INDEX(Articles!$1:$1048576,MATCH(E309,Articles!D:D,0),7)</f>
        <v/>
      </c>
      <c r="D309" s="28" t="str">
        <f>HYPERLINK(INDEX(Articles!$1:$1048576,MATCH(E309,Articles!D:D,0),24),"Lien")</f>
        <v>Lien</v>
      </c>
      <c r="E309" s="3" t="s">
        <v>2692</v>
      </c>
      <c r="F309" s="18" t="str">
        <f>INDEX(Articles!$1:$1048576,MATCH(E309,Articles!D:D,0),5)</f>
        <v>BBE Ø100 SOURIRE</v>
      </c>
      <c r="G309" s="18" t="str">
        <f>INDEX(Articles!$1:$1048576,MATCH(E309,Articles!D:D,0),8)</f>
        <v>BOMBE</v>
      </c>
      <c r="H309" s="18" t="str">
        <f>INDEX(Articles!$1:$1048576,MATCH(E309,Articles!D:D,0),9)</f>
        <v>SPHERIQUE</v>
      </c>
      <c r="I309" s="8">
        <f>INDEX(Articles!$1:$1048576,MATCH(E309,Articles!D:D,0),10)</f>
        <v>100</v>
      </c>
      <c r="J309" s="18" t="str">
        <f>INDEX(Articles!$1:$1048576,MATCH(E309,Articles!D:D,0),11)</f>
        <v>FORME</v>
      </c>
      <c r="K309" s="18" t="str">
        <f>INDEX(Articles!$1:$1048576,MATCH(E309,Articles!D:D,0),12)</f>
        <v>MULTICOLORE</v>
      </c>
      <c r="L309" s="8" t="str">
        <f>INDEX(Articles!$1:$1048576,MATCH(E309,Articles!D:D,0),13)</f>
        <v>CN</v>
      </c>
      <c r="M309" s="8" t="str">
        <f>INDEX(Articles!$1:$1048576,MATCH(E309,Articles!D:D,0),14)</f>
        <v>F4</v>
      </c>
      <c r="N309" s="8" t="str">
        <f>INDEX(Articles!$1:$1048576,MATCH(E309,Articles!D:D,0),15)</f>
        <v>1.3G</v>
      </c>
      <c r="O309" s="8" t="str">
        <f>INDEX(Articles!$1:$1048576,MATCH(E309,Articles!D:D,0),16)</f>
        <v>1008-F4-69252665</v>
      </c>
      <c r="P309" s="8">
        <f>INDEX(Articles!$1:$1048576,MATCH(E309,Articles!D:D,0),17)*1000</f>
        <v>320</v>
      </c>
      <c r="Q309" s="8" t="str">
        <f>INDEX(Articles!$1:$1048576,MATCH(E309,Articles!D:D,0),18)</f>
        <v>3,5</v>
      </c>
      <c r="R309" s="8">
        <f>INDEX(Articles!$1:$1048576,MATCH(E309,Articles!D:D,0),19)</f>
        <v>100</v>
      </c>
      <c r="S309" s="2" t="str">
        <f>IF(INDEX('Unités CA'!$1:$1048576,MATCH(E309,'Unités CA'!D:D,0),5)=0,"",INDEX('Unités CA'!$1:$1048576,MATCH(E309,'Unités CA'!D:D,0),5))</f>
        <v>0030/CA</v>
      </c>
      <c r="T309" s="2" t="str">
        <f>IF(INDEX('Unités BTE'!$1:$1048576,MATCH(E309,'Unités CA'!D:D,0),5)=0,"",INDEX('Unités BTE'!$1:$1048576,MATCH(E309,'Unités CA'!D:D,0),5))</f>
        <v/>
      </c>
      <c r="U309" s="7">
        <f>IFERROR(INDEX('Prix PRO CA'!$1:$1048576,MATCH(E309,'Prix PRO CA'!D:D,0),10),"")</f>
        <v>199.19</v>
      </c>
      <c r="V309" s="7" t="str">
        <f>IFERROR(INDEX('Prix PRO CA'!$1:$1048576,MATCH(E309,'Prix PRO BTE'!D:D,0),10),"")</f>
        <v/>
      </c>
      <c r="W309" s="7">
        <f>+IFERROR(INDEX('Prix PRO PCS'!$1:$1048576,MATCH(E309,'Prix PRO PCS'!D:D,0),10),"")</f>
        <v>9.4600000000000009</v>
      </c>
      <c r="X309" s="148" t="str">
        <f t="shared" si="19"/>
        <v>Oui</v>
      </c>
      <c r="Y309" s="24" t="str">
        <f>IFERROR(INDEX(LigneAchat!$1:$1048576,MATCH(E309,LigneAchat!D:D,0),5),"")</f>
        <v/>
      </c>
      <c r="Z309" s="22">
        <f>INDEX(Articles!$1:$1048576,MATCH(E309,Articles!D:D,0),21)</f>
        <v>798</v>
      </c>
      <c r="AA309" s="22">
        <f>+Z309-AB309</f>
        <v>798</v>
      </c>
      <c r="AB309" s="22">
        <f>+INDEX(Articles!$1:$1048576,MATCH(E309,Articles!D:D,0),23)</f>
        <v>0</v>
      </c>
    </row>
    <row r="310" spans="2:28" ht="15.75">
      <c r="B310" s="8" t="str">
        <f>INDEX(Articles!$1:$1048576,MATCH(E310,Articles!D:D,0),6)</f>
        <v>1</v>
      </c>
      <c r="C310" s="8" t="str">
        <f>INDEX(Articles!$1:$1048576,MATCH(E310,Articles!D:D,0),7)</f>
        <v/>
      </c>
      <c r="D310" s="28" t="str">
        <f>HYPERLINK(INDEX(Articles!$1:$1048576,MATCH(E310,Articles!D:D,0),24),"Lien")</f>
        <v>Lien</v>
      </c>
      <c r="E310" s="3" t="s">
        <v>2550</v>
      </c>
      <c r="F310" s="18" t="str">
        <f>INDEX(Articles!$1:$1048576,MATCH(E310,Articles!D:D,0),5)</f>
        <v>BBE Ø100 DRAPEAU BLEU/BLANC/ROUGE</v>
      </c>
      <c r="G310" s="18" t="str">
        <f>INDEX(Articles!$1:$1048576,MATCH(E310,Articles!D:D,0),8)</f>
        <v>BOMBE</v>
      </c>
      <c r="H310" s="18" t="str">
        <f>INDEX(Articles!$1:$1048576,MATCH(E310,Articles!D:D,0),9)</f>
        <v>SPHERIQUE</v>
      </c>
      <c r="I310" s="8">
        <f>INDEX(Articles!$1:$1048576,MATCH(E310,Articles!D:D,0),10)</f>
        <v>100</v>
      </c>
      <c r="J310" s="18" t="str">
        <f>INDEX(Articles!$1:$1048576,MATCH(E310,Articles!D:D,0),11)</f>
        <v>FORME</v>
      </c>
      <c r="K310" s="18" t="str">
        <f>INDEX(Articles!$1:$1048576,MATCH(E310,Articles!D:D,0),12)</f>
        <v>TRICOLORE</v>
      </c>
      <c r="L310" s="8" t="str">
        <f>INDEX(Articles!$1:$1048576,MATCH(E310,Articles!D:D,0),13)</f>
        <v>CN</v>
      </c>
      <c r="M310" s="8" t="str">
        <f>INDEX(Articles!$1:$1048576,MATCH(E310,Articles!D:D,0),14)</f>
        <v>F4</v>
      </c>
      <c r="N310" s="8" t="str">
        <f>INDEX(Articles!$1:$1048576,MATCH(E310,Articles!D:D,0),15)</f>
        <v>1.3G</v>
      </c>
      <c r="O310" s="8" t="str">
        <f>INDEX(Articles!$1:$1048576,MATCH(E310,Articles!D:D,0),16)</f>
        <v>1008-F4-69252665</v>
      </c>
      <c r="P310" s="8">
        <f>INDEX(Articles!$1:$1048576,MATCH(E310,Articles!D:D,0),17)*1000</f>
        <v>320</v>
      </c>
      <c r="Q310" s="8" t="str">
        <f>INDEX(Articles!$1:$1048576,MATCH(E310,Articles!D:D,0),18)</f>
        <v>3,5</v>
      </c>
      <c r="R310" s="8">
        <f>INDEX(Articles!$1:$1048576,MATCH(E310,Articles!D:D,0),19)</f>
        <v>100</v>
      </c>
      <c r="S310" s="2" t="str">
        <f>IF(INDEX('Unités CA'!$1:$1048576,MATCH(E310,'Unités CA'!D:D,0),5)=0,"",INDEX('Unités CA'!$1:$1048576,MATCH(E310,'Unités CA'!D:D,0),5))</f>
        <v>0030/CA</v>
      </c>
      <c r="T310" s="2" t="str">
        <f>IF(INDEX('Unités BTE'!$1:$1048576,MATCH(E310,'Unités CA'!D:D,0),5)=0,"",INDEX('Unités BTE'!$1:$1048576,MATCH(E310,'Unités CA'!D:D,0),5))</f>
        <v/>
      </c>
      <c r="U310" s="7">
        <f>IFERROR(INDEX('Prix PRO CA'!$1:$1048576,MATCH(E310,'Prix PRO CA'!D:D,0),10),"")</f>
        <v>297</v>
      </c>
      <c r="V310" s="7" t="str">
        <f>IFERROR(INDEX('Prix PRO CA'!$1:$1048576,MATCH(E310,'Prix PRO BTE'!D:D,0),10),"")</f>
        <v/>
      </c>
      <c r="W310" s="7">
        <f>+IFERROR(INDEX('Prix PRO PCS'!$1:$1048576,MATCH(E310,'Prix PRO PCS'!D:D,0),10),"")</f>
        <v>13.17</v>
      </c>
      <c r="X310" s="148" t="str">
        <f t="shared" si="19"/>
        <v>Oui</v>
      </c>
      <c r="Y310" s="24" t="str">
        <f>IFERROR(INDEX(LigneAchat!$1:$1048576,MATCH(E310,LigneAchat!D:D,0),5),"")</f>
        <v/>
      </c>
      <c r="Z310" s="22">
        <f>INDEX(Articles!$1:$1048576,MATCH(E310,Articles!D:D,0),21)</f>
        <v>970</v>
      </c>
      <c r="AA310" s="22">
        <f t="shared" si="22"/>
        <v>970</v>
      </c>
      <c r="AB310" s="22">
        <f>+INDEX(Articles!$1:$1048576,MATCH(E310,Articles!D:D,0),23)</f>
        <v>0</v>
      </c>
    </row>
    <row r="311" spans="2:28" ht="15.75">
      <c r="B311" s="8" t="str">
        <f>INDEX(Articles!$1:$1048576,MATCH(E311,Articles!D:D,0),6)</f>
        <v>1</v>
      </c>
      <c r="C311" s="8" t="str">
        <f>INDEX(Articles!$1:$1048576,MATCH(E311,Articles!D:D,0),7)</f>
        <v/>
      </c>
      <c r="D311" s="28" t="str">
        <f>HYPERLINK(INDEX(Articles!$1:$1048576,MATCH(E311,Articles!D:D,0),24),"Lien")</f>
        <v>Lien</v>
      </c>
      <c r="E311" s="3" t="s">
        <v>2480</v>
      </c>
      <c r="F311" s="18" t="str">
        <f>INDEX(Articles!$1:$1048576,MATCH(E311,Articles!D:D,0),5)</f>
        <v>BBE Ø100 MI ROUGE MI BLEU + TC ARGENT</v>
      </c>
      <c r="G311" s="18" t="str">
        <f>INDEX(Articles!$1:$1048576,MATCH(E311,Articles!D:D,0),8)</f>
        <v>BOMBE</v>
      </c>
      <c r="H311" s="18" t="str">
        <f>INDEX(Articles!$1:$1048576,MATCH(E311,Articles!D:D,0),9)</f>
        <v>SPHERIQUE</v>
      </c>
      <c r="I311" s="8">
        <f>INDEX(Articles!$1:$1048576,MATCH(E311,Articles!D:D,0),10)</f>
        <v>100</v>
      </c>
      <c r="J311" s="18" t="str">
        <f>INDEX(Articles!$1:$1048576,MATCH(E311,Articles!D:D,0),11)</f>
        <v>FORME</v>
      </c>
      <c r="K311" s="18" t="str">
        <f>INDEX(Articles!$1:$1048576,MATCH(E311,Articles!D:D,0),12)</f>
        <v>TRICOLORE</v>
      </c>
      <c r="L311" s="8" t="str">
        <f>INDEX(Articles!$1:$1048576,MATCH(E311,Articles!D:D,0),13)</f>
        <v>CN</v>
      </c>
      <c r="M311" s="8" t="str">
        <f>INDEX(Articles!$1:$1048576,MATCH(E311,Articles!D:D,0),14)</f>
        <v>F4</v>
      </c>
      <c r="N311" s="8" t="str">
        <f>INDEX(Articles!$1:$1048576,MATCH(E311,Articles!D:D,0),15)</f>
        <v>1.3G</v>
      </c>
      <c r="O311" s="8" t="str">
        <f>INDEX(Articles!$1:$1048576,MATCH(E311,Articles!D:D,0),16)</f>
        <v>1008-F4-69252665</v>
      </c>
      <c r="P311" s="8">
        <f>INDEX(Articles!$1:$1048576,MATCH(E311,Articles!D:D,0),17)*1000</f>
        <v>327</v>
      </c>
      <c r="Q311" s="8" t="str">
        <f>INDEX(Articles!$1:$1048576,MATCH(E311,Articles!D:D,0),18)</f>
        <v>3,5</v>
      </c>
      <c r="R311" s="8">
        <f>INDEX(Articles!$1:$1048576,MATCH(E311,Articles!D:D,0),19)</f>
        <v>100</v>
      </c>
      <c r="S311" s="2" t="str">
        <f>IF(INDEX('Unités CA'!$1:$1048576,MATCH(E311,'Unités CA'!D:D,0),5)=0,"",INDEX('Unités CA'!$1:$1048576,MATCH(E311,'Unités CA'!D:D,0),5))</f>
        <v>0030/CA</v>
      </c>
      <c r="T311" s="2" t="str">
        <f>IF(INDEX('Unités BTE'!$1:$1048576,MATCH(E311,'Unités CA'!D:D,0),5)=0,"",INDEX('Unités BTE'!$1:$1048576,MATCH(E311,'Unités CA'!D:D,0),5))</f>
        <v/>
      </c>
      <c r="U311" s="7">
        <f>IFERROR(INDEX('Prix PRO CA'!$1:$1048576,MATCH(E311,'Prix PRO CA'!D:D,0),10),"")</f>
        <v>294.82</v>
      </c>
      <c r="V311" s="7" t="str">
        <f>IFERROR(INDEX('Prix PRO CA'!$1:$1048576,MATCH(E311,'Prix PRO BTE'!D:D,0),10),"")</f>
        <v/>
      </c>
      <c r="W311" s="7">
        <f>+IFERROR(INDEX('Prix PRO PCS'!$1:$1048576,MATCH(E311,'Prix PRO PCS'!D:D,0),10),"")</f>
        <v>12.33</v>
      </c>
      <c r="X311" s="148" t="str">
        <f t="shared" ref="X311:X374" si="23">IF(B311="OPPORTUNITE",AA311,IF(AA311&lt;=0,"Non",IF(AA311&gt;10,"Oui","Inf à 10")))</f>
        <v>Oui</v>
      </c>
      <c r="Y311" s="24" t="str">
        <f>IFERROR(INDEX(LigneAchat!$1:$1048576,MATCH(E311,LigneAchat!D:D,0),5),"")</f>
        <v/>
      </c>
      <c r="Z311" s="22">
        <f>INDEX(Articles!$1:$1048576,MATCH(E311,Articles!D:D,0),21)</f>
        <v>375</v>
      </c>
      <c r="AA311" s="22">
        <f t="shared" ref="AA311:AA314" si="24">+Z311-AB311</f>
        <v>375</v>
      </c>
      <c r="AB311" s="22">
        <f>+INDEX(Articles!$1:$1048576,MATCH(E311,Articles!D:D,0),23)</f>
        <v>0</v>
      </c>
    </row>
    <row r="312" spans="2:28" ht="15.75">
      <c r="B312" s="8" t="str">
        <f>INDEX(Articles!$1:$1048576,MATCH(E312,Articles!D:D,0),6)</f>
        <v>1</v>
      </c>
      <c r="C312" s="8" t="str">
        <f>INDEX(Articles!$1:$1048576,MATCH(E312,Articles!D:D,0),7)</f>
        <v/>
      </c>
      <c r="D312" s="28" t="str">
        <f>HYPERLINK(INDEX(Articles!$1:$1048576,MATCH(E312,Articles!D:D,0),24),"Lien")</f>
        <v>Lien</v>
      </c>
      <c r="E312" s="3" t="s">
        <v>2176</v>
      </c>
      <c r="F312" s="18" t="str">
        <f>INDEX(Articles!$1:$1048576,MATCH(E312,Articles!D:D,0),5)</f>
        <v>BBE Ø100 PIVOINE BLEUE PISTIL ARGENT + TC BLEU</v>
      </c>
      <c r="G312" s="18" t="str">
        <f>INDEX(Articles!$1:$1048576,MATCH(E312,Articles!D:D,0),8)</f>
        <v>BOMBE</v>
      </c>
      <c r="H312" s="18" t="str">
        <f>INDEX(Articles!$1:$1048576,MATCH(E312,Articles!D:D,0),9)</f>
        <v>SPHERIQUE</v>
      </c>
      <c r="I312" s="8">
        <f>INDEX(Articles!$1:$1048576,MATCH(E312,Articles!D:D,0),10)</f>
        <v>100</v>
      </c>
      <c r="J312" s="18" t="str">
        <f>INDEX(Articles!$1:$1048576,MATCH(E312,Articles!D:D,0),11)</f>
        <v>PIVOINE</v>
      </c>
      <c r="K312" s="18" t="str">
        <f>INDEX(Articles!$1:$1048576,MATCH(E312,Articles!D:D,0),12)</f>
        <v>BLEU</v>
      </c>
      <c r="L312" s="8" t="str">
        <f>INDEX(Articles!$1:$1048576,MATCH(E312,Articles!D:D,0),13)</f>
        <v>CN</v>
      </c>
      <c r="M312" s="8" t="str">
        <f>INDEX(Articles!$1:$1048576,MATCH(E312,Articles!D:D,0),14)</f>
        <v>F4</v>
      </c>
      <c r="N312" s="8" t="str">
        <f>INDEX(Articles!$1:$1048576,MATCH(E312,Articles!D:D,0),15)</f>
        <v>1.3G</v>
      </c>
      <c r="O312" s="8" t="str">
        <f>INDEX(Articles!$1:$1048576,MATCH(E312,Articles!D:D,0),16)</f>
        <v>1008-F4-69252665</v>
      </c>
      <c r="P312" s="8">
        <f>INDEX(Articles!$1:$1048576,MATCH(E312,Articles!D:D,0),17)*1000</f>
        <v>320</v>
      </c>
      <c r="Q312" s="8" t="str">
        <f>INDEX(Articles!$1:$1048576,MATCH(E312,Articles!D:D,0),18)</f>
        <v>3,5</v>
      </c>
      <c r="R312" s="8">
        <f>INDEX(Articles!$1:$1048576,MATCH(E312,Articles!D:D,0),19)</f>
        <v>100</v>
      </c>
      <c r="S312" s="2" t="str">
        <f>IF(INDEX('Unités CA'!$1:$1048576,MATCH(E312,'Unités CA'!D:D,0),5)=0,"",INDEX('Unités CA'!$1:$1048576,MATCH(E312,'Unités CA'!D:D,0),5))</f>
        <v>0030/CA</v>
      </c>
      <c r="T312" s="2" t="str">
        <f>IF(INDEX('Unités BTE'!$1:$1048576,MATCH(E312,'Unités CA'!D:D,0),5)=0,"",INDEX('Unités BTE'!$1:$1048576,MATCH(E312,'Unités CA'!D:D,0),5))</f>
        <v/>
      </c>
      <c r="U312" s="7">
        <f>IFERROR(INDEX('Prix PRO CA'!$1:$1048576,MATCH(E312,'Prix PRO CA'!D:D,0),10),"")</f>
        <v>259.99</v>
      </c>
      <c r="V312" s="7" t="str">
        <f>IFERROR(INDEX('Prix PRO CA'!$1:$1048576,MATCH(E312,'Prix PRO BTE'!D:D,0),10),"")</f>
        <v/>
      </c>
      <c r="W312" s="7">
        <f>+IFERROR(INDEX('Prix PRO PCS'!$1:$1048576,MATCH(E312,'Prix PRO PCS'!D:D,0),10),"")</f>
        <v>12.26</v>
      </c>
      <c r="X312" s="148" t="str">
        <f t="shared" si="23"/>
        <v>Oui</v>
      </c>
      <c r="Y312" s="24" t="str">
        <f>IFERROR(INDEX(LigneAchat!$1:$1048576,MATCH(E312,LigneAchat!D:D,0),5),"")</f>
        <v/>
      </c>
      <c r="Z312" s="22">
        <f>INDEX(Articles!$1:$1048576,MATCH(E312,Articles!D:D,0),21)</f>
        <v>305</v>
      </c>
      <c r="AA312" s="22">
        <f t="shared" si="24"/>
        <v>99</v>
      </c>
      <c r="AB312" s="22">
        <f>+INDEX(Articles!$1:$1048576,MATCH(E312,Articles!D:D,0),23)</f>
        <v>206</v>
      </c>
    </row>
    <row r="313" spans="2:28" ht="15.75">
      <c r="B313" s="8" t="str">
        <f>INDEX(Articles!$1:$1048576,MATCH(E313,Articles!D:D,0),6)</f>
        <v>1</v>
      </c>
      <c r="C313" s="8" t="str">
        <f>INDEX(Articles!$1:$1048576,MATCH(E313,Articles!D:D,0),7)</f>
        <v/>
      </c>
      <c r="D313" s="28" t="str">
        <f>HYPERLINK(INDEX(Articles!$1:$1048576,MATCH(E313,Articles!D:D,0),24),"Lien")</f>
        <v>Lien</v>
      </c>
      <c r="E313" s="3" t="s">
        <v>2170</v>
      </c>
      <c r="F313" s="18" t="str">
        <f>INDEX(Articles!$1:$1048576,MATCH(E313,Articles!D:D,0),5)</f>
        <v>BBE Ø100 PIVOINE ROSE + TC ROSE</v>
      </c>
      <c r="G313" s="18" t="str">
        <f>INDEX(Articles!$1:$1048576,MATCH(E313,Articles!D:D,0),8)</f>
        <v>BOMBE</v>
      </c>
      <c r="H313" s="18" t="str">
        <f>INDEX(Articles!$1:$1048576,MATCH(E313,Articles!D:D,0),9)</f>
        <v>SPHERIQUE</v>
      </c>
      <c r="I313" s="8">
        <f>INDEX(Articles!$1:$1048576,MATCH(E313,Articles!D:D,0),10)</f>
        <v>100</v>
      </c>
      <c r="J313" s="18" t="str">
        <f>INDEX(Articles!$1:$1048576,MATCH(E313,Articles!D:D,0),11)</f>
        <v>PIVOINE</v>
      </c>
      <c r="K313" s="18" t="str">
        <f>INDEX(Articles!$1:$1048576,MATCH(E313,Articles!D:D,0),12)</f>
        <v>ROSE</v>
      </c>
      <c r="L313" s="8" t="str">
        <f>INDEX(Articles!$1:$1048576,MATCH(E313,Articles!D:D,0),13)</f>
        <v>CN</v>
      </c>
      <c r="M313" s="8" t="str">
        <f>INDEX(Articles!$1:$1048576,MATCH(E313,Articles!D:D,0),14)</f>
        <v>F4</v>
      </c>
      <c r="N313" s="8" t="str">
        <f>INDEX(Articles!$1:$1048576,MATCH(E313,Articles!D:D,0),15)</f>
        <v>1.3G</v>
      </c>
      <c r="O313" s="8" t="str">
        <f>INDEX(Articles!$1:$1048576,MATCH(E313,Articles!D:D,0),16)</f>
        <v>1008-F4-69252665</v>
      </c>
      <c r="P313" s="8">
        <f>INDEX(Articles!$1:$1048576,MATCH(E313,Articles!D:D,0),17)*1000</f>
        <v>320</v>
      </c>
      <c r="Q313" s="8" t="str">
        <f>INDEX(Articles!$1:$1048576,MATCH(E313,Articles!D:D,0),18)</f>
        <v>3,5</v>
      </c>
      <c r="R313" s="8">
        <f>INDEX(Articles!$1:$1048576,MATCH(E313,Articles!D:D,0),19)</f>
        <v>100</v>
      </c>
      <c r="S313" s="2" t="str">
        <f>IF(INDEX('Unités CA'!$1:$1048576,MATCH(E313,'Unités CA'!D:D,0),5)=0,"",INDEX('Unités CA'!$1:$1048576,MATCH(E313,'Unités CA'!D:D,0),5))</f>
        <v>0030/CA</v>
      </c>
      <c r="T313" s="2" t="str">
        <f>IF(INDEX('Unités BTE'!$1:$1048576,MATCH(E313,'Unités CA'!D:D,0),5)=0,"",INDEX('Unités BTE'!$1:$1048576,MATCH(E313,'Unités CA'!D:D,0),5))</f>
        <v/>
      </c>
      <c r="U313" s="7">
        <f>IFERROR(INDEX('Prix PRO CA'!$1:$1048576,MATCH(E313,'Prix PRO CA'!D:D,0),10),"")</f>
        <v>294.82</v>
      </c>
      <c r="V313" s="7" t="str">
        <f>IFERROR(INDEX('Prix PRO CA'!$1:$1048576,MATCH(E313,'Prix PRO BTE'!D:D,0),10),"")</f>
        <v/>
      </c>
      <c r="W313" s="7">
        <f>+IFERROR(INDEX('Prix PRO PCS'!$1:$1048576,MATCH(E313,'Prix PRO PCS'!D:D,0),10),"")</f>
        <v>12.33</v>
      </c>
      <c r="X313" s="148" t="str">
        <f t="shared" si="23"/>
        <v>Oui</v>
      </c>
      <c r="Y313" s="24" t="str">
        <f>IFERROR(INDEX(LigneAchat!$1:$1048576,MATCH(E313,LigneAchat!D:D,0),5),"")</f>
        <v/>
      </c>
      <c r="Z313" s="22">
        <f>INDEX(Articles!$1:$1048576,MATCH(E313,Articles!D:D,0),21)</f>
        <v>587</v>
      </c>
      <c r="AA313" s="22">
        <f t="shared" si="24"/>
        <v>586</v>
      </c>
      <c r="AB313" s="22">
        <f>+INDEX(Articles!$1:$1048576,MATCH(E313,Articles!D:D,0),23)</f>
        <v>1</v>
      </c>
    </row>
    <row r="314" spans="2:28" ht="15.75">
      <c r="B314" s="8" t="str">
        <f>INDEX(Articles!$1:$1048576,MATCH(E314,Articles!D:D,0),6)</f>
        <v>1</v>
      </c>
      <c r="C314" s="8" t="str">
        <f>INDEX(Articles!$1:$1048576,MATCH(E314,Articles!D:D,0),7)</f>
        <v/>
      </c>
      <c r="D314" s="28" t="str">
        <f>HYPERLINK(INDEX(Articles!$1:$1048576,MATCH(E314,Articles!D:D,0),24),"Lien")</f>
        <v>Lien</v>
      </c>
      <c r="E314" s="3" t="s">
        <v>2173</v>
      </c>
      <c r="F314" s="18" t="str">
        <f>INDEX(Articles!$1:$1048576,MATCH(E314,Articles!D:D,0),5)</f>
        <v>BBE Ø100 PIVOINE CITRON + TC CITRON</v>
      </c>
      <c r="G314" s="18" t="str">
        <f>INDEX(Articles!$1:$1048576,MATCH(E314,Articles!D:D,0),8)</f>
        <v>BOMBE</v>
      </c>
      <c r="H314" s="18" t="str">
        <f>INDEX(Articles!$1:$1048576,MATCH(E314,Articles!D:D,0),9)</f>
        <v>SPHERIQUE</v>
      </c>
      <c r="I314" s="8">
        <f>INDEX(Articles!$1:$1048576,MATCH(E314,Articles!D:D,0),10)</f>
        <v>100</v>
      </c>
      <c r="J314" s="18" t="str">
        <f>INDEX(Articles!$1:$1048576,MATCH(E314,Articles!D:D,0),11)</f>
        <v>PIVOINE</v>
      </c>
      <c r="K314" s="18" t="str">
        <f>INDEX(Articles!$1:$1048576,MATCH(E314,Articles!D:D,0),12)</f>
        <v>CITRON</v>
      </c>
      <c r="L314" s="8" t="str">
        <f>INDEX(Articles!$1:$1048576,MATCH(E314,Articles!D:D,0),13)</f>
        <v>CN</v>
      </c>
      <c r="M314" s="8" t="str">
        <f>INDEX(Articles!$1:$1048576,MATCH(E314,Articles!D:D,0),14)</f>
        <v>F4</v>
      </c>
      <c r="N314" s="8" t="str">
        <f>INDEX(Articles!$1:$1048576,MATCH(E314,Articles!D:D,0),15)</f>
        <v>1.3G</v>
      </c>
      <c r="O314" s="8" t="str">
        <f>INDEX(Articles!$1:$1048576,MATCH(E314,Articles!D:D,0),16)</f>
        <v>1008-F4-69252665</v>
      </c>
      <c r="P314" s="8">
        <f>INDEX(Articles!$1:$1048576,MATCH(E314,Articles!D:D,0),17)*1000</f>
        <v>320</v>
      </c>
      <c r="Q314" s="8" t="str">
        <f>INDEX(Articles!$1:$1048576,MATCH(E314,Articles!D:D,0),18)</f>
        <v>3,5</v>
      </c>
      <c r="R314" s="8">
        <f>INDEX(Articles!$1:$1048576,MATCH(E314,Articles!D:D,0),19)</f>
        <v>100</v>
      </c>
      <c r="S314" s="2" t="str">
        <f>IF(INDEX('Unités CA'!$1:$1048576,MATCH(E314,'Unités CA'!D:D,0),5)=0,"",INDEX('Unités CA'!$1:$1048576,MATCH(E314,'Unités CA'!D:D,0),5))</f>
        <v>0030/CA</v>
      </c>
      <c r="T314" s="2" t="str">
        <f>IF(INDEX('Unités BTE'!$1:$1048576,MATCH(E314,'Unités CA'!D:D,0),5)=0,"",INDEX('Unités BTE'!$1:$1048576,MATCH(E314,'Unités CA'!D:D,0),5))</f>
        <v/>
      </c>
      <c r="U314" s="7">
        <f>IFERROR(INDEX('Prix PRO CA'!$1:$1048576,MATCH(E314,'Prix PRO CA'!D:D,0),10),"")</f>
        <v>294.82</v>
      </c>
      <c r="V314" s="7" t="str">
        <f>IFERROR(INDEX('Prix PRO CA'!$1:$1048576,MATCH(E314,'Prix PRO BTE'!D:D,0),10),"")</f>
        <v/>
      </c>
      <c r="W314" s="7">
        <f>+IFERROR(INDEX('Prix PRO PCS'!$1:$1048576,MATCH(E314,'Prix PRO PCS'!D:D,0),10),"")</f>
        <v>12.33</v>
      </c>
      <c r="X314" s="148" t="str">
        <f t="shared" si="23"/>
        <v>Oui</v>
      </c>
      <c r="Y314" s="24" t="str">
        <f>IFERROR(INDEX(LigneAchat!$1:$1048576,MATCH(E314,LigneAchat!D:D,0),5),"")</f>
        <v/>
      </c>
      <c r="Z314" s="22">
        <f>INDEX(Articles!$1:$1048576,MATCH(E314,Articles!D:D,0),21)</f>
        <v>83</v>
      </c>
      <c r="AA314" s="22">
        <f t="shared" si="24"/>
        <v>77</v>
      </c>
      <c r="AB314" s="22">
        <f>+INDEX(Articles!$1:$1048576,MATCH(E314,Articles!D:D,0),23)</f>
        <v>6</v>
      </c>
    </row>
    <row r="315" spans="2:28" ht="15.75">
      <c r="B315" s="8" t="str">
        <f>INDEX(Articles!$1:$1048576,MATCH(E315,Articles!D:D,0),6)</f>
        <v>1</v>
      </c>
      <c r="C315" s="8" t="str">
        <f>INDEX(Articles!$1:$1048576,MATCH(E315,Articles!D:D,0),7)</f>
        <v/>
      </c>
      <c r="D315" s="28" t="str">
        <f>HYPERLINK(INDEX(Articles!$1:$1048576,MATCH(E315,Articles!D:D,0),24),"Lien")</f>
        <v>Lien</v>
      </c>
      <c r="E315" s="3" t="s">
        <v>2605</v>
      </c>
      <c r="F315" s="18" t="str">
        <f>INDEX(Articles!$1:$1048576,MATCH(E315,Articles!D:D,0),5)</f>
        <v>BBE Ø100 ÉTOILES FILANTES BLEUES</v>
      </c>
      <c r="G315" s="18" t="str">
        <f>INDEX(Articles!$1:$1048576,MATCH(E315,Articles!D:D,0),8)</f>
        <v>BOMBE</v>
      </c>
      <c r="H315" s="18" t="str">
        <f>INDEX(Articles!$1:$1048576,MATCH(E315,Articles!D:D,0),9)</f>
        <v>SPHERIQUE</v>
      </c>
      <c r="I315" s="8">
        <f>INDEX(Articles!$1:$1048576,MATCH(E315,Articles!D:D,0),10)</f>
        <v>100</v>
      </c>
      <c r="J315" s="18" t="str">
        <f>INDEX(Articles!$1:$1048576,MATCH(E315,Articles!D:D,0),11)</f>
        <v>SERPENTEAUX</v>
      </c>
      <c r="K315" s="18" t="str">
        <f>INDEX(Articles!$1:$1048576,MATCH(E315,Articles!D:D,0),12)</f>
        <v>BLEU</v>
      </c>
      <c r="L315" s="8" t="str">
        <f>INDEX(Articles!$1:$1048576,MATCH(E315,Articles!D:D,0),13)</f>
        <v>CN</v>
      </c>
      <c r="M315" s="8" t="str">
        <f>INDEX(Articles!$1:$1048576,MATCH(E315,Articles!D:D,0),14)</f>
        <v>F4</v>
      </c>
      <c r="N315" s="8" t="str">
        <f>INDEX(Articles!$1:$1048576,MATCH(E315,Articles!D:D,0),15)</f>
        <v>1.3G</v>
      </c>
      <c r="O315" s="8" t="str">
        <f>INDEX(Articles!$1:$1048576,MATCH(E315,Articles!D:D,0),16)</f>
        <v>1008-F4-69252665</v>
      </c>
      <c r="P315" s="8">
        <f>INDEX(Articles!$1:$1048576,MATCH(E315,Articles!D:D,0),17)*1000</f>
        <v>320</v>
      </c>
      <c r="Q315" s="8" t="str">
        <f>INDEX(Articles!$1:$1048576,MATCH(E315,Articles!D:D,0),18)</f>
        <v>3,5</v>
      </c>
      <c r="R315" s="8">
        <f>INDEX(Articles!$1:$1048576,MATCH(E315,Articles!D:D,0),19)</f>
        <v>100</v>
      </c>
      <c r="S315" s="2" t="str">
        <f>IF(INDEX('Unités CA'!$1:$1048576,MATCH(E315,'Unités CA'!D:D,0),5)=0,"",INDEX('Unités CA'!$1:$1048576,MATCH(E315,'Unités CA'!D:D,0),5))</f>
        <v>0030/CA</v>
      </c>
      <c r="T315" s="2" t="str">
        <f>IF(INDEX('Unités BTE'!$1:$1048576,MATCH(E315,'Unités CA'!D:D,0),5)=0,"",INDEX('Unités BTE'!$1:$1048576,MATCH(E315,'Unités CA'!D:D,0),5))</f>
        <v/>
      </c>
      <c r="U315" s="7">
        <f>IFERROR(INDEX('Prix PRO CA'!$1:$1048576,MATCH(E315,'Prix PRO CA'!D:D,0),10),"")</f>
        <v>256.93</v>
      </c>
      <c r="V315" s="7" t="str">
        <f>IFERROR(INDEX('Prix PRO CA'!$1:$1048576,MATCH(E315,'Prix PRO BTE'!D:D,0),10),"")</f>
        <v/>
      </c>
      <c r="W315" s="7">
        <f>+IFERROR(INDEX('Prix PRO PCS'!$1:$1048576,MATCH(E315,'Prix PRO PCS'!D:D,0),10),"")</f>
        <v>11.92</v>
      </c>
      <c r="X315" s="148" t="str">
        <f t="shared" si="23"/>
        <v>Oui</v>
      </c>
      <c r="Y315" s="24" t="str">
        <f>IFERROR(INDEX(LigneAchat!$1:$1048576,MATCH(E315,LigneAchat!D:D,0),5),"")</f>
        <v/>
      </c>
      <c r="Z315" s="22">
        <f>INDEX(Articles!$1:$1048576,MATCH(E315,Articles!D:D,0),21)</f>
        <v>396</v>
      </c>
      <c r="AA315" s="22">
        <f t="shared" ref="AA315:AA320" si="25">+Z315-AB315</f>
        <v>396</v>
      </c>
      <c r="AB315" s="22">
        <f>+INDEX(Articles!$1:$1048576,MATCH(E315,Articles!D:D,0),23)</f>
        <v>0</v>
      </c>
    </row>
    <row r="316" spans="2:28" ht="15.75">
      <c r="B316" s="8" t="str">
        <f>INDEX(Articles!$1:$1048576,MATCH(E316,Articles!D:D,0),6)</f>
        <v>1</v>
      </c>
      <c r="C316" s="8" t="str">
        <f>INDEX(Articles!$1:$1048576,MATCH(E316,Articles!D:D,0),7)</f>
        <v/>
      </c>
      <c r="D316" s="28" t="str">
        <f>HYPERLINK(INDEX(Articles!$1:$1048576,MATCH(E316,Articles!D:D,0),24),"Lien")</f>
        <v>Lien</v>
      </c>
      <c r="E316" s="3" t="s">
        <v>2608</v>
      </c>
      <c r="F316" s="18" t="str">
        <f>INDEX(Articles!$1:$1048576,MATCH(E316,Articles!D:D,0),5)</f>
        <v>BBE Ø100 ÉTOILES FILANTES VERTES</v>
      </c>
      <c r="G316" s="18" t="str">
        <f>INDEX(Articles!$1:$1048576,MATCH(E316,Articles!D:D,0),8)</f>
        <v>BOMBE</v>
      </c>
      <c r="H316" s="18" t="str">
        <f>INDEX(Articles!$1:$1048576,MATCH(E316,Articles!D:D,0),9)</f>
        <v>SPHERIQUE</v>
      </c>
      <c r="I316" s="8">
        <f>INDEX(Articles!$1:$1048576,MATCH(E316,Articles!D:D,0),10)</f>
        <v>100</v>
      </c>
      <c r="J316" s="18" t="str">
        <f>INDEX(Articles!$1:$1048576,MATCH(E316,Articles!D:D,0),11)</f>
        <v>SERPENTEAUX</v>
      </c>
      <c r="K316" s="18" t="str">
        <f>INDEX(Articles!$1:$1048576,MATCH(E316,Articles!D:D,0),12)</f>
        <v>VERT</v>
      </c>
      <c r="L316" s="8" t="str">
        <f>INDEX(Articles!$1:$1048576,MATCH(E316,Articles!D:D,0),13)</f>
        <v>CN</v>
      </c>
      <c r="M316" s="8" t="str">
        <f>INDEX(Articles!$1:$1048576,MATCH(E316,Articles!D:D,0),14)</f>
        <v>F4</v>
      </c>
      <c r="N316" s="8" t="str">
        <f>INDEX(Articles!$1:$1048576,MATCH(E316,Articles!D:D,0),15)</f>
        <v>1.3G</v>
      </c>
      <c r="O316" s="8" t="str">
        <f>INDEX(Articles!$1:$1048576,MATCH(E316,Articles!D:D,0),16)</f>
        <v>1008-F4-69252665</v>
      </c>
      <c r="P316" s="8">
        <f>INDEX(Articles!$1:$1048576,MATCH(E316,Articles!D:D,0),17)*1000</f>
        <v>320</v>
      </c>
      <c r="Q316" s="8" t="str">
        <f>INDEX(Articles!$1:$1048576,MATCH(E316,Articles!D:D,0),18)</f>
        <v>3,5</v>
      </c>
      <c r="R316" s="8">
        <f>INDEX(Articles!$1:$1048576,MATCH(E316,Articles!D:D,0),19)</f>
        <v>100</v>
      </c>
      <c r="S316" s="2" t="str">
        <f>IF(INDEX('Unités CA'!$1:$1048576,MATCH(E316,'Unités CA'!D:D,0),5)=0,"",INDEX('Unités CA'!$1:$1048576,MATCH(E316,'Unités CA'!D:D,0),5))</f>
        <v>0030/CA</v>
      </c>
      <c r="T316" s="2" t="str">
        <f>IF(INDEX('Unités BTE'!$1:$1048576,MATCH(E316,'Unités CA'!D:D,0),5)=0,"",INDEX('Unités BTE'!$1:$1048576,MATCH(E316,'Unités CA'!D:D,0),5))</f>
        <v/>
      </c>
      <c r="U316" s="7">
        <f>IFERROR(INDEX('Prix PRO CA'!$1:$1048576,MATCH(E316,'Prix PRO CA'!D:D,0),10),"")</f>
        <v>256.93</v>
      </c>
      <c r="V316" s="7" t="str">
        <f>IFERROR(INDEX('Prix PRO CA'!$1:$1048576,MATCH(E316,'Prix PRO BTE'!D:D,0),10),"")</f>
        <v/>
      </c>
      <c r="W316" s="7">
        <f>+IFERROR(INDEX('Prix PRO PCS'!$1:$1048576,MATCH(E316,'Prix PRO PCS'!D:D,0),10),"")</f>
        <v>11.92</v>
      </c>
      <c r="X316" s="148" t="str">
        <f t="shared" si="23"/>
        <v>Oui</v>
      </c>
      <c r="Y316" s="24" t="str">
        <f>IFERROR(INDEX(LigneAchat!$1:$1048576,MATCH(E316,LigneAchat!D:D,0),5),"")</f>
        <v/>
      </c>
      <c r="Z316" s="22">
        <f>INDEX(Articles!$1:$1048576,MATCH(E316,Articles!D:D,0),21)</f>
        <v>418</v>
      </c>
      <c r="AA316" s="22">
        <f t="shared" si="25"/>
        <v>417</v>
      </c>
      <c r="AB316" s="22">
        <f>+INDEX(Articles!$1:$1048576,MATCH(E316,Articles!D:D,0),23)</f>
        <v>1</v>
      </c>
    </row>
    <row r="317" spans="2:28" ht="15.75">
      <c r="B317" s="8" t="str">
        <f>INDEX(Articles!$1:$1048576,MATCH(E317,Articles!D:D,0),6)</f>
        <v>1</v>
      </c>
      <c r="C317" s="8" t="str">
        <f>INDEX(Articles!$1:$1048576,MATCH(E317,Articles!D:D,0),7)</f>
        <v/>
      </c>
      <c r="D317" s="28" t="str">
        <f>HYPERLINK(INDEX(Articles!$1:$1048576,MATCH(E317,Articles!D:D,0),24),"Lien")</f>
        <v>Lien</v>
      </c>
      <c r="E317" s="3" t="s">
        <v>2611</v>
      </c>
      <c r="F317" s="18" t="str">
        <f>INDEX(Articles!$1:$1048576,MATCH(E317,Articles!D:D,0),5)</f>
        <v>BBE Ø100 ÉTOILES FILANTES ROUGES</v>
      </c>
      <c r="G317" s="18" t="str">
        <f>INDEX(Articles!$1:$1048576,MATCH(E317,Articles!D:D,0),8)</f>
        <v>BOMBE</v>
      </c>
      <c r="H317" s="18" t="str">
        <f>INDEX(Articles!$1:$1048576,MATCH(E317,Articles!D:D,0),9)</f>
        <v>SPHERIQUE</v>
      </c>
      <c r="I317" s="8">
        <f>INDEX(Articles!$1:$1048576,MATCH(E317,Articles!D:D,0),10)</f>
        <v>100</v>
      </c>
      <c r="J317" s="18" t="str">
        <f>INDEX(Articles!$1:$1048576,MATCH(E317,Articles!D:D,0),11)</f>
        <v>SERPENTEAUX</v>
      </c>
      <c r="K317" s="18" t="str">
        <f>INDEX(Articles!$1:$1048576,MATCH(E317,Articles!D:D,0),12)</f>
        <v>ROUGE</v>
      </c>
      <c r="L317" s="8" t="str">
        <f>INDEX(Articles!$1:$1048576,MATCH(E317,Articles!D:D,0),13)</f>
        <v>CN</v>
      </c>
      <c r="M317" s="8" t="str">
        <f>INDEX(Articles!$1:$1048576,MATCH(E317,Articles!D:D,0),14)</f>
        <v>F4</v>
      </c>
      <c r="N317" s="8" t="str">
        <f>INDEX(Articles!$1:$1048576,MATCH(E317,Articles!D:D,0),15)</f>
        <v>1.3G</v>
      </c>
      <c r="O317" s="8" t="str">
        <f>INDEX(Articles!$1:$1048576,MATCH(E317,Articles!D:D,0),16)</f>
        <v>1008-F4-69252665</v>
      </c>
      <c r="P317" s="8">
        <f>INDEX(Articles!$1:$1048576,MATCH(E317,Articles!D:D,0),17)*1000</f>
        <v>320</v>
      </c>
      <c r="Q317" s="8" t="str">
        <f>INDEX(Articles!$1:$1048576,MATCH(E317,Articles!D:D,0),18)</f>
        <v>3,5</v>
      </c>
      <c r="R317" s="8">
        <f>INDEX(Articles!$1:$1048576,MATCH(E317,Articles!D:D,0),19)</f>
        <v>100</v>
      </c>
      <c r="S317" s="2" t="str">
        <f>IF(INDEX('Unités CA'!$1:$1048576,MATCH(E317,'Unités CA'!D:D,0),5)=0,"",INDEX('Unités CA'!$1:$1048576,MATCH(E317,'Unités CA'!D:D,0),5))</f>
        <v>0030/CA</v>
      </c>
      <c r="T317" s="2" t="str">
        <f>IF(INDEX('Unités BTE'!$1:$1048576,MATCH(E317,'Unités CA'!D:D,0),5)=0,"",INDEX('Unités BTE'!$1:$1048576,MATCH(E317,'Unités CA'!D:D,0),5))</f>
        <v/>
      </c>
      <c r="U317" s="7">
        <f>IFERROR(INDEX('Prix PRO CA'!$1:$1048576,MATCH(E317,'Prix PRO CA'!D:D,0),10),"")</f>
        <v>256.93</v>
      </c>
      <c r="V317" s="7" t="str">
        <f>IFERROR(INDEX('Prix PRO CA'!$1:$1048576,MATCH(E317,'Prix PRO BTE'!D:D,0),10),"")</f>
        <v/>
      </c>
      <c r="W317" s="7">
        <f>+IFERROR(INDEX('Prix PRO PCS'!$1:$1048576,MATCH(E317,'Prix PRO PCS'!D:D,0),10),"")</f>
        <v>11.92</v>
      </c>
      <c r="X317" s="148" t="str">
        <f t="shared" si="23"/>
        <v>Oui</v>
      </c>
      <c r="Y317" s="24" t="str">
        <f>IFERROR(INDEX(LigneAchat!$1:$1048576,MATCH(E317,LigneAchat!D:D,0),5),"")</f>
        <v/>
      </c>
      <c r="Z317" s="22">
        <f>INDEX(Articles!$1:$1048576,MATCH(E317,Articles!D:D,0),21)</f>
        <v>297</v>
      </c>
      <c r="AA317" s="22">
        <f t="shared" si="25"/>
        <v>259</v>
      </c>
      <c r="AB317" s="22">
        <f>+INDEX(Articles!$1:$1048576,MATCH(E317,Articles!D:D,0),23)</f>
        <v>38</v>
      </c>
    </row>
    <row r="318" spans="2:28" ht="15.75">
      <c r="B318" s="8" t="str">
        <f>INDEX(Articles!$1:$1048576,MATCH(E318,Articles!D:D,0),6)</f>
        <v>1</v>
      </c>
      <c r="C318" s="8" t="str">
        <f>INDEX(Articles!$1:$1048576,MATCH(E318,Articles!D:D,0),7)</f>
        <v/>
      </c>
      <c r="D318" s="28" t="str">
        <f>HYPERLINK(INDEX(Articles!$1:$1048576,MATCH(E318,Articles!D:D,0),24),"Lien")</f>
        <v>Lien</v>
      </c>
      <c r="E318" s="3" t="s">
        <v>2614</v>
      </c>
      <c r="F318" s="18" t="str">
        <f>INDEX(Articles!$1:$1048576,MATCH(E318,Articles!D:D,0),5)</f>
        <v>BBE Ø100 ÉTOILES FILANTES BLANCHES</v>
      </c>
      <c r="G318" s="18" t="str">
        <f>INDEX(Articles!$1:$1048576,MATCH(E318,Articles!D:D,0),8)</f>
        <v>BOMBE</v>
      </c>
      <c r="H318" s="18" t="str">
        <f>INDEX(Articles!$1:$1048576,MATCH(E318,Articles!D:D,0),9)</f>
        <v>SPHERIQUE</v>
      </c>
      <c r="I318" s="8">
        <f>INDEX(Articles!$1:$1048576,MATCH(E318,Articles!D:D,0),10)</f>
        <v>100</v>
      </c>
      <c r="J318" s="18" t="str">
        <f>INDEX(Articles!$1:$1048576,MATCH(E318,Articles!D:D,0),11)</f>
        <v>SERPENTEAUX</v>
      </c>
      <c r="K318" s="18" t="str">
        <f>INDEX(Articles!$1:$1048576,MATCH(E318,Articles!D:D,0),12)</f>
        <v>BLANC</v>
      </c>
      <c r="L318" s="8" t="str">
        <f>INDEX(Articles!$1:$1048576,MATCH(E318,Articles!D:D,0),13)</f>
        <v>CN</v>
      </c>
      <c r="M318" s="8" t="str">
        <f>INDEX(Articles!$1:$1048576,MATCH(E318,Articles!D:D,0),14)</f>
        <v>F4</v>
      </c>
      <c r="N318" s="8" t="str">
        <f>INDEX(Articles!$1:$1048576,MATCH(E318,Articles!D:D,0),15)</f>
        <v>1.3G</v>
      </c>
      <c r="O318" s="8" t="str">
        <f>INDEX(Articles!$1:$1048576,MATCH(E318,Articles!D:D,0),16)</f>
        <v>1008-F4-69252665</v>
      </c>
      <c r="P318" s="8">
        <f>INDEX(Articles!$1:$1048576,MATCH(E318,Articles!D:D,0),17)*1000</f>
        <v>320</v>
      </c>
      <c r="Q318" s="8" t="str">
        <f>INDEX(Articles!$1:$1048576,MATCH(E318,Articles!D:D,0),18)</f>
        <v>3,5</v>
      </c>
      <c r="R318" s="8">
        <f>INDEX(Articles!$1:$1048576,MATCH(E318,Articles!D:D,0),19)</f>
        <v>100</v>
      </c>
      <c r="S318" s="2" t="str">
        <f>IF(INDEX('Unités CA'!$1:$1048576,MATCH(E318,'Unités CA'!D:D,0),5)=0,"",INDEX('Unités CA'!$1:$1048576,MATCH(E318,'Unités CA'!D:D,0),5))</f>
        <v>0030/CA</v>
      </c>
      <c r="T318" s="2" t="str">
        <f>IF(INDEX('Unités BTE'!$1:$1048576,MATCH(E318,'Unités CA'!D:D,0),5)=0,"",INDEX('Unités BTE'!$1:$1048576,MATCH(E318,'Unités CA'!D:D,0),5))</f>
        <v/>
      </c>
      <c r="U318" s="7">
        <f>IFERROR(INDEX('Prix PRO CA'!$1:$1048576,MATCH(E318,'Prix PRO CA'!D:D,0),10),"")</f>
        <v>256.93</v>
      </c>
      <c r="V318" s="7" t="str">
        <f>IFERROR(INDEX('Prix PRO CA'!$1:$1048576,MATCH(E318,'Prix PRO BTE'!D:D,0),10),"")</f>
        <v/>
      </c>
      <c r="W318" s="7">
        <f>+IFERROR(INDEX('Prix PRO PCS'!$1:$1048576,MATCH(E318,'Prix PRO PCS'!D:D,0),10),"")</f>
        <v>11.92</v>
      </c>
      <c r="X318" s="148" t="str">
        <f t="shared" si="23"/>
        <v>Oui</v>
      </c>
      <c r="Y318" s="24" t="str">
        <f>IFERROR(INDEX(LigneAchat!$1:$1048576,MATCH(E318,LigneAchat!D:D,0),5),"")</f>
        <v/>
      </c>
      <c r="Z318" s="22">
        <f>INDEX(Articles!$1:$1048576,MATCH(E318,Articles!D:D,0),21)</f>
        <v>269</v>
      </c>
      <c r="AA318" s="22">
        <f t="shared" si="25"/>
        <v>260</v>
      </c>
      <c r="AB318" s="22">
        <f>+INDEX(Articles!$1:$1048576,MATCH(E318,Articles!D:D,0),23)</f>
        <v>9</v>
      </c>
    </row>
    <row r="319" spans="2:28" ht="15.75">
      <c r="B319" s="8" t="str">
        <f>INDEX(Articles!$1:$1048576,MATCH(E319,Articles!D:D,0),6)</f>
        <v>1</v>
      </c>
      <c r="C319" s="8" t="str">
        <f>INDEX(Articles!$1:$1048576,MATCH(E319,Articles!D:D,0),7)</f>
        <v/>
      </c>
      <c r="D319" s="28" t="str">
        <f>HYPERLINK(INDEX(Articles!$1:$1048576,MATCH(E319,Articles!D:D,0),24),"Lien")</f>
        <v>Lien</v>
      </c>
      <c r="E319" s="3" t="s">
        <v>2489</v>
      </c>
      <c r="F319" s="18" t="str">
        <f>INDEX(Articles!$1:$1048576,MATCH(E319,Articles!D:D,0),5)</f>
        <v>BBE Ø100 PAPILLONS CENTRE BLEU</v>
      </c>
      <c r="G319" s="18" t="str">
        <f>INDEX(Articles!$1:$1048576,MATCH(E319,Articles!D:D,0),8)</f>
        <v>BOMBE</v>
      </c>
      <c r="H319" s="18" t="str">
        <f>INDEX(Articles!$1:$1048576,MATCH(E319,Articles!D:D,0),9)</f>
        <v>SPHERIQUE</v>
      </c>
      <c r="I319" s="8">
        <f>INDEX(Articles!$1:$1048576,MATCH(E319,Articles!D:D,0),10)</f>
        <v>100</v>
      </c>
      <c r="J319" s="18" t="str">
        <f>INDEX(Articles!$1:$1048576,MATCH(E319,Articles!D:D,0),11)</f>
        <v>SERPENTEAUX</v>
      </c>
      <c r="K319" s="18" t="str">
        <f>INDEX(Articles!$1:$1048576,MATCH(E319,Articles!D:D,0),12)</f>
        <v>BLEU</v>
      </c>
      <c r="L319" s="8" t="str">
        <f>INDEX(Articles!$1:$1048576,MATCH(E319,Articles!D:D,0),13)</f>
        <v>CN</v>
      </c>
      <c r="M319" s="8" t="str">
        <f>INDEX(Articles!$1:$1048576,MATCH(E319,Articles!D:D,0),14)</f>
        <v>F4</v>
      </c>
      <c r="N319" s="8" t="str">
        <f>INDEX(Articles!$1:$1048576,MATCH(E319,Articles!D:D,0),15)</f>
        <v>1.3G</v>
      </c>
      <c r="O319" s="8" t="str">
        <f>INDEX(Articles!$1:$1048576,MATCH(E319,Articles!D:D,0),16)</f>
        <v>1008-F4-69252665</v>
      </c>
      <c r="P319" s="8">
        <f>INDEX(Articles!$1:$1048576,MATCH(E319,Articles!D:D,0),17)*1000</f>
        <v>345</v>
      </c>
      <c r="Q319" s="8" t="str">
        <f>INDEX(Articles!$1:$1048576,MATCH(E319,Articles!D:D,0),18)</f>
        <v>3,5</v>
      </c>
      <c r="R319" s="8">
        <f>INDEX(Articles!$1:$1048576,MATCH(E319,Articles!D:D,0),19)</f>
        <v>100</v>
      </c>
      <c r="S319" s="2" t="str">
        <f>IF(INDEX('Unités CA'!$1:$1048576,MATCH(E319,'Unités CA'!D:D,0),5)=0,"",INDEX('Unités CA'!$1:$1048576,MATCH(E319,'Unités CA'!D:D,0),5))</f>
        <v>0030/CA</v>
      </c>
      <c r="T319" s="2" t="str">
        <f>IF(INDEX('Unités BTE'!$1:$1048576,MATCH(E319,'Unités CA'!D:D,0),5)=0,"",INDEX('Unités BTE'!$1:$1048576,MATCH(E319,'Unités CA'!D:D,0),5))</f>
        <v/>
      </c>
      <c r="U319" s="7">
        <f>IFERROR(INDEX('Prix PRO CA'!$1:$1048576,MATCH(E319,'Prix PRO CA'!D:D,0),10),"")</f>
        <v>256.93</v>
      </c>
      <c r="V319" s="7" t="str">
        <f>IFERROR(INDEX('Prix PRO CA'!$1:$1048576,MATCH(E319,'Prix PRO BTE'!D:D,0),10),"")</f>
        <v/>
      </c>
      <c r="W319" s="7">
        <f>+IFERROR(INDEX('Prix PRO PCS'!$1:$1048576,MATCH(E319,'Prix PRO PCS'!D:D,0),10),"")</f>
        <v>11.92</v>
      </c>
      <c r="X319" s="148" t="str">
        <f t="shared" si="23"/>
        <v>Oui</v>
      </c>
      <c r="Y319" s="24" t="str">
        <f>IFERROR(INDEX(LigneAchat!$1:$1048576,MATCH(E319,LigneAchat!D:D,0),5),"")</f>
        <v/>
      </c>
      <c r="Z319" s="22">
        <f>INDEX(Articles!$1:$1048576,MATCH(E319,Articles!D:D,0),21)</f>
        <v>125</v>
      </c>
      <c r="AA319" s="22">
        <f t="shared" si="25"/>
        <v>119</v>
      </c>
      <c r="AB319" s="22">
        <f>+INDEX(Articles!$1:$1048576,MATCH(E319,Articles!D:D,0),23)</f>
        <v>6</v>
      </c>
    </row>
    <row r="320" spans="2:28" ht="15.75">
      <c r="B320" s="8" t="str">
        <f>INDEX(Articles!$1:$1048576,MATCH(E320,Articles!D:D,0),6)</f>
        <v>1</v>
      </c>
      <c r="C320" s="8" t="str">
        <f>INDEX(Articles!$1:$1048576,MATCH(E320,Articles!D:D,0),7)</f>
        <v/>
      </c>
      <c r="D320" s="28" t="str">
        <f>HYPERLINK(INDEX(Articles!$1:$1048576,MATCH(E320,Articles!D:D,0),24),"Lien")</f>
        <v>Lien</v>
      </c>
      <c r="E320" s="3" t="s">
        <v>2492</v>
      </c>
      <c r="F320" s="18" t="str">
        <f>INDEX(Articles!$1:$1048576,MATCH(E320,Articles!D:D,0),5)</f>
        <v>BBE Ø100 PAPILLONS CENTRE ROUGE</v>
      </c>
      <c r="G320" s="18" t="str">
        <f>INDEX(Articles!$1:$1048576,MATCH(E320,Articles!D:D,0),8)</f>
        <v>BOMBE</v>
      </c>
      <c r="H320" s="18" t="str">
        <f>INDEX(Articles!$1:$1048576,MATCH(E320,Articles!D:D,0),9)</f>
        <v>SPHERIQUE</v>
      </c>
      <c r="I320" s="8">
        <f>INDEX(Articles!$1:$1048576,MATCH(E320,Articles!D:D,0),10)</f>
        <v>100</v>
      </c>
      <c r="J320" s="18" t="str">
        <f>INDEX(Articles!$1:$1048576,MATCH(E320,Articles!D:D,0),11)</f>
        <v>SERPENTEAUX</v>
      </c>
      <c r="K320" s="18" t="str">
        <f>INDEX(Articles!$1:$1048576,MATCH(E320,Articles!D:D,0),12)</f>
        <v>ROUGE</v>
      </c>
      <c r="L320" s="8" t="str">
        <f>INDEX(Articles!$1:$1048576,MATCH(E320,Articles!D:D,0),13)</f>
        <v>CN</v>
      </c>
      <c r="M320" s="8" t="str">
        <f>INDEX(Articles!$1:$1048576,MATCH(E320,Articles!D:D,0),14)</f>
        <v>F4</v>
      </c>
      <c r="N320" s="8" t="str">
        <f>INDEX(Articles!$1:$1048576,MATCH(E320,Articles!D:D,0),15)</f>
        <v>1.3G</v>
      </c>
      <c r="O320" s="8" t="str">
        <f>INDEX(Articles!$1:$1048576,MATCH(E320,Articles!D:D,0),16)</f>
        <v>1008-F4-69252665</v>
      </c>
      <c r="P320" s="8">
        <f>INDEX(Articles!$1:$1048576,MATCH(E320,Articles!D:D,0),17)*1000</f>
        <v>345</v>
      </c>
      <c r="Q320" s="8" t="str">
        <f>INDEX(Articles!$1:$1048576,MATCH(E320,Articles!D:D,0),18)</f>
        <v>3,5</v>
      </c>
      <c r="R320" s="8">
        <f>INDEX(Articles!$1:$1048576,MATCH(E320,Articles!D:D,0),19)</f>
        <v>100</v>
      </c>
      <c r="S320" s="2" t="str">
        <f>IF(INDEX('Unités CA'!$1:$1048576,MATCH(E320,'Unités CA'!D:D,0),5)=0,"",INDEX('Unités CA'!$1:$1048576,MATCH(E320,'Unités CA'!D:D,0),5))</f>
        <v>0030/CA</v>
      </c>
      <c r="T320" s="2" t="str">
        <f>IF(INDEX('Unités BTE'!$1:$1048576,MATCH(E320,'Unités CA'!D:D,0),5)=0,"",INDEX('Unités BTE'!$1:$1048576,MATCH(E320,'Unités CA'!D:D,0),5))</f>
        <v/>
      </c>
      <c r="U320" s="7">
        <f>IFERROR(INDEX('Prix PRO CA'!$1:$1048576,MATCH(E320,'Prix PRO CA'!D:D,0),10),"")</f>
        <v>256.93</v>
      </c>
      <c r="V320" s="7" t="str">
        <f>IFERROR(INDEX('Prix PRO CA'!$1:$1048576,MATCH(E320,'Prix PRO BTE'!D:D,0),10),"")</f>
        <v/>
      </c>
      <c r="W320" s="7">
        <f>+IFERROR(INDEX('Prix PRO PCS'!$1:$1048576,MATCH(E320,'Prix PRO PCS'!D:D,0),10),"")</f>
        <v>11.92</v>
      </c>
      <c r="X320" s="148" t="str">
        <f t="shared" si="23"/>
        <v>Oui</v>
      </c>
      <c r="Y320" s="24" t="str">
        <f>IFERROR(INDEX(LigneAchat!$1:$1048576,MATCH(E320,LigneAchat!D:D,0),5),"")</f>
        <v/>
      </c>
      <c r="Z320" s="22">
        <f>INDEX(Articles!$1:$1048576,MATCH(E320,Articles!D:D,0),21)</f>
        <v>440</v>
      </c>
      <c r="AA320" s="22">
        <f t="shared" si="25"/>
        <v>424</v>
      </c>
      <c r="AB320" s="22">
        <f>+INDEX(Articles!$1:$1048576,MATCH(E320,Articles!D:D,0),23)</f>
        <v>16</v>
      </c>
    </row>
    <row r="321" spans="2:28" ht="15.75">
      <c r="B321" s="8" t="str">
        <f>INDEX(Articles!$1:$1048576,MATCH(E321,Articles!D:D,0),6)</f>
        <v>1</v>
      </c>
      <c r="C321" s="8" t="str">
        <f>INDEX(Articles!$1:$1048576,MATCH(E321,Articles!D:D,0),7)</f>
        <v/>
      </c>
      <c r="D321" s="28" t="str">
        <f>HYPERLINK(INDEX(Articles!$1:$1048576,MATCH(E321,Articles!D:D,0),24),"Lien")</f>
        <v>Lien</v>
      </c>
      <c r="E321" s="3" t="s">
        <v>2617</v>
      </c>
      <c r="F321" s="18" t="str">
        <f>INDEX(Articles!$1:$1048576,MATCH(E321,Articles!D:D,0),5)</f>
        <v>BBE Ø100 FEUILLES BLEUES</v>
      </c>
      <c r="G321" s="18" t="str">
        <f>INDEX(Articles!$1:$1048576,MATCH(E321,Articles!D:D,0),8)</f>
        <v>BOMBE</v>
      </c>
      <c r="H321" s="18" t="str">
        <f>INDEX(Articles!$1:$1048576,MATCH(E321,Articles!D:D,0),9)</f>
        <v>SPHERIQUE</v>
      </c>
      <c r="I321" s="8">
        <f>INDEX(Articles!$1:$1048576,MATCH(E321,Articles!D:D,0),10)</f>
        <v>100</v>
      </c>
      <c r="J321" s="18" t="str">
        <f>INDEX(Articles!$1:$1048576,MATCH(E321,Articles!D:D,0),11)</f>
        <v>PLEUREUR</v>
      </c>
      <c r="K321" s="18" t="str">
        <f>INDEX(Articles!$1:$1048576,MATCH(E321,Articles!D:D,0),12)</f>
        <v>BLEU</v>
      </c>
      <c r="L321" s="8" t="str">
        <f>INDEX(Articles!$1:$1048576,MATCH(E321,Articles!D:D,0),13)</f>
        <v>CN</v>
      </c>
      <c r="M321" s="8" t="str">
        <f>INDEX(Articles!$1:$1048576,MATCH(E321,Articles!D:D,0),14)</f>
        <v>F4</v>
      </c>
      <c r="N321" s="8" t="str">
        <f>INDEX(Articles!$1:$1048576,MATCH(E321,Articles!D:D,0),15)</f>
        <v>1.3G</v>
      </c>
      <c r="O321" s="8" t="str">
        <f>INDEX(Articles!$1:$1048576,MATCH(E321,Articles!D:D,0),16)</f>
        <v>1008-F4-69252664</v>
      </c>
      <c r="P321" s="8">
        <f>INDEX(Articles!$1:$1048576,MATCH(E321,Articles!D:D,0),17)*1000</f>
        <v>280</v>
      </c>
      <c r="Q321" s="8" t="str">
        <f>INDEX(Articles!$1:$1048576,MATCH(E321,Articles!D:D,0),18)</f>
        <v>3,5</v>
      </c>
      <c r="R321" s="8">
        <f>INDEX(Articles!$1:$1048576,MATCH(E321,Articles!D:D,0),19)</f>
        <v>100</v>
      </c>
      <c r="S321" s="2" t="str">
        <f>IF(INDEX('Unités CA'!$1:$1048576,MATCH(E321,'Unités CA'!D:D,0),5)=0,"",INDEX('Unités CA'!$1:$1048576,MATCH(E321,'Unités CA'!D:D,0),5))</f>
        <v>0030/CA</v>
      </c>
      <c r="T321" s="2" t="str">
        <f>IF(INDEX('Unités BTE'!$1:$1048576,MATCH(E321,'Unités CA'!D:D,0),5)=0,"",INDEX('Unités BTE'!$1:$1048576,MATCH(E321,'Unités CA'!D:D,0),5))</f>
        <v/>
      </c>
      <c r="U321" s="7">
        <f>IFERROR(INDEX('Prix PRO CA'!$1:$1048576,MATCH(E321,'Prix PRO CA'!D:D,0),10),"")</f>
        <v>256.93</v>
      </c>
      <c r="V321" s="7" t="str">
        <f>IFERROR(INDEX('Prix PRO CA'!$1:$1048576,MATCH(E321,'Prix PRO BTE'!D:D,0),10),"")</f>
        <v/>
      </c>
      <c r="W321" s="7">
        <f>+IFERROR(INDEX('Prix PRO PCS'!$1:$1048576,MATCH(E321,'Prix PRO PCS'!D:D,0),10),"")</f>
        <v>11.92</v>
      </c>
      <c r="X321" s="148" t="str">
        <f t="shared" si="23"/>
        <v>Oui</v>
      </c>
      <c r="Y321" s="24" t="str">
        <f>IFERROR(INDEX(LigneAchat!$1:$1048576,MATCH(E321,LigneAchat!D:D,0),5),"")</f>
        <v/>
      </c>
      <c r="Z321" s="22">
        <f>INDEX(Articles!$1:$1048576,MATCH(E321,Articles!D:D,0),21)</f>
        <v>475</v>
      </c>
      <c r="AA321" s="22">
        <f t="shared" ref="AA321:AA332" si="26">+Z321-AB321</f>
        <v>475</v>
      </c>
      <c r="AB321" s="22">
        <f>+INDEX(Articles!$1:$1048576,MATCH(E321,Articles!D:D,0),23)</f>
        <v>0</v>
      </c>
    </row>
    <row r="322" spans="2:28" ht="15.75">
      <c r="B322" s="8" t="str">
        <f>INDEX(Articles!$1:$1048576,MATCH(E322,Articles!D:D,0),6)</f>
        <v>1</v>
      </c>
      <c r="C322" s="8" t="str">
        <f>INDEX(Articles!$1:$1048576,MATCH(E322,Articles!D:D,0),7)</f>
        <v/>
      </c>
      <c r="D322" s="28" t="str">
        <f>HYPERLINK(INDEX(Articles!$1:$1048576,MATCH(E322,Articles!D:D,0),24),"Lien")</f>
        <v>Lien</v>
      </c>
      <c r="E322" s="3" t="s">
        <v>2620</v>
      </c>
      <c r="F322" s="18" t="str">
        <f>INDEX(Articles!$1:$1048576,MATCH(E322,Articles!D:D,0),5)</f>
        <v>BBE Ø100 FEUILLES VERTES</v>
      </c>
      <c r="G322" s="18" t="str">
        <f>INDEX(Articles!$1:$1048576,MATCH(E322,Articles!D:D,0),8)</f>
        <v>BOMBE</v>
      </c>
      <c r="H322" s="18" t="str">
        <f>INDEX(Articles!$1:$1048576,MATCH(E322,Articles!D:D,0),9)</f>
        <v>SPHERIQUE</v>
      </c>
      <c r="I322" s="8">
        <f>INDEX(Articles!$1:$1048576,MATCH(E322,Articles!D:D,0),10)</f>
        <v>100</v>
      </c>
      <c r="J322" s="18" t="str">
        <f>INDEX(Articles!$1:$1048576,MATCH(E322,Articles!D:D,0),11)</f>
        <v>PLEUREUR</v>
      </c>
      <c r="K322" s="18" t="str">
        <f>INDEX(Articles!$1:$1048576,MATCH(E322,Articles!D:D,0),12)</f>
        <v>VERT</v>
      </c>
      <c r="L322" s="8" t="str">
        <f>INDEX(Articles!$1:$1048576,MATCH(E322,Articles!D:D,0),13)</f>
        <v>CN</v>
      </c>
      <c r="M322" s="8" t="str">
        <f>INDEX(Articles!$1:$1048576,MATCH(E322,Articles!D:D,0),14)</f>
        <v>F4</v>
      </c>
      <c r="N322" s="8" t="str">
        <f>INDEX(Articles!$1:$1048576,MATCH(E322,Articles!D:D,0),15)</f>
        <v>1.3G</v>
      </c>
      <c r="O322" s="8" t="str">
        <f>INDEX(Articles!$1:$1048576,MATCH(E322,Articles!D:D,0),16)</f>
        <v>1008-F4-69252664</v>
      </c>
      <c r="P322" s="8">
        <f>INDEX(Articles!$1:$1048576,MATCH(E322,Articles!D:D,0),17)*1000</f>
        <v>280</v>
      </c>
      <c r="Q322" s="8" t="str">
        <f>INDEX(Articles!$1:$1048576,MATCH(E322,Articles!D:D,0),18)</f>
        <v>3,5</v>
      </c>
      <c r="R322" s="8">
        <f>INDEX(Articles!$1:$1048576,MATCH(E322,Articles!D:D,0),19)</f>
        <v>100</v>
      </c>
      <c r="S322" s="2" t="str">
        <f>IF(INDEX('Unités CA'!$1:$1048576,MATCH(E322,'Unités CA'!D:D,0),5)=0,"",INDEX('Unités CA'!$1:$1048576,MATCH(E322,'Unités CA'!D:D,0),5))</f>
        <v>0030/CA</v>
      </c>
      <c r="T322" s="2" t="str">
        <f>IF(INDEX('Unités BTE'!$1:$1048576,MATCH(E322,'Unités CA'!D:D,0),5)=0,"",INDEX('Unités BTE'!$1:$1048576,MATCH(E322,'Unités CA'!D:D,0),5))</f>
        <v/>
      </c>
      <c r="U322" s="7">
        <f>IFERROR(INDEX('Prix PRO CA'!$1:$1048576,MATCH(E322,'Prix PRO CA'!D:D,0),10),"")</f>
        <v>256.93</v>
      </c>
      <c r="V322" s="7" t="str">
        <f>IFERROR(INDEX('Prix PRO CA'!$1:$1048576,MATCH(E322,'Prix PRO BTE'!D:D,0),10),"")</f>
        <v/>
      </c>
      <c r="W322" s="7">
        <f>+IFERROR(INDEX('Prix PRO PCS'!$1:$1048576,MATCH(E322,'Prix PRO PCS'!D:D,0),10),"")</f>
        <v>11.92</v>
      </c>
      <c r="X322" s="148" t="str">
        <f t="shared" si="23"/>
        <v>Oui</v>
      </c>
      <c r="Y322" s="24" t="str">
        <f>IFERROR(INDEX(LigneAchat!$1:$1048576,MATCH(E322,LigneAchat!D:D,0),5),"")</f>
        <v/>
      </c>
      <c r="Z322" s="22">
        <f>INDEX(Articles!$1:$1048576,MATCH(E322,Articles!D:D,0),21)</f>
        <v>240</v>
      </c>
      <c r="AA322" s="22">
        <f t="shared" si="26"/>
        <v>240</v>
      </c>
      <c r="AB322" s="22">
        <f>+INDEX(Articles!$1:$1048576,MATCH(E322,Articles!D:D,0),23)</f>
        <v>0</v>
      </c>
    </row>
    <row r="323" spans="2:28" ht="15.75">
      <c r="B323" s="8" t="str">
        <f>INDEX(Articles!$1:$1048576,MATCH(E323,Articles!D:D,0),6)</f>
        <v>1</v>
      </c>
      <c r="C323" s="8" t="str">
        <f>INDEX(Articles!$1:$1048576,MATCH(E323,Articles!D:D,0),7)</f>
        <v/>
      </c>
      <c r="D323" s="28" t="str">
        <f>HYPERLINK(INDEX(Articles!$1:$1048576,MATCH(E323,Articles!D:D,0),24),"Lien")</f>
        <v>Lien</v>
      </c>
      <c r="E323" s="3" t="s">
        <v>2623</v>
      </c>
      <c r="F323" s="18" t="str">
        <f>INDEX(Articles!$1:$1048576,MATCH(E323,Articles!D:D,0),5)</f>
        <v>BBE Ø100 FEUILLES ROUGES</v>
      </c>
      <c r="G323" s="18" t="str">
        <f>INDEX(Articles!$1:$1048576,MATCH(E323,Articles!D:D,0),8)</f>
        <v>BOMBE</v>
      </c>
      <c r="H323" s="18" t="str">
        <f>INDEX(Articles!$1:$1048576,MATCH(E323,Articles!D:D,0),9)</f>
        <v>SPHERIQUE</v>
      </c>
      <c r="I323" s="8">
        <f>INDEX(Articles!$1:$1048576,MATCH(E323,Articles!D:D,0),10)</f>
        <v>100</v>
      </c>
      <c r="J323" s="18" t="str">
        <f>INDEX(Articles!$1:$1048576,MATCH(E323,Articles!D:D,0),11)</f>
        <v>PLEUREUR</v>
      </c>
      <c r="K323" s="18" t="str">
        <f>INDEX(Articles!$1:$1048576,MATCH(E323,Articles!D:D,0),12)</f>
        <v>ROUGE</v>
      </c>
      <c r="L323" s="8" t="str">
        <f>INDEX(Articles!$1:$1048576,MATCH(E323,Articles!D:D,0),13)</f>
        <v>CN</v>
      </c>
      <c r="M323" s="8" t="str">
        <f>INDEX(Articles!$1:$1048576,MATCH(E323,Articles!D:D,0),14)</f>
        <v>F4</v>
      </c>
      <c r="N323" s="8" t="str">
        <f>INDEX(Articles!$1:$1048576,MATCH(E323,Articles!D:D,0),15)</f>
        <v>1.3G</v>
      </c>
      <c r="O323" s="8" t="str">
        <f>INDEX(Articles!$1:$1048576,MATCH(E323,Articles!D:D,0),16)</f>
        <v>1008-F4-69252664</v>
      </c>
      <c r="P323" s="8">
        <f>INDEX(Articles!$1:$1048576,MATCH(E323,Articles!D:D,0),17)*1000</f>
        <v>280</v>
      </c>
      <c r="Q323" s="8" t="str">
        <f>INDEX(Articles!$1:$1048576,MATCH(E323,Articles!D:D,0),18)</f>
        <v>3,5</v>
      </c>
      <c r="R323" s="8">
        <f>INDEX(Articles!$1:$1048576,MATCH(E323,Articles!D:D,0),19)</f>
        <v>100</v>
      </c>
      <c r="S323" s="2" t="str">
        <f>IF(INDEX('Unités CA'!$1:$1048576,MATCH(E323,'Unités CA'!D:D,0),5)=0,"",INDEX('Unités CA'!$1:$1048576,MATCH(E323,'Unités CA'!D:D,0),5))</f>
        <v>0030/CA</v>
      </c>
      <c r="T323" s="2" t="str">
        <f>IF(INDEX('Unités BTE'!$1:$1048576,MATCH(E323,'Unités CA'!D:D,0),5)=0,"",INDEX('Unités BTE'!$1:$1048576,MATCH(E323,'Unités CA'!D:D,0),5))</f>
        <v/>
      </c>
      <c r="U323" s="7">
        <f>IFERROR(INDEX('Prix PRO CA'!$1:$1048576,MATCH(E323,'Prix PRO CA'!D:D,0),10),"")</f>
        <v>256.93</v>
      </c>
      <c r="V323" s="7" t="str">
        <f>IFERROR(INDEX('Prix PRO CA'!$1:$1048576,MATCH(E323,'Prix PRO BTE'!D:D,0),10),"")</f>
        <v/>
      </c>
      <c r="W323" s="7">
        <f>+IFERROR(INDEX('Prix PRO PCS'!$1:$1048576,MATCH(E323,'Prix PRO PCS'!D:D,0),10),"")</f>
        <v>11.92</v>
      </c>
      <c r="X323" s="148" t="str">
        <f t="shared" si="23"/>
        <v>Oui</v>
      </c>
      <c r="Y323" s="24" t="str">
        <f>IFERROR(INDEX(LigneAchat!$1:$1048576,MATCH(E323,LigneAchat!D:D,0),5),"")</f>
        <v/>
      </c>
      <c r="Z323" s="22">
        <f>INDEX(Articles!$1:$1048576,MATCH(E323,Articles!D:D,0),21)</f>
        <v>455</v>
      </c>
      <c r="AA323" s="22">
        <f t="shared" si="26"/>
        <v>455</v>
      </c>
      <c r="AB323" s="22">
        <f>+INDEX(Articles!$1:$1048576,MATCH(E323,Articles!D:D,0),23)</f>
        <v>0</v>
      </c>
    </row>
    <row r="324" spans="2:28" ht="15.75">
      <c r="B324" s="8" t="str">
        <f>INDEX(Articles!$1:$1048576,MATCH(E324,Articles!D:D,0),6)</f>
        <v>1</v>
      </c>
      <c r="C324" s="8" t="str">
        <f>INDEX(Articles!$1:$1048576,MATCH(E324,Articles!D:D,0),7)</f>
        <v/>
      </c>
      <c r="D324" s="28" t="str">
        <f>HYPERLINK(INDEX(Articles!$1:$1048576,MATCH(E324,Articles!D:D,0),24),"Lien")</f>
        <v>Lien</v>
      </c>
      <c r="E324" s="3" t="s">
        <v>2626</v>
      </c>
      <c r="F324" s="18" t="str">
        <f>INDEX(Articles!$1:$1048576,MATCH(E324,Articles!D:D,0),5)</f>
        <v>BBE Ø100 FEUILLES MULTICOLORES</v>
      </c>
      <c r="G324" s="18" t="str">
        <f>INDEX(Articles!$1:$1048576,MATCH(E324,Articles!D:D,0),8)</f>
        <v>BOMBE</v>
      </c>
      <c r="H324" s="18" t="str">
        <f>INDEX(Articles!$1:$1048576,MATCH(E324,Articles!D:D,0),9)</f>
        <v>SPHERIQUE</v>
      </c>
      <c r="I324" s="8">
        <f>INDEX(Articles!$1:$1048576,MATCH(E324,Articles!D:D,0),10)</f>
        <v>100</v>
      </c>
      <c r="J324" s="18" t="str">
        <f>INDEX(Articles!$1:$1048576,MATCH(E324,Articles!D:D,0),11)</f>
        <v>PLEUREUR</v>
      </c>
      <c r="K324" s="18" t="str">
        <f>INDEX(Articles!$1:$1048576,MATCH(E324,Articles!D:D,0),12)</f>
        <v>MULTICOLORE</v>
      </c>
      <c r="L324" s="8" t="str">
        <f>INDEX(Articles!$1:$1048576,MATCH(E324,Articles!D:D,0),13)</f>
        <v>CN</v>
      </c>
      <c r="M324" s="8" t="str">
        <f>INDEX(Articles!$1:$1048576,MATCH(E324,Articles!D:D,0),14)</f>
        <v>F4</v>
      </c>
      <c r="N324" s="8" t="str">
        <f>INDEX(Articles!$1:$1048576,MATCH(E324,Articles!D:D,0),15)</f>
        <v>1.3G</v>
      </c>
      <c r="O324" s="8" t="str">
        <f>INDEX(Articles!$1:$1048576,MATCH(E324,Articles!D:D,0),16)</f>
        <v>1008-F4-69252664</v>
      </c>
      <c r="P324" s="8">
        <f>INDEX(Articles!$1:$1048576,MATCH(E324,Articles!D:D,0),17)*1000</f>
        <v>280</v>
      </c>
      <c r="Q324" s="8" t="str">
        <f>INDEX(Articles!$1:$1048576,MATCH(E324,Articles!D:D,0),18)</f>
        <v>3,5</v>
      </c>
      <c r="R324" s="8">
        <f>INDEX(Articles!$1:$1048576,MATCH(E324,Articles!D:D,0),19)</f>
        <v>100</v>
      </c>
      <c r="S324" s="2" t="str">
        <f>IF(INDEX('Unités CA'!$1:$1048576,MATCH(E324,'Unités CA'!D:D,0),5)=0,"",INDEX('Unités CA'!$1:$1048576,MATCH(E324,'Unités CA'!D:D,0),5))</f>
        <v>0030/CA</v>
      </c>
      <c r="T324" s="2" t="str">
        <f>IF(INDEX('Unités BTE'!$1:$1048576,MATCH(E324,'Unités CA'!D:D,0),5)=0,"",INDEX('Unités BTE'!$1:$1048576,MATCH(E324,'Unités CA'!D:D,0),5))</f>
        <v/>
      </c>
      <c r="U324" s="7">
        <f>IFERROR(INDEX('Prix PRO CA'!$1:$1048576,MATCH(E324,'Prix PRO CA'!D:D,0),10),"")</f>
        <v>256.93</v>
      </c>
      <c r="V324" s="7" t="str">
        <f>IFERROR(INDEX('Prix PRO CA'!$1:$1048576,MATCH(E324,'Prix PRO BTE'!D:D,0),10),"")</f>
        <v/>
      </c>
      <c r="W324" s="7">
        <f>+IFERROR(INDEX('Prix PRO PCS'!$1:$1048576,MATCH(E324,'Prix PRO PCS'!D:D,0),10),"")</f>
        <v>11.92</v>
      </c>
      <c r="X324" s="148" t="str">
        <f t="shared" si="23"/>
        <v>Oui</v>
      </c>
      <c r="Y324" s="24" t="str">
        <f>IFERROR(INDEX(LigneAchat!$1:$1048576,MATCH(E324,LigneAchat!D:D,0),5),"")</f>
        <v/>
      </c>
      <c r="Z324" s="22">
        <f>INDEX(Articles!$1:$1048576,MATCH(E324,Articles!D:D,0),21)</f>
        <v>171</v>
      </c>
      <c r="AA324" s="22">
        <f t="shared" si="26"/>
        <v>171</v>
      </c>
      <c r="AB324" s="22">
        <f>+INDEX(Articles!$1:$1048576,MATCH(E324,Articles!D:D,0),23)</f>
        <v>0</v>
      </c>
    </row>
    <row r="325" spans="2:28" ht="15.75">
      <c r="B325" s="8" t="str">
        <f>INDEX(Articles!$1:$1048576,MATCH(E325,Articles!D:D,0),6)</f>
        <v>1</v>
      </c>
      <c r="C325" s="8" t="str">
        <f>INDEX(Articles!$1:$1048576,MATCH(E325,Articles!D:D,0),7)</f>
        <v/>
      </c>
      <c r="D325" s="28" t="str">
        <f>HYPERLINK(INDEX(Articles!$1:$1048576,MATCH(E325,Articles!D:D,0),24),"Lien")</f>
        <v>Lien</v>
      </c>
      <c r="E325" s="3" t="s">
        <v>2629</v>
      </c>
      <c r="F325" s="18" t="str">
        <f>INDEX(Articles!$1:$1048576,MATCH(E325,Articles!D:D,0),5)</f>
        <v>BBE Ø100 FEUILLES ARGENT</v>
      </c>
      <c r="G325" s="18" t="str">
        <f>INDEX(Articles!$1:$1048576,MATCH(E325,Articles!D:D,0),8)</f>
        <v>BOMBE</v>
      </c>
      <c r="H325" s="18" t="str">
        <f>INDEX(Articles!$1:$1048576,MATCH(E325,Articles!D:D,0),9)</f>
        <v>SPHERIQUE</v>
      </c>
      <c r="I325" s="8">
        <f>INDEX(Articles!$1:$1048576,MATCH(E325,Articles!D:D,0),10)</f>
        <v>100</v>
      </c>
      <c r="J325" s="18" t="str">
        <f>INDEX(Articles!$1:$1048576,MATCH(E325,Articles!D:D,0),11)</f>
        <v>PLEUREUR</v>
      </c>
      <c r="K325" s="18" t="str">
        <f>INDEX(Articles!$1:$1048576,MATCH(E325,Articles!D:D,0),12)</f>
        <v>ARGENT</v>
      </c>
      <c r="L325" s="8" t="str">
        <f>INDEX(Articles!$1:$1048576,MATCH(E325,Articles!D:D,0),13)</f>
        <v>CN</v>
      </c>
      <c r="M325" s="8" t="str">
        <f>INDEX(Articles!$1:$1048576,MATCH(E325,Articles!D:D,0),14)</f>
        <v>F4</v>
      </c>
      <c r="N325" s="8" t="str">
        <f>INDEX(Articles!$1:$1048576,MATCH(E325,Articles!D:D,0),15)</f>
        <v>1.3G</v>
      </c>
      <c r="O325" s="8" t="str">
        <f>INDEX(Articles!$1:$1048576,MATCH(E325,Articles!D:D,0),16)</f>
        <v>1008-F4-69252664</v>
      </c>
      <c r="P325" s="8">
        <f>INDEX(Articles!$1:$1048576,MATCH(E325,Articles!D:D,0),17)*1000</f>
        <v>280</v>
      </c>
      <c r="Q325" s="8" t="str">
        <f>INDEX(Articles!$1:$1048576,MATCH(E325,Articles!D:D,0),18)</f>
        <v>3,5</v>
      </c>
      <c r="R325" s="8">
        <f>INDEX(Articles!$1:$1048576,MATCH(E325,Articles!D:D,0),19)</f>
        <v>100</v>
      </c>
      <c r="S325" s="2" t="str">
        <f>IF(INDEX('Unités CA'!$1:$1048576,MATCH(E325,'Unités CA'!D:D,0),5)=0,"",INDEX('Unités CA'!$1:$1048576,MATCH(E325,'Unités CA'!D:D,0),5))</f>
        <v>0030/CA</v>
      </c>
      <c r="T325" s="2" t="str">
        <f>IF(INDEX('Unités BTE'!$1:$1048576,MATCH(E325,'Unités CA'!D:D,0),5)=0,"",INDEX('Unités BTE'!$1:$1048576,MATCH(E325,'Unités CA'!D:D,0),5))</f>
        <v/>
      </c>
      <c r="U325" s="7">
        <f>IFERROR(INDEX('Prix PRO CA'!$1:$1048576,MATCH(E325,'Prix PRO CA'!D:D,0),10),"")</f>
        <v>256.93</v>
      </c>
      <c r="V325" s="7" t="str">
        <f>IFERROR(INDEX('Prix PRO CA'!$1:$1048576,MATCH(E325,'Prix PRO BTE'!D:D,0),10),"")</f>
        <v/>
      </c>
      <c r="W325" s="7">
        <f>+IFERROR(INDEX('Prix PRO PCS'!$1:$1048576,MATCH(E325,'Prix PRO PCS'!D:D,0),10),"")</f>
        <v>11.92</v>
      </c>
      <c r="X325" s="148" t="str">
        <f t="shared" si="23"/>
        <v>Oui</v>
      </c>
      <c r="Y325" s="24" t="str">
        <f>IFERROR(INDEX(LigneAchat!$1:$1048576,MATCH(E325,LigneAchat!D:D,0),5),"")</f>
        <v/>
      </c>
      <c r="Z325" s="22">
        <f>INDEX(Articles!$1:$1048576,MATCH(E325,Articles!D:D,0),21)</f>
        <v>216</v>
      </c>
      <c r="AA325" s="22">
        <f t="shared" si="26"/>
        <v>216</v>
      </c>
      <c r="AB325" s="22">
        <f>+INDEX(Articles!$1:$1048576,MATCH(E325,Articles!D:D,0),23)</f>
        <v>0</v>
      </c>
    </row>
    <row r="326" spans="2:28" s="87" customFormat="1" ht="30" customHeight="1">
      <c r="B326" s="2" t="str">
        <f>INDEX(Articles!$1:$1048576,MATCH(E326,Articles!D:D,0),6)</f>
        <v>1</v>
      </c>
      <c r="C326" s="2" t="str">
        <f>INDEX(Articles!$1:$1048576,MATCH(E326,Articles!D:D,0),7)</f>
        <v/>
      </c>
      <c r="D326" s="88" t="str">
        <f>HYPERLINK(INDEX(Articles!$1:$1048576,MATCH(E326,Articles!D:D,0),24),"Lien")</f>
        <v>Lien</v>
      </c>
      <c r="E326" s="92" t="s">
        <v>1626</v>
      </c>
      <c r="F326" s="9" t="str">
        <f>INDEX(Articles!$1:$1048576,MATCH(E326,Articles!D:D,0),5)</f>
        <v>PAF Ø100 SCINTILLANT OR</v>
      </c>
      <c r="G326" s="9" t="str">
        <f>INDEX(Articles!$1:$1048576,MATCH(E326,Articles!D:D,0),8)</f>
        <v>BOMBE</v>
      </c>
      <c r="H326" s="9" t="str">
        <f>INDEX(Articles!$1:$1048576,MATCH(E326,Articles!D:D,0),9)</f>
        <v>POT A FEU</v>
      </c>
      <c r="I326" s="2">
        <f>INDEX(Articles!$1:$1048576,MATCH(E326,Articles!D:D,0),10)</f>
        <v>100</v>
      </c>
      <c r="J326" s="9" t="str">
        <f>INDEX(Articles!$1:$1048576,MATCH(E326,Articles!D:D,0),11)</f>
        <v>CLIGNO</v>
      </c>
      <c r="K326" s="9" t="str">
        <f>INDEX(Articles!$1:$1048576,MATCH(E326,Articles!D:D,0),12)</f>
        <v>OR</v>
      </c>
      <c r="L326" s="2" t="str">
        <f>INDEX(Articles!$1:$1048576,MATCH(E326,Articles!D:D,0),13)</f>
        <v>EU</v>
      </c>
      <c r="M326" s="2" t="str">
        <f>INDEX(Articles!$1:$1048576,MATCH(E326,Articles!D:D,0),14)</f>
        <v>F4</v>
      </c>
      <c r="N326" s="2" t="str">
        <f>INDEX(Articles!$1:$1048576,MATCH(E326,Articles!D:D,0),15)</f>
        <v>1.3G</v>
      </c>
      <c r="O326" s="2" t="str">
        <f>INDEX(Articles!$1:$1048576,MATCH(E326,Articles!D:D,0),16)</f>
        <v>0589-F4-0061</v>
      </c>
      <c r="P326" s="2">
        <f>INDEX(Articles!$1:$1048576,MATCH(E326,Articles!D:D,0),17)*1000</f>
        <v>355</v>
      </c>
      <c r="Q326" s="2" t="str">
        <f>INDEX(Articles!$1:$1048576,MATCH(E326,Articles!D:D,0),18)</f>
        <v>2</v>
      </c>
      <c r="R326" s="2">
        <f>INDEX(Articles!$1:$1048576,MATCH(E326,Articles!D:D,0),19)</f>
        <v>100</v>
      </c>
      <c r="S326" s="2" t="str">
        <f>IF(INDEX('Unités CA'!$1:$1048576,MATCH(E326,'Unités CA'!D:D,0),5)=0,"",INDEX('Unités CA'!$1:$1048576,MATCH(E326,'Unités CA'!D:D,0),5))</f>
        <v>0027/CA</v>
      </c>
      <c r="T326" s="2" t="str">
        <f>IF(INDEX('Unités BTE'!$1:$1048576,MATCH(E326,'Unités CA'!D:D,0),5)=0,"",INDEX('Unités BTE'!$1:$1048576,MATCH(E326,'Unités CA'!D:D,0),5))</f>
        <v/>
      </c>
      <c r="U326" s="87">
        <f>IFERROR(INDEX('Prix PRO CA'!$1:$1048576,MATCH(E326,'Prix PRO CA'!D:D,0),10),"")</f>
        <v>459.28</v>
      </c>
      <c r="V326" s="87" t="str">
        <f>IFERROR(INDEX('Prix PRO CA'!$1:$1048576,MATCH(E326,'Prix PRO BTE'!D:D,0),10),"")</f>
        <v/>
      </c>
      <c r="W326" s="87">
        <f>+IFERROR(INDEX('Prix PRO PCS'!$1:$1048576,MATCH(E326,'Prix PRO PCS'!D:D,0),10),"")</f>
        <v>20.8</v>
      </c>
      <c r="X326" s="148" t="str">
        <f t="shared" si="23"/>
        <v>Oui</v>
      </c>
      <c r="Y326" s="89" t="str">
        <f>IFERROR(INDEX(LigneAchat!$1:$1048576,MATCH(E326,LigneAchat!D:D,0),5),"")</f>
        <v/>
      </c>
      <c r="Z326" s="90">
        <f>INDEX(Articles!$1:$1048576,MATCH(E326,Articles!D:D,0),21)</f>
        <v>90</v>
      </c>
      <c r="AA326" s="90">
        <f>+Z326-AB326</f>
        <v>90</v>
      </c>
      <c r="AB326" s="90">
        <f>+INDEX(Articles!$1:$1048576,MATCH(E326,Articles!D:D,0),23)</f>
        <v>0</v>
      </c>
    </row>
    <row r="327" spans="2:28" ht="15.75">
      <c r="B327" s="8" t="str">
        <f>INDEX(Articles!$1:$1048576,MATCH(E327,Articles!D:D,0),6)</f>
        <v>1</v>
      </c>
      <c r="C327" s="8" t="str">
        <f>INDEX(Articles!$1:$1048576,MATCH(E327,Articles!D:D,0),7)</f>
        <v/>
      </c>
      <c r="D327" s="28" t="str">
        <f>HYPERLINK(INDEX(Articles!$1:$1048576,MATCH(E327,Articles!D:D,0),24),"Lien")</f>
        <v>Lien</v>
      </c>
      <c r="E327" s="3" t="s">
        <v>1620</v>
      </c>
      <c r="F327" s="18" t="str">
        <f>INDEX(Articles!$1:$1048576,MATCH(E327,Articles!D:D,0),5)</f>
        <v>PAF Ø100 PLUIE ARGENT</v>
      </c>
      <c r="G327" s="18" t="str">
        <f>INDEX(Articles!$1:$1048576,MATCH(E327,Articles!D:D,0),8)</f>
        <v>BOMBE</v>
      </c>
      <c r="H327" s="18" t="str">
        <f>INDEX(Articles!$1:$1048576,MATCH(E327,Articles!D:D,0),9)</f>
        <v>POT A FEU</v>
      </c>
      <c r="I327" s="8">
        <f>INDEX(Articles!$1:$1048576,MATCH(E327,Articles!D:D,0),10)</f>
        <v>100</v>
      </c>
      <c r="J327" s="18" t="str">
        <f>INDEX(Articles!$1:$1048576,MATCH(E327,Articles!D:D,0),11)</f>
        <v>PLEUREUR</v>
      </c>
      <c r="K327" s="18" t="str">
        <f>INDEX(Articles!$1:$1048576,MATCH(E327,Articles!D:D,0),12)</f>
        <v>ARGENT</v>
      </c>
      <c r="L327" s="8" t="str">
        <f>INDEX(Articles!$1:$1048576,MATCH(E327,Articles!D:D,0),13)</f>
        <v>EU</v>
      </c>
      <c r="M327" s="8" t="str">
        <f>INDEX(Articles!$1:$1048576,MATCH(E327,Articles!D:D,0),14)</f>
        <v>F4</v>
      </c>
      <c r="N327" s="8" t="str">
        <f>INDEX(Articles!$1:$1048576,MATCH(E327,Articles!D:D,0),15)</f>
        <v>1.3G</v>
      </c>
      <c r="O327" s="8" t="str">
        <f>INDEX(Articles!$1:$1048576,MATCH(E327,Articles!D:D,0),16)</f>
        <v>0589-F4-0061</v>
      </c>
      <c r="P327" s="8">
        <f>INDEX(Articles!$1:$1048576,MATCH(E327,Articles!D:D,0),17)*1000</f>
        <v>355</v>
      </c>
      <c r="Q327" s="8" t="str">
        <f>INDEX(Articles!$1:$1048576,MATCH(E327,Articles!D:D,0),18)</f>
        <v>2</v>
      </c>
      <c r="R327" s="8">
        <f>INDEX(Articles!$1:$1048576,MATCH(E327,Articles!D:D,0),19)</f>
        <v>100</v>
      </c>
      <c r="S327" s="2" t="str">
        <f>IF(INDEX('Unités CA'!$1:$1048576,MATCH(E327,'Unités CA'!D:D,0),5)=0,"",INDEX('Unités CA'!$1:$1048576,MATCH(E327,'Unités CA'!D:D,0),5))</f>
        <v>0027/CA</v>
      </c>
      <c r="T327" s="2" t="str">
        <f>IF(INDEX('Unités BTE'!$1:$1048576,MATCH(E327,'Unités CA'!D:D,0),5)=0,"",INDEX('Unités BTE'!$1:$1048576,MATCH(E327,'Unités CA'!D:D,0),5))</f>
        <v/>
      </c>
      <c r="U327" s="7">
        <f>IFERROR(INDEX('Prix PRO CA'!$1:$1048576,MATCH(E327,'Prix PRO CA'!D:D,0),10),"")</f>
        <v>459.28</v>
      </c>
      <c r="V327" s="7" t="str">
        <f>IFERROR(INDEX('Prix PRO CA'!$1:$1048576,MATCH(E327,'Prix PRO BTE'!D:D,0),10),"")</f>
        <v/>
      </c>
      <c r="W327" s="7">
        <f>+IFERROR(INDEX('Prix PRO PCS'!$1:$1048576,MATCH(E327,'Prix PRO PCS'!D:D,0),10),"")</f>
        <v>20.8</v>
      </c>
      <c r="X327" s="148" t="str">
        <f t="shared" si="23"/>
        <v>Oui</v>
      </c>
      <c r="Y327" s="24">
        <f>IFERROR(INDEX(LigneAchat!$1:$1048576,MATCH(E327,LigneAchat!D:D,0),5),"")</f>
        <v>44301</v>
      </c>
      <c r="Z327" s="22">
        <f>INDEX(Articles!$1:$1048576,MATCH(E327,Articles!D:D,0),21)</f>
        <v>22</v>
      </c>
      <c r="AA327" s="22">
        <f>+Z327-AB327</f>
        <v>22</v>
      </c>
      <c r="AB327" s="22">
        <f>+INDEX(Articles!$1:$1048576,MATCH(E327,Articles!D:D,0),23)</f>
        <v>0</v>
      </c>
    </row>
    <row r="328" spans="2:28" ht="15.75">
      <c r="B328" s="8" t="str">
        <f>INDEX(Articles!$1:$1048576,MATCH(E328,Articles!D:D,0),6)</f>
        <v>1</v>
      </c>
      <c r="C328" s="8" t="str">
        <f>INDEX(Articles!$1:$1048576,MATCH(E328,Articles!D:D,0),7)</f>
        <v/>
      </c>
      <c r="D328" s="28" t="str">
        <f>HYPERLINK(INDEX(Articles!$1:$1048576,MATCH(E328,Articles!D:D,0),24),"Lien")</f>
        <v>Lien</v>
      </c>
      <c r="E328" s="3" t="s">
        <v>1613</v>
      </c>
      <c r="F328" s="18" t="str">
        <f>INDEX(Articles!$1:$1048576,MATCH(E328,Articles!D:D,0),5)</f>
        <v>PAF Ø100 BLEU</v>
      </c>
      <c r="G328" s="18" t="str">
        <f>INDEX(Articles!$1:$1048576,MATCH(E328,Articles!D:D,0),8)</f>
        <v>BOMBE</v>
      </c>
      <c r="H328" s="18" t="str">
        <f>INDEX(Articles!$1:$1048576,MATCH(E328,Articles!D:D,0),9)</f>
        <v>POT A FEU</v>
      </c>
      <c r="I328" s="8">
        <f>INDEX(Articles!$1:$1048576,MATCH(E328,Articles!D:D,0),10)</f>
        <v>100</v>
      </c>
      <c r="J328" s="18" t="str">
        <f>INDEX(Articles!$1:$1048576,MATCH(E328,Articles!D:D,0),11)</f>
        <v>POT A FEU</v>
      </c>
      <c r="K328" s="18" t="str">
        <f>INDEX(Articles!$1:$1048576,MATCH(E328,Articles!D:D,0),12)</f>
        <v>BLEU</v>
      </c>
      <c r="L328" s="8" t="str">
        <f>INDEX(Articles!$1:$1048576,MATCH(E328,Articles!D:D,0),13)</f>
        <v>EU</v>
      </c>
      <c r="M328" s="8" t="str">
        <f>INDEX(Articles!$1:$1048576,MATCH(E328,Articles!D:D,0),14)</f>
        <v>F4</v>
      </c>
      <c r="N328" s="8" t="str">
        <f>INDEX(Articles!$1:$1048576,MATCH(E328,Articles!D:D,0),15)</f>
        <v>1.3G</v>
      </c>
      <c r="O328" s="8" t="str">
        <f>INDEX(Articles!$1:$1048576,MATCH(E328,Articles!D:D,0),16)</f>
        <v>0589-F4-0061</v>
      </c>
      <c r="P328" s="8">
        <f>INDEX(Articles!$1:$1048576,MATCH(E328,Articles!D:D,0),17)*1000</f>
        <v>355</v>
      </c>
      <c r="Q328" s="8" t="str">
        <f>INDEX(Articles!$1:$1048576,MATCH(E328,Articles!D:D,0),18)</f>
        <v>2</v>
      </c>
      <c r="R328" s="8">
        <f>INDEX(Articles!$1:$1048576,MATCH(E328,Articles!D:D,0),19)</f>
        <v>100</v>
      </c>
      <c r="S328" s="2" t="str">
        <f>IF(INDEX('Unités CA'!$1:$1048576,MATCH(E328,'Unités CA'!D:D,0),5)=0,"",INDEX('Unités CA'!$1:$1048576,MATCH(E328,'Unités CA'!D:D,0),5))</f>
        <v>0027/CA</v>
      </c>
      <c r="T328" s="2" t="str">
        <f>IF(INDEX('Unités BTE'!$1:$1048576,MATCH(E328,'Unités CA'!D:D,0),5)=0,"",INDEX('Unités BTE'!$1:$1048576,MATCH(E328,'Unités CA'!D:D,0),5))</f>
        <v/>
      </c>
      <c r="U328" s="7">
        <f>IFERROR(INDEX('Prix PRO CA'!$1:$1048576,MATCH(E328,'Prix PRO CA'!D:D,0),10),"")</f>
        <v>459.28</v>
      </c>
      <c r="V328" s="7" t="str">
        <f>IFERROR(INDEX('Prix PRO CA'!$1:$1048576,MATCH(E328,'Prix PRO BTE'!D:D,0),10),"")</f>
        <v/>
      </c>
      <c r="W328" s="7">
        <f>+IFERROR(INDEX('Prix PRO PCS'!$1:$1048576,MATCH(E328,'Prix PRO PCS'!D:D,0),10),"")</f>
        <v>20.8</v>
      </c>
      <c r="X328" s="148" t="str">
        <f t="shared" si="23"/>
        <v>Oui</v>
      </c>
      <c r="Y328" s="24" t="str">
        <f>IFERROR(INDEX(LigneAchat!$1:$1048576,MATCH(E328,LigneAchat!D:D,0),5),"")</f>
        <v/>
      </c>
      <c r="Z328" s="22">
        <f>INDEX(Articles!$1:$1048576,MATCH(E328,Articles!D:D,0),21)</f>
        <v>118</v>
      </c>
      <c r="AA328" s="22">
        <f>+Z328-AB328</f>
        <v>117</v>
      </c>
      <c r="AB328" s="22">
        <f>+INDEX(Articles!$1:$1048576,MATCH(E328,Articles!D:D,0),23)</f>
        <v>1</v>
      </c>
    </row>
    <row r="329" spans="2:28" ht="15.75">
      <c r="B329" s="8" t="str">
        <f>INDEX(Articles!$1:$1048576,MATCH(E329,Articles!D:D,0),6)</f>
        <v>1</v>
      </c>
      <c r="C329" s="8" t="str">
        <f>INDEX(Articles!$1:$1048576,MATCH(E329,Articles!D:D,0),7)</f>
        <v/>
      </c>
      <c r="D329" s="28" t="str">
        <f>HYPERLINK(INDEX(Articles!$1:$1048576,MATCH(E329,Articles!D:D,0),24),"Lien")</f>
        <v>Lien</v>
      </c>
      <c r="E329" s="3" t="s">
        <v>1617</v>
      </c>
      <c r="F329" s="18" t="str">
        <f>INDEX(Articles!$1:$1048576,MATCH(E329,Articles!D:D,0),5)</f>
        <v>PAF Ø100 BLANC</v>
      </c>
      <c r="G329" s="18" t="str">
        <f>INDEX(Articles!$1:$1048576,MATCH(E329,Articles!D:D,0),8)</f>
        <v>BOMBE</v>
      </c>
      <c r="H329" s="18" t="str">
        <f>INDEX(Articles!$1:$1048576,MATCH(E329,Articles!D:D,0),9)</f>
        <v>POT A FEU</v>
      </c>
      <c r="I329" s="8">
        <f>INDEX(Articles!$1:$1048576,MATCH(E329,Articles!D:D,0),10)</f>
        <v>100</v>
      </c>
      <c r="J329" s="18" t="str">
        <f>INDEX(Articles!$1:$1048576,MATCH(E329,Articles!D:D,0),11)</f>
        <v>POT A FEU</v>
      </c>
      <c r="K329" s="18" t="str">
        <f>INDEX(Articles!$1:$1048576,MATCH(E329,Articles!D:D,0),12)</f>
        <v>BLANC</v>
      </c>
      <c r="L329" s="8" t="str">
        <f>INDEX(Articles!$1:$1048576,MATCH(E329,Articles!D:D,0),13)</f>
        <v>EU</v>
      </c>
      <c r="M329" s="8" t="str">
        <f>INDEX(Articles!$1:$1048576,MATCH(E329,Articles!D:D,0),14)</f>
        <v>F4</v>
      </c>
      <c r="N329" s="8" t="str">
        <f>INDEX(Articles!$1:$1048576,MATCH(E329,Articles!D:D,0),15)</f>
        <v>1.3G</v>
      </c>
      <c r="O329" s="8" t="str">
        <f>INDEX(Articles!$1:$1048576,MATCH(E329,Articles!D:D,0),16)</f>
        <v>0589-F4-0061</v>
      </c>
      <c r="P329" s="8">
        <f>INDEX(Articles!$1:$1048576,MATCH(E329,Articles!D:D,0),17)*1000</f>
        <v>355</v>
      </c>
      <c r="Q329" s="8" t="str">
        <f>INDEX(Articles!$1:$1048576,MATCH(E329,Articles!D:D,0),18)</f>
        <v>2</v>
      </c>
      <c r="R329" s="8">
        <f>INDEX(Articles!$1:$1048576,MATCH(E329,Articles!D:D,0),19)</f>
        <v>100</v>
      </c>
      <c r="S329" s="2" t="str">
        <f>IF(INDEX('Unités CA'!$1:$1048576,MATCH(E329,'Unités CA'!D:D,0),5)=0,"",INDEX('Unités CA'!$1:$1048576,MATCH(E329,'Unités CA'!D:D,0),5))</f>
        <v>0027/CA</v>
      </c>
      <c r="T329" s="2" t="str">
        <f>IF(INDEX('Unités BTE'!$1:$1048576,MATCH(E329,'Unités CA'!D:D,0),5)=0,"",INDEX('Unités BTE'!$1:$1048576,MATCH(E329,'Unités CA'!D:D,0),5))</f>
        <v/>
      </c>
      <c r="U329" s="7">
        <f>IFERROR(INDEX('Prix PRO CA'!$1:$1048576,MATCH(E329,'Prix PRO CA'!D:D,0),10),"")</f>
        <v>459.28</v>
      </c>
      <c r="V329" s="7" t="str">
        <f>IFERROR(INDEX('Prix PRO CA'!$1:$1048576,MATCH(E329,'Prix PRO BTE'!D:D,0),10),"")</f>
        <v/>
      </c>
      <c r="W329" s="7">
        <f>+IFERROR(INDEX('Prix PRO PCS'!$1:$1048576,MATCH(E329,'Prix PRO PCS'!D:D,0),10),"")</f>
        <v>20.8</v>
      </c>
      <c r="X329" s="148" t="str">
        <f t="shared" si="23"/>
        <v>Oui</v>
      </c>
      <c r="Y329" s="24" t="str">
        <f>IFERROR(INDEX(LigneAchat!$1:$1048576,MATCH(E329,LigneAchat!D:D,0),5),"")</f>
        <v/>
      </c>
      <c r="Z329" s="22">
        <f>INDEX(Articles!$1:$1048576,MATCH(E329,Articles!D:D,0),21)</f>
        <v>76</v>
      </c>
      <c r="AA329" s="22">
        <f>+Z329-AB329</f>
        <v>76</v>
      </c>
      <c r="AB329" s="22">
        <f>+INDEX(Articles!$1:$1048576,MATCH(E329,Articles!D:D,0),23)</f>
        <v>0</v>
      </c>
    </row>
    <row r="330" spans="2:28" ht="15.75">
      <c r="B330" s="8" t="str">
        <f>INDEX(Articles!$1:$1048576,MATCH(E330,Articles!D:D,0),6)</f>
        <v>1</v>
      </c>
      <c r="C330" s="8" t="str">
        <f>INDEX(Articles!$1:$1048576,MATCH(E330,Articles!D:D,0),7)</f>
        <v/>
      </c>
      <c r="D330" s="28" t="str">
        <f>HYPERLINK(INDEX(Articles!$1:$1048576,MATCH(E330,Articles!D:D,0),24),"Lien")</f>
        <v>Lien</v>
      </c>
      <c r="E330" s="3" t="s">
        <v>1623</v>
      </c>
      <c r="F330" s="18" t="str">
        <f>INDEX(Articles!$1:$1048576,MATCH(E330,Articles!D:D,0),5)</f>
        <v>PAF Ø100 ROUGE</v>
      </c>
      <c r="G330" s="18" t="str">
        <f>INDEX(Articles!$1:$1048576,MATCH(E330,Articles!D:D,0),8)</f>
        <v>BOMBE</v>
      </c>
      <c r="H330" s="18" t="str">
        <f>INDEX(Articles!$1:$1048576,MATCH(E330,Articles!D:D,0),9)</f>
        <v>POT A FEU</v>
      </c>
      <c r="I330" s="8">
        <f>INDEX(Articles!$1:$1048576,MATCH(E330,Articles!D:D,0),10)</f>
        <v>100</v>
      </c>
      <c r="J330" s="18" t="str">
        <f>INDEX(Articles!$1:$1048576,MATCH(E330,Articles!D:D,0),11)</f>
        <v>POT A FEU</v>
      </c>
      <c r="K330" s="18" t="str">
        <f>INDEX(Articles!$1:$1048576,MATCH(E330,Articles!D:D,0),12)</f>
        <v>ROUGE</v>
      </c>
      <c r="L330" s="8" t="str">
        <f>INDEX(Articles!$1:$1048576,MATCH(E330,Articles!D:D,0),13)</f>
        <v>EU</v>
      </c>
      <c r="M330" s="8" t="str">
        <f>INDEX(Articles!$1:$1048576,MATCH(E330,Articles!D:D,0),14)</f>
        <v>F4</v>
      </c>
      <c r="N330" s="8" t="str">
        <f>INDEX(Articles!$1:$1048576,MATCH(E330,Articles!D:D,0),15)</f>
        <v>1.3G</v>
      </c>
      <c r="O330" s="8" t="str">
        <f>INDEX(Articles!$1:$1048576,MATCH(E330,Articles!D:D,0),16)</f>
        <v>0589-F4-0061</v>
      </c>
      <c r="P330" s="8">
        <f>INDEX(Articles!$1:$1048576,MATCH(E330,Articles!D:D,0),17)*1000</f>
        <v>355</v>
      </c>
      <c r="Q330" s="8" t="str">
        <f>INDEX(Articles!$1:$1048576,MATCH(E330,Articles!D:D,0),18)</f>
        <v>2</v>
      </c>
      <c r="R330" s="8">
        <f>INDEX(Articles!$1:$1048576,MATCH(E330,Articles!D:D,0),19)</f>
        <v>100</v>
      </c>
      <c r="S330" s="2" t="str">
        <f>IF(INDEX('Unités CA'!$1:$1048576,MATCH(E330,'Unités CA'!D:D,0),5)=0,"",INDEX('Unités CA'!$1:$1048576,MATCH(E330,'Unités CA'!D:D,0),5))</f>
        <v>0027/CA</v>
      </c>
      <c r="T330" s="2" t="str">
        <f>IF(INDEX('Unités BTE'!$1:$1048576,MATCH(E330,'Unités CA'!D:D,0),5)=0,"",INDEX('Unités BTE'!$1:$1048576,MATCH(E330,'Unités CA'!D:D,0),5))</f>
        <v/>
      </c>
      <c r="U330" s="7">
        <f>IFERROR(INDEX('Prix PRO CA'!$1:$1048576,MATCH(E330,'Prix PRO CA'!D:D,0),10),"")</f>
        <v>459.28</v>
      </c>
      <c r="V330" s="7" t="str">
        <f>IFERROR(INDEX('Prix PRO CA'!$1:$1048576,MATCH(E330,'Prix PRO BTE'!D:D,0),10),"")</f>
        <v/>
      </c>
      <c r="W330" s="7">
        <f>+IFERROR(INDEX('Prix PRO PCS'!$1:$1048576,MATCH(E330,'Prix PRO PCS'!D:D,0),10),"")</f>
        <v>20.8</v>
      </c>
      <c r="X330" s="148" t="str">
        <f t="shared" si="23"/>
        <v>Oui</v>
      </c>
      <c r="Y330" s="24" t="str">
        <f>IFERROR(INDEX(LigneAchat!$1:$1048576,MATCH(E330,LigneAchat!D:D,0),5),"")</f>
        <v/>
      </c>
      <c r="Z330" s="22">
        <f>INDEX(Articles!$1:$1048576,MATCH(E330,Articles!D:D,0),21)</f>
        <v>102</v>
      </c>
      <c r="AA330" s="22">
        <f>+Z330-AB330</f>
        <v>102</v>
      </c>
      <c r="AB330" s="22">
        <f>+INDEX(Articles!$1:$1048576,MATCH(E330,Articles!D:D,0),23)</f>
        <v>0</v>
      </c>
    </row>
    <row r="331" spans="2:28" ht="15.75">
      <c r="B331" s="8" t="str">
        <f>INDEX(Articles!$1:$1048576,MATCH(E331,Articles!D:D,0),6)</f>
        <v>1</v>
      </c>
      <c r="C331" s="8" t="str">
        <f>INDEX(Articles!$1:$1048576,MATCH(E331,Articles!D:D,0),7)</f>
        <v/>
      </c>
      <c r="D331" s="28" t="str">
        <f>HYPERLINK(INDEX(Articles!$1:$1048576,MATCH(E331,Articles!D:D,0),24),"Lien")</f>
        <v>Lien</v>
      </c>
      <c r="E331" s="3" t="s">
        <v>1595</v>
      </c>
      <c r="F331" s="18" t="str">
        <f>INDEX(Articles!$1:$1048576,MATCH(E331,Articles!D:D,0),5)</f>
        <v>PAF Ø100 MOSAÏQUE FILET D'OR</v>
      </c>
      <c r="G331" s="18" t="str">
        <f>INDEX(Articles!$1:$1048576,MATCH(E331,Articles!D:D,0),8)</f>
        <v>BOMBE</v>
      </c>
      <c r="H331" s="18" t="str">
        <f>INDEX(Articles!$1:$1048576,MATCH(E331,Articles!D:D,0),9)</f>
        <v>POT A FEU</v>
      </c>
      <c r="I331" s="8">
        <f>INDEX(Articles!$1:$1048576,MATCH(E331,Articles!D:D,0),10)</f>
        <v>100</v>
      </c>
      <c r="J331" s="18" t="str">
        <f>INDEX(Articles!$1:$1048576,MATCH(E331,Articles!D:D,0),11)</f>
        <v>MOSAIQUE</v>
      </c>
      <c r="K331" s="18" t="str">
        <f>INDEX(Articles!$1:$1048576,MATCH(E331,Articles!D:D,0),12)</f>
        <v>KAMURO</v>
      </c>
      <c r="L331" s="8" t="str">
        <f>INDEX(Articles!$1:$1048576,MATCH(E331,Articles!D:D,0),13)</f>
        <v>CN</v>
      </c>
      <c r="M331" s="8" t="str">
        <f>INDEX(Articles!$1:$1048576,MATCH(E331,Articles!D:D,0),14)</f>
        <v>F4</v>
      </c>
      <c r="N331" s="8" t="str">
        <f>INDEX(Articles!$1:$1048576,MATCH(E331,Articles!D:D,0),15)</f>
        <v>1.3G</v>
      </c>
      <c r="O331" s="8" t="str">
        <f>INDEX(Articles!$1:$1048576,MATCH(E331,Articles!D:D,0),16)</f>
        <v>1008-F4-69245225</v>
      </c>
      <c r="P331" s="8">
        <f>INDEX(Articles!$1:$1048576,MATCH(E331,Articles!D:D,0),17)*1000</f>
        <v>264</v>
      </c>
      <c r="Q331" s="8" t="str">
        <f>INDEX(Articles!$1:$1048576,MATCH(E331,Articles!D:D,0),18)</f>
        <v>2</v>
      </c>
      <c r="R331" s="8">
        <f>INDEX(Articles!$1:$1048576,MATCH(E331,Articles!D:D,0),19)</f>
        <v>100</v>
      </c>
      <c r="S331" s="2" t="str">
        <f>IF(INDEX('Unités CA'!$1:$1048576,MATCH(E331,'Unités CA'!D:D,0),5)=0,"",INDEX('Unités CA'!$1:$1048576,MATCH(E331,'Unités CA'!D:D,0),5))</f>
        <v>0030/CA</v>
      </c>
      <c r="T331" s="2" t="str">
        <f>IF(INDEX('Unités BTE'!$1:$1048576,MATCH(E331,'Unités CA'!D:D,0),5)=0,"",INDEX('Unités BTE'!$1:$1048576,MATCH(E331,'Unités CA'!D:D,0),5))</f>
        <v/>
      </c>
      <c r="U331" s="7">
        <f>IFERROR(INDEX('Prix PRO CA'!$1:$1048576,MATCH(E331,'Prix PRO CA'!D:D,0),10),"")</f>
        <v>394.18</v>
      </c>
      <c r="V331" s="7" t="str">
        <f>IFERROR(INDEX('Prix PRO CA'!$1:$1048576,MATCH(E331,'Prix PRO BTE'!D:D,0),10),"")</f>
        <v/>
      </c>
      <c r="W331" s="7">
        <f>+IFERROR(INDEX('Prix PRO PCS'!$1:$1048576,MATCH(E331,'Prix PRO PCS'!D:D,0),10),"")</f>
        <v>17.14</v>
      </c>
      <c r="X331" s="148" t="str">
        <f t="shared" si="23"/>
        <v>Oui</v>
      </c>
      <c r="Y331" s="24" t="str">
        <f>IFERROR(INDEX(LigneAchat!$1:$1048576,MATCH(E331,LigneAchat!D:D,0),5),"")</f>
        <v/>
      </c>
      <c r="Z331" s="22">
        <f>INDEX(Articles!$1:$1048576,MATCH(E331,Articles!D:D,0),21)</f>
        <v>103</v>
      </c>
      <c r="AA331" s="22">
        <f t="shared" si="26"/>
        <v>102</v>
      </c>
      <c r="AB331" s="22">
        <f>+INDEX(Articles!$1:$1048576,MATCH(E331,Articles!D:D,0),23)</f>
        <v>1</v>
      </c>
    </row>
    <row r="332" spans="2:28" ht="15.75">
      <c r="B332" s="8" t="str">
        <f>INDEX(Articles!$1:$1048576,MATCH(E332,Articles!D:D,0),6)</f>
        <v>1</v>
      </c>
      <c r="C332" s="8" t="str">
        <f>INDEX(Articles!$1:$1048576,MATCH(E332,Articles!D:D,0),7)</f>
        <v/>
      </c>
      <c r="D332" s="28" t="str">
        <f>HYPERLINK(INDEX(Articles!$1:$1048576,MATCH(E332,Articles!D:D,0),24),"Lien")</f>
        <v>Lien</v>
      </c>
      <c r="E332" s="3" t="s">
        <v>1599</v>
      </c>
      <c r="F332" s="18" t="str">
        <f>INDEX(Articles!$1:$1048576,MATCH(E332,Articles!D:D,0),5)</f>
        <v>PAF Ø100 MOSAÏQUE ROSE</v>
      </c>
      <c r="G332" s="18" t="str">
        <f>INDEX(Articles!$1:$1048576,MATCH(E332,Articles!D:D,0),8)</f>
        <v>BOMBE</v>
      </c>
      <c r="H332" s="18" t="str">
        <f>INDEX(Articles!$1:$1048576,MATCH(E332,Articles!D:D,0),9)</f>
        <v>POT A FEU</v>
      </c>
      <c r="I332" s="8">
        <f>INDEX(Articles!$1:$1048576,MATCH(E332,Articles!D:D,0),10)</f>
        <v>100</v>
      </c>
      <c r="J332" s="18" t="str">
        <f>INDEX(Articles!$1:$1048576,MATCH(E332,Articles!D:D,0),11)</f>
        <v>MOSAIQUE</v>
      </c>
      <c r="K332" s="18" t="str">
        <f>INDEX(Articles!$1:$1048576,MATCH(E332,Articles!D:D,0),12)</f>
        <v>ROSE</v>
      </c>
      <c r="L332" s="8" t="str">
        <f>INDEX(Articles!$1:$1048576,MATCH(E332,Articles!D:D,0),13)</f>
        <v>CN</v>
      </c>
      <c r="M332" s="8" t="str">
        <f>INDEX(Articles!$1:$1048576,MATCH(E332,Articles!D:D,0),14)</f>
        <v>F4</v>
      </c>
      <c r="N332" s="8" t="str">
        <f>INDEX(Articles!$1:$1048576,MATCH(E332,Articles!D:D,0),15)</f>
        <v>1.3G</v>
      </c>
      <c r="O332" s="8" t="str">
        <f>INDEX(Articles!$1:$1048576,MATCH(E332,Articles!D:D,0),16)</f>
        <v>1008-F4-69245225</v>
      </c>
      <c r="P332" s="8">
        <f>INDEX(Articles!$1:$1048576,MATCH(E332,Articles!D:D,0),17)*1000</f>
        <v>315</v>
      </c>
      <c r="Q332" s="8" t="str">
        <f>INDEX(Articles!$1:$1048576,MATCH(E332,Articles!D:D,0),18)</f>
        <v>2</v>
      </c>
      <c r="R332" s="8">
        <f>INDEX(Articles!$1:$1048576,MATCH(E332,Articles!D:D,0),19)</f>
        <v>100</v>
      </c>
      <c r="S332" s="2" t="str">
        <f>IF(INDEX('Unités CA'!$1:$1048576,MATCH(E332,'Unités CA'!D:D,0),5)=0,"",INDEX('Unités CA'!$1:$1048576,MATCH(E332,'Unités CA'!D:D,0),5))</f>
        <v>0030/CA</v>
      </c>
      <c r="T332" s="2" t="str">
        <f>IF(INDEX('Unités BTE'!$1:$1048576,MATCH(E332,'Unités CA'!D:D,0),5)=0,"",INDEX('Unités BTE'!$1:$1048576,MATCH(E332,'Unités CA'!D:D,0),5))</f>
        <v/>
      </c>
      <c r="U332" s="7">
        <f>IFERROR(INDEX('Prix PRO CA'!$1:$1048576,MATCH(E332,'Prix PRO CA'!D:D,0),10),"")</f>
        <v>394.18</v>
      </c>
      <c r="V332" s="7" t="str">
        <f>IFERROR(INDEX('Prix PRO CA'!$1:$1048576,MATCH(E332,'Prix PRO BTE'!D:D,0),10),"")</f>
        <v/>
      </c>
      <c r="W332" s="7">
        <f>+IFERROR(INDEX('Prix PRO PCS'!$1:$1048576,MATCH(E332,'Prix PRO PCS'!D:D,0),10),"")</f>
        <v>17.14</v>
      </c>
      <c r="X332" s="148" t="str">
        <f t="shared" si="23"/>
        <v>Oui</v>
      </c>
      <c r="Y332" s="24" t="str">
        <f>IFERROR(INDEX(LigneAchat!$1:$1048576,MATCH(E332,LigneAchat!D:D,0),5),"")</f>
        <v/>
      </c>
      <c r="Z332" s="22">
        <f>INDEX(Articles!$1:$1048576,MATCH(E332,Articles!D:D,0),21)</f>
        <v>95</v>
      </c>
      <c r="AA332" s="22">
        <f t="shared" si="26"/>
        <v>95</v>
      </c>
      <c r="AB332" s="22">
        <f>+INDEX(Articles!$1:$1048576,MATCH(E332,Articles!D:D,0),23)</f>
        <v>0</v>
      </c>
    </row>
    <row r="333" spans="2:28" s="26" customFormat="1" ht="30" customHeight="1">
      <c r="B333" s="97" t="s">
        <v>4210</v>
      </c>
      <c r="C333" s="97"/>
      <c r="D333" s="97"/>
      <c r="E333" s="34"/>
      <c r="F333" s="35"/>
      <c r="G333" s="35"/>
      <c r="H333" s="35"/>
      <c r="I333" s="35"/>
      <c r="J333" s="35"/>
      <c r="K333" s="35"/>
      <c r="L333" s="35"/>
      <c r="M333" s="36"/>
      <c r="N333" s="35"/>
      <c r="O333" s="36"/>
      <c r="P333" s="36"/>
      <c r="Q333" s="36"/>
      <c r="R333" s="36"/>
      <c r="S333" s="36"/>
      <c r="T333" s="36"/>
      <c r="U333" s="36"/>
      <c r="V333" s="36"/>
      <c r="W333" s="36"/>
      <c r="X333" s="150"/>
      <c r="Y333" s="36"/>
      <c r="Z333" s="36"/>
      <c r="AA333" s="36"/>
      <c r="AB333" s="36"/>
    </row>
    <row r="334" spans="2:28" ht="15.75">
      <c r="B334" s="8" t="str">
        <f>INDEX(Articles!$1:$1048576,MATCH(E334,Articles!D:D,0),6)</f>
        <v>1</v>
      </c>
      <c r="C334" s="8" t="str">
        <f>INDEX(Articles!$1:$1048576,MATCH(E334,Articles!D:D,0),7)</f>
        <v/>
      </c>
      <c r="D334" s="28" t="str">
        <f>HYPERLINK(INDEX(Articles!$1:$1048576,MATCH(E334,Articles!D:D,0),24),"Lien")</f>
        <v>Lien</v>
      </c>
      <c r="E334" s="3" t="s">
        <v>1437</v>
      </c>
      <c r="F334" s="18" t="str">
        <f>INDEX(Articles!$1:$1048576,MATCH(E334,Articles!D:D,0),5)</f>
        <v>BBE Ø125 ASSORTIES</v>
      </c>
      <c r="G334" s="18" t="str">
        <f>INDEX(Articles!$1:$1048576,MATCH(E334,Articles!D:D,0),8)</f>
        <v>BOMBE</v>
      </c>
      <c r="H334" s="18" t="str">
        <f>INDEX(Articles!$1:$1048576,MATCH(E334,Articles!D:D,0),9)</f>
        <v>ASSORTIE</v>
      </c>
      <c r="I334" s="8">
        <f>INDEX(Articles!$1:$1048576,MATCH(E334,Articles!D:D,0),10)</f>
        <v>125</v>
      </c>
      <c r="J334" s="18" t="str">
        <f>INDEX(Articles!$1:$1048576,MATCH(E334,Articles!D:D,0),11)</f>
        <v>MULTI EFFETS</v>
      </c>
      <c r="K334" s="18" t="str">
        <f>INDEX(Articles!$1:$1048576,MATCH(E334,Articles!D:D,0),12)</f>
        <v>ASSORTI</v>
      </c>
      <c r="L334" s="8" t="str">
        <f>INDEX(Articles!$1:$1048576,MATCH(E334,Articles!D:D,0),13)</f>
        <v>CN</v>
      </c>
      <c r="M334" s="8" t="str">
        <f>INDEX(Articles!$1:$1048576,MATCH(E334,Articles!D:D,0),14)</f>
        <v>F4</v>
      </c>
      <c r="N334" s="8" t="str">
        <f>INDEX(Articles!$1:$1048576,MATCH(E334,Articles!D:D,0),15)</f>
        <v>1.3G</v>
      </c>
      <c r="O334" s="8" t="str">
        <f>INDEX(Articles!$1:$1048576,MATCH(E334,Articles!D:D,0),16)</f>
        <v>1008-F4-69253205</v>
      </c>
      <c r="P334" s="8">
        <f>INDEX(Articles!$1:$1048576,MATCH(E334,Articles!D:D,0),17)*1000</f>
        <v>700</v>
      </c>
      <c r="Q334" s="8" t="str">
        <f>INDEX(Articles!$1:$1048576,MATCH(E334,Articles!D:D,0),18)</f>
        <v>3,8</v>
      </c>
      <c r="R334" s="8">
        <f>INDEX(Articles!$1:$1048576,MATCH(E334,Articles!D:D,0),19)</f>
        <v>125</v>
      </c>
      <c r="S334" s="2" t="str">
        <f>IF(INDEX('Unités CA'!$1:$1048576,MATCH(E334,'Unités CA'!D:D,0),5)=0,"",INDEX('Unités CA'!$1:$1048576,MATCH(E334,'Unités CA'!D:D,0),5))</f>
        <v>0024/CA</v>
      </c>
      <c r="T334" s="2" t="str">
        <f>IF(INDEX('Unités BTE'!$1:$1048576,MATCH(E334,'Unités CA'!D:D,0),5)=0,"",INDEX('Unités BTE'!$1:$1048576,MATCH(E334,'Unités CA'!D:D,0),5))</f>
        <v/>
      </c>
      <c r="U334" s="7">
        <f>IFERROR(INDEX('Prix PRO CA'!$1:$1048576,MATCH(E334,'Prix PRO CA'!D:D,0),10),"")</f>
        <v>302.61</v>
      </c>
      <c r="V334" s="7" t="str">
        <f>IFERROR(INDEX('Prix PRO CA'!$1:$1048576,MATCH(E334,'Prix PRO BTE'!D:D,0),10),"")</f>
        <v/>
      </c>
      <c r="W334" s="7">
        <f>+IFERROR(INDEX('Prix PRO PCS'!$1:$1048576,MATCH(E334,'Prix PRO PCS'!D:D,0),10),"")</f>
        <v>13.41</v>
      </c>
      <c r="X334" s="148" t="str">
        <f t="shared" si="23"/>
        <v>Oui</v>
      </c>
      <c r="Y334" s="24" t="str">
        <f>IFERROR(INDEX(LigneAchat!$1:$1048576,MATCH(E334,LigneAchat!D:D,0),5),"")</f>
        <v/>
      </c>
      <c r="Z334" s="22">
        <f>INDEX(Articles!$1:$1048576,MATCH(E334,Articles!D:D,0),21)</f>
        <v>535</v>
      </c>
      <c r="AA334" s="22">
        <f t="shared" ref="AA334:AA394" si="27">+Z334-AB334</f>
        <v>535</v>
      </c>
      <c r="AB334" s="22">
        <f>+INDEX(Articles!$1:$1048576,MATCH(E334,Articles!D:D,0),23)</f>
        <v>0</v>
      </c>
    </row>
    <row r="335" spans="2:28" ht="15.75">
      <c r="B335" s="8" t="str">
        <f>INDEX(Articles!$1:$1048576,MATCH(E335,Articles!D:D,0),6)</f>
        <v>1</v>
      </c>
      <c r="C335" s="8" t="str">
        <f>INDEX(Articles!$1:$1048576,MATCH(E335,Articles!D:D,0),7)</f>
        <v/>
      </c>
      <c r="D335" s="28" t="str">
        <f>HYPERLINK(INDEX(Articles!$1:$1048576,MATCH(E335,Articles!D:D,0),24),"Lien")</f>
        <v>Lien</v>
      </c>
      <c r="E335" s="3" t="s">
        <v>1440</v>
      </c>
      <c r="F335" s="18" t="str">
        <f>INDEX(Articles!$1:$1048576,MATCH(E335,Articles!D:D,0),5)</f>
        <v>BBE Ø125 ASSORTIES M</v>
      </c>
      <c r="G335" s="18" t="str">
        <f>INDEX(Articles!$1:$1048576,MATCH(E335,Articles!D:D,0),8)</f>
        <v>BOMBE</v>
      </c>
      <c r="H335" s="18" t="str">
        <f>INDEX(Articles!$1:$1048576,MATCH(E335,Articles!D:D,0),9)</f>
        <v>ASSORTIE</v>
      </c>
      <c r="I335" s="8">
        <f>INDEX(Articles!$1:$1048576,MATCH(E335,Articles!D:D,0),10)</f>
        <v>125</v>
      </c>
      <c r="J335" s="18" t="str">
        <f>INDEX(Articles!$1:$1048576,MATCH(E335,Articles!D:D,0),11)</f>
        <v>MULTI EFFETS</v>
      </c>
      <c r="K335" s="18" t="str">
        <f>INDEX(Articles!$1:$1048576,MATCH(E335,Articles!D:D,0),12)</f>
        <v>ASSORTI</v>
      </c>
      <c r="L335" s="8" t="str">
        <f>INDEX(Articles!$1:$1048576,MATCH(E335,Articles!D:D,0),13)</f>
        <v>CN</v>
      </c>
      <c r="M335" s="8" t="str">
        <f>INDEX(Articles!$1:$1048576,MATCH(E335,Articles!D:D,0),14)</f>
        <v>F4</v>
      </c>
      <c r="N335" s="8" t="str">
        <f>INDEX(Articles!$1:$1048576,MATCH(E335,Articles!D:D,0),15)</f>
        <v>1.3G</v>
      </c>
      <c r="O335" s="8" t="str">
        <f>INDEX(Articles!$1:$1048576,MATCH(E335,Articles!D:D,0),16)</f>
        <v>1008-F4-69253205</v>
      </c>
      <c r="P335" s="8">
        <f>INDEX(Articles!$1:$1048576,MATCH(E335,Articles!D:D,0),17)*1000</f>
        <v>700</v>
      </c>
      <c r="Q335" s="8" t="str">
        <f>INDEX(Articles!$1:$1048576,MATCH(E335,Articles!D:D,0),18)</f>
        <v>3,8</v>
      </c>
      <c r="R335" s="8">
        <f>INDEX(Articles!$1:$1048576,MATCH(E335,Articles!D:D,0),19)</f>
        <v>125</v>
      </c>
      <c r="S335" s="2" t="str">
        <f>IF(INDEX('Unités CA'!$1:$1048576,MATCH(E335,'Unités CA'!D:D,0),5)=0,"",INDEX('Unités CA'!$1:$1048576,MATCH(E335,'Unités CA'!D:D,0),5))</f>
        <v>0024/CA</v>
      </c>
      <c r="T335" s="2" t="str">
        <f>IF(INDEX('Unités BTE'!$1:$1048576,MATCH(E335,'Unités CA'!D:D,0),5)=0,"",INDEX('Unités BTE'!$1:$1048576,MATCH(E335,'Unités CA'!D:D,0),5))</f>
        <v/>
      </c>
      <c r="U335" s="7">
        <f>IFERROR(INDEX('Prix PRO CA'!$1:$1048576,MATCH(E335,'Prix PRO CA'!D:D,0),10),"")</f>
        <v>302.61</v>
      </c>
      <c r="V335" s="7" t="str">
        <f>IFERROR(INDEX('Prix PRO CA'!$1:$1048576,MATCH(E335,'Prix PRO BTE'!D:D,0),10),"")</f>
        <v/>
      </c>
      <c r="W335" s="7">
        <f>+IFERROR(INDEX('Prix PRO PCS'!$1:$1048576,MATCH(E335,'Prix PRO PCS'!D:D,0),10),"")</f>
        <v>13.41</v>
      </c>
      <c r="X335" s="148" t="str">
        <f t="shared" si="23"/>
        <v>Oui</v>
      </c>
      <c r="Y335" s="24" t="str">
        <f>IFERROR(INDEX(LigneAchat!$1:$1048576,MATCH(E335,LigneAchat!D:D,0),5),"")</f>
        <v/>
      </c>
      <c r="Z335" s="22">
        <f>INDEX(Articles!$1:$1048576,MATCH(E335,Articles!D:D,0),21)</f>
        <v>902</v>
      </c>
      <c r="AA335" s="22">
        <f t="shared" si="27"/>
        <v>902</v>
      </c>
      <c r="AB335" s="22">
        <f>+INDEX(Articles!$1:$1048576,MATCH(E335,Articles!D:D,0),23)</f>
        <v>0</v>
      </c>
    </row>
    <row r="336" spans="2:28" ht="15.75">
      <c r="B336" s="8" t="str">
        <f>INDEX(Articles!$1:$1048576,MATCH(E336,Articles!D:D,0),6)</f>
        <v>1</v>
      </c>
      <c r="C336" s="8" t="str">
        <f>INDEX(Articles!$1:$1048576,MATCH(E336,Articles!D:D,0),7)</f>
        <v/>
      </c>
      <c r="D336" s="28" t="str">
        <f>HYPERLINK(INDEX(Articles!$1:$1048576,MATCH(E336,Articles!D:D,0),24),"Lien")</f>
        <v>Lien</v>
      </c>
      <c r="E336" s="3" t="s">
        <v>1420</v>
      </c>
      <c r="F336" s="18" t="str">
        <f>INDEX(Articles!$1:$1048576,MATCH(E336,Articles!D:D,0),5)</f>
        <v>BBE Ø125 PIVOINES ASSORTIES</v>
      </c>
      <c r="G336" s="18" t="str">
        <f>INDEX(Articles!$1:$1048576,MATCH(E336,Articles!D:D,0),8)</f>
        <v>BOMBE</v>
      </c>
      <c r="H336" s="18" t="str">
        <f>INDEX(Articles!$1:$1048576,MATCH(E336,Articles!D:D,0),9)</f>
        <v>ASSORTIE</v>
      </c>
      <c r="I336" s="8">
        <f>INDEX(Articles!$1:$1048576,MATCH(E336,Articles!D:D,0),10)</f>
        <v>125</v>
      </c>
      <c r="J336" s="18" t="str">
        <f>INDEX(Articles!$1:$1048576,MATCH(E336,Articles!D:D,0),11)</f>
        <v>PIVOINE</v>
      </c>
      <c r="K336" s="18" t="str">
        <f>INDEX(Articles!$1:$1048576,MATCH(E336,Articles!D:D,0),12)</f>
        <v>ASSORTI</v>
      </c>
      <c r="L336" s="8" t="str">
        <f>INDEX(Articles!$1:$1048576,MATCH(E336,Articles!D:D,0),13)</f>
        <v>CN</v>
      </c>
      <c r="M336" s="8" t="str">
        <f>INDEX(Articles!$1:$1048576,MATCH(E336,Articles!D:D,0),14)</f>
        <v>F4</v>
      </c>
      <c r="N336" s="8" t="str">
        <f>INDEX(Articles!$1:$1048576,MATCH(E336,Articles!D:D,0),15)</f>
        <v>1.3G</v>
      </c>
      <c r="O336" s="8" t="str">
        <f>INDEX(Articles!$1:$1048576,MATCH(E336,Articles!D:D,0),16)</f>
        <v>1008-F4-69253205</v>
      </c>
      <c r="P336" s="8">
        <f>INDEX(Articles!$1:$1048576,MATCH(E336,Articles!D:D,0),17)*1000</f>
        <v>700</v>
      </c>
      <c r="Q336" s="8" t="str">
        <f>INDEX(Articles!$1:$1048576,MATCH(E336,Articles!D:D,0),18)</f>
        <v>3,8</v>
      </c>
      <c r="R336" s="8">
        <f>INDEX(Articles!$1:$1048576,MATCH(E336,Articles!D:D,0),19)</f>
        <v>125</v>
      </c>
      <c r="S336" s="2" t="str">
        <f>IF(INDEX('Unités CA'!$1:$1048576,MATCH(E336,'Unités CA'!D:D,0),5)=0,"",INDEX('Unités CA'!$1:$1048576,MATCH(E336,'Unités CA'!D:D,0),5))</f>
        <v>0024/CA</v>
      </c>
      <c r="T336" s="2" t="str">
        <f>IF(INDEX('Unités BTE'!$1:$1048576,MATCH(E336,'Unités CA'!D:D,0),5)=0,"",INDEX('Unités BTE'!$1:$1048576,MATCH(E336,'Unités CA'!D:D,0),5))</f>
        <v/>
      </c>
      <c r="U336" s="7">
        <f>IFERROR(INDEX('Prix PRO CA'!$1:$1048576,MATCH(E336,'Prix PRO CA'!D:D,0),10),"")</f>
        <v>302.61</v>
      </c>
      <c r="V336" s="7" t="str">
        <f>IFERROR(INDEX('Prix PRO CA'!$1:$1048576,MATCH(E336,'Prix PRO BTE'!D:D,0),10),"")</f>
        <v/>
      </c>
      <c r="W336" s="7">
        <f>+IFERROR(INDEX('Prix PRO PCS'!$1:$1048576,MATCH(E336,'Prix PRO PCS'!D:D,0),10),"")</f>
        <v>13.41</v>
      </c>
      <c r="X336" s="148" t="str">
        <f t="shared" si="23"/>
        <v>Oui</v>
      </c>
      <c r="Y336" s="24" t="str">
        <f>IFERROR(INDEX(LigneAchat!$1:$1048576,MATCH(E336,LigneAchat!D:D,0),5),"")</f>
        <v/>
      </c>
      <c r="Z336" s="22">
        <f>INDEX(Articles!$1:$1048576,MATCH(E336,Articles!D:D,0),21)</f>
        <v>597</v>
      </c>
      <c r="AA336" s="22">
        <f t="shared" si="27"/>
        <v>597</v>
      </c>
      <c r="AB336" s="22">
        <f>+INDEX(Articles!$1:$1048576,MATCH(E336,Articles!D:D,0),23)</f>
        <v>0</v>
      </c>
    </row>
    <row r="337" spans="2:28" s="87" customFormat="1" ht="31.5" customHeight="1">
      <c r="B337" s="2" t="str">
        <f>INDEX(Articles!$1:$1048576,MATCH(E337,Articles!D:D,0),6)</f>
        <v>1</v>
      </c>
      <c r="C337" s="2" t="str">
        <f>INDEX(Articles!$1:$1048576,MATCH(E337,Articles!D:D,0),7)</f>
        <v/>
      </c>
      <c r="D337" s="88" t="str">
        <f>HYPERLINK(INDEX(Articles!$1:$1048576,MATCH(E337,Articles!D:D,0),24),"Lien")</f>
        <v>Lien</v>
      </c>
      <c r="E337" s="92" t="s">
        <v>1785</v>
      </c>
      <c r="F337" s="9" t="str">
        <f>INDEX(Articles!$1:$1048576,MATCH(E337,Articles!D:D,0),5)</f>
        <v>BBE Ø125 PIVOINE BLEUE</v>
      </c>
      <c r="G337" s="9" t="str">
        <f>INDEX(Articles!$1:$1048576,MATCH(E337,Articles!D:D,0),8)</f>
        <v>BOMBE</v>
      </c>
      <c r="H337" s="9" t="str">
        <f>INDEX(Articles!$1:$1048576,MATCH(E337,Articles!D:D,0),9)</f>
        <v>SPHERIQUE</v>
      </c>
      <c r="I337" s="2">
        <f>INDEX(Articles!$1:$1048576,MATCH(E337,Articles!D:D,0),10)</f>
        <v>125</v>
      </c>
      <c r="J337" s="9" t="str">
        <f>INDEX(Articles!$1:$1048576,MATCH(E337,Articles!D:D,0),11)</f>
        <v>PIVOINE</v>
      </c>
      <c r="K337" s="9" t="str">
        <f>INDEX(Articles!$1:$1048576,MATCH(E337,Articles!D:D,0),12)</f>
        <v>BLEU</v>
      </c>
      <c r="L337" s="2" t="str">
        <f>INDEX(Articles!$1:$1048576,MATCH(E337,Articles!D:D,0),13)</f>
        <v>EU</v>
      </c>
      <c r="M337" s="2" t="str">
        <f>INDEX(Articles!$1:$1048576,MATCH(E337,Articles!D:D,0),14)</f>
        <v>F4</v>
      </c>
      <c r="N337" s="2" t="str">
        <f>INDEX(Articles!$1:$1048576,MATCH(E337,Articles!D:D,0),15)</f>
        <v>1.3G</v>
      </c>
      <c r="O337" s="2" t="str">
        <f>INDEX(Articles!$1:$1048576,MATCH(E337,Articles!D:D,0),16)</f>
        <v>0589-F4-0067</v>
      </c>
      <c r="P337" s="2">
        <f>INDEX(Articles!$1:$1048576,MATCH(E337,Articles!D:D,0),17)*1000</f>
        <v>640</v>
      </c>
      <c r="Q337" s="2" t="str">
        <f>INDEX(Articles!$1:$1048576,MATCH(E337,Articles!D:D,0),18)</f>
        <v>3</v>
      </c>
      <c r="R337" s="2">
        <f>INDEX(Articles!$1:$1048576,MATCH(E337,Articles!D:D,0),19)</f>
        <v>125</v>
      </c>
      <c r="S337" s="2" t="str">
        <f>IF(INDEX('Unités CA'!$1:$1048576,MATCH(E337,'Unités CA'!D:D,0),5)=0,"",INDEX('Unités CA'!$1:$1048576,MATCH(E337,'Unités CA'!D:D,0),5))</f>
        <v>0020/CA</v>
      </c>
      <c r="T337" s="2" t="str">
        <f>IF(INDEX('Unités BTE'!$1:$1048576,MATCH(E337,'Unités CA'!D:D,0),5)=0,"",INDEX('Unités BTE'!$1:$1048576,MATCH(E337,'Unités CA'!D:D,0),5))</f>
        <v/>
      </c>
      <c r="U337" s="87">
        <f>IFERROR(INDEX('Prix PRO CA'!$1:$1048576,MATCH(E337,'Prix PRO CA'!D:D,0),10),"")</f>
        <v>566.4</v>
      </c>
      <c r="V337" s="87" t="str">
        <f>IFERROR(INDEX('Prix PRO CA'!$1:$1048576,MATCH(E337,'Prix PRO BTE'!D:D,0),10),"")</f>
        <v/>
      </c>
      <c r="W337" s="87">
        <f>+IFERROR(INDEX('Prix PRO PCS'!$1:$1048576,MATCH(E337,'Prix PRO PCS'!D:D,0),10),"")</f>
        <v>28.32</v>
      </c>
      <c r="X337" s="148" t="str">
        <f t="shared" si="23"/>
        <v>Oui</v>
      </c>
      <c r="Y337" s="89" t="str">
        <f>IFERROR(INDEX(LigneAchat!$1:$1048576,MATCH(E337,LigneAchat!D:D,0),5),"")</f>
        <v/>
      </c>
      <c r="Z337" s="90">
        <f>INDEX(Articles!$1:$1048576,MATCH(E337,Articles!D:D,0),21)</f>
        <v>25</v>
      </c>
      <c r="AA337" s="90">
        <f t="shared" ref="AA337:AA382" si="28">+Z337-AB337</f>
        <v>25</v>
      </c>
      <c r="AB337" s="90">
        <f>+INDEX(Articles!$1:$1048576,MATCH(E337,Articles!D:D,0),23)</f>
        <v>0</v>
      </c>
    </row>
    <row r="338" spans="2:28" ht="15.75">
      <c r="B338" s="8" t="str">
        <f>INDEX(Articles!$1:$1048576,MATCH(E338,Articles!D:D,0),6)</f>
        <v>1</v>
      </c>
      <c r="C338" s="8" t="str">
        <f>INDEX(Articles!$1:$1048576,MATCH(E338,Articles!D:D,0),7)</f>
        <v/>
      </c>
      <c r="D338" s="28" t="str">
        <f>HYPERLINK(INDEX(Articles!$1:$1048576,MATCH(E338,Articles!D:D,0),24),"Lien")</f>
        <v>Lien</v>
      </c>
      <c r="E338" s="3" t="s">
        <v>1789</v>
      </c>
      <c r="F338" s="18" t="str">
        <f>INDEX(Articles!$1:$1048576,MATCH(E338,Articles!D:D,0),5)</f>
        <v>BBE Ø125 PIVOINE BLANC</v>
      </c>
      <c r="G338" s="18" t="str">
        <f>INDEX(Articles!$1:$1048576,MATCH(E338,Articles!D:D,0),8)</f>
        <v>BOMBE</v>
      </c>
      <c r="H338" s="18" t="str">
        <f>INDEX(Articles!$1:$1048576,MATCH(E338,Articles!D:D,0),9)</f>
        <v>SPHERIQUE</v>
      </c>
      <c r="I338" s="8">
        <f>INDEX(Articles!$1:$1048576,MATCH(E338,Articles!D:D,0),10)</f>
        <v>125</v>
      </c>
      <c r="J338" s="18" t="str">
        <f>INDEX(Articles!$1:$1048576,MATCH(E338,Articles!D:D,0),11)</f>
        <v>PIVOINE</v>
      </c>
      <c r="K338" s="18" t="str">
        <f>INDEX(Articles!$1:$1048576,MATCH(E338,Articles!D:D,0),12)</f>
        <v>BLANC</v>
      </c>
      <c r="L338" s="8" t="str">
        <f>INDEX(Articles!$1:$1048576,MATCH(E338,Articles!D:D,0),13)</f>
        <v>EU</v>
      </c>
      <c r="M338" s="8" t="str">
        <f>INDEX(Articles!$1:$1048576,MATCH(E338,Articles!D:D,0),14)</f>
        <v>F4</v>
      </c>
      <c r="N338" s="8" t="str">
        <f>INDEX(Articles!$1:$1048576,MATCH(E338,Articles!D:D,0),15)</f>
        <v>1.3G</v>
      </c>
      <c r="O338" s="8" t="str">
        <f>INDEX(Articles!$1:$1048576,MATCH(E338,Articles!D:D,0),16)</f>
        <v>0589-F4-0067</v>
      </c>
      <c r="P338" s="8">
        <f>INDEX(Articles!$1:$1048576,MATCH(E338,Articles!D:D,0),17)*1000</f>
        <v>640</v>
      </c>
      <c r="Q338" s="8" t="str">
        <f>INDEX(Articles!$1:$1048576,MATCH(E338,Articles!D:D,0),18)</f>
        <v>3</v>
      </c>
      <c r="R338" s="8">
        <f>INDEX(Articles!$1:$1048576,MATCH(E338,Articles!D:D,0),19)</f>
        <v>125</v>
      </c>
      <c r="S338" s="2" t="str">
        <f>IF(INDEX('Unités CA'!$1:$1048576,MATCH(E338,'Unités CA'!D:D,0),5)=0,"",INDEX('Unités CA'!$1:$1048576,MATCH(E338,'Unités CA'!D:D,0),5))</f>
        <v>0020/CA</v>
      </c>
      <c r="T338" s="2" t="str">
        <f>IF(INDEX('Unités BTE'!$1:$1048576,MATCH(E338,'Unités CA'!D:D,0),5)=0,"",INDEX('Unités BTE'!$1:$1048576,MATCH(E338,'Unités CA'!D:D,0),5))</f>
        <v/>
      </c>
      <c r="U338" s="7">
        <f>IFERROR(INDEX('Prix PRO CA'!$1:$1048576,MATCH(E338,'Prix PRO CA'!D:D,0),10),"")</f>
        <v>566.4</v>
      </c>
      <c r="V338" s="7" t="str">
        <f>IFERROR(INDEX('Prix PRO CA'!$1:$1048576,MATCH(E338,'Prix PRO BTE'!D:D,0),10),"")</f>
        <v/>
      </c>
      <c r="W338" s="7">
        <f>+IFERROR(INDEX('Prix PRO PCS'!$1:$1048576,MATCH(E338,'Prix PRO PCS'!D:D,0),10),"")</f>
        <v>28.32</v>
      </c>
      <c r="X338" s="148" t="str">
        <f t="shared" si="23"/>
        <v>Oui</v>
      </c>
      <c r="Y338" s="24" t="str">
        <f>IFERROR(INDEX(LigneAchat!$1:$1048576,MATCH(E338,LigneAchat!D:D,0),5),"")</f>
        <v/>
      </c>
      <c r="Z338" s="22">
        <f>INDEX(Articles!$1:$1048576,MATCH(E338,Articles!D:D,0),21)</f>
        <v>22</v>
      </c>
      <c r="AA338" s="22">
        <f t="shared" si="28"/>
        <v>22</v>
      </c>
      <c r="AB338" s="22">
        <f>+INDEX(Articles!$1:$1048576,MATCH(E338,Articles!D:D,0),23)</f>
        <v>0</v>
      </c>
    </row>
    <row r="339" spans="2:28" ht="15.75">
      <c r="B339" s="8" t="str">
        <f>INDEX(Articles!$1:$1048576,MATCH(E339,Articles!D:D,0),6)</f>
        <v>1</v>
      </c>
      <c r="C339" s="8" t="str">
        <f>INDEX(Articles!$1:$1048576,MATCH(E339,Articles!D:D,0),7)</f>
        <v/>
      </c>
      <c r="D339" s="28" t="str">
        <f>HYPERLINK(INDEX(Articles!$1:$1048576,MATCH(E339,Articles!D:D,0),24),"Lien")</f>
        <v>Lien</v>
      </c>
      <c r="E339" s="3" t="s">
        <v>1796</v>
      </c>
      <c r="F339" s="18" t="str">
        <f>INDEX(Articles!$1:$1048576,MATCH(E339,Articles!D:D,0),5)</f>
        <v>BBE Ø125 PIVOINE ORANGE</v>
      </c>
      <c r="G339" s="18" t="str">
        <f>INDEX(Articles!$1:$1048576,MATCH(E339,Articles!D:D,0),8)</f>
        <v>BOMBE</v>
      </c>
      <c r="H339" s="18" t="str">
        <f>INDEX(Articles!$1:$1048576,MATCH(E339,Articles!D:D,0),9)</f>
        <v>SPHERIQUE</v>
      </c>
      <c r="I339" s="8">
        <f>INDEX(Articles!$1:$1048576,MATCH(E339,Articles!D:D,0),10)</f>
        <v>125</v>
      </c>
      <c r="J339" s="18" t="str">
        <f>INDEX(Articles!$1:$1048576,MATCH(E339,Articles!D:D,0),11)</f>
        <v>PIVOINE</v>
      </c>
      <c r="K339" s="18" t="str">
        <f>INDEX(Articles!$1:$1048576,MATCH(E339,Articles!D:D,0),12)</f>
        <v>ORANGE</v>
      </c>
      <c r="L339" s="8" t="str">
        <f>INDEX(Articles!$1:$1048576,MATCH(E339,Articles!D:D,0),13)</f>
        <v>EU</v>
      </c>
      <c r="M339" s="8" t="str">
        <f>INDEX(Articles!$1:$1048576,MATCH(E339,Articles!D:D,0),14)</f>
        <v>F4</v>
      </c>
      <c r="N339" s="8" t="str">
        <f>INDEX(Articles!$1:$1048576,MATCH(E339,Articles!D:D,0),15)</f>
        <v>1.3G</v>
      </c>
      <c r="O339" s="8" t="str">
        <f>INDEX(Articles!$1:$1048576,MATCH(E339,Articles!D:D,0),16)</f>
        <v>0589-F4-0067</v>
      </c>
      <c r="P339" s="8">
        <f>INDEX(Articles!$1:$1048576,MATCH(E339,Articles!D:D,0),17)*1000</f>
        <v>640</v>
      </c>
      <c r="Q339" s="8" t="str">
        <f>INDEX(Articles!$1:$1048576,MATCH(E339,Articles!D:D,0),18)</f>
        <v>3</v>
      </c>
      <c r="R339" s="8">
        <f>INDEX(Articles!$1:$1048576,MATCH(E339,Articles!D:D,0),19)</f>
        <v>125</v>
      </c>
      <c r="S339" s="2" t="str">
        <f>IF(INDEX('Unités CA'!$1:$1048576,MATCH(E339,'Unités CA'!D:D,0),5)=0,"",INDEX('Unités CA'!$1:$1048576,MATCH(E339,'Unités CA'!D:D,0),5))</f>
        <v>0020/CA</v>
      </c>
      <c r="T339" s="2" t="str">
        <f>IF(INDEX('Unités BTE'!$1:$1048576,MATCH(E339,'Unités CA'!D:D,0),5)=0,"",INDEX('Unités BTE'!$1:$1048576,MATCH(E339,'Unités CA'!D:D,0),5))</f>
        <v/>
      </c>
      <c r="U339" s="7">
        <f>IFERROR(INDEX('Prix PRO CA'!$1:$1048576,MATCH(E339,'Prix PRO CA'!D:D,0),10),"")</f>
        <v>566.4</v>
      </c>
      <c r="V339" s="7" t="str">
        <f>IFERROR(INDEX('Prix PRO CA'!$1:$1048576,MATCH(E339,'Prix PRO BTE'!D:D,0),10),"")</f>
        <v/>
      </c>
      <c r="W339" s="7">
        <f>+IFERROR(INDEX('Prix PRO PCS'!$1:$1048576,MATCH(E339,'Prix PRO PCS'!D:D,0),10),"")</f>
        <v>28.32</v>
      </c>
      <c r="X339" s="148" t="str">
        <f t="shared" si="23"/>
        <v>Oui</v>
      </c>
      <c r="Y339" s="24" t="str">
        <f>IFERROR(INDEX(LigneAchat!$1:$1048576,MATCH(E339,LigneAchat!D:D,0),5),"")</f>
        <v/>
      </c>
      <c r="Z339" s="22">
        <f>INDEX(Articles!$1:$1048576,MATCH(E339,Articles!D:D,0),21)</f>
        <v>45</v>
      </c>
      <c r="AA339" s="22">
        <f t="shared" si="28"/>
        <v>45</v>
      </c>
      <c r="AB339" s="22">
        <f>+INDEX(Articles!$1:$1048576,MATCH(E339,Articles!D:D,0),23)</f>
        <v>0</v>
      </c>
    </row>
    <row r="340" spans="2:28" ht="15.75">
      <c r="B340" s="8" t="str">
        <f>INDEX(Articles!$1:$1048576,MATCH(E340,Articles!D:D,0),6)</f>
        <v>1</v>
      </c>
      <c r="C340" s="8" t="str">
        <f>INDEX(Articles!$1:$1048576,MATCH(E340,Articles!D:D,0),7)</f>
        <v/>
      </c>
      <c r="D340" s="28" t="str">
        <f>HYPERLINK(INDEX(Articles!$1:$1048576,MATCH(E340,Articles!D:D,0),24),"Lien")</f>
        <v>Lien</v>
      </c>
      <c r="E340" s="3" t="s">
        <v>1802</v>
      </c>
      <c r="F340" s="18" t="str">
        <f>INDEX(Articles!$1:$1048576,MATCH(E340,Articles!D:D,0),5)</f>
        <v>BBE Ø125 PIVOINE ROUGE</v>
      </c>
      <c r="G340" s="18" t="str">
        <f>INDEX(Articles!$1:$1048576,MATCH(E340,Articles!D:D,0),8)</f>
        <v>BOMBE</v>
      </c>
      <c r="H340" s="18" t="str">
        <f>INDEX(Articles!$1:$1048576,MATCH(E340,Articles!D:D,0),9)</f>
        <v>SPHERIQUE</v>
      </c>
      <c r="I340" s="8">
        <f>INDEX(Articles!$1:$1048576,MATCH(E340,Articles!D:D,0),10)</f>
        <v>125</v>
      </c>
      <c r="J340" s="18" t="str">
        <f>INDEX(Articles!$1:$1048576,MATCH(E340,Articles!D:D,0),11)</f>
        <v>PIVOINE</v>
      </c>
      <c r="K340" s="18" t="str">
        <f>INDEX(Articles!$1:$1048576,MATCH(E340,Articles!D:D,0),12)</f>
        <v>ROUGE</v>
      </c>
      <c r="L340" s="8" t="str">
        <f>INDEX(Articles!$1:$1048576,MATCH(E340,Articles!D:D,0),13)</f>
        <v>EU</v>
      </c>
      <c r="M340" s="8" t="str">
        <f>INDEX(Articles!$1:$1048576,MATCH(E340,Articles!D:D,0),14)</f>
        <v>F4</v>
      </c>
      <c r="N340" s="8" t="str">
        <f>INDEX(Articles!$1:$1048576,MATCH(E340,Articles!D:D,0),15)</f>
        <v>1.3G</v>
      </c>
      <c r="O340" s="8" t="str">
        <f>INDEX(Articles!$1:$1048576,MATCH(E340,Articles!D:D,0),16)</f>
        <v>0589-F4-0067</v>
      </c>
      <c r="P340" s="8">
        <f>INDEX(Articles!$1:$1048576,MATCH(E340,Articles!D:D,0),17)*1000</f>
        <v>640</v>
      </c>
      <c r="Q340" s="8" t="str">
        <f>INDEX(Articles!$1:$1048576,MATCH(E340,Articles!D:D,0),18)</f>
        <v>3</v>
      </c>
      <c r="R340" s="8">
        <f>INDEX(Articles!$1:$1048576,MATCH(E340,Articles!D:D,0),19)</f>
        <v>125</v>
      </c>
      <c r="S340" s="2" t="str">
        <f>IF(INDEX('Unités CA'!$1:$1048576,MATCH(E340,'Unités CA'!D:D,0),5)=0,"",INDEX('Unités CA'!$1:$1048576,MATCH(E340,'Unités CA'!D:D,0),5))</f>
        <v>0020/CA</v>
      </c>
      <c r="T340" s="2" t="str">
        <f>IF(INDEX('Unités BTE'!$1:$1048576,MATCH(E340,'Unités CA'!D:D,0),5)=0,"",INDEX('Unités BTE'!$1:$1048576,MATCH(E340,'Unités CA'!D:D,0),5))</f>
        <v/>
      </c>
      <c r="U340" s="7">
        <f>IFERROR(INDEX('Prix PRO CA'!$1:$1048576,MATCH(E340,'Prix PRO CA'!D:D,0),10),"")</f>
        <v>566.4</v>
      </c>
      <c r="V340" s="7" t="str">
        <f>IFERROR(INDEX('Prix PRO CA'!$1:$1048576,MATCH(E340,'Prix PRO BTE'!D:D,0),10),"")</f>
        <v/>
      </c>
      <c r="W340" s="7">
        <f>+IFERROR(INDEX('Prix PRO PCS'!$1:$1048576,MATCH(E340,'Prix PRO PCS'!D:D,0),10),"")</f>
        <v>28.32</v>
      </c>
      <c r="X340" s="148" t="str">
        <f t="shared" si="23"/>
        <v>Oui</v>
      </c>
      <c r="Y340" s="24" t="str">
        <f>IFERROR(INDEX(LigneAchat!$1:$1048576,MATCH(E340,LigneAchat!D:D,0),5),"")</f>
        <v/>
      </c>
      <c r="Z340" s="22">
        <f>INDEX(Articles!$1:$1048576,MATCH(E340,Articles!D:D,0),21)</f>
        <v>40</v>
      </c>
      <c r="AA340" s="22">
        <f t="shared" si="28"/>
        <v>40</v>
      </c>
      <c r="AB340" s="22">
        <f>+INDEX(Articles!$1:$1048576,MATCH(E340,Articles!D:D,0),23)</f>
        <v>0</v>
      </c>
    </row>
    <row r="341" spans="2:28" ht="15.75">
      <c r="B341" s="8" t="str">
        <f>INDEX(Articles!$1:$1048576,MATCH(E341,Articles!D:D,0),6)</f>
        <v>1</v>
      </c>
      <c r="C341" s="8" t="str">
        <f>INDEX(Articles!$1:$1048576,MATCH(E341,Articles!D:D,0),7)</f>
        <v/>
      </c>
      <c r="D341" s="28" t="str">
        <f>HYPERLINK(INDEX(Articles!$1:$1048576,MATCH(E341,Articles!D:D,0),24),"Lien")</f>
        <v>Lien</v>
      </c>
      <c r="E341" s="4" t="s">
        <v>1681</v>
      </c>
      <c r="F341" s="18" t="str">
        <f>INDEX(Articles!$1:$1048576,MATCH(E341,Articles!D:D,0),5)</f>
        <v>BBE Ø125 KAMURO + TC KAMURO</v>
      </c>
      <c r="G341" s="18" t="str">
        <f>INDEX(Articles!$1:$1048576,MATCH(E341,Articles!D:D,0),8)</f>
        <v>BOMBE</v>
      </c>
      <c r="H341" s="18" t="str">
        <f>INDEX(Articles!$1:$1048576,MATCH(E341,Articles!D:D,0),9)</f>
        <v>SPHERIQUE</v>
      </c>
      <c r="I341" s="8">
        <f>INDEX(Articles!$1:$1048576,MATCH(E341,Articles!D:D,0),10)</f>
        <v>125</v>
      </c>
      <c r="J341" s="18" t="str">
        <f>INDEX(Articles!$1:$1048576,MATCH(E341,Articles!D:D,0),11)</f>
        <v>PLEUREUR</v>
      </c>
      <c r="K341" s="18" t="str">
        <f>INDEX(Articles!$1:$1048576,MATCH(E341,Articles!D:D,0),12)</f>
        <v>KAMURO</v>
      </c>
      <c r="L341" s="8" t="str">
        <f>INDEX(Articles!$1:$1048576,MATCH(E341,Articles!D:D,0),13)</f>
        <v>EU</v>
      </c>
      <c r="M341" s="8" t="str">
        <f>INDEX(Articles!$1:$1048576,MATCH(E341,Articles!D:D,0),14)</f>
        <v>F4</v>
      </c>
      <c r="N341" s="8" t="str">
        <f>INDEX(Articles!$1:$1048576,MATCH(E341,Articles!D:D,0),15)</f>
        <v>1.3G</v>
      </c>
      <c r="O341" s="8" t="str">
        <f>INDEX(Articles!$1:$1048576,MATCH(E341,Articles!D:D,0),16)</f>
        <v>0163-F4-2221</v>
      </c>
      <c r="P341" s="8">
        <f>INDEX(Articles!$1:$1048576,MATCH(E341,Articles!D:D,0),17)*1000</f>
        <v>919</v>
      </c>
      <c r="Q341" s="8" t="str">
        <f>INDEX(Articles!$1:$1048576,MATCH(E341,Articles!D:D,0),18)</f>
        <v>4</v>
      </c>
      <c r="R341" s="8">
        <f>INDEX(Articles!$1:$1048576,MATCH(E341,Articles!D:D,0),19)</f>
        <v>125</v>
      </c>
      <c r="S341" s="2" t="str">
        <f>IF(INDEX('Unités CA'!$1:$1048576,MATCH(E341,'Unités CA'!D:D,0),5)=0,"",INDEX('Unités CA'!$1:$1048576,MATCH(E341,'Unités CA'!D:D,0),5))</f>
        <v>0012/CA</v>
      </c>
      <c r="T341" s="2" t="str">
        <f>IF(INDEX('Unités BTE'!$1:$1048576,MATCH(E341,'Unités CA'!D:D,0),5)=0,"",INDEX('Unités BTE'!$1:$1048576,MATCH(E341,'Unités CA'!D:D,0),5))</f>
        <v/>
      </c>
      <c r="U341" s="7" t="str">
        <f>IFERROR(INDEX('Prix PRO CA'!$1:$1048576,MATCH(E341,'Prix PRO CA'!D:D,0),10),"")</f>
        <v/>
      </c>
      <c r="V341" s="7" t="str">
        <f>IFERROR(INDEX('Prix PRO CA'!$1:$1048576,MATCH(E341,'Prix PRO BTE'!D:D,0),10),"")</f>
        <v/>
      </c>
      <c r="W341" s="7">
        <f>+IFERROR(INDEX('Prix PRO PCS'!$1:$1048576,MATCH(E341,'Prix PRO PCS'!D:D,0),10),"")</f>
        <v>54.49</v>
      </c>
      <c r="X341" s="148" t="str">
        <f t="shared" si="23"/>
        <v>Oui</v>
      </c>
      <c r="Y341" s="24">
        <f>IFERROR(INDEX(LigneAchat!$1:$1048576,MATCH(E341,LigneAchat!D:D,0),5),"")</f>
        <v>44301</v>
      </c>
      <c r="Z341" s="22">
        <f>INDEX(Articles!$1:$1048576,MATCH(E341,Articles!D:D,0),21)</f>
        <v>28</v>
      </c>
      <c r="AA341" s="22">
        <f t="shared" si="28"/>
        <v>28</v>
      </c>
      <c r="AB341" s="22">
        <f>+INDEX(Articles!$1:$1048576,MATCH(E341,Articles!D:D,0),23)</f>
        <v>0</v>
      </c>
    </row>
    <row r="342" spans="2:28" ht="15.75">
      <c r="B342" s="8" t="str">
        <f>INDEX(Articles!$1:$1048576,MATCH(E342,Articles!D:D,0),6)</f>
        <v>1</v>
      </c>
      <c r="C342" s="8" t="str">
        <f>INDEX(Articles!$1:$1048576,MATCH(E342,Articles!D:D,0),7)</f>
        <v/>
      </c>
      <c r="D342" s="28" t="str">
        <f>HYPERLINK(INDEX(Articles!$1:$1048576,MATCH(E342,Articles!D:D,0),24),"Lien")</f>
        <v>Lien</v>
      </c>
      <c r="E342" s="3" t="s">
        <v>1684</v>
      </c>
      <c r="F342" s="18" t="str">
        <f>INDEX(Articles!$1:$1048576,MATCH(E342,Articles!D:D,0),5)</f>
        <v>BBE Ø125 KAMURO À VIOLET + TC KAMURO</v>
      </c>
      <c r="G342" s="18" t="str">
        <f>INDEX(Articles!$1:$1048576,MATCH(E342,Articles!D:D,0),8)</f>
        <v>BOMBE</v>
      </c>
      <c r="H342" s="18" t="str">
        <f>INDEX(Articles!$1:$1048576,MATCH(E342,Articles!D:D,0),9)</f>
        <v>SPHERIQUE</v>
      </c>
      <c r="I342" s="8">
        <f>INDEX(Articles!$1:$1048576,MATCH(E342,Articles!D:D,0),10)</f>
        <v>125</v>
      </c>
      <c r="J342" s="18" t="str">
        <f>INDEX(Articles!$1:$1048576,MATCH(E342,Articles!D:D,0),11)</f>
        <v>PLEUREUR</v>
      </c>
      <c r="K342" s="18" t="str">
        <f>INDEX(Articles!$1:$1048576,MATCH(E342,Articles!D:D,0),12)</f>
        <v>KAMURO</v>
      </c>
      <c r="L342" s="8" t="str">
        <f>INDEX(Articles!$1:$1048576,MATCH(E342,Articles!D:D,0),13)</f>
        <v>EU</v>
      </c>
      <c r="M342" s="8" t="str">
        <f>INDEX(Articles!$1:$1048576,MATCH(E342,Articles!D:D,0),14)</f>
        <v>F4</v>
      </c>
      <c r="N342" s="8" t="str">
        <f>INDEX(Articles!$1:$1048576,MATCH(E342,Articles!D:D,0),15)</f>
        <v>1.3G</v>
      </c>
      <c r="O342" s="8" t="str">
        <f>INDEX(Articles!$1:$1048576,MATCH(E342,Articles!D:D,0),16)</f>
        <v>0163-F4-2221</v>
      </c>
      <c r="P342" s="8">
        <f>INDEX(Articles!$1:$1048576,MATCH(E342,Articles!D:D,0),17)*1000</f>
        <v>919</v>
      </c>
      <c r="Q342" s="8" t="str">
        <f>INDEX(Articles!$1:$1048576,MATCH(E342,Articles!D:D,0),18)</f>
        <v>4</v>
      </c>
      <c r="R342" s="8">
        <f>INDEX(Articles!$1:$1048576,MATCH(E342,Articles!D:D,0),19)</f>
        <v>125</v>
      </c>
      <c r="S342" s="2" t="str">
        <f>IF(INDEX('Unités CA'!$1:$1048576,MATCH(E342,'Unités CA'!D:D,0),5)=0,"",INDEX('Unités CA'!$1:$1048576,MATCH(E342,'Unités CA'!D:D,0),5))</f>
        <v>0012/CA</v>
      </c>
      <c r="T342" s="2" t="str">
        <f>IF(INDEX('Unités BTE'!$1:$1048576,MATCH(E342,'Unités CA'!D:D,0),5)=0,"",INDEX('Unités BTE'!$1:$1048576,MATCH(E342,'Unités CA'!D:D,0),5))</f>
        <v/>
      </c>
      <c r="U342" s="7" t="str">
        <f>IFERROR(INDEX('Prix PRO CA'!$1:$1048576,MATCH(E342,'Prix PRO CA'!D:D,0),10),"")</f>
        <v/>
      </c>
      <c r="V342" s="7" t="str">
        <f>IFERROR(INDEX('Prix PRO CA'!$1:$1048576,MATCH(E342,'Prix PRO BTE'!D:D,0),10),"")</f>
        <v/>
      </c>
      <c r="W342" s="7">
        <f>+IFERROR(INDEX('Prix PRO PCS'!$1:$1048576,MATCH(E342,'Prix PRO PCS'!D:D,0),10),"")</f>
        <v>54.49</v>
      </c>
      <c r="X342" s="148" t="str">
        <f t="shared" si="23"/>
        <v>Inf à 10</v>
      </c>
      <c r="Y342" s="24" t="str">
        <f>IFERROR(INDEX(LigneAchat!$1:$1048576,MATCH(E342,LigneAchat!D:D,0),5),"")</f>
        <v/>
      </c>
      <c r="Z342" s="22">
        <f>INDEX(Articles!$1:$1048576,MATCH(E342,Articles!D:D,0),21)</f>
        <v>13</v>
      </c>
      <c r="AA342" s="22">
        <f t="shared" si="28"/>
        <v>9</v>
      </c>
      <c r="AB342" s="22">
        <f>+INDEX(Articles!$1:$1048576,MATCH(E342,Articles!D:D,0),23)</f>
        <v>4</v>
      </c>
    </row>
    <row r="343" spans="2:28" ht="15.75">
      <c r="B343" s="8" t="str">
        <f>INDEX(Articles!$1:$1048576,MATCH(E343,Articles!D:D,0),6)</f>
        <v>1</v>
      </c>
      <c r="C343" s="8" t="str">
        <f>INDEX(Articles!$1:$1048576,MATCH(E343,Articles!D:D,0),7)</f>
        <v/>
      </c>
      <c r="D343" s="28" t="str">
        <f>HYPERLINK(INDEX(Articles!$1:$1048576,MATCH(E343,Articles!D:D,0),24),"Lien")</f>
        <v>Lien</v>
      </c>
      <c r="E343" s="3" t="s">
        <v>1726</v>
      </c>
      <c r="F343" s="18" t="str">
        <f>INDEX(Articles!$1:$1048576,MATCH(E343,Articles!D:D,0),5)</f>
        <v>BBE Ø125 PLUIE ARGENT (PREMIUM)</v>
      </c>
      <c r="G343" s="18" t="str">
        <f>INDEX(Articles!$1:$1048576,MATCH(E343,Articles!D:D,0),8)</f>
        <v>BOMBE</v>
      </c>
      <c r="H343" s="18" t="str">
        <f>INDEX(Articles!$1:$1048576,MATCH(E343,Articles!D:D,0),9)</f>
        <v>SPHERIQUE</v>
      </c>
      <c r="I343" s="8">
        <f>INDEX(Articles!$1:$1048576,MATCH(E343,Articles!D:D,0),10)</f>
        <v>125</v>
      </c>
      <c r="J343" s="18" t="str">
        <f>INDEX(Articles!$1:$1048576,MATCH(E343,Articles!D:D,0),11)</f>
        <v>PLEUREUR</v>
      </c>
      <c r="K343" s="18" t="str">
        <f>INDEX(Articles!$1:$1048576,MATCH(E343,Articles!D:D,0),12)</f>
        <v>ARGENT</v>
      </c>
      <c r="L343" s="8" t="str">
        <f>INDEX(Articles!$1:$1048576,MATCH(E343,Articles!D:D,0),13)</f>
        <v>EU</v>
      </c>
      <c r="M343" s="8" t="str">
        <f>INDEX(Articles!$1:$1048576,MATCH(E343,Articles!D:D,0),14)</f>
        <v>F4</v>
      </c>
      <c r="N343" s="8" t="str">
        <f>INDEX(Articles!$1:$1048576,MATCH(E343,Articles!D:D,0),15)</f>
        <v>1.3G</v>
      </c>
      <c r="O343" s="8" t="str">
        <f>INDEX(Articles!$1:$1048576,MATCH(E343,Articles!D:D,0),16)</f>
        <v>1395-F4-0614/2013</v>
      </c>
      <c r="P343" s="8">
        <f>INDEX(Articles!$1:$1048576,MATCH(E343,Articles!D:D,0),17)*1000</f>
        <v>721</v>
      </c>
      <c r="Q343" s="8" t="str">
        <f>INDEX(Articles!$1:$1048576,MATCH(E343,Articles!D:D,0),18)</f>
        <v>3</v>
      </c>
      <c r="R343" s="8">
        <f>INDEX(Articles!$1:$1048576,MATCH(E343,Articles!D:D,0),19)</f>
        <v>125</v>
      </c>
      <c r="S343" s="2" t="str">
        <f>IF(INDEX('Unités CA'!$1:$1048576,MATCH(E343,'Unités CA'!D:D,0),5)=0,"",INDEX('Unités CA'!$1:$1048576,MATCH(E343,'Unités CA'!D:D,0),5))</f>
        <v>0030/CA</v>
      </c>
      <c r="T343" s="2" t="str">
        <f>IF(INDEX('Unités BTE'!$1:$1048576,MATCH(E343,'Unités CA'!D:D,0),5)=0,"",INDEX('Unités BTE'!$1:$1048576,MATCH(E343,'Unités CA'!D:D,0),5))</f>
        <v/>
      </c>
      <c r="U343" s="7">
        <f>IFERROR(INDEX('Prix PRO CA'!$1:$1048576,MATCH(E343,'Prix PRO CA'!D:D,0),10),"")</f>
        <v>1158.5999999999999</v>
      </c>
      <c r="V343" s="7" t="str">
        <f>IFERROR(INDEX('Prix PRO CA'!$1:$1048576,MATCH(E343,'Prix PRO BTE'!D:D,0),10),"")</f>
        <v/>
      </c>
      <c r="W343" s="7">
        <f>+IFERROR(INDEX('Prix PRO PCS'!$1:$1048576,MATCH(E343,'Prix PRO PCS'!D:D,0),10),"")</f>
        <v>38.619999999999997</v>
      </c>
      <c r="X343" s="148" t="str">
        <f t="shared" si="23"/>
        <v>Non</v>
      </c>
      <c r="Y343" s="24">
        <f>IFERROR(INDEX(LigneAchat!$1:$1048576,MATCH(E343,LigneAchat!D:D,0),5),"")</f>
        <v>44287</v>
      </c>
      <c r="Z343" s="22">
        <f>INDEX(Articles!$1:$1048576,MATCH(E343,Articles!D:D,0),21)</f>
        <v>330</v>
      </c>
      <c r="AA343" s="22">
        <f t="shared" si="28"/>
        <v>0</v>
      </c>
      <c r="AB343" s="22">
        <f>+INDEX(Articles!$1:$1048576,MATCH(E343,Articles!D:D,0),23)</f>
        <v>330</v>
      </c>
    </row>
    <row r="344" spans="2:28" ht="15.75">
      <c r="B344" s="8" t="str">
        <f>INDEX(Articles!$1:$1048576,MATCH(E344,Articles!D:D,0),6)</f>
        <v>1</v>
      </c>
      <c r="C344" s="8" t="str">
        <f>INDEX(Articles!$1:$1048576,MATCH(E344,Articles!D:D,0),7)</f>
        <v/>
      </c>
      <c r="D344" s="28" t="str">
        <f>HYPERLINK(INDEX(Articles!$1:$1048576,MATCH(E344,Articles!D:D,0),24),"Lien")</f>
        <v>Lien</v>
      </c>
      <c r="E344" s="3" t="s">
        <v>1729</v>
      </c>
      <c r="F344" s="18" t="str">
        <f>INDEX(Articles!$1:$1048576,MATCH(E344,Articles!D:D,0),5)</f>
        <v>BBE Ø125 PLUIE ARGENT CENTRE CLIGNO BLANC(PREMIUM)</v>
      </c>
      <c r="G344" s="18" t="str">
        <f>INDEX(Articles!$1:$1048576,MATCH(E344,Articles!D:D,0),8)</f>
        <v>BOMBE</v>
      </c>
      <c r="H344" s="18" t="str">
        <f>INDEX(Articles!$1:$1048576,MATCH(E344,Articles!D:D,0),9)</f>
        <v>SPHERIQUE</v>
      </c>
      <c r="I344" s="8">
        <f>INDEX(Articles!$1:$1048576,MATCH(E344,Articles!D:D,0),10)</f>
        <v>125</v>
      </c>
      <c r="J344" s="18" t="str">
        <f>INDEX(Articles!$1:$1048576,MATCH(E344,Articles!D:D,0),11)</f>
        <v>PLEUREUR</v>
      </c>
      <c r="K344" s="18" t="str">
        <f>INDEX(Articles!$1:$1048576,MATCH(E344,Articles!D:D,0),12)</f>
        <v>ARGENT</v>
      </c>
      <c r="L344" s="8" t="str">
        <f>INDEX(Articles!$1:$1048576,MATCH(E344,Articles!D:D,0),13)</f>
        <v>EU</v>
      </c>
      <c r="M344" s="8" t="str">
        <f>INDEX(Articles!$1:$1048576,MATCH(E344,Articles!D:D,0),14)</f>
        <v>F4</v>
      </c>
      <c r="N344" s="8" t="str">
        <f>INDEX(Articles!$1:$1048576,MATCH(E344,Articles!D:D,0),15)</f>
        <v>1.3G</v>
      </c>
      <c r="O344" s="8" t="str">
        <f>INDEX(Articles!$1:$1048576,MATCH(E344,Articles!D:D,0),16)</f>
        <v>1395-F4-0614/2013</v>
      </c>
      <c r="P344" s="8">
        <f>INDEX(Articles!$1:$1048576,MATCH(E344,Articles!D:D,0),17)*1000</f>
        <v>735</v>
      </c>
      <c r="Q344" s="8" t="str">
        <f>INDEX(Articles!$1:$1048576,MATCH(E344,Articles!D:D,0),18)</f>
        <v>3</v>
      </c>
      <c r="R344" s="8">
        <f>INDEX(Articles!$1:$1048576,MATCH(E344,Articles!D:D,0),19)</f>
        <v>125</v>
      </c>
      <c r="S344" s="2" t="str">
        <f>IF(INDEX('Unités CA'!$1:$1048576,MATCH(E344,'Unités CA'!D:D,0),5)=0,"",INDEX('Unités CA'!$1:$1048576,MATCH(E344,'Unités CA'!D:D,0),5))</f>
        <v>0030/CA</v>
      </c>
      <c r="T344" s="2" t="str">
        <f>IF(INDEX('Unités BTE'!$1:$1048576,MATCH(E344,'Unités CA'!D:D,0),5)=0,"",INDEX('Unités BTE'!$1:$1048576,MATCH(E344,'Unités CA'!D:D,0),5))</f>
        <v/>
      </c>
      <c r="U344" s="7">
        <f>IFERROR(INDEX('Prix PRO CA'!$1:$1048576,MATCH(E344,'Prix PRO CA'!D:D,0),10),"")</f>
        <v>1328.7</v>
      </c>
      <c r="V344" s="7" t="str">
        <f>IFERROR(INDEX('Prix PRO CA'!$1:$1048576,MATCH(E344,'Prix PRO BTE'!D:D,0),10),"")</f>
        <v/>
      </c>
      <c r="W344" s="7">
        <f>+IFERROR(INDEX('Prix PRO PCS'!$1:$1048576,MATCH(E344,'Prix PRO PCS'!D:D,0),10),"")</f>
        <v>44.29</v>
      </c>
      <c r="X344" s="148" t="str">
        <f t="shared" si="23"/>
        <v>Oui</v>
      </c>
      <c r="Y344" s="24" t="str">
        <f>IFERROR(INDEX(LigneAchat!$1:$1048576,MATCH(E344,LigneAchat!D:D,0),5),"")</f>
        <v/>
      </c>
      <c r="Z344" s="22">
        <f>INDEX(Articles!$1:$1048576,MATCH(E344,Articles!D:D,0),21)</f>
        <v>50</v>
      </c>
      <c r="AA344" s="22">
        <f t="shared" si="28"/>
        <v>50</v>
      </c>
      <c r="AB344" s="22">
        <f>+INDEX(Articles!$1:$1048576,MATCH(E344,Articles!D:D,0),23)</f>
        <v>0</v>
      </c>
    </row>
    <row r="345" spans="2:28" ht="15.75">
      <c r="B345" s="8" t="str">
        <f>INDEX(Articles!$1:$1048576,MATCH(E345,Articles!D:D,0),6)</f>
        <v>1</v>
      </c>
      <c r="C345" s="8" t="str">
        <f>INDEX(Articles!$1:$1048576,MATCH(E345,Articles!D:D,0),7)</f>
        <v/>
      </c>
      <c r="D345" s="28" t="str">
        <f>HYPERLINK(INDEX(Articles!$1:$1048576,MATCH(E345,Articles!D:D,0),24),"Lien")</f>
        <v>Lien</v>
      </c>
      <c r="E345" s="3" t="s">
        <v>1799</v>
      </c>
      <c r="F345" s="18" t="str">
        <f>INDEX(Articles!$1:$1048576,MATCH(E345,Articles!D:D,0),5)</f>
        <v>BBE Ø125 PLUIE ARGENT</v>
      </c>
      <c r="G345" s="18" t="str">
        <f>INDEX(Articles!$1:$1048576,MATCH(E345,Articles!D:D,0),8)</f>
        <v>BOMBE</v>
      </c>
      <c r="H345" s="18" t="str">
        <f>INDEX(Articles!$1:$1048576,MATCH(E345,Articles!D:D,0),9)</f>
        <v>SPHERIQUE</v>
      </c>
      <c r="I345" s="8">
        <f>INDEX(Articles!$1:$1048576,MATCH(E345,Articles!D:D,0),10)</f>
        <v>125</v>
      </c>
      <c r="J345" s="18" t="str">
        <f>INDEX(Articles!$1:$1048576,MATCH(E345,Articles!D:D,0),11)</f>
        <v>PLEUREUR</v>
      </c>
      <c r="K345" s="18" t="str">
        <f>INDEX(Articles!$1:$1048576,MATCH(E345,Articles!D:D,0),12)</f>
        <v>ARGENT</v>
      </c>
      <c r="L345" s="8" t="str">
        <f>INDEX(Articles!$1:$1048576,MATCH(E345,Articles!D:D,0),13)</f>
        <v>EU</v>
      </c>
      <c r="M345" s="8" t="str">
        <f>INDEX(Articles!$1:$1048576,MATCH(E345,Articles!D:D,0),14)</f>
        <v>F4</v>
      </c>
      <c r="N345" s="8" t="str">
        <f>INDEX(Articles!$1:$1048576,MATCH(E345,Articles!D:D,0),15)</f>
        <v>1.3G</v>
      </c>
      <c r="O345" s="8" t="str">
        <f>INDEX(Articles!$1:$1048576,MATCH(E345,Articles!D:D,0),16)</f>
        <v>0589-F4-0067</v>
      </c>
      <c r="P345" s="8">
        <f>INDEX(Articles!$1:$1048576,MATCH(E345,Articles!D:D,0),17)*1000</f>
        <v>655</v>
      </c>
      <c r="Q345" s="8" t="str">
        <f>INDEX(Articles!$1:$1048576,MATCH(E345,Articles!D:D,0),18)</f>
        <v>3</v>
      </c>
      <c r="R345" s="8">
        <f>INDEX(Articles!$1:$1048576,MATCH(E345,Articles!D:D,0),19)</f>
        <v>125</v>
      </c>
      <c r="S345" s="2" t="str">
        <f>IF(INDEX('Unités CA'!$1:$1048576,MATCH(E345,'Unités CA'!D:D,0),5)=0,"",INDEX('Unités CA'!$1:$1048576,MATCH(E345,'Unités CA'!D:D,0),5))</f>
        <v>0020/CA</v>
      </c>
      <c r="T345" s="2" t="str">
        <f>IF(INDEX('Unités BTE'!$1:$1048576,MATCH(E345,'Unités CA'!D:D,0),5)=0,"",INDEX('Unités BTE'!$1:$1048576,MATCH(E345,'Unités CA'!D:D,0),5))</f>
        <v/>
      </c>
      <c r="U345" s="7">
        <f>IFERROR(INDEX('Prix PRO CA'!$1:$1048576,MATCH(E345,'Prix PRO CA'!D:D,0),10),"")</f>
        <v>566.4</v>
      </c>
      <c r="V345" s="7" t="str">
        <f>IFERROR(INDEX('Prix PRO CA'!$1:$1048576,MATCH(E345,'Prix PRO BTE'!D:D,0),10),"")</f>
        <v/>
      </c>
      <c r="W345" s="7">
        <f>+IFERROR(INDEX('Prix PRO PCS'!$1:$1048576,MATCH(E345,'Prix PRO PCS'!D:D,0),10),"")</f>
        <v>28.32</v>
      </c>
      <c r="X345" s="148" t="str">
        <f t="shared" si="23"/>
        <v>Inf à 10</v>
      </c>
      <c r="Y345" s="24">
        <f>IFERROR(INDEX(LigneAchat!$1:$1048576,MATCH(E345,LigneAchat!D:D,0),5),"")</f>
        <v>44301</v>
      </c>
      <c r="Z345" s="22">
        <f>INDEX(Articles!$1:$1048576,MATCH(E345,Articles!D:D,0),21)</f>
        <v>1</v>
      </c>
      <c r="AA345" s="22">
        <f t="shared" si="28"/>
        <v>1</v>
      </c>
      <c r="AB345" s="22">
        <f>+INDEX(Articles!$1:$1048576,MATCH(E345,Articles!D:D,0),23)</f>
        <v>0</v>
      </c>
    </row>
    <row r="346" spans="2:28" ht="15.75">
      <c r="B346" s="8" t="str">
        <f>INDEX(Articles!$1:$1048576,MATCH(E346,Articles!D:D,0),6)</f>
        <v>1</v>
      </c>
      <c r="C346" s="8" t="str">
        <f>INDEX(Articles!$1:$1048576,MATCH(E346,Articles!D:D,0),7)</f>
        <v/>
      </c>
      <c r="D346" s="28" t="str">
        <f>HYPERLINK(INDEX(Articles!$1:$1048576,MATCH(E346,Articles!D:D,0),24),"Lien")</f>
        <v>Lien</v>
      </c>
      <c r="E346" s="3" t="s">
        <v>1792</v>
      </c>
      <c r="F346" s="18" t="str">
        <f>INDEX(Articles!$1:$1048576,MATCH(E346,Articles!D:D,0),5)</f>
        <v>BBE Ø125 SAULE PLEUREUR PLATINE</v>
      </c>
      <c r="G346" s="18" t="str">
        <f>INDEX(Articles!$1:$1048576,MATCH(E346,Articles!D:D,0),8)</f>
        <v>BOMBE</v>
      </c>
      <c r="H346" s="18" t="str">
        <f>INDEX(Articles!$1:$1048576,MATCH(E346,Articles!D:D,0),9)</f>
        <v>SPHERIQUE</v>
      </c>
      <c r="I346" s="8">
        <f>INDEX(Articles!$1:$1048576,MATCH(E346,Articles!D:D,0),10)</f>
        <v>125</v>
      </c>
      <c r="J346" s="18" t="str">
        <f>INDEX(Articles!$1:$1048576,MATCH(E346,Articles!D:D,0),11)</f>
        <v>PLEUREUR</v>
      </c>
      <c r="K346" s="18" t="str">
        <f>INDEX(Articles!$1:$1048576,MATCH(E346,Articles!D:D,0),12)</f>
        <v>KAMURO</v>
      </c>
      <c r="L346" s="8" t="str">
        <f>INDEX(Articles!$1:$1048576,MATCH(E346,Articles!D:D,0),13)</f>
        <v>EU</v>
      </c>
      <c r="M346" s="8" t="str">
        <f>INDEX(Articles!$1:$1048576,MATCH(E346,Articles!D:D,0),14)</f>
        <v>F4</v>
      </c>
      <c r="N346" s="8" t="str">
        <f>INDEX(Articles!$1:$1048576,MATCH(E346,Articles!D:D,0),15)</f>
        <v>1.3G</v>
      </c>
      <c r="O346" s="8" t="str">
        <f>INDEX(Articles!$1:$1048576,MATCH(E346,Articles!D:D,0),16)</f>
        <v>0589-F4-0067</v>
      </c>
      <c r="P346" s="8">
        <f>INDEX(Articles!$1:$1048576,MATCH(E346,Articles!D:D,0),17)*1000</f>
        <v>628</v>
      </c>
      <c r="Q346" s="8" t="str">
        <f>INDEX(Articles!$1:$1048576,MATCH(E346,Articles!D:D,0),18)</f>
        <v>3</v>
      </c>
      <c r="R346" s="8">
        <f>INDEX(Articles!$1:$1048576,MATCH(E346,Articles!D:D,0),19)</f>
        <v>125</v>
      </c>
      <c r="S346" s="2" t="str">
        <f>IF(INDEX('Unités CA'!$1:$1048576,MATCH(E346,'Unités CA'!D:D,0),5)=0,"",INDEX('Unités CA'!$1:$1048576,MATCH(E346,'Unités CA'!D:D,0),5))</f>
        <v>0020/CA</v>
      </c>
      <c r="T346" s="2" t="str">
        <f>IF(INDEX('Unités BTE'!$1:$1048576,MATCH(E346,'Unités CA'!D:D,0),5)=0,"",INDEX('Unités BTE'!$1:$1048576,MATCH(E346,'Unités CA'!D:D,0),5))</f>
        <v/>
      </c>
      <c r="U346" s="7">
        <f>IFERROR(INDEX('Prix PRO CA'!$1:$1048576,MATCH(E346,'Prix PRO CA'!D:D,0),10),"")</f>
        <v>566.4</v>
      </c>
      <c r="V346" s="7" t="str">
        <f>IFERROR(INDEX('Prix PRO CA'!$1:$1048576,MATCH(E346,'Prix PRO BTE'!D:D,0),10),"")</f>
        <v/>
      </c>
      <c r="W346" s="7">
        <f>+IFERROR(INDEX('Prix PRO PCS'!$1:$1048576,MATCH(E346,'Prix PRO PCS'!D:D,0),10),"")</f>
        <v>28.32</v>
      </c>
      <c r="X346" s="148" t="str">
        <f t="shared" si="23"/>
        <v>Oui</v>
      </c>
      <c r="Y346" s="24" t="str">
        <f>IFERROR(INDEX(LigneAchat!$1:$1048576,MATCH(E346,LigneAchat!D:D,0),5),"")</f>
        <v/>
      </c>
      <c r="Z346" s="22">
        <f>INDEX(Articles!$1:$1048576,MATCH(E346,Articles!D:D,0),21)</f>
        <v>15</v>
      </c>
      <c r="AA346" s="22">
        <f t="shared" si="28"/>
        <v>15</v>
      </c>
      <c r="AB346" s="22">
        <f>+INDEX(Articles!$1:$1048576,MATCH(E346,Articles!D:D,0),23)</f>
        <v>0</v>
      </c>
    </row>
    <row r="347" spans="2:28" ht="15.75">
      <c r="B347" s="8" t="str">
        <f>INDEX(Articles!$1:$1048576,MATCH(E347,Articles!D:D,0),6)</f>
        <v>1</v>
      </c>
      <c r="C347" s="8" t="str">
        <f>INDEX(Articles!$1:$1048576,MATCH(E347,Articles!D:D,0),7)</f>
        <v>2019</v>
      </c>
      <c r="D347" s="28" t="str">
        <f>HYPERLINK(INDEX(Articles!$1:$1048576,MATCH(E347,Articles!D:D,0),24),"Lien")</f>
        <v>Lien</v>
      </c>
      <c r="E347" s="3" t="s">
        <v>1645</v>
      </c>
      <c r="F347" s="18" t="str">
        <f>INDEX(Articles!$1:$1048576,MATCH(E347,Articles!D:D,0),5)</f>
        <v>BBE Ø125 CLIGNO BLANC</v>
      </c>
      <c r="G347" s="18" t="str">
        <f>INDEX(Articles!$1:$1048576,MATCH(E347,Articles!D:D,0),8)</f>
        <v>BOMBE</v>
      </c>
      <c r="H347" s="18" t="str">
        <f>INDEX(Articles!$1:$1048576,MATCH(E347,Articles!D:D,0),9)</f>
        <v>SPHERIQUE</v>
      </c>
      <c r="I347" s="8">
        <f>INDEX(Articles!$1:$1048576,MATCH(E347,Articles!D:D,0),10)</f>
        <v>125</v>
      </c>
      <c r="J347" s="18" t="str">
        <f>INDEX(Articles!$1:$1048576,MATCH(E347,Articles!D:D,0),11)</f>
        <v>CLIGNO</v>
      </c>
      <c r="K347" s="18" t="str">
        <f>INDEX(Articles!$1:$1048576,MATCH(E347,Articles!D:D,0),12)</f>
        <v>BLANC</v>
      </c>
      <c r="L347" s="8" t="str">
        <f>INDEX(Articles!$1:$1048576,MATCH(E347,Articles!D:D,0),13)</f>
        <v>EU</v>
      </c>
      <c r="M347" s="8" t="str">
        <f>INDEX(Articles!$1:$1048576,MATCH(E347,Articles!D:D,0),14)</f>
        <v>F4</v>
      </c>
      <c r="N347" s="8" t="str">
        <f>INDEX(Articles!$1:$1048576,MATCH(E347,Articles!D:D,0),15)</f>
        <v>1.3G</v>
      </c>
      <c r="O347" s="8" t="str">
        <f>INDEX(Articles!$1:$1048576,MATCH(E347,Articles!D:D,0),16)</f>
        <v>1395-F4-0614/2013</v>
      </c>
      <c r="P347" s="8">
        <f>INDEX(Articles!$1:$1048576,MATCH(E347,Articles!D:D,0),17)*1000</f>
        <v>721</v>
      </c>
      <c r="Q347" s="8" t="str">
        <f>INDEX(Articles!$1:$1048576,MATCH(E347,Articles!D:D,0),18)</f>
        <v>3</v>
      </c>
      <c r="R347" s="8">
        <f>INDEX(Articles!$1:$1048576,MATCH(E347,Articles!D:D,0),19)</f>
        <v>125</v>
      </c>
      <c r="S347" s="2" t="str">
        <f>IF(INDEX('Unités CA'!$1:$1048576,MATCH(E347,'Unités CA'!D:D,0),5)=0,"",INDEX('Unités CA'!$1:$1048576,MATCH(E347,'Unités CA'!D:D,0),5))</f>
        <v>0030/CA</v>
      </c>
      <c r="T347" s="2" t="str">
        <f>IF(INDEX('Unités BTE'!$1:$1048576,MATCH(E347,'Unités CA'!D:D,0),5)=0,"",INDEX('Unités BTE'!$1:$1048576,MATCH(E347,'Unités CA'!D:D,0),5))</f>
        <v/>
      </c>
      <c r="U347" s="7">
        <f>IFERROR(INDEX('Prix PRO CA'!$1:$1048576,MATCH(E347,'Prix PRO CA'!D:D,0),10),"")</f>
        <v>1328.7</v>
      </c>
      <c r="V347" s="7" t="str">
        <f>IFERROR(INDEX('Prix PRO CA'!$1:$1048576,MATCH(E347,'Prix PRO BTE'!D:D,0),10),"")</f>
        <v/>
      </c>
      <c r="W347" s="7">
        <f>+IFERROR(INDEX('Prix PRO PCS'!$1:$1048576,MATCH(E347,'Prix PRO PCS'!D:D,0),10),"")</f>
        <v>44.29</v>
      </c>
      <c r="X347" s="148" t="str">
        <f t="shared" si="23"/>
        <v>Non</v>
      </c>
      <c r="Y347" s="24">
        <f>IFERROR(INDEX(LigneAchat!$1:$1048576,MATCH(E347,LigneAchat!D:D,0),5),"")</f>
        <v>44287</v>
      </c>
      <c r="Z347" s="22">
        <f>INDEX(Articles!$1:$1048576,MATCH(E347,Articles!D:D,0),21)</f>
        <v>117</v>
      </c>
      <c r="AA347" s="22">
        <f t="shared" si="28"/>
        <v>0</v>
      </c>
      <c r="AB347" s="22">
        <f>+INDEX(Articles!$1:$1048576,MATCH(E347,Articles!D:D,0),23)</f>
        <v>117</v>
      </c>
    </row>
    <row r="348" spans="2:28" s="7" customFormat="1" ht="15.75">
      <c r="B348" s="8" t="str">
        <f>INDEX(Articles!$1:$1048576,MATCH(E348,Articles!D:D,0),6)</f>
        <v>1</v>
      </c>
      <c r="C348" s="8" t="str">
        <f>INDEX(Articles!$1:$1048576,MATCH(E348,Articles!D:D,0),7)</f>
        <v/>
      </c>
      <c r="D348" s="28" t="str">
        <f>HYPERLINK(INDEX(Articles!$1:$1048576,MATCH(E348,Articles!D:D,0),24),"Lien")</f>
        <v>Lien</v>
      </c>
      <c r="E348" s="3" t="s">
        <v>1654</v>
      </c>
      <c r="F348" s="18" t="str">
        <f>INDEX(Articles!$1:$1048576,MATCH(E348,Articles!D:D,0),5)</f>
        <v>BBE Ø125 PAILLETTES ARGENT + TC ARGENT</v>
      </c>
      <c r="G348" s="18" t="str">
        <f>INDEX(Articles!$1:$1048576,MATCH(E348,Articles!D:D,0),8)</f>
        <v>BOMBE</v>
      </c>
      <c r="H348" s="18" t="str">
        <f>INDEX(Articles!$1:$1048576,MATCH(E348,Articles!D:D,0),9)</f>
        <v>SPHERIQUE</v>
      </c>
      <c r="I348" s="8">
        <f>INDEX(Articles!$1:$1048576,MATCH(E348,Articles!D:D,0),10)</f>
        <v>125</v>
      </c>
      <c r="J348" s="18" t="str">
        <f>INDEX(Articles!$1:$1048576,MATCH(E348,Articles!D:D,0),11)</f>
        <v>CLIGNO</v>
      </c>
      <c r="K348" s="18" t="str">
        <f>INDEX(Articles!$1:$1048576,MATCH(E348,Articles!D:D,0),12)</f>
        <v>ARGENT</v>
      </c>
      <c r="L348" s="8" t="str">
        <f>INDEX(Articles!$1:$1048576,MATCH(E348,Articles!D:D,0),13)</f>
        <v>EU</v>
      </c>
      <c r="M348" s="8" t="str">
        <f>INDEX(Articles!$1:$1048576,MATCH(E348,Articles!D:D,0),14)</f>
        <v>F4</v>
      </c>
      <c r="N348" s="8" t="str">
        <f>INDEX(Articles!$1:$1048576,MATCH(E348,Articles!D:D,0),15)</f>
        <v>1.3G</v>
      </c>
      <c r="O348" s="8" t="str">
        <f>INDEX(Articles!$1:$1048576,MATCH(E348,Articles!D:D,0),16)</f>
        <v>0163-F4-2221</v>
      </c>
      <c r="P348" s="8">
        <f>INDEX(Articles!$1:$1048576,MATCH(E348,Articles!D:D,0),17)*1000</f>
        <v>919</v>
      </c>
      <c r="Q348" s="8" t="str">
        <f>INDEX(Articles!$1:$1048576,MATCH(E348,Articles!D:D,0),18)</f>
        <v>4</v>
      </c>
      <c r="R348" s="8">
        <f>INDEX(Articles!$1:$1048576,MATCH(E348,Articles!D:D,0),19)</f>
        <v>125</v>
      </c>
      <c r="S348" s="2" t="str">
        <f>IF(INDEX('Unités CA'!$1:$1048576,MATCH(E348,'Unités CA'!D:D,0),5)=0,"",INDEX('Unités CA'!$1:$1048576,MATCH(E348,'Unités CA'!D:D,0),5))</f>
        <v>0012/CA</v>
      </c>
      <c r="T348" s="2" t="str">
        <f>IF(INDEX('Unités BTE'!$1:$1048576,MATCH(E348,'Unités CA'!D:D,0),5)=0,"",INDEX('Unités BTE'!$1:$1048576,MATCH(E348,'Unités CA'!D:D,0),5))</f>
        <v/>
      </c>
      <c r="U348" s="7">
        <f>IFERROR(INDEX('Prix PRO CA'!$1:$1048576,MATCH(E348,'Prix PRO CA'!D:D,0),10),"")</f>
        <v>108.98</v>
      </c>
      <c r="V348" s="7" t="str">
        <f>IFERROR(INDEX('Prix PRO CA'!$1:$1048576,MATCH(E348,'Prix PRO BTE'!D:D,0),10),"")</f>
        <v/>
      </c>
      <c r="W348" s="7">
        <f>+IFERROR(INDEX('Prix PRO PCS'!$1:$1048576,MATCH(E348,'Prix PRO PCS'!D:D,0),10),"")</f>
        <v>54.49</v>
      </c>
      <c r="X348" s="148" t="str">
        <f t="shared" si="23"/>
        <v>Inf à 10</v>
      </c>
      <c r="Y348" s="24" t="str">
        <f>IFERROR(INDEX(LigneAchat!$1:$1048576,MATCH(E348,LigneAchat!D:D,0),5),"")</f>
        <v/>
      </c>
      <c r="Z348" s="22">
        <f>INDEX(Articles!$1:$1048576,MATCH(E348,Articles!D:D,0),21)</f>
        <v>8</v>
      </c>
      <c r="AA348" s="22">
        <f t="shared" si="28"/>
        <v>8</v>
      </c>
      <c r="AB348" s="22">
        <f>+INDEX(Articles!$1:$1048576,MATCH(E348,Articles!D:D,0),23)</f>
        <v>0</v>
      </c>
    </row>
    <row r="349" spans="2:28" ht="15.75">
      <c r="B349" s="8" t="str">
        <f>INDEX(Articles!$1:$1048576,MATCH(E349,Articles!D:D,0),6)</f>
        <v>1</v>
      </c>
      <c r="C349" s="8" t="str">
        <f>INDEX(Articles!$1:$1048576,MATCH(E349,Articles!D:D,0),7)</f>
        <v/>
      </c>
      <c r="D349" s="28" t="str">
        <f>HYPERLINK(INDEX(Articles!$1:$1048576,MATCH(E349,Articles!D:D,0),24),"Lien")</f>
        <v>Lien</v>
      </c>
      <c r="E349" s="3" t="s">
        <v>1805</v>
      </c>
      <c r="F349" s="18" t="str">
        <f>INDEX(Articles!$1:$1048576,MATCH(E349,Articles!D:D,0),5)</f>
        <v>BBE Ø125 SCINTILLANT OR</v>
      </c>
      <c r="G349" s="18" t="str">
        <f>INDEX(Articles!$1:$1048576,MATCH(E349,Articles!D:D,0),8)</f>
        <v>BOMBE</v>
      </c>
      <c r="H349" s="18" t="str">
        <f>INDEX(Articles!$1:$1048576,MATCH(E349,Articles!D:D,0),9)</f>
        <v>SPHERIQUE</v>
      </c>
      <c r="I349" s="8">
        <f>INDEX(Articles!$1:$1048576,MATCH(E349,Articles!D:D,0),10)</f>
        <v>125</v>
      </c>
      <c r="J349" s="18" t="str">
        <f>INDEX(Articles!$1:$1048576,MATCH(E349,Articles!D:D,0),11)</f>
        <v>CLIGNO</v>
      </c>
      <c r="K349" s="18" t="str">
        <f>INDEX(Articles!$1:$1048576,MATCH(E349,Articles!D:D,0),12)</f>
        <v>OR</v>
      </c>
      <c r="L349" s="8" t="str">
        <f>INDEX(Articles!$1:$1048576,MATCH(E349,Articles!D:D,0),13)</f>
        <v>EU</v>
      </c>
      <c r="M349" s="8" t="str">
        <f>INDEX(Articles!$1:$1048576,MATCH(E349,Articles!D:D,0),14)</f>
        <v>F4</v>
      </c>
      <c r="N349" s="8" t="str">
        <f>INDEX(Articles!$1:$1048576,MATCH(E349,Articles!D:D,0),15)</f>
        <v>1.3G</v>
      </c>
      <c r="O349" s="8" t="str">
        <f>INDEX(Articles!$1:$1048576,MATCH(E349,Articles!D:D,0),16)</f>
        <v>0589-F4-0067</v>
      </c>
      <c r="P349" s="8">
        <f>INDEX(Articles!$1:$1048576,MATCH(E349,Articles!D:D,0),17)*1000</f>
        <v>665</v>
      </c>
      <c r="Q349" s="8" t="str">
        <f>INDEX(Articles!$1:$1048576,MATCH(E349,Articles!D:D,0),18)</f>
        <v>3</v>
      </c>
      <c r="R349" s="8">
        <f>INDEX(Articles!$1:$1048576,MATCH(E349,Articles!D:D,0),19)</f>
        <v>125</v>
      </c>
      <c r="S349" s="2" t="str">
        <f>IF(INDEX('Unités CA'!$1:$1048576,MATCH(E349,'Unités CA'!D:D,0),5)=0,"",INDEX('Unités CA'!$1:$1048576,MATCH(E349,'Unités CA'!D:D,0),5))</f>
        <v>0020/CA</v>
      </c>
      <c r="T349" s="2" t="str">
        <f>IF(INDEX('Unités BTE'!$1:$1048576,MATCH(E349,'Unités CA'!D:D,0),5)=0,"",INDEX('Unités BTE'!$1:$1048576,MATCH(E349,'Unités CA'!D:D,0),5))</f>
        <v/>
      </c>
      <c r="U349" s="7">
        <f>IFERROR(INDEX('Prix PRO CA'!$1:$1048576,MATCH(E349,'Prix PRO CA'!D:D,0),10),"")</f>
        <v>921</v>
      </c>
      <c r="V349" s="7" t="str">
        <f>IFERROR(INDEX('Prix PRO CA'!$1:$1048576,MATCH(E349,'Prix PRO BTE'!D:D,0),10),"")</f>
        <v/>
      </c>
      <c r="W349" s="7">
        <f>+IFERROR(INDEX('Prix PRO PCS'!$1:$1048576,MATCH(E349,'Prix PRO PCS'!D:D,0),10),"")</f>
        <v>30.7</v>
      </c>
      <c r="X349" s="148" t="str">
        <f t="shared" si="23"/>
        <v>Oui</v>
      </c>
      <c r="Y349" s="24" t="str">
        <f>IFERROR(INDEX(LigneAchat!$1:$1048576,MATCH(E349,LigneAchat!D:D,0),5),"")</f>
        <v/>
      </c>
      <c r="Z349" s="22">
        <f>INDEX(Articles!$1:$1048576,MATCH(E349,Articles!D:D,0),21)</f>
        <v>35</v>
      </c>
      <c r="AA349" s="22">
        <f t="shared" si="28"/>
        <v>35</v>
      </c>
      <c r="AB349" s="22">
        <f>+INDEX(Articles!$1:$1048576,MATCH(E349,Articles!D:D,0),23)</f>
        <v>0</v>
      </c>
    </row>
    <row r="350" spans="2:28" ht="15.75">
      <c r="B350" s="8" t="str">
        <f>INDEX(Articles!$1:$1048576,MATCH(E350,Articles!D:D,0),6)</f>
        <v>1</v>
      </c>
      <c r="C350" s="8" t="str">
        <f>INDEX(Articles!$1:$1048576,MATCH(E350,Articles!D:D,0),7)</f>
        <v/>
      </c>
      <c r="D350" s="28" t="str">
        <f>HYPERLINK(INDEX(Articles!$1:$1048576,MATCH(E350,Articles!D:D,0),24),"Lien")</f>
        <v>Lien</v>
      </c>
      <c r="E350" s="3" t="s">
        <v>1808</v>
      </c>
      <c r="F350" s="18" t="str">
        <f>INDEX(Articles!$1:$1048576,MATCH(E350,Articles!D:D,0),5)</f>
        <v>BBE Ø125 SCINTILLANT OR CENTRE BLEU</v>
      </c>
      <c r="G350" s="18" t="str">
        <f>INDEX(Articles!$1:$1048576,MATCH(E350,Articles!D:D,0),8)</f>
        <v>BOMBE</v>
      </c>
      <c r="H350" s="18" t="str">
        <f>INDEX(Articles!$1:$1048576,MATCH(E350,Articles!D:D,0),9)</f>
        <v>SPHERIQUE</v>
      </c>
      <c r="I350" s="8">
        <f>INDEX(Articles!$1:$1048576,MATCH(E350,Articles!D:D,0),10)</f>
        <v>125</v>
      </c>
      <c r="J350" s="18" t="str">
        <f>INDEX(Articles!$1:$1048576,MATCH(E350,Articles!D:D,0),11)</f>
        <v>CLIGNO</v>
      </c>
      <c r="K350" s="18" t="str">
        <f>INDEX(Articles!$1:$1048576,MATCH(E350,Articles!D:D,0),12)</f>
        <v>OR</v>
      </c>
      <c r="L350" s="8" t="str">
        <f>INDEX(Articles!$1:$1048576,MATCH(E350,Articles!D:D,0),13)</f>
        <v>EU</v>
      </c>
      <c r="M350" s="8" t="str">
        <f>INDEX(Articles!$1:$1048576,MATCH(E350,Articles!D:D,0),14)</f>
        <v>F4</v>
      </c>
      <c r="N350" s="8" t="str">
        <f>INDEX(Articles!$1:$1048576,MATCH(E350,Articles!D:D,0),15)</f>
        <v>1.3G</v>
      </c>
      <c r="O350" s="8" t="str">
        <f>INDEX(Articles!$1:$1048576,MATCH(E350,Articles!D:D,0),16)</f>
        <v>0589-F4-0067</v>
      </c>
      <c r="P350" s="8">
        <f>INDEX(Articles!$1:$1048576,MATCH(E350,Articles!D:D,0),17)*1000</f>
        <v>685</v>
      </c>
      <c r="Q350" s="8" t="str">
        <f>INDEX(Articles!$1:$1048576,MATCH(E350,Articles!D:D,0),18)</f>
        <v>3</v>
      </c>
      <c r="R350" s="8">
        <f>INDEX(Articles!$1:$1048576,MATCH(E350,Articles!D:D,0),19)</f>
        <v>125</v>
      </c>
      <c r="S350" s="2" t="str">
        <f>IF(INDEX('Unités CA'!$1:$1048576,MATCH(E350,'Unités CA'!D:D,0),5)=0,"",INDEX('Unités CA'!$1:$1048576,MATCH(E350,'Unités CA'!D:D,0),5))</f>
        <v>0020/CA</v>
      </c>
      <c r="T350" s="2" t="str">
        <f>IF(INDEX('Unités BTE'!$1:$1048576,MATCH(E350,'Unités CA'!D:D,0),5)=0,"",INDEX('Unités BTE'!$1:$1048576,MATCH(E350,'Unités CA'!D:D,0),5))</f>
        <v/>
      </c>
      <c r="U350" s="7">
        <f>IFERROR(INDEX('Prix PRO CA'!$1:$1048576,MATCH(E350,'Prix PRO CA'!D:D,0),10),"")</f>
        <v>921</v>
      </c>
      <c r="V350" s="7" t="str">
        <f>IFERROR(INDEX('Prix PRO CA'!$1:$1048576,MATCH(E350,'Prix PRO BTE'!D:D,0),10),"")</f>
        <v/>
      </c>
      <c r="W350" s="7">
        <f>+IFERROR(INDEX('Prix PRO PCS'!$1:$1048576,MATCH(E350,'Prix PRO PCS'!D:D,0),10),"")</f>
        <v>30.7</v>
      </c>
      <c r="X350" s="148" t="str">
        <f t="shared" si="23"/>
        <v>Oui</v>
      </c>
      <c r="Y350" s="24" t="str">
        <f>IFERROR(INDEX(LigneAchat!$1:$1048576,MATCH(E350,LigneAchat!D:D,0),5),"")</f>
        <v/>
      </c>
      <c r="Z350" s="22">
        <f>INDEX(Articles!$1:$1048576,MATCH(E350,Articles!D:D,0),21)</f>
        <v>80</v>
      </c>
      <c r="AA350" s="22">
        <f t="shared" si="28"/>
        <v>76</v>
      </c>
      <c r="AB350" s="22">
        <f>+INDEX(Articles!$1:$1048576,MATCH(E350,Articles!D:D,0),23)</f>
        <v>4</v>
      </c>
    </row>
    <row r="351" spans="2:28" ht="15.75">
      <c r="B351" s="8" t="str">
        <f>INDEX(Articles!$1:$1048576,MATCH(E351,Articles!D:D,0),6)</f>
        <v>1</v>
      </c>
      <c r="C351" s="8" t="str">
        <f>INDEX(Articles!$1:$1048576,MATCH(E351,Articles!D:D,0),7)</f>
        <v/>
      </c>
      <c r="D351" s="28" t="str">
        <f>HYPERLINK(INDEX(Articles!$1:$1048576,MATCH(E351,Articles!D:D,0),24),"Lien")</f>
        <v>Lien</v>
      </c>
      <c r="E351" s="3" t="s">
        <v>1732</v>
      </c>
      <c r="F351" s="18" t="str">
        <f>INDEX(Articles!$1:$1048576,MATCH(E351,Articles!D:D,0),5)</f>
        <v>BBE Ø125 SCINTILLANT OR À BLEU CENTRE BLEU</v>
      </c>
      <c r="G351" s="18" t="str">
        <f>INDEX(Articles!$1:$1048576,MATCH(E351,Articles!D:D,0),8)</f>
        <v>BOMBE</v>
      </c>
      <c r="H351" s="18" t="str">
        <f>INDEX(Articles!$1:$1048576,MATCH(E351,Articles!D:D,0),9)</f>
        <v>SPHERIQUE</v>
      </c>
      <c r="I351" s="8">
        <f>INDEX(Articles!$1:$1048576,MATCH(E351,Articles!D:D,0),10)</f>
        <v>125</v>
      </c>
      <c r="J351" s="18" t="str">
        <f>INDEX(Articles!$1:$1048576,MATCH(E351,Articles!D:D,0),11)</f>
        <v>CLIGNO</v>
      </c>
      <c r="K351" s="18" t="str">
        <f>INDEX(Articles!$1:$1048576,MATCH(E351,Articles!D:D,0),12)</f>
        <v>OR</v>
      </c>
      <c r="L351" s="8" t="str">
        <f>INDEX(Articles!$1:$1048576,MATCH(E351,Articles!D:D,0),13)</f>
        <v>EU</v>
      </c>
      <c r="M351" s="8" t="str">
        <f>INDEX(Articles!$1:$1048576,MATCH(E351,Articles!D:D,0),14)</f>
        <v>F4</v>
      </c>
      <c r="N351" s="8" t="str">
        <f>INDEX(Articles!$1:$1048576,MATCH(E351,Articles!D:D,0),15)</f>
        <v>1.3G</v>
      </c>
      <c r="O351" s="8" t="str">
        <f>INDEX(Articles!$1:$1048576,MATCH(E351,Articles!D:D,0),16)</f>
        <v>1395-F4-0614/2013</v>
      </c>
      <c r="P351" s="8">
        <f>INDEX(Articles!$1:$1048576,MATCH(E351,Articles!D:D,0),17)*1000</f>
        <v>735</v>
      </c>
      <c r="Q351" s="8" t="str">
        <f>INDEX(Articles!$1:$1048576,MATCH(E351,Articles!D:D,0),18)</f>
        <v>3</v>
      </c>
      <c r="R351" s="8">
        <f>INDEX(Articles!$1:$1048576,MATCH(E351,Articles!D:D,0),19)</f>
        <v>125</v>
      </c>
      <c r="S351" s="2" t="str">
        <f>IF(INDEX('Unités CA'!$1:$1048576,MATCH(E351,'Unités CA'!D:D,0),5)=0,"",INDEX('Unités CA'!$1:$1048576,MATCH(E351,'Unités CA'!D:D,0),5))</f>
        <v>0030/CA</v>
      </c>
      <c r="T351" s="2" t="str">
        <f>IF(INDEX('Unités BTE'!$1:$1048576,MATCH(E351,'Unités CA'!D:D,0),5)=0,"",INDEX('Unités BTE'!$1:$1048576,MATCH(E351,'Unités CA'!D:D,0),5))</f>
        <v/>
      </c>
      <c r="U351" s="7">
        <f>IFERROR(INDEX('Prix PRO CA'!$1:$1048576,MATCH(E351,'Prix PRO CA'!D:D,0),10),"")</f>
        <v>1328.7</v>
      </c>
      <c r="V351" s="7" t="str">
        <f>IFERROR(INDEX('Prix PRO CA'!$1:$1048576,MATCH(E351,'Prix PRO BTE'!D:D,0),10),"")</f>
        <v/>
      </c>
      <c r="W351" s="7">
        <f>+IFERROR(INDEX('Prix PRO PCS'!$1:$1048576,MATCH(E351,'Prix PRO PCS'!D:D,0),10),"")</f>
        <v>44.29</v>
      </c>
      <c r="X351" s="148" t="str">
        <f t="shared" si="23"/>
        <v>Oui</v>
      </c>
      <c r="Y351" s="24" t="str">
        <f>IFERROR(INDEX(LigneAchat!$1:$1048576,MATCH(E351,LigneAchat!D:D,0),5),"")</f>
        <v/>
      </c>
      <c r="Z351" s="22">
        <f>INDEX(Articles!$1:$1048576,MATCH(E351,Articles!D:D,0),21)</f>
        <v>51</v>
      </c>
      <c r="AA351" s="22">
        <f t="shared" si="28"/>
        <v>51</v>
      </c>
      <c r="AB351" s="22">
        <f>+INDEX(Articles!$1:$1048576,MATCH(E351,Articles!D:D,0),23)</f>
        <v>0</v>
      </c>
    </row>
    <row r="352" spans="2:28" ht="15.75">
      <c r="B352" s="8" t="str">
        <f>INDEX(Articles!$1:$1048576,MATCH(E352,Articles!D:D,0),6)</f>
        <v>1</v>
      </c>
      <c r="C352" s="8" t="str">
        <f>INDEX(Articles!$1:$1048576,MATCH(E352,Articles!D:D,0),7)</f>
        <v/>
      </c>
      <c r="D352" s="28" t="str">
        <f>HYPERLINK(INDEX(Articles!$1:$1048576,MATCH(E352,Articles!D:D,0),24),"Lien")</f>
        <v>Lien</v>
      </c>
      <c r="E352" s="3" t="s">
        <v>4176</v>
      </c>
      <c r="F352" s="18" t="str">
        <f>INDEX(Articles!$1:$1048576,MATCH(E352,Articles!D:D,0),5)</f>
        <v>BBE Ø125 FEUILLE BLANC</v>
      </c>
      <c r="G352" s="18" t="str">
        <f>INDEX(Articles!$1:$1048576,MATCH(E352,Articles!D:D,0),8)</f>
        <v>BOMBE</v>
      </c>
      <c r="H352" s="18" t="str">
        <f>INDEX(Articles!$1:$1048576,MATCH(E352,Articles!D:D,0),9)</f>
        <v>SPHERIQUE</v>
      </c>
      <c r="I352" s="8">
        <f>INDEX(Articles!$1:$1048576,MATCH(E352,Articles!D:D,0),10)</f>
        <v>125</v>
      </c>
      <c r="J352" s="18" t="str">
        <f>INDEX(Articles!$1:$1048576,MATCH(E352,Articles!D:D,0),11)</f>
        <v>FEUILLE</v>
      </c>
      <c r="K352" s="18" t="str">
        <f>INDEX(Articles!$1:$1048576,MATCH(E352,Articles!D:D,0),12)</f>
        <v>BLANC</v>
      </c>
      <c r="L352" s="8" t="str">
        <f>INDEX(Articles!$1:$1048576,MATCH(E352,Articles!D:D,0),13)</f>
        <v>EU</v>
      </c>
      <c r="M352" s="8" t="str">
        <f>INDEX(Articles!$1:$1048576,MATCH(E352,Articles!D:D,0),14)</f>
        <v>F4</v>
      </c>
      <c r="N352" s="8" t="str">
        <f>INDEX(Articles!$1:$1048576,MATCH(E352,Articles!D:D,0),15)</f>
        <v>1.3G</v>
      </c>
      <c r="O352" s="8" t="str">
        <f>INDEX(Articles!$1:$1048576,MATCH(E352,Articles!D:D,0),16)</f>
        <v>0589-F4-0064</v>
      </c>
      <c r="P352" s="8">
        <f>INDEX(Articles!$1:$1048576,MATCH(E352,Articles!D:D,0),17)*1000</f>
        <v>210</v>
      </c>
      <c r="Q352" s="8" t="str">
        <f>INDEX(Articles!$1:$1048576,MATCH(E352,Articles!D:D,0),18)</f>
        <v>2,6</v>
      </c>
      <c r="R352" s="8">
        <f>INDEX(Articles!$1:$1048576,MATCH(E352,Articles!D:D,0),19)</f>
        <v>125</v>
      </c>
      <c r="S352" s="2" t="str">
        <f>IF(INDEX('Unités CA'!$1:$1048576,MATCH(E352,'Unités CA'!D:D,0),5)=0,"",INDEX('Unités CA'!$1:$1048576,MATCH(E352,'Unités CA'!D:D,0),5))</f>
        <v>0020/CA</v>
      </c>
      <c r="T352" s="2" t="str">
        <f>IF(INDEX('Unités BTE'!$1:$1048576,MATCH(E352,'Unités CA'!D:D,0),5)=0,"",INDEX('Unités BTE'!$1:$1048576,MATCH(E352,'Unités CA'!D:D,0),5))</f>
        <v/>
      </c>
      <c r="U352" s="7" t="str">
        <f>IFERROR(INDEX('Prix PRO CA'!$1:$1048576,MATCH(E352,'Prix PRO CA'!D:D,0),10),"")</f>
        <v/>
      </c>
      <c r="V352" s="7" t="str">
        <f>IFERROR(INDEX('Prix PRO CA'!$1:$1048576,MATCH(E352,'Prix PRO BTE'!D:D,0),10),"")</f>
        <v/>
      </c>
      <c r="W352" s="7">
        <f>+IFERROR(INDEX('Prix PRO PCS'!$1:$1048576,MATCH(E352,'Prix PRO PCS'!D:D,0),10),"")</f>
        <v>38.619999999999997</v>
      </c>
      <c r="X352" s="148" t="str">
        <f t="shared" si="23"/>
        <v>Oui</v>
      </c>
      <c r="Y352" s="24" t="str">
        <f>IFERROR(INDEX(LigneAchat!$1:$1048576,MATCH(E352,LigneAchat!D:D,0),5),"")</f>
        <v/>
      </c>
      <c r="Z352" s="22">
        <f>INDEX(Articles!$1:$1048576,MATCH(E352,Articles!D:D,0),21)</f>
        <v>57</v>
      </c>
      <c r="AA352" s="22">
        <f t="shared" si="28"/>
        <v>57</v>
      </c>
      <c r="AB352" s="22">
        <f>+INDEX(Articles!$1:$1048576,MATCH(E352,Articles!D:D,0),23)</f>
        <v>0</v>
      </c>
    </row>
    <row r="353" spans="2:28" ht="15.75">
      <c r="B353" s="8" t="str">
        <f>INDEX(Articles!$1:$1048576,MATCH(E353,Articles!D:D,0),6)</f>
        <v>1</v>
      </c>
      <c r="C353" s="8" t="str">
        <f>INDEX(Articles!$1:$1048576,MATCH(E353,Articles!D:D,0),7)</f>
        <v/>
      </c>
      <c r="D353" s="28" t="str">
        <f>HYPERLINK(INDEX(Articles!$1:$1048576,MATCH(E353,Articles!D:D,0),24),"Lien")</f>
        <v>Lien</v>
      </c>
      <c r="E353" s="3" t="s">
        <v>4175</v>
      </c>
      <c r="F353" s="18" t="str">
        <f>INDEX(Articles!$1:$1048576,MATCH(E353,Articles!D:D,0),5)</f>
        <v>BBE Ø125 FEUILLE BLEUE</v>
      </c>
      <c r="G353" s="18" t="str">
        <f>INDEX(Articles!$1:$1048576,MATCH(E353,Articles!D:D,0),8)</f>
        <v>BOMBE</v>
      </c>
      <c r="H353" s="18" t="str">
        <f>INDEX(Articles!$1:$1048576,MATCH(E353,Articles!D:D,0),9)</f>
        <v>SPHERIQUE</v>
      </c>
      <c r="I353" s="8">
        <f>INDEX(Articles!$1:$1048576,MATCH(E353,Articles!D:D,0),10)</f>
        <v>125</v>
      </c>
      <c r="J353" s="18" t="str">
        <f>INDEX(Articles!$1:$1048576,MATCH(E353,Articles!D:D,0),11)</f>
        <v>FEUILLE</v>
      </c>
      <c r="K353" s="18" t="str">
        <f>INDEX(Articles!$1:$1048576,MATCH(E353,Articles!D:D,0),12)</f>
        <v>BLEU</v>
      </c>
      <c r="L353" s="8" t="str">
        <f>INDEX(Articles!$1:$1048576,MATCH(E353,Articles!D:D,0),13)</f>
        <v>EU</v>
      </c>
      <c r="M353" s="8" t="str">
        <f>INDEX(Articles!$1:$1048576,MATCH(E353,Articles!D:D,0),14)</f>
        <v>F4</v>
      </c>
      <c r="N353" s="8" t="str">
        <f>INDEX(Articles!$1:$1048576,MATCH(E353,Articles!D:D,0),15)</f>
        <v>1.3G</v>
      </c>
      <c r="O353" s="8" t="str">
        <f>INDEX(Articles!$1:$1048576,MATCH(E353,Articles!D:D,0),16)</f>
        <v>0589-F4-0064</v>
      </c>
      <c r="P353" s="8">
        <f>INDEX(Articles!$1:$1048576,MATCH(E353,Articles!D:D,0),17)*1000</f>
        <v>210</v>
      </c>
      <c r="Q353" s="8" t="str">
        <f>INDEX(Articles!$1:$1048576,MATCH(E353,Articles!D:D,0),18)</f>
        <v>2,6</v>
      </c>
      <c r="R353" s="8">
        <f>INDEX(Articles!$1:$1048576,MATCH(E353,Articles!D:D,0),19)</f>
        <v>125</v>
      </c>
      <c r="S353" s="2" t="str">
        <f>IF(INDEX('Unités CA'!$1:$1048576,MATCH(E353,'Unités CA'!D:D,0),5)=0,"",INDEX('Unités CA'!$1:$1048576,MATCH(E353,'Unités CA'!D:D,0),5))</f>
        <v>0020/CA</v>
      </c>
      <c r="T353" s="2" t="str">
        <f>IF(INDEX('Unités BTE'!$1:$1048576,MATCH(E353,'Unités CA'!D:D,0),5)=0,"",INDEX('Unités BTE'!$1:$1048576,MATCH(E353,'Unités CA'!D:D,0),5))</f>
        <v/>
      </c>
      <c r="U353" s="7" t="str">
        <f>IFERROR(INDEX('Prix PRO CA'!$1:$1048576,MATCH(E353,'Prix PRO CA'!D:D,0),10),"")</f>
        <v/>
      </c>
      <c r="V353" s="7" t="str">
        <f>IFERROR(INDEX('Prix PRO CA'!$1:$1048576,MATCH(E353,'Prix PRO BTE'!D:D,0),10),"")</f>
        <v/>
      </c>
      <c r="W353" s="7">
        <f>+IFERROR(INDEX('Prix PRO PCS'!$1:$1048576,MATCH(E353,'Prix PRO PCS'!D:D,0),10),"")</f>
        <v>38.619999999999997</v>
      </c>
      <c r="X353" s="148" t="str">
        <f t="shared" si="23"/>
        <v>Oui</v>
      </c>
      <c r="Y353" s="24" t="str">
        <f>IFERROR(INDEX(LigneAchat!$1:$1048576,MATCH(E353,LigneAchat!D:D,0),5),"")</f>
        <v/>
      </c>
      <c r="Z353" s="22">
        <f>INDEX(Articles!$1:$1048576,MATCH(E353,Articles!D:D,0),21)</f>
        <v>59</v>
      </c>
      <c r="AA353" s="22">
        <f t="shared" si="28"/>
        <v>59</v>
      </c>
      <c r="AB353" s="22">
        <f>+INDEX(Articles!$1:$1048576,MATCH(E353,Articles!D:D,0),23)</f>
        <v>0</v>
      </c>
    </row>
    <row r="354" spans="2:28" ht="15.75">
      <c r="B354" s="8" t="str">
        <f>INDEX(Articles!$1:$1048576,MATCH(E354,Articles!D:D,0),6)</f>
        <v>1</v>
      </c>
      <c r="C354" s="8" t="str">
        <f>INDEX(Articles!$1:$1048576,MATCH(E354,Articles!D:D,0),7)</f>
        <v/>
      </c>
      <c r="D354" s="28" t="str">
        <f>HYPERLINK(INDEX(Articles!$1:$1048576,MATCH(E354,Articles!D:D,0),24),"Lien")</f>
        <v>Lien</v>
      </c>
      <c r="E354" s="3" t="s">
        <v>4177</v>
      </c>
      <c r="F354" s="18" t="str">
        <f>INDEX(Articles!$1:$1048576,MATCH(E354,Articles!D:D,0),5)</f>
        <v>BBE Ø125 FEUILLE ROUGE</v>
      </c>
      <c r="G354" s="18" t="str">
        <f>INDEX(Articles!$1:$1048576,MATCH(E354,Articles!D:D,0),8)</f>
        <v>BOMBE</v>
      </c>
      <c r="H354" s="18" t="str">
        <f>INDEX(Articles!$1:$1048576,MATCH(E354,Articles!D:D,0),9)</f>
        <v>SPHERIQUE</v>
      </c>
      <c r="I354" s="8">
        <f>INDEX(Articles!$1:$1048576,MATCH(E354,Articles!D:D,0),10)</f>
        <v>125</v>
      </c>
      <c r="J354" s="18" t="str">
        <f>INDEX(Articles!$1:$1048576,MATCH(E354,Articles!D:D,0),11)</f>
        <v>FEUILLE</v>
      </c>
      <c r="K354" s="18" t="str">
        <f>INDEX(Articles!$1:$1048576,MATCH(E354,Articles!D:D,0),12)</f>
        <v>ROUGE</v>
      </c>
      <c r="L354" s="8" t="str">
        <f>INDEX(Articles!$1:$1048576,MATCH(E354,Articles!D:D,0),13)</f>
        <v>EU</v>
      </c>
      <c r="M354" s="8" t="str">
        <f>INDEX(Articles!$1:$1048576,MATCH(E354,Articles!D:D,0),14)</f>
        <v>F4</v>
      </c>
      <c r="N354" s="8" t="str">
        <f>INDEX(Articles!$1:$1048576,MATCH(E354,Articles!D:D,0),15)</f>
        <v>1.3G</v>
      </c>
      <c r="O354" s="8" t="str">
        <f>INDEX(Articles!$1:$1048576,MATCH(E354,Articles!D:D,0),16)</f>
        <v>0589-F4-0064</v>
      </c>
      <c r="P354" s="8">
        <f>INDEX(Articles!$1:$1048576,MATCH(E354,Articles!D:D,0),17)*1000</f>
        <v>210</v>
      </c>
      <c r="Q354" s="8" t="str">
        <f>INDEX(Articles!$1:$1048576,MATCH(E354,Articles!D:D,0),18)</f>
        <v>2,6</v>
      </c>
      <c r="R354" s="8">
        <f>INDEX(Articles!$1:$1048576,MATCH(E354,Articles!D:D,0),19)</f>
        <v>125</v>
      </c>
      <c r="S354" s="2" t="str">
        <f>IF(INDEX('Unités CA'!$1:$1048576,MATCH(E354,'Unités CA'!D:D,0),5)=0,"",INDEX('Unités CA'!$1:$1048576,MATCH(E354,'Unités CA'!D:D,0),5))</f>
        <v>0020/CA</v>
      </c>
      <c r="T354" s="2" t="str">
        <f>IF(INDEX('Unités BTE'!$1:$1048576,MATCH(E354,'Unités CA'!D:D,0),5)=0,"",INDEX('Unités BTE'!$1:$1048576,MATCH(E354,'Unités CA'!D:D,0),5))</f>
        <v/>
      </c>
      <c r="U354" s="7" t="str">
        <f>IFERROR(INDEX('Prix PRO CA'!$1:$1048576,MATCH(E354,'Prix PRO CA'!D:D,0),10),"")</f>
        <v/>
      </c>
      <c r="V354" s="7" t="str">
        <f>IFERROR(INDEX('Prix PRO CA'!$1:$1048576,MATCH(E354,'Prix PRO BTE'!D:D,0),10),"")</f>
        <v/>
      </c>
      <c r="W354" s="7">
        <f>+IFERROR(INDEX('Prix PRO PCS'!$1:$1048576,MATCH(E354,'Prix PRO PCS'!D:D,0),10),"")</f>
        <v>38.619999999999997</v>
      </c>
      <c r="X354" s="148" t="str">
        <f t="shared" si="23"/>
        <v>Oui</v>
      </c>
      <c r="Y354" s="24" t="str">
        <f>IFERROR(INDEX(LigneAchat!$1:$1048576,MATCH(E354,LigneAchat!D:D,0),5),"")</f>
        <v/>
      </c>
      <c r="Z354" s="22">
        <f>INDEX(Articles!$1:$1048576,MATCH(E354,Articles!D:D,0),21)</f>
        <v>59</v>
      </c>
      <c r="AA354" s="22">
        <f t="shared" si="28"/>
        <v>59</v>
      </c>
      <c r="AB354" s="22">
        <f>+INDEX(Articles!$1:$1048576,MATCH(E354,Articles!D:D,0),23)</f>
        <v>0</v>
      </c>
    </row>
    <row r="355" spans="2:28" ht="15.75">
      <c r="B355" s="8" t="str">
        <f>INDEX(Articles!$1:$1048576,MATCH(E355,Articles!D:D,0),6)</f>
        <v>1</v>
      </c>
      <c r="C355" s="8" t="str">
        <f>INDEX(Articles!$1:$1048576,MATCH(E355,Articles!D:D,0),7)</f>
        <v/>
      </c>
      <c r="D355" s="28" t="str">
        <f>HYPERLINK(INDEX(Articles!$1:$1048576,MATCH(E355,Articles!D:D,0),24),"Lien")</f>
        <v>Lien</v>
      </c>
      <c r="E355" s="3" t="s">
        <v>3671</v>
      </c>
      <c r="F355" s="18" t="str">
        <f>INDEX(Articles!$1:$1048576,MATCH(E355,Articles!D:D,0),5)</f>
        <v>BBE  Ø125 SCALA 8 REPETITIONS FILET OR FRISSON</v>
      </c>
      <c r="G355" s="18" t="str">
        <f>INDEX(Articles!$1:$1048576,MATCH(E355,Articles!D:D,0),8)</f>
        <v>BOMBE</v>
      </c>
      <c r="H355" s="18" t="str">
        <f>INDEX(Articles!$1:$1048576,MATCH(E355,Articles!D:D,0),9)</f>
        <v>CYLIND</v>
      </c>
      <c r="I355" s="8">
        <f>INDEX(Articles!$1:$1048576,MATCH(E355,Articles!D:D,0),10)</f>
        <v>125</v>
      </c>
      <c r="J355" s="18" t="str">
        <f>INDEX(Articles!$1:$1048576,MATCH(E355,Articles!D:D,0),11)</f>
        <v>CREPITANT</v>
      </c>
      <c r="K355" s="18" t="str">
        <f>INDEX(Articles!$1:$1048576,MATCH(E355,Articles!D:D,0),12)</f>
        <v>KAMURO</v>
      </c>
      <c r="L355" s="8" t="str">
        <f>INDEX(Articles!$1:$1048576,MATCH(E355,Articles!D:D,0),13)</f>
        <v>EU</v>
      </c>
      <c r="M355" s="8" t="str">
        <f>INDEX(Articles!$1:$1048576,MATCH(E355,Articles!D:D,0),14)</f>
        <v>F4</v>
      </c>
      <c r="N355" s="8" t="str">
        <f>INDEX(Articles!$1:$1048576,MATCH(E355,Articles!D:D,0),15)</f>
        <v>1.3G</v>
      </c>
      <c r="O355" s="8" t="str">
        <f>INDEX(Articles!$1:$1048576,MATCH(E355,Articles!D:D,0),16)</f>
        <v>1008-F4-692246584</v>
      </c>
      <c r="P355" s="8">
        <f>INDEX(Articles!$1:$1048576,MATCH(E355,Articles!D:D,0),17)*1000</f>
        <v>1360</v>
      </c>
      <c r="Q355" s="8" t="str">
        <f>INDEX(Articles!$1:$1048576,MATCH(E355,Articles!D:D,0),18)</f>
        <v>2,5</v>
      </c>
      <c r="R355" s="8">
        <f>INDEX(Articles!$1:$1048576,MATCH(E355,Articles!D:D,0),19)</f>
        <v>125</v>
      </c>
      <c r="S355" s="2" t="str">
        <f>IF(INDEX('Unités CA'!$1:$1048576,MATCH(E355,'Unités CA'!D:D,0),5)=0,"",INDEX('Unités CA'!$1:$1048576,MATCH(E355,'Unités CA'!D:D,0),5))</f>
        <v>0008/CA</v>
      </c>
      <c r="T355" s="2" t="str">
        <f>IF(INDEX('Unités BTE'!$1:$1048576,MATCH(E355,'Unités CA'!D:D,0),5)=0,"",INDEX('Unités BTE'!$1:$1048576,MATCH(E355,'Unités CA'!D:D,0),5))</f>
        <v/>
      </c>
      <c r="U355" s="7" t="str">
        <f>IFERROR(INDEX('Prix PRO CA'!$1:$1048576,MATCH(E355,'Prix PRO CA'!D:D,0),10),"")</f>
        <v/>
      </c>
      <c r="V355" s="7" t="str">
        <f>IFERROR(INDEX('Prix PRO CA'!$1:$1048576,MATCH(E355,'Prix PRO BTE'!D:D,0),10),"")</f>
        <v/>
      </c>
      <c r="W355" s="7">
        <f>+IFERROR(INDEX('Prix PRO PCS'!$1:$1048576,MATCH(E355,'Prix PRO PCS'!D:D,0),10),"")</f>
        <v>81.430000000000007</v>
      </c>
      <c r="X355" s="148" t="str">
        <f t="shared" si="23"/>
        <v>Oui</v>
      </c>
      <c r="Y355" s="24" t="str">
        <f>IFERROR(INDEX(LigneAchat!$1:$1048576,MATCH(E355,LigneAchat!D:D,0),5),"")</f>
        <v/>
      </c>
      <c r="Z355" s="22">
        <f>INDEX(Articles!$1:$1048576,MATCH(E355,Articles!D:D,0),21)</f>
        <v>42</v>
      </c>
      <c r="AA355" s="22">
        <f t="shared" si="28"/>
        <v>33</v>
      </c>
      <c r="AB355" s="22">
        <f>+INDEX(Articles!$1:$1048576,MATCH(E355,Articles!D:D,0),23)</f>
        <v>9</v>
      </c>
    </row>
    <row r="356" spans="2:28" s="87" customFormat="1" ht="29.25" customHeight="1">
      <c r="B356" s="2" t="str">
        <f>INDEX(Articles!$1:$1048576,MATCH(E356,Articles!D:D,0),6)</f>
        <v>1</v>
      </c>
      <c r="C356" s="2" t="str">
        <f>INDEX(Articles!$1:$1048576,MATCH(E356,Articles!D:D,0),7)</f>
        <v/>
      </c>
      <c r="D356" s="88" t="str">
        <f>HYPERLINK(INDEX(Articles!$1:$1048576,MATCH(E356,Articles!D:D,0),24),"Lien")</f>
        <v>Lien</v>
      </c>
      <c r="E356" s="93" t="s">
        <v>1707</v>
      </c>
      <c r="F356" s="9" t="str">
        <f>INDEX(Articles!$1:$1048576,MATCH(E356,Articles!D:D,0),5)</f>
        <v>BBE Ø125 PIVOINE MULTICOLORE</v>
      </c>
      <c r="G356" s="9" t="str">
        <f>INDEX(Articles!$1:$1048576,MATCH(E356,Articles!D:D,0),8)</f>
        <v>BOMBE</v>
      </c>
      <c r="H356" s="9" t="str">
        <f>INDEX(Articles!$1:$1048576,MATCH(E356,Articles!D:D,0),9)</f>
        <v>SPHERIQUE</v>
      </c>
      <c r="I356" s="2">
        <f>INDEX(Articles!$1:$1048576,MATCH(E356,Articles!D:D,0),10)</f>
        <v>125</v>
      </c>
      <c r="J356" s="9" t="str">
        <f>INDEX(Articles!$1:$1048576,MATCH(E356,Articles!D:D,0),11)</f>
        <v>PIVOINE</v>
      </c>
      <c r="K356" s="9" t="str">
        <f>INDEX(Articles!$1:$1048576,MATCH(E356,Articles!D:D,0),12)</f>
        <v>MULTICOLORE</v>
      </c>
      <c r="L356" s="2" t="str">
        <f>INDEX(Articles!$1:$1048576,MATCH(E356,Articles!D:D,0),13)</f>
        <v>CN</v>
      </c>
      <c r="M356" s="2" t="str">
        <f>INDEX(Articles!$1:$1048576,MATCH(E356,Articles!D:D,0),14)</f>
        <v>F4</v>
      </c>
      <c r="N356" s="2" t="str">
        <f>INDEX(Articles!$1:$1048576,MATCH(E356,Articles!D:D,0),15)</f>
        <v>1.3G</v>
      </c>
      <c r="O356" s="2" t="str">
        <f>INDEX(Articles!$1:$1048576,MATCH(E356,Articles!D:D,0),16)</f>
        <v>1170-F4-02744</v>
      </c>
      <c r="P356" s="2">
        <f>INDEX(Articles!$1:$1048576,MATCH(E356,Articles!D:D,0),17)*1000</f>
        <v>660</v>
      </c>
      <c r="Q356" s="2" t="str">
        <f>INDEX(Articles!$1:$1048576,MATCH(E356,Articles!D:D,0),18)</f>
        <v>3,8</v>
      </c>
      <c r="R356" s="2">
        <f>INDEX(Articles!$1:$1048576,MATCH(E356,Articles!D:D,0),19)</f>
        <v>125</v>
      </c>
      <c r="S356" s="2" t="str">
        <f>IF(INDEX('Unités CA'!$1:$1048576,MATCH(E356,'Unités CA'!D:D,0),5)=0,"",INDEX('Unités CA'!$1:$1048576,MATCH(E356,'Unités CA'!D:D,0),5))</f>
        <v>0024/CA</v>
      </c>
      <c r="T356" s="2" t="str">
        <f>IF(INDEX('Unités BTE'!$1:$1048576,MATCH(E356,'Unités CA'!D:D,0),5)=0,"",INDEX('Unités BTE'!$1:$1048576,MATCH(E356,'Unités CA'!D:D,0),5))</f>
        <v/>
      </c>
      <c r="U356" s="87">
        <f>IFERROR(INDEX('Prix PRO CA'!$1:$1048576,MATCH(E356,'Prix PRO CA'!D:D,0),10),"")</f>
        <v>301.27999999999997</v>
      </c>
      <c r="V356" s="87" t="str">
        <f>IFERROR(INDEX('Prix PRO CA'!$1:$1048576,MATCH(E356,'Prix PRO BTE'!D:D,0),10),"")</f>
        <v/>
      </c>
      <c r="W356" s="87">
        <f>+IFERROR(INDEX('Prix PRO PCS'!$1:$1048576,MATCH(E356,'Prix PRO PCS'!D:D,0),10),"")</f>
        <v>15.53</v>
      </c>
      <c r="X356" s="148" t="str">
        <f t="shared" si="23"/>
        <v>Oui</v>
      </c>
      <c r="Y356" s="89" t="str">
        <f>IFERROR(INDEX(LigneAchat!$1:$1048576,MATCH(E356,LigneAchat!D:D,0),5),"")</f>
        <v/>
      </c>
      <c r="Z356" s="90">
        <f>INDEX(Articles!$1:$1048576,MATCH(E356,Articles!D:D,0),21)</f>
        <v>101</v>
      </c>
      <c r="AA356" s="90">
        <f t="shared" si="28"/>
        <v>101</v>
      </c>
      <c r="AB356" s="90">
        <f>+INDEX(Articles!$1:$1048576,MATCH(E356,Articles!D:D,0),23)</f>
        <v>0</v>
      </c>
    </row>
    <row r="357" spans="2:28" ht="15.75">
      <c r="B357" s="8" t="str">
        <f>INDEX(Articles!$1:$1048576,MATCH(E357,Articles!D:D,0),6)</f>
        <v>1</v>
      </c>
      <c r="C357" s="8" t="str">
        <f>INDEX(Articles!$1:$1048576,MATCH(E357,Articles!D:D,0),7)</f>
        <v/>
      </c>
      <c r="D357" s="28" t="str">
        <f>HYPERLINK(INDEX(Articles!$1:$1048576,MATCH(E357,Articles!D:D,0),24),"Lien")</f>
        <v>Lien</v>
      </c>
      <c r="E357" s="3" t="s">
        <v>1955</v>
      </c>
      <c r="F357" s="18" t="str">
        <f>INDEX(Articles!$1:$1048576,MATCH(E357,Articles!D:D,0),5)</f>
        <v>BBE Ø125 FILET D'OR (PREMIUM)</v>
      </c>
      <c r="G357" s="18" t="str">
        <f>INDEX(Articles!$1:$1048576,MATCH(E357,Articles!D:D,0),8)</f>
        <v>BOMBE</v>
      </c>
      <c r="H357" s="18" t="str">
        <f>INDEX(Articles!$1:$1048576,MATCH(E357,Articles!D:D,0),9)</f>
        <v>SPHERIQUE</v>
      </c>
      <c r="I357" s="8">
        <f>INDEX(Articles!$1:$1048576,MATCH(E357,Articles!D:D,0),10)</f>
        <v>125</v>
      </c>
      <c r="J357" s="18" t="str">
        <f>INDEX(Articles!$1:$1048576,MATCH(E357,Articles!D:D,0),11)</f>
        <v>PLEUREUR</v>
      </c>
      <c r="K357" s="18" t="str">
        <f>INDEX(Articles!$1:$1048576,MATCH(E357,Articles!D:D,0),12)</f>
        <v>KAMURO</v>
      </c>
      <c r="L357" s="8" t="str">
        <f>INDEX(Articles!$1:$1048576,MATCH(E357,Articles!D:D,0),13)</f>
        <v>CN</v>
      </c>
      <c r="M357" s="8" t="str">
        <f>INDEX(Articles!$1:$1048576,MATCH(E357,Articles!D:D,0),14)</f>
        <v>F4</v>
      </c>
      <c r="N357" s="8" t="str">
        <f>INDEX(Articles!$1:$1048576,MATCH(E357,Articles!D:D,0),15)</f>
        <v>1.3G</v>
      </c>
      <c r="O357" s="8" t="str">
        <f>INDEX(Articles!$1:$1048576,MATCH(E357,Articles!D:D,0),16)</f>
        <v>1008-F4-69245229</v>
      </c>
      <c r="P357" s="8">
        <f>INDEX(Articles!$1:$1048576,MATCH(E357,Articles!D:D,0),17)*1000</f>
        <v>568</v>
      </c>
      <c r="Q357" s="8" t="str">
        <f>INDEX(Articles!$1:$1048576,MATCH(E357,Articles!D:D,0),18)</f>
        <v>3,8</v>
      </c>
      <c r="R357" s="8">
        <f>INDEX(Articles!$1:$1048576,MATCH(E357,Articles!D:D,0),19)</f>
        <v>125</v>
      </c>
      <c r="S357" s="2" t="str">
        <f>IF(INDEX('Unités CA'!$1:$1048576,MATCH(E357,'Unités CA'!D:D,0),5)=0,"",INDEX('Unités CA'!$1:$1048576,MATCH(E357,'Unités CA'!D:D,0),5))</f>
        <v>0024/CA</v>
      </c>
      <c r="T357" s="2" t="str">
        <f>IF(INDEX('Unités BTE'!$1:$1048576,MATCH(E357,'Unités CA'!D:D,0),5)=0,"",INDEX('Unités BTE'!$1:$1048576,MATCH(E357,'Unités CA'!D:D,0),5))</f>
        <v/>
      </c>
      <c r="U357" s="7">
        <f>IFERROR(INDEX('Prix PRO CA'!$1:$1048576,MATCH(E357,'Prix PRO CA'!D:D,0),10),"")</f>
        <v>399.02</v>
      </c>
      <c r="V357" s="7" t="str">
        <f>IFERROR(INDEX('Prix PRO CA'!$1:$1048576,MATCH(E357,'Prix PRO BTE'!D:D,0),10),"")</f>
        <v/>
      </c>
      <c r="W357" s="7">
        <f>+IFERROR(INDEX('Prix PRO PCS'!$1:$1048576,MATCH(E357,'Prix PRO PCS'!D:D,0),10),"")</f>
        <v>20.75</v>
      </c>
      <c r="X357" s="148" t="str">
        <f t="shared" si="23"/>
        <v>Oui</v>
      </c>
      <c r="Y357" s="24" t="str">
        <f>IFERROR(INDEX(LigneAchat!$1:$1048576,MATCH(E357,LigneAchat!D:D,0),5),"")</f>
        <v/>
      </c>
      <c r="Z357" s="22">
        <f>INDEX(Articles!$1:$1048576,MATCH(E357,Articles!D:D,0),21)</f>
        <v>157</v>
      </c>
      <c r="AA357" s="22">
        <f t="shared" si="28"/>
        <v>157</v>
      </c>
      <c r="AB357" s="22">
        <f>+INDEX(Articles!$1:$1048576,MATCH(E357,Articles!D:D,0),23)</f>
        <v>0</v>
      </c>
    </row>
    <row r="358" spans="2:28" ht="15.75">
      <c r="B358" s="8" t="str">
        <f>INDEX(Articles!$1:$1048576,MATCH(E358,Articles!D:D,0),6)</f>
        <v>1</v>
      </c>
      <c r="C358" s="8" t="str">
        <f>INDEX(Articles!$1:$1048576,MATCH(E358,Articles!D:D,0),7)</f>
        <v/>
      </c>
      <c r="D358" s="28" t="str">
        <f>HYPERLINK(INDEX(Articles!$1:$1048576,MATCH(E358,Articles!D:D,0),24),"Lien")</f>
        <v>Lien</v>
      </c>
      <c r="E358" s="3" t="s">
        <v>2318</v>
      </c>
      <c r="F358" s="18" t="str">
        <f>INDEX(Articles!$1:$1048576,MATCH(E358,Articles!D:D,0),5)</f>
        <v>BBE Ø125 FILET D'ARGENT + TC ARGENT</v>
      </c>
      <c r="G358" s="18" t="str">
        <f>INDEX(Articles!$1:$1048576,MATCH(E358,Articles!D:D,0),8)</f>
        <v>BOMBE</v>
      </c>
      <c r="H358" s="18" t="str">
        <f>INDEX(Articles!$1:$1048576,MATCH(E358,Articles!D:D,0),9)</f>
        <v>SPHERIQUE</v>
      </c>
      <c r="I358" s="8">
        <f>INDEX(Articles!$1:$1048576,MATCH(E358,Articles!D:D,0),10)</f>
        <v>125</v>
      </c>
      <c r="J358" s="18" t="str">
        <f>INDEX(Articles!$1:$1048576,MATCH(E358,Articles!D:D,0),11)</f>
        <v>PLEUREUR</v>
      </c>
      <c r="K358" s="18" t="str">
        <f>INDEX(Articles!$1:$1048576,MATCH(E358,Articles!D:D,0),12)</f>
        <v>ARGENT</v>
      </c>
      <c r="L358" s="8" t="str">
        <f>INDEX(Articles!$1:$1048576,MATCH(E358,Articles!D:D,0),13)</f>
        <v>CN</v>
      </c>
      <c r="M358" s="8" t="str">
        <f>INDEX(Articles!$1:$1048576,MATCH(E358,Articles!D:D,0),14)</f>
        <v>F4</v>
      </c>
      <c r="N358" s="8" t="str">
        <f>INDEX(Articles!$1:$1048576,MATCH(E358,Articles!D:D,0),15)</f>
        <v>1.3G</v>
      </c>
      <c r="O358" s="8" t="str">
        <f>INDEX(Articles!$1:$1048576,MATCH(E358,Articles!D:D,0),16)</f>
        <v>1008-F4-69253205</v>
      </c>
      <c r="P358" s="8">
        <f>INDEX(Articles!$1:$1048576,MATCH(E358,Articles!D:D,0),17)*1000</f>
        <v>678</v>
      </c>
      <c r="Q358" s="8" t="str">
        <f>INDEX(Articles!$1:$1048576,MATCH(E358,Articles!D:D,0),18)</f>
        <v>3,8</v>
      </c>
      <c r="R358" s="8">
        <f>INDEX(Articles!$1:$1048576,MATCH(E358,Articles!D:D,0),19)</f>
        <v>125</v>
      </c>
      <c r="S358" s="2" t="str">
        <f>IF(INDEX('Unités CA'!$1:$1048576,MATCH(E358,'Unités CA'!D:D,0),5)=0,"",INDEX('Unités CA'!$1:$1048576,MATCH(E358,'Unités CA'!D:D,0),5))</f>
        <v>0024/CA</v>
      </c>
      <c r="T358" s="2" t="str">
        <f>IF(INDEX('Unités BTE'!$1:$1048576,MATCH(E358,'Unités CA'!D:D,0),5)=0,"",INDEX('Unités BTE'!$1:$1048576,MATCH(E358,'Unités CA'!D:D,0),5))</f>
        <v/>
      </c>
      <c r="U358" s="7">
        <f>IFERROR(INDEX('Prix PRO CA'!$1:$1048576,MATCH(E358,'Prix PRO CA'!D:D,0),10),"")</f>
        <v>405.9</v>
      </c>
      <c r="V358" s="7" t="str">
        <f>IFERROR(INDEX('Prix PRO CA'!$1:$1048576,MATCH(E358,'Prix PRO BTE'!D:D,0),10),"")</f>
        <v/>
      </c>
      <c r="W358" s="7">
        <f>+IFERROR(INDEX('Prix PRO PCS'!$1:$1048576,MATCH(E358,'Prix PRO PCS'!D:D,0),10),"")</f>
        <v>21.09</v>
      </c>
      <c r="X358" s="148" t="str">
        <f t="shared" si="23"/>
        <v>Oui</v>
      </c>
      <c r="Y358" s="24" t="str">
        <f>IFERROR(INDEX(LigneAchat!$1:$1048576,MATCH(E358,LigneAchat!D:D,0),5),"")</f>
        <v/>
      </c>
      <c r="Z358" s="22">
        <f>INDEX(Articles!$1:$1048576,MATCH(E358,Articles!D:D,0),21)</f>
        <v>460</v>
      </c>
      <c r="AA358" s="22">
        <f t="shared" si="28"/>
        <v>436</v>
      </c>
      <c r="AB358" s="22">
        <f>+INDEX(Articles!$1:$1048576,MATCH(E358,Articles!D:D,0),23)</f>
        <v>24</v>
      </c>
    </row>
    <row r="359" spans="2:28" ht="15.75">
      <c r="B359" s="8" t="str">
        <f>INDEX(Articles!$1:$1048576,MATCH(E359,Articles!D:D,0),6)</f>
        <v>1</v>
      </c>
      <c r="C359" s="8" t="str">
        <f>INDEX(Articles!$1:$1048576,MATCH(E359,Articles!D:D,0),7)</f>
        <v/>
      </c>
      <c r="D359" s="28" t="str">
        <f>HYPERLINK(INDEX(Articles!$1:$1048576,MATCH(E359,Articles!D:D,0),24),"Lien")</f>
        <v>Lien</v>
      </c>
      <c r="E359" s="3" t="s">
        <v>2502</v>
      </c>
      <c r="F359" s="18" t="str">
        <f>INDEX(Articles!$1:$1048576,MATCH(E359,Articles!D:D,0),5)</f>
        <v>BBE Ø125 FILET D'OR + TC FILET D'OR</v>
      </c>
      <c r="G359" s="18" t="str">
        <f>INDEX(Articles!$1:$1048576,MATCH(E359,Articles!D:D,0),8)</f>
        <v>BOMBE</v>
      </c>
      <c r="H359" s="18" t="str">
        <f>INDEX(Articles!$1:$1048576,MATCH(E359,Articles!D:D,0),9)</f>
        <v>SPHERIQUE</v>
      </c>
      <c r="I359" s="8">
        <f>INDEX(Articles!$1:$1048576,MATCH(E359,Articles!D:D,0),10)</f>
        <v>125</v>
      </c>
      <c r="J359" s="18" t="str">
        <f>INDEX(Articles!$1:$1048576,MATCH(E359,Articles!D:D,0),11)</f>
        <v>PLEUREUR</v>
      </c>
      <c r="K359" s="18" t="str">
        <f>INDEX(Articles!$1:$1048576,MATCH(E359,Articles!D:D,0),12)</f>
        <v>KAMURO</v>
      </c>
      <c r="L359" s="8" t="str">
        <f>INDEX(Articles!$1:$1048576,MATCH(E359,Articles!D:D,0),13)</f>
        <v>CN</v>
      </c>
      <c r="M359" s="8" t="str">
        <f>INDEX(Articles!$1:$1048576,MATCH(E359,Articles!D:D,0),14)</f>
        <v>F4</v>
      </c>
      <c r="N359" s="8" t="str">
        <f>INDEX(Articles!$1:$1048576,MATCH(E359,Articles!D:D,0),15)</f>
        <v>1.3G</v>
      </c>
      <c r="O359" s="8" t="str">
        <f>INDEX(Articles!$1:$1048576,MATCH(E359,Articles!D:D,0),16)</f>
        <v>1008-F4-69253205</v>
      </c>
      <c r="P359" s="8">
        <f>INDEX(Articles!$1:$1048576,MATCH(E359,Articles!D:D,0),17)*1000</f>
        <v>660</v>
      </c>
      <c r="Q359" s="8" t="str">
        <f>INDEX(Articles!$1:$1048576,MATCH(E359,Articles!D:D,0),18)</f>
        <v>3,8</v>
      </c>
      <c r="R359" s="8">
        <f>INDEX(Articles!$1:$1048576,MATCH(E359,Articles!D:D,0),19)</f>
        <v>125</v>
      </c>
      <c r="S359" s="2" t="str">
        <f>IF(INDEX('Unités CA'!$1:$1048576,MATCH(E359,'Unités CA'!D:D,0),5)=0,"",INDEX('Unités CA'!$1:$1048576,MATCH(E359,'Unités CA'!D:D,0),5))</f>
        <v>0024/CA</v>
      </c>
      <c r="T359" s="2" t="str">
        <f>IF(INDEX('Unités BTE'!$1:$1048576,MATCH(E359,'Unités CA'!D:D,0),5)=0,"",INDEX('Unités BTE'!$1:$1048576,MATCH(E359,'Unités CA'!D:D,0),5))</f>
        <v/>
      </c>
      <c r="U359" s="7">
        <f>IFERROR(INDEX('Prix PRO CA'!$1:$1048576,MATCH(E359,'Prix PRO CA'!D:D,0),10),"")</f>
        <v>405.9</v>
      </c>
      <c r="V359" s="7" t="str">
        <f>IFERROR(INDEX('Prix PRO CA'!$1:$1048576,MATCH(E359,'Prix PRO BTE'!D:D,0),10),"")</f>
        <v/>
      </c>
      <c r="W359" s="7">
        <f>+IFERROR(INDEX('Prix PRO PCS'!$1:$1048576,MATCH(E359,'Prix PRO PCS'!D:D,0),10),"")</f>
        <v>21.09</v>
      </c>
      <c r="X359" s="148" t="str">
        <f t="shared" si="23"/>
        <v>Oui</v>
      </c>
      <c r="Y359" s="24" t="str">
        <f>IFERROR(INDEX(LigneAchat!$1:$1048576,MATCH(E359,LigneAchat!D:D,0),5),"")</f>
        <v/>
      </c>
      <c r="Z359" s="22">
        <f>INDEX(Articles!$1:$1048576,MATCH(E359,Articles!D:D,0),21)</f>
        <v>443</v>
      </c>
      <c r="AA359" s="22">
        <f t="shared" si="28"/>
        <v>416</v>
      </c>
      <c r="AB359" s="22">
        <f>+INDEX(Articles!$1:$1048576,MATCH(E359,Articles!D:D,0),23)</f>
        <v>27</v>
      </c>
    </row>
    <row r="360" spans="2:28" ht="15.75">
      <c r="B360" s="8" t="str">
        <f>INDEX(Articles!$1:$1048576,MATCH(E360,Articles!D:D,0),6)</f>
        <v>1</v>
      </c>
      <c r="C360" s="8" t="str">
        <f>INDEX(Articles!$1:$1048576,MATCH(E360,Articles!D:D,0),7)</f>
        <v/>
      </c>
      <c r="D360" s="28" t="str">
        <f>HYPERLINK(INDEX(Articles!$1:$1048576,MATCH(E360,Articles!D:D,0),24),"Lien")</f>
        <v>Lien</v>
      </c>
      <c r="E360" s="3" t="s">
        <v>2659</v>
      </c>
      <c r="F360" s="18" t="str">
        <f>INDEX(Articles!$1:$1048576,MATCH(E360,Articles!D:D,0),5)</f>
        <v>BBE Ø125 SAULE PLEUREUR PLATINE + TC PLATINE</v>
      </c>
      <c r="G360" s="18" t="str">
        <f>INDEX(Articles!$1:$1048576,MATCH(E360,Articles!D:D,0),8)</f>
        <v>BOMBE</v>
      </c>
      <c r="H360" s="18" t="str">
        <f>INDEX(Articles!$1:$1048576,MATCH(E360,Articles!D:D,0),9)</f>
        <v>SPHERIQUE</v>
      </c>
      <c r="I360" s="8">
        <f>INDEX(Articles!$1:$1048576,MATCH(E360,Articles!D:D,0),10)</f>
        <v>125</v>
      </c>
      <c r="J360" s="18" t="str">
        <f>INDEX(Articles!$1:$1048576,MATCH(E360,Articles!D:D,0),11)</f>
        <v>PLEUREUR</v>
      </c>
      <c r="K360" s="18" t="str">
        <f>INDEX(Articles!$1:$1048576,MATCH(E360,Articles!D:D,0),12)</f>
        <v>KAMURO</v>
      </c>
      <c r="L360" s="8" t="str">
        <f>INDEX(Articles!$1:$1048576,MATCH(E360,Articles!D:D,0),13)</f>
        <v>CN</v>
      </c>
      <c r="M360" s="8" t="str">
        <f>INDEX(Articles!$1:$1048576,MATCH(E360,Articles!D:D,0),14)</f>
        <v>F4</v>
      </c>
      <c r="N360" s="8" t="str">
        <f>INDEX(Articles!$1:$1048576,MATCH(E360,Articles!D:D,0),15)</f>
        <v>1.3G</v>
      </c>
      <c r="O360" s="8" t="str">
        <f>INDEX(Articles!$1:$1048576,MATCH(E360,Articles!D:D,0),16)</f>
        <v>1008-F4-69253205</v>
      </c>
      <c r="P360" s="8">
        <f>INDEX(Articles!$1:$1048576,MATCH(E360,Articles!D:D,0),17)*1000</f>
        <v>660</v>
      </c>
      <c r="Q360" s="8" t="str">
        <f>INDEX(Articles!$1:$1048576,MATCH(E360,Articles!D:D,0),18)</f>
        <v>3,8</v>
      </c>
      <c r="R360" s="8">
        <f>INDEX(Articles!$1:$1048576,MATCH(E360,Articles!D:D,0),19)</f>
        <v>125</v>
      </c>
      <c r="S360" s="2" t="str">
        <f>IF(INDEX('Unités CA'!$1:$1048576,MATCH(E360,'Unités CA'!D:D,0),5)=0,"",INDEX('Unités CA'!$1:$1048576,MATCH(E360,'Unités CA'!D:D,0),5))</f>
        <v>0024/CA</v>
      </c>
      <c r="T360" s="2" t="str">
        <f>IF(INDEX('Unités BTE'!$1:$1048576,MATCH(E360,'Unités CA'!D:D,0),5)=0,"",INDEX('Unités BTE'!$1:$1048576,MATCH(E360,'Unités CA'!D:D,0),5))</f>
        <v/>
      </c>
      <c r="U360" s="7">
        <f>IFERROR(INDEX('Prix PRO CA'!$1:$1048576,MATCH(E360,'Prix PRO CA'!D:D,0),10),"")</f>
        <v>405.9</v>
      </c>
      <c r="V360" s="7" t="str">
        <f>IFERROR(INDEX('Prix PRO CA'!$1:$1048576,MATCH(E360,'Prix PRO BTE'!D:D,0),10),"")</f>
        <v/>
      </c>
      <c r="W360" s="7">
        <f>+IFERROR(INDEX('Prix PRO PCS'!$1:$1048576,MATCH(E360,'Prix PRO PCS'!D:D,0),10),"")</f>
        <v>21.09</v>
      </c>
      <c r="X360" s="148" t="str">
        <f t="shared" si="23"/>
        <v>Oui</v>
      </c>
      <c r="Y360" s="24" t="str">
        <f>IFERROR(INDEX(LigneAchat!$1:$1048576,MATCH(E360,LigneAchat!D:D,0),5),"")</f>
        <v/>
      </c>
      <c r="Z360" s="22">
        <f>INDEX(Articles!$1:$1048576,MATCH(E360,Articles!D:D,0),21)</f>
        <v>366</v>
      </c>
      <c r="AA360" s="22">
        <f t="shared" si="28"/>
        <v>366</v>
      </c>
      <c r="AB360" s="22">
        <f>+INDEX(Articles!$1:$1048576,MATCH(E360,Articles!D:D,0),23)</f>
        <v>0</v>
      </c>
    </row>
    <row r="361" spans="2:28" ht="15.75">
      <c r="B361" s="8" t="str">
        <f>INDEX(Articles!$1:$1048576,MATCH(E361,Articles!D:D,0),6)</f>
        <v>1</v>
      </c>
      <c r="C361" s="8" t="str">
        <f>INDEX(Articles!$1:$1048576,MATCH(E361,Articles!D:D,0),7)</f>
        <v/>
      </c>
      <c r="D361" s="28" t="str">
        <f>HYPERLINK(INDEX(Articles!$1:$1048576,MATCH(E361,Articles!D:D,0),24),"Lien")</f>
        <v>Lien</v>
      </c>
      <c r="E361" s="3" t="s">
        <v>2415</v>
      </c>
      <c r="F361" s="18" t="str">
        <f>INDEX(Articles!$1:$1048576,MATCH(E361,Articles!D:D,0),5)</f>
        <v>BBE Ø125 FILET D'OR À ROSE + TC FILET D'OR</v>
      </c>
      <c r="G361" s="18" t="str">
        <f>INDEX(Articles!$1:$1048576,MATCH(E361,Articles!D:D,0),8)</f>
        <v>BOMBE</v>
      </c>
      <c r="H361" s="18" t="str">
        <f>INDEX(Articles!$1:$1048576,MATCH(E361,Articles!D:D,0),9)</f>
        <v>SPHERIQUE</v>
      </c>
      <c r="I361" s="8">
        <f>INDEX(Articles!$1:$1048576,MATCH(E361,Articles!D:D,0),10)</f>
        <v>125</v>
      </c>
      <c r="J361" s="18" t="str">
        <f>INDEX(Articles!$1:$1048576,MATCH(E361,Articles!D:D,0),11)</f>
        <v>PLEUREUR</v>
      </c>
      <c r="K361" s="18" t="str">
        <f>INDEX(Articles!$1:$1048576,MATCH(E361,Articles!D:D,0),12)</f>
        <v>KAMURO</v>
      </c>
      <c r="L361" s="8" t="str">
        <f>INDEX(Articles!$1:$1048576,MATCH(E361,Articles!D:D,0),13)</f>
        <v>CN</v>
      </c>
      <c r="M361" s="8" t="str">
        <f>INDEX(Articles!$1:$1048576,MATCH(E361,Articles!D:D,0),14)</f>
        <v>F4</v>
      </c>
      <c r="N361" s="8" t="str">
        <f>INDEX(Articles!$1:$1048576,MATCH(E361,Articles!D:D,0),15)</f>
        <v>1.3G</v>
      </c>
      <c r="O361" s="8" t="str">
        <f>INDEX(Articles!$1:$1048576,MATCH(E361,Articles!D:D,0),16)</f>
        <v>1008-F4-69253205</v>
      </c>
      <c r="P361" s="8">
        <f>INDEX(Articles!$1:$1048576,MATCH(E361,Articles!D:D,0),17)*1000</f>
        <v>678</v>
      </c>
      <c r="Q361" s="8" t="str">
        <f>INDEX(Articles!$1:$1048576,MATCH(E361,Articles!D:D,0),18)</f>
        <v>3,8</v>
      </c>
      <c r="R361" s="8">
        <f>INDEX(Articles!$1:$1048576,MATCH(E361,Articles!D:D,0),19)</f>
        <v>125</v>
      </c>
      <c r="S361" s="2" t="str">
        <f>IF(INDEX('Unités CA'!$1:$1048576,MATCH(E361,'Unités CA'!D:D,0),5)=0,"",INDEX('Unités CA'!$1:$1048576,MATCH(E361,'Unités CA'!D:D,0),5))</f>
        <v>0024/CA</v>
      </c>
      <c r="T361" s="2" t="str">
        <f>IF(INDEX('Unités BTE'!$1:$1048576,MATCH(E361,'Unités CA'!D:D,0),5)=0,"",INDEX('Unités BTE'!$1:$1048576,MATCH(E361,'Unités CA'!D:D,0),5))</f>
        <v/>
      </c>
      <c r="U361" s="7">
        <f>IFERROR(INDEX('Prix PRO CA'!$1:$1048576,MATCH(E361,'Prix PRO CA'!D:D,0),10),"")</f>
        <v>300.25</v>
      </c>
      <c r="V361" s="7" t="str">
        <f>IFERROR(INDEX('Prix PRO CA'!$1:$1048576,MATCH(E361,'Prix PRO BTE'!D:D,0),10),"")</f>
        <v/>
      </c>
      <c r="W361" s="7">
        <f>+IFERROR(INDEX('Prix PRO PCS'!$1:$1048576,MATCH(E361,'Prix PRO PCS'!D:D,0),10),"")</f>
        <v>15.31</v>
      </c>
      <c r="X361" s="148" t="str">
        <f t="shared" si="23"/>
        <v>Oui</v>
      </c>
      <c r="Y361" s="24" t="str">
        <f>IFERROR(INDEX(LigneAchat!$1:$1048576,MATCH(E361,LigneAchat!D:D,0),5),"")</f>
        <v/>
      </c>
      <c r="Z361" s="22">
        <f>INDEX(Articles!$1:$1048576,MATCH(E361,Articles!D:D,0),21)</f>
        <v>65</v>
      </c>
      <c r="AA361" s="22">
        <f t="shared" si="28"/>
        <v>63</v>
      </c>
      <c r="AB361" s="22">
        <f>+INDEX(Articles!$1:$1048576,MATCH(E361,Articles!D:D,0),23)</f>
        <v>2</v>
      </c>
    </row>
    <row r="362" spans="2:28" ht="15.75">
      <c r="B362" s="8" t="str">
        <f>INDEX(Articles!$1:$1048576,MATCH(E362,Articles!D:D,0),6)</f>
        <v>1</v>
      </c>
      <c r="C362" s="8" t="str">
        <f>INDEX(Articles!$1:$1048576,MATCH(E362,Articles!D:D,0),7)</f>
        <v/>
      </c>
      <c r="D362" s="28" t="str">
        <f>HYPERLINK(INDEX(Articles!$1:$1048576,MATCH(E362,Articles!D:D,0),24),"Lien")</f>
        <v>Lien</v>
      </c>
      <c r="E362" s="3" t="s">
        <v>2421</v>
      </c>
      <c r="F362" s="18" t="str">
        <f>INDEX(Articles!$1:$1048576,MATCH(E362,Articles!D:D,0),5)</f>
        <v>BBE Ø125 FILET D'OR À BLEU + TC FILET D'OR</v>
      </c>
      <c r="G362" s="18" t="str">
        <f>INDEX(Articles!$1:$1048576,MATCH(E362,Articles!D:D,0),8)</f>
        <v>BOMBE</v>
      </c>
      <c r="H362" s="18" t="str">
        <f>INDEX(Articles!$1:$1048576,MATCH(E362,Articles!D:D,0),9)</f>
        <v>SPHERIQUE</v>
      </c>
      <c r="I362" s="8">
        <f>INDEX(Articles!$1:$1048576,MATCH(E362,Articles!D:D,0),10)</f>
        <v>125</v>
      </c>
      <c r="J362" s="18" t="str">
        <f>INDEX(Articles!$1:$1048576,MATCH(E362,Articles!D:D,0),11)</f>
        <v>PLEUREUR</v>
      </c>
      <c r="K362" s="18" t="str">
        <f>INDEX(Articles!$1:$1048576,MATCH(E362,Articles!D:D,0),12)</f>
        <v>KAMURO</v>
      </c>
      <c r="L362" s="8" t="str">
        <f>INDEX(Articles!$1:$1048576,MATCH(E362,Articles!D:D,0),13)</f>
        <v>CN</v>
      </c>
      <c r="M362" s="8" t="str">
        <f>INDEX(Articles!$1:$1048576,MATCH(E362,Articles!D:D,0),14)</f>
        <v>F4</v>
      </c>
      <c r="N362" s="8" t="str">
        <f>INDEX(Articles!$1:$1048576,MATCH(E362,Articles!D:D,0),15)</f>
        <v>1.3G</v>
      </c>
      <c r="O362" s="8" t="str">
        <f>INDEX(Articles!$1:$1048576,MATCH(E362,Articles!D:D,0),16)</f>
        <v>1008-F4-69253205</v>
      </c>
      <c r="P362" s="8">
        <f>INDEX(Articles!$1:$1048576,MATCH(E362,Articles!D:D,0),17)*1000</f>
        <v>678</v>
      </c>
      <c r="Q362" s="8" t="str">
        <f>INDEX(Articles!$1:$1048576,MATCH(E362,Articles!D:D,0),18)</f>
        <v>3,8</v>
      </c>
      <c r="R362" s="8">
        <f>INDEX(Articles!$1:$1048576,MATCH(E362,Articles!D:D,0),19)</f>
        <v>125</v>
      </c>
      <c r="S362" s="2" t="str">
        <f>IF(INDEX('Unités CA'!$1:$1048576,MATCH(E362,'Unités CA'!D:D,0),5)=0,"",INDEX('Unités CA'!$1:$1048576,MATCH(E362,'Unités CA'!D:D,0),5))</f>
        <v>0024/CA</v>
      </c>
      <c r="T362" s="2" t="str">
        <f>IF(INDEX('Unités BTE'!$1:$1048576,MATCH(E362,'Unités CA'!D:D,0),5)=0,"",INDEX('Unités BTE'!$1:$1048576,MATCH(E362,'Unités CA'!D:D,0),5))</f>
        <v/>
      </c>
      <c r="U362" s="7">
        <f>IFERROR(INDEX('Prix PRO CA'!$1:$1048576,MATCH(E362,'Prix PRO CA'!D:D,0),10),"")</f>
        <v>300.25</v>
      </c>
      <c r="V362" s="7" t="str">
        <f>IFERROR(INDEX('Prix PRO CA'!$1:$1048576,MATCH(E362,'Prix PRO BTE'!D:D,0),10),"")</f>
        <v/>
      </c>
      <c r="W362" s="7">
        <f>+IFERROR(INDEX('Prix PRO PCS'!$1:$1048576,MATCH(E362,'Prix PRO PCS'!D:D,0),10),"")</f>
        <v>15.31</v>
      </c>
      <c r="X362" s="148" t="str">
        <f t="shared" si="23"/>
        <v>Oui</v>
      </c>
      <c r="Y362" s="24" t="str">
        <f>IFERROR(INDEX(LigneAchat!$1:$1048576,MATCH(E362,LigneAchat!D:D,0),5),"")</f>
        <v/>
      </c>
      <c r="Z362" s="22">
        <f>INDEX(Articles!$1:$1048576,MATCH(E362,Articles!D:D,0),21)</f>
        <v>312</v>
      </c>
      <c r="AA362" s="22">
        <f t="shared" si="28"/>
        <v>300</v>
      </c>
      <c r="AB362" s="22">
        <f>+INDEX(Articles!$1:$1048576,MATCH(E362,Articles!D:D,0),23)</f>
        <v>12</v>
      </c>
    </row>
    <row r="363" spans="2:28" ht="15.75">
      <c r="B363" s="8" t="str">
        <f>INDEX(Articles!$1:$1048576,MATCH(E363,Articles!D:D,0),6)</f>
        <v>1</v>
      </c>
      <c r="C363" s="8" t="str">
        <f>INDEX(Articles!$1:$1048576,MATCH(E363,Articles!D:D,0),7)</f>
        <v/>
      </c>
      <c r="D363" s="28" t="str">
        <f>HYPERLINK(INDEX(Articles!$1:$1048576,MATCH(E363,Articles!D:D,0),24),"Lien")</f>
        <v>Lien</v>
      </c>
      <c r="E363" s="3" t="s">
        <v>2466</v>
      </c>
      <c r="F363" s="18" t="str">
        <f>INDEX(Articles!$1:$1048576,MATCH(E363,Articles!D:D,0),5)</f>
        <v>BBE Ø125 PLUIE D'OR À VIOLET + TC PLUIE D'OR</v>
      </c>
      <c r="G363" s="18" t="str">
        <f>INDEX(Articles!$1:$1048576,MATCH(E363,Articles!D:D,0),8)</f>
        <v>BOMBE</v>
      </c>
      <c r="H363" s="18" t="str">
        <f>INDEX(Articles!$1:$1048576,MATCH(E363,Articles!D:D,0),9)</f>
        <v>SPHERIQUE</v>
      </c>
      <c r="I363" s="8">
        <f>INDEX(Articles!$1:$1048576,MATCH(E363,Articles!D:D,0),10)</f>
        <v>125</v>
      </c>
      <c r="J363" s="18" t="str">
        <f>INDEX(Articles!$1:$1048576,MATCH(E363,Articles!D:D,0),11)</f>
        <v>PLEUREUR</v>
      </c>
      <c r="K363" s="18" t="str">
        <f>INDEX(Articles!$1:$1048576,MATCH(E363,Articles!D:D,0),12)</f>
        <v>KAMURO</v>
      </c>
      <c r="L363" s="8" t="str">
        <f>INDEX(Articles!$1:$1048576,MATCH(E363,Articles!D:D,0),13)</f>
        <v>CN</v>
      </c>
      <c r="M363" s="8" t="str">
        <f>INDEX(Articles!$1:$1048576,MATCH(E363,Articles!D:D,0),14)</f>
        <v>F4</v>
      </c>
      <c r="N363" s="8" t="str">
        <f>INDEX(Articles!$1:$1048576,MATCH(E363,Articles!D:D,0),15)</f>
        <v>1.3G</v>
      </c>
      <c r="O363" s="8" t="str">
        <f>INDEX(Articles!$1:$1048576,MATCH(E363,Articles!D:D,0),16)</f>
        <v>1008-F4-69253205</v>
      </c>
      <c r="P363" s="8">
        <f>INDEX(Articles!$1:$1048576,MATCH(E363,Articles!D:D,0),17)*1000</f>
        <v>713</v>
      </c>
      <c r="Q363" s="8" t="str">
        <f>INDEX(Articles!$1:$1048576,MATCH(E363,Articles!D:D,0),18)</f>
        <v>3,8</v>
      </c>
      <c r="R363" s="8">
        <f>INDEX(Articles!$1:$1048576,MATCH(E363,Articles!D:D,0),19)</f>
        <v>125</v>
      </c>
      <c r="S363" s="2" t="str">
        <f>IF(INDEX('Unités CA'!$1:$1048576,MATCH(E363,'Unités CA'!D:D,0),5)=0,"",INDEX('Unités CA'!$1:$1048576,MATCH(E363,'Unités CA'!D:D,0),5))</f>
        <v>0024/CA</v>
      </c>
      <c r="T363" s="2" t="str">
        <f>IF(INDEX('Unités BTE'!$1:$1048576,MATCH(E363,'Unités CA'!D:D,0),5)=0,"",INDEX('Unités BTE'!$1:$1048576,MATCH(E363,'Unités CA'!D:D,0),5))</f>
        <v/>
      </c>
      <c r="U363" s="7">
        <f>IFERROR(INDEX('Prix PRO CA'!$1:$1048576,MATCH(E363,'Prix PRO CA'!D:D,0),10),"")</f>
        <v>405.9</v>
      </c>
      <c r="V363" s="7" t="str">
        <f>IFERROR(INDEX('Prix PRO CA'!$1:$1048576,MATCH(E363,'Prix PRO BTE'!D:D,0),10),"")</f>
        <v/>
      </c>
      <c r="W363" s="7">
        <f>+IFERROR(INDEX('Prix PRO PCS'!$1:$1048576,MATCH(E363,'Prix PRO PCS'!D:D,0),10),"")</f>
        <v>21.09</v>
      </c>
      <c r="X363" s="148" t="str">
        <f t="shared" si="23"/>
        <v>Oui</v>
      </c>
      <c r="Y363" s="24" t="str">
        <f>IFERROR(INDEX(LigneAchat!$1:$1048576,MATCH(E363,LigneAchat!D:D,0),5),"")</f>
        <v/>
      </c>
      <c r="Z363" s="22">
        <f>INDEX(Articles!$1:$1048576,MATCH(E363,Articles!D:D,0),21)</f>
        <v>244</v>
      </c>
      <c r="AA363" s="22">
        <f t="shared" si="28"/>
        <v>239</v>
      </c>
      <c r="AB363" s="22">
        <f>+INDEX(Articles!$1:$1048576,MATCH(E363,Articles!D:D,0),23)</f>
        <v>5</v>
      </c>
    </row>
    <row r="364" spans="2:28" ht="15.75">
      <c r="B364" s="8" t="str">
        <f>INDEX(Articles!$1:$1048576,MATCH(E364,Articles!D:D,0),6)</f>
        <v>1</v>
      </c>
      <c r="C364" s="8" t="str">
        <f>INDEX(Articles!$1:$1048576,MATCH(E364,Articles!D:D,0),7)</f>
        <v>2020</v>
      </c>
      <c r="D364" s="28" t="str">
        <f>HYPERLINK(INDEX(Articles!$1:$1048576,MATCH(E364,Articles!D:D,0),24),"Lien")</f>
        <v>Lien</v>
      </c>
      <c r="E364" s="3" t="s">
        <v>3672</v>
      </c>
      <c r="F364" s="18" t="str">
        <f>INDEX(Articles!$1:$1048576,MATCH(E364,Articles!D:D,0),5)</f>
        <v>BBE Ø125 FILET D'OR À CLIGNO BLANC + TC FILET D'OR</v>
      </c>
      <c r="G364" s="18" t="str">
        <f>INDEX(Articles!$1:$1048576,MATCH(E364,Articles!D:D,0),8)</f>
        <v>BOMBE</v>
      </c>
      <c r="H364" s="18" t="str">
        <f>INDEX(Articles!$1:$1048576,MATCH(E364,Articles!D:D,0),9)</f>
        <v>SPHERIQUE</v>
      </c>
      <c r="I364" s="8">
        <f>INDEX(Articles!$1:$1048576,MATCH(E364,Articles!D:D,0),10)</f>
        <v>125</v>
      </c>
      <c r="J364" s="18" t="str">
        <f>INDEX(Articles!$1:$1048576,MATCH(E364,Articles!D:D,0),11)</f>
        <v>CLIGNO</v>
      </c>
      <c r="K364" s="18" t="str">
        <f>INDEX(Articles!$1:$1048576,MATCH(E364,Articles!D:D,0),12)</f>
        <v>KAMURO</v>
      </c>
      <c r="L364" s="8" t="str">
        <f>INDEX(Articles!$1:$1048576,MATCH(E364,Articles!D:D,0),13)</f>
        <v>CN</v>
      </c>
      <c r="M364" s="8" t="str">
        <f>INDEX(Articles!$1:$1048576,MATCH(E364,Articles!D:D,0),14)</f>
        <v>F4</v>
      </c>
      <c r="N364" s="8" t="str">
        <f>INDEX(Articles!$1:$1048576,MATCH(E364,Articles!D:D,0),15)</f>
        <v>1.3G</v>
      </c>
      <c r="O364" s="8" t="str">
        <f>INDEX(Articles!$1:$1048576,MATCH(E364,Articles!D:D,0),16)</f>
        <v>1008-F4-69253205</v>
      </c>
      <c r="P364" s="8">
        <f>INDEX(Articles!$1:$1048576,MATCH(E364,Articles!D:D,0),17)*1000</f>
        <v>678</v>
      </c>
      <c r="Q364" s="8" t="str">
        <f>INDEX(Articles!$1:$1048576,MATCH(E364,Articles!D:D,0),18)</f>
        <v>3,8</v>
      </c>
      <c r="R364" s="8">
        <f>INDEX(Articles!$1:$1048576,MATCH(E364,Articles!D:D,0),19)</f>
        <v>125</v>
      </c>
      <c r="S364" s="2" t="str">
        <f>IF(INDEX('Unités CA'!$1:$1048576,MATCH(E364,'Unités CA'!D:D,0),5)=0,"",INDEX('Unités CA'!$1:$1048576,MATCH(E364,'Unités CA'!D:D,0),5))</f>
        <v>0024/CA</v>
      </c>
      <c r="T364" s="2" t="str">
        <f>IF(INDEX('Unités BTE'!$1:$1048576,MATCH(E364,'Unités CA'!D:D,0),5)=0,"",INDEX('Unités BTE'!$1:$1048576,MATCH(E364,'Unités CA'!D:D,0),5))</f>
        <v/>
      </c>
      <c r="U364" s="7">
        <f>IFERROR(INDEX('Prix PRO CA'!$1:$1048576,MATCH(E364,'Prix PRO CA'!D:D,0),10),"")</f>
        <v>300.24</v>
      </c>
      <c r="V364" s="7" t="str">
        <f>IFERROR(INDEX('Prix PRO CA'!$1:$1048576,MATCH(E364,'Prix PRO BTE'!D:D,0),10),"")</f>
        <v/>
      </c>
      <c r="W364" s="7">
        <f>+IFERROR(INDEX('Prix PRO PCS'!$1:$1048576,MATCH(E364,'Prix PRO PCS'!D:D,0),10),"")</f>
        <v>15.31</v>
      </c>
      <c r="X364" s="148" t="str">
        <f t="shared" si="23"/>
        <v>Non</v>
      </c>
      <c r="Y364" s="24">
        <f>IFERROR(INDEX(LigneAchat!$1:$1048576,MATCH(E364,LigneAchat!D:D,0),5),"")</f>
        <v>44287</v>
      </c>
      <c r="Z364" s="22">
        <f>INDEX(Articles!$1:$1048576,MATCH(E364,Articles!D:D,0),21)</f>
        <v>0</v>
      </c>
      <c r="AA364" s="22">
        <f t="shared" si="28"/>
        <v>0</v>
      </c>
      <c r="AB364" s="22">
        <f>+INDEX(Articles!$1:$1048576,MATCH(E364,Articles!D:D,0),23)</f>
        <v>0</v>
      </c>
    </row>
    <row r="365" spans="2:28" ht="15.75">
      <c r="B365" s="8" t="str">
        <f>INDEX(Articles!$1:$1048576,MATCH(E365,Articles!D:D,0),6)</f>
        <v>1</v>
      </c>
      <c r="C365" s="8" t="str">
        <f>INDEX(Articles!$1:$1048576,MATCH(E365,Articles!D:D,0),7)</f>
        <v/>
      </c>
      <c r="D365" s="28" t="str">
        <f>HYPERLINK(INDEX(Articles!$1:$1048576,MATCH(E365,Articles!D:D,0),24),"Lien")</f>
        <v>Lien</v>
      </c>
      <c r="E365" s="3" t="s">
        <v>2520</v>
      </c>
      <c r="F365" s="18" t="str">
        <f>INDEX(Articles!$1:$1048576,MATCH(E365,Articles!D:D,0),5)</f>
        <v>BBE Ø125 CASCADE FILET D'OR</v>
      </c>
      <c r="G365" s="18" t="str">
        <f>INDEX(Articles!$1:$1048576,MATCH(E365,Articles!D:D,0),8)</f>
        <v>BOMBE</v>
      </c>
      <c r="H365" s="18" t="str">
        <f>INDEX(Articles!$1:$1048576,MATCH(E365,Articles!D:D,0),9)</f>
        <v>SPHERIQUE</v>
      </c>
      <c r="I365" s="8">
        <f>INDEX(Articles!$1:$1048576,MATCH(E365,Articles!D:D,0),10)</f>
        <v>125</v>
      </c>
      <c r="J365" s="18" t="str">
        <f>INDEX(Articles!$1:$1048576,MATCH(E365,Articles!D:D,0),11)</f>
        <v>PLEUREUR</v>
      </c>
      <c r="K365" s="18" t="str">
        <f>INDEX(Articles!$1:$1048576,MATCH(E365,Articles!D:D,0),12)</f>
        <v>KAMURO</v>
      </c>
      <c r="L365" s="8" t="str">
        <f>INDEX(Articles!$1:$1048576,MATCH(E365,Articles!D:D,0),13)</f>
        <v>CN</v>
      </c>
      <c r="M365" s="8" t="str">
        <f>INDEX(Articles!$1:$1048576,MATCH(E365,Articles!D:D,0),14)</f>
        <v>F4</v>
      </c>
      <c r="N365" s="8" t="str">
        <f>INDEX(Articles!$1:$1048576,MATCH(E365,Articles!D:D,0),15)</f>
        <v>1.3G</v>
      </c>
      <c r="O365" s="8" t="str">
        <f>INDEX(Articles!$1:$1048576,MATCH(E365,Articles!D:D,0),16)</f>
        <v>1008-F4-69253204</v>
      </c>
      <c r="P365" s="8">
        <f>INDEX(Articles!$1:$1048576,MATCH(E365,Articles!D:D,0),17)*1000</f>
        <v>660</v>
      </c>
      <c r="Q365" s="8" t="str">
        <f>INDEX(Articles!$1:$1048576,MATCH(E365,Articles!D:D,0),18)</f>
        <v>3,8</v>
      </c>
      <c r="R365" s="8">
        <f>INDEX(Articles!$1:$1048576,MATCH(E365,Articles!D:D,0),19)</f>
        <v>125</v>
      </c>
      <c r="S365" s="2" t="str">
        <f>IF(INDEX('Unités CA'!$1:$1048576,MATCH(E365,'Unités CA'!D:D,0),5)=0,"",INDEX('Unités CA'!$1:$1048576,MATCH(E365,'Unités CA'!D:D,0),5))</f>
        <v>0024/CA</v>
      </c>
      <c r="T365" s="2" t="str">
        <f>IF(INDEX('Unités BTE'!$1:$1048576,MATCH(E365,'Unités CA'!D:D,0),5)=0,"",INDEX('Unités BTE'!$1:$1048576,MATCH(E365,'Unités CA'!D:D,0),5))</f>
        <v/>
      </c>
      <c r="U365" s="7">
        <f>IFERROR(INDEX('Prix PRO CA'!$1:$1048576,MATCH(E365,'Prix PRO CA'!D:D,0),10),"")</f>
        <v>436.94</v>
      </c>
      <c r="V365" s="7" t="str">
        <f>IFERROR(INDEX('Prix PRO CA'!$1:$1048576,MATCH(E365,'Prix PRO BTE'!D:D,0),10),"")</f>
        <v/>
      </c>
      <c r="W365" s="7">
        <f>+IFERROR(INDEX('Prix PRO PCS'!$1:$1048576,MATCH(E365,'Prix PRO PCS'!D:D,0),10),"")</f>
        <v>22.85</v>
      </c>
      <c r="X365" s="148" t="str">
        <f t="shared" si="23"/>
        <v>Oui</v>
      </c>
      <c r="Y365" s="24" t="str">
        <f>IFERROR(INDEX(LigneAchat!$1:$1048576,MATCH(E365,LigneAchat!D:D,0),5),"")</f>
        <v/>
      </c>
      <c r="Z365" s="22">
        <f>INDEX(Articles!$1:$1048576,MATCH(E365,Articles!D:D,0),21)</f>
        <v>2249</v>
      </c>
      <c r="AA365" s="22">
        <f t="shared" si="28"/>
        <v>1193</v>
      </c>
      <c r="AB365" s="22">
        <f>+INDEX(Articles!$1:$1048576,MATCH(E365,Articles!D:D,0),23)</f>
        <v>1056</v>
      </c>
    </row>
    <row r="366" spans="2:28" ht="15.75">
      <c r="B366" s="8" t="str">
        <f>INDEX(Articles!$1:$1048576,MATCH(E366,Articles!D:D,0),6)</f>
        <v>1</v>
      </c>
      <c r="C366" s="8" t="str">
        <f>INDEX(Articles!$1:$1048576,MATCH(E366,Articles!D:D,0),7)</f>
        <v/>
      </c>
      <c r="D366" s="28" t="str">
        <f>HYPERLINK(INDEX(Articles!$1:$1048576,MATCH(E366,Articles!D:D,0),24),"Lien")</f>
        <v>Lien</v>
      </c>
      <c r="E366" s="3" t="s">
        <v>2011</v>
      </c>
      <c r="F366" s="18" t="str">
        <f>INDEX(Articles!$1:$1048576,MATCH(E366,Articles!D:D,0),5)</f>
        <v>BBE Ø125 ARAIGNÉE CYAN</v>
      </c>
      <c r="G366" s="18" t="str">
        <f>INDEX(Articles!$1:$1048576,MATCH(E366,Articles!D:D,0),8)</f>
        <v>BOMBE</v>
      </c>
      <c r="H366" s="18" t="str">
        <f>INDEX(Articles!$1:$1048576,MATCH(E366,Articles!D:D,0),9)</f>
        <v>SPHERIQUE</v>
      </c>
      <c r="I366" s="8">
        <f>INDEX(Articles!$1:$1048576,MATCH(E366,Articles!D:D,0),10)</f>
        <v>125</v>
      </c>
      <c r="J366" s="18" t="str">
        <f>INDEX(Articles!$1:$1048576,MATCH(E366,Articles!D:D,0),11)</f>
        <v>PLEUREUR</v>
      </c>
      <c r="K366" s="18" t="str">
        <f>INDEX(Articles!$1:$1048576,MATCH(E366,Articles!D:D,0),12)</f>
        <v>CYAN</v>
      </c>
      <c r="L366" s="8" t="str">
        <f>INDEX(Articles!$1:$1048576,MATCH(E366,Articles!D:D,0),13)</f>
        <v>CN</v>
      </c>
      <c r="M366" s="8" t="str">
        <f>INDEX(Articles!$1:$1048576,MATCH(E366,Articles!D:D,0),14)</f>
        <v>F4</v>
      </c>
      <c r="N366" s="8" t="str">
        <f>INDEX(Articles!$1:$1048576,MATCH(E366,Articles!D:D,0),15)</f>
        <v>1.3G</v>
      </c>
      <c r="O366" s="8" t="str">
        <f>INDEX(Articles!$1:$1048576,MATCH(E366,Articles!D:D,0),16)</f>
        <v>0163-F4-4245</v>
      </c>
      <c r="P366" s="8">
        <f>INDEX(Articles!$1:$1048576,MATCH(E366,Articles!D:D,0),17)*1000</f>
        <v>718</v>
      </c>
      <c r="Q366" s="8" t="str">
        <f>INDEX(Articles!$1:$1048576,MATCH(E366,Articles!D:D,0),18)</f>
        <v>3,8</v>
      </c>
      <c r="R366" s="8">
        <f>INDEX(Articles!$1:$1048576,MATCH(E366,Articles!D:D,0),19)</f>
        <v>125</v>
      </c>
      <c r="S366" s="2" t="str">
        <f>IF(INDEX('Unités CA'!$1:$1048576,MATCH(E366,'Unités CA'!D:D,0),5)=0,"",INDEX('Unités CA'!$1:$1048576,MATCH(E366,'Unités CA'!D:D,0),5))</f>
        <v>0024/CA</v>
      </c>
      <c r="T366" s="2" t="str">
        <f>IF(INDEX('Unités BTE'!$1:$1048576,MATCH(E366,'Unités CA'!D:D,0),5)=0,"",INDEX('Unités BTE'!$1:$1048576,MATCH(E366,'Unités CA'!D:D,0),5))</f>
        <v/>
      </c>
      <c r="U366" s="7">
        <f>IFERROR(INDEX('Prix PRO CA'!$1:$1048576,MATCH(E366,'Prix PRO CA'!D:D,0),10),"")</f>
        <v>413.68</v>
      </c>
      <c r="V366" s="7" t="str">
        <f>IFERROR(INDEX('Prix PRO CA'!$1:$1048576,MATCH(E366,'Prix PRO BTE'!D:D,0),10),"")</f>
        <v/>
      </c>
      <c r="W366" s="7">
        <f>+IFERROR(INDEX('Prix PRO PCS'!$1:$1048576,MATCH(E366,'Prix PRO PCS'!D:D,0),10),"")</f>
        <v>21.49</v>
      </c>
      <c r="X366" s="148" t="str">
        <f t="shared" si="23"/>
        <v>Oui</v>
      </c>
      <c r="Y366" s="24" t="str">
        <f>IFERROR(INDEX(LigneAchat!$1:$1048576,MATCH(E366,LigneAchat!D:D,0),5),"")</f>
        <v/>
      </c>
      <c r="Z366" s="22">
        <f>INDEX(Articles!$1:$1048576,MATCH(E366,Articles!D:D,0),21)</f>
        <v>405</v>
      </c>
      <c r="AA366" s="22">
        <f t="shared" si="28"/>
        <v>393</v>
      </c>
      <c r="AB366" s="22">
        <f>+INDEX(Articles!$1:$1048576,MATCH(E366,Articles!D:D,0),23)</f>
        <v>12</v>
      </c>
    </row>
    <row r="367" spans="2:28" ht="15.75">
      <c r="B367" s="8" t="str">
        <f>INDEX(Articles!$1:$1048576,MATCH(E367,Articles!D:D,0),6)</f>
        <v>1</v>
      </c>
      <c r="C367" s="8" t="str">
        <f>INDEX(Articles!$1:$1048576,MATCH(E367,Articles!D:D,0),7)</f>
        <v/>
      </c>
      <c r="D367" s="28" t="str">
        <f>HYPERLINK(INDEX(Articles!$1:$1048576,MATCH(E367,Articles!D:D,0),24),"Lien")</f>
        <v>Lien</v>
      </c>
      <c r="E367" s="3" t="s">
        <v>2015</v>
      </c>
      <c r="F367" s="18" t="str">
        <f>INDEX(Articles!$1:$1048576,MATCH(E367,Articles!D:D,0),5)</f>
        <v>BBE Ø125 ARAIGNÉE MAGENTA</v>
      </c>
      <c r="G367" s="18" t="str">
        <f>INDEX(Articles!$1:$1048576,MATCH(E367,Articles!D:D,0),8)</f>
        <v>BOMBE</v>
      </c>
      <c r="H367" s="18" t="str">
        <f>INDEX(Articles!$1:$1048576,MATCH(E367,Articles!D:D,0),9)</f>
        <v>SPHERIQUE</v>
      </c>
      <c r="I367" s="8">
        <f>INDEX(Articles!$1:$1048576,MATCH(E367,Articles!D:D,0),10)</f>
        <v>125</v>
      </c>
      <c r="J367" s="18" t="str">
        <f>INDEX(Articles!$1:$1048576,MATCH(E367,Articles!D:D,0),11)</f>
        <v>PLEUREUR</v>
      </c>
      <c r="K367" s="18" t="str">
        <f>INDEX(Articles!$1:$1048576,MATCH(E367,Articles!D:D,0),12)</f>
        <v>MAGENTA</v>
      </c>
      <c r="L367" s="8" t="str">
        <f>INDEX(Articles!$1:$1048576,MATCH(E367,Articles!D:D,0),13)</f>
        <v>CN</v>
      </c>
      <c r="M367" s="8" t="str">
        <f>INDEX(Articles!$1:$1048576,MATCH(E367,Articles!D:D,0),14)</f>
        <v>F4</v>
      </c>
      <c r="N367" s="8" t="str">
        <f>INDEX(Articles!$1:$1048576,MATCH(E367,Articles!D:D,0),15)</f>
        <v>1.3G</v>
      </c>
      <c r="O367" s="8" t="str">
        <f>INDEX(Articles!$1:$1048576,MATCH(E367,Articles!D:D,0),16)</f>
        <v>0163-F4-4245</v>
      </c>
      <c r="P367" s="8">
        <f>INDEX(Articles!$1:$1048576,MATCH(E367,Articles!D:D,0),17)*1000</f>
        <v>718</v>
      </c>
      <c r="Q367" s="8" t="str">
        <f>INDEX(Articles!$1:$1048576,MATCH(E367,Articles!D:D,0),18)</f>
        <v>3,8</v>
      </c>
      <c r="R367" s="8">
        <f>INDEX(Articles!$1:$1048576,MATCH(E367,Articles!D:D,0),19)</f>
        <v>125</v>
      </c>
      <c r="S367" s="2" t="str">
        <f>IF(INDEX('Unités CA'!$1:$1048576,MATCH(E367,'Unités CA'!D:D,0),5)=0,"",INDEX('Unités CA'!$1:$1048576,MATCH(E367,'Unités CA'!D:D,0),5))</f>
        <v>0024/CA</v>
      </c>
      <c r="T367" s="2" t="str">
        <f>IF(INDEX('Unités BTE'!$1:$1048576,MATCH(E367,'Unités CA'!D:D,0),5)=0,"",INDEX('Unités BTE'!$1:$1048576,MATCH(E367,'Unités CA'!D:D,0),5))</f>
        <v/>
      </c>
      <c r="U367" s="7">
        <f>IFERROR(INDEX('Prix PRO CA'!$1:$1048576,MATCH(E367,'Prix PRO CA'!D:D,0),10),"")</f>
        <v>413.68</v>
      </c>
      <c r="V367" s="7" t="str">
        <f>IFERROR(INDEX('Prix PRO CA'!$1:$1048576,MATCH(E367,'Prix PRO BTE'!D:D,0),10),"")</f>
        <v/>
      </c>
      <c r="W367" s="7">
        <f>+IFERROR(INDEX('Prix PRO PCS'!$1:$1048576,MATCH(E367,'Prix PRO PCS'!D:D,0),10),"")</f>
        <v>21.49</v>
      </c>
      <c r="X367" s="148" t="str">
        <f t="shared" si="23"/>
        <v>Oui</v>
      </c>
      <c r="Y367" s="24" t="str">
        <f>IFERROR(INDEX(LigneAchat!$1:$1048576,MATCH(E367,LigneAchat!D:D,0),5),"")</f>
        <v/>
      </c>
      <c r="Z367" s="22">
        <f>INDEX(Articles!$1:$1048576,MATCH(E367,Articles!D:D,0),21)</f>
        <v>50</v>
      </c>
      <c r="AA367" s="22">
        <f t="shared" si="28"/>
        <v>42</v>
      </c>
      <c r="AB367" s="22">
        <f>+INDEX(Articles!$1:$1048576,MATCH(E367,Articles!D:D,0),23)</f>
        <v>8</v>
      </c>
    </row>
    <row r="368" spans="2:28" ht="15.75">
      <c r="B368" s="8" t="str">
        <f>INDEX(Articles!$1:$1048576,MATCH(E368,Articles!D:D,0),6)</f>
        <v>1</v>
      </c>
      <c r="C368" s="8" t="str">
        <f>INDEX(Articles!$1:$1048576,MATCH(E368,Articles!D:D,0),7)</f>
        <v/>
      </c>
      <c r="D368" s="28" t="str">
        <f>HYPERLINK(INDEX(Articles!$1:$1048576,MATCH(E368,Articles!D:D,0),24),"Lien")</f>
        <v>Lien</v>
      </c>
      <c r="E368" s="3" t="s">
        <v>2018</v>
      </c>
      <c r="F368" s="18" t="str">
        <f>INDEX(Articles!$1:$1048576,MATCH(E368,Articles!D:D,0),5)</f>
        <v>BBE Ø125 ARAIGNÉE MULTIPASTEL</v>
      </c>
      <c r="G368" s="18" t="str">
        <f>INDEX(Articles!$1:$1048576,MATCH(E368,Articles!D:D,0),8)</f>
        <v>BOMBE</v>
      </c>
      <c r="H368" s="18" t="str">
        <f>INDEX(Articles!$1:$1048576,MATCH(E368,Articles!D:D,0),9)</f>
        <v>SPHERIQUE</v>
      </c>
      <c r="I368" s="8">
        <f>INDEX(Articles!$1:$1048576,MATCH(E368,Articles!D:D,0),10)</f>
        <v>125</v>
      </c>
      <c r="J368" s="18" t="str">
        <f>INDEX(Articles!$1:$1048576,MATCH(E368,Articles!D:D,0),11)</f>
        <v>PLEUREUR</v>
      </c>
      <c r="K368" s="18" t="str">
        <f>INDEX(Articles!$1:$1048576,MATCH(E368,Articles!D:D,0),12)</f>
        <v>MULTIPASTEL</v>
      </c>
      <c r="L368" s="8" t="str">
        <f>INDEX(Articles!$1:$1048576,MATCH(E368,Articles!D:D,0),13)</f>
        <v>CN</v>
      </c>
      <c r="M368" s="8" t="str">
        <f>INDEX(Articles!$1:$1048576,MATCH(E368,Articles!D:D,0),14)</f>
        <v>F4</v>
      </c>
      <c r="N368" s="8" t="str">
        <f>INDEX(Articles!$1:$1048576,MATCH(E368,Articles!D:D,0),15)</f>
        <v>1.3G</v>
      </c>
      <c r="O368" s="8" t="str">
        <f>INDEX(Articles!$1:$1048576,MATCH(E368,Articles!D:D,0),16)</f>
        <v>0163-F4-4245</v>
      </c>
      <c r="P368" s="8">
        <f>INDEX(Articles!$1:$1048576,MATCH(E368,Articles!D:D,0),17)*1000</f>
        <v>718</v>
      </c>
      <c r="Q368" s="8" t="str">
        <f>INDEX(Articles!$1:$1048576,MATCH(E368,Articles!D:D,0),18)</f>
        <v>3,8</v>
      </c>
      <c r="R368" s="8">
        <f>INDEX(Articles!$1:$1048576,MATCH(E368,Articles!D:D,0),19)</f>
        <v>125</v>
      </c>
      <c r="S368" s="2" t="str">
        <f>IF(INDEX('Unités CA'!$1:$1048576,MATCH(E368,'Unités CA'!D:D,0),5)=0,"",INDEX('Unités CA'!$1:$1048576,MATCH(E368,'Unités CA'!D:D,0),5))</f>
        <v>0024/CA</v>
      </c>
      <c r="T368" s="2" t="str">
        <f>IF(INDEX('Unités BTE'!$1:$1048576,MATCH(E368,'Unités CA'!D:D,0),5)=0,"",INDEX('Unités BTE'!$1:$1048576,MATCH(E368,'Unités CA'!D:D,0),5))</f>
        <v/>
      </c>
      <c r="U368" s="7">
        <f>IFERROR(INDEX('Prix PRO CA'!$1:$1048576,MATCH(E368,'Prix PRO CA'!D:D,0),10),"")</f>
        <v>413.68</v>
      </c>
      <c r="V368" s="7" t="str">
        <f>IFERROR(INDEX('Prix PRO CA'!$1:$1048576,MATCH(E368,'Prix PRO BTE'!D:D,0),10),"")</f>
        <v/>
      </c>
      <c r="W368" s="7">
        <f>+IFERROR(INDEX('Prix PRO PCS'!$1:$1048576,MATCH(E368,'Prix PRO PCS'!D:D,0),10),"")</f>
        <v>21.49</v>
      </c>
      <c r="X368" s="148" t="str">
        <f t="shared" si="23"/>
        <v>Oui</v>
      </c>
      <c r="Y368" s="24" t="str">
        <f>IFERROR(INDEX(LigneAchat!$1:$1048576,MATCH(E368,LigneAchat!D:D,0),5),"")</f>
        <v/>
      </c>
      <c r="Z368" s="22">
        <f>INDEX(Articles!$1:$1048576,MATCH(E368,Articles!D:D,0),21)</f>
        <v>120</v>
      </c>
      <c r="AA368" s="22">
        <f t="shared" si="28"/>
        <v>114</v>
      </c>
      <c r="AB368" s="22">
        <f>+INDEX(Articles!$1:$1048576,MATCH(E368,Articles!D:D,0),23)</f>
        <v>6</v>
      </c>
    </row>
    <row r="369" spans="2:28" ht="15.75">
      <c r="B369" s="8" t="str">
        <f>INDEX(Articles!$1:$1048576,MATCH(E369,Articles!D:D,0),6)</f>
        <v>1</v>
      </c>
      <c r="C369" s="8" t="str">
        <f>INDEX(Articles!$1:$1048576,MATCH(E369,Articles!D:D,0),7)</f>
        <v/>
      </c>
      <c r="D369" s="28" t="str">
        <f>HYPERLINK(INDEX(Articles!$1:$1048576,MATCH(E369,Articles!D:D,0),24),"Lien")</f>
        <v>Lien</v>
      </c>
      <c r="E369" s="3" t="s">
        <v>2656</v>
      </c>
      <c r="F369" s="18" t="str">
        <f>INDEX(Articles!$1:$1048576,MATCH(E369,Articles!D:D,0),5)</f>
        <v>BBE Ø125 ARAIGNÉE CLIGNO BLANC</v>
      </c>
      <c r="G369" s="18" t="str">
        <f>INDEX(Articles!$1:$1048576,MATCH(E369,Articles!D:D,0),8)</f>
        <v>BOMBE</v>
      </c>
      <c r="H369" s="18" t="str">
        <f>INDEX(Articles!$1:$1048576,MATCH(E369,Articles!D:D,0),9)</f>
        <v>SPHERIQUE</v>
      </c>
      <c r="I369" s="8">
        <f>INDEX(Articles!$1:$1048576,MATCH(E369,Articles!D:D,0),10)</f>
        <v>125</v>
      </c>
      <c r="J369" s="18" t="str">
        <f>INDEX(Articles!$1:$1048576,MATCH(E369,Articles!D:D,0),11)</f>
        <v>CLIGNO</v>
      </c>
      <c r="K369" s="18" t="str">
        <f>INDEX(Articles!$1:$1048576,MATCH(E369,Articles!D:D,0),12)</f>
        <v>BLANC</v>
      </c>
      <c r="L369" s="8" t="str">
        <f>INDEX(Articles!$1:$1048576,MATCH(E369,Articles!D:D,0),13)</f>
        <v>CN</v>
      </c>
      <c r="M369" s="8" t="str">
        <f>INDEX(Articles!$1:$1048576,MATCH(E369,Articles!D:D,0),14)</f>
        <v>F4</v>
      </c>
      <c r="N369" s="8" t="str">
        <f>INDEX(Articles!$1:$1048576,MATCH(E369,Articles!D:D,0),15)</f>
        <v>1.3G</v>
      </c>
      <c r="O369" s="8" t="str">
        <f>INDEX(Articles!$1:$1048576,MATCH(E369,Articles!D:D,0),16)</f>
        <v>1008-F4-69253205</v>
      </c>
      <c r="P369" s="8">
        <f>INDEX(Articles!$1:$1048576,MATCH(E369,Articles!D:D,0),17)*1000</f>
        <v>660</v>
      </c>
      <c r="Q369" s="8" t="str">
        <f>INDEX(Articles!$1:$1048576,MATCH(E369,Articles!D:D,0),18)</f>
        <v>3,8</v>
      </c>
      <c r="R369" s="8">
        <f>INDEX(Articles!$1:$1048576,MATCH(E369,Articles!D:D,0),19)</f>
        <v>125</v>
      </c>
      <c r="S369" s="2" t="str">
        <f>IF(INDEX('Unités CA'!$1:$1048576,MATCH(E369,'Unités CA'!D:D,0),5)=0,"",INDEX('Unités CA'!$1:$1048576,MATCH(E369,'Unités CA'!D:D,0),5))</f>
        <v>0024/CA</v>
      </c>
      <c r="T369" s="2" t="str">
        <f>IF(INDEX('Unités BTE'!$1:$1048576,MATCH(E369,'Unités CA'!D:D,0),5)=0,"",INDEX('Unités BTE'!$1:$1048576,MATCH(E369,'Unités CA'!D:D,0),5))</f>
        <v/>
      </c>
      <c r="U369" s="7">
        <f>IFERROR(INDEX('Prix PRO CA'!$1:$1048576,MATCH(E369,'Prix PRO CA'!D:D,0),10),"")</f>
        <v>301.16000000000003</v>
      </c>
      <c r="V369" s="7" t="str">
        <f>IFERROR(INDEX('Prix PRO CA'!$1:$1048576,MATCH(E369,'Prix PRO BTE'!D:D,0),10),"")</f>
        <v/>
      </c>
      <c r="W369" s="7">
        <f>+IFERROR(INDEX('Prix PRO PCS'!$1:$1048576,MATCH(E369,'Prix PRO PCS'!D:D,0),10),"")</f>
        <v>15.53</v>
      </c>
      <c r="X369" s="148" t="str">
        <f t="shared" si="23"/>
        <v>Oui</v>
      </c>
      <c r="Y369" s="24" t="str">
        <f>IFERROR(INDEX(LigneAchat!$1:$1048576,MATCH(E369,LigneAchat!D:D,0),5),"")</f>
        <v/>
      </c>
      <c r="Z369" s="22">
        <f>INDEX(Articles!$1:$1048576,MATCH(E369,Articles!D:D,0),21)</f>
        <v>151</v>
      </c>
      <c r="AA369" s="22">
        <f t="shared" si="28"/>
        <v>149</v>
      </c>
      <c r="AB369" s="22">
        <f>+INDEX(Articles!$1:$1048576,MATCH(E369,Articles!D:D,0),23)</f>
        <v>2</v>
      </c>
    </row>
    <row r="370" spans="2:28" ht="15.75">
      <c r="B370" s="8" t="str">
        <f>INDEX(Articles!$1:$1048576,MATCH(E370,Articles!D:D,0),6)</f>
        <v>1</v>
      </c>
      <c r="C370" s="8" t="str">
        <f>INDEX(Articles!$1:$1048576,MATCH(E370,Articles!D:D,0),7)</f>
        <v/>
      </c>
      <c r="D370" s="28" t="str">
        <f>HYPERLINK(INDEX(Articles!$1:$1048576,MATCH(E370,Articles!D:D,0),24),"Lien")</f>
        <v>Lien</v>
      </c>
      <c r="E370" s="3" t="s">
        <v>1943</v>
      </c>
      <c r="F370" s="18" t="str">
        <f>INDEX(Articles!$1:$1048576,MATCH(E370,Articles!D:D,0),5)</f>
        <v>BBE Ø125 PÉTILLANTE BLANCHE</v>
      </c>
      <c r="G370" s="18" t="str">
        <f>INDEX(Articles!$1:$1048576,MATCH(E370,Articles!D:D,0),8)</f>
        <v>BOMBE</v>
      </c>
      <c r="H370" s="18" t="str">
        <f>INDEX(Articles!$1:$1048576,MATCH(E370,Articles!D:D,0),9)</f>
        <v>SPHERIQUE</v>
      </c>
      <c r="I370" s="8">
        <f>INDEX(Articles!$1:$1048576,MATCH(E370,Articles!D:D,0),10)</f>
        <v>125</v>
      </c>
      <c r="J370" s="18" t="str">
        <f>INDEX(Articles!$1:$1048576,MATCH(E370,Articles!D:D,0),11)</f>
        <v>CLIGNO</v>
      </c>
      <c r="K370" s="18" t="str">
        <f>INDEX(Articles!$1:$1048576,MATCH(E370,Articles!D:D,0),12)</f>
        <v>BLANC</v>
      </c>
      <c r="L370" s="8" t="str">
        <f>INDEX(Articles!$1:$1048576,MATCH(E370,Articles!D:D,0),13)</f>
        <v>CN</v>
      </c>
      <c r="M370" s="8" t="str">
        <f>INDEX(Articles!$1:$1048576,MATCH(E370,Articles!D:D,0),14)</f>
        <v>F4</v>
      </c>
      <c r="N370" s="8" t="str">
        <f>INDEX(Articles!$1:$1048576,MATCH(E370,Articles!D:D,0),15)</f>
        <v>1.3G</v>
      </c>
      <c r="O370" s="8" t="str">
        <f>INDEX(Articles!$1:$1048576,MATCH(E370,Articles!D:D,0),16)</f>
        <v>0163-F4-4245</v>
      </c>
      <c r="P370" s="8">
        <f>INDEX(Articles!$1:$1048576,MATCH(E370,Articles!D:D,0),17)*1000</f>
        <v>587</v>
      </c>
      <c r="Q370" s="8" t="str">
        <f>INDEX(Articles!$1:$1048576,MATCH(E370,Articles!D:D,0),18)</f>
        <v>3,8</v>
      </c>
      <c r="R370" s="8">
        <f>INDEX(Articles!$1:$1048576,MATCH(E370,Articles!D:D,0),19)</f>
        <v>125</v>
      </c>
      <c r="S370" s="2" t="str">
        <f>IF(INDEX('Unités CA'!$1:$1048576,MATCH(E370,'Unités CA'!D:D,0),5)=0,"",INDEX('Unités CA'!$1:$1048576,MATCH(E370,'Unités CA'!D:D,0),5))</f>
        <v>0024/CA</v>
      </c>
      <c r="T370" s="2" t="str">
        <f>IF(INDEX('Unités BTE'!$1:$1048576,MATCH(E370,'Unités CA'!D:D,0),5)=0,"",INDEX('Unités BTE'!$1:$1048576,MATCH(E370,'Unités CA'!D:D,0),5))</f>
        <v/>
      </c>
      <c r="U370" s="7">
        <f>IFERROR(INDEX('Prix PRO CA'!$1:$1048576,MATCH(E370,'Prix PRO CA'!D:D,0),10),"")</f>
        <v>413.68</v>
      </c>
      <c r="V370" s="7" t="str">
        <f>IFERROR(INDEX('Prix PRO CA'!$1:$1048576,MATCH(E370,'Prix PRO BTE'!D:D,0),10),"")</f>
        <v/>
      </c>
      <c r="W370" s="7">
        <f>+IFERROR(INDEX('Prix PRO PCS'!$1:$1048576,MATCH(E370,'Prix PRO PCS'!D:D,0),10),"")</f>
        <v>21.49</v>
      </c>
      <c r="X370" s="148" t="str">
        <f t="shared" si="23"/>
        <v>Oui</v>
      </c>
      <c r="Y370" s="24" t="str">
        <f>IFERROR(INDEX(LigneAchat!$1:$1048576,MATCH(E370,LigneAchat!D:D,0),5),"")</f>
        <v/>
      </c>
      <c r="Z370" s="22">
        <f>INDEX(Articles!$1:$1048576,MATCH(E370,Articles!D:D,0),21)</f>
        <v>52</v>
      </c>
      <c r="AA370" s="22">
        <f t="shared" si="28"/>
        <v>49</v>
      </c>
      <c r="AB370" s="22">
        <f>+INDEX(Articles!$1:$1048576,MATCH(E370,Articles!D:D,0),23)</f>
        <v>3</v>
      </c>
    </row>
    <row r="371" spans="2:28" ht="15.75">
      <c r="B371" s="8" t="str">
        <f>INDEX(Articles!$1:$1048576,MATCH(E371,Articles!D:D,0),6)</f>
        <v>1</v>
      </c>
      <c r="C371" s="8" t="str">
        <f>INDEX(Articles!$1:$1048576,MATCH(E371,Articles!D:D,0),7)</f>
        <v/>
      </c>
      <c r="D371" s="28" t="str">
        <f>HYPERLINK(INDEX(Articles!$1:$1048576,MATCH(E371,Articles!D:D,0),24),"Lien")</f>
        <v>Lien</v>
      </c>
      <c r="E371" s="3" t="s">
        <v>1946</v>
      </c>
      <c r="F371" s="18" t="str">
        <f>INDEX(Articles!$1:$1048576,MATCH(E371,Articles!D:D,0),5)</f>
        <v>BBE Ø125 PÉTILLANTE VERTE</v>
      </c>
      <c r="G371" s="18" t="str">
        <f>INDEX(Articles!$1:$1048576,MATCH(E371,Articles!D:D,0),8)</f>
        <v>BOMBE</v>
      </c>
      <c r="H371" s="18" t="str">
        <f>INDEX(Articles!$1:$1048576,MATCH(E371,Articles!D:D,0),9)</f>
        <v>SPHERIQUE</v>
      </c>
      <c r="I371" s="8">
        <f>INDEX(Articles!$1:$1048576,MATCH(E371,Articles!D:D,0),10)</f>
        <v>125</v>
      </c>
      <c r="J371" s="18" t="str">
        <f>INDEX(Articles!$1:$1048576,MATCH(E371,Articles!D:D,0),11)</f>
        <v>CLIGNO</v>
      </c>
      <c r="K371" s="18" t="str">
        <f>INDEX(Articles!$1:$1048576,MATCH(E371,Articles!D:D,0),12)</f>
        <v>VERT</v>
      </c>
      <c r="L371" s="8" t="str">
        <f>INDEX(Articles!$1:$1048576,MATCH(E371,Articles!D:D,0),13)</f>
        <v>CN</v>
      </c>
      <c r="M371" s="8" t="str">
        <f>INDEX(Articles!$1:$1048576,MATCH(E371,Articles!D:D,0),14)</f>
        <v>F4</v>
      </c>
      <c r="N371" s="8" t="str">
        <f>INDEX(Articles!$1:$1048576,MATCH(E371,Articles!D:D,0),15)</f>
        <v>1.3G</v>
      </c>
      <c r="O371" s="8" t="str">
        <f>INDEX(Articles!$1:$1048576,MATCH(E371,Articles!D:D,0),16)</f>
        <v>0163-F4-4245</v>
      </c>
      <c r="P371" s="8">
        <f>INDEX(Articles!$1:$1048576,MATCH(E371,Articles!D:D,0),17)*1000</f>
        <v>587</v>
      </c>
      <c r="Q371" s="8" t="str">
        <f>INDEX(Articles!$1:$1048576,MATCH(E371,Articles!D:D,0),18)</f>
        <v>3,8</v>
      </c>
      <c r="R371" s="8">
        <f>INDEX(Articles!$1:$1048576,MATCH(E371,Articles!D:D,0),19)</f>
        <v>125</v>
      </c>
      <c r="S371" s="2" t="str">
        <f>IF(INDEX('Unités CA'!$1:$1048576,MATCH(E371,'Unités CA'!D:D,0),5)=0,"",INDEX('Unités CA'!$1:$1048576,MATCH(E371,'Unités CA'!D:D,0),5))</f>
        <v>0024/CA</v>
      </c>
      <c r="T371" s="2" t="str">
        <f>IF(INDEX('Unités BTE'!$1:$1048576,MATCH(E371,'Unités CA'!D:D,0),5)=0,"",INDEX('Unités BTE'!$1:$1048576,MATCH(E371,'Unités CA'!D:D,0),5))</f>
        <v/>
      </c>
      <c r="U371" s="7">
        <f>IFERROR(INDEX('Prix PRO CA'!$1:$1048576,MATCH(E371,'Prix PRO CA'!D:D,0),10),"")</f>
        <v>413.68</v>
      </c>
      <c r="V371" s="7" t="str">
        <f>IFERROR(INDEX('Prix PRO CA'!$1:$1048576,MATCH(E371,'Prix PRO BTE'!D:D,0),10),"")</f>
        <v/>
      </c>
      <c r="W371" s="7">
        <f>+IFERROR(INDEX('Prix PRO PCS'!$1:$1048576,MATCH(E371,'Prix PRO PCS'!D:D,0),10),"")</f>
        <v>21.49</v>
      </c>
      <c r="X371" s="148" t="str">
        <f t="shared" si="23"/>
        <v>Oui</v>
      </c>
      <c r="Y371" s="24" t="str">
        <f>IFERROR(INDEX(LigneAchat!$1:$1048576,MATCH(E371,LigneAchat!D:D,0),5),"")</f>
        <v/>
      </c>
      <c r="Z371" s="22">
        <f>INDEX(Articles!$1:$1048576,MATCH(E371,Articles!D:D,0),21)</f>
        <v>64</v>
      </c>
      <c r="AA371" s="22">
        <f t="shared" si="28"/>
        <v>64</v>
      </c>
      <c r="AB371" s="22">
        <f>+INDEX(Articles!$1:$1048576,MATCH(E371,Articles!D:D,0),23)</f>
        <v>0</v>
      </c>
    </row>
    <row r="372" spans="2:28" ht="15.75">
      <c r="B372" s="8" t="str">
        <f>INDEX(Articles!$1:$1048576,MATCH(E372,Articles!D:D,0),6)</f>
        <v>1</v>
      </c>
      <c r="C372" s="8" t="str">
        <f>INDEX(Articles!$1:$1048576,MATCH(E372,Articles!D:D,0),7)</f>
        <v/>
      </c>
      <c r="D372" s="28" t="str">
        <f>HYPERLINK(INDEX(Articles!$1:$1048576,MATCH(E372,Articles!D:D,0),24),"Lien")</f>
        <v>Lien</v>
      </c>
      <c r="E372" s="3" t="s">
        <v>1949</v>
      </c>
      <c r="F372" s="18" t="str">
        <f>INDEX(Articles!$1:$1048576,MATCH(E372,Articles!D:D,0),5)</f>
        <v>BBE Ø125 PÉTILLANTE ROUGE</v>
      </c>
      <c r="G372" s="18" t="str">
        <f>INDEX(Articles!$1:$1048576,MATCH(E372,Articles!D:D,0),8)</f>
        <v>BOMBE</v>
      </c>
      <c r="H372" s="18" t="str">
        <f>INDEX(Articles!$1:$1048576,MATCH(E372,Articles!D:D,0),9)</f>
        <v>SPHERIQUE</v>
      </c>
      <c r="I372" s="8">
        <f>INDEX(Articles!$1:$1048576,MATCH(E372,Articles!D:D,0),10)</f>
        <v>125</v>
      </c>
      <c r="J372" s="18" t="str">
        <f>INDEX(Articles!$1:$1048576,MATCH(E372,Articles!D:D,0),11)</f>
        <v>CLIGNO</v>
      </c>
      <c r="K372" s="18" t="str">
        <f>INDEX(Articles!$1:$1048576,MATCH(E372,Articles!D:D,0),12)</f>
        <v>ROUGE</v>
      </c>
      <c r="L372" s="8" t="str">
        <f>INDEX(Articles!$1:$1048576,MATCH(E372,Articles!D:D,0),13)</f>
        <v>CN</v>
      </c>
      <c r="M372" s="8" t="str">
        <f>INDEX(Articles!$1:$1048576,MATCH(E372,Articles!D:D,0),14)</f>
        <v>F4</v>
      </c>
      <c r="N372" s="8" t="str">
        <f>INDEX(Articles!$1:$1048576,MATCH(E372,Articles!D:D,0),15)</f>
        <v>1.3G</v>
      </c>
      <c r="O372" s="8" t="str">
        <f>INDEX(Articles!$1:$1048576,MATCH(E372,Articles!D:D,0),16)</f>
        <v>0163-F4-4245</v>
      </c>
      <c r="P372" s="8">
        <f>INDEX(Articles!$1:$1048576,MATCH(E372,Articles!D:D,0),17)*1000</f>
        <v>587</v>
      </c>
      <c r="Q372" s="8" t="str">
        <f>INDEX(Articles!$1:$1048576,MATCH(E372,Articles!D:D,0),18)</f>
        <v>3,8</v>
      </c>
      <c r="R372" s="8">
        <f>INDEX(Articles!$1:$1048576,MATCH(E372,Articles!D:D,0),19)</f>
        <v>125</v>
      </c>
      <c r="S372" s="2" t="str">
        <f>IF(INDEX('Unités CA'!$1:$1048576,MATCH(E372,'Unités CA'!D:D,0),5)=0,"",INDEX('Unités CA'!$1:$1048576,MATCH(E372,'Unités CA'!D:D,0),5))</f>
        <v>0024/CA</v>
      </c>
      <c r="T372" s="2" t="str">
        <f>IF(INDEX('Unités BTE'!$1:$1048576,MATCH(E372,'Unités CA'!D:D,0),5)=0,"",INDEX('Unités BTE'!$1:$1048576,MATCH(E372,'Unités CA'!D:D,0),5))</f>
        <v/>
      </c>
      <c r="U372" s="7">
        <f>IFERROR(INDEX('Prix PRO CA'!$1:$1048576,MATCH(E372,'Prix PRO CA'!D:D,0),10),"")</f>
        <v>413.68</v>
      </c>
      <c r="V372" s="7" t="str">
        <f>IFERROR(INDEX('Prix PRO CA'!$1:$1048576,MATCH(E372,'Prix PRO BTE'!D:D,0),10),"")</f>
        <v/>
      </c>
      <c r="W372" s="7">
        <f>+IFERROR(INDEX('Prix PRO PCS'!$1:$1048576,MATCH(E372,'Prix PRO PCS'!D:D,0),10),"")</f>
        <v>21.49</v>
      </c>
      <c r="X372" s="148" t="str">
        <f t="shared" si="23"/>
        <v>Oui</v>
      </c>
      <c r="Y372" s="24" t="str">
        <f>IFERROR(INDEX(LigneAchat!$1:$1048576,MATCH(E372,LigneAchat!D:D,0),5),"")</f>
        <v/>
      </c>
      <c r="Z372" s="22">
        <f>INDEX(Articles!$1:$1048576,MATCH(E372,Articles!D:D,0),21)</f>
        <v>206</v>
      </c>
      <c r="AA372" s="22">
        <f t="shared" si="28"/>
        <v>206</v>
      </c>
      <c r="AB372" s="22">
        <f>+INDEX(Articles!$1:$1048576,MATCH(E372,Articles!D:D,0),23)</f>
        <v>0</v>
      </c>
    </row>
    <row r="373" spans="2:28" ht="15.75">
      <c r="B373" s="8" t="str">
        <f>INDEX(Articles!$1:$1048576,MATCH(E373,Articles!D:D,0),6)</f>
        <v>1</v>
      </c>
      <c r="C373" s="8" t="str">
        <f>INDEX(Articles!$1:$1048576,MATCH(E373,Articles!D:D,0),7)</f>
        <v/>
      </c>
      <c r="D373" s="28" t="str">
        <f>HYPERLINK(INDEX(Articles!$1:$1048576,MATCH(E373,Articles!D:D,0),24),"Lien")</f>
        <v>Lien</v>
      </c>
      <c r="E373" s="3" t="s">
        <v>1952</v>
      </c>
      <c r="F373" s="18" t="str">
        <f>INDEX(Articles!$1:$1048576,MATCH(E373,Articles!D:D,0),5)</f>
        <v>BBE Ø125 PÉTILLANTE ORANGE</v>
      </c>
      <c r="G373" s="18" t="str">
        <f>INDEX(Articles!$1:$1048576,MATCH(E373,Articles!D:D,0),8)</f>
        <v>BOMBE</v>
      </c>
      <c r="H373" s="18" t="str">
        <f>INDEX(Articles!$1:$1048576,MATCH(E373,Articles!D:D,0),9)</f>
        <v>SPHERIQUE</v>
      </c>
      <c r="I373" s="8">
        <f>INDEX(Articles!$1:$1048576,MATCH(E373,Articles!D:D,0),10)</f>
        <v>125</v>
      </c>
      <c r="J373" s="18" t="str">
        <f>INDEX(Articles!$1:$1048576,MATCH(E373,Articles!D:D,0),11)</f>
        <v>CLIGNO</v>
      </c>
      <c r="K373" s="18" t="str">
        <f>INDEX(Articles!$1:$1048576,MATCH(E373,Articles!D:D,0),12)</f>
        <v>ORANGE</v>
      </c>
      <c r="L373" s="8" t="str">
        <f>INDEX(Articles!$1:$1048576,MATCH(E373,Articles!D:D,0),13)</f>
        <v>CN</v>
      </c>
      <c r="M373" s="8" t="str">
        <f>INDEX(Articles!$1:$1048576,MATCH(E373,Articles!D:D,0),14)</f>
        <v>F4</v>
      </c>
      <c r="N373" s="8" t="str">
        <f>INDEX(Articles!$1:$1048576,MATCH(E373,Articles!D:D,0),15)</f>
        <v>1.3G</v>
      </c>
      <c r="O373" s="8" t="str">
        <f>INDEX(Articles!$1:$1048576,MATCH(E373,Articles!D:D,0),16)</f>
        <v>0163-F4-4245</v>
      </c>
      <c r="P373" s="8">
        <f>INDEX(Articles!$1:$1048576,MATCH(E373,Articles!D:D,0),17)*1000</f>
        <v>587</v>
      </c>
      <c r="Q373" s="8" t="str">
        <f>INDEX(Articles!$1:$1048576,MATCH(E373,Articles!D:D,0),18)</f>
        <v>3,8</v>
      </c>
      <c r="R373" s="8">
        <f>INDEX(Articles!$1:$1048576,MATCH(E373,Articles!D:D,0),19)</f>
        <v>125</v>
      </c>
      <c r="S373" s="2" t="str">
        <f>IF(INDEX('Unités CA'!$1:$1048576,MATCH(E373,'Unités CA'!D:D,0),5)=0,"",INDEX('Unités CA'!$1:$1048576,MATCH(E373,'Unités CA'!D:D,0),5))</f>
        <v>0024/CA</v>
      </c>
      <c r="T373" s="2" t="str">
        <f>IF(INDEX('Unités BTE'!$1:$1048576,MATCH(E373,'Unités CA'!D:D,0),5)=0,"",INDEX('Unités BTE'!$1:$1048576,MATCH(E373,'Unités CA'!D:D,0),5))</f>
        <v/>
      </c>
      <c r="U373" s="7">
        <f>IFERROR(INDEX('Prix PRO CA'!$1:$1048576,MATCH(E373,'Prix PRO CA'!D:D,0),10),"")</f>
        <v>413.68</v>
      </c>
      <c r="V373" s="7" t="str">
        <f>IFERROR(INDEX('Prix PRO CA'!$1:$1048576,MATCH(E373,'Prix PRO BTE'!D:D,0),10),"")</f>
        <v/>
      </c>
      <c r="W373" s="7">
        <f>+IFERROR(INDEX('Prix PRO PCS'!$1:$1048576,MATCH(E373,'Prix PRO PCS'!D:D,0),10),"")</f>
        <v>21.49</v>
      </c>
      <c r="X373" s="148" t="str">
        <f t="shared" si="23"/>
        <v>Oui</v>
      </c>
      <c r="Y373" s="24" t="str">
        <f>IFERROR(INDEX(LigneAchat!$1:$1048576,MATCH(E373,LigneAchat!D:D,0),5),"")</f>
        <v/>
      </c>
      <c r="Z373" s="22">
        <f>INDEX(Articles!$1:$1048576,MATCH(E373,Articles!D:D,0),21)</f>
        <v>141</v>
      </c>
      <c r="AA373" s="22">
        <f t="shared" si="28"/>
        <v>141</v>
      </c>
      <c r="AB373" s="22">
        <f>+INDEX(Articles!$1:$1048576,MATCH(E373,Articles!D:D,0),23)</f>
        <v>0</v>
      </c>
    </row>
    <row r="374" spans="2:28" s="7" customFormat="1" ht="15.75">
      <c r="B374" s="8" t="str">
        <f>INDEX(Articles!$1:$1048576,MATCH(E374,Articles!D:D,0),6)</f>
        <v>1</v>
      </c>
      <c r="C374" s="8" t="str">
        <f>INDEX(Articles!$1:$1048576,MATCH(E374,Articles!D:D,0),7)</f>
        <v/>
      </c>
      <c r="D374" s="28" t="str">
        <f>HYPERLINK(INDEX(Articles!$1:$1048576,MATCH(E374,Articles!D:D,0),24),"Lien")</f>
        <v>Lien</v>
      </c>
      <c r="E374" s="3" t="s">
        <v>2234</v>
      </c>
      <c r="F374" s="18" t="str">
        <f>INDEX(Articles!$1:$1048576,MATCH(E374,Articles!D:D,0),5)</f>
        <v>BBE Ø125 OEUFS DE DRAGON</v>
      </c>
      <c r="G374" s="18" t="str">
        <f>INDEX(Articles!$1:$1048576,MATCH(E374,Articles!D:D,0),8)</f>
        <v>BOMBE</v>
      </c>
      <c r="H374" s="18" t="str">
        <f>INDEX(Articles!$1:$1048576,MATCH(E374,Articles!D:D,0),9)</f>
        <v>SPHERIQUE</v>
      </c>
      <c r="I374" s="8">
        <f>INDEX(Articles!$1:$1048576,MATCH(E374,Articles!D:D,0),10)</f>
        <v>125</v>
      </c>
      <c r="J374" s="18" t="str">
        <f>INDEX(Articles!$1:$1048576,MATCH(E374,Articles!D:D,0),11)</f>
        <v>CREPITANT</v>
      </c>
      <c r="K374" s="18" t="str">
        <f>INDEX(Articles!$1:$1048576,MATCH(E374,Articles!D:D,0),12)</f>
        <v>ARGENT</v>
      </c>
      <c r="L374" s="8" t="str">
        <f>INDEX(Articles!$1:$1048576,MATCH(E374,Articles!D:D,0),13)</f>
        <v>CN</v>
      </c>
      <c r="M374" s="8" t="str">
        <f>INDEX(Articles!$1:$1048576,MATCH(E374,Articles!D:D,0),14)</f>
        <v>F4</v>
      </c>
      <c r="N374" s="8" t="str">
        <f>INDEX(Articles!$1:$1048576,MATCH(E374,Articles!D:D,0),15)</f>
        <v>1.3G</v>
      </c>
      <c r="O374" s="8" t="str">
        <f>INDEX(Articles!$1:$1048576,MATCH(E374,Articles!D:D,0),16)</f>
        <v>1008-F4-69253205</v>
      </c>
      <c r="P374" s="8">
        <f>INDEX(Articles!$1:$1048576,MATCH(E374,Articles!D:D,0),17)*1000</f>
        <v>660</v>
      </c>
      <c r="Q374" s="8" t="str">
        <f>INDEX(Articles!$1:$1048576,MATCH(E374,Articles!D:D,0),18)</f>
        <v>3,8</v>
      </c>
      <c r="R374" s="8">
        <f>INDEX(Articles!$1:$1048576,MATCH(E374,Articles!D:D,0),19)</f>
        <v>125</v>
      </c>
      <c r="S374" s="2" t="str">
        <f>IF(INDEX('Unités CA'!$1:$1048576,MATCH(E374,'Unités CA'!D:D,0),5)=0,"",INDEX('Unités CA'!$1:$1048576,MATCH(E374,'Unités CA'!D:D,0),5))</f>
        <v>0024/CA</v>
      </c>
      <c r="T374" s="2" t="str">
        <f>IF(INDEX('Unités BTE'!$1:$1048576,MATCH(E374,'Unités CA'!D:D,0),5)=0,"",INDEX('Unités BTE'!$1:$1048576,MATCH(E374,'Unités CA'!D:D,0),5))</f>
        <v/>
      </c>
      <c r="U374" s="7">
        <f>IFERROR(INDEX('Prix PRO CA'!$1:$1048576,MATCH(E374,'Prix PRO CA'!D:D,0),10),"")</f>
        <v>301.27999999999997</v>
      </c>
      <c r="V374" s="7" t="str">
        <f>IFERROR(INDEX('Prix PRO CA'!$1:$1048576,MATCH(E374,'Prix PRO BTE'!D:D,0),10),"")</f>
        <v/>
      </c>
      <c r="W374" s="7">
        <f>+IFERROR(INDEX('Prix PRO PCS'!$1:$1048576,MATCH(E374,'Prix PRO PCS'!D:D,0),10),"")</f>
        <v>15.53</v>
      </c>
      <c r="X374" s="148" t="str">
        <f t="shared" si="23"/>
        <v>Oui</v>
      </c>
      <c r="Y374" s="24" t="str">
        <f>IFERROR(INDEX(LigneAchat!$1:$1048576,MATCH(E374,LigneAchat!D:D,0),5),"")</f>
        <v/>
      </c>
      <c r="Z374" s="22">
        <f>INDEX(Articles!$1:$1048576,MATCH(E374,Articles!D:D,0),21)</f>
        <v>138</v>
      </c>
      <c r="AA374" s="22">
        <f t="shared" si="28"/>
        <v>138</v>
      </c>
      <c r="AB374" s="22">
        <f>+INDEX(Articles!$1:$1048576,MATCH(E374,Articles!D:D,0),23)</f>
        <v>0</v>
      </c>
    </row>
    <row r="375" spans="2:28" ht="15.75">
      <c r="B375" s="8" t="str">
        <f>INDEX(Articles!$1:$1048576,MATCH(E375,Articles!D:D,0),6)</f>
        <v>1</v>
      </c>
      <c r="C375" s="8" t="str">
        <f>INDEX(Articles!$1:$1048576,MATCH(E375,Articles!D:D,0),7)</f>
        <v/>
      </c>
      <c r="D375" s="28" t="str">
        <f>HYPERLINK(INDEX(Articles!$1:$1048576,MATCH(E375,Articles!D:D,0),24),"Lien")</f>
        <v>Lien</v>
      </c>
      <c r="E375" s="3" t="s">
        <v>1995</v>
      </c>
      <c r="F375" s="18" t="str">
        <f>INDEX(Articles!$1:$1048576,MATCH(E375,Articles!D:D,0),5)</f>
        <v>BBE Ø125 ARAIGNÉE FRISSON BLANC + TC FRISSON BLANC</v>
      </c>
      <c r="G375" s="18" t="str">
        <f>INDEX(Articles!$1:$1048576,MATCH(E375,Articles!D:D,0),8)</f>
        <v>BOMBE</v>
      </c>
      <c r="H375" s="18" t="str">
        <f>INDEX(Articles!$1:$1048576,MATCH(E375,Articles!D:D,0),9)</f>
        <v>SPHERIQUE</v>
      </c>
      <c r="I375" s="8">
        <f>INDEX(Articles!$1:$1048576,MATCH(E375,Articles!D:D,0),10)</f>
        <v>125</v>
      </c>
      <c r="J375" s="18" t="str">
        <f>INDEX(Articles!$1:$1048576,MATCH(E375,Articles!D:D,0),11)</f>
        <v>CREPITANT</v>
      </c>
      <c r="K375" s="18" t="str">
        <f>INDEX(Articles!$1:$1048576,MATCH(E375,Articles!D:D,0),12)</f>
        <v>ARGENT</v>
      </c>
      <c r="L375" s="8" t="str">
        <f>INDEX(Articles!$1:$1048576,MATCH(E375,Articles!D:D,0),13)</f>
        <v>CN</v>
      </c>
      <c r="M375" s="8" t="str">
        <f>INDEX(Articles!$1:$1048576,MATCH(E375,Articles!D:D,0),14)</f>
        <v>F4</v>
      </c>
      <c r="N375" s="8" t="str">
        <f>INDEX(Articles!$1:$1048576,MATCH(E375,Articles!D:D,0),15)</f>
        <v>1.3G</v>
      </c>
      <c r="O375" s="8" t="str">
        <f>INDEX(Articles!$1:$1048576,MATCH(E375,Articles!D:D,0),16)</f>
        <v>1008-F4-69246119</v>
      </c>
      <c r="P375" s="8">
        <f>INDEX(Articles!$1:$1048576,MATCH(E375,Articles!D:D,0),17)*1000</f>
        <v>725</v>
      </c>
      <c r="Q375" s="8" t="str">
        <f>INDEX(Articles!$1:$1048576,MATCH(E375,Articles!D:D,0),18)</f>
        <v>3,8</v>
      </c>
      <c r="R375" s="8">
        <f>INDEX(Articles!$1:$1048576,MATCH(E375,Articles!D:D,0),19)</f>
        <v>125</v>
      </c>
      <c r="S375" s="2" t="str">
        <f>IF(INDEX('Unités CA'!$1:$1048576,MATCH(E375,'Unités CA'!D:D,0),5)=0,"",INDEX('Unités CA'!$1:$1048576,MATCH(E375,'Unités CA'!D:D,0),5))</f>
        <v>0024/CA</v>
      </c>
      <c r="T375" s="2" t="str">
        <f>IF(INDEX('Unités BTE'!$1:$1048576,MATCH(E375,'Unités CA'!D:D,0),5)=0,"",INDEX('Unités BTE'!$1:$1048576,MATCH(E375,'Unités CA'!D:D,0),5))</f>
        <v/>
      </c>
      <c r="U375" s="7">
        <f>IFERROR(INDEX('Prix PRO CA'!$1:$1048576,MATCH(E375,'Prix PRO CA'!D:D,0),10),"")</f>
        <v>413.68</v>
      </c>
      <c r="V375" s="7" t="str">
        <f>IFERROR(INDEX('Prix PRO CA'!$1:$1048576,MATCH(E375,'Prix PRO BTE'!D:D,0),10),"")</f>
        <v/>
      </c>
      <c r="W375" s="7">
        <f>+IFERROR(INDEX('Prix PRO PCS'!$1:$1048576,MATCH(E375,'Prix PRO PCS'!D:D,0),10),"")</f>
        <v>21.49</v>
      </c>
      <c r="X375" s="148" t="str">
        <f t="shared" ref="X375:X438" si="29">IF(B375="OPPORTUNITE",AA375,IF(AA375&lt;=0,"Non",IF(AA375&gt;10,"Oui","Inf à 10")))</f>
        <v>Oui</v>
      </c>
      <c r="Y375" s="24" t="str">
        <f>IFERROR(INDEX(LigneAchat!$1:$1048576,MATCH(E375,LigneAchat!D:D,0),5),"")</f>
        <v/>
      </c>
      <c r="Z375" s="22">
        <f>INDEX(Articles!$1:$1048576,MATCH(E375,Articles!D:D,0),21)</f>
        <v>101</v>
      </c>
      <c r="AA375" s="22">
        <f t="shared" si="28"/>
        <v>52</v>
      </c>
      <c r="AB375" s="22">
        <f>+INDEX(Articles!$1:$1048576,MATCH(E375,Articles!D:D,0),23)</f>
        <v>49</v>
      </c>
    </row>
    <row r="376" spans="2:28" s="7" customFormat="1" ht="15.75">
      <c r="B376" s="8" t="str">
        <f>INDEX(Articles!$1:$1048576,MATCH(E376,Articles!D:D,0),6)</f>
        <v>1</v>
      </c>
      <c r="C376" s="8" t="str">
        <f>INDEX(Articles!$1:$1048576,MATCH(E376,Articles!D:D,0),7)</f>
        <v/>
      </c>
      <c r="D376" s="28" t="str">
        <f>HYPERLINK(INDEX(Articles!$1:$1048576,MATCH(E376,Articles!D:D,0),24),"Lien")</f>
        <v>Lien</v>
      </c>
      <c r="E376" s="3" t="s">
        <v>2073</v>
      </c>
      <c r="F376" s="18" t="str">
        <f>INDEX(Articles!$1:$1048576,MATCH(E376,Articles!D:D,0),5)</f>
        <v>BBE Ø125 MOSAÏQUE FRISSON BLANC</v>
      </c>
      <c r="G376" s="18" t="str">
        <f>INDEX(Articles!$1:$1048576,MATCH(E376,Articles!D:D,0),8)</f>
        <v>BOMBE</v>
      </c>
      <c r="H376" s="18" t="str">
        <f>INDEX(Articles!$1:$1048576,MATCH(E376,Articles!D:D,0),9)</f>
        <v>SPHERIQUE</v>
      </c>
      <c r="I376" s="8">
        <f>INDEX(Articles!$1:$1048576,MATCH(E376,Articles!D:D,0),10)</f>
        <v>125</v>
      </c>
      <c r="J376" s="18" t="str">
        <f>INDEX(Articles!$1:$1048576,MATCH(E376,Articles!D:D,0),11)</f>
        <v>CREPITANT</v>
      </c>
      <c r="K376" s="18" t="str">
        <f>INDEX(Articles!$1:$1048576,MATCH(E376,Articles!D:D,0),12)</f>
        <v>ARGENT</v>
      </c>
      <c r="L376" s="8" t="str">
        <f>INDEX(Articles!$1:$1048576,MATCH(E376,Articles!D:D,0),13)</f>
        <v>CN</v>
      </c>
      <c r="M376" s="8" t="str">
        <f>INDEX(Articles!$1:$1048576,MATCH(E376,Articles!D:D,0),14)</f>
        <v>F4</v>
      </c>
      <c r="N376" s="8" t="str">
        <f>INDEX(Articles!$1:$1048576,MATCH(E376,Articles!D:D,0),15)</f>
        <v>1.3G</v>
      </c>
      <c r="O376" s="8" t="str">
        <f>INDEX(Articles!$1:$1048576,MATCH(E376,Articles!D:D,0),16)</f>
        <v>1008-F4-69245228</v>
      </c>
      <c r="P376" s="8">
        <f>INDEX(Articles!$1:$1048576,MATCH(E376,Articles!D:D,0),17)*1000</f>
        <v>596</v>
      </c>
      <c r="Q376" s="8" t="str">
        <f>INDEX(Articles!$1:$1048576,MATCH(E376,Articles!D:D,0),18)</f>
        <v>3,8</v>
      </c>
      <c r="R376" s="8">
        <f>INDEX(Articles!$1:$1048576,MATCH(E376,Articles!D:D,0),19)</f>
        <v>125</v>
      </c>
      <c r="S376" s="2" t="str">
        <f>IF(INDEX('Unités CA'!$1:$1048576,MATCH(E376,'Unités CA'!D:D,0),5)=0,"",INDEX('Unités CA'!$1:$1048576,MATCH(E376,'Unités CA'!D:D,0),5))</f>
        <v>0024/CA</v>
      </c>
      <c r="T376" s="2" t="str">
        <f>IF(INDEX('Unités BTE'!$1:$1048576,MATCH(E376,'Unités CA'!D:D,0),5)=0,"",INDEX('Unités BTE'!$1:$1048576,MATCH(E376,'Unités CA'!D:D,0),5))</f>
        <v/>
      </c>
      <c r="U376" s="7">
        <f>IFERROR(INDEX('Prix PRO CA'!$1:$1048576,MATCH(E376,'Prix PRO CA'!D:D,0),10),"")</f>
        <v>399.02</v>
      </c>
      <c r="V376" s="7" t="str">
        <f>IFERROR(INDEX('Prix PRO CA'!$1:$1048576,MATCH(E376,'Prix PRO BTE'!D:D,0),10),"")</f>
        <v/>
      </c>
      <c r="W376" s="7">
        <f>+IFERROR(INDEX('Prix PRO PCS'!$1:$1048576,MATCH(E376,'Prix PRO PCS'!D:D,0),10),"")</f>
        <v>20.75</v>
      </c>
      <c r="X376" s="148" t="str">
        <f t="shared" si="29"/>
        <v>Oui</v>
      </c>
      <c r="Y376" s="24" t="str">
        <f>IFERROR(INDEX(LigneAchat!$1:$1048576,MATCH(E376,LigneAchat!D:D,0),5),"")</f>
        <v/>
      </c>
      <c r="Z376" s="22">
        <f>INDEX(Articles!$1:$1048576,MATCH(E376,Articles!D:D,0),21)</f>
        <v>72</v>
      </c>
      <c r="AA376" s="22">
        <f t="shared" si="28"/>
        <v>72</v>
      </c>
      <c r="AB376" s="22">
        <f>+INDEX(Articles!$1:$1048576,MATCH(E376,Articles!D:D,0),23)</f>
        <v>0</v>
      </c>
    </row>
    <row r="377" spans="2:28" ht="15.75">
      <c r="B377" s="8" t="str">
        <f>INDEX(Articles!$1:$1048576,MATCH(E377,Articles!D:D,0),6)</f>
        <v>1</v>
      </c>
      <c r="C377" s="8" t="str">
        <f>INDEX(Articles!$1:$1048576,MATCH(E377,Articles!D:D,0),7)</f>
        <v/>
      </c>
      <c r="D377" s="28" t="str">
        <f>HYPERLINK(INDEX(Articles!$1:$1048576,MATCH(E377,Articles!D:D,0),24),"Lien")</f>
        <v>Lien</v>
      </c>
      <c r="E377" s="3" t="s">
        <v>2077</v>
      </c>
      <c r="F377" s="18" t="str">
        <f>INDEX(Articles!$1:$1048576,MATCH(E377,Articles!D:D,0),5)</f>
        <v>BBE Ø125 MOSAÏQUE MULTIPASTEL</v>
      </c>
      <c r="G377" s="18" t="str">
        <f>INDEX(Articles!$1:$1048576,MATCH(E377,Articles!D:D,0),8)</f>
        <v>BOMBE</v>
      </c>
      <c r="H377" s="18" t="str">
        <f>INDEX(Articles!$1:$1048576,MATCH(E377,Articles!D:D,0),9)</f>
        <v>SPHERIQUE</v>
      </c>
      <c r="I377" s="8">
        <f>INDEX(Articles!$1:$1048576,MATCH(E377,Articles!D:D,0),10)</f>
        <v>125</v>
      </c>
      <c r="J377" s="18" t="str">
        <f>INDEX(Articles!$1:$1048576,MATCH(E377,Articles!D:D,0),11)</f>
        <v>MOSAIQUE</v>
      </c>
      <c r="K377" s="18" t="str">
        <f>INDEX(Articles!$1:$1048576,MATCH(E377,Articles!D:D,0),12)</f>
        <v>MULTICOLORE</v>
      </c>
      <c r="L377" s="8" t="str">
        <f>INDEX(Articles!$1:$1048576,MATCH(E377,Articles!D:D,0),13)</f>
        <v>CN</v>
      </c>
      <c r="M377" s="8" t="str">
        <f>INDEX(Articles!$1:$1048576,MATCH(E377,Articles!D:D,0),14)</f>
        <v>F4</v>
      </c>
      <c r="N377" s="8" t="str">
        <f>INDEX(Articles!$1:$1048576,MATCH(E377,Articles!D:D,0),15)</f>
        <v>1.3G</v>
      </c>
      <c r="O377" s="8" t="str">
        <f>INDEX(Articles!$1:$1048576,MATCH(E377,Articles!D:D,0),16)</f>
        <v>1008-F4-69245228</v>
      </c>
      <c r="P377" s="8">
        <f>INDEX(Articles!$1:$1048576,MATCH(E377,Articles!D:D,0),17)*1000</f>
        <v>635</v>
      </c>
      <c r="Q377" s="8" t="str">
        <f>INDEX(Articles!$1:$1048576,MATCH(E377,Articles!D:D,0),18)</f>
        <v>3,8</v>
      </c>
      <c r="R377" s="8">
        <f>INDEX(Articles!$1:$1048576,MATCH(E377,Articles!D:D,0),19)</f>
        <v>125</v>
      </c>
      <c r="S377" s="2" t="str">
        <f>IF(INDEX('Unités CA'!$1:$1048576,MATCH(E377,'Unités CA'!D:D,0),5)=0,"",INDEX('Unités CA'!$1:$1048576,MATCH(E377,'Unités CA'!D:D,0),5))</f>
        <v>0024/CA</v>
      </c>
      <c r="T377" s="2" t="str">
        <f>IF(INDEX('Unités BTE'!$1:$1048576,MATCH(E377,'Unités CA'!D:D,0),5)=0,"",INDEX('Unités BTE'!$1:$1048576,MATCH(E377,'Unités CA'!D:D,0),5))</f>
        <v/>
      </c>
      <c r="U377" s="7">
        <f>IFERROR(INDEX('Prix PRO CA'!$1:$1048576,MATCH(E377,'Prix PRO CA'!D:D,0),10),"")</f>
        <v>399.02</v>
      </c>
      <c r="V377" s="7" t="str">
        <f>IFERROR(INDEX('Prix PRO CA'!$1:$1048576,MATCH(E377,'Prix PRO BTE'!D:D,0),10),"")</f>
        <v/>
      </c>
      <c r="W377" s="7">
        <f>+IFERROR(INDEX('Prix PRO PCS'!$1:$1048576,MATCH(E377,'Prix PRO PCS'!D:D,0),10),"")</f>
        <v>20.75</v>
      </c>
      <c r="X377" s="148" t="str">
        <f t="shared" si="29"/>
        <v>Oui</v>
      </c>
      <c r="Y377" s="24" t="str">
        <f>IFERROR(INDEX(LigneAchat!$1:$1048576,MATCH(E377,LigneAchat!D:D,0),5),"")</f>
        <v/>
      </c>
      <c r="Z377" s="22">
        <f>INDEX(Articles!$1:$1048576,MATCH(E377,Articles!D:D,0),21)</f>
        <v>88</v>
      </c>
      <c r="AA377" s="22">
        <f t="shared" si="28"/>
        <v>83</v>
      </c>
      <c r="AB377" s="22">
        <f>+INDEX(Articles!$1:$1048576,MATCH(E377,Articles!D:D,0),23)</f>
        <v>5</v>
      </c>
    </row>
    <row r="378" spans="2:28" ht="15.75">
      <c r="B378" s="8" t="str">
        <f>INDEX(Articles!$1:$1048576,MATCH(E378,Articles!D:D,0),6)</f>
        <v>1</v>
      </c>
      <c r="C378" s="8" t="str">
        <f>INDEX(Articles!$1:$1048576,MATCH(E378,Articles!D:D,0),7)</f>
        <v/>
      </c>
      <c r="D378" s="28" t="str">
        <f>HYPERLINK(INDEX(Articles!$1:$1048576,MATCH(E378,Articles!D:D,0),24),"Lien")</f>
        <v>Lien</v>
      </c>
      <c r="E378" s="3" t="s">
        <v>2080</v>
      </c>
      <c r="F378" s="18" t="str">
        <f>INDEX(Articles!$1:$1048576,MATCH(E378,Articles!D:D,0),5)</f>
        <v>BBE Ø125 MOSAÏQUE FILET D'OR</v>
      </c>
      <c r="G378" s="18" t="str">
        <f>INDEX(Articles!$1:$1048576,MATCH(E378,Articles!D:D,0),8)</f>
        <v>BOMBE</v>
      </c>
      <c r="H378" s="18" t="str">
        <f>INDEX(Articles!$1:$1048576,MATCH(E378,Articles!D:D,0),9)</f>
        <v>SPHERIQUE</v>
      </c>
      <c r="I378" s="8">
        <f>INDEX(Articles!$1:$1048576,MATCH(E378,Articles!D:D,0),10)</f>
        <v>125</v>
      </c>
      <c r="J378" s="18" t="str">
        <f>INDEX(Articles!$1:$1048576,MATCH(E378,Articles!D:D,0),11)</f>
        <v>MOSAIQUE</v>
      </c>
      <c r="K378" s="18" t="str">
        <f>INDEX(Articles!$1:$1048576,MATCH(E378,Articles!D:D,0),12)</f>
        <v>KAMURO</v>
      </c>
      <c r="L378" s="8" t="str">
        <f>INDEX(Articles!$1:$1048576,MATCH(E378,Articles!D:D,0),13)</f>
        <v>CN</v>
      </c>
      <c r="M378" s="8" t="str">
        <f>INDEX(Articles!$1:$1048576,MATCH(E378,Articles!D:D,0),14)</f>
        <v>F4</v>
      </c>
      <c r="N378" s="8" t="str">
        <f>INDEX(Articles!$1:$1048576,MATCH(E378,Articles!D:D,0),15)</f>
        <v>1.3G</v>
      </c>
      <c r="O378" s="8" t="str">
        <f>INDEX(Articles!$1:$1048576,MATCH(E378,Articles!D:D,0),16)</f>
        <v>1008-F4-69245228</v>
      </c>
      <c r="P378" s="8">
        <f>INDEX(Articles!$1:$1048576,MATCH(E378,Articles!D:D,0),17)*1000</f>
        <v>526</v>
      </c>
      <c r="Q378" s="8" t="str">
        <f>INDEX(Articles!$1:$1048576,MATCH(E378,Articles!D:D,0),18)</f>
        <v>3,8</v>
      </c>
      <c r="R378" s="8">
        <f>INDEX(Articles!$1:$1048576,MATCH(E378,Articles!D:D,0),19)</f>
        <v>125</v>
      </c>
      <c r="S378" s="2" t="str">
        <f>IF(INDEX('Unités CA'!$1:$1048576,MATCH(E378,'Unités CA'!D:D,0),5)=0,"",INDEX('Unités CA'!$1:$1048576,MATCH(E378,'Unités CA'!D:D,0),5))</f>
        <v>0024/CA</v>
      </c>
      <c r="T378" s="2" t="str">
        <f>IF(INDEX('Unités BTE'!$1:$1048576,MATCH(E378,'Unités CA'!D:D,0),5)=0,"",INDEX('Unités BTE'!$1:$1048576,MATCH(E378,'Unités CA'!D:D,0),5))</f>
        <v/>
      </c>
      <c r="U378" s="7">
        <f>IFERROR(INDEX('Prix PRO CA'!$1:$1048576,MATCH(E378,'Prix PRO CA'!D:D,0),10),"")</f>
        <v>399.02</v>
      </c>
      <c r="V378" s="7" t="str">
        <f>IFERROR(INDEX('Prix PRO CA'!$1:$1048576,MATCH(E378,'Prix PRO BTE'!D:D,0),10),"")</f>
        <v/>
      </c>
      <c r="W378" s="7">
        <f>+IFERROR(INDEX('Prix PRO PCS'!$1:$1048576,MATCH(E378,'Prix PRO PCS'!D:D,0),10),"")</f>
        <v>20.75</v>
      </c>
      <c r="X378" s="148" t="str">
        <f t="shared" si="29"/>
        <v>Oui</v>
      </c>
      <c r="Y378" s="24" t="str">
        <f>IFERROR(INDEX(LigneAchat!$1:$1048576,MATCH(E378,LigneAchat!D:D,0),5),"")</f>
        <v/>
      </c>
      <c r="Z378" s="22">
        <f>INDEX(Articles!$1:$1048576,MATCH(E378,Articles!D:D,0),21)</f>
        <v>216</v>
      </c>
      <c r="AA378" s="22">
        <f t="shared" si="28"/>
        <v>210</v>
      </c>
      <c r="AB378" s="22">
        <f>+INDEX(Articles!$1:$1048576,MATCH(E378,Articles!D:D,0),23)</f>
        <v>6</v>
      </c>
    </row>
    <row r="379" spans="2:28" ht="15.75">
      <c r="B379" s="8" t="str">
        <f>INDEX(Articles!$1:$1048576,MATCH(E379,Articles!D:D,0),6)</f>
        <v>1</v>
      </c>
      <c r="C379" s="8" t="str">
        <f>INDEX(Articles!$1:$1048576,MATCH(E379,Articles!D:D,0),7)</f>
        <v/>
      </c>
      <c r="D379" s="28" t="str">
        <f>HYPERLINK(INDEX(Articles!$1:$1048576,MATCH(E379,Articles!D:D,0),24),"Lien")</f>
        <v>Lien</v>
      </c>
      <c r="E379" s="3" t="s">
        <v>2083</v>
      </c>
      <c r="F379" s="18" t="str">
        <f>INDEX(Articles!$1:$1048576,MATCH(E379,Articles!D:D,0),5)</f>
        <v>BBE Ø125 MOSAÏQUE MANDARINE</v>
      </c>
      <c r="G379" s="18" t="str">
        <f>INDEX(Articles!$1:$1048576,MATCH(E379,Articles!D:D,0),8)</f>
        <v>BOMBE</v>
      </c>
      <c r="H379" s="18" t="str">
        <f>INDEX(Articles!$1:$1048576,MATCH(E379,Articles!D:D,0),9)</f>
        <v>SPHERIQUE</v>
      </c>
      <c r="I379" s="8">
        <f>INDEX(Articles!$1:$1048576,MATCH(E379,Articles!D:D,0),10)</f>
        <v>125</v>
      </c>
      <c r="J379" s="18" t="str">
        <f>INDEX(Articles!$1:$1048576,MATCH(E379,Articles!D:D,0),11)</f>
        <v>MOSAIQUE</v>
      </c>
      <c r="K379" s="18" t="str">
        <f>INDEX(Articles!$1:$1048576,MATCH(E379,Articles!D:D,0),12)</f>
        <v>ORANGE</v>
      </c>
      <c r="L379" s="8" t="str">
        <f>INDEX(Articles!$1:$1048576,MATCH(E379,Articles!D:D,0),13)</f>
        <v>CN</v>
      </c>
      <c r="M379" s="8" t="str">
        <f>INDEX(Articles!$1:$1048576,MATCH(E379,Articles!D:D,0),14)</f>
        <v>F4</v>
      </c>
      <c r="N379" s="8" t="str">
        <f>INDEX(Articles!$1:$1048576,MATCH(E379,Articles!D:D,0),15)</f>
        <v>1.3G</v>
      </c>
      <c r="O379" s="8" t="str">
        <f>INDEX(Articles!$1:$1048576,MATCH(E379,Articles!D:D,0),16)</f>
        <v>1008-F4-69245228</v>
      </c>
      <c r="P379" s="8">
        <f>INDEX(Articles!$1:$1048576,MATCH(E379,Articles!D:D,0),17)*1000</f>
        <v>635</v>
      </c>
      <c r="Q379" s="8" t="str">
        <f>INDEX(Articles!$1:$1048576,MATCH(E379,Articles!D:D,0),18)</f>
        <v>3,8</v>
      </c>
      <c r="R379" s="8">
        <f>INDEX(Articles!$1:$1048576,MATCH(E379,Articles!D:D,0),19)</f>
        <v>125</v>
      </c>
      <c r="S379" s="2" t="str">
        <f>IF(INDEX('Unités CA'!$1:$1048576,MATCH(E379,'Unités CA'!D:D,0),5)=0,"",INDEX('Unités CA'!$1:$1048576,MATCH(E379,'Unités CA'!D:D,0),5))</f>
        <v>0024/CA</v>
      </c>
      <c r="T379" s="2" t="str">
        <f>IF(INDEX('Unités BTE'!$1:$1048576,MATCH(E379,'Unités CA'!D:D,0),5)=0,"",INDEX('Unités BTE'!$1:$1048576,MATCH(E379,'Unités CA'!D:D,0),5))</f>
        <v/>
      </c>
      <c r="U379" s="7">
        <f>IFERROR(INDEX('Prix PRO CA'!$1:$1048576,MATCH(E379,'Prix PRO CA'!D:D,0),10),"")</f>
        <v>399.02</v>
      </c>
      <c r="V379" s="7" t="str">
        <f>IFERROR(INDEX('Prix PRO CA'!$1:$1048576,MATCH(E379,'Prix PRO BTE'!D:D,0),10),"")</f>
        <v/>
      </c>
      <c r="W379" s="7">
        <f>+IFERROR(INDEX('Prix PRO PCS'!$1:$1048576,MATCH(E379,'Prix PRO PCS'!D:D,0),10),"")</f>
        <v>20.75</v>
      </c>
      <c r="X379" s="148" t="str">
        <f t="shared" si="29"/>
        <v>Oui</v>
      </c>
      <c r="Y379" s="24" t="str">
        <f>IFERROR(INDEX(LigneAchat!$1:$1048576,MATCH(E379,LigneAchat!D:D,0),5),"")</f>
        <v/>
      </c>
      <c r="Z379" s="22">
        <f>INDEX(Articles!$1:$1048576,MATCH(E379,Articles!D:D,0),21)</f>
        <v>41</v>
      </c>
      <c r="AA379" s="22">
        <f t="shared" si="28"/>
        <v>15</v>
      </c>
      <c r="AB379" s="22">
        <f>+INDEX(Articles!$1:$1048576,MATCH(E379,Articles!D:D,0),23)</f>
        <v>26</v>
      </c>
    </row>
    <row r="380" spans="2:28" ht="15.75">
      <c r="B380" s="8" t="str">
        <f>INDEX(Articles!$1:$1048576,MATCH(E380,Articles!D:D,0),6)</f>
        <v>1</v>
      </c>
      <c r="C380" s="8" t="str">
        <f>INDEX(Articles!$1:$1048576,MATCH(E380,Articles!D:D,0),7)</f>
        <v/>
      </c>
      <c r="D380" s="28" t="str">
        <f>HYPERLINK(INDEX(Articles!$1:$1048576,MATCH(E380,Articles!D:D,0),24),"Lien")</f>
        <v>Lien</v>
      </c>
      <c r="E380" s="3" t="s">
        <v>2584</v>
      </c>
      <c r="F380" s="18" t="str">
        <f>INDEX(Articles!$1:$1048576,MATCH(E380,Articles!D:D,0),5)</f>
        <v>BBE Ø125 MOSAÏQUE VERTE</v>
      </c>
      <c r="G380" s="18" t="str">
        <f>INDEX(Articles!$1:$1048576,MATCH(E380,Articles!D:D,0),8)</f>
        <v>BOMBE</v>
      </c>
      <c r="H380" s="18" t="str">
        <f>INDEX(Articles!$1:$1048576,MATCH(E380,Articles!D:D,0),9)</f>
        <v>SPHERIQUE</v>
      </c>
      <c r="I380" s="8">
        <f>INDEX(Articles!$1:$1048576,MATCH(E380,Articles!D:D,0),10)</f>
        <v>125</v>
      </c>
      <c r="J380" s="18" t="str">
        <f>INDEX(Articles!$1:$1048576,MATCH(E380,Articles!D:D,0),11)</f>
        <v>MOSAIQUE</v>
      </c>
      <c r="K380" s="18" t="str">
        <f>INDEX(Articles!$1:$1048576,MATCH(E380,Articles!D:D,0),12)</f>
        <v>VERT</v>
      </c>
      <c r="L380" s="8" t="str">
        <f>INDEX(Articles!$1:$1048576,MATCH(E380,Articles!D:D,0),13)</f>
        <v>CN</v>
      </c>
      <c r="M380" s="8" t="str">
        <f>INDEX(Articles!$1:$1048576,MATCH(E380,Articles!D:D,0),14)</f>
        <v>F4</v>
      </c>
      <c r="N380" s="8" t="str">
        <f>INDEX(Articles!$1:$1048576,MATCH(E380,Articles!D:D,0),15)</f>
        <v>1.3G</v>
      </c>
      <c r="O380" s="8" t="str">
        <f>INDEX(Articles!$1:$1048576,MATCH(E380,Articles!D:D,0),16)</f>
        <v>1008-F4-69253205</v>
      </c>
      <c r="P380" s="8">
        <f>INDEX(Articles!$1:$1048576,MATCH(E380,Articles!D:D,0),17)*1000</f>
        <v>660</v>
      </c>
      <c r="Q380" s="8" t="str">
        <f>INDEX(Articles!$1:$1048576,MATCH(E380,Articles!D:D,0),18)</f>
        <v>3,8</v>
      </c>
      <c r="R380" s="8">
        <f>INDEX(Articles!$1:$1048576,MATCH(E380,Articles!D:D,0),19)</f>
        <v>125</v>
      </c>
      <c r="S380" s="2" t="str">
        <f>IF(INDEX('Unités CA'!$1:$1048576,MATCH(E380,'Unités CA'!D:D,0),5)=0,"",INDEX('Unités CA'!$1:$1048576,MATCH(E380,'Unités CA'!D:D,0),5))</f>
        <v>0024/CA</v>
      </c>
      <c r="T380" s="2" t="str">
        <f>IF(INDEX('Unités BTE'!$1:$1048576,MATCH(E380,'Unités CA'!D:D,0),5)=0,"",INDEX('Unités BTE'!$1:$1048576,MATCH(E380,'Unités CA'!D:D,0),5))</f>
        <v/>
      </c>
      <c r="U380" s="7">
        <f>IFERROR(INDEX('Prix PRO CA'!$1:$1048576,MATCH(E380,'Prix PRO CA'!D:D,0),10),"")</f>
        <v>399.02</v>
      </c>
      <c r="V380" s="7" t="str">
        <f>IFERROR(INDEX('Prix PRO CA'!$1:$1048576,MATCH(E380,'Prix PRO BTE'!D:D,0),10),"")</f>
        <v/>
      </c>
      <c r="W380" s="7">
        <f>+IFERROR(INDEX('Prix PRO PCS'!$1:$1048576,MATCH(E380,'Prix PRO PCS'!D:D,0),10),"")</f>
        <v>20.75</v>
      </c>
      <c r="X380" s="148" t="str">
        <f t="shared" si="29"/>
        <v>Oui</v>
      </c>
      <c r="Y380" s="24" t="str">
        <f>IFERROR(INDEX(LigneAchat!$1:$1048576,MATCH(E380,LigneAchat!D:D,0),5),"")</f>
        <v/>
      </c>
      <c r="Z380" s="22">
        <f>INDEX(Articles!$1:$1048576,MATCH(E380,Articles!D:D,0),21)</f>
        <v>334</v>
      </c>
      <c r="AA380" s="22">
        <f t="shared" si="28"/>
        <v>316</v>
      </c>
      <c r="AB380" s="22">
        <f>+INDEX(Articles!$1:$1048576,MATCH(E380,Articles!D:D,0),23)</f>
        <v>18</v>
      </c>
    </row>
    <row r="381" spans="2:28" ht="15.75">
      <c r="B381" s="8" t="str">
        <f>INDEX(Articles!$1:$1048576,MATCH(E381,Articles!D:D,0),6)</f>
        <v>1</v>
      </c>
      <c r="C381" s="8" t="str">
        <f>INDEX(Articles!$1:$1048576,MATCH(E381,Articles!D:D,0),7)</f>
        <v/>
      </c>
      <c r="D381" s="28" t="str">
        <f>HYPERLINK(INDEX(Articles!$1:$1048576,MATCH(E381,Articles!D:D,0),24),"Lien")</f>
        <v>Lien</v>
      </c>
      <c r="E381" s="3" t="s">
        <v>2587</v>
      </c>
      <c r="F381" s="18" t="str">
        <f>INDEX(Articles!$1:$1048576,MATCH(E381,Articles!D:D,0),5)</f>
        <v>BBE Ø125 MOSAÏQUE ROUGE</v>
      </c>
      <c r="G381" s="18" t="str">
        <f>INDEX(Articles!$1:$1048576,MATCH(E381,Articles!D:D,0),8)</f>
        <v>BOMBE</v>
      </c>
      <c r="H381" s="18" t="str">
        <f>INDEX(Articles!$1:$1048576,MATCH(E381,Articles!D:D,0),9)</f>
        <v>SPHERIQUE</v>
      </c>
      <c r="I381" s="8">
        <f>INDEX(Articles!$1:$1048576,MATCH(E381,Articles!D:D,0),10)</f>
        <v>125</v>
      </c>
      <c r="J381" s="18" t="str">
        <f>INDEX(Articles!$1:$1048576,MATCH(E381,Articles!D:D,0),11)</f>
        <v>MOSAIQUE</v>
      </c>
      <c r="K381" s="18" t="str">
        <f>INDEX(Articles!$1:$1048576,MATCH(E381,Articles!D:D,0),12)</f>
        <v>ROUGE</v>
      </c>
      <c r="L381" s="8" t="str">
        <f>INDEX(Articles!$1:$1048576,MATCH(E381,Articles!D:D,0),13)</f>
        <v>CN</v>
      </c>
      <c r="M381" s="8" t="str">
        <f>INDEX(Articles!$1:$1048576,MATCH(E381,Articles!D:D,0),14)</f>
        <v>F4</v>
      </c>
      <c r="N381" s="8" t="str">
        <f>INDEX(Articles!$1:$1048576,MATCH(E381,Articles!D:D,0),15)</f>
        <v>1.3G</v>
      </c>
      <c r="O381" s="8" t="str">
        <f>INDEX(Articles!$1:$1048576,MATCH(E381,Articles!D:D,0),16)</f>
        <v>1008-F4-69253205</v>
      </c>
      <c r="P381" s="8">
        <f>INDEX(Articles!$1:$1048576,MATCH(E381,Articles!D:D,0),17)*1000</f>
        <v>660</v>
      </c>
      <c r="Q381" s="8" t="str">
        <f>INDEX(Articles!$1:$1048576,MATCH(E381,Articles!D:D,0),18)</f>
        <v>3,8</v>
      </c>
      <c r="R381" s="8">
        <f>INDEX(Articles!$1:$1048576,MATCH(E381,Articles!D:D,0),19)</f>
        <v>125</v>
      </c>
      <c r="S381" s="2" t="str">
        <f>IF(INDEX('Unités CA'!$1:$1048576,MATCH(E381,'Unités CA'!D:D,0),5)=0,"",INDEX('Unités CA'!$1:$1048576,MATCH(E381,'Unités CA'!D:D,0),5))</f>
        <v>0024/CA</v>
      </c>
      <c r="T381" s="2" t="str">
        <f>IF(INDEX('Unités BTE'!$1:$1048576,MATCH(E381,'Unités CA'!D:D,0),5)=0,"",INDEX('Unités BTE'!$1:$1048576,MATCH(E381,'Unités CA'!D:D,0),5))</f>
        <v/>
      </c>
      <c r="U381" s="7">
        <f>IFERROR(INDEX('Prix PRO CA'!$1:$1048576,MATCH(E381,'Prix PRO CA'!D:D,0),10),"")</f>
        <v>399.02</v>
      </c>
      <c r="V381" s="7" t="str">
        <f>IFERROR(INDEX('Prix PRO CA'!$1:$1048576,MATCH(E381,'Prix PRO BTE'!D:D,0),10),"")</f>
        <v/>
      </c>
      <c r="W381" s="7">
        <f>+IFERROR(INDEX('Prix PRO PCS'!$1:$1048576,MATCH(E381,'Prix PRO PCS'!D:D,0),10),"")</f>
        <v>20.75</v>
      </c>
      <c r="X381" s="148" t="str">
        <f t="shared" si="29"/>
        <v>Oui</v>
      </c>
      <c r="Y381" s="24" t="str">
        <f>IFERROR(INDEX(LigneAchat!$1:$1048576,MATCH(E381,LigneAchat!D:D,0),5),"")</f>
        <v/>
      </c>
      <c r="Z381" s="22">
        <f>INDEX(Articles!$1:$1048576,MATCH(E381,Articles!D:D,0),21)</f>
        <v>133</v>
      </c>
      <c r="AA381" s="22">
        <f t="shared" si="28"/>
        <v>115</v>
      </c>
      <c r="AB381" s="22">
        <f>+INDEX(Articles!$1:$1048576,MATCH(E381,Articles!D:D,0),23)</f>
        <v>18</v>
      </c>
    </row>
    <row r="382" spans="2:28" ht="15.75">
      <c r="B382" s="8" t="str">
        <f>INDEX(Articles!$1:$1048576,MATCH(E382,Articles!D:D,0),6)</f>
        <v>1</v>
      </c>
      <c r="C382" s="8" t="str">
        <f>INDEX(Articles!$1:$1048576,MATCH(E382,Articles!D:D,0),7)</f>
        <v/>
      </c>
      <c r="D382" s="28" t="str">
        <f>HYPERLINK(INDEX(Articles!$1:$1048576,MATCH(E382,Articles!D:D,0),24),"Lien")</f>
        <v>Lien</v>
      </c>
      <c r="E382" s="3" t="s">
        <v>2590</v>
      </c>
      <c r="F382" s="18" t="str">
        <f>INDEX(Articles!$1:$1048576,MATCH(E382,Articles!D:D,0),5)</f>
        <v>BBE Ø125 MOSAÏQUE VIOLETTE</v>
      </c>
      <c r="G382" s="18" t="str">
        <f>INDEX(Articles!$1:$1048576,MATCH(E382,Articles!D:D,0),8)</f>
        <v>BOMBE</v>
      </c>
      <c r="H382" s="18" t="str">
        <f>INDEX(Articles!$1:$1048576,MATCH(E382,Articles!D:D,0),9)</f>
        <v>SPHERIQUE</v>
      </c>
      <c r="I382" s="8">
        <f>INDEX(Articles!$1:$1048576,MATCH(E382,Articles!D:D,0),10)</f>
        <v>125</v>
      </c>
      <c r="J382" s="18" t="str">
        <f>INDEX(Articles!$1:$1048576,MATCH(E382,Articles!D:D,0),11)</f>
        <v>MOSAIQUE</v>
      </c>
      <c r="K382" s="18" t="str">
        <f>INDEX(Articles!$1:$1048576,MATCH(E382,Articles!D:D,0),12)</f>
        <v>VIOLET</v>
      </c>
      <c r="L382" s="8" t="str">
        <f>INDEX(Articles!$1:$1048576,MATCH(E382,Articles!D:D,0),13)</f>
        <v>CN</v>
      </c>
      <c r="M382" s="8" t="str">
        <f>INDEX(Articles!$1:$1048576,MATCH(E382,Articles!D:D,0),14)</f>
        <v>F4</v>
      </c>
      <c r="N382" s="8" t="str">
        <f>INDEX(Articles!$1:$1048576,MATCH(E382,Articles!D:D,0),15)</f>
        <v>1.3G</v>
      </c>
      <c r="O382" s="8" t="str">
        <f>INDEX(Articles!$1:$1048576,MATCH(E382,Articles!D:D,0),16)</f>
        <v>1008-F4-69253205</v>
      </c>
      <c r="P382" s="8">
        <f>INDEX(Articles!$1:$1048576,MATCH(E382,Articles!D:D,0),17)*1000</f>
        <v>660</v>
      </c>
      <c r="Q382" s="8" t="str">
        <f>INDEX(Articles!$1:$1048576,MATCH(E382,Articles!D:D,0),18)</f>
        <v>3,8</v>
      </c>
      <c r="R382" s="8">
        <f>INDEX(Articles!$1:$1048576,MATCH(E382,Articles!D:D,0),19)</f>
        <v>125</v>
      </c>
      <c r="S382" s="2" t="str">
        <f>IF(INDEX('Unités CA'!$1:$1048576,MATCH(E382,'Unités CA'!D:D,0),5)=0,"",INDEX('Unités CA'!$1:$1048576,MATCH(E382,'Unités CA'!D:D,0),5))</f>
        <v>0024/CA</v>
      </c>
      <c r="T382" s="2" t="str">
        <f>IF(INDEX('Unités BTE'!$1:$1048576,MATCH(E382,'Unités CA'!D:D,0),5)=0,"",INDEX('Unités BTE'!$1:$1048576,MATCH(E382,'Unités CA'!D:D,0),5))</f>
        <v/>
      </c>
      <c r="U382" s="7">
        <f>IFERROR(INDEX('Prix PRO CA'!$1:$1048576,MATCH(E382,'Prix PRO CA'!D:D,0),10),"")</f>
        <v>399.02</v>
      </c>
      <c r="V382" s="7" t="str">
        <f>IFERROR(INDEX('Prix PRO CA'!$1:$1048576,MATCH(E382,'Prix PRO BTE'!D:D,0),10),"")</f>
        <v/>
      </c>
      <c r="W382" s="7">
        <f>+IFERROR(INDEX('Prix PRO PCS'!$1:$1048576,MATCH(E382,'Prix PRO PCS'!D:D,0),10),"")</f>
        <v>20.75</v>
      </c>
      <c r="X382" s="148" t="str">
        <f t="shared" si="29"/>
        <v>Oui</v>
      </c>
      <c r="Y382" s="24" t="str">
        <f>IFERROR(INDEX(LigneAchat!$1:$1048576,MATCH(E382,LigneAchat!D:D,0),5),"")</f>
        <v/>
      </c>
      <c r="Z382" s="22">
        <f>INDEX(Articles!$1:$1048576,MATCH(E382,Articles!D:D,0),21)</f>
        <v>267</v>
      </c>
      <c r="AA382" s="22">
        <f t="shared" si="28"/>
        <v>234</v>
      </c>
      <c r="AB382" s="22">
        <f>+INDEX(Articles!$1:$1048576,MATCH(E382,Articles!D:D,0),23)</f>
        <v>33</v>
      </c>
    </row>
    <row r="383" spans="2:28" ht="15.75">
      <c r="B383" s="8" t="str">
        <f>INDEX(Articles!$1:$1048576,MATCH(E383,Articles!D:D,0),6)</f>
        <v>1</v>
      </c>
      <c r="C383" s="8" t="str">
        <f>INDEX(Articles!$1:$1048576,MATCH(E383,Articles!D:D,0),7)</f>
        <v/>
      </c>
      <c r="D383" s="28" t="str">
        <f>HYPERLINK(INDEX(Articles!$1:$1048576,MATCH(E383,Articles!D:D,0),24),"Lien")</f>
        <v>Lien</v>
      </c>
      <c r="E383" s="3" t="s">
        <v>2348</v>
      </c>
      <c r="F383" s="18" t="str">
        <f>INDEX(Articles!$1:$1048576,MATCH(E383,Articles!D:D,0),5)</f>
        <v>BBE Ø125 ARGENT À BLEU</v>
      </c>
      <c r="G383" s="18" t="str">
        <f>INDEX(Articles!$1:$1048576,MATCH(E383,Articles!D:D,0),8)</f>
        <v>BOMBE</v>
      </c>
      <c r="H383" s="18" t="str">
        <f>INDEX(Articles!$1:$1048576,MATCH(E383,Articles!D:D,0),9)</f>
        <v>SPHERIQUE</v>
      </c>
      <c r="I383" s="8">
        <f>INDEX(Articles!$1:$1048576,MATCH(E383,Articles!D:D,0),10)</f>
        <v>125</v>
      </c>
      <c r="J383" s="18" t="str">
        <f>INDEX(Articles!$1:$1048576,MATCH(E383,Articles!D:D,0),11)</f>
        <v>CHANGEMENT</v>
      </c>
      <c r="K383" s="18" t="str">
        <f>INDEX(Articles!$1:$1048576,MATCH(E383,Articles!D:D,0),12)</f>
        <v>BLEU</v>
      </c>
      <c r="L383" s="8" t="str">
        <f>INDEX(Articles!$1:$1048576,MATCH(E383,Articles!D:D,0),13)</f>
        <v>CN</v>
      </c>
      <c r="M383" s="8" t="str">
        <f>INDEX(Articles!$1:$1048576,MATCH(E383,Articles!D:D,0),14)</f>
        <v>F4</v>
      </c>
      <c r="N383" s="8" t="str">
        <f>INDEX(Articles!$1:$1048576,MATCH(E383,Articles!D:D,0),15)</f>
        <v>1.3G</v>
      </c>
      <c r="O383" s="8" t="str">
        <f>INDEX(Articles!$1:$1048576,MATCH(E383,Articles!D:D,0),16)</f>
        <v>1008-F4-69253205</v>
      </c>
      <c r="P383" s="8">
        <f>INDEX(Articles!$1:$1048576,MATCH(E383,Articles!D:D,0),17)*1000</f>
        <v>660</v>
      </c>
      <c r="Q383" s="8" t="str">
        <f>INDEX(Articles!$1:$1048576,MATCH(E383,Articles!D:D,0),18)</f>
        <v>3,8</v>
      </c>
      <c r="R383" s="8">
        <f>INDEX(Articles!$1:$1048576,MATCH(E383,Articles!D:D,0),19)</f>
        <v>125</v>
      </c>
      <c r="S383" s="2" t="str">
        <f>IF(INDEX('Unités CA'!$1:$1048576,MATCH(E383,'Unités CA'!D:D,0),5)=0,"",INDEX('Unités CA'!$1:$1048576,MATCH(E383,'Unités CA'!D:D,0),5))</f>
        <v>0024/CA</v>
      </c>
      <c r="T383" s="2" t="str">
        <f>IF(INDEX('Unités BTE'!$1:$1048576,MATCH(E383,'Unités CA'!D:D,0),5)=0,"",INDEX('Unités BTE'!$1:$1048576,MATCH(E383,'Unités CA'!D:D,0),5))</f>
        <v/>
      </c>
      <c r="U383" s="7">
        <f>IFERROR(INDEX('Prix PRO CA'!$1:$1048576,MATCH(E383,'Prix PRO CA'!D:D,0),10),"")</f>
        <v>343.66</v>
      </c>
      <c r="V383" s="7" t="str">
        <f>IFERROR(INDEX('Prix PRO CA'!$1:$1048576,MATCH(E383,'Prix PRO BTE'!D:D,0),10),"")</f>
        <v/>
      </c>
      <c r="W383" s="7">
        <f>+IFERROR(INDEX('Prix PRO PCS'!$1:$1048576,MATCH(E383,'Prix PRO PCS'!D:D,0),10),"")</f>
        <v>17.07</v>
      </c>
      <c r="X383" s="148" t="str">
        <f t="shared" si="29"/>
        <v>Oui</v>
      </c>
      <c r="Y383" s="24" t="str">
        <f>IFERROR(INDEX(LigneAchat!$1:$1048576,MATCH(E383,LigneAchat!D:D,0),5),"")</f>
        <v/>
      </c>
      <c r="Z383" s="22">
        <f>INDEX(Articles!$1:$1048576,MATCH(E383,Articles!D:D,0),21)</f>
        <v>197</v>
      </c>
      <c r="AA383" s="22">
        <f t="shared" si="27"/>
        <v>149</v>
      </c>
      <c r="AB383" s="22">
        <f>+INDEX(Articles!$1:$1048576,MATCH(E383,Articles!D:D,0),23)</f>
        <v>48</v>
      </c>
    </row>
    <row r="384" spans="2:28" ht="15.75">
      <c r="B384" s="8" t="str">
        <f>INDEX(Articles!$1:$1048576,MATCH(E384,Articles!D:D,0),6)</f>
        <v>1</v>
      </c>
      <c r="C384" s="8" t="str">
        <f>INDEX(Articles!$1:$1048576,MATCH(E384,Articles!D:D,0),7)</f>
        <v/>
      </c>
      <c r="D384" s="28" t="str">
        <f>HYPERLINK(INDEX(Articles!$1:$1048576,MATCH(E384,Articles!D:D,0),24),"Lien")</f>
        <v>Lien</v>
      </c>
      <c r="E384" s="3" t="s">
        <v>2351</v>
      </c>
      <c r="F384" s="18" t="str">
        <f>INDEX(Articles!$1:$1048576,MATCH(E384,Articles!D:D,0),5)</f>
        <v>BBE Ø125 ARGENT À VERT</v>
      </c>
      <c r="G384" s="18" t="str">
        <f>INDEX(Articles!$1:$1048576,MATCH(E384,Articles!D:D,0),8)</f>
        <v>BOMBE</v>
      </c>
      <c r="H384" s="18" t="str">
        <f>INDEX(Articles!$1:$1048576,MATCH(E384,Articles!D:D,0),9)</f>
        <v>SPHERIQUE</v>
      </c>
      <c r="I384" s="8">
        <f>INDEX(Articles!$1:$1048576,MATCH(E384,Articles!D:D,0),10)</f>
        <v>125</v>
      </c>
      <c r="J384" s="18" t="str">
        <f>INDEX(Articles!$1:$1048576,MATCH(E384,Articles!D:D,0),11)</f>
        <v>CHANGEMENT</v>
      </c>
      <c r="K384" s="18" t="str">
        <f>INDEX(Articles!$1:$1048576,MATCH(E384,Articles!D:D,0),12)</f>
        <v>VERT</v>
      </c>
      <c r="L384" s="8" t="str">
        <f>INDEX(Articles!$1:$1048576,MATCH(E384,Articles!D:D,0),13)</f>
        <v>CN</v>
      </c>
      <c r="M384" s="8" t="str">
        <f>INDEX(Articles!$1:$1048576,MATCH(E384,Articles!D:D,0),14)</f>
        <v>F4</v>
      </c>
      <c r="N384" s="8" t="str">
        <f>INDEX(Articles!$1:$1048576,MATCH(E384,Articles!D:D,0),15)</f>
        <v>1.3G</v>
      </c>
      <c r="O384" s="8" t="str">
        <f>INDEX(Articles!$1:$1048576,MATCH(E384,Articles!D:D,0),16)</f>
        <v>1008-F4-69253205</v>
      </c>
      <c r="P384" s="8">
        <f>INDEX(Articles!$1:$1048576,MATCH(E384,Articles!D:D,0),17)*1000</f>
        <v>660</v>
      </c>
      <c r="Q384" s="8" t="str">
        <f>INDEX(Articles!$1:$1048576,MATCH(E384,Articles!D:D,0),18)</f>
        <v>3,8</v>
      </c>
      <c r="R384" s="8">
        <f>INDEX(Articles!$1:$1048576,MATCH(E384,Articles!D:D,0),19)</f>
        <v>125</v>
      </c>
      <c r="S384" s="2" t="str">
        <f>IF(INDEX('Unités CA'!$1:$1048576,MATCH(E384,'Unités CA'!D:D,0),5)=0,"",INDEX('Unités CA'!$1:$1048576,MATCH(E384,'Unités CA'!D:D,0),5))</f>
        <v>0024/CA</v>
      </c>
      <c r="T384" s="2" t="str">
        <f>IF(INDEX('Unités BTE'!$1:$1048576,MATCH(E384,'Unités CA'!D:D,0),5)=0,"",INDEX('Unités BTE'!$1:$1048576,MATCH(E384,'Unités CA'!D:D,0),5))</f>
        <v/>
      </c>
      <c r="U384" s="7">
        <f>IFERROR(INDEX('Prix PRO CA'!$1:$1048576,MATCH(E384,'Prix PRO CA'!D:D,0),10),"")</f>
        <v>343.66</v>
      </c>
      <c r="V384" s="7" t="str">
        <f>IFERROR(INDEX('Prix PRO CA'!$1:$1048576,MATCH(E384,'Prix PRO BTE'!D:D,0),10),"")</f>
        <v/>
      </c>
      <c r="W384" s="7">
        <f>+IFERROR(INDEX('Prix PRO PCS'!$1:$1048576,MATCH(E384,'Prix PRO PCS'!D:D,0),10),"")</f>
        <v>17.07</v>
      </c>
      <c r="X384" s="148" t="str">
        <f t="shared" si="29"/>
        <v>Oui</v>
      </c>
      <c r="Y384" s="24" t="str">
        <f>IFERROR(INDEX(LigneAchat!$1:$1048576,MATCH(E384,LigneAchat!D:D,0),5),"")</f>
        <v/>
      </c>
      <c r="Z384" s="22">
        <f>INDEX(Articles!$1:$1048576,MATCH(E384,Articles!D:D,0),21)</f>
        <v>113</v>
      </c>
      <c r="AA384" s="22">
        <f t="shared" si="27"/>
        <v>113</v>
      </c>
      <c r="AB384" s="22">
        <f>+INDEX(Articles!$1:$1048576,MATCH(E384,Articles!D:D,0),23)</f>
        <v>0</v>
      </c>
    </row>
    <row r="385" spans="2:28" ht="15.75">
      <c r="B385" s="8" t="str">
        <f>INDEX(Articles!$1:$1048576,MATCH(E385,Articles!D:D,0),6)</f>
        <v>1</v>
      </c>
      <c r="C385" s="8" t="str">
        <f>INDEX(Articles!$1:$1048576,MATCH(E385,Articles!D:D,0),7)</f>
        <v/>
      </c>
      <c r="D385" s="28" t="str">
        <f>HYPERLINK(INDEX(Articles!$1:$1048576,MATCH(E385,Articles!D:D,0),24),"Lien")</f>
        <v>Lien</v>
      </c>
      <c r="E385" s="3" t="s">
        <v>2354</v>
      </c>
      <c r="F385" s="18" t="str">
        <f>INDEX(Articles!$1:$1048576,MATCH(E385,Articles!D:D,0),5)</f>
        <v>BBE Ø125 ARGENT À ROUGE</v>
      </c>
      <c r="G385" s="18" t="str">
        <f>INDEX(Articles!$1:$1048576,MATCH(E385,Articles!D:D,0),8)</f>
        <v>BOMBE</v>
      </c>
      <c r="H385" s="18" t="str">
        <f>INDEX(Articles!$1:$1048576,MATCH(E385,Articles!D:D,0),9)</f>
        <v>SPHERIQUE</v>
      </c>
      <c r="I385" s="8">
        <f>INDEX(Articles!$1:$1048576,MATCH(E385,Articles!D:D,0),10)</f>
        <v>125</v>
      </c>
      <c r="J385" s="18" t="str">
        <f>INDEX(Articles!$1:$1048576,MATCH(E385,Articles!D:D,0),11)</f>
        <v>CHANGEMENT</v>
      </c>
      <c r="K385" s="18" t="str">
        <f>INDEX(Articles!$1:$1048576,MATCH(E385,Articles!D:D,0),12)</f>
        <v>ROUGE</v>
      </c>
      <c r="L385" s="8" t="str">
        <f>INDEX(Articles!$1:$1048576,MATCH(E385,Articles!D:D,0),13)</f>
        <v>CN</v>
      </c>
      <c r="M385" s="8" t="str">
        <f>INDEX(Articles!$1:$1048576,MATCH(E385,Articles!D:D,0),14)</f>
        <v>F4</v>
      </c>
      <c r="N385" s="8" t="str">
        <f>INDEX(Articles!$1:$1048576,MATCH(E385,Articles!D:D,0),15)</f>
        <v>1.3G</v>
      </c>
      <c r="O385" s="8" t="str">
        <f>INDEX(Articles!$1:$1048576,MATCH(E385,Articles!D:D,0),16)</f>
        <v>1008-F4-69253205</v>
      </c>
      <c r="P385" s="8">
        <f>INDEX(Articles!$1:$1048576,MATCH(E385,Articles!D:D,0),17)*1000</f>
        <v>660</v>
      </c>
      <c r="Q385" s="8" t="str">
        <f>INDEX(Articles!$1:$1048576,MATCH(E385,Articles!D:D,0),18)</f>
        <v>3,8</v>
      </c>
      <c r="R385" s="8">
        <f>INDEX(Articles!$1:$1048576,MATCH(E385,Articles!D:D,0),19)</f>
        <v>125</v>
      </c>
      <c r="S385" s="2" t="str">
        <f>IF(INDEX('Unités CA'!$1:$1048576,MATCH(E385,'Unités CA'!D:D,0),5)=0,"",INDEX('Unités CA'!$1:$1048576,MATCH(E385,'Unités CA'!D:D,0),5))</f>
        <v>0024/CA</v>
      </c>
      <c r="T385" s="2" t="str">
        <f>IF(INDEX('Unités BTE'!$1:$1048576,MATCH(E385,'Unités CA'!D:D,0),5)=0,"",INDEX('Unités BTE'!$1:$1048576,MATCH(E385,'Unités CA'!D:D,0),5))</f>
        <v/>
      </c>
      <c r="U385" s="7">
        <f>IFERROR(INDEX('Prix PRO CA'!$1:$1048576,MATCH(E385,'Prix PRO CA'!D:D,0),10),"")</f>
        <v>343.66</v>
      </c>
      <c r="V385" s="7" t="str">
        <f>IFERROR(INDEX('Prix PRO CA'!$1:$1048576,MATCH(E385,'Prix PRO BTE'!D:D,0),10),"")</f>
        <v/>
      </c>
      <c r="W385" s="7">
        <f>+IFERROR(INDEX('Prix PRO PCS'!$1:$1048576,MATCH(E385,'Prix PRO PCS'!D:D,0),10),"")</f>
        <v>17.07</v>
      </c>
      <c r="X385" s="148" t="str">
        <f t="shared" si="29"/>
        <v>Oui</v>
      </c>
      <c r="Y385" s="24" t="str">
        <f>IFERROR(INDEX(LigneAchat!$1:$1048576,MATCH(E385,LigneAchat!D:D,0),5),"")</f>
        <v/>
      </c>
      <c r="Z385" s="22">
        <f>INDEX(Articles!$1:$1048576,MATCH(E385,Articles!D:D,0),21)</f>
        <v>199</v>
      </c>
      <c r="AA385" s="22">
        <f t="shared" si="27"/>
        <v>199</v>
      </c>
      <c r="AB385" s="22">
        <f>+INDEX(Articles!$1:$1048576,MATCH(E385,Articles!D:D,0),23)</f>
        <v>0</v>
      </c>
    </row>
    <row r="386" spans="2:28" ht="15.75">
      <c r="B386" s="8" t="str">
        <f>INDEX(Articles!$1:$1048576,MATCH(E386,Articles!D:D,0),6)</f>
        <v>1</v>
      </c>
      <c r="C386" s="8" t="str">
        <f>INDEX(Articles!$1:$1048576,MATCH(E386,Articles!D:D,0),7)</f>
        <v/>
      </c>
      <c r="D386" s="28" t="str">
        <f>HYPERLINK(INDEX(Articles!$1:$1048576,MATCH(E386,Articles!D:D,0),24),"Lien")</f>
        <v>Lien</v>
      </c>
      <c r="E386" s="3" t="s">
        <v>2357</v>
      </c>
      <c r="F386" s="18" t="str">
        <f>INDEX(Articles!$1:$1048576,MATCH(E386,Articles!D:D,0),5)</f>
        <v>BBE Ø125 ARGENT À MULTICOLORE</v>
      </c>
      <c r="G386" s="18" t="str">
        <f>INDEX(Articles!$1:$1048576,MATCH(E386,Articles!D:D,0),8)</f>
        <v>BOMBE</v>
      </c>
      <c r="H386" s="18" t="str">
        <f>INDEX(Articles!$1:$1048576,MATCH(E386,Articles!D:D,0),9)</f>
        <v>SPHERIQUE</v>
      </c>
      <c r="I386" s="8">
        <f>INDEX(Articles!$1:$1048576,MATCH(E386,Articles!D:D,0),10)</f>
        <v>125</v>
      </c>
      <c r="J386" s="18" t="str">
        <f>INDEX(Articles!$1:$1048576,MATCH(E386,Articles!D:D,0),11)</f>
        <v>CHANGEMENT</v>
      </c>
      <c r="K386" s="18" t="str">
        <f>INDEX(Articles!$1:$1048576,MATCH(E386,Articles!D:D,0),12)</f>
        <v>MULTICOLORE</v>
      </c>
      <c r="L386" s="8" t="str">
        <f>INDEX(Articles!$1:$1048576,MATCH(E386,Articles!D:D,0),13)</f>
        <v>CN</v>
      </c>
      <c r="M386" s="8" t="str">
        <f>INDEX(Articles!$1:$1048576,MATCH(E386,Articles!D:D,0),14)</f>
        <v>F4</v>
      </c>
      <c r="N386" s="8" t="str">
        <f>INDEX(Articles!$1:$1048576,MATCH(E386,Articles!D:D,0),15)</f>
        <v>1.3G</v>
      </c>
      <c r="O386" s="8" t="str">
        <f>INDEX(Articles!$1:$1048576,MATCH(E386,Articles!D:D,0),16)</f>
        <v>1004-F4-69253205</v>
      </c>
      <c r="P386" s="8">
        <f>INDEX(Articles!$1:$1048576,MATCH(E386,Articles!D:D,0),17)*1000</f>
        <v>660</v>
      </c>
      <c r="Q386" s="8" t="str">
        <f>INDEX(Articles!$1:$1048576,MATCH(E386,Articles!D:D,0),18)</f>
        <v>3,8</v>
      </c>
      <c r="R386" s="8">
        <f>INDEX(Articles!$1:$1048576,MATCH(E386,Articles!D:D,0),19)</f>
        <v>125</v>
      </c>
      <c r="S386" s="2" t="str">
        <f>IF(INDEX('Unités CA'!$1:$1048576,MATCH(E386,'Unités CA'!D:D,0),5)=0,"",INDEX('Unités CA'!$1:$1048576,MATCH(E386,'Unités CA'!D:D,0),5))</f>
        <v>0024/CA</v>
      </c>
      <c r="T386" s="2" t="str">
        <f>IF(INDEX('Unités BTE'!$1:$1048576,MATCH(E386,'Unités CA'!D:D,0),5)=0,"",INDEX('Unités BTE'!$1:$1048576,MATCH(E386,'Unités CA'!D:D,0),5))</f>
        <v/>
      </c>
      <c r="U386" s="7">
        <f>IFERROR(INDEX('Prix PRO CA'!$1:$1048576,MATCH(E386,'Prix PRO CA'!D:D,0),10),"")</f>
        <v>343.66</v>
      </c>
      <c r="V386" s="7" t="str">
        <f>IFERROR(INDEX('Prix PRO CA'!$1:$1048576,MATCH(E386,'Prix PRO BTE'!D:D,0),10),"")</f>
        <v/>
      </c>
      <c r="W386" s="7">
        <f>+IFERROR(INDEX('Prix PRO PCS'!$1:$1048576,MATCH(E386,'Prix PRO PCS'!D:D,0),10),"")</f>
        <v>17.07</v>
      </c>
      <c r="X386" s="148" t="str">
        <f t="shared" si="29"/>
        <v>Oui</v>
      </c>
      <c r="Y386" s="24" t="str">
        <f>IFERROR(INDEX(LigneAchat!$1:$1048576,MATCH(E386,LigneAchat!D:D,0),5),"")</f>
        <v/>
      </c>
      <c r="Z386" s="22">
        <f>INDEX(Articles!$1:$1048576,MATCH(E386,Articles!D:D,0),21)</f>
        <v>217</v>
      </c>
      <c r="AA386" s="22">
        <f t="shared" si="27"/>
        <v>217</v>
      </c>
      <c r="AB386" s="22">
        <f>+INDEX(Articles!$1:$1048576,MATCH(E386,Articles!D:D,0),23)</f>
        <v>0</v>
      </c>
    </row>
    <row r="387" spans="2:28" ht="15.75">
      <c r="B387" s="8" t="str">
        <f>INDEX(Articles!$1:$1048576,MATCH(E387,Articles!D:D,0),6)</f>
        <v>1</v>
      </c>
      <c r="C387" s="8" t="str">
        <f>INDEX(Articles!$1:$1048576,MATCH(E387,Articles!D:D,0),7)</f>
        <v/>
      </c>
      <c r="D387" s="28" t="str">
        <f>HYPERLINK(INDEX(Articles!$1:$1048576,MATCH(E387,Articles!D:D,0),24),"Lien")</f>
        <v>Lien</v>
      </c>
      <c r="E387" s="3" t="s">
        <v>2361</v>
      </c>
      <c r="F387" s="18" t="str">
        <f>INDEX(Articles!$1:$1048576,MATCH(E387,Articles!D:D,0),5)</f>
        <v>BBE Ø125 ARGENT À VIOLET</v>
      </c>
      <c r="G387" s="18" t="str">
        <f>INDEX(Articles!$1:$1048576,MATCH(E387,Articles!D:D,0),8)</f>
        <v>BOMBE</v>
      </c>
      <c r="H387" s="18" t="str">
        <f>INDEX(Articles!$1:$1048576,MATCH(E387,Articles!D:D,0),9)</f>
        <v>SPHERIQUE</v>
      </c>
      <c r="I387" s="8">
        <f>INDEX(Articles!$1:$1048576,MATCH(E387,Articles!D:D,0),10)</f>
        <v>125</v>
      </c>
      <c r="J387" s="18" t="str">
        <f>INDEX(Articles!$1:$1048576,MATCH(E387,Articles!D:D,0),11)</f>
        <v>CHANGEMENT</v>
      </c>
      <c r="K387" s="18" t="str">
        <f>INDEX(Articles!$1:$1048576,MATCH(E387,Articles!D:D,0),12)</f>
        <v>VIOLET</v>
      </c>
      <c r="L387" s="8" t="str">
        <f>INDEX(Articles!$1:$1048576,MATCH(E387,Articles!D:D,0),13)</f>
        <v>CN</v>
      </c>
      <c r="M387" s="8" t="str">
        <f>INDEX(Articles!$1:$1048576,MATCH(E387,Articles!D:D,0),14)</f>
        <v>F4</v>
      </c>
      <c r="N387" s="8" t="str">
        <f>INDEX(Articles!$1:$1048576,MATCH(E387,Articles!D:D,0),15)</f>
        <v>1.3G</v>
      </c>
      <c r="O387" s="8" t="str">
        <f>INDEX(Articles!$1:$1048576,MATCH(E387,Articles!D:D,0),16)</f>
        <v>1008-F4-69253205</v>
      </c>
      <c r="P387" s="8">
        <f>INDEX(Articles!$1:$1048576,MATCH(E387,Articles!D:D,0),17)*1000</f>
        <v>660</v>
      </c>
      <c r="Q387" s="8" t="str">
        <f>INDEX(Articles!$1:$1048576,MATCH(E387,Articles!D:D,0),18)</f>
        <v>3,8</v>
      </c>
      <c r="R387" s="8">
        <f>INDEX(Articles!$1:$1048576,MATCH(E387,Articles!D:D,0),19)</f>
        <v>125</v>
      </c>
      <c r="S387" s="2" t="str">
        <f>IF(INDEX('Unités CA'!$1:$1048576,MATCH(E387,'Unités CA'!D:D,0),5)=0,"",INDEX('Unités CA'!$1:$1048576,MATCH(E387,'Unités CA'!D:D,0),5))</f>
        <v>0024/CA</v>
      </c>
      <c r="T387" s="2" t="str">
        <f>IF(INDEX('Unités BTE'!$1:$1048576,MATCH(E387,'Unités CA'!D:D,0),5)=0,"",INDEX('Unités BTE'!$1:$1048576,MATCH(E387,'Unités CA'!D:D,0),5))</f>
        <v/>
      </c>
      <c r="U387" s="7">
        <f>IFERROR(INDEX('Prix PRO CA'!$1:$1048576,MATCH(E387,'Prix PRO CA'!D:D,0),10),"")</f>
        <v>343.66</v>
      </c>
      <c r="V387" s="7" t="str">
        <f>IFERROR(INDEX('Prix PRO CA'!$1:$1048576,MATCH(E387,'Prix PRO BTE'!D:D,0),10),"")</f>
        <v/>
      </c>
      <c r="W387" s="7">
        <f>+IFERROR(INDEX('Prix PRO PCS'!$1:$1048576,MATCH(E387,'Prix PRO PCS'!D:D,0),10),"")</f>
        <v>17.07</v>
      </c>
      <c r="X387" s="148" t="str">
        <f t="shared" si="29"/>
        <v>Oui</v>
      </c>
      <c r="Y387" s="24" t="str">
        <f>IFERROR(INDEX(LigneAchat!$1:$1048576,MATCH(E387,LigneAchat!D:D,0),5),"")</f>
        <v/>
      </c>
      <c r="Z387" s="22">
        <f>INDEX(Articles!$1:$1048576,MATCH(E387,Articles!D:D,0),21)</f>
        <v>133</v>
      </c>
      <c r="AA387" s="22">
        <f t="shared" si="27"/>
        <v>133</v>
      </c>
      <c r="AB387" s="22">
        <f>+INDEX(Articles!$1:$1048576,MATCH(E387,Articles!D:D,0),23)</f>
        <v>0</v>
      </c>
    </row>
    <row r="388" spans="2:28" ht="15.75">
      <c r="B388" s="8" t="str">
        <f>INDEX(Articles!$1:$1048576,MATCH(E388,Articles!D:D,0),6)</f>
        <v>1</v>
      </c>
      <c r="C388" s="8" t="str">
        <f>INDEX(Articles!$1:$1048576,MATCH(E388,Articles!D:D,0),7)</f>
        <v/>
      </c>
      <c r="D388" s="28" t="str">
        <f>HYPERLINK(INDEX(Articles!$1:$1048576,MATCH(E388,Articles!D:D,0),24),"Lien")</f>
        <v>Lien</v>
      </c>
      <c r="E388" s="3" t="s">
        <v>2132</v>
      </c>
      <c r="F388" s="18" t="str">
        <f>INDEX(Articles!$1:$1048576,MATCH(E388,Articles!D:D,0),5)</f>
        <v>BBE Ø125 CHRYS. BLEU TR. ARGENT + TC BLEU TR. ARGT</v>
      </c>
      <c r="G388" s="18" t="str">
        <f>INDEX(Articles!$1:$1048576,MATCH(E388,Articles!D:D,0),8)</f>
        <v>BOMBE</v>
      </c>
      <c r="H388" s="18" t="str">
        <f>INDEX(Articles!$1:$1048576,MATCH(E388,Articles!D:D,0),9)</f>
        <v>SPHERIQUE</v>
      </c>
      <c r="I388" s="8">
        <f>INDEX(Articles!$1:$1048576,MATCH(E388,Articles!D:D,0),10)</f>
        <v>125</v>
      </c>
      <c r="J388" s="18" t="str">
        <f>INDEX(Articles!$1:$1048576,MATCH(E388,Articles!D:D,0),11)</f>
        <v>CHRYSANTHEME</v>
      </c>
      <c r="K388" s="18" t="str">
        <f>INDEX(Articles!$1:$1048576,MATCH(E388,Articles!D:D,0),12)</f>
        <v>BLEU</v>
      </c>
      <c r="L388" s="8" t="str">
        <f>INDEX(Articles!$1:$1048576,MATCH(E388,Articles!D:D,0),13)</f>
        <v>CN</v>
      </c>
      <c r="M388" s="8" t="str">
        <f>INDEX(Articles!$1:$1048576,MATCH(E388,Articles!D:D,0),14)</f>
        <v>F4</v>
      </c>
      <c r="N388" s="8" t="str">
        <f>INDEX(Articles!$1:$1048576,MATCH(E388,Articles!D:D,0),15)</f>
        <v>1.3G</v>
      </c>
      <c r="O388" s="8" t="str">
        <f>INDEX(Articles!$1:$1048576,MATCH(E388,Articles!D:D,0),16)</f>
        <v>1008-F4-69245230</v>
      </c>
      <c r="P388" s="8">
        <f>INDEX(Articles!$1:$1048576,MATCH(E388,Articles!D:D,0),17)*1000</f>
        <v>729</v>
      </c>
      <c r="Q388" s="8" t="str">
        <f>INDEX(Articles!$1:$1048576,MATCH(E388,Articles!D:D,0),18)</f>
        <v>3,8</v>
      </c>
      <c r="R388" s="8">
        <f>INDEX(Articles!$1:$1048576,MATCH(E388,Articles!D:D,0),19)</f>
        <v>125</v>
      </c>
      <c r="S388" s="2" t="str">
        <f>IF(INDEX('Unités CA'!$1:$1048576,MATCH(E388,'Unités CA'!D:D,0),5)=0,"",INDEX('Unités CA'!$1:$1048576,MATCH(E388,'Unités CA'!D:D,0),5))</f>
        <v>0024/CA</v>
      </c>
      <c r="T388" s="2" t="str">
        <f>IF(INDEX('Unités BTE'!$1:$1048576,MATCH(E388,'Unités CA'!D:D,0),5)=0,"",INDEX('Unités BTE'!$1:$1048576,MATCH(E388,'Unités CA'!D:D,0),5))</f>
        <v/>
      </c>
      <c r="U388" s="7">
        <f>IFERROR(INDEX('Prix PRO CA'!$1:$1048576,MATCH(E388,'Prix PRO CA'!D:D,0),10),"")</f>
        <v>405.9</v>
      </c>
      <c r="V388" s="7" t="str">
        <f>IFERROR(INDEX('Prix PRO CA'!$1:$1048576,MATCH(E388,'Prix PRO BTE'!D:D,0),10),"")</f>
        <v/>
      </c>
      <c r="W388" s="7">
        <f>+IFERROR(INDEX('Prix PRO PCS'!$1:$1048576,MATCH(E388,'Prix PRO PCS'!D:D,0),10),"")</f>
        <v>21.09</v>
      </c>
      <c r="X388" s="148" t="str">
        <f t="shared" si="29"/>
        <v>Oui</v>
      </c>
      <c r="Y388" s="24" t="str">
        <f>IFERROR(INDEX(LigneAchat!$1:$1048576,MATCH(E388,LigneAchat!D:D,0),5),"")</f>
        <v/>
      </c>
      <c r="Z388" s="22">
        <f>INDEX(Articles!$1:$1048576,MATCH(E388,Articles!D:D,0),21)</f>
        <v>203</v>
      </c>
      <c r="AA388" s="22">
        <f t="shared" si="27"/>
        <v>203</v>
      </c>
      <c r="AB388" s="22">
        <f>+INDEX(Articles!$1:$1048576,MATCH(E388,Articles!D:D,0),23)</f>
        <v>0</v>
      </c>
    </row>
    <row r="389" spans="2:28" ht="15.75">
      <c r="B389" s="8" t="str">
        <f>INDEX(Articles!$1:$1048576,MATCH(E389,Articles!D:D,0),6)</f>
        <v>1</v>
      </c>
      <c r="C389" s="8" t="str">
        <f>INDEX(Articles!$1:$1048576,MATCH(E389,Articles!D:D,0),7)</f>
        <v/>
      </c>
      <c r="D389" s="28" t="str">
        <f>HYPERLINK(INDEX(Articles!$1:$1048576,MATCH(E389,Articles!D:D,0),24),"Lien")</f>
        <v>Lien</v>
      </c>
      <c r="E389" s="3" t="s">
        <v>2136</v>
      </c>
      <c r="F389" s="18" t="str">
        <f>INDEX(Articles!$1:$1048576,MATCH(E389,Articles!D:D,0),5)</f>
        <v>BBE Ø125 CHRYS. ROUGE TR. ARGENT + TC RGE TR. ARGT</v>
      </c>
      <c r="G389" s="18" t="str">
        <f>INDEX(Articles!$1:$1048576,MATCH(E389,Articles!D:D,0),8)</f>
        <v>BOMBE</v>
      </c>
      <c r="H389" s="18" t="str">
        <f>INDEX(Articles!$1:$1048576,MATCH(E389,Articles!D:D,0),9)</f>
        <v>SPHERIQUE</v>
      </c>
      <c r="I389" s="8">
        <f>INDEX(Articles!$1:$1048576,MATCH(E389,Articles!D:D,0),10)</f>
        <v>125</v>
      </c>
      <c r="J389" s="18" t="str">
        <f>INDEX(Articles!$1:$1048576,MATCH(E389,Articles!D:D,0),11)</f>
        <v>CHRYSANTHEME</v>
      </c>
      <c r="K389" s="18" t="str">
        <f>INDEX(Articles!$1:$1048576,MATCH(E389,Articles!D:D,0),12)</f>
        <v>ROUGE</v>
      </c>
      <c r="L389" s="8" t="str">
        <f>INDEX(Articles!$1:$1048576,MATCH(E389,Articles!D:D,0),13)</f>
        <v>CN</v>
      </c>
      <c r="M389" s="8" t="str">
        <f>INDEX(Articles!$1:$1048576,MATCH(E389,Articles!D:D,0),14)</f>
        <v>F4</v>
      </c>
      <c r="N389" s="8" t="str">
        <f>INDEX(Articles!$1:$1048576,MATCH(E389,Articles!D:D,0),15)</f>
        <v>1.3G</v>
      </c>
      <c r="O389" s="8" t="str">
        <f>INDEX(Articles!$1:$1048576,MATCH(E389,Articles!D:D,0),16)</f>
        <v>1008-F4-69245230</v>
      </c>
      <c r="P389" s="8">
        <f>INDEX(Articles!$1:$1048576,MATCH(E389,Articles!D:D,0),17)*1000</f>
        <v>729</v>
      </c>
      <c r="Q389" s="8" t="str">
        <f>INDEX(Articles!$1:$1048576,MATCH(E389,Articles!D:D,0),18)</f>
        <v>3,8</v>
      </c>
      <c r="R389" s="8">
        <f>INDEX(Articles!$1:$1048576,MATCH(E389,Articles!D:D,0),19)</f>
        <v>125</v>
      </c>
      <c r="S389" s="2" t="str">
        <f>IF(INDEX('Unités CA'!$1:$1048576,MATCH(E389,'Unités CA'!D:D,0),5)=0,"",INDEX('Unités CA'!$1:$1048576,MATCH(E389,'Unités CA'!D:D,0),5))</f>
        <v>0024/CA</v>
      </c>
      <c r="T389" s="2" t="str">
        <f>IF(INDEX('Unités BTE'!$1:$1048576,MATCH(E389,'Unités CA'!D:D,0),5)=0,"",INDEX('Unités BTE'!$1:$1048576,MATCH(E389,'Unités CA'!D:D,0),5))</f>
        <v/>
      </c>
      <c r="U389" s="7">
        <f>IFERROR(INDEX('Prix PRO CA'!$1:$1048576,MATCH(E389,'Prix PRO CA'!D:D,0),10),"")</f>
        <v>405.9</v>
      </c>
      <c r="V389" s="7" t="str">
        <f>IFERROR(INDEX('Prix PRO CA'!$1:$1048576,MATCH(E389,'Prix PRO BTE'!D:D,0),10),"")</f>
        <v/>
      </c>
      <c r="W389" s="7">
        <f>+IFERROR(INDEX('Prix PRO PCS'!$1:$1048576,MATCH(E389,'Prix PRO PCS'!D:D,0),10),"")</f>
        <v>21.09</v>
      </c>
      <c r="X389" s="148" t="str">
        <f t="shared" si="29"/>
        <v>Oui</v>
      </c>
      <c r="Y389" s="24" t="str">
        <f>IFERROR(INDEX(LigneAchat!$1:$1048576,MATCH(E389,LigneAchat!D:D,0),5),"")</f>
        <v/>
      </c>
      <c r="Z389" s="22">
        <f>INDEX(Articles!$1:$1048576,MATCH(E389,Articles!D:D,0),21)</f>
        <v>169</v>
      </c>
      <c r="AA389" s="22">
        <f t="shared" si="27"/>
        <v>169</v>
      </c>
      <c r="AB389" s="22">
        <f>+INDEX(Articles!$1:$1048576,MATCH(E389,Articles!D:D,0),23)</f>
        <v>0</v>
      </c>
    </row>
    <row r="390" spans="2:28" ht="15.75">
      <c r="B390" s="8" t="str">
        <f>INDEX(Articles!$1:$1048576,MATCH(E390,Articles!D:D,0),6)</f>
        <v>1</v>
      </c>
      <c r="C390" s="8" t="str">
        <f>INDEX(Articles!$1:$1048576,MATCH(E390,Articles!D:D,0),7)</f>
        <v/>
      </c>
      <c r="D390" s="28" t="str">
        <f>HYPERLINK(INDEX(Articles!$1:$1048576,MATCH(E390,Articles!D:D,0),24),"Lien")</f>
        <v>Lien</v>
      </c>
      <c r="E390" s="3" t="s">
        <v>2139</v>
      </c>
      <c r="F390" s="18" t="str">
        <f>INDEX(Articles!$1:$1048576,MATCH(E390,Articles!D:D,0),5)</f>
        <v>BBE Ø125 CHRYS. MULTI TRAÎNÉE ARGENT + TC ARGENT</v>
      </c>
      <c r="G390" s="18" t="str">
        <f>INDEX(Articles!$1:$1048576,MATCH(E390,Articles!D:D,0),8)</f>
        <v>BOMBE</v>
      </c>
      <c r="H390" s="18" t="str">
        <f>INDEX(Articles!$1:$1048576,MATCH(E390,Articles!D:D,0),9)</f>
        <v>SPHERIQUE</v>
      </c>
      <c r="I390" s="8">
        <f>INDEX(Articles!$1:$1048576,MATCH(E390,Articles!D:D,0),10)</f>
        <v>125</v>
      </c>
      <c r="J390" s="18" t="str">
        <f>INDEX(Articles!$1:$1048576,MATCH(E390,Articles!D:D,0),11)</f>
        <v>CHRYSANTHEME</v>
      </c>
      <c r="K390" s="18" t="str">
        <f>INDEX(Articles!$1:$1048576,MATCH(E390,Articles!D:D,0),12)</f>
        <v>MULTICOLORE</v>
      </c>
      <c r="L390" s="8" t="str">
        <f>INDEX(Articles!$1:$1048576,MATCH(E390,Articles!D:D,0),13)</f>
        <v>CN</v>
      </c>
      <c r="M390" s="8" t="str">
        <f>INDEX(Articles!$1:$1048576,MATCH(E390,Articles!D:D,0),14)</f>
        <v>F4</v>
      </c>
      <c r="N390" s="8" t="str">
        <f>INDEX(Articles!$1:$1048576,MATCH(E390,Articles!D:D,0),15)</f>
        <v>1.3G</v>
      </c>
      <c r="O390" s="8" t="str">
        <f>INDEX(Articles!$1:$1048576,MATCH(E390,Articles!D:D,0),16)</f>
        <v>1008-F4-69245230</v>
      </c>
      <c r="P390" s="8">
        <f>INDEX(Articles!$1:$1048576,MATCH(E390,Articles!D:D,0),17)*1000</f>
        <v>729</v>
      </c>
      <c r="Q390" s="8" t="str">
        <f>INDEX(Articles!$1:$1048576,MATCH(E390,Articles!D:D,0),18)</f>
        <v>3,8</v>
      </c>
      <c r="R390" s="8">
        <f>INDEX(Articles!$1:$1048576,MATCH(E390,Articles!D:D,0),19)</f>
        <v>125</v>
      </c>
      <c r="S390" s="2" t="str">
        <f>IF(INDEX('Unités CA'!$1:$1048576,MATCH(E390,'Unités CA'!D:D,0),5)=0,"",INDEX('Unités CA'!$1:$1048576,MATCH(E390,'Unités CA'!D:D,0),5))</f>
        <v>0024/CA</v>
      </c>
      <c r="T390" s="2" t="str">
        <f>IF(INDEX('Unités BTE'!$1:$1048576,MATCH(E390,'Unités CA'!D:D,0),5)=0,"",INDEX('Unités BTE'!$1:$1048576,MATCH(E390,'Unités CA'!D:D,0),5))</f>
        <v/>
      </c>
      <c r="U390" s="7">
        <f>IFERROR(INDEX('Prix PRO CA'!$1:$1048576,MATCH(E390,'Prix PRO CA'!D:D,0),10),"")</f>
        <v>405.9</v>
      </c>
      <c r="V390" s="7" t="str">
        <f>IFERROR(INDEX('Prix PRO CA'!$1:$1048576,MATCH(E390,'Prix PRO BTE'!D:D,0),10),"")</f>
        <v/>
      </c>
      <c r="W390" s="7">
        <f>+IFERROR(INDEX('Prix PRO PCS'!$1:$1048576,MATCH(E390,'Prix PRO PCS'!D:D,0),10),"")</f>
        <v>21.09</v>
      </c>
      <c r="X390" s="148" t="str">
        <f t="shared" si="29"/>
        <v>Oui</v>
      </c>
      <c r="Y390" s="24" t="str">
        <f>IFERROR(INDEX(LigneAchat!$1:$1048576,MATCH(E390,LigneAchat!D:D,0),5),"")</f>
        <v/>
      </c>
      <c r="Z390" s="22">
        <f>INDEX(Articles!$1:$1048576,MATCH(E390,Articles!D:D,0),21)</f>
        <v>107</v>
      </c>
      <c r="AA390" s="22">
        <f t="shared" si="27"/>
        <v>107</v>
      </c>
      <c r="AB390" s="22">
        <f>+INDEX(Articles!$1:$1048576,MATCH(E390,Articles!D:D,0),23)</f>
        <v>0</v>
      </c>
    </row>
    <row r="391" spans="2:28" s="7" customFormat="1" ht="15.75">
      <c r="B391" s="8" t="str">
        <f>INDEX(Articles!$1:$1048576,MATCH(E391,Articles!D:D,0),6)</f>
        <v>1</v>
      </c>
      <c r="C391" s="8" t="str">
        <f>INDEX(Articles!$1:$1048576,MATCH(E391,Articles!D:D,0),7)</f>
        <v/>
      </c>
      <c r="D391" s="28" t="str">
        <f>HYPERLINK(INDEX(Articles!$1:$1048576,MATCH(E391,Articles!D:D,0),24),"Lien")</f>
        <v>Lien</v>
      </c>
      <c r="E391" s="3" t="s">
        <v>2701</v>
      </c>
      <c r="F391" s="18" t="str">
        <f>INDEX(Articles!$1:$1048576,MATCH(E391,Articles!D:D,0),5)</f>
        <v>BBE Ø125 CERCLE ROUGE + DÉTO</v>
      </c>
      <c r="G391" s="18" t="str">
        <f>INDEX(Articles!$1:$1048576,MATCH(E391,Articles!D:D,0),8)</f>
        <v>BOMBE</v>
      </c>
      <c r="H391" s="18" t="str">
        <f>INDEX(Articles!$1:$1048576,MATCH(E391,Articles!D:D,0),9)</f>
        <v>SPHERIQUE</v>
      </c>
      <c r="I391" s="8">
        <f>INDEX(Articles!$1:$1048576,MATCH(E391,Articles!D:D,0),10)</f>
        <v>125</v>
      </c>
      <c r="J391" s="18" t="str">
        <f>INDEX(Articles!$1:$1048576,MATCH(E391,Articles!D:D,0),11)</f>
        <v>DETONATION</v>
      </c>
      <c r="K391" s="18" t="str">
        <f>INDEX(Articles!$1:$1048576,MATCH(E391,Articles!D:D,0),12)</f>
        <v>ROUGE</v>
      </c>
      <c r="L391" s="8" t="str">
        <f>INDEX(Articles!$1:$1048576,MATCH(E391,Articles!D:D,0),13)</f>
        <v>CN</v>
      </c>
      <c r="M391" s="8" t="str">
        <f>INDEX(Articles!$1:$1048576,MATCH(E391,Articles!D:D,0),14)</f>
        <v>F4</v>
      </c>
      <c r="N391" s="8" t="str">
        <f>INDEX(Articles!$1:$1048576,MATCH(E391,Articles!D:D,0),15)</f>
        <v>1.3G</v>
      </c>
      <c r="O391" s="8" t="str">
        <f>INDEX(Articles!$1:$1048576,MATCH(E391,Articles!D:D,0),16)</f>
        <v>1008-F4-69253205</v>
      </c>
      <c r="P391" s="8">
        <f>INDEX(Articles!$1:$1048576,MATCH(E391,Articles!D:D,0),17)*1000</f>
        <v>510</v>
      </c>
      <c r="Q391" s="8" t="str">
        <f>INDEX(Articles!$1:$1048576,MATCH(E391,Articles!D:D,0),18)</f>
        <v>3,8</v>
      </c>
      <c r="R391" s="8">
        <f>INDEX(Articles!$1:$1048576,MATCH(E391,Articles!D:D,0),19)</f>
        <v>125</v>
      </c>
      <c r="S391" s="2" t="str">
        <f>IF(INDEX('Unités CA'!$1:$1048576,MATCH(E391,'Unités CA'!D:D,0),5)=0,"",INDEX('Unités CA'!$1:$1048576,MATCH(E391,'Unités CA'!D:D,0),5))</f>
        <v>0024/CA</v>
      </c>
      <c r="T391" s="2" t="str">
        <f>IF(INDEX('Unités BTE'!$1:$1048576,MATCH(E391,'Unités CA'!D:D,0),5)=0,"",INDEX('Unités BTE'!$1:$1048576,MATCH(E391,'Unités CA'!D:D,0),5))</f>
        <v/>
      </c>
      <c r="U391" s="7">
        <f>IFERROR(INDEX('Prix PRO CA'!$1:$1048576,MATCH(E391,'Prix PRO CA'!D:D,0),10),"")</f>
        <v>383.32</v>
      </c>
      <c r="V391" s="7" t="str">
        <f>IFERROR(INDEX('Prix PRO CA'!$1:$1048576,MATCH(E391,'Prix PRO BTE'!D:D,0),10),"")</f>
        <v/>
      </c>
      <c r="W391" s="7">
        <f>+IFERROR(INDEX('Prix PRO PCS'!$1:$1048576,MATCH(E391,'Prix PRO PCS'!D:D,0),10),"")</f>
        <v>19.88</v>
      </c>
      <c r="X391" s="148" t="str">
        <f t="shared" si="29"/>
        <v>Oui</v>
      </c>
      <c r="Y391" s="24" t="str">
        <f>IFERROR(INDEX(LigneAchat!$1:$1048576,MATCH(E391,LigneAchat!D:D,0),5),"")</f>
        <v/>
      </c>
      <c r="Z391" s="22">
        <f>INDEX(Articles!$1:$1048576,MATCH(E391,Articles!D:D,0),21)</f>
        <v>131</v>
      </c>
      <c r="AA391" s="22">
        <f t="shared" si="27"/>
        <v>116</v>
      </c>
      <c r="AB391" s="22">
        <f>+INDEX(Articles!$1:$1048576,MATCH(E391,Articles!D:D,0),23)</f>
        <v>15</v>
      </c>
    </row>
    <row r="392" spans="2:28" ht="15.75">
      <c r="B392" s="8" t="str">
        <f>INDEX(Articles!$1:$1048576,MATCH(E392,Articles!D:D,0),6)</f>
        <v>1</v>
      </c>
      <c r="C392" s="8" t="str">
        <f>INDEX(Articles!$1:$1048576,MATCH(E392,Articles!D:D,0),7)</f>
        <v/>
      </c>
      <c r="D392" s="28" t="str">
        <f>HYPERLINK(INDEX(Articles!$1:$1048576,MATCH(E392,Articles!D:D,0),24),"Lien")</f>
        <v>Lien</v>
      </c>
      <c r="E392" s="4" t="s">
        <v>1714</v>
      </c>
      <c r="F392" s="18" t="str">
        <f>INDEX(Articles!$1:$1048576,MATCH(E392,Articles!D:D,0),5)</f>
        <v>BBE Ø125 CERCLE FANTÔME ROUGE CENTRE OEUFS DRAGON</v>
      </c>
      <c r="G392" s="18" t="str">
        <f>INDEX(Articles!$1:$1048576,MATCH(E392,Articles!D:D,0),8)</f>
        <v>BOMBE</v>
      </c>
      <c r="H392" s="18" t="str">
        <f>INDEX(Articles!$1:$1048576,MATCH(E392,Articles!D:D,0),9)</f>
        <v>SPHERIQUE</v>
      </c>
      <c r="I392" s="8">
        <f>INDEX(Articles!$1:$1048576,MATCH(E392,Articles!D:D,0),10)</f>
        <v>125</v>
      </c>
      <c r="J392" s="18" t="str">
        <f>INDEX(Articles!$1:$1048576,MATCH(E392,Articles!D:D,0),11)</f>
        <v>FORME</v>
      </c>
      <c r="K392" s="18" t="str">
        <f>INDEX(Articles!$1:$1048576,MATCH(E392,Articles!D:D,0),12)</f>
        <v>ROUGE</v>
      </c>
      <c r="L392" s="8" t="str">
        <f>INDEX(Articles!$1:$1048576,MATCH(E392,Articles!D:D,0),13)</f>
        <v>CN</v>
      </c>
      <c r="M392" s="8" t="str">
        <f>INDEX(Articles!$1:$1048576,MATCH(E392,Articles!D:D,0),14)</f>
        <v>F4</v>
      </c>
      <c r="N392" s="8" t="str">
        <f>INDEX(Articles!$1:$1048576,MATCH(E392,Articles!D:D,0),15)</f>
        <v>1.3G</v>
      </c>
      <c r="O392" s="8" t="str">
        <f>INDEX(Articles!$1:$1048576,MATCH(E392,Articles!D:D,0),16)</f>
        <v>1170-F4-02744</v>
      </c>
      <c r="P392" s="8">
        <f>INDEX(Articles!$1:$1048576,MATCH(E392,Articles!D:D,0),17)*1000</f>
        <v>695</v>
      </c>
      <c r="Q392" s="8" t="str">
        <f>INDEX(Articles!$1:$1048576,MATCH(E392,Articles!D:D,0),18)</f>
        <v>3,8</v>
      </c>
      <c r="R392" s="8">
        <f>INDEX(Articles!$1:$1048576,MATCH(E392,Articles!D:D,0),19)</f>
        <v>125</v>
      </c>
      <c r="S392" s="2" t="str">
        <f>IF(INDEX('Unités CA'!$1:$1048576,MATCH(E392,'Unités CA'!D:D,0),5)=0,"",INDEX('Unités CA'!$1:$1048576,MATCH(E392,'Unités CA'!D:D,0),5))</f>
        <v>0024/CA</v>
      </c>
      <c r="T392" s="2" t="str">
        <f>IF(INDEX('Unités BTE'!$1:$1048576,MATCH(E392,'Unités CA'!D:D,0),5)=0,"",INDEX('Unités BTE'!$1:$1048576,MATCH(E392,'Unités CA'!D:D,0),5))</f>
        <v/>
      </c>
      <c r="U392" s="7">
        <f>IFERROR(INDEX('Prix PRO CA'!$1:$1048576,MATCH(E392,'Prix PRO CA'!D:D,0),10),"")</f>
        <v>308.93</v>
      </c>
      <c r="V392" s="7" t="str">
        <f>IFERROR(INDEX('Prix PRO CA'!$1:$1048576,MATCH(E392,'Prix PRO BTE'!D:D,0),10),"")</f>
        <v/>
      </c>
      <c r="W392" s="7">
        <f>+IFERROR(INDEX('Prix PRO PCS'!$1:$1048576,MATCH(E392,'Prix PRO PCS'!D:D,0),10),"")</f>
        <v>15.53</v>
      </c>
      <c r="X392" s="148" t="str">
        <f t="shared" si="29"/>
        <v>Oui</v>
      </c>
      <c r="Y392" s="24" t="str">
        <f>IFERROR(INDEX(LigneAchat!$1:$1048576,MATCH(E392,LigneAchat!D:D,0),5),"")</f>
        <v/>
      </c>
      <c r="Z392" s="22">
        <f>INDEX(Articles!$1:$1048576,MATCH(E392,Articles!D:D,0),21)</f>
        <v>54</v>
      </c>
      <c r="AA392" s="22">
        <f t="shared" si="27"/>
        <v>54</v>
      </c>
      <c r="AB392" s="22">
        <f>+INDEX(Articles!$1:$1048576,MATCH(E392,Articles!D:D,0),23)</f>
        <v>0</v>
      </c>
    </row>
    <row r="393" spans="2:28" ht="15.75">
      <c r="B393" s="8" t="str">
        <f>INDEX(Articles!$1:$1048576,MATCH(E393,Articles!D:D,0),6)</f>
        <v>1</v>
      </c>
      <c r="C393" s="8" t="str">
        <f>INDEX(Articles!$1:$1048576,MATCH(E393,Articles!D:D,0),7)</f>
        <v/>
      </c>
      <c r="D393" s="28" t="str">
        <f>HYPERLINK(INDEX(Articles!$1:$1048576,MATCH(E393,Articles!D:D,0),24),"Lien")</f>
        <v>Lien</v>
      </c>
      <c r="E393" s="3" t="s">
        <v>2698</v>
      </c>
      <c r="F393" s="18" t="str">
        <f>INDEX(Articles!$1:$1048576,MATCH(E393,Articles!D:D,0),5)</f>
        <v>BBE Ø125 MÉDUSE VERTE</v>
      </c>
      <c r="G393" s="18" t="str">
        <f>INDEX(Articles!$1:$1048576,MATCH(E393,Articles!D:D,0),8)</f>
        <v>BOMBE</v>
      </c>
      <c r="H393" s="18" t="str">
        <f>INDEX(Articles!$1:$1048576,MATCH(E393,Articles!D:D,0),9)</f>
        <v>SPHERIQUE</v>
      </c>
      <c r="I393" s="8">
        <f>INDEX(Articles!$1:$1048576,MATCH(E393,Articles!D:D,0),10)</f>
        <v>125</v>
      </c>
      <c r="J393" s="18" t="str">
        <f>INDEX(Articles!$1:$1048576,MATCH(E393,Articles!D:D,0),11)</f>
        <v>FORME</v>
      </c>
      <c r="K393" s="18" t="str">
        <f>INDEX(Articles!$1:$1048576,MATCH(E393,Articles!D:D,0),12)</f>
        <v>VERT</v>
      </c>
      <c r="L393" s="8" t="str">
        <f>INDEX(Articles!$1:$1048576,MATCH(E393,Articles!D:D,0),13)</f>
        <v>CN</v>
      </c>
      <c r="M393" s="8" t="str">
        <f>INDEX(Articles!$1:$1048576,MATCH(E393,Articles!D:D,0),14)</f>
        <v>F4</v>
      </c>
      <c r="N393" s="8" t="str">
        <f>INDEX(Articles!$1:$1048576,MATCH(E393,Articles!D:D,0),15)</f>
        <v>1.3G</v>
      </c>
      <c r="O393" s="8" t="str">
        <f>INDEX(Articles!$1:$1048576,MATCH(E393,Articles!D:D,0),16)</f>
        <v>1008-F4-69253205</v>
      </c>
      <c r="P393" s="8">
        <f>INDEX(Articles!$1:$1048576,MATCH(E393,Articles!D:D,0),17)*1000</f>
        <v>530</v>
      </c>
      <c r="Q393" s="8" t="str">
        <f>INDEX(Articles!$1:$1048576,MATCH(E393,Articles!D:D,0),18)</f>
        <v>3,8</v>
      </c>
      <c r="R393" s="8">
        <f>INDEX(Articles!$1:$1048576,MATCH(E393,Articles!D:D,0),19)</f>
        <v>125</v>
      </c>
      <c r="S393" s="2" t="str">
        <f>IF(INDEX('Unités CA'!$1:$1048576,MATCH(E393,'Unités CA'!D:D,0),5)=0,"",INDEX('Unités CA'!$1:$1048576,MATCH(E393,'Unités CA'!D:D,0),5))</f>
        <v>0024/CA</v>
      </c>
      <c r="T393" s="2" t="str">
        <f>IF(INDEX('Unités BTE'!$1:$1048576,MATCH(E393,'Unités CA'!D:D,0),5)=0,"",INDEX('Unités BTE'!$1:$1048576,MATCH(E393,'Unités CA'!D:D,0),5))</f>
        <v/>
      </c>
      <c r="U393" s="7">
        <f>IFERROR(INDEX('Prix PRO CA'!$1:$1048576,MATCH(E393,'Prix PRO CA'!D:D,0),10),"")</f>
        <v>309.06</v>
      </c>
      <c r="V393" s="7" t="str">
        <f>IFERROR(INDEX('Prix PRO CA'!$1:$1048576,MATCH(E393,'Prix PRO BTE'!D:D,0),10),"")</f>
        <v/>
      </c>
      <c r="W393" s="7">
        <f>+IFERROR(INDEX('Prix PRO PCS'!$1:$1048576,MATCH(E393,'Prix PRO PCS'!D:D,0),10),"")</f>
        <v>15.53</v>
      </c>
      <c r="X393" s="148" t="str">
        <f t="shared" si="29"/>
        <v>Oui</v>
      </c>
      <c r="Y393" s="24" t="str">
        <f>IFERROR(INDEX(LigneAchat!$1:$1048576,MATCH(E393,LigneAchat!D:D,0),5),"")</f>
        <v/>
      </c>
      <c r="Z393" s="22">
        <f>INDEX(Articles!$1:$1048576,MATCH(E393,Articles!D:D,0),21)</f>
        <v>380</v>
      </c>
      <c r="AA393" s="22">
        <f t="shared" si="27"/>
        <v>380</v>
      </c>
      <c r="AB393" s="22">
        <f>+INDEX(Articles!$1:$1048576,MATCH(E393,Articles!D:D,0),23)</f>
        <v>0</v>
      </c>
    </row>
    <row r="394" spans="2:28" ht="15.75">
      <c r="B394" s="8" t="str">
        <f>INDEX(Articles!$1:$1048576,MATCH(E394,Articles!D:D,0),6)</f>
        <v>1</v>
      </c>
      <c r="C394" s="8" t="str">
        <f>INDEX(Articles!$1:$1048576,MATCH(E394,Articles!D:D,0),7)</f>
        <v/>
      </c>
      <c r="D394" s="28" t="str">
        <f>HYPERLINK(INDEX(Articles!$1:$1048576,MATCH(E394,Articles!D:D,0),24),"Lien")</f>
        <v>Lien</v>
      </c>
      <c r="E394" s="3" t="s">
        <v>2704</v>
      </c>
      <c r="F394" s="18" t="str">
        <f>INDEX(Articles!$1:$1048576,MATCH(E394,Articles!D:D,0),5)</f>
        <v>BBE Ø125 DRAPEAU BLEU/BLANC/ROUGE</v>
      </c>
      <c r="G394" s="18" t="str">
        <f>INDEX(Articles!$1:$1048576,MATCH(E394,Articles!D:D,0),8)</f>
        <v>BOMBE</v>
      </c>
      <c r="H394" s="18" t="str">
        <f>INDEX(Articles!$1:$1048576,MATCH(E394,Articles!D:D,0),9)</f>
        <v>SPHERIQUE</v>
      </c>
      <c r="I394" s="8">
        <f>INDEX(Articles!$1:$1048576,MATCH(E394,Articles!D:D,0),10)</f>
        <v>125</v>
      </c>
      <c r="J394" s="18" t="str">
        <f>INDEX(Articles!$1:$1048576,MATCH(E394,Articles!D:D,0),11)</f>
        <v>FORME</v>
      </c>
      <c r="K394" s="18" t="str">
        <f>INDEX(Articles!$1:$1048576,MATCH(E394,Articles!D:D,0),12)</f>
        <v>TRICOLORE</v>
      </c>
      <c r="L394" s="8" t="str">
        <f>INDEX(Articles!$1:$1048576,MATCH(E394,Articles!D:D,0),13)</f>
        <v>CN</v>
      </c>
      <c r="M394" s="8" t="str">
        <f>INDEX(Articles!$1:$1048576,MATCH(E394,Articles!D:D,0),14)</f>
        <v>F4</v>
      </c>
      <c r="N394" s="8" t="str">
        <f>INDEX(Articles!$1:$1048576,MATCH(E394,Articles!D:D,0),15)</f>
        <v>1.3G</v>
      </c>
      <c r="O394" s="8" t="str">
        <f>INDEX(Articles!$1:$1048576,MATCH(E394,Articles!D:D,0),16)</f>
        <v>1008-F4-69253205</v>
      </c>
      <c r="P394" s="8">
        <f>INDEX(Articles!$1:$1048576,MATCH(E394,Articles!D:D,0),17)*1000</f>
        <v>660</v>
      </c>
      <c r="Q394" s="8" t="str">
        <f>INDEX(Articles!$1:$1048576,MATCH(E394,Articles!D:D,0),18)</f>
        <v>3,8</v>
      </c>
      <c r="R394" s="8">
        <f>INDEX(Articles!$1:$1048576,MATCH(E394,Articles!D:D,0),19)</f>
        <v>125</v>
      </c>
      <c r="S394" s="2" t="str">
        <f>IF(INDEX('Unités CA'!$1:$1048576,MATCH(E394,'Unités CA'!D:D,0),5)=0,"",INDEX('Unités CA'!$1:$1048576,MATCH(E394,'Unités CA'!D:D,0),5))</f>
        <v>0024/CA</v>
      </c>
      <c r="T394" s="2" t="str">
        <f>IF(INDEX('Unités BTE'!$1:$1048576,MATCH(E394,'Unités CA'!D:D,0),5)=0,"",INDEX('Unités BTE'!$1:$1048576,MATCH(E394,'Unités CA'!D:D,0),5))</f>
        <v/>
      </c>
      <c r="U394" s="7">
        <f>IFERROR(INDEX('Prix PRO CA'!$1:$1048576,MATCH(E394,'Prix PRO CA'!D:D,0),10),"")</f>
        <v>357.98</v>
      </c>
      <c r="V394" s="7" t="str">
        <f>IFERROR(INDEX('Prix PRO CA'!$1:$1048576,MATCH(E394,'Prix PRO BTE'!D:D,0),10),"")</f>
        <v/>
      </c>
      <c r="W394" s="7">
        <f>+IFERROR(INDEX('Prix PRO PCS'!$1:$1048576,MATCH(E394,'Prix PRO PCS'!D:D,0),10),"")</f>
        <v>17.78</v>
      </c>
      <c r="X394" s="148" t="str">
        <f t="shared" si="29"/>
        <v>Oui</v>
      </c>
      <c r="Y394" s="24">
        <f>IFERROR(INDEX(LigneAchat!$1:$1048576,MATCH(E394,LigneAchat!D:D,0),5),"")</f>
        <v>44287</v>
      </c>
      <c r="Z394" s="22">
        <f>INDEX(Articles!$1:$1048576,MATCH(E394,Articles!D:D,0),21)</f>
        <v>194</v>
      </c>
      <c r="AA394" s="22">
        <f t="shared" si="27"/>
        <v>194</v>
      </c>
      <c r="AB394" s="22">
        <f>+INDEX(Articles!$1:$1048576,MATCH(E394,Articles!D:D,0),23)</f>
        <v>0</v>
      </c>
    </row>
    <row r="395" spans="2:28" ht="15.75">
      <c r="B395" s="8" t="str">
        <f>INDEX(Articles!$1:$1048576,MATCH(E395,Articles!D:D,0),6)</f>
        <v>1</v>
      </c>
      <c r="C395" s="8" t="str">
        <f>INDEX(Articles!$1:$1048576,MATCH(E395,Articles!D:D,0),7)</f>
        <v/>
      </c>
      <c r="D395" s="28" t="str">
        <f>HYPERLINK(INDEX(Articles!$1:$1048576,MATCH(E395,Articles!D:D,0),24),"Lien")</f>
        <v>Lien</v>
      </c>
      <c r="E395" s="3" t="s">
        <v>2695</v>
      </c>
      <c r="F395" s="18" t="str">
        <f>INDEX(Articles!$1:$1048576,MATCH(E395,Articles!D:D,0),5)</f>
        <v>BBE Ø125 SERPENTEAUX ARGENT CRÉPITANT CENTRE VERT</v>
      </c>
      <c r="G395" s="18" t="str">
        <f>INDEX(Articles!$1:$1048576,MATCH(E395,Articles!D:D,0),8)</f>
        <v>BOMBE</v>
      </c>
      <c r="H395" s="18" t="str">
        <f>INDEX(Articles!$1:$1048576,MATCH(E395,Articles!D:D,0),9)</f>
        <v>SPHERIQUE</v>
      </c>
      <c r="I395" s="8">
        <f>INDEX(Articles!$1:$1048576,MATCH(E395,Articles!D:D,0),10)</f>
        <v>125</v>
      </c>
      <c r="J395" s="18" t="str">
        <f>INDEX(Articles!$1:$1048576,MATCH(E395,Articles!D:D,0),11)</f>
        <v>SERPENTEAUX</v>
      </c>
      <c r="K395" s="18" t="str">
        <f>INDEX(Articles!$1:$1048576,MATCH(E395,Articles!D:D,0),12)</f>
        <v>VERT</v>
      </c>
      <c r="L395" s="8" t="str">
        <f>INDEX(Articles!$1:$1048576,MATCH(E395,Articles!D:D,0),13)</f>
        <v>CN</v>
      </c>
      <c r="M395" s="8" t="str">
        <f>INDEX(Articles!$1:$1048576,MATCH(E395,Articles!D:D,0),14)</f>
        <v>F4</v>
      </c>
      <c r="N395" s="8" t="str">
        <f>INDEX(Articles!$1:$1048576,MATCH(E395,Articles!D:D,0),15)</f>
        <v>1.3G</v>
      </c>
      <c r="O395" s="8" t="str">
        <f>INDEX(Articles!$1:$1048576,MATCH(E395,Articles!D:D,0),16)</f>
        <v>1008-F4-69253205</v>
      </c>
      <c r="P395" s="8">
        <f>INDEX(Articles!$1:$1048576,MATCH(E395,Articles!D:D,0),17)*1000</f>
        <v>660</v>
      </c>
      <c r="Q395" s="8" t="str">
        <f>INDEX(Articles!$1:$1048576,MATCH(E395,Articles!D:D,0),18)</f>
        <v>3,8</v>
      </c>
      <c r="R395" s="8">
        <f>INDEX(Articles!$1:$1048576,MATCH(E395,Articles!D:D,0),19)</f>
        <v>125</v>
      </c>
      <c r="S395" s="2" t="str">
        <f>IF(INDEX('Unités CA'!$1:$1048576,MATCH(E395,'Unités CA'!D:D,0),5)=0,"",INDEX('Unités CA'!$1:$1048576,MATCH(E395,'Unités CA'!D:D,0),5))</f>
        <v>0024/CA</v>
      </c>
      <c r="T395" s="2" t="str">
        <f>IF(INDEX('Unités BTE'!$1:$1048576,MATCH(E395,'Unités CA'!D:D,0),5)=0,"",INDEX('Unités BTE'!$1:$1048576,MATCH(E395,'Unités CA'!D:D,0),5))</f>
        <v/>
      </c>
      <c r="U395" s="7">
        <f>IFERROR(INDEX('Prix PRO CA'!$1:$1048576,MATCH(E395,'Prix PRO CA'!D:D,0),10),"")</f>
        <v>405.9</v>
      </c>
      <c r="V395" s="7" t="str">
        <f>IFERROR(INDEX('Prix PRO CA'!$1:$1048576,MATCH(E395,'Prix PRO BTE'!D:D,0),10),"")</f>
        <v/>
      </c>
      <c r="W395" s="7">
        <f>+IFERROR(INDEX('Prix PRO PCS'!$1:$1048576,MATCH(E395,'Prix PRO PCS'!D:D,0),10),"")</f>
        <v>21.09</v>
      </c>
      <c r="X395" s="148" t="str">
        <f t="shared" si="29"/>
        <v>Oui</v>
      </c>
      <c r="Y395" s="24" t="str">
        <f>IFERROR(INDEX(LigneAchat!$1:$1048576,MATCH(E395,LigneAchat!D:D,0),5),"")</f>
        <v/>
      </c>
      <c r="Z395" s="22">
        <f>INDEX(Articles!$1:$1048576,MATCH(E395,Articles!D:D,0),21)</f>
        <v>78</v>
      </c>
      <c r="AA395" s="22">
        <f t="shared" ref="AA395" si="30">+Z395-AB395</f>
        <v>78</v>
      </c>
      <c r="AB395" s="22">
        <f>+INDEX(Articles!$1:$1048576,MATCH(E395,Articles!D:D,0),23)</f>
        <v>0</v>
      </c>
    </row>
    <row r="396" spans="2:28" s="26" customFormat="1" ht="30" customHeight="1">
      <c r="B396" s="97" t="s">
        <v>4211</v>
      </c>
      <c r="C396" s="141"/>
      <c r="D396" s="141"/>
      <c r="E396" s="141"/>
      <c r="F396" s="35"/>
      <c r="G396" s="35"/>
      <c r="H396" s="35"/>
      <c r="I396" s="35"/>
      <c r="J396" s="35"/>
      <c r="K396" s="35"/>
      <c r="L396" s="35"/>
      <c r="M396" s="36"/>
      <c r="N396" s="35"/>
      <c r="O396" s="36"/>
      <c r="P396" s="36"/>
      <c r="Q396" s="36"/>
      <c r="R396" s="36"/>
      <c r="S396" s="36"/>
      <c r="T396" s="36"/>
      <c r="U396" s="36"/>
      <c r="V396" s="36"/>
      <c r="W396" s="36"/>
      <c r="X396" s="150"/>
      <c r="Y396" s="36"/>
      <c r="Z396" s="36"/>
      <c r="AA396" s="36"/>
      <c r="AB396" s="36"/>
    </row>
    <row r="397" spans="2:28" ht="15.75">
      <c r="B397" s="8" t="str">
        <f>INDEX(Articles!$1:$1048576,MATCH(E397,Articles!D:D,0),6)</f>
        <v>1</v>
      </c>
      <c r="C397" s="8" t="str">
        <f>INDEX(Articles!$1:$1048576,MATCH(E397,Articles!D:D,0),7)</f>
        <v/>
      </c>
      <c r="D397" s="28" t="str">
        <f>HYPERLINK(INDEX(Articles!$1:$1048576,MATCH(E397,Articles!D:D,0),24),"Lien")</f>
        <v>Lien</v>
      </c>
      <c r="E397" s="3" t="s">
        <v>1444</v>
      </c>
      <c r="F397" s="18" t="str">
        <f>INDEX(Articles!$1:$1048576,MATCH(E397,Articles!D:D,0),5)</f>
        <v>BBE Ø150 ASSORTIES</v>
      </c>
      <c r="G397" s="18" t="str">
        <f>INDEX(Articles!$1:$1048576,MATCH(E397,Articles!D:D,0),8)</f>
        <v>BOMBE</v>
      </c>
      <c r="H397" s="18" t="str">
        <f>INDEX(Articles!$1:$1048576,MATCH(E397,Articles!D:D,0),9)</f>
        <v>ASSORTIE</v>
      </c>
      <c r="I397" s="8">
        <f>INDEX(Articles!$1:$1048576,MATCH(E397,Articles!D:D,0),10)</f>
        <v>150</v>
      </c>
      <c r="J397" s="18" t="str">
        <f>INDEX(Articles!$1:$1048576,MATCH(E397,Articles!D:D,0),11)</f>
        <v>MULTI EFFETS</v>
      </c>
      <c r="K397" s="18" t="str">
        <f>INDEX(Articles!$1:$1048576,MATCH(E397,Articles!D:D,0),12)</f>
        <v>ASSORTI</v>
      </c>
      <c r="L397" s="8" t="str">
        <f>INDEX(Articles!$1:$1048576,MATCH(E397,Articles!D:D,0),13)</f>
        <v>CN</v>
      </c>
      <c r="M397" s="8" t="str">
        <f>INDEX(Articles!$1:$1048576,MATCH(E397,Articles!D:D,0),14)</f>
        <v>F4</v>
      </c>
      <c r="N397" s="8" t="str">
        <f>INDEX(Articles!$1:$1048576,MATCH(E397,Articles!D:D,0),15)</f>
        <v>1.3G</v>
      </c>
      <c r="O397" s="8" t="str">
        <f>INDEX(Articles!$1:$1048576,MATCH(E397,Articles!D:D,0),16)</f>
        <v>1008-F4-69253207</v>
      </c>
      <c r="P397" s="8">
        <f>INDEX(Articles!$1:$1048576,MATCH(E397,Articles!D:D,0),17)*1000</f>
        <v>1050</v>
      </c>
      <c r="Q397" s="8" t="str">
        <f>INDEX(Articles!$1:$1048576,MATCH(E397,Articles!D:D,0),18)</f>
        <v>4</v>
      </c>
      <c r="R397" s="8">
        <f>INDEX(Articles!$1:$1048576,MATCH(E397,Articles!D:D,0),19)</f>
        <v>150</v>
      </c>
      <c r="S397" s="2" t="str">
        <f>IF(INDEX('Unités CA'!$1:$1048576,MATCH(E397,'Unités CA'!D:D,0),5)=0,"",INDEX('Unités CA'!$1:$1048576,MATCH(E397,'Unités CA'!D:D,0),5))</f>
        <v>0010/CA</v>
      </c>
      <c r="T397" s="2" t="str">
        <f>IF(INDEX('Unités BTE'!$1:$1048576,MATCH(E397,'Unités CA'!D:D,0),5)=0,"",INDEX('Unités BTE'!$1:$1048576,MATCH(E397,'Unités CA'!D:D,0),5))</f>
        <v/>
      </c>
      <c r="U397" s="7">
        <f>IFERROR(INDEX('Prix PRO CA'!$1:$1048576,MATCH(E397,'Prix PRO CA'!D:D,0),10),"")</f>
        <v>220.89</v>
      </c>
      <c r="V397" s="7" t="str">
        <f>IFERROR(INDEX('Prix PRO CA'!$1:$1048576,MATCH(E397,'Prix PRO BTE'!D:D,0),10),"")</f>
        <v/>
      </c>
      <c r="W397" s="7">
        <f>+IFERROR(INDEX('Prix PRO PCS'!$1:$1048576,MATCH(E397,'Prix PRO PCS'!D:D,0),10),"")</f>
        <v>23.46</v>
      </c>
      <c r="X397" s="148" t="str">
        <f t="shared" si="29"/>
        <v>Oui</v>
      </c>
      <c r="Y397" s="24" t="str">
        <f>IFERROR(INDEX(LigneAchat!$1:$1048576,MATCH(E397,LigneAchat!D:D,0),5),"")</f>
        <v/>
      </c>
      <c r="Z397" s="22">
        <f>INDEX(Articles!$1:$1048576,MATCH(E397,Articles!D:D,0),21)</f>
        <v>423</v>
      </c>
      <c r="AA397" s="22">
        <f>+Z397-AB397</f>
        <v>223</v>
      </c>
      <c r="AB397" s="22">
        <f>+INDEX(Articles!$1:$1048576,MATCH(E397,Articles!D:D,0),23)</f>
        <v>200</v>
      </c>
    </row>
    <row r="398" spans="2:28" ht="15.75">
      <c r="B398" s="8" t="str">
        <f>INDEX(Articles!$1:$1048576,MATCH(E398,Articles!D:D,0),6)</f>
        <v>1</v>
      </c>
      <c r="C398" s="8" t="str">
        <f>INDEX(Articles!$1:$1048576,MATCH(E398,Articles!D:D,0),7)</f>
        <v/>
      </c>
      <c r="D398" s="28" t="str">
        <f>HYPERLINK(INDEX(Articles!$1:$1048576,MATCH(E398,Articles!D:D,0),24),"Lien")</f>
        <v>Lien</v>
      </c>
      <c r="E398" s="3" t="s">
        <v>1448</v>
      </c>
      <c r="F398" s="18" t="str">
        <f>INDEX(Articles!$1:$1048576,MATCH(E398,Articles!D:D,0),5)</f>
        <v>BBE Ø150 ASSORTIE M</v>
      </c>
      <c r="G398" s="18" t="str">
        <f>INDEX(Articles!$1:$1048576,MATCH(E398,Articles!D:D,0),8)</f>
        <v>BOMBE</v>
      </c>
      <c r="H398" s="18" t="str">
        <f>INDEX(Articles!$1:$1048576,MATCH(E398,Articles!D:D,0),9)</f>
        <v>ASSORTIE</v>
      </c>
      <c r="I398" s="8">
        <f>INDEX(Articles!$1:$1048576,MATCH(E398,Articles!D:D,0),10)</f>
        <v>150</v>
      </c>
      <c r="J398" s="18" t="str">
        <f>INDEX(Articles!$1:$1048576,MATCH(E398,Articles!D:D,0),11)</f>
        <v>MULTI EFFETS</v>
      </c>
      <c r="K398" s="18" t="str">
        <f>INDEX(Articles!$1:$1048576,MATCH(E398,Articles!D:D,0),12)</f>
        <v>ASSORTI</v>
      </c>
      <c r="L398" s="8" t="str">
        <f>INDEX(Articles!$1:$1048576,MATCH(E398,Articles!D:D,0),13)</f>
        <v>CN</v>
      </c>
      <c r="M398" s="8" t="str">
        <f>INDEX(Articles!$1:$1048576,MATCH(E398,Articles!D:D,0),14)</f>
        <v>F4</v>
      </c>
      <c r="N398" s="8" t="str">
        <f>INDEX(Articles!$1:$1048576,MATCH(E398,Articles!D:D,0),15)</f>
        <v>1.3G</v>
      </c>
      <c r="O398" s="8" t="str">
        <f>INDEX(Articles!$1:$1048576,MATCH(E398,Articles!D:D,0),16)</f>
        <v>1008-F4-69253207</v>
      </c>
      <c r="P398" s="8">
        <f>INDEX(Articles!$1:$1048576,MATCH(E398,Articles!D:D,0),17)*1000</f>
        <v>1050</v>
      </c>
      <c r="Q398" s="8" t="str">
        <f>INDEX(Articles!$1:$1048576,MATCH(E398,Articles!D:D,0),18)</f>
        <v>4</v>
      </c>
      <c r="R398" s="8">
        <f>INDEX(Articles!$1:$1048576,MATCH(E398,Articles!D:D,0),19)</f>
        <v>150</v>
      </c>
      <c r="S398" s="2" t="str">
        <f>IF(INDEX('Unités CA'!$1:$1048576,MATCH(E398,'Unités CA'!D:D,0),5)=0,"",INDEX('Unités CA'!$1:$1048576,MATCH(E398,'Unités CA'!D:D,0),5))</f>
        <v>0010/CA</v>
      </c>
      <c r="T398" s="2" t="str">
        <f>IF(INDEX('Unités BTE'!$1:$1048576,MATCH(E398,'Unités CA'!D:D,0),5)=0,"",INDEX('Unités BTE'!$1:$1048576,MATCH(E398,'Unités CA'!D:D,0),5))</f>
        <v/>
      </c>
      <c r="U398" s="7">
        <f>IFERROR(INDEX('Prix PRO CA'!$1:$1048576,MATCH(E398,'Prix PRO CA'!D:D,0),10),"")</f>
        <v>220.89</v>
      </c>
      <c r="V398" s="7" t="str">
        <f>IFERROR(INDEX('Prix PRO CA'!$1:$1048576,MATCH(E398,'Prix PRO BTE'!D:D,0),10),"")</f>
        <v/>
      </c>
      <c r="W398" s="7">
        <f>+IFERROR(INDEX('Prix PRO PCS'!$1:$1048576,MATCH(E398,'Prix PRO PCS'!D:D,0),10),"")</f>
        <v>23.46</v>
      </c>
      <c r="X398" s="148" t="str">
        <f t="shared" si="29"/>
        <v>Oui</v>
      </c>
      <c r="Y398" s="24" t="str">
        <f>IFERROR(INDEX(LigneAchat!$1:$1048576,MATCH(E398,LigneAchat!D:D,0),5),"")</f>
        <v/>
      </c>
      <c r="Z398" s="22">
        <f>INDEX(Articles!$1:$1048576,MATCH(E398,Articles!D:D,0),21)</f>
        <v>669</v>
      </c>
      <c r="AA398" s="22">
        <f t="shared" ref="AA398:AA439" si="31">+Z398-AB398</f>
        <v>189</v>
      </c>
      <c r="AB398" s="22">
        <f>+INDEX(Articles!$1:$1048576,MATCH(E398,Articles!D:D,0),23)</f>
        <v>480</v>
      </c>
    </row>
    <row r="399" spans="2:28" ht="15.75">
      <c r="B399" s="8" t="str">
        <f>INDEX(Articles!$1:$1048576,MATCH(E399,Articles!D:D,0),6)</f>
        <v>1</v>
      </c>
      <c r="C399" s="8" t="str">
        <f>INDEX(Articles!$1:$1048576,MATCH(E399,Articles!D:D,0),7)</f>
        <v/>
      </c>
      <c r="D399" s="28" t="str">
        <f>HYPERLINK(INDEX(Articles!$1:$1048576,MATCH(E399,Articles!D:D,0),24),"Lien")</f>
        <v>Lien</v>
      </c>
      <c r="E399" s="3" t="s">
        <v>1424</v>
      </c>
      <c r="F399" s="18" t="str">
        <f>INDEX(Articles!$1:$1048576,MATCH(E399,Articles!D:D,0),5)</f>
        <v>BBE Ø150 PIVOINES ASSORTIES</v>
      </c>
      <c r="G399" s="18" t="str">
        <f>INDEX(Articles!$1:$1048576,MATCH(E399,Articles!D:D,0),8)</f>
        <v>BOMBE</v>
      </c>
      <c r="H399" s="18" t="str">
        <f>INDEX(Articles!$1:$1048576,MATCH(E399,Articles!D:D,0),9)</f>
        <v>ASSORTIE</v>
      </c>
      <c r="I399" s="8">
        <f>INDEX(Articles!$1:$1048576,MATCH(E399,Articles!D:D,0),10)</f>
        <v>150</v>
      </c>
      <c r="J399" s="18" t="str">
        <f>INDEX(Articles!$1:$1048576,MATCH(E399,Articles!D:D,0),11)</f>
        <v>PIVOINE</v>
      </c>
      <c r="K399" s="18" t="str">
        <f>INDEX(Articles!$1:$1048576,MATCH(E399,Articles!D:D,0),12)</f>
        <v>ASSORTI</v>
      </c>
      <c r="L399" s="8" t="str">
        <f>INDEX(Articles!$1:$1048576,MATCH(E399,Articles!D:D,0),13)</f>
        <v>CN</v>
      </c>
      <c r="M399" s="8" t="str">
        <f>INDEX(Articles!$1:$1048576,MATCH(E399,Articles!D:D,0),14)</f>
        <v>F4</v>
      </c>
      <c r="N399" s="8" t="str">
        <f>INDEX(Articles!$1:$1048576,MATCH(E399,Articles!D:D,0),15)</f>
        <v>1.3G</v>
      </c>
      <c r="O399" s="8" t="str">
        <f>INDEX(Articles!$1:$1048576,MATCH(E399,Articles!D:D,0),16)</f>
        <v>1008-F4-69253207</v>
      </c>
      <c r="P399" s="8">
        <f>INDEX(Articles!$1:$1048576,MATCH(E399,Articles!D:D,0),17)*1000</f>
        <v>1050</v>
      </c>
      <c r="Q399" s="8" t="str">
        <f>INDEX(Articles!$1:$1048576,MATCH(E399,Articles!D:D,0),18)</f>
        <v>4</v>
      </c>
      <c r="R399" s="8">
        <f>INDEX(Articles!$1:$1048576,MATCH(E399,Articles!D:D,0),19)</f>
        <v>150</v>
      </c>
      <c r="S399" s="2" t="str">
        <f>IF(INDEX('Unités CA'!$1:$1048576,MATCH(E399,'Unités CA'!D:D,0),5)=0,"",INDEX('Unités CA'!$1:$1048576,MATCH(E399,'Unités CA'!D:D,0),5))</f>
        <v>0009/CA</v>
      </c>
      <c r="T399" s="2" t="str">
        <f>IF(INDEX('Unités BTE'!$1:$1048576,MATCH(E399,'Unités CA'!D:D,0),5)=0,"",INDEX('Unités BTE'!$1:$1048576,MATCH(E399,'Unités CA'!D:D,0),5))</f>
        <v/>
      </c>
      <c r="U399" s="7">
        <f>IFERROR(INDEX('Prix PRO CA'!$1:$1048576,MATCH(E399,'Prix PRO CA'!D:D,0),10),"")</f>
        <v>198.8</v>
      </c>
      <c r="V399" s="7" t="str">
        <f>IFERROR(INDEX('Prix PRO CA'!$1:$1048576,MATCH(E399,'Prix PRO BTE'!D:D,0),10),"")</f>
        <v/>
      </c>
      <c r="W399" s="7">
        <f>+IFERROR(INDEX('Prix PRO PCS'!$1:$1048576,MATCH(E399,'Prix PRO PCS'!D:D,0),10),"")</f>
        <v>23.46</v>
      </c>
      <c r="X399" s="148" t="str">
        <f t="shared" si="29"/>
        <v>Oui</v>
      </c>
      <c r="Y399" s="24" t="str">
        <f>IFERROR(INDEX(LigneAchat!$1:$1048576,MATCH(E399,LigneAchat!D:D,0),5),"")</f>
        <v/>
      </c>
      <c r="Z399" s="22">
        <f>INDEX(Articles!$1:$1048576,MATCH(E399,Articles!D:D,0),21)</f>
        <v>414</v>
      </c>
      <c r="AA399" s="22">
        <f t="shared" si="31"/>
        <v>184</v>
      </c>
      <c r="AB399" s="22">
        <f>+INDEX(Articles!$1:$1048576,MATCH(E399,Articles!D:D,0),23)</f>
        <v>230</v>
      </c>
    </row>
    <row r="400" spans="2:28" s="87" customFormat="1" ht="30" customHeight="1">
      <c r="B400" s="2" t="str">
        <f>INDEX(Articles!$1:$1048576,MATCH(E400,Articles!D:D,0),6)</f>
        <v>1</v>
      </c>
      <c r="C400" s="2" t="str">
        <f>INDEX(Articles!$1:$1048576,MATCH(E400,Articles!D:D,0),7)</f>
        <v/>
      </c>
      <c r="D400" s="88" t="str">
        <f>HYPERLINK(INDEX(Articles!$1:$1048576,MATCH(E400,Articles!D:D,0),24),"Lien")</f>
        <v>Lien</v>
      </c>
      <c r="E400" s="92" t="s">
        <v>1811</v>
      </c>
      <c r="F400" s="9" t="str">
        <f>INDEX(Articles!$1:$1048576,MATCH(E400,Articles!D:D,0),5)</f>
        <v>BBE Ø150 PIVOINE BLEUE</v>
      </c>
      <c r="G400" s="9" t="str">
        <f>INDEX(Articles!$1:$1048576,MATCH(E400,Articles!D:D,0),8)</f>
        <v>BOMBE</v>
      </c>
      <c r="H400" s="9" t="str">
        <f>INDEX(Articles!$1:$1048576,MATCH(E400,Articles!D:D,0),9)</f>
        <v>SPHERIQUE</v>
      </c>
      <c r="I400" s="2">
        <f>INDEX(Articles!$1:$1048576,MATCH(E400,Articles!D:D,0),10)</f>
        <v>150</v>
      </c>
      <c r="J400" s="9" t="str">
        <f>INDEX(Articles!$1:$1048576,MATCH(E400,Articles!D:D,0),11)</f>
        <v>PIVOINE</v>
      </c>
      <c r="K400" s="9" t="str">
        <f>INDEX(Articles!$1:$1048576,MATCH(E400,Articles!D:D,0),12)</f>
        <v>BLEU</v>
      </c>
      <c r="L400" s="2" t="str">
        <f>INDEX(Articles!$1:$1048576,MATCH(E400,Articles!D:D,0),13)</f>
        <v>EU</v>
      </c>
      <c r="M400" s="2" t="str">
        <f>INDEX(Articles!$1:$1048576,MATCH(E400,Articles!D:D,0),14)</f>
        <v>F4</v>
      </c>
      <c r="N400" s="2" t="str">
        <f>INDEX(Articles!$1:$1048576,MATCH(E400,Articles!D:D,0),15)</f>
        <v>1.3G</v>
      </c>
      <c r="O400" s="2" t="str">
        <f>INDEX(Articles!$1:$1048576,MATCH(E400,Articles!D:D,0),16)</f>
        <v>0589-F4-0066</v>
      </c>
      <c r="P400" s="2">
        <f>INDEX(Articles!$1:$1048576,MATCH(E400,Articles!D:D,0),17)*1000</f>
        <v>1091</v>
      </c>
      <c r="Q400" s="2" t="str">
        <f>INDEX(Articles!$1:$1048576,MATCH(E400,Articles!D:D,0),18)</f>
        <v>3,5</v>
      </c>
      <c r="R400" s="2">
        <f>INDEX(Articles!$1:$1048576,MATCH(E400,Articles!D:D,0),19)</f>
        <v>150</v>
      </c>
      <c r="S400" s="2" t="str">
        <f>IF(INDEX('Unités CA'!$1:$1048576,MATCH(E400,'Unités CA'!D:D,0),5)=0,"",INDEX('Unités CA'!$1:$1048576,MATCH(E400,'Unités CA'!D:D,0),5))</f>
        <v>0010/CA</v>
      </c>
      <c r="T400" s="2" t="str">
        <f>IF(INDEX('Unités BTE'!$1:$1048576,MATCH(E400,'Unités CA'!D:D,0),5)=0,"",INDEX('Unités BTE'!$1:$1048576,MATCH(E400,'Unités CA'!D:D,0),5))</f>
        <v/>
      </c>
      <c r="U400" s="87">
        <f>IFERROR(INDEX('Prix PRO CA'!$1:$1048576,MATCH(E400,'Prix PRO CA'!D:D,0),10),"")</f>
        <v>394.3</v>
      </c>
      <c r="V400" s="87" t="str">
        <f>IFERROR(INDEX('Prix PRO CA'!$1:$1048576,MATCH(E400,'Prix PRO BTE'!D:D,0),10),"")</f>
        <v/>
      </c>
      <c r="W400" s="87">
        <f>+IFERROR(INDEX('Prix PRO PCS'!$1:$1048576,MATCH(E400,'Prix PRO PCS'!D:D,0),10),"")</f>
        <v>39.43</v>
      </c>
      <c r="X400" s="148" t="str">
        <f t="shared" si="29"/>
        <v>Non</v>
      </c>
      <c r="Y400" s="89">
        <f>IFERROR(INDEX(LigneAchat!$1:$1048576,MATCH(E400,LigneAchat!D:D,0),5),"")</f>
        <v>44301</v>
      </c>
      <c r="Z400" s="90">
        <f>INDEX(Articles!$1:$1048576,MATCH(E400,Articles!D:D,0),21)</f>
        <v>0</v>
      </c>
      <c r="AA400" s="90">
        <f t="shared" ref="AA400:AA422" si="32">+Z400-AB400</f>
        <v>0</v>
      </c>
      <c r="AB400" s="90">
        <f>+INDEX(Articles!$1:$1048576,MATCH(E400,Articles!D:D,0),23)</f>
        <v>0</v>
      </c>
    </row>
    <row r="401" spans="2:28" ht="15.75">
      <c r="B401" s="8" t="str">
        <f>INDEX(Articles!$1:$1048576,MATCH(E401,Articles!D:D,0),6)</f>
        <v>1</v>
      </c>
      <c r="C401" s="8" t="str">
        <f>INDEX(Articles!$1:$1048576,MATCH(E401,Articles!D:D,0),7)</f>
        <v/>
      </c>
      <c r="D401" s="28" t="str">
        <f>HYPERLINK(INDEX(Articles!$1:$1048576,MATCH(E401,Articles!D:D,0),24),"Lien")</f>
        <v>Lien</v>
      </c>
      <c r="E401" s="3" t="s">
        <v>1815</v>
      </c>
      <c r="F401" s="18" t="str">
        <f>INDEX(Articles!$1:$1048576,MATCH(E401,Articles!D:D,0),5)</f>
        <v>BBE Ø150 PIVOINE BLANCHE</v>
      </c>
      <c r="G401" s="18" t="str">
        <f>INDEX(Articles!$1:$1048576,MATCH(E401,Articles!D:D,0),8)</f>
        <v>BOMBE</v>
      </c>
      <c r="H401" s="18" t="str">
        <f>INDEX(Articles!$1:$1048576,MATCH(E401,Articles!D:D,0),9)</f>
        <v>SPHERIQUE</v>
      </c>
      <c r="I401" s="8">
        <f>INDEX(Articles!$1:$1048576,MATCH(E401,Articles!D:D,0),10)</f>
        <v>150</v>
      </c>
      <c r="J401" s="18" t="str">
        <f>INDEX(Articles!$1:$1048576,MATCH(E401,Articles!D:D,0),11)</f>
        <v>PIVOINE</v>
      </c>
      <c r="K401" s="18" t="str">
        <f>INDEX(Articles!$1:$1048576,MATCH(E401,Articles!D:D,0),12)</f>
        <v>BLANC</v>
      </c>
      <c r="L401" s="8" t="str">
        <f>INDEX(Articles!$1:$1048576,MATCH(E401,Articles!D:D,0),13)</f>
        <v>EU</v>
      </c>
      <c r="M401" s="8" t="str">
        <f>INDEX(Articles!$1:$1048576,MATCH(E401,Articles!D:D,0),14)</f>
        <v>F4</v>
      </c>
      <c r="N401" s="8" t="str">
        <f>INDEX(Articles!$1:$1048576,MATCH(E401,Articles!D:D,0),15)</f>
        <v>1.3G</v>
      </c>
      <c r="O401" s="8" t="str">
        <f>INDEX(Articles!$1:$1048576,MATCH(E401,Articles!D:D,0),16)</f>
        <v>0589-F4-0066</v>
      </c>
      <c r="P401" s="8">
        <f>INDEX(Articles!$1:$1048576,MATCH(E401,Articles!D:D,0),17)*1000</f>
        <v>1091</v>
      </c>
      <c r="Q401" s="8" t="str">
        <f>INDEX(Articles!$1:$1048576,MATCH(E401,Articles!D:D,0),18)</f>
        <v>3,5</v>
      </c>
      <c r="R401" s="8">
        <f>INDEX(Articles!$1:$1048576,MATCH(E401,Articles!D:D,0),19)</f>
        <v>150</v>
      </c>
      <c r="S401" s="2" t="str">
        <f>IF(INDEX('Unités CA'!$1:$1048576,MATCH(E401,'Unités CA'!D:D,0),5)=0,"",INDEX('Unités CA'!$1:$1048576,MATCH(E401,'Unités CA'!D:D,0),5))</f>
        <v>0010/CA</v>
      </c>
      <c r="T401" s="2" t="str">
        <f>IF(INDEX('Unités BTE'!$1:$1048576,MATCH(E401,'Unités CA'!D:D,0),5)=0,"",INDEX('Unités BTE'!$1:$1048576,MATCH(E401,'Unités CA'!D:D,0),5))</f>
        <v/>
      </c>
      <c r="U401" s="7">
        <f>IFERROR(INDEX('Prix PRO CA'!$1:$1048576,MATCH(E401,'Prix PRO CA'!D:D,0),10),"")</f>
        <v>394.3</v>
      </c>
      <c r="V401" s="7" t="str">
        <f>IFERROR(INDEX('Prix PRO CA'!$1:$1048576,MATCH(E401,'Prix PRO BTE'!D:D,0),10),"")</f>
        <v/>
      </c>
      <c r="W401" s="7">
        <f>+IFERROR(INDEX('Prix PRO PCS'!$1:$1048576,MATCH(E401,'Prix PRO PCS'!D:D,0),10),"")</f>
        <v>39.43</v>
      </c>
      <c r="X401" s="148" t="str">
        <f t="shared" si="29"/>
        <v>Oui</v>
      </c>
      <c r="Y401" s="24" t="str">
        <f>IFERROR(INDEX(LigneAchat!$1:$1048576,MATCH(E401,LigneAchat!D:D,0),5),"")</f>
        <v/>
      </c>
      <c r="Z401" s="22">
        <f>INDEX(Articles!$1:$1048576,MATCH(E401,Articles!D:D,0),21)</f>
        <v>15</v>
      </c>
      <c r="AA401" s="22">
        <f t="shared" si="32"/>
        <v>15</v>
      </c>
      <c r="AB401" s="22">
        <f>+INDEX(Articles!$1:$1048576,MATCH(E401,Articles!D:D,0),23)</f>
        <v>0</v>
      </c>
    </row>
    <row r="402" spans="2:28" ht="15.75">
      <c r="B402" s="8" t="str">
        <f>INDEX(Articles!$1:$1048576,MATCH(E402,Articles!D:D,0),6)</f>
        <v>1</v>
      </c>
      <c r="C402" s="8" t="str">
        <f>INDEX(Articles!$1:$1048576,MATCH(E402,Articles!D:D,0),7)</f>
        <v/>
      </c>
      <c r="D402" s="28" t="str">
        <f>HYPERLINK(INDEX(Articles!$1:$1048576,MATCH(E402,Articles!D:D,0),24),"Lien")</f>
        <v>Lien</v>
      </c>
      <c r="E402" s="3" t="s">
        <v>1821</v>
      </c>
      <c r="F402" s="18" t="str">
        <f>INDEX(Articles!$1:$1048576,MATCH(E402,Articles!D:D,0),5)</f>
        <v>BBE Ø150 PIVOINE MULTICOLORE</v>
      </c>
      <c r="G402" s="18" t="str">
        <f>INDEX(Articles!$1:$1048576,MATCH(E402,Articles!D:D,0),8)</f>
        <v>BOMBE</v>
      </c>
      <c r="H402" s="18" t="str">
        <f>INDEX(Articles!$1:$1048576,MATCH(E402,Articles!D:D,0),9)</f>
        <v>SPHERIQUE</v>
      </c>
      <c r="I402" s="8">
        <f>INDEX(Articles!$1:$1048576,MATCH(E402,Articles!D:D,0),10)</f>
        <v>150</v>
      </c>
      <c r="J402" s="18" t="str">
        <f>INDEX(Articles!$1:$1048576,MATCH(E402,Articles!D:D,0),11)</f>
        <v>PIVOINE</v>
      </c>
      <c r="K402" s="18" t="str">
        <f>INDEX(Articles!$1:$1048576,MATCH(E402,Articles!D:D,0),12)</f>
        <v>MULTICOLORE</v>
      </c>
      <c r="L402" s="8" t="str">
        <f>INDEX(Articles!$1:$1048576,MATCH(E402,Articles!D:D,0),13)</f>
        <v>EU</v>
      </c>
      <c r="M402" s="8" t="str">
        <f>INDEX(Articles!$1:$1048576,MATCH(E402,Articles!D:D,0),14)</f>
        <v>F4</v>
      </c>
      <c r="N402" s="8" t="str">
        <f>INDEX(Articles!$1:$1048576,MATCH(E402,Articles!D:D,0),15)</f>
        <v>1.3G</v>
      </c>
      <c r="O402" s="8" t="str">
        <f>INDEX(Articles!$1:$1048576,MATCH(E402,Articles!D:D,0),16)</f>
        <v>0589-F4-0066</v>
      </c>
      <c r="P402" s="8">
        <f>INDEX(Articles!$1:$1048576,MATCH(E402,Articles!D:D,0),17)*1000</f>
        <v>1091</v>
      </c>
      <c r="Q402" s="8" t="str">
        <f>INDEX(Articles!$1:$1048576,MATCH(E402,Articles!D:D,0),18)</f>
        <v>3,5</v>
      </c>
      <c r="R402" s="8">
        <f>INDEX(Articles!$1:$1048576,MATCH(E402,Articles!D:D,0),19)</f>
        <v>150</v>
      </c>
      <c r="S402" s="2" t="str">
        <f>IF(INDEX('Unités CA'!$1:$1048576,MATCH(E402,'Unités CA'!D:D,0),5)=0,"",INDEX('Unités CA'!$1:$1048576,MATCH(E402,'Unités CA'!D:D,0),5))</f>
        <v>0010/CA</v>
      </c>
      <c r="T402" s="2" t="str">
        <f>IF(INDEX('Unités BTE'!$1:$1048576,MATCH(E402,'Unités CA'!D:D,0),5)=0,"",INDEX('Unités BTE'!$1:$1048576,MATCH(E402,'Unités CA'!D:D,0),5))</f>
        <v/>
      </c>
      <c r="U402" s="7">
        <f>IFERROR(INDEX('Prix PRO CA'!$1:$1048576,MATCH(E402,'Prix PRO CA'!D:D,0),10),"")</f>
        <v>394.3</v>
      </c>
      <c r="V402" s="7" t="str">
        <f>IFERROR(INDEX('Prix PRO CA'!$1:$1048576,MATCH(E402,'Prix PRO BTE'!D:D,0),10),"")</f>
        <v/>
      </c>
      <c r="W402" s="7">
        <f>+IFERROR(INDEX('Prix PRO PCS'!$1:$1048576,MATCH(E402,'Prix PRO PCS'!D:D,0),10),"")</f>
        <v>39.43</v>
      </c>
      <c r="X402" s="148" t="str">
        <f t="shared" si="29"/>
        <v>Inf à 10</v>
      </c>
      <c r="Y402" s="24">
        <f>IFERROR(INDEX(LigneAchat!$1:$1048576,MATCH(E402,LigneAchat!D:D,0),5),"")</f>
        <v>44301</v>
      </c>
      <c r="Z402" s="22">
        <f>INDEX(Articles!$1:$1048576,MATCH(E402,Articles!D:D,0),21)</f>
        <v>3</v>
      </c>
      <c r="AA402" s="22">
        <f t="shared" si="32"/>
        <v>3</v>
      </c>
      <c r="AB402" s="22">
        <f>+INDEX(Articles!$1:$1048576,MATCH(E402,Articles!D:D,0),23)</f>
        <v>0</v>
      </c>
    </row>
    <row r="403" spans="2:28" ht="15.75">
      <c r="B403" s="8" t="str">
        <f>INDEX(Articles!$1:$1048576,MATCH(E403,Articles!D:D,0),6)</f>
        <v>1</v>
      </c>
      <c r="C403" s="8" t="str">
        <f>INDEX(Articles!$1:$1048576,MATCH(E403,Articles!D:D,0),7)</f>
        <v/>
      </c>
      <c r="D403" s="28" t="str">
        <f>HYPERLINK(INDEX(Articles!$1:$1048576,MATCH(E403,Articles!D:D,0),24),"Lien")</f>
        <v>Lien</v>
      </c>
      <c r="E403" s="3" t="s">
        <v>1827</v>
      </c>
      <c r="F403" s="18" t="str">
        <f>INDEX(Articles!$1:$1048576,MATCH(E403,Articles!D:D,0),5)</f>
        <v>BBE Ø150 PIVOINE ROUGE</v>
      </c>
      <c r="G403" s="18" t="str">
        <f>INDEX(Articles!$1:$1048576,MATCH(E403,Articles!D:D,0),8)</f>
        <v>BOMBE</v>
      </c>
      <c r="H403" s="18" t="str">
        <f>INDEX(Articles!$1:$1048576,MATCH(E403,Articles!D:D,0),9)</f>
        <v>SPHERIQUE</v>
      </c>
      <c r="I403" s="8">
        <f>INDEX(Articles!$1:$1048576,MATCH(E403,Articles!D:D,0),10)</f>
        <v>150</v>
      </c>
      <c r="J403" s="18" t="str">
        <f>INDEX(Articles!$1:$1048576,MATCH(E403,Articles!D:D,0),11)</f>
        <v>PIVOINE</v>
      </c>
      <c r="K403" s="18" t="str">
        <f>INDEX(Articles!$1:$1048576,MATCH(E403,Articles!D:D,0),12)</f>
        <v>ROUGE</v>
      </c>
      <c r="L403" s="8" t="str">
        <f>INDEX(Articles!$1:$1048576,MATCH(E403,Articles!D:D,0),13)</f>
        <v>EU</v>
      </c>
      <c r="M403" s="8" t="str">
        <f>INDEX(Articles!$1:$1048576,MATCH(E403,Articles!D:D,0),14)</f>
        <v>F4</v>
      </c>
      <c r="N403" s="8" t="str">
        <f>INDEX(Articles!$1:$1048576,MATCH(E403,Articles!D:D,0),15)</f>
        <v>1.3G</v>
      </c>
      <c r="O403" s="8" t="str">
        <f>INDEX(Articles!$1:$1048576,MATCH(E403,Articles!D:D,0),16)</f>
        <v>0589-F4-0066</v>
      </c>
      <c r="P403" s="8">
        <f>INDEX(Articles!$1:$1048576,MATCH(E403,Articles!D:D,0),17)*1000</f>
        <v>1091</v>
      </c>
      <c r="Q403" s="8" t="str">
        <f>INDEX(Articles!$1:$1048576,MATCH(E403,Articles!D:D,0),18)</f>
        <v>3,5</v>
      </c>
      <c r="R403" s="8">
        <f>INDEX(Articles!$1:$1048576,MATCH(E403,Articles!D:D,0),19)</f>
        <v>150</v>
      </c>
      <c r="S403" s="2" t="str">
        <f>IF(INDEX('Unités CA'!$1:$1048576,MATCH(E403,'Unités CA'!D:D,0),5)=0,"",INDEX('Unités CA'!$1:$1048576,MATCH(E403,'Unités CA'!D:D,0),5))</f>
        <v>0010/CA</v>
      </c>
      <c r="T403" s="2" t="str">
        <f>IF(INDEX('Unités BTE'!$1:$1048576,MATCH(E403,'Unités CA'!D:D,0),5)=0,"",INDEX('Unités BTE'!$1:$1048576,MATCH(E403,'Unités CA'!D:D,0),5))</f>
        <v/>
      </c>
      <c r="U403" s="7">
        <f>IFERROR(INDEX('Prix PRO CA'!$1:$1048576,MATCH(E403,'Prix PRO CA'!D:D,0),10),"")</f>
        <v>427.2</v>
      </c>
      <c r="V403" s="7" t="str">
        <f>IFERROR(INDEX('Prix PRO CA'!$1:$1048576,MATCH(E403,'Prix PRO BTE'!D:D,0),10),"")</f>
        <v/>
      </c>
      <c r="W403" s="7">
        <f>+IFERROR(INDEX('Prix PRO PCS'!$1:$1048576,MATCH(E403,'Prix PRO PCS'!D:D,0),10),"")</f>
        <v>47.24</v>
      </c>
      <c r="X403" s="148" t="str">
        <f t="shared" si="29"/>
        <v>Oui</v>
      </c>
      <c r="Y403" s="24" t="str">
        <f>IFERROR(INDEX(LigneAchat!$1:$1048576,MATCH(E403,LigneAchat!D:D,0),5),"")</f>
        <v/>
      </c>
      <c r="Z403" s="22">
        <f>INDEX(Articles!$1:$1048576,MATCH(E403,Articles!D:D,0),21)</f>
        <v>11</v>
      </c>
      <c r="AA403" s="22">
        <f t="shared" si="32"/>
        <v>11</v>
      </c>
      <c r="AB403" s="22">
        <f>+INDEX(Articles!$1:$1048576,MATCH(E403,Articles!D:D,0),23)</f>
        <v>0</v>
      </c>
    </row>
    <row r="404" spans="2:28" ht="15.75">
      <c r="B404" s="8" t="str">
        <f>INDEX(Articles!$1:$1048576,MATCH(E404,Articles!D:D,0),6)</f>
        <v>1</v>
      </c>
      <c r="C404" s="8" t="str">
        <f>INDEX(Articles!$1:$1048576,MATCH(E404,Articles!D:D,0),7)</f>
        <v/>
      </c>
      <c r="D404" s="28" t="str">
        <f>HYPERLINK(INDEX(Articles!$1:$1048576,MATCH(E404,Articles!D:D,0),24),"Lien")</f>
        <v>Lien</v>
      </c>
      <c r="E404" s="3" t="s">
        <v>1836</v>
      </c>
      <c r="F404" s="18" t="str">
        <f>INDEX(Articles!$1:$1048576,MATCH(E404,Articles!D:D,0),5)</f>
        <v>BBE Ø150 PIVOINE VERTE</v>
      </c>
      <c r="G404" s="18" t="str">
        <f>INDEX(Articles!$1:$1048576,MATCH(E404,Articles!D:D,0),8)</f>
        <v>BOMBE</v>
      </c>
      <c r="H404" s="18" t="str">
        <f>INDEX(Articles!$1:$1048576,MATCH(E404,Articles!D:D,0),9)</f>
        <v>SPHERIQUE</v>
      </c>
      <c r="I404" s="8">
        <f>INDEX(Articles!$1:$1048576,MATCH(E404,Articles!D:D,0),10)</f>
        <v>150</v>
      </c>
      <c r="J404" s="18" t="str">
        <f>INDEX(Articles!$1:$1048576,MATCH(E404,Articles!D:D,0),11)</f>
        <v>PIVOINE</v>
      </c>
      <c r="K404" s="18" t="str">
        <f>INDEX(Articles!$1:$1048576,MATCH(E404,Articles!D:D,0),12)</f>
        <v>VERT</v>
      </c>
      <c r="L404" s="8" t="str">
        <f>INDEX(Articles!$1:$1048576,MATCH(E404,Articles!D:D,0),13)</f>
        <v>EU</v>
      </c>
      <c r="M404" s="8" t="str">
        <f>INDEX(Articles!$1:$1048576,MATCH(E404,Articles!D:D,0),14)</f>
        <v>F4</v>
      </c>
      <c r="N404" s="8" t="str">
        <f>INDEX(Articles!$1:$1048576,MATCH(E404,Articles!D:D,0),15)</f>
        <v>1.3G</v>
      </c>
      <c r="O404" s="8" t="str">
        <f>INDEX(Articles!$1:$1048576,MATCH(E404,Articles!D:D,0),16)</f>
        <v>0589-F4-0066</v>
      </c>
      <c r="P404" s="8">
        <f>INDEX(Articles!$1:$1048576,MATCH(E404,Articles!D:D,0),17)*1000</f>
        <v>1091</v>
      </c>
      <c r="Q404" s="8" t="str">
        <f>INDEX(Articles!$1:$1048576,MATCH(E404,Articles!D:D,0),18)</f>
        <v>3,5</v>
      </c>
      <c r="R404" s="8">
        <f>INDEX(Articles!$1:$1048576,MATCH(E404,Articles!D:D,0),19)</f>
        <v>150</v>
      </c>
      <c r="S404" s="2" t="str">
        <f>IF(INDEX('Unités CA'!$1:$1048576,MATCH(E404,'Unités CA'!D:D,0),5)=0,"",INDEX('Unités CA'!$1:$1048576,MATCH(E404,'Unités CA'!D:D,0),5))</f>
        <v>0010/CA</v>
      </c>
      <c r="T404" s="2" t="str">
        <f>IF(INDEX('Unités BTE'!$1:$1048576,MATCH(E404,'Unités CA'!D:D,0),5)=0,"",INDEX('Unités BTE'!$1:$1048576,MATCH(E404,'Unités CA'!D:D,0),5))</f>
        <v/>
      </c>
      <c r="U404" s="7">
        <f>IFERROR(INDEX('Prix PRO CA'!$1:$1048576,MATCH(E404,'Prix PRO CA'!D:D,0),10),"")</f>
        <v>472.4</v>
      </c>
      <c r="V404" s="7" t="str">
        <f>IFERROR(INDEX('Prix PRO CA'!$1:$1048576,MATCH(E404,'Prix PRO BTE'!D:D,0),10),"")</f>
        <v/>
      </c>
      <c r="W404" s="7">
        <f>+IFERROR(INDEX('Prix PRO PCS'!$1:$1048576,MATCH(E404,'Prix PRO PCS'!D:D,0),10),"")</f>
        <v>47.24</v>
      </c>
      <c r="X404" s="148" t="str">
        <f t="shared" si="29"/>
        <v>Inf à 10</v>
      </c>
      <c r="Y404" s="24">
        <f>IFERROR(INDEX(LigneAchat!$1:$1048576,MATCH(E404,LigneAchat!D:D,0),5),"")</f>
        <v>44301</v>
      </c>
      <c r="Z404" s="22">
        <f>INDEX(Articles!$1:$1048576,MATCH(E404,Articles!D:D,0),21)</f>
        <v>1</v>
      </c>
      <c r="AA404" s="22">
        <f t="shared" si="32"/>
        <v>1</v>
      </c>
      <c r="AB404" s="22">
        <f>+INDEX(Articles!$1:$1048576,MATCH(E404,Articles!D:D,0),23)</f>
        <v>0</v>
      </c>
    </row>
    <row r="405" spans="2:28" ht="15.75">
      <c r="B405" s="8" t="str">
        <f>INDEX(Articles!$1:$1048576,MATCH(E405,Articles!D:D,0),6)</f>
        <v>1</v>
      </c>
      <c r="C405" s="8" t="str">
        <f>INDEX(Articles!$1:$1048576,MATCH(E405,Articles!D:D,0),7)</f>
        <v/>
      </c>
      <c r="D405" s="28" t="str">
        <f>HYPERLINK(INDEX(Articles!$1:$1048576,MATCH(E405,Articles!D:D,0),24),"Lien")</f>
        <v>Lien</v>
      </c>
      <c r="E405" s="4" t="s">
        <v>1687</v>
      </c>
      <c r="F405" s="18" t="str">
        <f>INDEX(Articles!$1:$1048576,MATCH(E405,Articles!D:D,0),5)</f>
        <v>BBE Ø150 KAMURO + TC KAMURO</v>
      </c>
      <c r="G405" s="18" t="str">
        <f>INDEX(Articles!$1:$1048576,MATCH(E405,Articles!D:D,0),8)</f>
        <v>BOMBE</v>
      </c>
      <c r="H405" s="18" t="str">
        <f>INDEX(Articles!$1:$1048576,MATCH(E405,Articles!D:D,0),9)</f>
        <v>SPHERIQUE</v>
      </c>
      <c r="I405" s="8">
        <f>INDEX(Articles!$1:$1048576,MATCH(E405,Articles!D:D,0),10)</f>
        <v>150</v>
      </c>
      <c r="J405" s="18" t="str">
        <f>INDEX(Articles!$1:$1048576,MATCH(E405,Articles!D:D,0),11)</f>
        <v>PLEUREUR</v>
      </c>
      <c r="K405" s="18" t="str">
        <f>INDEX(Articles!$1:$1048576,MATCH(E405,Articles!D:D,0),12)</f>
        <v>KAMURO</v>
      </c>
      <c r="L405" s="8" t="str">
        <f>INDEX(Articles!$1:$1048576,MATCH(E405,Articles!D:D,0),13)</f>
        <v>EU</v>
      </c>
      <c r="M405" s="8" t="str">
        <f>INDEX(Articles!$1:$1048576,MATCH(E405,Articles!D:D,0),14)</f>
        <v>F4</v>
      </c>
      <c r="N405" s="8" t="str">
        <f>INDEX(Articles!$1:$1048576,MATCH(E405,Articles!D:D,0),15)</f>
        <v>1.3G</v>
      </c>
      <c r="O405" s="8" t="str">
        <f>INDEX(Articles!$1:$1048576,MATCH(E405,Articles!D:D,0),16)</f>
        <v>0163-F4-1216</v>
      </c>
      <c r="P405" s="8">
        <f>INDEX(Articles!$1:$1048576,MATCH(E405,Articles!D:D,0),17)*1000</f>
        <v>1535</v>
      </c>
      <c r="Q405" s="8" t="str">
        <f>INDEX(Articles!$1:$1048576,MATCH(E405,Articles!D:D,0),18)</f>
        <v>4,3</v>
      </c>
      <c r="R405" s="8">
        <f>INDEX(Articles!$1:$1048576,MATCH(E405,Articles!D:D,0),19)</f>
        <v>150</v>
      </c>
      <c r="S405" s="2" t="str">
        <f>IF(INDEX('Unités CA'!$1:$1048576,MATCH(E405,'Unités CA'!D:D,0),5)=0,"",INDEX('Unités CA'!$1:$1048576,MATCH(E405,'Unités CA'!D:D,0),5))</f>
        <v>0006/CA</v>
      </c>
      <c r="T405" s="2" t="str">
        <f>IF(INDEX('Unités BTE'!$1:$1048576,MATCH(E405,'Unités CA'!D:D,0),5)=0,"",INDEX('Unités BTE'!$1:$1048576,MATCH(E405,'Unités CA'!D:D,0),5))</f>
        <v/>
      </c>
      <c r="U405" s="7">
        <f>IFERROR(INDEX('Prix PRO CA'!$1:$1048576,MATCH(E405,'Prix PRO CA'!D:D,0),10),"")</f>
        <v>395.4</v>
      </c>
      <c r="V405" s="7" t="str">
        <f>IFERROR(INDEX('Prix PRO CA'!$1:$1048576,MATCH(E405,'Prix PRO BTE'!D:D,0),10),"")</f>
        <v/>
      </c>
      <c r="W405" s="7">
        <f>+IFERROR(INDEX('Prix PRO PCS'!$1:$1048576,MATCH(E405,'Prix PRO PCS'!D:D,0),10),"")</f>
        <v>65.900000000000006</v>
      </c>
      <c r="X405" s="148" t="str">
        <f t="shared" si="29"/>
        <v>Inf à 10</v>
      </c>
      <c r="Y405" s="24">
        <f>IFERROR(INDEX(LigneAchat!$1:$1048576,MATCH(E405,LigneAchat!D:D,0),5),"")</f>
        <v>44301</v>
      </c>
      <c r="Z405" s="22">
        <f>INDEX(Articles!$1:$1048576,MATCH(E405,Articles!D:D,0),21)</f>
        <v>11</v>
      </c>
      <c r="AA405" s="22">
        <f t="shared" si="32"/>
        <v>5</v>
      </c>
      <c r="AB405" s="22">
        <f>+INDEX(Articles!$1:$1048576,MATCH(E405,Articles!D:D,0),23)</f>
        <v>6</v>
      </c>
    </row>
    <row r="406" spans="2:28" ht="15.75">
      <c r="B406" s="8" t="str">
        <f>INDEX(Articles!$1:$1048576,MATCH(E406,Articles!D:D,0),6)</f>
        <v>1</v>
      </c>
      <c r="C406" s="8" t="str">
        <f>INDEX(Articles!$1:$1048576,MATCH(E406,Articles!D:D,0),7)</f>
        <v/>
      </c>
      <c r="D406" s="28" t="str">
        <f>HYPERLINK(INDEX(Articles!$1:$1048576,MATCH(E406,Articles!D:D,0),24),"Lien")</f>
        <v>Lien</v>
      </c>
      <c r="E406" s="3" t="s">
        <v>1690</v>
      </c>
      <c r="F406" s="18" t="str">
        <f>INDEX(Articles!$1:$1048576,MATCH(E406,Articles!D:D,0),5)</f>
        <v>BBE Ø150 KAMURO À VIOLET + TC KAMURO</v>
      </c>
      <c r="G406" s="18" t="str">
        <f>INDEX(Articles!$1:$1048576,MATCH(E406,Articles!D:D,0),8)</f>
        <v>BOMBE</v>
      </c>
      <c r="H406" s="18" t="str">
        <f>INDEX(Articles!$1:$1048576,MATCH(E406,Articles!D:D,0),9)</f>
        <v>SPHERIQUE</v>
      </c>
      <c r="I406" s="8">
        <f>INDEX(Articles!$1:$1048576,MATCH(E406,Articles!D:D,0),10)</f>
        <v>150</v>
      </c>
      <c r="J406" s="18" t="str">
        <f>INDEX(Articles!$1:$1048576,MATCH(E406,Articles!D:D,0),11)</f>
        <v>PLEUREUR</v>
      </c>
      <c r="K406" s="18" t="str">
        <f>INDEX(Articles!$1:$1048576,MATCH(E406,Articles!D:D,0),12)</f>
        <v>KAMURO</v>
      </c>
      <c r="L406" s="8" t="str">
        <f>INDEX(Articles!$1:$1048576,MATCH(E406,Articles!D:D,0),13)</f>
        <v>EU</v>
      </c>
      <c r="M406" s="8" t="str">
        <f>INDEX(Articles!$1:$1048576,MATCH(E406,Articles!D:D,0),14)</f>
        <v>F4</v>
      </c>
      <c r="N406" s="8" t="str">
        <f>INDEX(Articles!$1:$1048576,MATCH(E406,Articles!D:D,0),15)</f>
        <v>1.3G</v>
      </c>
      <c r="O406" s="8" t="str">
        <f>INDEX(Articles!$1:$1048576,MATCH(E406,Articles!D:D,0),16)</f>
        <v>0163-F4-1216</v>
      </c>
      <c r="P406" s="8">
        <f>INDEX(Articles!$1:$1048576,MATCH(E406,Articles!D:D,0),17)*1000</f>
        <v>1535</v>
      </c>
      <c r="Q406" s="8" t="str">
        <f>INDEX(Articles!$1:$1048576,MATCH(E406,Articles!D:D,0),18)</f>
        <v>4,3</v>
      </c>
      <c r="R406" s="8">
        <f>INDEX(Articles!$1:$1048576,MATCH(E406,Articles!D:D,0),19)</f>
        <v>150</v>
      </c>
      <c r="S406" s="2" t="str">
        <f>IF(INDEX('Unités CA'!$1:$1048576,MATCH(E406,'Unités CA'!D:D,0),5)=0,"",INDEX('Unités CA'!$1:$1048576,MATCH(E406,'Unités CA'!D:D,0),5))</f>
        <v>0006/CA</v>
      </c>
      <c r="T406" s="2" t="str">
        <f>IF(INDEX('Unités BTE'!$1:$1048576,MATCH(E406,'Unités CA'!D:D,0),5)=0,"",INDEX('Unités BTE'!$1:$1048576,MATCH(E406,'Unités CA'!D:D,0),5))</f>
        <v/>
      </c>
      <c r="U406" s="7" t="str">
        <f>IFERROR(INDEX('Prix PRO CA'!$1:$1048576,MATCH(E406,'Prix PRO CA'!D:D,0),10),"")</f>
        <v/>
      </c>
      <c r="V406" s="7" t="str">
        <f>IFERROR(INDEX('Prix PRO CA'!$1:$1048576,MATCH(E406,'Prix PRO BTE'!D:D,0),10),"")</f>
        <v/>
      </c>
      <c r="W406" s="7">
        <f>+IFERROR(INDEX('Prix PRO PCS'!$1:$1048576,MATCH(E406,'Prix PRO PCS'!D:D,0),10),"")</f>
        <v>72.39</v>
      </c>
      <c r="X406" s="148" t="str">
        <f t="shared" si="29"/>
        <v>Oui</v>
      </c>
      <c r="Y406" s="24" t="str">
        <f>IFERROR(INDEX(LigneAchat!$1:$1048576,MATCH(E406,LigneAchat!D:D,0),5),"")</f>
        <v/>
      </c>
      <c r="Z406" s="22">
        <f>INDEX(Articles!$1:$1048576,MATCH(E406,Articles!D:D,0),21)</f>
        <v>13</v>
      </c>
      <c r="AA406" s="22">
        <f t="shared" si="32"/>
        <v>13</v>
      </c>
      <c r="AB406" s="22">
        <f>+INDEX(Articles!$1:$1048576,MATCH(E406,Articles!D:D,0),23)</f>
        <v>0</v>
      </c>
    </row>
    <row r="407" spans="2:28" ht="15.75">
      <c r="B407" s="8" t="str">
        <f>INDEX(Articles!$1:$1048576,MATCH(E407,Articles!D:D,0),6)</f>
        <v>1</v>
      </c>
      <c r="C407" s="8" t="str">
        <f>INDEX(Articles!$1:$1048576,MATCH(E407,Articles!D:D,0),7)</f>
        <v/>
      </c>
      <c r="D407" s="28" t="str">
        <f>HYPERLINK(INDEX(Articles!$1:$1048576,MATCH(E407,Articles!D:D,0),24),"Lien")</f>
        <v>Lien</v>
      </c>
      <c r="E407" s="3" t="s">
        <v>1736</v>
      </c>
      <c r="F407" s="18" t="str">
        <f>INDEX(Articles!$1:$1048576,MATCH(E407,Articles!D:D,0),5)</f>
        <v>BBE Ø150 PLUIE ARGENT</v>
      </c>
      <c r="G407" s="18" t="str">
        <f>INDEX(Articles!$1:$1048576,MATCH(E407,Articles!D:D,0),8)</f>
        <v>BOMBE</v>
      </c>
      <c r="H407" s="18" t="str">
        <f>INDEX(Articles!$1:$1048576,MATCH(E407,Articles!D:D,0),9)</f>
        <v>SPHERIQUE</v>
      </c>
      <c r="I407" s="8">
        <f>INDEX(Articles!$1:$1048576,MATCH(E407,Articles!D:D,0),10)</f>
        <v>150</v>
      </c>
      <c r="J407" s="18" t="str">
        <f>INDEX(Articles!$1:$1048576,MATCH(E407,Articles!D:D,0),11)</f>
        <v>PLEUREUR</v>
      </c>
      <c r="K407" s="18" t="str">
        <f>INDEX(Articles!$1:$1048576,MATCH(E407,Articles!D:D,0),12)</f>
        <v>ARGENT</v>
      </c>
      <c r="L407" s="8" t="str">
        <f>INDEX(Articles!$1:$1048576,MATCH(E407,Articles!D:D,0),13)</f>
        <v>EU</v>
      </c>
      <c r="M407" s="8" t="str">
        <f>INDEX(Articles!$1:$1048576,MATCH(E407,Articles!D:D,0),14)</f>
        <v>F4</v>
      </c>
      <c r="N407" s="8" t="str">
        <f>INDEX(Articles!$1:$1048576,MATCH(E407,Articles!D:D,0),15)</f>
        <v>1.3G</v>
      </c>
      <c r="O407" s="8" t="str">
        <f>INDEX(Articles!$1:$1048576,MATCH(E407,Articles!D:D,0),16)</f>
        <v>1395-F4-0617/2013</v>
      </c>
      <c r="P407" s="8">
        <f>INDEX(Articles!$1:$1048576,MATCH(E407,Articles!D:D,0),17)*1000</f>
        <v>1192</v>
      </c>
      <c r="Q407" s="8" t="str">
        <f>INDEX(Articles!$1:$1048576,MATCH(E407,Articles!D:D,0),18)</f>
        <v>3,8</v>
      </c>
      <c r="R407" s="8">
        <f>INDEX(Articles!$1:$1048576,MATCH(E407,Articles!D:D,0),19)</f>
        <v>150</v>
      </c>
      <c r="S407" s="2" t="str">
        <f>IF(INDEX('Unités CA'!$1:$1048576,MATCH(E407,'Unités CA'!D:D,0),5)=0,"",INDEX('Unités CA'!$1:$1048576,MATCH(E407,'Unités CA'!D:D,0),5))</f>
        <v>0020/CA</v>
      </c>
      <c r="T407" s="2" t="str">
        <f>IF(INDEX('Unités BTE'!$1:$1048576,MATCH(E407,'Unités CA'!D:D,0),5)=0,"",INDEX('Unités BTE'!$1:$1048576,MATCH(E407,'Unités CA'!D:D,0),5))</f>
        <v/>
      </c>
      <c r="U407" s="7">
        <f>IFERROR(INDEX('Prix PRO CA'!$1:$1048576,MATCH(E407,'Prix PRO CA'!D:D,0),10),"")</f>
        <v>1190</v>
      </c>
      <c r="V407" s="7" t="str">
        <f>IFERROR(INDEX('Prix PRO CA'!$1:$1048576,MATCH(E407,'Prix PRO BTE'!D:D,0),10),"")</f>
        <v/>
      </c>
      <c r="W407" s="7">
        <f>+IFERROR(INDEX('Prix PRO PCS'!$1:$1048576,MATCH(E407,'Prix PRO PCS'!D:D,0),10),"")</f>
        <v>59.05</v>
      </c>
      <c r="X407" s="148" t="str">
        <f t="shared" si="29"/>
        <v>Non</v>
      </c>
      <c r="Y407" s="24">
        <f>IFERROR(INDEX(LigneAchat!$1:$1048576,MATCH(E407,LigneAchat!D:D,0),5),"")</f>
        <v>44287</v>
      </c>
      <c r="Z407" s="22">
        <f>INDEX(Articles!$1:$1048576,MATCH(E407,Articles!D:D,0),21)</f>
        <v>142</v>
      </c>
      <c r="AA407" s="22">
        <f t="shared" si="32"/>
        <v>0</v>
      </c>
      <c r="AB407" s="22">
        <f>+INDEX(Articles!$1:$1048576,MATCH(E407,Articles!D:D,0),23)</f>
        <v>142</v>
      </c>
    </row>
    <row r="408" spans="2:28" ht="15.75">
      <c r="B408" s="8" t="str">
        <f>INDEX(Articles!$1:$1048576,MATCH(E408,Articles!D:D,0),6)</f>
        <v>1</v>
      </c>
      <c r="C408" s="8" t="str">
        <f>INDEX(Articles!$1:$1048576,MATCH(E408,Articles!D:D,0),7)</f>
        <v/>
      </c>
      <c r="D408" s="28" t="str">
        <f>HYPERLINK(INDEX(Articles!$1:$1048576,MATCH(E408,Articles!D:D,0),24),"Lien")</f>
        <v>Lien</v>
      </c>
      <c r="E408" s="3" t="s">
        <v>1818</v>
      </c>
      <c r="F408" s="18" t="str">
        <f>INDEX(Articles!$1:$1048576,MATCH(E408,Articles!D:D,0),5)</f>
        <v>BBE Ø150 SAULE PLEUREUR PLATINE</v>
      </c>
      <c r="G408" s="18" t="str">
        <f>INDEX(Articles!$1:$1048576,MATCH(E408,Articles!D:D,0),8)</f>
        <v>BOMBE</v>
      </c>
      <c r="H408" s="18" t="str">
        <f>INDEX(Articles!$1:$1048576,MATCH(E408,Articles!D:D,0),9)</f>
        <v>SPHERIQUE</v>
      </c>
      <c r="I408" s="8">
        <f>INDEX(Articles!$1:$1048576,MATCH(E408,Articles!D:D,0),10)</f>
        <v>150</v>
      </c>
      <c r="J408" s="18" t="str">
        <f>INDEX(Articles!$1:$1048576,MATCH(E408,Articles!D:D,0),11)</f>
        <v>PLEUREUR</v>
      </c>
      <c r="K408" s="18" t="str">
        <f>INDEX(Articles!$1:$1048576,MATCH(E408,Articles!D:D,0),12)</f>
        <v>KAMURO</v>
      </c>
      <c r="L408" s="8" t="str">
        <f>INDEX(Articles!$1:$1048576,MATCH(E408,Articles!D:D,0),13)</f>
        <v>EU</v>
      </c>
      <c r="M408" s="8" t="str">
        <f>INDEX(Articles!$1:$1048576,MATCH(E408,Articles!D:D,0),14)</f>
        <v>F4</v>
      </c>
      <c r="N408" s="8" t="str">
        <f>INDEX(Articles!$1:$1048576,MATCH(E408,Articles!D:D,0),15)</f>
        <v>1.3G</v>
      </c>
      <c r="O408" s="8" t="str">
        <f>INDEX(Articles!$1:$1048576,MATCH(E408,Articles!D:D,0),16)</f>
        <v>0589-F4-0066</v>
      </c>
      <c r="P408" s="8">
        <f>INDEX(Articles!$1:$1048576,MATCH(E408,Articles!D:D,0),17)*1000</f>
        <v>1081</v>
      </c>
      <c r="Q408" s="8" t="str">
        <f>INDEX(Articles!$1:$1048576,MATCH(E408,Articles!D:D,0),18)</f>
        <v>3,5</v>
      </c>
      <c r="R408" s="8">
        <f>INDEX(Articles!$1:$1048576,MATCH(E408,Articles!D:D,0),19)</f>
        <v>150</v>
      </c>
      <c r="S408" s="2" t="str">
        <f>IF(INDEX('Unités CA'!$1:$1048576,MATCH(E408,'Unités CA'!D:D,0),5)=0,"",INDEX('Unités CA'!$1:$1048576,MATCH(E408,'Unités CA'!D:D,0),5))</f>
        <v>0010/CA</v>
      </c>
      <c r="T408" s="2" t="str">
        <f>IF(INDEX('Unités BTE'!$1:$1048576,MATCH(E408,'Unités CA'!D:D,0),5)=0,"",INDEX('Unités BTE'!$1:$1048576,MATCH(E408,'Unités CA'!D:D,0),5))</f>
        <v/>
      </c>
      <c r="U408" s="7" t="str">
        <f>IFERROR(INDEX('Prix PRO CA'!$1:$1048576,MATCH(E408,'Prix PRO CA'!D:D,0),10),"")</f>
        <v/>
      </c>
      <c r="V408" s="7" t="str">
        <f>IFERROR(INDEX('Prix PRO CA'!$1:$1048576,MATCH(E408,'Prix PRO BTE'!D:D,0),10),"")</f>
        <v/>
      </c>
      <c r="W408" s="7">
        <f>+IFERROR(INDEX('Prix PRO PCS'!$1:$1048576,MATCH(E408,'Prix PRO PCS'!D:D,0),10),"")</f>
        <v>39.43</v>
      </c>
      <c r="X408" s="148" t="str">
        <f t="shared" si="29"/>
        <v>Oui</v>
      </c>
      <c r="Y408" s="24">
        <f>IFERROR(INDEX(LigneAchat!$1:$1048576,MATCH(E408,LigneAchat!D:D,0),5),"")</f>
        <v>44301</v>
      </c>
      <c r="Z408" s="22">
        <f>INDEX(Articles!$1:$1048576,MATCH(E408,Articles!D:D,0),21)</f>
        <v>11</v>
      </c>
      <c r="AA408" s="22">
        <f t="shared" si="32"/>
        <v>11</v>
      </c>
      <c r="AB408" s="22">
        <f>+INDEX(Articles!$1:$1048576,MATCH(E408,Articles!D:D,0),23)</f>
        <v>0</v>
      </c>
    </row>
    <row r="409" spans="2:28" ht="15.75">
      <c r="B409" s="8" t="str">
        <f>INDEX(Articles!$1:$1048576,MATCH(E409,Articles!D:D,0),6)</f>
        <v>1</v>
      </c>
      <c r="C409" s="8" t="str">
        <f>INDEX(Articles!$1:$1048576,MATCH(E409,Articles!D:D,0),7)</f>
        <v/>
      </c>
      <c r="D409" s="28" t="str">
        <f>HYPERLINK(INDEX(Articles!$1:$1048576,MATCH(E409,Articles!D:D,0),24),"Lien")</f>
        <v>Lien</v>
      </c>
      <c r="E409" s="3" t="s">
        <v>1902</v>
      </c>
      <c r="F409" s="18" t="str">
        <f>INDEX(Articles!$1:$1048576,MATCH(E409,Articles!D:D,0),5)</f>
        <v>BBE Ø150 ARAIGNÉE PLATINE</v>
      </c>
      <c r="G409" s="18" t="str">
        <f>INDEX(Articles!$1:$1048576,MATCH(E409,Articles!D:D,0),8)</f>
        <v>BOMBE</v>
      </c>
      <c r="H409" s="18" t="str">
        <f>INDEX(Articles!$1:$1048576,MATCH(E409,Articles!D:D,0),9)</f>
        <v>SPHERIQUE</v>
      </c>
      <c r="I409" s="8">
        <f>INDEX(Articles!$1:$1048576,MATCH(E409,Articles!D:D,0),10)</f>
        <v>150</v>
      </c>
      <c r="J409" s="18" t="str">
        <f>INDEX(Articles!$1:$1048576,MATCH(E409,Articles!D:D,0),11)</f>
        <v>PLEUREUR</v>
      </c>
      <c r="K409" s="18" t="str">
        <f>INDEX(Articles!$1:$1048576,MATCH(E409,Articles!D:D,0),12)</f>
        <v>KAMURO</v>
      </c>
      <c r="L409" s="8" t="str">
        <f>INDEX(Articles!$1:$1048576,MATCH(E409,Articles!D:D,0),13)</f>
        <v>EU</v>
      </c>
      <c r="M409" s="8" t="str">
        <f>INDEX(Articles!$1:$1048576,MATCH(E409,Articles!D:D,0),14)</f>
        <v>F4</v>
      </c>
      <c r="N409" s="8" t="str">
        <f>INDEX(Articles!$1:$1048576,MATCH(E409,Articles!D:D,0),15)</f>
        <v>1.3G</v>
      </c>
      <c r="O409" s="8" t="str">
        <f>INDEX(Articles!$1:$1048576,MATCH(E409,Articles!D:D,0),16)</f>
        <v>0589-F4-0066</v>
      </c>
      <c r="P409" s="8">
        <f>INDEX(Articles!$1:$1048576,MATCH(E409,Articles!D:D,0),17)*1000</f>
        <v>1150</v>
      </c>
      <c r="Q409" s="8" t="str">
        <f>INDEX(Articles!$1:$1048576,MATCH(E409,Articles!D:D,0),18)</f>
        <v>3,5</v>
      </c>
      <c r="R409" s="8">
        <f>INDEX(Articles!$1:$1048576,MATCH(E409,Articles!D:D,0),19)</f>
        <v>150</v>
      </c>
      <c r="S409" s="2" t="str">
        <f>IF(INDEX('Unités CA'!$1:$1048576,MATCH(E409,'Unités CA'!D:D,0),5)=0,"",INDEX('Unités CA'!$1:$1048576,MATCH(E409,'Unités CA'!D:D,0),5))</f>
        <v>0010/CA</v>
      </c>
      <c r="T409" s="2" t="str">
        <f>IF(INDEX('Unités BTE'!$1:$1048576,MATCH(E409,'Unités CA'!D:D,0),5)=0,"",INDEX('Unités BTE'!$1:$1048576,MATCH(E409,'Unités CA'!D:D,0),5))</f>
        <v/>
      </c>
      <c r="U409" s="7">
        <f>IFERROR(INDEX('Prix PRO CA'!$1:$1048576,MATCH(E409,'Prix PRO CA'!D:D,0),10),"")</f>
        <v>528.5</v>
      </c>
      <c r="V409" s="7" t="str">
        <f>IFERROR(INDEX('Prix PRO CA'!$1:$1048576,MATCH(E409,'Prix PRO BTE'!D:D,0),10),"")</f>
        <v/>
      </c>
      <c r="W409" s="7">
        <f>+IFERROR(INDEX('Prix PRO PCS'!$1:$1048576,MATCH(E409,'Prix PRO PCS'!D:D,0),10),"")</f>
        <v>52.85</v>
      </c>
      <c r="X409" s="148" t="str">
        <f t="shared" si="29"/>
        <v>Inf à 10</v>
      </c>
      <c r="Y409" s="24" t="str">
        <f>IFERROR(INDEX(LigneAchat!$1:$1048576,MATCH(E409,LigneAchat!D:D,0),5),"")</f>
        <v/>
      </c>
      <c r="Z409" s="22">
        <f>INDEX(Articles!$1:$1048576,MATCH(E409,Articles!D:D,0),21)</f>
        <v>10</v>
      </c>
      <c r="AA409" s="22">
        <f t="shared" si="32"/>
        <v>10</v>
      </c>
      <c r="AB409" s="22">
        <f>+INDEX(Articles!$1:$1048576,MATCH(E409,Articles!D:D,0),23)</f>
        <v>0</v>
      </c>
    </row>
    <row r="410" spans="2:28" ht="15.75">
      <c r="B410" s="8" t="str">
        <f>INDEX(Articles!$1:$1048576,MATCH(E410,Articles!D:D,0),6)</f>
        <v>1</v>
      </c>
      <c r="C410" s="8" t="str">
        <f>INDEX(Articles!$1:$1048576,MATCH(E410,Articles!D:D,0),7)</f>
        <v/>
      </c>
      <c r="D410" s="28" t="str">
        <f>HYPERLINK(INDEX(Articles!$1:$1048576,MATCH(E410,Articles!D:D,0),24),"Lien")</f>
        <v>Lien</v>
      </c>
      <c r="E410" s="3" t="s">
        <v>2662</v>
      </c>
      <c r="F410" s="18" t="str">
        <f>INDEX(Articles!$1:$1048576,MATCH(E410,Articles!D:D,0),5)</f>
        <v>BBE Ø150 ARAIGNÉE CLIGNO BLANC</v>
      </c>
      <c r="G410" s="18" t="str">
        <f>INDEX(Articles!$1:$1048576,MATCH(E410,Articles!D:D,0),8)</f>
        <v>BOMBE</v>
      </c>
      <c r="H410" s="18" t="str">
        <f>INDEX(Articles!$1:$1048576,MATCH(E410,Articles!D:D,0),9)</f>
        <v>SPHERIQUE</v>
      </c>
      <c r="I410" s="8">
        <f>INDEX(Articles!$1:$1048576,MATCH(E410,Articles!D:D,0),10)</f>
        <v>150</v>
      </c>
      <c r="J410" s="18" t="str">
        <f>INDEX(Articles!$1:$1048576,MATCH(E410,Articles!D:D,0),11)</f>
        <v>CLIGNO</v>
      </c>
      <c r="K410" s="18" t="str">
        <f>INDEX(Articles!$1:$1048576,MATCH(E410,Articles!D:D,0),12)</f>
        <v>BLANC</v>
      </c>
      <c r="L410" s="8" t="str">
        <f>INDEX(Articles!$1:$1048576,MATCH(E410,Articles!D:D,0),13)</f>
        <v>CN</v>
      </c>
      <c r="M410" s="8" t="str">
        <f>INDEX(Articles!$1:$1048576,MATCH(E410,Articles!D:D,0),14)</f>
        <v>F4</v>
      </c>
      <c r="N410" s="8" t="str">
        <f>INDEX(Articles!$1:$1048576,MATCH(E410,Articles!D:D,0),15)</f>
        <v>1.3G</v>
      </c>
      <c r="O410" s="8" t="str">
        <f>INDEX(Articles!$1:$1048576,MATCH(E410,Articles!D:D,0),16)</f>
        <v>1008-F4-69253207</v>
      </c>
      <c r="P410" s="8">
        <f>INDEX(Articles!$1:$1048576,MATCH(E410,Articles!D:D,0),17)*1000</f>
        <v>1050</v>
      </c>
      <c r="Q410" s="8" t="str">
        <f>INDEX(Articles!$1:$1048576,MATCH(E410,Articles!D:D,0),18)</f>
        <v>4,2</v>
      </c>
      <c r="R410" s="8">
        <f>INDEX(Articles!$1:$1048576,MATCH(E410,Articles!D:D,0),19)</f>
        <v>150</v>
      </c>
      <c r="S410" s="2" t="str">
        <f>IF(INDEX('Unités CA'!$1:$1048576,MATCH(E410,'Unités CA'!D:D,0),5)=0,"",INDEX('Unités CA'!$1:$1048576,MATCH(E410,'Unités CA'!D:D,0),5))</f>
        <v>0010/CA</v>
      </c>
      <c r="T410" s="2" t="str">
        <f>IF(INDEX('Unités BTE'!$1:$1048576,MATCH(E410,'Unités CA'!D:D,0),5)=0,"",INDEX('Unités BTE'!$1:$1048576,MATCH(E410,'Unités CA'!D:D,0),5))</f>
        <v/>
      </c>
      <c r="U410" s="7">
        <f>IFERROR(INDEX('Prix PRO CA'!$1:$1048576,MATCH(E410,'Prix PRO CA'!D:D,0),10),"")</f>
        <v>343.7</v>
      </c>
      <c r="V410" s="7" t="str">
        <f>IFERROR(INDEX('Prix PRO CA'!$1:$1048576,MATCH(E410,'Prix PRO BTE'!D:D,0),10),"")</f>
        <v/>
      </c>
      <c r="W410" s="7">
        <f>+IFERROR(INDEX('Prix PRO PCS'!$1:$1048576,MATCH(E410,'Prix PRO PCS'!D:D,0),10),"")</f>
        <v>34.369999999999997</v>
      </c>
      <c r="X410" s="148" t="str">
        <f t="shared" si="29"/>
        <v>Oui</v>
      </c>
      <c r="Y410" s="24" t="str">
        <f>IFERROR(INDEX(LigneAchat!$1:$1048576,MATCH(E410,LigneAchat!D:D,0),5),"")</f>
        <v/>
      </c>
      <c r="Z410" s="22">
        <f>INDEX(Articles!$1:$1048576,MATCH(E410,Articles!D:D,0),21)</f>
        <v>90</v>
      </c>
      <c r="AA410" s="22">
        <f t="shared" si="32"/>
        <v>89</v>
      </c>
      <c r="AB410" s="22">
        <f>+INDEX(Articles!$1:$1048576,MATCH(E410,Articles!D:D,0),23)</f>
        <v>1</v>
      </c>
    </row>
    <row r="411" spans="2:28" ht="15.75">
      <c r="B411" s="8" t="str">
        <f>INDEX(Articles!$1:$1048576,MATCH(E411,Articles!D:D,0),6)</f>
        <v>1</v>
      </c>
      <c r="C411" s="8" t="str">
        <f>INDEX(Articles!$1:$1048576,MATCH(E411,Articles!D:D,0),7)</f>
        <v>2019</v>
      </c>
      <c r="D411" s="28" t="str">
        <f>HYPERLINK(INDEX(Articles!$1:$1048576,MATCH(E411,Articles!D:D,0),24),"Lien")</f>
        <v>Lien</v>
      </c>
      <c r="E411" s="3" t="s">
        <v>1739</v>
      </c>
      <c r="F411" s="18" t="str">
        <f>INDEX(Articles!$1:$1048576,MATCH(E411,Articles!D:D,0),5)</f>
        <v>BBE Ø150 CLIGNO BLANC</v>
      </c>
      <c r="G411" s="18" t="str">
        <f>INDEX(Articles!$1:$1048576,MATCH(E411,Articles!D:D,0),8)</f>
        <v>BOMBE</v>
      </c>
      <c r="H411" s="18" t="str">
        <f>INDEX(Articles!$1:$1048576,MATCH(E411,Articles!D:D,0),9)</f>
        <v>SPHERIQUE</v>
      </c>
      <c r="I411" s="8">
        <f>INDEX(Articles!$1:$1048576,MATCH(E411,Articles!D:D,0),10)</f>
        <v>150</v>
      </c>
      <c r="J411" s="18" t="str">
        <f>INDEX(Articles!$1:$1048576,MATCH(E411,Articles!D:D,0),11)</f>
        <v>CLIGNO</v>
      </c>
      <c r="K411" s="18" t="str">
        <f>INDEX(Articles!$1:$1048576,MATCH(E411,Articles!D:D,0),12)</f>
        <v>BLANC</v>
      </c>
      <c r="L411" s="8" t="str">
        <f>INDEX(Articles!$1:$1048576,MATCH(E411,Articles!D:D,0),13)</f>
        <v>EU</v>
      </c>
      <c r="M411" s="8" t="str">
        <f>INDEX(Articles!$1:$1048576,MATCH(E411,Articles!D:D,0),14)</f>
        <v>F4</v>
      </c>
      <c r="N411" s="8" t="str">
        <f>INDEX(Articles!$1:$1048576,MATCH(E411,Articles!D:D,0),15)</f>
        <v>1.3G</v>
      </c>
      <c r="O411" s="8" t="str">
        <f>INDEX(Articles!$1:$1048576,MATCH(E411,Articles!D:D,0),16)</f>
        <v>1395-F4-0617/2013</v>
      </c>
      <c r="P411" s="8">
        <f>INDEX(Articles!$1:$1048576,MATCH(E411,Articles!D:D,0),17)*1000</f>
        <v>1192</v>
      </c>
      <c r="Q411" s="8" t="str">
        <f>INDEX(Articles!$1:$1048576,MATCH(E411,Articles!D:D,0),18)</f>
        <v>3,8</v>
      </c>
      <c r="R411" s="8">
        <f>INDEX(Articles!$1:$1048576,MATCH(E411,Articles!D:D,0),19)</f>
        <v>150</v>
      </c>
      <c r="S411" s="2" t="str">
        <f>IF(INDEX('Unités CA'!$1:$1048576,MATCH(E411,'Unités CA'!D:D,0),5)=0,"",INDEX('Unités CA'!$1:$1048576,MATCH(E411,'Unités CA'!D:D,0),5))</f>
        <v>0020/CA</v>
      </c>
      <c r="T411" s="2" t="str">
        <f>IF(INDEX('Unités BTE'!$1:$1048576,MATCH(E411,'Unités CA'!D:D,0),5)=0,"",INDEX('Unités BTE'!$1:$1048576,MATCH(E411,'Unités CA'!D:D,0),5))</f>
        <v/>
      </c>
      <c r="U411" s="7">
        <f>IFERROR(INDEX('Prix PRO CA'!$1:$1048576,MATCH(E411,'Prix PRO CA'!D:D,0),10),"")</f>
        <v>1447.8</v>
      </c>
      <c r="V411" s="7" t="str">
        <f>IFERROR(INDEX('Prix PRO CA'!$1:$1048576,MATCH(E411,'Prix PRO BTE'!D:D,0),10),"")</f>
        <v/>
      </c>
      <c r="W411" s="7">
        <f>+IFERROR(INDEX('Prix PRO PCS'!$1:$1048576,MATCH(E411,'Prix PRO PCS'!D:D,0),10),"")</f>
        <v>72.39</v>
      </c>
      <c r="X411" s="148" t="str">
        <f t="shared" si="29"/>
        <v>Non</v>
      </c>
      <c r="Y411" s="24">
        <f>IFERROR(INDEX(LigneAchat!$1:$1048576,MATCH(E411,LigneAchat!D:D,0),5),"")</f>
        <v>44287</v>
      </c>
      <c r="Z411" s="22">
        <f>INDEX(Articles!$1:$1048576,MATCH(E411,Articles!D:D,0),21)</f>
        <v>138</v>
      </c>
      <c r="AA411" s="22">
        <f t="shared" si="32"/>
        <v>-1</v>
      </c>
      <c r="AB411" s="22">
        <f>+INDEX(Articles!$1:$1048576,MATCH(E411,Articles!D:D,0),23)</f>
        <v>139</v>
      </c>
    </row>
    <row r="412" spans="2:28" ht="15.75">
      <c r="B412" s="8" t="str">
        <f>INDEX(Articles!$1:$1048576,MATCH(E412,Articles!D:D,0),6)</f>
        <v>1</v>
      </c>
      <c r="C412" s="8" t="str">
        <f>INDEX(Articles!$1:$1048576,MATCH(E412,Articles!D:D,0),7)</f>
        <v/>
      </c>
      <c r="D412" s="28" t="str">
        <f>HYPERLINK(INDEX(Articles!$1:$1048576,MATCH(E412,Articles!D:D,0),24),"Lien")</f>
        <v>Lien</v>
      </c>
      <c r="E412" s="3" t="s">
        <v>1824</v>
      </c>
      <c r="F412" s="18" t="str">
        <f>INDEX(Articles!$1:$1048576,MATCH(E412,Articles!D:D,0),5)</f>
        <v>BBE Ø150 PAILLETTES ARGENT</v>
      </c>
      <c r="G412" s="18" t="str">
        <f>INDEX(Articles!$1:$1048576,MATCH(E412,Articles!D:D,0),8)</f>
        <v>BOMBE</v>
      </c>
      <c r="H412" s="18" t="str">
        <f>INDEX(Articles!$1:$1048576,MATCH(E412,Articles!D:D,0),9)</f>
        <v>SPHERIQUE</v>
      </c>
      <c r="I412" s="8">
        <f>INDEX(Articles!$1:$1048576,MATCH(E412,Articles!D:D,0),10)</f>
        <v>150</v>
      </c>
      <c r="J412" s="18" t="str">
        <f>INDEX(Articles!$1:$1048576,MATCH(E412,Articles!D:D,0),11)</f>
        <v>CLIGNO</v>
      </c>
      <c r="K412" s="18" t="str">
        <f>INDEX(Articles!$1:$1048576,MATCH(E412,Articles!D:D,0),12)</f>
        <v>ARGENT</v>
      </c>
      <c r="L412" s="8" t="str">
        <f>INDEX(Articles!$1:$1048576,MATCH(E412,Articles!D:D,0),13)</f>
        <v>EU</v>
      </c>
      <c r="M412" s="8" t="str">
        <f>INDEX(Articles!$1:$1048576,MATCH(E412,Articles!D:D,0),14)</f>
        <v>F4</v>
      </c>
      <c r="N412" s="8" t="str">
        <f>INDEX(Articles!$1:$1048576,MATCH(E412,Articles!D:D,0),15)</f>
        <v>1.3G</v>
      </c>
      <c r="O412" s="8" t="str">
        <f>INDEX(Articles!$1:$1048576,MATCH(E412,Articles!D:D,0),16)</f>
        <v>0589-F4-0066</v>
      </c>
      <c r="P412" s="8">
        <f>INDEX(Articles!$1:$1048576,MATCH(E412,Articles!D:D,0),17)*1000</f>
        <v>1146</v>
      </c>
      <c r="Q412" s="8" t="str">
        <f>INDEX(Articles!$1:$1048576,MATCH(E412,Articles!D:D,0),18)</f>
        <v>3,5</v>
      </c>
      <c r="R412" s="8">
        <f>INDEX(Articles!$1:$1048576,MATCH(E412,Articles!D:D,0),19)</f>
        <v>150</v>
      </c>
      <c r="S412" s="2" t="str">
        <f>IF(INDEX('Unités CA'!$1:$1048576,MATCH(E412,'Unités CA'!D:D,0),5)=0,"",INDEX('Unités CA'!$1:$1048576,MATCH(E412,'Unités CA'!D:D,0),5))</f>
        <v>0010/CA</v>
      </c>
      <c r="T412" s="2" t="str">
        <f>IF(INDEX('Unités BTE'!$1:$1048576,MATCH(E412,'Unités CA'!D:D,0),5)=0,"",INDEX('Unités BTE'!$1:$1048576,MATCH(E412,'Unités CA'!D:D,0),5))</f>
        <v/>
      </c>
      <c r="U412" s="7">
        <f>IFERROR(INDEX('Prix PRO CA'!$1:$1048576,MATCH(E412,'Prix PRO CA'!D:D,0),10),"")</f>
        <v>394.3</v>
      </c>
      <c r="V412" s="7" t="str">
        <f>IFERROR(INDEX('Prix PRO CA'!$1:$1048576,MATCH(E412,'Prix PRO BTE'!D:D,0),10),"")</f>
        <v/>
      </c>
      <c r="W412" s="7">
        <f>+IFERROR(INDEX('Prix PRO PCS'!$1:$1048576,MATCH(E412,'Prix PRO PCS'!D:D,0),10),"")</f>
        <v>39.43</v>
      </c>
      <c r="X412" s="148" t="str">
        <f t="shared" si="29"/>
        <v>Oui</v>
      </c>
      <c r="Y412" s="24" t="str">
        <f>IFERROR(INDEX(LigneAchat!$1:$1048576,MATCH(E412,LigneAchat!D:D,0),5),"")</f>
        <v/>
      </c>
      <c r="Z412" s="22">
        <f>INDEX(Articles!$1:$1048576,MATCH(E412,Articles!D:D,0),21)</f>
        <v>12</v>
      </c>
      <c r="AA412" s="22">
        <f t="shared" si="32"/>
        <v>12</v>
      </c>
      <c r="AB412" s="22">
        <f>+INDEX(Articles!$1:$1048576,MATCH(E412,Articles!D:D,0),23)</f>
        <v>0</v>
      </c>
    </row>
    <row r="413" spans="2:28" ht="15.75">
      <c r="B413" s="8" t="str">
        <f>INDEX(Articles!$1:$1048576,MATCH(E413,Articles!D:D,0),6)</f>
        <v>1</v>
      </c>
      <c r="C413" s="8" t="str">
        <f>INDEX(Articles!$1:$1048576,MATCH(E413,Articles!D:D,0),7)</f>
        <v/>
      </c>
      <c r="D413" s="28" t="str">
        <f>HYPERLINK(INDEX(Articles!$1:$1048576,MATCH(E413,Articles!D:D,0),24),"Lien")</f>
        <v>Lien</v>
      </c>
      <c r="E413" s="4" t="s">
        <v>1658</v>
      </c>
      <c r="F413" s="18" t="str">
        <f>INDEX(Articles!$1:$1048576,MATCH(E413,Articles!D:D,0),5)</f>
        <v>BBE Ø150 PAILLETTES ARGENT + TC ARGENT</v>
      </c>
      <c r="G413" s="18" t="str">
        <f>INDEX(Articles!$1:$1048576,MATCH(E413,Articles!D:D,0),8)</f>
        <v>BOMBE</v>
      </c>
      <c r="H413" s="18" t="str">
        <f>INDEX(Articles!$1:$1048576,MATCH(E413,Articles!D:D,0),9)</f>
        <v>SPHERIQUE</v>
      </c>
      <c r="I413" s="8">
        <f>INDEX(Articles!$1:$1048576,MATCH(E413,Articles!D:D,0),10)</f>
        <v>150</v>
      </c>
      <c r="J413" s="18" t="str">
        <f>INDEX(Articles!$1:$1048576,MATCH(E413,Articles!D:D,0),11)</f>
        <v>CLIGNO</v>
      </c>
      <c r="K413" s="18" t="str">
        <f>INDEX(Articles!$1:$1048576,MATCH(E413,Articles!D:D,0),12)</f>
        <v>ARGENT</v>
      </c>
      <c r="L413" s="8" t="str">
        <f>INDEX(Articles!$1:$1048576,MATCH(E413,Articles!D:D,0),13)</f>
        <v>EU</v>
      </c>
      <c r="M413" s="8" t="str">
        <f>INDEX(Articles!$1:$1048576,MATCH(E413,Articles!D:D,0),14)</f>
        <v>F4</v>
      </c>
      <c r="N413" s="8" t="str">
        <f>INDEX(Articles!$1:$1048576,MATCH(E413,Articles!D:D,0),15)</f>
        <v>1.3G</v>
      </c>
      <c r="O413" s="8" t="str">
        <f>INDEX(Articles!$1:$1048576,MATCH(E413,Articles!D:D,0),16)</f>
        <v>0163-F4-1216</v>
      </c>
      <c r="P413" s="8">
        <f>INDEX(Articles!$1:$1048576,MATCH(E413,Articles!D:D,0),17)*1000</f>
        <v>1424</v>
      </c>
      <c r="Q413" s="8" t="str">
        <f>INDEX(Articles!$1:$1048576,MATCH(E413,Articles!D:D,0),18)</f>
        <v>4,3</v>
      </c>
      <c r="R413" s="8">
        <f>INDEX(Articles!$1:$1048576,MATCH(E413,Articles!D:D,0),19)</f>
        <v>150</v>
      </c>
      <c r="S413" s="2" t="str">
        <f>IF(INDEX('Unités CA'!$1:$1048576,MATCH(E413,'Unités CA'!D:D,0),5)=0,"",INDEX('Unités CA'!$1:$1048576,MATCH(E413,'Unités CA'!D:D,0),5))</f>
        <v>0006/CA</v>
      </c>
      <c r="T413" s="2" t="str">
        <f>IF(INDEX('Unités BTE'!$1:$1048576,MATCH(E413,'Unités CA'!D:D,0),5)=0,"",INDEX('Unités BTE'!$1:$1048576,MATCH(E413,'Unités CA'!D:D,0),5))</f>
        <v/>
      </c>
      <c r="U413" s="7">
        <f>IFERROR(INDEX('Prix PRO CA'!$1:$1048576,MATCH(E413,'Prix PRO CA'!D:D,0),10),"")</f>
        <v>461.3</v>
      </c>
      <c r="V413" s="7" t="str">
        <f>IFERROR(INDEX('Prix PRO CA'!$1:$1048576,MATCH(E413,'Prix PRO BTE'!D:D,0),10),"")</f>
        <v/>
      </c>
      <c r="W413" s="7">
        <f>+IFERROR(INDEX('Prix PRO PCS'!$1:$1048576,MATCH(E413,'Prix PRO PCS'!D:D,0),10),"")</f>
        <v>65.900000000000006</v>
      </c>
      <c r="X413" s="148" t="str">
        <f t="shared" si="29"/>
        <v>Oui</v>
      </c>
      <c r="Y413" s="24" t="str">
        <f>IFERROR(INDEX(LigneAchat!$1:$1048576,MATCH(E413,LigneAchat!D:D,0),5),"")</f>
        <v/>
      </c>
      <c r="Z413" s="22">
        <f>INDEX(Articles!$1:$1048576,MATCH(E413,Articles!D:D,0),21)</f>
        <v>23</v>
      </c>
      <c r="AA413" s="22">
        <f t="shared" si="32"/>
        <v>23</v>
      </c>
      <c r="AB413" s="22">
        <f>+INDEX(Articles!$1:$1048576,MATCH(E413,Articles!D:D,0),23)</f>
        <v>0</v>
      </c>
    </row>
    <row r="414" spans="2:28" ht="15.75">
      <c r="B414" s="8" t="str">
        <f>INDEX(Articles!$1:$1048576,MATCH(E414,Articles!D:D,0),6)</f>
        <v>1</v>
      </c>
      <c r="C414" s="8" t="str">
        <f>INDEX(Articles!$1:$1048576,MATCH(E414,Articles!D:D,0),7)</f>
        <v/>
      </c>
      <c r="D414" s="28" t="str">
        <f>HYPERLINK(INDEX(Articles!$1:$1048576,MATCH(E414,Articles!D:D,0),24),"Lien")</f>
        <v>Lien</v>
      </c>
      <c r="E414" s="3" t="s">
        <v>1830</v>
      </c>
      <c r="F414" s="18" t="str">
        <f>INDEX(Articles!$1:$1048576,MATCH(E414,Articles!D:D,0),5)</f>
        <v>BBE Ø150 SCINTILLANT OR</v>
      </c>
      <c r="G414" s="18" t="str">
        <f>INDEX(Articles!$1:$1048576,MATCH(E414,Articles!D:D,0),8)</f>
        <v>BOMBE</v>
      </c>
      <c r="H414" s="18" t="str">
        <f>INDEX(Articles!$1:$1048576,MATCH(E414,Articles!D:D,0),9)</f>
        <v>SPHERIQUE</v>
      </c>
      <c r="I414" s="8">
        <f>INDEX(Articles!$1:$1048576,MATCH(E414,Articles!D:D,0),10)</f>
        <v>150</v>
      </c>
      <c r="J414" s="18" t="str">
        <f>INDEX(Articles!$1:$1048576,MATCH(E414,Articles!D:D,0),11)</f>
        <v>CLIGNO</v>
      </c>
      <c r="K414" s="18" t="str">
        <f>INDEX(Articles!$1:$1048576,MATCH(E414,Articles!D:D,0),12)</f>
        <v>OR</v>
      </c>
      <c r="L414" s="8" t="str">
        <f>INDEX(Articles!$1:$1048576,MATCH(E414,Articles!D:D,0),13)</f>
        <v>EU</v>
      </c>
      <c r="M414" s="8" t="str">
        <f>INDEX(Articles!$1:$1048576,MATCH(E414,Articles!D:D,0),14)</f>
        <v>F4</v>
      </c>
      <c r="N414" s="8" t="str">
        <f>INDEX(Articles!$1:$1048576,MATCH(E414,Articles!D:D,0),15)</f>
        <v>1.3G</v>
      </c>
      <c r="O414" s="8" t="str">
        <f>INDEX(Articles!$1:$1048576,MATCH(E414,Articles!D:D,0),16)</f>
        <v>0589-F4-0066</v>
      </c>
      <c r="P414" s="8">
        <f>INDEX(Articles!$1:$1048576,MATCH(E414,Articles!D:D,0),17)*1000</f>
        <v>1086</v>
      </c>
      <c r="Q414" s="8" t="str">
        <f>INDEX(Articles!$1:$1048576,MATCH(E414,Articles!D:D,0),18)</f>
        <v>3,5</v>
      </c>
      <c r="R414" s="8">
        <f>INDEX(Articles!$1:$1048576,MATCH(E414,Articles!D:D,0),19)</f>
        <v>150</v>
      </c>
      <c r="S414" s="2" t="str">
        <f>IF(INDEX('Unités CA'!$1:$1048576,MATCH(E414,'Unités CA'!D:D,0),5)=0,"",INDEX('Unités CA'!$1:$1048576,MATCH(E414,'Unités CA'!D:D,0),5))</f>
        <v>0010/CA</v>
      </c>
      <c r="T414" s="2" t="str">
        <f>IF(INDEX('Unités BTE'!$1:$1048576,MATCH(E414,'Unités CA'!D:D,0),5)=0,"",INDEX('Unités BTE'!$1:$1048576,MATCH(E414,'Unités CA'!D:D,0),5))</f>
        <v/>
      </c>
      <c r="U414" s="7">
        <f>IFERROR(INDEX('Prix PRO CA'!$1:$1048576,MATCH(E414,'Prix PRO CA'!D:D,0),10),"")</f>
        <v>427.2</v>
      </c>
      <c r="V414" s="7" t="str">
        <f>IFERROR(INDEX('Prix PRO CA'!$1:$1048576,MATCH(E414,'Prix PRO BTE'!D:D,0),10),"")</f>
        <v/>
      </c>
      <c r="W414" s="7">
        <f>+IFERROR(INDEX('Prix PRO PCS'!$1:$1048576,MATCH(E414,'Prix PRO PCS'!D:D,0),10),"")</f>
        <v>47.24</v>
      </c>
      <c r="X414" s="148" t="str">
        <f t="shared" si="29"/>
        <v>Oui</v>
      </c>
      <c r="Y414" s="24" t="str">
        <f>IFERROR(INDEX(LigneAchat!$1:$1048576,MATCH(E414,LigneAchat!D:D,0),5),"")</f>
        <v/>
      </c>
      <c r="Z414" s="22">
        <f>INDEX(Articles!$1:$1048576,MATCH(E414,Articles!D:D,0),21)</f>
        <v>17</v>
      </c>
      <c r="AA414" s="22">
        <f t="shared" si="32"/>
        <v>17</v>
      </c>
      <c r="AB414" s="22">
        <f>+INDEX(Articles!$1:$1048576,MATCH(E414,Articles!D:D,0),23)</f>
        <v>0</v>
      </c>
    </row>
    <row r="415" spans="2:28" ht="15.75">
      <c r="B415" s="8" t="str">
        <f>INDEX(Articles!$1:$1048576,MATCH(E415,Articles!D:D,0),6)</f>
        <v>1</v>
      </c>
      <c r="C415" s="8" t="str">
        <f>INDEX(Articles!$1:$1048576,MATCH(E415,Articles!D:D,0),7)</f>
        <v/>
      </c>
      <c r="D415" s="28" t="str">
        <f>HYPERLINK(INDEX(Articles!$1:$1048576,MATCH(E415,Articles!D:D,0),24),"Lien")</f>
        <v>Lien</v>
      </c>
      <c r="E415" s="3" t="s">
        <v>1833</v>
      </c>
      <c r="F415" s="18" t="str">
        <f>INDEX(Articles!$1:$1048576,MATCH(E415,Articles!D:D,0),5)</f>
        <v>BBE Ø150 SCINTILLANT OR CENTRE BLEU</v>
      </c>
      <c r="G415" s="18" t="str">
        <f>INDEX(Articles!$1:$1048576,MATCH(E415,Articles!D:D,0),8)</f>
        <v>BOMBE</v>
      </c>
      <c r="H415" s="18" t="str">
        <f>INDEX(Articles!$1:$1048576,MATCH(E415,Articles!D:D,0),9)</f>
        <v>SPHERIQUE</v>
      </c>
      <c r="I415" s="8">
        <f>INDEX(Articles!$1:$1048576,MATCH(E415,Articles!D:D,0),10)</f>
        <v>150</v>
      </c>
      <c r="J415" s="18" t="str">
        <f>INDEX(Articles!$1:$1048576,MATCH(E415,Articles!D:D,0),11)</f>
        <v>CLIGNO</v>
      </c>
      <c r="K415" s="18" t="str">
        <f>INDEX(Articles!$1:$1048576,MATCH(E415,Articles!D:D,0),12)</f>
        <v>OR</v>
      </c>
      <c r="L415" s="8" t="str">
        <f>INDEX(Articles!$1:$1048576,MATCH(E415,Articles!D:D,0),13)</f>
        <v>EU</v>
      </c>
      <c r="M415" s="8" t="str">
        <f>INDEX(Articles!$1:$1048576,MATCH(E415,Articles!D:D,0),14)</f>
        <v>F4</v>
      </c>
      <c r="N415" s="8" t="str">
        <f>INDEX(Articles!$1:$1048576,MATCH(E415,Articles!D:D,0),15)</f>
        <v>1.3G</v>
      </c>
      <c r="O415" s="8" t="str">
        <f>INDEX(Articles!$1:$1048576,MATCH(E415,Articles!D:D,0),16)</f>
        <v>0589-F4-0066</v>
      </c>
      <c r="P415" s="8">
        <f>INDEX(Articles!$1:$1048576,MATCH(E415,Articles!D:D,0),17)*1000</f>
        <v>1157</v>
      </c>
      <c r="Q415" s="8" t="str">
        <f>INDEX(Articles!$1:$1048576,MATCH(E415,Articles!D:D,0),18)</f>
        <v>3,5</v>
      </c>
      <c r="R415" s="8">
        <f>INDEX(Articles!$1:$1048576,MATCH(E415,Articles!D:D,0),19)</f>
        <v>150</v>
      </c>
      <c r="S415" s="2" t="str">
        <f>IF(INDEX('Unités CA'!$1:$1048576,MATCH(E415,'Unités CA'!D:D,0),5)=0,"",INDEX('Unités CA'!$1:$1048576,MATCH(E415,'Unités CA'!D:D,0),5))</f>
        <v>0010/CA</v>
      </c>
      <c r="T415" s="2" t="str">
        <f>IF(INDEX('Unités BTE'!$1:$1048576,MATCH(E415,'Unités CA'!D:D,0),5)=0,"",INDEX('Unités BTE'!$1:$1048576,MATCH(E415,'Unités CA'!D:D,0),5))</f>
        <v/>
      </c>
      <c r="U415" s="7">
        <f>IFERROR(INDEX('Prix PRO CA'!$1:$1048576,MATCH(E415,'Prix PRO CA'!D:D,0),10),"")</f>
        <v>528.5</v>
      </c>
      <c r="V415" s="7" t="str">
        <f>IFERROR(INDEX('Prix PRO CA'!$1:$1048576,MATCH(E415,'Prix PRO BTE'!D:D,0),10),"")</f>
        <v/>
      </c>
      <c r="W415" s="7">
        <f>+IFERROR(INDEX('Prix PRO PCS'!$1:$1048576,MATCH(E415,'Prix PRO PCS'!D:D,0),10),"")</f>
        <v>52.85</v>
      </c>
      <c r="X415" s="148" t="str">
        <f t="shared" si="29"/>
        <v>Oui</v>
      </c>
      <c r="Y415" s="24" t="str">
        <f>IFERROR(INDEX(LigneAchat!$1:$1048576,MATCH(E415,LigneAchat!D:D,0),5),"")</f>
        <v/>
      </c>
      <c r="Z415" s="22">
        <f>INDEX(Articles!$1:$1048576,MATCH(E415,Articles!D:D,0),21)</f>
        <v>12</v>
      </c>
      <c r="AA415" s="22">
        <f t="shared" si="32"/>
        <v>12</v>
      </c>
      <c r="AB415" s="22">
        <f>+INDEX(Articles!$1:$1048576,MATCH(E415,Articles!D:D,0),23)</f>
        <v>0</v>
      </c>
    </row>
    <row r="416" spans="2:28" ht="15.75">
      <c r="B416" s="8" t="str">
        <f>INDEX(Articles!$1:$1048576,MATCH(E416,Articles!D:D,0),6)</f>
        <v>1</v>
      </c>
      <c r="C416" s="8" t="str">
        <f>INDEX(Articles!$1:$1048576,MATCH(E416,Articles!D:D,0),7)</f>
        <v/>
      </c>
      <c r="D416" s="28" t="str">
        <f>HYPERLINK(INDEX(Articles!$1:$1048576,MATCH(E416,Articles!D:D,0),24),"Lien")</f>
        <v>Lien</v>
      </c>
      <c r="E416" s="3" t="s">
        <v>1742</v>
      </c>
      <c r="F416" s="18" t="str">
        <f>INDEX(Articles!$1:$1048576,MATCH(E416,Articles!D:D,0),5)</f>
        <v>BBE Ø150 SCINTILLANT OR À BLEU CENTRE BLEU</v>
      </c>
      <c r="G416" s="18" t="str">
        <f>INDEX(Articles!$1:$1048576,MATCH(E416,Articles!D:D,0),8)</f>
        <v>BOMBE</v>
      </c>
      <c r="H416" s="18" t="str">
        <f>INDEX(Articles!$1:$1048576,MATCH(E416,Articles!D:D,0),9)</f>
        <v>SPHERIQUE</v>
      </c>
      <c r="I416" s="8">
        <f>INDEX(Articles!$1:$1048576,MATCH(E416,Articles!D:D,0),10)</f>
        <v>150</v>
      </c>
      <c r="J416" s="18" t="str">
        <f>INDEX(Articles!$1:$1048576,MATCH(E416,Articles!D:D,0),11)</f>
        <v>CLIGNO</v>
      </c>
      <c r="K416" s="18" t="str">
        <f>INDEX(Articles!$1:$1048576,MATCH(E416,Articles!D:D,0),12)</f>
        <v>OR</v>
      </c>
      <c r="L416" s="8" t="str">
        <f>INDEX(Articles!$1:$1048576,MATCH(E416,Articles!D:D,0),13)</f>
        <v>EU</v>
      </c>
      <c r="M416" s="8" t="str">
        <f>INDEX(Articles!$1:$1048576,MATCH(E416,Articles!D:D,0),14)</f>
        <v>F4</v>
      </c>
      <c r="N416" s="8" t="str">
        <f>INDEX(Articles!$1:$1048576,MATCH(E416,Articles!D:D,0),15)</f>
        <v>1.3G</v>
      </c>
      <c r="O416" s="8" t="str">
        <f>INDEX(Articles!$1:$1048576,MATCH(E416,Articles!D:D,0),16)</f>
        <v>1395-F4-0617/2013</v>
      </c>
      <c r="P416" s="8">
        <f>INDEX(Articles!$1:$1048576,MATCH(E416,Articles!D:D,0),17)*1000</f>
        <v>1243</v>
      </c>
      <c r="Q416" s="8" t="str">
        <f>INDEX(Articles!$1:$1048576,MATCH(E416,Articles!D:D,0),18)</f>
        <v>3,8</v>
      </c>
      <c r="R416" s="8">
        <f>INDEX(Articles!$1:$1048576,MATCH(E416,Articles!D:D,0),19)</f>
        <v>150</v>
      </c>
      <c r="S416" s="2" t="str">
        <f>IF(INDEX('Unités CA'!$1:$1048576,MATCH(E416,'Unités CA'!D:D,0),5)=0,"",INDEX('Unités CA'!$1:$1048576,MATCH(E416,'Unités CA'!D:D,0),5))</f>
        <v>0020/CA</v>
      </c>
      <c r="T416" s="2" t="str">
        <f>IF(INDEX('Unités BTE'!$1:$1048576,MATCH(E416,'Unités CA'!D:D,0),5)=0,"",INDEX('Unités BTE'!$1:$1048576,MATCH(E416,'Unités CA'!D:D,0),5))</f>
        <v/>
      </c>
      <c r="U416" s="7">
        <f>IFERROR(INDEX('Prix PRO CA'!$1:$1048576,MATCH(E416,'Prix PRO CA'!D:D,0),10),"")</f>
        <v>1249.2</v>
      </c>
      <c r="V416" s="7" t="str">
        <f>IFERROR(INDEX('Prix PRO CA'!$1:$1048576,MATCH(E416,'Prix PRO BTE'!D:D,0),10),"")</f>
        <v/>
      </c>
      <c r="W416" s="7">
        <f>+IFERROR(INDEX('Prix PRO PCS'!$1:$1048576,MATCH(E416,'Prix PRO PCS'!D:D,0),10),"")</f>
        <v>62.46</v>
      </c>
      <c r="X416" s="148" t="str">
        <f t="shared" si="29"/>
        <v>Non</v>
      </c>
      <c r="Y416" s="24">
        <f>IFERROR(INDEX(LigneAchat!$1:$1048576,MATCH(E416,LigneAchat!D:D,0),5),"")</f>
        <v>44287</v>
      </c>
      <c r="Z416" s="22">
        <f>INDEX(Articles!$1:$1048576,MATCH(E416,Articles!D:D,0),21)</f>
        <v>98</v>
      </c>
      <c r="AA416" s="22">
        <f t="shared" si="32"/>
        <v>0</v>
      </c>
      <c r="AB416" s="22">
        <f>+INDEX(Articles!$1:$1048576,MATCH(E416,Articles!D:D,0),23)</f>
        <v>98</v>
      </c>
    </row>
    <row r="417" spans="2:28" ht="15.75">
      <c r="B417" s="8" t="str">
        <f>INDEX(Articles!$1:$1048576,MATCH(E417,Articles!D:D,0),6)</f>
        <v>1</v>
      </c>
      <c r="C417" s="8" t="str">
        <f>INDEX(Articles!$1:$1048576,MATCH(E417,Articles!D:D,0),7)</f>
        <v/>
      </c>
      <c r="D417" s="28" t="str">
        <f>HYPERLINK(INDEX(Articles!$1:$1048576,MATCH(E417,Articles!D:D,0),24),"Lien")</f>
        <v>Lien</v>
      </c>
      <c r="E417" s="3" t="s">
        <v>3673</v>
      </c>
      <c r="F417" s="18" t="str">
        <f>INDEX(Articles!$1:$1048576,MATCH(E417,Articles!D:D,0),5)</f>
        <v>BBE  Ø150 STUTATA 10 BTTES ARGENT À ROUGE</v>
      </c>
      <c r="G417" s="18" t="str">
        <f>INDEX(Articles!$1:$1048576,MATCH(E417,Articles!D:D,0),8)</f>
        <v>BOMBE</v>
      </c>
      <c r="H417" s="18" t="str">
        <f>INDEX(Articles!$1:$1048576,MATCH(E417,Articles!D:D,0),9)</f>
        <v>CYLIND</v>
      </c>
      <c r="I417" s="8">
        <f>INDEX(Articles!$1:$1048576,MATCH(E417,Articles!D:D,0),10)</f>
        <v>150</v>
      </c>
      <c r="J417" s="18" t="str">
        <f>INDEX(Articles!$1:$1048576,MATCH(E417,Articles!D:D,0),11)</f>
        <v>CHANGEMENT</v>
      </c>
      <c r="K417" s="18" t="str">
        <f>INDEX(Articles!$1:$1048576,MATCH(E417,Articles!D:D,0),12)</f>
        <v>ARGENT</v>
      </c>
      <c r="L417" s="8" t="str">
        <f>INDEX(Articles!$1:$1048576,MATCH(E417,Articles!D:D,0),13)</f>
        <v>EU</v>
      </c>
      <c r="M417" s="8" t="str">
        <f>INDEX(Articles!$1:$1048576,MATCH(E417,Articles!D:D,0),14)</f>
        <v>F4</v>
      </c>
      <c r="N417" s="8" t="str">
        <f>INDEX(Articles!$1:$1048576,MATCH(E417,Articles!D:D,0),15)</f>
        <v>1.3G</v>
      </c>
      <c r="O417" s="8" t="str">
        <f>INDEX(Articles!$1:$1048576,MATCH(E417,Articles!D:D,0),16)</f>
        <v>1008-F4-692261473</v>
      </c>
      <c r="P417" s="8">
        <f>INDEX(Articles!$1:$1048576,MATCH(E417,Articles!D:D,0),17)*1000</f>
        <v>2000</v>
      </c>
      <c r="Q417" s="8" t="str">
        <f>INDEX(Articles!$1:$1048576,MATCH(E417,Articles!D:D,0),18)</f>
        <v>4,5</v>
      </c>
      <c r="R417" s="8">
        <f>INDEX(Articles!$1:$1048576,MATCH(E417,Articles!D:D,0),19)</f>
        <v>150</v>
      </c>
      <c r="S417" s="2" t="str">
        <f>IF(INDEX('Unités CA'!$1:$1048576,MATCH(E417,'Unités CA'!D:D,0),5)=0,"",INDEX('Unités CA'!$1:$1048576,MATCH(E417,'Unités CA'!D:D,0),5))</f>
        <v>0005/CA</v>
      </c>
      <c r="T417" s="2" t="str">
        <f>IF(INDEX('Unités BTE'!$1:$1048576,MATCH(E417,'Unités CA'!D:D,0),5)=0,"",INDEX('Unités BTE'!$1:$1048576,MATCH(E417,'Unités CA'!D:D,0),5))</f>
        <v/>
      </c>
      <c r="U417" s="7" t="str">
        <f>IFERROR(INDEX('Prix PRO CA'!$1:$1048576,MATCH(E417,'Prix PRO CA'!D:D,0),10),"")</f>
        <v/>
      </c>
      <c r="V417" s="7" t="str">
        <f>IFERROR(INDEX('Prix PRO CA'!$1:$1048576,MATCH(E417,'Prix PRO BTE'!D:D,0),10),"")</f>
        <v/>
      </c>
      <c r="W417" s="7">
        <f>+IFERROR(INDEX('Prix PRO PCS'!$1:$1048576,MATCH(E417,'Prix PRO PCS'!D:D,0),10),"")</f>
        <v>104.69</v>
      </c>
      <c r="X417" s="148" t="str">
        <f t="shared" si="29"/>
        <v>Oui</v>
      </c>
      <c r="Y417" s="24" t="str">
        <f>IFERROR(INDEX(LigneAchat!$1:$1048576,MATCH(E417,LigneAchat!D:D,0),5),"")</f>
        <v/>
      </c>
      <c r="Z417" s="22">
        <f>INDEX(Articles!$1:$1048576,MATCH(E417,Articles!D:D,0),21)</f>
        <v>22</v>
      </c>
      <c r="AA417" s="22">
        <f t="shared" si="32"/>
        <v>22</v>
      </c>
      <c r="AB417" s="22">
        <f>+INDEX(Articles!$1:$1048576,MATCH(E417,Articles!D:D,0),23)</f>
        <v>0</v>
      </c>
    </row>
    <row r="418" spans="2:28" s="87" customFormat="1" ht="30.75" customHeight="1">
      <c r="B418" s="2" t="str">
        <f>INDEX(Articles!$1:$1048576,MATCH(E418,Articles!D:D,0),6)</f>
        <v>1</v>
      </c>
      <c r="C418" s="2" t="str">
        <f>INDEX(Articles!$1:$1048576,MATCH(E418,Articles!D:D,0),7)</f>
        <v/>
      </c>
      <c r="D418" s="88" t="str">
        <f>HYPERLINK(INDEX(Articles!$1:$1048576,MATCH(E418,Articles!D:D,0),24),"Lien")</f>
        <v>Lien</v>
      </c>
      <c r="E418" s="93" t="s">
        <v>1710</v>
      </c>
      <c r="F418" s="9" t="str">
        <f>INDEX(Articles!$1:$1048576,MATCH(E418,Articles!D:D,0),5)</f>
        <v>BBE Ø150 PIVOINE MULTICOLORE</v>
      </c>
      <c r="G418" s="9" t="str">
        <f>INDEX(Articles!$1:$1048576,MATCH(E418,Articles!D:D,0),8)</f>
        <v>BOMBE</v>
      </c>
      <c r="H418" s="9" t="str">
        <f>INDEX(Articles!$1:$1048576,MATCH(E418,Articles!D:D,0),9)</f>
        <v>SPHERIQUE</v>
      </c>
      <c r="I418" s="2">
        <f>INDEX(Articles!$1:$1048576,MATCH(E418,Articles!D:D,0),10)</f>
        <v>150</v>
      </c>
      <c r="J418" s="9" t="str">
        <f>INDEX(Articles!$1:$1048576,MATCH(E418,Articles!D:D,0),11)</f>
        <v>PIVOINE</v>
      </c>
      <c r="K418" s="9" t="str">
        <f>INDEX(Articles!$1:$1048576,MATCH(E418,Articles!D:D,0),12)</f>
        <v>MULTICOLORE</v>
      </c>
      <c r="L418" s="2" t="str">
        <f>INDEX(Articles!$1:$1048576,MATCH(E418,Articles!D:D,0),13)</f>
        <v>CN</v>
      </c>
      <c r="M418" s="2" t="str">
        <f>INDEX(Articles!$1:$1048576,MATCH(E418,Articles!D:D,0),14)</f>
        <v>F4</v>
      </c>
      <c r="N418" s="2" t="str">
        <f>INDEX(Articles!$1:$1048576,MATCH(E418,Articles!D:D,0),15)</f>
        <v>1.3G</v>
      </c>
      <c r="O418" s="2" t="str">
        <f>INDEX(Articles!$1:$1048576,MATCH(E418,Articles!D:D,0),16)</f>
        <v>1170-F4-02746</v>
      </c>
      <c r="P418" s="2">
        <f>INDEX(Articles!$1:$1048576,MATCH(E418,Articles!D:D,0),17)*1000</f>
        <v>1050</v>
      </c>
      <c r="Q418" s="2" t="str">
        <f>INDEX(Articles!$1:$1048576,MATCH(E418,Articles!D:D,0),18)</f>
        <v>4</v>
      </c>
      <c r="R418" s="2">
        <f>INDEX(Articles!$1:$1048576,MATCH(E418,Articles!D:D,0),19)</f>
        <v>150</v>
      </c>
      <c r="S418" s="2" t="str">
        <f>IF(INDEX('Unités CA'!$1:$1048576,MATCH(E418,'Unités CA'!D:D,0),5)=0,"",INDEX('Unités CA'!$1:$1048576,MATCH(E418,'Unités CA'!D:D,0),5))</f>
        <v>0010/CA</v>
      </c>
      <c r="T418" s="2" t="str">
        <f>IF(INDEX('Unités BTE'!$1:$1048576,MATCH(E418,'Unités CA'!D:D,0),5)=0,"",INDEX('Unités BTE'!$1:$1048576,MATCH(E418,'Unités CA'!D:D,0),5))</f>
        <v/>
      </c>
      <c r="U418" s="87">
        <f>IFERROR(INDEX('Prix PRO CA'!$1:$1048576,MATCH(E418,'Prix PRO CA'!D:D,0),10),"")</f>
        <v>290</v>
      </c>
      <c r="V418" s="87" t="str">
        <f>IFERROR(INDEX('Prix PRO CA'!$1:$1048576,MATCH(E418,'Prix PRO BTE'!D:D,0),10),"")</f>
        <v/>
      </c>
      <c r="W418" s="87">
        <f>+IFERROR(INDEX('Prix PRO PCS'!$1:$1048576,MATCH(E418,'Prix PRO PCS'!D:D,0),10),"")</f>
        <v>34.369999999999997</v>
      </c>
      <c r="X418" s="148" t="str">
        <f t="shared" si="29"/>
        <v>Inf à 10</v>
      </c>
      <c r="Y418" s="89" t="str">
        <f>IFERROR(INDEX(LigneAchat!$1:$1048576,MATCH(E418,LigneAchat!D:D,0),5),"")</f>
        <v/>
      </c>
      <c r="Z418" s="90">
        <f>INDEX(Articles!$1:$1048576,MATCH(E418,Articles!D:D,0),21)</f>
        <v>6</v>
      </c>
      <c r="AA418" s="90">
        <f t="shared" si="32"/>
        <v>6</v>
      </c>
      <c r="AB418" s="90">
        <f>+INDEX(Articles!$1:$1048576,MATCH(E418,Articles!D:D,0),23)</f>
        <v>0</v>
      </c>
    </row>
    <row r="419" spans="2:28" ht="15.75">
      <c r="B419" s="8" t="str">
        <f>INDEX(Articles!$1:$1048576,MATCH(E419,Articles!D:D,0),6)</f>
        <v>1</v>
      </c>
      <c r="C419" s="8" t="str">
        <f>INDEX(Articles!$1:$1048576,MATCH(E419,Articles!D:D,0),7)</f>
        <v/>
      </c>
      <c r="D419" s="28" t="str">
        <f>HYPERLINK(INDEX(Articles!$1:$1048576,MATCH(E419,Articles!D:D,0),24),"Lien")</f>
        <v>Lien</v>
      </c>
      <c r="E419" s="3" t="s">
        <v>1959</v>
      </c>
      <c r="F419" s="18" t="str">
        <f>INDEX(Articles!$1:$1048576,MATCH(E419,Articles!D:D,0),5)</f>
        <v>BBE Ø150 FILET D'OR (PREMIUM)</v>
      </c>
      <c r="G419" s="18" t="str">
        <f>INDEX(Articles!$1:$1048576,MATCH(E419,Articles!D:D,0),8)</f>
        <v>BOMBE</v>
      </c>
      <c r="H419" s="18" t="str">
        <f>INDEX(Articles!$1:$1048576,MATCH(E419,Articles!D:D,0),9)</f>
        <v>SPHERIQUE</v>
      </c>
      <c r="I419" s="8">
        <f>INDEX(Articles!$1:$1048576,MATCH(E419,Articles!D:D,0),10)</f>
        <v>150</v>
      </c>
      <c r="J419" s="18" t="str">
        <f>INDEX(Articles!$1:$1048576,MATCH(E419,Articles!D:D,0),11)</f>
        <v>PLEUREUR</v>
      </c>
      <c r="K419" s="18" t="str">
        <f>INDEX(Articles!$1:$1048576,MATCH(E419,Articles!D:D,0),12)</f>
        <v>KAMURO</v>
      </c>
      <c r="L419" s="8" t="str">
        <f>INDEX(Articles!$1:$1048576,MATCH(E419,Articles!D:D,0),13)</f>
        <v>CN</v>
      </c>
      <c r="M419" s="8" t="str">
        <f>INDEX(Articles!$1:$1048576,MATCH(E419,Articles!D:D,0),14)</f>
        <v>F4</v>
      </c>
      <c r="N419" s="8" t="str">
        <f>INDEX(Articles!$1:$1048576,MATCH(E419,Articles!D:D,0),15)</f>
        <v>1.3G</v>
      </c>
      <c r="O419" s="8" t="str">
        <f>INDEX(Articles!$1:$1048576,MATCH(E419,Articles!D:D,0),16)</f>
        <v>1008-F4-69245233</v>
      </c>
      <c r="P419" s="8">
        <f>INDEX(Articles!$1:$1048576,MATCH(E419,Articles!D:D,0),17)*1000</f>
        <v>981</v>
      </c>
      <c r="Q419" s="8" t="str">
        <f>INDEX(Articles!$1:$1048576,MATCH(E419,Articles!D:D,0),18)</f>
        <v>4,2</v>
      </c>
      <c r="R419" s="8">
        <f>INDEX(Articles!$1:$1048576,MATCH(E419,Articles!D:D,0),19)</f>
        <v>150</v>
      </c>
      <c r="S419" s="2" t="str">
        <f>IF(INDEX('Unités CA'!$1:$1048576,MATCH(E419,'Unités CA'!D:D,0),5)=0,"",INDEX('Unités CA'!$1:$1048576,MATCH(E419,'Unités CA'!D:D,0),5))</f>
        <v>0009/CA</v>
      </c>
      <c r="T419" s="2" t="str">
        <f>IF(INDEX('Unités BTE'!$1:$1048576,MATCH(E419,'Unités CA'!D:D,0),5)=0,"",INDEX('Unités BTE'!$1:$1048576,MATCH(E419,'Unités CA'!D:D,0),5))</f>
        <v/>
      </c>
      <c r="U419" s="7">
        <f>IFERROR(INDEX('Prix PRO CA'!$1:$1048576,MATCH(E419,'Prix PRO CA'!D:D,0),10),"")</f>
        <v>309.33</v>
      </c>
      <c r="V419" s="7" t="str">
        <f>IFERROR(INDEX('Prix PRO CA'!$1:$1048576,MATCH(E419,'Prix PRO BTE'!D:D,0),10),"")</f>
        <v/>
      </c>
      <c r="W419" s="7">
        <f>+IFERROR(INDEX('Prix PRO PCS'!$1:$1048576,MATCH(E419,'Prix PRO PCS'!D:D,0),10),"")</f>
        <v>34.369999999999997</v>
      </c>
      <c r="X419" s="148" t="str">
        <f t="shared" si="29"/>
        <v>Inf à 10</v>
      </c>
      <c r="Y419" s="24">
        <f>IFERROR(INDEX(LigneAchat!$1:$1048576,MATCH(E419,LigneAchat!D:D,0),5),"")</f>
        <v>44326</v>
      </c>
      <c r="Z419" s="22">
        <f>INDEX(Articles!$1:$1048576,MATCH(E419,Articles!D:D,0),21)</f>
        <v>13</v>
      </c>
      <c r="AA419" s="22">
        <f t="shared" si="32"/>
        <v>2</v>
      </c>
      <c r="AB419" s="22">
        <f>+INDEX(Articles!$1:$1048576,MATCH(E419,Articles!D:D,0),23)</f>
        <v>11</v>
      </c>
    </row>
    <row r="420" spans="2:28" ht="15.75">
      <c r="B420" s="8" t="str">
        <f>INDEX(Articles!$1:$1048576,MATCH(E420,Articles!D:D,0),6)</f>
        <v>1</v>
      </c>
      <c r="C420" s="8" t="str">
        <f>INDEX(Articles!$1:$1048576,MATCH(E420,Articles!D:D,0),7)</f>
        <v/>
      </c>
      <c r="D420" s="28" t="str">
        <f>HYPERLINK(INDEX(Articles!$1:$1048576,MATCH(E420,Articles!D:D,0),24),"Lien")</f>
        <v>Lien</v>
      </c>
      <c r="E420" s="3" t="s">
        <v>1963</v>
      </c>
      <c r="F420" s="18" t="str">
        <f>INDEX(Articles!$1:$1048576,MATCH(E420,Articles!D:D,0),5)</f>
        <v>BBE Ø150 FILET D'ARGENT</v>
      </c>
      <c r="G420" s="18" t="str">
        <f>INDEX(Articles!$1:$1048576,MATCH(E420,Articles!D:D,0),8)</f>
        <v>BOMBE</v>
      </c>
      <c r="H420" s="18" t="str">
        <f>INDEX(Articles!$1:$1048576,MATCH(E420,Articles!D:D,0),9)</f>
        <v>SPHERIQUE</v>
      </c>
      <c r="I420" s="8">
        <f>INDEX(Articles!$1:$1048576,MATCH(E420,Articles!D:D,0),10)</f>
        <v>150</v>
      </c>
      <c r="J420" s="18" t="str">
        <f>INDEX(Articles!$1:$1048576,MATCH(E420,Articles!D:D,0),11)</f>
        <v>PLEUREUR</v>
      </c>
      <c r="K420" s="18" t="str">
        <f>INDEX(Articles!$1:$1048576,MATCH(E420,Articles!D:D,0),12)</f>
        <v>ARGENT</v>
      </c>
      <c r="L420" s="8" t="str">
        <f>INDEX(Articles!$1:$1048576,MATCH(E420,Articles!D:D,0),13)</f>
        <v>CN</v>
      </c>
      <c r="M420" s="8" t="str">
        <f>INDEX(Articles!$1:$1048576,MATCH(E420,Articles!D:D,0),14)</f>
        <v>F4</v>
      </c>
      <c r="N420" s="8" t="str">
        <f>INDEX(Articles!$1:$1048576,MATCH(E420,Articles!D:D,0),15)</f>
        <v>1.3G</v>
      </c>
      <c r="O420" s="8" t="str">
        <f>INDEX(Articles!$1:$1048576,MATCH(E420,Articles!D:D,0),16)</f>
        <v>1008-F4-69245233</v>
      </c>
      <c r="P420" s="8">
        <f>INDEX(Articles!$1:$1048576,MATCH(E420,Articles!D:D,0),17)*1000</f>
        <v>1111</v>
      </c>
      <c r="Q420" s="8" t="str">
        <f>INDEX(Articles!$1:$1048576,MATCH(E420,Articles!D:D,0),18)</f>
        <v>4,2</v>
      </c>
      <c r="R420" s="8">
        <f>INDEX(Articles!$1:$1048576,MATCH(E420,Articles!D:D,0),19)</f>
        <v>150</v>
      </c>
      <c r="S420" s="2" t="str">
        <f>IF(INDEX('Unités CA'!$1:$1048576,MATCH(E420,'Unités CA'!D:D,0),5)=0,"",INDEX('Unités CA'!$1:$1048576,MATCH(E420,'Unités CA'!D:D,0),5))</f>
        <v>0009/CA</v>
      </c>
      <c r="T420" s="2" t="str">
        <f>IF(INDEX('Unités BTE'!$1:$1048576,MATCH(E420,'Unités CA'!D:D,0),5)=0,"",INDEX('Unités BTE'!$1:$1048576,MATCH(E420,'Unités CA'!D:D,0),5))</f>
        <v/>
      </c>
      <c r="U420" s="7">
        <f>IFERROR(INDEX('Prix PRO CA'!$1:$1048576,MATCH(E420,'Prix PRO CA'!D:D,0),10),"")</f>
        <v>309.33</v>
      </c>
      <c r="V420" s="7" t="str">
        <f>IFERROR(INDEX('Prix PRO CA'!$1:$1048576,MATCH(E420,'Prix PRO BTE'!D:D,0),10),"")</f>
        <v/>
      </c>
      <c r="W420" s="7">
        <f>+IFERROR(INDEX('Prix PRO PCS'!$1:$1048576,MATCH(E420,'Prix PRO PCS'!D:D,0),10),"")</f>
        <v>34.369999999999997</v>
      </c>
      <c r="X420" s="148" t="str">
        <f t="shared" si="29"/>
        <v>Oui</v>
      </c>
      <c r="Y420" s="24" t="str">
        <f>IFERROR(INDEX(LigneAchat!$1:$1048576,MATCH(E420,LigneAchat!D:D,0),5),"")</f>
        <v/>
      </c>
      <c r="Z420" s="22">
        <f>INDEX(Articles!$1:$1048576,MATCH(E420,Articles!D:D,0),21)</f>
        <v>120</v>
      </c>
      <c r="AA420" s="22">
        <f t="shared" si="32"/>
        <v>120</v>
      </c>
      <c r="AB420" s="22">
        <f>+INDEX(Articles!$1:$1048576,MATCH(E420,Articles!D:D,0),23)</f>
        <v>0</v>
      </c>
    </row>
    <row r="421" spans="2:28" ht="15.75">
      <c r="B421" s="8" t="str">
        <f>INDEX(Articles!$1:$1048576,MATCH(E421,Articles!D:D,0),6)</f>
        <v>1</v>
      </c>
      <c r="C421" s="8" t="str">
        <f>INDEX(Articles!$1:$1048576,MATCH(E421,Articles!D:D,0),7)</f>
        <v/>
      </c>
      <c r="D421" s="28" t="str">
        <f>HYPERLINK(INDEX(Articles!$1:$1048576,MATCH(E421,Articles!D:D,0),24),"Lien")</f>
        <v>Lien</v>
      </c>
      <c r="E421" s="3" t="s">
        <v>2524</v>
      </c>
      <c r="F421" s="18" t="str">
        <f>INDEX(Articles!$1:$1048576,MATCH(E421,Articles!D:D,0),5)</f>
        <v>BBE Ø150 CASCADE FILET D'OR</v>
      </c>
      <c r="G421" s="18" t="str">
        <f>INDEX(Articles!$1:$1048576,MATCH(E421,Articles!D:D,0),8)</f>
        <v>BOMBE</v>
      </c>
      <c r="H421" s="18" t="str">
        <f>INDEX(Articles!$1:$1048576,MATCH(E421,Articles!D:D,0),9)</f>
        <v>SPHERIQUE</v>
      </c>
      <c r="I421" s="8">
        <f>INDEX(Articles!$1:$1048576,MATCH(E421,Articles!D:D,0),10)</f>
        <v>150</v>
      </c>
      <c r="J421" s="18" t="str">
        <f>INDEX(Articles!$1:$1048576,MATCH(E421,Articles!D:D,0),11)</f>
        <v>PLEUREUR</v>
      </c>
      <c r="K421" s="18" t="str">
        <f>INDEX(Articles!$1:$1048576,MATCH(E421,Articles!D:D,0),12)</f>
        <v>KAMURO</v>
      </c>
      <c r="L421" s="8" t="str">
        <f>INDEX(Articles!$1:$1048576,MATCH(E421,Articles!D:D,0),13)</f>
        <v>CN</v>
      </c>
      <c r="M421" s="8" t="str">
        <f>INDEX(Articles!$1:$1048576,MATCH(E421,Articles!D:D,0),14)</f>
        <v>F4</v>
      </c>
      <c r="N421" s="8" t="str">
        <f>INDEX(Articles!$1:$1048576,MATCH(E421,Articles!D:D,0),15)</f>
        <v>1.3G</v>
      </c>
      <c r="O421" s="8" t="str">
        <f>INDEX(Articles!$1:$1048576,MATCH(E421,Articles!D:D,0),16)</f>
        <v>1008-F4-69253206</v>
      </c>
      <c r="P421" s="8">
        <f>INDEX(Articles!$1:$1048576,MATCH(E421,Articles!D:D,0),17)*1000</f>
        <v>1050</v>
      </c>
      <c r="Q421" s="8" t="str">
        <f>INDEX(Articles!$1:$1048576,MATCH(E421,Articles!D:D,0),18)</f>
        <v>4</v>
      </c>
      <c r="R421" s="8">
        <f>INDEX(Articles!$1:$1048576,MATCH(E421,Articles!D:D,0),19)</f>
        <v>150</v>
      </c>
      <c r="S421" s="2" t="str">
        <f>IF(INDEX('Unités CA'!$1:$1048576,MATCH(E421,'Unités CA'!D:D,0),5)=0,"",INDEX('Unités CA'!$1:$1048576,MATCH(E421,'Unités CA'!D:D,0),5))</f>
        <v>0010/CA</v>
      </c>
      <c r="T421" s="2" t="str">
        <f>IF(INDEX('Unités BTE'!$1:$1048576,MATCH(E421,'Unités CA'!D:D,0),5)=0,"",INDEX('Unités BTE'!$1:$1048576,MATCH(E421,'Unités CA'!D:D,0),5))</f>
        <v/>
      </c>
      <c r="U421" s="7">
        <f>IFERROR(INDEX('Prix PRO CA'!$1:$1048576,MATCH(E421,'Prix PRO CA'!D:D,0),10),"")</f>
        <v>343.7</v>
      </c>
      <c r="V421" s="7" t="str">
        <f>IFERROR(INDEX('Prix PRO CA'!$1:$1048576,MATCH(E421,'Prix PRO BTE'!D:D,0),10),"")</f>
        <v/>
      </c>
      <c r="W421" s="7">
        <f>+IFERROR(INDEX('Prix PRO PCS'!$1:$1048576,MATCH(E421,'Prix PRO PCS'!D:D,0),10),"")</f>
        <v>34.369999999999997</v>
      </c>
      <c r="X421" s="148" t="str">
        <f t="shared" si="29"/>
        <v>Oui</v>
      </c>
      <c r="Y421" s="24" t="str">
        <f>IFERROR(INDEX(LigneAchat!$1:$1048576,MATCH(E421,LigneAchat!D:D,0),5),"")</f>
        <v/>
      </c>
      <c r="Z421" s="22">
        <f>INDEX(Articles!$1:$1048576,MATCH(E421,Articles!D:D,0),21)</f>
        <v>35</v>
      </c>
      <c r="AA421" s="22">
        <f t="shared" si="32"/>
        <v>35</v>
      </c>
      <c r="AB421" s="22">
        <f>+INDEX(Articles!$1:$1048576,MATCH(E421,Articles!D:D,0),23)</f>
        <v>0</v>
      </c>
    </row>
    <row r="422" spans="2:28" ht="15.75">
      <c r="B422" s="8" t="str">
        <f>INDEX(Articles!$1:$1048576,MATCH(E422,Articles!D:D,0),6)</f>
        <v>1</v>
      </c>
      <c r="C422" s="8" t="str">
        <f>INDEX(Articles!$1:$1048576,MATCH(E422,Articles!D:D,0),7)</f>
        <v/>
      </c>
      <c r="D422" s="28" t="str">
        <f>HYPERLINK(INDEX(Articles!$1:$1048576,MATCH(E422,Articles!D:D,0),24),"Lien")</f>
        <v>Lien</v>
      </c>
      <c r="E422" s="3" t="s">
        <v>2579</v>
      </c>
      <c r="F422" s="18" t="str">
        <f>INDEX(Articles!$1:$1048576,MATCH(E422,Articles!D:D,0),5)</f>
        <v>BBE Ø150 ARAIGNÉE PLATINE CENTRE CLIGNO BLANC</v>
      </c>
      <c r="G422" s="18" t="str">
        <f>INDEX(Articles!$1:$1048576,MATCH(E422,Articles!D:D,0),8)</f>
        <v>BOMBE</v>
      </c>
      <c r="H422" s="18" t="str">
        <f>INDEX(Articles!$1:$1048576,MATCH(E422,Articles!D:D,0),9)</f>
        <v>SPHERIQUE</v>
      </c>
      <c r="I422" s="8">
        <f>INDEX(Articles!$1:$1048576,MATCH(E422,Articles!D:D,0),10)</f>
        <v>150</v>
      </c>
      <c r="J422" s="18" t="str">
        <f>INDEX(Articles!$1:$1048576,MATCH(E422,Articles!D:D,0),11)</f>
        <v>PLEUREUR</v>
      </c>
      <c r="K422" s="18" t="str">
        <f>INDEX(Articles!$1:$1048576,MATCH(E422,Articles!D:D,0),12)</f>
        <v>KAMURO</v>
      </c>
      <c r="L422" s="8" t="str">
        <f>INDEX(Articles!$1:$1048576,MATCH(E422,Articles!D:D,0),13)</f>
        <v>CN</v>
      </c>
      <c r="M422" s="8" t="str">
        <f>INDEX(Articles!$1:$1048576,MATCH(E422,Articles!D:D,0),14)</f>
        <v>F4</v>
      </c>
      <c r="N422" s="8" t="str">
        <f>INDEX(Articles!$1:$1048576,MATCH(E422,Articles!D:D,0),15)</f>
        <v>1.3G</v>
      </c>
      <c r="O422" s="8" t="str">
        <f>INDEX(Articles!$1:$1048576,MATCH(E422,Articles!D:D,0),16)</f>
        <v>1008-F4-69253207</v>
      </c>
      <c r="P422" s="8">
        <f>INDEX(Articles!$1:$1048576,MATCH(E422,Articles!D:D,0),17)*1000</f>
        <v>1050</v>
      </c>
      <c r="Q422" s="8" t="str">
        <f>INDEX(Articles!$1:$1048576,MATCH(E422,Articles!D:D,0),18)</f>
        <v>4,2</v>
      </c>
      <c r="R422" s="8">
        <f>INDEX(Articles!$1:$1048576,MATCH(E422,Articles!D:D,0),19)</f>
        <v>150</v>
      </c>
      <c r="S422" s="2" t="str">
        <f>IF(INDEX('Unités CA'!$1:$1048576,MATCH(E422,'Unités CA'!D:D,0),5)=0,"",INDEX('Unités CA'!$1:$1048576,MATCH(E422,'Unités CA'!D:D,0),5))</f>
        <v>0009/CA</v>
      </c>
      <c r="T422" s="2" t="str">
        <f>IF(INDEX('Unités BTE'!$1:$1048576,MATCH(E422,'Unités CA'!D:D,0),5)=0,"",INDEX('Unités BTE'!$1:$1048576,MATCH(E422,'Unités CA'!D:D,0),5))</f>
        <v/>
      </c>
      <c r="U422" s="7" t="str">
        <f>IFERROR(INDEX('Prix PRO CA'!$1:$1048576,MATCH(E422,'Prix PRO CA'!D:D,0),10),"")</f>
        <v/>
      </c>
      <c r="V422" s="7" t="str">
        <f>IFERROR(INDEX('Prix PRO CA'!$1:$1048576,MATCH(E422,'Prix PRO BTE'!D:D,0),10),"")</f>
        <v/>
      </c>
      <c r="W422" s="7">
        <f>+IFERROR(INDEX('Prix PRO PCS'!$1:$1048576,MATCH(E422,'Prix PRO PCS'!D:D,0),10),"")</f>
        <v>34.369999999999997</v>
      </c>
      <c r="X422" s="148" t="str">
        <f t="shared" si="29"/>
        <v>Oui</v>
      </c>
      <c r="Y422" s="24" t="str">
        <f>IFERROR(INDEX(LigneAchat!$1:$1048576,MATCH(E422,LigneAchat!D:D,0),5),"")</f>
        <v/>
      </c>
      <c r="Z422" s="22">
        <f>INDEX(Articles!$1:$1048576,MATCH(E422,Articles!D:D,0),21)</f>
        <v>21</v>
      </c>
      <c r="AA422" s="22">
        <f t="shared" si="32"/>
        <v>20</v>
      </c>
      <c r="AB422" s="22">
        <f>+INDEX(Articles!$1:$1048576,MATCH(E422,Articles!D:D,0),23)</f>
        <v>1</v>
      </c>
    </row>
    <row r="423" spans="2:28" ht="15.75">
      <c r="B423" s="8" t="str">
        <f>INDEX(Articles!$1:$1048576,MATCH(E423,Articles!D:D,0),6)</f>
        <v>1</v>
      </c>
      <c r="C423" s="8" t="str">
        <f>INDEX(Articles!$1:$1048576,MATCH(E423,Articles!D:D,0),7)</f>
        <v/>
      </c>
      <c r="D423" s="28" t="str">
        <f>HYPERLINK(INDEX(Articles!$1:$1048576,MATCH(E423,Articles!D:D,0),24),"Lien")</f>
        <v>Lien</v>
      </c>
      <c r="E423" s="3" t="s">
        <v>2142</v>
      </c>
      <c r="F423" s="18" t="str">
        <f>INDEX(Articles!$1:$1048576,MATCH(E423,Articles!D:D,0),5)</f>
        <v>BBE Ø150 CLIGNO BLANC + TC ARGENT</v>
      </c>
      <c r="G423" s="18" t="str">
        <f>INDEX(Articles!$1:$1048576,MATCH(E423,Articles!D:D,0),8)</f>
        <v>BOMBE</v>
      </c>
      <c r="H423" s="18" t="str">
        <f>INDEX(Articles!$1:$1048576,MATCH(E423,Articles!D:D,0),9)</f>
        <v>SPHERIQUE</v>
      </c>
      <c r="I423" s="8">
        <f>INDEX(Articles!$1:$1048576,MATCH(E423,Articles!D:D,0),10)</f>
        <v>150</v>
      </c>
      <c r="J423" s="18" t="str">
        <f>INDEX(Articles!$1:$1048576,MATCH(E423,Articles!D:D,0),11)</f>
        <v>CLIGNO</v>
      </c>
      <c r="K423" s="18" t="str">
        <f>INDEX(Articles!$1:$1048576,MATCH(E423,Articles!D:D,0),12)</f>
        <v>BLANC</v>
      </c>
      <c r="L423" s="8" t="str">
        <f>INDEX(Articles!$1:$1048576,MATCH(E423,Articles!D:D,0),13)</f>
        <v>CN</v>
      </c>
      <c r="M423" s="8" t="str">
        <f>INDEX(Articles!$1:$1048576,MATCH(E423,Articles!D:D,0),14)</f>
        <v>F4</v>
      </c>
      <c r="N423" s="8" t="str">
        <f>INDEX(Articles!$1:$1048576,MATCH(E423,Articles!D:D,0),15)</f>
        <v>1.3G</v>
      </c>
      <c r="O423" s="8" t="str">
        <f>INDEX(Articles!$1:$1048576,MATCH(E423,Articles!D:D,0),16)</f>
        <v>1008-F4-69245234</v>
      </c>
      <c r="P423" s="8">
        <f>INDEX(Articles!$1:$1048576,MATCH(E423,Articles!D:D,0),17)*1000</f>
        <v>983</v>
      </c>
      <c r="Q423" s="8" t="str">
        <f>INDEX(Articles!$1:$1048576,MATCH(E423,Articles!D:D,0),18)</f>
        <v>4,2</v>
      </c>
      <c r="R423" s="8">
        <f>INDEX(Articles!$1:$1048576,MATCH(E423,Articles!D:D,0),19)</f>
        <v>150</v>
      </c>
      <c r="S423" s="2" t="str">
        <f>IF(INDEX('Unités CA'!$1:$1048576,MATCH(E423,'Unités CA'!D:D,0),5)=0,"",INDEX('Unités CA'!$1:$1048576,MATCH(E423,'Unités CA'!D:D,0),5))</f>
        <v>0009/CA</v>
      </c>
      <c r="T423" s="2" t="str">
        <f>IF(INDEX('Unités BTE'!$1:$1048576,MATCH(E423,'Unités CA'!D:D,0),5)=0,"",INDEX('Unités BTE'!$1:$1048576,MATCH(E423,'Unités CA'!D:D,0),5))</f>
        <v/>
      </c>
      <c r="U423" s="7">
        <f>IFERROR(INDEX('Prix PRO CA'!$1:$1048576,MATCH(E423,'Prix PRO CA'!D:D,0),10),"")</f>
        <v>309.33</v>
      </c>
      <c r="V423" s="7" t="str">
        <f>IFERROR(INDEX('Prix PRO CA'!$1:$1048576,MATCH(E423,'Prix PRO BTE'!D:D,0),10),"")</f>
        <v/>
      </c>
      <c r="W423" s="7">
        <f>+IFERROR(INDEX('Prix PRO PCS'!$1:$1048576,MATCH(E423,'Prix PRO PCS'!D:D,0),10),"")</f>
        <v>34.369999999999997</v>
      </c>
      <c r="X423" s="148" t="str">
        <f t="shared" si="29"/>
        <v>Inf à 10</v>
      </c>
      <c r="Y423" s="24" t="str">
        <f>IFERROR(INDEX(LigneAchat!$1:$1048576,MATCH(E423,LigneAchat!D:D,0),5),"")</f>
        <v/>
      </c>
      <c r="Z423" s="22">
        <f>INDEX(Articles!$1:$1048576,MATCH(E423,Articles!D:D,0),21)</f>
        <v>12</v>
      </c>
      <c r="AA423" s="22">
        <f t="shared" si="31"/>
        <v>10</v>
      </c>
      <c r="AB423" s="22">
        <f>+INDEX(Articles!$1:$1048576,MATCH(E423,Articles!D:D,0),23)</f>
        <v>2</v>
      </c>
    </row>
    <row r="424" spans="2:28" ht="15.75">
      <c r="B424" s="8" t="str">
        <f>INDEX(Articles!$1:$1048576,MATCH(E424,Articles!D:D,0),6)</f>
        <v>1</v>
      </c>
      <c r="C424" s="8" t="str">
        <f>INDEX(Articles!$1:$1048576,MATCH(E424,Articles!D:D,0),7)</f>
        <v/>
      </c>
      <c r="D424" s="28" t="str">
        <f>HYPERLINK(INDEX(Articles!$1:$1048576,MATCH(E424,Articles!D:D,0),24),"Lien")</f>
        <v>Lien</v>
      </c>
      <c r="E424" s="3" t="s">
        <v>2054</v>
      </c>
      <c r="F424" s="18" t="str">
        <f>INDEX(Articles!$1:$1048576,MATCH(E424,Articles!D:D,0),5)</f>
        <v>BBE Ø150 GUIRLANDE PARACHUTE CLIGNO BLANC</v>
      </c>
      <c r="G424" s="18" t="str">
        <f>INDEX(Articles!$1:$1048576,MATCH(E424,Articles!D:D,0),8)</f>
        <v>BOMBE</v>
      </c>
      <c r="H424" s="18" t="str">
        <f>INDEX(Articles!$1:$1048576,MATCH(E424,Articles!D:D,0),9)</f>
        <v>SPHERIQUE</v>
      </c>
      <c r="I424" s="8">
        <f>INDEX(Articles!$1:$1048576,MATCH(E424,Articles!D:D,0),10)</f>
        <v>150</v>
      </c>
      <c r="J424" s="18" t="str">
        <f>INDEX(Articles!$1:$1048576,MATCH(E424,Articles!D:D,0),11)</f>
        <v>CLIGNO</v>
      </c>
      <c r="K424" s="18" t="str">
        <f>INDEX(Articles!$1:$1048576,MATCH(E424,Articles!D:D,0),12)</f>
        <v>BLANC</v>
      </c>
      <c r="L424" s="8" t="str">
        <f>INDEX(Articles!$1:$1048576,MATCH(E424,Articles!D:D,0),13)</f>
        <v>CN</v>
      </c>
      <c r="M424" s="8" t="str">
        <f>INDEX(Articles!$1:$1048576,MATCH(E424,Articles!D:D,0),14)</f>
        <v>F4</v>
      </c>
      <c r="N424" s="8" t="str">
        <f>INDEX(Articles!$1:$1048576,MATCH(E424,Articles!D:D,0),15)</f>
        <v>1.3G</v>
      </c>
      <c r="O424" s="8" t="str">
        <f>INDEX(Articles!$1:$1048576,MATCH(E424,Articles!D:D,0),16)</f>
        <v>1008-F4-69246127</v>
      </c>
      <c r="P424" s="8">
        <f>INDEX(Articles!$1:$1048576,MATCH(E424,Articles!D:D,0),17)*1000</f>
        <v>225</v>
      </c>
      <c r="Q424" s="8" t="str">
        <f>INDEX(Articles!$1:$1048576,MATCH(E424,Articles!D:D,0),18)</f>
        <v>4</v>
      </c>
      <c r="R424" s="8">
        <f>INDEX(Articles!$1:$1048576,MATCH(E424,Articles!D:D,0),19)</f>
        <v>150</v>
      </c>
      <c r="S424" s="2" t="str">
        <f>IF(INDEX('Unités CA'!$1:$1048576,MATCH(E424,'Unités CA'!D:D,0),5)=0,"",INDEX('Unités CA'!$1:$1048576,MATCH(E424,'Unités CA'!D:D,0),5))</f>
        <v>0009/CA</v>
      </c>
      <c r="T424" s="2" t="str">
        <f>IF(INDEX('Unités BTE'!$1:$1048576,MATCH(E424,'Unités CA'!D:D,0),5)=0,"",INDEX('Unités BTE'!$1:$1048576,MATCH(E424,'Unités CA'!D:D,0),5))</f>
        <v/>
      </c>
      <c r="U424" s="7">
        <f>IFERROR(INDEX('Prix PRO CA'!$1:$1048576,MATCH(E424,'Prix PRO CA'!D:D,0),10),"")</f>
        <v>309.33</v>
      </c>
      <c r="V424" s="7" t="str">
        <f>IFERROR(INDEX('Prix PRO CA'!$1:$1048576,MATCH(E424,'Prix PRO BTE'!D:D,0),10),"")</f>
        <v/>
      </c>
      <c r="W424" s="7">
        <f>+IFERROR(INDEX('Prix PRO PCS'!$1:$1048576,MATCH(E424,'Prix PRO PCS'!D:D,0),10),"")</f>
        <v>34.369999999999997</v>
      </c>
      <c r="X424" s="148" t="str">
        <f t="shared" si="29"/>
        <v>Oui</v>
      </c>
      <c r="Y424" s="24" t="str">
        <f>IFERROR(INDEX(LigneAchat!$1:$1048576,MATCH(E424,LigneAchat!D:D,0),5),"")</f>
        <v/>
      </c>
      <c r="Z424" s="22">
        <f>INDEX(Articles!$1:$1048576,MATCH(E424,Articles!D:D,0),21)</f>
        <v>60</v>
      </c>
      <c r="AA424" s="22">
        <f t="shared" si="31"/>
        <v>54</v>
      </c>
      <c r="AB424" s="22">
        <f>+INDEX(Articles!$1:$1048576,MATCH(E424,Articles!D:D,0),23)</f>
        <v>6</v>
      </c>
    </row>
    <row r="425" spans="2:28" ht="15.75">
      <c r="B425" s="8" t="str">
        <f>INDEX(Articles!$1:$1048576,MATCH(E425,Articles!D:D,0),6)</f>
        <v>1</v>
      </c>
      <c r="C425" s="8" t="str">
        <f>INDEX(Articles!$1:$1048576,MATCH(E425,Articles!D:D,0),7)</f>
        <v/>
      </c>
      <c r="D425" s="28" t="str">
        <f>HYPERLINK(INDEX(Articles!$1:$1048576,MATCH(E425,Articles!D:D,0),24),"Lien")</f>
        <v>Lien</v>
      </c>
      <c r="E425" s="4" t="s">
        <v>1712</v>
      </c>
      <c r="F425" s="18" t="str">
        <f>INDEX(Articles!$1:$1048576,MATCH(E425,Articles!D:D,0),5)</f>
        <v>BBE Ø150 OEUFS DE DRAGON</v>
      </c>
      <c r="G425" s="18" t="str">
        <f>INDEX(Articles!$1:$1048576,MATCH(E425,Articles!D:D,0),8)</f>
        <v>BOMBE</v>
      </c>
      <c r="H425" s="18" t="str">
        <f>INDEX(Articles!$1:$1048576,MATCH(E425,Articles!D:D,0),9)</f>
        <v>SPHERIQUE</v>
      </c>
      <c r="I425" s="8">
        <f>INDEX(Articles!$1:$1048576,MATCH(E425,Articles!D:D,0),10)</f>
        <v>150</v>
      </c>
      <c r="J425" s="18" t="str">
        <f>INDEX(Articles!$1:$1048576,MATCH(E425,Articles!D:D,0),11)</f>
        <v>CREPITANT</v>
      </c>
      <c r="K425" s="18" t="str">
        <f>INDEX(Articles!$1:$1048576,MATCH(E425,Articles!D:D,0),12)</f>
        <v>ARGENT</v>
      </c>
      <c r="L425" s="8" t="str">
        <f>INDEX(Articles!$1:$1048576,MATCH(E425,Articles!D:D,0),13)</f>
        <v>CN</v>
      </c>
      <c r="M425" s="8" t="str">
        <f>INDEX(Articles!$1:$1048576,MATCH(E425,Articles!D:D,0),14)</f>
        <v>F4</v>
      </c>
      <c r="N425" s="8" t="str">
        <f>INDEX(Articles!$1:$1048576,MATCH(E425,Articles!D:D,0),15)</f>
        <v>1.3G</v>
      </c>
      <c r="O425" s="8" t="str">
        <f>INDEX(Articles!$1:$1048576,MATCH(E425,Articles!D:D,0),16)</f>
        <v>1170-F4-02746</v>
      </c>
      <c r="P425" s="8">
        <f>INDEX(Articles!$1:$1048576,MATCH(E425,Articles!D:D,0),17)*1000</f>
        <v>1050</v>
      </c>
      <c r="Q425" s="8" t="str">
        <f>INDEX(Articles!$1:$1048576,MATCH(E425,Articles!D:D,0),18)</f>
        <v>4</v>
      </c>
      <c r="R425" s="8">
        <f>INDEX(Articles!$1:$1048576,MATCH(E425,Articles!D:D,0),19)</f>
        <v>150</v>
      </c>
      <c r="S425" s="2" t="str">
        <f>IF(INDEX('Unités CA'!$1:$1048576,MATCH(E425,'Unités CA'!D:D,0),5)=0,"",INDEX('Unités CA'!$1:$1048576,MATCH(E425,'Unités CA'!D:D,0),5))</f>
        <v>0010/CA</v>
      </c>
      <c r="T425" s="2" t="str">
        <f>IF(INDEX('Unités BTE'!$1:$1048576,MATCH(E425,'Unités CA'!D:D,0),5)=0,"",INDEX('Unités BTE'!$1:$1048576,MATCH(E425,'Unités CA'!D:D,0),5))</f>
        <v/>
      </c>
      <c r="U425" s="7" t="str">
        <f>IFERROR(INDEX('Prix PRO CA'!$1:$1048576,MATCH(E425,'Prix PRO CA'!D:D,0),10),"")</f>
        <v/>
      </c>
      <c r="V425" s="7" t="str">
        <f>IFERROR(INDEX('Prix PRO CA'!$1:$1048576,MATCH(E425,'Prix PRO BTE'!D:D,0),10),"")</f>
        <v/>
      </c>
      <c r="W425" s="7">
        <f>+IFERROR(INDEX('Prix PRO PCS'!$1:$1048576,MATCH(E425,'Prix PRO PCS'!D:D,0),10),"")</f>
        <v>34.369999999999997</v>
      </c>
      <c r="X425" s="148" t="str">
        <f t="shared" si="29"/>
        <v>Oui</v>
      </c>
      <c r="Y425" s="24" t="str">
        <f>IFERROR(INDEX(LigneAchat!$1:$1048576,MATCH(E425,LigneAchat!D:D,0),5),"")</f>
        <v/>
      </c>
      <c r="Z425" s="22">
        <f>INDEX(Articles!$1:$1048576,MATCH(E425,Articles!D:D,0),21)</f>
        <v>168</v>
      </c>
      <c r="AA425" s="22">
        <f>+Z425-AB425</f>
        <v>168</v>
      </c>
      <c r="AB425" s="22">
        <f>+INDEX(Articles!$1:$1048576,MATCH(E425,Articles!D:D,0),23)</f>
        <v>0</v>
      </c>
    </row>
    <row r="426" spans="2:28" ht="15.75">
      <c r="B426" s="8" t="str">
        <f>INDEX(Articles!$1:$1048576,MATCH(E426,Articles!D:D,0),6)</f>
        <v>1</v>
      </c>
      <c r="C426" s="8" t="str">
        <f>INDEX(Articles!$1:$1048576,MATCH(E426,Articles!D:D,0),7)</f>
        <v/>
      </c>
      <c r="D426" s="28" t="str">
        <f>HYPERLINK(INDEX(Articles!$1:$1048576,MATCH(E426,Articles!D:D,0),24),"Lien")</f>
        <v>Lien</v>
      </c>
      <c r="E426" s="4" t="s">
        <v>1717</v>
      </c>
      <c r="F426" s="18" t="str">
        <f>INDEX(Articles!$1:$1048576,MATCH(E426,Articles!D:D,0),5)</f>
        <v>BBE Ø150 PIVOINE ROUGE CENTRE BLEU CTRE ŒUF DRAGON</v>
      </c>
      <c r="G426" s="18" t="str">
        <f>INDEX(Articles!$1:$1048576,MATCH(E426,Articles!D:D,0),8)</f>
        <v>BOMBE</v>
      </c>
      <c r="H426" s="18" t="str">
        <f>INDEX(Articles!$1:$1048576,MATCH(E426,Articles!D:D,0),9)</f>
        <v>SPHERIQUE</v>
      </c>
      <c r="I426" s="8">
        <f>INDEX(Articles!$1:$1048576,MATCH(E426,Articles!D:D,0),10)</f>
        <v>150</v>
      </c>
      <c r="J426" s="18" t="str">
        <f>INDEX(Articles!$1:$1048576,MATCH(E426,Articles!D:D,0),11)</f>
        <v>CREPITANT</v>
      </c>
      <c r="K426" s="18" t="str">
        <f>INDEX(Articles!$1:$1048576,MATCH(E426,Articles!D:D,0),12)</f>
        <v>TRICOLORE</v>
      </c>
      <c r="L426" s="8" t="str">
        <f>INDEX(Articles!$1:$1048576,MATCH(E426,Articles!D:D,0),13)</f>
        <v>CN</v>
      </c>
      <c r="M426" s="8" t="str">
        <f>INDEX(Articles!$1:$1048576,MATCH(E426,Articles!D:D,0),14)</f>
        <v>F4</v>
      </c>
      <c r="N426" s="8" t="str">
        <f>INDEX(Articles!$1:$1048576,MATCH(E426,Articles!D:D,0),15)</f>
        <v>1.3G</v>
      </c>
      <c r="O426" s="8" t="str">
        <f>INDEX(Articles!$1:$1048576,MATCH(E426,Articles!D:D,0),16)</f>
        <v>1170-F4-02746</v>
      </c>
      <c r="P426" s="8">
        <f>INDEX(Articles!$1:$1048576,MATCH(E426,Articles!D:D,0),17)*1000</f>
        <v>1100</v>
      </c>
      <c r="Q426" s="8" t="str">
        <f>INDEX(Articles!$1:$1048576,MATCH(E426,Articles!D:D,0),18)</f>
        <v>4,2</v>
      </c>
      <c r="R426" s="8">
        <f>INDEX(Articles!$1:$1048576,MATCH(E426,Articles!D:D,0),19)</f>
        <v>150</v>
      </c>
      <c r="S426" s="2" t="str">
        <f>IF(INDEX('Unités CA'!$1:$1048576,MATCH(E426,'Unités CA'!D:D,0),5)=0,"",INDEX('Unités CA'!$1:$1048576,MATCH(E426,'Unités CA'!D:D,0),5))</f>
        <v>0010/CA</v>
      </c>
      <c r="T426" s="2" t="str">
        <f>IF(INDEX('Unités BTE'!$1:$1048576,MATCH(E426,'Unités CA'!D:D,0),5)=0,"",INDEX('Unités BTE'!$1:$1048576,MATCH(E426,'Unités CA'!D:D,0),5))</f>
        <v/>
      </c>
      <c r="U426" s="7">
        <f>IFERROR(INDEX('Prix PRO CA'!$1:$1048576,MATCH(E426,'Prix PRO CA'!D:D,0),10),"")</f>
        <v>299.7</v>
      </c>
      <c r="V426" s="7" t="str">
        <f>IFERROR(INDEX('Prix PRO CA'!$1:$1048576,MATCH(E426,'Prix PRO BTE'!D:D,0),10),"")</f>
        <v/>
      </c>
      <c r="W426" s="7">
        <f>+IFERROR(INDEX('Prix PRO PCS'!$1:$1048576,MATCH(E426,'Prix PRO PCS'!D:D,0),10),"")</f>
        <v>34.369999999999997</v>
      </c>
      <c r="X426" s="148" t="str">
        <f t="shared" si="29"/>
        <v>Inf à 10</v>
      </c>
      <c r="Y426" s="24" t="str">
        <f>IFERROR(INDEX(LigneAchat!$1:$1048576,MATCH(E426,LigneAchat!D:D,0),5),"")</f>
        <v/>
      </c>
      <c r="Z426" s="22">
        <f>INDEX(Articles!$1:$1048576,MATCH(E426,Articles!D:D,0),21)</f>
        <v>1</v>
      </c>
      <c r="AA426" s="22">
        <f t="shared" si="31"/>
        <v>1</v>
      </c>
      <c r="AB426" s="22">
        <f>+INDEX(Articles!$1:$1048576,MATCH(E426,Articles!D:D,0),23)</f>
        <v>0</v>
      </c>
    </row>
    <row r="427" spans="2:28" ht="15.75">
      <c r="B427" s="8" t="str">
        <f>INDEX(Articles!$1:$1048576,MATCH(E427,Articles!D:D,0),6)</f>
        <v>1</v>
      </c>
      <c r="C427" s="8" t="str">
        <f>INDEX(Articles!$1:$1048576,MATCH(E427,Articles!D:D,0),7)</f>
        <v/>
      </c>
      <c r="D427" s="28" t="str">
        <f>HYPERLINK(INDEX(Articles!$1:$1048576,MATCH(E427,Articles!D:D,0),24),"Lien")</f>
        <v>Lien</v>
      </c>
      <c r="E427" s="3" t="s">
        <v>2498</v>
      </c>
      <c r="F427" s="18" t="str">
        <f>INDEX(Articles!$1:$1048576,MATCH(E427,Articles!D:D,0),5)</f>
        <v>BBE Ø150 3 CERCLES RGE/BLEU/VERT + CTRE ŒUF DE D.</v>
      </c>
      <c r="G427" s="18" t="str">
        <f>INDEX(Articles!$1:$1048576,MATCH(E427,Articles!D:D,0),8)</f>
        <v>BOMBE</v>
      </c>
      <c r="H427" s="18" t="str">
        <f>INDEX(Articles!$1:$1048576,MATCH(E427,Articles!D:D,0),9)</f>
        <v>SPHERIQUE</v>
      </c>
      <c r="I427" s="8">
        <f>INDEX(Articles!$1:$1048576,MATCH(E427,Articles!D:D,0),10)</f>
        <v>150</v>
      </c>
      <c r="J427" s="18" t="str">
        <f>INDEX(Articles!$1:$1048576,MATCH(E427,Articles!D:D,0),11)</f>
        <v>FORME</v>
      </c>
      <c r="K427" s="18" t="str">
        <f>INDEX(Articles!$1:$1048576,MATCH(E427,Articles!D:D,0),12)</f>
        <v>MULTICOLORE</v>
      </c>
      <c r="L427" s="8" t="str">
        <f>INDEX(Articles!$1:$1048576,MATCH(E427,Articles!D:D,0),13)</f>
        <v>CN</v>
      </c>
      <c r="M427" s="8" t="str">
        <f>INDEX(Articles!$1:$1048576,MATCH(E427,Articles!D:D,0),14)</f>
        <v>F4</v>
      </c>
      <c r="N427" s="8" t="str">
        <f>INDEX(Articles!$1:$1048576,MATCH(E427,Articles!D:D,0),15)</f>
        <v>1.3G</v>
      </c>
      <c r="O427" s="8" t="str">
        <f>INDEX(Articles!$1:$1048576,MATCH(E427,Articles!D:D,0),16)</f>
        <v>1008-F4-69253207</v>
      </c>
      <c r="P427" s="8">
        <f>INDEX(Articles!$1:$1048576,MATCH(E427,Articles!D:D,0),17)*1000</f>
        <v>1100</v>
      </c>
      <c r="Q427" s="8" t="str">
        <f>INDEX(Articles!$1:$1048576,MATCH(E427,Articles!D:D,0),18)</f>
        <v>4</v>
      </c>
      <c r="R427" s="8">
        <f>INDEX(Articles!$1:$1048576,MATCH(E427,Articles!D:D,0),19)</f>
        <v>150</v>
      </c>
      <c r="S427" s="2" t="str">
        <f>IF(INDEX('Unités CA'!$1:$1048576,MATCH(E427,'Unités CA'!D:D,0),5)=0,"",INDEX('Unités CA'!$1:$1048576,MATCH(E427,'Unités CA'!D:D,0),5))</f>
        <v>0010/CA</v>
      </c>
      <c r="T427" s="2" t="str">
        <f>IF(INDEX('Unités BTE'!$1:$1048576,MATCH(E427,'Unités CA'!D:D,0),5)=0,"",INDEX('Unités BTE'!$1:$1048576,MATCH(E427,'Unités CA'!D:D,0),5))</f>
        <v/>
      </c>
      <c r="U427" s="7">
        <f>IFERROR(INDEX('Prix PRO CA'!$1:$1048576,MATCH(E427,'Prix PRO CA'!D:D,0),10),"")</f>
        <v>343.7</v>
      </c>
      <c r="V427" s="7" t="str">
        <f>IFERROR(INDEX('Prix PRO CA'!$1:$1048576,MATCH(E427,'Prix PRO BTE'!D:D,0),10),"")</f>
        <v/>
      </c>
      <c r="W427" s="7">
        <f>+IFERROR(INDEX('Prix PRO PCS'!$1:$1048576,MATCH(E427,'Prix PRO PCS'!D:D,0),10),"")</f>
        <v>34.369999999999997</v>
      </c>
      <c r="X427" s="148" t="str">
        <f t="shared" si="29"/>
        <v>Oui</v>
      </c>
      <c r="Y427" s="24" t="str">
        <f>IFERROR(INDEX(LigneAchat!$1:$1048576,MATCH(E427,LigneAchat!D:D,0),5),"")</f>
        <v/>
      </c>
      <c r="Z427" s="22">
        <f>INDEX(Articles!$1:$1048576,MATCH(E427,Articles!D:D,0),21)</f>
        <v>14</v>
      </c>
      <c r="AA427" s="22">
        <f t="shared" si="31"/>
        <v>14</v>
      </c>
      <c r="AB427" s="22">
        <f>+INDEX(Articles!$1:$1048576,MATCH(E427,Articles!D:D,0),23)</f>
        <v>0</v>
      </c>
    </row>
    <row r="428" spans="2:28" ht="15.75">
      <c r="B428" s="8" t="str">
        <f>INDEX(Articles!$1:$1048576,MATCH(E428,Articles!D:D,0),6)</f>
        <v>1</v>
      </c>
      <c r="C428" s="8" t="str">
        <f>INDEX(Articles!$1:$1048576,MATCH(E428,Articles!D:D,0),7)</f>
        <v/>
      </c>
      <c r="D428" s="28" t="str">
        <f>HYPERLINK(INDEX(Articles!$1:$1048576,MATCH(E428,Articles!D:D,0),24),"Lien")</f>
        <v>Lien</v>
      </c>
      <c r="E428" s="3" t="s">
        <v>2086</v>
      </c>
      <c r="F428" s="18" t="str">
        <f>INDEX(Articles!$1:$1048576,MATCH(E428,Articles!D:D,0),5)</f>
        <v>BBE Ø150 MOSAÏQUE FRISSON BLANC</v>
      </c>
      <c r="G428" s="18" t="str">
        <f>INDEX(Articles!$1:$1048576,MATCH(E428,Articles!D:D,0),8)</f>
        <v>BOMBE</v>
      </c>
      <c r="H428" s="18" t="str">
        <f>INDEX(Articles!$1:$1048576,MATCH(E428,Articles!D:D,0),9)</f>
        <v>SPHERIQUE</v>
      </c>
      <c r="I428" s="8">
        <f>INDEX(Articles!$1:$1048576,MATCH(E428,Articles!D:D,0),10)</f>
        <v>150</v>
      </c>
      <c r="J428" s="18" t="str">
        <f>INDEX(Articles!$1:$1048576,MATCH(E428,Articles!D:D,0),11)</f>
        <v>CREPITANT</v>
      </c>
      <c r="K428" s="18" t="str">
        <f>INDEX(Articles!$1:$1048576,MATCH(E428,Articles!D:D,0),12)</f>
        <v>ARGENT</v>
      </c>
      <c r="L428" s="8" t="str">
        <f>INDEX(Articles!$1:$1048576,MATCH(E428,Articles!D:D,0),13)</f>
        <v>CN</v>
      </c>
      <c r="M428" s="8" t="str">
        <f>INDEX(Articles!$1:$1048576,MATCH(E428,Articles!D:D,0),14)</f>
        <v>F4</v>
      </c>
      <c r="N428" s="8" t="str">
        <f>INDEX(Articles!$1:$1048576,MATCH(E428,Articles!D:D,0),15)</f>
        <v>1.3G</v>
      </c>
      <c r="O428" s="8" t="str">
        <f>INDEX(Articles!$1:$1048576,MATCH(E428,Articles!D:D,0),16)</f>
        <v>1008-F4-69245232</v>
      </c>
      <c r="P428" s="8">
        <f>INDEX(Articles!$1:$1048576,MATCH(E428,Articles!D:D,0),17)*1000</f>
        <v>990</v>
      </c>
      <c r="Q428" s="8" t="str">
        <f>INDEX(Articles!$1:$1048576,MATCH(E428,Articles!D:D,0),18)</f>
        <v>4,2</v>
      </c>
      <c r="R428" s="8">
        <f>INDEX(Articles!$1:$1048576,MATCH(E428,Articles!D:D,0),19)</f>
        <v>150</v>
      </c>
      <c r="S428" s="2" t="str">
        <f>IF(INDEX('Unités CA'!$1:$1048576,MATCH(E428,'Unités CA'!D:D,0),5)=0,"",INDEX('Unités CA'!$1:$1048576,MATCH(E428,'Unités CA'!D:D,0),5))</f>
        <v>0009/CA</v>
      </c>
      <c r="T428" s="2" t="str">
        <f>IF(INDEX('Unités BTE'!$1:$1048576,MATCH(E428,'Unités CA'!D:D,0),5)=0,"",INDEX('Unités BTE'!$1:$1048576,MATCH(E428,'Unités CA'!D:D,0),5))</f>
        <v/>
      </c>
      <c r="U428" s="7">
        <f>IFERROR(INDEX('Prix PRO CA'!$1:$1048576,MATCH(E428,'Prix PRO CA'!D:D,0),10),"")</f>
        <v>309.33</v>
      </c>
      <c r="V428" s="7" t="str">
        <f>IFERROR(INDEX('Prix PRO CA'!$1:$1048576,MATCH(E428,'Prix PRO BTE'!D:D,0),10),"")</f>
        <v/>
      </c>
      <c r="W428" s="7">
        <f>+IFERROR(INDEX('Prix PRO PCS'!$1:$1048576,MATCH(E428,'Prix PRO PCS'!D:D,0),10),"")</f>
        <v>34.369999999999997</v>
      </c>
      <c r="X428" s="148" t="str">
        <f t="shared" si="29"/>
        <v>Oui</v>
      </c>
      <c r="Y428" s="24" t="str">
        <f>IFERROR(INDEX(LigneAchat!$1:$1048576,MATCH(E428,LigneAchat!D:D,0),5),"")</f>
        <v/>
      </c>
      <c r="Z428" s="22">
        <f>INDEX(Articles!$1:$1048576,MATCH(E428,Articles!D:D,0),21)</f>
        <v>47</v>
      </c>
      <c r="AA428" s="22">
        <f>+Z428-AB428</f>
        <v>47</v>
      </c>
      <c r="AB428" s="22">
        <f>+INDEX(Articles!$1:$1048576,MATCH(E428,Articles!D:D,0),23)</f>
        <v>0</v>
      </c>
    </row>
    <row r="429" spans="2:28" ht="15.75">
      <c r="B429" s="8" t="str">
        <f>INDEX(Articles!$1:$1048576,MATCH(E429,Articles!D:D,0),6)</f>
        <v>1</v>
      </c>
      <c r="C429" s="8" t="str">
        <f>INDEX(Articles!$1:$1048576,MATCH(E429,Articles!D:D,0),7)</f>
        <v/>
      </c>
      <c r="D429" s="28" t="str">
        <f>HYPERLINK(INDEX(Articles!$1:$1048576,MATCH(E429,Articles!D:D,0),24),"Lien")</f>
        <v>Lien</v>
      </c>
      <c r="E429" s="3" t="s">
        <v>2090</v>
      </c>
      <c r="F429" s="18" t="str">
        <f>INDEX(Articles!$1:$1048576,MATCH(E429,Articles!D:D,0),5)</f>
        <v>BBE Ø150 MOSAÏQUE FILET D'OR</v>
      </c>
      <c r="G429" s="18" t="str">
        <f>INDEX(Articles!$1:$1048576,MATCH(E429,Articles!D:D,0),8)</f>
        <v>BOMBE</v>
      </c>
      <c r="H429" s="18" t="str">
        <f>INDEX(Articles!$1:$1048576,MATCH(E429,Articles!D:D,0),9)</f>
        <v>SPHERIQUE</v>
      </c>
      <c r="I429" s="8">
        <f>INDEX(Articles!$1:$1048576,MATCH(E429,Articles!D:D,0),10)</f>
        <v>150</v>
      </c>
      <c r="J429" s="18" t="str">
        <f>INDEX(Articles!$1:$1048576,MATCH(E429,Articles!D:D,0),11)</f>
        <v>MOSAIQUE</v>
      </c>
      <c r="K429" s="18" t="str">
        <f>INDEX(Articles!$1:$1048576,MATCH(E429,Articles!D:D,0),12)</f>
        <v>KAMURO</v>
      </c>
      <c r="L429" s="8" t="str">
        <f>INDEX(Articles!$1:$1048576,MATCH(E429,Articles!D:D,0),13)</f>
        <v>CN</v>
      </c>
      <c r="M429" s="8" t="str">
        <f>INDEX(Articles!$1:$1048576,MATCH(E429,Articles!D:D,0),14)</f>
        <v>F4</v>
      </c>
      <c r="N429" s="8" t="str">
        <f>INDEX(Articles!$1:$1048576,MATCH(E429,Articles!D:D,0),15)</f>
        <v>1.3G</v>
      </c>
      <c r="O429" s="8" t="str">
        <f>INDEX(Articles!$1:$1048576,MATCH(E429,Articles!D:D,0),16)</f>
        <v>1008-F4-69245232</v>
      </c>
      <c r="P429" s="8">
        <f>INDEX(Articles!$1:$1048576,MATCH(E429,Articles!D:D,0),17)*1000</f>
        <v>897</v>
      </c>
      <c r="Q429" s="8" t="str">
        <f>INDEX(Articles!$1:$1048576,MATCH(E429,Articles!D:D,0),18)</f>
        <v>4,2</v>
      </c>
      <c r="R429" s="8">
        <f>INDEX(Articles!$1:$1048576,MATCH(E429,Articles!D:D,0),19)</f>
        <v>150</v>
      </c>
      <c r="S429" s="2" t="str">
        <f>IF(INDEX('Unités CA'!$1:$1048576,MATCH(E429,'Unités CA'!D:D,0),5)=0,"",INDEX('Unités CA'!$1:$1048576,MATCH(E429,'Unités CA'!D:D,0),5))</f>
        <v>0009/CA</v>
      </c>
      <c r="T429" s="2" t="str">
        <f>IF(INDEX('Unités BTE'!$1:$1048576,MATCH(E429,'Unités CA'!D:D,0),5)=0,"",INDEX('Unités BTE'!$1:$1048576,MATCH(E429,'Unités CA'!D:D,0),5))</f>
        <v/>
      </c>
      <c r="U429" s="7">
        <f>IFERROR(INDEX('Prix PRO CA'!$1:$1048576,MATCH(E429,'Prix PRO CA'!D:D,0),10),"")</f>
        <v>309.33</v>
      </c>
      <c r="V429" s="7" t="str">
        <f>IFERROR(INDEX('Prix PRO CA'!$1:$1048576,MATCH(E429,'Prix PRO BTE'!D:D,0),10),"")</f>
        <v/>
      </c>
      <c r="W429" s="7">
        <f>+IFERROR(INDEX('Prix PRO PCS'!$1:$1048576,MATCH(E429,'Prix PRO PCS'!D:D,0),10),"")</f>
        <v>34.369999999999997</v>
      </c>
      <c r="X429" s="148" t="str">
        <f t="shared" si="29"/>
        <v>Oui</v>
      </c>
      <c r="Y429" s="24" t="str">
        <f>IFERROR(INDEX(LigneAchat!$1:$1048576,MATCH(E429,LigneAchat!D:D,0),5),"")</f>
        <v/>
      </c>
      <c r="Z429" s="22">
        <f>INDEX(Articles!$1:$1048576,MATCH(E429,Articles!D:D,0),21)</f>
        <v>84</v>
      </c>
      <c r="AA429" s="22">
        <f t="shared" si="31"/>
        <v>81</v>
      </c>
      <c r="AB429" s="22">
        <f>+INDEX(Articles!$1:$1048576,MATCH(E429,Articles!D:D,0),23)</f>
        <v>3</v>
      </c>
    </row>
    <row r="430" spans="2:28" s="87" customFormat="1" ht="32.25" customHeight="1">
      <c r="B430" s="2" t="str">
        <f>INDEX(Articles!$1:$1048576,MATCH(E430,Articles!D:D,0),6)</f>
        <v>1</v>
      </c>
      <c r="C430" s="2" t="str">
        <f>INDEX(Articles!$1:$1048576,MATCH(E430,Articles!D:D,0),7)</f>
        <v/>
      </c>
      <c r="D430" s="88" t="str">
        <f>HYPERLINK(INDEX(Articles!$1:$1048576,MATCH(E430,Articles!D:D,0),24),"Lien")</f>
        <v>Lien</v>
      </c>
      <c r="E430" s="92" t="s">
        <v>1839</v>
      </c>
      <c r="F430" s="9" t="str">
        <f>INDEX(Articles!$1:$1048576,MATCH(E430,Articles!D:D,0),5)</f>
        <v>BBE Ø200 PIVOINE BLEUE</v>
      </c>
      <c r="G430" s="9" t="str">
        <f>INDEX(Articles!$1:$1048576,MATCH(E430,Articles!D:D,0),8)</f>
        <v>BOMBE</v>
      </c>
      <c r="H430" s="9" t="str">
        <f>INDEX(Articles!$1:$1048576,MATCH(E430,Articles!D:D,0),9)</f>
        <v>SPHERIQUE</v>
      </c>
      <c r="I430" s="2">
        <f>INDEX(Articles!$1:$1048576,MATCH(E430,Articles!D:D,0),10)</f>
        <v>200</v>
      </c>
      <c r="J430" s="9" t="str">
        <f>INDEX(Articles!$1:$1048576,MATCH(E430,Articles!D:D,0),11)</f>
        <v>PIVOINE</v>
      </c>
      <c r="K430" s="9" t="str">
        <f>INDEX(Articles!$1:$1048576,MATCH(E430,Articles!D:D,0),12)</f>
        <v>BLEU</v>
      </c>
      <c r="L430" s="2" t="str">
        <f>INDEX(Articles!$1:$1048576,MATCH(E430,Articles!D:D,0),13)</f>
        <v>EU</v>
      </c>
      <c r="M430" s="2" t="str">
        <f>INDEX(Articles!$1:$1048576,MATCH(E430,Articles!D:D,0),14)</f>
        <v>F4</v>
      </c>
      <c r="N430" s="2" t="str">
        <f>INDEX(Articles!$1:$1048576,MATCH(E430,Articles!D:D,0),15)</f>
        <v>1.3G</v>
      </c>
      <c r="O430" s="2" t="str">
        <f>INDEX(Articles!$1:$1048576,MATCH(E430,Articles!D:D,0),16)</f>
        <v>0589-F4-0069</v>
      </c>
      <c r="P430" s="2">
        <f>INDEX(Articles!$1:$1048576,MATCH(E430,Articles!D:D,0),17)*1000</f>
        <v>2485</v>
      </c>
      <c r="Q430" s="2" t="str">
        <f>INDEX(Articles!$1:$1048576,MATCH(E430,Articles!D:D,0),18)</f>
        <v>4</v>
      </c>
      <c r="R430" s="2">
        <f>INDEX(Articles!$1:$1048576,MATCH(E430,Articles!D:D,0),19)</f>
        <v>200</v>
      </c>
      <c r="S430" s="2" t="str">
        <f>IF(INDEX('Unités CA'!$1:$1048576,MATCH(E430,'Unités CA'!D:D,0),5)=0,"",INDEX('Unités CA'!$1:$1048576,MATCH(E430,'Unités CA'!D:D,0),5))</f>
        <v>0003/CA</v>
      </c>
      <c r="T430" s="2" t="str">
        <f>IF(INDEX('Unités BTE'!$1:$1048576,MATCH(E430,'Unités CA'!D:D,0),5)=0,"",INDEX('Unités BTE'!$1:$1048576,MATCH(E430,'Unités CA'!D:D,0),5))</f>
        <v/>
      </c>
      <c r="U430" s="87">
        <f>IFERROR(INDEX('Prix PRO CA'!$1:$1048576,MATCH(E430,'Prix PRO CA'!D:D,0),10),"")</f>
        <v>337.41</v>
      </c>
      <c r="V430" s="87" t="str">
        <f>IFERROR(INDEX('Prix PRO CA'!$1:$1048576,MATCH(E430,'Prix PRO BTE'!D:D,0),10),"")</f>
        <v/>
      </c>
      <c r="W430" s="87">
        <f>+IFERROR(INDEX('Prix PRO PCS'!$1:$1048576,MATCH(E430,'Prix PRO PCS'!D:D,0),10),"")</f>
        <v>112.47</v>
      </c>
      <c r="X430" s="148" t="str">
        <f t="shared" si="29"/>
        <v>Non</v>
      </c>
      <c r="Y430" s="89">
        <f>IFERROR(INDEX(LigneAchat!$1:$1048576,MATCH(E430,LigneAchat!D:D,0),5),"")</f>
        <v>44301</v>
      </c>
      <c r="Z430" s="90">
        <f>INDEX(Articles!$1:$1048576,MATCH(E430,Articles!D:D,0),21)</f>
        <v>0</v>
      </c>
      <c r="AA430" s="90">
        <f t="shared" ref="AA430:AA437" si="33">+Z430-AB430</f>
        <v>0</v>
      </c>
      <c r="AB430" s="90">
        <f>+INDEX(Articles!$1:$1048576,MATCH(E430,Articles!D:D,0),23)</f>
        <v>0</v>
      </c>
    </row>
    <row r="431" spans="2:28" ht="15.75">
      <c r="B431" s="8" t="str">
        <f>INDEX(Articles!$1:$1048576,MATCH(E431,Articles!D:D,0),6)</f>
        <v>1</v>
      </c>
      <c r="C431" s="8" t="str">
        <f>INDEX(Articles!$1:$1048576,MATCH(E431,Articles!D:D,0),7)</f>
        <v/>
      </c>
      <c r="D431" s="28" t="str">
        <f>HYPERLINK(INDEX(Articles!$1:$1048576,MATCH(E431,Articles!D:D,0),24),"Lien")</f>
        <v>Lien</v>
      </c>
      <c r="E431" s="3" t="s">
        <v>1843</v>
      </c>
      <c r="F431" s="18" t="str">
        <f>INDEX(Articles!$1:$1048576,MATCH(E431,Articles!D:D,0),5)</f>
        <v>BBE Ø200 PIVOINE BLANC</v>
      </c>
      <c r="G431" s="18" t="str">
        <f>INDEX(Articles!$1:$1048576,MATCH(E431,Articles!D:D,0),8)</f>
        <v>BOMBE</v>
      </c>
      <c r="H431" s="18" t="str">
        <f>INDEX(Articles!$1:$1048576,MATCH(E431,Articles!D:D,0),9)</f>
        <v>SPHERIQUE</v>
      </c>
      <c r="I431" s="8">
        <f>INDEX(Articles!$1:$1048576,MATCH(E431,Articles!D:D,0),10)</f>
        <v>200</v>
      </c>
      <c r="J431" s="18" t="str">
        <f>INDEX(Articles!$1:$1048576,MATCH(E431,Articles!D:D,0),11)</f>
        <v>PIVOINE</v>
      </c>
      <c r="K431" s="18" t="str">
        <f>INDEX(Articles!$1:$1048576,MATCH(E431,Articles!D:D,0),12)</f>
        <v>BLANC</v>
      </c>
      <c r="L431" s="8" t="str">
        <f>INDEX(Articles!$1:$1048576,MATCH(E431,Articles!D:D,0),13)</f>
        <v>EU</v>
      </c>
      <c r="M431" s="8" t="str">
        <f>INDEX(Articles!$1:$1048576,MATCH(E431,Articles!D:D,0),14)</f>
        <v>F4</v>
      </c>
      <c r="N431" s="8" t="str">
        <f>INDEX(Articles!$1:$1048576,MATCH(E431,Articles!D:D,0),15)</f>
        <v>1.3G</v>
      </c>
      <c r="O431" s="8" t="str">
        <f>INDEX(Articles!$1:$1048576,MATCH(E431,Articles!D:D,0),16)</f>
        <v>0589-F4-0069</v>
      </c>
      <c r="P431" s="8">
        <f>INDEX(Articles!$1:$1048576,MATCH(E431,Articles!D:D,0),17)*1000</f>
        <v>2485</v>
      </c>
      <c r="Q431" s="8" t="str">
        <f>INDEX(Articles!$1:$1048576,MATCH(E431,Articles!D:D,0),18)</f>
        <v>4</v>
      </c>
      <c r="R431" s="8">
        <f>INDEX(Articles!$1:$1048576,MATCH(E431,Articles!D:D,0),19)</f>
        <v>200</v>
      </c>
      <c r="S431" s="2" t="str">
        <f>IF(INDEX('Unités CA'!$1:$1048576,MATCH(E431,'Unités CA'!D:D,0),5)=0,"",INDEX('Unités CA'!$1:$1048576,MATCH(E431,'Unités CA'!D:D,0),5))</f>
        <v>0003/CA</v>
      </c>
      <c r="T431" s="2" t="str">
        <f>IF(INDEX('Unités BTE'!$1:$1048576,MATCH(E431,'Unités CA'!D:D,0),5)=0,"",INDEX('Unités BTE'!$1:$1048576,MATCH(E431,'Unités CA'!D:D,0),5))</f>
        <v/>
      </c>
      <c r="U431" s="7">
        <f>IFERROR(INDEX('Prix PRO CA'!$1:$1048576,MATCH(E431,'Prix PRO CA'!D:D,0),10),"")</f>
        <v>337.41</v>
      </c>
      <c r="V431" s="7" t="str">
        <f>IFERROR(INDEX('Prix PRO CA'!$1:$1048576,MATCH(E431,'Prix PRO BTE'!D:D,0),10),"")</f>
        <v/>
      </c>
      <c r="W431" s="7">
        <f>+IFERROR(INDEX('Prix PRO PCS'!$1:$1048576,MATCH(E431,'Prix PRO PCS'!D:D,0),10),"")</f>
        <v>112.47</v>
      </c>
      <c r="X431" s="148" t="str">
        <f t="shared" si="29"/>
        <v>Non</v>
      </c>
      <c r="Y431" s="24">
        <f>IFERROR(INDEX(LigneAchat!$1:$1048576,MATCH(E431,LigneAchat!D:D,0),5),"")</f>
        <v>44301</v>
      </c>
      <c r="Z431" s="22">
        <f>INDEX(Articles!$1:$1048576,MATCH(E431,Articles!D:D,0),21)</f>
        <v>0</v>
      </c>
      <c r="AA431" s="22">
        <f t="shared" si="33"/>
        <v>0</v>
      </c>
      <c r="AB431" s="22">
        <f>+INDEX(Articles!$1:$1048576,MATCH(E431,Articles!D:D,0),23)</f>
        <v>0</v>
      </c>
    </row>
    <row r="432" spans="2:28" ht="15.75">
      <c r="B432" s="8" t="str">
        <f>INDEX(Articles!$1:$1048576,MATCH(E432,Articles!D:D,0),6)</f>
        <v>1</v>
      </c>
      <c r="C432" s="8" t="str">
        <f>INDEX(Articles!$1:$1048576,MATCH(E432,Articles!D:D,0),7)</f>
        <v/>
      </c>
      <c r="D432" s="28" t="str">
        <f>HYPERLINK(INDEX(Articles!$1:$1048576,MATCH(E432,Articles!D:D,0),24),"Lien")</f>
        <v>Lien</v>
      </c>
      <c r="E432" s="3" t="s">
        <v>1846</v>
      </c>
      <c r="F432" s="18" t="str">
        <f>INDEX(Articles!$1:$1048576,MATCH(E432,Articles!D:D,0),5)</f>
        <v>BBE Ø200 PIVOINE MULTICOLORE</v>
      </c>
      <c r="G432" s="18" t="str">
        <f>INDEX(Articles!$1:$1048576,MATCH(E432,Articles!D:D,0),8)</f>
        <v>BOMBE</v>
      </c>
      <c r="H432" s="18" t="str">
        <f>INDEX(Articles!$1:$1048576,MATCH(E432,Articles!D:D,0),9)</f>
        <v>SPHERIQUE</v>
      </c>
      <c r="I432" s="8">
        <f>INDEX(Articles!$1:$1048576,MATCH(E432,Articles!D:D,0),10)</f>
        <v>200</v>
      </c>
      <c r="J432" s="18" t="str">
        <f>INDEX(Articles!$1:$1048576,MATCH(E432,Articles!D:D,0),11)</f>
        <v>PIVOINE</v>
      </c>
      <c r="K432" s="18" t="str">
        <f>INDEX(Articles!$1:$1048576,MATCH(E432,Articles!D:D,0),12)</f>
        <v>MULTICOLORE</v>
      </c>
      <c r="L432" s="8" t="str">
        <f>INDEX(Articles!$1:$1048576,MATCH(E432,Articles!D:D,0),13)</f>
        <v>EU</v>
      </c>
      <c r="M432" s="8" t="str">
        <f>INDEX(Articles!$1:$1048576,MATCH(E432,Articles!D:D,0),14)</f>
        <v>F4</v>
      </c>
      <c r="N432" s="8" t="str">
        <f>INDEX(Articles!$1:$1048576,MATCH(E432,Articles!D:D,0),15)</f>
        <v>1.3G</v>
      </c>
      <c r="O432" s="8" t="str">
        <f>INDEX(Articles!$1:$1048576,MATCH(E432,Articles!D:D,0),16)</f>
        <v>0589-F4-0069</v>
      </c>
      <c r="P432" s="8">
        <f>INDEX(Articles!$1:$1048576,MATCH(E432,Articles!D:D,0),17)*1000</f>
        <v>2485</v>
      </c>
      <c r="Q432" s="8" t="str">
        <f>INDEX(Articles!$1:$1048576,MATCH(E432,Articles!D:D,0),18)</f>
        <v>4</v>
      </c>
      <c r="R432" s="8">
        <f>INDEX(Articles!$1:$1048576,MATCH(E432,Articles!D:D,0),19)</f>
        <v>200</v>
      </c>
      <c r="S432" s="2" t="str">
        <f>IF(INDEX('Unités CA'!$1:$1048576,MATCH(E432,'Unités CA'!D:D,0),5)=0,"",INDEX('Unités CA'!$1:$1048576,MATCH(E432,'Unités CA'!D:D,0),5))</f>
        <v>0003/CA</v>
      </c>
      <c r="T432" s="2" t="str">
        <f>IF(INDEX('Unités BTE'!$1:$1048576,MATCH(E432,'Unités CA'!D:D,0),5)=0,"",INDEX('Unités BTE'!$1:$1048576,MATCH(E432,'Unités CA'!D:D,0),5))</f>
        <v/>
      </c>
      <c r="U432" s="7">
        <f>IFERROR(INDEX('Prix PRO CA'!$1:$1048576,MATCH(E432,'Prix PRO CA'!D:D,0),10),"")</f>
        <v>337.41</v>
      </c>
      <c r="V432" s="7" t="str">
        <f>IFERROR(INDEX('Prix PRO CA'!$1:$1048576,MATCH(E432,'Prix PRO BTE'!D:D,0),10),"")</f>
        <v/>
      </c>
      <c r="W432" s="7">
        <f>+IFERROR(INDEX('Prix PRO PCS'!$1:$1048576,MATCH(E432,'Prix PRO PCS'!D:D,0),10),"")</f>
        <v>112.47</v>
      </c>
      <c r="X432" s="148" t="str">
        <f t="shared" si="29"/>
        <v>Inf à 10</v>
      </c>
      <c r="Y432" s="24" t="str">
        <f>IFERROR(INDEX(LigneAchat!$1:$1048576,MATCH(E432,LigneAchat!D:D,0),5),"")</f>
        <v/>
      </c>
      <c r="Z432" s="22">
        <f>INDEX(Articles!$1:$1048576,MATCH(E432,Articles!D:D,0),21)</f>
        <v>9</v>
      </c>
      <c r="AA432" s="22">
        <f t="shared" si="33"/>
        <v>7</v>
      </c>
      <c r="AB432" s="22">
        <f>+INDEX(Articles!$1:$1048576,MATCH(E432,Articles!D:D,0),23)</f>
        <v>2</v>
      </c>
    </row>
    <row r="433" spans="2:28" ht="15.75">
      <c r="B433" s="8" t="str">
        <f>INDEX(Articles!$1:$1048576,MATCH(E433,Articles!D:D,0),6)</f>
        <v>1</v>
      </c>
      <c r="C433" s="8" t="str">
        <f>INDEX(Articles!$1:$1048576,MATCH(E433,Articles!D:D,0),7)</f>
        <v/>
      </c>
      <c r="D433" s="28" t="str">
        <f>HYPERLINK(INDEX(Articles!$1:$1048576,MATCH(E433,Articles!D:D,0),24),"Lien")</f>
        <v>Lien</v>
      </c>
      <c r="E433" s="3" t="s">
        <v>1849</v>
      </c>
      <c r="F433" s="18" t="str">
        <f>INDEX(Articles!$1:$1048576,MATCH(E433,Articles!D:D,0),5)</f>
        <v>BBE Ø200 PIVOINE ROUGE</v>
      </c>
      <c r="G433" s="18" t="str">
        <f>INDEX(Articles!$1:$1048576,MATCH(E433,Articles!D:D,0),8)</f>
        <v>BOMBE</v>
      </c>
      <c r="H433" s="18" t="str">
        <f>INDEX(Articles!$1:$1048576,MATCH(E433,Articles!D:D,0),9)</f>
        <v>SPHERIQUE</v>
      </c>
      <c r="I433" s="8">
        <f>INDEX(Articles!$1:$1048576,MATCH(E433,Articles!D:D,0),10)</f>
        <v>200</v>
      </c>
      <c r="J433" s="18" t="str">
        <f>INDEX(Articles!$1:$1048576,MATCH(E433,Articles!D:D,0),11)</f>
        <v>PIVOINE</v>
      </c>
      <c r="K433" s="18" t="str">
        <f>INDEX(Articles!$1:$1048576,MATCH(E433,Articles!D:D,0),12)</f>
        <v>ROUGE</v>
      </c>
      <c r="L433" s="8" t="str">
        <f>INDEX(Articles!$1:$1048576,MATCH(E433,Articles!D:D,0),13)</f>
        <v>EU</v>
      </c>
      <c r="M433" s="8" t="str">
        <f>INDEX(Articles!$1:$1048576,MATCH(E433,Articles!D:D,0),14)</f>
        <v>F4</v>
      </c>
      <c r="N433" s="8" t="str">
        <f>INDEX(Articles!$1:$1048576,MATCH(E433,Articles!D:D,0),15)</f>
        <v>1.3G</v>
      </c>
      <c r="O433" s="8" t="str">
        <f>INDEX(Articles!$1:$1048576,MATCH(E433,Articles!D:D,0),16)</f>
        <v>0589-F4-0069</v>
      </c>
      <c r="P433" s="8">
        <f>INDEX(Articles!$1:$1048576,MATCH(E433,Articles!D:D,0),17)*1000</f>
        <v>2485</v>
      </c>
      <c r="Q433" s="8" t="str">
        <f>INDEX(Articles!$1:$1048576,MATCH(E433,Articles!D:D,0),18)</f>
        <v>4</v>
      </c>
      <c r="R433" s="8">
        <f>INDEX(Articles!$1:$1048576,MATCH(E433,Articles!D:D,0),19)</f>
        <v>200</v>
      </c>
      <c r="S433" s="2" t="str">
        <f>IF(INDEX('Unités CA'!$1:$1048576,MATCH(E433,'Unités CA'!D:D,0),5)=0,"",INDEX('Unités CA'!$1:$1048576,MATCH(E433,'Unités CA'!D:D,0),5))</f>
        <v>0003/CA</v>
      </c>
      <c r="T433" s="2" t="str">
        <f>IF(INDEX('Unités BTE'!$1:$1048576,MATCH(E433,'Unités CA'!D:D,0),5)=0,"",INDEX('Unités BTE'!$1:$1048576,MATCH(E433,'Unités CA'!D:D,0),5))</f>
        <v/>
      </c>
      <c r="U433" s="7">
        <f>IFERROR(INDEX('Prix PRO CA'!$1:$1048576,MATCH(E433,'Prix PRO CA'!D:D,0),10),"")</f>
        <v>337.41</v>
      </c>
      <c r="V433" s="7" t="str">
        <f>IFERROR(INDEX('Prix PRO CA'!$1:$1048576,MATCH(E433,'Prix PRO BTE'!D:D,0),10),"")</f>
        <v/>
      </c>
      <c r="W433" s="7">
        <f>+IFERROR(INDEX('Prix PRO PCS'!$1:$1048576,MATCH(E433,'Prix PRO PCS'!D:D,0),10),"")</f>
        <v>112.47</v>
      </c>
      <c r="X433" s="148" t="str">
        <f t="shared" si="29"/>
        <v>Non</v>
      </c>
      <c r="Y433" s="24">
        <f>IFERROR(INDEX(LigneAchat!$1:$1048576,MATCH(E433,LigneAchat!D:D,0),5),"")</f>
        <v>44301</v>
      </c>
      <c r="Z433" s="22">
        <f>INDEX(Articles!$1:$1048576,MATCH(E433,Articles!D:D,0),21)</f>
        <v>0</v>
      </c>
      <c r="AA433" s="22">
        <f t="shared" si="33"/>
        <v>-3</v>
      </c>
      <c r="AB433" s="22">
        <f>+INDEX(Articles!$1:$1048576,MATCH(E433,Articles!D:D,0),23)</f>
        <v>3</v>
      </c>
    </row>
    <row r="434" spans="2:28" ht="15.75">
      <c r="B434" s="8" t="str">
        <f>INDEX(Articles!$1:$1048576,MATCH(E434,Articles!D:D,0),6)</f>
        <v>1</v>
      </c>
      <c r="C434" s="8" t="str">
        <f>INDEX(Articles!$1:$1048576,MATCH(E434,Articles!D:D,0),7)</f>
        <v/>
      </c>
      <c r="D434" s="28" t="str">
        <f>HYPERLINK(INDEX(Articles!$1:$1048576,MATCH(E434,Articles!D:D,0),24),"Lien")</f>
        <v>Lien</v>
      </c>
      <c r="E434" s="3" t="s">
        <v>1745</v>
      </c>
      <c r="F434" s="18" t="str">
        <f>INDEX(Articles!$1:$1048576,MATCH(E434,Articles!D:D,0),5)</f>
        <v>BBE Ø200 KAMURO</v>
      </c>
      <c r="G434" s="18" t="str">
        <f>INDEX(Articles!$1:$1048576,MATCH(E434,Articles!D:D,0),8)</f>
        <v>BOMBE</v>
      </c>
      <c r="H434" s="18" t="str">
        <f>INDEX(Articles!$1:$1048576,MATCH(E434,Articles!D:D,0),9)</f>
        <v>SPHERIQUE</v>
      </c>
      <c r="I434" s="8">
        <f>INDEX(Articles!$1:$1048576,MATCH(E434,Articles!D:D,0),10)</f>
        <v>200</v>
      </c>
      <c r="J434" s="18" t="str">
        <f>INDEX(Articles!$1:$1048576,MATCH(E434,Articles!D:D,0),11)</f>
        <v>PLEUREUR</v>
      </c>
      <c r="K434" s="18" t="str">
        <f>INDEX(Articles!$1:$1048576,MATCH(E434,Articles!D:D,0),12)</f>
        <v>KAMURO</v>
      </c>
      <c r="L434" s="8" t="str">
        <f>INDEX(Articles!$1:$1048576,MATCH(E434,Articles!D:D,0),13)</f>
        <v>EU</v>
      </c>
      <c r="M434" s="8" t="str">
        <f>INDEX(Articles!$1:$1048576,MATCH(E434,Articles!D:D,0),14)</f>
        <v>F4</v>
      </c>
      <c r="N434" s="8" t="str">
        <f>INDEX(Articles!$1:$1048576,MATCH(E434,Articles!D:D,0),15)</f>
        <v>1.3G</v>
      </c>
      <c r="O434" s="8" t="str">
        <f>INDEX(Articles!$1:$1048576,MATCH(E434,Articles!D:D,0),16)</f>
        <v>1395-F4-0620/2013</v>
      </c>
      <c r="P434" s="8">
        <f>INDEX(Articles!$1:$1048576,MATCH(E434,Articles!D:D,0),17)*1000</f>
        <v>3385</v>
      </c>
      <c r="Q434" s="8" t="str">
        <f>INDEX(Articles!$1:$1048576,MATCH(E434,Articles!D:D,0),18)</f>
        <v>4,5</v>
      </c>
      <c r="R434" s="8">
        <f>INDEX(Articles!$1:$1048576,MATCH(E434,Articles!D:D,0),19)</f>
        <v>200</v>
      </c>
      <c r="S434" s="2" t="str">
        <f>IF(INDEX('Unités CA'!$1:$1048576,MATCH(E434,'Unités CA'!D:D,0),5)=0,"",INDEX('Unités CA'!$1:$1048576,MATCH(E434,'Unités CA'!D:D,0),5))</f>
        <v>0002/CA</v>
      </c>
      <c r="T434" s="2" t="str">
        <f>IF(INDEX('Unités BTE'!$1:$1048576,MATCH(E434,'Unités CA'!D:D,0),5)=0,"",INDEX('Unités BTE'!$1:$1048576,MATCH(E434,'Unités CA'!D:D,0),5))</f>
        <v/>
      </c>
      <c r="U434" s="7">
        <f>IFERROR(INDEX('Prix PRO CA'!$1:$1048576,MATCH(E434,'Prix PRO CA'!D:D,0),10),"")</f>
        <v>236.22</v>
      </c>
      <c r="V434" s="7" t="str">
        <f>IFERROR(INDEX('Prix PRO CA'!$1:$1048576,MATCH(E434,'Prix PRO BTE'!D:D,0),10),"")</f>
        <v/>
      </c>
      <c r="W434" s="7">
        <f>+IFERROR(INDEX('Prix PRO PCS'!$1:$1048576,MATCH(E434,'Prix PRO PCS'!D:D,0),10),"")</f>
        <v>118.11</v>
      </c>
      <c r="X434" s="148" t="str">
        <f t="shared" si="29"/>
        <v>Non</v>
      </c>
      <c r="Y434" s="24">
        <f>IFERROR(INDEX(LigneAchat!$1:$1048576,MATCH(E434,LigneAchat!D:D,0),5),"")</f>
        <v>44287</v>
      </c>
      <c r="Z434" s="22">
        <f>INDEX(Articles!$1:$1048576,MATCH(E434,Articles!D:D,0),21)</f>
        <v>72</v>
      </c>
      <c r="AA434" s="22">
        <f t="shared" si="33"/>
        <v>0</v>
      </c>
      <c r="AB434" s="22">
        <f>+INDEX(Articles!$1:$1048576,MATCH(E434,Articles!D:D,0),23)</f>
        <v>72</v>
      </c>
    </row>
    <row r="435" spans="2:28" ht="15.75">
      <c r="B435" s="8" t="str">
        <f>INDEX(Articles!$1:$1048576,MATCH(E435,Articles!D:D,0),6)</f>
        <v>1</v>
      </c>
      <c r="C435" s="8" t="str">
        <f>INDEX(Articles!$1:$1048576,MATCH(E435,Articles!D:D,0),7)</f>
        <v/>
      </c>
      <c r="D435" s="28" t="str">
        <f>HYPERLINK(INDEX(Articles!$1:$1048576,MATCH(E435,Articles!D:D,0),24),"Lien")</f>
        <v>Lien</v>
      </c>
      <c r="E435" s="3" t="s">
        <v>3676</v>
      </c>
      <c r="F435" s="18" t="str">
        <f>INDEX(Articles!$1:$1048576,MATCH(E435,Articles!D:D,0),5)</f>
        <v>BBE  Ø200 FILET OR + TC</v>
      </c>
      <c r="G435" s="18" t="str">
        <f>INDEX(Articles!$1:$1048576,MATCH(E435,Articles!D:D,0),8)</f>
        <v>BOMBE</v>
      </c>
      <c r="H435" s="18" t="str">
        <f>INDEX(Articles!$1:$1048576,MATCH(E435,Articles!D:D,0),9)</f>
        <v>CYLIND</v>
      </c>
      <c r="I435" s="8">
        <f>INDEX(Articles!$1:$1048576,MATCH(E435,Articles!D:D,0),10)</f>
        <v>200</v>
      </c>
      <c r="J435" s="18" t="str">
        <f>INDEX(Articles!$1:$1048576,MATCH(E435,Articles!D:D,0),11)</f>
        <v>PLEUREUR</v>
      </c>
      <c r="K435" s="18" t="str">
        <f>INDEX(Articles!$1:$1048576,MATCH(E435,Articles!D:D,0),12)</f>
        <v>KAMURO</v>
      </c>
      <c r="L435" s="8" t="str">
        <f>INDEX(Articles!$1:$1048576,MATCH(E435,Articles!D:D,0),13)</f>
        <v>EU</v>
      </c>
      <c r="M435" s="8" t="str">
        <f>INDEX(Articles!$1:$1048576,MATCH(E435,Articles!D:D,0),14)</f>
        <v>F4</v>
      </c>
      <c r="N435" s="8" t="str">
        <f>INDEX(Articles!$1:$1048576,MATCH(E435,Articles!D:D,0),15)</f>
        <v>1.3G</v>
      </c>
      <c r="O435" s="8" t="str">
        <f>INDEX(Articles!$1:$1048576,MATCH(E435,Articles!D:D,0),16)</f>
        <v>1008-F4-69255226</v>
      </c>
      <c r="P435" s="8">
        <f>INDEX(Articles!$1:$1048576,MATCH(E435,Articles!D:D,0),17)*1000</f>
        <v>2200</v>
      </c>
      <c r="Q435" s="8" t="str">
        <f>INDEX(Articles!$1:$1048576,MATCH(E435,Articles!D:D,0),18)</f>
        <v>4</v>
      </c>
      <c r="R435" s="8">
        <f>INDEX(Articles!$1:$1048576,MATCH(E435,Articles!D:D,0),19)</f>
        <v>200</v>
      </c>
      <c r="S435" s="2" t="str">
        <f>IF(INDEX('Unités CA'!$1:$1048576,MATCH(E435,'Unités CA'!D:D,0),5)=0,"",INDEX('Unités CA'!$1:$1048576,MATCH(E435,'Unités CA'!D:D,0),5))</f>
        <v>0004/CA</v>
      </c>
      <c r="T435" s="2" t="str">
        <f>IF(INDEX('Unités BTE'!$1:$1048576,MATCH(E435,'Unités CA'!D:D,0),5)=0,"",INDEX('Unités BTE'!$1:$1048576,MATCH(E435,'Unités CA'!D:D,0),5))</f>
        <v/>
      </c>
      <c r="U435" s="7" t="str">
        <f>IFERROR(INDEX('Prix PRO CA'!$1:$1048576,MATCH(E435,'Prix PRO CA'!D:D,0),10),"")</f>
        <v/>
      </c>
      <c r="V435" s="7" t="str">
        <f>IFERROR(INDEX('Prix PRO CA'!$1:$1048576,MATCH(E435,'Prix PRO BTE'!D:D,0),10),"")</f>
        <v/>
      </c>
      <c r="W435" s="7">
        <f>+IFERROR(INDEX('Prix PRO PCS'!$1:$1048576,MATCH(E435,'Prix PRO PCS'!D:D,0),10),"")</f>
        <v>112.26</v>
      </c>
      <c r="X435" s="148" t="str">
        <f t="shared" si="29"/>
        <v>Oui</v>
      </c>
      <c r="Y435" s="24" t="str">
        <f>IFERROR(INDEX(LigneAchat!$1:$1048576,MATCH(E435,LigneAchat!D:D,0),5),"")</f>
        <v/>
      </c>
      <c r="Z435" s="22">
        <f>INDEX(Articles!$1:$1048576,MATCH(E435,Articles!D:D,0),21)</f>
        <v>24</v>
      </c>
      <c r="AA435" s="22">
        <f t="shared" si="33"/>
        <v>24</v>
      </c>
      <c r="AB435" s="22">
        <f>+INDEX(Articles!$1:$1048576,MATCH(E435,Articles!D:D,0),23)</f>
        <v>0</v>
      </c>
    </row>
    <row r="436" spans="2:28" ht="15.75">
      <c r="B436" s="8" t="str">
        <f>INDEX(Articles!$1:$1048576,MATCH(E436,Articles!D:D,0),6)</f>
        <v>1</v>
      </c>
      <c r="C436" s="8" t="str">
        <f>INDEX(Articles!$1:$1048576,MATCH(E436,Articles!D:D,0),7)</f>
        <v>2020</v>
      </c>
      <c r="D436" s="28" t="str">
        <f>HYPERLINK(INDEX(Articles!$1:$1048576,MATCH(E436,Articles!D:D,0),24),"Lien")</f>
        <v>Lien</v>
      </c>
      <c r="E436" s="3" t="s">
        <v>3675</v>
      </c>
      <c r="F436" s="18" t="str">
        <f>INDEX(Articles!$1:$1048576,MATCH(E436,Articles!D:D,0),5)</f>
        <v>BBE  Ø200 FILET OR FRISSON</v>
      </c>
      <c r="G436" s="18" t="str">
        <f>INDEX(Articles!$1:$1048576,MATCH(E436,Articles!D:D,0),8)</f>
        <v>BOMBE</v>
      </c>
      <c r="H436" s="18" t="str">
        <f>INDEX(Articles!$1:$1048576,MATCH(E436,Articles!D:D,0),9)</f>
        <v>CYLIND</v>
      </c>
      <c r="I436" s="8">
        <f>INDEX(Articles!$1:$1048576,MATCH(E436,Articles!D:D,0),10)</f>
        <v>200</v>
      </c>
      <c r="J436" s="18" t="str">
        <f>INDEX(Articles!$1:$1048576,MATCH(E436,Articles!D:D,0),11)</f>
        <v>CREPITANT</v>
      </c>
      <c r="K436" s="18" t="str">
        <f>INDEX(Articles!$1:$1048576,MATCH(E436,Articles!D:D,0),12)</f>
        <v>KAMURO</v>
      </c>
      <c r="L436" s="8" t="str">
        <f>INDEX(Articles!$1:$1048576,MATCH(E436,Articles!D:D,0),13)</f>
        <v>EU</v>
      </c>
      <c r="M436" s="8" t="str">
        <f>INDEX(Articles!$1:$1048576,MATCH(E436,Articles!D:D,0),14)</f>
        <v>F4</v>
      </c>
      <c r="N436" s="8" t="str">
        <f>INDEX(Articles!$1:$1048576,MATCH(E436,Articles!D:D,0),15)</f>
        <v>1.3G</v>
      </c>
      <c r="O436" s="8" t="str">
        <f>INDEX(Articles!$1:$1048576,MATCH(E436,Articles!D:D,0),16)</f>
        <v>1008-F4-69255226</v>
      </c>
      <c r="P436" s="8">
        <f>INDEX(Articles!$1:$1048576,MATCH(E436,Articles!D:D,0),17)*1000</f>
        <v>2200</v>
      </c>
      <c r="Q436" s="8" t="str">
        <f>INDEX(Articles!$1:$1048576,MATCH(E436,Articles!D:D,0),18)</f>
        <v>4</v>
      </c>
      <c r="R436" s="8">
        <f>INDEX(Articles!$1:$1048576,MATCH(E436,Articles!D:D,0),19)</f>
        <v>200</v>
      </c>
      <c r="S436" s="2" t="str">
        <f>IF(INDEX('Unités CA'!$1:$1048576,MATCH(E436,'Unités CA'!D:D,0),5)=0,"",INDEX('Unités CA'!$1:$1048576,MATCH(E436,'Unités CA'!D:D,0),5))</f>
        <v>0004/CA</v>
      </c>
      <c r="T436" s="2" t="str">
        <f>IF(INDEX('Unités BTE'!$1:$1048576,MATCH(E436,'Unités CA'!D:D,0),5)=0,"",INDEX('Unités BTE'!$1:$1048576,MATCH(E436,'Unités CA'!D:D,0),5))</f>
        <v/>
      </c>
      <c r="U436" s="7" t="str">
        <f>IFERROR(INDEX('Prix PRO CA'!$1:$1048576,MATCH(E436,'Prix PRO CA'!D:D,0),10),"")</f>
        <v/>
      </c>
      <c r="V436" s="7" t="str">
        <f>IFERROR(INDEX('Prix PRO CA'!$1:$1048576,MATCH(E436,'Prix PRO BTE'!D:D,0),10),"")</f>
        <v/>
      </c>
      <c r="W436" s="7">
        <f>+IFERROR(INDEX('Prix PRO PCS'!$1:$1048576,MATCH(E436,'Prix PRO PCS'!D:D,0),10),"")</f>
        <v>112.26</v>
      </c>
      <c r="X436" s="148" t="str">
        <f t="shared" si="29"/>
        <v>Oui</v>
      </c>
      <c r="Y436" s="24" t="str">
        <f>IFERROR(INDEX(LigneAchat!$1:$1048576,MATCH(E436,LigneAchat!D:D,0),5),"")</f>
        <v/>
      </c>
      <c r="Z436" s="22">
        <f>INDEX(Articles!$1:$1048576,MATCH(E436,Articles!D:D,0),21)</f>
        <v>16</v>
      </c>
      <c r="AA436" s="22">
        <f t="shared" si="33"/>
        <v>14</v>
      </c>
      <c r="AB436" s="22">
        <f>+INDEX(Articles!$1:$1048576,MATCH(E436,Articles!D:D,0),23)</f>
        <v>2</v>
      </c>
    </row>
    <row r="437" spans="2:28" ht="15.75">
      <c r="B437" s="8" t="str">
        <f>INDEX(Articles!$1:$1048576,MATCH(E437,Articles!D:D,0),6)</f>
        <v>1</v>
      </c>
      <c r="C437" s="8" t="str">
        <f>INDEX(Articles!$1:$1048576,MATCH(E437,Articles!D:D,0),7)</f>
        <v/>
      </c>
      <c r="D437" s="28" t="str">
        <f>HYPERLINK(INDEX(Articles!$1:$1048576,MATCH(E437,Articles!D:D,0),24),"Lien")</f>
        <v>Lien</v>
      </c>
      <c r="E437" s="3" t="s">
        <v>1905</v>
      </c>
      <c r="F437" s="18" t="str">
        <f>INDEX(Articles!$1:$1048576,MATCH(E437,Articles!D:D,0),5)</f>
        <v>BBE Ø200 ARAIGNÉE MULTIPASTEL</v>
      </c>
      <c r="G437" s="18" t="str">
        <f>INDEX(Articles!$1:$1048576,MATCH(E437,Articles!D:D,0),8)</f>
        <v>BOMBE</v>
      </c>
      <c r="H437" s="18" t="str">
        <f>INDEX(Articles!$1:$1048576,MATCH(E437,Articles!D:D,0),9)</f>
        <v>SPHERIQUE</v>
      </c>
      <c r="I437" s="8">
        <f>INDEX(Articles!$1:$1048576,MATCH(E437,Articles!D:D,0),10)</f>
        <v>200</v>
      </c>
      <c r="J437" s="18" t="str">
        <f>INDEX(Articles!$1:$1048576,MATCH(E437,Articles!D:D,0),11)</f>
        <v>PLEUREUR</v>
      </c>
      <c r="K437" s="18" t="str">
        <f>INDEX(Articles!$1:$1048576,MATCH(E437,Articles!D:D,0),12)</f>
        <v>MULTIPASTEL</v>
      </c>
      <c r="L437" s="8" t="str">
        <f>INDEX(Articles!$1:$1048576,MATCH(E437,Articles!D:D,0),13)</f>
        <v>EU</v>
      </c>
      <c r="M437" s="8" t="str">
        <f>INDEX(Articles!$1:$1048576,MATCH(E437,Articles!D:D,0),14)</f>
        <v>F4</v>
      </c>
      <c r="N437" s="8" t="str">
        <f>INDEX(Articles!$1:$1048576,MATCH(E437,Articles!D:D,0),15)</f>
        <v>1.3G</v>
      </c>
      <c r="O437" s="8" t="str">
        <f>INDEX(Articles!$1:$1048576,MATCH(E437,Articles!D:D,0),16)</f>
        <v>0589-F4-0069</v>
      </c>
      <c r="P437" s="8">
        <f>INDEX(Articles!$1:$1048576,MATCH(E437,Articles!D:D,0),17)*1000</f>
        <v>2595</v>
      </c>
      <c r="Q437" s="8" t="str">
        <f>INDEX(Articles!$1:$1048576,MATCH(E437,Articles!D:D,0),18)</f>
        <v>4</v>
      </c>
      <c r="R437" s="8">
        <f>INDEX(Articles!$1:$1048576,MATCH(E437,Articles!D:D,0),19)</f>
        <v>200</v>
      </c>
      <c r="S437" s="2" t="str">
        <f>IF(INDEX('Unités CA'!$1:$1048576,MATCH(E437,'Unités CA'!D:D,0),5)=0,"",INDEX('Unités CA'!$1:$1048576,MATCH(E437,'Unités CA'!D:D,0),5))</f>
        <v>0003/CA</v>
      </c>
      <c r="T437" s="2" t="str">
        <f>IF(INDEX('Unités BTE'!$1:$1048576,MATCH(E437,'Unités CA'!D:D,0),5)=0,"",INDEX('Unités BTE'!$1:$1048576,MATCH(E437,'Unités CA'!D:D,0),5))</f>
        <v/>
      </c>
      <c r="U437" s="7">
        <f>IFERROR(INDEX('Prix PRO CA'!$1:$1048576,MATCH(E437,'Prix PRO CA'!D:D,0),10),"")</f>
        <v>354.33</v>
      </c>
      <c r="V437" s="7" t="str">
        <f>IFERROR(INDEX('Prix PRO CA'!$1:$1048576,MATCH(E437,'Prix PRO BTE'!D:D,0),10),"")</f>
        <v/>
      </c>
      <c r="W437" s="7">
        <f>+IFERROR(INDEX('Prix PRO PCS'!$1:$1048576,MATCH(E437,'Prix PRO PCS'!D:D,0),10),"")</f>
        <v>118.11</v>
      </c>
      <c r="X437" s="148" t="str">
        <f t="shared" si="29"/>
        <v>Inf à 10</v>
      </c>
      <c r="Y437" s="24">
        <f>IFERROR(INDEX(LigneAchat!$1:$1048576,MATCH(E437,LigneAchat!D:D,0),5),"")</f>
        <v>44301</v>
      </c>
      <c r="Z437" s="22">
        <f>INDEX(Articles!$1:$1048576,MATCH(E437,Articles!D:D,0),21)</f>
        <v>2</v>
      </c>
      <c r="AA437" s="22">
        <f t="shared" si="33"/>
        <v>1</v>
      </c>
      <c r="AB437" s="22">
        <f>+INDEX(Articles!$1:$1048576,MATCH(E437,Articles!D:D,0),23)</f>
        <v>1</v>
      </c>
    </row>
    <row r="438" spans="2:28" ht="15.75">
      <c r="B438" s="8" t="str">
        <f>INDEX(Articles!$1:$1048576,MATCH(E438,Articles!D:D,0),6)</f>
        <v>1</v>
      </c>
      <c r="C438" s="8" t="str">
        <f>INDEX(Articles!$1:$1048576,MATCH(E438,Articles!D:D,0),7)</f>
        <v/>
      </c>
      <c r="D438" s="28" t="str">
        <f>HYPERLINK(INDEX(Articles!$1:$1048576,MATCH(E438,Articles!D:D,0),24),"Lien")</f>
        <v>Lien</v>
      </c>
      <c r="E438" s="3" t="s">
        <v>1852</v>
      </c>
      <c r="F438" s="18" t="str">
        <f>INDEX(Articles!$1:$1048576,MATCH(E438,Articles!D:D,0),5)</f>
        <v>BBE Ø200 SCINTILLANT OR</v>
      </c>
      <c r="G438" s="18" t="str">
        <f>INDEX(Articles!$1:$1048576,MATCH(E438,Articles!D:D,0),8)</f>
        <v>BOMBE</v>
      </c>
      <c r="H438" s="18" t="str">
        <f>INDEX(Articles!$1:$1048576,MATCH(E438,Articles!D:D,0),9)</f>
        <v>SPHERIQUE</v>
      </c>
      <c r="I438" s="8">
        <f>INDEX(Articles!$1:$1048576,MATCH(E438,Articles!D:D,0),10)</f>
        <v>200</v>
      </c>
      <c r="J438" s="18" t="str">
        <f>INDEX(Articles!$1:$1048576,MATCH(E438,Articles!D:D,0),11)</f>
        <v>CLIGNO</v>
      </c>
      <c r="K438" s="18" t="str">
        <f>INDEX(Articles!$1:$1048576,MATCH(E438,Articles!D:D,0),12)</f>
        <v>OR</v>
      </c>
      <c r="L438" s="8" t="str">
        <f>INDEX(Articles!$1:$1048576,MATCH(E438,Articles!D:D,0),13)</f>
        <v>EU</v>
      </c>
      <c r="M438" s="8" t="str">
        <f>INDEX(Articles!$1:$1048576,MATCH(E438,Articles!D:D,0),14)</f>
        <v>F4</v>
      </c>
      <c r="N438" s="8" t="str">
        <f>INDEX(Articles!$1:$1048576,MATCH(E438,Articles!D:D,0),15)</f>
        <v>1.3G</v>
      </c>
      <c r="O438" s="8" t="str">
        <f>INDEX(Articles!$1:$1048576,MATCH(E438,Articles!D:D,0),16)</f>
        <v>0589-F4-0069</v>
      </c>
      <c r="P438" s="8">
        <f>INDEX(Articles!$1:$1048576,MATCH(E438,Articles!D:D,0),17)*1000</f>
        <v>2365</v>
      </c>
      <c r="Q438" s="8" t="str">
        <f>INDEX(Articles!$1:$1048576,MATCH(E438,Articles!D:D,0),18)</f>
        <v>4</v>
      </c>
      <c r="R438" s="8">
        <f>INDEX(Articles!$1:$1048576,MATCH(E438,Articles!D:D,0),19)</f>
        <v>200</v>
      </c>
      <c r="S438" s="2" t="str">
        <f>IF(INDEX('Unités CA'!$1:$1048576,MATCH(E438,'Unités CA'!D:D,0),5)=0,"",INDEX('Unités CA'!$1:$1048576,MATCH(E438,'Unités CA'!D:D,0),5))</f>
        <v>0003/CA</v>
      </c>
      <c r="T438" s="2" t="str">
        <f>IF(INDEX('Unités BTE'!$1:$1048576,MATCH(E438,'Unités CA'!D:D,0),5)=0,"",INDEX('Unités BTE'!$1:$1048576,MATCH(E438,'Unités CA'!D:D,0),5))</f>
        <v/>
      </c>
      <c r="U438" s="7">
        <f>IFERROR(INDEX('Prix PRO CA'!$1:$1048576,MATCH(E438,'Prix PRO CA'!D:D,0),10),"")</f>
        <v>337.41</v>
      </c>
      <c r="V438" s="7" t="str">
        <f>IFERROR(INDEX('Prix PRO CA'!$1:$1048576,MATCH(E438,'Prix PRO BTE'!D:D,0),10),"")</f>
        <v/>
      </c>
      <c r="W438" s="7">
        <f>+IFERROR(INDEX('Prix PRO PCS'!$1:$1048576,MATCH(E438,'Prix PRO PCS'!D:D,0),10),"")</f>
        <v>112.47</v>
      </c>
      <c r="X438" s="148" t="str">
        <f t="shared" si="29"/>
        <v>Inf à 10</v>
      </c>
      <c r="Y438" s="24">
        <f>IFERROR(INDEX(LigneAchat!$1:$1048576,MATCH(E438,LigneAchat!D:D,0),5),"")</f>
        <v>44301</v>
      </c>
      <c r="Z438" s="22">
        <f>INDEX(Articles!$1:$1048576,MATCH(E438,Articles!D:D,0),21)</f>
        <v>5</v>
      </c>
      <c r="AA438" s="22">
        <f t="shared" si="31"/>
        <v>4</v>
      </c>
      <c r="AB438" s="22">
        <f>+INDEX(Articles!$1:$1048576,MATCH(E438,Articles!D:D,0),23)</f>
        <v>1</v>
      </c>
    </row>
    <row r="439" spans="2:28" ht="15.75">
      <c r="B439" s="8" t="str">
        <f>INDEX(Articles!$1:$1048576,MATCH(E439,Articles!D:D,0),6)</f>
        <v>1</v>
      </c>
      <c r="C439" s="8" t="str">
        <f>INDEX(Articles!$1:$1048576,MATCH(E439,Articles!D:D,0),7)</f>
        <v/>
      </c>
      <c r="D439" s="28" t="str">
        <f>HYPERLINK(INDEX(Articles!$1:$1048576,MATCH(E439,Articles!D:D,0),24),"Lien")</f>
        <v>Lien</v>
      </c>
      <c r="E439" s="3" t="s">
        <v>3674</v>
      </c>
      <c r="F439" s="18" t="str">
        <f>INDEX(Articles!$1:$1048576,MATCH(E439,Articles!D:D,0),5)</f>
        <v>BBE  Ø200 OR À ROUGE CENTRE BLEU</v>
      </c>
      <c r="G439" s="18" t="str">
        <f>INDEX(Articles!$1:$1048576,MATCH(E439,Articles!D:D,0),8)</f>
        <v>BOMBE</v>
      </c>
      <c r="H439" s="18" t="str">
        <f>INDEX(Articles!$1:$1048576,MATCH(E439,Articles!D:D,0),9)</f>
        <v>CYLIND</v>
      </c>
      <c r="I439" s="8">
        <f>INDEX(Articles!$1:$1048576,MATCH(E439,Articles!D:D,0),10)</f>
        <v>200</v>
      </c>
      <c r="J439" s="18" t="str">
        <f>INDEX(Articles!$1:$1048576,MATCH(E439,Articles!D:D,0),11)</f>
        <v>CHANGEMENT</v>
      </c>
      <c r="K439" s="18" t="str">
        <f>INDEX(Articles!$1:$1048576,MATCH(E439,Articles!D:D,0),12)</f>
        <v>ROUGE</v>
      </c>
      <c r="L439" s="8" t="str">
        <f>INDEX(Articles!$1:$1048576,MATCH(E439,Articles!D:D,0),13)</f>
        <v>EU</v>
      </c>
      <c r="M439" s="8" t="str">
        <f>INDEX(Articles!$1:$1048576,MATCH(E439,Articles!D:D,0),14)</f>
        <v>F4</v>
      </c>
      <c r="N439" s="8" t="str">
        <f>INDEX(Articles!$1:$1048576,MATCH(E439,Articles!D:D,0),15)</f>
        <v>1.3G</v>
      </c>
      <c r="O439" s="8" t="str">
        <f>INDEX(Articles!$1:$1048576,MATCH(E439,Articles!D:D,0),16)</f>
        <v>1008-F4-69255226</v>
      </c>
      <c r="P439" s="8">
        <f>INDEX(Articles!$1:$1048576,MATCH(E439,Articles!D:D,0),17)*1000</f>
        <v>2200</v>
      </c>
      <c r="Q439" s="8" t="str">
        <f>INDEX(Articles!$1:$1048576,MATCH(E439,Articles!D:D,0),18)</f>
        <v>4</v>
      </c>
      <c r="R439" s="8">
        <f>INDEX(Articles!$1:$1048576,MATCH(E439,Articles!D:D,0),19)</f>
        <v>200</v>
      </c>
      <c r="S439" s="2" t="str">
        <f>IF(INDEX('Unités CA'!$1:$1048576,MATCH(E439,'Unités CA'!D:D,0),5)=0,"",INDEX('Unités CA'!$1:$1048576,MATCH(E439,'Unités CA'!D:D,0),5))</f>
        <v>0004/CA</v>
      </c>
      <c r="T439" s="2" t="str">
        <f>IF(INDEX('Unités BTE'!$1:$1048576,MATCH(E439,'Unités CA'!D:D,0),5)=0,"",INDEX('Unités BTE'!$1:$1048576,MATCH(E439,'Unités CA'!D:D,0),5))</f>
        <v/>
      </c>
      <c r="U439" s="7" t="str">
        <f>IFERROR(INDEX('Prix PRO CA'!$1:$1048576,MATCH(E439,'Prix PRO CA'!D:D,0),10),"")</f>
        <v/>
      </c>
      <c r="V439" s="7" t="str">
        <f>IFERROR(INDEX('Prix PRO CA'!$1:$1048576,MATCH(E439,'Prix PRO BTE'!D:D,0),10),"")</f>
        <v/>
      </c>
      <c r="W439" s="7">
        <f>+IFERROR(INDEX('Prix PRO PCS'!$1:$1048576,MATCH(E439,'Prix PRO PCS'!D:D,0),10),"")</f>
        <v>207.45</v>
      </c>
      <c r="X439" s="148" t="str">
        <f t="shared" ref="X439:X502" si="34">IF(B439="OPPORTUNITE",AA439,IF(AA439&lt;=0,"Non",IF(AA439&gt;10,"Oui","Inf à 10")))</f>
        <v>Oui</v>
      </c>
      <c r="Y439" s="24" t="str">
        <f>IFERROR(INDEX(LigneAchat!$1:$1048576,MATCH(E439,LigneAchat!D:D,0),5),"")</f>
        <v/>
      </c>
      <c r="Z439" s="22">
        <f>INDEX(Articles!$1:$1048576,MATCH(E439,Articles!D:D,0),21)</f>
        <v>37</v>
      </c>
      <c r="AA439" s="22">
        <f t="shared" si="31"/>
        <v>37</v>
      </c>
      <c r="AB439" s="22">
        <f>+INDEX(Articles!$1:$1048576,MATCH(E439,Articles!D:D,0),23)</f>
        <v>0</v>
      </c>
    </row>
    <row r="440" spans="2:28" s="26" customFormat="1" ht="30" customHeight="1">
      <c r="B440" s="97" t="s">
        <v>4212</v>
      </c>
      <c r="C440" s="98"/>
      <c r="D440" s="98"/>
      <c r="E440" s="94"/>
      <c r="F440" s="35"/>
      <c r="G440" s="35"/>
      <c r="H440" s="35"/>
      <c r="I440" s="35"/>
      <c r="J440" s="35"/>
      <c r="K440" s="35"/>
      <c r="L440" s="35"/>
      <c r="M440" s="36"/>
      <c r="N440" s="35"/>
      <c r="O440" s="36"/>
      <c r="P440" s="36"/>
      <c r="Q440" s="36"/>
      <c r="R440" s="36"/>
      <c r="S440" s="36"/>
      <c r="T440" s="36"/>
      <c r="U440" s="36"/>
      <c r="V440" s="36"/>
      <c r="W440" s="36"/>
      <c r="X440" s="150"/>
      <c r="Y440" s="36"/>
      <c r="Z440" s="36"/>
      <c r="AA440" s="36"/>
      <c r="AB440" s="36"/>
    </row>
    <row r="441" spans="2:28" ht="15.75">
      <c r="B441" s="8" t="str">
        <f>INDEX(Articles!$1:$1048576,MATCH(E441,Articles!D:D,0),6)</f>
        <v>1</v>
      </c>
      <c r="C441" s="8" t="str">
        <f>INDEX(Articles!$1:$1048576,MATCH(E441,Articles!D:D,0),7)</f>
        <v/>
      </c>
      <c r="D441" s="28" t="str">
        <f>HYPERLINK(INDEX(Articles!$1:$1048576,MATCH(E441,Articles!D:D,0),24),"Lien")</f>
        <v>Lien</v>
      </c>
      <c r="E441" s="3" t="s">
        <v>2886</v>
      </c>
      <c r="F441" s="18" t="str">
        <f>INDEX(Articles!$1:$1048576,MATCH(E441,Articles!D:D,0),5)</f>
        <v>CH. Ø8 20 COMÈTES ASSORTIES X 9</v>
      </c>
      <c r="G441" s="18" t="str">
        <f>INDEX(Articles!$1:$1048576,MATCH(E441,Articles!D:D,0),8)</f>
        <v>CHANDELLE</v>
      </c>
      <c r="H441" s="18" t="str">
        <f>INDEX(Articles!$1:$1048576,MATCH(E441,Articles!D:D,0),9)</f>
        <v>COMETE</v>
      </c>
      <c r="I441" s="8">
        <f>INDEX(Articles!$1:$1048576,MATCH(E441,Articles!D:D,0),10)</f>
        <v>8</v>
      </c>
      <c r="J441" s="18" t="str">
        <f>INDEX(Articles!$1:$1048576,MATCH(E441,Articles!D:D,0),11)</f>
        <v>COMETE</v>
      </c>
      <c r="K441" s="18" t="str">
        <f>INDEX(Articles!$1:$1048576,MATCH(E441,Articles!D:D,0),12)</f>
        <v>ASSORTI</v>
      </c>
      <c r="L441" s="8" t="str">
        <f>INDEX(Articles!$1:$1048576,MATCH(E441,Articles!D:D,0),13)</f>
        <v>CN</v>
      </c>
      <c r="M441" s="8" t="str">
        <f>INDEX(Articles!$1:$1048576,MATCH(E441,Articles!D:D,0),14)</f>
        <v>F2</v>
      </c>
      <c r="N441" s="8" t="str">
        <f>INDEX(Articles!$1:$1048576,MATCH(E441,Articles!D:D,0),15)</f>
        <v>1.4G</v>
      </c>
      <c r="O441" s="8" t="str">
        <f>INDEX(Articles!$1:$1048576,MATCH(E441,Articles!D:D,0),16)</f>
        <v>1008-F2-69254054</v>
      </c>
      <c r="P441" s="8">
        <f>INDEX(Articles!$1:$1048576,MATCH(E441,Articles!D:D,0),17)*1000</f>
        <v>55</v>
      </c>
      <c r="Q441" s="8" t="str">
        <f>INDEX(Articles!$1:$1048576,MATCH(E441,Articles!D:D,0),18)</f>
        <v>25</v>
      </c>
      <c r="R441" s="8">
        <f>INDEX(Articles!$1:$1048576,MATCH(E441,Articles!D:D,0),19)</f>
        <v>8</v>
      </c>
      <c r="S441" s="2" t="str">
        <f>IF(INDEX('Unités CA'!$1:$1048576,MATCH(E441,'Unités CA'!D:D,0),5)=0,"",INDEX('Unités CA'!$1:$1048576,MATCH(E441,'Unités CA'!D:D,0),5))</f>
        <v>0060/CA</v>
      </c>
      <c r="T441" s="2" t="str">
        <f>IF(INDEX('Unités BTE'!$1:$1048576,MATCH(E441,'Unités CA'!D:D,0),5)=0,"",INDEX('Unités BTE'!$1:$1048576,MATCH(E441,'Unités CA'!D:D,0),5))</f>
        <v/>
      </c>
      <c r="U441" s="7">
        <f>IFERROR(INDEX('Prix PRO CA'!$1:$1048576,MATCH(E441,'Prix PRO CA'!D:D,0),10),"")</f>
        <v>203.4</v>
      </c>
      <c r="V441" s="7" t="str">
        <f>IFERROR(INDEX('Prix PRO CA'!$1:$1048576,MATCH(E441,'Prix PRO BTE'!D:D,0),10),"")</f>
        <v/>
      </c>
      <c r="W441" s="7">
        <f>+IFERROR(INDEX('Prix PRO PCS'!$1:$1048576,MATCH(E441,'Prix PRO PCS'!D:D,0),10),"")</f>
        <v>4.28</v>
      </c>
      <c r="X441" s="148" t="str">
        <f t="shared" si="34"/>
        <v>Oui</v>
      </c>
      <c r="Y441" s="24" t="str">
        <f>IFERROR(INDEX(LigneAchat!$1:$1048576,MATCH(E441,LigneAchat!D:D,0),5),"")</f>
        <v/>
      </c>
      <c r="Z441" s="22">
        <f>INDEX(Articles!$1:$1048576,MATCH(E441,Articles!D:D,0),21)</f>
        <v>10810</v>
      </c>
      <c r="AA441" s="22">
        <f t="shared" ref="AA441:AA462" si="35">+Z441-AB441</f>
        <v>10810</v>
      </c>
      <c r="AB441" s="22">
        <f>+INDEX(Articles!$1:$1048576,MATCH(E441,Articles!D:D,0),23)</f>
        <v>0</v>
      </c>
    </row>
    <row r="442" spans="2:28" ht="15.75">
      <c r="B442" s="8" t="str">
        <f>INDEX(Articles!$1:$1048576,MATCH(E442,Articles!D:D,0),6)</f>
        <v>1</v>
      </c>
      <c r="C442" s="8" t="str">
        <f>INDEX(Articles!$1:$1048576,MATCH(E442,Articles!D:D,0),7)</f>
        <v>2019</v>
      </c>
      <c r="D442" s="28" t="str">
        <f>HYPERLINK(INDEX(Articles!$1:$1048576,MATCH(E442,Articles!D:D,0),24),"Lien")</f>
        <v>Lien</v>
      </c>
      <c r="E442" s="3" t="s">
        <v>2877</v>
      </c>
      <c r="F442" s="18" t="str">
        <f>INDEX(Articles!$1:$1048576,MATCH(E442,Articles!D:D,0),5)</f>
        <v>CH. Ø8 20 COMÈTES BLANCHES X 9</v>
      </c>
      <c r="G442" s="18" t="str">
        <f>INDEX(Articles!$1:$1048576,MATCH(E442,Articles!D:D,0),8)</f>
        <v>CHANDELLE</v>
      </c>
      <c r="H442" s="18" t="str">
        <f>INDEX(Articles!$1:$1048576,MATCH(E442,Articles!D:D,0),9)</f>
        <v>COMETE</v>
      </c>
      <c r="I442" s="8">
        <f>INDEX(Articles!$1:$1048576,MATCH(E442,Articles!D:D,0),10)</f>
        <v>8</v>
      </c>
      <c r="J442" s="18" t="str">
        <f>INDEX(Articles!$1:$1048576,MATCH(E442,Articles!D:D,0),11)</f>
        <v>COMETE</v>
      </c>
      <c r="K442" s="18" t="str">
        <f>INDEX(Articles!$1:$1048576,MATCH(E442,Articles!D:D,0),12)</f>
        <v>BLANC</v>
      </c>
      <c r="L442" s="8" t="str">
        <f>INDEX(Articles!$1:$1048576,MATCH(E442,Articles!D:D,0),13)</f>
        <v>CN</v>
      </c>
      <c r="M442" s="8" t="str">
        <f>INDEX(Articles!$1:$1048576,MATCH(E442,Articles!D:D,0),14)</f>
        <v>F2</v>
      </c>
      <c r="N442" s="8" t="str">
        <f>INDEX(Articles!$1:$1048576,MATCH(E442,Articles!D:D,0),15)</f>
        <v>1.4G</v>
      </c>
      <c r="O442" s="8" t="str">
        <f>INDEX(Articles!$1:$1048576,MATCH(E442,Articles!D:D,0),16)</f>
        <v>1008-F2-69254054</v>
      </c>
      <c r="P442" s="8">
        <f>INDEX(Articles!$1:$1048576,MATCH(E442,Articles!D:D,0),17)*1000</f>
        <v>55</v>
      </c>
      <c r="Q442" s="8" t="str">
        <f>INDEX(Articles!$1:$1048576,MATCH(E442,Articles!D:D,0),18)</f>
        <v>25</v>
      </c>
      <c r="R442" s="8">
        <f>INDEX(Articles!$1:$1048576,MATCH(E442,Articles!D:D,0),19)</f>
        <v>8</v>
      </c>
      <c r="S442" s="2" t="str">
        <f>IF(INDEX('Unités CA'!$1:$1048576,MATCH(E442,'Unités CA'!D:D,0),5)=0,"",INDEX('Unités CA'!$1:$1048576,MATCH(E442,'Unités CA'!D:D,0),5))</f>
        <v>0060/CA</v>
      </c>
      <c r="T442" s="2" t="str">
        <f>IF(INDEX('Unités BTE'!$1:$1048576,MATCH(E442,'Unités CA'!D:D,0),5)=0,"",INDEX('Unités BTE'!$1:$1048576,MATCH(E442,'Unités CA'!D:D,0),5))</f>
        <v/>
      </c>
      <c r="U442" s="7">
        <f>IFERROR(INDEX('Prix PRO CA'!$1:$1048576,MATCH(E442,'Prix PRO CA'!D:D,0),10),"")</f>
        <v>203.4</v>
      </c>
      <c r="V442" s="7" t="str">
        <f>IFERROR(INDEX('Prix PRO CA'!$1:$1048576,MATCH(E442,'Prix PRO BTE'!D:D,0),10),"")</f>
        <v/>
      </c>
      <c r="W442" s="7">
        <f>+IFERROR(INDEX('Prix PRO PCS'!$1:$1048576,MATCH(E442,'Prix PRO PCS'!D:D,0),10),"")</f>
        <v>4.28</v>
      </c>
      <c r="X442" s="148" t="str">
        <f t="shared" si="34"/>
        <v>Oui</v>
      </c>
      <c r="Y442" s="24" t="str">
        <f>IFERROR(INDEX(LigneAchat!$1:$1048576,MATCH(E442,LigneAchat!D:D,0),5),"")</f>
        <v/>
      </c>
      <c r="Z442" s="22">
        <f>INDEX(Articles!$1:$1048576,MATCH(E442,Articles!D:D,0),21)</f>
        <v>2912</v>
      </c>
      <c r="AA442" s="22">
        <f t="shared" si="35"/>
        <v>2910</v>
      </c>
      <c r="AB442" s="22">
        <f>+INDEX(Articles!$1:$1048576,MATCH(E442,Articles!D:D,0),23)</f>
        <v>2</v>
      </c>
    </row>
    <row r="443" spans="2:28" ht="15.75">
      <c r="B443" s="8" t="str">
        <f>INDEX(Articles!$1:$1048576,MATCH(E443,Articles!D:D,0),6)</f>
        <v>1</v>
      </c>
      <c r="C443" s="8" t="str">
        <f>INDEX(Articles!$1:$1048576,MATCH(E443,Articles!D:D,0),7)</f>
        <v>2019</v>
      </c>
      <c r="D443" s="28" t="str">
        <f>HYPERLINK(INDEX(Articles!$1:$1048576,MATCH(E443,Articles!D:D,0),24),"Lien")</f>
        <v>Lien</v>
      </c>
      <c r="E443" s="3" t="s">
        <v>2873</v>
      </c>
      <c r="F443" s="18" t="str">
        <f>INDEX(Articles!$1:$1048576,MATCH(E443,Articles!D:D,0),5)</f>
        <v>CH. Ø8 20 COMÈTES BLEUES X 9</v>
      </c>
      <c r="G443" s="18" t="str">
        <f>INDEX(Articles!$1:$1048576,MATCH(E443,Articles!D:D,0),8)</f>
        <v>CHANDELLE</v>
      </c>
      <c r="H443" s="18" t="str">
        <f>INDEX(Articles!$1:$1048576,MATCH(E443,Articles!D:D,0),9)</f>
        <v>COMETE</v>
      </c>
      <c r="I443" s="8">
        <f>INDEX(Articles!$1:$1048576,MATCH(E443,Articles!D:D,0),10)</f>
        <v>8</v>
      </c>
      <c r="J443" s="18" t="str">
        <f>INDEX(Articles!$1:$1048576,MATCH(E443,Articles!D:D,0),11)</f>
        <v>COMETE</v>
      </c>
      <c r="K443" s="18" t="str">
        <f>INDEX(Articles!$1:$1048576,MATCH(E443,Articles!D:D,0),12)</f>
        <v>BLEU</v>
      </c>
      <c r="L443" s="8" t="str">
        <f>INDEX(Articles!$1:$1048576,MATCH(E443,Articles!D:D,0),13)</f>
        <v>CN</v>
      </c>
      <c r="M443" s="8" t="str">
        <f>INDEX(Articles!$1:$1048576,MATCH(E443,Articles!D:D,0),14)</f>
        <v>F2</v>
      </c>
      <c r="N443" s="8" t="str">
        <f>INDEX(Articles!$1:$1048576,MATCH(E443,Articles!D:D,0),15)</f>
        <v>1.4G</v>
      </c>
      <c r="O443" s="8" t="str">
        <f>INDEX(Articles!$1:$1048576,MATCH(E443,Articles!D:D,0),16)</f>
        <v>1008-F2-69254054</v>
      </c>
      <c r="P443" s="8">
        <f>INDEX(Articles!$1:$1048576,MATCH(E443,Articles!D:D,0),17)*1000</f>
        <v>55</v>
      </c>
      <c r="Q443" s="8" t="str">
        <f>INDEX(Articles!$1:$1048576,MATCH(E443,Articles!D:D,0),18)</f>
        <v>25</v>
      </c>
      <c r="R443" s="8">
        <f>INDEX(Articles!$1:$1048576,MATCH(E443,Articles!D:D,0),19)</f>
        <v>8</v>
      </c>
      <c r="S443" s="2" t="str">
        <f>IF(INDEX('Unités CA'!$1:$1048576,MATCH(E443,'Unités CA'!D:D,0),5)=0,"",INDEX('Unités CA'!$1:$1048576,MATCH(E443,'Unités CA'!D:D,0),5))</f>
        <v>0060/CA</v>
      </c>
      <c r="T443" s="2" t="str">
        <f>IF(INDEX('Unités BTE'!$1:$1048576,MATCH(E443,'Unités CA'!D:D,0),5)=0,"",INDEX('Unités BTE'!$1:$1048576,MATCH(E443,'Unités CA'!D:D,0),5))</f>
        <v/>
      </c>
      <c r="U443" s="7">
        <f>IFERROR(INDEX('Prix PRO CA'!$1:$1048576,MATCH(E443,'Prix PRO CA'!D:D,0),10),"")</f>
        <v>203.4</v>
      </c>
      <c r="V443" s="7" t="str">
        <f>IFERROR(INDEX('Prix PRO CA'!$1:$1048576,MATCH(E443,'Prix PRO BTE'!D:D,0),10),"")</f>
        <v/>
      </c>
      <c r="W443" s="7">
        <f>+IFERROR(INDEX('Prix PRO PCS'!$1:$1048576,MATCH(E443,'Prix PRO PCS'!D:D,0),10),"")</f>
        <v>4.28</v>
      </c>
      <c r="X443" s="148" t="str">
        <f t="shared" si="34"/>
        <v>Oui</v>
      </c>
      <c r="Y443" s="24" t="str">
        <f>IFERROR(INDEX(LigneAchat!$1:$1048576,MATCH(E443,LigneAchat!D:D,0),5),"")</f>
        <v/>
      </c>
      <c r="Z443" s="22">
        <f>INDEX(Articles!$1:$1048576,MATCH(E443,Articles!D:D,0),21)</f>
        <v>2542</v>
      </c>
      <c r="AA443" s="22">
        <f t="shared" si="35"/>
        <v>2540</v>
      </c>
      <c r="AB443" s="22">
        <f>+INDEX(Articles!$1:$1048576,MATCH(E443,Articles!D:D,0),23)</f>
        <v>2</v>
      </c>
    </row>
    <row r="444" spans="2:28" ht="15.75">
      <c r="B444" s="8" t="str">
        <f>INDEX(Articles!$1:$1048576,MATCH(E444,Articles!D:D,0),6)</f>
        <v>1</v>
      </c>
      <c r="C444" s="8" t="str">
        <f>INDEX(Articles!$1:$1048576,MATCH(E444,Articles!D:D,0),7)</f>
        <v>2019</v>
      </c>
      <c r="D444" s="28" t="str">
        <f>HYPERLINK(INDEX(Articles!$1:$1048576,MATCH(E444,Articles!D:D,0),24),"Lien")</f>
        <v>Lien</v>
      </c>
      <c r="E444" s="3" t="s">
        <v>2889</v>
      </c>
      <c r="F444" s="18" t="str">
        <f>INDEX(Articles!$1:$1048576,MATCH(E444,Articles!D:D,0),5)</f>
        <v>CH. Ø8 20 COMÈTES ROUGES X 9</v>
      </c>
      <c r="G444" s="18" t="str">
        <f>INDEX(Articles!$1:$1048576,MATCH(E444,Articles!D:D,0),8)</f>
        <v>CHANDELLE</v>
      </c>
      <c r="H444" s="18" t="str">
        <f>INDEX(Articles!$1:$1048576,MATCH(E444,Articles!D:D,0),9)</f>
        <v>COMETE</v>
      </c>
      <c r="I444" s="8">
        <f>INDEX(Articles!$1:$1048576,MATCH(E444,Articles!D:D,0),10)</f>
        <v>8</v>
      </c>
      <c r="J444" s="18" t="str">
        <f>INDEX(Articles!$1:$1048576,MATCH(E444,Articles!D:D,0),11)</f>
        <v>COMETE</v>
      </c>
      <c r="K444" s="18" t="str">
        <f>INDEX(Articles!$1:$1048576,MATCH(E444,Articles!D:D,0),12)</f>
        <v>ROUGE</v>
      </c>
      <c r="L444" s="8" t="str">
        <f>INDEX(Articles!$1:$1048576,MATCH(E444,Articles!D:D,0),13)</f>
        <v>CN</v>
      </c>
      <c r="M444" s="8" t="str">
        <f>INDEX(Articles!$1:$1048576,MATCH(E444,Articles!D:D,0),14)</f>
        <v>F2</v>
      </c>
      <c r="N444" s="8" t="str">
        <f>INDEX(Articles!$1:$1048576,MATCH(E444,Articles!D:D,0),15)</f>
        <v>1.4G</v>
      </c>
      <c r="O444" s="8" t="str">
        <f>INDEX(Articles!$1:$1048576,MATCH(E444,Articles!D:D,0),16)</f>
        <v>1008-F2-69254054</v>
      </c>
      <c r="P444" s="8">
        <f>INDEX(Articles!$1:$1048576,MATCH(E444,Articles!D:D,0),17)*1000</f>
        <v>55</v>
      </c>
      <c r="Q444" s="8" t="str">
        <f>INDEX(Articles!$1:$1048576,MATCH(E444,Articles!D:D,0),18)</f>
        <v>25</v>
      </c>
      <c r="R444" s="8">
        <f>INDEX(Articles!$1:$1048576,MATCH(E444,Articles!D:D,0),19)</f>
        <v>8</v>
      </c>
      <c r="S444" s="2" t="str">
        <f>IF(INDEX('Unités CA'!$1:$1048576,MATCH(E444,'Unités CA'!D:D,0),5)=0,"",INDEX('Unités CA'!$1:$1048576,MATCH(E444,'Unités CA'!D:D,0),5))</f>
        <v>0060/CA</v>
      </c>
      <c r="T444" s="2" t="str">
        <f>IF(INDEX('Unités BTE'!$1:$1048576,MATCH(E444,'Unités CA'!D:D,0),5)=0,"",INDEX('Unités BTE'!$1:$1048576,MATCH(E444,'Unités CA'!D:D,0),5))</f>
        <v/>
      </c>
      <c r="U444" s="7">
        <f>IFERROR(INDEX('Prix PRO CA'!$1:$1048576,MATCH(E444,'Prix PRO CA'!D:D,0),10),"")</f>
        <v>203.4</v>
      </c>
      <c r="V444" s="7" t="str">
        <f>IFERROR(INDEX('Prix PRO CA'!$1:$1048576,MATCH(E444,'Prix PRO BTE'!D:D,0),10),"")</f>
        <v/>
      </c>
      <c r="W444" s="7">
        <f>+IFERROR(INDEX('Prix PRO PCS'!$1:$1048576,MATCH(E444,'Prix PRO PCS'!D:D,0),10),"")</f>
        <v>4.28</v>
      </c>
      <c r="X444" s="148" t="str">
        <f t="shared" si="34"/>
        <v>Oui</v>
      </c>
      <c r="Y444" s="24" t="str">
        <f>IFERROR(INDEX(LigneAchat!$1:$1048576,MATCH(E444,LigneAchat!D:D,0),5),"")</f>
        <v/>
      </c>
      <c r="Z444" s="22">
        <f>INDEX(Articles!$1:$1048576,MATCH(E444,Articles!D:D,0),21)</f>
        <v>2655</v>
      </c>
      <c r="AA444" s="22">
        <f t="shared" si="35"/>
        <v>2653</v>
      </c>
      <c r="AB444" s="22">
        <f>+INDEX(Articles!$1:$1048576,MATCH(E444,Articles!D:D,0),23)</f>
        <v>2</v>
      </c>
    </row>
    <row r="445" spans="2:28" ht="15.75">
      <c r="B445" s="8" t="str">
        <f>INDEX(Articles!$1:$1048576,MATCH(E445,Articles!D:D,0),6)</f>
        <v>1</v>
      </c>
      <c r="C445" s="8" t="str">
        <f>INDEX(Articles!$1:$1048576,MATCH(E445,Articles!D:D,0),7)</f>
        <v>2020</v>
      </c>
      <c r="D445" s="28" t="str">
        <f>HYPERLINK(INDEX(Articles!$1:$1048576,MATCH(E445,Articles!D:D,0),24),"Lien")</f>
        <v>Lien</v>
      </c>
      <c r="E445" s="3" t="s">
        <v>3677</v>
      </c>
      <c r="F445" s="18" t="str">
        <f>INDEX(Articles!$1:$1048576,MATCH(E445,Articles!D:D,0),5)</f>
        <v>CH. Ø8 20 COMÈTES JAUNES X 9</v>
      </c>
      <c r="G445" s="18" t="str">
        <f>INDEX(Articles!$1:$1048576,MATCH(E445,Articles!D:D,0),8)</f>
        <v>CHANDELLE</v>
      </c>
      <c r="H445" s="18" t="str">
        <f>INDEX(Articles!$1:$1048576,MATCH(E445,Articles!D:D,0),9)</f>
        <v>COMETE</v>
      </c>
      <c r="I445" s="8">
        <f>INDEX(Articles!$1:$1048576,MATCH(E445,Articles!D:D,0),10)</f>
        <v>8</v>
      </c>
      <c r="J445" s="18" t="str">
        <f>INDEX(Articles!$1:$1048576,MATCH(E445,Articles!D:D,0),11)</f>
        <v>COMETE</v>
      </c>
      <c r="K445" s="18" t="str">
        <f>INDEX(Articles!$1:$1048576,MATCH(E445,Articles!D:D,0),12)</f>
        <v>JAUNE</v>
      </c>
      <c r="L445" s="8" t="str">
        <f>INDEX(Articles!$1:$1048576,MATCH(E445,Articles!D:D,0),13)</f>
        <v>CN</v>
      </c>
      <c r="M445" s="8" t="str">
        <f>INDEX(Articles!$1:$1048576,MATCH(E445,Articles!D:D,0),14)</f>
        <v>F2</v>
      </c>
      <c r="N445" s="8" t="str">
        <f>INDEX(Articles!$1:$1048576,MATCH(E445,Articles!D:D,0),15)</f>
        <v>1.4G</v>
      </c>
      <c r="O445" s="8" t="str">
        <f>INDEX(Articles!$1:$1048576,MATCH(E445,Articles!D:D,0),16)</f>
        <v>1008-F2-69254054</v>
      </c>
      <c r="P445" s="8">
        <f>INDEX(Articles!$1:$1048576,MATCH(E445,Articles!D:D,0),17)*1000</f>
        <v>55</v>
      </c>
      <c r="Q445" s="8" t="str">
        <f>INDEX(Articles!$1:$1048576,MATCH(E445,Articles!D:D,0),18)</f>
        <v>25</v>
      </c>
      <c r="R445" s="8">
        <f>INDEX(Articles!$1:$1048576,MATCH(E445,Articles!D:D,0),19)</f>
        <v>8</v>
      </c>
      <c r="S445" s="2" t="str">
        <f>IF(INDEX('Unités CA'!$1:$1048576,MATCH(E445,'Unités CA'!D:D,0),5)=0,"",INDEX('Unités CA'!$1:$1048576,MATCH(E445,'Unités CA'!D:D,0),5))</f>
        <v>0060/CA</v>
      </c>
      <c r="T445" s="2" t="str">
        <f>IF(INDEX('Unités BTE'!$1:$1048576,MATCH(E445,'Unités CA'!D:D,0),5)=0,"",INDEX('Unités BTE'!$1:$1048576,MATCH(E445,'Unités CA'!D:D,0),5))</f>
        <v/>
      </c>
      <c r="U445" s="7">
        <f>IFERROR(INDEX('Prix PRO CA'!$1:$1048576,MATCH(E445,'Prix PRO CA'!D:D,0),10),"")</f>
        <v>203.4</v>
      </c>
      <c r="V445" s="7" t="str">
        <f>IFERROR(INDEX('Prix PRO CA'!$1:$1048576,MATCH(E445,'Prix PRO BTE'!D:D,0),10),"")</f>
        <v/>
      </c>
      <c r="W445" s="7">
        <f>+IFERROR(INDEX('Prix PRO PCS'!$1:$1048576,MATCH(E445,'Prix PRO PCS'!D:D,0),10),"")</f>
        <v>4.28</v>
      </c>
      <c r="X445" s="148" t="str">
        <f t="shared" si="34"/>
        <v>Oui</v>
      </c>
      <c r="Y445" s="24" t="str">
        <f>IFERROR(INDEX(LigneAchat!$1:$1048576,MATCH(E445,LigneAchat!D:D,0),5),"")</f>
        <v/>
      </c>
      <c r="Z445" s="22">
        <f>INDEX(Articles!$1:$1048576,MATCH(E445,Articles!D:D,0),21)</f>
        <v>2998</v>
      </c>
      <c r="AA445" s="22">
        <f t="shared" si="35"/>
        <v>2998</v>
      </c>
      <c r="AB445" s="22">
        <f>+INDEX(Articles!$1:$1048576,MATCH(E445,Articles!D:D,0),23)</f>
        <v>0</v>
      </c>
    </row>
    <row r="446" spans="2:28" ht="15.75">
      <c r="B446" s="8" t="str">
        <f>INDEX(Articles!$1:$1048576,MATCH(E446,Articles!D:D,0),6)</f>
        <v>1</v>
      </c>
      <c r="C446" s="8" t="str">
        <f>INDEX(Articles!$1:$1048576,MATCH(E446,Articles!D:D,0),7)</f>
        <v>2019</v>
      </c>
      <c r="D446" s="28" t="str">
        <f>HYPERLINK(INDEX(Articles!$1:$1048576,MATCH(E446,Articles!D:D,0),24),"Lien")</f>
        <v>Lien</v>
      </c>
      <c r="E446" s="3" t="s">
        <v>2880</v>
      </c>
      <c r="F446" s="18" t="str">
        <f>INDEX(Articles!$1:$1048576,MATCH(E446,Articles!D:D,0),5)</f>
        <v>CH. Ø8 20 COMÈTES OR X 9</v>
      </c>
      <c r="G446" s="18" t="str">
        <f>INDEX(Articles!$1:$1048576,MATCH(E446,Articles!D:D,0),8)</f>
        <v>CHANDELLE</v>
      </c>
      <c r="H446" s="18" t="str">
        <f>INDEX(Articles!$1:$1048576,MATCH(E446,Articles!D:D,0),9)</f>
        <v>COMETE</v>
      </c>
      <c r="I446" s="8">
        <f>INDEX(Articles!$1:$1048576,MATCH(E446,Articles!D:D,0),10)</f>
        <v>8</v>
      </c>
      <c r="J446" s="18" t="str">
        <f>INDEX(Articles!$1:$1048576,MATCH(E446,Articles!D:D,0),11)</f>
        <v>COMETE</v>
      </c>
      <c r="K446" s="18" t="str">
        <f>INDEX(Articles!$1:$1048576,MATCH(E446,Articles!D:D,0),12)</f>
        <v>OR</v>
      </c>
      <c r="L446" s="8" t="str">
        <f>INDEX(Articles!$1:$1048576,MATCH(E446,Articles!D:D,0),13)</f>
        <v>CN</v>
      </c>
      <c r="M446" s="8" t="str">
        <f>INDEX(Articles!$1:$1048576,MATCH(E446,Articles!D:D,0),14)</f>
        <v>F2</v>
      </c>
      <c r="N446" s="8" t="str">
        <f>INDEX(Articles!$1:$1048576,MATCH(E446,Articles!D:D,0),15)</f>
        <v>1.4G</v>
      </c>
      <c r="O446" s="8" t="str">
        <f>INDEX(Articles!$1:$1048576,MATCH(E446,Articles!D:D,0),16)</f>
        <v>1008-F2-69254054</v>
      </c>
      <c r="P446" s="8">
        <f>INDEX(Articles!$1:$1048576,MATCH(E446,Articles!D:D,0),17)*1000</f>
        <v>55</v>
      </c>
      <c r="Q446" s="8" t="str">
        <f>INDEX(Articles!$1:$1048576,MATCH(E446,Articles!D:D,0),18)</f>
        <v>25</v>
      </c>
      <c r="R446" s="8">
        <f>INDEX(Articles!$1:$1048576,MATCH(E446,Articles!D:D,0),19)</f>
        <v>8</v>
      </c>
      <c r="S446" s="2" t="str">
        <f>IF(INDEX('Unités CA'!$1:$1048576,MATCH(E446,'Unités CA'!D:D,0),5)=0,"",INDEX('Unités CA'!$1:$1048576,MATCH(E446,'Unités CA'!D:D,0),5))</f>
        <v>0060/CA</v>
      </c>
      <c r="T446" s="2" t="str">
        <f>IF(INDEX('Unités BTE'!$1:$1048576,MATCH(E446,'Unités CA'!D:D,0),5)=0,"",INDEX('Unités BTE'!$1:$1048576,MATCH(E446,'Unités CA'!D:D,0),5))</f>
        <v/>
      </c>
      <c r="U446" s="7">
        <f>IFERROR(INDEX('Prix PRO CA'!$1:$1048576,MATCH(E446,'Prix PRO CA'!D:D,0),10),"")</f>
        <v>203.4</v>
      </c>
      <c r="V446" s="7" t="str">
        <f>IFERROR(INDEX('Prix PRO CA'!$1:$1048576,MATCH(E446,'Prix PRO BTE'!D:D,0),10),"")</f>
        <v/>
      </c>
      <c r="W446" s="7">
        <f>+IFERROR(INDEX('Prix PRO PCS'!$1:$1048576,MATCH(E446,'Prix PRO PCS'!D:D,0),10),"")</f>
        <v>4.28</v>
      </c>
      <c r="X446" s="148" t="str">
        <f t="shared" si="34"/>
        <v>Non</v>
      </c>
      <c r="Y446" s="24" t="str">
        <f>IFERROR(INDEX(LigneAchat!$1:$1048576,MATCH(E446,LigneAchat!D:D,0),5),"")</f>
        <v/>
      </c>
      <c r="Z446" s="22">
        <f>INDEX(Articles!$1:$1048576,MATCH(E446,Articles!D:D,0),21)</f>
        <v>0</v>
      </c>
      <c r="AA446" s="22">
        <f t="shared" si="35"/>
        <v>0</v>
      </c>
      <c r="AB446" s="22">
        <f>+INDEX(Articles!$1:$1048576,MATCH(E446,Articles!D:D,0),23)</f>
        <v>0</v>
      </c>
    </row>
    <row r="447" spans="2:28" ht="15.75">
      <c r="B447" s="8" t="str">
        <f>INDEX(Articles!$1:$1048576,MATCH(E447,Articles!D:D,0),6)</f>
        <v>1</v>
      </c>
      <c r="C447" s="8" t="str">
        <f>INDEX(Articles!$1:$1048576,MATCH(E447,Articles!D:D,0),7)</f>
        <v>2019</v>
      </c>
      <c r="D447" s="28" t="str">
        <f>HYPERLINK(INDEX(Articles!$1:$1048576,MATCH(E447,Articles!D:D,0),24),"Lien")</f>
        <v>Lien</v>
      </c>
      <c r="E447" s="3" t="s">
        <v>2883</v>
      </c>
      <c r="F447" s="18" t="str">
        <f>INDEX(Articles!$1:$1048576,MATCH(E447,Articles!D:D,0),5)</f>
        <v>CH. Ø8 20 COMÈTES FRISSON X 9</v>
      </c>
      <c r="G447" s="18" t="str">
        <f>INDEX(Articles!$1:$1048576,MATCH(E447,Articles!D:D,0),8)</f>
        <v>CHANDELLE</v>
      </c>
      <c r="H447" s="18" t="str">
        <f>INDEX(Articles!$1:$1048576,MATCH(E447,Articles!D:D,0),9)</f>
        <v>COMETE</v>
      </c>
      <c r="I447" s="8">
        <f>INDEX(Articles!$1:$1048576,MATCH(E447,Articles!D:D,0),10)</f>
        <v>8</v>
      </c>
      <c r="J447" s="18" t="str">
        <f>INDEX(Articles!$1:$1048576,MATCH(E447,Articles!D:D,0),11)</f>
        <v>CREPITANT</v>
      </c>
      <c r="K447" s="18" t="str">
        <f>INDEX(Articles!$1:$1048576,MATCH(E447,Articles!D:D,0),12)</f>
        <v>OR</v>
      </c>
      <c r="L447" s="8" t="str">
        <f>INDEX(Articles!$1:$1048576,MATCH(E447,Articles!D:D,0),13)</f>
        <v>CN</v>
      </c>
      <c r="M447" s="8" t="str">
        <f>INDEX(Articles!$1:$1048576,MATCH(E447,Articles!D:D,0),14)</f>
        <v>F2</v>
      </c>
      <c r="N447" s="8" t="str">
        <f>INDEX(Articles!$1:$1048576,MATCH(E447,Articles!D:D,0),15)</f>
        <v>1.4G</v>
      </c>
      <c r="O447" s="8" t="str">
        <f>INDEX(Articles!$1:$1048576,MATCH(E447,Articles!D:D,0),16)</f>
        <v>1008-F2-69254054</v>
      </c>
      <c r="P447" s="8">
        <f>INDEX(Articles!$1:$1048576,MATCH(E447,Articles!D:D,0),17)*1000</f>
        <v>55</v>
      </c>
      <c r="Q447" s="8" t="str">
        <f>INDEX(Articles!$1:$1048576,MATCH(E447,Articles!D:D,0),18)</f>
        <v>25</v>
      </c>
      <c r="R447" s="8">
        <f>INDEX(Articles!$1:$1048576,MATCH(E447,Articles!D:D,0),19)</f>
        <v>8</v>
      </c>
      <c r="S447" s="2" t="str">
        <f>IF(INDEX('Unités CA'!$1:$1048576,MATCH(E447,'Unités CA'!D:D,0),5)=0,"",INDEX('Unités CA'!$1:$1048576,MATCH(E447,'Unités CA'!D:D,0),5))</f>
        <v>0060/CA</v>
      </c>
      <c r="T447" s="2" t="str">
        <f>IF(INDEX('Unités BTE'!$1:$1048576,MATCH(E447,'Unités CA'!D:D,0),5)=0,"",INDEX('Unités BTE'!$1:$1048576,MATCH(E447,'Unités CA'!D:D,0),5))</f>
        <v/>
      </c>
      <c r="U447" s="7">
        <f>IFERROR(INDEX('Prix PRO CA'!$1:$1048576,MATCH(E447,'Prix PRO CA'!D:D,0),10),"")</f>
        <v>203.4</v>
      </c>
      <c r="V447" s="7" t="str">
        <f>IFERROR(INDEX('Prix PRO CA'!$1:$1048576,MATCH(E447,'Prix PRO BTE'!D:D,0),10),"")</f>
        <v/>
      </c>
      <c r="W447" s="7">
        <f>+IFERROR(INDEX('Prix PRO PCS'!$1:$1048576,MATCH(E447,'Prix PRO PCS'!D:D,0),10),"")</f>
        <v>4.28</v>
      </c>
      <c r="X447" s="148" t="str">
        <f t="shared" si="34"/>
        <v>Oui</v>
      </c>
      <c r="Y447" s="24" t="str">
        <f>IFERROR(INDEX(LigneAchat!$1:$1048576,MATCH(E447,LigneAchat!D:D,0),5),"")</f>
        <v/>
      </c>
      <c r="Z447" s="22">
        <f>INDEX(Articles!$1:$1048576,MATCH(E447,Articles!D:D,0),21)</f>
        <v>2751</v>
      </c>
      <c r="AA447" s="22">
        <f t="shared" si="35"/>
        <v>2199</v>
      </c>
      <c r="AB447" s="22">
        <f>+INDEX(Articles!$1:$1048576,MATCH(E447,Articles!D:D,0),23)</f>
        <v>552</v>
      </c>
    </row>
    <row r="448" spans="2:28" s="87" customFormat="1" ht="31.5" customHeight="1">
      <c r="B448" s="2" t="str">
        <f>INDEX(Articles!$1:$1048576,MATCH(E448,Articles!D:D,0),6)</f>
        <v>1</v>
      </c>
      <c r="C448" s="2" t="str">
        <f>INDEX(Articles!$1:$1048576,MATCH(E448,Articles!D:D,0),7)</f>
        <v/>
      </c>
      <c r="D448" s="88" t="str">
        <f>HYPERLINK(INDEX(Articles!$1:$1048576,MATCH(E448,Articles!D:D,0),24),"Lien")</f>
        <v>Lien</v>
      </c>
      <c r="E448" s="92" t="s">
        <v>2737</v>
      </c>
      <c r="F448" s="9" t="str">
        <f>INDEX(Articles!$1:$1048576,MATCH(E448,Articles!D:D,0),5)</f>
        <v>BOTTE DE 3 CH. Ø10 20 COMÈTES BLEUES</v>
      </c>
      <c r="G448" s="9" t="str">
        <f>INDEX(Articles!$1:$1048576,MATCH(E448,Articles!D:D,0),8)</f>
        <v>CHANDELLE</v>
      </c>
      <c r="H448" s="9" t="str">
        <f>INDEX(Articles!$1:$1048576,MATCH(E448,Articles!D:D,0),9)</f>
        <v>COMETE</v>
      </c>
      <c r="I448" s="2">
        <f>INDEX(Articles!$1:$1048576,MATCH(E448,Articles!D:D,0),10)</f>
        <v>10</v>
      </c>
      <c r="J448" s="9" t="str">
        <f>INDEX(Articles!$1:$1048576,MATCH(E448,Articles!D:D,0),11)</f>
        <v>COMETE</v>
      </c>
      <c r="K448" s="9" t="str">
        <f>INDEX(Articles!$1:$1048576,MATCH(E448,Articles!D:D,0),12)</f>
        <v>BLEU</v>
      </c>
      <c r="L448" s="2" t="str">
        <f>INDEX(Articles!$1:$1048576,MATCH(E448,Articles!D:D,0),13)</f>
        <v>CN</v>
      </c>
      <c r="M448" s="2" t="str">
        <f>INDEX(Articles!$1:$1048576,MATCH(E448,Articles!D:D,0),14)</f>
        <v>F2</v>
      </c>
      <c r="N448" s="2" t="str">
        <f>INDEX(Articles!$1:$1048576,MATCH(E448,Articles!D:D,0),15)</f>
        <v>1.4G</v>
      </c>
      <c r="O448" s="2" t="str">
        <f>INDEX(Articles!$1:$1048576,MATCH(E448,Articles!D:D,0),16)</f>
        <v>1008-F2-69248743</v>
      </c>
      <c r="P448" s="2">
        <f>INDEX(Articles!$1:$1048576,MATCH(E448,Articles!D:D,0),17)*1000</f>
        <v>69.3</v>
      </c>
      <c r="Q448" s="2" t="str">
        <f>INDEX(Articles!$1:$1048576,MATCH(E448,Articles!D:D,0),18)</f>
        <v>30</v>
      </c>
      <c r="R448" s="2">
        <f>INDEX(Articles!$1:$1048576,MATCH(E448,Articles!D:D,0),19)</f>
        <v>8</v>
      </c>
      <c r="S448" s="2" t="str">
        <f>IF(INDEX('Unités CA'!$1:$1048576,MATCH(E448,'Unités CA'!D:D,0),5)=0,"",INDEX('Unités CA'!$1:$1048576,MATCH(E448,'Unités CA'!D:D,0),5))</f>
        <v>0036/CA</v>
      </c>
      <c r="T448" s="2" t="str">
        <f>IF(INDEX('Unités BTE'!$1:$1048576,MATCH(E448,'Unités CA'!D:D,0),5)=0,"",INDEX('Unités BTE'!$1:$1048576,MATCH(E448,'Unités CA'!D:D,0),5))</f>
        <v/>
      </c>
      <c r="U448" s="87">
        <f>IFERROR(INDEX('Prix PRO CA'!$1:$1048576,MATCH(E448,'Prix PRO CA'!D:D,0),10),"")</f>
        <v>115.99</v>
      </c>
      <c r="V448" s="87" t="str">
        <f>IFERROR(INDEX('Prix PRO CA'!$1:$1048576,MATCH(E448,'Prix PRO BTE'!D:D,0),10),"")</f>
        <v/>
      </c>
      <c r="W448" s="87">
        <f>+IFERROR(INDEX('Prix PRO PCS'!$1:$1048576,MATCH(E448,'Prix PRO PCS'!D:D,0),10),"")</f>
        <v>3.84</v>
      </c>
      <c r="X448" s="148" t="str">
        <f t="shared" si="34"/>
        <v>Oui</v>
      </c>
      <c r="Y448" s="89" t="str">
        <f>IFERROR(INDEX(LigneAchat!$1:$1048576,MATCH(E448,LigneAchat!D:D,0),5),"")</f>
        <v/>
      </c>
      <c r="Z448" s="90">
        <f>INDEX(Articles!$1:$1048576,MATCH(E448,Articles!D:D,0),21)</f>
        <v>1531</v>
      </c>
      <c r="AA448" s="90">
        <f t="shared" ref="AA448:AA461" si="36">+Z448-AB448</f>
        <v>1495</v>
      </c>
      <c r="AB448" s="90">
        <f>+INDEX(Articles!$1:$1048576,MATCH(E448,Articles!D:D,0),23)</f>
        <v>36</v>
      </c>
    </row>
    <row r="449" spans="2:28" ht="15.75">
      <c r="B449" s="8" t="str">
        <f>INDEX(Articles!$1:$1048576,MATCH(E449,Articles!D:D,0),6)</f>
        <v>1</v>
      </c>
      <c r="C449" s="8" t="str">
        <f>INDEX(Articles!$1:$1048576,MATCH(E449,Articles!D:D,0),7)</f>
        <v/>
      </c>
      <c r="D449" s="28" t="str">
        <f>HYPERLINK(INDEX(Articles!$1:$1048576,MATCH(E449,Articles!D:D,0),24),"Lien")</f>
        <v>Lien</v>
      </c>
      <c r="E449" s="3" t="s">
        <v>2741</v>
      </c>
      <c r="F449" s="18" t="str">
        <f>INDEX(Articles!$1:$1048576,MATCH(E449,Articles!D:D,0),5)</f>
        <v>BOTTE DE 3 CH. Ø10 20 COMÈTES BLANCHES</v>
      </c>
      <c r="G449" s="18" t="str">
        <f>INDEX(Articles!$1:$1048576,MATCH(E449,Articles!D:D,0),8)</f>
        <v>CHANDELLE</v>
      </c>
      <c r="H449" s="18" t="str">
        <f>INDEX(Articles!$1:$1048576,MATCH(E449,Articles!D:D,0),9)</f>
        <v>COMETE</v>
      </c>
      <c r="I449" s="8">
        <f>INDEX(Articles!$1:$1048576,MATCH(E449,Articles!D:D,0),10)</f>
        <v>10</v>
      </c>
      <c r="J449" s="18" t="str">
        <f>INDEX(Articles!$1:$1048576,MATCH(E449,Articles!D:D,0),11)</f>
        <v>COMETE</v>
      </c>
      <c r="K449" s="18" t="str">
        <f>INDEX(Articles!$1:$1048576,MATCH(E449,Articles!D:D,0),12)</f>
        <v>BLANC</v>
      </c>
      <c r="L449" s="8" t="str">
        <f>INDEX(Articles!$1:$1048576,MATCH(E449,Articles!D:D,0),13)</f>
        <v>CN</v>
      </c>
      <c r="M449" s="8" t="str">
        <f>INDEX(Articles!$1:$1048576,MATCH(E449,Articles!D:D,0),14)</f>
        <v>F2</v>
      </c>
      <c r="N449" s="8" t="str">
        <f>INDEX(Articles!$1:$1048576,MATCH(E449,Articles!D:D,0),15)</f>
        <v>1.4G</v>
      </c>
      <c r="O449" s="8" t="str">
        <f>INDEX(Articles!$1:$1048576,MATCH(E449,Articles!D:D,0),16)</f>
        <v>1008-F2-69248743</v>
      </c>
      <c r="P449" s="8">
        <f>INDEX(Articles!$1:$1048576,MATCH(E449,Articles!D:D,0),17)*1000</f>
        <v>69.3</v>
      </c>
      <c r="Q449" s="8" t="str">
        <f>INDEX(Articles!$1:$1048576,MATCH(E449,Articles!D:D,0),18)</f>
        <v>30</v>
      </c>
      <c r="R449" s="8">
        <f>INDEX(Articles!$1:$1048576,MATCH(E449,Articles!D:D,0),19)</f>
        <v>8</v>
      </c>
      <c r="S449" s="2" t="str">
        <f>IF(INDEX('Unités CA'!$1:$1048576,MATCH(E449,'Unités CA'!D:D,0),5)=0,"",INDEX('Unités CA'!$1:$1048576,MATCH(E449,'Unités CA'!D:D,0),5))</f>
        <v>0036/CA</v>
      </c>
      <c r="T449" s="2" t="str">
        <f>IF(INDEX('Unités BTE'!$1:$1048576,MATCH(E449,'Unités CA'!D:D,0),5)=0,"",INDEX('Unités BTE'!$1:$1048576,MATCH(E449,'Unités CA'!D:D,0),5))</f>
        <v/>
      </c>
      <c r="U449" s="7">
        <f>IFERROR(INDEX('Prix PRO CA'!$1:$1048576,MATCH(E449,'Prix PRO CA'!D:D,0),10),"")</f>
        <v>115.99</v>
      </c>
      <c r="V449" s="7" t="str">
        <f>IFERROR(INDEX('Prix PRO CA'!$1:$1048576,MATCH(E449,'Prix PRO BTE'!D:D,0),10),"")</f>
        <v/>
      </c>
      <c r="W449" s="7">
        <f>+IFERROR(INDEX('Prix PRO PCS'!$1:$1048576,MATCH(E449,'Prix PRO PCS'!D:D,0),10),"")</f>
        <v>3.84</v>
      </c>
      <c r="X449" s="148" t="str">
        <f t="shared" si="34"/>
        <v>Oui</v>
      </c>
      <c r="Y449" s="24" t="str">
        <f>IFERROR(INDEX(LigneAchat!$1:$1048576,MATCH(E449,LigneAchat!D:D,0),5),"")</f>
        <v/>
      </c>
      <c r="Z449" s="22">
        <f>INDEX(Articles!$1:$1048576,MATCH(E449,Articles!D:D,0),21)</f>
        <v>3326</v>
      </c>
      <c r="AA449" s="22">
        <f t="shared" si="36"/>
        <v>3302</v>
      </c>
      <c r="AB449" s="22">
        <f>+INDEX(Articles!$1:$1048576,MATCH(E449,Articles!D:D,0),23)</f>
        <v>24</v>
      </c>
    </row>
    <row r="450" spans="2:28" ht="15.75">
      <c r="B450" s="8" t="str">
        <f>INDEX(Articles!$1:$1048576,MATCH(E450,Articles!D:D,0),6)</f>
        <v>1</v>
      </c>
      <c r="C450" s="8" t="str">
        <f>INDEX(Articles!$1:$1048576,MATCH(E450,Articles!D:D,0),7)</f>
        <v/>
      </c>
      <c r="D450" s="28" t="str">
        <f>HYPERLINK(INDEX(Articles!$1:$1048576,MATCH(E450,Articles!D:D,0),24),"Lien")</f>
        <v>Lien</v>
      </c>
      <c r="E450" s="3" t="s">
        <v>2744</v>
      </c>
      <c r="F450" s="18" t="str">
        <f>INDEX(Articles!$1:$1048576,MATCH(E450,Articles!D:D,0),5)</f>
        <v>BOTTE DE 3 CH. Ø10 20 COMÈTES ROUGES</v>
      </c>
      <c r="G450" s="18" t="str">
        <f>INDEX(Articles!$1:$1048576,MATCH(E450,Articles!D:D,0),8)</f>
        <v>CHANDELLE</v>
      </c>
      <c r="H450" s="18" t="str">
        <f>INDEX(Articles!$1:$1048576,MATCH(E450,Articles!D:D,0),9)</f>
        <v>COMETE</v>
      </c>
      <c r="I450" s="8">
        <f>INDEX(Articles!$1:$1048576,MATCH(E450,Articles!D:D,0),10)</f>
        <v>10</v>
      </c>
      <c r="J450" s="18" t="str">
        <f>INDEX(Articles!$1:$1048576,MATCH(E450,Articles!D:D,0),11)</f>
        <v>COMETE</v>
      </c>
      <c r="K450" s="18" t="str">
        <f>INDEX(Articles!$1:$1048576,MATCH(E450,Articles!D:D,0),12)</f>
        <v>ROUGE</v>
      </c>
      <c r="L450" s="8" t="str">
        <f>INDEX(Articles!$1:$1048576,MATCH(E450,Articles!D:D,0),13)</f>
        <v>CN</v>
      </c>
      <c r="M450" s="8" t="str">
        <f>INDEX(Articles!$1:$1048576,MATCH(E450,Articles!D:D,0),14)</f>
        <v>F2</v>
      </c>
      <c r="N450" s="8" t="str">
        <f>INDEX(Articles!$1:$1048576,MATCH(E450,Articles!D:D,0),15)</f>
        <v>1.4G</v>
      </c>
      <c r="O450" s="8" t="str">
        <f>INDEX(Articles!$1:$1048576,MATCH(E450,Articles!D:D,0),16)</f>
        <v>1008-F2-69248743</v>
      </c>
      <c r="P450" s="8">
        <f>INDEX(Articles!$1:$1048576,MATCH(E450,Articles!D:D,0),17)*1000</f>
        <v>69.3</v>
      </c>
      <c r="Q450" s="8" t="str">
        <f>INDEX(Articles!$1:$1048576,MATCH(E450,Articles!D:D,0),18)</f>
        <v>30</v>
      </c>
      <c r="R450" s="8">
        <f>INDEX(Articles!$1:$1048576,MATCH(E450,Articles!D:D,0),19)</f>
        <v>8</v>
      </c>
      <c r="S450" s="2" t="str">
        <f>IF(INDEX('Unités CA'!$1:$1048576,MATCH(E450,'Unités CA'!D:D,0),5)=0,"",INDEX('Unités CA'!$1:$1048576,MATCH(E450,'Unités CA'!D:D,0),5))</f>
        <v>0036/CA</v>
      </c>
      <c r="T450" s="2" t="str">
        <f>IF(INDEX('Unités BTE'!$1:$1048576,MATCH(E450,'Unités CA'!D:D,0),5)=0,"",INDEX('Unités BTE'!$1:$1048576,MATCH(E450,'Unités CA'!D:D,0),5))</f>
        <v/>
      </c>
      <c r="U450" s="7">
        <f>IFERROR(INDEX('Prix PRO CA'!$1:$1048576,MATCH(E450,'Prix PRO CA'!D:D,0),10),"")</f>
        <v>115.99</v>
      </c>
      <c r="V450" s="7" t="str">
        <f>IFERROR(INDEX('Prix PRO CA'!$1:$1048576,MATCH(E450,'Prix PRO BTE'!D:D,0),10),"")</f>
        <v/>
      </c>
      <c r="W450" s="7">
        <f>+IFERROR(INDEX('Prix PRO PCS'!$1:$1048576,MATCH(E450,'Prix PRO PCS'!D:D,0),10),"")</f>
        <v>3.84</v>
      </c>
      <c r="X450" s="148" t="str">
        <f t="shared" si="34"/>
        <v>Oui</v>
      </c>
      <c r="Y450" s="24" t="str">
        <f>IFERROR(INDEX(LigneAchat!$1:$1048576,MATCH(E450,LigneAchat!D:D,0),5),"")</f>
        <v/>
      </c>
      <c r="Z450" s="22">
        <f>INDEX(Articles!$1:$1048576,MATCH(E450,Articles!D:D,0),21)</f>
        <v>1660</v>
      </c>
      <c r="AA450" s="22">
        <f t="shared" si="36"/>
        <v>1390</v>
      </c>
      <c r="AB450" s="22">
        <f>+INDEX(Articles!$1:$1048576,MATCH(E450,Articles!D:D,0),23)</f>
        <v>270</v>
      </c>
    </row>
    <row r="451" spans="2:28" ht="15.75">
      <c r="B451" s="8" t="str">
        <f>INDEX(Articles!$1:$1048576,MATCH(E451,Articles!D:D,0),6)</f>
        <v>1</v>
      </c>
      <c r="C451" s="8" t="str">
        <f>INDEX(Articles!$1:$1048576,MATCH(E451,Articles!D:D,0),7)</f>
        <v/>
      </c>
      <c r="D451" s="28" t="str">
        <f>HYPERLINK(INDEX(Articles!$1:$1048576,MATCH(E451,Articles!D:D,0),24),"Lien")</f>
        <v>Lien</v>
      </c>
      <c r="E451" s="3" t="s">
        <v>2747</v>
      </c>
      <c r="F451" s="18" t="str">
        <f>INDEX(Articles!$1:$1048576,MATCH(E451,Articles!D:D,0),5)</f>
        <v>BOTTE DE 3 CH. Ø10 20 COMÈTES ASSORTIES</v>
      </c>
      <c r="G451" s="18" t="str">
        <f>INDEX(Articles!$1:$1048576,MATCH(E451,Articles!D:D,0),8)</f>
        <v>CHANDELLE</v>
      </c>
      <c r="H451" s="18" t="str">
        <f>INDEX(Articles!$1:$1048576,MATCH(E451,Articles!D:D,0),9)</f>
        <v>COMETE</v>
      </c>
      <c r="I451" s="8">
        <f>INDEX(Articles!$1:$1048576,MATCH(E451,Articles!D:D,0),10)</f>
        <v>10</v>
      </c>
      <c r="J451" s="18" t="str">
        <f>INDEX(Articles!$1:$1048576,MATCH(E451,Articles!D:D,0),11)</f>
        <v>COMETE</v>
      </c>
      <c r="K451" s="18" t="str">
        <f>INDEX(Articles!$1:$1048576,MATCH(E451,Articles!D:D,0),12)</f>
        <v>ASSORTI</v>
      </c>
      <c r="L451" s="8" t="str">
        <f>INDEX(Articles!$1:$1048576,MATCH(E451,Articles!D:D,0),13)</f>
        <v>CN</v>
      </c>
      <c r="M451" s="8" t="str">
        <f>INDEX(Articles!$1:$1048576,MATCH(E451,Articles!D:D,0),14)</f>
        <v>F2</v>
      </c>
      <c r="N451" s="8" t="str">
        <f>INDEX(Articles!$1:$1048576,MATCH(E451,Articles!D:D,0),15)</f>
        <v>1.4G</v>
      </c>
      <c r="O451" s="8" t="str">
        <f>INDEX(Articles!$1:$1048576,MATCH(E451,Articles!D:D,0),16)</f>
        <v>1008-F2-69248743</v>
      </c>
      <c r="P451" s="8">
        <f>INDEX(Articles!$1:$1048576,MATCH(E451,Articles!D:D,0),17)*1000</f>
        <v>69.3</v>
      </c>
      <c r="Q451" s="8" t="str">
        <f>INDEX(Articles!$1:$1048576,MATCH(E451,Articles!D:D,0),18)</f>
        <v>30</v>
      </c>
      <c r="R451" s="8">
        <f>INDEX(Articles!$1:$1048576,MATCH(E451,Articles!D:D,0),19)</f>
        <v>8</v>
      </c>
      <c r="S451" s="2" t="str">
        <f>IF(INDEX('Unités CA'!$1:$1048576,MATCH(E451,'Unités CA'!D:D,0),5)=0,"",INDEX('Unités CA'!$1:$1048576,MATCH(E451,'Unités CA'!D:D,0),5))</f>
        <v>0036/CA</v>
      </c>
      <c r="T451" s="2" t="str">
        <f>IF(INDEX('Unités BTE'!$1:$1048576,MATCH(E451,'Unités CA'!D:D,0),5)=0,"",INDEX('Unités BTE'!$1:$1048576,MATCH(E451,'Unités CA'!D:D,0),5))</f>
        <v/>
      </c>
      <c r="U451" s="7">
        <f>IFERROR(INDEX('Prix PRO CA'!$1:$1048576,MATCH(E451,'Prix PRO CA'!D:D,0),10),"")</f>
        <v>115.99</v>
      </c>
      <c r="V451" s="7" t="str">
        <f>IFERROR(INDEX('Prix PRO CA'!$1:$1048576,MATCH(E451,'Prix PRO BTE'!D:D,0),10),"")</f>
        <v/>
      </c>
      <c r="W451" s="7">
        <f>+IFERROR(INDEX('Prix PRO PCS'!$1:$1048576,MATCH(E451,'Prix PRO PCS'!D:D,0),10),"")</f>
        <v>3.84</v>
      </c>
      <c r="X451" s="148" t="str">
        <f t="shared" si="34"/>
        <v>Oui</v>
      </c>
      <c r="Y451" s="24" t="str">
        <f>IFERROR(INDEX(LigneAchat!$1:$1048576,MATCH(E451,LigneAchat!D:D,0),5),"")</f>
        <v/>
      </c>
      <c r="Z451" s="22">
        <f>INDEX(Articles!$1:$1048576,MATCH(E451,Articles!D:D,0),21)</f>
        <v>2401</v>
      </c>
      <c r="AA451" s="22">
        <f t="shared" si="36"/>
        <v>2401</v>
      </c>
      <c r="AB451" s="22">
        <f>+INDEX(Articles!$1:$1048576,MATCH(E451,Articles!D:D,0),23)</f>
        <v>0</v>
      </c>
    </row>
    <row r="452" spans="2:28" ht="15.75">
      <c r="B452" s="8" t="str">
        <f>INDEX(Articles!$1:$1048576,MATCH(E452,Articles!D:D,0),6)</f>
        <v>1</v>
      </c>
      <c r="C452" s="8" t="str">
        <f>INDEX(Articles!$1:$1048576,MATCH(E452,Articles!D:D,0),7)</f>
        <v/>
      </c>
      <c r="D452" s="28" t="str">
        <f>HYPERLINK(INDEX(Articles!$1:$1048576,MATCH(E452,Articles!D:D,0),24),"Lien")</f>
        <v>Lien</v>
      </c>
      <c r="E452" s="3" t="s">
        <v>2781</v>
      </c>
      <c r="F452" s="18" t="str">
        <f>INDEX(Articles!$1:$1048576,MATCH(E452,Articles!D:D,0),5)</f>
        <v>BOTTE DE 7 CH. Ø10 20 COMÈTES PAILLETTES ARGT</v>
      </c>
      <c r="G452" s="18" t="str">
        <f>INDEX(Articles!$1:$1048576,MATCH(E452,Articles!D:D,0),8)</f>
        <v>CHANDELLE</v>
      </c>
      <c r="H452" s="18" t="str">
        <f>INDEX(Articles!$1:$1048576,MATCH(E452,Articles!D:D,0),9)</f>
        <v>COMETE</v>
      </c>
      <c r="I452" s="8">
        <f>INDEX(Articles!$1:$1048576,MATCH(E452,Articles!D:D,0),10)</f>
        <v>10</v>
      </c>
      <c r="J452" s="18" t="str">
        <f>INDEX(Articles!$1:$1048576,MATCH(E452,Articles!D:D,0),11)</f>
        <v>CLIGNO</v>
      </c>
      <c r="K452" s="18" t="str">
        <f>INDEX(Articles!$1:$1048576,MATCH(E452,Articles!D:D,0),12)</f>
        <v>ARGENT</v>
      </c>
      <c r="L452" s="8" t="str">
        <f>INDEX(Articles!$1:$1048576,MATCH(E452,Articles!D:D,0),13)</f>
        <v>CN</v>
      </c>
      <c r="M452" s="8" t="str">
        <f>INDEX(Articles!$1:$1048576,MATCH(E452,Articles!D:D,0),14)</f>
        <v>F2</v>
      </c>
      <c r="N452" s="8" t="str">
        <f>INDEX(Articles!$1:$1048576,MATCH(E452,Articles!D:D,0),15)</f>
        <v>1.4G</v>
      </c>
      <c r="O452" s="8" t="str">
        <f>INDEX(Articles!$1:$1048576,MATCH(E452,Articles!D:D,0),16)</f>
        <v>1008-F2-69248744</v>
      </c>
      <c r="P452" s="8">
        <f>INDEX(Articles!$1:$1048576,MATCH(E452,Articles!D:D,0),17)*1000</f>
        <v>161.70000000000002</v>
      </c>
      <c r="Q452" s="8" t="str">
        <f>INDEX(Articles!$1:$1048576,MATCH(E452,Articles!D:D,0),18)</f>
        <v>30</v>
      </c>
      <c r="R452" s="8">
        <f>INDEX(Articles!$1:$1048576,MATCH(E452,Articles!D:D,0),19)</f>
        <v>8</v>
      </c>
      <c r="S452" s="2" t="str">
        <f>IF(INDEX('Unités CA'!$1:$1048576,MATCH(E452,'Unités CA'!D:D,0),5)=0,"",INDEX('Unités CA'!$1:$1048576,MATCH(E452,'Unités CA'!D:D,0),5))</f>
        <v>0036/CA</v>
      </c>
      <c r="T452" s="2" t="str">
        <f>IF(INDEX('Unités BTE'!$1:$1048576,MATCH(E452,'Unités CA'!D:D,0),5)=0,"",INDEX('Unités BTE'!$1:$1048576,MATCH(E452,'Unités CA'!D:D,0),5))</f>
        <v/>
      </c>
      <c r="U452" s="7">
        <f>IFERROR(INDEX('Prix PRO CA'!$1:$1048576,MATCH(E452,'Prix PRO CA'!D:D,0),10),"")</f>
        <v>257.75</v>
      </c>
      <c r="V452" s="7" t="str">
        <f>IFERROR(INDEX('Prix PRO CA'!$1:$1048576,MATCH(E452,'Prix PRO BTE'!D:D,0),10),"")</f>
        <v/>
      </c>
      <c r="W452" s="7">
        <f>+IFERROR(INDEX('Prix PRO PCS'!$1:$1048576,MATCH(E452,'Prix PRO PCS'!D:D,0),10),"")</f>
        <v>8.42</v>
      </c>
      <c r="X452" s="148" t="str">
        <f t="shared" si="34"/>
        <v>Oui</v>
      </c>
      <c r="Y452" s="24" t="str">
        <f>IFERROR(INDEX(LigneAchat!$1:$1048576,MATCH(E452,LigneAchat!D:D,0),5),"")</f>
        <v/>
      </c>
      <c r="Z452" s="22">
        <f>INDEX(Articles!$1:$1048576,MATCH(E452,Articles!D:D,0),21)</f>
        <v>1907</v>
      </c>
      <c r="AA452" s="22">
        <f t="shared" si="36"/>
        <v>1873</v>
      </c>
      <c r="AB452" s="22">
        <f>+INDEX(Articles!$1:$1048576,MATCH(E452,Articles!D:D,0),23)</f>
        <v>34</v>
      </c>
    </row>
    <row r="453" spans="2:28" ht="15.75">
      <c r="B453" s="8" t="str">
        <f>INDEX(Articles!$1:$1048576,MATCH(E453,Articles!D:D,0),6)</f>
        <v>1</v>
      </c>
      <c r="C453" s="8" t="str">
        <f>INDEX(Articles!$1:$1048576,MATCH(E453,Articles!D:D,0),7)</f>
        <v/>
      </c>
      <c r="D453" s="28" t="str">
        <f>HYPERLINK(INDEX(Articles!$1:$1048576,MATCH(E453,Articles!D:D,0),24),"Lien")</f>
        <v>Lien</v>
      </c>
      <c r="E453" s="3" t="s">
        <v>2785</v>
      </c>
      <c r="F453" s="18" t="str">
        <f>INDEX(Articles!$1:$1048576,MATCH(E453,Articles!D:D,0),5)</f>
        <v>BOTTE DE 7 CH. Ø10 20 COMÈTES VIOLETTES</v>
      </c>
      <c r="G453" s="18" t="str">
        <f>INDEX(Articles!$1:$1048576,MATCH(E453,Articles!D:D,0),8)</f>
        <v>CHANDELLE</v>
      </c>
      <c r="H453" s="18" t="str">
        <f>INDEX(Articles!$1:$1048576,MATCH(E453,Articles!D:D,0),9)</f>
        <v>COMETE</v>
      </c>
      <c r="I453" s="8">
        <f>INDEX(Articles!$1:$1048576,MATCH(E453,Articles!D:D,0),10)</f>
        <v>10</v>
      </c>
      <c r="J453" s="18" t="str">
        <f>INDEX(Articles!$1:$1048576,MATCH(E453,Articles!D:D,0),11)</f>
        <v>COMETE</v>
      </c>
      <c r="K453" s="18" t="str">
        <f>INDEX(Articles!$1:$1048576,MATCH(E453,Articles!D:D,0),12)</f>
        <v>VIOLET</v>
      </c>
      <c r="L453" s="8" t="str">
        <f>INDEX(Articles!$1:$1048576,MATCH(E453,Articles!D:D,0),13)</f>
        <v>CN</v>
      </c>
      <c r="M453" s="8" t="str">
        <f>INDEX(Articles!$1:$1048576,MATCH(E453,Articles!D:D,0),14)</f>
        <v>F2</v>
      </c>
      <c r="N453" s="8" t="str">
        <f>INDEX(Articles!$1:$1048576,MATCH(E453,Articles!D:D,0),15)</f>
        <v>1.4G</v>
      </c>
      <c r="O453" s="8" t="str">
        <f>INDEX(Articles!$1:$1048576,MATCH(E453,Articles!D:D,0),16)</f>
        <v>1008-F2-69248744</v>
      </c>
      <c r="P453" s="8">
        <f>INDEX(Articles!$1:$1048576,MATCH(E453,Articles!D:D,0),17)*1000</f>
        <v>161.70000000000002</v>
      </c>
      <c r="Q453" s="8" t="str">
        <f>INDEX(Articles!$1:$1048576,MATCH(E453,Articles!D:D,0),18)</f>
        <v>30</v>
      </c>
      <c r="R453" s="8">
        <f>INDEX(Articles!$1:$1048576,MATCH(E453,Articles!D:D,0),19)</f>
        <v>8</v>
      </c>
      <c r="S453" s="2" t="str">
        <f>IF(INDEX('Unités CA'!$1:$1048576,MATCH(E453,'Unités CA'!D:D,0),5)=0,"",INDEX('Unités CA'!$1:$1048576,MATCH(E453,'Unités CA'!D:D,0),5))</f>
        <v>0036/CA</v>
      </c>
      <c r="T453" s="2" t="str">
        <f>IF(INDEX('Unités BTE'!$1:$1048576,MATCH(E453,'Unités CA'!D:D,0),5)=0,"",INDEX('Unités BTE'!$1:$1048576,MATCH(E453,'Unités CA'!D:D,0),5))</f>
        <v/>
      </c>
      <c r="U453" s="7">
        <f>IFERROR(INDEX('Prix PRO CA'!$1:$1048576,MATCH(E453,'Prix PRO CA'!D:D,0),10),"")</f>
        <v>257.75</v>
      </c>
      <c r="V453" s="7" t="str">
        <f>IFERROR(INDEX('Prix PRO CA'!$1:$1048576,MATCH(E453,'Prix PRO BTE'!D:D,0),10),"")</f>
        <v/>
      </c>
      <c r="W453" s="7">
        <f>+IFERROR(INDEX('Prix PRO PCS'!$1:$1048576,MATCH(E453,'Prix PRO PCS'!D:D,0),10),"")</f>
        <v>8.42</v>
      </c>
      <c r="X453" s="148" t="str">
        <f t="shared" si="34"/>
        <v>Oui</v>
      </c>
      <c r="Y453" s="24" t="str">
        <f>IFERROR(INDEX(LigneAchat!$1:$1048576,MATCH(E453,LigneAchat!D:D,0),5),"")</f>
        <v/>
      </c>
      <c r="Z453" s="22">
        <f>INDEX(Articles!$1:$1048576,MATCH(E453,Articles!D:D,0),21)</f>
        <v>2205</v>
      </c>
      <c r="AA453" s="22">
        <f t="shared" si="36"/>
        <v>2193</v>
      </c>
      <c r="AB453" s="22">
        <f>+INDEX(Articles!$1:$1048576,MATCH(E453,Articles!D:D,0),23)</f>
        <v>12</v>
      </c>
    </row>
    <row r="454" spans="2:28" ht="15.75">
      <c r="B454" s="8" t="str">
        <f>INDEX(Articles!$1:$1048576,MATCH(E454,Articles!D:D,0),6)</f>
        <v>1</v>
      </c>
      <c r="C454" s="8" t="str">
        <f>INDEX(Articles!$1:$1048576,MATCH(E454,Articles!D:D,0),7)</f>
        <v/>
      </c>
      <c r="D454" s="28" t="str">
        <f>HYPERLINK(INDEX(Articles!$1:$1048576,MATCH(E454,Articles!D:D,0),24),"Lien")</f>
        <v>Lien</v>
      </c>
      <c r="E454" s="3" t="s">
        <v>2788</v>
      </c>
      <c r="F454" s="18" t="str">
        <f>INDEX(Articles!$1:$1048576,MATCH(E454,Articles!D:D,0),5)</f>
        <v>BOTTE DE 7 CH. Ø10 20 COMÈTES ORANGES</v>
      </c>
      <c r="G454" s="18" t="str">
        <f>INDEX(Articles!$1:$1048576,MATCH(E454,Articles!D:D,0),8)</f>
        <v>CHANDELLE</v>
      </c>
      <c r="H454" s="18" t="str">
        <f>INDEX(Articles!$1:$1048576,MATCH(E454,Articles!D:D,0),9)</f>
        <v>COMETE</v>
      </c>
      <c r="I454" s="8">
        <f>INDEX(Articles!$1:$1048576,MATCH(E454,Articles!D:D,0),10)</f>
        <v>10</v>
      </c>
      <c r="J454" s="18" t="str">
        <f>INDEX(Articles!$1:$1048576,MATCH(E454,Articles!D:D,0),11)</f>
        <v>COMETE</v>
      </c>
      <c r="K454" s="18" t="str">
        <f>INDEX(Articles!$1:$1048576,MATCH(E454,Articles!D:D,0),12)</f>
        <v>ORANGE</v>
      </c>
      <c r="L454" s="8" t="str">
        <f>INDEX(Articles!$1:$1048576,MATCH(E454,Articles!D:D,0),13)</f>
        <v>CN</v>
      </c>
      <c r="M454" s="8" t="str">
        <f>INDEX(Articles!$1:$1048576,MATCH(E454,Articles!D:D,0),14)</f>
        <v>F2</v>
      </c>
      <c r="N454" s="8" t="str">
        <f>INDEX(Articles!$1:$1048576,MATCH(E454,Articles!D:D,0),15)</f>
        <v>1.4G</v>
      </c>
      <c r="O454" s="8" t="str">
        <f>INDEX(Articles!$1:$1048576,MATCH(E454,Articles!D:D,0),16)</f>
        <v>1008-F2-69248744</v>
      </c>
      <c r="P454" s="8">
        <f>INDEX(Articles!$1:$1048576,MATCH(E454,Articles!D:D,0),17)*1000</f>
        <v>161.70000000000002</v>
      </c>
      <c r="Q454" s="8" t="str">
        <f>INDEX(Articles!$1:$1048576,MATCH(E454,Articles!D:D,0),18)</f>
        <v>30</v>
      </c>
      <c r="R454" s="8">
        <f>INDEX(Articles!$1:$1048576,MATCH(E454,Articles!D:D,0),19)</f>
        <v>8</v>
      </c>
      <c r="S454" s="2" t="str">
        <f>IF(INDEX('Unités CA'!$1:$1048576,MATCH(E454,'Unités CA'!D:D,0),5)=0,"",INDEX('Unités CA'!$1:$1048576,MATCH(E454,'Unités CA'!D:D,0),5))</f>
        <v>0036/CA</v>
      </c>
      <c r="T454" s="2" t="str">
        <f>IF(INDEX('Unités BTE'!$1:$1048576,MATCH(E454,'Unités CA'!D:D,0),5)=0,"",INDEX('Unités BTE'!$1:$1048576,MATCH(E454,'Unités CA'!D:D,0),5))</f>
        <v/>
      </c>
      <c r="U454" s="7">
        <f>IFERROR(INDEX('Prix PRO CA'!$1:$1048576,MATCH(E454,'Prix PRO CA'!D:D,0),10),"")</f>
        <v>257.75</v>
      </c>
      <c r="V454" s="7" t="str">
        <f>IFERROR(INDEX('Prix PRO CA'!$1:$1048576,MATCH(E454,'Prix PRO BTE'!D:D,0),10),"")</f>
        <v/>
      </c>
      <c r="W454" s="7">
        <f>+IFERROR(INDEX('Prix PRO PCS'!$1:$1048576,MATCH(E454,'Prix PRO PCS'!D:D,0),10),"")</f>
        <v>8.42</v>
      </c>
      <c r="X454" s="148" t="str">
        <f t="shared" si="34"/>
        <v>Oui</v>
      </c>
      <c r="Y454" s="24" t="str">
        <f>IFERROR(INDEX(LigneAchat!$1:$1048576,MATCH(E454,LigneAchat!D:D,0),5),"")</f>
        <v/>
      </c>
      <c r="Z454" s="22">
        <f>INDEX(Articles!$1:$1048576,MATCH(E454,Articles!D:D,0),21)</f>
        <v>2552</v>
      </c>
      <c r="AA454" s="22">
        <f t="shared" si="36"/>
        <v>2372</v>
      </c>
      <c r="AB454" s="22">
        <f>+INDEX(Articles!$1:$1048576,MATCH(E454,Articles!D:D,0),23)</f>
        <v>180</v>
      </c>
    </row>
    <row r="455" spans="2:28" ht="15.75">
      <c r="B455" s="8" t="str">
        <f>INDEX(Articles!$1:$1048576,MATCH(E455,Articles!D:D,0),6)</f>
        <v>1</v>
      </c>
      <c r="C455" s="8" t="str">
        <f>INDEX(Articles!$1:$1048576,MATCH(E455,Articles!D:D,0),7)</f>
        <v/>
      </c>
      <c r="D455" s="28" t="str">
        <f>HYPERLINK(INDEX(Articles!$1:$1048576,MATCH(E455,Articles!D:D,0),24),"Lien")</f>
        <v>Lien</v>
      </c>
      <c r="E455" s="3" t="s">
        <v>2791</v>
      </c>
      <c r="F455" s="18" t="str">
        <f>INDEX(Articles!$1:$1048576,MATCH(E455,Articles!D:D,0),5)</f>
        <v>BOTTE DE 7 CH. Ø10 20 COMÈTES PAILLETTES OR</v>
      </c>
      <c r="G455" s="18" t="str">
        <f>INDEX(Articles!$1:$1048576,MATCH(E455,Articles!D:D,0),8)</f>
        <v>CHANDELLE</v>
      </c>
      <c r="H455" s="18" t="str">
        <f>INDEX(Articles!$1:$1048576,MATCH(E455,Articles!D:D,0),9)</f>
        <v>COMETE</v>
      </c>
      <c r="I455" s="8">
        <f>INDEX(Articles!$1:$1048576,MATCH(E455,Articles!D:D,0),10)</f>
        <v>10</v>
      </c>
      <c r="J455" s="18" t="str">
        <f>INDEX(Articles!$1:$1048576,MATCH(E455,Articles!D:D,0),11)</f>
        <v>CLIGNO</v>
      </c>
      <c r="K455" s="18" t="str">
        <f>INDEX(Articles!$1:$1048576,MATCH(E455,Articles!D:D,0),12)</f>
        <v>OR</v>
      </c>
      <c r="L455" s="8" t="str">
        <f>INDEX(Articles!$1:$1048576,MATCH(E455,Articles!D:D,0),13)</f>
        <v>CN</v>
      </c>
      <c r="M455" s="8" t="str">
        <f>INDEX(Articles!$1:$1048576,MATCH(E455,Articles!D:D,0),14)</f>
        <v>F2</v>
      </c>
      <c r="N455" s="8" t="str">
        <f>INDEX(Articles!$1:$1048576,MATCH(E455,Articles!D:D,0),15)</f>
        <v>1.4G</v>
      </c>
      <c r="O455" s="8" t="str">
        <f>INDEX(Articles!$1:$1048576,MATCH(E455,Articles!D:D,0),16)</f>
        <v>1008-F2-69248744</v>
      </c>
      <c r="P455" s="8">
        <f>INDEX(Articles!$1:$1048576,MATCH(E455,Articles!D:D,0),17)*1000</f>
        <v>161.70000000000002</v>
      </c>
      <c r="Q455" s="8" t="str">
        <f>INDEX(Articles!$1:$1048576,MATCH(E455,Articles!D:D,0),18)</f>
        <v>30</v>
      </c>
      <c r="R455" s="8">
        <f>INDEX(Articles!$1:$1048576,MATCH(E455,Articles!D:D,0),19)</f>
        <v>8</v>
      </c>
      <c r="S455" s="2" t="str">
        <f>IF(INDEX('Unités CA'!$1:$1048576,MATCH(E455,'Unités CA'!D:D,0),5)=0,"",INDEX('Unités CA'!$1:$1048576,MATCH(E455,'Unités CA'!D:D,0),5))</f>
        <v>0036/CA</v>
      </c>
      <c r="T455" s="2" t="str">
        <f>IF(INDEX('Unités BTE'!$1:$1048576,MATCH(E455,'Unités CA'!D:D,0),5)=0,"",INDEX('Unités BTE'!$1:$1048576,MATCH(E455,'Unités CA'!D:D,0),5))</f>
        <v/>
      </c>
      <c r="U455" s="7">
        <f>IFERROR(INDEX('Prix PRO CA'!$1:$1048576,MATCH(E455,'Prix PRO CA'!D:D,0),10),"")</f>
        <v>257.75</v>
      </c>
      <c r="V455" s="7" t="str">
        <f>IFERROR(INDEX('Prix PRO CA'!$1:$1048576,MATCH(E455,'Prix PRO BTE'!D:D,0),10),"")</f>
        <v/>
      </c>
      <c r="W455" s="7">
        <f>+IFERROR(INDEX('Prix PRO PCS'!$1:$1048576,MATCH(E455,'Prix PRO PCS'!D:D,0),10),"")</f>
        <v>8.42</v>
      </c>
      <c r="X455" s="148" t="str">
        <f t="shared" si="34"/>
        <v>Oui</v>
      </c>
      <c r="Y455" s="24" t="str">
        <f>IFERROR(INDEX(LigneAchat!$1:$1048576,MATCH(E455,LigneAchat!D:D,0),5),"")</f>
        <v/>
      </c>
      <c r="Z455" s="22">
        <f>INDEX(Articles!$1:$1048576,MATCH(E455,Articles!D:D,0),21)</f>
        <v>1704</v>
      </c>
      <c r="AA455" s="22">
        <f t="shared" si="36"/>
        <v>1704</v>
      </c>
      <c r="AB455" s="22">
        <f>+INDEX(Articles!$1:$1048576,MATCH(E455,Articles!D:D,0),23)</f>
        <v>0</v>
      </c>
    </row>
    <row r="456" spans="2:28" s="87" customFormat="1" ht="30.75" customHeight="1">
      <c r="B456" s="2" t="str">
        <f>INDEX(Articles!$1:$1048576,MATCH(E456,Articles!D:D,0),6)</f>
        <v>1</v>
      </c>
      <c r="C456" s="2" t="str">
        <f>INDEX(Articles!$1:$1048576,MATCH(E456,Articles!D:D,0),7)</f>
        <v/>
      </c>
      <c r="D456" s="88" t="str">
        <f>HYPERLINK(INDEX(Articles!$1:$1048576,MATCH(E456,Articles!D:D,0),24),"Lien")</f>
        <v>Lien</v>
      </c>
      <c r="E456" s="92" t="s">
        <v>2798</v>
      </c>
      <c r="F456" s="9" t="str">
        <f>INDEX(Articles!$1:$1048576,MATCH(E456,Articles!D:D,0),5)</f>
        <v>CH. Ø20 8 COMÈTES FRISSON</v>
      </c>
      <c r="G456" s="9" t="str">
        <f>INDEX(Articles!$1:$1048576,MATCH(E456,Articles!D:D,0),8)</f>
        <v>CHANDELLE</v>
      </c>
      <c r="H456" s="9" t="str">
        <f>INDEX(Articles!$1:$1048576,MATCH(E456,Articles!D:D,0),9)</f>
        <v>COMETE</v>
      </c>
      <c r="I456" s="2">
        <f>INDEX(Articles!$1:$1048576,MATCH(E456,Articles!D:D,0),10)</f>
        <v>20</v>
      </c>
      <c r="J456" s="9" t="str">
        <f>INDEX(Articles!$1:$1048576,MATCH(E456,Articles!D:D,0),11)</f>
        <v>CREPITANT</v>
      </c>
      <c r="K456" s="9" t="str">
        <f>INDEX(Articles!$1:$1048576,MATCH(E456,Articles!D:D,0),12)</f>
        <v>OR</v>
      </c>
      <c r="L456" s="2" t="str">
        <f>INDEX(Articles!$1:$1048576,MATCH(E456,Articles!D:D,0),13)</f>
        <v>CN</v>
      </c>
      <c r="M456" s="2" t="str">
        <f>INDEX(Articles!$1:$1048576,MATCH(E456,Articles!D:D,0),14)</f>
        <v>F2</v>
      </c>
      <c r="N456" s="2" t="str">
        <f>INDEX(Articles!$1:$1048576,MATCH(E456,Articles!D:D,0),15)</f>
        <v>1.4G</v>
      </c>
      <c r="O456" s="2" t="str">
        <f>INDEX(Articles!$1:$1048576,MATCH(E456,Articles!D:D,0),16)</f>
        <v>1008-F2-69242598</v>
      </c>
      <c r="P456" s="2">
        <f>INDEX(Articles!$1:$1048576,MATCH(E456,Articles!D:D,0),17)*1000</f>
        <v>47.199999999999996</v>
      </c>
      <c r="Q456" s="2" t="str">
        <f>INDEX(Articles!$1:$1048576,MATCH(E456,Articles!D:D,0),18)</f>
        <v>30</v>
      </c>
      <c r="R456" s="2">
        <f>INDEX(Articles!$1:$1048576,MATCH(E456,Articles!D:D,0),19)</f>
        <v>8</v>
      </c>
      <c r="S456" s="2" t="str">
        <f>IF(INDEX('Unités CA'!$1:$1048576,MATCH(E456,'Unités CA'!D:D,0),5)=0,"",INDEX('Unités CA'!$1:$1048576,MATCH(E456,'Unités CA'!D:D,0),5))</f>
        <v>0056/CA</v>
      </c>
      <c r="T456" s="2" t="str">
        <f>IF(INDEX('Unités BTE'!$1:$1048576,MATCH(E456,'Unités CA'!D:D,0),5)=0,"",INDEX('Unités BTE'!$1:$1048576,MATCH(E456,'Unités CA'!D:D,0),5))</f>
        <v/>
      </c>
      <c r="U456" s="87">
        <f>IFERROR(INDEX('Prix PRO CA'!$1:$1048576,MATCH(E456,'Prix PRO CA'!D:D,0),10),"")</f>
        <v>275.7</v>
      </c>
      <c r="V456" s="87" t="str">
        <f>IFERROR(INDEX('Prix PRO CA'!$1:$1048576,MATCH(E456,'Prix PRO BTE'!D:D,0),10),"")</f>
        <v/>
      </c>
      <c r="W456" s="87">
        <f>+IFERROR(INDEX('Prix PRO PCS'!$1:$1048576,MATCH(E456,'Prix PRO PCS'!D:D,0),10),"")</f>
        <v>5.5</v>
      </c>
      <c r="X456" s="148" t="str">
        <f t="shared" si="34"/>
        <v>Inf à 10</v>
      </c>
      <c r="Y456" s="89" t="str">
        <f>IFERROR(INDEX(LigneAchat!$1:$1048576,MATCH(E456,LigneAchat!D:D,0),5),"")</f>
        <v/>
      </c>
      <c r="Z456" s="90">
        <f>INDEX(Articles!$1:$1048576,MATCH(E456,Articles!D:D,0),21)</f>
        <v>171</v>
      </c>
      <c r="AA456" s="90">
        <f t="shared" si="36"/>
        <v>2</v>
      </c>
      <c r="AB456" s="90">
        <f>+INDEX(Articles!$1:$1048576,MATCH(E456,Articles!D:D,0),23)</f>
        <v>169</v>
      </c>
    </row>
    <row r="457" spans="2:28" ht="15.75">
      <c r="B457" s="8" t="str">
        <f>INDEX(Articles!$1:$1048576,MATCH(E457,Articles!D:D,0),6)</f>
        <v>1</v>
      </c>
      <c r="C457" s="8" t="str">
        <f>INDEX(Articles!$1:$1048576,MATCH(E457,Articles!D:D,0),7)</f>
        <v/>
      </c>
      <c r="D457" s="28" t="str">
        <f>HYPERLINK(INDEX(Articles!$1:$1048576,MATCH(E457,Articles!D:D,0),24),"Lien")</f>
        <v>Lien</v>
      </c>
      <c r="E457" s="3" t="s">
        <v>2802</v>
      </c>
      <c r="F457" s="18" t="str">
        <f>INDEX(Articles!$1:$1048576,MATCH(E457,Articles!D:D,0),5)</f>
        <v>CH. Ø20 8 COMÈTES BLEUES</v>
      </c>
      <c r="G457" s="18" t="str">
        <f>INDEX(Articles!$1:$1048576,MATCH(E457,Articles!D:D,0),8)</f>
        <v>CHANDELLE</v>
      </c>
      <c r="H457" s="18" t="str">
        <f>INDEX(Articles!$1:$1048576,MATCH(E457,Articles!D:D,0),9)</f>
        <v>COMETE</v>
      </c>
      <c r="I457" s="8">
        <f>INDEX(Articles!$1:$1048576,MATCH(E457,Articles!D:D,0),10)</f>
        <v>20</v>
      </c>
      <c r="J457" s="18" t="str">
        <f>INDEX(Articles!$1:$1048576,MATCH(E457,Articles!D:D,0),11)</f>
        <v>COMETE</v>
      </c>
      <c r="K457" s="18" t="str">
        <f>INDEX(Articles!$1:$1048576,MATCH(E457,Articles!D:D,0),12)</f>
        <v>BLEU</v>
      </c>
      <c r="L457" s="8" t="str">
        <f>INDEX(Articles!$1:$1048576,MATCH(E457,Articles!D:D,0),13)</f>
        <v>CN</v>
      </c>
      <c r="M457" s="8" t="str">
        <f>INDEX(Articles!$1:$1048576,MATCH(E457,Articles!D:D,0),14)</f>
        <v>F2</v>
      </c>
      <c r="N457" s="8" t="str">
        <f>INDEX(Articles!$1:$1048576,MATCH(E457,Articles!D:D,0),15)</f>
        <v>1.4G</v>
      </c>
      <c r="O457" s="8" t="str">
        <f>INDEX(Articles!$1:$1048576,MATCH(E457,Articles!D:D,0),16)</f>
        <v>1008-F2-69242598</v>
      </c>
      <c r="P457" s="8">
        <f>INDEX(Articles!$1:$1048576,MATCH(E457,Articles!D:D,0),17)*1000</f>
        <v>47.199999999999996</v>
      </c>
      <c r="Q457" s="8" t="str">
        <f>INDEX(Articles!$1:$1048576,MATCH(E457,Articles!D:D,0),18)</f>
        <v>30</v>
      </c>
      <c r="R457" s="8">
        <f>INDEX(Articles!$1:$1048576,MATCH(E457,Articles!D:D,0),19)</f>
        <v>8</v>
      </c>
      <c r="S457" s="2" t="str">
        <f>IF(INDEX('Unités CA'!$1:$1048576,MATCH(E457,'Unités CA'!D:D,0),5)=0,"",INDEX('Unités CA'!$1:$1048576,MATCH(E457,'Unités CA'!D:D,0),5))</f>
        <v>0056/CA</v>
      </c>
      <c r="T457" s="2" t="str">
        <f>IF(INDEX('Unités BTE'!$1:$1048576,MATCH(E457,'Unités CA'!D:D,0),5)=0,"",INDEX('Unités BTE'!$1:$1048576,MATCH(E457,'Unités CA'!D:D,0),5))</f>
        <v/>
      </c>
      <c r="U457" s="7">
        <f>IFERROR(INDEX('Prix PRO CA'!$1:$1048576,MATCH(E457,'Prix PRO CA'!D:D,0),10),"")</f>
        <v>275.7</v>
      </c>
      <c r="V457" s="7" t="str">
        <f>IFERROR(INDEX('Prix PRO CA'!$1:$1048576,MATCH(E457,'Prix PRO BTE'!D:D,0),10),"")</f>
        <v/>
      </c>
      <c r="W457" s="7">
        <f>+IFERROR(INDEX('Prix PRO PCS'!$1:$1048576,MATCH(E457,'Prix PRO PCS'!D:D,0),10),"")</f>
        <v>5.5</v>
      </c>
      <c r="X457" s="148" t="str">
        <f t="shared" si="34"/>
        <v>Oui</v>
      </c>
      <c r="Y457" s="24" t="str">
        <f>IFERROR(INDEX(LigneAchat!$1:$1048576,MATCH(E457,LigneAchat!D:D,0),5),"")</f>
        <v/>
      </c>
      <c r="Z457" s="22">
        <f>INDEX(Articles!$1:$1048576,MATCH(E457,Articles!D:D,0),21)</f>
        <v>907</v>
      </c>
      <c r="AA457" s="22">
        <f t="shared" si="36"/>
        <v>907</v>
      </c>
      <c r="AB457" s="22">
        <f>+INDEX(Articles!$1:$1048576,MATCH(E457,Articles!D:D,0),23)</f>
        <v>0</v>
      </c>
    </row>
    <row r="458" spans="2:28" ht="15.75">
      <c r="B458" s="8" t="str">
        <f>INDEX(Articles!$1:$1048576,MATCH(E458,Articles!D:D,0),6)</f>
        <v>1</v>
      </c>
      <c r="C458" s="8" t="str">
        <f>INDEX(Articles!$1:$1048576,MATCH(E458,Articles!D:D,0),7)</f>
        <v/>
      </c>
      <c r="D458" s="28" t="str">
        <f>HYPERLINK(INDEX(Articles!$1:$1048576,MATCH(E458,Articles!D:D,0),24),"Lien")</f>
        <v>Lien</v>
      </c>
      <c r="E458" s="3" t="s">
        <v>2805</v>
      </c>
      <c r="F458" s="18" t="str">
        <f>INDEX(Articles!$1:$1048576,MATCH(E458,Articles!D:D,0),5)</f>
        <v>CH. Ø20 8 COMÈTES ROUGES</v>
      </c>
      <c r="G458" s="18" t="str">
        <f>INDEX(Articles!$1:$1048576,MATCH(E458,Articles!D:D,0),8)</f>
        <v>CHANDELLE</v>
      </c>
      <c r="H458" s="18" t="str">
        <f>INDEX(Articles!$1:$1048576,MATCH(E458,Articles!D:D,0),9)</f>
        <v>COMETE</v>
      </c>
      <c r="I458" s="8">
        <f>INDEX(Articles!$1:$1048576,MATCH(E458,Articles!D:D,0),10)</f>
        <v>20</v>
      </c>
      <c r="J458" s="18" t="str">
        <f>INDEX(Articles!$1:$1048576,MATCH(E458,Articles!D:D,0),11)</f>
        <v>COMETE</v>
      </c>
      <c r="K458" s="18" t="str">
        <f>INDEX(Articles!$1:$1048576,MATCH(E458,Articles!D:D,0),12)</f>
        <v>ROUGE</v>
      </c>
      <c r="L458" s="8" t="str">
        <f>INDEX(Articles!$1:$1048576,MATCH(E458,Articles!D:D,0),13)</f>
        <v>CN</v>
      </c>
      <c r="M458" s="8" t="str">
        <f>INDEX(Articles!$1:$1048576,MATCH(E458,Articles!D:D,0),14)</f>
        <v>F2</v>
      </c>
      <c r="N458" s="8" t="str">
        <f>INDEX(Articles!$1:$1048576,MATCH(E458,Articles!D:D,0),15)</f>
        <v>1.4G</v>
      </c>
      <c r="O458" s="8" t="str">
        <f>INDEX(Articles!$1:$1048576,MATCH(E458,Articles!D:D,0),16)</f>
        <v>1008-F2-69242598</v>
      </c>
      <c r="P458" s="8">
        <f>INDEX(Articles!$1:$1048576,MATCH(E458,Articles!D:D,0),17)*1000</f>
        <v>47.199999999999996</v>
      </c>
      <c r="Q458" s="8" t="str">
        <f>INDEX(Articles!$1:$1048576,MATCH(E458,Articles!D:D,0),18)</f>
        <v>30</v>
      </c>
      <c r="R458" s="8">
        <f>INDEX(Articles!$1:$1048576,MATCH(E458,Articles!D:D,0),19)</f>
        <v>8</v>
      </c>
      <c r="S458" s="2" t="str">
        <f>IF(INDEX('Unités CA'!$1:$1048576,MATCH(E458,'Unités CA'!D:D,0),5)=0,"",INDEX('Unités CA'!$1:$1048576,MATCH(E458,'Unités CA'!D:D,0),5))</f>
        <v>0056/CA</v>
      </c>
      <c r="T458" s="2" t="str">
        <f>IF(INDEX('Unités BTE'!$1:$1048576,MATCH(E458,'Unités CA'!D:D,0),5)=0,"",INDEX('Unités BTE'!$1:$1048576,MATCH(E458,'Unités CA'!D:D,0),5))</f>
        <v/>
      </c>
      <c r="U458" s="7">
        <f>IFERROR(INDEX('Prix PRO CA'!$1:$1048576,MATCH(E458,'Prix PRO CA'!D:D,0),10),"")</f>
        <v>275.7</v>
      </c>
      <c r="V458" s="7" t="str">
        <f>IFERROR(INDEX('Prix PRO CA'!$1:$1048576,MATCH(E458,'Prix PRO BTE'!D:D,0),10),"")</f>
        <v/>
      </c>
      <c r="W458" s="7">
        <f>+IFERROR(INDEX('Prix PRO PCS'!$1:$1048576,MATCH(E458,'Prix PRO PCS'!D:D,0),10),"")</f>
        <v>5.5</v>
      </c>
      <c r="X458" s="148" t="str">
        <f t="shared" si="34"/>
        <v>Oui</v>
      </c>
      <c r="Y458" s="24" t="str">
        <f>IFERROR(INDEX(LigneAchat!$1:$1048576,MATCH(E458,LigneAchat!D:D,0),5),"")</f>
        <v/>
      </c>
      <c r="Z458" s="22">
        <f>INDEX(Articles!$1:$1048576,MATCH(E458,Articles!D:D,0),21)</f>
        <v>785</v>
      </c>
      <c r="AA458" s="22">
        <f t="shared" si="36"/>
        <v>785</v>
      </c>
      <c r="AB458" s="22">
        <f>+INDEX(Articles!$1:$1048576,MATCH(E458,Articles!D:D,0),23)</f>
        <v>0</v>
      </c>
    </row>
    <row r="459" spans="2:28" ht="15.75">
      <c r="B459" s="8" t="str">
        <f>INDEX(Articles!$1:$1048576,MATCH(E459,Articles!D:D,0),6)</f>
        <v>1</v>
      </c>
      <c r="C459" s="8" t="str">
        <f>INDEX(Articles!$1:$1048576,MATCH(E459,Articles!D:D,0),7)</f>
        <v/>
      </c>
      <c r="D459" s="28" t="str">
        <f>HYPERLINK(INDEX(Articles!$1:$1048576,MATCH(E459,Articles!D:D,0),24),"Lien")</f>
        <v>Lien</v>
      </c>
      <c r="E459" s="3" t="s">
        <v>2808</v>
      </c>
      <c r="F459" s="18" t="str">
        <f>INDEX(Articles!$1:$1048576,MATCH(E459,Articles!D:D,0),5)</f>
        <v>CH. Ø20 8 COMÈTES ASSORTIES</v>
      </c>
      <c r="G459" s="18" t="str">
        <f>INDEX(Articles!$1:$1048576,MATCH(E459,Articles!D:D,0),8)</f>
        <v>CHANDELLE</v>
      </c>
      <c r="H459" s="18" t="str">
        <f>INDEX(Articles!$1:$1048576,MATCH(E459,Articles!D:D,0),9)</f>
        <v>COMETE</v>
      </c>
      <c r="I459" s="8">
        <f>INDEX(Articles!$1:$1048576,MATCH(E459,Articles!D:D,0),10)</f>
        <v>20</v>
      </c>
      <c r="J459" s="18" t="str">
        <f>INDEX(Articles!$1:$1048576,MATCH(E459,Articles!D:D,0),11)</f>
        <v>COMETE</v>
      </c>
      <c r="K459" s="18" t="str">
        <f>INDEX(Articles!$1:$1048576,MATCH(E459,Articles!D:D,0),12)</f>
        <v>ASSORTI</v>
      </c>
      <c r="L459" s="8" t="str">
        <f>INDEX(Articles!$1:$1048576,MATCH(E459,Articles!D:D,0),13)</f>
        <v>CN</v>
      </c>
      <c r="M459" s="8" t="str">
        <f>INDEX(Articles!$1:$1048576,MATCH(E459,Articles!D:D,0),14)</f>
        <v>F2</v>
      </c>
      <c r="N459" s="8" t="str">
        <f>INDEX(Articles!$1:$1048576,MATCH(E459,Articles!D:D,0),15)</f>
        <v>1.4G</v>
      </c>
      <c r="O459" s="8" t="str">
        <f>INDEX(Articles!$1:$1048576,MATCH(E459,Articles!D:D,0),16)</f>
        <v>1008-F2-69242598</v>
      </c>
      <c r="P459" s="8">
        <f>INDEX(Articles!$1:$1048576,MATCH(E459,Articles!D:D,0),17)*1000</f>
        <v>47.199999999999996</v>
      </c>
      <c r="Q459" s="8" t="str">
        <f>INDEX(Articles!$1:$1048576,MATCH(E459,Articles!D:D,0),18)</f>
        <v>30</v>
      </c>
      <c r="R459" s="8">
        <f>INDEX(Articles!$1:$1048576,MATCH(E459,Articles!D:D,0),19)</f>
        <v>8</v>
      </c>
      <c r="S459" s="2" t="str">
        <f>IF(INDEX('Unités CA'!$1:$1048576,MATCH(E459,'Unités CA'!D:D,0),5)=0,"",INDEX('Unités CA'!$1:$1048576,MATCH(E459,'Unités CA'!D:D,0),5))</f>
        <v>0056/CA</v>
      </c>
      <c r="T459" s="2" t="str">
        <f>IF(INDEX('Unités BTE'!$1:$1048576,MATCH(E459,'Unités CA'!D:D,0),5)=0,"",INDEX('Unités BTE'!$1:$1048576,MATCH(E459,'Unités CA'!D:D,0),5))</f>
        <v/>
      </c>
      <c r="U459" s="7">
        <f>IFERROR(INDEX('Prix PRO CA'!$1:$1048576,MATCH(E459,'Prix PRO CA'!D:D,0),10),"")</f>
        <v>275.7</v>
      </c>
      <c r="V459" s="7" t="str">
        <f>IFERROR(INDEX('Prix PRO CA'!$1:$1048576,MATCH(E459,'Prix PRO BTE'!D:D,0),10),"")</f>
        <v/>
      </c>
      <c r="W459" s="7">
        <f>+IFERROR(INDEX('Prix PRO PCS'!$1:$1048576,MATCH(E459,'Prix PRO PCS'!D:D,0),10),"")</f>
        <v>5.5</v>
      </c>
      <c r="X459" s="148" t="str">
        <f t="shared" si="34"/>
        <v>Oui</v>
      </c>
      <c r="Y459" s="24" t="str">
        <f>IFERROR(INDEX(LigneAchat!$1:$1048576,MATCH(E459,LigneAchat!D:D,0),5),"")</f>
        <v/>
      </c>
      <c r="Z459" s="22">
        <f>INDEX(Articles!$1:$1048576,MATCH(E459,Articles!D:D,0),21)</f>
        <v>730</v>
      </c>
      <c r="AA459" s="22">
        <f t="shared" si="36"/>
        <v>730</v>
      </c>
      <c r="AB459" s="22">
        <f>+INDEX(Articles!$1:$1048576,MATCH(E459,Articles!D:D,0),23)</f>
        <v>0</v>
      </c>
    </row>
    <row r="460" spans="2:28" ht="15.75">
      <c r="B460" s="8" t="str">
        <f>INDEX(Articles!$1:$1048576,MATCH(E460,Articles!D:D,0),6)</f>
        <v>1</v>
      </c>
      <c r="C460" s="8" t="str">
        <f>INDEX(Articles!$1:$1048576,MATCH(E460,Articles!D:D,0),7)</f>
        <v/>
      </c>
      <c r="D460" s="28" t="str">
        <f>HYPERLINK(INDEX(Articles!$1:$1048576,MATCH(E460,Articles!D:D,0),24),"Lien")</f>
        <v>Lien</v>
      </c>
      <c r="E460" s="3" t="s">
        <v>2811</v>
      </c>
      <c r="F460" s="18" t="str">
        <f>INDEX(Articles!$1:$1048576,MATCH(E460,Articles!D:D,0),5)</f>
        <v>CH. Ø20 8 COMÈTES CLIGNO BLANC</v>
      </c>
      <c r="G460" s="18" t="str">
        <f>INDEX(Articles!$1:$1048576,MATCH(E460,Articles!D:D,0),8)</f>
        <v>CHANDELLE</v>
      </c>
      <c r="H460" s="18" t="str">
        <f>INDEX(Articles!$1:$1048576,MATCH(E460,Articles!D:D,0),9)</f>
        <v>COMETE</v>
      </c>
      <c r="I460" s="8">
        <f>INDEX(Articles!$1:$1048576,MATCH(E460,Articles!D:D,0),10)</f>
        <v>20</v>
      </c>
      <c r="J460" s="18" t="str">
        <f>INDEX(Articles!$1:$1048576,MATCH(E460,Articles!D:D,0),11)</f>
        <v>CLIGNO</v>
      </c>
      <c r="K460" s="18" t="str">
        <f>INDEX(Articles!$1:$1048576,MATCH(E460,Articles!D:D,0),12)</f>
        <v>BLANC</v>
      </c>
      <c r="L460" s="8" t="str">
        <f>INDEX(Articles!$1:$1048576,MATCH(E460,Articles!D:D,0),13)</f>
        <v>CN</v>
      </c>
      <c r="M460" s="8" t="str">
        <f>INDEX(Articles!$1:$1048576,MATCH(E460,Articles!D:D,0),14)</f>
        <v>F2</v>
      </c>
      <c r="N460" s="8" t="str">
        <f>INDEX(Articles!$1:$1048576,MATCH(E460,Articles!D:D,0),15)</f>
        <v>1.4G</v>
      </c>
      <c r="O460" s="8" t="str">
        <f>INDEX(Articles!$1:$1048576,MATCH(E460,Articles!D:D,0),16)</f>
        <v>1008-F2-69242598</v>
      </c>
      <c r="P460" s="8">
        <f>INDEX(Articles!$1:$1048576,MATCH(E460,Articles!D:D,0),17)*1000</f>
        <v>47.199999999999996</v>
      </c>
      <c r="Q460" s="8" t="str">
        <f>INDEX(Articles!$1:$1048576,MATCH(E460,Articles!D:D,0),18)</f>
        <v>30</v>
      </c>
      <c r="R460" s="8">
        <f>INDEX(Articles!$1:$1048576,MATCH(E460,Articles!D:D,0),19)</f>
        <v>8</v>
      </c>
      <c r="S460" s="2" t="str">
        <f>IF(INDEX('Unités CA'!$1:$1048576,MATCH(E460,'Unités CA'!D:D,0),5)=0,"",INDEX('Unités CA'!$1:$1048576,MATCH(E460,'Unités CA'!D:D,0),5))</f>
        <v>0056/CA</v>
      </c>
      <c r="T460" s="2" t="str">
        <f>IF(INDEX('Unités BTE'!$1:$1048576,MATCH(E460,'Unités CA'!D:D,0),5)=0,"",INDEX('Unités BTE'!$1:$1048576,MATCH(E460,'Unités CA'!D:D,0),5))</f>
        <v/>
      </c>
      <c r="U460" s="7">
        <f>IFERROR(INDEX('Prix PRO CA'!$1:$1048576,MATCH(E460,'Prix PRO CA'!D:D,0),10),"")</f>
        <v>275.7</v>
      </c>
      <c r="V460" s="7" t="str">
        <f>IFERROR(INDEX('Prix PRO CA'!$1:$1048576,MATCH(E460,'Prix PRO BTE'!D:D,0),10),"")</f>
        <v/>
      </c>
      <c r="W460" s="7">
        <f>+IFERROR(INDEX('Prix PRO PCS'!$1:$1048576,MATCH(E460,'Prix PRO PCS'!D:D,0),10),"")</f>
        <v>5.5</v>
      </c>
      <c r="X460" s="148" t="str">
        <f t="shared" si="34"/>
        <v>Non</v>
      </c>
      <c r="Y460" s="24" t="str">
        <f>IFERROR(INDEX(LigneAchat!$1:$1048576,MATCH(E460,LigneAchat!D:D,0),5),"")</f>
        <v/>
      </c>
      <c r="Z460" s="22">
        <f>INDEX(Articles!$1:$1048576,MATCH(E460,Articles!D:D,0),21)</f>
        <v>0</v>
      </c>
      <c r="AA460" s="22">
        <f t="shared" si="36"/>
        <v>0</v>
      </c>
      <c r="AB460" s="22">
        <f>+INDEX(Articles!$1:$1048576,MATCH(E460,Articles!D:D,0),23)</f>
        <v>0</v>
      </c>
    </row>
    <row r="461" spans="2:28" ht="15.75">
      <c r="B461" s="8" t="str">
        <f>INDEX(Articles!$1:$1048576,MATCH(E461,Articles!D:D,0),6)</f>
        <v>1</v>
      </c>
      <c r="C461" s="8" t="str">
        <f>INDEX(Articles!$1:$1048576,MATCH(E461,Articles!D:D,0),7)</f>
        <v/>
      </c>
      <c r="D461" s="28" t="str">
        <f>HYPERLINK(INDEX(Articles!$1:$1048576,MATCH(E461,Articles!D:D,0),24),"Lien")</f>
        <v>Lien</v>
      </c>
      <c r="E461" s="3" t="s">
        <v>2814</v>
      </c>
      <c r="F461" s="18" t="str">
        <f>INDEX(Articles!$1:$1048576,MATCH(E461,Articles!D:D,0),5)</f>
        <v>CH. Ø20 8 COMÈTES ROSES TRAÎNÉE ARGENT</v>
      </c>
      <c r="G461" s="18" t="str">
        <f>INDEX(Articles!$1:$1048576,MATCH(E461,Articles!D:D,0),8)</f>
        <v>CHANDELLE</v>
      </c>
      <c r="H461" s="18" t="str">
        <f>INDEX(Articles!$1:$1048576,MATCH(E461,Articles!D:D,0),9)</f>
        <v>COMETE</v>
      </c>
      <c r="I461" s="8">
        <f>INDEX(Articles!$1:$1048576,MATCH(E461,Articles!D:D,0),10)</f>
        <v>20</v>
      </c>
      <c r="J461" s="18" t="str">
        <f>INDEX(Articles!$1:$1048576,MATCH(E461,Articles!D:D,0),11)</f>
        <v>COMETE</v>
      </c>
      <c r="K461" s="18" t="str">
        <f>INDEX(Articles!$1:$1048576,MATCH(E461,Articles!D:D,0),12)</f>
        <v>ROSE</v>
      </c>
      <c r="L461" s="8" t="str">
        <f>INDEX(Articles!$1:$1048576,MATCH(E461,Articles!D:D,0),13)</f>
        <v>CN</v>
      </c>
      <c r="M461" s="8" t="str">
        <f>INDEX(Articles!$1:$1048576,MATCH(E461,Articles!D:D,0),14)</f>
        <v>F2</v>
      </c>
      <c r="N461" s="8" t="str">
        <f>INDEX(Articles!$1:$1048576,MATCH(E461,Articles!D:D,0),15)</f>
        <v>1.4G</v>
      </c>
      <c r="O461" s="8" t="str">
        <f>INDEX(Articles!$1:$1048576,MATCH(E461,Articles!D:D,0),16)</f>
        <v>1008-F2-69242598</v>
      </c>
      <c r="P461" s="8">
        <f>INDEX(Articles!$1:$1048576,MATCH(E461,Articles!D:D,0),17)*1000</f>
        <v>47.199999999999996</v>
      </c>
      <c r="Q461" s="8" t="str">
        <f>INDEX(Articles!$1:$1048576,MATCH(E461,Articles!D:D,0),18)</f>
        <v>30</v>
      </c>
      <c r="R461" s="8">
        <f>INDEX(Articles!$1:$1048576,MATCH(E461,Articles!D:D,0),19)</f>
        <v>8</v>
      </c>
      <c r="S461" s="2" t="str">
        <f>IF(INDEX('Unités CA'!$1:$1048576,MATCH(E461,'Unités CA'!D:D,0),5)=0,"",INDEX('Unités CA'!$1:$1048576,MATCH(E461,'Unités CA'!D:D,0),5))</f>
        <v>0056/CA</v>
      </c>
      <c r="T461" s="2" t="str">
        <f>IF(INDEX('Unités BTE'!$1:$1048576,MATCH(E461,'Unités CA'!D:D,0),5)=0,"",INDEX('Unités BTE'!$1:$1048576,MATCH(E461,'Unités CA'!D:D,0),5))</f>
        <v/>
      </c>
      <c r="U461" s="7">
        <f>IFERROR(INDEX('Prix PRO CA'!$1:$1048576,MATCH(E461,'Prix PRO CA'!D:D,0),10),"")</f>
        <v>275.7</v>
      </c>
      <c r="V461" s="7" t="str">
        <f>IFERROR(INDEX('Prix PRO CA'!$1:$1048576,MATCH(E461,'Prix PRO BTE'!D:D,0),10),"")</f>
        <v/>
      </c>
      <c r="W461" s="7">
        <f>+IFERROR(INDEX('Prix PRO PCS'!$1:$1048576,MATCH(E461,'Prix PRO PCS'!D:D,0),10),"")</f>
        <v>5.5</v>
      </c>
      <c r="X461" s="148" t="str">
        <f t="shared" si="34"/>
        <v>Oui</v>
      </c>
      <c r="Y461" s="24" t="str">
        <f>IFERROR(INDEX(LigneAchat!$1:$1048576,MATCH(E461,LigneAchat!D:D,0),5),"")</f>
        <v/>
      </c>
      <c r="Z461" s="22">
        <f>INDEX(Articles!$1:$1048576,MATCH(E461,Articles!D:D,0),21)</f>
        <v>469</v>
      </c>
      <c r="AA461" s="22">
        <f t="shared" si="36"/>
        <v>369</v>
      </c>
      <c r="AB461" s="22">
        <f>+INDEX(Articles!$1:$1048576,MATCH(E461,Articles!D:D,0),23)</f>
        <v>100</v>
      </c>
    </row>
    <row r="462" spans="2:28" ht="15.75">
      <c r="B462" s="8" t="str">
        <f>INDEX(Articles!$1:$1048576,MATCH(E462,Articles!D:D,0),6)</f>
        <v>1</v>
      </c>
      <c r="C462" s="8" t="str">
        <f>INDEX(Articles!$1:$1048576,MATCH(E462,Articles!D:D,0),7)</f>
        <v/>
      </c>
      <c r="D462" s="28" t="str">
        <f>HYPERLINK(INDEX(Articles!$1:$1048576,MATCH(E462,Articles!D:D,0),24),"Lien")</f>
        <v>Lien</v>
      </c>
      <c r="E462" s="4" t="s">
        <v>2708</v>
      </c>
      <c r="F462" s="18" t="str">
        <f>INDEX(Articles!$1:$1048576,MATCH(E462,Articles!D:D,0),5)</f>
        <v>BOTTE DE 3 CHANDELLES Ø20 7 BTTES DÉTO</v>
      </c>
      <c r="G462" s="18" t="str">
        <f>INDEX(Articles!$1:$1048576,MATCH(E462,Articles!D:D,0),8)</f>
        <v>CHANDELLE</v>
      </c>
      <c r="H462" s="18" t="str">
        <f>INDEX(Articles!$1:$1048576,MATCH(E462,Articles!D:D,0),9)</f>
        <v>BOMBETTE</v>
      </c>
      <c r="I462" s="8">
        <f>INDEX(Articles!$1:$1048576,MATCH(E462,Articles!D:D,0),10)</f>
        <v>20</v>
      </c>
      <c r="J462" s="18" t="str">
        <f>INDEX(Articles!$1:$1048576,MATCH(E462,Articles!D:D,0),11)</f>
        <v>DETONATION</v>
      </c>
      <c r="K462" s="18" t="str">
        <f>INDEX(Articles!$1:$1048576,MATCH(E462,Articles!D:D,0),12)</f>
        <v>ARGENT</v>
      </c>
      <c r="L462" s="8" t="str">
        <f>INDEX(Articles!$1:$1048576,MATCH(E462,Articles!D:D,0),13)</f>
        <v>CN</v>
      </c>
      <c r="M462" s="8" t="str">
        <f>INDEX(Articles!$1:$1048576,MATCH(E462,Articles!D:D,0),14)</f>
        <v>F3</v>
      </c>
      <c r="N462" s="8" t="str">
        <f>INDEX(Articles!$1:$1048576,MATCH(E462,Articles!D:D,0),15)</f>
        <v>1.3G</v>
      </c>
      <c r="O462" s="8" t="str">
        <f>INDEX(Articles!$1:$1048576,MATCH(E462,Articles!D:D,0),16)</f>
        <v>1008-F3-69248742</v>
      </c>
      <c r="P462" s="8">
        <f>INDEX(Articles!$1:$1048576,MATCH(E462,Articles!D:D,0),17)*1000</f>
        <v>63</v>
      </c>
      <c r="Q462" s="8" t="str">
        <f>INDEX(Articles!$1:$1048576,MATCH(E462,Articles!D:D,0),18)</f>
        <v>25</v>
      </c>
      <c r="R462" s="8">
        <f>INDEX(Articles!$1:$1048576,MATCH(E462,Articles!D:D,0),19)</f>
        <v>25</v>
      </c>
      <c r="S462" s="2" t="str">
        <f>IF(INDEX('Unités CA'!$1:$1048576,MATCH(E462,'Unités CA'!D:D,0),5)=0,"",INDEX('Unités CA'!$1:$1048576,MATCH(E462,'Unités CA'!D:D,0),5))</f>
        <v>0050/CA</v>
      </c>
      <c r="T462" s="2" t="str">
        <f>IF(INDEX('Unités BTE'!$1:$1048576,MATCH(E462,'Unités CA'!D:D,0),5)=0,"",INDEX('Unités BTE'!$1:$1048576,MATCH(E462,'Unités CA'!D:D,0),5))</f>
        <v/>
      </c>
      <c r="U462" s="7">
        <f>IFERROR(INDEX('Prix PRO CA'!$1:$1048576,MATCH(E462,'Prix PRO CA'!D:D,0),10),"")</f>
        <v>435.53</v>
      </c>
      <c r="V462" s="7" t="str">
        <f>IFERROR(INDEX('Prix PRO CA'!$1:$1048576,MATCH(E462,'Prix PRO BTE'!D:D,0),10),"")</f>
        <v/>
      </c>
      <c r="W462" s="7">
        <f>+IFERROR(INDEX('Prix PRO PCS'!$1:$1048576,MATCH(E462,'Prix PRO PCS'!D:D,0),10),"")</f>
        <v>10.3</v>
      </c>
      <c r="X462" s="148" t="str">
        <f t="shared" si="34"/>
        <v>Oui</v>
      </c>
      <c r="Y462" s="24" t="str">
        <f>IFERROR(INDEX(LigneAchat!$1:$1048576,MATCH(E462,LigneAchat!D:D,0),5),"")</f>
        <v/>
      </c>
      <c r="Z462" s="22">
        <f>INDEX(Articles!$1:$1048576,MATCH(E462,Articles!D:D,0),21)</f>
        <v>1163</v>
      </c>
      <c r="AA462" s="22">
        <f t="shared" si="35"/>
        <v>363</v>
      </c>
      <c r="AB462" s="22">
        <f>+INDEX(Articles!$1:$1048576,MATCH(E462,Articles!D:D,0),23)</f>
        <v>800</v>
      </c>
    </row>
    <row r="463" spans="2:28" s="26" customFormat="1" ht="30" customHeight="1">
      <c r="B463" s="97" t="s">
        <v>4214</v>
      </c>
      <c r="C463" s="97"/>
      <c r="D463" s="97"/>
      <c r="E463" s="94"/>
      <c r="F463" s="35"/>
      <c r="G463" s="35"/>
      <c r="H463" s="35"/>
      <c r="I463" s="35"/>
      <c r="J463" s="35"/>
      <c r="K463" s="35"/>
      <c r="L463" s="35"/>
      <c r="M463" s="36"/>
      <c r="N463" s="35"/>
      <c r="O463" s="36"/>
      <c r="P463" s="36"/>
      <c r="Q463" s="36"/>
      <c r="R463" s="36"/>
      <c r="S463" s="36"/>
      <c r="T463" s="36"/>
      <c r="U463" s="36"/>
      <c r="V463" s="36"/>
      <c r="W463" s="36"/>
      <c r="X463" s="150"/>
      <c r="Y463" s="36"/>
      <c r="Z463" s="36"/>
      <c r="AA463" s="36"/>
      <c r="AB463" s="36"/>
    </row>
    <row r="464" spans="2:28" ht="15.75">
      <c r="B464" s="8" t="str">
        <f>INDEX(Articles!$1:$1048576,MATCH(E464,Articles!D:D,0),6)</f>
        <v>1</v>
      </c>
      <c r="C464" s="8" t="str">
        <f>INDEX(Articles!$1:$1048576,MATCH(E464,Articles!D:D,0),7)</f>
        <v/>
      </c>
      <c r="D464" s="28" t="str">
        <f>HYPERLINK(INDEX(Articles!$1:$1048576,MATCH(E464,Articles!D:D,0),24),"Lien")</f>
        <v>Lien</v>
      </c>
      <c r="E464" s="4" t="s">
        <v>2947</v>
      </c>
      <c r="F464" s="18" t="str">
        <f>INDEX(Articles!$1:$1048576,MATCH(E464,Articles!D:D,0),5)</f>
        <v>CH. Ø30 8 BTTES KAMURO</v>
      </c>
      <c r="G464" s="18" t="str">
        <f>INDEX(Articles!$1:$1048576,MATCH(E464,Articles!D:D,0),8)</f>
        <v>CHANDELLE</v>
      </c>
      <c r="H464" s="18" t="str">
        <f>INDEX(Articles!$1:$1048576,MATCH(E464,Articles!D:D,0),9)</f>
        <v>BOMBETTE</v>
      </c>
      <c r="I464" s="8">
        <f>INDEX(Articles!$1:$1048576,MATCH(E464,Articles!D:D,0),10)</f>
        <v>30</v>
      </c>
      <c r="J464" s="18" t="str">
        <f>INDEX(Articles!$1:$1048576,MATCH(E464,Articles!D:D,0),11)</f>
        <v>PLEUREUR</v>
      </c>
      <c r="K464" s="18" t="str">
        <f>INDEX(Articles!$1:$1048576,MATCH(E464,Articles!D:D,0),12)</f>
        <v>KAMURO</v>
      </c>
      <c r="L464" s="8" t="str">
        <f>INDEX(Articles!$1:$1048576,MATCH(E464,Articles!D:D,0),13)</f>
        <v>EU</v>
      </c>
      <c r="M464" s="8" t="str">
        <f>INDEX(Articles!$1:$1048576,MATCH(E464,Articles!D:D,0),14)</f>
        <v>F4</v>
      </c>
      <c r="N464" s="8" t="str">
        <f>INDEX(Articles!$1:$1048576,MATCH(E464,Articles!D:D,0),15)</f>
        <v>1.4G</v>
      </c>
      <c r="O464" s="8" t="str">
        <f>INDEX(Articles!$1:$1048576,MATCH(E464,Articles!D:D,0),16)</f>
        <v>0163-F4-2293</v>
      </c>
      <c r="P464" s="8">
        <f>INDEX(Articles!$1:$1048576,MATCH(E464,Articles!D:D,0),17)*1000</f>
        <v>235</v>
      </c>
      <c r="Q464" s="8" t="str">
        <f>INDEX(Articles!$1:$1048576,MATCH(E464,Articles!D:D,0),18)</f>
        <v>30</v>
      </c>
      <c r="R464" s="8">
        <f>INDEX(Articles!$1:$1048576,MATCH(E464,Articles!D:D,0),19)</f>
        <v>30</v>
      </c>
      <c r="S464" s="2" t="str">
        <f>IF(INDEX('Unités CA'!$1:$1048576,MATCH(E464,'Unités CA'!D:D,0),5)=0,"",INDEX('Unités CA'!$1:$1048576,MATCH(E464,'Unités CA'!D:D,0),5))</f>
        <v>0030/CA</v>
      </c>
      <c r="T464" s="2" t="str">
        <f>IF(INDEX('Unités BTE'!$1:$1048576,MATCH(E464,'Unités CA'!D:D,0),5)=0,"",INDEX('Unités BTE'!$1:$1048576,MATCH(E464,'Unités CA'!D:D,0),5))</f>
        <v/>
      </c>
      <c r="U464" s="7">
        <f>IFERROR(INDEX('Prix PRO CA'!$1:$1048576,MATCH(E464,'Prix PRO CA'!D:D,0),10),"")</f>
        <v>793.8</v>
      </c>
      <c r="V464" s="7" t="str">
        <f>IFERROR(INDEX('Prix PRO CA'!$1:$1048576,MATCH(E464,'Prix PRO BTE'!D:D,0),10),"")</f>
        <v/>
      </c>
      <c r="W464" s="7">
        <f>+IFERROR(INDEX('Prix PRO PCS'!$1:$1048576,MATCH(E464,'Prix PRO PCS'!D:D,0),10),"")</f>
        <v>32.36</v>
      </c>
      <c r="X464" s="148" t="str">
        <f t="shared" si="34"/>
        <v>Oui</v>
      </c>
      <c r="Y464" s="24">
        <f>IFERROR(INDEX(LigneAchat!$1:$1048576,MATCH(E464,LigneAchat!D:D,0),5),"")</f>
        <v>44301</v>
      </c>
      <c r="Z464" s="22">
        <f>INDEX(Articles!$1:$1048576,MATCH(E464,Articles!D:D,0),21)</f>
        <v>22</v>
      </c>
      <c r="AA464" s="22">
        <f t="shared" ref="AA464:AA498" si="37">+Z464-AB464</f>
        <v>22</v>
      </c>
      <c r="AB464" s="22">
        <f>+INDEX(Articles!$1:$1048576,MATCH(E464,Articles!D:D,0),23)</f>
        <v>0</v>
      </c>
    </row>
    <row r="465" spans="2:28" ht="15.75">
      <c r="B465" s="8" t="str">
        <f>INDEX(Articles!$1:$1048576,MATCH(E465,Articles!D:D,0),6)</f>
        <v>1</v>
      </c>
      <c r="C465" s="8" t="str">
        <f>INDEX(Articles!$1:$1048576,MATCH(E465,Articles!D:D,0),7)</f>
        <v/>
      </c>
      <c r="D465" s="28" t="str">
        <f>HYPERLINK(INDEX(Articles!$1:$1048576,MATCH(E465,Articles!D:D,0),24),"Lien")</f>
        <v>Lien</v>
      </c>
      <c r="E465" s="4" t="s">
        <v>2951</v>
      </c>
      <c r="F465" s="18" t="str">
        <f>INDEX(Articles!$1:$1048576,MATCH(E465,Articles!D:D,0),5)</f>
        <v>CH. Ø30 10 COMÈTES KAMURO</v>
      </c>
      <c r="G465" s="18" t="str">
        <f>INDEX(Articles!$1:$1048576,MATCH(E465,Articles!D:D,0),8)</f>
        <v>CHANDELLE</v>
      </c>
      <c r="H465" s="18" t="str">
        <f>INDEX(Articles!$1:$1048576,MATCH(E465,Articles!D:D,0),9)</f>
        <v>COMETE</v>
      </c>
      <c r="I465" s="8">
        <f>INDEX(Articles!$1:$1048576,MATCH(E465,Articles!D:D,0),10)</f>
        <v>30</v>
      </c>
      <c r="J465" s="18" t="str">
        <f>INDEX(Articles!$1:$1048576,MATCH(E465,Articles!D:D,0),11)</f>
        <v>PLEUREUR</v>
      </c>
      <c r="K465" s="18" t="str">
        <f>INDEX(Articles!$1:$1048576,MATCH(E465,Articles!D:D,0),12)</f>
        <v>KAMURO</v>
      </c>
      <c r="L465" s="8" t="str">
        <f>INDEX(Articles!$1:$1048576,MATCH(E465,Articles!D:D,0),13)</f>
        <v>EU</v>
      </c>
      <c r="M465" s="8" t="str">
        <f>INDEX(Articles!$1:$1048576,MATCH(E465,Articles!D:D,0),14)</f>
        <v>F4</v>
      </c>
      <c r="N465" s="8" t="str">
        <f>INDEX(Articles!$1:$1048576,MATCH(E465,Articles!D:D,0),15)</f>
        <v>1.4G</v>
      </c>
      <c r="O465" s="8" t="str">
        <f>INDEX(Articles!$1:$1048576,MATCH(E465,Articles!D:D,0),16)</f>
        <v>0163-F4-1227</v>
      </c>
      <c r="P465" s="8">
        <f>INDEX(Articles!$1:$1048576,MATCH(E465,Articles!D:D,0),17)*1000</f>
        <v>243</v>
      </c>
      <c r="Q465" s="8" t="str">
        <f>INDEX(Articles!$1:$1048576,MATCH(E465,Articles!D:D,0),18)</f>
        <v>36</v>
      </c>
      <c r="R465" s="8">
        <f>INDEX(Articles!$1:$1048576,MATCH(E465,Articles!D:D,0),19)</f>
        <v>30</v>
      </c>
      <c r="S465" s="2" t="str">
        <f>IF(INDEX('Unités CA'!$1:$1048576,MATCH(E465,'Unités CA'!D:D,0),5)=0,"",INDEX('Unités CA'!$1:$1048576,MATCH(E465,'Unités CA'!D:D,0),5))</f>
        <v>0030/CA</v>
      </c>
      <c r="T465" s="2" t="str">
        <f>IF(INDEX('Unités BTE'!$1:$1048576,MATCH(E465,'Unités CA'!D:D,0),5)=0,"",INDEX('Unités BTE'!$1:$1048576,MATCH(E465,'Unités CA'!D:D,0),5))</f>
        <v/>
      </c>
      <c r="U465" s="7">
        <f>IFERROR(INDEX('Prix PRO CA'!$1:$1048576,MATCH(E465,'Prix PRO CA'!D:D,0),10),"")</f>
        <v>563.61</v>
      </c>
      <c r="V465" s="7" t="str">
        <f>IFERROR(INDEX('Prix PRO CA'!$1:$1048576,MATCH(E465,'Prix PRO BTE'!D:D,0),10),"")</f>
        <v/>
      </c>
      <c r="W465" s="7">
        <f>+IFERROR(INDEX('Prix PRO PCS'!$1:$1048576,MATCH(E465,'Prix PRO PCS'!D:D,0),10),"")</f>
        <v>22.96</v>
      </c>
      <c r="X465" s="148" t="str">
        <f t="shared" si="34"/>
        <v>Oui</v>
      </c>
      <c r="Y465" s="24">
        <f>IFERROR(INDEX(LigneAchat!$1:$1048576,MATCH(E465,LigneAchat!D:D,0),5),"")</f>
        <v>44301</v>
      </c>
      <c r="Z465" s="22">
        <f>INDEX(Articles!$1:$1048576,MATCH(E465,Articles!D:D,0),21)</f>
        <v>15</v>
      </c>
      <c r="AA465" s="22">
        <f t="shared" si="37"/>
        <v>15</v>
      </c>
      <c r="AB465" s="22">
        <f>+INDEX(Articles!$1:$1048576,MATCH(E465,Articles!D:D,0),23)</f>
        <v>0</v>
      </c>
    </row>
    <row r="466" spans="2:28" ht="15.75">
      <c r="B466" s="8" t="str">
        <f>INDEX(Articles!$1:$1048576,MATCH(E466,Articles!D:D,0),6)</f>
        <v>1</v>
      </c>
      <c r="C466" s="8" t="str">
        <f>INDEX(Articles!$1:$1048576,MATCH(E466,Articles!D:D,0),7)</f>
        <v/>
      </c>
      <c r="D466" s="28" t="str">
        <f>HYPERLINK(INDEX(Articles!$1:$1048576,MATCH(E466,Articles!D:D,0),24),"Lien")</f>
        <v>Lien</v>
      </c>
      <c r="E466" s="3" t="s">
        <v>2903</v>
      </c>
      <c r="F466" s="18" t="str">
        <f>INDEX(Articles!$1:$1048576,MATCH(E466,Articles!D:D,0),5)</f>
        <v>CH. Ø30 10 COMÈTES ASSORTIES</v>
      </c>
      <c r="G466" s="18" t="str">
        <f>INDEX(Articles!$1:$1048576,MATCH(E466,Articles!D:D,0),8)</f>
        <v>CHANDELLE</v>
      </c>
      <c r="H466" s="18" t="str">
        <f>INDEX(Articles!$1:$1048576,MATCH(E466,Articles!D:D,0),9)</f>
        <v>COMETE</v>
      </c>
      <c r="I466" s="8">
        <f>INDEX(Articles!$1:$1048576,MATCH(E466,Articles!D:D,0),10)</f>
        <v>30</v>
      </c>
      <c r="J466" s="18" t="str">
        <f>INDEX(Articles!$1:$1048576,MATCH(E466,Articles!D:D,0),11)</f>
        <v>COMETE</v>
      </c>
      <c r="K466" s="18" t="str">
        <f>INDEX(Articles!$1:$1048576,MATCH(E466,Articles!D:D,0),12)</f>
        <v>ASSORTI</v>
      </c>
      <c r="L466" s="8" t="str">
        <f>INDEX(Articles!$1:$1048576,MATCH(E466,Articles!D:D,0),13)</f>
        <v>EU</v>
      </c>
      <c r="M466" s="8" t="str">
        <f>INDEX(Articles!$1:$1048576,MATCH(E466,Articles!D:D,0),14)</f>
        <v>F4</v>
      </c>
      <c r="N466" s="8" t="str">
        <f>INDEX(Articles!$1:$1048576,MATCH(E466,Articles!D:D,0),15)</f>
        <v>1.4G</v>
      </c>
      <c r="O466" s="8" t="str">
        <f>INDEX(Articles!$1:$1048576,MATCH(E466,Articles!D:D,0),16)</f>
        <v>0589-F4-0044</v>
      </c>
      <c r="P466" s="8">
        <f>INDEX(Articles!$1:$1048576,MATCH(E466,Articles!D:D,0),17)*1000</f>
        <v>207</v>
      </c>
      <c r="Q466" s="8" t="str">
        <f>INDEX(Articles!$1:$1048576,MATCH(E466,Articles!D:D,0),18)</f>
        <v>45</v>
      </c>
      <c r="R466" s="8">
        <f>INDEX(Articles!$1:$1048576,MATCH(E466,Articles!D:D,0),19)</f>
        <v>30</v>
      </c>
      <c r="S466" s="2" t="str">
        <f>IF(INDEX('Unités CA'!$1:$1048576,MATCH(E466,'Unités CA'!D:D,0),5)=0,"",INDEX('Unités CA'!$1:$1048576,MATCH(E466,'Unités CA'!D:D,0),5))</f>
        <v>0036/CA</v>
      </c>
      <c r="T466" s="2" t="str">
        <f>IF(INDEX('Unités BTE'!$1:$1048576,MATCH(E466,'Unités CA'!D:D,0),5)=0,"",INDEX('Unités BTE'!$1:$1048576,MATCH(E466,'Unités CA'!D:D,0),5))</f>
        <v/>
      </c>
      <c r="U466" s="7">
        <f>IFERROR(INDEX('Prix PRO CA'!$1:$1048576,MATCH(E466,'Prix PRO CA'!D:D,0),10),"")</f>
        <v>565.79999999999995</v>
      </c>
      <c r="V466" s="7" t="str">
        <f>IFERROR(INDEX('Prix PRO CA'!$1:$1048576,MATCH(E466,'Prix PRO BTE'!D:D,0),10),"")</f>
        <v/>
      </c>
      <c r="W466" s="7">
        <f>+IFERROR(INDEX('Prix PRO PCS'!$1:$1048576,MATCH(E466,'Prix PRO PCS'!D:D,0),10),"")</f>
        <v>19.21</v>
      </c>
      <c r="X466" s="148" t="str">
        <f t="shared" si="34"/>
        <v>Non</v>
      </c>
      <c r="Y466" s="24">
        <f>IFERROR(INDEX(LigneAchat!$1:$1048576,MATCH(E466,LigneAchat!D:D,0),5),"")</f>
        <v>44301</v>
      </c>
      <c r="Z466" s="22">
        <f>INDEX(Articles!$1:$1048576,MATCH(E466,Articles!D:D,0),21)</f>
        <v>0</v>
      </c>
      <c r="AA466" s="22">
        <f t="shared" si="37"/>
        <v>0</v>
      </c>
      <c r="AB466" s="22">
        <f>+INDEX(Articles!$1:$1048576,MATCH(E466,Articles!D:D,0),23)</f>
        <v>0</v>
      </c>
    </row>
    <row r="467" spans="2:28" ht="15.75">
      <c r="B467" s="8" t="str">
        <f>INDEX(Articles!$1:$1048576,MATCH(E467,Articles!D:D,0),6)</f>
        <v>1</v>
      </c>
      <c r="C467" s="8" t="str">
        <f>INDEX(Articles!$1:$1048576,MATCH(E467,Articles!D:D,0),7)</f>
        <v/>
      </c>
      <c r="D467" s="28" t="str">
        <f>HYPERLINK(INDEX(Articles!$1:$1048576,MATCH(E467,Articles!D:D,0),24),"Lien")</f>
        <v>Lien</v>
      </c>
      <c r="E467" s="3" t="s">
        <v>2906</v>
      </c>
      <c r="F467" s="18" t="str">
        <f>INDEX(Articles!$1:$1048576,MATCH(E467,Articles!D:D,0),5)</f>
        <v>CH. Ø30 10 COMÈTES ROUGES TRAÎNÉE ARGENT</v>
      </c>
      <c r="G467" s="18" t="str">
        <f>INDEX(Articles!$1:$1048576,MATCH(E467,Articles!D:D,0),8)</f>
        <v>CHANDELLE</v>
      </c>
      <c r="H467" s="18" t="str">
        <f>INDEX(Articles!$1:$1048576,MATCH(E467,Articles!D:D,0),9)</f>
        <v>COMETE</v>
      </c>
      <c r="I467" s="8">
        <f>INDEX(Articles!$1:$1048576,MATCH(E467,Articles!D:D,0),10)</f>
        <v>30</v>
      </c>
      <c r="J467" s="18" t="str">
        <f>INDEX(Articles!$1:$1048576,MATCH(E467,Articles!D:D,0),11)</f>
        <v>COMETE</v>
      </c>
      <c r="K467" s="18" t="str">
        <f>INDEX(Articles!$1:$1048576,MATCH(E467,Articles!D:D,0),12)</f>
        <v>ROUGE</v>
      </c>
      <c r="L467" s="8" t="str">
        <f>INDEX(Articles!$1:$1048576,MATCH(E467,Articles!D:D,0),13)</f>
        <v>EU</v>
      </c>
      <c r="M467" s="8" t="str">
        <f>INDEX(Articles!$1:$1048576,MATCH(E467,Articles!D:D,0),14)</f>
        <v>F4</v>
      </c>
      <c r="N467" s="8" t="str">
        <f>INDEX(Articles!$1:$1048576,MATCH(E467,Articles!D:D,0),15)</f>
        <v>1.4G</v>
      </c>
      <c r="O467" s="8" t="str">
        <f>INDEX(Articles!$1:$1048576,MATCH(E467,Articles!D:D,0),16)</f>
        <v>0589-F4-0044</v>
      </c>
      <c r="P467" s="8">
        <f>INDEX(Articles!$1:$1048576,MATCH(E467,Articles!D:D,0),17)*1000</f>
        <v>207</v>
      </c>
      <c r="Q467" s="8" t="str">
        <f>INDEX(Articles!$1:$1048576,MATCH(E467,Articles!D:D,0),18)</f>
        <v>45</v>
      </c>
      <c r="R467" s="8">
        <f>INDEX(Articles!$1:$1048576,MATCH(E467,Articles!D:D,0),19)</f>
        <v>30</v>
      </c>
      <c r="S467" s="2" t="str">
        <f>IF(INDEX('Unités CA'!$1:$1048576,MATCH(E467,'Unités CA'!D:D,0),5)=0,"",INDEX('Unités CA'!$1:$1048576,MATCH(E467,'Unités CA'!D:D,0),5))</f>
        <v>0036/CA</v>
      </c>
      <c r="T467" s="2" t="str">
        <f>IF(INDEX('Unités BTE'!$1:$1048576,MATCH(E467,'Unités CA'!D:D,0),5)=0,"",INDEX('Unités BTE'!$1:$1048576,MATCH(E467,'Unités CA'!D:D,0),5))</f>
        <v/>
      </c>
      <c r="U467" s="7">
        <f>IFERROR(INDEX('Prix PRO CA'!$1:$1048576,MATCH(E467,'Prix PRO CA'!D:D,0),10),"")</f>
        <v>565.79999999999995</v>
      </c>
      <c r="V467" s="7" t="str">
        <f>IFERROR(INDEX('Prix PRO CA'!$1:$1048576,MATCH(E467,'Prix PRO BTE'!D:D,0),10),"")</f>
        <v/>
      </c>
      <c r="W467" s="7">
        <f>+IFERROR(INDEX('Prix PRO PCS'!$1:$1048576,MATCH(E467,'Prix PRO PCS'!D:D,0),10),"")</f>
        <v>19.21</v>
      </c>
      <c r="X467" s="148" t="str">
        <f t="shared" si="34"/>
        <v>Non</v>
      </c>
      <c r="Y467" s="24">
        <f>IFERROR(INDEX(LigneAchat!$1:$1048576,MATCH(E467,LigneAchat!D:D,0),5),"")</f>
        <v>44301</v>
      </c>
      <c r="Z467" s="22">
        <f>INDEX(Articles!$1:$1048576,MATCH(E467,Articles!D:D,0),21)</f>
        <v>0</v>
      </c>
      <c r="AA467" s="22">
        <f t="shared" si="37"/>
        <v>0</v>
      </c>
      <c r="AB467" s="22">
        <f>+INDEX(Articles!$1:$1048576,MATCH(E467,Articles!D:D,0),23)</f>
        <v>0</v>
      </c>
    </row>
    <row r="468" spans="2:28" ht="15.75">
      <c r="B468" s="8" t="str">
        <f>INDEX(Articles!$1:$1048576,MATCH(E468,Articles!D:D,0),6)</f>
        <v>1</v>
      </c>
      <c r="C468" s="8" t="str">
        <f>INDEX(Articles!$1:$1048576,MATCH(E468,Articles!D:D,0),7)</f>
        <v/>
      </c>
      <c r="D468" s="28" t="str">
        <f>HYPERLINK(INDEX(Articles!$1:$1048576,MATCH(E468,Articles!D:D,0),24),"Lien")</f>
        <v>Lien</v>
      </c>
      <c r="E468" s="3" t="s">
        <v>2915</v>
      </c>
      <c r="F468" s="18" t="str">
        <f>INDEX(Articles!$1:$1048576,MATCH(E468,Articles!D:D,0),5)</f>
        <v>CH. Ø30 10 COMÈTES VIOLETTES TRAÎNÉE ARGENT</v>
      </c>
      <c r="G468" s="18" t="str">
        <f>INDEX(Articles!$1:$1048576,MATCH(E468,Articles!D:D,0),8)</f>
        <v>CHANDELLE</v>
      </c>
      <c r="H468" s="18" t="str">
        <f>INDEX(Articles!$1:$1048576,MATCH(E468,Articles!D:D,0),9)</f>
        <v>COMETE</v>
      </c>
      <c r="I468" s="8">
        <f>INDEX(Articles!$1:$1048576,MATCH(E468,Articles!D:D,0),10)</f>
        <v>30</v>
      </c>
      <c r="J468" s="18" t="str">
        <f>INDEX(Articles!$1:$1048576,MATCH(E468,Articles!D:D,0),11)</f>
        <v>COMETE</v>
      </c>
      <c r="K468" s="18" t="str">
        <f>INDEX(Articles!$1:$1048576,MATCH(E468,Articles!D:D,0),12)</f>
        <v>VIOLET</v>
      </c>
      <c r="L468" s="8" t="str">
        <f>INDEX(Articles!$1:$1048576,MATCH(E468,Articles!D:D,0),13)</f>
        <v>EU</v>
      </c>
      <c r="M468" s="8" t="str">
        <f>INDEX(Articles!$1:$1048576,MATCH(E468,Articles!D:D,0),14)</f>
        <v>F4</v>
      </c>
      <c r="N468" s="8" t="str">
        <f>INDEX(Articles!$1:$1048576,MATCH(E468,Articles!D:D,0),15)</f>
        <v>1.4G</v>
      </c>
      <c r="O468" s="8" t="str">
        <f>INDEX(Articles!$1:$1048576,MATCH(E468,Articles!D:D,0),16)</f>
        <v>0589-F4-0044</v>
      </c>
      <c r="P468" s="8">
        <f>INDEX(Articles!$1:$1048576,MATCH(E468,Articles!D:D,0),17)*1000</f>
        <v>207</v>
      </c>
      <c r="Q468" s="8" t="str">
        <f>INDEX(Articles!$1:$1048576,MATCH(E468,Articles!D:D,0),18)</f>
        <v>45</v>
      </c>
      <c r="R468" s="8">
        <f>INDEX(Articles!$1:$1048576,MATCH(E468,Articles!D:D,0),19)</f>
        <v>30</v>
      </c>
      <c r="S468" s="2" t="str">
        <f>IF(INDEX('Unités CA'!$1:$1048576,MATCH(E468,'Unités CA'!D:D,0),5)=0,"",INDEX('Unités CA'!$1:$1048576,MATCH(E468,'Unités CA'!D:D,0),5))</f>
        <v>0036/CA</v>
      </c>
      <c r="T468" s="2" t="str">
        <f>IF(INDEX('Unités BTE'!$1:$1048576,MATCH(E468,'Unités CA'!D:D,0),5)=0,"",INDEX('Unités BTE'!$1:$1048576,MATCH(E468,'Unités CA'!D:D,0),5))</f>
        <v/>
      </c>
      <c r="U468" s="7">
        <f>IFERROR(INDEX('Prix PRO CA'!$1:$1048576,MATCH(E468,'Prix PRO CA'!D:D,0),10),"")</f>
        <v>565.79999999999995</v>
      </c>
      <c r="V468" s="7" t="str">
        <f>IFERROR(INDEX('Prix PRO CA'!$1:$1048576,MATCH(E468,'Prix PRO BTE'!D:D,0),10),"")</f>
        <v/>
      </c>
      <c r="W468" s="7">
        <f>+IFERROR(INDEX('Prix PRO PCS'!$1:$1048576,MATCH(E468,'Prix PRO PCS'!D:D,0),10),"")</f>
        <v>19.21</v>
      </c>
      <c r="X468" s="148" t="str">
        <f t="shared" si="34"/>
        <v>Oui</v>
      </c>
      <c r="Y468" s="24">
        <f>IFERROR(INDEX(LigneAchat!$1:$1048576,MATCH(E468,LigneAchat!D:D,0),5),"")</f>
        <v>44301</v>
      </c>
      <c r="Z468" s="22">
        <f>INDEX(Articles!$1:$1048576,MATCH(E468,Articles!D:D,0),21)</f>
        <v>22</v>
      </c>
      <c r="AA468" s="22">
        <f t="shared" si="37"/>
        <v>22</v>
      </c>
      <c r="AB468" s="22">
        <f>+INDEX(Articles!$1:$1048576,MATCH(E468,Articles!D:D,0),23)</f>
        <v>0</v>
      </c>
    </row>
    <row r="469" spans="2:28" ht="15.75">
      <c r="B469" s="8" t="str">
        <f>INDEX(Articles!$1:$1048576,MATCH(E469,Articles!D:D,0),6)</f>
        <v>1</v>
      </c>
      <c r="C469" s="8" t="str">
        <f>INDEX(Articles!$1:$1048576,MATCH(E469,Articles!D:D,0),7)</f>
        <v/>
      </c>
      <c r="D469" s="28" t="str">
        <f>HYPERLINK(INDEX(Articles!$1:$1048576,MATCH(E469,Articles!D:D,0),24),"Lien")</f>
        <v>Lien</v>
      </c>
      <c r="E469" s="3" t="s">
        <v>2909</v>
      </c>
      <c r="F469" s="18" t="str">
        <f>INDEX(Articles!$1:$1048576,MATCH(E469,Articles!D:D,0),5)</f>
        <v>CH. Ø30 10 COMÈTES SCINTILLANT OR</v>
      </c>
      <c r="G469" s="18" t="str">
        <f>INDEX(Articles!$1:$1048576,MATCH(E469,Articles!D:D,0),8)</f>
        <v>CHANDELLE</v>
      </c>
      <c r="H469" s="18" t="str">
        <f>INDEX(Articles!$1:$1048576,MATCH(E469,Articles!D:D,0),9)</f>
        <v>COMETE</v>
      </c>
      <c r="I469" s="8">
        <f>INDEX(Articles!$1:$1048576,MATCH(E469,Articles!D:D,0),10)</f>
        <v>30</v>
      </c>
      <c r="J469" s="18" t="str">
        <f>INDEX(Articles!$1:$1048576,MATCH(E469,Articles!D:D,0),11)</f>
        <v>CLIGNO</v>
      </c>
      <c r="K469" s="18" t="str">
        <f>INDEX(Articles!$1:$1048576,MATCH(E469,Articles!D:D,0),12)</f>
        <v>OR</v>
      </c>
      <c r="L469" s="8" t="str">
        <f>INDEX(Articles!$1:$1048576,MATCH(E469,Articles!D:D,0),13)</f>
        <v>EU</v>
      </c>
      <c r="M469" s="8" t="str">
        <f>INDEX(Articles!$1:$1048576,MATCH(E469,Articles!D:D,0),14)</f>
        <v>F4</v>
      </c>
      <c r="N469" s="8" t="str">
        <f>INDEX(Articles!$1:$1048576,MATCH(E469,Articles!D:D,0),15)</f>
        <v>1.4G</v>
      </c>
      <c r="O469" s="8" t="str">
        <f>INDEX(Articles!$1:$1048576,MATCH(E469,Articles!D:D,0),16)</f>
        <v>0589-F4-0044</v>
      </c>
      <c r="P469" s="8">
        <f>INDEX(Articles!$1:$1048576,MATCH(E469,Articles!D:D,0),17)*1000</f>
        <v>244</v>
      </c>
      <c r="Q469" s="8" t="str">
        <f>INDEX(Articles!$1:$1048576,MATCH(E469,Articles!D:D,0),18)</f>
        <v>45</v>
      </c>
      <c r="R469" s="8">
        <f>INDEX(Articles!$1:$1048576,MATCH(E469,Articles!D:D,0),19)</f>
        <v>30</v>
      </c>
      <c r="S469" s="2" t="str">
        <f>IF(INDEX('Unités CA'!$1:$1048576,MATCH(E469,'Unités CA'!D:D,0),5)=0,"",INDEX('Unités CA'!$1:$1048576,MATCH(E469,'Unités CA'!D:D,0),5))</f>
        <v>0036/CA</v>
      </c>
      <c r="T469" s="2" t="str">
        <f>IF(INDEX('Unités BTE'!$1:$1048576,MATCH(E469,'Unités CA'!D:D,0),5)=0,"",INDEX('Unités BTE'!$1:$1048576,MATCH(E469,'Unités CA'!D:D,0),5))</f>
        <v/>
      </c>
      <c r="U469" s="7">
        <f>IFERROR(INDEX('Prix PRO CA'!$1:$1048576,MATCH(E469,'Prix PRO CA'!D:D,0),10),"")</f>
        <v>565.79999999999995</v>
      </c>
      <c r="V469" s="7" t="str">
        <f>IFERROR(INDEX('Prix PRO CA'!$1:$1048576,MATCH(E469,'Prix PRO BTE'!D:D,0),10),"")</f>
        <v/>
      </c>
      <c r="W469" s="7">
        <f>+IFERROR(INDEX('Prix PRO PCS'!$1:$1048576,MATCH(E469,'Prix PRO PCS'!D:D,0),10),"")</f>
        <v>19.21</v>
      </c>
      <c r="X469" s="148" t="str">
        <f t="shared" si="34"/>
        <v>Non</v>
      </c>
      <c r="Y469" s="24">
        <f>IFERROR(INDEX(LigneAchat!$1:$1048576,MATCH(E469,LigneAchat!D:D,0),5),"")</f>
        <v>44301</v>
      </c>
      <c r="Z469" s="22">
        <f>INDEX(Articles!$1:$1048576,MATCH(E469,Articles!D:D,0),21)</f>
        <v>0</v>
      </c>
      <c r="AA469" s="22">
        <f t="shared" si="37"/>
        <v>0</v>
      </c>
      <c r="AB469" s="22">
        <f>+INDEX(Articles!$1:$1048576,MATCH(E469,Articles!D:D,0),23)</f>
        <v>0</v>
      </c>
    </row>
    <row r="470" spans="2:28" ht="15.75">
      <c r="B470" s="8" t="str">
        <f>INDEX(Articles!$1:$1048576,MATCH(E470,Articles!D:D,0),6)</f>
        <v>1</v>
      </c>
      <c r="C470" s="8" t="str">
        <f>INDEX(Articles!$1:$1048576,MATCH(E470,Articles!D:D,0),7)</f>
        <v/>
      </c>
      <c r="D470" s="28" t="str">
        <f>HYPERLINK(INDEX(Articles!$1:$1048576,MATCH(E470,Articles!D:D,0),24),"Lien")</f>
        <v>Lien</v>
      </c>
      <c r="E470" s="3" t="s">
        <v>3679</v>
      </c>
      <c r="F470" s="18" t="str">
        <f>INDEX(Articles!$1:$1048576,MATCH(E470,Articles!D:D,0),5)</f>
        <v>CH. Ø30  8 COMÈTES BLEU À BLANC À ROUGE</v>
      </c>
      <c r="G470" s="18" t="str">
        <f>INDEX(Articles!$1:$1048576,MATCH(E470,Articles!D:D,0),8)</f>
        <v>CHANDELLE</v>
      </c>
      <c r="H470" s="18" t="str">
        <f>INDEX(Articles!$1:$1048576,MATCH(E470,Articles!D:D,0),9)</f>
        <v>COMETE</v>
      </c>
      <c r="I470" s="8">
        <f>INDEX(Articles!$1:$1048576,MATCH(E470,Articles!D:D,0),10)</f>
        <v>30</v>
      </c>
      <c r="J470" s="18" t="str">
        <f>INDEX(Articles!$1:$1048576,MATCH(E470,Articles!D:D,0),11)</f>
        <v>COMETE</v>
      </c>
      <c r="K470" s="18" t="str">
        <f>INDEX(Articles!$1:$1048576,MATCH(E470,Articles!D:D,0),12)</f>
        <v>TRICOLORE</v>
      </c>
      <c r="L470" s="8" t="str">
        <f>INDEX(Articles!$1:$1048576,MATCH(E470,Articles!D:D,0),13)</f>
        <v>EU</v>
      </c>
      <c r="M470" s="8" t="str">
        <f>INDEX(Articles!$1:$1048576,MATCH(E470,Articles!D:D,0),14)</f>
        <v>F4</v>
      </c>
      <c r="N470" s="8" t="str">
        <f>INDEX(Articles!$1:$1048576,MATCH(E470,Articles!D:D,0),15)</f>
        <v>1.3G</v>
      </c>
      <c r="O470" s="8" t="str">
        <f>INDEX(Articles!$1:$1048576,MATCH(E470,Articles!D:D,0),16)</f>
        <v>1008-F4-692246598</v>
      </c>
      <c r="P470" s="8">
        <f>INDEX(Articles!$1:$1048576,MATCH(E470,Articles!D:D,0),17)*1000</f>
        <v>210</v>
      </c>
      <c r="Q470" s="8" t="str">
        <f>INDEX(Articles!$1:$1048576,MATCH(E470,Articles!D:D,0),18)</f>
        <v>25</v>
      </c>
      <c r="R470" s="8">
        <f>INDEX(Articles!$1:$1048576,MATCH(E470,Articles!D:D,0),19)</f>
        <v>30</v>
      </c>
      <c r="S470" s="2" t="str">
        <f>IF(INDEX('Unités CA'!$1:$1048576,MATCH(E470,'Unités CA'!D:D,0),5)=0,"",INDEX('Unités CA'!$1:$1048576,MATCH(E470,'Unités CA'!D:D,0),5))</f>
        <v>0030/CA</v>
      </c>
      <c r="T470" s="2" t="str">
        <f>IF(INDEX('Unités BTE'!$1:$1048576,MATCH(E470,'Unités CA'!D:D,0),5)=0,"",INDEX('Unités BTE'!$1:$1048576,MATCH(E470,'Unités CA'!D:D,0),5))</f>
        <v/>
      </c>
      <c r="U470" s="7" t="str">
        <f>IFERROR(INDEX('Prix PRO CA'!$1:$1048576,MATCH(E470,'Prix PRO CA'!D:D,0),10),"")</f>
        <v/>
      </c>
      <c r="V470" s="7" t="str">
        <f>IFERROR(INDEX('Prix PRO CA'!$1:$1048576,MATCH(E470,'Prix PRO BTE'!D:D,0),10),"")</f>
        <v/>
      </c>
      <c r="W470" s="7">
        <f>+IFERROR(INDEX('Prix PRO PCS'!$1:$1048576,MATCH(E470,'Prix PRO PCS'!D:D,0),10),"")</f>
        <v>21.43</v>
      </c>
      <c r="X470" s="148" t="str">
        <f t="shared" si="34"/>
        <v>Inf à 10</v>
      </c>
      <c r="Y470" s="24" t="str">
        <f>IFERROR(INDEX(LigneAchat!$1:$1048576,MATCH(E470,LigneAchat!D:D,0),5),"")</f>
        <v/>
      </c>
      <c r="Z470" s="22">
        <f>INDEX(Articles!$1:$1048576,MATCH(E470,Articles!D:D,0),21)</f>
        <v>107</v>
      </c>
      <c r="AA470" s="22">
        <f t="shared" si="37"/>
        <v>2</v>
      </c>
      <c r="AB470" s="22">
        <f>+INDEX(Articles!$1:$1048576,MATCH(E470,Articles!D:D,0),23)</f>
        <v>105</v>
      </c>
    </row>
    <row r="471" spans="2:28" ht="15.75">
      <c r="B471" s="8" t="str">
        <f>INDEX(Articles!$1:$1048576,MATCH(E471,Articles!D:D,0),6)</f>
        <v>1</v>
      </c>
      <c r="C471" s="8" t="str">
        <f>INDEX(Articles!$1:$1048576,MATCH(E471,Articles!D:D,0),7)</f>
        <v/>
      </c>
      <c r="D471" s="28" t="str">
        <f>HYPERLINK(INDEX(Articles!$1:$1048576,MATCH(E471,Articles!D:D,0),24),"Lien")</f>
        <v>Lien</v>
      </c>
      <c r="E471" s="3" t="s">
        <v>3678</v>
      </c>
      <c r="F471" s="18" t="str">
        <f>INDEX(Articles!$1:$1048576,MATCH(E471,Articles!D:D,0),5)</f>
        <v>CH. Ø30  8 COMÈTES BLEU À ORANGE</v>
      </c>
      <c r="G471" s="18" t="str">
        <f>INDEX(Articles!$1:$1048576,MATCH(E471,Articles!D:D,0),8)</f>
        <v>CHANDELLE</v>
      </c>
      <c r="H471" s="18" t="str">
        <f>INDEX(Articles!$1:$1048576,MATCH(E471,Articles!D:D,0),9)</f>
        <v>COMETE</v>
      </c>
      <c r="I471" s="8">
        <f>INDEX(Articles!$1:$1048576,MATCH(E471,Articles!D:D,0),10)</f>
        <v>30</v>
      </c>
      <c r="J471" s="18" t="str">
        <f>INDEX(Articles!$1:$1048576,MATCH(E471,Articles!D:D,0),11)</f>
        <v>CHANGEMENT</v>
      </c>
      <c r="K471" s="18" t="str">
        <f>INDEX(Articles!$1:$1048576,MATCH(E471,Articles!D:D,0),12)</f>
        <v>BLEU</v>
      </c>
      <c r="L471" s="8" t="str">
        <f>INDEX(Articles!$1:$1048576,MATCH(E471,Articles!D:D,0),13)</f>
        <v>EU</v>
      </c>
      <c r="M471" s="8" t="str">
        <f>INDEX(Articles!$1:$1048576,MATCH(E471,Articles!D:D,0),14)</f>
        <v>F4</v>
      </c>
      <c r="N471" s="8" t="str">
        <f>INDEX(Articles!$1:$1048576,MATCH(E471,Articles!D:D,0),15)</f>
        <v>1.3G</v>
      </c>
      <c r="O471" s="8" t="str">
        <f>INDEX(Articles!$1:$1048576,MATCH(E471,Articles!D:D,0),16)</f>
        <v>1008-F4-692246598</v>
      </c>
      <c r="P471" s="8">
        <f>INDEX(Articles!$1:$1048576,MATCH(E471,Articles!D:D,0),17)*1000</f>
        <v>210</v>
      </c>
      <c r="Q471" s="8" t="str">
        <f>INDEX(Articles!$1:$1048576,MATCH(E471,Articles!D:D,0),18)</f>
        <v>25</v>
      </c>
      <c r="R471" s="8">
        <f>INDEX(Articles!$1:$1048576,MATCH(E471,Articles!D:D,0),19)</f>
        <v>30</v>
      </c>
      <c r="S471" s="2" t="str">
        <f>IF(INDEX('Unités CA'!$1:$1048576,MATCH(E471,'Unités CA'!D:D,0),5)=0,"",INDEX('Unités CA'!$1:$1048576,MATCH(E471,'Unités CA'!D:D,0),5))</f>
        <v>0030/CA</v>
      </c>
      <c r="T471" s="2" t="str">
        <f>IF(INDEX('Unités BTE'!$1:$1048576,MATCH(E471,'Unités CA'!D:D,0),5)=0,"",INDEX('Unités BTE'!$1:$1048576,MATCH(E471,'Unités CA'!D:D,0),5))</f>
        <v/>
      </c>
      <c r="U471" s="7" t="str">
        <f>IFERROR(INDEX('Prix PRO CA'!$1:$1048576,MATCH(E471,'Prix PRO CA'!D:D,0),10),"")</f>
        <v/>
      </c>
      <c r="V471" s="7" t="str">
        <f>IFERROR(INDEX('Prix PRO CA'!$1:$1048576,MATCH(E471,'Prix PRO BTE'!D:D,0),10),"")</f>
        <v/>
      </c>
      <c r="W471" s="7">
        <f>+IFERROR(INDEX('Prix PRO PCS'!$1:$1048576,MATCH(E471,'Prix PRO PCS'!D:D,0),10),"")</f>
        <v>21.43</v>
      </c>
      <c r="X471" s="148" t="str">
        <f t="shared" si="34"/>
        <v>Oui</v>
      </c>
      <c r="Y471" s="24" t="str">
        <f>IFERROR(INDEX(LigneAchat!$1:$1048576,MATCH(E471,LigneAchat!D:D,0),5),"")</f>
        <v/>
      </c>
      <c r="Z471" s="22">
        <f>INDEX(Articles!$1:$1048576,MATCH(E471,Articles!D:D,0),21)</f>
        <v>207</v>
      </c>
      <c r="AA471" s="22">
        <f t="shared" si="37"/>
        <v>207</v>
      </c>
      <c r="AB471" s="22">
        <f>+INDEX(Articles!$1:$1048576,MATCH(E471,Articles!D:D,0),23)</f>
        <v>0</v>
      </c>
    </row>
    <row r="472" spans="2:28" ht="15.75">
      <c r="B472" s="8" t="str">
        <f>INDEX(Articles!$1:$1048576,MATCH(E472,Articles!D:D,0),6)</f>
        <v>1</v>
      </c>
      <c r="C472" s="8" t="str">
        <f>INDEX(Articles!$1:$1048576,MATCH(E472,Articles!D:D,0),7)</f>
        <v/>
      </c>
      <c r="D472" s="28" t="str">
        <f>HYPERLINK(INDEX(Articles!$1:$1048576,MATCH(E472,Articles!D:D,0),24),"Lien")</f>
        <v>Lien</v>
      </c>
      <c r="E472" s="4" t="s">
        <v>3148</v>
      </c>
      <c r="F472" s="18" t="str">
        <f>INDEX(Articles!$1:$1048576,MATCH(E472,Articles!D:D,0),5)</f>
        <v>CH. Ø30 10 PAF KAMURO</v>
      </c>
      <c r="G472" s="18" t="str">
        <f>INDEX(Articles!$1:$1048576,MATCH(E472,Articles!D:D,0),8)</f>
        <v>CHANDELLE</v>
      </c>
      <c r="H472" s="18" t="str">
        <f>INDEX(Articles!$1:$1048576,MATCH(E472,Articles!D:D,0),9)</f>
        <v>POT A FEU</v>
      </c>
      <c r="I472" s="8">
        <f>INDEX(Articles!$1:$1048576,MATCH(E472,Articles!D:D,0),10)</f>
        <v>30</v>
      </c>
      <c r="J472" s="18" t="str">
        <f>INDEX(Articles!$1:$1048576,MATCH(E472,Articles!D:D,0),11)</f>
        <v>PLEUREUR</v>
      </c>
      <c r="K472" s="18" t="str">
        <f>INDEX(Articles!$1:$1048576,MATCH(E472,Articles!D:D,0),12)</f>
        <v>KAMURO</v>
      </c>
      <c r="L472" s="8" t="str">
        <f>INDEX(Articles!$1:$1048576,MATCH(E472,Articles!D:D,0),13)</f>
        <v>EU</v>
      </c>
      <c r="M472" s="8" t="str">
        <f>INDEX(Articles!$1:$1048576,MATCH(E472,Articles!D:D,0),14)</f>
        <v>F4</v>
      </c>
      <c r="N472" s="8" t="str">
        <f>INDEX(Articles!$1:$1048576,MATCH(E472,Articles!D:D,0),15)</f>
        <v>1.4G</v>
      </c>
      <c r="O472" s="8" t="str">
        <f>INDEX(Articles!$1:$1048576,MATCH(E472,Articles!D:D,0),16)</f>
        <v>0163-F4-2292</v>
      </c>
      <c r="P472" s="8">
        <f>INDEX(Articles!$1:$1048576,MATCH(E472,Articles!D:D,0),17)*1000</f>
        <v>253</v>
      </c>
      <c r="Q472" s="8" t="str">
        <f>INDEX(Articles!$1:$1048576,MATCH(E472,Articles!D:D,0),18)</f>
        <v>36</v>
      </c>
      <c r="R472" s="8">
        <f>INDEX(Articles!$1:$1048576,MATCH(E472,Articles!D:D,0),19)</f>
        <v>30</v>
      </c>
      <c r="S472" s="2" t="str">
        <f>IF(INDEX('Unités CA'!$1:$1048576,MATCH(E472,'Unités CA'!D:D,0),5)=0,"",INDEX('Unités CA'!$1:$1048576,MATCH(E472,'Unités CA'!D:D,0),5))</f>
        <v>0030/CA</v>
      </c>
      <c r="T472" s="2" t="str">
        <f>IF(INDEX('Unités BTE'!$1:$1048576,MATCH(E472,'Unités CA'!D:D,0),5)=0,"",INDEX('Unités BTE'!$1:$1048576,MATCH(E472,'Unités CA'!D:D,0),5))</f>
        <v/>
      </c>
      <c r="U472" s="7">
        <f>IFERROR(INDEX('Prix PRO CA'!$1:$1048576,MATCH(E472,'Prix PRO CA'!D:D,0),10),"")</f>
        <v>497.27</v>
      </c>
      <c r="V472" s="7" t="str">
        <f>IFERROR(INDEX('Prix PRO CA'!$1:$1048576,MATCH(E472,'Prix PRO BTE'!D:D,0),10),"")</f>
        <v/>
      </c>
      <c r="W472" s="7">
        <f>+IFERROR(INDEX('Prix PRO PCS'!$1:$1048576,MATCH(E472,'Prix PRO PCS'!D:D,0),10),"")</f>
        <v>20.27</v>
      </c>
      <c r="X472" s="148" t="str">
        <f t="shared" si="34"/>
        <v>Inf à 10</v>
      </c>
      <c r="Y472" s="24">
        <f>IFERROR(INDEX(LigneAchat!$1:$1048576,MATCH(E472,LigneAchat!D:D,0),5),"")</f>
        <v>44301</v>
      </c>
      <c r="Z472" s="22">
        <f>INDEX(Articles!$1:$1048576,MATCH(E472,Articles!D:D,0),21)</f>
        <v>31</v>
      </c>
      <c r="AA472" s="22">
        <f t="shared" si="37"/>
        <v>1</v>
      </c>
      <c r="AB472" s="22">
        <f>+INDEX(Articles!$1:$1048576,MATCH(E472,Articles!D:D,0),23)</f>
        <v>30</v>
      </c>
    </row>
    <row r="473" spans="2:28" s="87" customFormat="1" ht="33" customHeight="1">
      <c r="B473" s="2" t="str">
        <f>INDEX(Articles!$1:$1048576,MATCH(E473,Articles!D:D,0),6)</f>
        <v>1</v>
      </c>
      <c r="C473" s="2" t="str">
        <f>INDEX(Articles!$1:$1048576,MATCH(E473,Articles!D:D,0),7)</f>
        <v/>
      </c>
      <c r="D473" s="88" t="str">
        <f>HYPERLINK(INDEX(Articles!$1:$1048576,MATCH(E473,Articles!D:D,0),24),"Lien")</f>
        <v>Lien</v>
      </c>
      <c r="E473" s="92" t="s">
        <v>2821</v>
      </c>
      <c r="F473" s="9" t="str">
        <f>INDEX(Articles!$1:$1048576,MATCH(E473,Articles!D:D,0),5)</f>
        <v>CH. Ø30 8 BTTES BLEUES + TC BLEU</v>
      </c>
      <c r="G473" s="9" t="str">
        <f>INDEX(Articles!$1:$1048576,MATCH(E473,Articles!D:D,0),8)</f>
        <v>CHANDELLE</v>
      </c>
      <c r="H473" s="9" t="str">
        <f>INDEX(Articles!$1:$1048576,MATCH(E473,Articles!D:D,0),9)</f>
        <v>BOMBETTE</v>
      </c>
      <c r="I473" s="2">
        <f>INDEX(Articles!$1:$1048576,MATCH(E473,Articles!D:D,0),10)</f>
        <v>30</v>
      </c>
      <c r="J473" s="9" t="str">
        <f>INDEX(Articles!$1:$1048576,MATCH(E473,Articles!D:D,0),11)</f>
        <v>PIVOINE</v>
      </c>
      <c r="K473" s="9" t="str">
        <f>INDEX(Articles!$1:$1048576,MATCH(E473,Articles!D:D,0),12)</f>
        <v>BLEU</v>
      </c>
      <c r="L473" s="2" t="str">
        <f>INDEX(Articles!$1:$1048576,MATCH(E473,Articles!D:D,0),13)</f>
        <v>CN</v>
      </c>
      <c r="M473" s="2" t="str">
        <f>INDEX(Articles!$1:$1048576,MATCH(E473,Articles!D:D,0),14)</f>
        <v>F3</v>
      </c>
      <c r="N473" s="2" t="str">
        <f>INDEX(Articles!$1:$1048576,MATCH(E473,Articles!D:D,0),15)</f>
        <v>1.4G</v>
      </c>
      <c r="O473" s="2" t="str">
        <f>INDEX(Articles!$1:$1048576,MATCH(E473,Articles!D:D,0),16)</f>
        <v>1008-F3-69242597</v>
      </c>
      <c r="P473" s="2">
        <f>INDEX(Articles!$1:$1048576,MATCH(E473,Articles!D:D,0),17)*1000</f>
        <v>106</v>
      </c>
      <c r="Q473" s="2" t="str">
        <f>INDEX(Articles!$1:$1048576,MATCH(E473,Articles!D:D,0),18)</f>
        <v>30</v>
      </c>
      <c r="R473" s="2">
        <f>INDEX(Articles!$1:$1048576,MATCH(E473,Articles!D:D,0),19)</f>
        <v>25</v>
      </c>
      <c r="S473" s="2" t="str">
        <f>IF(INDEX('Unités CA'!$1:$1048576,MATCH(E473,'Unités CA'!D:D,0),5)=0,"",INDEX('Unités CA'!$1:$1048576,MATCH(E473,'Unités CA'!D:D,0),5))</f>
        <v>0025/CA</v>
      </c>
      <c r="T473" s="2" t="str">
        <f>IF(INDEX('Unités BTE'!$1:$1048576,MATCH(E473,'Unités CA'!D:D,0),5)=0,"",INDEX('Unités BTE'!$1:$1048576,MATCH(E473,'Unités CA'!D:D,0),5))</f>
        <v/>
      </c>
      <c r="U473" s="87">
        <f>IFERROR(INDEX('Prix PRO CA'!$1:$1048576,MATCH(E473,'Prix PRO CA'!D:D,0),10),"")</f>
        <v>276.24</v>
      </c>
      <c r="V473" s="87" t="str">
        <f>IFERROR(INDEX('Prix PRO CA'!$1:$1048576,MATCH(E473,'Prix PRO BTE'!D:D,0),10),"")</f>
        <v/>
      </c>
      <c r="W473" s="87">
        <f>+IFERROR(INDEX('Prix PRO PCS'!$1:$1048576,MATCH(E473,'Prix PRO PCS'!D:D,0),10),"")</f>
        <v>13.52</v>
      </c>
      <c r="X473" s="148" t="str">
        <f t="shared" si="34"/>
        <v>Oui</v>
      </c>
      <c r="Y473" s="89" t="str">
        <f>IFERROR(INDEX(LigneAchat!$1:$1048576,MATCH(E473,LigneAchat!D:D,0),5),"")</f>
        <v/>
      </c>
      <c r="Z473" s="90">
        <f>INDEX(Articles!$1:$1048576,MATCH(E473,Articles!D:D,0),21)</f>
        <v>564</v>
      </c>
      <c r="AA473" s="90">
        <f t="shared" si="37"/>
        <v>359</v>
      </c>
      <c r="AB473" s="90">
        <f>+INDEX(Articles!$1:$1048576,MATCH(E473,Articles!D:D,0),23)</f>
        <v>205</v>
      </c>
    </row>
    <row r="474" spans="2:28" ht="15.75">
      <c r="B474" s="8" t="str">
        <f>INDEX(Articles!$1:$1048576,MATCH(E474,Articles!D:D,0),6)</f>
        <v>1</v>
      </c>
      <c r="C474" s="8" t="str">
        <f>INDEX(Articles!$1:$1048576,MATCH(E474,Articles!D:D,0),7)</f>
        <v/>
      </c>
      <c r="D474" s="28" t="str">
        <f>HYPERLINK(INDEX(Articles!$1:$1048576,MATCH(E474,Articles!D:D,0),24),"Lien")</f>
        <v>Lien</v>
      </c>
      <c r="E474" s="3" t="s">
        <v>2824</v>
      </c>
      <c r="F474" s="18" t="str">
        <f>INDEX(Articles!$1:$1048576,MATCH(E474,Articles!D:D,0),5)</f>
        <v>CH. Ø30 8 BTTES VERTES + TC VERT</v>
      </c>
      <c r="G474" s="18" t="str">
        <f>INDEX(Articles!$1:$1048576,MATCH(E474,Articles!D:D,0),8)</f>
        <v>CHANDELLE</v>
      </c>
      <c r="H474" s="18" t="str">
        <f>INDEX(Articles!$1:$1048576,MATCH(E474,Articles!D:D,0),9)</f>
        <v>BOMBETTE</v>
      </c>
      <c r="I474" s="8">
        <f>INDEX(Articles!$1:$1048576,MATCH(E474,Articles!D:D,0),10)</f>
        <v>30</v>
      </c>
      <c r="J474" s="18" t="str">
        <f>INDEX(Articles!$1:$1048576,MATCH(E474,Articles!D:D,0),11)</f>
        <v>PIVOINE</v>
      </c>
      <c r="K474" s="18" t="str">
        <f>INDEX(Articles!$1:$1048576,MATCH(E474,Articles!D:D,0),12)</f>
        <v>VERT</v>
      </c>
      <c r="L474" s="8" t="str">
        <f>INDEX(Articles!$1:$1048576,MATCH(E474,Articles!D:D,0),13)</f>
        <v>CN</v>
      </c>
      <c r="M474" s="8" t="str">
        <f>INDEX(Articles!$1:$1048576,MATCH(E474,Articles!D:D,0),14)</f>
        <v>F3</v>
      </c>
      <c r="N474" s="8" t="str">
        <f>INDEX(Articles!$1:$1048576,MATCH(E474,Articles!D:D,0),15)</f>
        <v>1.4G</v>
      </c>
      <c r="O474" s="8" t="str">
        <f>INDEX(Articles!$1:$1048576,MATCH(E474,Articles!D:D,0),16)</f>
        <v>1008-F3-69242597</v>
      </c>
      <c r="P474" s="8">
        <f>INDEX(Articles!$1:$1048576,MATCH(E474,Articles!D:D,0),17)*1000</f>
        <v>106</v>
      </c>
      <c r="Q474" s="8" t="str">
        <f>INDEX(Articles!$1:$1048576,MATCH(E474,Articles!D:D,0),18)</f>
        <v>30</v>
      </c>
      <c r="R474" s="8">
        <f>INDEX(Articles!$1:$1048576,MATCH(E474,Articles!D:D,0),19)</f>
        <v>25</v>
      </c>
      <c r="S474" s="2" t="str">
        <f>IF(INDEX('Unités CA'!$1:$1048576,MATCH(E474,'Unités CA'!D:D,0),5)=0,"",INDEX('Unités CA'!$1:$1048576,MATCH(E474,'Unités CA'!D:D,0),5))</f>
        <v>0025/CA</v>
      </c>
      <c r="T474" s="2" t="str">
        <f>IF(INDEX('Unités BTE'!$1:$1048576,MATCH(E474,'Unités CA'!D:D,0),5)=0,"",INDEX('Unités BTE'!$1:$1048576,MATCH(E474,'Unités CA'!D:D,0),5))</f>
        <v/>
      </c>
      <c r="U474" s="7">
        <f>IFERROR(INDEX('Prix PRO CA'!$1:$1048576,MATCH(E474,'Prix PRO CA'!D:D,0),10),"")</f>
        <v>276.24</v>
      </c>
      <c r="V474" s="7" t="str">
        <f>IFERROR(INDEX('Prix PRO CA'!$1:$1048576,MATCH(E474,'Prix PRO BTE'!D:D,0),10),"")</f>
        <v/>
      </c>
      <c r="W474" s="7">
        <f>+IFERROR(INDEX('Prix PRO PCS'!$1:$1048576,MATCH(E474,'Prix PRO PCS'!D:D,0),10),"")</f>
        <v>13.52</v>
      </c>
      <c r="X474" s="148" t="str">
        <f t="shared" si="34"/>
        <v>Oui</v>
      </c>
      <c r="Y474" s="24" t="str">
        <f>IFERROR(INDEX(LigneAchat!$1:$1048576,MATCH(E474,LigneAchat!D:D,0),5),"")</f>
        <v/>
      </c>
      <c r="Z474" s="22">
        <f>INDEX(Articles!$1:$1048576,MATCH(E474,Articles!D:D,0),21)</f>
        <v>888</v>
      </c>
      <c r="AA474" s="22">
        <f t="shared" si="37"/>
        <v>878</v>
      </c>
      <c r="AB474" s="22">
        <f>+INDEX(Articles!$1:$1048576,MATCH(E474,Articles!D:D,0),23)</f>
        <v>10</v>
      </c>
    </row>
    <row r="475" spans="2:28" ht="15.75">
      <c r="B475" s="8" t="str">
        <f>INDEX(Articles!$1:$1048576,MATCH(E475,Articles!D:D,0),6)</f>
        <v>1</v>
      </c>
      <c r="C475" s="8" t="str">
        <f>INDEX(Articles!$1:$1048576,MATCH(E475,Articles!D:D,0),7)</f>
        <v/>
      </c>
      <c r="D475" s="28" t="str">
        <f>HYPERLINK(INDEX(Articles!$1:$1048576,MATCH(E475,Articles!D:D,0),24),"Lien")</f>
        <v>Lien</v>
      </c>
      <c r="E475" s="3" t="s">
        <v>2827</v>
      </c>
      <c r="F475" s="18" t="str">
        <f>INDEX(Articles!$1:$1048576,MATCH(E475,Articles!D:D,0),5)</f>
        <v>CH. Ø30 8 BTTES ROUGES + TC ROUGE</v>
      </c>
      <c r="G475" s="18" t="str">
        <f>INDEX(Articles!$1:$1048576,MATCH(E475,Articles!D:D,0),8)</f>
        <v>CHANDELLE</v>
      </c>
      <c r="H475" s="18" t="str">
        <f>INDEX(Articles!$1:$1048576,MATCH(E475,Articles!D:D,0),9)</f>
        <v>BOMBETTE</v>
      </c>
      <c r="I475" s="8">
        <f>INDEX(Articles!$1:$1048576,MATCH(E475,Articles!D:D,0),10)</f>
        <v>30</v>
      </c>
      <c r="J475" s="18" t="str">
        <f>INDEX(Articles!$1:$1048576,MATCH(E475,Articles!D:D,0),11)</f>
        <v>PIVOINE</v>
      </c>
      <c r="K475" s="18" t="str">
        <f>INDEX(Articles!$1:$1048576,MATCH(E475,Articles!D:D,0),12)</f>
        <v>ROUGE</v>
      </c>
      <c r="L475" s="8" t="str">
        <f>INDEX(Articles!$1:$1048576,MATCH(E475,Articles!D:D,0),13)</f>
        <v>CN</v>
      </c>
      <c r="M475" s="8" t="str">
        <f>INDEX(Articles!$1:$1048576,MATCH(E475,Articles!D:D,0),14)</f>
        <v>F3</v>
      </c>
      <c r="N475" s="8" t="str">
        <f>INDEX(Articles!$1:$1048576,MATCH(E475,Articles!D:D,0),15)</f>
        <v>1.4G</v>
      </c>
      <c r="O475" s="8" t="str">
        <f>INDEX(Articles!$1:$1048576,MATCH(E475,Articles!D:D,0),16)</f>
        <v>1008-F3-69242597</v>
      </c>
      <c r="P475" s="8">
        <f>INDEX(Articles!$1:$1048576,MATCH(E475,Articles!D:D,0),17)*1000</f>
        <v>106</v>
      </c>
      <c r="Q475" s="8" t="str">
        <f>INDEX(Articles!$1:$1048576,MATCH(E475,Articles!D:D,0),18)</f>
        <v>30</v>
      </c>
      <c r="R475" s="8">
        <f>INDEX(Articles!$1:$1048576,MATCH(E475,Articles!D:D,0),19)</f>
        <v>25</v>
      </c>
      <c r="S475" s="2" t="str">
        <f>IF(INDEX('Unités CA'!$1:$1048576,MATCH(E475,'Unités CA'!D:D,0),5)=0,"",INDEX('Unités CA'!$1:$1048576,MATCH(E475,'Unités CA'!D:D,0),5))</f>
        <v>0025/CA</v>
      </c>
      <c r="T475" s="2" t="str">
        <f>IF(INDEX('Unités BTE'!$1:$1048576,MATCH(E475,'Unités CA'!D:D,0),5)=0,"",INDEX('Unités BTE'!$1:$1048576,MATCH(E475,'Unités CA'!D:D,0),5))</f>
        <v/>
      </c>
      <c r="U475" s="7">
        <f>IFERROR(INDEX('Prix PRO CA'!$1:$1048576,MATCH(E475,'Prix PRO CA'!D:D,0),10),"")</f>
        <v>276.24</v>
      </c>
      <c r="V475" s="7" t="str">
        <f>IFERROR(INDEX('Prix PRO CA'!$1:$1048576,MATCH(E475,'Prix PRO BTE'!D:D,0),10),"")</f>
        <v/>
      </c>
      <c r="W475" s="7">
        <f>+IFERROR(INDEX('Prix PRO PCS'!$1:$1048576,MATCH(E475,'Prix PRO PCS'!D:D,0),10),"")</f>
        <v>13.52</v>
      </c>
      <c r="X475" s="148" t="str">
        <f t="shared" si="34"/>
        <v>Oui</v>
      </c>
      <c r="Y475" s="24" t="str">
        <f>IFERROR(INDEX(LigneAchat!$1:$1048576,MATCH(E475,LigneAchat!D:D,0),5),"")</f>
        <v/>
      </c>
      <c r="Z475" s="22">
        <f>INDEX(Articles!$1:$1048576,MATCH(E475,Articles!D:D,0),21)</f>
        <v>740</v>
      </c>
      <c r="AA475" s="22">
        <f t="shared" si="37"/>
        <v>650</v>
      </c>
      <c r="AB475" s="22">
        <f>+INDEX(Articles!$1:$1048576,MATCH(E475,Articles!D:D,0),23)</f>
        <v>90</v>
      </c>
    </row>
    <row r="476" spans="2:28" ht="15.75">
      <c r="B476" s="8" t="str">
        <f>INDEX(Articles!$1:$1048576,MATCH(E476,Articles!D:D,0),6)</f>
        <v>1</v>
      </c>
      <c r="C476" s="8" t="str">
        <f>INDEX(Articles!$1:$1048576,MATCH(E476,Articles!D:D,0),7)</f>
        <v/>
      </c>
      <c r="D476" s="28" t="str">
        <f>HYPERLINK(INDEX(Articles!$1:$1048576,MATCH(E476,Articles!D:D,0),24),"Lien")</f>
        <v>Lien</v>
      </c>
      <c r="E476" s="3" t="s">
        <v>2833</v>
      </c>
      <c r="F476" s="18" t="str">
        <f>INDEX(Articles!$1:$1048576,MATCH(E476,Articles!D:D,0),5)</f>
        <v>CH. Ø30 8 BTTES MULTICOLORES + TC ARGENT</v>
      </c>
      <c r="G476" s="18" t="str">
        <f>INDEX(Articles!$1:$1048576,MATCH(E476,Articles!D:D,0),8)</f>
        <v>CHANDELLE</v>
      </c>
      <c r="H476" s="18" t="str">
        <f>INDEX(Articles!$1:$1048576,MATCH(E476,Articles!D:D,0),9)</f>
        <v>BOMBETTE</v>
      </c>
      <c r="I476" s="8">
        <f>INDEX(Articles!$1:$1048576,MATCH(E476,Articles!D:D,0),10)</f>
        <v>30</v>
      </c>
      <c r="J476" s="18" t="str">
        <f>INDEX(Articles!$1:$1048576,MATCH(E476,Articles!D:D,0),11)</f>
        <v>PIVOINE</v>
      </c>
      <c r="K476" s="18" t="str">
        <f>INDEX(Articles!$1:$1048576,MATCH(E476,Articles!D:D,0),12)</f>
        <v>MULTICOLORE</v>
      </c>
      <c r="L476" s="8" t="str">
        <f>INDEX(Articles!$1:$1048576,MATCH(E476,Articles!D:D,0),13)</f>
        <v>CN</v>
      </c>
      <c r="M476" s="8" t="str">
        <f>INDEX(Articles!$1:$1048576,MATCH(E476,Articles!D:D,0),14)</f>
        <v>F3</v>
      </c>
      <c r="N476" s="8" t="str">
        <f>INDEX(Articles!$1:$1048576,MATCH(E476,Articles!D:D,0),15)</f>
        <v>1.4G</v>
      </c>
      <c r="O476" s="8" t="str">
        <f>INDEX(Articles!$1:$1048576,MATCH(E476,Articles!D:D,0),16)</f>
        <v>1008-F3-69242597</v>
      </c>
      <c r="P476" s="8">
        <f>INDEX(Articles!$1:$1048576,MATCH(E476,Articles!D:D,0),17)*1000</f>
        <v>106</v>
      </c>
      <c r="Q476" s="8" t="str">
        <f>INDEX(Articles!$1:$1048576,MATCH(E476,Articles!D:D,0),18)</f>
        <v>30</v>
      </c>
      <c r="R476" s="8">
        <f>INDEX(Articles!$1:$1048576,MATCH(E476,Articles!D:D,0),19)</f>
        <v>25</v>
      </c>
      <c r="S476" s="2" t="str">
        <f>IF(INDEX('Unités CA'!$1:$1048576,MATCH(E476,'Unités CA'!D:D,0),5)=0,"",INDEX('Unités CA'!$1:$1048576,MATCH(E476,'Unités CA'!D:D,0),5))</f>
        <v>0025/CA</v>
      </c>
      <c r="T476" s="2" t="str">
        <f>IF(INDEX('Unités BTE'!$1:$1048576,MATCH(E476,'Unités CA'!D:D,0),5)=0,"",INDEX('Unités BTE'!$1:$1048576,MATCH(E476,'Unités CA'!D:D,0),5))</f>
        <v/>
      </c>
      <c r="U476" s="7">
        <f>IFERROR(INDEX('Prix PRO CA'!$1:$1048576,MATCH(E476,'Prix PRO CA'!D:D,0),10),"")</f>
        <v>276.24</v>
      </c>
      <c r="V476" s="7" t="str">
        <f>IFERROR(INDEX('Prix PRO CA'!$1:$1048576,MATCH(E476,'Prix PRO BTE'!D:D,0),10),"")</f>
        <v/>
      </c>
      <c r="W476" s="7">
        <f>+IFERROR(INDEX('Prix PRO PCS'!$1:$1048576,MATCH(E476,'Prix PRO PCS'!D:D,0),10),"")</f>
        <v>13.52</v>
      </c>
      <c r="X476" s="148" t="str">
        <f t="shared" si="34"/>
        <v>Oui</v>
      </c>
      <c r="Y476" s="24" t="str">
        <f>IFERROR(INDEX(LigneAchat!$1:$1048576,MATCH(E476,LigneAchat!D:D,0),5),"")</f>
        <v/>
      </c>
      <c r="Z476" s="22">
        <f>INDEX(Articles!$1:$1048576,MATCH(E476,Articles!D:D,0),21)</f>
        <v>897</v>
      </c>
      <c r="AA476" s="22">
        <f t="shared" si="37"/>
        <v>477</v>
      </c>
      <c r="AB476" s="22">
        <f>+INDEX(Articles!$1:$1048576,MATCH(E476,Articles!D:D,0),23)</f>
        <v>420</v>
      </c>
    </row>
    <row r="477" spans="2:28" ht="15.75">
      <c r="B477" s="8" t="str">
        <f>INDEX(Articles!$1:$1048576,MATCH(E477,Articles!D:D,0),6)</f>
        <v>1</v>
      </c>
      <c r="C477" s="8" t="str">
        <f>INDEX(Articles!$1:$1048576,MATCH(E477,Articles!D:D,0),7)</f>
        <v/>
      </c>
      <c r="D477" s="28" t="str">
        <f>HYPERLINK(INDEX(Articles!$1:$1048576,MATCH(E477,Articles!D:D,0),24),"Lien")</f>
        <v>Lien</v>
      </c>
      <c r="E477" s="3" t="s">
        <v>2836</v>
      </c>
      <c r="F477" s="18" t="str">
        <f>INDEX(Articles!$1:$1048576,MATCH(E477,Articles!D:D,0),5)</f>
        <v>CH. Ø30 8 BTTES BLANCHES + TC ARGENT</v>
      </c>
      <c r="G477" s="18" t="str">
        <f>INDEX(Articles!$1:$1048576,MATCH(E477,Articles!D:D,0),8)</f>
        <v>CHANDELLE</v>
      </c>
      <c r="H477" s="18" t="str">
        <f>INDEX(Articles!$1:$1048576,MATCH(E477,Articles!D:D,0),9)</f>
        <v>BOMBETTE</v>
      </c>
      <c r="I477" s="8">
        <f>INDEX(Articles!$1:$1048576,MATCH(E477,Articles!D:D,0),10)</f>
        <v>30</v>
      </c>
      <c r="J477" s="18" t="str">
        <f>INDEX(Articles!$1:$1048576,MATCH(E477,Articles!D:D,0),11)</f>
        <v>PIVOINE</v>
      </c>
      <c r="K477" s="18" t="str">
        <f>INDEX(Articles!$1:$1048576,MATCH(E477,Articles!D:D,0),12)</f>
        <v>BLANC</v>
      </c>
      <c r="L477" s="8" t="str">
        <f>INDEX(Articles!$1:$1048576,MATCH(E477,Articles!D:D,0),13)</f>
        <v>CN</v>
      </c>
      <c r="M477" s="8" t="str">
        <f>INDEX(Articles!$1:$1048576,MATCH(E477,Articles!D:D,0),14)</f>
        <v>F3</v>
      </c>
      <c r="N477" s="8" t="str">
        <f>INDEX(Articles!$1:$1048576,MATCH(E477,Articles!D:D,0),15)</f>
        <v>1.4G</v>
      </c>
      <c r="O477" s="8" t="str">
        <f>INDEX(Articles!$1:$1048576,MATCH(E477,Articles!D:D,0),16)</f>
        <v>1008-F3-69242597</v>
      </c>
      <c r="P477" s="8">
        <f>INDEX(Articles!$1:$1048576,MATCH(E477,Articles!D:D,0),17)*1000</f>
        <v>106</v>
      </c>
      <c r="Q477" s="8" t="str">
        <f>INDEX(Articles!$1:$1048576,MATCH(E477,Articles!D:D,0),18)</f>
        <v>30</v>
      </c>
      <c r="R477" s="8">
        <f>INDEX(Articles!$1:$1048576,MATCH(E477,Articles!D:D,0),19)</f>
        <v>25</v>
      </c>
      <c r="S477" s="2" t="str">
        <f>IF(INDEX('Unités CA'!$1:$1048576,MATCH(E477,'Unités CA'!D:D,0),5)=0,"",INDEX('Unités CA'!$1:$1048576,MATCH(E477,'Unités CA'!D:D,0),5))</f>
        <v>0025/CA</v>
      </c>
      <c r="T477" s="2" t="str">
        <f>IF(INDEX('Unités BTE'!$1:$1048576,MATCH(E477,'Unités CA'!D:D,0),5)=0,"",INDEX('Unités BTE'!$1:$1048576,MATCH(E477,'Unités CA'!D:D,0),5))</f>
        <v/>
      </c>
      <c r="U477" s="7">
        <f>IFERROR(INDEX('Prix PRO CA'!$1:$1048576,MATCH(E477,'Prix PRO CA'!D:D,0),10),"")</f>
        <v>276.24</v>
      </c>
      <c r="V477" s="7" t="str">
        <f>IFERROR(INDEX('Prix PRO CA'!$1:$1048576,MATCH(E477,'Prix PRO BTE'!D:D,0),10),"")</f>
        <v/>
      </c>
      <c r="W477" s="7">
        <f>+IFERROR(INDEX('Prix PRO PCS'!$1:$1048576,MATCH(E477,'Prix PRO PCS'!D:D,0),10),"")</f>
        <v>13.52</v>
      </c>
      <c r="X477" s="148" t="str">
        <f t="shared" si="34"/>
        <v>Oui</v>
      </c>
      <c r="Y477" s="24" t="str">
        <f>IFERROR(INDEX(LigneAchat!$1:$1048576,MATCH(E477,LigneAchat!D:D,0),5),"")</f>
        <v/>
      </c>
      <c r="Z477" s="22">
        <f>INDEX(Articles!$1:$1048576,MATCH(E477,Articles!D:D,0),21)</f>
        <v>178</v>
      </c>
      <c r="AA477" s="22">
        <f t="shared" si="37"/>
        <v>178</v>
      </c>
      <c r="AB477" s="22">
        <f>+INDEX(Articles!$1:$1048576,MATCH(E477,Articles!D:D,0),23)</f>
        <v>0</v>
      </c>
    </row>
    <row r="478" spans="2:28" ht="15.75">
      <c r="B478" s="8" t="str">
        <f>INDEX(Articles!$1:$1048576,MATCH(E478,Articles!D:D,0),6)</f>
        <v>1</v>
      </c>
      <c r="C478" s="8" t="str">
        <f>INDEX(Articles!$1:$1048576,MATCH(E478,Articles!D:D,0),7)</f>
        <v/>
      </c>
      <c r="D478" s="28" t="str">
        <f>HYPERLINK(INDEX(Articles!$1:$1048576,MATCH(E478,Articles!D:D,0),24),"Lien")</f>
        <v>Lien</v>
      </c>
      <c r="E478" s="3" t="s">
        <v>2839</v>
      </c>
      <c r="F478" s="18" t="str">
        <f>INDEX(Articles!$1:$1048576,MATCH(E478,Articles!D:D,0),5)</f>
        <v>CH. Ø30 8 BTTES VIOLETTES + TC VIOLET</v>
      </c>
      <c r="G478" s="18" t="str">
        <f>INDEX(Articles!$1:$1048576,MATCH(E478,Articles!D:D,0),8)</f>
        <v>CHANDELLE</v>
      </c>
      <c r="H478" s="18" t="str">
        <f>INDEX(Articles!$1:$1048576,MATCH(E478,Articles!D:D,0),9)</f>
        <v>BOMBETTE</v>
      </c>
      <c r="I478" s="8">
        <f>INDEX(Articles!$1:$1048576,MATCH(E478,Articles!D:D,0),10)</f>
        <v>30</v>
      </c>
      <c r="J478" s="18" t="str">
        <f>INDEX(Articles!$1:$1048576,MATCH(E478,Articles!D:D,0),11)</f>
        <v>PIVOINE</v>
      </c>
      <c r="K478" s="18" t="str">
        <f>INDEX(Articles!$1:$1048576,MATCH(E478,Articles!D:D,0),12)</f>
        <v>VIOLET</v>
      </c>
      <c r="L478" s="8" t="str">
        <f>INDEX(Articles!$1:$1048576,MATCH(E478,Articles!D:D,0),13)</f>
        <v>CN</v>
      </c>
      <c r="M478" s="8" t="str">
        <f>INDEX(Articles!$1:$1048576,MATCH(E478,Articles!D:D,0),14)</f>
        <v>F3</v>
      </c>
      <c r="N478" s="8" t="str">
        <f>INDEX(Articles!$1:$1048576,MATCH(E478,Articles!D:D,0),15)</f>
        <v>1.4G</v>
      </c>
      <c r="O478" s="8" t="str">
        <f>INDEX(Articles!$1:$1048576,MATCH(E478,Articles!D:D,0),16)</f>
        <v>1008-F3-69242597</v>
      </c>
      <c r="P478" s="8">
        <f>INDEX(Articles!$1:$1048576,MATCH(E478,Articles!D:D,0),17)*1000</f>
        <v>106</v>
      </c>
      <c r="Q478" s="8" t="str">
        <f>INDEX(Articles!$1:$1048576,MATCH(E478,Articles!D:D,0),18)</f>
        <v>30</v>
      </c>
      <c r="R478" s="8">
        <f>INDEX(Articles!$1:$1048576,MATCH(E478,Articles!D:D,0),19)</f>
        <v>25</v>
      </c>
      <c r="S478" s="2" t="str">
        <f>IF(INDEX('Unités CA'!$1:$1048576,MATCH(E478,'Unités CA'!D:D,0),5)=0,"",INDEX('Unités CA'!$1:$1048576,MATCH(E478,'Unités CA'!D:D,0),5))</f>
        <v>0025/CA</v>
      </c>
      <c r="T478" s="2" t="str">
        <f>IF(INDEX('Unités BTE'!$1:$1048576,MATCH(E478,'Unités CA'!D:D,0),5)=0,"",INDEX('Unités BTE'!$1:$1048576,MATCH(E478,'Unités CA'!D:D,0),5))</f>
        <v/>
      </c>
      <c r="U478" s="7">
        <f>IFERROR(INDEX('Prix PRO CA'!$1:$1048576,MATCH(E478,'Prix PRO CA'!D:D,0),10),"")</f>
        <v>276.24</v>
      </c>
      <c r="V478" s="7" t="str">
        <f>IFERROR(INDEX('Prix PRO CA'!$1:$1048576,MATCH(E478,'Prix PRO BTE'!D:D,0),10),"")</f>
        <v/>
      </c>
      <c r="W478" s="7">
        <f>+IFERROR(INDEX('Prix PRO PCS'!$1:$1048576,MATCH(E478,'Prix PRO PCS'!D:D,0),10),"")</f>
        <v>13.52</v>
      </c>
      <c r="X478" s="148" t="str">
        <f t="shared" si="34"/>
        <v>Oui</v>
      </c>
      <c r="Y478" s="24" t="str">
        <f>IFERROR(INDEX(LigneAchat!$1:$1048576,MATCH(E478,LigneAchat!D:D,0),5),"")</f>
        <v/>
      </c>
      <c r="Z478" s="22">
        <f>INDEX(Articles!$1:$1048576,MATCH(E478,Articles!D:D,0),21)</f>
        <v>146</v>
      </c>
      <c r="AA478" s="22">
        <f t="shared" si="37"/>
        <v>56</v>
      </c>
      <c r="AB478" s="22">
        <f>+INDEX(Articles!$1:$1048576,MATCH(E478,Articles!D:D,0),23)</f>
        <v>90</v>
      </c>
    </row>
    <row r="479" spans="2:28" ht="15.75">
      <c r="B479" s="8" t="str">
        <f>INDEX(Articles!$1:$1048576,MATCH(E479,Articles!D:D,0),6)</f>
        <v>1</v>
      </c>
      <c r="C479" s="8" t="str">
        <f>INDEX(Articles!$1:$1048576,MATCH(E479,Articles!D:D,0),7)</f>
        <v/>
      </c>
      <c r="D479" s="28" t="str">
        <f>HYPERLINK(INDEX(Articles!$1:$1048576,MATCH(E479,Articles!D:D,0),24),"Lien")</f>
        <v>Lien</v>
      </c>
      <c r="E479" s="3" t="s">
        <v>2851</v>
      </c>
      <c r="F479" s="18" t="str">
        <f>INDEX(Articles!$1:$1048576,MATCH(E479,Articles!D:D,0),5)</f>
        <v>CH. Ø30 8 BTTES ROSE + TC ROSE</v>
      </c>
      <c r="G479" s="18" t="str">
        <f>INDEX(Articles!$1:$1048576,MATCH(E479,Articles!D:D,0),8)</f>
        <v>CHANDELLE</v>
      </c>
      <c r="H479" s="18" t="str">
        <f>INDEX(Articles!$1:$1048576,MATCH(E479,Articles!D:D,0),9)</f>
        <v>BOMBETTE</v>
      </c>
      <c r="I479" s="8">
        <f>INDEX(Articles!$1:$1048576,MATCH(E479,Articles!D:D,0),10)</f>
        <v>30</v>
      </c>
      <c r="J479" s="18" t="str">
        <f>INDEX(Articles!$1:$1048576,MATCH(E479,Articles!D:D,0),11)</f>
        <v>PIVOINE</v>
      </c>
      <c r="K479" s="18" t="str">
        <f>INDEX(Articles!$1:$1048576,MATCH(E479,Articles!D:D,0),12)</f>
        <v>ROSE</v>
      </c>
      <c r="L479" s="8" t="str">
        <f>INDEX(Articles!$1:$1048576,MATCH(E479,Articles!D:D,0),13)</f>
        <v>CN</v>
      </c>
      <c r="M479" s="8" t="str">
        <f>INDEX(Articles!$1:$1048576,MATCH(E479,Articles!D:D,0),14)</f>
        <v>F3</v>
      </c>
      <c r="N479" s="8" t="str">
        <f>INDEX(Articles!$1:$1048576,MATCH(E479,Articles!D:D,0),15)</f>
        <v>1.4G</v>
      </c>
      <c r="O479" s="8" t="str">
        <f>INDEX(Articles!$1:$1048576,MATCH(E479,Articles!D:D,0),16)</f>
        <v>1008-F3-69242597</v>
      </c>
      <c r="P479" s="8">
        <f>INDEX(Articles!$1:$1048576,MATCH(E479,Articles!D:D,0),17)*1000</f>
        <v>106</v>
      </c>
      <c r="Q479" s="8" t="str">
        <f>INDEX(Articles!$1:$1048576,MATCH(E479,Articles!D:D,0),18)</f>
        <v>30</v>
      </c>
      <c r="R479" s="8">
        <f>INDEX(Articles!$1:$1048576,MATCH(E479,Articles!D:D,0),19)</f>
        <v>25</v>
      </c>
      <c r="S479" s="2" t="str">
        <f>IF(INDEX('Unités CA'!$1:$1048576,MATCH(E479,'Unités CA'!D:D,0),5)=0,"",INDEX('Unités CA'!$1:$1048576,MATCH(E479,'Unités CA'!D:D,0),5))</f>
        <v>0025/CA</v>
      </c>
      <c r="T479" s="2" t="str">
        <f>IF(INDEX('Unités BTE'!$1:$1048576,MATCH(E479,'Unités CA'!D:D,0),5)=0,"",INDEX('Unités BTE'!$1:$1048576,MATCH(E479,'Unités CA'!D:D,0),5))</f>
        <v/>
      </c>
      <c r="U479" s="7">
        <f>IFERROR(INDEX('Prix PRO CA'!$1:$1048576,MATCH(E479,'Prix PRO CA'!D:D,0),10),"")</f>
        <v>276.24</v>
      </c>
      <c r="V479" s="7" t="str">
        <f>IFERROR(INDEX('Prix PRO CA'!$1:$1048576,MATCH(E479,'Prix PRO BTE'!D:D,0),10),"")</f>
        <v/>
      </c>
      <c r="W479" s="7">
        <f>+IFERROR(INDEX('Prix PRO PCS'!$1:$1048576,MATCH(E479,'Prix PRO PCS'!D:D,0),10),"")</f>
        <v>13.52</v>
      </c>
      <c r="X479" s="148" t="str">
        <f t="shared" si="34"/>
        <v>Oui</v>
      </c>
      <c r="Y479" s="24" t="str">
        <f>IFERROR(INDEX(LigneAchat!$1:$1048576,MATCH(E479,LigneAchat!D:D,0),5),"")</f>
        <v/>
      </c>
      <c r="Z479" s="22">
        <f>INDEX(Articles!$1:$1048576,MATCH(E479,Articles!D:D,0),21)</f>
        <v>252</v>
      </c>
      <c r="AA479" s="22">
        <f t="shared" si="37"/>
        <v>252</v>
      </c>
      <c r="AB479" s="22">
        <f>+INDEX(Articles!$1:$1048576,MATCH(E479,Articles!D:D,0),23)</f>
        <v>0</v>
      </c>
    </row>
    <row r="480" spans="2:28" ht="15.75">
      <c r="B480" s="8" t="str">
        <f>INDEX(Articles!$1:$1048576,MATCH(E480,Articles!D:D,0),6)</f>
        <v>1</v>
      </c>
      <c r="C480" s="8" t="str">
        <f>INDEX(Articles!$1:$1048576,MATCH(E480,Articles!D:D,0),7)</f>
        <v>2020</v>
      </c>
      <c r="D480" s="28" t="str">
        <f>HYPERLINK(INDEX(Articles!$1:$1048576,MATCH(E480,Articles!D:D,0),24),"Lien")</f>
        <v>Lien</v>
      </c>
      <c r="E480" s="3" t="s">
        <v>3680</v>
      </c>
      <c r="F480" s="18" t="str">
        <f>INDEX(Articles!$1:$1048576,MATCH(E480,Articles!D:D,0),5)</f>
        <v>CH. Ø30 8 BTTES ORANGE + TC ORANGE</v>
      </c>
      <c r="G480" s="18" t="str">
        <f>INDEX(Articles!$1:$1048576,MATCH(E480,Articles!D:D,0),8)</f>
        <v>CHANDELLE</v>
      </c>
      <c r="H480" s="18" t="str">
        <f>INDEX(Articles!$1:$1048576,MATCH(E480,Articles!D:D,0),9)</f>
        <v>BOMBETTE</v>
      </c>
      <c r="I480" s="8">
        <f>INDEX(Articles!$1:$1048576,MATCH(E480,Articles!D:D,0),10)</f>
        <v>30</v>
      </c>
      <c r="J480" s="18" t="str">
        <f>INDEX(Articles!$1:$1048576,MATCH(E480,Articles!D:D,0),11)</f>
        <v>PIVOINE</v>
      </c>
      <c r="K480" s="18" t="str">
        <f>INDEX(Articles!$1:$1048576,MATCH(E480,Articles!D:D,0),12)</f>
        <v>ORANGE</v>
      </c>
      <c r="L480" s="8" t="str">
        <f>INDEX(Articles!$1:$1048576,MATCH(E480,Articles!D:D,0),13)</f>
        <v>CN</v>
      </c>
      <c r="M480" s="8" t="str">
        <f>INDEX(Articles!$1:$1048576,MATCH(E480,Articles!D:D,0),14)</f>
        <v>F3</v>
      </c>
      <c r="N480" s="8" t="str">
        <f>INDEX(Articles!$1:$1048576,MATCH(E480,Articles!D:D,0),15)</f>
        <v>1.4G</v>
      </c>
      <c r="O480" s="8" t="str">
        <f>INDEX(Articles!$1:$1048576,MATCH(E480,Articles!D:D,0),16)</f>
        <v>2806-F3-001301</v>
      </c>
      <c r="P480" s="8">
        <f>INDEX(Articles!$1:$1048576,MATCH(E480,Articles!D:D,0),17)*1000</f>
        <v>106</v>
      </c>
      <c r="Q480" s="8" t="str">
        <f>INDEX(Articles!$1:$1048576,MATCH(E480,Articles!D:D,0),18)</f>
        <v>30</v>
      </c>
      <c r="R480" s="8">
        <f>INDEX(Articles!$1:$1048576,MATCH(E480,Articles!D:D,0),19)</f>
        <v>25</v>
      </c>
      <c r="S480" s="2" t="str">
        <f>IF(INDEX('Unités CA'!$1:$1048576,MATCH(E480,'Unités CA'!D:D,0),5)=0,"",INDEX('Unités CA'!$1:$1048576,MATCH(E480,'Unités CA'!D:D,0),5))</f>
        <v>0025/CA</v>
      </c>
      <c r="T480" s="2" t="str">
        <f>IF(INDEX('Unités BTE'!$1:$1048576,MATCH(E480,'Unités CA'!D:D,0),5)=0,"",INDEX('Unités BTE'!$1:$1048576,MATCH(E480,'Unités CA'!D:D,0),5))</f>
        <v/>
      </c>
      <c r="U480" s="7">
        <f>IFERROR(INDEX('Prix PRO CA'!$1:$1048576,MATCH(E480,'Prix PRO CA'!D:D,0),10),"")</f>
        <v>276.25</v>
      </c>
      <c r="V480" s="7" t="str">
        <f>IFERROR(INDEX('Prix PRO CA'!$1:$1048576,MATCH(E480,'Prix PRO BTE'!D:D,0),10),"")</f>
        <v/>
      </c>
      <c r="W480" s="7">
        <f>+IFERROR(INDEX('Prix PRO PCS'!$1:$1048576,MATCH(E480,'Prix PRO PCS'!D:D,0),10),"")</f>
        <v>13.52</v>
      </c>
      <c r="X480" s="148" t="str">
        <f t="shared" si="34"/>
        <v>Oui</v>
      </c>
      <c r="Y480" s="24" t="str">
        <f>IFERROR(INDEX(LigneAchat!$1:$1048576,MATCH(E480,LigneAchat!D:D,0),5),"")</f>
        <v/>
      </c>
      <c r="Z480" s="22">
        <f>INDEX(Articles!$1:$1048576,MATCH(E480,Articles!D:D,0),21)</f>
        <v>464</v>
      </c>
      <c r="AA480" s="22">
        <f t="shared" si="37"/>
        <v>462</v>
      </c>
      <c r="AB480" s="22">
        <f>+INDEX(Articles!$1:$1048576,MATCH(E480,Articles!D:D,0),23)</f>
        <v>2</v>
      </c>
    </row>
    <row r="481" spans="2:28" ht="15.75">
      <c r="B481" s="8" t="str">
        <f>INDEX(Articles!$1:$1048576,MATCH(E481,Articles!D:D,0),6)</f>
        <v>1</v>
      </c>
      <c r="C481" s="8" t="str">
        <f>INDEX(Articles!$1:$1048576,MATCH(E481,Articles!D:D,0),7)</f>
        <v/>
      </c>
      <c r="D481" s="28" t="str">
        <f>HYPERLINK(INDEX(Articles!$1:$1048576,MATCH(E481,Articles!D:D,0),24),"Lien")</f>
        <v>Lien</v>
      </c>
      <c r="E481" s="3" t="s">
        <v>2848</v>
      </c>
      <c r="F481" s="18" t="str">
        <f>INDEX(Articles!$1:$1048576,MATCH(E481,Articles!D:D,0),5)</f>
        <v>CH. Ø30 8 BTTES FILET D'OR + TC FILET D'OR</v>
      </c>
      <c r="G481" s="18" t="str">
        <f>INDEX(Articles!$1:$1048576,MATCH(E481,Articles!D:D,0),8)</f>
        <v>CHANDELLE</v>
      </c>
      <c r="H481" s="18" t="str">
        <f>INDEX(Articles!$1:$1048576,MATCH(E481,Articles!D:D,0),9)</f>
        <v>BOMBETTE</v>
      </c>
      <c r="I481" s="8">
        <f>INDEX(Articles!$1:$1048576,MATCH(E481,Articles!D:D,0),10)</f>
        <v>30</v>
      </c>
      <c r="J481" s="18" t="str">
        <f>INDEX(Articles!$1:$1048576,MATCH(E481,Articles!D:D,0),11)</f>
        <v>PLEUREUR</v>
      </c>
      <c r="K481" s="18" t="str">
        <f>INDEX(Articles!$1:$1048576,MATCH(E481,Articles!D:D,0),12)</f>
        <v>KAMURO</v>
      </c>
      <c r="L481" s="8" t="str">
        <f>INDEX(Articles!$1:$1048576,MATCH(E481,Articles!D:D,0),13)</f>
        <v>CN</v>
      </c>
      <c r="M481" s="8" t="str">
        <f>INDEX(Articles!$1:$1048576,MATCH(E481,Articles!D:D,0),14)</f>
        <v>F3</v>
      </c>
      <c r="N481" s="8" t="str">
        <f>INDEX(Articles!$1:$1048576,MATCH(E481,Articles!D:D,0),15)</f>
        <v>1.4G</v>
      </c>
      <c r="O481" s="8" t="str">
        <f>INDEX(Articles!$1:$1048576,MATCH(E481,Articles!D:D,0),16)</f>
        <v>1008-F3-69242597</v>
      </c>
      <c r="P481" s="8">
        <f>INDEX(Articles!$1:$1048576,MATCH(E481,Articles!D:D,0),17)*1000</f>
        <v>106</v>
      </c>
      <c r="Q481" s="8" t="str">
        <f>INDEX(Articles!$1:$1048576,MATCH(E481,Articles!D:D,0),18)</f>
        <v>30</v>
      </c>
      <c r="R481" s="8">
        <f>INDEX(Articles!$1:$1048576,MATCH(E481,Articles!D:D,0),19)</f>
        <v>25</v>
      </c>
      <c r="S481" s="2" t="str">
        <f>IF(INDEX('Unités CA'!$1:$1048576,MATCH(E481,'Unités CA'!D:D,0),5)=0,"",INDEX('Unités CA'!$1:$1048576,MATCH(E481,'Unités CA'!D:D,0),5))</f>
        <v>0025/CA</v>
      </c>
      <c r="T481" s="2" t="str">
        <f>IF(INDEX('Unités BTE'!$1:$1048576,MATCH(E481,'Unités CA'!D:D,0),5)=0,"",INDEX('Unités BTE'!$1:$1048576,MATCH(E481,'Unités CA'!D:D,0),5))</f>
        <v/>
      </c>
      <c r="U481" s="7">
        <f>IFERROR(INDEX('Prix PRO CA'!$1:$1048576,MATCH(E481,'Prix PRO CA'!D:D,0),10),"")</f>
        <v>276.24</v>
      </c>
      <c r="V481" s="7" t="str">
        <f>IFERROR(INDEX('Prix PRO CA'!$1:$1048576,MATCH(E481,'Prix PRO BTE'!D:D,0),10),"")</f>
        <v/>
      </c>
      <c r="W481" s="7">
        <f>+IFERROR(INDEX('Prix PRO PCS'!$1:$1048576,MATCH(E481,'Prix PRO PCS'!D:D,0),10),"")</f>
        <v>13.52</v>
      </c>
      <c r="X481" s="148" t="str">
        <f t="shared" si="34"/>
        <v>Oui</v>
      </c>
      <c r="Y481" s="24" t="str">
        <f>IFERROR(INDEX(LigneAchat!$1:$1048576,MATCH(E481,LigneAchat!D:D,0),5),"")</f>
        <v/>
      </c>
      <c r="Z481" s="22">
        <f>INDEX(Articles!$1:$1048576,MATCH(E481,Articles!D:D,0),21)</f>
        <v>530</v>
      </c>
      <c r="AA481" s="22">
        <f t="shared" si="37"/>
        <v>530</v>
      </c>
      <c r="AB481" s="22">
        <f>+INDEX(Articles!$1:$1048576,MATCH(E481,Articles!D:D,0),23)</f>
        <v>0</v>
      </c>
    </row>
    <row r="482" spans="2:28" ht="15.75">
      <c r="B482" s="8" t="str">
        <f>INDEX(Articles!$1:$1048576,MATCH(E482,Articles!D:D,0),6)</f>
        <v>1</v>
      </c>
      <c r="C482" s="8" t="str">
        <f>INDEX(Articles!$1:$1048576,MATCH(E482,Articles!D:D,0),7)</f>
        <v/>
      </c>
      <c r="D482" s="28" t="str">
        <f>HYPERLINK(INDEX(Articles!$1:$1048576,MATCH(E482,Articles!D:D,0),24),"Lien")</f>
        <v>Lien</v>
      </c>
      <c r="E482" s="3" t="s">
        <v>2830</v>
      </c>
      <c r="F482" s="18" t="str">
        <f>INDEX(Articles!$1:$1048576,MATCH(E482,Articles!D:D,0),5)</f>
        <v>CH. Ø30 8 BTTES PAILLETTES OR + TC OR</v>
      </c>
      <c r="G482" s="18" t="str">
        <f>INDEX(Articles!$1:$1048576,MATCH(E482,Articles!D:D,0),8)</f>
        <v>CHANDELLE</v>
      </c>
      <c r="H482" s="18" t="str">
        <f>INDEX(Articles!$1:$1048576,MATCH(E482,Articles!D:D,0),9)</f>
        <v>BOMBETTE</v>
      </c>
      <c r="I482" s="8">
        <f>INDEX(Articles!$1:$1048576,MATCH(E482,Articles!D:D,0),10)</f>
        <v>30</v>
      </c>
      <c r="J482" s="18" t="str">
        <f>INDEX(Articles!$1:$1048576,MATCH(E482,Articles!D:D,0),11)</f>
        <v>CLIGNO</v>
      </c>
      <c r="K482" s="18" t="str">
        <f>INDEX(Articles!$1:$1048576,MATCH(E482,Articles!D:D,0),12)</f>
        <v>OR</v>
      </c>
      <c r="L482" s="8" t="str">
        <f>INDEX(Articles!$1:$1048576,MATCH(E482,Articles!D:D,0),13)</f>
        <v>CN</v>
      </c>
      <c r="M482" s="8" t="str">
        <f>INDEX(Articles!$1:$1048576,MATCH(E482,Articles!D:D,0),14)</f>
        <v>F3</v>
      </c>
      <c r="N482" s="8" t="str">
        <f>INDEX(Articles!$1:$1048576,MATCH(E482,Articles!D:D,0),15)</f>
        <v>1.4G</v>
      </c>
      <c r="O482" s="8" t="str">
        <f>INDEX(Articles!$1:$1048576,MATCH(E482,Articles!D:D,0),16)</f>
        <v>1008-F3-69242597</v>
      </c>
      <c r="P482" s="8">
        <f>INDEX(Articles!$1:$1048576,MATCH(E482,Articles!D:D,0),17)*1000</f>
        <v>106</v>
      </c>
      <c r="Q482" s="8" t="str">
        <f>INDEX(Articles!$1:$1048576,MATCH(E482,Articles!D:D,0),18)</f>
        <v>30</v>
      </c>
      <c r="R482" s="8">
        <f>INDEX(Articles!$1:$1048576,MATCH(E482,Articles!D:D,0),19)</f>
        <v>25</v>
      </c>
      <c r="S482" s="2" t="str">
        <f>IF(INDEX('Unités CA'!$1:$1048576,MATCH(E482,'Unités CA'!D:D,0),5)=0,"",INDEX('Unités CA'!$1:$1048576,MATCH(E482,'Unités CA'!D:D,0),5))</f>
        <v>0025/CA</v>
      </c>
      <c r="T482" s="2" t="str">
        <f>IF(INDEX('Unités BTE'!$1:$1048576,MATCH(E482,'Unités CA'!D:D,0),5)=0,"",INDEX('Unités BTE'!$1:$1048576,MATCH(E482,'Unités CA'!D:D,0),5))</f>
        <v/>
      </c>
      <c r="U482" s="7">
        <f>IFERROR(INDEX('Prix PRO CA'!$1:$1048576,MATCH(E482,'Prix PRO CA'!D:D,0),10),"")</f>
        <v>276.24</v>
      </c>
      <c r="V482" s="7" t="str">
        <f>IFERROR(INDEX('Prix PRO CA'!$1:$1048576,MATCH(E482,'Prix PRO BTE'!D:D,0),10),"")</f>
        <v/>
      </c>
      <c r="W482" s="7">
        <f>+IFERROR(INDEX('Prix PRO PCS'!$1:$1048576,MATCH(E482,'Prix PRO PCS'!D:D,0),10),"")</f>
        <v>13.52</v>
      </c>
      <c r="X482" s="148" t="str">
        <f t="shared" si="34"/>
        <v>Oui</v>
      </c>
      <c r="Y482" s="24" t="str">
        <f>IFERROR(INDEX(LigneAchat!$1:$1048576,MATCH(E482,LigneAchat!D:D,0),5),"")</f>
        <v/>
      </c>
      <c r="Z482" s="22">
        <f>INDEX(Articles!$1:$1048576,MATCH(E482,Articles!D:D,0),21)</f>
        <v>711</v>
      </c>
      <c r="AA482" s="22">
        <f t="shared" si="37"/>
        <v>621</v>
      </c>
      <c r="AB482" s="22">
        <f>+INDEX(Articles!$1:$1048576,MATCH(E482,Articles!D:D,0),23)</f>
        <v>90</v>
      </c>
    </row>
    <row r="483" spans="2:28" ht="15.75">
      <c r="B483" s="8" t="str">
        <f>INDEX(Articles!$1:$1048576,MATCH(E483,Articles!D:D,0),6)</f>
        <v>1</v>
      </c>
      <c r="C483" s="8" t="str">
        <f>INDEX(Articles!$1:$1048576,MATCH(E483,Articles!D:D,0),7)</f>
        <v/>
      </c>
      <c r="D483" s="28" t="str">
        <f>HYPERLINK(INDEX(Articles!$1:$1048576,MATCH(E483,Articles!D:D,0),24),"Lien")</f>
        <v>Lien</v>
      </c>
      <c r="E483" s="3" t="s">
        <v>2842</v>
      </c>
      <c r="F483" s="18" t="str">
        <f>INDEX(Articles!$1:$1048576,MATCH(E483,Articles!D:D,0),5)</f>
        <v>CH. Ø30 8 BTTES CLIGNO ROUGE + TC CLI ROUGE</v>
      </c>
      <c r="G483" s="18" t="str">
        <f>INDEX(Articles!$1:$1048576,MATCH(E483,Articles!D:D,0),8)</f>
        <v>CHANDELLE</v>
      </c>
      <c r="H483" s="18" t="str">
        <f>INDEX(Articles!$1:$1048576,MATCH(E483,Articles!D:D,0),9)</f>
        <v>BOMBETTE</v>
      </c>
      <c r="I483" s="8">
        <f>INDEX(Articles!$1:$1048576,MATCH(E483,Articles!D:D,0),10)</f>
        <v>30</v>
      </c>
      <c r="J483" s="18" t="str">
        <f>INDEX(Articles!$1:$1048576,MATCH(E483,Articles!D:D,0),11)</f>
        <v>CLIGNO</v>
      </c>
      <c r="K483" s="18" t="str">
        <f>INDEX(Articles!$1:$1048576,MATCH(E483,Articles!D:D,0),12)</f>
        <v>ROUGE</v>
      </c>
      <c r="L483" s="8" t="str">
        <f>INDEX(Articles!$1:$1048576,MATCH(E483,Articles!D:D,0),13)</f>
        <v>CN</v>
      </c>
      <c r="M483" s="8" t="str">
        <f>INDEX(Articles!$1:$1048576,MATCH(E483,Articles!D:D,0),14)</f>
        <v>F3</v>
      </c>
      <c r="N483" s="8" t="str">
        <f>INDEX(Articles!$1:$1048576,MATCH(E483,Articles!D:D,0),15)</f>
        <v>1.4G</v>
      </c>
      <c r="O483" s="8" t="str">
        <f>INDEX(Articles!$1:$1048576,MATCH(E483,Articles!D:D,0),16)</f>
        <v>1008-F3-69242597</v>
      </c>
      <c r="P483" s="8">
        <f>INDEX(Articles!$1:$1048576,MATCH(E483,Articles!D:D,0),17)*1000</f>
        <v>106</v>
      </c>
      <c r="Q483" s="8" t="str">
        <f>INDEX(Articles!$1:$1048576,MATCH(E483,Articles!D:D,0),18)</f>
        <v>30</v>
      </c>
      <c r="R483" s="8">
        <f>INDEX(Articles!$1:$1048576,MATCH(E483,Articles!D:D,0),19)</f>
        <v>25</v>
      </c>
      <c r="S483" s="2" t="str">
        <f>IF(INDEX('Unités CA'!$1:$1048576,MATCH(E483,'Unités CA'!D:D,0),5)=0,"",INDEX('Unités CA'!$1:$1048576,MATCH(E483,'Unités CA'!D:D,0),5))</f>
        <v>0025/CA</v>
      </c>
      <c r="T483" s="2" t="str">
        <f>IF(INDEX('Unités BTE'!$1:$1048576,MATCH(E483,'Unités CA'!D:D,0),5)=0,"",INDEX('Unités BTE'!$1:$1048576,MATCH(E483,'Unités CA'!D:D,0),5))</f>
        <v/>
      </c>
      <c r="U483" s="7">
        <f>IFERROR(INDEX('Prix PRO CA'!$1:$1048576,MATCH(E483,'Prix PRO CA'!D:D,0),10),"")</f>
        <v>276.24</v>
      </c>
      <c r="V483" s="7" t="str">
        <f>IFERROR(INDEX('Prix PRO CA'!$1:$1048576,MATCH(E483,'Prix PRO BTE'!D:D,0),10),"")</f>
        <v/>
      </c>
      <c r="W483" s="7">
        <f>+IFERROR(INDEX('Prix PRO PCS'!$1:$1048576,MATCH(E483,'Prix PRO PCS'!D:D,0),10),"")</f>
        <v>13.52</v>
      </c>
      <c r="X483" s="148" t="str">
        <f t="shared" si="34"/>
        <v>Oui</v>
      </c>
      <c r="Y483" s="24" t="str">
        <f>IFERROR(INDEX(LigneAchat!$1:$1048576,MATCH(E483,LigneAchat!D:D,0),5),"")</f>
        <v/>
      </c>
      <c r="Z483" s="22">
        <f>INDEX(Articles!$1:$1048576,MATCH(E483,Articles!D:D,0),21)</f>
        <v>422</v>
      </c>
      <c r="AA483" s="22">
        <f t="shared" si="37"/>
        <v>422</v>
      </c>
      <c r="AB483" s="22">
        <f>+INDEX(Articles!$1:$1048576,MATCH(E483,Articles!D:D,0),23)</f>
        <v>0</v>
      </c>
    </row>
    <row r="484" spans="2:28" ht="15.75">
      <c r="B484" s="8" t="str">
        <f>INDEX(Articles!$1:$1048576,MATCH(E484,Articles!D:D,0),6)</f>
        <v>1</v>
      </c>
      <c r="C484" s="8" t="str">
        <f>INDEX(Articles!$1:$1048576,MATCH(E484,Articles!D:D,0),7)</f>
        <v/>
      </c>
      <c r="D484" s="28" t="str">
        <f>HYPERLINK(INDEX(Articles!$1:$1048576,MATCH(E484,Articles!D:D,0),24),"Lien")</f>
        <v>Lien</v>
      </c>
      <c r="E484" s="3" t="s">
        <v>2817</v>
      </c>
      <c r="F484" s="18" t="str">
        <f>INDEX(Articles!$1:$1048576,MATCH(E484,Articles!D:D,0),5)</f>
        <v>CH. Ø30 8 BTTES FRISSON + TC FRISSON</v>
      </c>
      <c r="G484" s="18" t="str">
        <f>INDEX(Articles!$1:$1048576,MATCH(E484,Articles!D:D,0),8)</f>
        <v>CHANDELLE</v>
      </c>
      <c r="H484" s="18" t="str">
        <f>INDEX(Articles!$1:$1048576,MATCH(E484,Articles!D:D,0),9)</f>
        <v>BOMBETTE</v>
      </c>
      <c r="I484" s="8">
        <f>INDEX(Articles!$1:$1048576,MATCH(E484,Articles!D:D,0),10)</f>
        <v>30</v>
      </c>
      <c r="J484" s="18" t="str">
        <f>INDEX(Articles!$1:$1048576,MATCH(E484,Articles!D:D,0),11)</f>
        <v>CREPITANT</v>
      </c>
      <c r="K484" s="18" t="str">
        <f>INDEX(Articles!$1:$1048576,MATCH(E484,Articles!D:D,0),12)</f>
        <v>OR</v>
      </c>
      <c r="L484" s="8" t="str">
        <f>INDEX(Articles!$1:$1048576,MATCH(E484,Articles!D:D,0),13)</f>
        <v>CN</v>
      </c>
      <c r="M484" s="8" t="str">
        <f>INDEX(Articles!$1:$1048576,MATCH(E484,Articles!D:D,0),14)</f>
        <v>F3</v>
      </c>
      <c r="N484" s="8" t="str">
        <f>INDEX(Articles!$1:$1048576,MATCH(E484,Articles!D:D,0),15)</f>
        <v>1.4G</v>
      </c>
      <c r="O484" s="8" t="str">
        <f>INDEX(Articles!$1:$1048576,MATCH(E484,Articles!D:D,0),16)</f>
        <v>1008-F3-69242597</v>
      </c>
      <c r="P484" s="8">
        <f>INDEX(Articles!$1:$1048576,MATCH(E484,Articles!D:D,0),17)*1000</f>
        <v>106</v>
      </c>
      <c r="Q484" s="8" t="str">
        <f>INDEX(Articles!$1:$1048576,MATCH(E484,Articles!D:D,0),18)</f>
        <v>30</v>
      </c>
      <c r="R484" s="8">
        <f>INDEX(Articles!$1:$1048576,MATCH(E484,Articles!D:D,0),19)</f>
        <v>25</v>
      </c>
      <c r="S484" s="2" t="str">
        <f>IF(INDEX('Unités CA'!$1:$1048576,MATCH(E484,'Unités CA'!D:D,0),5)=0,"",INDEX('Unités CA'!$1:$1048576,MATCH(E484,'Unités CA'!D:D,0),5))</f>
        <v>0025/CA</v>
      </c>
      <c r="T484" s="2" t="str">
        <f>IF(INDEX('Unités BTE'!$1:$1048576,MATCH(E484,'Unités CA'!D:D,0),5)=0,"",INDEX('Unités BTE'!$1:$1048576,MATCH(E484,'Unités CA'!D:D,0),5))</f>
        <v/>
      </c>
      <c r="U484" s="7">
        <f>IFERROR(INDEX('Prix PRO CA'!$1:$1048576,MATCH(E484,'Prix PRO CA'!D:D,0),10),"")</f>
        <v>276.24</v>
      </c>
      <c r="V484" s="7" t="str">
        <f>IFERROR(INDEX('Prix PRO CA'!$1:$1048576,MATCH(E484,'Prix PRO BTE'!D:D,0),10),"")</f>
        <v/>
      </c>
      <c r="W484" s="7">
        <f>+IFERROR(INDEX('Prix PRO PCS'!$1:$1048576,MATCH(E484,'Prix PRO PCS'!D:D,0),10),"")</f>
        <v>13.52</v>
      </c>
      <c r="X484" s="148" t="str">
        <f t="shared" si="34"/>
        <v>Oui</v>
      </c>
      <c r="Y484" s="24" t="str">
        <f>IFERROR(INDEX(LigneAchat!$1:$1048576,MATCH(E484,LigneAchat!D:D,0),5),"")</f>
        <v/>
      </c>
      <c r="Z484" s="22">
        <f>INDEX(Articles!$1:$1048576,MATCH(E484,Articles!D:D,0),21)</f>
        <v>1390</v>
      </c>
      <c r="AA484" s="22">
        <f t="shared" si="37"/>
        <v>640</v>
      </c>
      <c r="AB484" s="22">
        <f>+INDEX(Articles!$1:$1048576,MATCH(E484,Articles!D:D,0),23)</f>
        <v>750</v>
      </c>
    </row>
    <row r="485" spans="2:28" ht="15.75">
      <c r="B485" s="8" t="str">
        <f>INDEX(Articles!$1:$1048576,MATCH(E485,Articles!D:D,0),6)</f>
        <v>1</v>
      </c>
      <c r="C485" s="8" t="str">
        <f>INDEX(Articles!$1:$1048576,MATCH(E485,Articles!D:D,0),7)</f>
        <v/>
      </c>
      <c r="D485" s="28" t="str">
        <f>HYPERLINK(INDEX(Articles!$1:$1048576,MATCH(E485,Articles!D:D,0),24),"Lien")</f>
        <v>Lien</v>
      </c>
      <c r="E485" s="3" t="s">
        <v>2845</v>
      </c>
      <c r="F485" s="18" t="str">
        <f>INDEX(Articles!$1:$1048576,MATCH(E485,Articles!D:D,0),5)</f>
        <v>CH. Ø30 8 BTTES FRISSON BLANC + TC FRISSON BLC</v>
      </c>
      <c r="G485" s="18" t="str">
        <f>INDEX(Articles!$1:$1048576,MATCH(E485,Articles!D:D,0),8)</f>
        <v>CHANDELLE</v>
      </c>
      <c r="H485" s="18" t="str">
        <f>INDEX(Articles!$1:$1048576,MATCH(E485,Articles!D:D,0),9)</f>
        <v>BOMBETTE</v>
      </c>
      <c r="I485" s="8">
        <f>INDEX(Articles!$1:$1048576,MATCH(E485,Articles!D:D,0),10)</f>
        <v>30</v>
      </c>
      <c r="J485" s="18" t="str">
        <f>INDEX(Articles!$1:$1048576,MATCH(E485,Articles!D:D,0),11)</f>
        <v>CREPITANT</v>
      </c>
      <c r="K485" s="18" t="str">
        <f>INDEX(Articles!$1:$1048576,MATCH(E485,Articles!D:D,0),12)</f>
        <v>ARGENT</v>
      </c>
      <c r="L485" s="8" t="str">
        <f>INDEX(Articles!$1:$1048576,MATCH(E485,Articles!D:D,0),13)</f>
        <v>CN</v>
      </c>
      <c r="M485" s="8" t="str">
        <f>INDEX(Articles!$1:$1048576,MATCH(E485,Articles!D:D,0),14)</f>
        <v>F3</v>
      </c>
      <c r="N485" s="8" t="str">
        <f>INDEX(Articles!$1:$1048576,MATCH(E485,Articles!D:D,0),15)</f>
        <v>1.4G</v>
      </c>
      <c r="O485" s="8" t="str">
        <f>INDEX(Articles!$1:$1048576,MATCH(E485,Articles!D:D,0),16)</f>
        <v>1008-F3-69242597</v>
      </c>
      <c r="P485" s="8">
        <f>INDEX(Articles!$1:$1048576,MATCH(E485,Articles!D:D,0),17)*1000</f>
        <v>106</v>
      </c>
      <c r="Q485" s="8" t="str">
        <f>INDEX(Articles!$1:$1048576,MATCH(E485,Articles!D:D,0),18)</f>
        <v>30</v>
      </c>
      <c r="R485" s="8">
        <f>INDEX(Articles!$1:$1048576,MATCH(E485,Articles!D:D,0),19)</f>
        <v>25</v>
      </c>
      <c r="S485" s="2" t="str">
        <f>IF(INDEX('Unités CA'!$1:$1048576,MATCH(E485,'Unités CA'!D:D,0),5)=0,"",INDEX('Unités CA'!$1:$1048576,MATCH(E485,'Unités CA'!D:D,0),5))</f>
        <v>0025/CA</v>
      </c>
      <c r="T485" s="2" t="str">
        <f>IF(INDEX('Unités BTE'!$1:$1048576,MATCH(E485,'Unités CA'!D:D,0),5)=0,"",INDEX('Unités BTE'!$1:$1048576,MATCH(E485,'Unités CA'!D:D,0),5))</f>
        <v/>
      </c>
      <c r="U485" s="7">
        <f>IFERROR(INDEX('Prix PRO CA'!$1:$1048576,MATCH(E485,'Prix PRO CA'!D:D,0),10),"")</f>
        <v>276.24</v>
      </c>
      <c r="V485" s="7" t="str">
        <f>IFERROR(INDEX('Prix PRO CA'!$1:$1048576,MATCH(E485,'Prix PRO BTE'!D:D,0),10),"")</f>
        <v/>
      </c>
      <c r="W485" s="7">
        <f>+IFERROR(INDEX('Prix PRO PCS'!$1:$1048576,MATCH(E485,'Prix PRO PCS'!D:D,0),10),"")</f>
        <v>13.52</v>
      </c>
      <c r="X485" s="148" t="str">
        <f t="shared" si="34"/>
        <v>Oui</v>
      </c>
      <c r="Y485" s="24" t="str">
        <f>IFERROR(INDEX(LigneAchat!$1:$1048576,MATCH(E485,LigneAchat!D:D,0),5),"")</f>
        <v/>
      </c>
      <c r="Z485" s="22">
        <f>INDEX(Articles!$1:$1048576,MATCH(E485,Articles!D:D,0),21)</f>
        <v>104</v>
      </c>
      <c r="AA485" s="22">
        <f t="shared" si="37"/>
        <v>104</v>
      </c>
      <c r="AB485" s="22">
        <f>+INDEX(Articles!$1:$1048576,MATCH(E485,Articles!D:D,0),23)</f>
        <v>0</v>
      </c>
    </row>
    <row r="486" spans="2:28" s="87" customFormat="1" ht="30.75" customHeight="1">
      <c r="B486" s="2" t="str">
        <f>INDEX(Articles!$1:$1048576,MATCH(E486,Articles!D:D,0),6)</f>
        <v>1</v>
      </c>
      <c r="C486" s="2" t="str">
        <f>INDEX(Articles!$1:$1048576,MATCH(E486,Articles!D:D,0),7)</f>
        <v/>
      </c>
      <c r="D486" s="88" t="str">
        <f>HYPERLINK(INDEX(Articles!$1:$1048576,MATCH(E486,Articles!D:D,0),24),"Lien")</f>
        <v>Lien</v>
      </c>
      <c r="E486" s="92" t="s">
        <v>2750</v>
      </c>
      <c r="F486" s="9" t="str">
        <f>INDEX(Articles!$1:$1048576,MATCH(E486,Articles!D:D,0),5)</f>
        <v>CH. Ø30 8 COMÈTES BLEUES TRAÎNÉE ARGENT</v>
      </c>
      <c r="G486" s="9" t="str">
        <f>INDEX(Articles!$1:$1048576,MATCH(E486,Articles!D:D,0),8)</f>
        <v>CHANDELLE</v>
      </c>
      <c r="H486" s="9" t="str">
        <f>INDEX(Articles!$1:$1048576,MATCH(E486,Articles!D:D,0),9)</f>
        <v>COMETE</v>
      </c>
      <c r="I486" s="2">
        <f>INDEX(Articles!$1:$1048576,MATCH(E486,Articles!D:D,0),10)</f>
        <v>30</v>
      </c>
      <c r="J486" s="9" t="str">
        <f>INDEX(Articles!$1:$1048576,MATCH(E486,Articles!D:D,0),11)</f>
        <v>COMETE</v>
      </c>
      <c r="K486" s="9" t="str">
        <f>INDEX(Articles!$1:$1048576,MATCH(E486,Articles!D:D,0),12)</f>
        <v>BLEU</v>
      </c>
      <c r="L486" s="2" t="str">
        <f>INDEX(Articles!$1:$1048576,MATCH(E486,Articles!D:D,0),13)</f>
        <v>CN</v>
      </c>
      <c r="M486" s="2" t="str">
        <f>INDEX(Articles!$1:$1048576,MATCH(E486,Articles!D:D,0),14)</f>
        <v>F3</v>
      </c>
      <c r="N486" s="2" t="str">
        <f>INDEX(Articles!$1:$1048576,MATCH(E486,Articles!D:D,0),15)</f>
        <v>1.4G</v>
      </c>
      <c r="O486" s="2" t="str">
        <f>INDEX(Articles!$1:$1048576,MATCH(E486,Articles!D:D,0),16)</f>
        <v>1008-F3-69245822</v>
      </c>
      <c r="P486" s="2">
        <f>INDEX(Articles!$1:$1048576,MATCH(E486,Articles!D:D,0),17)*1000</f>
        <v>193</v>
      </c>
      <c r="Q486" s="2" t="str">
        <f>INDEX(Articles!$1:$1048576,MATCH(E486,Articles!D:D,0),18)</f>
        <v>30</v>
      </c>
      <c r="R486" s="2">
        <f>INDEX(Articles!$1:$1048576,MATCH(E486,Articles!D:D,0),19)</f>
        <v>25</v>
      </c>
      <c r="S486" s="2" t="str">
        <f>IF(INDEX('Unités CA'!$1:$1048576,MATCH(E486,'Unités CA'!D:D,0),5)=0,"",INDEX('Unités CA'!$1:$1048576,MATCH(E486,'Unités CA'!D:D,0),5))</f>
        <v>0025/CA</v>
      </c>
      <c r="T486" s="2" t="str">
        <f>IF(INDEX('Unités BTE'!$1:$1048576,MATCH(E486,'Unités CA'!D:D,0),5)=0,"",INDEX('Unités BTE'!$1:$1048576,MATCH(E486,'Unités CA'!D:D,0),5))</f>
        <v/>
      </c>
      <c r="U486" s="87">
        <f>IFERROR(INDEX('Prix PRO CA'!$1:$1048576,MATCH(E486,'Prix PRO CA'!D:D,0),10),"")</f>
        <v>276.24</v>
      </c>
      <c r="V486" s="87" t="str">
        <f>IFERROR(INDEX('Prix PRO CA'!$1:$1048576,MATCH(E486,'Prix PRO BTE'!D:D,0),10),"")</f>
        <v/>
      </c>
      <c r="W486" s="87">
        <f>+IFERROR(INDEX('Prix PRO PCS'!$1:$1048576,MATCH(E486,'Prix PRO PCS'!D:D,0),10),"")</f>
        <v>13.52</v>
      </c>
      <c r="X486" s="148" t="str">
        <f t="shared" si="34"/>
        <v>Oui</v>
      </c>
      <c r="Y486" s="89" t="str">
        <f>IFERROR(INDEX(LigneAchat!$1:$1048576,MATCH(E486,LigneAchat!D:D,0),5),"")</f>
        <v/>
      </c>
      <c r="Z486" s="90">
        <f>INDEX(Articles!$1:$1048576,MATCH(E486,Articles!D:D,0),21)</f>
        <v>426</v>
      </c>
      <c r="AA486" s="90">
        <f t="shared" si="37"/>
        <v>276</v>
      </c>
      <c r="AB486" s="90">
        <f>+INDEX(Articles!$1:$1048576,MATCH(E486,Articles!D:D,0),23)</f>
        <v>150</v>
      </c>
    </row>
    <row r="487" spans="2:28" ht="15.75">
      <c r="B487" s="8" t="str">
        <f>INDEX(Articles!$1:$1048576,MATCH(E487,Articles!D:D,0),6)</f>
        <v>1</v>
      </c>
      <c r="C487" s="8" t="str">
        <f>INDEX(Articles!$1:$1048576,MATCH(E487,Articles!D:D,0),7)</f>
        <v/>
      </c>
      <c r="D487" s="28" t="str">
        <f>HYPERLINK(INDEX(Articles!$1:$1048576,MATCH(E487,Articles!D:D,0),24),"Lien")</f>
        <v>Lien</v>
      </c>
      <c r="E487" s="3" t="s">
        <v>2754</v>
      </c>
      <c r="F487" s="18" t="str">
        <f>INDEX(Articles!$1:$1048576,MATCH(E487,Articles!D:D,0),5)</f>
        <v>CH. Ø30 8 COMÈTES VERTES TRAÎNÉE ARGENT</v>
      </c>
      <c r="G487" s="18" t="str">
        <f>INDEX(Articles!$1:$1048576,MATCH(E487,Articles!D:D,0),8)</f>
        <v>CHANDELLE</v>
      </c>
      <c r="H487" s="18" t="str">
        <f>INDEX(Articles!$1:$1048576,MATCH(E487,Articles!D:D,0),9)</f>
        <v>COMETE</v>
      </c>
      <c r="I487" s="8">
        <f>INDEX(Articles!$1:$1048576,MATCH(E487,Articles!D:D,0),10)</f>
        <v>30</v>
      </c>
      <c r="J487" s="18" t="str">
        <f>INDEX(Articles!$1:$1048576,MATCH(E487,Articles!D:D,0),11)</f>
        <v>COMETE</v>
      </c>
      <c r="K487" s="18" t="str">
        <f>INDEX(Articles!$1:$1048576,MATCH(E487,Articles!D:D,0),12)</f>
        <v>VERT</v>
      </c>
      <c r="L487" s="8" t="str">
        <f>INDEX(Articles!$1:$1048576,MATCH(E487,Articles!D:D,0),13)</f>
        <v>CN</v>
      </c>
      <c r="M487" s="8" t="str">
        <f>INDEX(Articles!$1:$1048576,MATCH(E487,Articles!D:D,0),14)</f>
        <v>F3</v>
      </c>
      <c r="N487" s="8" t="str">
        <f>INDEX(Articles!$1:$1048576,MATCH(E487,Articles!D:D,0),15)</f>
        <v>1.4G</v>
      </c>
      <c r="O487" s="8" t="str">
        <f>INDEX(Articles!$1:$1048576,MATCH(E487,Articles!D:D,0),16)</f>
        <v>1008-F3-69245822</v>
      </c>
      <c r="P487" s="8">
        <f>INDEX(Articles!$1:$1048576,MATCH(E487,Articles!D:D,0),17)*1000</f>
        <v>193</v>
      </c>
      <c r="Q487" s="8" t="str">
        <f>INDEX(Articles!$1:$1048576,MATCH(E487,Articles!D:D,0),18)</f>
        <v>30</v>
      </c>
      <c r="R487" s="8">
        <f>INDEX(Articles!$1:$1048576,MATCH(E487,Articles!D:D,0),19)</f>
        <v>25</v>
      </c>
      <c r="S487" s="2" t="str">
        <f>IF(INDEX('Unités CA'!$1:$1048576,MATCH(E487,'Unités CA'!D:D,0),5)=0,"",INDEX('Unités CA'!$1:$1048576,MATCH(E487,'Unités CA'!D:D,0),5))</f>
        <v>0025/CA</v>
      </c>
      <c r="T487" s="2" t="str">
        <f>IF(INDEX('Unités BTE'!$1:$1048576,MATCH(E487,'Unités CA'!D:D,0),5)=0,"",INDEX('Unités BTE'!$1:$1048576,MATCH(E487,'Unités CA'!D:D,0),5))</f>
        <v/>
      </c>
      <c r="U487" s="7">
        <f>IFERROR(INDEX('Prix PRO CA'!$1:$1048576,MATCH(E487,'Prix PRO CA'!D:D,0),10),"")</f>
        <v>276.24</v>
      </c>
      <c r="V487" s="7" t="str">
        <f>IFERROR(INDEX('Prix PRO CA'!$1:$1048576,MATCH(E487,'Prix PRO BTE'!D:D,0),10),"")</f>
        <v/>
      </c>
      <c r="W487" s="7">
        <f>+IFERROR(INDEX('Prix PRO PCS'!$1:$1048576,MATCH(E487,'Prix PRO PCS'!D:D,0),10),"")</f>
        <v>13.52</v>
      </c>
      <c r="X487" s="148" t="str">
        <f t="shared" si="34"/>
        <v>Oui</v>
      </c>
      <c r="Y487" s="24" t="str">
        <f>IFERROR(INDEX(LigneAchat!$1:$1048576,MATCH(E487,LigneAchat!D:D,0),5),"")</f>
        <v/>
      </c>
      <c r="Z487" s="22">
        <f>INDEX(Articles!$1:$1048576,MATCH(E487,Articles!D:D,0),21)</f>
        <v>370</v>
      </c>
      <c r="AA487" s="22">
        <f t="shared" si="37"/>
        <v>370</v>
      </c>
      <c r="AB487" s="22">
        <f>+INDEX(Articles!$1:$1048576,MATCH(E487,Articles!D:D,0),23)</f>
        <v>0</v>
      </c>
    </row>
    <row r="488" spans="2:28" ht="15.75">
      <c r="B488" s="8" t="str">
        <f>INDEX(Articles!$1:$1048576,MATCH(E488,Articles!D:D,0),6)</f>
        <v>1</v>
      </c>
      <c r="C488" s="8" t="str">
        <f>INDEX(Articles!$1:$1048576,MATCH(E488,Articles!D:D,0),7)</f>
        <v/>
      </c>
      <c r="D488" s="28" t="str">
        <f>HYPERLINK(INDEX(Articles!$1:$1048576,MATCH(E488,Articles!D:D,0),24),"Lien")</f>
        <v>Lien</v>
      </c>
      <c r="E488" s="3" t="s">
        <v>2757</v>
      </c>
      <c r="F488" s="18" t="str">
        <f>INDEX(Articles!$1:$1048576,MATCH(E488,Articles!D:D,0),5)</f>
        <v>CH. Ø30 8 COMÈTES ROUGES TRAÎNÉE ARGENT</v>
      </c>
      <c r="G488" s="18" t="str">
        <f>INDEX(Articles!$1:$1048576,MATCH(E488,Articles!D:D,0),8)</f>
        <v>CHANDELLE</v>
      </c>
      <c r="H488" s="18" t="str">
        <f>INDEX(Articles!$1:$1048576,MATCH(E488,Articles!D:D,0),9)</f>
        <v>COMETE</v>
      </c>
      <c r="I488" s="8">
        <f>INDEX(Articles!$1:$1048576,MATCH(E488,Articles!D:D,0),10)</f>
        <v>30</v>
      </c>
      <c r="J488" s="18" t="str">
        <f>INDEX(Articles!$1:$1048576,MATCH(E488,Articles!D:D,0),11)</f>
        <v>COMETE</v>
      </c>
      <c r="K488" s="18" t="str">
        <f>INDEX(Articles!$1:$1048576,MATCH(E488,Articles!D:D,0),12)</f>
        <v>ROUGE</v>
      </c>
      <c r="L488" s="8" t="str">
        <f>INDEX(Articles!$1:$1048576,MATCH(E488,Articles!D:D,0),13)</f>
        <v>CN</v>
      </c>
      <c r="M488" s="8" t="str">
        <f>INDEX(Articles!$1:$1048576,MATCH(E488,Articles!D:D,0),14)</f>
        <v>F3</v>
      </c>
      <c r="N488" s="8" t="str">
        <f>INDEX(Articles!$1:$1048576,MATCH(E488,Articles!D:D,0),15)</f>
        <v>1.4G</v>
      </c>
      <c r="O488" s="8" t="str">
        <f>INDEX(Articles!$1:$1048576,MATCH(E488,Articles!D:D,0),16)</f>
        <v>1008-F3-69245822</v>
      </c>
      <c r="P488" s="8">
        <f>INDEX(Articles!$1:$1048576,MATCH(E488,Articles!D:D,0),17)*1000</f>
        <v>193</v>
      </c>
      <c r="Q488" s="8" t="str">
        <f>INDEX(Articles!$1:$1048576,MATCH(E488,Articles!D:D,0),18)</f>
        <v>30</v>
      </c>
      <c r="R488" s="8">
        <f>INDEX(Articles!$1:$1048576,MATCH(E488,Articles!D:D,0),19)</f>
        <v>25</v>
      </c>
      <c r="S488" s="2" t="str">
        <f>IF(INDEX('Unités CA'!$1:$1048576,MATCH(E488,'Unités CA'!D:D,0),5)=0,"",INDEX('Unités CA'!$1:$1048576,MATCH(E488,'Unités CA'!D:D,0),5))</f>
        <v>0025/CA</v>
      </c>
      <c r="T488" s="2" t="str">
        <f>IF(INDEX('Unités BTE'!$1:$1048576,MATCH(E488,'Unités CA'!D:D,0),5)=0,"",INDEX('Unités BTE'!$1:$1048576,MATCH(E488,'Unités CA'!D:D,0),5))</f>
        <v/>
      </c>
      <c r="U488" s="7">
        <f>IFERROR(INDEX('Prix PRO CA'!$1:$1048576,MATCH(E488,'Prix PRO CA'!D:D,0),10),"")</f>
        <v>276.24</v>
      </c>
      <c r="V488" s="7" t="str">
        <f>IFERROR(INDEX('Prix PRO CA'!$1:$1048576,MATCH(E488,'Prix PRO BTE'!D:D,0),10),"")</f>
        <v/>
      </c>
      <c r="W488" s="7">
        <f>+IFERROR(INDEX('Prix PRO PCS'!$1:$1048576,MATCH(E488,'Prix PRO PCS'!D:D,0),10),"")</f>
        <v>13.52</v>
      </c>
      <c r="X488" s="148" t="str">
        <f t="shared" si="34"/>
        <v>Oui</v>
      </c>
      <c r="Y488" s="24" t="str">
        <f>IFERROR(INDEX(LigneAchat!$1:$1048576,MATCH(E488,LigneAchat!D:D,0),5),"")</f>
        <v/>
      </c>
      <c r="Z488" s="22">
        <f>INDEX(Articles!$1:$1048576,MATCH(E488,Articles!D:D,0),21)</f>
        <v>889</v>
      </c>
      <c r="AA488" s="22">
        <f t="shared" si="37"/>
        <v>659</v>
      </c>
      <c r="AB488" s="22">
        <f>+INDEX(Articles!$1:$1048576,MATCH(E488,Articles!D:D,0),23)</f>
        <v>230</v>
      </c>
    </row>
    <row r="489" spans="2:28" ht="15.75">
      <c r="B489" s="8" t="str">
        <f>INDEX(Articles!$1:$1048576,MATCH(E489,Articles!D:D,0),6)</f>
        <v>1</v>
      </c>
      <c r="C489" s="8" t="str">
        <f>INDEX(Articles!$1:$1048576,MATCH(E489,Articles!D:D,0),7)</f>
        <v/>
      </c>
      <c r="D489" s="28" t="str">
        <f>HYPERLINK(INDEX(Articles!$1:$1048576,MATCH(E489,Articles!D:D,0),24),"Lien")</f>
        <v>Lien</v>
      </c>
      <c r="E489" s="3" t="s">
        <v>2760</v>
      </c>
      <c r="F489" s="18" t="str">
        <f>INDEX(Articles!$1:$1048576,MATCH(E489,Articles!D:D,0),5)</f>
        <v>CH. Ø30 8 COMÈTES ASSORTIES</v>
      </c>
      <c r="G489" s="18" t="str">
        <f>INDEX(Articles!$1:$1048576,MATCH(E489,Articles!D:D,0),8)</f>
        <v>CHANDELLE</v>
      </c>
      <c r="H489" s="18" t="str">
        <f>INDEX(Articles!$1:$1048576,MATCH(E489,Articles!D:D,0),9)</f>
        <v>COMETE</v>
      </c>
      <c r="I489" s="8">
        <f>INDEX(Articles!$1:$1048576,MATCH(E489,Articles!D:D,0),10)</f>
        <v>30</v>
      </c>
      <c r="J489" s="18" t="str">
        <f>INDEX(Articles!$1:$1048576,MATCH(E489,Articles!D:D,0),11)</f>
        <v>COMETE</v>
      </c>
      <c r="K489" s="18" t="str">
        <f>INDEX(Articles!$1:$1048576,MATCH(E489,Articles!D:D,0),12)</f>
        <v>ASSORTI</v>
      </c>
      <c r="L489" s="8" t="str">
        <f>INDEX(Articles!$1:$1048576,MATCH(E489,Articles!D:D,0),13)</f>
        <v>CN</v>
      </c>
      <c r="M489" s="8" t="str">
        <f>INDEX(Articles!$1:$1048576,MATCH(E489,Articles!D:D,0),14)</f>
        <v>F3</v>
      </c>
      <c r="N489" s="8" t="str">
        <f>INDEX(Articles!$1:$1048576,MATCH(E489,Articles!D:D,0),15)</f>
        <v>1.4G</v>
      </c>
      <c r="O489" s="8" t="str">
        <f>INDEX(Articles!$1:$1048576,MATCH(E489,Articles!D:D,0),16)</f>
        <v>1008-F3-69245822</v>
      </c>
      <c r="P489" s="8">
        <f>INDEX(Articles!$1:$1048576,MATCH(E489,Articles!D:D,0),17)*1000</f>
        <v>193</v>
      </c>
      <c r="Q489" s="8" t="str">
        <f>INDEX(Articles!$1:$1048576,MATCH(E489,Articles!D:D,0),18)</f>
        <v>30</v>
      </c>
      <c r="R489" s="8">
        <f>INDEX(Articles!$1:$1048576,MATCH(E489,Articles!D:D,0),19)</f>
        <v>25</v>
      </c>
      <c r="S489" s="2" t="str">
        <f>IF(INDEX('Unités CA'!$1:$1048576,MATCH(E489,'Unités CA'!D:D,0),5)=0,"",INDEX('Unités CA'!$1:$1048576,MATCH(E489,'Unités CA'!D:D,0),5))</f>
        <v>0025/CA</v>
      </c>
      <c r="T489" s="2" t="str">
        <f>IF(INDEX('Unités BTE'!$1:$1048576,MATCH(E489,'Unités CA'!D:D,0),5)=0,"",INDEX('Unités BTE'!$1:$1048576,MATCH(E489,'Unités CA'!D:D,0),5))</f>
        <v/>
      </c>
      <c r="U489" s="7">
        <f>IFERROR(INDEX('Prix PRO CA'!$1:$1048576,MATCH(E489,'Prix PRO CA'!D:D,0),10),"")</f>
        <v>276.24</v>
      </c>
      <c r="V489" s="7" t="str">
        <f>IFERROR(INDEX('Prix PRO CA'!$1:$1048576,MATCH(E489,'Prix PRO BTE'!D:D,0),10),"")</f>
        <v/>
      </c>
      <c r="W489" s="7">
        <f>+IFERROR(INDEX('Prix PRO PCS'!$1:$1048576,MATCH(E489,'Prix PRO PCS'!D:D,0),10),"")</f>
        <v>13.52</v>
      </c>
      <c r="X489" s="148" t="str">
        <f t="shared" si="34"/>
        <v>Oui</v>
      </c>
      <c r="Y489" s="24" t="str">
        <f>IFERROR(INDEX(LigneAchat!$1:$1048576,MATCH(E489,LigneAchat!D:D,0),5),"")</f>
        <v/>
      </c>
      <c r="Z489" s="22">
        <f>INDEX(Articles!$1:$1048576,MATCH(E489,Articles!D:D,0),21)</f>
        <v>900</v>
      </c>
      <c r="AA489" s="22">
        <f t="shared" si="37"/>
        <v>900</v>
      </c>
      <c r="AB489" s="22">
        <f>+INDEX(Articles!$1:$1048576,MATCH(E489,Articles!D:D,0),23)</f>
        <v>0</v>
      </c>
    </row>
    <row r="490" spans="2:28" ht="15.75">
      <c r="B490" s="8" t="str">
        <f>INDEX(Articles!$1:$1048576,MATCH(E490,Articles!D:D,0),6)</f>
        <v>1</v>
      </c>
      <c r="C490" s="8" t="str">
        <f>INDEX(Articles!$1:$1048576,MATCH(E490,Articles!D:D,0),7)</f>
        <v/>
      </c>
      <c r="D490" s="28" t="str">
        <f>HYPERLINK(INDEX(Articles!$1:$1048576,MATCH(E490,Articles!D:D,0),24),"Lien")</f>
        <v>Lien</v>
      </c>
      <c r="E490" s="3" t="s">
        <v>2763</v>
      </c>
      <c r="F490" s="18" t="str">
        <f>INDEX(Articles!$1:$1048576,MATCH(E490,Articles!D:D,0),5)</f>
        <v>CH. Ø30 8 COMÈTES ARGENT</v>
      </c>
      <c r="G490" s="18" t="str">
        <f>INDEX(Articles!$1:$1048576,MATCH(E490,Articles!D:D,0),8)</f>
        <v>CHANDELLE</v>
      </c>
      <c r="H490" s="18" t="str">
        <f>INDEX(Articles!$1:$1048576,MATCH(E490,Articles!D:D,0),9)</f>
        <v>COMETE</v>
      </c>
      <c r="I490" s="8">
        <f>INDEX(Articles!$1:$1048576,MATCH(E490,Articles!D:D,0),10)</f>
        <v>30</v>
      </c>
      <c r="J490" s="18" t="str">
        <f>INDEX(Articles!$1:$1048576,MATCH(E490,Articles!D:D,0),11)</f>
        <v>COMETE</v>
      </c>
      <c r="K490" s="18" t="str">
        <f>INDEX(Articles!$1:$1048576,MATCH(E490,Articles!D:D,0),12)</f>
        <v>ARGENT</v>
      </c>
      <c r="L490" s="8" t="str">
        <f>INDEX(Articles!$1:$1048576,MATCH(E490,Articles!D:D,0),13)</f>
        <v>CN</v>
      </c>
      <c r="M490" s="8" t="str">
        <f>INDEX(Articles!$1:$1048576,MATCH(E490,Articles!D:D,0),14)</f>
        <v>F3</v>
      </c>
      <c r="N490" s="8" t="str">
        <f>INDEX(Articles!$1:$1048576,MATCH(E490,Articles!D:D,0),15)</f>
        <v>1.4G</v>
      </c>
      <c r="O490" s="8" t="str">
        <f>INDEX(Articles!$1:$1048576,MATCH(E490,Articles!D:D,0),16)</f>
        <v>1008-F3-69245822</v>
      </c>
      <c r="P490" s="8">
        <f>INDEX(Articles!$1:$1048576,MATCH(E490,Articles!D:D,0),17)*1000</f>
        <v>193</v>
      </c>
      <c r="Q490" s="8" t="str">
        <f>INDEX(Articles!$1:$1048576,MATCH(E490,Articles!D:D,0),18)</f>
        <v>30</v>
      </c>
      <c r="R490" s="8">
        <f>INDEX(Articles!$1:$1048576,MATCH(E490,Articles!D:D,0),19)</f>
        <v>25</v>
      </c>
      <c r="S490" s="2" t="str">
        <f>IF(INDEX('Unités CA'!$1:$1048576,MATCH(E490,'Unités CA'!D:D,0),5)=0,"",INDEX('Unités CA'!$1:$1048576,MATCH(E490,'Unités CA'!D:D,0),5))</f>
        <v>0025/CA</v>
      </c>
      <c r="T490" s="2" t="str">
        <f>IF(INDEX('Unités BTE'!$1:$1048576,MATCH(E490,'Unités CA'!D:D,0),5)=0,"",INDEX('Unités BTE'!$1:$1048576,MATCH(E490,'Unités CA'!D:D,0),5))</f>
        <v/>
      </c>
      <c r="U490" s="7">
        <f>IFERROR(INDEX('Prix PRO CA'!$1:$1048576,MATCH(E490,'Prix PRO CA'!D:D,0),10),"")</f>
        <v>276.24</v>
      </c>
      <c r="V490" s="7" t="str">
        <f>IFERROR(INDEX('Prix PRO CA'!$1:$1048576,MATCH(E490,'Prix PRO BTE'!D:D,0),10),"")</f>
        <v/>
      </c>
      <c r="W490" s="7">
        <f>+IFERROR(INDEX('Prix PRO PCS'!$1:$1048576,MATCH(E490,'Prix PRO PCS'!D:D,0),10),"")</f>
        <v>13.52</v>
      </c>
      <c r="X490" s="148" t="str">
        <f t="shared" si="34"/>
        <v>Oui</v>
      </c>
      <c r="Y490" s="24">
        <f>IFERROR(INDEX(LigneAchat!$1:$1048576,MATCH(E490,LigneAchat!D:D,0),5),"")</f>
        <v>44326</v>
      </c>
      <c r="Z490" s="22">
        <f>INDEX(Articles!$1:$1048576,MATCH(E490,Articles!D:D,0),21)</f>
        <v>364</v>
      </c>
      <c r="AA490" s="22">
        <f t="shared" si="37"/>
        <v>224</v>
      </c>
      <c r="AB490" s="22">
        <f>+INDEX(Articles!$1:$1048576,MATCH(E490,Articles!D:D,0),23)</f>
        <v>140</v>
      </c>
    </row>
    <row r="491" spans="2:28" ht="15.75">
      <c r="B491" s="8" t="str">
        <f>INDEX(Articles!$1:$1048576,MATCH(E491,Articles!D:D,0),6)</f>
        <v>1</v>
      </c>
      <c r="C491" s="8" t="str">
        <f>INDEX(Articles!$1:$1048576,MATCH(E491,Articles!D:D,0),7)</f>
        <v/>
      </c>
      <c r="D491" s="28" t="str">
        <f>HYPERLINK(INDEX(Articles!$1:$1048576,MATCH(E491,Articles!D:D,0),24),"Lien")</f>
        <v>Lien</v>
      </c>
      <c r="E491" s="3" t="s">
        <v>2766</v>
      </c>
      <c r="F491" s="18" t="str">
        <f>INDEX(Articles!$1:$1048576,MATCH(E491,Articles!D:D,0),5)</f>
        <v>CH. Ø30 8 COMÈTES VIOLETTES TRAÎNÉE ARGENT</v>
      </c>
      <c r="G491" s="18" t="str">
        <f>INDEX(Articles!$1:$1048576,MATCH(E491,Articles!D:D,0),8)</f>
        <v>CHANDELLE</v>
      </c>
      <c r="H491" s="18" t="str">
        <f>INDEX(Articles!$1:$1048576,MATCH(E491,Articles!D:D,0),9)</f>
        <v>COMETE</v>
      </c>
      <c r="I491" s="8">
        <f>INDEX(Articles!$1:$1048576,MATCH(E491,Articles!D:D,0),10)</f>
        <v>30</v>
      </c>
      <c r="J491" s="18" t="str">
        <f>INDEX(Articles!$1:$1048576,MATCH(E491,Articles!D:D,0),11)</f>
        <v>COMETE</v>
      </c>
      <c r="K491" s="18" t="str">
        <f>INDEX(Articles!$1:$1048576,MATCH(E491,Articles!D:D,0),12)</f>
        <v>VIOLET</v>
      </c>
      <c r="L491" s="8" t="str">
        <f>INDEX(Articles!$1:$1048576,MATCH(E491,Articles!D:D,0),13)</f>
        <v>CN</v>
      </c>
      <c r="M491" s="8" t="str">
        <f>INDEX(Articles!$1:$1048576,MATCH(E491,Articles!D:D,0),14)</f>
        <v>F3</v>
      </c>
      <c r="N491" s="8" t="str">
        <f>INDEX(Articles!$1:$1048576,MATCH(E491,Articles!D:D,0),15)</f>
        <v>1.4G</v>
      </c>
      <c r="O491" s="8" t="str">
        <f>INDEX(Articles!$1:$1048576,MATCH(E491,Articles!D:D,0),16)</f>
        <v>1008-F3-69245822</v>
      </c>
      <c r="P491" s="8">
        <f>INDEX(Articles!$1:$1048576,MATCH(E491,Articles!D:D,0),17)*1000</f>
        <v>193</v>
      </c>
      <c r="Q491" s="8" t="str">
        <f>INDEX(Articles!$1:$1048576,MATCH(E491,Articles!D:D,0),18)</f>
        <v>30</v>
      </c>
      <c r="R491" s="8">
        <f>INDEX(Articles!$1:$1048576,MATCH(E491,Articles!D:D,0),19)</f>
        <v>25</v>
      </c>
      <c r="S491" s="2" t="str">
        <f>IF(INDEX('Unités CA'!$1:$1048576,MATCH(E491,'Unités CA'!D:D,0),5)=0,"",INDEX('Unités CA'!$1:$1048576,MATCH(E491,'Unités CA'!D:D,0),5))</f>
        <v>0025/CA</v>
      </c>
      <c r="T491" s="2" t="str">
        <f>IF(INDEX('Unités BTE'!$1:$1048576,MATCH(E491,'Unités CA'!D:D,0),5)=0,"",INDEX('Unités BTE'!$1:$1048576,MATCH(E491,'Unités CA'!D:D,0),5))</f>
        <v/>
      </c>
      <c r="U491" s="7">
        <f>IFERROR(INDEX('Prix PRO CA'!$1:$1048576,MATCH(E491,'Prix PRO CA'!D:D,0),10),"")</f>
        <v>276.24</v>
      </c>
      <c r="V491" s="7" t="str">
        <f>IFERROR(INDEX('Prix PRO CA'!$1:$1048576,MATCH(E491,'Prix PRO BTE'!D:D,0),10),"")</f>
        <v/>
      </c>
      <c r="W491" s="7">
        <f>+IFERROR(INDEX('Prix PRO PCS'!$1:$1048576,MATCH(E491,'Prix PRO PCS'!D:D,0),10),"")</f>
        <v>13.52</v>
      </c>
      <c r="X491" s="148" t="str">
        <f t="shared" si="34"/>
        <v>Inf à 10</v>
      </c>
      <c r="Y491" s="24" t="str">
        <f>IFERROR(INDEX(LigneAchat!$1:$1048576,MATCH(E491,LigneAchat!D:D,0),5),"")</f>
        <v/>
      </c>
      <c r="Z491" s="22">
        <f>INDEX(Articles!$1:$1048576,MATCH(E491,Articles!D:D,0),21)</f>
        <v>287</v>
      </c>
      <c r="AA491" s="22">
        <f t="shared" si="37"/>
        <v>1</v>
      </c>
      <c r="AB491" s="22">
        <f>+INDEX(Articles!$1:$1048576,MATCH(E491,Articles!D:D,0),23)</f>
        <v>286</v>
      </c>
    </row>
    <row r="492" spans="2:28" ht="15.75">
      <c r="B492" s="8" t="str">
        <f>INDEX(Articles!$1:$1048576,MATCH(E492,Articles!D:D,0),6)</f>
        <v>1</v>
      </c>
      <c r="C492" s="8" t="str">
        <f>INDEX(Articles!$1:$1048576,MATCH(E492,Articles!D:D,0),7)</f>
        <v/>
      </c>
      <c r="D492" s="28" t="str">
        <f>HYPERLINK(INDEX(Articles!$1:$1048576,MATCH(E492,Articles!D:D,0),24),"Lien")</f>
        <v>Lien</v>
      </c>
      <c r="E492" s="3" t="s">
        <v>2769</v>
      </c>
      <c r="F492" s="18" t="str">
        <f>INDEX(Articles!$1:$1048576,MATCH(E492,Articles!D:D,0),5)</f>
        <v>CH. Ø30 8 COMÈTES ROSE</v>
      </c>
      <c r="G492" s="18" t="str">
        <f>INDEX(Articles!$1:$1048576,MATCH(E492,Articles!D:D,0),8)</f>
        <v>CHANDELLE</v>
      </c>
      <c r="H492" s="18" t="str">
        <f>INDEX(Articles!$1:$1048576,MATCH(E492,Articles!D:D,0),9)</f>
        <v>COMETE</v>
      </c>
      <c r="I492" s="8">
        <f>INDEX(Articles!$1:$1048576,MATCH(E492,Articles!D:D,0),10)</f>
        <v>30</v>
      </c>
      <c r="J492" s="18" t="str">
        <f>INDEX(Articles!$1:$1048576,MATCH(E492,Articles!D:D,0),11)</f>
        <v>COMETE</v>
      </c>
      <c r="K492" s="18" t="str">
        <f>INDEX(Articles!$1:$1048576,MATCH(E492,Articles!D:D,0),12)</f>
        <v>ROSE</v>
      </c>
      <c r="L492" s="8" t="str">
        <f>INDEX(Articles!$1:$1048576,MATCH(E492,Articles!D:D,0),13)</f>
        <v>CN</v>
      </c>
      <c r="M492" s="8" t="str">
        <f>INDEX(Articles!$1:$1048576,MATCH(E492,Articles!D:D,0),14)</f>
        <v>F3</v>
      </c>
      <c r="N492" s="8" t="str">
        <f>INDEX(Articles!$1:$1048576,MATCH(E492,Articles!D:D,0),15)</f>
        <v>1.4G</v>
      </c>
      <c r="O492" s="8" t="str">
        <f>INDEX(Articles!$1:$1048576,MATCH(E492,Articles!D:D,0),16)</f>
        <v>1008-F3-69245822</v>
      </c>
      <c r="P492" s="8">
        <f>INDEX(Articles!$1:$1048576,MATCH(E492,Articles!D:D,0),17)*1000</f>
        <v>186</v>
      </c>
      <c r="Q492" s="8" t="str">
        <f>INDEX(Articles!$1:$1048576,MATCH(E492,Articles!D:D,0),18)</f>
        <v>30</v>
      </c>
      <c r="R492" s="8">
        <f>INDEX(Articles!$1:$1048576,MATCH(E492,Articles!D:D,0),19)</f>
        <v>25</v>
      </c>
      <c r="S492" s="2" t="str">
        <f>IF(INDEX('Unités CA'!$1:$1048576,MATCH(E492,'Unités CA'!D:D,0),5)=0,"",INDEX('Unités CA'!$1:$1048576,MATCH(E492,'Unités CA'!D:D,0),5))</f>
        <v>0025/CA</v>
      </c>
      <c r="T492" s="2" t="str">
        <f>IF(INDEX('Unités BTE'!$1:$1048576,MATCH(E492,'Unités CA'!D:D,0),5)=0,"",INDEX('Unités BTE'!$1:$1048576,MATCH(E492,'Unités CA'!D:D,0),5))</f>
        <v/>
      </c>
      <c r="U492" s="7">
        <f>IFERROR(INDEX('Prix PRO CA'!$1:$1048576,MATCH(E492,'Prix PRO CA'!D:D,0),10),"")</f>
        <v>276.24</v>
      </c>
      <c r="V492" s="7" t="str">
        <f>IFERROR(INDEX('Prix PRO CA'!$1:$1048576,MATCH(E492,'Prix PRO BTE'!D:D,0),10),"")</f>
        <v/>
      </c>
      <c r="W492" s="7">
        <f>+IFERROR(INDEX('Prix PRO PCS'!$1:$1048576,MATCH(E492,'Prix PRO PCS'!D:D,0),10),"")</f>
        <v>13.52</v>
      </c>
      <c r="X492" s="148" t="str">
        <f t="shared" si="34"/>
        <v>Oui</v>
      </c>
      <c r="Y492" s="24" t="str">
        <f>IFERROR(INDEX(LigneAchat!$1:$1048576,MATCH(E492,LigneAchat!D:D,0),5),"")</f>
        <v/>
      </c>
      <c r="Z492" s="22">
        <f>INDEX(Articles!$1:$1048576,MATCH(E492,Articles!D:D,0),21)</f>
        <v>324</v>
      </c>
      <c r="AA492" s="22">
        <f t="shared" si="37"/>
        <v>16</v>
      </c>
      <c r="AB492" s="22">
        <f>+INDEX(Articles!$1:$1048576,MATCH(E492,Articles!D:D,0),23)</f>
        <v>308</v>
      </c>
    </row>
    <row r="493" spans="2:28" ht="15.75">
      <c r="B493" s="8" t="str">
        <f>INDEX(Articles!$1:$1048576,MATCH(E493,Articles!D:D,0),6)</f>
        <v>1</v>
      </c>
      <c r="C493" s="8" t="str">
        <f>INDEX(Articles!$1:$1048576,MATCH(E493,Articles!D:D,0),7)</f>
        <v/>
      </c>
      <c r="D493" s="28" t="str">
        <f>HYPERLINK(INDEX(Articles!$1:$1048576,MATCH(E493,Articles!D:D,0),24),"Lien")</f>
        <v>Lien</v>
      </c>
      <c r="E493" s="3" t="s">
        <v>2772</v>
      </c>
      <c r="F493" s="18" t="str">
        <f>INDEX(Articles!$1:$1048576,MATCH(E493,Articles!D:D,0),5)</f>
        <v>CH. Ø30 8 COMÈTES CITRON</v>
      </c>
      <c r="G493" s="18" t="str">
        <f>INDEX(Articles!$1:$1048576,MATCH(E493,Articles!D:D,0),8)</f>
        <v>CHANDELLE</v>
      </c>
      <c r="H493" s="18" t="str">
        <f>INDEX(Articles!$1:$1048576,MATCH(E493,Articles!D:D,0),9)</f>
        <v>COMETE</v>
      </c>
      <c r="I493" s="8">
        <f>INDEX(Articles!$1:$1048576,MATCH(E493,Articles!D:D,0),10)</f>
        <v>30</v>
      </c>
      <c r="J493" s="18" t="str">
        <f>INDEX(Articles!$1:$1048576,MATCH(E493,Articles!D:D,0),11)</f>
        <v>COMETE</v>
      </c>
      <c r="K493" s="18" t="str">
        <f>INDEX(Articles!$1:$1048576,MATCH(E493,Articles!D:D,0),12)</f>
        <v>CITRON</v>
      </c>
      <c r="L493" s="8" t="str">
        <f>INDEX(Articles!$1:$1048576,MATCH(E493,Articles!D:D,0),13)</f>
        <v>CN</v>
      </c>
      <c r="M493" s="8" t="str">
        <f>INDEX(Articles!$1:$1048576,MATCH(E493,Articles!D:D,0),14)</f>
        <v>F3</v>
      </c>
      <c r="N493" s="8" t="str">
        <f>INDEX(Articles!$1:$1048576,MATCH(E493,Articles!D:D,0),15)</f>
        <v>1.4G</v>
      </c>
      <c r="O493" s="8" t="str">
        <f>INDEX(Articles!$1:$1048576,MATCH(E493,Articles!D:D,0),16)</f>
        <v>1008-F3-69245822</v>
      </c>
      <c r="P493" s="8">
        <f>INDEX(Articles!$1:$1048576,MATCH(E493,Articles!D:D,0),17)*1000</f>
        <v>186</v>
      </c>
      <c r="Q493" s="8" t="str">
        <f>INDEX(Articles!$1:$1048576,MATCH(E493,Articles!D:D,0),18)</f>
        <v>30</v>
      </c>
      <c r="R493" s="8">
        <f>INDEX(Articles!$1:$1048576,MATCH(E493,Articles!D:D,0),19)</f>
        <v>25</v>
      </c>
      <c r="S493" s="2" t="str">
        <f>IF(INDEX('Unités CA'!$1:$1048576,MATCH(E493,'Unités CA'!D:D,0),5)=0,"",INDEX('Unités CA'!$1:$1048576,MATCH(E493,'Unités CA'!D:D,0),5))</f>
        <v>0025/CA</v>
      </c>
      <c r="T493" s="2" t="str">
        <f>IF(INDEX('Unités BTE'!$1:$1048576,MATCH(E493,'Unités CA'!D:D,0),5)=0,"",INDEX('Unités BTE'!$1:$1048576,MATCH(E493,'Unités CA'!D:D,0),5))</f>
        <v/>
      </c>
      <c r="U493" s="7">
        <f>IFERROR(INDEX('Prix PRO CA'!$1:$1048576,MATCH(E493,'Prix PRO CA'!D:D,0),10),"")</f>
        <v>276.24</v>
      </c>
      <c r="V493" s="7" t="str">
        <f>IFERROR(INDEX('Prix PRO CA'!$1:$1048576,MATCH(E493,'Prix PRO BTE'!D:D,0),10),"")</f>
        <v/>
      </c>
      <c r="W493" s="7">
        <f>+IFERROR(INDEX('Prix PRO PCS'!$1:$1048576,MATCH(E493,'Prix PRO PCS'!D:D,0),10),"")</f>
        <v>13.52</v>
      </c>
      <c r="X493" s="148" t="str">
        <f t="shared" si="34"/>
        <v>Oui</v>
      </c>
      <c r="Y493" s="24" t="str">
        <f>IFERROR(INDEX(LigneAchat!$1:$1048576,MATCH(E493,LigneAchat!D:D,0),5),"")</f>
        <v/>
      </c>
      <c r="Z493" s="22">
        <f>INDEX(Articles!$1:$1048576,MATCH(E493,Articles!D:D,0),21)</f>
        <v>453</v>
      </c>
      <c r="AA493" s="22">
        <f t="shared" si="37"/>
        <v>198</v>
      </c>
      <c r="AB493" s="22">
        <f>+INDEX(Articles!$1:$1048576,MATCH(E493,Articles!D:D,0),23)</f>
        <v>255</v>
      </c>
    </row>
    <row r="494" spans="2:28" ht="15.75">
      <c r="B494" s="8" t="str">
        <f>INDEX(Articles!$1:$1048576,MATCH(E494,Articles!D:D,0),6)</f>
        <v>1</v>
      </c>
      <c r="C494" s="8" t="str">
        <f>INDEX(Articles!$1:$1048576,MATCH(E494,Articles!D:D,0),7)</f>
        <v/>
      </c>
      <c r="D494" s="28" t="str">
        <f>HYPERLINK(INDEX(Articles!$1:$1048576,MATCH(E494,Articles!D:D,0),24),"Lien")</f>
        <v>Lien</v>
      </c>
      <c r="E494" s="3" t="s">
        <v>2778</v>
      </c>
      <c r="F494" s="18" t="str">
        <f>INDEX(Articles!$1:$1048576,MATCH(E494,Articles!D:D,0),5)</f>
        <v>CH. Ø30 8 COMÈTES AQUA</v>
      </c>
      <c r="G494" s="18" t="str">
        <f>INDEX(Articles!$1:$1048576,MATCH(E494,Articles!D:D,0),8)</f>
        <v>CHANDELLE</v>
      </c>
      <c r="H494" s="18" t="str">
        <f>INDEX(Articles!$1:$1048576,MATCH(E494,Articles!D:D,0),9)</f>
        <v>COMETE</v>
      </c>
      <c r="I494" s="8">
        <f>INDEX(Articles!$1:$1048576,MATCH(E494,Articles!D:D,0),10)</f>
        <v>30</v>
      </c>
      <c r="J494" s="18" t="str">
        <f>INDEX(Articles!$1:$1048576,MATCH(E494,Articles!D:D,0),11)</f>
        <v>COMETE</v>
      </c>
      <c r="K494" s="18" t="str">
        <f>INDEX(Articles!$1:$1048576,MATCH(E494,Articles!D:D,0),12)</f>
        <v>AQUA</v>
      </c>
      <c r="L494" s="8" t="str">
        <f>INDEX(Articles!$1:$1048576,MATCH(E494,Articles!D:D,0),13)</f>
        <v>CN</v>
      </c>
      <c r="M494" s="8" t="str">
        <f>INDEX(Articles!$1:$1048576,MATCH(E494,Articles!D:D,0),14)</f>
        <v>F3</v>
      </c>
      <c r="N494" s="8" t="str">
        <f>INDEX(Articles!$1:$1048576,MATCH(E494,Articles!D:D,0),15)</f>
        <v>1.4G</v>
      </c>
      <c r="O494" s="8" t="str">
        <f>INDEX(Articles!$1:$1048576,MATCH(E494,Articles!D:D,0),16)</f>
        <v>1008-F3-69245822</v>
      </c>
      <c r="P494" s="8">
        <f>INDEX(Articles!$1:$1048576,MATCH(E494,Articles!D:D,0),17)*1000</f>
        <v>186</v>
      </c>
      <c r="Q494" s="8" t="str">
        <f>INDEX(Articles!$1:$1048576,MATCH(E494,Articles!D:D,0),18)</f>
        <v>30</v>
      </c>
      <c r="R494" s="8">
        <f>INDEX(Articles!$1:$1048576,MATCH(E494,Articles!D:D,0),19)</f>
        <v>25</v>
      </c>
      <c r="S494" s="2" t="str">
        <f>IF(INDEX('Unités CA'!$1:$1048576,MATCH(E494,'Unités CA'!D:D,0),5)=0,"",INDEX('Unités CA'!$1:$1048576,MATCH(E494,'Unités CA'!D:D,0),5))</f>
        <v>0025/CA</v>
      </c>
      <c r="T494" s="2" t="str">
        <f>IF(INDEX('Unités BTE'!$1:$1048576,MATCH(E494,'Unités CA'!D:D,0),5)=0,"",INDEX('Unités BTE'!$1:$1048576,MATCH(E494,'Unités CA'!D:D,0),5))</f>
        <v/>
      </c>
      <c r="U494" s="7">
        <f>IFERROR(INDEX('Prix PRO CA'!$1:$1048576,MATCH(E494,'Prix PRO CA'!D:D,0),10),"")</f>
        <v>276.24</v>
      </c>
      <c r="V494" s="7" t="str">
        <f>IFERROR(INDEX('Prix PRO CA'!$1:$1048576,MATCH(E494,'Prix PRO BTE'!D:D,0),10),"")</f>
        <v/>
      </c>
      <c r="W494" s="7">
        <f>+IFERROR(INDEX('Prix PRO PCS'!$1:$1048576,MATCH(E494,'Prix PRO PCS'!D:D,0),10),"")</f>
        <v>13.52</v>
      </c>
      <c r="X494" s="148" t="str">
        <f t="shared" si="34"/>
        <v>Non</v>
      </c>
      <c r="Y494" s="24">
        <f>IFERROR(INDEX(LigneAchat!$1:$1048576,MATCH(E494,LigneAchat!D:D,0),5),"")</f>
        <v>44326</v>
      </c>
      <c r="Z494" s="22">
        <f>INDEX(Articles!$1:$1048576,MATCH(E494,Articles!D:D,0),21)</f>
        <v>66</v>
      </c>
      <c r="AA494" s="22">
        <f t="shared" si="37"/>
        <v>0</v>
      </c>
      <c r="AB494" s="22">
        <f>+INDEX(Articles!$1:$1048576,MATCH(E494,Articles!D:D,0),23)</f>
        <v>66</v>
      </c>
    </row>
    <row r="495" spans="2:28" ht="15.75">
      <c r="B495" s="8" t="str">
        <f>INDEX(Articles!$1:$1048576,MATCH(E495,Articles!D:D,0),6)</f>
        <v>1</v>
      </c>
      <c r="C495" s="8" t="str">
        <f>INDEX(Articles!$1:$1048576,MATCH(E495,Articles!D:D,0),7)</f>
        <v>2020</v>
      </c>
      <c r="D495" s="28" t="str">
        <f>HYPERLINK(INDEX(Articles!$1:$1048576,MATCH(E495,Articles!D:D,0),24),"Lien")</f>
        <v>Lien</v>
      </c>
      <c r="E495" s="3" t="s">
        <v>3683</v>
      </c>
      <c r="F495" s="18" t="str">
        <f>INDEX(Articles!$1:$1048576,MATCH(E495,Articles!D:D,0),5)</f>
        <v>CH. Ø30 8 COMÈTES FILET D'OR</v>
      </c>
      <c r="G495" s="18" t="str">
        <f>INDEX(Articles!$1:$1048576,MATCH(E495,Articles!D:D,0),8)</f>
        <v>CHANDELLE</v>
      </c>
      <c r="H495" s="18" t="str">
        <f>INDEX(Articles!$1:$1048576,MATCH(E495,Articles!D:D,0),9)</f>
        <v>COMETE</v>
      </c>
      <c r="I495" s="8">
        <f>INDEX(Articles!$1:$1048576,MATCH(E495,Articles!D:D,0),10)</f>
        <v>30</v>
      </c>
      <c r="J495" s="18" t="str">
        <f>INDEX(Articles!$1:$1048576,MATCH(E495,Articles!D:D,0),11)</f>
        <v>PLEUREUR</v>
      </c>
      <c r="K495" s="18" t="str">
        <f>INDEX(Articles!$1:$1048576,MATCH(E495,Articles!D:D,0),12)</f>
        <v>KAMURO</v>
      </c>
      <c r="L495" s="8" t="str">
        <f>INDEX(Articles!$1:$1048576,MATCH(E495,Articles!D:D,0),13)</f>
        <v>CN</v>
      </c>
      <c r="M495" s="8" t="str">
        <f>INDEX(Articles!$1:$1048576,MATCH(E495,Articles!D:D,0),14)</f>
        <v>F3</v>
      </c>
      <c r="N495" s="8" t="str">
        <f>INDEX(Articles!$1:$1048576,MATCH(E495,Articles!D:D,0),15)</f>
        <v>1.4G</v>
      </c>
      <c r="O495" s="8" t="str">
        <f>INDEX(Articles!$1:$1048576,MATCH(E495,Articles!D:D,0),16)</f>
        <v>1008-F3-69245822</v>
      </c>
      <c r="P495" s="8">
        <f>INDEX(Articles!$1:$1048576,MATCH(E495,Articles!D:D,0),17)*1000</f>
        <v>193</v>
      </c>
      <c r="Q495" s="8" t="str">
        <f>INDEX(Articles!$1:$1048576,MATCH(E495,Articles!D:D,0),18)</f>
        <v>30</v>
      </c>
      <c r="R495" s="8">
        <f>INDEX(Articles!$1:$1048576,MATCH(E495,Articles!D:D,0),19)</f>
        <v>25</v>
      </c>
      <c r="S495" s="2" t="str">
        <f>IF(INDEX('Unités CA'!$1:$1048576,MATCH(E495,'Unités CA'!D:D,0),5)=0,"",INDEX('Unités CA'!$1:$1048576,MATCH(E495,'Unités CA'!D:D,0),5))</f>
        <v>0025/CA</v>
      </c>
      <c r="T495" s="2" t="str">
        <f>IF(INDEX('Unités BTE'!$1:$1048576,MATCH(E495,'Unités CA'!D:D,0),5)=0,"",INDEX('Unités BTE'!$1:$1048576,MATCH(E495,'Unités CA'!D:D,0),5))</f>
        <v/>
      </c>
      <c r="U495" s="7">
        <f>IFERROR(INDEX('Prix PRO CA'!$1:$1048576,MATCH(E495,'Prix PRO CA'!D:D,0),10),"")</f>
        <v>276.25</v>
      </c>
      <c r="V495" s="7" t="str">
        <f>IFERROR(INDEX('Prix PRO CA'!$1:$1048576,MATCH(E495,'Prix PRO BTE'!D:D,0),10),"")</f>
        <v/>
      </c>
      <c r="W495" s="7">
        <f>+IFERROR(INDEX('Prix PRO PCS'!$1:$1048576,MATCH(E495,'Prix PRO PCS'!D:D,0),10),"")</f>
        <v>13.52</v>
      </c>
      <c r="X495" s="148" t="str">
        <f t="shared" si="34"/>
        <v>Non</v>
      </c>
      <c r="Y495" s="24">
        <f>IFERROR(INDEX(LigneAchat!$1:$1048576,MATCH(E495,LigneAchat!D:D,0),5),"")</f>
        <v>44326</v>
      </c>
      <c r="Z495" s="22">
        <f>INDEX(Articles!$1:$1048576,MATCH(E495,Articles!D:D,0),21)</f>
        <v>0</v>
      </c>
      <c r="AA495" s="22">
        <f t="shared" si="37"/>
        <v>0</v>
      </c>
      <c r="AB495" s="22">
        <f>+INDEX(Articles!$1:$1048576,MATCH(E495,Articles!D:D,0),23)</f>
        <v>0</v>
      </c>
    </row>
    <row r="496" spans="2:28" ht="15.75">
      <c r="B496" s="8" t="str">
        <f>INDEX(Articles!$1:$1048576,MATCH(E496,Articles!D:D,0),6)</f>
        <v>1</v>
      </c>
      <c r="C496" s="8" t="str">
        <f>INDEX(Articles!$1:$1048576,MATCH(E496,Articles!D:D,0),7)</f>
        <v/>
      </c>
      <c r="D496" s="28" t="str">
        <f>HYPERLINK(INDEX(Articles!$1:$1048576,MATCH(E496,Articles!D:D,0),24),"Lien")</f>
        <v>Lien</v>
      </c>
      <c r="E496" s="3" t="s">
        <v>2775</v>
      </c>
      <c r="F496" s="18" t="str">
        <f>INDEX(Articles!$1:$1048576,MATCH(E496,Articles!D:D,0),5)</f>
        <v>CH. Ø30 8 COMÈTES PAILLETTES OR</v>
      </c>
      <c r="G496" s="18" t="str">
        <f>INDEX(Articles!$1:$1048576,MATCH(E496,Articles!D:D,0),8)</f>
        <v>CHANDELLE</v>
      </c>
      <c r="H496" s="18" t="str">
        <f>INDEX(Articles!$1:$1048576,MATCH(E496,Articles!D:D,0),9)</f>
        <v>COMETE</v>
      </c>
      <c r="I496" s="8">
        <f>INDEX(Articles!$1:$1048576,MATCH(E496,Articles!D:D,0),10)</f>
        <v>30</v>
      </c>
      <c r="J496" s="18" t="str">
        <f>INDEX(Articles!$1:$1048576,MATCH(E496,Articles!D:D,0),11)</f>
        <v>CLIGNO</v>
      </c>
      <c r="K496" s="18" t="str">
        <f>INDEX(Articles!$1:$1048576,MATCH(E496,Articles!D:D,0),12)</f>
        <v>OR</v>
      </c>
      <c r="L496" s="8" t="str">
        <f>INDEX(Articles!$1:$1048576,MATCH(E496,Articles!D:D,0),13)</f>
        <v>CN</v>
      </c>
      <c r="M496" s="8" t="str">
        <f>INDEX(Articles!$1:$1048576,MATCH(E496,Articles!D:D,0),14)</f>
        <v>F3</v>
      </c>
      <c r="N496" s="8" t="str">
        <f>INDEX(Articles!$1:$1048576,MATCH(E496,Articles!D:D,0),15)</f>
        <v>1.4G</v>
      </c>
      <c r="O496" s="8" t="str">
        <f>INDEX(Articles!$1:$1048576,MATCH(E496,Articles!D:D,0),16)</f>
        <v>1008-F3-69245822</v>
      </c>
      <c r="P496" s="8">
        <f>INDEX(Articles!$1:$1048576,MATCH(E496,Articles!D:D,0),17)*1000</f>
        <v>186</v>
      </c>
      <c r="Q496" s="8" t="str">
        <f>INDEX(Articles!$1:$1048576,MATCH(E496,Articles!D:D,0),18)</f>
        <v>30</v>
      </c>
      <c r="R496" s="8">
        <f>INDEX(Articles!$1:$1048576,MATCH(E496,Articles!D:D,0),19)</f>
        <v>25</v>
      </c>
      <c r="S496" s="2" t="str">
        <f>IF(INDEX('Unités CA'!$1:$1048576,MATCH(E496,'Unités CA'!D:D,0),5)=0,"",INDEX('Unités CA'!$1:$1048576,MATCH(E496,'Unités CA'!D:D,0),5))</f>
        <v>0025/CA</v>
      </c>
      <c r="T496" s="2" t="str">
        <f>IF(INDEX('Unités BTE'!$1:$1048576,MATCH(E496,'Unités CA'!D:D,0),5)=0,"",INDEX('Unités BTE'!$1:$1048576,MATCH(E496,'Unités CA'!D:D,0),5))</f>
        <v/>
      </c>
      <c r="U496" s="7">
        <f>IFERROR(INDEX('Prix PRO CA'!$1:$1048576,MATCH(E496,'Prix PRO CA'!D:D,0),10),"")</f>
        <v>276.24</v>
      </c>
      <c r="V496" s="7" t="str">
        <f>IFERROR(INDEX('Prix PRO CA'!$1:$1048576,MATCH(E496,'Prix PRO BTE'!D:D,0),10),"")</f>
        <v/>
      </c>
      <c r="W496" s="7">
        <f>+IFERROR(INDEX('Prix PRO PCS'!$1:$1048576,MATCH(E496,'Prix PRO PCS'!D:D,0),10),"")</f>
        <v>13.52</v>
      </c>
      <c r="X496" s="148" t="str">
        <f t="shared" si="34"/>
        <v>Oui</v>
      </c>
      <c r="Y496" s="24" t="str">
        <f>IFERROR(INDEX(LigneAchat!$1:$1048576,MATCH(E496,LigneAchat!D:D,0),5),"")</f>
        <v/>
      </c>
      <c r="Z496" s="22">
        <f>INDEX(Articles!$1:$1048576,MATCH(E496,Articles!D:D,0),21)</f>
        <v>15</v>
      </c>
      <c r="AA496" s="22">
        <f t="shared" si="37"/>
        <v>15</v>
      </c>
      <c r="AB496" s="22">
        <f>+INDEX(Articles!$1:$1048576,MATCH(E496,Articles!D:D,0),23)</f>
        <v>0</v>
      </c>
    </row>
    <row r="497" spans="2:28" ht="15.75">
      <c r="B497" s="8" t="str">
        <f>INDEX(Articles!$1:$1048576,MATCH(E497,Articles!D:D,0),6)</f>
        <v>1</v>
      </c>
      <c r="C497" s="8" t="str">
        <f>INDEX(Articles!$1:$1048576,MATCH(E497,Articles!D:D,0),7)</f>
        <v>2020</v>
      </c>
      <c r="D497" s="28" t="str">
        <f>HYPERLINK(INDEX(Articles!$1:$1048576,MATCH(E497,Articles!D:D,0),24),"Lien")</f>
        <v>Lien</v>
      </c>
      <c r="E497" s="3" t="s">
        <v>3681</v>
      </c>
      <c r="F497" s="18" t="str">
        <f>INDEX(Articles!$1:$1048576,MATCH(E497,Articles!D:D,0),5)</f>
        <v>CH. Ø30 8 COMÈTES CLIGNO BLANC</v>
      </c>
      <c r="G497" s="18" t="str">
        <f>INDEX(Articles!$1:$1048576,MATCH(E497,Articles!D:D,0),8)</f>
        <v>CHANDELLE</v>
      </c>
      <c r="H497" s="18" t="str">
        <f>INDEX(Articles!$1:$1048576,MATCH(E497,Articles!D:D,0),9)</f>
        <v>COMETE</v>
      </c>
      <c r="I497" s="8">
        <f>INDEX(Articles!$1:$1048576,MATCH(E497,Articles!D:D,0),10)</f>
        <v>30</v>
      </c>
      <c r="J497" s="18" t="str">
        <f>INDEX(Articles!$1:$1048576,MATCH(E497,Articles!D:D,0),11)</f>
        <v>CLIGNO</v>
      </c>
      <c r="K497" s="18" t="str">
        <f>INDEX(Articles!$1:$1048576,MATCH(E497,Articles!D:D,0),12)</f>
        <v>BLANC</v>
      </c>
      <c r="L497" s="8" t="str">
        <f>INDEX(Articles!$1:$1048576,MATCH(E497,Articles!D:D,0),13)</f>
        <v>CN</v>
      </c>
      <c r="M497" s="8" t="str">
        <f>INDEX(Articles!$1:$1048576,MATCH(E497,Articles!D:D,0),14)</f>
        <v>F3</v>
      </c>
      <c r="N497" s="8" t="str">
        <f>INDEX(Articles!$1:$1048576,MATCH(E497,Articles!D:D,0),15)</f>
        <v>1.4G</v>
      </c>
      <c r="O497" s="8" t="str">
        <f>INDEX(Articles!$1:$1048576,MATCH(E497,Articles!D:D,0),16)</f>
        <v>1008-F3-69245822</v>
      </c>
      <c r="P497" s="8">
        <f>INDEX(Articles!$1:$1048576,MATCH(E497,Articles!D:D,0),17)*1000</f>
        <v>193</v>
      </c>
      <c r="Q497" s="8" t="str">
        <f>INDEX(Articles!$1:$1048576,MATCH(E497,Articles!D:D,0),18)</f>
        <v>30</v>
      </c>
      <c r="R497" s="8">
        <f>INDEX(Articles!$1:$1048576,MATCH(E497,Articles!D:D,0),19)</f>
        <v>25</v>
      </c>
      <c r="S497" s="2" t="str">
        <f>IF(INDEX('Unités CA'!$1:$1048576,MATCH(E497,'Unités CA'!D:D,0),5)=0,"",INDEX('Unités CA'!$1:$1048576,MATCH(E497,'Unités CA'!D:D,0),5))</f>
        <v>0025/CA</v>
      </c>
      <c r="T497" s="2" t="str">
        <f>IF(INDEX('Unités BTE'!$1:$1048576,MATCH(E497,'Unités CA'!D:D,0),5)=0,"",INDEX('Unités BTE'!$1:$1048576,MATCH(E497,'Unités CA'!D:D,0),5))</f>
        <v/>
      </c>
      <c r="U497" s="7">
        <f>IFERROR(INDEX('Prix PRO CA'!$1:$1048576,MATCH(E497,'Prix PRO CA'!D:D,0),10),"")</f>
        <v>276.25</v>
      </c>
      <c r="V497" s="7" t="str">
        <f>IFERROR(INDEX('Prix PRO CA'!$1:$1048576,MATCH(E497,'Prix PRO BTE'!D:D,0),10),"")</f>
        <v/>
      </c>
      <c r="W497" s="7">
        <f>+IFERROR(INDEX('Prix PRO PCS'!$1:$1048576,MATCH(E497,'Prix PRO PCS'!D:D,0),10),"")</f>
        <v>13.52</v>
      </c>
      <c r="X497" s="148" t="str">
        <f t="shared" si="34"/>
        <v>Oui</v>
      </c>
      <c r="Y497" s="24">
        <f>IFERROR(INDEX(LigneAchat!$1:$1048576,MATCH(E497,LigneAchat!D:D,0),5),"")</f>
        <v>44326</v>
      </c>
      <c r="Z497" s="22">
        <f>INDEX(Articles!$1:$1048576,MATCH(E497,Articles!D:D,0),21)</f>
        <v>33</v>
      </c>
      <c r="AA497" s="22">
        <f t="shared" si="37"/>
        <v>33</v>
      </c>
      <c r="AB497" s="22">
        <f>+INDEX(Articles!$1:$1048576,MATCH(E497,Articles!D:D,0),23)</f>
        <v>0</v>
      </c>
    </row>
    <row r="498" spans="2:28" ht="15.75">
      <c r="B498" s="8" t="str">
        <f>INDEX(Articles!$1:$1048576,MATCH(E498,Articles!D:D,0),6)</f>
        <v>1</v>
      </c>
      <c r="C498" s="8" t="str">
        <f>INDEX(Articles!$1:$1048576,MATCH(E498,Articles!D:D,0),7)</f>
        <v>2020</v>
      </c>
      <c r="D498" s="28" t="str">
        <f>HYPERLINK(INDEX(Articles!$1:$1048576,MATCH(E498,Articles!D:D,0),24),"Lien")</f>
        <v>Lien</v>
      </c>
      <c r="E498" s="3" t="s">
        <v>3682</v>
      </c>
      <c r="F498" s="18" t="str">
        <f>INDEX(Articles!$1:$1048576,MATCH(E498,Articles!D:D,0),5)</f>
        <v>CH. Ø30 8 COMÈTES FRISSON BLANC</v>
      </c>
      <c r="G498" s="18" t="str">
        <f>INDEX(Articles!$1:$1048576,MATCH(E498,Articles!D:D,0),8)</f>
        <v>CHANDELLE</v>
      </c>
      <c r="H498" s="18" t="str">
        <f>INDEX(Articles!$1:$1048576,MATCH(E498,Articles!D:D,0),9)</f>
        <v>COMETE</v>
      </c>
      <c r="I498" s="8">
        <f>INDEX(Articles!$1:$1048576,MATCH(E498,Articles!D:D,0),10)</f>
        <v>30</v>
      </c>
      <c r="J498" s="18" t="str">
        <f>INDEX(Articles!$1:$1048576,MATCH(E498,Articles!D:D,0),11)</f>
        <v>CREPITANT</v>
      </c>
      <c r="K498" s="18" t="str">
        <f>INDEX(Articles!$1:$1048576,MATCH(E498,Articles!D:D,0),12)</f>
        <v>ARGENT</v>
      </c>
      <c r="L498" s="8" t="str">
        <f>INDEX(Articles!$1:$1048576,MATCH(E498,Articles!D:D,0),13)</f>
        <v>CN</v>
      </c>
      <c r="M498" s="8" t="str">
        <f>INDEX(Articles!$1:$1048576,MATCH(E498,Articles!D:D,0),14)</f>
        <v>F3</v>
      </c>
      <c r="N498" s="8" t="str">
        <f>INDEX(Articles!$1:$1048576,MATCH(E498,Articles!D:D,0),15)</f>
        <v>1.4G</v>
      </c>
      <c r="O498" s="8" t="str">
        <f>INDEX(Articles!$1:$1048576,MATCH(E498,Articles!D:D,0),16)</f>
        <v>1008-F3-69245822</v>
      </c>
      <c r="P498" s="8">
        <f>INDEX(Articles!$1:$1048576,MATCH(E498,Articles!D:D,0),17)*1000</f>
        <v>193</v>
      </c>
      <c r="Q498" s="8" t="str">
        <f>INDEX(Articles!$1:$1048576,MATCH(E498,Articles!D:D,0),18)</f>
        <v>30</v>
      </c>
      <c r="R498" s="8">
        <f>INDEX(Articles!$1:$1048576,MATCH(E498,Articles!D:D,0),19)</f>
        <v>25</v>
      </c>
      <c r="S498" s="2" t="str">
        <f>IF(INDEX('Unités CA'!$1:$1048576,MATCH(E498,'Unités CA'!D:D,0),5)=0,"",INDEX('Unités CA'!$1:$1048576,MATCH(E498,'Unités CA'!D:D,0),5))</f>
        <v>0025/CA</v>
      </c>
      <c r="T498" s="2" t="str">
        <f>IF(INDEX('Unités BTE'!$1:$1048576,MATCH(E498,'Unités CA'!D:D,0),5)=0,"",INDEX('Unités BTE'!$1:$1048576,MATCH(E498,'Unités CA'!D:D,0),5))</f>
        <v/>
      </c>
      <c r="U498" s="7">
        <f>IFERROR(INDEX('Prix PRO CA'!$1:$1048576,MATCH(E498,'Prix PRO CA'!D:D,0),10),"")</f>
        <v>276.25</v>
      </c>
      <c r="V498" s="7" t="str">
        <f>IFERROR(INDEX('Prix PRO CA'!$1:$1048576,MATCH(E498,'Prix PRO BTE'!D:D,0),10),"")</f>
        <v/>
      </c>
      <c r="W498" s="7">
        <f>+IFERROR(INDEX('Prix PRO PCS'!$1:$1048576,MATCH(E498,'Prix PRO PCS'!D:D,0),10),"")</f>
        <v>13.52</v>
      </c>
      <c r="X498" s="148" t="str">
        <f t="shared" si="34"/>
        <v>Non</v>
      </c>
      <c r="Y498" s="24">
        <f>IFERROR(INDEX(LigneAchat!$1:$1048576,MATCH(E498,LigneAchat!D:D,0),5),"")</f>
        <v>44326</v>
      </c>
      <c r="Z498" s="22">
        <f>INDEX(Articles!$1:$1048576,MATCH(E498,Articles!D:D,0),21)</f>
        <v>0</v>
      </c>
      <c r="AA498" s="22">
        <f t="shared" si="37"/>
        <v>0</v>
      </c>
      <c r="AB498" s="22">
        <f>+INDEX(Articles!$1:$1048576,MATCH(E498,Articles!D:D,0),23)</f>
        <v>0</v>
      </c>
    </row>
    <row r="499" spans="2:28" s="26" customFormat="1" ht="30" customHeight="1">
      <c r="B499" s="97" t="s">
        <v>4213</v>
      </c>
      <c r="C499" s="97"/>
      <c r="D499" s="97"/>
      <c r="E499" s="94"/>
      <c r="F499" s="35"/>
      <c r="G499" s="35"/>
      <c r="H499" s="35"/>
      <c r="I499" s="35"/>
      <c r="J499" s="35"/>
      <c r="K499" s="35"/>
      <c r="L499" s="35"/>
      <c r="M499" s="36"/>
      <c r="N499" s="35"/>
      <c r="O499" s="36"/>
      <c r="P499" s="36"/>
      <c r="Q499" s="36"/>
      <c r="R499" s="36"/>
      <c r="S499" s="36"/>
      <c r="T499" s="36"/>
      <c r="U499" s="36"/>
      <c r="V499" s="36"/>
      <c r="W499" s="36"/>
      <c r="X499" s="150"/>
      <c r="Y499" s="36"/>
      <c r="Z499" s="36"/>
      <c r="AA499" s="36"/>
      <c r="AB499" s="36"/>
    </row>
    <row r="500" spans="2:28" ht="15.75">
      <c r="B500" s="8" t="str">
        <f>INDEX(Articles!$1:$1048576,MATCH(E500,Articles!D:D,0),6)</f>
        <v>1</v>
      </c>
      <c r="C500" s="8" t="str">
        <f>INDEX(Articles!$1:$1048576,MATCH(E500,Articles!D:D,0),7)</f>
        <v>2020</v>
      </c>
      <c r="D500" s="28" t="str">
        <f>HYPERLINK(INDEX(Articles!$1:$1048576,MATCH(E500,Articles!D:D,0),24),"Lien")</f>
        <v>Lien</v>
      </c>
      <c r="E500" s="3" t="s">
        <v>3684</v>
      </c>
      <c r="F500" s="18" t="str">
        <f>INDEX(Articles!$1:$1048576,MATCH(E500,Articles!D:D,0),5)</f>
        <v>CH. Ø45 8 PAF KAMURO + BTTES KAMURO</v>
      </c>
      <c r="G500" s="18" t="str">
        <f>INDEX(Articles!$1:$1048576,MATCH(E500,Articles!D:D,0),8)</f>
        <v>CHANDELLE</v>
      </c>
      <c r="H500" s="18" t="str">
        <f>INDEX(Articles!$1:$1048576,MATCH(E500,Articles!D:D,0),9)</f>
        <v>BOMBETTE</v>
      </c>
      <c r="I500" s="8">
        <f>INDEX(Articles!$1:$1048576,MATCH(E500,Articles!D:D,0),10)</f>
        <v>45</v>
      </c>
      <c r="J500" s="18" t="str">
        <f>INDEX(Articles!$1:$1048576,MATCH(E500,Articles!D:D,0),11)</f>
        <v>PLEUREUR</v>
      </c>
      <c r="K500" s="18" t="str">
        <f>INDEX(Articles!$1:$1048576,MATCH(E500,Articles!D:D,0),12)</f>
        <v>KAMURO</v>
      </c>
      <c r="L500" s="8" t="str">
        <f>INDEX(Articles!$1:$1048576,MATCH(E500,Articles!D:D,0),13)</f>
        <v>EU</v>
      </c>
      <c r="M500" s="8" t="str">
        <f>INDEX(Articles!$1:$1048576,MATCH(E500,Articles!D:D,0),14)</f>
        <v>F4</v>
      </c>
      <c r="N500" s="8" t="str">
        <f>INDEX(Articles!$1:$1048576,MATCH(E500,Articles!D:D,0),15)</f>
        <v>1.4G</v>
      </c>
      <c r="O500" s="8" t="str">
        <f>INDEX(Articles!$1:$1048576,MATCH(E500,Articles!D:D,0),16)</f>
        <v>1395-F4-0555/2013</v>
      </c>
      <c r="P500" s="8">
        <f>INDEX(Articles!$1:$1048576,MATCH(E500,Articles!D:D,0),17)*1000</f>
        <v>491</v>
      </c>
      <c r="Q500" s="8" t="str">
        <f>INDEX(Articles!$1:$1048576,MATCH(E500,Articles!D:D,0),18)</f>
        <v>30</v>
      </c>
      <c r="R500" s="8">
        <f>INDEX(Articles!$1:$1048576,MATCH(E500,Articles!D:D,0),19)</f>
        <v>45</v>
      </c>
      <c r="S500" s="2" t="str">
        <f>IF(INDEX('Unités CA'!$1:$1048576,MATCH(E500,'Unités CA'!D:D,0),5)=0,"",INDEX('Unités CA'!$1:$1048576,MATCH(E500,'Unités CA'!D:D,0),5))</f>
        <v>0020/CA</v>
      </c>
      <c r="T500" s="2" t="str">
        <f>IF(INDEX('Unités BTE'!$1:$1048576,MATCH(E500,'Unités CA'!D:D,0),5)=0,"",INDEX('Unités BTE'!$1:$1048576,MATCH(E500,'Unités CA'!D:D,0),5))</f>
        <v/>
      </c>
      <c r="U500" s="7" t="str">
        <f>IFERROR(INDEX('Prix PRO CA'!$1:$1048576,MATCH(E500,'Prix PRO CA'!D:D,0),10),"")</f>
        <v/>
      </c>
      <c r="V500" s="7" t="str">
        <f>IFERROR(INDEX('Prix PRO CA'!$1:$1048576,MATCH(E500,'Prix PRO BTE'!D:D,0),10),"")</f>
        <v/>
      </c>
      <c r="W500" s="7">
        <f>+IFERROR(INDEX('Prix PRO PCS'!$1:$1048576,MATCH(E500,'Prix PRO PCS'!D:D,0),10),"")</f>
        <v>58.79</v>
      </c>
      <c r="X500" s="148" t="str">
        <f t="shared" si="34"/>
        <v>Oui</v>
      </c>
      <c r="Y500" s="24" t="str">
        <f>IFERROR(INDEX(LigneAchat!$1:$1048576,MATCH(E500,LigneAchat!D:D,0),5),"")</f>
        <v/>
      </c>
      <c r="Z500" s="22">
        <f>INDEX(Articles!$1:$1048576,MATCH(E500,Articles!D:D,0),21)</f>
        <v>60</v>
      </c>
      <c r="AA500" s="22">
        <f t="shared" ref="AA500:AA516" si="38">+Z500-AB500</f>
        <v>59</v>
      </c>
      <c r="AB500" s="22">
        <f>+INDEX(Articles!$1:$1048576,MATCH(E500,Articles!D:D,0),23)</f>
        <v>1</v>
      </c>
    </row>
    <row r="501" spans="2:28" ht="15.75">
      <c r="B501" s="8" t="str">
        <f>INDEX(Articles!$1:$1048576,MATCH(E501,Articles!D:D,0),6)</f>
        <v>1</v>
      </c>
      <c r="C501" s="8" t="str">
        <f>INDEX(Articles!$1:$1048576,MATCH(E501,Articles!D:D,0),7)</f>
        <v>2020</v>
      </c>
      <c r="D501" s="28" t="str">
        <f>HYPERLINK(INDEX(Articles!$1:$1048576,MATCH(E501,Articles!D:D,0),24),"Lien")</f>
        <v>Lien</v>
      </c>
      <c r="E501" s="3" t="s">
        <v>3685</v>
      </c>
      <c r="F501" s="18" t="str">
        <f>INDEX(Articles!$1:$1048576,MATCH(E501,Articles!D:D,0),5)</f>
        <v>CH. Ø45 8 PAF PLUIE ARGENT + BTTES PLUIE ARGENT</v>
      </c>
      <c r="G501" s="18" t="str">
        <f>INDEX(Articles!$1:$1048576,MATCH(E501,Articles!D:D,0),8)</f>
        <v>CHANDELLE</v>
      </c>
      <c r="H501" s="18" t="str">
        <f>INDEX(Articles!$1:$1048576,MATCH(E501,Articles!D:D,0),9)</f>
        <v>BOMBETTE</v>
      </c>
      <c r="I501" s="8">
        <f>INDEX(Articles!$1:$1048576,MATCH(E501,Articles!D:D,0),10)</f>
        <v>45</v>
      </c>
      <c r="J501" s="18" t="str">
        <f>INDEX(Articles!$1:$1048576,MATCH(E501,Articles!D:D,0),11)</f>
        <v>PLEUREUR</v>
      </c>
      <c r="K501" s="18" t="str">
        <f>INDEX(Articles!$1:$1048576,MATCH(E501,Articles!D:D,0),12)</f>
        <v>ARGENT</v>
      </c>
      <c r="L501" s="8" t="str">
        <f>INDEX(Articles!$1:$1048576,MATCH(E501,Articles!D:D,0),13)</f>
        <v>EU</v>
      </c>
      <c r="M501" s="8" t="str">
        <f>INDEX(Articles!$1:$1048576,MATCH(E501,Articles!D:D,0),14)</f>
        <v>F4</v>
      </c>
      <c r="N501" s="8" t="str">
        <f>INDEX(Articles!$1:$1048576,MATCH(E501,Articles!D:D,0),15)</f>
        <v>1.4G</v>
      </c>
      <c r="O501" s="8" t="str">
        <f>INDEX(Articles!$1:$1048576,MATCH(E501,Articles!D:D,0),16)</f>
        <v>1395-F4-0555/2013</v>
      </c>
      <c r="P501" s="8">
        <f>INDEX(Articles!$1:$1048576,MATCH(E501,Articles!D:D,0),17)*1000</f>
        <v>491</v>
      </c>
      <c r="Q501" s="8" t="str">
        <f>INDEX(Articles!$1:$1048576,MATCH(E501,Articles!D:D,0),18)</f>
        <v>30</v>
      </c>
      <c r="R501" s="8">
        <f>INDEX(Articles!$1:$1048576,MATCH(E501,Articles!D:D,0),19)</f>
        <v>45</v>
      </c>
      <c r="S501" s="2" t="str">
        <f>IF(INDEX('Unités CA'!$1:$1048576,MATCH(E501,'Unités CA'!D:D,0),5)=0,"",INDEX('Unités CA'!$1:$1048576,MATCH(E501,'Unités CA'!D:D,0),5))</f>
        <v>0020/CA</v>
      </c>
      <c r="T501" s="2" t="str">
        <f>IF(INDEX('Unités BTE'!$1:$1048576,MATCH(E501,'Unités CA'!D:D,0),5)=0,"",INDEX('Unités BTE'!$1:$1048576,MATCH(E501,'Unités CA'!D:D,0),5))</f>
        <v/>
      </c>
      <c r="U501" s="7" t="str">
        <f>IFERROR(INDEX('Prix PRO CA'!$1:$1048576,MATCH(E501,'Prix PRO CA'!D:D,0),10),"")</f>
        <v/>
      </c>
      <c r="V501" s="7" t="str">
        <f>IFERROR(INDEX('Prix PRO CA'!$1:$1048576,MATCH(E501,'Prix PRO BTE'!D:D,0),10),"")</f>
        <v/>
      </c>
      <c r="W501" s="7">
        <f>+IFERROR(INDEX('Prix PRO PCS'!$1:$1048576,MATCH(E501,'Prix PRO PCS'!D:D,0),10),"")</f>
        <v>58.79</v>
      </c>
      <c r="X501" s="148" t="str">
        <f t="shared" si="34"/>
        <v>Oui</v>
      </c>
      <c r="Y501" s="24" t="str">
        <f>IFERROR(INDEX(LigneAchat!$1:$1048576,MATCH(E501,LigneAchat!D:D,0),5),"")</f>
        <v/>
      </c>
      <c r="Z501" s="22">
        <f>INDEX(Articles!$1:$1048576,MATCH(E501,Articles!D:D,0),21)</f>
        <v>60</v>
      </c>
      <c r="AA501" s="22">
        <f t="shared" si="38"/>
        <v>59</v>
      </c>
      <c r="AB501" s="22">
        <f>+INDEX(Articles!$1:$1048576,MATCH(E501,Articles!D:D,0),23)</f>
        <v>1</v>
      </c>
    </row>
    <row r="502" spans="2:28" ht="15.75">
      <c r="B502" s="8" t="str">
        <f>INDEX(Articles!$1:$1048576,MATCH(E502,Articles!D:D,0),6)</f>
        <v>1</v>
      </c>
      <c r="C502" s="8" t="str">
        <f>INDEX(Articles!$1:$1048576,MATCH(E502,Articles!D:D,0),7)</f>
        <v/>
      </c>
      <c r="D502" s="28" t="str">
        <f>HYPERLINK(INDEX(Articles!$1:$1048576,MATCH(E502,Articles!D:D,0),24),"Lien")</f>
        <v>Lien</v>
      </c>
      <c r="E502" s="3" t="s">
        <v>2925</v>
      </c>
      <c r="F502" s="18" t="str">
        <f>INDEX(Articles!$1:$1048576,MATCH(E502,Articles!D:D,0),5)</f>
        <v>CH. Ø50 7 BTTES MULTICOLORES + TC ARGENT</v>
      </c>
      <c r="G502" s="18" t="str">
        <f>INDEX(Articles!$1:$1048576,MATCH(E502,Articles!D:D,0),8)</f>
        <v>CHANDELLE</v>
      </c>
      <c r="H502" s="18" t="str">
        <f>INDEX(Articles!$1:$1048576,MATCH(E502,Articles!D:D,0),9)</f>
        <v>BOMBETTE</v>
      </c>
      <c r="I502" s="8">
        <f>INDEX(Articles!$1:$1048576,MATCH(E502,Articles!D:D,0),10)</f>
        <v>50</v>
      </c>
      <c r="J502" s="18" t="str">
        <f>INDEX(Articles!$1:$1048576,MATCH(E502,Articles!D:D,0),11)</f>
        <v>PIVOINE</v>
      </c>
      <c r="K502" s="18" t="str">
        <f>INDEX(Articles!$1:$1048576,MATCH(E502,Articles!D:D,0),12)</f>
        <v>MULTICOLORE</v>
      </c>
      <c r="L502" s="8" t="str">
        <f>INDEX(Articles!$1:$1048576,MATCH(E502,Articles!D:D,0),13)</f>
        <v>EU</v>
      </c>
      <c r="M502" s="8" t="str">
        <f>INDEX(Articles!$1:$1048576,MATCH(E502,Articles!D:D,0),14)</f>
        <v>F4</v>
      </c>
      <c r="N502" s="8" t="str">
        <f>INDEX(Articles!$1:$1048576,MATCH(E502,Articles!D:D,0),15)</f>
        <v>1.4G</v>
      </c>
      <c r="O502" s="8" t="str">
        <f>INDEX(Articles!$1:$1048576,MATCH(E502,Articles!D:D,0),16)</f>
        <v>0589-F4-0050</v>
      </c>
      <c r="P502" s="8">
        <f>INDEX(Articles!$1:$1048576,MATCH(E502,Articles!D:D,0),17)*1000</f>
        <v>536</v>
      </c>
      <c r="Q502" s="8" t="str">
        <f>INDEX(Articles!$1:$1048576,MATCH(E502,Articles!D:D,0),18)</f>
        <v>30</v>
      </c>
      <c r="R502" s="8">
        <f>INDEX(Articles!$1:$1048576,MATCH(E502,Articles!D:D,0),19)</f>
        <v>50</v>
      </c>
      <c r="S502" s="2" t="str">
        <f>IF(INDEX('Unités CA'!$1:$1048576,MATCH(E502,'Unités CA'!D:D,0),5)=0,"",INDEX('Unités CA'!$1:$1048576,MATCH(E502,'Unités CA'!D:D,0),5))</f>
        <v>0016/CA</v>
      </c>
      <c r="T502" s="2" t="str">
        <f>IF(INDEX('Unités BTE'!$1:$1048576,MATCH(E502,'Unités CA'!D:D,0),5)=0,"",INDEX('Unités BTE'!$1:$1048576,MATCH(E502,'Unités CA'!D:D,0),5))</f>
        <v/>
      </c>
      <c r="U502" s="7">
        <f>IFERROR(INDEX('Prix PRO CA'!$1:$1048576,MATCH(E502,'Prix PRO CA'!D:D,0),10),"")</f>
        <v>576.91</v>
      </c>
      <c r="V502" s="7" t="str">
        <f>IFERROR(INDEX('Prix PRO CA'!$1:$1048576,MATCH(E502,'Prix PRO BTE'!D:D,0),10),"")</f>
        <v/>
      </c>
      <c r="W502" s="7">
        <f>+IFERROR(INDEX('Prix PRO PCS'!$1:$1048576,MATCH(E502,'Prix PRO PCS'!D:D,0),10),"")</f>
        <v>44.08</v>
      </c>
      <c r="X502" s="148" t="str">
        <f t="shared" si="34"/>
        <v>Oui</v>
      </c>
      <c r="Y502" s="24">
        <f>IFERROR(INDEX(LigneAchat!$1:$1048576,MATCH(E502,LigneAchat!D:D,0),5),"")</f>
        <v>44301</v>
      </c>
      <c r="Z502" s="22">
        <f>INDEX(Articles!$1:$1048576,MATCH(E502,Articles!D:D,0),21)</f>
        <v>27</v>
      </c>
      <c r="AA502" s="22">
        <f t="shared" si="38"/>
        <v>27</v>
      </c>
      <c r="AB502" s="22">
        <f>+INDEX(Articles!$1:$1048576,MATCH(E502,Articles!D:D,0),23)</f>
        <v>0</v>
      </c>
    </row>
    <row r="503" spans="2:28" ht="15.75">
      <c r="B503" s="8" t="str">
        <f>INDEX(Articles!$1:$1048576,MATCH(E503,Articles!D:D,0),6)</f>
        <v>1</v>
      </c>
      <c r="C503" s="8" t="str">
        <f>INDEX(Articles!$1:$1048576,MATCH(E503,Articles!D:D,0),7)</f>
        <v/>
      </c>
      <c r="D503" s="28" t="str">
        <f>HYPERLINK(INDEX(Articles!$1:$1048576,MATCH(E503,Articles!D:D,0),24),"Lien")</f>
        <v>Lien</v>
      </c>
      <c r="E503" s="3" t="s">
        <v>2931</v>
      </c>
      <c r="F503" s="18" t="str">
        <f>INDEX(Articles!$1:$1048576,MATCH(E503,Articles!D:D,0),5)</f>
        <v>CH. Ø50 7 BTTES ROUGES + TC ARGENT</v>
      </c>
      <c r="G503" s="18" t="str">
        <f>INDEX(Articles!$1:$1048576,MATCH(E503,Articles!D:D,0),8)</f>
        <v>CHANDELLE</v>
      </c>
      <c r="H503" s="18" t="str">
        <f>INDEX(Articles!$1:$1048576,MATCH(E503,Articles!D:D,0),9)</f>
        <v>BOMBETTE</v>
      </c>
      <c r="I503" s="8">
        <f>INDEX(Articles!$1:$1048576,MATCH(E503,Articles!D:D,0),10)</f>
        <v>50</v>
      </c>
      <c r="J503" s="18" t="str">
        <f>INDEX(Articles!$1:$1048576,MATCH(E503,Articles!D:D,0),11)</f>
        <v>PIVOINE</v>
      </c>
      <c r="K503" s="18" t="str">
        <f>INDEX(Articles!$1:$1048576,MATCH(E503,Articles!D:D,0),12)</f>
        <v>ROUGE</v>
      </c>
      <c r="L503" s="8" t="str">
        <f>INDEX(Articles!$1:$1048576,MATCH(E503,Articles!D:D,0),13)</f>
        <v>EU</v>
      </c>
      <c r="M503" s="8" t="str">
        <f>INDEX(Articles!$1:$1048576,MATCH(E503,Articles!D:D,0),14)</f>
        <v>F4</v>
      </c>
      <c r="N503" s="8" t="str">
        <f>INDEX(Articles!$1:$1048576,MATCH(E503,Articles!D:D,0),15)</f>
        <v>1.4G</v>
      </c>
      <c r="O503" s="8" t="str">
        <f>INDEX(Articles!$1:$1048576,MATCH(E503,Articles!D:D,0),16)</f>
        <v>0589-F4-0050</v>
      </c>
      <c r="P503" s="8">
        <f>INDEX(Articles!$1:$1048576,MATCH(E503,Articles!D:D,0),17)*1000</f>
        <v>396</v>
      </c>
      <c r="Q503" s="8" t="str">
        <f>INDEX(Articles!$1:$1048576,MATCH(E503,Articles!D:D,0),18)</f>
        <v>30</v>
      </c>
      <c r="R503" s="8">
        <f>INDEX(Articles!$1:$1048576,MATCH(E503,Articles!D:D,0),19)</f>
        <v>50</v>
      </c>
      <c r="S503" s="2" t="str">
        <f>IF(INDEX('Unités CA'!$1:$1048576,MATCH(E503,'Unités CA'!D:D,0),5)=0,"",INDEX('Unités CA'!$1:$1048576,MATCH(E503,'Unités CA'!D:D,0),5))</f>
        <v>0016/CA</v>
      </c>
      <c r="T503" s="2" t="str">
        <f>IF(INDEX('Unités BTE'!$1:$1048576,MATCH(E503,'Unités CA'!D:D,0),5)=0,"",INDEX('Unités BTE'!$1:$1048576,MATCH(E503,'Unités CA'!D:D,0),5))</f>
        <v/>
      </c>
      <c r="U503" s="7">
        <f>IFERROR(INDEX('Prix PRO CA'!$1:$1048576,MATCH(E503,'Prix PRO CA'!D:D,0),10),"")</f>
        <v>576.91</v>
      </c>
      <c r="V503" s="7" t="str">
        <f>IFERROR(INDEX('Prix PRO CA'!$1:$1048576,MATCH(E503,'Prix PRO BTE'!D:D,0),10),"")</f>
        <v/>
      </c>
      <c r="W503" s="7">
        <f>+IFERROR(INDEX('Prix PRO PCS'!$1:$1048576,MATCH(E503,'Prix PRO PCS'!D:D,0),10),"")</f>
        <v>44.08</v>
      </c>
      <c r="X503" s="148" t="str">
        <f t="shared" ref="X503:X566" si="39">IF(B503="OPPORTUNITE",AA503,IF(AA503&lt;=0,"Non",IF(AA503&gt;10,"Oui","Inf à 10")))</f>
        <v>Inf à 10</v>
      </c>
      <c r="Y503" s="24">
        <f>IFERROR(INDEX(LigneAchat!$1:$1048576,MATCH(E503,LigneAchat!D:D,0),5),"")</f>
        <v>44301</v>
      </c>
      <c r="Z503" s="22">
        <f>INDEX(Articles!$1:$1048576,MATCH(E503,Articles!D:D,0),21)</f>
        <v>1</v>
      </c>
      <c r="AA503" s="22">
        <f t="shared" si="38"/>
        <v>1</v>
      </c>
      <c r="AB503" s="22">
        <f>+INDEX(Articles!$1:$1048576,MATCH(E503,Articles!D:D,0),23)</f>
        <v>0</v>
      </c>
    </row>
    <row r="504" spans="2:28" ht="15.75">
      <c r="B504" s="8" t="str">
        <f>INDEX(Articles!$1:$1048576,MATCH(E504,Articles!D:D,0),6)</f>
        <v>1</v>
      </c>
      <c r="C504" s="8" t="str">
        <f>INDEX(Articles!$1:$1048576,MATCH(E504,Articles!D:D,0),7)</f>
        <v/>
      </c>
      <c r="D504" s="28" t="str">
        <f>HYPERLINK(INDEX(Articles!$1:$1048576,MATCH(E504,Articles!D:D,0),24),"Lien")</f>
        <v>Lien</v>
      </c>
      <c r="E504" s="3" t="s">
        <v>2922</v>
      </c>
      <c r="F504" s="18" t="str">
        <f>INDEX(Articles!$1:$1048576,MATCH(E504,Articles!D:D,0),5)</f>
        <v>CH. Ø50 7 BTTES BLEU &amp; KAMURO + TC KAMURO</v>
      </c>
      <c r="G504" s="18" t="str">
        <f>INDEX(Articles!$1:$1048576,MATCH(E504,Articles!D:D,0),8)</f>
        <v>CHANDELLE</v>
      </c>
      <c r="H504" s="18" t="str">
        <f>INDEX(Articles!$1:$1048576,MATCH(E504,Articles!D:D,0),9)</f>
        <v>BOMBETTE</v>
      </c>
      <c r="I504" s="8">
        <f>INDEX(Articles!$1:$1048576,MATCH(E504,Articles!D:D,0),10)</f>
        <v>50</v>
      </c>
      <c r="J504" s="18" t="str">
        <f>INDEX(Articles!$1:$1048576,MATCH(E504,Articles!D:D,0),11)</f>
        <v>PLEUREUR</v>
      </c>
      <c r="K504" s="18" t="str">
        <f>INDEX(Articles!$1:$1048576,MATCH(E504,Articles!D:D,0),12)</f>
        <v>KAMURO</v>
      </c>
      <c r="L504" s="8" t="str">
        <f>INDEX(Articles!$1:$1048576,MATCH(E504,Articles!D:D,0),13)</f>
        <v>EU</v>
      </c>
      <c r="M504" s="8" t="str">
        <f>INDEX(Articles!$1:$1048576,MATCH(E504,Articles!D:D,0),14)</f>
        <v>F4</v>
      </c>
      <c r="N504" s="8" t="str">
        <f>INDEX(Articles!$1:$1048576,MATCH(E504,Articles!D:D,0),15)</f>
        <v>1.4G</v>
      </c>
      <c r="O504" s="8" t="str">
        <f>INDEX(Articles!$1:$1048576,MATCH(E504,Articles!D:D,0),16)</f>
        <v>0589-F4-0050</v>
      </c>
      <c r="P504" s="8">
        <f>INDEX(Articles!$1:$1048576,MATCH(E504,Articles!D:D,0),17)*1000</f>
        <v>502</v>
      </c>
      <c r="Q504" s="8" t="str">
        <f>INDEX(Articles!$1:$1048576,MATCH(E504,Articles!D:D,0),18)</f>
        <v>30</v>
      </c>
      <c r="R504" s="8">
        <f>INDEX(Articles!$1:$1048576,MATCH(E504,Articles!D:D,0),19)</f>
        <v>50</v>
      </c>
      <c r="S504" s="2" t="str">
        <f>IF(INDEX('Unités CA'!$1:$1048576,MATCH(E504,'Unités CA'!D:D,0),5)=0,"",INDEX('Unités CA'!$1:$1048576,MATCH(E504,'Unités CA'!D:D,0),5))</f>
        <v>0016/CA</v>
      </c>
      <c r="T504" s="2" t="str">
        <f>IF(INDEX('Unités BTE'!$1:$1048576,MATCH(E504,'Unités CA'!D:D,0),5)=0,"",INDEX('Unités BTE'!$1:$1048576,MATCH(E504,'Unités CA'!D:D,0),5))</f>
        <v/>
      </c>
      <c r="U504" s="7">
        <f>IFERROR(INDEX('Prix PRO CA'!$1:$1048576,MATCH(E504,'Prix PRO CA'!D:D,0),10),"")</f>
        <v>576.91</v>
      </c>
      <c r="V504" s="7" t="str">
        <f>IFERROR(INDEX('Prix PRO CA'!$1:$1048576,MATCH(E504,'Prix PRO BTE'!D:D,0),10),"")</f>
        <v/>
      </c>
      <c r="W504" s="7">
        <f>+IFERROR(INDEX('Prix PRO PCS'!$1:$1048576,MATCH(E504,'Prix PRO PCS'!D:D,0),10),"")</f>
        <v>44.08</v>
      </c>
      <c r="X504" s="148" t="str">
        <f t="shared" si="39"/>
        <v>Inf à 10</v>
      </c>
      <c r="Y504" s="24">
        <f>IFERROR(INDEX(LigneAchat!$1:$1048576,MATCH(E504,LigneAchat!D:D,0),5),"")</f>
        <v>44301</v>
      </c>
      <c r="Z504" s="22">
        <f>INDEX(Articles!$1:$1048576,MATCH(E504,Articles!D:D,0),21)</f>
        <v>4</v>
      </c>
      <c r="AA504" s="22">
        <f t="shared" si="38"/>
        <v>4</v>
      </c>
      <c r="AB504" s="22">
        <f>+INDEX(Articles!$1:$1048576,MATCH(E504,Articles!D:D,0),23)</f>
        <v>0</v>
      </c>
    </row>
    <row r="505" spans="2:28" ht="15.75">
      <c r="B505" s="8" t="str">
        <f>INDEX(Articles!$1:$1048576,MATCH(E505,Articles!D:D,0),6)</f>
        <v>1</v>
      </c>
      <c r="C505" s="8" t="str">
        <f>INDEX(Articles!$1:$1048576,MATCH(E505,Articles!D:D,0),7)</f>
        <v/>
      </c>
      <c r="D505" s="28" t="str">
        <f>HYPERLINK(INDEX(Articles!$1:$1048576,MATCH(E505,Articles!D:D,0),24),"Lien")</f>
        <v>Lien</v>
      </c>
      <c r="E505" s="3" t="s">
        <v>2928</v>
      </c>
      <c r="F505" s="18" t="str">
        <f>INDEX(Articles!$1:$1048576,MATCH(E505,Articles!D:D,0),5)</f>
        <v>CH. Ø50 7 BTTES PLUIE ARGENT + TC ARGENT</v>
      </c>
      <c r="G505" s="18" t="str">
        <f>INDEX(Articles!$1:$1048576,MATCH(E505,Articles!D:D,0),8)</f>
        <v>CHANDELLE</v>
      </c>
      <c r="H505" s="18" t="str">
        <f>INDEX(Articles!$1:$1048576,MATCH(E505,Articles!D:D,0),9)</f>
        <v>BOMBETTE</v>
      </c>
      <c r="I505" s="8">
        <f>INDEX(Articles!$1:$1048576,MATCH(E505,Articles!D:D,0),10)</f>
        <v>50</v>
      </c>
      <c r="J505" s="18" t="str">
        <f>INDEX(Articles!$1:$1048576,MATCH(E505,Articles!D:D,0),11)</f>
        <v>PLEUREUR</v>
      </c>
      <c r="K505" s="18" t="str">
        <f>INDEX(Articles!$1:$1048576,MATCH(E505,Articles!D:D,0),12)</f>
        <v>ARGENT</v>
      </c>
      <c r="L505" s="8" t="str">
        <f>INDEX(Articles!$1:$1048576,MATCH(E505,Articles!D:D,0),13)</f>
        <v>EU</v>
      </c>
      <c r="M505" s="8" t="str">
        <f>INDEX(Articles!$1:$1048576,MATCH(E505,Articles!D:D,0),14)</f>
        <v>F4</v>
      </c>
      <c r="N505" s="8" t="str">
        <f>INDEX(Articles!$1:$1048576,MATCH(E505,Articles!D:D,0),15)</f>
        <v>1.4G</v>
      </c>
      <c r="O505" s="8" t="str">
        <f>INDEX(Articles!$1:$1048576,MATCH(E505,Articles!D:D,0),16)</f>
        <v>0589-F4-0050</v>
      </c>
      <c r="P505" s="8">
        <f>INDEX(Articles!$1:$1048576,MATCH(E505,Articles!D:D,0),17)*1000</f>
        <v>536</v>
      </c>
      <c r="Q505" s="8" t="str">
        <f>INDEX(Articles!$1:$1048576,MATCH(E505,Articles!D:D,0),18)</f>
        <v>30</v>
      </c>
      <c r="R505" s="8">
        <f>INDEX(Articles!$1:$1048576,MATCH(E505,Articles!D:D,0),19)</f>
        <v>50</v>
      </c>
      <c r="S505" s="2" t="str">
        <f>IF(INDEX('Unités CA'!$1:$1048576,MATCH(E505,'Unités CA'!D:D,0),5)=0,"",INDEX('Unités CA'!$1:$1048576,MATCH(E505,'Unités CA'!D:D,0),5))</f>
        <v>0016/CA</v>
      </c>
      <c r="T505" s="2" t="str">
        <f>IF(INDEX('Unités BTE'!$1:$1048576,MATCH(E505,'Unités CA'!D:D,0),5)=0,"",INDEX('Unités BTE'!$1:$1048576,MATCH(E505,'Unités CA'!D:D,0),5))</f>
        <v/>
      </c>
      <c r="U505" s="7">
        <f>IFERROR(INDEX('Prix PRO CA'!$1:$1048576,MATCH(E505,'Prix PRO CA'!D:D,0),10),"")</f>
        <v>576.91</v>
      </c>
      <c r="V505" s="7" t="str">
        <f>IFERROR(INDEX('Prix PRO CA'!$1:$1048576,MATCH(E505,'Prix PRO BTE'!D:D,0),10),"")</f>
        <v/>
      </c>
      <c r="W505" s="7">
        <f>+IFERROR(INDEX('Prix PRO PCS'!$1:$1048576,MATCH(E505,'Prix PRO PCS'!D:D,0),10),"")</f>
        <v>44.08</v>
      </c>
      <c r="X505" s="148" t="str">
        <f t="shared" si="39"/>
        <v>Non</v>
      </c>
      <c r="Y505" s="24">
        <f>IFERROR(INDEX(LigneAchat!$1:$1048576,MATCH(E505,LigneAchat!D:D,0),5),"")</f>
        <v>44301</v>
      </c>
      <c r="Z505" s="22">
        <f>INDEX(Articles!$1:$1048576,MATCH(E505,Articles!D:D,0),21)</f>
        <v>0</v>
      </c>
      <c r="AA505" s="22">
        <f t="shared" si="38"/>
        <v>0</v>
      </c>
      <c r="AB505" s="22">
        <f>+INDEX(Articles!$1:$1048576,MATCH(E505,Articles!D:D,0),23)</f>
        <v>0</v>
      </c>
    </row>
    <row r="506" spans="2:28" ht="15.75">
      <c r="B506" s="8" t="str">
        <f>INDEX(Articles!$1:$1048576,MATCH(E506,Articles!D:D,0),6)</f>
        <v>1</v>
      </c>
      <c r="C506" s="8" t="str">
        <f>INDEX(Articles!$1:$1048576,MATCH(E506,Articles!D:D,0),7)</f>
        <v/>
      </c>
      <c r="D506" s="28" t="str">
        <f>HYPERLINK(INDEX(Articles!$1:$1048576,MATCH(E506,Articles!D:D,0),24),"Lien")</f>
        <v>Lien</v>
      </c>
      <c r="E506" s="4" t="s">
        <v>2934</v>
      </c>
      <c r="F506" s="18" t="str">
        <f>INDEX(Articles!$1:$1048576,MATCH(E506,Articles!D:D,0),5)</f>
        <v>CH. Ø50 6 BTTES KAMURO + TC KAMURO</v>
      </c>
      <c r="G506" s="18" t="str">
        <f>INDEX(Articles!$1:$1048576,MATCH(E506,Articles!D:D,0),8)</f>
        <v>CHANDELLE</v>
      </c>
      <c r="H506" s="18" t="str">
        <f>INDEX(Articles!$1:$1048576,MATCH(E506,Articles!D:D,0),9)</f>
        <v>BOMBETTE</v>
      </c>
      <c r="I506" s="8">
        <f>INDEX(Articles!$1:$1048576,MATCH(E506,Articles!D:D,0),10)</f>
        <v>50</v>
      </c>
      <c r="J506" s="18" t="str">
        <f>INDEX(Articles!$1:$1048576,MATCH(E506,Articles!D:D,0),11)</f>
        <v>PLEUREUR</v>
      </c>
      <c r="K506" s="18" t="str">
        <f>INDEX(Articles!$1:$1048576,MATCH(E506,Articles!D:D,0),12)</f>
        <v>KAMURO</v>
      </c>
      <c r="L506" s="8" t="str">
        <f>INDEX(Articles!$1:$1048576,MATCH(E506,Articles!D:D,0),13)</f>
        <v>EU</v>
      </c>
      <c r="M506" s="8" t="str">
        <f>INDEX(Articles!$1:$1048576,MATCH(E506,Articles!D:D,0),14)</f>
        <v>F4</v>
      </c>
      <c r="N506" s="8" t="str">
        <f>INDEX(Articles!$1:$1048576,MATCH(E506,Articles!D:D,0),15)</f>
        <v>1.4G</v>
      </c>
      <c r="O506" s="8" t="str">
        <f>INDEX(Articles!$1:$1048576,MATCH(E506,Articles!D:D,0),16)</f>
        <v>0163-F4-2298</v>
      </c>
      <c r="P506" s="8">
        <f>INDEX(Articles!$1:$1048576,MATCH(E506,Articles!D:D,0),17)*1000</f>
        <v>450</v>
      </c>
      <c r="Q506" s="8" t="str">
        <f>INDEX(Articles!$1:$1048576,MATCH(E506,Articles!D:D,0),18)</f>
        <v>25</v>
      </c>
      <c r="R506" s="8">
        <f>INDEX(Articles!$1:$1048576,MATCH(E506,Articles!D:D,0),19)</f>
        <v>50</v>
      </c>
      <c r="S506" s="2" t="str">
        <f>IF(INDEX('Unités CA'!$1:$1048576,MATCH(E506,'Unités CA'!D:D,0),5)=0,"",INDEX('Unités CA'!$1:$1048576,MATCH(E506,'Unités CA'!D:D,0),5))</f>
        <v>0013/CA</v>
      </c>
      <c r="T506" s="2" t="str">
        <f>IF(INDEX('Unités BTE'!$1:$1048576,MATCH(E506,'Unités CA'!D:D,0),5)=0,"",INDEX('Unités BTE'!$1:$1048576,MATCH(E506,'Unités CA'!D:D,0),5))</f>
        <v/>
      </c>
      <c r="U506" s="7">
        <f>IFERROR(INDEX('Prix PRO CA'!$1:$1048576,MATCH(E506,'Prix PRO CA'!D:D,0),10),"")</f>
        <v>594.41999999999996</v>
      </c>
      <c r="V506" s="7" t="str">
        <f>IFERROR(INDEX('Prix PRO CA'!$1:$1048576,MATCH(E506,'Prix PRO BTE'!D:D,0),10),"")</f>
        <v/>
      </c>
      <c r="W506" s="7">
        <f>+IFERROR(INDEX('Prix PRO PCS'!$1:$1048576,MATCH(E506,'Prix PRO PCS'!D:D,0),10),"")</f>
        <v>55.9</v>
      </c>
      <c r="X506" s="148" t="str">
        <f t="shared" si="39"/>
        <v>Non</v>
      </c>
      <c r="Y506" s="24">
        <f>IFERROR(INDEX(LigneAchat!$1:$1048576,MATCH(E506,LigneAchat!D:D,0),5),"")</f>
        <v>44301</v>
      </c>
      <c r="Z506" s="22">
        <f>INDEX(Articles!$1:$1048576,MATCH(E506,Articles!D:D,0),21)</f>
        <v>0</v>
      </c>
      <c r="AA506" s="22">
        <f t="shared" si="38"/>
        <v>0</v>
      </c>
      <c r="AB506" s="22">
        <f>+INDEX(Articles!$1:$1048576,MATCH(E506,Articles!D:D,0),23)</f>
        <v>0</v>
      </c>
    </row>
    <row r="507" spans="2:28" ht="15.75">
      <c r="B507" s="8" t="str">
        <f>INDEX(Articles!$1:$1048576,MATCH(E507,Articles!D:D,0),6)</f>
        <v>1</v>
      </c>
      <c r="C507" s="8" t="str">
        <f>INDEX(Articles!$1:$1048576,MATCH(E507,Articles!D:D,0),7)</f>
        <v/>
      </c>
      <c r="D507" s="28" t="str">
        <f>HYPERLINK(INDEX(Articles!$1:$1048576,MATCH(E507,Articles!D:D,0),24),"Lien")</f>
        <v>Lien</v>
      </c>
      <c r="E507" s="4" t="s">
        <v>2944</v>
      </c>
      <c r="F507" s="18" t="str">
        <f>INDEX(Articles!$1:$1048576,MATCH(E507,Articles!D:D,0),5)</f>
        <v>CH. Ø50 6 BTTES SAULE PLEUREUR + TC OR</v>
      </c>
      <c r="G507" s="18" t="str">
        <f>INDEX(Articles!$1:$1048576,MATCH(E507,Articles!D:D,0),8)</f>
        <v>CHANDELLE</v>
      </c>
      <c r="H507" s="18" t="str">
        <f>INDEX(Articles!$1:$1048576,MATCH(E507,Articles!D:D,0),9)</f>
        <v>BOMBETTE</v>
      </c>
      <c r="I507" s="8">
        <f>INDEX(Articles!$1:$1048576,MATCH(E507,Articles!D:D,0),10)</f>
        <v>50</v>
      </c>
      <c r="J507" s="18" t="str">
        <f>INDEX(Articles!$1:$1048576,MATCH(E507,Articles!D:D,0),11)</f>
        <v>PLEUREUR</v>
      </c>
      <c r="K507" s="18" t="str">
        <f>INDEX(Articles!$1:$1048576,MATCH(E507,Articles!D:D,0),12)</f>
        <v>OR</v>
      </c>
      <c r="L507" s="8" t="str">
        <f>INDEX(Articles!$1:$1048576,MATCH(E507,Articles!D:D,0),13)</f>
        <v>EU</v>
      </c>
      <c r="M507" s="8" t="str">
        <f>INDEX(Articles!$1:$1048576,MATCH(E507,Articles!D:D,0),14)</f>
        <v>F4</v>
      </c>
      <c r="N507" s="8" t="str">
        <f>INDEX(Articles!$1:$1048576,MATCH(E507,Articles!D:D,0),15)</f>
        <v>1.4G</v>
      </c>
      <c r="O507" s="8" t="str">
        <f>INDEX(Articles!$1:$1048576,MATCH(E507,Articles!D:D,0),16)</f>
        <v>0163-F4-2298</v>
      </c>
      <c r="P507" s="8">
        <f>INDEX(Articles!$1:$1048576,MATCH(E507,Articles!D:D,0),17)*1000</f>
        <v>450</v>
      </c>
      <c r="Q507" s="8" t="str">
        <f>INDEX(Articles!$1:$1048576,MATCH(E507,Articles!D:D,0),18)</f>
        <v>25</v>
      </c>
      <c r="R507" s="8">
        <f>INDEX(Articles!$1:$1048576,MATCH(E507,Articles!D:D,0),19)</f>
        <v>50</v>
      </c>
      <c r="S507" s="2" t="str">
        <f>IF(INDEX('Unités CA'!$1:$1048576,MATCH(E507,'Unités CA'!D:D,0),5)=0,"",INDEX('Unités CA'!$1:$1048576,MATCH(E507,'Unités CA'!D:D,0),5))</f>
        <v>0013/CA</v>
      </c>
      <c r="T507" s="2" t="str">
        <f>IF(INDEX('Unités BTE'!$1:$1048576,MATCH(E507,'Unités CA'!D:D,0),5)=0,"",INDEX('Unités BTE'!$1:$1048576,MATCH(E507,'Unités CA'!D:D,0),5))</f>
        <v/>
      </c>
      <c r="U507" s="7">
        <f>IFERROR(INDEX('Prix PRO CA'!$1:$1048576,MATCH(E507,'Prix PRO CA'!D:D,0),10),"")</f>
        <v>526.63</v>
      </c>
      <c r="V507" s="7" t="str">
        <f>IFERROR(INDEX('Prix PRO CA'!$1:$1048576,MATCH(E507,'Prix PRO BTE'!D:D,0),10),"")</f>
        <v/>
      </c>
      <c r="W507" s="7">
        <f>+IFERROR(INDEX('Prix PRO PCS'!$1:$1048576,MATCH(E507,'Prix PRO PCS'!D:D,0),10),"")</f>
        <v>49.53</v>
      </c>
      <c r="X507" s="148" t="str">
        <f t="shared" si="39"/>
        <v>Non</v>
      </c>
      <c r="Y507" s="24">
        <f>IFERROR(INDEX(LigneAchat!$1:$1048576,MATCH(E507,LigneAchat!D:D,0),5),"")</f>
        <v>44301</v>
      </c>
      <c r="Z507" s="22">
        <f>INDEX(Articles!$1:$1048576,MATCH(E507,Articles!D:D,0),21)</f>
        <v>0</v>
      </c>
      <c r="AA507" s="22">
        <f t="shared" si="38"/>
        <v>0</v>
      </c>
      <c r="AB507" s="22">
        <f>+INDEX(Articles!$1:$1048576,MATCH(E507,Articles!D:D,0),23)</f>
        <v>0</v>
      </c>
    </row>
    <row r="508" spans="2:28" ht="15.75">
      <c r="B508" s="8" t="str">
        <f>INDEX(Articles!$1:$1048576,MATCH(E508,Articles!D:D,0),6)</f>
        <v>1</v>
      </c>
      <c r="C508" s="8" t="str">
        <f>INDEX(Articles!$1:$1048576,MATCH(E508,Articles!D:D,0),7)</f>
        <v/>
      </c>
      <c r="D508" s="28" t="str">
        <f>HYPERLINK(INDEX(Articles!$1:$1048576,MATCH(E508,Articles!D:D,0),24),"Lien")</f>
        <v>Lien</v>
      </c>
      <c r="E508" s="3" t="s">
        <v>2892</v>
      </c>
      <c r="F508" s="18" t="str">
        <f>INDEX(Articles!$1:$1048576,MATCH(E508,Articles!D:D,0),5)</f>
        <v>CH. Ø50 7 BTTES FEUILLES ROUGES + TC ARGENT</v>
      </c>
      <c r="G508" s="18" t="str">
        <f>INDEX(Articles!$1:$1048576,MATCH(E508,Articles!D:D,0),8)</f>
        <v>CHANDELLE</v>
      </c>
      <c r="H508" s="18" t="str">
        <f>INDEX(Articles!$1:$1048576,MATCH(E508,Articles!D:D,0),9)</f>
        <v>BOMBETTE</v>
      </c>
      <c r="I508" s="8">
        <f>INDEX(Articles!$1:$1048576,MATCH(E508,Articles!D:D,0),10)</f>
        <v>50</v>
      </c>
      <c r="J508" s="18" t="str">
        <f>INDEX(Articles!$1:$1048576,MATCH(E508,Articles!D:D,0),11)</f>
        <v>PLEUREUR</v>
      </c>
      <c r="K508" s="18" t="str">
        <f>INDEX(Articles!$1:$1048576,MATCH(E508,Articles!D:D,0),12)</f>
        <v>ROUGE</v>
      </c>
      <c r="L508" s="8" t="str">
        <f>INDEX(Articles!$1:$1048576,MATCH(E508,Articles!D:D,0),13)</f>
        <v>EU</v>
      </c>
      <c r="M508" s="8" t="str">
        <f>INDEX(Articles!$1:$1048576,MATCH(E508,Articles!D:D,0),14)</f>
        <v>F4</v>
      </c>
      <c r="N508" s="8" t="str">
        <f>INDEX(Articles!$1:$1048576,MATCH(E508,Articles!D:D,0),15)</f>
        <v>1.4G</v>
      </c>
      <c r="O508" s="8" t="str">
        <f>INDEX(Articles!$1:$1048576,MATCH(E508,Articles!D:D,0),16)</f>
        <v>0589-F4-0050</v>
      </c>
      <c r="P508" s="8">
        <f>INDEX(Articles!$1:$1048576,MATCH(E508,Articles!D:D,0),17)*1000</f>
        <v>362</v>
      </c>
      <c r="Q508" s="8" t="str">
        <f>INDEX(Articles!$1:$1048576,MATCH(E508,Articles!D:D,0),18)</f>
        <v>30</v>
      </c>
      <c r="R508" s="8">
        <f>INDEX(Articles!$1:$1048576,MATCH(E508,Articles!D:D,0),19)</f>
        <v>50</v>
      </c>
      <c r="S508" s="2" t="str">
        <f>IF(INDEX('Unités CA'!$1:$1048576,MATCH(E508,'Unités CA'!D:D,0),5)=0,"",INDEX('Unités CA'!$1:$1048576,MATCH(E508,'Unités CA'!D:D,0),5))</f>
        <v>0016/CA</v>
      </c>
      <c r="T508" s="2" t="str">
        <f>IF(INDEX('Unités BTE'!$1:$1048576,MATCH(E508,'Unités CA'!D:D,0),5)=0,"",INDEX('Unités BTE'!$1:$1048576,MATCH(E508,'Unités CA'!D:D,0),5))</f>
        <v/>
      </c>
      <c r="U508" s="7">
        <f>IFERROR(INDEX('Prix PRO CA'!$1:$1048576,MATCH(E508,'Prix PRO CA'!D:D,0),10),"")</f>
        <v>576.91</v>
      </c>
      <c r="V508" s="7" t="str">
        <f>IFERROR(INDEX('Prix PRO CA'!$1:$1048576,MATCH(E508,'Prix PRO BTE'!D:D,0),10),"")</f>
        <v/>
      </c>
      <c r="W508" s="7">
        <f>+IFERROR(INDEX('Prix PRO PCS'!$1:$1048576,MATCH(E508,'Prix PRO PCS'!D:D,0),10),"")</f>
        <v>44.08</v>
      </c>
      <c r="X508" s="148" t="str">
        <f t="shared" si="39"/>
        <v>Non</v>
      </c>
      <c r="Y508" s="24">
        <f>IFERROR(INDEX(LigneAchat!$1:$1048576,MATCH(E508,LigneAchat!D:D,0),5),"")</f>
        <v>44301</v>
      </c>
      <c r="Z508" s="22">
        <f>INDEX(Articles!$1:$1048576,MATCH(E508,Articles!D:D,0),21)</f>
        <v>0</v>
      </c>
      <c r="AA508" s="22">
        <f t="shared" si="38"/>
        <v>0</v>
      </c>
      <c r="AB508" s="22">
        <f>+INDEX(Articles!$1:$1048576,MATCH(E508,Articles!D:D,0),23)</f>
        <v>0</v>
      </c>
    </row>
    <row r="509" spans="2:28" ht="15.75">
      <c r="B509" s="8" t="str">
        <f>INDEX(Articles!$1:$1048576,MATCH(E509,Articles!D:D,0),6)</f>
        <v>1</v>
      </c>
      <c r="C509" s="8" t="str">
        <f>INDEX(Articles!$1:$1048576,MATCH(E509,Articles!D:D,0),7)</f>
        <v/>
      </c>
      <c r="D509" s="28" t="str">
        <f>HYPERLINK(INDEX(Articles!$1:$1048576,MATCH(E509,Articles!D:D,0),24),"Lien")</f>
        <v>Lien</v>
      </c>
      <c r="E509" s="3" t="s">
        <v>3157</v>
      </c>
      <c r="F509" s="18" t="str">
        <f>INDEX(Articles!$1:$1048576,MATCH(E509,Articles!D:D,0),5)</f>
        <v>CH. Ø50 8 BTTES SERPENTEAUX</v>
      </c>
      <c r="G509" s="18" t="str">
        <f>INDEX(Articles!$1:$1048576,MATCH(E509,Articles!D:D,0),8)</f>
        <v>CHANDELLE</v>
      </c>
      <c r="H509" s="18" t="str">
        <f>INDEX(Articles!$1:$1048576,MATCH(E509,Articles!D:D,0),9)</f>
        <v>BOMBETTE</v>
      </c>
      <c r="I509" s="8">
        <f>INDEX(Articles!$1:$1048576,MATCH(E509,Articles!D:D,0),10)</f>
        <v>50</v>
      </c>
      <c r="J509" s="18" t="str">
        <f>INDEX(Articles!$1:$1048576,MATCH(E509,Articles!D:D,0),11)</f>
        <v>SERPENTEAUX</v>
      </c>
      <c r="K509" s="18" t="str">
        <f>INDEX(Articles!$1:$1048576,MATCH(E509,Articles!D:D,0),12)</f>
        <v>ARGENT</v>
      </c>
      <c r="L509" s="8" t="str">
        <f>INDEX(Articles!$1:$1048576,MATCH(E509,Articles!D:D,0),13)</f>
        <v>EU</v>
      </c>
      <c r="M509" s="8" t="str">
        <f>INDEX(Articles!$1:$1048576,MATCH(E509,Articles!D:D,0),14)</f>
        <v>F4</v>
      </c>
      <c r="N509" s="8" t="str">
        <f>INDEX(Articles!$1:$1048576,MATCH(E509,Articles!D:D,0),15)</f>
        <v>1.4G</v>
      </c>
      <c r="O509" s="8" t="str">
        <f>INDEX(Articles!$1:$1048576,MATCH(E509,Articles!D:D,0),16)</f>
        <v>0589-F4-0051</v>
      </c>
      <c r="P509" s="8">
        <f>INDEX(Articles!$1:$1048576,MATCH(E509,Articles!D:D,0),17)*1000</f>
        <v>349</v>
      </c>
      <c r="Q509" s="8" t="str">
        <f>INDEX(Articles!$1:$1048576,MATCH(E509,Articles!D:D,0),18)</f>
        <v>36</v>
      </c>
      <c r="R509" s="8">
        <f>INDEX(Articles!$1:$1048576,MATCH(E509,Articles!D:D,0),19)</f>
        <v>50</v>
      </c>
      <c r="S509" s="2" t="str">
        <f>IF(INDEX('Unités CA'!$1:$1048576,MATCH(E509,'Unités CA'!D:D,0),5)=0,"",INDEX('Unités CA'!$1:$1048576,MATCH(E509,'Unités CA'!D:D,0),5))</f>
        <v>0016/CA</v>
      </c>
      <c r="T509" s="2" t="str">
        <f>IF(INDEX('Unités BTE'!$1:$1048576,MATCH(E509,'Unités CA'!D:D,0),5)=0,"",INDEX('Unités BTE'!$1:$1048576,MATCH(E509,'Unités CA'!D:D,0),5))</f>
        <v/>
      </c>
      <c r="U509" s="7">
        <f>IFERROR(INDEX('Prix PRO CA'!$1:$1048576,MATCH(E509,'Prix PRO CA'!D:D,0),10),"")</f>
        <v>570.45000000000005</v>
      </c>
      <c r="V509" s="7" t="str">
        <f>IFERROR(INDEX('Prix PRO CA'!$1:$1048576,MATCH(E509,'Prix PRO BTE'!D:D,0),10),"")</f>
        <v/>
      </c>
      <c r="W509" s="7">
        <f>+IFERROR(INDEX('Prix PRO PCS'!$1:$1048576,MATCH(E509,'Prix PRO PCS'!D:D,0),10),"")</f>
        <v>43.59</v>
      </c>
      <c r="X509" s="148" t="str">
        <f t="shared" si="39"/>
        <v>Non</v>
      </c>
      <c r="Y509" s="24">
        <f>IFERROR(INDEX(LigneAchat!$1:$1048576,MATCH(E509,LigneAchat!D:D,0),5),"")</f>
        <v>44301</v>
      </c>
      <c r="Z509" s="22">
        <f>INDEX(Articles!$1:$1048576,MATCH(E509,Articles!D:D,0),21)</f>
        <v>0</v>
      </c>
      <c r="AA509" s="22">
        <f t="shared" si="38"/>
        <v>0</v>
      </c>
      <c r="AB509" s="22">
        <f>+INDEX(Articles!$1:$1048576,MATCH(E509,Articles!D:D,0),23)</f>
        <v>0</v>
      </c>
    </row>
    <row r="510" spans="2:28" ht="15.75">
      <c r="B510" s="8" t="str">
        <f>INDEX(Articles!$1:$1048576,MATCH(E510,Articles!D:D,0),6)</f>
        <v>1</v>
      </c>
      <c r="C510" s="8" t="str">
        <f>INDEX(Articles!$1:$1048576,MATCH(E510,Articles!D:D,0),7)</f>
        <v/>
      </c>
      <c r="D510" s="28" t="str">
        <f>HYPERLINK(INDEX(Articles!$1:$1048576,MATCH(E510,Articles!D:D,0),24),"Lien")</f>
        <v>Lien</v>
      </c>
      <c r="E510" s="4" t="s">
        <v>3152</v>
      </c>
      <c r="F510" s="18" t="str">
        <f>INDEX(Articles!$1:$1048576,MATCH(E510,Articles!D:D,0),5)</f>
        <v>CH. Ø50 7 PAF KAMURO</v>
      </c>
      <c r="G510" s="18" t="str">
        <f>INDEX(Articles!$1:$1048576,MATCH(E510,Articles!D:D,0),8)</f>
        <v>CHANDELLE</v>
      </c>
      <c r="H510" s="18" t="str">
        <f>INDEX(Articles!$1:$1048576,MATCH(E510,Articles!D:D,0),9)</f>
        <v>POT A FEU</v>
      </c>
      <c r="I510" s="8">
        <f>INDEX(Articles!$1:$1048576,MATCH(E510,Articles!D:D,0),10)</f>
        <v>50</v>
      </c>
      <c r="J510" s="18" t="str">
        <f>INDEX(Articles!$1:$1048576,MATCH(E510,Articles!D:D,0),11)</f>
        <v>PLEUREUR</v>
      </c>
      <c r="K510" s="18" t="str">
        <f>INDEX(Articles!$1:$1048576,MATCH(E510,Articles!D:D,0),12)</f>
        <v>KAMURO</v>
      </c>
      <c r="L510" s="8" t="str">
        <f>INDEX(Articles!$1:$1048576,MATCH(E510,Articles!D:D,0),13)</f>
        <v>EU</v>
      </c>
      <c r="M510" s="8" t="str">
        <f>INDEX(Articles!$1:$1048576,MATCH(E510,Articles!D:D,0),14)</f>
        <v>F4</v>
      </c>
      <c r="N510" s="8" t="str">
        <f>INDEX(Articles!$1:$1048576,MATCH(E510,Articles!D:D,0),15)</f>
        <v>1.4G</v>
      </c>
      <c r="O510" s="8" t="str">
        <f>INDEX(Articles!$1:$1048576,MATCH(E510,Articles!D:D,0),16)</f>
        <v>0163-F4-2296</v>
      </c>
      <c r="P510" s="8">
        <f>INDEX(Articles!$1:$1048576,MATCH(E510,Articles!D:D,0),17)*1000</f>
        <v>658</v>
      </c>
      <c r="Q510" s="8" t="str">
        <f>INDEX(Articles!$1:$1048576,MATCH(E510,Articles!D:D,0),18)</f>
        <v>26</v>
      </c>
      <c r="R510" s="8">
        <f>INDEX(Articles!$1:$1048576,MATCH(E510,Articles!D:D,0),19)</f>
        <v>50</v>
      </c>
      <c r="S510" s="2" t="str">
        <f>IF(INDEX('Unités CA'!$1:$1048576,MATCH(E510,'Unités CA'!D:D,0),5)=0,"",INDEX('Unités CA'!$1:$1048576,MATCH(E510,'Unités CA'!D:D,0),5))</f>
        <v>0013/CA</v>
      </c>
      <c r="T510" s="2" t="str">
        <f>IF(INDEX('Unités BTE'!$1:$1048576,MATCH(E510,'Unités CA'!D:D,0),5)=0,"",INDEX('Unités BTE'!$1:$1048576,MATCH(E510,'Unités CA'!D:D,0),5))</f>
        <v/>
      </c>
      <c r="U510" s="7">
        <f>IFERROR(INDEX('Prix PRO CA'!$1:$1048576,MATCH(E510,'Prix PRO CA'!D:D,0),10),"")</f>
        <v>388.61</v>
      </c>
      <c r="V510" s="7" t="str">
        <f>IFERROR(INDEX('Prix PRO CA'!$1:$1048576,MATCH(E510,'Prix PRO BTE'!D:D,0),10),"")</f>
        <v/>
      </c>
      <c r="W510" s="7">
        <f>+IFERROR(INDEX('Prix PRO PCS'!$1:$1048576,MATCH(E510,'Prix PRO PCS'!D:D,0),10),"")</f>
        <v>36.56</v>
      </c>
      <c r="X510" s="148" t="str">
        <f t="shared" si="39"/>
        <v>Inf à 10</v>
      </c>
      <c r="Y510" s="24">
        <f>IFERROR(INDEX(LigneAchat!$1:$1048576,MATCH(E510,LigneAchat!D:D,0),5),"")</f>
        <v>44301</v>
      </c>
      <c r="Z510" s="22">
        <f>INDEX(Articles!$1:$1048576,MATCH(E510,Articles!D:D,0),21)</f>
        <v>1</v>
      </c>
      <c r="AA510" s="22">
        <f t="shared" si="38"/>
        <v>1</v>
      </c>
      <c r="AB510" s="22">
        <f>+INDEX(Articles!$1:$1048576,MATCH(E510,Articles!D:D,0),23)</f>
        <v>0</v>
      </c>
    </row>
    <row r="511" spans="2:28" ht="15.75">
      <c r="B511" s="8" t="str">
        <f>INDEX(Articles!$1:$1048576,MATCH(E511,Articles!D:D,0),6)</f>
        <v>1</v>
      </c>
      <c r="C511" s="8" t="str">
        <f>INDEX(Articles!$1:$1048576,MATCH(E511,Articles!D:D,0),7)</f>
        <v/>
      </c>
      <c r="D511" s="28" t="str">
        <f>HYPERLINK(INDEX(Articles!$1:$1048576,MATCH(E511,Articles!D:D,0),24),"Lien")</f>
        <v>Lien</v>
      </c>
      <c r="E511" s="3" t="s">
        <v>3161</v>
      </c>
      <c r="F511" s="18" t="str">
        <f>INDEX(Articles!$1:$1048576,MATCH(E511,Articles!D:D,0),5)</f>
        <v>CH. Ø50 8 PAF 7 SIFFLETS ARGENT</v>
      </c>
      <c r="G511" s="18" t="str">
        <f>INDEX(Articles!$1:$1048576,MATCH(E511,Articles!D:D,0),8)</f>
        <v>CHANDELLE</v>
      </c>
      <c r="H511" s="18" t="str">
        <f>INDEX(Articles!$1:$1048576,MATCH(E511,Articles!D:D,0),9)</f>
        <v>POT A FEU</v>
      </c>
      <c r="I511" s="8">
        <f>INDEX(Articles!$1:$1048576,MATCH(E511,Articles!D:D,0),10)</f>
        <v>50</v>
      </c>
      <c r="J511" s="18" t="str">
        <f>INDEX(Articles!$1:$1048576,MATCH(E511,Articles!D:D,0),11)</f>
        <v>SIFFLETS</v>
      </c>
      <c r="K511" s="18" t="str">
        <f>INDEX(Articles!$1:$1048576,MATCH(E511,Articles!D:D,0),12)</f>
        <v>ARGENT</v>
      </c>
      <c r="L511" s="8" t="str">
        <f>INDEX(Articles!$1:$1048576,MATCH(E511,Articles!D:D,0),13)</f>
        <v>EU</v>
      </c>
      <c r="M511" s="8" t="str">
        <f>INDEX(Articles!$1:$1048576,MATCH(E511,Articles!D:D,0),14)</f>
        <v>F4</v>
      </c>
      <c r="N511" s="8" t="str">
        <f>INDEX(Articles!$1:$1048576,MATCH(E511,Articles!D:D,0),15)</f>
        <v>1.4G</v>
      </c>
      <c r="O511" s="8" t="str">
        <f>INDEX(Articles!$1:$1048576,MATCH(E511,Articles!D:D,0),16)</f>
        <v>0589-F4-0052</v>
      </c>
      <c r="P511" s="8">
        <f>INDEX(Articles!$1:$1048576,MATCH(E511,Articles!D:D,0),17)*1000</f>
        <v>275</v>
      </c>
      <c r="Q511" s="8" t="str">
        <f>INDEX(Articles!$1:$1048576,MATCH(E511,Articles!D:D,0),18)</f>
        <v>36</v>
      </c>
      <c r="R511" s="8">
        <f>INDEX(Articles!$1:$1048576,MATCH(E511,Articles!D:D,0),19)</f>
        <v>50</v>
      </c>
      <c r="S511" s="2" t="str">
        <f>IF(INDEX('Unités CA'!$1:$1048576,MATCH(E511,'Unités CA'!D:D,0),5)=0,"",INDEX('Unités CA'!$1:$1048576,MATCH(E511,'Unités CA'!D:D,0),5))</f>
        <v>0016/CA</v>
      </c>
      <c r="T511" s="2" t="str">
        <f>IF(INDEX('Unités BTE'!$1:$1048576,MATCH(E511,'Unités CA'!D:D,0),5)=0,"",INDEX('Unités BTE'!$1:$1048576,MATCH(E511,'Unités CA'!D:D,0),5))</f>
        <v/>
      </c>
      <c r="U511" s="7">
        <f>IFERROR(INDEX('Prix PRO CA'!$1:$1048576,MATCH(E511,'Prix PRO CA'!D:D,0),10),"")</f>
        <v>557.4</v>
      </c>
      <c r="V511" s="7" t="str">
        <f>IFERROR(INDEX('Prix PRO CA'!$1:$1048576,MATCH(E511,'Prix PRO BTE'!D:D,0),10),"")</f>
        <v/>
      </c>
      <c r="W511" s="7">
        <f>+IFERROR(INDEX('Prix PRO PCS'!$1:$1048576,MATCH(E511,'Prix PRO PCS'!D:D,0),10),"")</f>
        <v>42.6</v>
      </c>
      <c r="X511" s="148" t="str">
        <f t="shared" si="39"/>
        <v>Oui</v>
      </c>
      <c r="Y511" s="24">
        <f>IFERROR(INDEX(LigneAchat!$1:$1048576,MATCH(E511,LigneAchat!D:D,0),5),"")</f>
        <v>44301</v>
      </c>
      <c r="Z511" s="22">
        <f>INDEX(Articles!$1:$1048576,MATCH(E511,Articles!D:D,0),21)</f>
        <v>12</v>
      </c>
      <c r="AA511" s="22">
        <f t="shared" si="38"/>
        <v>12</v>
      </c>
      <c r="AB511" s="22">
        <f>+INDEX(Articles!$1:$1048576,MATCH(E511,Articles!D:D,0),23)</f>
        <v>0</v>
      </c>
    </row>
    <row r="512" spans="2:28" s="87" customFormat="1" ht="32.25" customHeight="1">
      <c r="B512" s="2" t="str">
        <f>INDEX(Articles!$1:$1048576,MATCH(E512,Articles!D:D,0),6)</f>
        <v>1</v>
      </c>
      <c r="C512" s="2" t="str">
        <f>INDEX(Articles!$1:$1048576,MATCH(E512,Articles!D:D,0),7)</f>
        <v/>
      </c>
      <c r="D512" s="88" t="str">
        <f>HYPERLINK(INDEX(Articles!$1:$1048576,MATCH(E512,Articles!D:D,0),24),"Lien")</f>
        <v>Lien</v>
      </c>
      <c r="E512" s="92" t="s">
        <v>3107</v>
      </c>
      <c r="F512" s="9" t="str">
        <f>INDEX(Articles!$1:$1048576,MATCH(E512,Articles!D:D,0),5)</f>
        <v>CH. Ø40 8 PAF BLEUS</v>
      </c>
      <c r="G512" s="9" t="str">
        <f>INDEX(Articles!$1:$1048576,MATCH(E512,Articles!D:D,0),8)</f>
        <v>CHANDELLE</v>
      </c>
      <c r="H512" s="9" t="str">
        <f>INDEX(Articles!$1:$1048576,MATCH(E512,Articles!D:D,0),9)</f>
        <v>POT A FEU</v>
      </c>
      <c r="I512" s="2">
        <f>INDEX(Articles!$1:$1048576,MATCH(E512,Articles!D:D,0),10)</f>
        <v>37</v>
      </c>
      <c r="J512" s="9" t="str">
        <f>INDEX(Articles!$1:$1048576,MATCH(E512,Articles!D:D,0),11)</f>
        <v>POT A FEU</v>
      </c>
      <c r="K512" s="9" t="str">
        <f>INDEX(Articles!$1:$1048576,MATCH(E512,Articles!D:D,0),12)</f>
        <v>BLEU</v>
      </c>
      <c r="L512" s="2" t="str">
        <f>INDEX(Articles!$1:$1048576,MATCH(E512,Articles!D:D,0),13)</f>
        <v>CN</v>
      </c>
      <c r="M512" s="2" t="str">
        <f>INDEX(Articles!$1:$1048576,MATCH(E512,Articles!D:D,0),14)</f>
        <v>F4</v>
      </c>
      <c r="N512" s="2" t="str">
        <f>INDEX(Articles!$1:$1048576,MATCH(E512,Articles!D:D,0),15)</f>
        <v>1.4G</v>
      </c>
      <c r="O512" s="2" t="str">
        <f>INDEX(Articles!$1:$1048576,MATCH(E512,Articles!D:D,0),16)</f>
        <v>1008-F4-69245793</v>
      </c>
      <c r="P512" s="2">
        <f>INDEX(Articles!$1:$1048576,MATCH(E512,Articles!D:D,0),17)*1000</f>
        <v>164</v>
      </c>
      <c r="Q512" s="2" t="str">
        <f>INDEX(Articles!$1:$1048576,MATCH(E512,Articles!D:D,0),18)</f>
        <v>30</v>
      </c>
      <c r="R512" s="2">
        <f>INDEX(Articles!$1:$1048576,MATCH(E512,Articles!D:D,0),19)</f>
        <v>40</v>
      </c>
      <c r="S512" s="2" t="str">
        <f>IF(INDEX('Unités CA'!$1:$1048576,MATCH(E512,'Unités CA'!D:D,0),5)=0,"",INDEX('Unités CA'!$1:$1048576,MATCH(E512,'Unités CA'!D:D,0),5))</f>
        <v>0015/CA</v>
      </c>
      <c r="T512" s="2" t="str">
        <f>IF(INDEX('Unités BTE'!$1:$1048576,MATCH(E512,'Unités CA'!D:D,0),5)=0,"",INDEX('Unités BTE'!$1:$1048576,MATCH(E512,'Unités CA'!D:D,0),5))</f>
        <v/>
      </c>
      <c r="U512" s="87">
        <f>IFERROR(INDEX('Prix PRO CA'!$1:$1048576,MATCH(E512,'Prix PRO CA'!D:D,0),10),"")</f>
        <v>223.5</v>
      </c>
      <c r="V512" s="87" t="str">
        <f>IFERROR(INDEX('Prix PRO CA'!$1:$1048576,MATCH(E512,'Prix PRO BTE'!D:D,0),10),"")</f>
        <v/>
      </c>
      <c r="W512" s="87">
        <f>+IFERROR(INDEX('Prix PRO PCS'!$1:$1048576,MATCH(E512,'Prix PRO PCS'!D:D,0),10),"")</f>
        <v>18.84</v>
      </c>
      <c r="X512" s="148" t="str">
        <f t="shared" si="39"/>
        <v>Oui</v>
      </c>
      <c r="Y512" s="89" t="str">
        <f>IFERROR(INDEX(LigneAchat!$1:$1048576,MATCH(E512,LigneAchat!D:D,0),5),"")</f>
        <v/>
      </c>
      <c r="Z512" s="90">
        <f>INDEX(Articles!$1:$1048576,MATCH(E512,Articles!D:D,0),21)</f>
        <v>310</v>
      </c>
      <c r="AA512" s="90">
        <f t="shared" si="38"/>
        <v>260</v>
      </c>
      <c r="AB512" s="90">
        <f>+INDEX(Articles!$1:$1048576,MATCH(E512,Articles!D:D,0),23)</f>
        <v>50</v>
      </c>
    </row>
    <row r="513" spans="2:28" ht="15.75">
      <c r="B513" s="8" t="str">
        <f>INDEX(Articles!$1:$1048576,MATCH(E513,Articles!D:D,0),6)</f>
        <v>1</v>
      </c>
      <c r="C513" s="8" t="str">
        <f>INDEX(Articles!$1:$1048576,MATCH(E513,Articles!D:D,0),7)</f>
        <v/>
      </c>
      <c r="D513" s="28" t="str">
        <f>HYPERLINK(INDEX(Articles!$1:$1048576,MATCH(E513,Articles!D:D,0),24),"Lien")</f>
        <v>Lien</v>
      </c>
      <c r="E513" s="3" t="s">
        <v>3113</v>
      </c>
      <c r="F513" s="18" t="str">
        <f>INDEX(Articles!$1:$1048576,MATCH(E513,Articles!D:D,0),5)</f>
        <v>CH. Ø40 8 PAF ROUGES</v>
      </c>
      <c r="G513" s="18" t="str">
        <f>INDEX(Articles!$1:$1048576,MATCH(E513,Articles!D:D,0),8)</f>
        <v>CHANDELLE</v>
      </c>
      <c r="H513" s="18" t="str">
        <f>INDEX(Articles!$1:$1048576,MATCH(E513,Articles!D:D,0),9)</f>
        <v>POT A FEU</v>
      </c>
      <c r="I513" s="8">
        <f>INDEX(Articles!$1:$1048576,MATCH(E513,Articles!D:D,0),10)</f>
        <v>37</v>
      </c>
      <c r="J513" s="18" t="str">
        <f>INDEX(Articles!$1:$1048576,MATCH(E513,Articles!D:D,0),11)</f>
        <v>POT A FEU</v>
      </c>
      <c r="K513" s="18" t="str">
        <f>INDEX(Articles!$1:$1048576,MATCH(E513,Articles!D:D,0),12)</f>
        <v>ROUGE</v>
      </c>
      <c r="L513" s="8" t="str">
        <f>INDEX(Articles!$1:$1048576,MATCH(E513,Articles!D:D,0),13)</f>
        <v>CN</v>
      </c>
      <c r="M513" s="8" t="str">
        <f>INDEX(Articles!$1:$1048576,MATCH(E513,Articles!D:D,0),14)</f>
        <v>F4</v>
      </c>
      <c r="N513" s="8" t="str">
        <f>INDEX(Articles!$1:$1048576,MATCH(E513,Articles!D:D,0),15)</f>
        <v>1.4G</v>
      </c>
      <c r="O513" s="8" t="str">
        <f>INDEX(Articles!$1:$1048576,MATCH(E513,Articles!D:D,0),16)</f>
        <v>1008-F4-69245793</v>
      </c>
      <c r="P513" s="8">
        <f>INDEX(Articles!$1:$1048576,MATCH(E513,Articles!D:D,0),17)*1000</f>
        <v>164</v>
      </c>
      <c r="Q513" s="8" t="str">
        <f>INDEX(Articles!$1:$1048576,MATCH(E513,Articles!D:D,0),18)</f>
        <v>30</v>
      </c>
      <c r="R513" s="8">
        <f>INDEX(Articles!$1:$1048576,MATCH(E513,Articles!D:D,0),19)</f>
        <v>40</v>
      </c>
      <c r="S513" s="2" t="str">
        <f>IF(INDEX('Unités CA'!$1:$1048576,MATCH(E513,'Unités CA'!D:D,0),5)=0,"",INDEX('Unités CA'!$1:$1048576,MATCH(E513,'Unités CA'!D:D,0),5))</f>
        <v>0015/CA</v>
      </c>
      <c r="T513" s="2" t="str">
        <f>IF(INDEX('Unités BTE'!$1:$1048576,MATCH(E513,'Unités CA'!D:D,0),5)=0,"",INDEX('Unités BTE'!$1:$1048576,MATCH(E513,'Unités CA'!D:D,0),5))</f>
        <v/>
      </c>
      <c r="U513" s="7">
        <f>IFERROR(INDEX('Prix PRO CA'!$1:$1048576,MATCH(E513,'Prix PRO CA'!D:D,0),10),"")</f>
        <v>223.5</v>
      </c>
      <c r="V513" s="7" t="str">
        <f>IFERROR(INDEX('Prix PRO CA'!$1:$1048576,MATCH(E513,'Prix PRO BTE'!D:D,0),10),"")</f>
        <v/>
      </c>
      <c r="W513" s="7">
        <f>+IFERROR(INDEX('Prix PRO PCS'!$1:$1048576,MATCH(E513,'Prix PRO PCS'!D:D,0),10),"")</f>
        <v>18.84</v>
      </c>
      <c r="X513" s="148" t="str">
        <f t="shared" si="39"/>
        <v>Oui</v>
      </c>
      <c r="Y513" s="24" t="str">
        <f>IFERROR(INDEX(LigneAchat!$1:$1048576,MATCH(E513,LigneAchat!D:D,0),5),"")</f>
        <v/>
      </c>
      <c r="Z513" s="22">
        <f>INDEX(Articles!$1:$1048576,MATCH(E513,Articles!D:D,0),21)</f>
        <v>171</v>
      </c>
      <c r="AA513" s="22">
        <f t="shared" si="38"/>
        <v>171</v>
      </c>
      <c r="AB513" s="22">
        <f>+INDEX(Articles!$1:$1048576,MATCH(E513,Articles!D:D,0),23)</f>
        <v>0</v>
      </c>
    </row>
    <row r="514" spans="2:28" ht="15.75">
      <c r="B514" s="8" t="str">
        <f>INDEX(Articles!$1:$1048576,MATCH(E514,Articles!D:D,0),6)</f>
        <v>1</v>
      </c>
      <c r="C514" s="8" t="str">
        <f>INDEX(Articles!$1:$1048576,MATCH(E514,Articles!D:D,0),7)</f>
        <v/>
      </c>
      <c r="D514" s="28" t="str">
        <f>HYPERLINK(INDEX(Articles!$1:$1048576,MATCH(E514,Articles!D:D,0),24),"Lien")</f>
        <v>Lien</v>
      </c>
      <c r="E514" s="3" t="s">
        <v>3116</v>
      </c>
      <c r="F514" s="18" t="str">
        <f>INDEX(Articles!$1:$1048576,MATCH(E514,Articles!D:D,0),5)</f>
        <v>CH. Ø40 8 PAF MULTICOLORES</v>
      </c>
      <c r="G514" s="18" t="str">
        <f>INDEX(Articles!$1:$1048576,MATCH(E514,Articles!D:D,0),8)</f>
        <v>CHANDELLE</v>
      </c>
      <c r="H514" s="18" t="str">
        <f>INDEX(Articles!$1:$1048576,MATCH(E514,Articles!D:D,0),9)</f>
        <v>POT A FEU</v>
      </c>
      <c r="I514" s="8">
        <f>INDEX(Articles!$1:$1048576,MATCH(E514,Articles!D:D,0),10)</f>
        <v>37</v>
      </c>
      <c r="J514" s="18" t="str">
        <f>INDEX(Articles!$1:$1048576,MATCH(E514,Articles!D:D,0),11)</f>
        <v>POT A FEU</v>
      </c>
      <c r="K514" s="18" t="str">
        <f>INDEX(Articles!$1:$1048576,MATCH(E514,Articles!D:D,0),12)</f>
        <v>MULTICOLORE</v>
      </c>
      <c r="L514" s="8" t="str">
        <f>INDEX(Articles!$1:$1048576,MATCH(E514,Articles!D:D,0),13)</f>
        <v>CN</v>
      </c>
      <c r="M514" s="8" t="str">
        <f>INDEX(Articles!$1:$1048576,MATCH(E514,Articles!D:D,0),14)</f>
        <v>F4</v>
      </c>
      <c r="N514" s="8" t="str">
        <f>INDEX(Articles!$1:$1048576,MATCH(E514,Articles!D:D,0),15)</f>
        <v>1.4G</v>
      </c>
      <c r="O514" s="8" t="str">
        <f>INDEX(Articles!$1:$1048576,MATCH(E514,Articles!D:D,0),16)</f>
        <v>1008-F4-69245793</v>
      </c>
      <c r="P514" s="8">
        <f>INDEX(Articles!$1:$1048576,MATCH(E514,Articles!D:D,0),17)*1000</f>
        <v>164</v>
      </c>
      <c r="Q514" s="8" t="str">
        <f>INDEX(Articles!$1:$1048576,MATCH(E514,Articles!D:D,0),18)</f>
        <v>30</v>
      </c>
      <c r="R514" s="8">
        <f>INDEX(Articles!$1:$1048576,MATCH(E514,Articles!D:D,0),19)</f>
        <v>40</v>
      </c>
      <c r="S514" s="2" t="str">
        <f>IF(INDEX('Unités CA'!$1:$1048576,MATCH(E514,'Unités CA'!D:D,0),5)=0,"",INDEX('Unités CA'!$1:$1048576,MATCH(E514,'Unités CA'!D:D,0),5))</f>
        <v>0015/CA</v>
      </c>
      <c r="T514" s="2" t="str">
        <f>IF(INDEX('Unités BTE'!$1:$1048576,MATCH(E514,'Unités CA'!D:D,0),5)=0,"",INDEX('Unités BTE'!$1:$1048576,MATCH(E514,'Unités CA'!D:D,0),5))</f>
        <v/>
      </c>
      <c r="U514" s="7">
        <f>IFERROR(INDEX('Prix PRO CA'!$1:$1048576,MATCH(E514,'Prix PRO CA'!D:D,0),10),"")</f>
        <v>223.5</v>
      </c>
      <c r="V514" s="7" t="str">
        <f>IFERROR(INDEX('Prix PRO CA'!$1:$1048576,MATCH(E514,'Prix PRO BTE'!D:D,0),10),"")</f>
        <v/>
      </c>
      <c r="W514" s="7">
        <f>+IFERROR(INDEX('Prix PRO PCS'!$1:$1048576,MATCH(E514,'Prix PRO PCS'!D:D,0),10),"")</f>
        <v>18.84</v>
      </c>
      <c r="X514" s="148" t="str">
        <f t="shared" si="39"/>
        <v>Oui</v>
      </c>
      <c r="Y514" s="24" t="str">
        <f>IFERROR(INDEX(LigneAchat!$1:$1048576,MATCH(E514,LigneAchat!D:D,0),5),"")</f>
        <v/>
      </c>
      <c r="Z514" s="22">
        <f>INDEX(Articles!$1:$1048576,MATCH(E514,Articles!D:D,0),21)</f>
        <v>147</v>
      </c>
      <c r="AA514" s="22">
        <f t="shared" si="38"/>
        <v>147</v>
      </c>
      <c r="AB514" s="22">
        <f>+INDEX(Articles!$1:$1048576,MATCH(E514,Articles!D:D,0),23)</f>
        <v>0</v>
      </c>
    </row>
    <row r="515" spans="2:28" ht="15.75">
      <c r="B515" s="8" t="str">
        <f>INDEX(Articles!$1:$1048576,MATCH(E515,Articles!D:D,0),6)</f>
        <v>1</v>
      </c>
      <c r="C515" s="8" t="str">
        <f>INDEX(Articles!$1:$1048576,MATCH(E515,Articles!D:D,0),7)</f>
        <v/>
      </c>
      <c r="D515" s="28" t="str">
        <f>HYPERLINK(INDEX(Articles!$1:$1048576,MATCH(E515,Articles!D:D,0),24),"Lien")</f>
        <v>Lien</v>
      </c>
      <c r="E515" s="3" t="s">
        <v>3119</v>
      </c>
      <c r="F515" s="18" t="str">
        <f>INDEX(Articles!$1:$1048576,MATCH(E515,Articles!D:D,0),5)</f>
        <v>CH. Ø40 8 PAF ARGENT</v>
      </c>
      <c r="G515" s="18" t="str">
        <f>INDEX(Articles!$1:$1048576,MATCH(E515,Articles!D:D,0),8)</f>
        <v>CHANDELLE</v>
      </c>
      <c r="H515" s="18" t="str">
        <f>INDEX(Articles!$1:$1048576,MATCH(E515,Articles!D:D,0),9)</f>
        <v>POT A FEU</v>
      </c>
      <c r="I515" s="8">
        <f>INDEX(Articles!$1:$1048576,MATCH(E515,Articles!D:D,0),10)</f>
        <v>37</v>
      </c>
      <c r="J515" s="18" t="str">
        <f>INDEX(Articles!$1:$1048576,MATCH(E515,Articles!D:D,0),11)</f>
        <v>POT A FEU</v>
      </c>
      <c r="K515" s="18" t="str">
        <f>INDEX(Articles!$1:$1048576,MATCH(E515,Articles!D:D,0),12)</f>
        <v>ARGENT</v>
      </c>
      <c r="L515" s="8" t="str">
        <f>INDEX(Articles!$1:$1048576,MATCH(E515,Articles!D:D,0),13)</f>
        <v>CN</v>
      </c>
      <c r="M515" s="8" t="str">
        <f>INDEX(Articles!$1:$1048576,MATCH(E515,Articles!D:D,0),14)</f>
        <v>F4</v>
      </c>
      <c r="N515" s="8" t="str">
        <f>INDEX(Articles!$1:$1048576,MATCH(E515,Articles!D:D,0),15)</f>
        <v>1.4G</v>
      </c>
      <c r="O515" s="8" t="str">
        <f>INDEX(Articles!$1:$1048576,MATCH(E515,Articles!D:D,0),16)</f>
        <v>1008-F4-69245793</v>
      </c>
      <c r="P515" s="8">
        <f>INDEX(Articles!$1:$1048576,MATCH(E515,Articles!D:D,0),17)*1000</f>
        <v>164</v>
      </c>
      <c r="Q515" s="8" t="str">
        <f>INDEX(Articles!$1:$1048576,MATCH(E515,Articles!D:D,0),18)</f>
        <v>30</v>
      </c>
      <c r="R515" s="8">
        <f>INDEX(Articles!$1:$1048576,MATCH(E515,Articles!D:D,0),19)</f>
        <v>40</v>
      </c>
      <c r="S515" s="2" t="str">
        <f>IF(INDEX('Unités CA'!$1:$1048576,MATCH(E515,'Unités CA'!D:D,0),5)=0,"",INDEX('Unités CA'!$1:$1048576,MATCH(E515,'Unités CA'!D:D,0),5))</f>
        <v>0015/CA</v>
      </c>
      <c r="T515" s="2" t="str">
        <f>IF(INDEX('Unités BTE'!$1:$1048576,MATCH(E515,'Unités CA'!D:D,0),5)=0,"",INDEX('Unités BTE'!$1:$1048576,MATCH(E515,'Unités CA'!D:D,0),5))</f>
        <v/>
      </c>
      <c r="U515" s="7">
        <f>IFERROR(INDEX('Prix PRO CA'!$1:$1048576,MATCH(E515,'Prix PRO CA'!D:D,0),10),"")</f>
        <v>223.5</v>
      </c>
      <c r="V515" s="7" t="str">
        <f>IFERROR(INDEX('Prix PRO CA'!$1:$1048576,MATCH(E515,'Prix PRO BTE'!D:D,0),10),"")</f>
        <v/>
      </c>
      <c r="W515" s="7">
        <f>+IFERROR(INDEX('Prix PRO PCS'!$1:$1048576,MATCH(E515,'Prix PRO PCS'!D:D,0),10),"")</f>
        <v>18.84</v>
      </c>
      <c r="X515" s="148" t="str">
        <f t="shared" si="39"/>
        <v>Oui</v>
      </c>
      <c r="Y515" s="24" t="str">
        <f>IFERROR(INDEX(LigneAchat!$1:$1048576,MATCH(E515,LigneAchat!D:D,0),5),"")</f>
        <v/>
      </c>
      <c r="Z515" s="22">
        <f>INDEX(Articles!$1:$1048576,MATCH(E515,Articles!D:D,0),21)</f>
        <v>183</v>
      </c>
      <c r="AA515" s="22">
        <f t="shared" si="38"/>
        <v>43</v>
      </c>
      <c r="AB515" s="22">
        <f>+INDEX(Articles!$1:$1048576,MATCH(E515,Articles!D:D,0),23)</f>
        <v>140</v>
      </c>
    </row>
    <row r="516" spans="2:28" ht="15.75">
      <c r="B516" s="8" t="str">
        <f>INDEX(Articles!$1:$1048576,MATCH(E516,Articles!D:D,0),6)</f>
        <v>1</v>
      </c>
      <c r="C516" s="8" t="str">
        <f>INDEX(Articles!$1:$1048576,MATCH(E516,Articles!D:D,0),7)</f>
        <v/>
      </c>
      <c r="D516" s="28" t="str">
        <f>HYPERLINK(INDEX(Articles!$1:$1048576,MATCH(E516,Articles!D:D,0),24),"Lien")</f>
        <v>Lien</v>
      </c>
      <c r="E516" s="3" t="s">
        <v>3125</v>
      </c>
      <c r="F516" s="18" t="str">
        <f>INDEX(Articles!$1:$1048576,MATCH(E516,Articles!D:D,0),5)</f>
        <v>CH. Ø40 8 PAF FILET D'OR</v>
      </c>
      <c r="G516" s="18" t="str">
        <f>INDEX(Articles!$1:$1048576,MATCH(E516,Articles!D:D,0),8)</f>
        <v>CHANDELLE</v>
      </c>
      <c r="H516" s="18" t="str">
        <f>INDEX(Articles!$1:$1048576,MATCH(E516,Articles!D:D,0),9)</f>
        <v>POT A FEU</v>
      </c>
      <c r="I516" s="8">
        <f>INDEX(Articles!$1:$1048576,MATCH(E516,Articles!D:D,0),10)</f>
        <v>37</v>
      </c>
      <c r="J516" s="18" t="str">
        <f>INDEX(Articles!$1:$1048576,MATCH(E516,Articles!D:D,0),11)</f>
        <v>PLEUREUR</v>
      </c>
      <c r="K516" s="18" t="str">
        <f>INDEX(Articles!$1:$1048576,MATCH(E516,Articles!D:D,0),12)</f>
        <v>KAMURO</v>
      </c>
      <c r="L516" s="8" t="str">
        <f>INDEX(Articles!$1:$1048576,MATCH(E516,Articles!D:D,0),13)</f>
        <v>CN</v>
      </c>
      <c r="M516" s="8" t="str">
        <f>INDEX(Articles!$1:$1048576,MATCH(E516,Articles!D:D,0),14)</f>
        <v>F4</v>
      </c>
      <c r="N516" s="8" t="str">
        <f>INDEX(Articles!$1:$1048576,MATCH(E516,Articles!D:D,0),15)</f>
        <v>1.4G</v>
      </c>
      <c r="O516" s="8" t="str">
        <f>INDEX(Articles!$1:$1048576,MATCH(E516,Articles!D:D,0),16)</f>
        <v>1008-F4-69245793</v>
      </c>
      <c r="P516" s="8">
        <f>INDEX(Articles!$1:$1048576,MATCH(E516,Articles!D:D,0),17)*1000</f>
        <v>164</v>
      </c>
      <c r="Q516" s="8" t="str">
        <f>INDEX(Articles!$1:$1048576,MATCH(E516,Articles!D:D,0),18)</f>
        <v>30</v>
      </c>
      <c r="R516" s="8">
        <f>INDEX(Articles!$1:$1048576,MATCH(E516,Articles!D:D,0),19)</f>
        <v>40</v>
      </c>
      <c r="S516" s="2" t="str">
        <f>IF(INDEX('Unités CA'!$1:$1048576,MATCH(E516,'Unités CA'!D:D,0),5)=0,"",INDEX('Unités CA'!$1:$1048576,MATCH(E516,'Unités CA'!D:D,0),5))</f>
        <v>0015/CA</v>
      </c>
      <c r="T516" s="2" t="str">
        <f>IF(INDEX('Unités BTE'!$1:$1048576,MATCH(E516,'Unités CA'!D:D,0),5)=0,"",INDEX('Unités BTE'!$1:$1048576,MATCH(E516,'Unités CA'!D:D,0),5))</f>
        <v/>
      </c>
      <c r="U516" s="7">
        <f>IFERROR(INDEX('Prix PRO CA'!$1:$1048576,MATCH(E516,'Prix PRO CA'!D:D,0),10),"")</f>
        <v>223.5</v>
      </c>
      <c r="V516" s="7" t="str">
        <f>IFERROR(INDEX('Prix PRO CA'!$1:$1048576,MATCH(E516,'Prix PRO BTE'!D:D,0),10),"")</f>
        <v/>
      </c>
      <c r="W516" s="7">
        <f>+IFERROR(INDEX('Prix PRO PCS'!$1:$1048576,MATCH(E516,'Prix PRO PCS'!D:D,0),10),"")</f>
        <v>18.84</v>
      </c>
      <c r="X516" s="148" t="str">
        <f t="shared" si="39"/>
        <v>Non</v>
      </c>
      <c r="Y516" s="24" t="str">
        <f>IFERROR(INDEX(LigneAchat!$1:$1048576,MATCH(E516,LigneAchat!D:D,0),5),"")</f>
        <v/>
      </c>
      <c r="Z516" s="22">
        <f>INDEX(Articles!$1:$1048576,MATCH(E516,Articles!D:D,0),21)</f>
        <v>154</v>
      </c>
      <c r="AA516" s="22">
        <f t="shared" si="38"/>
        <v>0</v>
      </c>
      <c r="AB516" s="22">
        <f>+INDEX(Articles!$1:$1048576,MATCH(E516,Articles!D:D,0),23)</f>
        <v>154</v>
      </c>
    </row>
    <row r="517" spans="2:28" s="7" customFormat="1" ht="15.75">
      <c r="B517" s="8" t="str">
        <f>INDEX(Articles!$1:$1048576,MATCH(E517,Articles!D:D,0),6)</f>
        <v>1</v>
      </c>
      <c r="C517" s="8" t="str">
        <f>INDEX(Articles!$1:$1048576,MATCH(E517,Articles!D:D,0),7)</f>
        <v/>
      </c>
      <c r="D517" s="28" t="str">
        <f>HYPERLINK(INDEX(Articles!$1:$1048576,MATCH(E517,Articles!D:D,0),24),"Lien")</f>
        <v>Lien</v>
      </c>
      <c r="E517" s="3" t="s">
        <v>3103</v>
      </c>
      <c r="F517" s="18" t="str">
        <f>INDEX(Articles!$1:$1048576,MATCH(E517,Articles!D:D,0),5)</f>
        <v>CH. Ø40 8 PAF FRISSON BLANC</v>
      </c>
      <c r="G517" s="18" t="str">
        <f>INDEX(Articles!$1:$1048576,MATCH(E517,Articles!D:D,0),8)</f>
        <v>CHANDELLE</v>
      </c>
      <c r="H517" s="18" t="str">
        <f>INDEX(Articles!$1:$1048576,MATCH(E517,Articles!D:D,0),9)</f>
        <v>POT A FEU</v>
      </c>
      <c r="I517" s="8">
        <f>INDEX(Articles!$1:$1048576,MATCH(E517,Articles!D:D,0),10)</f>
        <v>37</v>
      </c>
      <c r="J517" s="18" t="str">
        <f>INDEX(Articles!$1:$1048576,MATCH(E517,Articles!D:D,0),11)</f>
        <v>CREPITANT</v>
      </c>
      <c r="K517" s="18" t="str">
        <f>INDEX(Articles!$1:$1048576,MATCH(E517,Articles!D:D,0),12)</f>
        <v>ARGENT</v>
      </c>
      <c r="L517" s="8" t="str">
        <f>INDEX(Articles!$1:$1048576,MATCH(E517,Articles!D:D,0),13)</f>
        <v>CN</v>
      </c>
      <c r="M517" s="8" t="str">
        <f>INDEX(Articles!$1:$1048576,MATCH(E517,Articles!D:D,0),14)</f>
        <v>F4</v>
      </c>
      <c r="N517" s="8" t="str">
        <f>INDEX(Articles!$1:$1048576,MATCH(E517,Articles!D:D,0),15)</f>
        <v>1.4G</v>
      </c>
      <c r="O517" s="8" t="str">
        <f>INDEX(Articles!$1:$1048576,MATCH(E517,Articles!D:D,0),16)</f>
        <v>1008-F4-69245793</v>
      </c>
      <c r="P517" s="8">
        <f>INDEX(Articles!$1:$1048576,MATCH(E517,Articles!D:D,0),17)*1000</f>
        <v>164</v>
      </c>
      <c r="Q517" s="8" t="str">
        <f>INDEX(Articles!$1:$1048576,MATCH(E517,Articles!D:D,0),18)</f>
        <v>30</v>
      </c>
      <c r="R517" s="8">
        <f>INDEX(Articles!$1:$1048576,MATCH(E517,Articles!D:D,0),19)</f>
        <v>40</v>
      </c>
      <c r="S517" s="2" t="str">
        <f>IF(INDEX('Unités CA'!$1:$1048576,MATCH(E517,'Unités CA'!D:D,0),5)=0,"",INDEX('Unités CA'!$1:$1048576,MATCH(E517,'Unités CA'!D:D,0),5))</f>
        <v>0015/CA</v>
      </c>
      <c r="T517" s="2" t="str">
        <f>IF(INDEX('Unités BTE'!$1:$1048576,MATCH(E517,'Unités CA'!D:D,0),5)=0,"",INDEX('Unités BTE'!$1:$1048576,MATCH(E517,'Unités CA'!D:D,0),5))</f>
        <v/>
      </c>
      <c r="U517" s="7">
        <f>IFERROR(INDEX('Prix PRO CA'!$1:$1048576,MATCH(E517,'Prix PRO CA'!D:D,0),10),"")</f>
        <v>223.5</v>
      </c>
      <c r="V517" s="7" t="str">
        <f>IFERROR(INDEX('Prix PRO CA'!$1:$1048576,MATCH(E517,'Prix PRO BTE'!D:D,0),10),"")</f>
        <v/>
      </c>
      <c r="W517" s="7">
        <f>+IFERROR(INDEX('Prix PRO PCS'!$1:$1048576,MATCH(E517,'Prix PRO PCS'!D:D,0),10),"")</f>
        <v>18.84</v>
      </c>
      <c r="X517" s="148" t="str">
        <f t="shared" si="39"/>
        <v>Oui</v>
      </c>
      <c r="Y517" s="24" t="str">
        <f>IFERROR(INDEX(LigneAchat!$1:$1048576,MATCH(E517,LigneAchat!D:D,0),5),"")</f>
        <v/>
      </c>
      <c r="Z517" s="22">
        <f>INDEX(Articles!$1:$1048576,MATCH(E517,Articles!D:D,0),21)</f>
        <v>289</v>
      </c>
      <c r="AA517" s="22">
        <f t="shared" ref="AA517:AA534" si="40">+Z517-AB517</f>
        <v>289</v>
      </c>
      <c r="AB517" s="22">
        <f>+INDEX(Articles!$1:$1048576,MATCH(E517,Articles!D:D,0),23)</f>
        <v>0</v>
      </c>
    </row>
    <row r="518" spans="2:28" ht="15.75">
      <c r="B518" s="8" t="str">
        <f>INDEX(Articles!$1:$1048576,MATCH(E518,Articles!D:D,0),6)</f>
        <v>1</v>
      </c>
      <c r="C518" s="8" t="str">
        <f>INDEX(Articles!$1:$1048576,MATCH(E518,Articles!D:D,0),7)</f>
        <v/>
      </c>
      <c r="D518" s="28" t="str">
        <f>HYPERLINK(INDEX(Articles!$1:$1048576,MATCH(E518,Articles!D:D,0),24),"Lien")</f>
        <v>Lien</v>
      </c>
      <c r="E518" s="3" t="s">
        <v>2794</v>
      </c>
      <c r="F518" s="18" t="str">
        <f>INDEX(Articles!$1:$1048576,MATCH(E518,Articles!D:D,0),5)</f>
        <v>CH. Ø40 8 PAF 7 ÉTOILES FILANTES ORANGE TR. ARGT</v>
      </c>
      <c r="G518" s="18" t="str">
        <f>INDEX(Articles!$1:$1048576,MATCH(E518,Articles!D:D,0),8)</f>
        <v>CHANDELLE</v>
      </c>
      <c r="H518" s="18" t="str">
        <f>INDEX(Articles!$1:$1048576,MATCH(E518,Articles!D:D,0),9)</f>
        <v>POT A FEU</v>
      </c>
      <c r="I518" s="8">
        <f>INDEX(Articles!$1:$1048576,MATCH(E518,Articles!D:D,0),10)</f>
        <v>37</v>
      </c>
      <c r="J518" s="18" t="str">
        <f>INDEX(Articles!$1:$1048576,MATCH(E518,Articles!D:D,0),11)</f>
        <v>SERPENTEAUX</v>
      </c>
      <c r="K518" s="18" t="str">
        <f>INDEX(Articles!$1:$1048576,MATCH(E518,Articles!D:D,0),12)</f>
        <v>ORANGE</v>
      </c>
      <c r="L518" s="8" t="str">
        <f>INDEX(Articles!$1:$1048576,MATCH(E518,Articles!D:D,0),13)</f>
        <v>CN</v>
      </c>
      <c r="M518" s="8" t="str">
        <f>INDEX(Articles!$1:$1048576,MATCH(E518,Articles!D:D,0),14)</f>
        <v>F4</v>
      </c>
      <c r="N518" s="8" t="str">
        <f>INDEX(Articles!$1:$1048576,MATCH(E518,Articles!D:D,0),15)</f>
        <v>1.4G</v>
      </c>
      <c r="O518" s="8" t="str">
        <f>INDEX(Articles!$1:$1048576,MATCH(E518,Articles!D:D,0),16)</f>
        <v>1008-F4-62924593</v>
      </c>
      <c r="P518" s="8">
        <f>INDEX(Articles!$1:$1048576,MATCH(E518,Articles!D:D,0),17)*1000</f>
        <v>164</v>
      </c>
      <c r="Q518" s="8" t="str">
        <f>INDEX(Articles!$1:$1048576,MATCH(E518,Articles!D:D,0),18)</f>
        <v>30</v>
      </c>
      <c r="R518" s="8">
        <f>INDEX(Articles!$1:$1048576,MATCH(E518,Articles!D:D,0),19)</f>
        <v>40</v>
      </c>
      <c r="S518" s="2" t="str">
        <f>IF(INDEX('Unités CA'!$1:$1048576,MATCH(E518,'Unités CA'!D:D,0),5)=0,"",INDEX('Unités CA'!$1:$1048576,MATCH(E518,'Unités CA'!D:D,0),5))</f>
        <v>0015/CA</v>
      </c>
      <c r="T518" s="2" t="str">
        <f>IF(INDEX('Unités BTE'!$1:$1048576,MATCH(E518,'Unités CA'!D:D,0),5)=0,"",INDEX('Unités BTE'!$1:$1048576,MATCH(E518,'Unités CA'!D:D,0),5))</f>
        <v/>
      </c>
      <c r="U518" s="7">
        <f>IFERROR(INDEX('Prix PRO CA'!$1:$1048576,MATCH(E518,'Prix PRO CA'!D:D,0),10),"")</f>
        <v>266.05</v>
      </c>
      <c r="V518" s="7" t="str">
        <f>IFERROR(INDEX('Prix PRO CA'!$1:$1048576,MATCH(E518,'Prix PRO BTE'!D:D,0),10),"")</f>
        <v/>
      </c>
      <c r="W518" s="7">
        <f>+IFERROR(INDEX('Prix PRO PCS'!$1:$1048576,MATCH(E518,'Prix PRO PCS'!D:D,0),10),"")</f>
        <v>20.71</v>
      </c>
      <c r="X518" s="148" t="str">
        <f t="shared" si="39"/>
        <v>Oui</v>
      </c>
      <c r="Y518" s="24" t="str">
        <f>IFERROR(INDEX(LigneAchat!$1:$1048576,MATCH(E518,LigneAchat!D:D,0),5),"")</f>
        <v/>
      </c>
      <c r="Z518" s="22">
        <f>INDEX(Articles!$1:$1048576,MATCH(E518,Articles!D:D,0),21)</f>
        <v>691</v>
      </c>
      <c r="AA518" s="22">
        <f>+Z518-AB518</f>
        <v>691</v>
      </c>
      <c r="AB518" s="22">
        <f>+INDEX(Articles!$1:$1048576,MATCH(E518,Articles!D:D,0),23)</f>
        <v>0</v>
      </c>
    </row>
    <row r="519" spans="2:28" s="87" customFormat="1" ht="31.5" customHeight="1">
      <c r="B519" s="2" t="str">
        <f>INDEX(Articles!$1:$1048576,MATCH(E519,Articles!D:D,0),6)</f>
        <v>1</v>
      </c>
      <c r="C519" s="2" t="str">
        <f>INDEX(Articles!$1:$1048576,MATCH(E519,Articles!D:D,0),7)</f>
        <v/>
      </c>
      <c r="D519" s="88" t="str">
        <f>HYPERLINK(INDEX(Articles!$1:$1048576,MATCH(E519,Articles!D:D,0),24),"Lien")</f>
        <v>Lien</v>
      </c>
      <c r="E519" s="92" t="s">
        <v>2719</v>
      </c>
      <c r="F519" s="9" t="str">
        <f>INDEX(Articles!$1:$1048576,MATCH(E519,Articles!D:D,0),5)</f>
        <v>CH. Ø50 8 BTTES  BLEUES</v>
      </c>
      <c r="G519" s="9" t="str">
        <f>INDEX(Articles!$1:$1048576,MATCH(E519,Articles!D:D,0),8)</f>
        <v>CHANDELLE</v>
      </c>
      <c r="H519" s="9" t="str">
        <f>INDEX(Articles!$1:$1048576,MATCH(E519,Articles!D:D,0),9)</f>
        <v>BOMBETTE</v>
      </c>
      <c r="I519" s="2">
        <f>INDEX(Articles!$1:$1048576,MATCH(E519,Articles!D:D,0),10)</f>
        <v>50</v>
      </c>
      <c r="J519" s="9" t="str">
        <f>INDEX(Articles!$1:$1048576,MATCH(E519,Articles!D:D,0),11)</f>
        <v>PIVOINE</v>
      </c>
      <c r="K519" s="9" t="str">
        <f>INDEX(Articles!$1:$1048576,MATCH(E519,Articles!D:D,0),12)</f>
        <v>BLEU</v>
      </c>
      <c r="L519" s="2" t="str">
        <f>INDEX(Articles!$1:$1048576,MATCH(E519,Articles!D:D,0),13)</f>
        <v>CN</v>
      </c>
      <c r="M519" s="2" t="str">
        <f>INDEX(Articles!$1:$1048576,MATCH(E519,Articles!D:D,0),14)</f>
        <v>F4</v>
      </c>
      <c r="N519" s="2" t="str">
        <f>INDEX(Articles!$1:$1048576,MATCH(E519,Articles!D:D,0),15)</f>
        <v>1.4G</v>
      </c>
      <c r="O519" s="2" t="str">
        <f>INDEX(Articles!$1:$1048576,MATCH(E519,Articles!D:D,0),16)</f>
        <v>1008-F4-69245794</v>
      </c>
      <c r="P519" s="2">
        <f>INDEX(Articles!$1:$1048576,MATCH(E519,Articles!D:D,0),17)*1000</f>
        <v>356</v>
      </c>
      <c r="Q519" s="2" t="str">
        <f>INDEX(Articles!$1:$1048576,MATCH(E519,Articles!D:D,0),18)</f>
        <v>30</v>
      </c>
      <c r="R519" s="2">
        <f>INDEX(Articles!$1:$1048576,MATCH(E519,Articles!D:D,0),19)</f>
        <v>50</v>
      </c>
      <c r="S519" s="2" t="str">
        <f>IF(INDEX('Unités CA'!$1:$1048576,MATCH(E519,'Unités CA'!D:D,0),5)=0,"",INDEX('Unités CA'!$1:$1048576,MATCH(E519,'Unités CA'!D:D,0),5))</f>
        <v>0012/CA</v>
      </c>
      <c r="T519" s="2" t="str">
        <f>IF(INDEX('Unités BTE'!$1:$1048576,MATCH(E519,'Unités CA'!D:D,0),5)=0,"",INDEX('Unités BTE'!$1:$1048576,MATCH(E519,'Unités CA'!D:D,0),5))</f>
        <v/>
      </c>
      <c r="U519" s="87">
        <f>IFERROR(INDEX('Prix PRO CA'!$1:$1048576,MATCH(E519,'Prix PRO CA'!D:D,0),10),"")</f>
        <v>332.62</v>
      </c>
      <c r="V519" s="87" t="str">
        <f>IFERROR(INDEX('Prix PRO CA'!$1:$1048576,MATCH(E519,'Prix PRO BTE'!D:D,0),10),"")</f>
        <v/>
      </c>
      <c r="W519" s="87">
        <f>+IFERROR(INDEX('Prix PRO PCS'!$1:$1048576,MATCH(E519,'Prix PRO PCS'!D:D,0),10),"")</f>
        <v>33.049999999999997</v>
      </c>
      <c r="X519" s="148" t="str">
        <f t="shared" si="39"/>
        <v>Oui</v>
      </c>
      <c r="Y519" s="89" t="str">
        <f>IFERROR(INDEX(LigneAchat!$1:$1048576,MATCH(E519,LigneAchat!D:D,0),5),"")</f>
        <v/>
      </c>
      <c r="Z519" s="90">
        <f>INDEX(Articles!$1:$1048576,MATCH(E519,Articles!D:D,0),21)</f>
        <v>109</v>
      </c>
      <c r="AA519" s="90">
        <f t="shared" si="40"/>
        <v>109</v>
      </c>
      <c r="AB519" s="90">
        <f>+INDEX(Articles!$1:$1048576,MATCH(E519,Articles!D:D,0),23)</f>
        <v>0</v>
      </c>
    </row>
    <row r="520" spans="2:28" ht="15.75">
      <c r="B520" s="8" t="str">
        <f>INDEX(Articles!$1:$1048576,MATCH(E520,Articles!D:D,0),6)</f>
        <v>1</v>
      </c>
      <c r="C520" s="8" t="str">
        <f>INDEX(Articles!$1:$1048576,MATCH(E520,Articles!D:D,0),7)</f>
        <v/>
      </c>
      <c r="D520" s="28" t="str">
        <f>HYPERLINK(INDEX(Articles!$1:$1048576,MATCH(E520,Articles!D:D,0),24),"Lien")</f>
        <v>Lien</v>
      </c>
      <c r="E520" s="3" t="s">
        <v>2722</v>
      </c>
      <c r="F520" s="18" t="str">
        <f>INDEX(Articles!$1:$1048576,MATCH(E520,Articles!D:D,0),5)</f>
        <v>CH. Ø50 8 BTTES  ROUGES</v>
      </c>
      <c r="G520" s="18" t="str">
        <f>INDEX(Articles!$1:$1048576,MATCH(E520,Articles!D:D,0),8)</f>
        <v>CHANDELLE</v>
      </c>
      <c r="H520" s="18" t="str">
        <f>INDEX(Articles!$1:$1048576,MATCH(E520,Articles!D:D,0),9)</f>
        <v>BOMBETTE</v>
      </c>
      <c r="I520" s="8">
        <f>INDEX(Articles!$1:$1048576,MATCH(E520,Articles!D:D,0),10)</f>
        <v>50</v>
      </c>
      <c r="J520" s="18" t="str">
        <f>INDEX(Articles!$1:$1048576,MATCH(E520,Articles!D:D,0),11)</f>
        <v>PIVOINE</v>
      </c>
      <c r="K520" s="18" t="str">
        <f>INDEX(Articles!$1:$1048576,MATCH(E520,Articles!D:D,0),12)</f>
        <v>ROUGE</v>
      </c>
      <c r="L520" s="8" t="str">
        <f>INDEX(Articles!$1:$1048576,MATCH(E520,Articles!D:D,0),13)</f>
        <v>CN</v>
      </c>
      <c r="M520" s="8" t="str">
        <f>INDEX(Articles!$1:$1048576,MATCH(E520,Articles!D:D,0),14)</f>
        <v>F4</v>
      </c>
      <c r="N520" s="8" t="str">
        <f>INDEX(Articles!$1:$1048576,MATCH(E520,Articles!D:D,0),15)</f>
        <v>1.4G</v>
      </c>
      <c r="O520" s="8" t="str">
        <f>INDEX(Articles!$1:$1048576,MATCH(E520,Articles!D:D,0),16)</f>
        <v>1008-F4-69245794</v>
      </c>
      <c r="P520" s="8">
        <f>INDEX(Articles!$1:$1048576,MATCH(E520,Articles!D:D,0),17)*1000</f>
        <v>356</v>
      </c>
      <c r="Q520" s="8" t="str">
        <f>INDEX(Articles!$1:$1048576,MATCH(E520,Articles!D:D,0),18)</f>
        <v>30</v>
      </c>
      <c r="R520" s="8">
        <f>INDEX(Articles!$1:$1048576,MATCH(E520,Articles!D:D,0),19)</f>
        <v>50</v>
      </c>
      <c r="S520" s="2" t="str">
        <f>IF(INDEX('Unités CA'!$1:$1048576,MATCH(E520,'Unités CA'!D:D,0),5)=0,"",INDEX('Unités CA'!$1:$1048576,MATCH(E520,'Unités CA'!D:D,0),5))</f>
        <v>0012/CA</v>
      </c>
      <c r="T520" s="2" t="str">
        <f>IF(INDEX('Unités BTE'!$1:$1048576,MATCH(E520,'Unités CA'!D:D,0),5)=0,"",INDEX('Unités BTE'!$1:$1048576,MATCH(E520,'Unités CA'!D:D,0),5))</f>
        <v/>
      </c>
      <c r="U520" s="7">
        <f>IFERROR(INDEX('Prix PRO CA'!$1:$1048576,MATCH(E520,'Prix PRO CA'!D:D,0),10),"")</f>
        <v>332.62</v>
      </c>
      <c r="V520" s="7" t="str">
        <f>IFERROR(INDEX('Prix PRO CA'!$1:$1048576,MATCH(E520,'Prix PRO BTE'!D:D,0),10),"")</f>
        <v/>
      </c>
      <c r="W520" s="7">
        <f>+IFERROR(INDEX('Prix PRO PCS'!$1:$1048576,MATCH(E520,'Prix PRO PCS'!D:D,0),10),"")</f>
        <v>33.049999999999997</v>
      </c>
      <c r="X520" s="148" t="str">
        <f t="shared" si="39"/>
        <v>Oui</v>
      </c>
      <c r="Y520" s="24" t="str">
        <f>IFERROR(INDEX(LigneAchat!$1:$1048576,MATCH(E520,LigneAchat!D:D,0),5),"")</f>
        <v/>
      </c>
      <c r="Z520" s="22">
        <f>INDEX(Articles!$1:$1048576,MATCH(E520,Articles!D:D,0),21)</f>
        <v>72</v>
      </c>
      <c r="AA520" s="22">
        <f t="shared" si="40"/>
        <v>72</v>
      </c>
      <c r="AB520" s="22">
        <f>+INDEX(Articles!$1:$1048576,MATCH(E520,Articles!D:D,0),23)</f>
        <v>0</v>
      </c>
    </row>
    <row r="521" spans="2:28" ht="15.75">
      <c r="B521" s="8" t="str">
        <f>INDEX(Articles!$1:$1048576,MATCH(E521,Articles!D:D,0),6)</f>
        <v>1</v>
      </c>
      <c r="C521" s="8" t="str">
        <f>INDEX(Articles!$1:$1048576,MATCH(E521,Articles!D:D,0),7)</f>
        <v/>
      </c>
      <c r="D521" s="28" t="str">
        <f>HYPERLINK(INDEX(Articles!$1:$1048576,MATCH(E521,Articles!D:D,0),24),"Lien")</f>
        <v>Lien</v>
      </c>
      <c r="E521" s="3" t="s">
        <v>2725</v>
      </c>
      <c r="F521" s="18" t="str">
        <f>INDEX(Articles!$1:$1048576,MATCH(E521,Articles!D:D,0),5)</f>
        <v>CH. Ø50 8 BTTES  MULTICOLORES</v>
      </c>
      <c r="G521" s="18" t="str">
        <f>INDEX(Articles!$1:$1048576,MATCH(E521,Articles!D:D,0),8)</f>
        <v>CHANDELLE</v>
      </c>
      <c r="H521" s="18" t="str">
        <f>INDEX(Articles!$1:$1048576,MATCH(E521,Articles!D:D,0),9)</f>
        <v>BOMBETTE</v>
      </c>
      <c r="I521" s="8">
        <f>INDEX(Articles!$1:$1048576,MATCH(E521,Articles!D:D,0),10)</f>
        <v>50</v>
      </c>
      <c r="J521" s="18" t="str">
        <f>INDEX(Articles!$1:$1048576,MATCH(E521,Articles!D:D,0),11)</f>
        <v>PIVOINE</v>
      </c>
      <c r="K521" s="18" t="str">
        <f>INDEX(Articles!$1:$1048576,MATCH(E521,Articles!D:D,0),12)</f>
        <v>MULTICOLORE</v>
      </c>
      <c r="L521" s="8" t="str">
        <f>INDEX(Articles!$1:$1048576,MATCH(E521,Articles!D:D,0),13)</f>
        <v>CN</v>
      </c>
      <c r="M521" s="8" t="str">
        <f>INDEX(Articles!$1:$1048576,MATCH(E521,Articles!D:D,0),14)</f>
        <v>F4</v>
      </c>
      <c r="N521" s="8" t="str">
        <f>INDEX(Articles!$1:$1048576,MATCH(E521,Articles!D:D,0),15)</f>
        <v>1.4G</v>
      </c>
      <c r="O521" s="8" t="str">
        <f>INDEX(Articles!$1:$1048576,MATCH(E521,Articles!D:D,0),16)</f>
        <v>1008-F4-69245794</v>
      </c>
      <c r="P521" s="8">
        <f>INDEX(Articles!$1:$1048576,MATCH(E521,Articles!D:D,0),17)*1000</f>
        <v>356</v>
      </c>
      <c r="Q521" s="8" t="str">
        <f>INDEX(Articles!$1:$1048576,MATCH(E521,Articles!D:D,0),18)</f>
        <v>30</v>
      </c>
      <c r="R521" s="8">
        <f>INDEX(Articles!$1:$1048576,MATCH(E521,Articles!D:D,0),19)</f>
        <v>50</v>
      </c>
      <c r="S521" s="2" t="str">
        <f>IF(INDEX('Unités CA'!$1:$1048576,MATCH(E521,'Unités CA'!D:D,0),5)=0,"",INDEX('Unités CA'!$1:$1048576,MATCH(E521,'Unités CA'!D:D,0),5))</f>
        <v>0012/CA</v>
      </c>
      <c r="T521" s="2" t="str">
        <f>IF(INDEX('Unités BTE'!$1:$1048576,MATCH(E521,'Unités CA'!D:D,0),5)=0,"",INDEX('Unités BTE'!$1:$1048576,MATCH(E521,'Unités CA'!D:D,0),5))</f>
        <v/>
      </c>
      <c r="U521" s="7">
        <f>IFERROR(INDEX('Prix PRO CA'!$1:$1048576,MATCH(E521,'Prix PRO CA'!D:D,0),10),"")</f>
        <v>332.62</v>
      </c>
      <c r="V521" s="7" t="str">
        <f>IFERROR(INDEX('Prix PRO CA'!$1:$1048576,MATCH(E521,'Prix PRO BTE'!D:D,0),10),"")</f>
        <v/>
      </c>
      <c r="W521" s="7">
        <f>+IFERROR(INDEX('Prix PRO PCS'!$1:$1048576,MATCH(E521,'Prix PRO PCS'!D:D,0),10),"")</f>
        <v>33.049999999999997</v>
      </c>
      <c r="X521" s="148" t="str">
        <f t="shared" si="39"/>
        <v>Oui</v>
      </c>
      <c r="Y521" s="24">
        <f>IFERROR(INDEX(LigneAchat!$1:$1048576,MATCH(E521,LigneAchat!D:D,0),5),"")</f>
        <v>44326</v>
      </c>
      <c r="Z521" s="22">
        <f>INDEX(Articles!$1:$1048576,MATCH(E521,Articles!D:D,0),21)</f>
        <v>96</v>
      </c>
      <c r="AA521" s="22">
        <f t="shared" si="40"/>
        <v>95</v>
      </c>
      <c r="AB521" s="22">
        <f>+INDEX(Articles!$1:$1048576,MATCH(E521,Articles!D:D,0),23)</f>
        <v>1</v>
      </c>
    </row>
    <row r="522" spans="2:28" ht="15.75">
      <c r="B522" s="8" t="str">
        <f>INDEX(Articles!$1:$1048576,MATCH(E522,Articles!D:D,0),6)</f>
        <v>1</v>
      </c>
      <c r="C522" s="8" t="str">
        <f>INDEX(Articles!$1:$1048576,MATCH(E522,Articles!D:D,0),7)</f>
        <v/>
      </c>
      <c r="D522" s="28" t="str">
        <f>HYPERLINK(INDEX(Articles!$1:$1048576,MATCH(E522,Articles!D:D,0),24),"Lien")</f>
        <v>Lien</v>
      </c>
      <c r="E522" s="3" t="s">
        <v>2728</v>
      </c>
      <c r="F522" s="18" t="str">
        <f>INDEX(Articles!$1:$1048576,MATCH(E522,Articles!D:D,0),5)</f>
        <v>CH. Ø50 8 BTTES  ARGENT</v>
      </c>
      <c r="G522" s="18" t="str">
        <f>INDEX(Articles!$1:$1048576,MATCH(E522,Articles!D:D,0),8)</f>
        <v>CHANDELLE</v>
      </c>
      <c r="H522" s="18" t="str">
        <f>INDEX(Articles!$1:$1048576,MATCH(E522,Articles!D:D,0),9)</f>
        <v>BOMBETTE</v>
      </c>
      <c r="I522" s="8">
        <f>INDEX(Articles!$1:$1048576,MATCH(E522,Articles!D:D,0),10)</f>
        <v>50</v>
      </c>
      <c r="J522" s="18" t="str">
        <f>INDEX(Articles!$1:$1048576,MATCH(E522,Articles!D:D,0),11)</f>
        <v>PIVOINE</v>
      </c>
      <c r="K522" s="18" t="str">
        <f>INDEX(Articles!$1:$1048576,MATCH(E522,Articles!D:D,0),12)</f>
        <v>ARGENT</v>
      </c>
      <c r="L522" s="8" t="str">
        <f>INDEX(Articles!$1:$1048576,MATCH(E522,Articles!D:D,0),13)</f>
        <v>CN</v>
      </c>
      <c r="M522" s="8" t="str">
        <f>INDEX(Articles!$1:$1048576,MATCH(E522,Articles!D:D,0),14)</f>
        <v>F4</v>
      </c>
      <c r="N522" s="8" t="str">
        <f>INDEX(Articles!$1:$1048576,MATCH(E522,Articles!D:D,0),15)</f>
        <v>1.4G</v>
      </c>
      <c r="O522" s="8" t="str">
        <f>INDEX(Articles!$1:$1048576,MATCH(E522,Articles!D:D,0),16)</f>
        <v>1008-F4-69245794</v>
      </c>
      <c r="P522" s="8">
        <f>INDEX(Articles!$1:$1048576,MATCH(E522,Articles!D:D,0),17)*1000</f>
        <v>354</v>
      </c>
      <c r="Q522" s="8" t="str">
        <f>INDEX(Articles!$1:$1048576,MATCH(E522,Articles!D:D,0),18)</f>
        <v>30</v>
      </c>
      <c r="R522" s="8">
        <f>INDEX(Articles!$1:$1048576,MATCH(E522,Articles!D:D,0),19)</f>
        <v>50</v>
      </c>
      <c r="S522" s="2" t="str">
        <f>IF(INDEX('Unités CA'!$1:$1048576,MATCH(E522,'Unités CA'!D:D,0),5)=0,"",INDEX('Unités CA'!$1:$1048576,MATCH(E522,'Unités CA'!D:D,0),5))</f>
        <v>0012/CA</v>
      </c>
      <c r="T522" s="2" t="str">
        <f>IF(INDEX('Unités BTE'!$1:$1048576,MATCH(E522,'Unités CA'!D:D,0),5)=0,"",INDEX('Unités BTE'!$1:$1048576,MATCH(E522,'Unités CA'!D:D,0),5))</f>
        <v/>
      </c>
      <c r="U522" s="7">
        <f>IFERROR(INDEX('Prix PRO CA'!$1:$1048576,MATCH(E522,'Prix PRO CA'!D:D,0),10),"")</f>
        <v>332.62</v>
      </c>
      <c r="V522" s="7" t="str">
        <f>IFERROR(INDEX('Prix PRO CA'!$1:$1048576,MATCH(E522,'Prix PRO BTE'!D:D,0),10),"")</f>
        <v/>
      </c>
      <c r="W522" s="7">
        <f>+IFERROR(INDEX('Prix PRO PCS'!$1:$1048576,MATCH(E522,'Prix PRO PCS'!D:D,0),10),"")</f>
        <v>33.049999999999997</v>
      </c>
      <c r="X522" s="148" t="str">
        <f t="shared" si="39"/>
        <v>Non</v>
      </c>
      <c r="Y522" s="24">
        <f>IFERROR(INDEX(LigneAchat!$1:$1048576,MATCH(E522,LigneAchat!D:D,0),5),"")</f>
        <v>44326</v>
      </c>
      <c r="Z522" s="22">
        <f>INDEX(Articles!$1:$1048576,MATCH(E522,Articles!D:D,0),21)</f>
        <v>0</v>
      </c>
      <c r="AA522" s="22">
        <f t="shared" si="40"/>
        <v>0</v>
      </c>
      <c r="AB522" s="22">
        <f>+INDEX(Articles!$1:$1048576,MATCH(E522,Articles!D:D,0),23)</f>
        <v>0</v>
      </c>
    </row>
    <row r="523" spans="2:28" ht="15.75">
      <c r="B523" s="8" t="str">
        <f>INDEX(Articles!$1:$1048576,MATCH(E523,Articles!D:D,0),6)</f>
        <v>1</v>
      </c>
      <c r="C523" s="8" t="str">
        <f>INDEX(Articles!$1:$1048576,MATCH(E523,Articles!D:D,0),7)</f>
        <v/>
      </c>
      <c r="D523" s="28" t="str">
        <f>HYPERLINK(INDEX(Articles!$1:$1048576,MATCH(E523,Articles!D:D,0),24),"Lien")</f>
        <v>Lien</v>
      </c>
      <c r="E523" s="3" t="s">
        <v>2734</v>
      </c>
      <c r="F523" s="18" t="str">
        <f>INDEX(Articles!$1:$1048576,MATCH(E523,Articles!D:D,0),5)</f>
        <v>CH. Ø50 8 BTTES  MANDARINE</v>
      </c>
      <c r="G523" s="18" t="str">
        <f>INDEX(Articles!$1:$1048576,MATCH(E523,Articles!D:D,0),8)</f>
        <v>CHANDELLE</v>
      </c>
      <c r="H523" s="18" t="str">
        <f>INDEX(Articles!$1:$1048576,MATCH(E523,Articles!D:D,0),9)</f>
        <v>BOMBETTE</v>
      </c>
      <c r="I523" s="8">
        <f>INDEX(Articles!$1:$1048576,MATCH(E523,Articles!D:D,0),10)</f>
        <v>50</v>
      </c>
      <c r="J523" s="18" t="str">
        <f>INDEX(Articles!$1:$1048576,MATCH(E523,Articles!D:D,0),11)</f>
        <v>PIVOINE</v>
      </c>
      <c r="K523" s="18" t="str">
        <f>INDEX(Articles!$1:$1048576,MATCH(E523,Articles!D:D,0),12)</f>
        <v>ORANGE</v>
      </c>
      <c r="L523" s="8" t="str">
        <f>INDEX(Articles!$1:$1048576,MATCH(E523,Articles!D:D,0),13)</f>
        <v>CN</v>
      </c>
      <c r="M523" s="8" t="str">
        <f>INDEX(Articles!$1:$1048576,MATCH(E523,Articles!D:D,0),14)</f>
        <v>F4</v>
      </c>
      <c r="N523" s="8" t="str">
        <f>INDEX(Articles!$1:$1048576,MATCH(E523,Articles!D:D,0),15)</f>
        <v>1.4G</v>
      </c>
      <c r="O523" s="8" t="str">
        <f>INDEX(Articles!$1:$1048576,MATCH(E523,Articles!D:D,0),16)</f>
        <v>1008-F4-69245794</v>
      </c>
      <c r="P523" s="8">
        <f>INDEX(Articles!$1:$1048576,MATCH(E523,Articles!D:D,0),17)*1000</f>
        <v>354</v>
      </c>
      <c r="Q523" s="8" t="str">
        <f>INDEX(Articles!$1:$1048576,MATCH(E523,Articles!D:D,0),18)</f>
        <v>30</v>
      </c>
      <c r="R523" s="8">
        <f>INDEX(Articles!$1:$1048576,MATCH(E523,Articles!D:D,0),19)</f>
        <v>50</v>
      </c>
      <c r="S523" s="2" t="str">
        <f>IF(INDEX('Unités CA'!$1:$1048576,MATCH(E523,'Unités CA'!D:D,0),5)=0,"",INDEX('Unités CA'!$1:$1048576,MATCH(E523,'Unités CA'!D:D,0),5))</f>
        <v>0012/CA</v>
      </c>
      <c r="T523" s="2" t="str">
        <f>IF(INDEX('Unités BTE'!$1:$1048576,MATCH(E523,'Unités CA'!D:D,0),5)=0,"",INDEX('Unités BTE'!$1:$1048576,MATCH(E523,'Unités CA'!D:D,0),5))</f>
        <v/>
      </c>
      <c r="U523" s="7">
        <f>IFERROR(INDEX('Prix PRO CA'!$1:$1048576,MATCH(E523,'Prix PRO CA'!D:D,0),10),"")</f>
        <v>332.62</v>
      </c>
      <c r="V523" s="7" t="str">
        <f>IFERROR(INDEX('Prix PRO CA'!$1:$1048576,MATCH(E523,'Prix PRO BTE'!D:D,0),10),"")</f>
        <v/>
      </c>
      <c r="W523" s="7">
        <f>+IFERROR(INDEX('Prix PRO PCS'!$1:$1048576,MATCH(E523,'Prix PRO PCS'!D:D,0),10),"")</f>
        <v>33.049999999999997</v>
      </c>
      <c r="X523" s="148" t="str">
        <f t="shared" si="39"/>
        <v>Non</v>
      </c>
      <c r="Y523" s="24">
        <f>IFERROR(INDEX(LigneAchat!$1:$1048576,MATCH(E523,LigneAchat!D:D,0),5),"")</f>
        <v>44326</v>
      </c>
      <c r="Z523" s="22">
        <f>INDEX(Articles!$1:$1048576,MATCH(E523,Articles!D:D,0),21)</f>
        <v>0</v>
      </c>
      <c r="AA523" s="22">
        <f t="shared" si="40"/>
        <v>0</v>
      </c>
      <c r="AB523" s="22">
        <f>+INDEX(Articles!$1:$1048576,MATCH(E523,Articles!D:D,0),23)</f>
        <v>0</v>
      </c>
    </row>
    <row r="524" spans="2:28" ht="15.75">
      <c r="B524" s="8" t="str">
        <f>INDEX(Articles!$1:$1048576,MATCH(E524,Articles!D:D,0),6)</f>
        <v>1</v>
      </c>
      <c r="C524" s="8" t="str">
        <f>INDEX(Articles!$1:$1048576,MATCH(E524,Articles!D:D,0),7)</f>
        <v/>
      </c>
      <c r="D524" s="28" t="str">
        <f>HYPERLINK(INDEX(Articles!$1:$1048576,MATCH(E524,Articles!D:D,0),24),"Lien")</f>
        <v>Lien</v>
      </c>
      <c r="E524" s="3" t="s">
        <v>2731</v>
      </c>
      <c r="F524" s="18" t="str">
        <f>INDEX(Articles!$1:$1048576,MATCH(E524,Articles!D:D,0),5)</f>
        <v>CH. Ø50 8 BTTES  FILET D'OR</v>
      </c>
      <c r="G524" s="18" t="str">
        <f>INDEX(Articles!$1:$1048576,MATCH(E524,Articles!D:D,0),8)</f>
        <v>CHANDELLE</v>
      </c>
      <c r="H524" s="18" t="str">
        <f>INDEX(Articles!$1:$1048576,MATCH(E524,Articles!D:D,0),9)</f>
        <v>BOMBETTE</v>
      </c>
      <c r="I524" s="8">
        <f>INDEX(Articles!$1:$1048576,MATCH(E524,Articles!D:D,0),10)</f>
        <v>50</v>
      </c>
      <c r="J524" s="18" t="str">
        <f>INDEX(Articles!$1:$1048576,MATCH(E524,Articles!D:D,0),11)</f>
        <v>PLEUREUR</v>
      </c>
      <c r="K524" s="18" t="str">
        <f>INDEX(Articles!$1:$1048576,MATCH(E524,Articles!D:D,0),12)</f>
        <v>KAMURO</v>
      </c>
      <c r="L524" s="8" t="str">
        <f>INDEX(Articles!$1:$1048576,MATCH(E524,Articles!D:D,0),13)</f>
        <v>CN</v>
      </c>
      <c r="M524" s="8" t="str">
        <f>INDEX(Articles!$1:$1048576,MATCH(E524,Articles!D:D,0),14)</f>
        <v>F4</v>
      </c>
      <c r="N524" s="8" t="str">
        <f>INDEX(Articles!$1:$1048576,MATCH(E524,Articles!D:D,0),15)</f>
        <v>1.4G</v>
      </c>
      <c r="O524" s="8" t="str">
        <f>INDEX(Articles!$1:$1048576,MATCH(E524,Articles!D:D,0),16)</f>
        <v>1008-F4-69245794</v>
      </c>
      <c r="P524" s="8">
        <f>INDEX(Articles!$1:$1048576,MATCH(E524,Articles!D:D,0),17)*1000</f>
        <v>353</v>
      </c>
      <c r="Q524" s="8" t="str">
        <f>INDEX(Articles!$1:$1048576,MATCH(E524,Articles!D:D,0),18)</f>
        <v>30</v>
      </c>
      <c r="R524" s="8">
        <f>INDEX(Articles!$1:$1048576,MATCH(E524,Articles!D:D,0),19)</f>
        <v>50</v>
      </c>
      <c r="S524" s="2" t="str">
        <f>IF(INDEX('Unités CA'!$1:$1048576,MATCH(E524,'Unités CA'!D:D,0),5)=0,"",INDEX('Unités CA'!$1:$1048576,MATCH(E524,'Unités CA'!D:D,0),5))</f>
        <v>0012/CA</v>
      </c>
      <c r="T524" s="2" t="str">
        <f>IF(INDEX('Unités BTE'!$1:$1048576,MATCH(E524,'Unités CA'!D:D,0),5)=0,"",INDEX('Unités BTE'!$1:$1048576,MATCH(E524,'Unités CA'!D:D,0),5))</f>
        <v/>
      </c>
      <c r="U524" s="7">
        <f>IFERROR(INDEX('Prix PRO CA'!$1:$1048576,MATCH(E524,'Prix PRO CA'!D:D,0),10),"")</f>
        <v>332.62</v>
      </c>
      <c r="V524" s="7" t="str">
        <f>IFERROR(INDEX('Prix PRO CA'!$1:$1048576,MATCH(E524,'Prix PRO BTE'!D:D,0),10),"")</f>
        <v/>
      </c>
      <c r="W524" s="7">
        <f>+IFERROR(INDEX('Prix PRO PCS'!$1:$1048576,MATCH(E524,'Prix PRO PCS'!D:D,0),10),"")</f>
        <v>33.049999999999997</v>
      </c>
      <c r="X524" s="148" t="str">
        <f t="shared" si="39"/>
        <v>Non</v>
      </c>
      <c r="Y524" s="24">
        <f>IFERROR(INDEX(LigneAchat!$1:$1048576,MATCH(E524,LigneAchat!D:D,0),5),"")</f>
        <v>44326</v>
      </c>
      <c r="Z524" s="22">
        <f>INDEX(Articles!$1:$1048576,MATCH(E524,Articles!D:D,0),21)</f>
        <v>0</v>
      </c>
      <c r="AA524" s="22">
        <f t="shared" si="40"/>
        <v>0</v>
      </c>
      <c r="AB524" s="22">
        <f>+INDEX(Articles!$1:$1048576,MATCH(E524,Articles!D:D,0),23)</f>
        <v>0</v>
      </c>
    </row>
    <row r="525" spans="2:28" ht="15.75">
      <c r="B525" s="8" t="str">
        <f>INDEX(Articles!$1:$1048576,MATCH(E525,Articles!D:D,0),6)</f>
        <v>1</v>
      </c>
      <c r="C525" s="8" t="str">
        <f>INDEX(Articles!$1:$1048576,MATCH(E525,Articles!D:D,0),7)</f>
        <v/>
      </c>
      <c r="D525" s="28" t="str">
        <f>HYPERLINK(INDEX(Articles!$1:$1048576,MATCH(E525,Articles!D:D,0),24),"Lien")</f>
        <v>Lien</v>
      </c>
      <c r="E525" s="3" t="s">
        <v>2715</v>
      </c>
      <c r="F525" s="18" t="str">
        <f>INDEX(Articles!$1:$1048576,MATCH(E525,Articles!D:D,0),5)</f>
        <v>CH. Ø50 8 BTTES  OEUFS DE DRAGON</v>
      </c>
      <c r="G525" s="18" t="str">
        <f>INDEX(Articles!$1:$1048576,MATCH(E525,Articles!D:D,0),8)</f>
        <v>CHANDELLE</v>
      </c>
      <c r="H525" s="18" t="str">
        <f>INDEX(Articles!$1:$1048576,MATCH(E525,Articles!D:D,0),9)</f>
        <v>BOMBETTE</v>
      </c>
      <c r="I525" s="8">
        <f>INDEX(Articles!$1:$1048576,MATCH(E525,Articles!D:D,0),10)</f>
        <v>50</v>
      </c>
      <c r="J525" s="18" t="str">
        <f>INDEX(Articles!$1:$1048576,MATCH(E525,Articles!D:D,0),11)</f>
        <v>CREPITANT</v>
      </c>
      <c r="K525" s="18" t="str">
        <f>INDEX(Articles!$1:$1048576,MATCH(E525,Articles!D:D,0),12)</f>
        <v>OR</v>
      </c>
      <c r="L525" s="8" t="str">
        <f>INDEX(Articles!$1:$1048576,MATCH(E525,Articles!D:D,0),13)</f>
        <v>CN</v>
      </c>
      <c r="M525" s="8" t="str">
        <f>INDEX(Articles!$1:$1048576,MATCH(E525,Articles!D:D,0),14)</f>
        <v>F4</v>
      </c>
      <c r="N525" s="8" t="str">
        <f>INDEX(Articles!$1:$1048576,MATCH(E525,Articles!D:D,0),15)</f>
        <v>1.4G</v>
      </c>
      <c r="O525" s="8" t="str">
        <f>INDEX(Articles!$1:$1048576,MATCH(E525,Articles!D:D,0),16)</f>
        <v>1008-F4-69245794</v>
      </c>
      <c r="P525" s="8">
        <f>INDEX(Articles!$1:$1048576,MATCH(E525,Articles!D:D,0),17)*1000</f>
        <v>354</v>
      </c>
      <c r="Q525" s="8" t="str">
        <f>INDEX(Articles!$1:$1048576,MATCH(E525,Articles!D:D,0),18)</f>
        <v>30</v>
      </c>
      <c r="R525" s="8">
        <f>INDEX(Articles!$1:$1048576,MATCH(E525,Articles!D:D,0),19)</f>
        <v>50</v>
      </c>
      <c r="S525" s="2" t="str">
        <f>IF(INDEX('Unités CA'!$1:$1048576,MATCH(E525,'Unités CA'!D:D,0),5)=0,"",INDEX('Unités CA'!$1:$1048576,MATCH(E525,'Unités CA'!D:D,0),5))</f>
        <v>0012/CA</v>
      </c>
      <c r="T525" s="2" t="str">
        <f>IF(INDEX('Unités BTE'!$1:$1048576,MATCH(E525,'Unités CA'!D:D,0),5)=0,"",INDEX('Unités BTE'!$1:$1048576,MATCH(E525,'Unités CA'!D:D,0),5))</f>
        <v/>
      </c>
      <c r="U525" s="7">
        <f>IFERROR(INDEX('Prix PRO CA'!$1:$1048576,MATCH(E525,'Prix PRO CA'!D:D,0),10),"")</f>
        <v>332.62</v>
      </c>
      <c r="V525" s="7" t="str">
        <f>IFERROR(INDEX('Prix PRO CA'!$1:$1048576,MATCH(E525,'Prix PRO BTE'!D:D,0),10),"")</f>
        <v/>
      </c>
      <c r="W525" s="7">
        <f>+IFERROR(INDEX('Prix PRO PCS'!$1:$1048576,MATCH(E525,'Prix PRO PCS'!D:D,0),10),"")</f>
        <v>33.049999999999997</v>
      </c>
      <c r="X525" s="148" t="str">
        <f t="shared" si="39"/>
        <v>Non</v>
      </c>
      <c r="Y525" s="24">
        <f>IFERROR(INDEX(LigneAchat!$1:$1048576,MATCH(E525,LigneAchat!D:D,0),5),"")</f>
        <v>44326</v>
      </c>
      <c r="Z525" s="22">
        <f>INDEX(Articles!$1:$1048576,MATCH(E525,Articles!D:D,0),21)</f>
        <v>0</v>
      </c>
      <c r="AA525" s="22">
        <f>+Z525-AB525</f>
        <v>0</v>
      </c>
      <c r="AB525" s="22">
        <f>+INDEX(Articles!$1:$1048576,MATCH(E525,Articles!D:D,0),23)</f>
        <v>0</v>
      </c>
    </row>
    <row r="526" spans="2:28" s="87" customFormat="1" ht="30" customHeight="1">
      <c r="B526" s="2" t="str">
        <f>INDEX(Articles!$1:$1048576,MATCH(E526,Articles!D:D,0),6)</f>
        <v>1</v>
      </c>
      <c r="C526" s="2" t="str">
        <f>INDEX(Articles!$1:$1048576,MATCH(E526,Articles!D:D,0),7)</f>
        <v/>
      </c>
      <c r="D526" s="88" t="str">
        <f>HYPERLINK(INDEX(Articles!$1:$1048576,MATCH(E526,Articles!D:D,0),24),"Lien")</f>
        <v>Lien</v>
      </c>
      <c r="E526" s="92" t="s">
        <v>2712</v>
      </c>
      <c r="F526" s="9" t="str">
        <f>INDEX(Articles!$1:$1048576,MATCH(E526,Articles!D:D,0),5)</f>
        <v>CH. Ø49 8 PAF 4 COM. COMÈTES ARGENT + DÉTO</v>
      </c>
      <c r="G526" s="9" t="str">
        <f>INDEX(Articles!$1:$1048576,MATCH(E526,Articles!D:D,0),8)</f>
        <v>CHANDELLE</v>
      </c>
      <c r="H526" s="9" t="str">
        <f>INDEX(Articles!$1:$1048576,MATCH(E526,Articles!D:D,0),9)</f>
        <v>POT A FEU</v>
      </c>
      <c r="I526" s="2">
        <f>INDEX(Articles!$1:$1048576,MATCH(E526,Articles!D:D,0),10)</f>
        <v>50</v>
      </c>
      <c r="J526" s="9" t="str">
        <f>INDEX(Articles!$1:$1048576,MATCH(E526,Articles!D:D,0),11)</f>
        <v>DETONATION</v>
      </c>
      <c r="K526" s="9" t="str">
        <f>INDEX(Articles!$1:$1048576,MATCH(E526,Articles!D:D,0),12)</f>
        <v>ARGENT</v>
      </c>
      <c r="L526" s="2" t="str">
        <f>INDEX(Articles!$1:$1048576,MATCH(E526,Articles!D:D,0),13)</f>
        <v>CN</v>
      </c>
      <c r="M526" s="2" t="str">
        <f>INDEX(Articles!$1:$1048576,MATCH(E526,Articles!D:D,0),14)</f>
        <v>F4</v>
      </c>
      <c r="N526" s="2" t="str">
        <f>INDEX(Articles!$1:$1048576,MATCH(E526,Articles!D:D,0),15)</f>
        <v>1.3G</v>
      </c>
      <c r="O526" s="2" t="str">
        <f>INDEX(Articles!$1:$1048576,MATCH(E526,Articles!D:D,0),16)</f>
        <v>1008-F4-69242603</v>
      </c>
      <c r="P526" s="2">
        <f>INDEX(Articles!$1:$1048576,MATCH(E526,Articles!D:D,0),17)*1000</f>
        <v>360</v>
      </c>
      <c r="Q526" s="2" t="str">
        <f>INDEX(Articles!$1:$1048576,MATCH(E526,Articles!D:D,0),18)</f>
        <v>30</v>
      </c>
      <c r="R526" s="2">
        <f>INDEX(Articles!$1:$1048576,MATCH(E526,Articles!D:D,0),19)</f>
        <v>50</v>
      </c>
      <c r="S526" s="2" t="str">
        <f>IF(INDEX('Unités CA'!$1:$1048576,MATCH(E526,'Unités CA'!D:D,0),5)=0,"",INDEX('Unités CA'!$1:$1048576,MATCH(E526,'Unités CA'!D:D,0),5))</f>
        <v>0012/CA</v>
      </c>
      <c r="T526" s="2" t="str">
        <f>IF(INDEX('Unités BTE'!$1:$1048576,MATCH(E526,'Unités CA'!D:D,0),5)=0,"",INDEX('Unités BTE'!$1:$1048576,MATCH(E526,'Unités CA'!D:D,0),5))</f>
        <v/>
      </c>
      <c r="U526" s="87">
        <f>IFERROR(INDEX('Prix PRO CA'!$1:$1048576,MATCH(E526,'Prix PRO CA'!D:D,0),10),"")</f>
        <v>286.37</v>
      </c>
      <c r="V526" s="87" t="str">
        <f>IFERROR(INDEX('Prix PRO CA'!$1:$1048576,MATCH(E526,'Prix PRO BTE'!D:D,0),10),"")</f>
        <v/>
      </c>
      <c r="W526" s="87">
        <f>+IFERROR(INDEX('Prix PRO PCS'!$1:$1048576,MATCH(E526,'Prix PRO PCS'!D:D,0),10),"")</f>
        <v>29.15</v>
      </c>
      <c r="X526" s="148" t="str">
        <f t="shared" si="39"/>
        <v>Oui</v>
      </c>
      <c r="Y526" s="89" t="str">
        <f>IFERROR(INDEX(LigneAchat!$1:$1048576,MATCH(E526,LigneAchat!D:D,0),5),"")</f>
        <v/>
      </c>
      <c r="Z526" s="90">
        <f>INDEX(Articles!$1:$1048576,MATCH(E526,Articles!D:D,0),21)</f>
        <v>231</v>
      </c>
      <c r="AA526" s="90">
        <f>+Z526-AB526</f>
        <v>231</v>
      </c>
      <c r="AB526" s="90">
        <f>+INDEX(Articles!$1:$1048576,MATCH(E526,Articles!D:D,0),23)</f>
        <v>0</v>
      </c>
    </row>
    <row r="527" spans="2:28" ht="15.75">
      <c r="B527" s="8" t="str">
        <f>INDEX(Articles!$1:$1048576,MATCH(E527,Articles!D:D,0),6)</f>
        <v>1</v>
      </c>
      <c r="C527" s="8" t="str">
        <f>INDEX(Articles!$1:$1048576,MATCH(E527,Articles!D:D,0),7)</f>
        <v/>
      </c>
      <c r="D527" s="28" t="str">
        <f>HYPERLINK(INDEX(Articles!$1:$1048576,MATCH(E527,Articles!D:D,0),24),"Lien")</f>
        <v>Lien</v>
      </c>
      <c r="E527" s="3" t="s">
        <v>3131</v>
      </c>
      <c r="F527" s="18" t="str">
        <f>INDEX(Articles!$1:$1048576,MATCH(E527,Articles!D:D,0),5)</f>
        <v>CH. Ø50 8 PAF 4 COM. MOSAÏQUE FRISSON BLANC</v>
      </c>
      <c r="G527" s="18" t="str">
        <f>INDEX(Articles!$1:$1048576,MATCH(E527,Articles!D:D,0),8)</f>
        <v>CHANDELLE</v>
      </c>
      <c r="H527" s="18" t="str">
        <f>INDEX(Articles!$1:$1048576,MATCH(E527,Articles!D:D,0),9)</f>
        <v>POT A FEU</v>
      </c>
      <c r="I527" s="8">
        <f>INDEX(Articles!$1:$1048576,MATCH(E527,Articles!D:D,0),10)</f>
        <v>50</v>
      </c>
      <c r="J527" s="18" t="str">
        <f>INDEX(Articles!$1:$1048576,MATCH(E527,Articles!D:D,0),11)</f>
        <v>CREPITANT</v>
      </c>
      <c r="K527" s="18" t="str">
        <f>INDEX(Articles!$1:$1048576,MATCH(E527,Articles!D:D,0),12)</f>
        <v>ARGENT</v>
      </c>
      <c r="L527" s="8" t="str">
        <f>INDEX(Articles!$1:$1048576,MATCH(E527,Articles!D:D,0),13)</f>
        <v>CN</v>
      </c>
      <c r="M527" s="8" t="str">
        <f>INDEX(Articles!$1:$1048576,MATCH(E527,Articles!D:D,0),14)</f>
        <v>F4</v>
      </c>
      <c r="N527" s="8" t="str">
        <f>INDEX(Articles!$1:$1048576,MATCH(E527,Articles!D:D,0),15)</f>
        <v>1.4G</v>
      </c>
      <c r="O527" s="8" t="str">
        <f>INDEX(Articles!$1:$1048576,MATCH(E527,Articles!D:D,0),16)</f>
        <v>1008-F4-69245795</v>
      </c>
      <c r="P527" s="8">
        <f>INDEX(Articles!$1:$1048576,MATCH(E527,Articles!D:D,0),17)*1000</f>
        <v>365</v>
      </c>
      <c r="Q527" s="8" t="str">
        <f>INDEX(Articles!$1:$1048576,MATCH(E527,Articles!D:D,0),18)</f>
        <v>30</v>
      </c>
      <c r="R527" s="8">
        <f>INDEX(Articles!$1:$1048576,MATCH(E527,Articles!D:D,0),19)</f>
        <v>50</v>
      </c>
      <c r="S527" s="2" t="str">
        <f>IF(INDEX('Unités CA'!$1:$1048576,MATCH(E527,'Unités CA'!D:D,0),5)=0,"",INDEX('Unités CA'!$1:$1048576,MATCH(E527,'Unités CA'!D:D,0),5))</f>
        <v>0012/CA</v>
      </c>
      <c r="T527" s="2" t="str">
        <f>IF(INDEX('Unités BTE'!$1:$1048576,MATCH(E527,'Unités CA'!D:D,0),5)=0,"",INDEX('Unités BTE'!$1:$1048576,MATCH(E527,'Unités CA'!D:D,0),5))</f>
        <v/>
      </c>
      <c r="U527" s="7">
        <f>IFERROR(INDEX('Prix PRO CA'!$1:$1048576,MATCH(E527,'Prix PRO CA'!D:D,0),10),"")</f>
        <v>341.86</v>
      </c>
      <c r="V527" s="7" t="str">
        <f>IFERROR(INDEX('Prix PRO CA'!$1:$1048576,MATCH(E527,'Prix PRO BTE'!D:D,0),10),"")</f>
        <v/>
      </c>
      <c r="W527" s="7">
        <f>+IFERROR(INDEX('Prix PRO PCS'!$1:$1048576,MATCH(E527,'Prix PRO PCS'!D:D,0),10),"")</f>
        <v>34</v>
      </c>
      <c r="X527" s="148" t="str">
        <f t="shared" si="39"/>
        <v>Oui</v>
      </c>
      <c r="Y527" s="24" t="str">
        <f>IFERROR(INDEX(LigneAchat!$1:$1048576,MATCH(E527,LigneAchat!D:D,0),5),"")</f>
        <v/>
      </c>
      <c r="Z527" s="22">
        <f>INDEX(Articles!$1:$1048576,MATCH(E527,Articles!D:D,0),21)</f>
        <v>418</v>
      </c>
      <c r="AA527" s="22">
        <f t="shared" si="40"/>
        <v>270</v>
      </c>
      <c r="AB527" s="22">
        <f>+INDEX(Articles!$1:$1048576,MATCH(E527,Articles!D:D,0),23)</f>
        <v>148</v>
      </c>
    </row>
    <row r="528" spans="2:28" ht="15.75">
      <c r="B528" s="8" t="str">
        <f>INDEX(Articles!$1:$1048576,MATCH(E528,Articles!D:D,0),6)</f>
        <v>1</v>
      </c>
      <c r="C528" s="8" t="str">
        <f>INDEX(Articles!$1:$1048576,MATCH(E528,Articles!D:D,0),7)</f>
        <v/>
      </c>
      <c r="D528" s="28" t="str">
        <f>HYPERLINK(INDEX(Articles!$1:$1048576,MATCH(E528,Articles!D:D,0),24),"Lien")</f>
        <v>Lien</v>
      </c>
      <c r="E528" s="3" t="s">
        <v>3135</v>
      </c>
      <c r="F528" s="18" t="str">
        <f>INDEX(Articles!$1:$1048576,MATCH(E528,Articles!D:D,0),5)</f>
        <v>CH. Ø50 8 PAF 4 COM. MOSAÏQUE PAILL. OR À ROSE</v>
      </c>
      <c r="G528" s="18" t="str">
        <f>INDEX(Articles!$1:$1048576,MATCH(E528,Articles!D:D,0),8)</f>
        <v>CHANDELLE</v>
      </c>
      <c r="H528" s="18" t="str">
        <f>INDEX(Articles!$1:$1048576,MATCH(E528,Articles!D:D,0),9)</f>
        <v>POT A FEU</v>
      </c>
      <c r="I528" s="8">
        <f>INDEX(Articles!$1:$1048576,MATCH(E528,Articles!D:D,0),10)</f>
        <v>50</v>
      </c>
      <c r="J528" s="18" t="str">
        <f>INDEX(Articles!$1:$1048576,MATCH(E528,Articles!D:D,0),11)</f>
        <v>MOSAIQUE</v>
      </c>
      <c r="K528" s="18" t="str">
        <f>INDEX(Articles!$1:$1048576,MATCH(E528,Articles!D:D,0),12)</f>
        <v>ROSE</v>
      </c>
      <c r="L528" s="8" t="str">
        <f>INDEX(Articles!$1:$1048576,MATCH(E528,Articles!D:D,0),13)</f>
        <v>CN</v>
      </c>
      <c r="M528" s="8" t="str">
        <f>INDEX(Articles!$1:$1048576,MATCH(E528,Articles!D:D,0),14)</f>
        <v>F4</v>
      </c>
      <c r="N528" s="8" t="str">
        <f>INDEX(Articles!$1:$1048576,MATCH(E528,Articles!D:D,0),15)</f>
        <v>1.4G</v>
      </c>
      <c r="O528" s="8" t="str">
        <f>INDEX(Articles!$1:$1048576,MATCH(E528,Articles!D:D,0),16)</f>
        <v>1008-F4-69245795</v>
      </c>
      <c r="P528" s="8">
        <f>INDEX(Articles!$1:$1048576,MATCH(E528,Articles!D:D,0),17)*1000</f>
        <v>359</v>
      </c>
      <c r="Q528" s="8" t="str">
        <f>INDEX(Articles!$1:$1048576,MATCH(E528,Articles!D:D,0),18)</f>
        <v>30</v>
      </c>
      <c r="R528" s="8">
        <f>INDEX(Articles!$1:$1048576,MATCH(E528,Articles!D:D,0),19)</f>
        <v>50</v>
      </c>
      <c r="S528" s="2" t="str">
        <f>IF(INDEX('Unités CA'!$1:$1048576,MATCH(E528,'Unités CA'!D:D,0),5)=0,"",INDEX('Unités CA'!$1:$1048576,MATCH(E528,'Unités CA'!D:D,0),5))</f>
        <v>0012/CA</v>
      </c>
      <c r="T528" s="2" t="str">
        <f>IF(INDEX('Unités BTE'!$1:$1048576,MATCH(E528,'Unités CA'!D:D,0),5)=0,"",INDEX('Unités BTE'!$1:$1048576,MATCH(E528,'Unités CA'!D:D,0),5))</f>
        <v/>
      </c>
      <c r="U528" s="7">
        <f>IFERROR(INDEX('Prix PRO CA'!$1:$1048576,MATCH(E528,'Prix PRO CA'!D:D,0),10),"")</f>
        <v>341.86</v>
      </c>
      <c r="V528" s="7" t="str">
        <f>IFERROR(INDEX('Prix PRO CA'!$1:$1048576,MATCH(E528,'Prix PRO BTE'!D:D,0),10),"")</f>
        <v/>
      </c>
      <c r="W528" s="7">
        <f>+IFERROR(INDEX('Prix PRO PCS'!$1:$1048576,MATCH(E528,'Prix PRO PCS'!D:D,0),10),"")</f>
        <v>34</v>
      </c>
      <c r="X528" s="148" t="str">
        <f t="shared" si="39"/>
        <v>Non</v>
      </c>
      <c r="Y528" s="24">
        <f>IFERROR(INDEX(LigneAchat!$1:$1048576,MATCH(E528,LigneAchat!D:D,0),5),"")</f>
        <v>44326</v>
      </c>
      <c r="Z528" s="22">
        <f>INDEX(Articles!$1:$1048576,MATCH(E528,Articles!D:D,0),21)</f>
        <v>92</v>
      </c>
      <c r="AA528" s="22">
        <f t="shared" si="40"/>
        <v>-29</v>
      </c>
      <c r="AB528" s="22">
        <f>+INDEX(Articles!$1:$1048576,MATCH(E528,Articles!D:D,0),23)</f>
        <v>121</v>
      </c>
    </row>
    <row r="529" spans="2:28" ht="15.75">
      <c r="B529" s="8" t="str">
        <f>INDEX(Articles!$1:$1048576,MATCH(E529,Articles!D:D,0),6)</f>
        <v>1</v>
      </c>
      <c r="C529" s="8" t="str">
        <f>INDEX(Articles!$1:$1048576,MATCH(E529,Articles!D:D,0),7)</f>
        <v/>
      </c>
      <c r="D529" s="28" t="str">
        <f>HYPERLINK(INDEX(Articles!$1:$1048576,MATCH(E529,Articles!D:D,0),24),"Lien")</f>
        <v>Lien</v>
      </c>
      <c r="E529" s="3" t="s">
        <v>3138</v>
      </c>
      <c r="F529" s="18" t="str">
        <f>INDEX(Articles!$1:$1048576,MATCH(E529,Articles!D:D,0),5)</f>
        <v>CH. Ø50 8 PAF 4 COM. MOSAÏQUE ROUGE À ARGENT</v>
      </c>
      <c r="G529" s="18" t="str">
        <f>INDEX(Articles!$1:$1048576,MATCH(E529,Articles!D:D,0),8)</f>
        <v>CHANDELLE</v>
      </c>
      <c r="H529" s="18" t="str">
        <f>INDEX(Articles!$1:$1048576,MATCH(E529,Articles!D:D,0),9)</f>
        <v>POT A FEU</v>
      </c>
      <c r="I529" s="8">
        <f>INDEX(Articles!$1:$1048576,MATCH(E529,Articles!D:D,0),10)</f>
        <v>50</v>
      </c>
      <c r="J529" s="18" t="str">
        <f>INDEX(Articles!$1:$1048576,MATCH(E529,Articles!D:D,0),11)</f>
        <v>MOSAIQUE</v>
      </c>
      <c r="K529" s="18" t="str">
        <f>INDEX(Articles!$1:$1048576,MATCH(E529,Articles!D:D,0),12)</f>
        <v>ROUGE</v>
      </c>
      <c r="L529" s="8" t="str">
        <f>INDEX(Articles!$1:$1048576,MATCH(E529,Articles!D:D,0),13)</f>
        <v>CN</v>
      </c>
      <c r="M529" s="8" t="str">
        <f>INDEX(Articles!$1:$1048576,MATCH(E529,Articles!D:D,0),14)</f>
        <v>F4</v>
      </c>
      <c r="N529" s="8" t="str">
        <f>INDEX(Articles!$1:$1048576,MATCH(E529,Articles!D:D,0),15)</f>
        <v>1.4G</v>
      </c>
      <c r="O529" s="8" t="str">
        <f>INDEX(Articles!$1:$1048576,MATCH(E529,Articles!D:D,0),16)</f>
        <v>1008-F4-69245795</v>
      </c>
      <c r="P529" s="8">
        <f>INDEX(Articles!$1:$1048576,MATCH(E529,Articles!D:D,0),17)*1000</f>
        <v>359</v>
      </c>
      <c r="Q529" s="8" t="str">
        <f>INDEX(Articles!$1:$1048576,MATCH(E529,Articles!D:D,0),18)</f>
        <v>30</v>
      </c>
      <c r="R529" s="8">
        <f>INDEX(Articles!$1:$1048576,MATCH(E529,Articles!D:D,0),19)</f>
        <v>50</v>
      </c>
      <c r="S529" s="2" t="str">
        <f>IF(INDEX('Unités CA'!$1:$1048576,MATCH(E529,'Unités CA'!D:D,0),5)=0,"",INDEX('Unités CA'!$1:$1048576,MATCH(E529,'Unités CA'!D:D,0),5))</f>
        <v>0012/CA</v>
      </c>
      <c r="T529" s="2" t="str">
        <f>IF(INDEX('Unités BTE'!$1:$1048576,MATCH(E529,'Unités CA'!D:D,0),5)=0,"",INDEX('Unités BTE'!$1:$1048576,MATCH(E529,'Unités CA'!D:D,0),5))</f>
        <v/>
      </c>
      <c r="U529" s="7">
        <f>IFERROR(INDEX('Prix PRO CA'!$1:$1048576,MATCH(E529,'Prix PRO CA'!D:D,0),10),"")</f>
        <v>341.86</v>
      </c>
      <c r="V529" s="7" t="str">
        <f>IFERROR(INDEX('Prix PRO CA'!$1:$1048576,MATCH(E529,'Prix PRO BTE'!D:D,0),10),"")</f>
        <v/>
      </c>
      <c r="W529" s="7">
        <f>+IFERROR(INDEX('Prix PRO PCS'!$1:$1048576,MATCH(E529,'Prix PRO PCS'!D:D,0),10),"")</f>
        <v>34</v>
      </c>
      <c r="X529" s="148" t="str">
        <f t="shared" si="39"/>
        <v>Oui</v>
      </c>
      <c r="Y529" s="24">
        <f>IFERROR(INDEX(LigneAchat!$1:$1048576,MATCH(E529,LigneAchat!D:D,0),5),"")</f>
        <v>44326</v>
      </c>
      <c r="Z529" s="22">
        <f>INDEX(Articles!$1:$1048576,MATCH(E529,Articles!D:D,0),21)</f>
        <v>67</v>
      </c>
      <c r="AA529" s="22">
        <f t="shared" si="40"/>
        <v>67</v>
      </c>
      <c r="AB529" s="22">
        <f>+INDEX(Articles!$1:$1048576,MATCH(E529,Articles!D:D,0),23)</f>
        <v>0</v>
      </c>
    </row>
    <row r="530" spans="2:28" ht="15.75">
      <c r="B530" s="8" t="str">
        <f>INDEX(Articles!$1:$1048576,MATCH(E530,Articles!D:D,0),6)</f>
        <v>1</v>
      </c>
      <c r="C530" s="8" t="str">
        <f>INDEX(Articles!$1:$1048576,MATCH(E530,Articles!D:D,0),7)</f>
        <v/>
      </c>
      <c r="D530" s="28" t="str">
        <f>HYPERLINK(INDEX(Articles!$1:$1048576,MATCH(E530,Articles!D:D,0),24),"Lien")</f>
        <v>Lien</v>
      </c>
      <c r="E530" s="3" t="s">
        <v>3141</v>
      </c>
      <c r="F530" s="18" t="str">
        <f>INDEX(Articles!$1:$1048576,MATCH(E530,Articles!D:D,0),5)</f>
        <v>CH. Ø49 8 PAF BLEUS + 7 SIFFLETS ARGENT</v>
      </c>
      <c r="G530" s="18" t="str">
        <f>INDEX(Articles!$1:$1048576,MATCH(E530,Articles!D:D,0),8)</f>
        <v>CHANDELLE</v>
      </c>
      <c r="H530" s="18" t="str">
        <f>INDEX(Articles!$1:$1048576,MATCH(E530,Articles!D:D,0),9)</f>
        <v>POT A FEU</v>
      </c>
      <c r="I530" s="8">
        <f>INDEX(Articles!$1:$1048576,MATCH(E530,Articles!D:D,0),10)</f>
        <v>50</v>
      </c>
      <c r="J530" s="18" t="str">
        <f>INDEX(Articles!$1:$1048576,MATCH(E530,Articles!D:D,0),11)</f>
        <v>SIFFLETS</v>
      </c>
      <c r="K530" s="18" t="str">
        <f>INDEX(Articles!$1:$1048576,MATCH(E530,Articles!D:D,0),12)</f>
        <v>BLEU</v>
      </c>
      <c r="L530" s="8" t="str">
        <f>INDEX(Articles!$1:$1048576,MATCH(E530,Articles!D:D,0),13)</f>
        <v>CN</v>
      </c>
      <c r="M530" s="8" t="str">
        <f>INDEX(Articles!$1:$1048576,MATCH(E530,Articles!D:D,0),14)</f>
        <v>F4</v>
      </c>
      <c r="N530" s="8" t="str">
        <f>INDEX(Articles!$1:$1048576,MATCH(E530,Articles!D:D,0),15)</f>
        <v>1.4G</v>
      </c>
      <c r="O530" s="8" t="str">
        <f>INDEX(Articles!$1:$1048576,MATCH(E530,Articles!D:D,0),16)</f>
        <v>1008-F4-69242604</v>
      </c>
      <c r="P530" s="8">
        <f>INDEX(Articles!$1:$1048576,MATCH(E530,Articles!D:D,0),17)*1000</f>
        <v>360</v>
      </c>
      <c r="Q530" s="8" t="str">
        <f>INDEX(Articles!$1:$1048576,MATCH(E530,Articles!D:D,0),18)</f>
        <v>30</v>
      </c>
      <c r="R530" s="8">
        <f>INDEX(Articles!$1:$1048576,MATCH(E530,Articles!D:D,0),19)</f>
        <v>50</v>
      </c>
      <c r="S530" s="2" t="str">
        <f>IF(INDEX('Unités CA'!$1:$1048576,MATCH(E530,'Unités CA'!D:D,0),5)=0,"",INDEX('Unités CA'!$1:$1048576,MATCH(E530,'Unités CA'!D:D,0),5))</f>
        <v>0012/CA</v>
      </c>
      <c r="T530" s="2" t="str">
        <f>IF(INDEX('Unités BTE'!$1:$1048576,MATCH(E530,'Unités CA'!D:D,0),5)=0,"",INDEX('Unités BTE'!$1:$1048576,MATCH(E530,'Unités CA'!D:D,0),5))</f>
        <v/>
      </c>
      <c r="U530" s="7">
        <f>IFERROR(INDEX('Prix PRO CA'!$1:$1048576,MATCH(E530,'Prix PRO CA'!D:D,0),10),"")</f>
        <v>286.37</v>
      </c>
      <c r="V530" s="7" t="str">
        <f>IFERROR(INDEX('Prix PRO CA'!$1:$1048576,MATCH(E530,'Prix PRO BTE'!D:D,0),10),"")</f>
        <v/>
      </c>
      <c r="W530" s="7">
        <f>+IFERROR(INDEX('Prix PRO PCS'!$1:$1048576,MATCH(E530,'Prix PRO PCS'!D:D,0),10),"")</f>
        <v>29.15</v>
      </c>
      <c r="X530" s="148" t="str">
        <f t="shared" si="39"/>
        <v>Oui</v>
      </c>
      <c r="Y530" s="24" t="str">
        <f>IFERROR(INDEX(LigneAchat!$1:$1048576,MATCH(E530,LigneAchat!D:D,0),5),"")</f>
        <v/>
      </c>
      <c r="Z530" s="22">
        <f>INDEX(Articles!$1:$1048576,MATCH(E530,Articles!D:D,0),21)</f>
        <v>197</v>
      </c>
      <c r="AA530" s="22">
        <f t="shared" si="40"/>
        <v>197</v>
      </c>
      <c r="AB530" s="22">
        <f>+INDEX(Articles!$1:$1048576,MATCH(E530,Articles!D:D,0),23)</f>
        <v>0</v>
      </c>
    </row>
    <row r="531" spans="2:28" ht="15.75">
      <c r="B531" s="8" t="str">
        <f>INDEX(Articles!$1:$1048576,MATCH(E531,Articles!D:D,0),6)</f>
        <v>1</v>
      </c>
      <c r="C531" s="8" t="str">
        <f>INDEX(Articles!$1:$1048576,MATCH(E531,Articles!D:D,0),7)</f>
        <v/>
      </c>
      <c r="D531" s="28" t="str">
        <f>HYPERLINK(INDEX(Articles!$1:$1048576,MATCH(E531,Articles!D:D,0),24),"Lien")</f>
        <v>Lien</v>
      </c>
      <c r="E531" s="3" t="s">
        <v>3143</v>
      </c>
      <c r="F531" s="18" t="str">
        <f>INDEX(Articles!$1:$1048576,MATCH(E531,Articles!D:D,0),5)</f>
        <v>CH. Ø49 8 PAF ROUGES + 7 SIFFLETS ARGENT</v>
      </c>
      <c r="G531" s="18" t="str">
        <f>INDEX(Articles!$1:$1048576,MATCH(E531,Articles!D:D,0),8)</f>
        <v>CHANDELLE</v>
      </c>
      <c r="H531" s="18" t="str">
        <f>INDEX(Articles!$1:$1048576,MATCH(E531,Articles!D:D,0),9)</f>
        <v>POT A FEU</v>
      </c>
      <c r="I531" s="8">
        <f>INDEX(Articles!$1:$1048576,MATCH(E531,Articles!D:D,0),10)</f>
        <v>50</v>
      </c>
      <c r="J531" s="18" t="str">
        <f>INDEX(Articles!$1:$1048576,MATCH(E531,Articles!D:D,0),11)</f>
        <v>SIFFLETS</v>
      </c>
      <c r="K531" s="18" t="str">
        <f>INDEX(Articles!$1:$1048576,MATCH(E531,Articles!D:D,0),12)</f>
        <v>ROUGE</v>
      </c>
      <c r="L531" s="8" t="str">
        <f>INDEX(Articles!$1:$1048576,MATCH(E531,Articles!D:D,0),13)</f>
        <v>CN</v>
      </c>
      <c r="M531" s="8" t="str">
        <f>INDEX(Articles!$1:$1048576,MATCH(E531,Articles!D:D,0),14)</f>
        <v>F4</v>
      </c>
      <c r="N531" s="8" t="str">
        <f>INDEX(Articles!$1:$1048576,MATCH(E531,Articles!D:D,0),15)</f>
        <v>1.4G</v>
      </c>
      <c r="O531" s="8" t="str">
        <f>INDEX(Articles!$1:$1048576,MATCH(E531,Articles!D:D,0),16)</f>
        <v>1008-F4-69242604</v>
      </c>
      <c r="P531" s="8">
        <f>INDEX(Articles!$1:$1048576,MATCH(E531,Articles!D:D,0),17)*1000</f>
        <v>360</v>
      </c>
      <c r="Q531" s="8" t="str">
        <f>INDEX(Articles!$1:$1048576,MATCH(E531,Articles!D:D,0),18)</f>
        <v>30</v>
      </c>
      <c r="R531" s="8">
        <f>INDEX(Articles!$1:$1048576,MATCH(E531,Articles!D:D,0),19)</f>
        <v>50</v>
      </c>
      <c r="S531" s="2" t="str">
        <f>IF(INDEX('Unités CA'!$1:$1048576,MATCH(E531,'Unités CA'!D:D,0),5)=0,"",INDEX('Unités CA'!$1:$1048576,MATCH(E531,'Unités CA'!D:D,0),5))</f>
        <v>0012/CA</v>
      </c>
      <c r="T531" s="2" t="str">
        <f>IF(INDEX('Unités BTE'!$1:$1048576,MATCH(E531,'Unités CA'!D:D,0),5)=0,"",INDEX('Unités BTE'!$1:$1048576,MATCH(E531,'Unités CA'!D:D,0),5))</f>
        <v/>
      </c>
      <c r="U531" s="7">
        <f>IFERROR(INDEX('Prix PRO CA'!$1:$1048576,MATCH(E531,'Prix PRO CA'!D:D,0),10),"")</f>
        <v>286.37</v>
      </c>
      <c r="V531" s="7" t="str">
        <f>IFERROR(INDEX('Prix PRO CA'!$1:$1048576,MATCH(E531,'Prix PRO BTE'!D:D,0),10),"")</f>
        <v/>
      </c>
      <c r="W531" s="7">
        <f>+IFERROR(INDEX('Prix PRO PCS'!$1:$1048576,MATCH(E531,'Prix PRO PCS'!D:D,0),10),"")</f>
        <v>29.15</v>
      </c>
      <c r="X531" s="148" t="str">
        <f t="shared" si="39"/>
        <v>Oui</v>
      </c>
      <c r="Y531" s="24" t="str">
        <f>IFERROR(INDEX(LigneAchat!$1:$1048576,MATCH(E531,LigneAchat!D:D,0),5),"")</f>
        <v/>
      </c>
      <c r="Z531" s="22">
        <f>INDEX(Articles!$1:$1048576,MATCH(E531,Articles!D:D,0),21)</f>
        <v>77</v>
      </c>
      <c r="AA531" s="22">
        <f t="shared" si="40"/>
        <v>68</v>
      </c>
      <c r="AB531" s="22">
        <f>+INDEX(Articles!$1:$1048576,MATCH(E531,Articles!D:D,0),23)</f>
        <v>9</v>
      </c>
    </row>
    <row r="532" spans="2:28" ht="15.75">
      <c r="B532" s="8" t="str">
        <f>INDEX(Articles!$1:$1048576,MATCH(E532,Articles!D:D,0),6)</f>
        <v>1</v>
      </c>
      <c r="C532" s="8" t="str">
        <f>INDEX(Articles!$1:$1048576,MATCH(E532,Articles!D:D,0),7)</f>
        <v/>
      </c>
      <c r="D532" s="28" t="str">
        <f>HYPERLINK(INDEX(Articles!$1:$1048576,MATCH(E532,Articles!D:D,0),24),"Lien")</f>
        <v>Lien</v>
      </c>
      <c r="E532" s="3" t="s">
        <v>3145</v>
      </c>
      <c r="F532" s="18" t="str">
        <f>INDEX(Articles!$1:$1048576,MATCH(E532,Articles!D:D,0),5)</f>
        <v>CH. Ø49 8 PAF FRISSON BLANC + 7 SIFFLETS ARGENT</v>
      </c>
      <c r="G532" s="18" t="str">
        <f>INDEX(Articles!$1:$1048576,MATCH(E532,Articles!D:D,0),8)</f>
        <v>CHANDELLE</v>
      </c>
      <c r="H532" s="18" t="str">
        <f>INDEX(Articles!$1:$1048576,MATCH(E532,Articles!D:D,0),9)</f>
        <v>POT A FEU</v>
      </c>
      <c r="I532" s="8">
        <f>INDEX(Articles!$1:$1048576,MATCH(E532,Articles!D:D,0),10)</f>
        <v>50</v>
      </c>
      <c r="J532" s="18" t="str">
        <f>INDEX(Articles!$1:$1048576,MATCH(E532,Articles!D:D,0),11)</f>
        <v>SIFFLETS</v>
      </c>
      <c r="K532" s="18" t="str">
        <f>INDEX(Articles!$1:$1048576,MATCH(E532,Articles!D:D,0),12)</f>
        <v>ARGENT</v>
      </c>
      <c r="L532" s="8" t="str">
        <f>INDEX(Articles!$1:$1048576,MATCH(E532,Articles!D:D,0),13)</f>
        <v>CN</v>
      </c>
      <c r="M532" s="8" t="str">
        <f>INDEX(Articles!$1:$1048576,MATCH(E532,Articles!D:D,0),14)</f>
        <v>F4</v>
      </c>
      <c r="N532" s="8" t="str">
        <f>INDEX(Articles!$1:$1048576,MATCH(E532,Articles!D:D,0),15)</f>
        <v>1.4G</v>
      </c>
      <c r="O532" s="8" t="str">
        <f>INDEX(Articles!$1:$1048576,MATCH(E532,Articles!D:D,0),16)</f>
        <v>1004-F4-69242604</v>
      </c>
      <c r="P532" s="8">
        <f>INDEX(Articles!$1:$1048576,MATCH(E532,Articles!D:D,0),17)*1000</f>
        <v>360</v>
      </c>
      <c r="Q532" s="8" t="str">
        <f>INDEX(Articles!$1:$1048576,MATCH(E532,Articles!D:D,0),18)</f>
        <v>30</v>
      </c>
      <c r="R532" s="8">
        <f>INDEX(Articles!$1:$1048576,MATCH(E532,Articles!D:D,0),19)</f>
        <v>50</v>
      </c>
      <c r="S532" s="2" t="str">
        <f>IF(INDEX('Unités CA'!$1:$1048576,MATCH(E532,'Unités CA'!D:D,0),5)=0,"",INDEX('Unités CA'!$1:$1048576,MATCH(E532,'Unités CA'!D:D,0),5))</f>
        <v>0012/CA</v>
      </c>
      <c r="T532" s="2" t="str">
        <f>IF(INDEX('Unités BTE'!$1:$1048576,MATCH(E532,'Unités CA'!D:D,0),5)=0,"",INDEX('Unités BTE'!$1:$1048576,MATCH(E532,'Unités CA'!D:D,0),5))</f>
        <v/>
      </c>
      <c r="U532" s="7">
        <f>IFERROR(INDEX('Prix PRO CA'!$1:$1048576,MATCH(E532,'Prix PRO CA'!D:D,0),10),"")</f>
        <v>286.37</v>
      </c>
      <c r="V532" s="7" t="str">
        <f>IFERROR(INDEX('Prix PRO CA'!$1:$1048576,MATCH(E532,'Prix PRO BTE'!D:D,0),10),"")</f>
        <v/>
      </c>
      <c r="W532" s="7">
        <f>+IFERROR(INDEX('Prix PRO PCS'!$1:$1048576,MATCH(E532,'Prix PRO PCS'!D:D,0),10),"")</f>
        <v>29.15</v>
      </c>
      <c r="X532" s="148" t="str">
        <f t="shared" si="39"/>
        <v>Oui</v>
      </c>
      <c r="Y532" s="24" t="str">
        <f>IFERROR(INDEX(LigneAchat!$1:$1048576,MATCH(E532,LigneAchat!D:D,0),5),"")</f>
        <v/>
      </c>
      <c r="Z532" s="22">
        <f>INDEX(Articles!$1:$1048576,MATCH(E532,Articles!D:D,0),21)</f>
        <v>201</v>
      </c>
      <c r="AA532" s="22">
        <f t="shared" si="40"/>
        <v>111</v>
      </c>
      <c r="AB532" s="22">
        <f>+INDEX(Articles!$1:$1048576,MATCH(E532,Articles!D:D,0),23)</f>
        <v>90</v>
      </c>
    </row>
    <row r="533" spans="2:28" ht="15.75">
      <c r="B533" s="8" t="str">
        <f>INDEX(Articles!$1:$1048576,MATCH(E533,Articles!D:D,0),6)</f>
        <v>1</v>
      </c>
      <c r="C533" s="8" t="str">
        <f>INDEX(Articles!$1:$1048576,MATCH(E533,Articles!D:D,0),7)</f>
        <v/>
      </c>
      <c r="D533" s="28" t="str">
        <f>HYPERLINK(INDEX(Articles!$1:$1048576,MATCH(E533,Articles!D:D,0),24),"Lien")</f>
        <v>Lien</v>
      </c>
      <c r="E533" s="3" t="s">
        <v>2870</v>
      </c>
      <c r="F533" s="18" t="str">
        <f>INDEX(Articles!$1:$1048576,MATCH(E533,Articles!D:D,0),5)</f>
        <v>CH. Ø49 8 PAF SERPENTEAUX ARGENT</v>
      </c>
      <c r="G533" s="18" t="str">
        <f>INDEX(Articles!$1:$1048576,MATCH(E533,Articles!D:D,0),8)</f>
        <v>CHANDELLE</v>
      </c>
      <c r="H533" s="18" t="str">
        <f>INDEX(Articles!$1:$1048576,MATCH(E533,Articles!D:D,0),9)</f>
        <v>POT A FEU</v>
      </c>
      <c r="I533" s="8">
        <f>INDEX(Articles!$1:$1048576,MATCH(E533,Articles!D:D,0),10)</f>
        <v>50</v>
      </c>
      <c r="J533" s="18" t="str">
        <f>INDEX(Articles!$1:$1048576,MATCH(E533,Articles!D:D,0),11)</f>
        <v>SERPENTEAUX</v>
      </c>
      <c r="K533" s="18" t="str">
        <f>INDEX(Articles!$1:$1048576,MATCH(E533,Articles!D:D,0),12)</f>
        <v>ARGENT</v>
      </c>
      <c r="L533" s="8" t="str">
        <f>INDEX(Articles!$1:$1048576,MATCH(E533,Articles!D:D,0),13)</f>
        <v>CN</v>
      </c>
      <c r="M533" s="8" t="str">
        <f>INDEX(Articles!$1:$1048576,MATCH(E533,Articles!D:D,0),14)</f>
        <v>F4</v>
      </c>
      <c r="N533" s="8" t="str">
        <f>INDEX(Articles!$1:$1048576,MATCH(E533,Articles!D:D,0),15)</f>
        <v>1.4G</v>
      </c>
      <c r="O533" s="8" t="str">
        <f>INDEX(Articles!$1:$1048576,MATCH(E533,Articles!D:D,0),16)</f>
        <v>1008-F4-69242604</v>
      </c>
      <c r="P533" s="8">
        <f>INDEX(Articles!$1:$1048576,MATCH(E533,Articles!D:D,0),17)*1000</f>
        <v>300</v>
      </c>
      <c r="Q533" s="8" t="str">
        <f>INDEX(Articles!$1:$1048576,MATCH(E533,Articles!D:D,0),18)</f>
        <v>30</v>
      </c>
      <c r="R533" s="8">
        <f>INDEX(Articles!$1:$1048576,MATCH(E533,Articles!D:D,0),19)</f>
        <v>50</v>
      </c>
      <c r="S533" s="2" t="str">
        <f>IF(INDEX('Unités CA'!$1:$1048576,MATCH(E533,'Unités CA'!D:D,0),5)=0,"",INDEX('Unités CA'!$1:$1048576,MATCH(E533,'Unités CA'!D:D,0),5))</f>
        <v>0012/CA</v>
      </c>
      <c r="T533" s="2" t="str">
        <f>IF(INDEX('Unités BTE'!$1:$1048576,MATCH(E533,'Unités CA'!D:D,0),5)=0,"",INDEX('Unités BTE'!$1:$1048576,MATCH(E533,'Unités CA'!D:D,0),5))</f>
        <v/>
      </c>
      <c r="U533" s="7">
        <f>IFERROR(INDEX('Prix PRO CA'!$1:$1048576,MATCH(E533,'Prix PRO CA'!D:D,0),10),"")</f>
        <v>286.37</v>
      </c>
      <c r="V533" s="7" t="str">
        <f>IFERROR(INDEX('Prix PRO CA'!$1:$1048576,MATCH(E533,'Prix PRO BTE'!D:D,0),10),"")</f>
        <v/>
      </c>
      <c r="W533" s="7">
        <f>+IFERROR(INDEX('Prix PRO PCS'!$1:$1048576,MATCH(E533,'Prix PRO PCS'!D:D,0),10),"")</f>
        <v>29.15</v>
      </c>
      <c r="X533" s="148" t="str">
        <f t="shared" si="39"/>
        <v>Oui</v>
      </c>
      <c r="Y533" s="24" t="str">
        <f>IFERROR(INDEX(LigneAchat!$1:$1048576,MATCH(E533,LigneAchat!D:D,0),5),"")</f>
        <v/>
      </c>
      <c r="Z533" s="22">
        <f>INDEX(Articles!$1:$1048576,MATCH(E533,Articles!D:D,0),21)</f>
        <v>133</v>
      </c>
      <c r="AA533" s="22">
        <f>+Z533-AB533</f>
        <v>133</v>
      </c>
      <c r="AB533" s="22">
        <f>+INDEX(Articles!$1:$1048576,MATCH(E533,Articles!D:D,0),23)</f>
        <v>0</v>
      </c>
    </row>
    <row r="534" spans="2:28" ht="15.75">
      <c r="B534" s="8" t="str">
        <f>INDEX(Articles!$1:$1048576,MATCH(E534,Articles!D:D,0),6)</f>
        <v>1</v>
      </c>
      <c r="C534" s="8" t="str">
        <f>INDEX(Articles!$1:$1048576,MATCH(E534,Articles!D:D,0),7)</f>
        <v/>
      </c>
      <c r="D534" s="28" t="str">
        <f>HYPERLINK(INDEX(Articles!$1:$1048576,MATCH(E534,Articles!D:D,0),24),"Lien")</f>
        <v>Lien</v>
      </c>
      <c r="E534" s="3" t="s">
        <v>3099</v>
      </c>
      <c r="F534" s="18" t="str">
        <f>INDEX(Articles!$1:$1048576,MATCH(E534,Articles!D:D,0),5)</f>
        <v>CH. Ø60 6 PAF COMÈTES BLEUES &amp; TOURBILLONS DORÉS</v>
      </c>
      <c r="G534" s="18" t="str">
        <f>INDEX(Articles!$1:$1048576,MATCH(E534,Articles!D:D,0),8)</f>
        <v>CHANDELLE</v>
      </c>
      <c r="H534" s="18" t="str">
        <f>INDEX(Articles!$1:$1048576,MATCH(E534,Articles!D:D,0),9)</f>
        <v>POT A FEU</v>
      </c>
      <c r="I534" s="8">
        <f>INDEX(Articles!$1:$1048576,MATCH(E534,Articles!D:D,0),10)</f>
        <v>60</v>
      </c>
      <c r="J534" s="18" t="str">
        <f>INDEX(Articles!$1:$1048576,MATCH(E534,Articles!D:D,0),11)</f>
        <v>SERPENTEAUX</v>
      </c>
      <c r="K534" s="18" t="str">
        <f>INDEX(Articles!$1:$1048576,MATCH(E534,Articles!D:D,0),12)</f>
        <v>BLEU</v>
      </c>
      <c r="L534" s="8" t="str">
        <f>INDEX(Articles!$1:$1048576,MATCH(E534,Articles!D:D,0),13)</f>
        <v>CN</v>
      </c>
      <c r="M534" s="8" t="str">
        <f>INDEX(Articles!$1:$1048576,MATCH(E534,Articles!D:D,0),14)</f>
        <v>F4</v>
      </c>
      <c r="N534" s="8" t="str">
        <f>INDEX(Articles!$1:$1048576,MATCH(E534,Articles!D:D,0),15)</f>
        <v>1.3G</v>
      </c>
      <c r="O534" s="8" t="str">
        <f>INDEX(Articles!$1:$1048576,MATCH(E534,Articles!D:D,0),16)</f>
        <v>1008-F4-69254306</v>
      </c>
      <c r="P534" s="8">
        <f>INDEX(Articles!$1:$1048576,MATCH(E534,Articles!D:D,0),17)*1000</f>
        <v>650</v>
      </c>
      <c r="Q534" s="8" t="str">
        <f>INDEX(Articles!$1:$1048576,MATCH(E534,Articles!D:D,0),18)</f>
        <v>22</v>
      </c>
      <c r="R534" s="8">
        <f>INDEX(Articles!$1:$1048576,MATCH(E534,Articles!D:D,0),19)</f>
        <v>60</v>
      </c>
      <c r="S534" s="2" t="str">
        <f>IF(INDEX('Unités CA'!$1:$1048576,MATCH(E534,'Unités CA'!D:D,0),5)=0,"",INDEX('Unités CA'!$1:$1048576,MATCH(E534,'Unités CA'!D:D,0),5))</f>
        <v>0009/CA</v>
      </c>
      <c r="T534" s="2" t="str">
        <f>IF(INDEX('Unités BTE'!$1:$1048576,MATCH(E534,'Unités CA'!D:D,0),5)=0,"",INDEX('Unités BTE'!$1:$1048576,MATCH(E534,'Unités CA'!D:D,0),5))</f>
        <v/>
      </c>
      <c r="U534" s="7">
        <f>IFERROR(INDEX('Prix PRO CA'!$1:$1048576,MATCH(E534,'Prix PRO CA'!D:D,0),10),"")</f>
        <v>315.08</v>
      </c>
      <c r="V534" s="7" t="str">
        <f>IFERROR(INDEX('Prix PRO CA'!$1:$1048576,MATCH(E534,'Prix PRO BTE'!D:D,0),10),"")</f>
        <v/>
      </c>
      <c r="W534" s="7">
        <f>+IFERROR(INDEX('Prix PRO PCS'!$1:$1048576,MATCH(E534,'Prix PRO PCS'!D:D,0),10),"")</f>
        <v>40.36</v>
      </c>
      <c r="X534" s="148" t="str">
        <f t="shared" si="39"/>
        <v>Oui</v>
      </c>
      <c r="Y534" s="24" t="str">
        <f>IFERROR(INDEX(LigneAchat!$1:$1048576,MATCH(E534,LigneAchat!D:D,0),5),"")</f>
        <v/>
      </c>
      <c r="Z534" s="22">
        <f>INDEX(Articles!$1:$1048576,MATCH(E534,Articles!D:D,0),21)</f>
        <v>55</v>
      </c>
      <c r="AA534" s="22">
        <f t="shared" si="40"/>
        <v>55</v>
      </c>
      <c r="AB534" s="22">
        <f>+INDEX(Articles!$1:$1048576,MATCH(E534,Articles!D:D,0),23)</f>
        <v>0</v>
      </c>
    </row>
    <row r="535" spans="2:28" s="26" customFormat="1" ht="30" customHeight="1">
      <c r="B535" s="97" t="s">
        <v>4215</v>
      </c>
      <c r="C535" s="97"/>
      <c r="D535" s="97"/>
      <c r="E535" s="94"/>
      <c r="F535" s="35"/>
      <c r="G535" s="35"/>
      <c r="H535" s="35"/>
      <c r="I535" s="35"/>
      <c r="J535" s="35"/>
      <c r="K535" s="35"/>
      <c r="L535" s="35"/>
      <c r="M535" s="36"/>
      <c r="N535" s="35"/>
      <c r="O535" s="36"/>
      <c r="P535" s="36"/>
      <c r="Q535" s="36"/>
      <c r="R535" s="36"/>
      <c r="S535" s="36"/>
      <c r="T535" s="36"/>
      <c r="U535" s="36"/>
      <c r="V535" s="36"/>
      <c r="W535" s="36"/>
      <c r="X535" s="150"/>
      <c r="Y535" s="36"/>
      <c r="Z535" s="36"/>
      <c r="AA535" s="36"/>
      <c r="AB535" s="36"/>
    </row>
    <row r="536" spans="2:28" ht="15.75">
      <c r="B536" s="8" t="str">
        <f>INDEX(Articles!$1:$1048576,MATCH(E536,Articles!D:D,0),6)</f>
        <v>1</v>
      </c>
      <c r="C536" s="8" t="str">
        <f>INDEX(Articles!$1:$1048576,MATCH(E536,Articles!D:D,0),7)</f>
        <v/>
      </c>
      <c r="D536" s="28" t="str">
        <f>HYPERLINK(INDEX(Articles!$1:$1048576,MATCH(E536,Articles!D:D,0),24),"Lien")</f>
        <v>Lien</v>
      </c>
      <c r="E536" s="3" t="s">
        <v>3032</v>
      </c>
      <c r="F536" s="18" t="str">
        <f>INDEX(Articles!$1:$1048576,MATCH(E536,Articles!D:D,0),5)</f>
        <v>MONOCOUP Ø20 PAF VIOLET</v>
      </c>
      <c r="G536" s="18" t="str">
        <f>INDEX(Articles!$1:$1048576,MATCH(E536,Articles!D:D,0),8)</f>
        <v>MONOCOUP</v>
      </c>
      <c r="H536" s="18" t="str">
        <f>INDEX(Articles!$1:$1048576,MATCH(E536,Articles!D:D,0),9)</f>
        <v>POT A FEU</v>
      </c>
      <c r="I536" s="8">
        <f>INDEX(Articles!$1:$1048576,MATCH(E536,Articles!D:D,0),10)</f>
        <v>20</v>
      </c>
      <c r="J536" s="18" t="str">
        <f>INDEX(Articles!$1:$1048576,MATCH(E536,Articles!D:D,0),11)</f>
        <v>POT A FEU</v>
      </c>
      <c r="K536" s="18" t="str">
        <f>INDEX(Articles!$1:$1048576,MATCH(E536,Articles!D:D,0),12)</f>
        <v>VIOLET</v>
      </c>
      <c r="L536" s="8" t="str">
        <f>INDEX(Articles!$1:$1048576,MATCH(E536,Articles!D:D,0),13)</f>
        <v>EU</v>
      </c>
      <c r="M536" s="8" t="str">
        <f>INDEX(Articles!$1:$1048576,MATCH(E536,Articles!D:D,0),14)</f>
        <v>T2</v>
      </c>
      <c r="N536" s="8" t="str">
        <f>INDEX(Articles!$1:$1048576,MATCH(E536,Articles!D:D,0),15)</f>
        <v>1.4G</v>
      </c>
      <c r="O536" s="8" t="str">
        <f>INDEX(Articles!$1:$1048576,MATCH(E536,Articles!D:D,0),16)</f>
        <v>1395-T2-0542</v>
      </c>
      <c r="P536" s="8">
        <f>INDEX(Articles!$1:$1048576,MATCH(E536,Articles!D:D,0),17)*1000</f>
        <v>14</v>
      </c>
      <c r="Q536" s="8" t="str">
        <f>INDEX(Articles!$1:$1048576,MATCH(E536,Articles!D:D,0),18)</f>
        <v>2</v>
      </c>
      <c r="R536" s="8">
        <f>INDEX(Articles!$1:$1048576,MATCH(E536,Articles!D:D,0),19)</f>
        <v>25</v>
      </c>
      <c r="S536" s="2" t="str">
        <f>IF(INDEX('Unités CA'!$1:$1048576,MATCH(E536,'Unités CA'!D:D,0),5)=0,"",INDEX('Unités CA'!$1:$1048576,MATCH(E536,'Unités CA'!D:D,0),5))</f>
        <v>0100/CA</v>
      </c>
      <c r="T536" s="2" t="str">
        <f>IF(INDEX('Unités BTE'!$1:$1048576,MATCH(E536,'Unités CA'!D:D,0),5)=0,"",INDEX('Unités BTE'!$1:$1048576,MATCH(E536,'Unités CA'!D:D,0),5))</f>
        <v/>
      </c>
      <c r="U536" s="7">
        <f>IFERROR(INDEX('Prix PRO CA'!$1:$1048576,MATCH(E536,'Prix PRO CA'!D:D,0),10),"")</f>
        <v>715.2</v>
      </c>
      <c r="V536" s="7" t="str">
        <f>IFERROR(INDEX('Prix PRO CA'!$1:$1048576,MATCH(E536,'Prix PRO BTE'!D:D,0),10),"")</f>
        <v/>
      </c>
      <c r="W536" s="7">
        <f>+IFERROR(INDEX('Prix PRO PCS'!$1:$1048576,MATCH(E536,'Prix PRO PCS'!D:D,0),10),"")</f>
        <v>5.37</v>
      </c>
      <c r="X536" s="148" t="str">
        <f t="shared" si="39"/>
        <v>Oui</v>
      </c>
      <c r="Y536" s="24" t="str">
        <f>IFERROR(INDEX(LigneAchat!$1:$1048576,MATCH(E536,LigneAchat!D:D,0),5),"")</f>
        <v/>
      </c>
      <c r="Z536" s="22">
        <f>INDEX(Articles!$1:$1048576,MATCH(E536,Articles!D:D,0),21)</f>
        <v>390</v>
      </c>
      <c r="AA536" s="22">
        <f>+Z536-AB536</f>
        <v>390</v>
      </c>
      <c r="AB536" s="22">
        <f>+INDEX(Articles!$1:$1048576,MATCH(E536,Articles!D:D,0),23)</f>
        <v>0</v>
      </c>
    </row>
    <row r="537" spans="2:28" ht="15.75">
      <c r="B537" s="8" t="str">
        <f>INDEX(Articles!$1:$1048576,MATCH(E537,Articles!D:D,0),6)</f>
        <v>1</v>
      </c>
      <c r="C537" s="8" t="str">
        <f>INDEX(Articles!$1:$1048576,MATCH(E537,Articles!D:D,0),7)</f>
        <v/>
      </c>
      <c r="D537" s="28" t="str">
        <f>HYPERLINK(INDEX(Articles!$1:$1048576,MATCH(E537,Articles!D:D,0),24),"Lien")</f>
        <v>Lien</v>
      </c>
      <c r="E537" s="3" t="s">
        <v>3021</v>
      </c>
      <c r="F537" s="18" t="str">
        <f>INDEX(Articles!$1:$1048576,MATCH(E537,Articles!D:D,0),5)</f>
        <v>MONOCOUP Ø20 PAF CLIGNO COMÈTE KAMURO</v>
      </c>
      <c r="G537" s="18" t="str">
        <f>INDEX(Articles!$1:$1048576,MATCH(E537,Articles!D:D,0),8)</f>
        <v>MONOCOUP</v>
      </c>
      <c r="H537" s="18" t="str">
        <f>INDEX(Articles!$1:$1048576,MATCH(E537,Articles!D:D,0),9)</f>
        <v>COMETE</v>
      </c>
      <c r="I537" s="8">
        <f>INDEX(Articles!$1:$1048576,MATCH(E537,Articles!D:D,0),10)</f>
        <v>20</v>
      </c>
      <c r="J537" s="18" t="str">
        <f>INDEX(Articles!$1:$1048576,MATCH(E537,Articles!D:D,0),11)</f>
        <v>CLIGNO</v>
      </c>
      <c r="K537" s="18" t="str">
        <f>INDEX(Articles!$1:$1048576,MATCH(E537,Articles!D:D,0),12)</f>
        <v>BLANC</v>
      </c>
      <c r="L537" s="8" t="str">
        <f>INDEX(Articles!$1:$1048576,MATCH(E537,Articles!D:D,0),13)</f>
        <v>EU</v>
      </c>
      <c r="M537" s="8" t="str">
        <f>INDEX(Articles!$1:$1048576,MATCH(E537,Articles!D:D,0),14)</f>
        <v>T2</v>
      </c>
      <c r="N537" s="8" t="str">
        <f>INDEX(Articles!$1:$1048576,MATCH(E537,Articles!D:D,0),15)</f>
        <v>1.4G</v>
      </c>
      <c r="O537" s="8" t="str">
        <f>INDEX(Articles!$1:$1048576,MATCH(E537,Articles!D:D,0),16)</f>
        <v>1395-T2-0541/2013</v>
      </c>
      <c r="P537" s="8">
        <f>INDEX(Articles!$1:$1048576,MATCH(E537,Articles!D:D,0),17)*1000</f>
        <v>21</v>
      </c>
      <c r="Q537" s="8" t="str">
        <f>INDEX(Articles!$1:$1048576,MATCH(E537,Articles!D:D,0),18)</f>
        <v>2</v>
      </c>
      <c r="R537" s="8">
        <f>INDEX(Articles!$1:$1048576,MATCH(E537,Articles!D:D,0),19)</f>
        <v>30</v>
      </c>
      <c r="S537" s="2" t="str">
        <f>IF(INDEX('Unités CA'!$1:$1048576,MATCH(E537,'Unités CA'!D:D,0),5)=0,"",INDEX('Unités CA'!$1:$1048576,MATCH(E537,'Unités CA'!D:D,0),5))</f>
        <v>0100/CA</v>
      </c>
      <c r="T537" s="2" t="str">
        <f>IF(INDEX('Unités BTE'!$1:$1048576,MATCH(E537,'Unités CA'!D:D,0),5)=0,"",INDEX('Unités BTE'!$1:$1048576,MATCH(E537,'Unités CA'!D:D,0),5))</f>
        <v/>
      </c>
      <c r="U537" s="7">
        <f>IFERROR(INDEX('Prix PRO CA'!$1:$1048576,MATCH(E537,'Prix PRO CA'!D:D,0),10),"")</f>
        <v>689</v>
      </c>
      <c r="V537" s="7" t="str">
        <f>IFERROR(INDEX('Prix PRO CA'!$1:$1048576,MATCH(E537,'Prix PRO BTE'!D:D,0),10),"")</f>
        <v/>
      </c>
      <c r="W537" s="7">
        <f>+IFERROR(INDEX('Prix PRO PCS'!$1:$1048576,MATCH(E537,'Prix PRO PCS'!D:D,0),10),"")</f>
        <v>5.84</v>
      </c>
      <c r="X537" s="148" t="str">
        <f t="shared" si="39"/>
        <v>Oui</v>
      </c>
      <c r="Y537" s="24" t="str">
        <f>IFERROR(INDEX(LigneAchat!$1:$1048576,MATCH(E537,LigneAchat!D:D,0),5),"")</f>
        <v/>
      </c>
      <c r="Z537" s="22">
        <f>INDEX(Articles!$1:$1048576,MATCH(E537,Articles!D:D,0),21)</f>
        <v>678</v>
      </c>
      <c r="AA537" s="22">
        <f t="shared" ref="AA537:AA569" si="41">+Z537-AB537</f>
        <v>582</v>
      </c>
      <c r="AB537" s="22">
        <f>+INDEX(Articles!$1:$1048576,MATCH(E537,Articles!D:D,0),23)</f>
        <v>96</v>
      </c>
    </row>
    <row r="538" spans="2:28" ht="15.75">
      <c r="B538" s="8" t="str">
        <f>INDEX(Articles!$1:$1048576,MATCH(E538,Articles!D:D,0),6)</f>
        <v>1</v>
      </c>
      <c r="C538" s="8" t="str">
        <f>INDEX(Articles!$1:$1048576,MATCH(E538,Articles!D:D,0),7)</f>
        <v/>
      </c>
      <c r="D538" s="28" t="str">
        <f>HYPERLINK(INDEX(Articles!$1:$1048576,MATCH(E538,Articles!D:D,0),24),"Lien")</f>
        <v>Lien</v>
      </c>
      <c r="E538" s="3" t="s">
        <v>3024</v>
      </c>
      <c r="F538" s="18" t="str">
        <f>INDEX(Articles!$1:$1048576,MATCH(E538,Articles!D:D,0),5)</f>
        <v>MONOCOUP Ø20 PAF PAILLETTES OR</v>
      </c>
      <c r="G538" s="18" t="str">
        <f>INDEX(Articles!$1:$1048576,MATCH(E538,Articles!D:D,0),8)</f>
        <v>MONOCOUP</v>
      </c>
      <c r="H538" s="18" t="str">
        <f>INDEX(Articles!$1:$1048576,MATCH(E538,Articles!D:D,0),9)</f>
        <v>POT A FEU</v>
      </c>
      <c r="I538" s="8">
        <f>INDEX(Articles!$1:$1048576,MATCH(E538,Articles!D:D,0),10)</f>
        <v>20</v>
      </c>
      <c r="J538" s="18" t="str">
        <f>INDEX(Articles!$1:$1048576,MATCH(E538,Articles!D:D,0),11)</f>
        <v>CLIGNO</v>
      </c>
      <c r="K538" s="18" t="str">
        <f>INDEX(Articles!$1:$1048576,MATCH(E538,Articles!D:D,0),12)</f>
        <v>OR</v>
      </c>
      <c r="L538" s="8" t="str">
        <f>INDEX(Articles!$1:$1048576,MATCH(E538,Articles!D:D,0),13)</f>
        <v>EU</v>
      </c>
      <c r="M538" s="8" t="str">
        <f>INDEX(Articles!$1:$1048576,MATCH(E538,Articles!D:D,0),14)</f>
        <v>T2</v>
      </c>
      <c r="N538" s="8" t="str">
        <f>INDEX(Articles!$1:$1048576,MATCH(E538,Articles!D:D,0),15)</f>
        <v>1.4G</v>
      </c>
      <c r="O538" s="8" t="str">
        <f>INDEX(Articles!$1:$1048576,MATCH(E538,Articles!D:D,0),16)</f>
        <v>1395-T2-0542</v>
      </c>
      <c r="P538" s="8">
        <f>INDEX(Articles!$1:$1048576,MATCH(E538,Articles!D:D,0),17)*1000</f>
        <v>14</v>
      </c>
      <c r="Q538" s="8" t="str">
        <f>INDEX(Articles!$1:$1048576,MATCH(E538,Articles!D:D,0),18)</f>
        <v>2</v>
      </c>
      <c r="R538" s="8">
        <f>INDEX(Articles!$1:$1048576,MATCH(E538,Articles!D:D,0),19)</f>
        <v>25</v>
      </c>
      <c r="S538" s="2" t="str">
        <f>IF(INDEX('Unités CA'!$1:$1048576,MATCH(E538,'Unités CA'!D:D,0),5)=0,"",INDEX('Unités CA'!$1:$1048576,MATCH(E538,'Unités CA'!D:D,0),5))</f>
        <v>0100/CA</v>
      </c>
      <c r="T538" s="2" t="str">
        <f>IF(INDEX('Unités BTE'!$1:$1048576,MATCH(E538,'Unités CA'!D:D,0),5)=0,"",INDEX('Unités BTE'!$1:$1048576,MATCH(E538,'Unités CA'!D:D,0),5))</f>
        <v/>
      </c>
      <c r="U538" s="7">
        <f>IFERROR(INDEX('Prix PRO CA'!$1:$1048576,MATCH(E538,'Prix PRO CA'!D:D,0),10),"")</f>
        <v>689</v>
      </c>
      <c r="V538" s="7" t="str">
        <f>IFERROR(INDEX('Prix PRO CA'!$1:$1048576,MATCH(E538,'Prix PRO BTE'!D:D,0),10),"")</f>
        <v/>
      </c>
      <c r="W538" s="7">
        <f>+IFERROR(INDEX('Prix PRO PCS'!$1:$1048576,MATCH(E538,'Prix PRO PCS'!D:D,0),10),"")</f>
        <v>5.37</v>
      </c>
      <c r="X538" s="148" t="str">
        <f t="shared" si="39"/>
        <v>Oui</v>
      </c>
      <c r="Y538" s="24" t="str">
        <f>IFERROR(INDEX(LigneAchat!$1:$1048576,MATCH(E538,LigneAchat!D:D,0),5),"")</f>
        <v/>
      </c>
      <c r="Z538" s="22">
        <f>INDEX(Articles!$1:$1048576,MATCH(E538,Articles!D:D,0),21)</f>
        <v>338</v>
      </c>
      <c r="AA538" s="22">
        <f t="shared" si="41"/>
        <v>338</v>
      </c>
      <c r="AB538" s="22">
        <f>+INDEX(Articles!$1:$1048576,MATCH(E538,Articles!D:D,0),23)</f>
        <v>0</v>
      </c>
    </row>
    <row r="539" spans="2:28" ht="15.75">
      <c r="B539" s="8" t="str">
        <f>INDEX(Articles!$1:$1048576,MATCH(E539,Articles!D:D,0),6)</f>
        <v>1</v>
      </c>
      <c r="C539" s="8" t="str">
        <f>INDEX(Articles!$1:$1048576,MATCH(E539,Articles!D:D,0),7)</f>
        <v/>
      </c>
      <c r="D539" s="28" t="str">
        <f>HYPERLINK(INDEX(Articles!$1:$1048576,MATCH(E539,Articles!D:D,0),24),"Lien")</f>
        <v>Lien</v>
      </c>
      <c r="E539" s="3" t="s">
        <v>3028</v>
      </c>
      <c r="F539" s="18" t="str">
        <f>INDEX(Articles!$1:$1048576,MATCH(E539,Articles!D:D,0),5)</f>
        <v>MONOCOUP Ø20 PAPILLON ARGENT</v>
      </c>
      <c r="G539" s="18" t="str">
        <f>INDEX(Articles!$1:$1048576,MATCH(E539,Articles!D:D,0),8)</f>
        <v>MONOCOUP</v>
      </c>
      <c r="H539" s="18" t="str">
        <f>INDEX(Articles!$1:$1048576,MATCH(E539,Articles!D:D,0),9)</f>
        <v>POT A FEU</v>
      </c>
      <c r="I539" s="8">
        <f>INDEX(Articles!$1:$1048576,MATCH(E539,Articles!D:D,0),10)</f>
        <v>20</v>
      </c>
      <c r="J539" s="18" t="str">
        <f>INDEX(Articles!$1:$1048576,MATCH(E539,Articles!D:D,0),11)</f>
        <v>SERPENTEAUX</v>
      </c>
      <c r="K539" s="18" t="str">
        <f>INDEX(Articles!$1:$1048576,MATCH(E539,Articles!D:D,0),12)</f>
        <v>ARGENT</v>
      </c>
      <c r="L539" s="8" t="str">
        <f>INDEX(Articles!$1:$1048576,MATCH(E539,Articles!D:D,0),13)</f>
        <v>EU</v>
      </c>
      <c r="M539" s="8" t="str">
        <f>INDEX(Articles!$1:$1048576,MATCH(E539,Articles!D:D,0),14)</f>
        <v>T2</v>
      </c>
      <c r="N539" s="8" t="str">
        <f>INDEX(Articles!$1:$1048576,MATCH(E539,Articles!D:D,0),15)</f>
        <v>1.4G</v>
      </c>
      <c r="O539" s="8" t="str">
        <f>INDEX(Articles!$1:$1048576,MATCH(E539,Articles!D:D,0),16)</f>
        <v>1395-T2-0576</v>
      </c>
      <c r="P539" s="8">
        <f>INDEX(Articles!$1:$1048576,MATCH(E539,Articles!D:D,0),17)*1000</f>
        <v>9.5</v>
      </c>
      <c r="Q539" s="8" t="str">
        <f>INDEX(Articles!$1:$1048576,MATCH(E539,Articles!D:D,0),18)</f>
        <v>2</v>
      </c>
      <c r="R539" s="8">
        <f>INDEX(Articles!$1:$1048576,MATCH(E539,Articles!D:D,0),19)</f>
        <v>30</v>
      </c>
      <c r="S539" s="2" t="str">
        <f>IF(INDEX('Unités CA'!$1:$1048576,MATCH(E539,'Unités CA'!D:D,0),5)=0,"",INDEX('Unités CA'!$1:$1048576,MATCH(E539,'Unités CA'!D:D,0),5))</f>
        <v>0100/CA</v>
      </c>
      <c r="T539" s="2" t="str">
        <f>IF(INDEX('Unités BTE'!$1:$1048576,MATCH(E539,'Unités CA'!D:D,0),5)=0,"",INDEX('Unités BTE'!$1:$1048576,MATCH(E539,'Unités CA'!D:D,0),5))</f>
        <v/>
      </c>
      <c r="U539" s="7">
        <f>IFERROR(INDEX('Prix PRO CA'!$1:$1048576,MATCH(E539,'Prix PRO CA'!D:D,0),10),"")</f>
        <v>689</v>
      </c>
      <c r="V539" s="7" t="str">
        <f>IFERROR(INDEX('Prix PRO CA'!$1:$1048576,MATCH(E539,'Prix PRO BTE'!D:D,0),10),"")</f>
        <v/>
      </c>
      <c r="W539" s="7">
        <f>+IFERROR(INDEX('Prix PRO PCS'!$1:$1048576,MATCH(E539,'Prix PRO PCS'!D:D,0),10),"")</f>
        <v>5.37</v>
      </c>
      <c r="X539" s="148" t="str">
        <f t="shared" si="39"/>
        <v>Oui</v>
      </c>
      <c r="Y539" s="24" t="str">
        <f>IFERROR(INDEX(LigneAchat!$1:$1048576,MATCH(E539,LigneAchat!D:D,0),5),"")</f>
        <v/>
      </c>
      <c r="Z539" s="22">
        <f>INDEX(Articles!$1:$1048576,MATCH(E539,Articles!D:D,0),21)</f>
        <v>459</v>
      </c>
      <c r="AA539" s="22">
        <f t="shared" si="41"/>
        <v>459</v>
      </c>
      <c r="AB539" s="22">
        <f>+INDEX(Articles!$1:$1048576,MATCH(E539,Articles!D:D,0),23)</f>
        <v>0</v>
      </c>
    </row>
    <row r="540" spans="2:28" s="87" customFormat="1" ht="31.5" customHeight="1">
      <c r="B540" s="2" t="str">
        <f>INDEX(Articles!$1:$1048576,MATCH(E540,Articles!D:D,0),6)</f>
        <v>1</v>
      </c>
      <c r="C540" s="2" t="str">
        <f>INDEX(Articles!$1:$1048576,MATCH(E540,Articles!D:D,0),7)</f>
        <v/>
      </c>
      <c r="D540" s="88" t="str">
        <f>HYPERLINK(INDEX(Articles!$1:$1048576,MATCH(E540,Articles!D:D,0),24),"Lien")</f>
        <v>Lien</v>
      </c>
      <c r="E540" s="92" t="s">
        <v>3691</v>
      </c>
      <c r="F540" s="9" t="str">
        <f>INDEX(Articles!$1:$1048576,MATCH(E540,Articles!D:D,0),5)</f>
        <v>MONOCOUP Ø30 COMÈTE BLANCHE</v>
      </c>
      <c r="G540" s="9" t="str">
        <f>INDEX(Articles!$1:$1048576,MATCH(E540,Articles!D:D,0),8)</f>
        <v>MONOCOUP</v>
      </c>
      <c r="H540" s="9" t="str">
        <f>INDEX(Articles!$1:$1048576,MATCH(E540,Articles!D:D,0),9)</f>
        <v>COMETE</v>
      </c>
      <c r="I540" s="2">
        <f>INDEX(Articles!$1:$1048576,MATCH(E540,Articles!D:D,0),10)</f>
        <v>30</v>
      </c>
      <c r="J540" s="9" t="str">
        <f>INDEX(Articles!$1:$1048576,MATCH(E540,Articles!D:D,0),11)</f>
        <v>COMETE</v>
      </c>
      <c r="K540" s="9" t="str">
        <f>INDEX(Articles!$1:$1048576,MATCH(E540,Articles!D:D,0),12)</f>
        <v>BLANC</v>
      </c>
      <c r="L540" s="2" t="str">
        <f>INDEX(Articles!$1:$1048576,MATCH(E540,Articles!D:D,0),13)</f>
        <v>EU</v>
      </c>
      <c r="M540" s="2" t="str">
        <f>INDEX(Articles!$1:$1048576,MATCH(E540,Articles!D:D,0),14)</f>
        <v>F4</v>
      </c>
      <c r="N540" s="2" t="str">
        <f>INDEX(Articles!$1:$1048576,MATCH(E540,Articles!D:D,0),15)</f>
        <v>1.4G</v>
      </c>
      <c r="O540" s="2" t="str">
        <f>INDEX(Articles!$1:$1048576,MATCH(E540,Articles!D:D,0),16)</f>
        <v>1008-F4-6924597</v>
      </c>
      <c r="P540" s="2">
        <f>INDEX(Articles!$1:$1048576,MATCH(E540,Articles!D:D,0),17)*1000</f>
        <v>30</v>
      </c>
      <c r="Q540" s="2" t="str">
        <f>INDEX(Articles!$1:$1048576,MATCH(E540,Articles!D:D,0),18)</f>
        <v>2</v>
      </c>
      <c r="R540" s="2">
        <f>INDEX(Articles!$1:$1048576,MATCH(E540,Articles!D:D,0),19)</f>
        <v>30</v>
      </c>
      <c r="S540" s="2" t="str">
        <f>IF(INDEX('Unités CA'!$1:$1048576,MATCH(E540,'Unités CA'!D:D,0),5)=0,"",INDEX('Unités CA'!$1:$1048576,MATCH(E540,'Unités CA'!D:D,0),5))</f>
        <v>0120/CA</v>
      </c>
      <c r="T540" s="2" t="str">
        <f>IF(INDEX('Unités BTE'!$1:$1048576,MATCH(E540,'Unités CA'!D:D,0),5)=0,"",INDEX('Unités BTE'!$1:$1048576,MATCH(E540,'Unités CA'!D:D,0),5))</f>
        <v/>
      </c>
      <c r="U540" s="87">
        <f>IFERROR(INDEX('Prix PRO CA'!$1:$1048576,MATCH(E540,'Prix PRO CA'!D:D,0),10),"")</f>
        <v>256.8</v>
      </c>
      <c r="V540" s="87" t="str">
        <f>IFERROR(INDEX('Prix PRO CA'!$1:$1048576,MATCH(E540,'Prix PRO BTE'!D:D,0),10),"")</f>
        <v/>
      </c>
      <c r="W540" s="87">
        <f>+IFERROR(INDEX('Prix PRO PCS'!$1:$1048576,MATCH(E540,'Prix PRO PCS'!D:D,0),10),"")</f>
        <v>3.06</v>
      </c>
      <c r="X540" s="148" t="str">
        <f t="shared" si="39"/>
        <v>Oui</v>
      </c>
      <c r="Y540" s="89" t="str">
        <f>IFERROR(INDEX(LigneAchat!$1:$1048576,MATCH(E540,LigneAchat!D:D,0),5),"")</f>
        <v/>
      </c>
      <c r="Z540" s="90">
        <f>INDEX(Articles!$1:$1048576,MATCH(E540,Articles!D:D,0),21)</f>
        <v>324</v>
      </c>
      <c r="AA540" s="90">
        <f t="shared" ref="AA540:AA545" si="42">+Z540-AB540</f>
        <v>324</v>
      </c>
      <c r="AB540" s="90">
        <f>+INDEX(Articles!$1:$1048576,MATCH(E540,Articles!D:D,0),23)</f>
        <v>0</v>
      </c>
    </row>
    <row r="541" spans="2:28" ht="15.75">
      <c r="B541" s="8" t="str">
        <f>INDEX(Articles!$1:$1048576,MATCH(E541,Articles!D:D,0),6)</f>
        <v>1</v>
      </c>
      <c r="C541" s="8" t="str">
        <f>INDEX(Articles!$1:$1048576,MATCH(E541,Articles!D:D,0),7)</f>
        <v/>
      </c>
      <c r="D541" s="28" t="str">
        <f>HYPERLINK(INDEX(Articles!$1:$1048576,MATCH(E541,Articles!D:D,0),24),"Lien")</f>
        <v>Lien</v>
      </c>
      <c r="E541" s="3" t="s">
        <v>3692</v>
      </c>
      <c r="F541" s="18" t="str">
        <f>INDEX(Articles!$1:$1048576,MATCH(E541,Articles!D:D,0),5)</f>
        <v>MONOCOUP Ø30 COMÈTE VERTE</v>
      </c>
      <c r="G541" s="18" t="str">
        <f>INDEX(Articles!$1:$1048576,MATCH(E541,Articles!D:D,0),8)</f>
        <v>MONOCOUP</v>
      </c>
      <c r="H541" s="18" t="str">
        <f>INDEX(Articles!$1:$1048576,MATCH(E541,Articles!D:D,0),9)</f>
        <v>COMETE</v>
      </c>
      <c r="I541" s="8">
        <f>INDEX(Articles!$1:$1048576,MATCH(E541,Articles!D:D,0),10)</f>
        <v>30</v>
      </c>
      <c r="J541" s="18" t="str">
        <f>INDEX(Articles!$1:$1048576,MATCH(E541,Articles!D:D,0),11)</f>
        <v>COMETE</v>
      </c>
      <c r="K541" s="18" t="str">
        <f>INDEX(Articles!$1:$1048576,MATCH(E541,Articles!D:D,0),12)</f>
        <v>VERT</v>
      </c>
      <c r="L541" s="8" t="str">
        <f>INDEX(Articles!$1:$1048576,MATCH(E541,Articles!D:D,0),13)</f>
        <v>EU</v>
      </c>
      <c r="M541" s="8" t="str">
        <f>INDEX(Articles!$1:$1048576,MATCH(E541,Articles!D:D,0),14)</f>
        <v>F4</v>
      </c>
      <c r="N541" s="8" t="str">
        <f>INDEX(Articles!$1:$1048576,MATCH(E541,Articles!D:D,0),15)</f>
        <v>1.4G</v>
      </c>
      <c r="O541" s="8" t="str">
        <f>INDEX(Articles!$1:$1048576,MATCH(E541,Articles!D:D,0),16)</f>
        <v>1008-F4-6924597</v>
      </c>
      <c r="P541" s="8">
        <f>INDEX(Articles!$1:$1048576,MATCH(E541,Articles!D:D,0),17)*1000</f>
        <v>30</v>
      </c>
      <c r="Q541" s="8" t="str">
        <f>INDEX(Articles!$1:$1048576,MATCH(E541,Articles!D:D,0),18)</f>
        <v>2</v>
      </c>
      <c r="R541" s="8">
        <f>INDEX(Articles!$1:$1048576,MATCH(E541,Articles!D:D,0),19)</f>
        <v>30</v>
      </c>
      <c r="S541" s="2" t="str">
        <f>IF(INDEX('Unités CA'!$1:$1048576,MATCH(E541,'Unités CA'!D:D,0),5)=0,"",INDEX('Unités CA'!$1:$1048576,MATCH(E541,'Unités CA'!D:D,0),5))</f>
        <v>0120/CA</v>
      </c>
      <c r="T541" s="2" t="str">
        <f>IF(INDEX('Unités BTE'!$1:$1048576,MATCH(E541,'Unités CA'!D:D,0),5)=0,"",INDEX('Unités BTE'!$1:$1048576,MATCH(E541,'Unités CA'!D:D,0),5))</f>
        <v/>
      </c>
      <c r="U541" s="7">
        <f>IFERROR(INDEX('Prix PRO CA'!$1:$1048576,MATCH(E541,'Prix PRO CA'!D:D,0),10),"")</f>
        <v>256.8</v>
      </c>
      <c r="V541" s="7" t="str">
        <f>IFERROR(INDEX('Prix PRO CA'!$1:$1048576,MATCH(E541,'Prix PRO BTE'!D:D,0),10),"")</f>
        <v/>
      </c>
      <c r="W541" s="7">
        <f>+IFERROR(INDEX('Prix PRO PCS'!$1:$1048576,MATCH(E541,'Prix PRO PCS'!D:D,0),10),"")</f>
        <v>3.06</v>
      </c>
      <c r="X541" s="148" t="str">
        <f t="shared" si="39"/>
        <v>Oui</v>
      </c>
      <c r="Y541" s="24" t="str">
        <f>IFERROR(INDEX(LigneAchat!$1:$1048576,MATCH(E541,LigneAchat!D:D,0),5),"")</f>
        <v/>
      </c>
      <c r="Z541" s="22">
        <f>INDEX(Articles!$1:$1048576,MATCH(E541,Articles!D:D,0),21)</f>
        <v>237</v>
      </c>
      <c r="AA541" s="22">
        <f t="shared" si="42"/>
        <v>192</v>
      </c>
      <c r="AB541" s="22">
        <f>+INDEX(Articles!$1:$1048576,MATCH(E541,Articles!D:D,0),23)</f>
        <v>45</v>
      </c>
    </row>
    <row r="542" spans="2:28" ht="15.75">
      <c r="B542" s="8" t="str">
        <f>INDEX(Articles!$1:$1048576,MATCH(E542,Articles!D:D,0),6)</f>
        <v>1</v>
      </c>
      <c r="C542" s="8" t="str">
        <f>INDEX(Articles!$1:$1048576,MATCH(E542,Articles!D:D,0),7)</f>
        <v/>
      </c>
      <c r="D542" s="28" t="str">
        <f>HYPERLINK(INDEX(Articles!$1:$1048576,MATCH(E542,Articles!D:D,0),24),"Lien")</f>
        <v>Lien</v>
      </c>
      <c r="E542" s="3" t="s">
        <v>3693</v>
      </c>
      <c r="F542" s="18" t="str">
        <f>INDEX(Articles!$1:$1048576,MATCH(E542,Articles!D:D,0),5)</f>
        <v>MONOCOUP Ø30 COMÈTE ROUGE</v>
      </c>
      <c r="G542" s="18" t="str">
        <f>INDEX(Articles!$1:$1048576,MATCH(E542,Articles!D:D,0),8)</f>
        <v>MONOCOUP</v>
      </c>
      <c r="H542" s="18" t="str">
        <f>INDEX(Articles!$1:$1048576,MATCH(E542,Articles!D:D,0),9)</f>
        <v>COMETE</v>
      </c>
      <c r="I542" s="8">
        <f>INDEX(Articles!$1:$1048576,MATCH(E542,Articles!D:D,0),10)</f>
        <v>30</v>
      </c>
      <c r="J542" s="18" t="str">
        <f>INDEX(Articles!$1:$1048576,MATCH(E542,Articles!D:D,0),11)</f>
        <v>COMETE</v>
      </c>
      <c r="K542" s="18" t="str">
        <f>INDEX(Articles!$1:$1048576,MATCH(E542,Articles!D:D,0),12)</f>
        <v>ROUGE</v>
      </c>
      <c r="L542" s="8" t="str">
        <f>INDEX(Articles!$1:$1048576,MATCH(E542,Articles!D:D,0),13)</f>
        <v>EU</v>
      </c>
      <c r="M542" s="8" t="str">
        <f>INDEX(Articles!$1:$1048576,MATCH(E542,Articles!D:D,0),14)</f>
        <v>F4</v>
      </c>
      <c r="N542" s="8" t="str">
        <f>INDEX(Articles!$1:$1048576,MATCH(E542,Articles!D:D,0),15)</f>
        <v>1.4G</v>
      </c>
      <c r="O542" s="8" t="str">
        <f>INDEX(Articles!$1:$1048576,MATCH(E542,Articles!D:D,0),16)</f>
        <v>1008-F4-6924597</v>
      </c>
      <c r="P542" s="8">
        <f>INDEX(Articles!$1:$1048576,MATCH(E542,Articles!D:D,0),17)*1000</f>
        <v>30</v>
      </c>
      <c r="Q542" s="8" t="str">
        <f>INDEX(Articles!$1:$1048576,MATCH(E542,Articles!D:D,0),18)</f>
        <v>2</v>
      </c>
      <c r="R542" s="8">
        <f>INDEX(Articles!$1:$1048576,MATCH(E542,Articles!D:D,0),19)</f>
        <v>30</v>
      </c>
      <c r="S542" s="2" t="str">
        <f>IF(INDEX('Unités CA'!$1:$1048576,MATCH(E542,'Unités CA'!D:D,0),5)=0,"",INDEX('Unités CA'!$1:$1048576,MATCH(E542,'Unités CA'!D:D,0),5))</f>
        <v>0120/CA</v>
      </c>
      <c r="T542" s="2" t="str">
        <f>IF(INDEX('Unités BTE'!$1:$1048576,MATCH(E542,'Unités CA'!D:D,0),5)=0,"",INDEX('Unités BTE'!$1:$1048576,MATCH(E542,'Unités CA'!D:D,0),5))</f>
        <v/>
      </c>
      <c r="U542" s="7">
        <f>IFERROR(INDEX('Prix PRO CA'!$1:$1048576,MATCH(E542,'Prix PRO CA'!D:D,0),10),"")</f>
        <v>256.8</v>
      </c>
      <c r="V542" s="7" t="str">
        <f>IFERROR(INDEX('Prix PRO CA'!$1:$1048576,MATCH(E542,'Prix PRO BTE'!D:D,0),10),"")</f>
        <v/>
      </c>
      <c r="W542" s="7">
        <f>+IFERROR(INDEX('Prix PRO PCS'!$1:$1048576,MATCH(E542,'Prix PRO PCS'!D:D,0),10),"")</f>
        <v>3.06</v>
      </c>
      <c r="X542" s="148" t="str">
        <f t="shared" si="39"/>
        <v>Oui</v>
      </c>
      <c r="Y542" s="24" t="str">
        <f>IFERROR(INDEX(LigneAchat!$1:$1048576,MATCH(E542,LigneAchat!D:D,0),5),"")</f>
        <v/>
      </c>
      <c r="Z542" s="22">
        <f>INDEX(Articles!$1:$1048576,MATCH(E542,Articles!D:D,0),21)</f>
        <v>346</v>
      </c>
      <c r="AA542" s="22">
        <f t="shared" si="42"/>
        <v>116</v>
      </c>
      <c r="AB542" s="22">
        <f>+INDEX(Articles!$1:$1048576,MATCH(E542,Articles!D:D,0),23)</f>
        <v>230</v>
      </c>
    </row>
    <row r="543" spans="2:28" ht="15.75">
      <c r="B543" s="8" t="str">
        <f>INDEX(Articles!$1:$1048576,MATCH(E543,Articles!D:D,0),6)</f>
        <v>1</v>
      </c>
      <c r="C543" s="8" t="str">
        <f>INDEX(Articles!$1:$1048576,MATCH(E543,Articles!D:D,0),7)</f>
        <v/>
      </c>
      <c r="D543" s="28" t="str">
        <f>HYPERLINK(INDEX(Articles!$1:$1048576,MATCH(E543,Articles!D:D,0),24),"Lien")</f>
        <v>Lien</v>
      </c>
      <c r="E543" s="3" t="s">
        <v>3035</v>
      </c>
      <c r="F543" s="18" t="str">
        <f>INDEX(Articles!$1:$1048576,MATCH(E543,Articles!D:D,0),5)</f>
        <v>MONOCOUP Ø30 FLASH BLANC</v>
      </c>
      <c r="G543" s="18" t="str">
        <f>INDEX(Articles!$1:$1048576,MATCH(E543,Articles!D:D,0),8)</f>
        <v>MONOCOUP</v>
      </c>
      <c r="H543" s="18" t="str">
        <f>INDEX(Articles!$1:$1048576,MATCH(E543,Articles!D:D,0),9)</f>
        <v>POT A FEU</v>
      </c>
      <c r="I543" s="8">
        <f>INDEX(Articles!$1:$1048576,MATCH(E543,Articles!D:D,0),10)</f>
        <v>30</v>
      </c>
      <c r="J543" s="18" t="str">
        <f>INDEX(Articles!$1:$1048576,MATCH(E543,Articles!D:D,0),11)</f>
        <v>DETONATION</v>
      </c>
      <c r="K543" s="18" t="str">
        <f>INDEX(Articles!$1:$1048576,MATCH(E543,Articles!D:D,0),12)</f>
        <v>BLANC</v>
      </c>
      <c r="L543" s="8" t="str">
        <f>INDEX(Articles!$1:$1048576,MATCH(E543,Articles!D:D,0),13)</f>
        <v>EU</v>
      </c>
      <c r="M543" s="8" t="str">
        <f>INDEX(Articles!$1:$1048576,MATCH(E543,Articles!D:D,0),14)</f>
        <v>T2</v>
      </c>
      <c r="N543" s="8" t="str">
        <f>INDEX(Articles!$1:$1048576,MATCH(E543,Articles!D:D,0),15)</f>
        <v>1.4G</v>
      </c>
      <c r="O543" s="8" t="str">
        <f>INDEX(Articles!$1:$1048576,MATCH(E543,Articles!D:D,0),16)</f>
        <v>1395-T2-0546/2013</v>
      </c>
      <c r="P543" s="8">
        <f>INDEX(Articles!$1:$1048576,MATCH(E543,Articles!D:D,0),17)*1000</f>
        <v>7</v>
      </c>
      <c r="Q543" s="8" t="str">
        <f>INDEX(Articles!$1:$1048576,MATCH(E543,Articles!D:D,0),18)</f>
        <v>2</v>
      </c>
      <c r="R543" s="8">
        <f>INDEX(Articles!$1:$1048576,MATCH(E543,Articles!D:D,0),19)</f>
        <v>8</v>
      </c>
      <c r="S543" s="2" t="str">
        <f>IF(INDEX('Unités CA'!$1:$1048576,MATCH(E543,'Unités CA'!D:D,0),5)=0,"",INDEX('Unités CA'!$1:$1048576,MATCH(E543,'Unités CA'!D:D,0),5))</f>
        <v>0080/CA</v>
      </c>
      <c r="T543" s="2" t="str">
        <f>IF(INDEX('Unités BTE'!$1:$1048576,MATCH(E543,'Unités CA'!D:D,0),5)=0,"",INDEX('Unités BTE'!$1:$1048576,MATCH(E543,'Unités CA'!D:D,0),5))</f>
        <v/>
      </c>
      <c r="U543" s="7">
        <f>IFERROR(INDEX('Prix PRO CA'!$1:$1048576,MATCH(E543,'Prix PRO CA'!D:D,0),10),"")</f>
        <v>463.2</v>
      </c>
      <c r="V543" s="7" t="str">
        <f>IFERROR(INDEX('Prix PRO CA'!$1:$1048576,MATCH(E543,'Prix PRO BTE'!D:D,0),10),"")</f>
        <v/>
      </c>
      <c r="W543" s="7">
        <f>+IFERROR(INDEX('Prix PRO PCS'!$1:$1048576,MATCH(E543,'Prix PRO PCS'!D:D,0),10),"")</f>
        <v>7.08</v>
      </c>
      <c r="X543" s="148" t="str">
        <f t="shared" si="39"/>
        <v>Oui</v>
      </c>
      <c r="Y543" s="24" t="str">
        <f>IFERROR(INDEX(LigneAchat!$1:$1048576,MATCH(E543,LigneAchat!D:D,0),5),"")</f>
        <v/>
      </c>
      <c r="Z543" s="22">
        <f>INDEX(Articles!$1:$1048576,MATCH(E543,Articles!D:D,0),21)</f>
        <v>551</v>
      </c>
      <c r="AA543" s="22">
        <f t="shared" si="42"/>
        <v>551</v>
      </c>
      <c r="AB543" s="22">
        <f>+INDEX(Articles!$1:$1048576,MATCH(E543,Articles!D:D,0),23)</f>
        <v>0</v>
      </c>
    </row>
    <row r="544" spans="2:28" ht="15.75">
      <c r="B544" s="8" t="str">
        <f>INDEX(Articles!$1:$1048576,MATCH(E544,Articles!D:D,0),6)</f>
        <v>1</v>
      </c>
      <c r="C544" s="8" t="str">
        <f>INDEX(Articles!$1:$1048576,MATCH(E544,Articles!D:D,0),7)</f>
        <v/>
      </c>
      <c r="D544" s="28" t="str">
        <f>HYPERLINK(INDEX(Articles!$1:$1048576,MATCH(E544,Articles!D:D,0),24),"Lien")</f>
        <v>Lien</v>
      </c>
      <c r="E544" s="3" t="s">
        <v>3689</v>
      </c>
      <c r="F544" s="18" t="str">
        <f>INDEX(Articles!$1:$1048576,MATCH(E544,Articles!D:D,0),5)</f>
        <v>MONOCOUP Ø30 PAF CITRON</v>
      </c>
      <c r="G544" s="18" t="str">
        <f>INDEX(Articles!$1:$1048576,MATCH(E544,Articles!D:D,0),8)</f>
        <v>MONOCOUP</v>
      </c>
      <c r="H544" s="18" t="str">
        <f>INDEX(Articles!$1:$1048576,MATCH(E544,Articles!D:D,0),9)</f>
        <v>POT A FEU</v>
      </c>
      <c r="I544" s="8">
        <f>INDEX(Articles!$1:$1048576,MATCH(E544,Articles!D:D,0),10)</f>
        <v>30</v>
      </c>
      <c r="J544" s="18" t="str">
        <f>INDEX(Articles!$1:$1048576,MATCH(E544,Articles!D:D,0),11)</f>
        <v>POT A FEU</v>
      </c>
      <c r="K544" s="18" t="str">
        <f>INDEX(Articles!$1:$1048576,MATCH(E544,Articles!D:D,0),12)</f>
        <v>CITRON</v>
      </c>
      <c r="L544" s="8" t="str">
        <f>INDEX(Articles!$1:$1048576,MATCH(E544,Articles!D:D,0),13)</f>
        <v>EU</v>
      </c>
      <c r="M544" s="8" t="str">
        <f>INDEX(Articles!$1:$1048576,MATCH(E544,Articles!D:D,0),14)</f>
        <v>F4</v>
      </c>
      <c r="N544" s="8" t="str">
        <f>INDEX(Articles!$1:$1048576,MATCH(E544,Articles!D:D,0),15)</f>
        <v>1.4G</v>
      </c>
      <c r="O544" s="8" t="str">
        <f>INDEX(Articles!$1:$1048576,MATCH(E544,Articles!D:D,0),16)</f>
        <v>1008-F4-69246599</v>
      </c>
      <c r="P544" s="8">
        <f>INDEX(Articles!$1:$1048576,MATCH(E544,Articles!D:D,0),17)*1000</f>
        <v>40</v>
      </c>
      <c r="Q544" s="8" t="str">
        <f>INDEX(Articles!$1:$1048576,MATCH(E544,Articles!D:D,0),18)</f>
        <v>2</v>
      </c>
      <c r="R544" s="8">
        <f>INDEX(Articles!$1:$1048576,MATCH(E544,Articles!D:D,0),19)</f>
        <v>30</v>
      </c>
      <c r="S544" s="2" t="str">
        <f>IF(INDEX('Unités CA'!$1:$1048576,MATCH(E544,'Unités CA'!D:D,0),5)=0,"",INDEX('Unités CA'!$1:$1048576,MATCH(E544,'Unités CA'!D:D,0),5))</f>
        <v>0120/CA</v>
      </c>
      <c r="T544" s="2" t="str">
        <f>IF(INDEX('Unités BTE'!$1:$1048576,MATCH(E544,'Unités CA'!D:D,0),5)=0,"",INDEX('Unités BTE'!$1:$1048576,MATCH(E544,'Unités CA'!D:D,0),5))</f>
        <v/>
      </c>
      <c r="U544" s="7">
        <f>IFERROR(INDEX('Prix PRO CA'!$1:$1048576,MATCH(E544,'Prix PRO CA'!D:D,0),10),"")</f>
        <v>256.8</v>
      </c>
      <c r="V544" s="7" t="str">
        <f>IFERROR(INDEX('Prix PRO CA'!$1:$1048576,MATCH(E544,'Prix PRO BTE'!D:D,0),10),"")</f>
        <v/>
      </c>
      <c r="W544" s="7">
        <f>+IFERROR(INDEX('Prix PRO PCS'!$1:$1048576,MATCH(E544,'Prix PRO PCS'!D:D,0),10),"")</f>
        <v>3.06</v>
      </c>
      <c r="X544" s="148" t="str">
        <f t="shared" si="39"/>
        <v>Oui</v>
      </c>
      <c r="Y544" s="24" t="str">
        <f>IFERROR(INDEX(LigneAchat!$1:$1048576,MATCH(E544,LigneAchat!D:D,0),5),"")</f>
        <v/>
      </c>
      <c r="Z544" s="22">
        <f>INDEX(Articles!$1:$1048576,MATCH(E544,Articles!D:D,0),21)</f>
        <v>360</v>
      </c>
      <c r="AA544" s="22">
        <f t="shared" si="42"/>
        <v>294</v>
      </c>
      <c r="AB544" s="22">
        <f>+INDEX(Articles!$1:$1048576,MATCH(E544,Articles!D:D,0),23)</f>
        <v>66</v>
      </c>
    </row>
    <row r="545" spans="2:28" ht="15.75">
      <c r="B545" s="8" t="str">
        <f>INDEX(Articles!$1:$1048576,MATCH(E545,Articles!D:D,0),6)</f>
        <v>1</v>
      </c>
      <c r="C545" s="8" t="str">
        <f>INDEX(Articles!$1:$1048576,MATCH(E545,Articles!D:D,0),7)</f>
        <v/>
      </c>
      <c r="D545" s="28" t="str">
        <f>HYPERLINK(INDEX(Articles!$1:$1048576,MATCH(E545,Articles!D:D,0),24),"Lien")</f>
        <v>Lien</v>
      </c>
      <c r="E545" s="3" t="s">
        <v>3690</v>
      </c>
      <c r="F545" s="18" t="str">
        <f>INDEX(Articles!$1:$1048576,MATCH(E545,Articles!D:D,0),5)</f>
        <v>MONOCOUP Ø30 PAF ORANGE</v>
      </c>
      <c r="G545" s="18" t="str">
        <f>INDEX(Articles!$1:$1048576,MATCH(E545,Articles!D:D,0),8)</f>
        <v>MONOCOUP</v>
      </c>
      <c r="H545" s="18" t="str">
        <f>INDEX(Articles!$1:$1048576,MATCH(E545,Articles!D:D,0),9)</f>
        <v>POT A FEU</v>
      </c>
      <c r="I545" s="8">
        <f>INDEX(Articles!$1:$1048576,MATCH(E545,Articles!D:D,0),10)</f>
        <v>30</v>
      </c>
      <c r="J545" s="18" t="str">
        <f>INDEX(Articles!$1:$1048576,MATCH(E545,Articles!D:D,0),11)</f>
        <v>POT A FEU</v>
      </c>
      <c r="K545" s="18" t="str">
        <f>INDEX(Articles!$1:$1048576,MATCH(E545,Articles!D:D,0),12)</f>
        <v>ORANGE</v>
      </c>
      <c r="L545" s="8" t="str">
        <f>INDEX(Articles!$1:$1048576,MATCH(E545,Articles!D:D,0),13)</f>
        <v>EU</v>
      </c>
      <c r="M545" s="8" t="str">
        <f>INDEX(Articles!$1:$1048576,MATCH(E545,Articles!D:D,0),14)</f>
        <v>F4</v>
      </c>
      <c r="N545" s="8" t="str">
        <f>INDEX(Articles!$1:$1048576,MATCH(E545,Articles!D:D,0),15)</f>
        <v>1.4G</v>
      </c>
      <c r="O545" s="8" t="str">
        <f>INDEX(Articles!$1:$1048576,MATCH(E545,Articles!D:D,0),16)</f>
        <v>1008-F4-69246599</v>
      </c>
      <c r="P545" s="8">
        <f>INDEX(Articles!$1:$1048576,MATCH(E545,Articles!D:D,0),17)*1000</f>
        <v>40</v>
      </c>
      <c r="Q545" s="8" t="str">
        <f>INDEX(Articles!$1:$1048576,MATCH(E545,Articles!D:D,0),18)</f>
        <v>2</v>
      </c>
      <c r="R545" s="8">
        <f>INDEX(Articles!$1:$1048576,MATCH(E545,Articles!D:D,0),19)</f>
        <v>30</v>
      </c>
      <c r="S545" s="2" t="str">
        <f>IF(INDEX('Unités CA'!$1:$1048576,MATCH(E545,'Unités CA'!D:D,0),5)=0,"",INDEX('Unités CA'!$1:$1048576,MATCH(E545,'Unités CA'!D:D,0),5))</f>
        <v>0120/CA</v>
      </c>
      <c r="T545" s="2" t="str">
        <f>IF(INDEX('Unités BTE'!$1:$1048576,MATCH(E545,'Unités CA'!D:D,0),5)=0,"",INDEX('Unités BTE'!$1:$1048576,MATCH(E545,'Unités CA'!D:D,0),5))</f>
        <v/>
      </c>
      <c r="U545" s="7">
        <f>IFERROR(INDEX('Prix PRO CA'!$1:$1048576,MATCH(E545,'Prix PRO CA'!D:D,0),10),"")</f>
        <v>256.8</v>
      </c>
      <c r="V545" s="7" t="str">
        <f>IFERROR(INDEX('Prix PRO CA'!$1:$1048576,MATCH(E545,'Prix PRO BTE'!D:D,0),10),"")</f>
        <v/>
      </c>
      <c r="W545" s="7">
        <f>+IFERROR(INDEX('Prix PRO PCS'!$1:$1048576,MATCH(E545,'Prix PRO PCS'!D:D,0),10),"")</f>
        <v>3.06</v>
      </c>
      <c r="X545" s="148" t="str">
        <f t="shared" si="39"/>
        <v>Oui</v>
      </c>
      <c r="Y545" s="24" t="str">
        <f>IFERROR(INDEX(LigneAchat!$1:$1048576,MATCH(E545,LigneAchat!D:D,0),5),"")</f>
        <v/>
      </c>
      <c r="Z545" s="22">
        <f>INDEX(Articles!$1:$1048576,MATCH(E545,Articles!D:D,0),21)</f>
        <v>360</v>
      </c>
      <c r="AA545" s="22">
        <f t="shared" si="42"/>
        <v>312</v>
      </c>
      <c r="AB545" s="22">
        <f>+INDEX(Articles!$1:$1048576,MATCH(E545,Articles!D:D,0),23)</f>
        <v>48</v>
      </c>
    </row>
    <row r="546" spans="2:28" s="7" customFormat="1" ht="15.75">
      <c r="B546" s="8" t="str">
        <f>INDEX(Articles!$1:$1048576,MATCH(E546,Articles!D:D,0),6)</f>
        <v>1</v>
      </c>
      <c r="C546" s="8" t="str">
        <f>INDEX(Articles!$1:$1048576,MATCH(E546,Articles!D:D,0),7)</f>
        <v/>
      </c>
      <c r="D546" s="28" t="str">
        <f>HYPERLINK(INDEX(Articles!$1:$1048576,MATCH(E546,Articles!D:D,0),24),"Lien")</f>
        <v>Lien</v>
      </c>
      <c r="E546" s="3" t="s">
        <v>3042</v>
      </c>
      <c r="F546" s="18" t="str">
        <f>INDEX(Articles!$1:$1048576,MATCH(E546,Articles!D:D,0),5)</f>
        <v>MONOCOUP Ø30 COMÈTE BLEUE TRAÎNÉE ARGENT</v>
      </c>
      <c r="G546" s="18" t="str">
        <f>INDEX(Articles!$1:$1048576,MATCH(E546,Articles!D:D,0),8)</f>
        <v>MONOCOUP</v>
      </c>
      <c r="H546" s="18" t="str">
        <f>INDEX(Articles!$1:$1048576,MATCH(E546,Articles!D:D,0),9)</f>
        <v>COMETE</v>
      </c>
      <c r="I546" s="8">
        <f>INDEX(Articles!$1:$1048576,MATCH(E546,Articles!D:D,0),10)</f>
        <v>30</v>
      </c>
      <c r="J546" s="18" t="str">
        <f>INDEX(Articles!$1:$1048576,MATCH(E546,Articles!D:D,0),11)</f>
        <v>COMETE</v>
      </c>
      <c r="K546" s="18" t="str">
        <f>INDEX(Articles!$1:$1048576,MATCH(E546,Articles!D:D,0),12)</f>
        <v>BLEU</v>
      </c>
      <c r="L546" s="8" t="str">
        <f>INDEX(Articles!$1:$1048576,MATCH(E546,Articles!D:D,0),13)</f>
        <v>CN</v>
      </c>
      <c r="M546" s="8" t="str">
        <f>INDEX(Articles!$1:$1048576,MATCH(E546,Articles!D:D,0),14)</f>
        <v>F2</v>
      </c>
      <c r="N546" s="8" t="str">
        <f>INDEX(Articles!$1:$1048576,MATCH(E546,Articles!D:D,0),15)</f>
        <v>1.4G</v>
      </c>
      <c r="O546" s="8" t="str">
        <f>INDEX(Articles!$1:$1048576,MATCH(E546,Articles!D:D,0),16)</f>
        <v>1008-F2-69242502</v>
      </c>
      <c r="P546" s="8">
        <f>INDEX(Articles!$1:$1048576,MATCH(E546,Articles!D:D,0),17)*1000</f>
        <v>19.5</v>
      </c>
      <c r="Q546" s="8" t="str">
        <f>INDEX(Articles!$1:$1048576,MATCH(E546,Articles!D:D,0),18)</f>
        <v>2</v>
      </c>
      <c r="R546" s="8">
        <f>INDEX(Articles!$1:$1048576,MATCH(E546,Articles!D:D,0),19)</f>
        <v>8</v>
      </c>
      <c r="S546" s="2" t="str">
        <f>IF(INDEX('Unités CA'!$1:$1048576,MATCH(E546,'Unités CA'!D:D,0),5)=0,"",INDEX('Unités CA'!$1:$1048576,MATCH(E546,'Unités CA'!D:D,0),5))</f>
        <v>0100/CA</v>
      </c>
      <c r="T546" s="2" t="str">
        <f>IF(INDEX('Unités BTE'!$1:$1048576,MATCH(E546,'Unités CA'!D:D,0),5)=0,"",INDEX('Unités BTE'!$1:$1048576,MATCH(E546,'Unités CA'!D:D,0),5))</f>
        <v/>
      </c>
      <c r="U546" s="7">
        <f>IFERROR(INDEX('Prix PRO CA'!$1:$1048576,MATCH(E546,'Prix PRO CA'!D:D,0),10),"")</f>
        <v>182.56</v>
      </c>
      <c r="V546" s="7" t="str">
        <f>IFERROR(INDEX('Prix PRO CA'!$1:$1048576,MATCH(E546,'Prix PRO BTE'!D:D,0),10),"")</f>
        <v/>
      </c>
      <c r="W546" s="7">
        <f>+IFERROR(INDEX('Prix PRO PCS'!$1:$1048576,MATCH(E546,'Prix PRO PCS'!D:D,0),10),"")</f>
        <v>2.4</v>
      </c>
      <c r="X546" s="148" t="str">
        <f t="shared" si="39"/>
        <v>Oui</v>
      </c>
      <c r="Y546" s="24" t="str">
        <f>IFERROR(INDEX(LigneAchat!$1:$1048576,MATCH(E546,LigneAchat!D:D,0),5),"")</f>
        <v/>
      </c>
      <c r="Z546" s="22">
        <f>INDEX(Articles!$1:$1048576,MATCH(E546,Articles!D:D,0),21)</f>
        <v>482</v>
      </c>
      <c r="AA546" s="22">
        <f t="shared" si="41"/>
        <v>436</v>
      </c>
      <c r="AB546" s="22">
        <f>+INDEX(Articles!$1:$1048576,MATCH(E546,Articles!D:D,0),23)</f>
        <v>46</v>
      </c>
    </row>
    <row r="547" spans="2:28" s="7" customFormat="1" ht="15.75">
      <c r="B547" s="8" t="str">
        <f>INDEX(Articles!$1:$1048576,MATCH(E547,Articles!D:D,0),6)</f>
        <v>1</v>
      </c>
      <c r="C547" s="8" t="str">
        <f>INDEX(Articles!$1:$1048576,MATCH(E547,Articles!D:D,0),7)</f>
        <v>2020</v>
      </c>
      <c r="D547" s="28" t="str">
        <f>HYPERLINK(INDEX(Articles!$1:$1048576,MATCH(E547,Articles!D:D,0),24),"Lien")</f>
        <v>Lien</v>
      </c>
      <c r="E547" s="3" t="s">
        <v>3686</v>
      </c>
      <c r="F547" s="18" t="str">
        <f>INDEX(Articles!$1:$1048576,MATCH(E547,Articles!D:D,0),5)</f>
        <v>MONOCOUP Ø30 COMÈTE VERTE TRAÎNÉE ARGENT</v>
      </c>
      <c r="G547" s="18" t="str">
        <f>INDEX(Articles!$1:$1048576,MATCH(E547,Articles!D:D,0),8)</f>
        <v>MONOCOUP</v>
      </c>
      <c r="H547" s="18" t="str">
        <f>INDEX(Articles!$1:$1048576,MATCH(E547,Articles!D:D,0),9)</f>
        <v>COMETE</v>
      </c>
      <c r="I547" s="8">
        <f>INDEX(Articles!$1:$1048576,MATCH(E547,Articles!D:D,0),10)</f>
        <v>30</v>
      </c>
      <c r="J547" s="18" t="str">
        <f>INDEX(Articles!$1:$1048576,MATCH(E547,Articles!D:D,0),11)</f>
        <v>COMETE</v>
      </c>
      <c r="K547" s="18" t="str">
        <f>INDEX(Articles!$1:$1048576,MATCH(E547,Articles!D:D,0),12)</f>
        <v>VERT</v>
      </c>
      <c r="L547" s="8" t="str">
        <f>INDEX(Articles!$1:$1048576,MATCH(E547,Articles!D:D,0),13)</f>
        <v>CN</v>
      </c>
      <c r="M547" s="8" t="str">
        <f>INDEX(Articles!$1:$1048576,MATCH(E547,Articles!D:D,0),14)</f>
        <v>F2</v>
      </c>
      <c r="N547" s="8" t="str">
        <f>INDEX(Articles!$1:$1048576,MATCH(E547,Articles!D:D,0),15)</f>
        <v>1.4G</v>
      </c>
      <c r="O547" s="8" t="str">
        <f>INDEX(Articles!$1:$1048576,MATCH(E547,Articles!D:D,0),16)</f>
        <v>1008-F2-69242502</v>
      </c>
      <c r="P547" s="8">
        <f>INDEX(Articles!$1:$1048576,MATCH(E547,Articles!D:D,0),17)*1000</f>
        <v>19.5</v>
      </c>
      <c r="Q547" s="8" t="str">
        <f>INDEX(Articles!$1:$1048576,MATCH(E547,Articles!D:D,0),18)</f>
        <v>2</v>
      </c>
      <c r="R547" s="8">
        <f>INDEX(Articles!$1:$1048576,MATCH(E547,Articles!D:D,0),19)</f>
        <v>8</v>
      </c>
      <c r="S547" s="2" t="str">
        <f>IF(INDEX('Unités CA'!$1:$1048576,MATCH(E547,'Unités CA'!D:D,0),5)=0,"",INDEX('Unités CA'!$1:$1048576,MATCH(E547,'Unités CA'!D:D,0),5))</f>
        <v>0100/CA</v>
      </c>
      <c r="T547" s="2" t="str">
        <f>IF(INDEX('Unités BTE'!$1:$1048576,MATCH(E547,'Unités CA'!D:D,0),5)=0,"",INDEX('Unités BTE'!$1:$1048576,MATCH(E547,'Unités CA'!D:D,0),5))</f>
        <v/>
      </c>
      <c r="U547" s="7">
        <f>IFERROR(INDEX('Prix PRO CA'!$1:$1048576,MATCH(E547,'Prix PRO CA'!D:D,0),10),"")</f>
        <v>183</v>
      </c>
      <c r="V547" s="7" t="str">
        <f>IFERROR(INDEX('Prix PRO CA'!$1:$1048576,MATCH(E547,'Prix PRO BTE'!D:D,0),10),"")</f>
        <v/>
      </c>
      <c r="W547" s="7">
        <f>+IFERROR(INDEX('Prix PRO PCS'!$1:$1048576,MATCH(E547,'Prix PRO PCS'!D:D,0),10),"")</f>
        <v>2.4</v>
      </c>
      <c r="X547" s="148" t="str">
        <f t="shared" si="39"/>
        <v>Oui</v>
      </c>
      <c r="Y547" s="24" t="str">
        <f>IFERROR(INDEX(LigneAchat!$1:$1048576,MATCH(E547,LigneAchat!D:D,0),5),"")</f>
        <v/>
      </c>
      <c r="Z547" s="22">
        <f>INDEX(Articles!$1:$1048576,MATCH(E547,Articles!D:D,0),21)</f>
        <v>1000</v>
      </c>
      <c r="AA547" s="22">
        <f t="shared" si="41"/>
        <v>997</v>
      </c>
      <c r="AB547" s="22">
        <f>+INDEX(Articles!$1:$1048576,MATCH(E547,Articles!D:D,0),23)</f>
        <v>3</v>
      </c>
    </row>
    <row r="548" spans="2:28" s="7" customFormat="1" ht="15.75">
      <c r="B548" s="8" t="str">
        <f>INDEX(Articles!$1:$1048576,MATCH(E548,Articles!D:D,0),6)</f>
        <v>1</v>
      </c>
      <c r="C548" s="8" t="str">
        <f>INDEX(Articles!$1:$1048576,MATCH(E548,Articles!D:D,0),7)</f>
        <v/>
      </c>
      <c r="D548" s="28" t="str">
        <f>HYPERLINK(INDEX(Articles!$1:$1048576,MATCH(E548,Articles!D:D,0),24),"Lien")</f>
        <v>Lien</v>
      </c>
      <c r="E548" s="3" t="s">
        <v>3045</v>
      </c>
      <c r="F548" s="18" t="str">
        <f>INDEX(Articles!$1:$1048576,MATCH(E548,Articles!D:D,0),5)</f>
        <v>MONOCOUP Ø30 COMÈTE ROUGE TRAÎNÉE ARGENT</v>
      </c>
      <c r="G548" s="18" t="str">
        <f>INDEX(Articles!$1:$1048576,MATCH(E548,Articles!D:D,0),8)</f>
        <v>MONOCOUP</v>
      </c>
      <c r="H548" s="18" t="str">
        <f>INDEX(Articles!$1:$1048576,MATCH(E548,Articles!D:D,0),9)</f>
        <v>COMETE</v>
      </c>
      <c r="I548" s="8">
        <f>INDEX(Articles!$1:$1048576,MATCH(E548,Articles!D:D,0),10)</f>
        <v>30</v>
      </c>
      <c r="J548" s="18" t="str">
        <f>INDEX(Articles!$1:$1048576,MATCH(E548,Articles!D:D,0),11)</f>
        <v>COMETE</v>
      </c>
      <c r="K548" s="18" t="str">
        <f>INDEX(Articles!$1:$1048576,MATCH(E548,Articles!D:D,0),12)</f>
        <v>ROUGE</v>
      </c>
      <c r="L548" s="8" t="str">
        <f>INDEX(Articles!$1:$1048576,MATCH(E548,Articles!D:D,0),13)</f>
        <v>CN</v>
      </c>
      <c r="M548" s="8" t="str">
        <f>INDEX(Articles!$1:$1048576,MATCH(E548,Articles!D:D,0),14)</f>
        <v>F2</v>
      </c>
      <c r="N548" s="8" t="str">
        <f>INDEX(Articles!$1:$1048576,MATCH(E548,Articles!D:D,0),15)</f>
        <v>1.4G</v>
      </c>
      <c r="O548" s="8" t="str">
        <f>INDEX(Articles!$1:$1048576,MATCH(E548,Articles!D:D,0),16)</f>
        <v>1008-F2-69242502</v>
      </c>
      <c r="P548" s="8">
        <f>INDEX(Articles!$1:$1048576,MATCH(E548,Articles!D:D,0),17)*1000</f>
        <v>19.5</v>
      </c>
      <c r="Q548" s="8" t="str">
        <f>INDEX(Articles!$1:$1048576,MATCH(E548,Articles!D:D,0),18)</f>
        <v>2</v>
      </c>
      <c r="R548" s="8">
        <f>INDEX(Articles!$1:$1048576,MATCH(E548,Articles!D:D,0),19)</f>
        <v>8</v>
      </c>
      <c r="S548" s="2" t="str">
        <f>IF(INDEX('Unités CA'!$1:$1048576,MATCH(E548,'Unités CA'!D:D,0),5)=0,"",INDEX('Unités CA'!$1:$1048576,MATCH(E548,'Unités CA'!D:D,0),5))</f>
        <v>0100/CA</v>
      </c>
      <c r="T548" s="2" t="str">
        <f>IF(INDEX('Unités BTE'!$1:$1048576,MATCH(E548,'Unités CA'!D:D,0),5)=0,"",INDEX('Unités BTE'!$1:$1048576,MATCH(E548,'Unités CA'!D:D,0),5))</f>
        <v/>
      </c>
      <c r="U548" s="7">
        <f>IFERROR(INDEX('Prix PRO CA'!$1:$1048576,MATCH(E548,'Prix PRO CA'!D:D,0),10),"")</f>
        <v>182.56</v>
      </c>
      <c r="V548" s="7" t="str">
        <f>IFERROR(INDEX('Prix PRO CA'!$1:$1048576,MATCH(E548,'Prix PRO BTE'!D:D,0),10),"")</f>
        <v/>
      </c>
      <c r="W548" s="7">
        <f>+IFERROR(INDEX('Prix PRO PCS'!$1:$1048576,MATCH(E548,'Prix PRO PCS'!D:D,0),10),"")</f>
        <v>2.4</v>
      </c>
      <c r="X548" s="148" t="str">
        <f t="shared" si="39"/>
        <v>Oui</v>
      </c>
      <c r="Y548" s="24" t="str">
        <f>IFERROR(INDEX(LigneAchat!$1:$1048576,MATCH(E548,LigneAchat!D:D,0),5),"")</f>
        <v/>
      </c>
      <c r="Z548" s="22">
        <f>INDEX(Articles!$1:$1048576,MATCH(E548,Articles!D:D,0),21)</f>
        <v>1163</v>
      </c>
      <c r="AA548" s="22">
        <f t="shared" si="41"/>
        <v>1163</v>
      </c>
      <c r="AB548" s="22">
        <f>+INDEX(Articles!$1:$1048576,MATCH(E548,Articles!D:D,0),23)</f>
        <v>0</v>
      </c>
    </row>
    <row r="549" spans="2:28" s="7" customFormat="1" ht="15.75">
      <c r="B549" s="8" t="str">
        <f>INDEX(Articles!$1:$1048576,MATCH(E549,Articles!D:D,0),6)</f>
        <v>1</v>
      </c>
      <c r="C549" s="8" t="str">
        <f>INDEX(Articles!$1:$1048576,MATCH(E549,Articles!D:D,0),7)</f>
        <v/>
      </c>
      <c r="D549" s="28" t="str">
        <f>HYPERLINK(INDEX(Articles!$1:$1048576,MATCH(E549,Articles!D:D,0),24),"Lien")</f>
        <v>Lien</v>
      </c>
      <c r="E549" s="3" t="s">
        <v>3047</v>
      </c>
      <c r="F549" s="18" t="str">
        <f>INDEX(Articles!$1:$1048576,MATCH(E549,Articles!D:D,0),5)</f>
        <v>MONOCOUP Ø30 COMÈTE ARGENT</v>
      </c>
      <c r="G549" s="18" t="str">
        <f>INDEX(Articles!$1:$1048576,MATCH(E549,Articles!D:D,0),8)</f>
        <v>MONOCOUP</v>
      </c>
      <c r="H549" s="18" t="str">
        <f>INDEX(Articles!$1:$1048576,MATCH(E549,Articles!D:D,0),9)</f>
        <v>COMETE</v>
      </c>
      <c r="I549" s="8">
        <f>INDEX(Articles!$1:$1048576,MATCH(E549,Articles!D:D,0),10)</f>
        <v>30</v>
      </c>
      <c r="J549" s="18" t="str">
        <f>INDEX(Articles!$1:$1048576,MATCH(E549,Articles!D:D,0),11)</f>
        <v>COMETE</v>
      </c>
      <c r="K549" s="18" t="str">
        <f>INDEX(Articles!$1:$1048576,MATCH(E549,Articles!D:D,0),12)</f>
        <v>ARGENT</v>
      </c>
      <c r="L549" s="8" t="str">
        <f>INDEX(Articles!$1:$1048576,MATCH(E549,Articles!D:D,0),13)</f>
        <v>CN</v>
      </c>
      <c r="M549" s="8" t="str">
        <f>INDEX(Articles!$1:$1048576,MATCH(E549,Articles!D:D,0),14)</f>
        <v>F2</v>
      </c>
      <c r="N549" s="8" t="str">
        <f>INDEX(Articles!$1:$1048576,MATCH(E549,Articles!D:D,0),15)</f>
        <v>1.4G</v>
      </c>
      <c r="O549" s="8" t="str">
        <f>INDEX(Articles!$1:$1048576,MATCH(E549,Articles!D:D,0),16)</f>
        <v>1008-F2-69242502</v>
      </c>
      <c r="P549" s="8">
        <f>INDEX(Articles!$1:$1048576,MATCH(E549,Articles!D:D,0),17)*1000</f>
        <v>19.5</v>
      </c>
      <c r="Q549" s="8" t="str">
        <f>INDEX(Articles!$1:$1048576,MATCH(E549,Articles!D:D,0),18)</f>
        <v>2</v>
      </c>
      <c r="R549" s="8">
        <f>INDEX(Articles!$1:$1048576,MATCH(E549,Articles!D:D,0),19)</f>
        <v>8</v>
      </c>
      <c r="S549" s="2" t="str">
        <f>IF(INDEX('Unités CA'!$1:$1048576,MATCH(E549,'Unités CA'!D:D,0),5)=0,"",INDEX('Unités CA'!$1:$1048576,MATCH(E549,'Unités CA'!D:D,0),5))</f>
        <v>0100/CA</v>
      </c>
      <c r="T549" s="2" t="str">
        <f>IF(INDEX('Unités BTE'!$1:$1048576,MATCH(E549,'Unités CA'!D:D,0),5)=0,"",INDEX('Unités BTE'!$1:$1048576,MATCH(E549,'Unités CA'!D:D,0),5))</f>
        <v/>
      </c>
      <c r="U549" s="7">
        <f>IFERROR(INDEX('Prix PRO CA'!$1:$1048576,MATCH(E549,'Prix PRO CA'!D:D,0),10),"")</f>
        <v>182.56</v>
      </c>
      <c r="V549" s="7" t="str">
        <f>IFERROR(INDEX('Prix PRO CA'!$1:$1048576,MATCH(E549,'Prix PRO BTE'!D:D,0),10),"")</f>
        <v/>
      </c>
      <c r="W549" s="7">
        <f>+IFERROR(INDEX('Prix PRO PCS'!$1:$1048576,MATCH(E549,'Prix PRO PCS'!D:D,0),10),"")</f>
        <v>2.4</v>
      </c>
      <c r="X549" s="148" t="str">
        <f t="shared" si="39"/>
        <v>Oui</v>
      </c>
      <c r="Y549" s="24" t="str">
        <f>IFERROR(INDEX(LigneAchat!$1:$1048576,MATCH(E549,LigneAchat!D:D,0),5),"")</f>
        <v/>
      </c>
      <c r="Z549" s="22">
        <f>INDEX(Articles!$1:$1048576,MATCH(E549,Articles!D:D,0),21)</f>
        <v>1505</v>
      </c>
      <c r="AA549" s="22">
        <f t="shared" si="41"/>
        <v>1466</v>
      </c>
      <c r="AB549" s="22">
        <f>+INDEX(Articles!$1:$1048576,MATCH(E549,Articles!D:D,0),23)</f>
        <v>39</v>
      </c>
    </row>
    <row r="550" spans="2:28" s="7" customFormat="1" ht="15.75">
      <c r="B550" s="8" t="str">
        <f>INDEX(Articles!$1:$1048576,MATCH(E550,Articles!D:D,0),6)</f>
        <v>1</v>
      </c>
      <c r="C550" s="8" t="str">
        <f>INDEX(Articles!$1:$1048576,MATCH(E550,Articles!D:D,0),7)</f>
        <v/>
      </c>
      <c r="D550" s="28" t="str">
        <f>HYPERLINK(INDEX(Articles!$1:$1048576,MATCH(E550,Articles!D:D,0),24),"Lien")</f>
        <v>Lien</v>
      </c>
      <c r="E550" s="3" t="s">
        <v>3049</v>
      </c>
      <c r="F550" s="18" t="str">
        <f>INDEX(Articles!$1:$1048576,MATCH(E550,Articles!D:D,0),5)</f>
        <v>MONOCOUP Ø30 COMÈTE VIOLETTE TRAÎNÉE ARGENT</v>
      </c>
      <c r="G550" s="18" t="str">
        <f>INDEX(Articles!$1:$1048576,MATCH(E550,Articles!D:D,0),8)</f>
        <v>MONOCOUP</v>
      </c>
      <c r="H550" s="18" t="str">
        <f>INDEX(Articles!$1:$1048576,MATCH(E550,Articles!D:D,0),9)</f>
        <v>COMETE</v>
      </c>
      <c r="I550" s="8">
        <f>INDEX(Articles!$1:$1048576,MATCH(E550,Articles!D:D,0),10)</f>
        <v>30</v>
      </c>
      <c r="J550" s="18" t="str">
        <f>INDEX(Articles!$1:$1048576,MATCH(E550,Articles!D:D,0),11)</f>
        <v>COMETE</v>
      </c>
      <c r="K550" s="18" t="str">
        <f>INDEX(Articles!$1:$1048576,MATCH(E550,Articles!D:D,0),12)</f>
        <v>VIOLET</v>
      </c>
      <c r="L550" s="8" t="str">
        <f>INDEX(Articles!$1:$1048576,MATCH(E550,Articles!D:D,0),13)</f>
        <v>CN</v>
      </c>
      <c r="M550" s="8" t="str">
        <f>INDEX(Articles!$1:$1048576,MATCH(E550,Articles!D:D,0),14)</f>
        <v>F2</v>
      </c>
      <c r="N550" s="8" t="str">
        <f>INDEX(Articles!$1:$1048576,MATCH(E550,Articles!D:D,0),15)</f>
        <v>1.4G</v>
      </c>
      <c r="O550" s="8" t="str">
        <f>INDEX(Articles!$1:$1048576,MATCH(E550,Articles!D:D,0),16)</f>
        <v>1008-F2-69242502</v>
      </c>
      <c r="P550" s="8">
        <f>INDEX(Articles!$1:$1048576,MATCH(E550,Articles!D:D,0),17)*1000</f>
        <v>19.5</v>
      </c>
      <c r="Q550" s="8" t="str">
        <f>INDEX(Articles!$1:$1048576,MATCH(E550,Articles!D:D,0),18)</f>
        <v>2</v>
      </c>
      <c r="R550" s="8">
        <f>INDEX(Articles!$1:$1048576,MATCH(E550,Articles!D:D,0),19)</f>
        <v>8</v>
      </c>
      <c r="S550" s="2" t="str">
        <f>IF(INDEX('Unités CA'!$1:$1048576,MATCH(E550,'Unités CA'!D:D,0),5)=0,"",INDEX('Unités CA'!$1:$1048576,MATCH(E550,'Unités CA'!D:D,0),5))</f>
        <v>0100/CA</v>
      </c>
      <c r="T550" s="2" t="str">
        <f>IF(INDEX('Unités BTE'!$1:$1048576,MATCH(E550,'Unités CA'!D:D,0),5)=0,"",INDEX('Unités BTE'!$1:$1048576,MATCH(E550,'Unités CA'!D:D,0),5))</f>
        <v/>
      </c>
      <c r="U550" s="7">
        <f>IFERROR(INDEX('Prix PRO CA'!$1:$1048576,MATCH(E550,'Prix PRO CA'!D:D,0),10),"")</f>
        <v>182.56</v>
      </c>
      <c r="V550" s="7" t="str">
        <f>IFERROR(INDEX('Prix PRO CA'!$1:$1048576,MATCH(E550,'Prix PRO BTE'!D:D,0),10),"")</f>
        <v/>
      </c>
      <c r="W550" s="7">
        <f>+IFERROR(INDEX('Prix PRO PCS'!$1:$1048576,MATCH(E550,'Prix PRO PCS'!D:D,0),10),"")</f>
        <v>2.4</v>
      </c>
      <c r="X550" s="148" t="str">
        <f t="shared" si="39"/>
        <v>Oui</v>
      </c>
      <c r="Y550" s="24" t="str">
        <f>IFERROR(INDEX(LigneAchat!$1:$1048576,MATCH(E550,LigneAchat!D:D,0),5),"")</f>
        <v/>
      </c>
      <c r="Z550" s="22">
        <f>INDEX(Articles!$1:$1048576,MATCH(E550,Articles!D:D,0),21)</f>
        <v>600</v>
      </c>
      <c r="AA550" s="22">
        <f t="shared" si="41"/>
        <v>600</v>
      </c>
      <c r="AB550" s="22">
        <f>+INDEX(Articles!$1:$1048576,MATCH(E550,Articles!D:D,0),23)</f>
        <v>0</v>
      </c>
    </row>
    <row r="551" spans="2:28" s="7" customFormat="1" ht="15.75">
      <c r="B551" s="8" t="str">
        <f>INDEX(Articles!$1:$1048576,MATCH(E551,Articles!D:D,0),6)</f>
        <v>1</v>
      </c>
      <c r="C551" s="8" t="str">
        <f>INDEX(Articles!$1:$1048576,MATCH(E551,Articles!D:D,0),7)</f>
        <v>2020</v>
      </c>
      <c r="D551" s="28" t="str">
        <f>HYPERLINK(INDEX(Articles!$1:$1048576,MATCH(E551,Articles!D:D,0),24),"Lien")</f>
        <v>Lien</v>
      </c>
      <c r="E551" s="3" t="s">
        <v>3687</v>
      </c>
      <c r="F551" s="18" t="str">
        <f>INDEX(Articles!$1:$1048576,MATCH(E551,Articles!D:D,0),5)</f>
        <v>MONOCOUP Ø30 COMÈTE ROSE</v>
      </c>
      <c r="G551" s="18" t="str">
        <f>INDEX(Articles!$1:$1048576,MATCH(E551,Articles!D:D,0),8)</f>
        <v>MONOCOUP</v>
      </c>
      <c r="H551" s="18" t="str">
        <f>INDEX(Articles!$1:$1048576,MATCH(E551,Articles!D:D,0),9)</f>
        <v>COMETE</v>
      </c>
      <c r="I551" s="8">
        <f>INDEX(Articles!$1:$1048576,MATCH(E551,Articles!D:D,0),10)</f>
        <v>30</v>
      </c>
      <c r="J551" s="18" t="str">
        <f>INDEX(Articles!$1:$1048576,MATCH(E551,Articles!D:D,0),11)</f>
        <v>COMETE</v>
      </c>
      <c r="K551" s="18" t="str">
        <f>INDEX(Articles!$1:$1048576,MATCH(E551,Articles!D:D,0),12)</f>
        <v>ROSE</v>
      </c>
      <c r="L551" s="8" t="str">
        <f>INDEX(Articles!$1:$1048576,MATCH(E551,Articles!D:D,0),13)</f>
        <v>CN</v>
      </c>
      <c r="M551" s="8" t="str">
        <f>INDEX(Articles!$1:$1048576,MATCH(E551,Articles!D:D,0),14)</f>
        <v>F2</v>
      </c>
      <c r="N551" s="8" t="str">
        <f>INDEX(Articles!$1:$1048576,MATCH(E551,Articles!D:D,0),15)</f>
        <v>1.4G</v>
      </c>
      <c r="O551" s="8" t="str">
        <f>INDEX(Articles!$1:$1048576,MATCH(E551,Articles!D:D,0),16)</f>
        <v>1008-F2-69242502</v>
      </c>
      <c r="P551" s="8">
        <f>INDEX(Articles!$1:$1048576,MATCH(E551,Articles!D:D,0),17)*1000</f>
        <v>19.5</v>
      </c>
      <c r="Q551" s="8" t="str">
        <f>INDEX(Articles!$1:$1048576,MATCH(E551,Articles!D:D,0),18)</f>
        <v>2</v>
      </c>
      <c r="R551" s="8">
        <f>INDEX(Articles!$1:$1048576,MATCH(E551,Articles!D:D,0),19)</f>
        <v>8</v>
      </c>
      <c r="S551" s="2" t="str">
        <f>IF(INDEX('Unités CA'!$1:$1048576,MATCH(E551,'Unités CA'!D:D,0),5)=0,"",INDEX('Unités CA'!$1:$1048576,MATCH(E551,'Unités CA'!D:D,0),5))</f>
        <v>0100/CA</v>
      </c>
      <c r="T551" s="2" t="str">
        <f>IF(INDEX('Unités BTE'!$1:$1048576,MATCH(E551,'Unités CA'!D:D,0),5)=0,"",INDEX('Unités BTE'!$1:$1048576,MATCH(E551,'Unités CA'!D:D,0),5))</f>
        <v/>
      </c>
      <c r="U551" s="7">
        <f>IFERROR(INDEX('Prix PRO CA'!$1:$1048576,MATCH(E551,'Prix PRO CA'!D:D,0),10),"")</f>
        <v>183</v>
      </c>
      <c r="V551" s="7" t="str">
        <f>IFERROR(INDEX('Prix PRO CA'!$1:$1048576,MATCH(E551,'Prix PRO BTE'!D:D,0),10),"")</f>
        <v/>
      </c>
      <c r="W551" s="7">
        <f>+IFERROR(INDEX('Prix PRO PCS'!$1:$1048576,MATCH(E551,'Prix PRO PCS'!D:D,0),10),"")</f>
        <v>2.4</v>
      </c>
      <c r="X551" s="148" t="str">
        <f t="shared" si="39"/>
        <v>Oui</v>
      </c>
      <c r="Y551" s="24" t="str">
        <f>IFERROR(INDEX(LigneAchat!$1:$1048576,MATCH(E551,LigneAchat!D:D,0),5),"")</f>
        <v/>
      </c>
      <c r="Z551" s="22">
        <f>INDEX(Articles!$1:$1048576,MATCH(E551,Articles!D:D,0),21)</f>
        <v>987</v>
      </c>
      <c r="AA551" s="22">
        <f t="shared" si="41"/>
        <v>956</v>
      </c>
      <c r="AB551" s="22">
        <f>+INDEX(Articles!$1:$1048576,MATCH(E551,Articles!D:D,0),23)</f>
        <v>31</v>
      </c>
    </row>
    <row r="552" spans="2:28" s="7" customFormat="1" ht="15.75">
      <c r="B552" s="8" t="str">
        <f>INDEX(Articles!$1:$1048576,MATCH(E552,Articles!D:D,0),6)</f>
        <v>1</v>
      </c>
      <c r="C552" s="8" t="str">
        <f>INDEX(Articles!$1:$1048576,MATCH(E552,Articles!D:D,0),7)</f>
        <v/>
      </c>
      <c r="D552" s="28" t="str">
        <f>HYPERLINK(INDEX(Articles!$1:$1048576,MATCH(E552,Articles!D:D,0),24),"Lien")</f>
        <v>Lien</v>
      </c>
      <c r="E552" s="3" t="s">
        <v>3053</v>
      </c>
      <c r="F552" s="18" t="str">
        <f>INDEX(Articles!$1:$1048576,MATCH(E552,Articles!D:D,0),5)</f>
        <v>MONOCOUP Ø30 COMÈTE FILET D'OR</v>
      </c>
      <c r="G552" s="18" t="str">
        <f>INDEX(Articles!$1:$1048576,MATCH(E552,Articles!D:D,0),8)</f>
        <v>MONOCOUP</v>
      </c>
      <c r="H552" s="18" t="str">
        <f>INDEX(Articles!$1:$1048576,MATCH(E552,Articles!D:D,0),9)</f>
        <v>COMETE</v>
      </c>
      <c r="I552" s="8">
        <f>INDEX(Articles!$1:$1048576,MATCH(E552,Articles!D:D,0),10)</f>
        <v>30</v>
      </c>
      <c r="J552" s="18" t="str">
        <f>INDEX(Articles!$1:$1048576,MATCH(E552,Articles!D:D,0),11)</f>
        <v>PLEUREUR</v>
      </c>
      <c r="K552" s="18" t="str">
        <f>INDEX(Articles!$1:$1048576,MATCH(E552,Articles!D:D,0),12)</f>
        <v>KAMURO</v>
      </c>
      <c r="L552" s="8" t="str">
        <f>INDEX(Articles!$1:$1048576,MATCH(E552,Articles!D:D,0),13)</f>
        <v>CN</v>
      </c>
      <c r="M552" s="8" t="str">
        <f>INDEX(Articles!$1:$1048576,MATCH(E552,Articles!D:D,0),14)</f>
        <v>F2</v>
      </c>
      <c r="N552" s="8" t="str">
        <f>INDEX(Articles!$1:$1048576,MATCH(E552,Articles!D:D,0),15)</f>
        <v>1.4G</v>
      </c>
      <c r="O552" s="8" t="str">
        <f>INDEX(Articles!$1:$1048576,MATCH(E552,Articles!D:D,0),16)</f>
        <v>1008-F2-69242502</v>
      </c>
      <c r="P552" s="8">
        <f>INDEX(Articles!$1:$1048576,MATCH(E552,Articles!D:D,0),17)*1000</f>
        <v>19.5</v>
      </c>
      <c r="Q552" s="8" t="str">
        <f>INDEX(Articles!$1:$1048576,MATCH(E552,Articles!D:D,0),18)</f>
        <v>2</v>
      </c>
      <c r="R552" s="8">
        <f>INDEX(Articles!$1:$1048576,MATCH(E552,Articles!D:D,0),19)</f>
        <v>8</v>
      </c>
      <c r="S552" s="2" t="str">
        <f>IF(INDEX('Unités CA'!$1:$1048576,MATCH(E552,'Unités CA'!D:D,0),5)=0,"",INDEX('Unités CA'!$1:$1048576,MATCH(E552,'Unités CA'!D:D,0),5))</f>
        <v>0100/CA</v>
      </c>
      <c r="T552" s="2" t="str">
        <f>IF(INDEX('Unités BTE'!$1:$1048576,MATCH(E552,'Unités CA'!D:D,0),5)=0,"",INDEX('Unités BTE'!$1:$1048576,MATCH(E552,'Unités CA'!D:D,0),5))</f>
        <v/>
      </c>
      <c r="U552" s="7">
        <f>IFERROR(INDEX('Prix PRO CA'!$1:$1048576,MATCH(E552,'Prix PRO CA'!D:D,0),10),"")</f>
        <v>182.56</v>
      </c>
      <c r="V552" s="7" t="str">
        <f>IFERROR(INDEX('Prix PRO CA'!$1:$1048576,MATCH(E552,'Prix PRO BTE'!D:D,0),10),"")</f>
        <v/>
      </c>
      <c r="W552" s="7">
        <f>+IFERROR(INDEX('Prix PRO PCS'!$1:$1048576,MATCH(E552,'Prix PRO PCS'!D:D,0),10),"")</f>
        <v>2.4</v>
      </c>
      <c r="X552" s="148" t="str">
        <f t="shared" si="39"/>
        <v>Oui</v>
      </c>
      <c r="Y552" s="24" t="str">
        <f>IFERROR(INDEX(LigneAchat!$1:$1048576,MATCH(E552,LigneAchat!D:D,0),5),"")</f>
        <v/>
      </c>
      <c r="Z552" s="22">
        <f>INDEX(Articles!$1:$1048576,MATCH(E552,Articles!D:D,0),21)</f>
        <v>1973</v>
      </c>
      <c r="AA552" s="22">
        <f>+Z552-AB552</f>
        <v>1970</v>
      </c>
      <c r="AB552" s="22">
        <f>+INDEX(Articles!$1:$1048576,MATCH(E552,Articles!D:D,0),23)</f>
        <v>3</v>
      </c>
    </row>
    <row r="553" spans="2:28" s="7" customFormat="1" ht="15.75">
      <c r="B553" s="8" t="str">
        <f>INDEX(Articles!$1:$1048576,MATCH(E553,Articles!D:D,0),6)</f>
        <v>1</v>
      </c>
      <c r="C553" s="8" t="str">
        <f>INDEX(Articles!$1:$1048576,MATCH(E553,Articles!D:D,0),7)</f>
        <v/>
      </c>
      <c r="D553" s="28" t="str">
        <f>HYPERLINK(INDEX(Articles!$1:$1048576,MATCH(E553,Articles!D:D,0),24),"Lien")</f>
        <v>Lien</v>
      </c>
      <c r="E553" s="3" t="s">
        <v>3051</v>
      </c>
      <c r="F553" s="18" t="str">
        <f>INDEX(Articles!$1:$1048576,MATCH(E553,Articles!D:D,0),5)</f>
        <v>MONOCOUP Ø30 COMÈTE FRISSON BLANC</v>
      </c>
      <c r="G553" s="18" t="str">
        <f>INDEX(Articles!$1:$1048576,MATCH(E553,Articles!D:D,0),8)</f>
        <v>MONOCOUP</v>
      </c>
      <c r="H553" s="18" t="str">
        <f>INDEX(Articles!$1:$1048576,MATCH(E553,Articles!D:D,0),9)</f>
        <v>COMETE</v>
      </c>
      <c r="I553" s="8">
        <f>INDEX(Articles!$1:$1048576,MATCH(E553,Articles!D:D,0),10)</f>
        <v>30</v>
      </c>
      <c r="J553" s="18" t="str">
        <f>INDEX(Articles!$1:$1048576,MATCH(E553,Articles!D:D,0),11)</f>
        <v>CREPITANT</v>
      </c>
      <c r="K553" s="18" t="str">
        <f>INDEX(Articles!$1:$1048576,MATCH(E553,Articles!D:D,0),12)</f>
        <v>ARGENT</v>
      </c>
      <c r="L553" s="8" t="str">
        <f>INDEX(Articles!$1:$1048576,MATCH(E553,Articles!D:D,0),13)</f>
        <v>CN</v>
      </c>
      <c r="M553" s="8" t="str">
        <f>INDEX(Articles!$1:$1048576,MATCH(E553,Articles!D:D,0),14)</f>
        <v>F2</v>
      </c>
      <c r="N553" s="8" t="str">
        <f>INDEX(Articles!$1:$1048576,MATCH(E553,Articles!D:D,0),15)</f>
        <v>1.4G</v>
      </c>
      <c r="O553" s="8" t="str">
        <f>INDEX(Articles!$1:$1048576,MATCH(E553,Articles!D:D,0),16)</f>
        <v>1008-F2-69242502</v>
      </c>
      <c r="P553" s="8">
        <f>INDEX(Articles!$1:$1048576,MATCH(E553,Articles!D:D,0),17)*1000</f>
        <v>19.5</v>
      </c>
      <c r="Q553" s="8" t="str">
        <f>INDEX(Articles!$1:$1048576,MATCH(E553,Articles!D:D,0),18)</f>
        <v>2</v>
      </c>
      <c r="R553" s="8">
        <f>INDEX(Articles!$1:$1048576,MATCH(E553,Articles!D:D,0),19)</f>
        <v>8</v>
      </c>
      <c r="S553" s="2" t="str">
        <f>IF(INDEX('Unités CA'!$1:$1048576,MATCH(E553,'Unités CA'!D:D,0),5)=0,"",INDEX('Unités CA'!$1:$1048576,MATCH(E553,'Unités CA'!D:D,0),5))</f>
        <v>0100/CA</v>
      </c>
      <c r="T553" s="2" t="str">
        <f>IF(INDEX('Unités BTE'!$1:$1048576,MATCH(E553,'Unités CA'!D:D,0),5)=0,"",INDEX('Unités BTE'!$1:$1048576,MATCH(E553,'Unités CA'!D:D,0),5))</f>
        <v/>
      </c>
      <c r="U553" s="7">
        <f>IFERROR(INDEX('Prix PRO CA'!$1:$1048576,MATCH(E553,'Prix PRO CA'!D:D,0),10),"")</f>
        <v>182.56</v>
      </c>
      <c r="V553" s="7" t="str">
        <f>IFERROR(INDEX('Prix PRO CA'!$1:$1048576,MATCH(E553,'Prix PRO BTE'!D:D,0),10),"")</f>
        <v/>
      </c>
      <c r="W553" s="7">
        <f>+IFERROR(INDEX('Prix PRO PCS'!$1:$1048576,MATCH(E553,'Prix PRO PCS'!D:D,0),10),"")</f>
        <v>2.4</v>
      </c>
      <c r="X553" s="148" t="str">
        <f t="shared" si="39"/>
        <v>Oui</v>
      </c>
      <c r="Y553" s="24" t="str">
        <f>IFERROR(INDEX(LigneAchat!$1:$1048576,MATCH(E553,LigneAchat!D:D,0),5),"")</f>
        <v/>
      </c>
      <c r="Z553" s="22">
        <f>INDEX(Articles!$1:$1048576,MATCH(E553,Articles!D:D,0),21)</f>
        <v>1612</v>
      </c>
      <c r="AA553" s="22">
        <f t="shared" si="41"/>
        <v>1534</v>
      </c>
      <c r="AB553" s="22">
        <f>+INDEX(Articles!$1:$1048576,MATCH(E553,Articles!D:D,0),23)</f>
        <v>78</v>
      </c>
    </row>
    <row r="554" spans="2:28" s="7" customFormat="1" ht="15.75">
      <c r="B554" s="8" t="str">
        <f>INDEX(Articles!$1:$1048576,MATCH(E554,Articles!D:D,0),6)</f>
        <v>1</v>
      </c>
      <c r="C554" s="8" t="str">
        <f>INDEX(Articles!$1:$1048576,MATCH(E554,Articles!D:D,0),7)</f>
        <v>2020</v>
      </c>
      <c r="D554" s="28" t="str">
        <f>HYPERLINK(INDEX(Articles!$1:$1048576,MATCH(E554,Articles!D:D,0),24),"Lien")</f>
        <v>Lien</v>
      </c>
      <c r="E554" s="3" t="s">
        <v>3688</v>
      </c>
      <c r="F554" s="18" t="str">
        <f>INDEX(Articles!$1:$1048576,MATCH(E554,Articles!D:D,0),5)</f>
        <v>MONOCOUP Ø30 COMÈTE MOSAÏQUE ARGENT</v>
      </c>
      <c r="G554" s="18" t="str">
        <f>INDEX(Articles!$1:$1048576,MATCH(E554,Articles!D:D,0),8)</f>
        <v>MONOCOUP</v>
      </c>
      <c r="H554" s="18" t="str">
        <f>INDEX(Articles!$1:$1048576,MATCH(E554,Articles!D:D,0),9)</f>
        <v>COMETE</v>
      </c>
      <c r="I554" s="8">
        <f>INDEX(Articles!$1:$1048576,MATCH(E554,Articles!D:D,0),10)</f>
        <v>30</v>
      </c>
      <c r="J554" s="18" t="str">
        <f>INDEX(Articles!$1:$1048576,MATCH(E554,Articles!D:D,0),11)</f>
        <v>MOSAIQUE</v>
      </c>
      <c r="K554" s="18" t="str">
        <f>INDEX(Articles!$1:$1048576,MATCH(E554,Articles!D:D,0),12)</f>
        <v>ARGENT</v>
      </c>
      <c r="L554" s="8" t="str">
        <f>INDEX(Articles!$1:$1048576,MATCH(E554,Articles!D:D,0),13)</f>
        <v>CN</v>
      </c>
      <c r="M554" s="8" t="str">
        <f>INDEX(Articles!$1:$1048576,MATCH(E554,Articles!D:D,0),14)</f>
        <v>F3</v>
      </c>
      <c r="N554" s="8" t="str">
        <f>INDEX(Articles!$1:$1048576,MATCH(E554,Articles!D:D,0),15)</f>
        <v>1.4G</v>
      </c>
      <c r="O554" s="8" t="str">
        <f>INDEX(Articles!$1:$1048576,MATCH(E554,Articles!D:D,0),16)</f>
        <v>1008-F3-69242600</v>
      </c>
      <c r="P554" s="8">
        <f>INDEX(Articles!$1:$1048576,MATCH(E554,Articles!D:D,0),17)*1000</f>
        <v>29</v>
      </c>
      <c r="Q554" s="8" t="str">
        <f>INDEX(Articles!$1:$1048576,MATCH(E554,Articles!D:D,0),18)</f>
        <v>2</v>
      </c>
      <c r="R554" s="8">
        <f>INDEX(Articles!$1:$1048576,MATCH(E554,Articles!D:D,0),19)</f>
        <v>25</v>
      </c>
      <c r="S554" s="2" t="str">
        <f>IF(INDEX('Unités CA'!$1:$1048576,MATCH(E554,'Unités CA'!D:D,0),5)=0,"",INDEX('Unités CA'!$1:$1048576,MATCH(E554,'Unités CA'!D:D,0),5))</f>
        <v>0100/CA</v>
      </c>
      <c r="T554" s="2" t="str">
        <f>IF(INDEX('Unités BTE'!$1:$1048576,MATCH(E554,'Unités CA'!D:D,0),5)=0,"",INDEX('Unités BTE'!$1:$1048576,MATCH(E554,'Unités CA'!D:D,0),5))</f>
        <v/>
      </c>
      <c r="U554" s="7">
        <f>IFERROR(INDEX('Prix PRO CA'!$1:$1048576,MATCH(E554,'Prix PRO CA'!D:D,0),10),"")</f>
        <v>183</v>
      </c>
      <c r="V554" s="7" t="str">
        <f>IFERROR(INDEX('Prix PRO CA'!$1:$1048576,MATCH(E554,'Prix PRO BTE'!D:D,0),10),"")</f>
        <v/>
      </c>
      <c r="W554" s="7">
        <f>+IFERROR(INDEX('Prix PRO PCS'!$1:$1048576,MATCH(E554,'Prix PRO PCS'!D:D,0),10),"")</f>
        <v>2.4</v>
      </c>
      <c r="X554" s="148" t="str">
        <f t="shared" si="39"/>
        <v>Oui</v>
      </c>
      <c r="Y554" s="24" t="str">
        <f>IFERROR(INDEX(LigneAchat!$1:$1048576,MATCH(E554,LigneAchat!D:D,0),5),"")</f>
        <v/>
      </c>
      <c r="Z554" s="22">
        <f>INDEX(Articles!$1:$1048576,MATCH(E554,Articles!D:D,0),21)</f>
        <v>1001</v>
      </c>
      <c r="AA554" s="22">
        <f t="shared" ref="AA554:AA561" si="43">+Z554-AB554</f>
        <v>907</v>
      </c>
      <c r="AB554" s="22">
        <f>+INDEX(Articles!$1:$1048576,MATCH(E554,Articles!D:D,0),23)</f>
        <v>94</v>
      </c>
    </row>
    <row r="555" spans="2:28" s="7" customFormat="1" ht="15.75">
      <c r="B555" s="8" t="str">
        <f>INDEX(Articles!$1:$1048576,MATCH(E555,Articles!D:D,0),6)</f>
        <v>1</v>
      </c>
      <c r="C555" s="8" t="str">
        <f>INDEX(Articles!$1:$1048576,MATCH(E555,Articles!D:D,0),7)</f>
        <v/>
      </c>
      <c r="D555" s="28" t="str">
        <f>HYPERLINK(INDEX(Articles!$1:$1048576,MATCH(E555,Articles!D:D,0),24),"Lien")</f>
        <v>Lien</v>
      </c>
      <c r="E555" s="3" t="s">
        <v>3058</v>
      </c>
      <c r="F555" s="18" t="str">
        <f>INDEX(Articles!$1:$1048576,MATCH(E555,Articles!D:D,0),5)</f>
        <v>MONOCOUP Ø30 PAF BLEU</v>
      </c>
      <c r="G555" s="18" t="str">
        <f>INDEX(Articles!$1:$1048576,MATCH(E555,Articles!D:D,0),8)</f>
        <v>MONOCOUP</v>
      </c>
      <c r="H555" s="18" t="str">
        <f>INDEX(Articles!$1:$1048576,MATCH(E555,Articles!D:D,0),9)</f>
        <v>POT A FEU</v>
      </c>
      <c r="I555" s="8">
        <f>INDEX(Articles!$1:$1048576,MATCH(E555,Articles!D:D,0),10)</f>
        <v>30</v>
      </c>
      <c r="J555" s="18" t="str">
        <f>INDEX(Articles!$1:$1048576,MATCH(E555,Articles!D:D,0),11)</f>
        <v>POT A FEU</v>
      </c>
      <c r="K555" s="18" t="str">
        <f>INDEX(Articles!$1:$1048576,MATCH(E555,Articles!D:D,0),12)</f>
        <v>BLEU</v>
      </c>
      <c r="L555" s="8" t="str">
        <f>INDEX(Articles!$1:$1048576,MATCH(E555,Articles!D:D,0),13)</f>
        <v>CN</v>
      </c>
      <c r="M555" s="8" t="str">
        <f>INDEX(Articles!$1:$1048576,MATCH(E555,Articles!D:D,0),14)</f>
        <v>F2</v>
      </c>
      <c r="N555" s="8" t="str">
        <f>INDEX(Articles!$1:$1048576,MATCH(E555,Articles!D:D,0),15)</f>
        <v>1.4G</v>
      </c>
      <c r="O555" s="8" t="str">
        <f>INDEX(Articles!$1:$1048576,MATCH(E555,Articles!D:D,0),16)</f>
        <v>1008-F2-69242499</v>
      </c>
      <c r="P555" s="8">
        <f>INDEX(Articles!$1:$1048576,MATCH(E555,Articles!D:D,0),17)*1000</f>
        <v>18</v>
      </c>
      <c r="Q555" s="8" t="str">
        <f>INDEX(Articles!$1:$1048576,MATCH(E555,Articles!D:D,0),18)</f>
        <v>2</v>
      </c>
      <c r="R555" s="8">
        <f>INDEX(Articles!$1:$1048576,MATCH(E555,Articles!D:D,0),19)</f>
        <v>8</v>
      </c>
      <c r="S555" s="2" t="str">
        <f>IF(INDEX('Unités CA'!$1:$1048576,MATCH(E555,'Unités CA'!D:D,0),5)=0,"",INDEX('Unités CA'!$1:$1048576,MATCH(E555,'Unités CA'!D:D,0),5))</f>
        <v>0100/CA</v>
      </c>
      <c r="T555" s="2" t="str">
        <f>IF(INDEX('Unités BTE'!$1:$1048576,MATCH(E555,'Unités CA'!D:D,0),5)=0,"",INDEX('Unités BTE'!$1:$1048576,MATCH(E555,'Unités CA'!D:D,0),5))</f>
        <v/>
      </c>
      <c r="U555" s="7">
        <f>IFERROR(INDEX('Prix PRO CA'!$1:$1048576,MATCH(E555,'Prix PRO CA'!D:D,0),10),"")</f>
        <v>200.82</v>
      </c>
      <c r="V555" s="7" t="str">
        <f>IFERROR(INDEX('Prix PRO CA'!$1:$1048576,MATCH(E555,'Prix PRO BTE'!D:D,0),10),"")</f>
        <v/>
      </c>
      <c r="W555" s="7">
        <f>+IFERROR(INDEX('Prix PRO PCS'!$1:$1048576,MATCH(E555,'Prix PRO PCS'!D:D,0),10),"")</f>
        <v>2.65</v>
      </c>
      <c r="X555" s="148" t="str">
        <f t="shared" si="39"/>
        <v>Oui</v>
      </c>
      <c r="Y555" s="24" t="str">
        <f>IFERROR(INDEX(LigneAchat!$1:$1048576,MATCH(E555,LigneAchat!D:D,0),5),"")</f>
        <v/>
      </c>
      <c r="Z555" s="22">
        <f>INDEX(Articles!$1:$1048576,MATCH(E555,Articles!D:D,0),21)</f>
        <v>1639</v>
      </c>
      <c r="AA555" s="22">
        <f t="shared" si="43"/>
        <v>1636</v>
      </c>
      <c r="AB555" s="22">
        <f>+INDEX(Articles!$1:$1048576,MATCH(E555,Articles!D:D,0),23)</f>
        <v>3</v>
      </c>
    </row>
    <row r="556" spans="2:28" s="7" customFormat="1" ht="15.75">
      <c r="B556" s="8" t="str">
        <f>INDEX(Articles!$1:$1048576,MATCH(E556,Articles!D:D,0),6)</f>
        <v>1</v>
      </c>
      <c r="C556" s="8" t="str">
        <f>INDEX(Articles!$1:$1048576,MATCH(E556,Articles!D:D,0),7)</f>
        <v>2020</v>
      </c>
      <c r="D556" s="28" t="str">
        <f>HYPERLINK(INDEX(Articles!$1:$1048576,MATCH(E556,Articles!D:D,0),24),"Lien")</f>
        <v>Lien</v>
      </c>
      <c r="E556" s="3" t="s">
        <v>3694</v>
      </c>
      <c r="F556" s="18" t="str">
        <f>INDEX(Articles!$1:$1048576,MATCH(E556,Articles!D:D,0),5)</f>
        <v>MONOCOUP Ø30 PAF VERT</v>
      </c>
      <c r="G556" s="18" t="str">
        <f>INDEX(Articles!$1:$1048576,MATCH(E556,Articles!D:D,0),8)</f>
        <v>MONOCOUP</v>
      </c>
      <c r="H556" s="18" t="str">
        <f>INDEX(Articles!$1:$1048576,MATCH(E556,Articles!D:D,0),9)</f>
        <v>POT A FEU</v>
      </c>
      <c r="I556" s="8">
        <f>INDEX(Articles!$1:$1048576,MATCH(E556,Articles!D:D,0),10)</f>
        <v>30</v>
      </c>
      <c r="J556" s="18" t="str">
        <f>INDEX(Articles!$1:$1048576,MATCH(E556,Articles!D:D,0),11)</f>
        <v>POT A FEU</v>
      </c>
      <c r="K556" s="18" t="str">
        <f>INDEX(Articles!$1:$1048576,MATCH(E556,Articles!D:D,0),12)</f>
        <v>VERT</v>
      </c>
      <c r="L556" s="8" t="str">
        <f>INDEX(Articles!$1:$1048576,MATCH(E556,Articles!D:D,0),13)</f>
        <v>CN</v>
      </c>
      <c r="M556" s="8" t="str">
        <f>INDEX(Articles!$1:$1048576,MATCH(E556,Articles!D:D,0),14)</f>
        <v>F2</v>
      </c>
      <c r="N556" s="8" t="str">
        <f>INDEX(Articles!$1:$1048576,MATCH(E556,Articles!D:D,0),15)</f>
        <v>1.4G</v>
      </c>
      <c r="O556" s="8" t="str">
        <f>INDEX(Articles!$1:$1048576,MATCH(E556,Articles!D:D,0),16)</f>
        <v>1008-F2-69242499</v>
      </c>
      <c r="P556" s="8">
        <f>INDEX(Articles!$1:$1048576,MATCH(E556,Articles!D:D,0),17)*1000</f>
        <v>18</v>
      </c>
      <c r="Q556" s="8" t="str">
        <f>INDEX(Articles!$1:$1048576,MATCH(E556,Articles!D:D,0),18)</f>
        <v>2</v>
      </c>
      <c r="R556" s="8">
        <f>INDEX(Articles!$1:$1048576,MATCH(E556,Articles!D:D,0),19)</f>
        <v>8</v>
      </c>
      <c r="S556" s="2" t="str">
        <f>IF(INDEX('Unités CA'!$1:$1048576,MATCH(E556,'Unités CA'!D:D,0),5)=0,"",INDEX('Unités CA'!$1:$1048576,MATCH(E556,'Unités CA'!D:D,0),5))</f>
        <v>0100/CA</v>
      </c>
      <c r="T556" s="2" t="str">
        <f>IF(INDEX('Unités BTE'!$1:$1048576,MATCH(E556,'Unités CA'!D:D,0),5)=0,"",INDEX('Unités BTE'!$1:$1048576,MATCH(E556,'Unités CA'!D:D,0),5))</f>
        <v/>
      </c>
      <c r="U556" s="7">
        <f>IFERROR(INDEX('Prix PRO CA'!$1:$1048576,MATCH(E556,'Prix PRO CA'!D:D,0),10),"")</f>
        <v>201</v>
      </c>
      <c r="V556" s="7" t="str">
        <f>IFERROR(INDEX('Prix PRO CA'!$1:$1048576,MATCH(E556,'Prix PRO BTE'!D:D,0),10),"")</f>
        <v/>
      </c>
      <c r="W556" s="7">
        <f>+IFERROR(INDEX('Prix PRO PCS'!$1:$1048576,MATCH(E556,'Prix PRO PCS'!D:D,0),10),"")</f>
        <v>2.65</v>
      </c>
      <c r="X556" s="148" t="str">
        <f t="shared" si="39"/>
        <v>Oui</v>
      </c>
      <c r="Y556" s="24" t="str">
        <f>IFERROR(INDEX(LigneAchat!$1:$1048576,MATCH(E556,LigneAchat!D:D,0),5),"")</f>
        <v/>
      </c>
      <c r="Z556" s="22">
        <f>INDEX(Articles!$1:$1048576,MATCH(E556,Articles!D:D,0),21)</f>
        <v>1000</v>
      </c>
      <c r="AA556" s="22">
        <f t="shared" si="43"/>
        <v>997</v>
      </c>
      <c r="AB556" s="22">
        <f>+INDEX(Articles!$1:$1048576,MATCH(E556,Articles!D:D,0),23)</f>
        <v>3</v>
      </c>
    </row>
    <row r="557" spans="2:28" s="7" customFormat="1" ht="15.75">
      <c r="B557" s="8" t="str">
        <f>INDEX(Articles!$1:$1048576,MATCH(E557,Articles!D:D,0),6)</f>
        <v>1</v>
      </c>
      <c r="C557" s="8" t="str">
        <f>INDEX(Articles!$1:$1048576,MATCH(E557,Articles!D:D,0),7)</f>
        <v/>
      </c>
      <c r="D557" s="28" t="str">
        <f>HYPERLINK(INDEX(Articles!$1:$1048576,MATCH(E557,Articles!D:D,0),24),"Lien")</f>
        <v>Lien</v>
      </c>
      <c r="E557" s="3" t="s">
        <v>3060</v>
      </c>
      <c r="F557" s="18" t="str">
        <f>INDEX(Articles!$1:$1048576,MATCH(E557,Articles!D:D,0),5)</f>
        <v>MONOCOUP Ø30 PAF ROUGE</v>
      </c>
      <c r="G557" s="18" t="str">
        <f>INDEX(Articles!$1:$1048576,MATCH(E557,Articles!D:D,0),8)</f>
        <v>MONOCOUP</v>
      </c>
      <c r="H557" s="18" t="str">
        <f>INDEX(Articles!$1:$1048576,MATCH(E557,Articles!D:D,0),9)</f>
        <v>POT A FEU</v>
      </c>
      <c r="I557" s="8">
        <f>INDEX(Articles!$1:$1048576,MATCH(E557,Articles!D:D,0),10)</f>
        <v>30</v>
      </c>
      <c r="J557" s="18" t="str">
        <f>INDEX(Articles!$1:$1048576,MATCH(E557,Articles!D:D,0),11)</f>
        <v>POT A FEU</v>
      </c>
      <c r="K557" s="18" t="str">
        <f>INDEX(Articles!$1:$1048576,MATCH(E557,Articles!D:D,0),12)</f>
        <v>ROUGE</v>
      </c>
      <c r="L557" s="8" t="str">
        <f>INDEX(Articles!$1:$1048576,MATCH(E557,Articles!D:D,0),13)</f>
        <v>CN</v>
      </c>
      <c r="M557" s="8" t="str">
        <f>INDEX(Articles!$1:$1048576,MATCH(E557,Articles!D:D,0),14)</f>
        <v>F2</v>
      </c>
      <c r="N557" s="8" t="str">
        <f>INDEX(Articles!$1:$1048576,MATCH(E557,Articles!D:D,0),15)</f>
        <v>1.4G</v>
      </c>
      <c r="O557" s="8" t="str">
        <f>INDEX(Articles!$1:$1048576,MATCH(E557,Articles!D:D,0),16)</f>
        <v>1008-F2-69242499</v>
      </c>
      <c r="P557" s="8">
        <f>INDEX(Articles!$1:$1048576,MATCH(E557,Articles!D:D,0),17)*1000</f>
        <v>18</v>
      </c>
      <c r="Q557" s="8" t="str">
        <f>INDEX(Articles!$1:$1048576,MATCH(E557,Articles!D:D,0),18)</f>
        <v>2</v>
      </c>
      <c r="R557" s="8">
        <f>INDEX(Articles!$1:$1048576,MATCH(E557,Articles!D:D,0),19)</f>
        <v>8</v>
      </c>
      <c r="S557" s="2" t="str">
        <f>IF(INDEX('Unités CA'!$1:$1048576,MATCH(E557,'Unités CA'!D:D,0),5)=0,"",INDEX('Unités CA'!$1:$1048576,MATCH(E557,'Unités CA'!D:D,0),5))</f>
        <v>0100/CA</v>
      </c>
      <c r="T557" s="2" t="str">
        <f>IF(INDEX('Unités BTE'!$1:$1048576,MATCH(E557,'Unités CA'!D:D,0),5)=0,"",INDEX('Unités BTE'!$1:$1048576,MATCH(E557,'Unités CA'!D:D,0),5))</f>
        <v/>
      </c>
      <c r="U557" s="7">
        <f>IFERROR(INDEX('Prix PRO CA'!$1:$1048576,MATCH(E557,'Prix PRO CA'!D:D,0),10),"")</f>
        <v>200.82</v>
      </c>
      <c r="V557" s="7" t="str">
        <f>IFERROR(INDEX('Prix PRO CA'!$1:$1048576,MATCH(E557,'Prix PRO BTE'!D:D,0),10),"")</f>
        <v/>
      </c>
      <c r="W557" s="7">
        <f>+IFERROR(INDEX('Prix PRO PCS'!$1:$1048576,MATCH(E557,'Prix PRO PCS'!D:D,0),10),"")</f>
        <v>2.65</v>
      </c>
      <c r="X557" s="148" t="str">
        <f t="shared" si="39"/>
        <v>Oui</v>
      </c>
      <c r="Y557" s="24" t="str">
        <f>IFERROR(INDEX(LigneAchat!$1:$1048576,MATCH(E557,LigneAchat!D:D,0),5),"")</f>
        <v/>
      </c>
      <c r="Z557" s="22">
        <f>INDEX(Articles!$1:$1048576,MATCH(E557,Articles!D:D,0),21)</f>
        <v>1062</v>
      </c>
      <c r="AA557" s="22">
        <f t="shared" si="43"/>
        <v>1059</v>
      </c>
      <c r="AB557" s="22">
        <f>+INDEX(Articles!$1:$1048576,MATCH(E557,Articles!D:D,0),23)</f>
        <v>3</v>
      </c>
    </row>
    <row r="558" spans="2:28" s="7" customFormat="1" ht="15.75">
      <c r="B558" s="8" t="str">
        <f>INDEX(Articles!$1:$1048576,MATCH(E558,Articles!D:D,0),6)</f>
        <v>1</v>
      </c>
      <c r="C558" s="8" t="str">
        <f>INDEX(Articles!$1:$1048576,MATCH(E558,Articles!D:D,0),7)</f>
        <v/>
      </c>
      <c r="D558" s="28" t="str">
        <f>HYPERLINK(INDEX(Articles!$1:$1048576,MATCH(E558,Articles!D:D,0),24),"Lien")</f>
        <v>Lien</v>
      </c>
      <c r="E558" s="3" t="s">
        <v>3062</v>
      </c>
      <c r="F558" s="18" t="str">
        <f>INDEX(Articles!$1:$1048576,MATCH(E558,Articles!D:D,0),5)</f>
        <v>MONOCOUP Ø30 PAF BLANC</v>
      </c>
      <c r="G558" s="18" t="str">
        <f>INDEX(Articles!$1:$1048576,MATCH(E558,Articles!D:D,0),8)</f>
        <v>MONOCOUP</v>
      </c>
      <c r="H558" s="18" t="str">
        <f>INDEX(Articles!$1:$1048576,MATCH(E558,Articles!D:D,0),9)</f>
        <v>POT A FEU</v>
      </c>
      <c r="I558" s="8">
        <f>INDEX(Articles!$1:$1048576,MATCH(E558,Articles!D:D,0),10)</f>
        <v>30</v>
      </c>
      <c r="J558" s="18" t="str">
        <f>INDEX(Articles!$1:$1048576,MATCH(E558,Articles!D:D,0),11)</f>
        <v>POT A FEU</v>
      </c>
      <c r="K558" s="18" t="str">
        <f>INDEX(Articles!$1:$1048576,MATCH(E558,Articles!D:D,0),12)</f>
        <v>BLANC</v>
      </c>
      <c r="L558" s="8" t="str">
        <f>INDEX(Articles!$1:$1048576,MATCH(E558,Articles!D:D,0),13)</f>
        <v>CN</v>
      </c>
      <c r="M558" s="8" t="str">
        <f>INDEX(Articles!$1:$1048576,MATCH(E558,Articles!D:D,0),14)</f>
        <v>F2</v>
      </c>
      <c r="N558" s="8" t="str">
        <f>INDEX(Articles!$1:$1048576,MATCH(E558,Articles!D:D,0),15)</f>
        <v>1.4G</v>
      </c>
      <c r="O558" s="8" t="str">
        <f>INDEX(Articles!$1:$1048576,MATCH(E558,Articles!D:D,0),16)</f>
        <v>1008-F2-69242499</v>
      </c>
      <c r="P558" s="8">
        <f>INDEX(Articles!$1:$1048576,MATCH(E558,Articles!D:D,0),17)*1000</f>
        <v>18</v>
      </c>
      <c r="Q558" s="8" t="str">
        <f>INDEX(Articles!$1:$1048576,MATCH(E558,Articles!D:D,0),18)</f>
        <v>2</v>
      </c>
      <c r="R558" s="8">
        <f>INDEX(Articles!$1:$1048576,MATCH(E558,Articles!D:D,0),19)</f>
        <v>8</v>
      </c>
      <c r="S558" s="2" t="str">
        <f>IF(INDEX('Unités CA'!$1:$1048576,MATCH(E558,'Unités CA'!D:D,0),5)=0,"",INDEX('Unités CA'!$1:$1048576,MATCH(E558,'Unités CA'!D:D,0),5))</f>
        <v>0100/CA</v>
      </c>
      <c r="T558" s="2" t="str">
        <f>IF(INDEX('Unités BTE'!$1:$1048576,MATCH(E558,'Unités CA'!D:D,0),5)=0,"",INDEX('Unités BTE'!$1:$1048576,MATCH(E558,'Unités CA'!D:D,0),5))</f>
        <v/>
      </c>
      <c r="U558" s="7">
        <f>IFERROR(INDEX('Prix PRO CA'!$1:$1048576,MATCH(E558,'Prix PRO CA'!D:D,0),10),"")</f>
        <v>200.82</v>
      </c>
      <c r="V558" s="7" t="str">
        <f>IFERROR(INDEX('Prix PRO CA'!$1:$1048576,MATCH(E558,'Prix PRO BTE'!D:D,0),10),"")</f>
        <v/>
      </c>
      <c r="W558" s="7">
        <f>+IFERROR(INDEX('Prix PRO PCS'!$1:$1048576,MATCH(E558,'Prix PRO PCS'!D:D,0),10),"")</f>
        <v>2.65</v>
      </c>
      <c r="X558" s="148" t="str">
        <f t="shared" si="39"/>
        <v>Oui</v>
      </c>
      <c r="Y558" s="24" t="str">
        <f>IFERROR(INDEX(LigneAchat!$1:$1048576,MATCH(E558,LigneAchat!D:D,0),5),"")</f>
        <v/>
      </c>
      <c r="Z558" s="22">
        <f>INDEX(Articles!$1:$1048576,MATCH(E558,Articles!D:D,0),21)</f>
        <v>1333</v>
      </c>
      <c r="AA558" s="22">
        <f t="shared" si="43"/>
        <v>1290</v>
      </c>
      <c r="AB558" s="22">
        <f>+INDEX(Articles!$1:$1048576,MATCH(E558,Articles!D:D,0),23)</f>
        <v>43</v>
      </c>
    </row>
    <row r="559" spans="2:28" s="7" customFormat="1" ht="15.75">
      <c r="B559" s="8" t="str">
        <f>INDEX(Articles!$1:$1048576,MATCH(E559,Articles!D:D,0),6)</f>
        <v>1</v>
      </c>
      <c r="C559" s="8" t="str">
        <f>INDEX(Articles!$1:$1048576,MATCH(E559,Articles!D:D,0),7)</f>
        <v/>
      </c>
      <c r="D559" s="28" t="str">
        <f>HYPERLINK(INDEX(Articles!$1:$1048576,MATCH(E559,Articles!D:D,0),24),"Lien")</f>
        <v>Lien</v>
      </c>
      <c r="E559" s="3" t="s">
        <v>3064</v>
      </c>
      <c r="F559" s="18" t="str">
        <f>INDEX(Articles!$1:$1048576,MATCH(E559,Articles!D:D,0),5)</f>
        <v>MONOCOUP Ø30 PAF VIOLET</v>
      </c>
      <c r="G559" s="18" t="str">
        <f>INDEX(Articles!$1:$1048576,MATCH(E559,Articles!D:D,0),8)</f>
        <v>MONOCOUP</v>
      </c>
      <c r="H559" s="18" t="str">
        <f>INDEX(Articles!$1:$1048576,MATCH(E559,Articles!D:D,0),9)</f>
        <v>POT A FEU</v>
      </c>
      <c r="I559" s="8">
        <f>INDEX(Articles!$1:$1048576,MATCH(E559,Articles!D:D,0),10)</f>
        <v>30</v>
      </c>
      <c r="J559" s="18" t="str">
        <f>INDEX(Articles!$1:$1048576,MATCH(E559,Articles!D:D,0),11)</f>
        <v>POT A FEU</v>
      </c>
      <c r="K559" s="18" t="str">
        <f>INDEX(Articles!$1:$1048576,MATCH(E559,Articles!D:D,0),12)</f>
        <v>VIOLET</v>
      </c>
      <c r="L559" s="8" t="str">
        <f>INDEX(Articles!$1:$1048576,MATCH(E559,Articles!D:D,0),13)</f>
        <v>CN</v>
      </c>
      <c r="M559" s="8" t="str">
        <f>INDEX(Articles!$1:$1048576,MATCH(E559,Articles!D:D,0),14)</f>
        <v>F2</v>
      </c>
      <c r="N559" s="8" t="str">
        <f>INDEX(Articles!$1:$1048576,MATCH(E559,Articles!D:D,0),15)</f>
        <v>1.4G</v>
      </c>
      <c r="O559" s="8" t="str">
        <f>INDEX(Articles!$1:$1048576,MATCH(E559,Articles!D:D,0),16)</f>
        <v>1008-F2-69242499</v>
      </c>
      <c r="P559" s="8">
        <f>INDEX(Articles!$1:$1048576,MATCH(E559,Articles!D:D,0),17)*1000</f>
        <v>18</v>
      </c>
      <c r="Q559" s="8" t="str">
        <f>INDEX(Articles!$1:$1048576,MATCH(E559,Articles!D:D,0),18)</f>
        <v>2</v>
      </c>
      <c r="R559" s="8">
        <f>INDEX(Articles!$1:$1048576,MATCH(E559,Articles!D:D,0),19)</f>
        <v>8</v>
      </c>
      <c r="S559" s="2" t="str">
        <f>IF(INDEX('Unités CA'!$1:$1048576,MATCH(E559,'Unités CA'!D:D,0),5)=0,"",INDEX('Unités CA'!$1:$1048576,MATCH(E559,'Unités CA'!D:D,0),5))</f>
        <v>0100/CA</v>
      </c>
      <c r="T559" s="2" t="str">
        <f>IF(INDEX('Unités BTE'!$1:$1048576,MATCH(E559,'Unités CA'!D:D,0),5)=0,"",INDEX('Unités BTE'!$1:$1048576,MATCH(E559,'Unités CA'!D:D,0),5))</f>
        <v/>
      </c>
      <c r="U559" s="7">
        <f>IFERROR(INDEX('Prix PRO CA'!$1:$1048576,MATCH(E559,'Prix PRO CA'!D:D,0),10),"")</f>
        <v>200.82</v>
      </c>
      <c r="V559" s="7" t="str">
        <f>IFERROR(INDEX('Prix PRO CA'!$1:$1048576,MATCH(E559,'Prix PRO BTE'!D:D,0),10),"")</f>
        <v/>
      </c>
      <c r="W559" s="7">
        <f>+IFERROR(INDEX('Prix PRO PCS'!$1:$1048576,MATCH(E559,'Prix PRO PCS'!D:D,0),10),"")</f>
        <v>2.65</v>
      </c>
      <c r="X559" s="148" t="str">
        <f t="shared" si="39"/>
        <v>Oui</v>
      </c>
      <c r="Y559" s="24" t="str">
        <f>IFERROR(INDEX(LigneAchat!$1:$1048576,MATCH(E559,LigneAchat!D:D,0),5),"")</f>
        <v/>
      </c>
      <c r="Z559" s="22">
        <f>INDEX(Articles!$1:$1048576,MATCH(E559,Articles!D:D,0),21)</f>
        <v>1132</v>
      </c>
      <c r="AA559" s="22">
        <f t="shared" si="43"/>
        <v>1095</v>
      </c>
      <c r="AB559" s="22">
        <f>+INDEX(Articles!$1:$1048576,MATCH(E559,Articles!D:D,0),23)</f>
        <v>37</v>
      </c>
    </row>
    <row r="560" spans="2:28" s="7" customFormat="1" ht="15.75">
      <c r="B560" s="8" t="str">
        <f>INDEX(Articles!$1:$1048576,MATCH(E560,Articles!D:D,0),6)</f>
        <v>1</v>
      </c>
      <c r="C560" s="8" t="str">
        <f>INDEX(Articles!$1:$1048576,MATCH(E560,Articles!D:D,0),7)</f>
        <v/>
      </c>
      <c r="D560" s="28" t="str">
        <f>HYPERLINK(INDEX(Articles!$1:$1048576,MATCH(E560,Articles!D:D,0),24),"Lien")</f>
        <v>Lien</v>
      </c>
      <c r="E560" s="3" t="s">
        <v>3068</v>
      </c>
      <c r="F560" s="18" t="str">
        <f>INDEX(Articles!$1:$1048576,MATCH(E560,Articles!D:D,0),5)</f>
        <v>MONOCOUP Ø30 PAF ROSE</v>
      </c>
      <c r="G560" s="18" t="str">
        <f>INDEX(Articles!$1:$1048576,MATCH(E560,Articles!D:D,0),8)</f>
        <v>MONOCOUP</v>
      </c>
      <c r="H560" s="18" t="str">
        <f>INDEX(Articles!$1:$1048576,MATCH(E560,Articles!D:D,0),9)</f>
        <v>POT A FEU</v>
      </c>
      <c r="I560" s="8">
        <f>INDEX(Articles!$1:$1048576,MATCH(E560,Articles!D:D,0),10)</f>
        <v>30</v>
      </c>
      <c r="J560" s="18" t="str">
        <f>INDEX(Articles!$1:$1048576,MATCH(E560,Articles!D:D,0),11)</f>
        <v>POT A FEU</v>
      </c>
      <c r="K560" s="18" t="str">
        <f>INDEX(Articles!$1:$1048576,MATCH(E560,Articles!D:D,0),12)</f>
        <v>ROSE</v>
      </c>
      <c r="L560" s="8" t="str">
        <f>INDEX(Articles!$1:$1048576,MATCH(E560,Articles!D:D,0),13)</f>
        <v>CN</v>
      </c>
      <c r="M560" s="8" t="str">
        <f>INDEX(Articles!$1:$1048576,MATCH(E560,Articles!D:D,0),14)</f>
        <v>F2</v>
      </c>
      <c r="N560" s="8" t="str">
        <f>INDEX(Articles!$1:$1048576,MATCH(E560,Articles!D:D,0),15)</f>
        <v>1.4G</v>
      </c>
      <c r="O560" s="8" t="str">
        <f>INDEX(Articles!$1:$1048576,MATCH(E560,Articles!D:D,0),16)</f>
        <v>1008-F2-69242499</v>
      </c>
      <c r="P560" s="8">
        <f>INDEX(Articles!$1:$1048576,MATCH(E560,Articles!D:D,0),17)*1000</f>
        <v>18</v>
      </c>
      <c r="Q560" s="8" t="str">
        <f>INDEX(Articles!$1:$1048576,MATCH(E560,Articles!D:D,0),18)</f>
        <v>2</v>
      </c>
      <c r="R560" s="8">
        <f>INDEX(Articles!$1:$1048576,MATCH(E560,Articles!D:D,0),19)</f>
        <v>8</v>
      </c>
      <c r="S560" s="2" t="str">
        <f>IF(INDEX('Unités CA'!$1:$1048576,MATCH(E560,'Unités CA'!D:D,0),5)=0,"",INDEX('Unités CA'!$1:$1048576,MATCH(E560,'Unités CA'!D:D,0),5))</f>
        <v>0100/CA</v>
      </c>
      <c r="T560" s="2" t="str">
        <f>IF(INDEX('Unités BTE'!$1:$1048576,MATCH(E560,'Unités CA'!D:D,0),5)=0,"",INDEX('Unités BTE'!$1:$1048576,MATCH(E560,'Unités CA'!D:D,0),5))</f>
        <v/>
      </c>
      <c r="U560" s="7">
        <f>IFERROR(INDEX('Prix PRO CA'!$1:$1048576,MATCH(E560,'Prix PRO CA'!D:D,0),10),"")</f>
        <v>200.82</v>
      </c>
      <c r="V560" s="7" t="str">
        <f>IFERROR(INDEX('Prix PRO CA'!$1:$1048576,MATCH(E560,'Prix PRO BTE'!D:D,0),10),"")</f>
        <v/>
      </c>
      <c r="W560" s="7">
        <f>+IFERROR(INDEX('Prix PRO PCS'!$1:$1048576,MATCH(E560,'Prix PRO PCS'!D:D,0),10),"")</f>
        <v>2.65</v>
      </c>
      <c r="X560" s="148" t="str">
        <f t="shared" si="39"/>
        <v>Oui</v>
      </c>
      <c r="Y560" s="24" t="str">
        <f>IFERROR(INDEX(LigneAchat!$1:$1048576,MATCH(E560,LigneAchat!D:D,0),5),"")</f>
        <v/>
      </c>
      <c r="Z560" s="22">
        <f>INDEX(Articles!$1:$1048576,MATCH(E560,Articles!D:D,0),21)</f>
        <v>906</v>
      </c>
      <c r="AA560" s="22">
        <f t="shared" si="43"/>
        <v>906</v>
      </c>
      <c r="AB560" s="22">
        <f>+INDEX(Articles!$1:$1048576,MATCH(E560,Articles!D:D,0),23)</f>
        <v>0</v>
      </c>
    </row>
    <row r="561" spans="2:28" s="7" customFormat="1" ht="15.75">
      <c r="B561" s="8" t="str">
        <f>INDEX(Articles!$1:$1048576,MATCH(E561,Articles!D:D,0),6)</f>
        <v>1</v>
      </c>
      <c r="C561" s="8" t="str">
        <f>INDEX(Articles!$1:$1048576,MATCH(E561,Articles!D:D,0),7)</f>
        <v/>
      </c>
      <c r="D561" s="28" t="str">
        <f>HYPERLINK(INDEX(Articles!$1:$1048576,MATCH(E561,Articles!D:D,0),24),"Lien")</f>
        <v>Lien</v>
      </c>
      <c r="E561" s="3" t="s">
        <v>3066</v>
      </c>
      <c r="F561" s="18" t="str">
        <f>INDEX(Articles!$1:$1048576,MATCH(E561,Articles!D:D,0),5)</f>
        <v>MONOCOUP Ø30 PAF FILET D'OR</v>
      </c>
      <c r="G561" s="18" t="str">
        <f>INDEX(Articles!$1:$1048576,MATCH(E561,Articles!D:D,0),8)</f>
        <v>MONOCOUP</v>
      </c>
      <c r="H561" s="18" t="str">
        <f>INDEX(Articles!$1:$1048576,MATCH(E561,Articles!D:D,0),9)</f>
        <v>POT A FEU</v>
      </c>
      <c r="I561" s="8">
        <f>INDEX(Articles!$1:$1048576,MATCH(E561,Articles!D:D,0),10)</f>
        <v>30</v>
      </c>
      <c r="J561" s="18" t="str">
        <f>INDEX(Articles!$1:$1048576,MATCH(E561,Articles!D:D,0),11)</f>
        <v>PLEUREUR</v>
      </c>
      <c r="K561" s="18" t="str">
        <f>INDEX(Articles!$1:$1048576,MATCH(E561,Articles!D:D,0),12)</f>
        <v>KAMURO</v>
      </c>
      <c r="L561" s="8" t="str">
        <f>INDEX(Articles!$1:$1048576,MATCH(E561,Articles!D:D,0),13)</f>
        <v>CN</v>
      </c>
      <c r="M561" s="8" t="str">
        <f>INDEX(Articles!$1:$1048576,MATCH(E561,Articles!D:D,0),14)</f>
        <v>F2</v>
      </c>
      <c r="N561" s="8" t="str">
        <f>INDEX(Articles!$1:$1048576,MATCH(E561,Articles!D:D,0),15)</f>
        <v>1.4G</v>
      </c>
      <c r="O561" s="8" t="str">
        <f>INDEX(Articles!$1:$1048576,MATCH(E561,Articles!D:D,0),16)</f>
        <v>1008-F2-69242499</v>
      </c>
      <c r="P561" s="8">
        <f>INDEX(Articles!$1:$1048576,MATCH(E561,Articles!D:D,0),17)*1000</f>
        <v>18</v>
      </c>
      <c r="Q561" s="8" t="str">
        <f>INDEX(Articles!$1:$1048576,MATCH(E561,Articles!D:D,0),18)</f>
        <v>2</v>
      </c>
      <c r="R561" s="8">
        <f>INDEX(Articles!$1:$1048576,MATCH(E561,Articles!D:D,0),19)</f>
        <v>8</v>
      </c>
      <c r="S561" s="2" t="str">
        <f>IF(INDEX('Unités CA'!$1:$1048576,MATCH(E561,'Unités CA'!D:D,0),5)=0,"",INDEX('Unités CA'!$1:$1048576,MATCH(E561,'Unités CA'!D:D,0),5))</f>
        <v>0100/CA</v>
      </c>
      <c r="T561" s="2" t="str">
        <f>IF(INDEX('Unités BTE'!$1:$1048576,MATCH(E561,'Unités CA'!D:D,0),5)=0,"",INDEX('Unités BTE'!$1:$1048576,MATCH(E561,'Unités CA'!D:D,0),5))</f>
        <v/>
      </c>
      <c r="U561" s="7">
        <f>IFERROR(INDEX('Prix PRO CA'!$1:$1048576,MATCH(E561,'Prix PRO CA'!D:D,0),10),"")</f>
        <v>200.82</v>
      </c>
      <c r="V561" s="7" t="str">
        <f>IFERROR(INDEX('Prix PRO CA'!$1:$1048576,MATCH(E561,'Prix PRO BTE'!D:D,0),10),"")</f>
        <v/>
      </c>
      <c r="W561" s="7">
        <f>+IFERROR(INDEX('Prix PRO PCS'!$1:$1048576,MATCH(E561,'Prix PRO PCS'!D:D,0),10),"")</f>
        <v>2.65</v>
      </c>
      <c r="X561" s="148" t="str">
        <f t="shared" si="39"/>
        <v>Oui</v>
      </c>
      <c r="Y561" s="24" t="str">
        <f>IFERROR(INDEX(LigneAchat!$1:$1048576,MATCH(E561,LigneAchat!D:D,0),5),"")</f>
        <v/>
      </c>
      <c r="Z561" s="22">
        <f>INDEX(Articles!$1:$1048576,MATCH(E561,Articles!D:D,0),21)</f>
        <v>2578</v>
      </c>
      <c r="AA561" s="22">
        <f t="shared" si="43"/>
        <v>2578</v>
      </c>
      <c r="AB561" s="22">
        <f>+INDEX(Articles!$1:$1048576,MATCH(E561,Articles!D:D,0),23)</f>
        <v>0</v>
      </c>
    </row>
    <row r="562" spans="2:28" s="7" customFormat="1" ht="15.75">
      <c r="B562" s="8" t="str">
        <f>INDEX(Articles!$1:$1048576,MATCH(E562,Articles!D:D,0),6)</f>
        <v>1</v>
      </c>
      <c r="C562" s="8" t="str">
        <f>INDEX(Articles!$1:$1048576,MATCH(E562,Articles!D:D,0),7)</f>
        <v/>
      </c>
      <c r="D562" s="28" t="str">
        <f>HYPERLINK(INDEX(Articles!$1:$1048576,MATCH(E562,Articles!D:D,0),24),"Lien")</f>
        <v>Lien</v>
      </c>
      <c r="E562" s="3" t="s">
        <v>3055</v>
      </c>
      <c r="F562" s="18" t="str">
        <f>INDEX(Articles!$1:$1048576,MATCH(E562,Articles!D:D,0),5)</f>
        <v>MONOCOUP Ø30 PAF FRISSON BLANC</v>
      </c>
      <c r="G562" s="18" t="str">
        <f>INDEX(Articles!$1:$1048576,MATCH(E562,Articles!D:D,0),8)</f>
        <v>MONOCOUP</v>
      </c>
      <c r="H562" s="18" t="str">
        <f>INDEX(Articles!$1:$1048576,MATCH(E562,Articles!D:D,0),9)</f>
        <v>POT A FEU</v>
      </c>
      <c r="I562" s="8">
        <f>INDEX(Articles!$1:$1048576,MATCH(E562,Articles!D:D,0),10)</f>
        <v>30</v>
      </c>
      <c r="J562" s="18" t="str">
        <f>INDEX(Articles!$1:$1048576,MATCH(E562,Articles!D:D,0),11)</f>
        <v>CREPITANT</v>
      </c>
      <c r="K562" s="18" t="str">
        <f>INDEX(Articles!$1:$1048576,MATCH(E562,Articles!D:D,0),12)</f>
        <v>ARGENT</v>
      </c>
      <c r="L562" s="8" t="str">
        <f>INDEX(Articles!$1:$1048576,MATCH(E562,Articles!D:D,0),13)</f>
        <v>CN</v>
      </c>
      <c r="M562" s="8" t="str">
        <f>INDEX(Articles!$1:$1048576,MATCH(E562,Articles!D:D,0),14)</f>
        <v>F2</v>
      </c>
      <c r="N562" s="8" t="str">
        <f>INDEX(Articles!$1:$1048576,MATCH(E562,Articles!D:D,0),15)</f>
        <v>1.4G</v>
      </c>
      <c r="O562" s="8" t="str">
        <f>INDEX(Articles!$1:$1048576,MATCH(E562,Articles!D:D,0),16)</f>
        <v>1008-F2-69242499</v>
      </c>
      <c r="P562" s="8">
        <f>INDEX(Articles!$1:$1048576,MATCH(E562,Articles!D:D,0),17)*1000</f>
        <v>18</v>
      </c>
      <c r="Q562" s="8" t="str">
        <f>INDEX(Articles!$1:$1048576,MATCH(E562,Articles!D:D,0),18)</f>
        <v>2</v>
      </c>
      <c r="R562" s="8">
        <f>INDEX(Articles!$1:$1048576,MATCH(E562,Articles!D:D,0),19)</f>
        <v>8</v>
      </c>
      <c r="S562" s="2" t="str">
        <f>IF(INDEX('Unités CA'!$1:$1048576,MATCH(E562,'Unités CA'!D:D,0),5)=0,"",INDEX('Unités CA'!$1:$1048576,MATCH(E562,'Unités CA'!D:D,0),5))</f>
        <v>0100/CA</v>
      </c>
      <c r="T562" s="2" t="str">
        <f>IF(INDEX('Unités BTE'!$1:$1048576,MATCH(E562,'Unités CA'!D:D,0),5)=0,"",INDEX('Unités BTE'!$1:$1048576,MATCH(E562,'Unités CA'!D:D,0),5))</f>
        <v/>
      </c>
      <c r="U562" s="7">
        <f>IFERROR(INDEX('Prix PRO CA'!$1:$1048576,MATCH(E562,'Prix PRO CA'!D:D,0),10),"")</f>
        <v>200.82</v>
      </c>
      <c r="V562" s="7" t="str">
        <f>IFERROR(INDEX('Prix PRO CA'!$1:$1048576,MATCH(E562,'Prix PRO BTE'!D:D,0),10),"")</f>
        <v/>
      </c>
      <c r="W562" s="7">
        <f>+IFERROR(INDEX('Prix PRO PCS'!$1:$1048576,MATCH(E562,'Prix PRO PCS'!D:D,0),10),"")</f>
        <v>2.65</v>
      </c>
      <c r="X562" s="148" t="str">
        <f t="shared" si="39"/>
        <v>Oui</v>
      </c>
      <c r="Y562" s="24" t="str">
        <f>IFERROR(INDEX(LigneAchat!$1:$1048576,MATCH(E562,LigneAchat!D:D,0),5),"")</f>
        <v/>
      </c>
      <c r="Z562" s="22">
        <f>INDEX(Articles!$1:$1048576,MATCH(E562,Articles!D:D,0),21)</f>
        <v>2354</v>
      </c>
      <c r="AA562" s="22">
        <f t="shared" si="41"/>
        <v>2264</v>
      </c>
      <c r="AB562" s="22">
        <f>+INDEX(Articles!$1:$1048576,MATCH(E562,Articles!D:D,0),23)</f>
        <v>90</v>
      </c>
    </row>
    <row r="563" spans="2:28" s="87" customFormat="1" ht="32.25" customHeight="1">
      <c r="B563" s="2" t="str">
        <f>INDEX(Articles!$1:$1048576,MATCH(E563,Articles!D:D,0),6)</f>
        <v>1</v>
      </c>
      <c r="C563" s="2" t="str">
        <f>INDEX(Articles!$1:$1048576,MATCH(E563,Articles!D:D,0),7)</f>
        <v/>
      </c>
      <c r="D563" s="88" t="str">
        <f>HYPERLINK(INDEX(Articles!$1:$1048576,MATCH(E563,Articles!D:D,0),24),"Lien")</f>
        <v>Lien</v>
      </c>
      <c r="E563" s="92" t="s">
        <v>3007</v>
      </c>
      <c r="F563" s="9" t="str">
        <f>INDEX(Articles!$1:$1048576,MATCH(E563,Articles!D:D,0),5)</f>
        <v>MONOCOUP Ø45 COMÈTE ARGENT</v>
      </c>
      <c r="G563" s="9" t="str">
        <f>INDEX(Articles!$1:$1048576,MATCH(E563,Articles!D:D,0),8)</f>
        <v>MONOCOUP</v>
      </c>
      <c r="H563" s="9" t="str">
        <f>INDEX(Articles!$1:$1048576,MATCH(E563,Articles!D:D,0),9)</f>
        <v>COMETE</v>
      </c>
      <c r="I563" s="2">
        <f>INDEX(Articles!$1:$1048576,MATCH(E563,Articles!D:D,0),10)</f>
        <v>45</v>
      </c>
      <c r="J563" s="9" t="str">
        <f>INDEX(Articles!$1:$1048576,MATCH(E563,Articles!D:D,0),11)</f>
        <v>COMETE</v>
      </c>
      <c r="K563" s="9" t="str">
        <f>INDEX(Articles!$1:$1048576,MATCH(E563,Articles!D:D,0),12)</f>
        <v>ARGENT</v>
      </c>
      <c r="L563" s="2" t="str">
        <f>INDEX(Articles!$1:$1048576,MATCH(E563,Articles!D:D,0),13)</f>
        <v>EU</v>
      </c>
      <c r="M563" s="2" t="str">
        <f>INDEX(Articles!$1:$1048576,MATCH(E563,Articles!D:D,0),14)</f>
        <v>T2</v>
      </c>
      <c r="N563" s="2" t="str">
        <f>INDEX(Articles!$1:$1048576,MATCH(E563,Articles!D:D,0),15)</f>
        <v>1.4G</v>
      </c>
      <c r="O563" s="2" t="str">
        <f>INDEX(Articles!$1:$1048576,MATCH(E563,Articles!D:D,0),16)</f>
        <v>1395-T2-0545/2013</v>
      </c>
      <c r="P563" s="2">
        <f>INDEX(Articles!$1:$1048576,MATCH(E563,Articles!D:D,0),17)*1000</f>
        <v>75</v>
      </c>
      <c r="Q563" s="2" t="str">
        <f>INDEX(Articles!$1:$1048576,MATCH(E563,Articles!D:D,0),18)</f>
        <v>2</v>
      </c>
      <c r="R563" s="2">
        <f>INDEX(Articles!$1:$1048576,MATCH(E563,Articles!D:D,0),19)</f>
        <v>45</v>
      </c>
      <c r="S563" s="2" t="str">
        <f>IF(INDEX('Unités CA'!$1:$1048576,MATCH(E563,'Unités CA'!D:D,0),5)=0,"",INDEX('Unités CA'!$1:$1048576,MATCH(E563,'Unités CA'!D:D,0),5))</f>
        <v>0035/CA</v>
      </c>
      <c r="T563" s="2" t="str">
        <f>IF(INDEX('Unités BTE'!$1:$1048576,MATCH(E563,'Unités CA'!D:D,0),5)=0,"",INDEX('Unités BTE'!$1:$1048576,MATCH(E563,'Unités CA'!D:D,0),5))</f>
        <v/>
      </c>
      <c r="U563" s="87">
        <f>IFERROR(INDEX('Prix PRO CA'!$1:$1048576,MATCH(E563,'Prix PRO CA'!D:D,0),10),"")</f>
        <v>303.10000000000002</v>
      </c>
      <c r="V563" s="87" t="str">
        <f>IFERROR(INDEX('Prix PRO CA'!$1:$1048576,MATCH(E563,'Prix PRO BTE'!D:D,0),10),"")</f>
        <v/>
      </c>
      <c r="W563" s="87">
        <f>+IFERROR(INDEX('Prix PRO PCS'!$1:$1048576,MATCH(E563,'Prix PRO PCS'!D:D,0),10),"")</f>
        <v>10.29</v>
      </c>
      <c r="X563" s="148" t="str">
        <f t="shared" si="39"/>
        <v>Oui</v>
      </c>
      <c r="Y563" s="89" t="str">
        <f>IFERROR(INDEX(LigneAchat!$1:$1048576,MATCH(E563,LigneAchat!D:D,0),5),"")</f>
        <v/>
      </c>
      <c r="Z563" s="90">
        <f>INDEX(Articles!$1:$1048576,MATCH(E563,Articles!D:D,0),21)</f>
        <v>382</v>
      </c>
      <c r="AA563" s="90">
        <f t="shared" si="41"/>
        <v>382</v>
      </c>
      <c r="AB563" s="90">
        <f>+INDEX(Articles!$1:$1048576,MATCH(E563,Articles!D:D,0),23)</f>
        <v>0</v>
      </c>
    </row>
    <row r="564" spans="2:28" s="7" customFormat="1" ht="15.75">
      <c r="B564" s="8" t="str">
        <f>INDEX(Articles!$1:$1048576,MATCH(E564,Articles!D:D,0),6)</f>
        <v>1</v>
      </c>
      <c r="C564" s="8" t="str">
        <f>INDEX(Articles!$1:$1048576,MATCH(E564,Articles!D:D,0),7)</f>
        <v/>
      </c>
      <c r="D564" s="28" t="str">
        <f>HYPERLINK(INDEX(Articles!$1:$1048576,MATCH(E564,Articles!D:D,0),24),"Lien")</f>
        <v>Lien</v>
      </c>
      <c r="E564" s="3" t="s">
        <v>3011</v>
      </c>
      <c r="F564" s="18" t="str">
        <f>INDEX(Articles!$1:$1048576,MATCH(E564,Articles!D:D,0),5)</f>
        <v>MONOCOUP Ø45 COMÈTE KAMURO</v>
      </c>
      <c r="G564" s="18" t="str">
        <f>INDEX(Articles!$1:$1048576,MATCH(E564,Articles!D:D,0),8)</f>
        <v>MONOCOUP</v>
      </c>
      <c r="H564" s="18" t="str">
        <f>INDEX(Articles!$1:$1048576,MATCH(E564,Articles!D:D,0),9)</f>
        <v>COMETE</v>
      </c>
      <c r="I564" s="8">
        <f>INDEX(Articles!$1:$1048576,MATCH(E564,Articles!D:D,0),10)</f>
        <v>45</v>
      </c>
      <c r="J564" s="18" t="str">
        <f>INDEX(Articles!$1:$1048576,MATCH(E564,Articles!D:D,0),11)</f>
        <v>COMETE</v>
      </c>
      <c r="K564" s="18" t="str">
        <f>INDEX(Articles!$1:$1048576,MATCH(E564,Articles!D:D,0),12)</f>
        <v>KAMURO</v>
      </c>
      <c r="L564" s="8" t="str">
        <f>INDEX(Articles!$1:$1048576,MATCH(E564,Articles!D:D,0),13)</f>
        <v>EU</v>
      </c>
      <c r="M564" s="8" t="str">
        <f>INDEX(Articles!$1:$1048576,MATCH(E564,Articles!D:D,0),14)</f>
        <v>T2</v>
      </c>
      <c r="N564" s="8" t="str">
        <f>INDEX(Articles!$1:$1048576,MATCH(E564,Articles!D:D,0),15)</f>
        <v>1.4G</v>
      </c>
      <c r="O564" s="8" t="str">
        <f>INDEX(Articles!$1:$1048576,MATCH(E564,Articles!D:D,0),16)</f>
        <v>1395-T2-0545/2013</v>
      </c>
      <c r="P564" s="8">
        <f>INDEX(Articles!$1:$1048576,MATCH(E564,Articles!D:D,0),17)*1000</f>
        <v>75</v>
      </c>
      <c r="Q564" s="8" t="str">
        <f>INDEX(Articles!$1:$1048576,MATCH(E564,Articles!D:D,0),18)</f>
        <v>2</v>
      </c>
      <c r="R564" s="8">
        <f>INDEX(Articles!$1:$1048576,MATCH(E564,Articles!D:D,0),19)</f>
        <v>45</v>
      </c>
      <c r="S564" s="2" t="str">
        <f>IF(INDEX('Unités CA'!$1:$1048576,MATCH(E564,'Unités CA'!D:D,0),5)=0,"",INDEX('Unités CA'!$1:$1048576,MATCH(E564,'Unités CA'!D:D,0),5))</f>
        <v>0035/CA</v>
      </c>
      <c r="T564" s="2" t="str">
        <f>IF(INDEX('Unités BTE'!$1:$1048576,MATCH(E564,'Unités CA'!D:D,0),5)=0,"",INDEX('Unités BTE'!$1:$1048576,MATCH(E564,'Unités CA'!D:D,0),5))</f>
        <v/>
      </c>
      <c r="U564" s="7">
        <f>IFERROR(INDEX('Prix PRO CA'!$1:$1048576,MATCH(E564,'Prix PRO CA'!D:D,0),10),"")</f>
        <v>303.10000000000002</v>
      </c>
      <c r="V564" s="7" t="str">
        <f>IFERROR(INDEX('Prix PRO CA'!$1:$1048576,MATCH(E564,'Prix PRO BTE'!D:D,0),10),"")</f>
        <v/>
      </c>
      <c r="W564" s="7">
        <f>+IFERROR(INDEX('Prix PRO PCS'!$1:$1048576,MATCH(E564,'Prix PRO PCS'!D:D,0),10),"")</f>
        <v>10.29</v>
      </c>
      <c r="X564" s="148" t="str">
        <f t="shared" si="39"/>
        <v>Oui</v>
      </c>
      <c r="Y564" s="24" t="str">
        <f>IFERROR(INDEX(LigneAchat!$1:$1048576,MATCH(E564,LigneAchat!D:D,0),5),"")</f>
        <v/>
      </c>
      <c r="Z564" s="22">
        <f>INDEX(Articles!$1:$1048576,MATCH(E564,Articles!D:D,0),21)</f>
        <v>382</v>
      </c>
      <c r="AA564" s="22">
        <f t="shared" si="41"/>
        <v>382</v>
      </c>
      <c r="AB564" s="22">
        <f>+INDEX(Articles!$1:$1048576,MATCH(E564,Articles!D:D,0),23)</f>
        <v>0</v>
      </c>
    </row>
    <row r="565" spans="2:28" s="7" customFormat="1" ht="15.75">
      <c r="B565" s="8" t="str">
        <f>INDEX(Articles!$1:$1048576,MATCH(E565,Articles!D:D,0),6)</f>
        <v>1</v>
      </c>
      <c r="C565" s="8" t="str">
        <f>INDEX(Articles!$1:$1048576,MATCH(E565,Articles!D:D,0),7)</f>
        <v/>
      </c>
      <c r="D565" s="28" t="str">
        <f>HYPERLINK(INDEX(Articles!$1:$1048576,MATCH(E565,Articles!D:D,0),24),"Lien")</f>
        <v>Lien</v>
      </c>
      <c r="E565" s="3" t="s">
        <v>3697</v>
      </c>
      <c r="F565" s="18" t="str">
        <f>INDEX(Articles!$1:$1048576,MATCH(E565,Articles!D:D,0),5)</f>
        <v>MONOCOUP Ø45  PAF MAGENTA À BLEU À VERT</v>
      </c>
      <c r="G565" s="18" t="str">
        <f>INDEX(Articles!$1:$1048576,MATCH(E565,Articles!D:D,0),8)</f>
        <v>MONOCOUP</v>
      </c>
      <c r="H565" s="18" t="str">
        <f>INDEX(Articles!$1:$1048576,MATCH(E565,Articles!D:D,0),9)</f>
        <v>POT A FEU</v>
      </c>
      <c r="I565" s="8">
        <f>INDEX(Articles!$1:$1048576,MATCH(E565,Articles!D:D,0),10)</f>
        <v>45</v>
      </c>
      <c r="J565" s="18" t="str">
        <f>INDEX(Articles!$1:$1048576,MATCH(E565,Articles!D:D,0),11)</f>
        <v>CHANGEMENT</v>
      </c>
      <c r="K565" s="18" t="str">
        <f>INDEX(Articles!$1:$1048576,MATCH(E565,Articles!D:D,0),12)</f>
        <v>MULTICOLORE</v>
      </c>
      <c r="L565" s="8" t="str">
        <f>INDEX(Articles!$1:$1048576,MATCH(E565,Articles!D:D,0),13)</f>
        <v>EU</v>
      </c>
      <c r="M565" s="8" t="str">
        <f>INDEX(Articles!$1:$1048576,MATCH(E565,Articles!D:D,0),14)</f>
        <v>F4</v>
      </c>
      <c r="N565" s="8" t="str">
        <f>INDEX(Articles!$1:$1048576,MATCH(E565,Articles!D:D,0),15)</f>
        <v>1.3G</v>
      </c>
      <c r="O565" s="8" t="str">
        <f>INDEX(Articles!$1:$1048576,MATCH(E565,Articles!D:D,0),16)</f>
        <v>1008-F4-692246592</v>
      </c>
      <c r="P565" s="8">
        <f>INDEX(Articles!$1:$1048576,MATCH(E565,Articles!D:D,0),17)*1000</f>
        <v>90</v>
      </c>
      <c r="Q565" s="8" t="str">
        <f>INDEX(Articles!$1:$1048576,MATCH(E565,Articles!D:D,0),18)</f>
        <v>2</v>
      </c>
      <c r="R565" s="8">
        <f>INDEX(Articles!$1:$1048576,MATCH(E565,Articles!D:D,0),19)</f>
        <v>45</v>
      </c>
      <c r="S565" s="2" t="str">
        <f>IF(INDEX('Unités CA'!$1:$1048576,MATCH(E565,'Unités CA'!D:D,0),5)=0,"",INDEX('Unités CA'!$1:$1048576,MATCH(E565,'Unités CA'!D:D,0),5))</f>
        <v>0060/CA</v>
      </c>
      <c r="T565" s="2" t="str">
        <f>IF(INDEX('Unités BTE'!$1:$1048576,MATCH(E565,'Unités CA'!D:D,0),5)=0,"",INDEX('Unités BTE'!$1:$1048576,MATCH(E565,'Unités CA'!D:D,0),5))</f>
        <v/>
      </c>
      <c r="U565" s="7" t="str">
        <f>IFERROR(INDEX('Prix PRO CA'!$1:$1048576,MATCH(E565,'Prix PRO CA'!D:D,0),10),"")</f>
        <v/>
      </c>
      <c r="V565" s="7" t="str">
        <f>IFERROR(INDEX('Prix PRO CA'!$1:$1048576,MATCH(E565,'Prix PRO BTE'!D:D,0),10),"")</f>
        <v/>
      </c>
      <c r="W565" s="7">
        <f>+IFERROR(INDEX('Prix PRO PCS'!$1:$1048576,MATCH(E565,'Prix PRO PCS'!D:D,0),10),"")</f>
        <v>9.39</v>
      </c>
      <c r="X565" s="148" t="str">
        <f t="shared" si="39"/>
        <v>Oui</v>
      </c>
      <c r="Y565" s="24" t="str">
        <f>IFERROR(INDEX(LigneAchat!$1:$1048576,MATCH(E565,LigneAchat!D:D,0),5),"")</f>
        <v/>
      </c>
      <c r="Z565" s="22">
        <f>INDEX(Articles!$1:$1048576,MATCH(E565,Articles!D:D,0),21)</f>
        <v>644</v>
      </c>
      <c r="AA565" s="22">
        <f>+Z565-AB565</f>
        <v>644</v>
      </c>
      <c r="AB565" s="22">
        <f>+INDEX(Articles!$1:$1048576,MATCH(E565,Articles!D:D,0),23)</f>
        <v>0</v>
      </c>
    </row>
    <row r="566" spans="2:28" s="7" customFormat="1" ht="15.75">
      <c r="B566" s="8" t="str">
        <f>INDEX(Articles!$1:$1048576,MATCH(E566,Articles!D:D,0),6)</f>
        <v>1</v>
      </c>
      <c r="C566" s="8" t="str">
        <f>INDEX(Articles!$1:$1048576,MATCH(E566,Articles!D:D,0),7)</f>
        <v>2020</v>
      </c>
      <c r="D566" s="28" t="str">
        <f>HYPERLINK(INDEX(Articles!$1:$1048576,MATCH(E566,Articles!D:D,0),24),"Lien")</f>
        <v>Lien</v>
      </c>
      <c r="E566" s="3" t="s">
        <v>3698</v>
      </c>
      <c r="F566" s="18" t="str">
        <f>INDEX(Articles!$1:$1048576,MATCH(E566,Articles!D:D,0),5)</f>
        <v>MONOCOUP Ø45 PAF KAMURO BTTE KAMURO</v>
      </c>
      <c r="G566" s="18" t="str">
        <f>INDEX(Articles!$1:$1048576,MATCH(E566,Articles!D:D,0),8)</f>
        <v>MONOCOUP</v>
      </c>
      <c r="H566" s="18" t="str">
        <f>INDEX(Articles!$1:$1048576,MATCH(E566,Articles!D:D,0),9)</f>
        <v>BOMBETTE</v>
      </c>
      <c r="I566" s="8">
        <f>INDEX(Articles!$1:$1048576,MATCH(E566,Articles!D:D,0),10)</f>
        <v>45</v>
      </c>
      <c r="J566" s="18" t="str">
        <f>INDEX(Articles!$1:$1048576,MATCH(E566,Articles!D:D,0),11)</f>
        <v>PLEUREUR</v>
      </c>
      <c r="K566" s="18" t="str">
        <f>INDEX(Articles!$1:$1048576,MATCH(E566,Articles!D:D,0),12)</f>
        <v>KAMURO</v>
      </c>
      <c r="L566" s="8" t="str">
        <f>INDEX(Articles!$1:$1048576,MATCH(E566,Articles!D:D,0),13)</f>
        <v>EU</v>
      </c>
      <c r="M566" s="8" t="str">
        <f>INDEX(Articles!$1:$1048576,MATCH(E566,Articles!D:D,0),14)</f>
        <v>T2</v>
      </c>
      <c r="N566" s="8" t="str">
        <f>INDEX(Articles!$1:$1048576,MATCH(E566,Articles!D:D,0),15)</f>
        <v>1.4G</v>
      </c>
      <c r="O566" s="8" t="str">
        <f>INDEX(Articles!$1:$1048576,MATCH(E566,Articles!D:D,0),16)</f>
        <v>1395-T2-0532/2013</v>
      </c>
      <c r="P566" s="8">
        <f>INDEX(Articles!$1:$1048576,MATCH(E566,Articles!D:D,0),17)*1000</f>
        <v>81</v>
      </c>
      <c r="Q566" s="8" t="str">
        <f>INDEX(Articles!$1:$1048576,MATCH(E566,Articles!D:D,0),18)</f>
        <v>2</v>
      </c>
      <c r="R566" s="8">
        <f>INDEX(Articles!$1:$1048576,MATCH(E566,Articles!D:D,0),19)</f>
        <v>45</v>
      </c>
      <c r="S566" s="2" t="str">
        <f>IF(INDEX('Unités CA'!$1:$1048576,MATCH(E566,'Unités CA'!D:D,0),5)=0,"",INDEX('Unités CA'!$1:$1048576,MATCH(E566,'Unités CA'!D:D,0),5))</f>
        <v>0035/CA</v>
      </c>
      <c r="T566" s="2" t="str">
        <f>IF(INDEX('Unités BTE'!$1:$1048576,MATCH(E566,'Unités CA'!D:D,0),5)=0,"",INDEX('Unités BTE'!$1:$1048576,MATCH(E566,'Unités CA'!D:D,0),5))</f>
        <v/>
      </c>
      <c r="U566" s="7" t="str">
        <f>IFERROR(INDEX('Prix PRO CA'!$1:$1048576,MATCH(E566,'Prix PRO CA'!D:D,0),10),"")</f>
        <v/>
      </c>
      <c r="V566" s="7" t="str">
        <f>IFERROR(INDEX('Prix PRO CA'!$1:$1048576,MATCH(E566,'Prix PRO BTE'!D:D,0),10),"")</f>
        <v/>
      </c>
      <c r="W566" s="7">
        <f>+IFERROR(INDEX('Prix PRO PCS'!$1:$1048576,MATCH(E566,'Prix PRO PCS'!D:D,0),10),"")</f>
        <v>13.5</v>
      </c>
      <c r="X566" s="148" t="str">
        <f t="shared" si="39"/>
        <v>Oui</v>
      </c>
      <c r="Y566" s="24" t="str">
        <f>IFERROR(INDEX(LigneAchat!$1:$1048576,MATCH(E566,LigneAchat!D:D,0),5),"")</f>
        <v/>
      </c>
      <c r="Z566" s="22">
        <f>INDEX(Articles!$1:$1048576,MATCH(E566,Articles!D:D,0),21)</f>
        <v>240</v>
      </c>
      <c r="AA566" s="22">
        <f>+Z566-AB566</f>
        <v>237</v>
      </c>
      <c r="AB566" s="22">
        <f>+INDEX(Articles!$1:$1048576,MATCH(E566,Articles!D:D,0),23)</f>
        <v>3</v>
      </c>
    </row>
    <row r="567" spans="2:28" s="7" customFormat="1" ht="15.75">
      <c r="B567" s="8" t="str">
        <f>INDEX(Articles!$1:$1048576,MATCH(E567,Articles!D:D,0),6)</f>
        <v>1</v>
      </c>
      <c r="C567" s="8" t="str">
        <f>INDEX(Articles!$1:$1048576,MATCH(E567,Articles!D:D,0),7)</f>
        <v>2020</v>
      </c>
      <c r="D567" s="28" t="str">
        <f>HYPERLINK(INDEX(Articles!$1:$1048576,MATCH(E567,Articles!D:D,0),24),"Lien")</f>
        <v>Lien</v>
      </c>
      <c r="E567" s="3" t="s">
        <v>3699</v>
      </c>
      <c r="F567" s="18" t="str">
        <f>INDEX(Articles!$1:$1048576,MATCH(E567,Articles!D:D,0),5)</f>
        <v>MONOCOUP Ø45 PAF PLUIE ARGENT BTTE PLUIE ARGENT</v>
      </c>
      <c r="G567" s="18" t="str">
        <f>INDEX(Articles!$1:$1048576,MATCH(E567,Articles!D:D,0),8)</f>
        <v>MONOCOUP</v>
      </c>
      <c r="H567" s="18" t="str">
        <f>INDEX(Articles!$1:$1048576,MATCH(E567,Articles!D:D,0),9)</f>
        <v>BOMBETTE</v>
      </c>
      <c r="I567" s="8">
        <f>INDEX(Articles!$1:$1048576,MATCH(E567,Articles!D:D,0),10)</f>
        <v>45</v>
      </c>
      <c r="J567" s="18" t="str">
        <f>INDEX(Articles!$1:$1048576,MATCH(E567,Articles!D:D,0),11)</f>
        <v>PLEUREUR</v>
      </c>
      <c r="K567" s="18" t="str">
        <f>INDEX(Articles!$1:$1048576,MATCH(E567,Articles!D:D,0),12)</f>
        <v>ARGENT</v>
      </c>
      <c r="L567" s="8" t="str">
        <f>INDEX(Articles!$1:$1048576,MATCH(E567,Articles!D:D,0),13)</f>
        <v>EU</v>
      </c>
      <c r="M567" s="8" t="str">
        <f>INDEX(Articles!$1:$1048576,MATCH(E567,Articles!D:D,0),14)</f>
        <v>T2</v>
      </c>
      <c r="N567" s="8" t="str">
        <f>INDEX(Articles!$1:$1048576,MATCH(E567,Articles!D:D,0),15)</f>
        <v>1.4G</v>
      </c>
      <c r="O567" s="8" t="str">
        <f>INDEX(Articles!$1:$1048576,MATCH(E567,Articles!D:D,0),16)</f>
        <v>1395-T2-0532/2013</v>
      </c>
      <c r="P567" s="8">
        <f>INDEX(Articles!$1:$1048576,MATCH(E567,Articles!D:D,0),17)*1000</f>
        <v>81</v>
      </c>
      <c r="Q567" s="8" t="str">
        <f>INDEX(Articles!$1:$1048576,MATCH(E567,Articles!D:D,0),18)</f>
        <v>2</v>
      </c>
      <c r="R567" s="8">
        <f>INDEX(Articles!$1:$1048576,MATCH(E567,Articles!D:D,0),19)</f>
        <v>45</v>
      </c>
      <c r="S567" s="2" t="str">
        <f>IF(INDEX('Unités CA'!$1:$1048576,MATCH(E567,'Unités CA'!D:D,0),5)=0,"",INDEX('Unités CA'!$1:$1048576,MATCH(E567,'Unités CA'!D:D,0),5))</f>
        <v>0035/CA</v>
      </c>
      <c r="T567" s="2" t="str">
        <f>IF(INDEX('Unités BTE'!$1:$1048576,MATCH(E567,'Unités CA'!D:D,0),5)=0,"",INDEX('Unités BTE'!$1:$1048576,MATCH(E567,'Unités CA'!D:D,0),5))</f>
        <v/>
      </c>
      <c r="U567" s="7" t="str">
        <f>IFERROR(INDEX('Prix PRO CA'!$1:$1048576,MATCH(E567,'Prix PRO CA'!D:D,0),10),"")</f>
        <v/>
      </c>
      <c r="V567" s="7" t="str">
        <f>IFERROR(INDEX('Prix PRO CA'!$1:$1048576,MATCH(E567,'Prix PRO BTE'!D:D,0),10),"")</f>
        <v/>
      </c>
      <c r="W567" s="7">
        <f>+IFERROR(INDEX('Prix PRO PCS'!$1:$1048576,MATCH(E567,'Prix PRO PCS'!D:D,0),10),"")</f>
        <v>13.5</v>
      </c>
      <c r="X567" s="148" t="str">
        <f t="shared" ref="X567:X630" si="44">IF(B567="OPPORTUNITE",AA567,IF(AA567&lt;=0,"Non",IF(AA567&gt;10,"Oui","Inf à 10")))</f>
        <v>Oui</v>
      </c>
      <c r="Y567" s="24" t="str">
        <f>IFERROR(INDEX(LigneAchat!$1:$1048576,MATCH(E567,LigneAchat!D:D,0),5),"")</f>
        <v/>
      </c>
      <c r="Z567" s="22">
        <f>INDEX(Articles!$1:$1048576,MATCH(E567,Articles!D:D,0),21)</f>
        <v>120</v>
      </c>
      <c r="AA567" s="22">
        <f>+Z567-AB567</f>
        <v>14</v>
      </c>
      <c r="AB567" s="22">
        <f>+INDEX(Articles!$1:$1048576,MATCH(E567,Articles!D:D,0),23)</f>
        <v>106</v>
      </c>
    </row>
    <row r="568" spans="2:28" s="7" customFormat="1" ht="15.75">
      <c r="B568" s="8" t="str">
        <f>INDEX(Articles!$1:$1048576,MATCH(E568,Articles!D:D,0),6)</f>
        <v>1</v>
      </c>
      <c r="C568" s="8" t="str">
        <f>INDEX(Articles!$1:$1048576,MATCH(E568,Articles!D:D,0),7)</f>
        <v/>
      </c>
      <c r="D568" s="28" t="str">
        <f>HYPERLINK(INDEX(Articles!$1:$1048576,MATCH(E568,Articles!D:D,0),24),"Lien")</f>
        <v>Lien</v>
      </c>
      <c r="E568" s="3" t="s">
        <v>3014</v>
      </c>
      <c r="F568" s="18" t="str">
        <f>INDEX(Articles!$1:$1048576,MATCH(E568,Articles!D:D,0),5)</f>
        <v>MONOCOUP Ø45 PAF BLEU COMÈTE ARGENT</v>
      </c>
      <c r="G568" s="18" t="str">
        <f>INDEX(Articles!$1:$1048576,MATCH(E568,Articles!D:D,0),8)</f>
        <v>MONOCOUP</v>
      </c>
      <c r="H568" s="18" t="str">
        <f>INDEX(Articles!$1:$1048576,MATCH(E568,Articles!D:D,0),9)</f>
        <v>COMETE</v>
      </c>
      <c r="I568" s="8">
        <f>INDEX(Articles!$1:$1048576,MATCH(E568,Articles!D:D,0),10)</f>
        <v>45</v>
      </c>
      <c r="J568" s="18" t="str">
        <f>INDEX(Articles!$1:$1048576,MATCH(E568,Articles!D:D,0),11)</f>
        <v>COMETE</v>
      </c>
      <c r="K568" s="18" t="str">
        <f>INDEX(Articles!$1:$1048576,MATCH(E568,Articles!D:D,0),12)</f>
        <v>BLEU</v>
      </c>
      <c r="L568" s="8" t="str">
        <f>INDEX(Articles!$1:$1048576,MATCH(E568,Articles!D:D,0),13)</f>
        <v>EU</v>
      </c>
      <c r="M568" s="8" t="str">
        <f>INDEX(Articles!$1:$1048576,MATCH(E568,Articles!D:D,0),14)</f>
        <v>T2</v>
      </c>
      <c r="N568" s="8" t="str">
        <f>INDEX(Articles!$1:$1048576,MATCH(E568,Articles!D:D,0),15)</f>
        <v>1.4G</v>
      </c>
      <c r="O568" s="8" t="str">
        <f>INDEX(Articles!$1:$1048576,MATCH(E568,Articles!D:D,0),16)</f>
        <v>1395-T2-0545/2013</v>
      </c>
      <c r="P568" s="8">
        <f>INDEX(Articles!$1:$1048576,MATCH(E568,Articles!D:D,0),17)*1000</f>
        <v>125</v>
      </c>
      <c r="Q568" s="8" t="str">
        <f>INDEX(Articles!$1:$1048576,MATCH(E568,Articles!D:D,0),18)</f>
        <v>2</v>
      </c>
      <c r="R568" s="8">
        <f>INDEX(Articles!$1:$1048576,MATCH(E568,Articles!D:D,0),19)</f>
        <v>45</v>
      </c>
      <c r="S568" s="2" t="str">
        <f>IF(INDEX('Unités CA'!$1:$1048576,MATCH(E568,'Unités CA'!D:D,0),5)=0,"",INDEX('Unités CA'!$1:$1048576,MATCH(E568,'Unités CA'!D:D,0),5))</f>
        <v>0035/CA</v>
      </c>
      <c r="T568" s="2" t="str">
        <f>IF(INDEX('Unités BTE'!$1:$1048576,MATCH(E568,'Unités CA'!D:D,0),5)=0,"",INDEX('Unités BTE'!$1:$1048576,MATCH(E568,'Unités CA'!D:D,0),5))</f>
        <v/>
      </c>
      <c r="U568" s="7">
        <f>IFERROR(INDEX('Prix PRO CA'!$1:$1048576,MATCH(E568,'Prix PRO CA'!D:D,0),10),"")</f>
        <v>322.7</v>
      </c>
      <c r="V568" s="7" t="str">
        <f>IFERROR(INDEX('Prix PRO CA'!$1:$1048576,MATCH(E568,'Prix PRO BTE'!D:D,0),10),"")</f>
        <v/>
      </c>
      <c r="W568" s="7">
        <f>+IFERROR(INDEX('Prix PRO PCS'!$1:$1048576,MATCH(E568,'Prix PRO PCS'!D:D,0),10),"")</f>
        <v>11.07</v>
      </c>
      <c r="X568" s="148" t="str">
        <f t="shared" si="44"/>
        <v>Oui</v>
      </c>
      <c r="Y568" s="24" t="str">
        <f>IFERROR(INDEX(LigneAchat!$1:$1048576,MATCH(E568,LigneAchat!D:D,0),5),"")</f>
        <v/>
      </c>
      <c r="Z568" s="22">
        <f>INDEX(Articles!$1:$1048576,MATCH(E568,Articles!D:D,0),21)</f>
        <v>348</v>
      </c>
      <c r="AA568" s="22">
        <f t="shared" si="41"/>
        <v>348</v>
      </c>
      <c r="AB568" s="22">
        <f>+INDEX(Articles!$1:$1048576,MATCH(E568,Articles!D:D,0),23)</f>
        <v>0</v>
      </c>
    </row>
    <row r="569" spans="2:28" s="7" customFormat="1" ht="15.75">
      <c r="B569" s="8" t="str">
        <f>INDEX(Articles!$1:$1048576,MATCH(E569,Articles!D:D,0),6)</f>
        <v>1</v>
      </c>
      <c r="C569" s="8" t="str">
        <f>INDEX(Articles!$1:$1048576,MATCH(E569,Articles!D:D,0),7)</f>
        <v/>
      </c>
      <c r="D569" s="28" t="str">
        <f>HYPERLINK(INDEX(Articles!$1:$1048576,MATCH(E569,Articles!D:D,0),24),"Lien")</f>
        <v>Lien</v>
      </c>
      <c r="E569" s="3" t="s">
        <v>3018</v>
      </c>
      <c r="F569" s="18" t="str">
        <f>INDEX(Articles!$1:$1048576,MATCH(E569,Articles!D:D,0),5)</f>
        <v>MONOCOUP Ø45 PAF VIOLET COMÈTE KAMURO</v>
      </c>
      <c r="G569" s="18" t="str">
        <f>INDEX(Articles!$1:$1048576,MATCH(E569,Articles!D:D,0),8)</f>
        <v>MONOCOUP</v>
      </c>
      <c r="H569" s="18" t="str">
        <f>INDEX(Articles!$1:$1048576,MATCH(E569,Articles!D:D,0),9)</f>
        <v>COMETE</v>
      </c>
      <c r="I569" s="8">
        <f>INDEX(Articles!$1:$1048576,MATCH(E569,Articles!D:D,0),10)</f>
        <v>45</v>
      </c>
      <c r="J569" s="18" t="str">
        <f>INDEX(Articles!$1:$1048576,MATCH(E569,Articles!D:D,0),11)</f>
        <v>COMETE</v>
      </c>
      <c r="K569" s="18" t="str">
        <f>INDEX(Articles!$1:$1048576,MATCH(E569,Articles!D:D,0),12)</f>
        <v>KAMURO</v>
      </c>
      <c r="L569" s="8" t="str">
        <f>INDEX(Articles!$1:$1048576,MATCH(E569,Articles!D:D,0),13)</f>
        <v>EU</v>
      </c>
      <c r="M569" s="8" t="str">
        <f>INDEX(Articles!$1:$1048576,MATCH(E569,Articles!D:D,0),14)</f>
        <v>T2</v>
      </c>
      <c r="N569" s="8" t="str">
        <f>INDEX(Articles!$1:$1048576,MATCH(E569,Articles!D:D,0),15)</f>
        <v>1.4G</v>
      </c>
      <c r="O569" s="8" t="str">
        <f>INDEX(Articles!$1:$1048576,MATCH(E569,Articles!D:D,0),16)</f>
        <v>1395-T2-0545/2013</v>
      </c>
      <c r="P569" s="8">
        <f>INDEX(Articles!$1:$1048576,MATCH(E569,Articles!D:D,0),17)*1000</f>
        <v>125</v>
      </c>
      <c r="Q569" s="8" t="str">
        <f>INDEX(Articles!$1:$1048576,MATCH(E569,Articles!D:D,0),18)</f>
        <v>2</v>
      </c>
      <c r="R569" s="8">
        <f>INDEX(Articles!$1:$1048576,MATCH(E569,Articles!D:D,0),19)</f>
        <v>45</v>
      </c>
      <c r="S569" s="2" t="str">
        <f>IF(INDEX('Unités CA'!$1:$1048576,MATCH(E569,'Unités CA'!D:D,0),5)=0,"",INDEX('Unités CA'!$1:$1048576,MATCH(E569,'Unités CA'!D:D,0),5))</f>
        <v>0035/CA</v>
      </c>
      <c r="T569" s="2" t="str">
        <f>IF(INDEX('Unités BTE'!$1:$1048576,MATCH(E569,'Unités CA'!D:D,0),5)=0,"",INDEX('Unités BTE'!$1:$1048576,MATCH(E569,'Unités CA'!D:D,0),5))</f>
        <v/>
      </c>
      <c r="U569" s="7">
        <f>IFERROR(INDEX('Prix PRO CA'!$1:$1048576,MATCH(E569,'Prix PRO CA'!D:D,0),10),"")</f>
        <v>322.7</v>
      </c>
      <c r="V569" s="7" t="str">
        <f>IFERROR(INDEX('Prix PRO CA'!$1:$1048576,MATCH(E569,'Prix PRO BTE'!D:D,0),10),"")</f>
        <v/>
      </c>
      <c r="W569" s="7">
        <f>+IFERROR(INDEX('Prix PRO PCS'!$1:$1048576,MATCH(E569,'Prix PRO PCS'!D:D,0),10),"")</f>
        <v>11.07</v>
      </c>
      <c r="X569" s="148" t="str">
        <f t="shared" si="44"/>
        <v>Oui</v>
      </c>
      <c r="Y569" s="24" t="str">
        <f>IFERROR(INDEX(LigneAchat!$1:$1048576,MATCH(E569,LigneAchat!D:D,0),5),"")</f>
        <v/>
      </c>
      <c r="Z569" s="22">
        <f>INDEX(Articles!$1:$1048576,MATCH(E569,Articles!D:D,0),21)</f>
        <v>337</v>
      </c>
      <c r="AA569" s="22">
        <f t="shared" si="41"/>
        <v>319</v>
      </c>
      <c r="AB569" s="22">
        <f>+INDEX(Articles!$1:$1048576,MATCH(E569,Articles!D:D,0),23)</f>
        <v>18</v>
      </c>
    </row>
    <row r="570" spans="2:28" s="87" customFormat="1" ht="30" customHeight="1">
      <c r="B570" s="2" t="str">
        <f>INDEX(Articles!$1:$1048576,MATCH(E570,Articles!D:D,0),6)</f>
        <v>1</v>
      </c>
      <c r="C570" s="2" t="str">
        <f>INDEX(Articles!$1:$1048576,MATCH(E570,Articles!D:D,0),7)</f>
        <v/>
      </c>
      <c r="D570" s="88" t="str">
        <f>HYPERLINK(INDEX(Articles!$1:$1048576,MATCH(E570,Articles!D:D,0),24),"Lien")</f>
        <v>Lien</v>
      </c>
      <c r="E570" s="92" t="s">
        <v>3074</v>
      </c>
      <c r="F570" s="9" t="str">
        <f>INDEX(Articles!$1:$1048576,MATCH(E570,Articles!D:D,0),5)</f>
        <v>MONOCOUP Ø50 BTTE KAMURO + TC KAMURO</v>
      </c>
      <c r="G570" s="9" t="str">
        <f>INDEX(Articles!$1:$1048576,MATCH(E570,Articles!D:D,0),8)</f>
        <v>MONOCOUP</v>
      </c>
      <c r="H570" s="9" t="str">
        <f>INDEX(Articles!$1:$1048576,MATCH(E570,Articles!D:D,0),9)</f>
        <v>BOMBETTE</v>
      </c>
      <c r="I570" s="2">
        <f>INDEX(Articles!$1:$1048576,MATCH(E570,Articles!D:D,0),10)</f>
        <v>50</v>
      </c>
      <c r="J570" s="9" t="str">
        <f>INDEX(Articles!$1:$1048576,MATCH(E570,Articles!D:D,0),11)</f>
        <v>PLEUREUR</v>
      </c>
      <c r="K570" s="9" t="str">
        <f>INDEX(Articles!$1:$1048576,MATCH(E570,Articles!D:D,0),12)</f>
        <v>KAMURO</v>
      </c>
      <c r="L570" s="2" t="str">
        <f>INDEX(Articles!$1:$1048576,MATCH(E570,Articles!D:D,0),13)</f>
        <v>CN</v>
      </c>
      <c r="M570" s="2" t="str">
        <f>INDEX(Articles!$1:$1048576,MATCH(E570,Articles!D:D,0),14)</f>
        <v>F3</v>
      </c>
      <c r="N570" s="2" t="str">
        <f>INDEX(Articles!$1:$1048576,MATCH(E570,Articles!D:D,0),15)</f>
        <v>1.4G</v>
      </c>
      <c r="O570" s="2" t="str">
        <f>INDEX(Articles!$1:$1048576,MATCH(E570,Articles!D:D,0),16)</f>
        <v>1008-F3-69242601</v>
      </c>
      <c r="P570" s="2">
        <f>INDEX(Articles!$1:$1048576,MATCH(E570,Articles!D:D,0),17)*1000</f>
        <v>38</v>
      </c>
      <c r="Q570" s="2" t="str">
        <f>INDEX(Articles!$1:$1048576,MATCH(E570,Articles!D:D,0),18)</f>
        <v>2</v>
      </c>
      <c r="R570" s="2">
        <f>INDEX(Articles!$1:$1048576,MATCH(E570,Articles!D:D,0),19)</f>
        <v>25</v>
      </c>
      <c r="S570" s="2" t="str">
        <f>IF(INDEX('Unités CA'!$1:$1048576,MATCH(E570,'Unités CA'!D:D,0),5)=0,"",INDEX('Unités CA'!$1:$1048576,MATCH(E570,'Unités CA'!D:D,0),5))</f>
        <v>0050/CA</v>
      </c>
      <c r="T570" s="2" t="str">
        <f>IF(INDEX('Unités BTE'!$1:$1048576,MATCH(E570,'Unités CA'!D:D,0),5)=0,"",INDEX('Unités BTE'!$1:$1048576,MATCH(E570,'Unités CA'!D:D,0),5))</f>
        <v/>
      </c>
      <c r="U570" s="87">
        <f>IFERROR(INDEX('Prix PRO CA'!$1:$1048576,MATCH(E570,'Prix PRO CA'!D:D,0),10),"")</f>
        <v>242.83</v>
      </c>
      <c r="V570" s="87" t="str">
        <f>IFERROR(INDEX('Prix PRO CA'!$1:$1048576,MATCH(E570,'Prix PRO BTE'!D:D,0),10),"")</f>
        <v/>
      </c>
      <c r="W570" s="87">
        <f>+IFERROR(INDEX('Prix PRO PCS'!$1:$1048576,MATCH(E570,'Prix PRO PCS'!D:D,0),10),"")</f>
        <v>5.71</v>
      </c>
      <c r="X570" s="148" t="str">
        <f t="shared" si="44"/>
        <v>Oui</v>
      </c>
      <c r="Y570" s="89" t="str">
        <f>IFERROR(INDEX(LigneAchat!$1:$1048576,MATCH(E570,LigneAchat!D:D,0),5),"")</f>
        <v/>
      </c>
      <c r="Z570" s="90">
        <f>INDEX(Articles!$1:$1048576,MATCH(E570,Articles!D:D,0),21)</f>
        <v>417</v>
      </c>
      <c r="AA570" s="90">
        <f>+Z570-AB570</f>
        <v>417</v>
      </c>
      <c r="AB570" s="90">
        <f>+INDEX(Articles!$1:$1048576,MATCH(E570,Articles!D:D,0),23)</f>
        <v>0</v>
      </c>
    </row>
    <row r="571" spans="2:28" ht="15.75">
      <c r="B571" s="8" t="str">
        <f>INDEX(Articles!$1:$1048576,MATCH(E571,Articles!D:D,0),6)</f>
        <v>1</v>
      </c>
      <c r="C571" s="8" t="str">
        <f>INDEX(Articles!$1:$1048576,MATCH(E571,Articles!D:D,0),7)</f>
        <v/>
      </c>
      <c r="D571" s="28" t="str">
        <f>HYPERLINK(INDEX(Articles!$1:$1048576,MATCH(E571,Articles!D:D,0),24),"Lien")</f>
        <v>Lien</v>
      </c>
      <c r="E571" s="3" t="s">
        <v>3079</v>
      </c>
      <c r="F571" s="18" t="str">
        <f>INDEX(Articles!$1:$1048576,MATCH(E571,Articles!D:D,0),5)</f>
        <v>MONOCOUP Ø50 COMÈTE ARGENT</v>
      </c>
      <c r="G571" s="18" t="str">
        <f>INDEX(Articles!$1:$1048576,MATCH(E571,Articles!D:D,0),8)</f>
        <v>MONOCOUP</v>
      </c>
      <c r="H571" s="18" t="str">
        <f>INDEX(Articles!$1:$1048576,MATCH(E571,Articles!D:D,0),9)</f>
        <v>COMETE</v>
      </c>
      <c r="I571" s="8">
        <f>INDEX(Articles!$1:$1048576,MATCH(E571,Articles!D:D,0),10)</f>
        <v>50</v>
      </c>
      <c r="J571" s="18" t="str">
        <f>INDEX(Articles!$1:$1048576,MATCH(E571,Articles!D:D,0),11)</f>
        <v>COMETE</v>
      </c>
      <c r="K571" s="18" t="str">
        <f>INDEX(Articles!$1:$1048576,MATCH(E571,Articles!D:D,0),12)</f>
        <v>ARGENT</v>
      </c>
      <c r="L571" s="8" t="str">
        <f>INDEX(Articles!$1:$1048576,MATCH(E571,Articles!D:D,0),13)</f>
        <v>CN</v>
      </c>
      <c r="M571" s="8" t="str">
        <f>INDEX(Articles!$1:$1048576,MATCH(E571,Articles!D:D,0),14)</f>
        <v>F3</v>
      </c>
      <c r="N571" s="8" t="str">
        <f>INDEX(Articles!$1:$1048576,MATCH(E571,Articles!D:D,0),15)</f>
        <v>1.4G</v>
      </c>
      <c r="O571" s="8" t="str">
        <f>INDEX(Articles!$1:$1048576,MATCH(E571,Articles!D:D,0),16)</f>
        <v>1008-F3-69242602</v>
      </c>
      <c r="P571" s="8">
        <f>INDEX(Articles!$1:$1048576,MATCH(E571,Articles!D:D,0),17)*1000</f>
        <v>30</v>
      </c>
      <c r="Q571" s="8" t="str">
        <f>INDEX(Articles!$1:$1048576,MATCH(E571,Articles!D:D,0),18)</f>
        <v>2</v>
      </c>
      <c r="R571" s="8">
        <f>INDEX(Articles!$1:$1048576,MATCH(E571,Articles!D:D,0),19)</f>
        <v>25</v>
      </c>
      <c r="S571" s="2" t="str">
        <f>IF(INDEX('Unités CA'!$1:$1048576,MATCH(E571,'Unités CA'!D:D,0),5)=0,"",INDEX('Unités CA'!$1:$1048576,MATCH(E571,'Unités CA'!D:D,0),5))</f>
        <v>0050/CA</v>
      </c>
      <c r="T571" s="2" t="str">
        <f>IF(INDEX('Unités BTE'!$1:$1048576,MATCH(E571,'Unités CA'!D:D,0),5)=0,"",INDEX('Unités BTE'!$1:$1048576,MATCH(E571,'Unités CA'!D:D,0),5))</f>
        <v/>
      </c>
      <c r="U571" s="7">
        <f>IFERROR(INDEX('Prix PRO CA'!$1:$1048576,MATCH(E571,'Prix PRO CA'!D:D,0),10),"")</f>
        <v>242.83</v>
      </c>
      <c r="V571" s="7" t="str">
        <f>IFERROR(INDEX('Prix PRO CA'!$1:$1048576,MATCH(E571,'Prix PRO BTE'!D:D,0),10),"")</f>
        <v/>
      </c>
      <c r="W571" s="7">
        <f>+IFERROR(INDEX('Prix PRO PCS'!$1:$1048576,MATCH(E571,'Prix PRO PCS'!D:D,0),10),"")</f>
        <v>5.71</v>
      </c>
      <c r="X571" s="148" t="str">
        <f t="shared" si="44"/>
        <v>Oui</v>
      </c>
      <c r="Y571" s="24" t="str">
        <f>IFERROR(INDEX(LigneAchat!$1:$1048576,MATCH(E571,LigneAchat!D:D,0),5),"")</f>
        <v/>
      </c>
      <c r="Z571" s="22">
        <f>INDEX(Articles!$1:$1048576,MATCH(E571,Articles!D:D,0),21)</f>
        <v>725</v>
      </c>
      <c r="AA571" s="22">
        <f t="shared" ref="AA571:AA584" si="45">+Z571-AB571</f>
        <v>585</v>
      </c>
      <c r="AB571" s="22">
        <f>+INDEX(Articles!$1:$1048576,MATCH(E571,Articles!D:D,0),23)</f>
        <v>140</v>
      </c>
    </row>
    <row r="572" spans="2:28" ht="15.75">
      <c r="B572" s="8" t="str">
        <f>INDEX(Articles!$1:$1048576,MATCH(E572,Articles!D:D,0),6)</f>
        <v>1</v>
      </c>
      <c r="C572" s="8" t="str">
        <f>INDEX(Articles!$1:$1048576,MATCH(E572,Articles!D:D,0),7)</f>
        <v/>
      </c>
      <c r="D572" s="28" t="str">
        <f>HYPERLINK(INDEX(Articles!$1:$1048576,MATCH(E572,Articles!D:D,0),24),"Lien")</f>
        <v>Lien</v>
      </c>
      <c r="E572" s="3" t="s">
        <v>3083</v>
      </c>
      <c r="F572" s="18" t="str">
        <f>INDEX(Articles!$1:$1048576,MATCH(E572,Articles!D:D,0),5)</f>
        <v>MONOCOUP Ø50 COMÈTE OR</v>
      </c>
      <c r="G572" s="18" t="str">
        <f>INDEX(Articles!$1:$1048576,MATCH(E572,Articles!D:D,0),8)</f>
        <v>MONOCOUP</v>
      </c>
      <c r="H572" s="18" t="str">
        <f>INDEX(Articles!$1:$1048576,MATCH(E572,Articles!D:D,0),9)</f>
        <v>COMETE</v>
      </c>
      <c r="I572" s="8">
        <f>INDEX(Articles!$1:$1048576,MATCH(E572,Articles!D:D,0),10)</f>
        <v>50</v>
      </c>
      <c r="J572" s="18" t="str">
        <f>INDEX(Articles!$1:$1048576,MATCH(E572,Articles!D:D,0),11)</f>
        <v>COMETE</v>
      </c>
      <c r="K572" s="18" t="str">
        <f>INDEX(Articles!$1:$1048576,MATCH(E572,Articles!D:D,0),12)</f>
        <v>OR</v>
      </c>
      <c r="L572" s="8" t="str">
        <f>INDEX(Articles!$1:$1048576,MATCH(E572,Articles!D:D,0),13)</f>
        <v>CN</v>
      </c>
      <c r="M572" s="8" t="str">
        <f>INDEX(Articles!$1:$1048576,MATCH(E572,Articles!D:D,0),14)</f>
        <v>F3</v>
      </c>
      <c r="N572" s="8" t="str">
        <f>INDEX(Articles!$1:$1048576,MATCH(E572,Articles!D:D,0),15)</f>
        <v>1.4G</v>
      </c>
      <c r="O572" s="8" t="str">
        <f>INDEX(Articles!$1:$1048576,MATCH(E572,Articles!D:D,0),16)</f>
        <v>1008-F3-69242602</v>
      </c>
      <c r="P572" s="8">
        <f>INDEX(Articles!$1:$1048576,MATCH(E572,Articles!D:D,0),17)*1000</f>
        <v>30</v>
      </c>
      <c r="Q572" s="8" t="str">
        <f>INDEX(Articles!$1:$1048576,MATCH(E572,Articles!D:D,0),18)</f>
        <v>2</v>
      </c>
      <c r="R572" s="8">
        <f>INDEX(Articles!$1:$1048576,MATCH(E572,Articles!D:D,0),19)</f>
        <v>25</v>
      </c>
      <c r="S572" s="2" t="str">
        <f>IF(INDEX('Unités CA'!$1:$1048576,MATCH(E572,'Unités CA'!D:D,0),5)=0,"",INDEX('Unités CA'!$1:$1048576,MATCH(E572,'Unités CA'!D:D,0),5))</f>
        <v>0050/CA</v>
      </c>
      <c r="T572" s="2" t="str">
        <f>IF(INDEX('Unités BTE'!$1:$1048576,MATCH(E572,'Unités CA'!D:D,0),5)=0,"",INDEX('Unités BTE'!$1:$1048576,MATCH(E572,'Unités CA'!D:D,0),5))</f>
        <v/>
      </c>
      <c r="U572" s="7">
        <f>IFERROR(INDEX('Prix PRO CA'!$1:$1048576,MATCH(E572,'Prix PRO CA'!D:D,0),10),"")</f>
        <v>242.83</v>
      </c>
      <c r="V572" s="7" t="str">
        <f>IFERROR(INDEX('Prix PRO CA'!$1:$1048576,MATCH(E572,'Prix PRO BTE'!D:D,0),10),"")</f>
        <v/>
      </c>
      <c r="W572" s="7">
        <f>+IFERROR(INDEX('Prix PRO PCS'!$1:$1048576,MATCH(E572,'Prix PRO PCS'!D:D,0),10),"")</f>
        <v>5.71</v>
      </c>
      <c r="X572" s="148" t="str">
        <f t="shared" si="44"/>
        <v>Oui</v>
      </c>
      <c r="Y572" s="24" t="str">
        <f>IFERROR(INDEX(LigneAchat!$1:$1048576,MATCH(E572,LigneAchat!D:D,0),5),"")</f>
        <v/>
      </c>
      <c r="Z572" s="22">
        <f>INDEX(Articles!$1:$1048576,MATCH(E572,Articles!D:D,0),21)</f>
        <v>204</v>
      </c>
      <c r="AA572" s="22">
        <f t="shared" si="45"/>
        <v>161</v>
      </c>
      <c r="AB572" s="22">
        <f>+INDEX(Articles!$1:$1048576,MATCH(E572,Articles!D:D,0),23)</f>
        <v>43</v>
      </c>
    </row>
    <row r="573" spans="2:28" ht="15.75">
      <c r="B573" s="8" t="str">
        <f>INDEX(Articles!$1:$1048576,MATCH(E573,Articles!D:D,0),6)</f>
        <v>1</v>
      </c>
      <c r="C573" s="8" t="str">
        <f>INDEX(Articles!$1:$1048576,MATCH(E573,Articles!D:D,0),7)</f>
        <v/>
      </c>
      <c r="D573" s="28" t="str">
        <f>HYPERLINK(INDEX(Articles!$1:$1048576,MATCH(E573,Articles!D:D,0),24),"Lien")</f>
        <v>Lien</v>
      </c>
      <c r="E573" s="3" t="s">
        <v>3081</v>
      </c>
      <c r="F573" s="18" t="str">
        <f>INDEX(Articles!$1:$1048576,MATCH(E573,Articles!D:D,0),5)</f>
        <v>MONOCOUP Ø50 COMÈTE CLIGNO BLANC</v>
      </c>
      <c r="G573" s="18" t="str">
        <f>INDEX(Articles!$1:$1048576,MATCH(E573,Articles!D:D,0),8)</f>
        <v>MONOCOUP</v>
      </c>
      <c r="H573" s="18" t="str">
        <f>INDEX(Articles!$1:$1048576,MATCH(E573,Articles!D:D,0),9)</f>
        <v>COMETE</v>
      </c>
      <c r="I573" s="8">
        <f>INDEX(Articles!$1:$1048576,MATCH(E573,Articles!D:D,0),10)</f>
        <v>50</v>
      </c>
      <c r="J573" s="18" t="str">
        <f>INDEX(Articles!$1:$1048576,MATCH(E573,Articles!D:D,0),11)</f>
        <v>CLIGNO</v>
      </c>
      <c r="K573" s="18" t="str">
        <f>INDEX(Articles!$1:$1048576,MATCH(E573,Articles!D:D,0),12)</f>
        <v>BLANC</v>
      </c>
      <c r="L573" s="8" t="str">
        <f>INDEX(Articles!$1:$1048576,MATCH(E573,Articles!D:D,0),13)</f>
        <v>CN</v>
      </c>
      <c r="M573" s="8" t="str">
        <f>INDEX(Articles!$1:$1048576,MATCH(E573,Articles!D:D,0),14)</f>
        <v>F3</v>
      </c>
      <c r="N573" s="8" t="str">
        <f>INDEX(Articles!$1:$1048576,MATCH(E573,Articles!D:D,0),15)</f>
        <v>1.4G</v>
      </c>
      <c r="O573" s="8" t="str">
        <f>INDEX(Articles!$1:$1048576,MATCH(E573,Articles!D:D,0),16)</f>
        <v>1008-F3-69242602</v>
      </c>
      <c r="P573" s="8">
        <f>INDEX(Articles!$1:$1048576,MATCH(E573,Articles!D:D,0),17)*1000</f>
        <v>30</v>
      </c>
      <c r="Q573" s="8" t="str">
        <f>INDEX(Articles!$1:$1048576,MATCH(E573,Articles!D:D,0),18)</f>
        <v>2</v>
      </c>
      <c r="R573" s="8">
        <f>INDEX(Articles!$1:$1048576,MATCH(E573,Articles!D:D,0),19)</f>
        <v>25</v>
      </c>
      <c r="S573" s="2" t="str">
        <f>IF(INDEX('Unités CA'!$1:$1048576,MATCH(E573,'Unités CA'!D:D,0),5)=0,"",INDEX('Unités CA'!$1:$1048576,MATCH(E573,'Unités CA'!D:D,0),5))</f>
        <v>0050/CA</v>
      </c>
      <c r="T573" s="2" t="str">
        <f>IF(INDEX('Unités BTE'!$1:$1048576,MATCH(E573,'Unités CA'!D:D,0),5)=0,"",INDEX('Unités BTE'!$1:$1048576,MATCH(E573,'Unités CA'!D:D,0),5))</f>
        <v/>
      </c>
      <c r="U573" s="7">
        <f>IFERROR(INDEX('Prix PRO CA'!$1:$1048576,MATCH(E573,'Prix PRO CA'!D:D,0),10),"")</f>
        <v>242.83</v>
      </c>
      <c r="V573" s="7" t="str">
        <f>IFERROR(INDEX('Prix PRO CA'!$1:$1048576,MATCH(E573,'Prix PRO BTE'!D:D,0),10),"")</f>
        <v/>
      </c>
      <c r="W573" s="7">
        <f>+IFERROR(INDEX('Prix PRO PCS'!$1:$1048576,MATCH(E573,'Prix PRO PCS'!D:D,0),10),"")</f>
        <v>5.71</v>
      </c>
      <c r="X573" s="148" t="str">
        <f t="shared" si="44"/>
        <v>Oui</v>
      </c>
      <c r="Y573" s="24" t="str">
        <f>IFERROR(INDEX(LigneAchat!$1:$1048576,MATCH(E573,LigneAchat!D:D,0),5),"")</f>
        <v/>
      </c>
      <c r="Z573" s="22">
        <f>INDEX(Articles!$1:$1048576,MATCH(E573,Articles!D:D,0),21)</f>
        <v>413</v>
      </c>
      <c r="AA573" s="22">
        <f>+Z573-AB573</f>
        <v>204</v>
      </c>
      <c r="AB573" s="22">
        <f>+INDEX(Articles!$1:$1048576,MATCH(E573,Articles!D:D,0),23)</f>
        <v>209</v>
      </c>
    </row>
    <row r="574" spans="2:28" ht="15.75">
      <c r="B574" s="8" t="str">
        <f>INDEX(Articles!$1:$1048576,MATCH(E574,Articles!D:D,0),6)</f>
        <v>1</v>
      </c>
      <c r="C574" s="8" t="str">
        <f>INDEX(Articles!$1:$1048576,MATCH(E574,Articles!D:D,0),7)</f>
        <v/>
      </c>
      <c r="D574" s="28" t="str">
        <f>HYPERLINK(INDEX(Articles!$1:$1048576,MATCH(E574,Articles!D:D,0),24),"Lien")</f>
        <v>Lien</v>
      </c>
      <c r="E574" s="3" t="s">
        <v>3077</v>
      </c>
      <c r="F574" s="18" t="str">
        <f>INDEX(Articles!$1:$1048576,MATCH(E574,Articles!D:D,0),5)</f>
        <v>MONOCOUP Ø50 COMÈTE FRISSON</v>
      </c>
      <c r="G574" s="18" t="str">
        <f>INDEX(Articles!$1:$1048576,MATCH(E574,Articles!D:D,0),8)</f>
        <v>MONOCOUP</v>
      </c>
      <c r="H574" s="18" t="str">
        <f>INDEX(Articles!$1:$1048576,MATCH(E574,Articles!D:D,0),9)</f>
        <v>COMETE</v>
      </c>
      <c r="I574" s="8">
        <f>INDEX(Articles!$1:$1048576,MATCH(E574,Articles!D:D,0),10)</f>
        <v>50</v>
      </c>
      <c r="J574" s="18" t="str">
        <f>INDEX(Articles!$1:$1048576,MATCH(E574,Articles!D:D,0),11)</f>
        <v>CREPITANT</v>
      </c>
      <c r="K574" s="18" t="str">
        <f>INDEX(Articles!$1:$1048576,MATCH(E574,Articles!D:D,0),12)</f>
        <v>OR</v>
      </c>
      <c r="L574" s="8" t="str">
        <f>INDEX(Articles!$1:$1048576,MATCH(E574,Articles!D:D,0),13)</f>
        <v>CN</v>
      </c>
      <c r="M574" s="8" t="str">
        <f>INDEX(Articles!$1:$1048576,MATCH(E574,Articles!D:D,0),14)</f>
        <v>F3</v>
      </c>
      <c r="N574" s="8" t="str">
        <f>INDEX(Articles!$1:$1048576,MATCH(E574,Articles!D:D,0),15)</f>
        <v>1.4G</v>
      </c>
      <c r="O574" s="8" t="str">
        <f>INDEX(Articles!$1:$1048576,MATCH(E574,Articles!D:D,0),16)</f>
        <v>1008-F3-69242602</v>
      </c>
      <c r="P574" s="8">
        <f>INDEX(Articles!$1:$1048576,MATCH(E574,Articles!D:D,0),17)*1000</f>
        <v>30</v>
      </c>
      <c r="Q574" s="8" t="str">
        <f>INDEX(Articles!$1:$1048576,MATCH(E574,Articles!D:D,0),18)</f>
        <v>2</v>
      </c>
      <c r="R574" s="8">
        <f>INDEX(Articles!$1:$1048576,MATCH(E574,Articles!D:D,0),19)</f>
        <v>25</v>
      </c>
      <c r="S574" s="2" t="str">
        <f>IF(INDEX('Unités CA'!$1:$1048576,MATCH(E574,'Unités CA'!D:D,0),5)=0,"",INDEX('Unités CA'!$1:$1048576,MATCH(E574,'Unités CA'!D:D,0),5))</f>
        <v>0050/CA</v>
      </c>
      <c r="T574" s="2" t="str">
        <f>IF(INDEX('Unités BTE'!$1:$1048576,MATCH(E574,'Unités CA'!D:D,0),5)=0,"",INDEX('Unités BTE'!$1:$1048576,MATCH(E574,'Unités CA'!D:D,0),5))</f>
        <v/>
      </c>
      <c r="U574" s="7">
        <f>IFERROR(INDEX('Prix PRO CA'!$1:$1048576,MATCH(E574,'Prix PRO CA'!D:D,0),10),"")</f>
        <v>242.83</v>
      </c>
      <c r="V574" s="7" t="str">
        <f>IFERROR(INDEX('Prix PRO CA'!$1:$1048576,MATCH(E574,'Prix PRO BTE'!D:D,0),10),"")</f>
        <v/>
      </c>
      <c r="W574" s="7">
        <f>+IFERROR(INDEX('Prix PRO PCS'!$1:$1048576,MATCH(E574,'Prix PRO PCS'!D:D,0),10),"")</f>
        <v>5.71</v>
      </c>
      <c r="X574" s="148" t="str">
        <f t="shared" si="44"/>
        <v>Oui</v>
      </c>
      <c r="Y574" s="24" t="str">
        <f>IFERROR(INDEX(LigneAchat!$1:$1048576,MATCH(E574,LigneAchat!D:D,0),5),"")</f>
        <v/>
      </c>
      <c r="Z574" s="22">
        <f>INDEX(Articles!$1:$1048576,MATCH(E574,Articles!D:D,0),21)</f>
        <v>614</v>
      </c>
      <c r="AA574" s="22">
        <f t="shared" si="45"/>
        <v>470</v>
      </c>
      <c r="AB574" s="22">
        <f>+INDEX(Articles!$1:$1048576,MATCH(E574,Articles!D:D,0),23)</f>
        <v>144</v>
      </c>
    </row>
    <row r="575" spans="2:28" ht="15.75">
      <c r="B575" s="8" t="str">
        <f>INDEX(Articles!$1:$1048576,MATCH(E575,Articles!D:D,0),6)</f>
        <v>1</v>
      </c>
      <c r="C575" s="8" t="str">
        <f>INDEX(Articles!$1:$1048576,MATCH(E575,Articles!D:D,0),7)</f>
        <v/>
      </c>
      <c r="D575" s="28" t="str">
        <f>HYPERLINK(INDEX(Articles!$1:$1048576,MATCH(E575,Articles!D:D,0),24),"Lien")</f>
        <v>Lien</v>
      </c>
      <c r="E575" s="3" t="s">
        <v>3097</v>
      </c>
      <c r="F575" s="18" t="str">
        <f>INDEX(Articles!$1:$1048576,MATCH(E575,Articles!D:D,0),5)</f>
        <v>MONOCOUP Ø50 PAF FILET D'OR</v>
      </c>
      <c r="G575" s="18" t="str">
        <f>INDEX(Articles!$1:$1048576,MATCH(E575,Articles!D:D,0),8)</f>
        <v>MONOCOUP</v>
      </c>
      <c r="H575" s="18" t="str">
        <f>INDEX(Articles!$1:$1048576,MATCH(E575,Articles!D:D,0),9)</f>
        <v>POT A FEU</v>
      </c>
      <c r="I575" s="8">
        <f>INDEX(Articles!$1:$1048576,MATCH(E575,Articles!D:D,0),10)</f>
        <v>50</v>
      </c>
      <c r="J575" s="18" t="str">
        <f>INDEX(Articles!$1:$1048576,MATCH(E575,Articles!D:D,0),11)</f>
        <v>PLEUREUR</v>
      </c>
      <c r="K575" s="18" t="str">
        <f>INDEX(Articles!$1:$1048576,MATCH(E575,Articles!D:D,0),12)</f>
        <v>KAMURO</v>
      </c>
      <c r="L575" s="8" t="str">
        <f>INDEX(Articles!$1:$1048576,MATCH(E575,Articles!D:D,0),13)</f>
        <v>CN</v>
      </c>
      <c r="M575" s="8" t="str">
        <f>INDEX(Articles!$1:$1048576,MATCH(E575,Articles!D:D,0),14)</f>
        <v>F3</v>
      </c>
      <c r="N575" s="8" t="str">
        <f>INDEX(Articles!$1:$1048576,MATCH(E575,Articles!D:D,0),15)</f>
        <v>1.4G</v>
      </c>
      <c r="O575" s="8" t="str">
        <f>INDEX(Articles!$1:$1048576,MATCH(E575,Articles!D:D,0),16)</f>
        <v>1008-F3-69242500</v>
      </c>
      <c r="P575" s="8">
        <f>INDEX(Articles!$1:$1048576,MATCH(E575,Articles!D:D,0),17)*1000</f>
        <v>52</v>
      </c>
      <c r="Q575" s="8" t="str">
        <f>INDEX(Articles!$1:$1048576,MATCH(E575,Articles!D:D,0),18)</f>
        <v>2</v>
      </c>
      <c r="R575" s="8">
        <f>INDEX(Articles!$1:$1048576,MATCH(E575,Articles!D:D,0),19)</f>
        <v>25</v>
      </c>
      <c r="S575" s="2" t="str">
        <f>IF(INDEX('Unités CA'!$1:$1048576,MATCH(E575,'Unités CA'!D:D,0),5)=0,"",INDEX('Unités CA'!$1:$1048576,MATCH(E575,'Unités CA'!D:D,0),5))</f>
        <v>0050/CA</v>
      </c>
      <c r="T575" s="2" t="str">
        <f>IF(INDEX('Unités BTE'!$1:$1048576,MATCH(E575,'Unités CA'!D:D,0),5)=0,"",INDEX('Unités BTE'!$1:$1048576,MATCH(E575,'Unités CA'!D:D,0),5))</f>
        <v/>
      </c>
      <c r="U575" s="7">
        <f>IFERROR(INDEX('Prix PRO CA'!$1:$1048576,MATCH(E575,'Prix PRO CA'!D:D,0),10),"")</f>
        <v>261.68</v>
      </c>
      <c r="V575" s="7" t="str">
        <f>IFERROR(INDEX('Prix PRO CA'!$1:$1048576,MATCH(E575,'Prix PRO BTE'!D:D,0),10),"")</f>
        <v/>
      </c>
      <c r="W575" s="7">
        <f>+IFERROR(INDEX('Prix PRO PCS'!$1:$1048576,MATCH(E575,'Prix PRO PCS'!D:D,0),10),"")</f>
        <v>6.07</v>
      </c>
      <c r="X575" s="148" t="str">
        <f t="shared" si="44"/>
        <v>Oui</v>
      </c>
      <c r="Y575" s="24" t="str">
        <f>IFERROR(INDEX(LigneAchat!$1:$1048576,MATCH(E575,LigneAchat!D:D,0),5),"")</f>
        <v/>
      </c>
      <c r="Z575" s="22">
        <f>INDEX(Articles!$1:$1048576,MATCH(E575,Articles!D:D,0),21)</f>
        <v>444</v>
      </c>
      <c r="AA575" s="22">
        <f>+Z575-AB575</f>
        <v>416</v>
      </c>
      <c r="AB575" s="22">
        <f>+INDEX(Articles!$1:$1048576,MATCH(E575,Articles!D:D,0),23)</f>
        <v>28</v>
      </c>
    </row>
    <row r="576" spans="2:28" ht="15.75">
      <c r="B576" s="8" t="str">
        <f>INDEX(Articles!$1:$1048576,MATCH(E576,Articles!D:D,0),6)</f>
        <v>1</v>
      </c>
      <c r="C576" s="8" t="str">
        <f>INDEX(Articles!$1:$1048576,MATCH(E576,Articles!D:D,0),7)</f>
        <v>2020</v>
      </c>
      <c r="D576" s="28" t="str">
        <f>HYPERLINK(INDEX(Articles!$1:$1048576,MATCH(E576,Articles!D:D,0),24),"Lien")</f>
        <v>Lien</v>
      </c>
      <c r="E576" s="3" t="s">
        <v>3700</v>
      </c>
      <c r="F576" s="18" t="str">
        <f>INDEX(Articles!$1:$1048576,MATCH(E576,Articles!D:D,0),5)</f>
        <v>MONOCOUP Ø50 PAF BLANC + DÉTO</v>
      </c>
      <c r="G576" s="18" t="str">
        <f>INDEX(Articles!$1:$1048576,MATCH(E576,Articles!D:D,0),8)</f>
        <v>MONOCOUP</v>
      </c>
      <c r="H576" s="18" t="str">
        <f>INDEX(Articles!$1:$1048576,MATCH(E576,Articles!D:D,0),9)</f>
        <v>POT A FEU</v>
      </c>
      <c r="I576" s="8">
        <f>INDEX(Articles!$1:$1048576,MATCH(E576,Articles!D:D,0),10)</f>
        <v>50</v>
      </c>
      <c r="J576" s="18" t="str">
        <f>INDEX(Articles!$1:$1048576,MATCH(E576,Articles!D:D,0),11)</f>
        <v>DETONATION</v>
      </c>
      <c r="K576" s="18" t="str">
        <f>INDEX(Articles!$1:$1048576,MATCH(E576,Articles!D:D,0),12)</f>
        <v>BLANC</v>
      </c>
      <c r="L576" s="8" t="str">
        <f>INDEX(Articles!$1:$1048576,MATCH(E576,Articles!D:D,0),13)</f>
        <v>CN</v>
      </c>
      <c r="M576" s="8" t="str">
        <f>INDEX(Articles!$1:$1048576,MATCH(E576,Articles!D:D,0),14)</f>
        <v>F4</v>
      </c>
      <c r="N576" s="8" t="str">
        <f>INDEX(Articles!$1:$1048576,MATCH(E576,Articles!D:D,0),15)</f>
        <v>1.3G</v>
      </c>
      <c r="O576" s="8" t="str">
        <f>INDEX(Articles!$1:$1048576,MATCH(E576,Articles!D:D,0),16)</f>
        <v>2806-F4-001468</v>
      </c>
      <c r="P576" s="8">
        <f>INDEX(Articles!$1:$1048576,MATCH(E576,Articles!D:D,0),17)*1000</f>
        <v>50</v>
      </c>
      <c r="Q576" s="8" t="str">
        <f>INDEX(Articles!$1:$1048576,MATCH(E576,Articles!D:D,0),18)</f>
        <v>2</v>
      </c>
      <c r="R576" s="8">
        <f>INDEX(Articles!$1:$1048576,MATCH(E576,Articles!D:D,0),19)</f>
        <v>50</v>
      </c>
      <c r="S576" s="2" t="str">
        <f>IF(INDEX('Unités CA'!$1:$1048576,MATCH(E576,'Unités CA'!D:D,0),5)=0,"",INDEX('Unités CA'!$1:$1048576,MATCH(E576,'Unités CA'!D:D,0),5))</f>
        <v>0050/CA</v>
      </c>
      <c r="T576" s="2" t="str">
        <f>IF(INDEX('Unités BTE'!$1:$1048576,MATCH(E576,'Unités CA'!D:D,0),5)=0,"",INDEX('Unités BTE'!$1:$1048576,MATCH(E576,'Unités CA'!D:D,0),5))</f>
        <v/>
      </c>
      <c r="U576" s="7">
        <f>IFERROR(INDEX('Prix PRO CA'!$1:$1048576,MATCH(E576,'Prix PRO CA'!D:D,0),10),"")</f>
        <v>261.5</v>
      </c>
      <c r="V576" s="7" t="str">
        <f>IFERROR(INDEX('Prix PRO CA'!$1:$1048576,MATCH(E576,'Prix PRO BTE'!D:D,0),10),"")</f>
        <v/>
      </c>
      <c r="W576" s="7">
        <f>+IFERROR(INDEX('Prix PRO PCS'!$1:$1048576,MATCH(E576,'Prix PRO PCS'!D:D,0),10),"")</f>
        <v>6.07</v>
      </c>
      <c r="X576" s="148" t="str">
        <f t="shared" si="44"/>
        <v>Non</v>
      </c>
      <c r="Y576" s="24" t="str">
        <f>IFERROR(INDEX(LigneAchat!$1:$1048576,MATCH(E576,LigneAchat!D:D,0),5),"")</f>
        <v/>
      </c>
      <c r="Z576" s="22">
        <f>INDEX(Articles!$1:$1048576,MATCH(E576,Articles!D:D,0),21)</f>
        <v>0</v>
      </c>
      <c r="AA576" s="22">
        <f>+Z576-AB576</f>
        <v>0</v>
      </c>
      <c r="AB576" s="22">
        <f>+INDEX(Articles!$1:$1048576,MATCH(E576,Articles!D:D,0),23)</f>
        <v>0</v>
      </c>
    </row>
    <row r="577" spans="2:28" ht="15.75">
      <c r="B577" s="8" t="str">
        <f>INDEX(Articles!$1:$1048576,MATCH(E577,Articles!D:D,0),6)</f>
        <v>1</v>
      </c>
      <c r="C577" s="8" t="str">
        <f>INDEX(Articles!$1:$1048576,MATCH(E577,Articles!D:D,0),7)</f>
        <v/>
      </c>
      <c r="D577" s="28" t="str">
        <f>HYPERLINK(INDEX(Articles!$1:$1048576,MATCH(E577,Articles!D:D,0),24),"Lien")</f>
        <v>Lien</v>
      </c>
      <c r="E577" s="3" t="s">
        <v>3085</v>
      </c>
      <c r="F577" s="18" t="str">
        <f>INDEX(Articles!$1:$1048576,MATCH(E577,Articles!D:D,0),5)</f>
        <v>MONOCOUP Ø50 PAF 4 COMÈTES MOSAÏQUE FRISSON BLC</v>
      </c>
      <c r="G577" s="18" t="str">
        <f>INDEX(Articles!$1:$1048576,MATCH(E577,Articles!D:D,0),8)</f>
        <v>MONOCOUP</v>
      </c>
      <c r="H577" s="18" t="str">
        <f>INDEX(Articles!$1:$1048576,MATCH(E577,Articles!D:D,0),9)</f>
        <v>POT A FEU</v>
      </c>
      <c r="I577" s="8">
        <f>INDEX(Articles!$1:$1048576,MATCH(E577,Articles!D:D,0),10)</f>
        <v>50</v>
      </c>
      <c r="J577" s="18" t="str">
        <f>INDEX(Articles!$1:$1048576,MATCH(E577,Articles!D:D,0),11)</f>
        <v>CREPITANT</v>
      </c>
      <c r="K577" s="18" t="str">
        <f>INDEX(Articles!$1:$1048576,MATCH(E577,Articles!D:D,0),12)</f>
        <v>ARGENT</v>
      </c>
      <c r="L577" s="8" t="str">
        <f>INDEX(Articles!$1:$1048576,MATCH(E577,Articles!D:D,0),13)</f>
        <v>CN</v>
      </c>
      <c r="M577" s="8" t="str">
        <f>INDEX(Articles!$1:$1048576,MATCH(E577,Articles!D:D,0),14)</f>
        <v>F2</v>
      </c>
      <c r="N577" s="8" t="str">
        <f>INDEX(Articles!$1:$1048576,MATCH(E577,Articles!D:D,0),15)</f>
        <v>1.4G</v>
      </c>
      <c r="O577" s="8" t="str">
        <f>INDEX(Articles!$1:$1048576,MATCH(E577,Articles!D:D,0),16)</f>
        <v>1008-F2-69242498</v>
      </c>
      <c r="P577" s="8">
        <f>INDEX(Articles!$1:$1048576,MATCH(E577,Articles!D:D,0),17)*1000</f>
        <v>45</v>
      </c>
      <c r="Q577" s="8" t="str">
        <f>INDEX(Articles!$1:$1048576,MATCH(E577,Articles!D:D,0),18)</f>
        <v>2</v>
      </c>
      <c r="R577" s="8">
        <f>INDEX(Articles!$1:$1048576,MATCH(E577,Articles!D:D,0),19)</f>
        <v>8</v>
      </c>
      <c r="S577" s="2" t="str">
        <f>IF(INDEX('Unités CA'!$1:$1048576,MATCH(E577,'Unités CA'!D:D,0),5)=0,"",INDEX('Unités CA'!$1:$1048576,MATCH(E577,'Unités CA'!D:D,0),5))</f>
        <v>0050/CA</v>
      </c>
      <c r="T577" s="2" t="str">
        <f>IF(INDEX('Unités BTE'!$1:$1048576,MATCH(E577,'Unités CA'!D:D,0),5)=0,"",INDEX('Unités BTE'!$1:$1048576,MATCH(E577,'Unités CA'!D:D,0),5))</f>
        <v/>
      </c>
      <c r="U577" s="7">
        <f>IFERROR(INDEX('Prix PRO CA'!$1:$1048576,MATCH(E577,'Prix PRO CA'!D:D,0),10),"")</f>
        <v>261.68</v>
      </c>
      <c r="V577" s="7" t="str">
        <f>IFERROR(INDEX('Prix PRO CA'!$1:$1048576,MATCH(E577,'Prix PRO BTE'!D:D,0),10),"")</f>
        <v/>
      </c>
      <c r="W577" s="7">
        <f>+IFERROR(INDEX('Prix PRO PCS'!$1:$1048576,MATCH(E577,'Prix PRO PCS'!D:D,0),10),"")</f>
        <v>6.07</v>
      </c>
      <c r="X577" s="148" t="str">
        <f t="shared" si="44"/>
        <v>Oui</v>
      </c>
      <c r="Y577" s="24" t="str">
        <f>IFERROR(INDEX(LigneAchat!$1:$1048576,MATCH(E577,LigneAchat!D:D,0),5),"")</f>
        <v/>
      </c>
      <c r="Z577" s="22">
        <f>INDEX(Articles!$1:$1048576,MATCH(E577,Articles!D:D,0),21)</f>
        <v>392</v>
      </c>
      <c r="AA577" s="22">
        <f t="shared" si="45"/>
        <v>281</v>
      </c>
      <c r="AB577" s="22">
        <f>+INDEX(Articles!$1:$1048576,MATCH(E577,Articles!D:D,0),23)</f>
        <v>111</v>
      </c>
    </row>
    <row r="578" spans="2:28" ht="15.75">
      <c r="B578" s="8" t="str">
        <f>INDEX(Articles!$1:$1048576,MATCH(E578,Articles!D:D,0),6)</f>
        <v>1</v>
      </c>
      <c r="C578" s="8" t="str">
        <f>INDEX(Articles!$1:$1048576,MATCH(E578,Articles!D:D,0),7)</f>
        <v/>
      </c>
      <c r="D578" s="28" t="str">
        <f>HYPERLINK(INDEX(Articles!$1:$1048576,MATCH(E578,Articles!D:D,0),24),"Lien")</f>
        <v>Lien</v>
      </c>
      <c r="E578" s="3" t="s">
        <v>3088</v>
      </c>
      <c r="F578" s="18" t="str">
        <f>INDEX(Articles!$1:$1048576,MATCH(E578,Articles!D:D,0),5)</f>
        <v>MONOCOUP Ø50 PAF 4 COMÈTES MOSAÏQUE VIOLETTE</v>
      </c>
      <c r="G578" s="18" t="str">
        <f>INDEX(Articles!$1:$1048576,MATCH(E578,Articles!D:D,0),8)</f>
        <v>MONOCOUP</v>
      </c>
      <c r="H578" s="18" t="str">
        <f>INDEX(Articles!$1:$1048576,MATCH(E578,Articles!D:D,0),9)</f>
        <v>POT A FEU</v>
      </c>
      <c r="I578" s="8">
        <f>INDEX(Articles!$1:$1048576,MATCH(E578,Articles!D:D,0),10)</f>
        <v>50</v>
      </c>
      <c r="J578" s="18" t="str">
        <f>INDEX(Articles!$1:$1048576,MATCH(E578,Articles!D:D,0),11)</f>
        <v>MOSAIQUE</v>
      </c>
      <c r="K578" s="18" t="str">
        <f>INDEX(Articles!$1:$1048576,MATCH(E578,Articles!D:D,0),12)</f>
        <v>VIOLET</v>
      </c>
      <c r="L578" s="8" t="str">
        <f>INDEX(Articles!$1:$1048576,MATCH(E578,Articles!D:D,0),13)</f>
        <v>CN</v>
      </c>
      <c r="M578" s="8" t="str">
        <f>INDEX(Articles!$1:$1048576,MATCH(E578,Articles!D:D,0),14)</f>
        <v>F2</v>
      </c>
      <c r="N578" s="8" t="str">
        <f>INDEX(Articles!$1:$1048576,MATCH(E578,Articles!D:D,0),15)</f>
        <v>1.4G</v>
      </c>
      <c r="O578" s="8" t="str">
        <f>INDEX(Articles!$1:$1048576,MATCH(E578,Articles!D:D,0),16)</f>
        <v>1008-F2-69242498</v>
      </c>
      <c r="P578" s="8">
        <f>INDEX(Articles!$1:$1048576,MATCH(E578,Articles!D:D,0),17)*1000</f>
        <v>45</v>
      </c>
      <c r="Q578" s="8" t="str">
        <f>INDEX(Articles!$1:$1048576,MATCH(E578,Articles!D:D,0),18)</f>
        <v>2</v>
      </c>
      <c r="R578" s="8">
        <f>INDEX(Articles!$1:$1048576,MATCH(E578,Articles!D:D,0),19)</f>
        <v>8</v>
      </c>
      <c r="S578" s="2" t="str">
        <f>IF(INDEX('Unités CA'!$1:$1048576,MATCH(E578,'Unités CA'!D:D,0),5)=0,"",INDEX('Unités CA'!$1:$1048576,MATCH(E578,'Unités CA'!D:D,0),5))</f>
        <v>0050/CA</v>
      </c>
      <c r="T578" s="2" t="str">
        <f>IF(INDEX('Unités BTE'!$1:$1048576,MATCH(E578,'Unités CA'!D:D,0),5)=0,"",INDEX('Unités BTE'!$1:$1048576,MATCH(E578,'Unités CA'!D:D,0),5))</f>
        <v/>
      </c>
      <c r="U578" s="7">
        <f>IFERROR(INDEX('Prix PRO CA'!$1:$1048576,MATCH(E578,'Prix PRO CA'!D:D,0),10),"")</f>
        <v>261.68</v>
      </c>
      <c r="V578" s="7" t="str">
        <f>IFERROR(INDEX('Prix PRO CA'!$1:$1048576,MATCH(E578,'Prix PRO BTE'!D:D,0),10),"")</f>
        <v/>
      </c>
      <c r="W578" s="7">
        <f>+IFERROR(INDEX('Prix PRO PCS'!$1:$1048576,MATCH(E578,'Prix PRO PCS'!D:D,0),10),"")</f>
        <v>6.07</v>
      </c>
      <c r="X578" s="148" t="str">
        <f t="shared" si="44"/>
        <v>Oui</v>
      </c>
      <c r="Y578" s="24" t="str">
        <f>IFERROR(INDEX(LigneAchat!$1:$1048576,MATCH(E578,LigneAchat!D:D,0),5),"")</f>
        <v/>
      </c>
      <c r="Z578" s="22">
        <f>INDEX(Articles!$1:$1048576,MATCH(E578,Articles!D:D,0),21)</f>
        <v>501</v>
      </c>
      <c r="AA578" s="22">
        <f t="shared" si="45"/>
        <v>465</v>
      </c>
      <c r="AB578" s="22">
        <f>+INDEX(Articles!$1:$1048576,MATCH(E578,Articles!D:D,0),23)</f>
        <v>36</v>
      </c>
    </row>
    <row r="579" spans="2:28" ht="15.75">
      <c r="B579" s="8" t="str">
        <f>INDEX(Articles!$1:$1048576,MATCH(E579,Articles!D:D,0),6)</f>
        <v>1</v>
      </c>
      <c r="C579" s="8" t="str">
        <f>INDEX(Articles!$1:$1048576,MATCH(E579,Articles!D:D,0),7)</f>
        <v/>
      </c>
      <c r="D579" s="28" t="str">
        <f>HYPERLINK(INDEX(Articles!$1:$1048576,MATCH(E579,Articles!D:D,0),24),"Lien")</f>
        <v>Lien</v>
      </c>
      <c r="E579" s="3" t="s">
        <v>3090</v>
      </c>
      <c r="F579" s="18" t="str">
        <f>INDEX(Articles!$1:$1048576,MATCH(E579,Articles!D:D,0),5)</f>
        <v>MONOCOUP Ø50 PAF 4 COMÈTES MOSAÏQUE FILET D'OR</v>
      </c>
      <c r="G579" s="18" t="str">
        <f>INDEX(Articles!$1:$1048576,MATCH(E579,Articles!D:D,0),8)</f>
        <v>MONOCOUP</v>
      </c>
      <c r="H579" s="18" t="str">
        <f>INDEX(Articles!$1:$1048576,MATCH(E579,Articles!D:D,0),9)</f>
        <v>POT A FEU</v>
      </c>
      <c r="I579" s="8">
        <f>INDEX(Articles!$1:$1048576,MATCH(E579,Articles!D:D,0),10)</f>
        <v>50</v>
      </c>
      <c r="J579" s="18" t="str">
        <f>INDEX(Articles!$1:$1048576,MATCH(E579,Articles!D:D,0),11)</f>
        <v>MOSAIQUE</v>
      </c>
      <c r="K579" s="18" t="str">
        <f>INDEX(Articles!$1:$1048576,MATCH(E579,Articles!D:D,0),12)</f>
        <v>KAMURO</v>
      </c>
      <c r="L579" s="8" t="str">
        <f>INDEX(Articles!$1:$1048576,MATCH(E579,Articles!D:D,0),13)</f>
        <v>CN</v>
      </c>
      <c r="M579" s="8" t="str">
        <f>INDEX(Articles!$1:$1048576,MATCH(E579,Articles!D:D,0),14)</f>
        <v>F2</v>
      </c>
      <c r="N579" s="8" t="str">
        <f>INDEX(Articles!$1:$1048576,MATCH(E579,Articles!D:D,0),15)</f>
        <v>1.4G</v>
      </c>
      <c r="O579" s="8" t="str">
        <f>INDEX(Articles!$1:$1048576,MATCH(E579,Articles!D:D,0),16)</f>
        <v>1008-F2-69242498</v>
      </c>
      <c r="P579" s="8">
        <f>INDEX(Articles!$1:$1048576,MATCH(E579,Articles!D:D,0),17)*1000</f>
        <v>45</v>
      </c>
      <c r="Q579" s="8" t="str">
        <f>INDEX(Articles!$1:$1048576,MATCH(E579,Articles!D:D,0),18)</f>
        <v>2</v>
      </c>
      <c r="R579" s="8">
        <f>INDEX(Articles!$1:$1048576,MATCH(E579,Articles!D:D,0),19)</f>
        <v>8</v>
      </c>
      <c r="S579" s="2" t="str">
        <f>IF(INDEX('Unités CA'!$1:$1048576,MATCH(E579,'Unités CA'!D:D,0),5)=0,"",INDEX('Unités CA'!$1:$1048576,MATCH(E579,'Unités CA'!D:D,0),5))</f>
        <v>0050/CA</v>
      </c>
      <c r="T579" s="2" t="str">
        <f>IF(INDEX('Unités BTE'!$1:$1048576,MATCH(E579,'Unités CA'!D:D,0),5)=0,"",INDEX('Unités BTE'!$1:$1048576,MATCH(E579,'Unités CA'!D:D,0),5))</f>
        <v/>
      </c>
      <c r="U579" s="7">
        <f>IFERROR(INDEX('Prix PRO CA'!$1:$1048576,MATCH(E579,'Prix PRO CA'!D:D,0),10),"")</f>
        <v>261.68</v>
      </c>
      <c r="V579" s="7" t="str">
        <f>IFERROR(INDEX('Prix PRO CA'!$1:$1048576,MATCH(E579,'Prix PRO BTE'!D:D,0),10),"")</f>
        <v/>
      </c>
      <c r="W579" s="7">
        <f>+IFERROR(INDEX('Prix PRO PCS'!$1:$1048576,MATCH(E579,'Prix PRO PCS'!D:D,0),10),"")</f>
        <v>6.07</v>
      </c>
      <c r="X579" s="148" t="str">
        <f t="shared" si="44"/>
        <v>Oui</v>
      </c>
      <c r="Y579" s="24" t="str">
        <f>IFERROR(INDEX(LigneAchat!$1:$1048576,MATCH(E579,LigneAchat!D:D,0),5),"")</f>
        <v/>
      </c>
      <c r="Z579" s="22">
        <f>INDEX(Articles!$1:$1048576,MATCH(E579,Articles!D:D,0),21)</f>
        <v>482</v>
      </c>
      <c r="AA579" s="22">
        <f t="shared" si="45"/>
        <v>431</v>
      </c>
      <c r="AB579" s="22">
        <f>+INDEX(Articles!$1:$1048576,MATCH(E579,Articles!D:D,0),23)</f>
        <v>51</v>
      </c>
    </row>
    <row r="580" spans="2:28" ht="15.75">
      <c r="B580" s="8" t="str">
        <f>INDEX(Articles!$1:$1048576,MATCH(E580,Articles!D:D,0),6)</f>
        <v>1</v>
      </c>
      <c r="C580" s="8" t="str">
        <f>INDEX(Articles!$1:$1048576,MATCH(E580,Articles!D:D,0),7)</f>
        <v/>
      </c>
      <c r="D580" s="28" t="str">
        <f>HYPERLINK(INDEX(Articles!$1:$1048576,MATCH(E580,Articles!D:D,0),24),"Lien")</f>
        <v>Lien</v>
      </c>
      <c r="E580" s="3" t="s">
        <v>2997</v>
      </c>
      <c r="F580" s="18" t="str">
        <f>INDEX(Articles!$1:$1048576,MATCH(E580,Articles!D:D,0),5)</f>
        <v>MONOCOUP Ø50 ÉTOILES FILANTES BLEU TR. ARGENT</v>
      </c>
      <c r="G580" s="18" t="str">
        <f>INDEX(Articles!$1:$1048576,MATCH(E580,Articles!D:D,0),8)</f>
        <v>CHANDELLE</v>
      </c>
      <c r="H580" s="18" t="str">
        <f>INDEX(Articles!$1:$1048576,MATCH(E580,Articles!D:D,0),9)</f>
        <v>POT A FEU</v>
      </c>
      <c r="I580" s="8">
        <f>INDEX(Articles!$1:$1048576,MATCH(E580,Articles!D:D,0),10)</f>
        <v>50</v>
      </c>
      <c r="J580" s="18" t="str">
        <f>INDEX(Articles!$1:$1048576,MATCH(E580,Articles!D:D,0),11)</f>
        <v>SERPENTEAUX</v>
      </c>
      <c r="K580" s="18" t="str">
        <f>INDEX(Articles!$1:$1048576,MATCH(E580,Articles!D:D,0),12)</f>
        <v>BLEU</v>
      </c>
      <c r="L580" s="8" t="str">
        <f>INDEX(Articles!$1:$1048576,MATCH(E580,Articles!D:D,0),13)</f>
        <v>CN</v>
      </c>
      <c r="M580" s="8" t="str">
        <f>INDEX(Articles!$1:$1048576,MATCH(E580,Articles!D:D,0),14)</f>
        <v>F3</v>
      </c>
      <c r="N580" s="8" t="str">
        <f>INDEX(Articles!$1:$1048576,MATCH(E580,Articles!D:D,0),15)</f>
        <v>1.4G</v>
      </c>
      <c r="O580" s="8" t="str">
        <f>INDEX(Articles!$1:$1048576,MATCH(E580,Articles!D:D,0),16)</f>
        <v>1008-F3-69245825</v>
      </c>
      <c r="P580" s="8">
        <f>INDEX(Articles!$1:$1048576,MATCH(E580,Articles!D:D,0),17)*1000</f>
        <v>90</v>
      </c>
      <c r="Q580" s="8" t="str">
        <f>INDEX(Articles!$1:$1048576,MATCH(E580,Articles!D:D,0),18)</f>
        <v>2</v>
      </c>
      <c r="R580" s="8">
        <f>INDEX(Articles!$1:$1048576,MATCH(E580,Articles!D:D,0),19)</f>
        <v>25</v>
      </c>
      <c r="S580" s="2" t="str">
        <f>IF(INDEX('Unités CA'!$1:$1048576,MATCH(E580,'Unités CA'!D:D,0),5)=0,"",INDEX('Unités CA'!$1:$1048576,MATCH(E580,'Unités CA'!D:D,0),5))</f>
        <v>0040/CA</v>
      </c>
      <c r="T580" s="2" t="str">
        <f>IF(INDEX('Unités BTE'!$1:$1048576,MATCH(E580,'Unités CA'!D:D,0),5)=0,"",INDEX('Unités BTE'!$1:$1048576,MATCH(E580,'Unités CA'!D:D,0),5))</f>
        <v/>
      </c>
      <c r="U580" s="7">
        <f>IFERROR(INDEX('Prix PRO CA'!$1:$1048576,MATCH(E580,'Prix PRO CA'!D:D,0),10),"")</f>
        <v>191.7</v>
      </c>
      <c r="V580" s="7" t="str">
        <f>IFERROR(INDEX('Prix PRO CA'!$1:$1048576,MATCH(E580,'Prix PRO BTE'!D:D,0),10),"")</f>
        <v/>
      </c>
      <c r="W580" s="7">
        <f>+IFERROR(INDEX('Prix PRO PCS'!$1:$1048576,MATCH(E580,'Prix PRO PCS'!D:D,0),10),"")</f>
        <v>5.49</v>
      </c>
      <c r="X580" s="148" t="str">
        <f t="shared" si="44"/>
        <v>Non</v>
      </c>
      <c r="Y580" s="24" t="str">
        <f>IFERROR(INDEX(LigneAchat!$1:$1048576,MATCH(E580,LigneAchat!D:D,0),5),"")</f>
        <v/>
      </c>
      <c r="Z580" s="22">
        <f>INDEX(Articles!$1:$1048576,MATCH(E580,Articles!D:D,0),21)</f>
        <v>0</v>
      </c>
      <c r="AA580" s="22">
        <f t="shared" si="45"/>
        <v>0</v>
      </c>
      <c r="AB580" s="22">
        <f>+INDEX(Articles!$1:$1048576,MATCH(E580,Articles!D:D,0),23)</f>
        <v>0</v>
      </c>
    </row>
    <row r="581" spans="2:28" ht="15.75">
      <c r="B581" s="8" t="str">
        <f>INDEX(Articles!$1:$1048576,MATCH(E581,Articles!D:D,0),6)</f>
        <v>1</v>
      </c>
      <c r="C581" s="8" t="str">
        <f>INDEX(Articles!$1:$1048576,MATCH(E581,Articles!D:D,0),7)</f>
        <v/>
      </c>
      <c r="D581" s="28" t="str">
        <f>HYPERLINK(INDEX(Articles!$1:$1048576,MATCH(E581,Articles!D:D,0),24),"Lien")</f>
        <v>Lien</v>
      </c>
      <c r="E581" s="3" t="s">
        <v>3001</v>
      </c>
      <c r="F581" s="18" t="str">
        <f>INDEX(Articles!$1:$1048576,MATCH(E581,Articles!D:D,0),5)</f>
        <v>MONOCOUP Ø50 ÉTOILES FILANTES VERT TR. ARGENT</v>
      </c>
      <c r="G581" s="18" t="str">
        <f>INDEX(Articles!$1:$1048576,MATCH(E581,Articles!D:D,0),8)</f>
        <v>CHANDELLE</v>
      </c>
      <c r="H581" s="18" t="str">
        <f>INDEX(Articles!$1:$1048576,MATCH(E581,Articles!D:D,0),9)</f>
        <v>POT A FEU</v>
      </c>
      <c r="I581" s="8">
        <f>INDEX(Articles!$1:$1048576,MATCH(E581,Articles!D:D,0),10)</f>
        <v>50</v>
      </c>
      <c r="J581" s="18" t="str">
        <f>INDEX(Articles!$1:$1048576,MATCH(E581,Articles!D:D,0),11)</f>
        <v>SERPENTEAUX</v>
      </c>
      <c r="K581" s="18" t="str">
        <f>INDEX(Articles!$1:$1048576,MATCH(E581,Articles!D:D,0),12)</f>
        <v>VERT</v>
      </c>
      <c r="L581" s="8" t="str">
        <f>INDEX(Articles!$1:$1048576,MATCH(E581,Articles!D:D,0),13)</f>
        <v>CN</v>
      </c>
      <c r="M581" s="8" t="str">
        <f>INDEX(Articles!$1:$1048576,MATCH(E581,Articles!D:D,0),14)</f>
        <v>F3</v>
      </c>
      <c r="N581" s="8" t="str">
        <f>INDEX(Articles!$1:$1048576,MATCH(E581,Articles!D:D,0),15)</f>
        <v>1.4G</v>
      </c>
      <c r="O581" s="8" t="str">
        <f>INDEX(Articles!$1:$1048576,MATCH(E581,Articles!D:D,0),16)</f>
        <v>1008-F3-69245825</v>
      </c>
      <c r="P581" s="8">
        <f>INDEX(Articles!$1:$1048576,MATCH(E581,Articles!D:D,0),17)*1000</f>
        <v>90</v>
      </c>
      <c r="Q581" s="8" t="str">
        <f>INDEX(Articles!$1:$1048576,MATCH(E581,Articles!D:D,0),18)</f>
        <v>2</v>
      </c>
      <c r="R581" s="8">
        <f>INDEX(Articles!$1:$1048576,MATCH(E581,Articles!D:D,0),19)</f>
        <v>25</v>
      </c>
      <c r="S581" s="2" t="str">
        <f>IF(INDEX('Unités CA'!$1:$1048576,MATCH(E581,'Unités CA'!D:D,0),5)=0,"",INDEX('Unités CA'!$1:$1048576,MATCH(E581,'Unités CA'!D:D,0),5))</f>
        <v>0040/CA</v>
      </c>
      <c r="T581" s="2" t="str">
        <f>IF(INDEX('Unités BTE'!$1:$1048576,MATCH(E581,'Unités CA'!D:D,0),5)=0,"",INDEX('Unités BTE'!$1:$1048576,MATCH(E581,'Unités CA'!D:D,0),5))</f>
        <v/>
      </c>
      <c r="U581" s="7">
        <f>IFERROR(INDEX('Prix PRO CA'!$1:$1048576,MATCH(E581,'Prix PRO CA'!D:D,0),10),"")</f>
        <v>191.7</v>
      </c>
      <c r="V581" s="7" t="str">
        <f>IFERROR(INDEX('Prix PRO CA'!$1:$1048576,MATCH(E581,'Prix PRO BTE'!D:D,0),10),"")</f>
        <v/>
      </c>
      <c r="W581" s="7">
        <f>+IFERROR(INDEX('Prix PRO PCS'!$1:$1048576,MATCH(E581,'Prix PRO PCS'!D:D,0),10),"")</f>
        <v>5.49</v>
      </c>
      <c r="X581" s="148" t="str">
        <f t="shared" si="44"/>
        <v>Oui</v>
      </c>
      <c r="Y581" s="24" t="str">
        <f>IFERROR(INDEX(LigneAchat!$1:$1048576,MATCH(E581,LigneAchat!D:D,0),5),"")</f>
        <v/>
      </c>
      <c r="Z581" s="22">
        <f>INDEX(Articles!$1:$1048576,MATCH(E581,Articles!D:D,0),21)</f>
        <v>194</v>
      </c>
      <c r="AA581" s="22">
        <f t="shared" si="45"/>
        <v>194</v>
      </c>
      <c r="AB581" s="22">
        <f>+INDEX(Articles!$1:$1048576,MATCH(E581,Articles!D:D,0),23)</f>
        <v>0</v>
      </c>
    </row>
    <row r="582" spans="2:28" ht="15.75">
      <c r="B582" s="8" t="str">
        <f>INDEX(Articles!$1:$1048576,MATCH(E582,Articles!D:D,0),6)</f>
        <v>1</v>
      </c>
      <c r="C582" s="8" t="str">
        <f>INDEX(Articles!$1:$1048576,MATCH(E582,Articles!D:D,0),7)</f>
        <v/>
      </c>
      <c r="D582" s="28" t="str">
        <f>HYPERLINK(INDEX(Articles!$1:$1048576,MATCH(E582,Articles!D:D,0),24),"Lien")</f>
        <v>Lien</v>
      </c>
      <c r="E582" s="3" t="s">
        <v>3004</v>
      </c>
      <c r="F582" s="18" t="str">
        <f>INDEX(Articles!$1:$1048576,MATCH(E582,Articles!D:D,0),5)</f>
        <v>MONOCOUP Ø50 ÉTOILES FILANTE VIOLET TR. ARGENT</v>
      </c>
      <c r="G582" s="18" t="str">
        <f>INDEX(Articles!$1:$1048576,MATCH(E582,Articles!D:D,0),8)</f>
        <v>CHANDELLE</v>
      </c>
      <c r="H582" s="18" t="str">
        <f>INDEX(Articles!$1:$1048576,MATCH(E582,Articles!D:D,0),9)</f>
        <v>POT A FEU</v>
      </c>
      <c r="I582" s="8">
        <f>INDEX(Articles!$1:$1048576,MATCH(E582,Articles!D:D,0),10)</f>
        <v>50</v>
      </c>
      <c r="J582" s="18" t="str">
        <f>INDEX(Articles!$1:$1048576,MATCH(E582,Articles!D:D,0),11)</f>
        <v>SERPENTEAUX</v>
      </c>
      <c r="K582" s="18" t="str">
        <f>INDEX(Articles!$1:$1048576,MATCH(E582,Articles!D:D,0),12)</f>
        <v>VIOLET</v>
      </c>
      <c r="L582" s="8" t="str">
        <f>INDEX(Articles!$1:$1048576,MATCH(E582,Articles!D:D,0),13)</f>
        <v>CN</v>
      </c>
      <c r="M582" s="8" t="str">
        <f>INDEX(Articles!$1:$1048576,MATCH(E582,Articles!D:D,0),14)</f>
        <v>F3</v>
      </c>
      <c r="N582" s="8" t="str">
        <f>INDEX(Articles!$1:$1048576,MATCH(E582,Articles!D:D,0),15)</f>
        <v>1.4G</v>
      </c>
      <c r="O582" s="8" t="str">
        <f>INDEX(Articles!$1:$1048576,MATCH(E582,Articles!D:D,0),16)</f>
        <v>1008-F3-69245825</v>
      </c>
      <c r="P582" s="8">
        <f>INDEX(Articles!$1:$1048576,MATCH(E582,Articles!D:D,0),17)*1000</f>
        <v>90</v>
      </c>
      <c r="Q582" s="8" t="str">
        <f>INDEX(Articles!$1:$1048576,MATCH(E582,Articles!D:D,0),18)</f>
        <v>2</v>
      </c>
      <c r="R582" s="8">
        <f>INDEX(Articles!$1:$1048576,MATCH(E582,Articles!D:D,0),19)</f>
        <v>25</v>
      </c>
      <c r="S582" s="2" t="str">
        <f>IF(INDEX('Unités CA'!$1:$1048576,MATCH(E582,'Unités CA'!D:D,0),5)=0,"",INDEX('Unités CA'!$1:$1048576,MATCH(E582,'Unités CA'!D:D,0),5))</f>
        <v>0040/CA</v>
      </c>
      <c r="T582" s="2" t="str">
        <f>IF(INDEX('Unités BTE'!$1:$1048576,MATCH(E582,'Unités CA'!D:D,0),5)=0,"",INDEX('Unités BTE'!$1:$1048576,MATCH(E582,'Unités CA'!D:D,0),5))</f>
        <v/>
      </c>
      <c r="U582" s="7">
        <f>IFERROR(INDEX('Prix PRO CA'!$1:$1048576,MATCH(E582,'Prix PRO CA'!D:D,0),10),"")</f>
        <v>191.7</v>
      </c>
      <c r="V582" s="7" t="str">
        <f>IFERROR(INDEX('Prix PRO CA'!$1:$1048576,MATCH(E582,'Prix PRO BTE'!D:D,0),10),"")</f>
        <v/>
      </c>
      <c r="W582" s="7">
        <f>+IFERROR(INDEX('Prix PRO PCS'!$1:$1048576,MATCH(E582,'Prix PRO PCS'!D:D,0),10),"")</f>
        <v>5.49</v>
      </c>
      <c r="X582" s="148" t="str">
        <f t="shared" si="44"/>
        <v>Oui</v>
      </c>
      <c r="Y582" s="24" t="str">
        <f>IFERROR(INDEX(LigneAchat!$1:$1048576,MATCH(E582,LigneAchat!D:D,0),5),"")</f>
        <v/>
      </c>
      <c r="Z582" s="22">
        <f>INDEX(Articles!$1:$1048576,MATCH(E582,Articles!D:D,0),21)</f>
        <v>184</v>
      </c>
      <c r="AA582" s="22">
        <f t="shared" si="45"/>
        <v>181</v>
      </c>
      <c r="AB582" s="22">
        <f>+INDEX(Articles!$1:$1048576,MATCH(E582,Articles!D:D,0),23)</f>
        <v>3</v>
      </c>
    </row>
    <row r="583" spans="2:28" ht="15.75">
      <c r="B583" s="8" t="str">
        <f>INDEX(Articles!$1:$1048576,MATCH(E583,Articles!D:D,0),6)</f>
        <v>1</v>
      </c>
      <c r="C583" s="8" t="str">
        <f>INDEX(Articles!$1:$1048576,MATCH(E583,Articles!D:D,0),7)</f>
        <v/>
      </c>
      <c r="D583" s="28" t="str">
        <f>HYPERLINK(INDEX(Articles!$1:$1048576,MATCH(E583,Articles!D:D,0),24),"Lien")</f>
        <v>Lien</v>
      </c>
      <c r="E583" s="3" t="s">
        <v>3070</v>
      </c>
      <c r="F583" s="18" t="str">
        <f>INDEX(Articles!$1:$1048576,MATCH(E583,Articles!D:D,0),5)</f>
        <v>MONOCOUP Ø50 SERPENTEAUX ARGENT</v>
      </c>
      <c r="G583" s="18" t="str">
        <f>INDEX(Articles!$1:$1048576,MATCH(E583,Articles!D:D,0),8)</f>
        <v>CHANDELLE</v>
      </c>
      <c r="H583" s="18" t="str">
        <f>INDEX(Articles!$1:$1048576,MATCH(E583,Articles!D:D,0),9)</f>
        <v>POT A FEU</v>
      </c>
      <c r="I583" s="8">
        <f>INDEX(Articles!$1:$1048576,MATCH(E583,Articles!D:D,0),10)</f>
        <v>50</v>
      </c>
      <c r="J583" s="18" t="str">
        <f>INDEX(Articles!$1:$1048576,MATCH(E583,Articles!D:D,0),11)</f>
        <v>SERPENTEAUX</v>
      </c>
      <c r="K583" s="18" t="str">
        <f>INDEX(Articles!$1:$1048576,MATCH(E583,Articles!D:D,0),12)</f>
        <v>ARGENT</v>
      </c>
      <c r="L583" s="8" t="str">
        <f>INDEX(Articles!$1:$1048576,MATCH(E583,Articles!D:D,0),13)</f>
        <v>CN</v>
      </c>
      <c r="M583" s="8" t="str">
        <f>INDEX(Articles!$1:$1048576,MATCH(E583,Articles!D:D,0),14)</f>
        <v>F2</v>
      </c>
      <c r="N583" s="8" t="str">
        <f>INDEX(Articles!$1:$1048576,MATCH(E583,Articles!D:D,0),15)</f>
        <v>1.4G</v>
      </c>
      <c r="O583" s="8" t="str">
        <f>INDEX(Articles!$1:$1048576,MATCH(E583,Articles!D:D,0),16)</f>
        <v>1008-F2-69242505</v>
      </c>
      <c r="P583" s="8">
        <f>INDEX(Articles!$1:$1048576,MATCH(E583,Articles!D:D,0),17)*1000</f>
        <v>19</v>
      </c>
      <c r="Q583" s="8" t="str">
        <f>INDEX(Articles!$1:$1048576,MATCH(E583,Articles!D:D,0),18)</f>
        <v>2</v>
      </c>
      <c r="R583" s="8">
        <f>INDEX(Articles!$1:$1048576,MATCH(E583,Articles!D:D,0),19)</f>
        <v>8</v>
      </c>
      <c r="S583" s="2" t="str">
        <f>IF(INDEX('Unités CA'!$1:$1048576,MATCH(E583,'Unités CA'!D:D,0),5)=0,"",INDEX('Unités CA'!$1:$1048576,MATCH(E583,'Unités CA'!D:D,0),5))</f>
        <v>0050/CA</v>
      </c>
      <c r="T583" s="2" t="str">
        <f>IF(INDEX('Unités BTE'!$1:$1048576,MATCH(E583,'Unités CA'!D:D,0),5)=0,"",INDEX('Unités BTE'!$1:$1048576,MATCH(E583,'Unités CA'!D:D,0),5))</f>
        <v/>
      </c>
      <c r="U583" s="7">
        <f>IFERROR(INDEX('Prix PRO CA'!$1:$1048576,MATCH(E583,'Prix PRO CA'!D:D,0),10),"")</f>
        <v>255.6</v>
      </c>
      <c r="V583" s="7" t="str">
        <f>IFERROR(INDEX('Prix PRO CA'!$1:$1048576,MATCH(E583,'Prix PRO BTE'!D:D,0),10),"")</f>
        <v/>
      </c>
      <c r="W583" s="7">
        <f>+IFERROR(INDEX('Prix PRO PCS'!$1:$1048576,MATCH(E583,'Prix PRO PCS'!D:D,0),10),"")</f>
        <v>5.94</v>
      </c>
      <c r="X583" s="148" t="str">
        <f t="shared" si="44"/>
        <v>Oui</v>
      </c>
      <c r="Y583" s="24" t="str">
        <f>IFERROR(INDEX(LigneAchat!$1:$1048576,MATCH(E583,LigneAchat!D:D,0),5),"")</f>
        <v/>
      </c>
      <c r="Z583" s="22">
        <f>INDEX(Articles!$1:$1048576,MATCH(E583,Articles!D:D,0),21)</f>
        <v>436</v>
      </c>
      <c r="AA583" s="22">
        <f t="shared" si="45"/>
        <v>436</v>
      </c>
      <c r="AB583" s="22">
        <f>+INDEX(Articles!$1:$1048576,MATCH(E583,Articles!D:D,0),23)</f>
        <v>0</v>
      </c>
    </row>
    <row r="584" spans="2:28" ht="15.75">
      <c r="B584" s="8" t="str">
        <f>INDEX(Articles!$1:$1048576,MATCH(E584,Articles!D:D,0),6)</f>
        <v>1</v>
      </c>
      <c r="C584" s="8" t="str">
        <f>INDEX(Articles!$1:$1048576,MATCH(E584,Articles!D:D,0),7)</f>
        <v/>
      </c>
      <c r="D584" s="28" t="str">
        <f>HYPERLINK(INDEX(Articles!$1:$1048576,MATCH(E584,Articles!D:D,0),24),"Lien")</f>
        <v>Lien</v>
      </c>
      <c r="E584" s="3" t="s">
        <v>3072</v>
      </c>
      <c r="F584" s="18" t="str">
        <f>INDEX(Articles!$1:$1048576,MATCH(E584,Articles!D:D,0),5)</f>
        <v>MONOCOUP Ø50 SIFFLETS ARGENT</v>
      </c>
      <c r="G584" s="18" t="str">
        <f>INDEX(Articles!$1:$1048576,MATCH(E584,Articles!D:D,0),8)</f>
        <v>CHANDELLE</v>
      </c>
      <c r="H584" s="18" t="str">
        <f>INDEX(Articles!$1:$1048576,MATCH(E584,Articles!D:D,0),9)</f>
        <v>POT A FEU</v>
      </c>
      <c r="I584" s="8">
        <f>INDEX(Articles!$1:$1048576,MATCH(E584,Articles!D:D,0),10)</f>
        <v>50</v>
      </c>
      <c r="J584" s="18" t="str">
        <f>INDEX(Articles!$1:$1048576,MATCH(E584,Articles!D:D,0),11)</f>
        <v>SIFFLETS</v>
      </c>
      <c r="K584" s="18" t="str">
        <f>INDEX(Articles!$1:$1048576,MATCH(E584,Articles!D:D,0),12)</f>
        <v>ARGENT</v>
      </c>
      <c r="L584" s="8" t="str">
        <f>INDEX(Articles!$1:$1048576,MATCH(E584,Articles!D:D,0),13)</f>
        <v>CN</v>
      </c>
      <c r="M584" s="8" t="str">
        <f>INDEX(Articles!$1:$1048576,MATCH(E584,Articles!D:D,0),14)</f>
        <v>F2</v>
      </c>
      <c r="N584" s="8" t="str">
        <f>INDEX(Articles!$1:$1048576,MATCH(E584,Articles!D:D,0),15)</f>
        <v>1.4G</v>
      </c>
      <c r="O584" s="8" t="str">
        <f>INDEX(Articles!$1:$1048576,MATCH(E584,Articles!D:D,0),16)</f>
        <v>1008-F2-69242505</v>
      </c>
      <c r="P584" s="8">
        <f>INDEX(Articles!$1:$1048576,MATCH(E584,Articles!D:D,0),17)*1000</f>
        <v>26</v>
      </c>
      <c r="Q584" s="8" t="str">
        <f>INDEX(Articles!$1:$1048576,MATCH(E584,Articles!D:D,0),18)</f>
        <v>2</v>
      </c>
      <c r="R584" s="8">
        <f>INDEX(Articles!$1:$1048576,MATCH(E584,Articles!D:D,0),19)</f>
        <v>8</v>
      </c>
      <c r="S584" s="2" t="str">
        <f>IF(INDEX('Unités CA'!$1:$1048576,MATCH(E584,'Unités CA'!D:D,0),5)=0,"",INDEX('Unités CA'!$1:$1048576,MATCH(E584,'Unités CA'!D:D,0),5))</f>
        <v>0050/CA</v>
      </c>
      <c r="T584" s="2" t="str">
        <f>IF(INDEX('Unités BTE'!$1:$1048576,MATCH(E584,'Unités CA'!D:D,0),5)=0,"",INDEX('Unités BTE'!$1:$1048576,MATCH(E584,'Unités CA'!D:D,0),5))</f>
        <v/>
      </c>
      <c r="U584" s="7">
        <f>IFERROR(INDEX('Prix PRO CA'!$1:$1048576,MATCH(E584,'Prix PRO CA'!D:D,0),10),"")</f>
        <v>255.6</v>
      </c>
      <c r="V584" s="7" t="str">
        <f>IFERROR(INDEX('Prix PRO CA'!$1:$1048576,MATCH(E584,'Prix PRO BTE'!D:D,0),10),"")</f>
        <v/>
      </c>
      <c r="W584" s="7">
        <f>+IFERROR(INDEX('Prix PRO PCS'!$1:$1048576,MATCH(E584,'Prix PRO PCS'!D:D,0),10),"")</f>
        <v>5.94</v>
      </c>
      <c r="X584" s="148" t="str">
        <f t="shared" si="44"/>
        <v>Oui</v>
      </c>
      <c r="Y584" s="24" t="str">
        <f>IFERROR(INDEX(LigneAchat!$1:$1048576,MATCH(E584,LigneAchat!D:D,0),5),"")</f>
        <v/>
      </c>
      <c r="Z584" s="22">
        <f>INDEX(Articles!$1:$1048576,MATCH(E584,Articles!D:D,0),21)</f>
        <v>653</v>
      </c>
      <c r="AA584" s="22">
        <f t="shared" si="45"/>
        <v>612</v>
      </c>
      <c r="AB584" s="22">
        <f>+INDEX(Articles!$1:$1048576,MATCH(E584,Articles!D:D,0),23)</f>
        <v>41</v>
      </c>
    </row>
    <row r="585" spans="2:28" s="26" customFormat="1" ht="30" customHeight="1">
      <c r="B585" s="97" t="s">
        <v>4216</v>
      </c>
      <c r="C585" s="97"/>
      <c r="D585" s="97"/>
      <c r="E585" s="94"/>
      <c r="F585" s="35"/>
      <c r="G585" s="35"/>
      <c r="H585" s="35"/>
      <c r="I585" s="35"/>
      <c r="J585" s="35"/>
      <c r="K585" s="35"/>
      <c r="L585" s="35"/>
      <c r="M585" s="36"/>
      <c r="N585" s="35"/>
      <c r="O585" s="36"/>
      <c r="P585" s="36"/>
      <c r="Q585" s="36"/>
      <c r="R585" s="36"/>
      <c r="S585" s="36"/>
      <c r="T585" s="36"/>
      <c r="U585" s="36"/>
      <c r="V585" s="36"/>
      <c r="W585" s="36"/>
      <c r="X585" s="150"/>
      <c r="Y585" s="36"/>
      <c r="Z585" s="36"/>
      <c r="AA585" s="36"/>
      <c r="AB585" s="36"/>
    </row>
    <row r="586" spans="2:28" ht="15.75">
      <c r="B586" s="8" t="str">
        <f>INDEX(Articles!$1:$1048576,MATCH(E586,Articles!D:D,0),6)</f>
        <v>1</v>
      </c>
      <c r="C586" s="8" t="str">
        <f>INDEX(Articles!$1:$1048576,MATCH(E586,Articles!D:D,0),7)</f>
        <v/>
      </c>
      <c r="D586" s="28" t="str">
        <f>HYPERLINK(INDEX(Articles!$1:$1048576,MATCH(E586,Articles!D:D,0),24),"Lien")</f>
        <v>Lien</v>
      </c>
      <c r="E586" s="3" t="s">
        <v>728</v>
      </c>
      <c r="F586" s="18" t="str">
        <f>INDEX(Articles!$1:$1048576,MATCH(E586,Articles!D:D,0),5)</f>
        <v>BATT. Ø12 -100 COMÈTES BLEUES À CLIGNO BLANC</v>
      </c>
      <c r="G586" s="18" t="str">
        <f>INDEX(Articles!$1:$1048576,MATCH(E586,Articles!D:D,0),8)</f>
        <v>BATTERIE</v>
      </c>
      <c r="H586" s="18" t="str">
        <f>INDEX(Articles!$1:$1048576,MATCH(E586,Articles!D:D,0),9)</f>
        <v>DROITE</v>
      </c>
      <c r="I586" s="8">
        <f>INDEX(Articles!$1:$1048576,MATCH(E586,Articles!D:D,0),10)</f>
        <v>12</v>
      </c>
      <c r="J586" s="18" t="str">
        <f>INDEX(Articles!$1:$1048576,MATCH(E586,Articles!D:D,0),11)</f>
        <v>CLIGNO</v>
      </c>
      <c r="K586" s="18" t="str">
        <f>INDEX(Articles!$1:$1048576,MATCH(E586,Articles!D:D,0),12)</f>
        <v>BLEU</v>
      </c>
      <c r="L586" s="8" t="str">
        <f>INDEX(Articles!$1:$1048576,MATCH(E586,Articles!D:D,0),13)</f>
        <v>CN</v>
      </c>
      <c r="M586" s="8" t="str">
        <f>INDEX(Articles!$1:$1048576,MATCH(E586,Articles!D:D,0),14)</f>
        <v>F2</v>
      </c>
      <c r="N586" s="8" t="str">
        <f>INDEX(Articles!$1:$1048576,MATCH(E586,Articles!D:D,0),15)</f>
        <v>1.4G</v>
      </c>
      <c r="O586" s="8" t="str">
        <f>INDEX(Articles!$1:$1048576,MATCH(E586,Articles!D:D,0),16)</f>
        <v>1008-F2-69244063</v>
      </c>
      <c r="P586" s="8">
        <f>INDEX(Articles!$1:$1048576,MATCH(E586,Articles!D:D,0),17)*1000</f>
        <v>320</v>
      </c>
      <c r="Q586" s="8" t="str">
        <f>INDEX(Articles!$1:$1048576,MATCH(E586,Articles!D:D,0),18)</f>
        <v>25</v>
      </c>
      <c r="R586" s="8">
        <f>INDEX(Articles!$1:$1048576,MATCH(E586,Articles!D:D,0),19)</f>
        <v>8</v>
      </c>
      <c r="S586" s="2" t="str">
        <f>IF(INDEX('Unités CA'!$1:$1048576,MATCH(E586,'Unités CA'!D:D,0),5)=0,"",INDEX('Unités CA'!$1:$1048576,MATCH(E586,'Unités CA'!D:D,0),5))</f>
        <v>0010/CA</v>
      </c>
      <c r="T586" s="2" t="str">
        <f>IF(INDEX('Unités BTE'!$1:$1048576,MATCH(E586,'Unités CA'!D:D,0),5)=0,"",INDEX('Unités BTE'!$1:$1048576,MATCH(E586,'Unités CA'!D:D,0),5))</f>
        <v/>
      </c>
      <c r="U586" s="7">
        <f>IFERROR(INDEX('Prix PRO CA'!$1:$1048576,MATCH(E586,'Prix PRO CA'!D:D,0),10),"")</f>
        <v>231.58</v>
      </c>
      <c r="V586" s="7" t="str">
        <f>IFERROR(INDEX('Prix PRO CA'!$1:$1048576,MATCH(E586,'Prix PRO BTE'!D:D,0),10),"")</f>
        <v/>
      </c>
      <c r="W586" s="7">
        <f>+IFERROR(INDEX('Prix PRO PCS'!$1:$1048576,MATCH(E586,'Prix PRO PCS'!D:D,0),10),"")</f>
        <v>28.66</v>
      </c>
      <c r="X586" s="148" t="str">
        <f t="shared" si="44"/>
        <v>Oui</v>
      </c>
      <c r="Y586" s="24" t="str">
        <f>IFERROR(INDEX(LigneAchat!$1:$1048576,MATCH(E586,LigneAchat!D:D,0),5),"")</f>
        <v/>
      </c>
      <c r="Z586" s="22">
        <f>INDEX(Articles!$1:$1048576,MATCH(E586,Articles!D:D,0),21)</f>
        <v>132</v>
      </c>
      <c r="AA586" s="22">
        <f t="shared" ref="AA586:AA617" si="46">+Z586-AB586</f>
        <v>132</v>
      </c>
      <c r="AB586" s="22">
        <f>+INDEX(Articles!$1:$1048576,MATCH(E586,Articles!D:D,0),23)</f>
        <v>0</v>
      </c>
    </row>
    <row r="587" spans="2:28" ht="15.75">
      <c r="B587" s="8" t="str">
        <f>INDEX(Articles!$1:$1048576,MATCH(E587,Articles!D:D,0),6)</f>
        <v>1</v>
      </c>
      <c r="C587" s="8" t="str">
        <f>INDEX(Articles!$1:$1048576,MATCH(E587,Articles!D:D,0),7)</f>
        <v/>
      </c>
      <c r="D587" s="28" t="str">
        <f>HYPERLINK(INDEX(Articles!$1:$1048576,MATCH(E587,Articles!D:D,0),24),"Lien")</f>
        <v>Lien</v>
      </c>
      <c r="E587" s="3" t="s">
        <v>733</v>
      </c>
      <c r="F587" s="18" t="str">
        <f>INDEX(Articles!$1:$1048576,MATCH(E587,Articles!D:D,0),5)</f>
        <v>BATT. Ø12 -100 COMÈTES ROUGES À CLIGNO BLANC</v>
      </c>
      <c r="G587" s="18" t="str">
        <f>INDEX(Articles!$1:$1048576,MATCH(E587,Articles!D:D,0),8)</f>
        <v>BATTERIE</v>
      </c>
      <c r="H587" s="18" t="str">
        <f>INDEX(Articles!$1:$1048576,MATCH(E587,Articles!D:D,0),9)</f>
        <v>DROITE</v>
      </c>
      <c r="I587" s="8">
        <f>INDEX(Articles!$1:$1048576,MATCH(E587,Articles!D:D,0),10)</f>
        <v>12</v>
      </c>
      <c r="J587" s="18" t="str">
        <f>INDEX(Articles!$1:$1048576,MATCH(E587,Articles!D:D,0),11)</f>
        <v>CLIGNO</v>
      </c>
      <c r="K587" s="18" t="str">
        <f>INDEX(Articles!$1:$1048576,MATCH(E587,Articles!D:D,0),12)</f>
        <v>ROUGE</v>
      </c>
      <c r="L587" s="8" t="str">
        <f>INDEX(Articles!$1:$1048576,MATCH(E587,Articles!D:D,0),13)</f>
        <v>CN</v>
      </c>
      <c r="M587" s="8" t="str">
        <f>INDEX(Articles!$1:$1048576,MATCH(E587,Articles!D:D,0),14)</f>
        <v>F2</v>
      </c>
      <c r="N587" s="8" t="str">
        <f>INDEX(Articles!$1:$1048576,MATCH(E587,Articles!D:D,0),15)</f>
        <v>1.4G</v>
      </c>
      <c r="O587" s="8" t="str">
        <f>INDEX(Articles!$1:$1048576,MATCH(E587,Articles!D:D,0),16)</f>
        <v>1008-F2-69244063</v>
      </c>
      <c r="P587" s="8">
        <f>INDEX(Articles!$1:$1048576,MATCH(E587,Articles!D:D,0),17)*1000</f>
        <v>320</v>
      </c>
      <c r="Q587" s="8" t="str">
        <f>INDEX(Articles!$1:$1048576,MATCH(E587,Articles!D:D,0),18)</f>
        <v>25</v>
      </c>
      <c r="R587" s="8">
        <f>INDEX(Articles!$1:$1048576,MATCH(E587,Articles!D:D,0),19)</f>
        <v>8</v>
      </c>
      <c r="S587" s="2" t="str">
        <f>IF(INDEX('Unités CA'!$1:$1048576,MATCH(E587,'Unités CA'!D:D,0),5)=0,"",INDEX('Unités CA'!$1:$1048576,MATCH(E587,'Unités CA'!D:D,0),5))</f>
        <v>0010/CA</v>
      </c>
      <c r="T587" s="2" t="str">
        <f>IF(INDEX('Unités BTE'!$1:$1048576,MATCH(E587,'Unités CA'!D:D,0),5)=0,"",INDEX('Unités BTE'!$1:$1048576,MATCH(E587,'Unités CA'!D:D,0),5))</f>
        <v/>
      </c>
      <c r="U587" s="7">
        <f>IFERROR(INDEX('Prix PRO CA'!$1:$1048576,MATCH(E587,'Prix PRO CA'!D:D,0),10),"")</f>
        <v>231.58</v>
      </c>
      <c r="V587" s="7" t="str">
        <f>IFERROR(INDEX('Prix PRO CA'!$1:$1048576,MATCH(E587,'Prix PRO BTE'!D:D,0),10),"")</f>
        <v/>
      </c>
      <c r="W587" s="7">
        <f>+IFERROR(INDEX('Prix PRO PCS'!$1:$1048576,MATCH(E587,'Prix PRO PCS'!D:D,0),10),"")</f>
        <v>28.66</v>
      </c>
      <c r="X587" s="148" t="str">
        <f t="shared" si="44"/>
        <v>Oui</v>
      </c>
      <c r="Y587" s="24">
        <f>IFERROR(INDEX(LigneAchat!$1:$1048576,MATCH(E587,LigneAchat!D:D,0),5),"")</f>
        <v>44326</v>
      </c>
      <c r="Z587" s="22">
        <f>INDEX(Articles!$1:$1048576,MATCH(E587,Articles!D:D,0),21)</f>
        <v>74</v>
      </c>
      <c r="AA587" s="22">
        <f t="shared" si="46"/>
        <v>74</v>
      </c>
      <c r="AB587" s="22">
        <f>+INDEX(Articles!$1:$1048576,MATCH(E587,Articles!D:D,0),23)</f>
        <v>0</v>
      </c>
    </row>
    <row r="588" spans="2:28" ht="15.75">
      <c r="B588" s="8" t="str">
        <f>INDEX(Articles!$1:$1048576,MATCH(E588,Articles!D:D,0),6)</f>
        <v>1</v>
      </c>
      <c r="C588" s="8" t="str">
        <f>INDEX(Articles!$1:$1048576,MATCH(E588,Articles!D:D,0),7)</f>
        <v/>
      </c>
      <c r="D588" s="28" t="str">
        <f>HYPERLINK(INDEX(Articles!$1:$1048576,MATCH(E588,Articles!D:D,0),24),"Lien")</f>
        <v>Lien</v>
      </c>
      <c r="E588" s="3" t="s">
        <v>736</v>
      </c>
      <c r="F588" s="18" t="str">
        <f>INDEX(Articles!$1:$1048576,MATCH(E588,Articles!D:D,0),5)</f>
        <v>BATT. Ø12 -100 COMÈTES BLANCHES À FRISSON</v>
      </c>
      <c r="G588" s="18" t="str">
        <f>INDEX(Articles!$1:$1048576,MATCH(E588,Articles!D:D,0),8)</f>
        <v>BATTERIE</v>
      </c>
      <c r="H588" s="18" t="str">
        <f>INDEX(Articles!$1:$1048576,MATCH(E588,Articles!D:D,0),9)</f>
        <v>DROITE</v>
      </c>
      <c r="I588" s="8">
        <f>INDEX(Articles!$1:$1048576,MATCH(E588,Articles!D:D,0),10)</f>
        <v>12</v>
      </c>
      <c r="J588" s="18" t="str">
        <f>INDEX(Articles!$1:$1048576,MATCH(E588,Articles!D:D,0),11)</f>
        <v>CREPITANT</v>
      </c>
      <c r="K588" s="18" t="str">
        <f>INDEX(Articles!$1:$1048576,MATCH(E588,Articles!D:D,0),12)</f>
        <v>BLANC</v>
      </c>
      <c r="L588" s="8" t="str">
        <f>INDEX(Articles!$1:$1048576,MATCH(E588,Articles!D:D,0),13)</f>
        <v>CN</v>
      </c>
      <c r="M588" s="8" t="str">
        <f>INDEX(Articles!$1:$1048576,MATCH(E588,Articles!D:D,0),14)</f>
        <v>F2</v>
      </c>
      <c r="N588" s="8" t="str">
        <f>INDEX(Articles!$1:$1048576,MATCH(E588,Articles!D:D,0),15)</f>
        <v>1.4G</v>
      </c>
      <c r="O588" s="8" t="str">
        <f>INDEX(Articles!$1:$1048576,MATCH(E588,Articles!D:D,0),16)</f>
        <v>1008-F2-69244063</v>
      </c>
      <c r="P588" s="8">
        <f>INDEX(Articles!$1:$1048576,MATCH(E588,Articles!D:D,0),17)*1000</f>
        <v>360</v>
      </c>
      <c r="Q588" s="8" t="str">
        <f>INDEX(Articles!$1:$1048576,MATCH(E588,Articles!D:D,0),18)</f>
        <v>25</v>
      </c>
      <c r="R588" s="8">
        <f>INDEX(Articles!$1:$1048576,MATCH(E588,Articles!D:D,0),19)</f>
        <v>8</v>
      </c>
      <c r="S588" s="2" t="str">
        <f>IF(INDEX('Unités CA'!$1:$1048576,MATCH(E588,'Unités CA'!D:D,0),5)=0,"",INDEX('Unités CA'!$1:$1048576,MATCH(E588,'Unités CA'!D:D,0),5))</f>
        <v>0010/CA</v>
      </c>
      <c r="T588" s="2" t="str">
        <f>IF(INDEX('Unités BTE'!$1:$1048576,MATCH(E588,'Unités CA'!D:D,0),5)=0,"",INDEX('Unités BTE'!$1:$1048576,MATCH(E588,'Unités CA'!D:D,0),5))</f>
        <v/>
      </c>
      <c r="U588" s="7">
        <f>IFERROR(INDEX('Prix PRO CA'!$1:$1048576,MATCH(E588,'Prix PRO CA'!D:D,0),10),"")</f>
        <v>231.58</v>
      </c>
      <c r="V588" s="7" t="str">
        <f>IFERROR(INDEX('Prix PRO CA'!$1:$1048576,MATCH(E588,'Prix PRO BTE'!D:D,0),10),"")</f>
        <v/>
      </c>
      <c r="W588" s="7">
        <f>+IFERROR(INDEX('Prix PRO PCS'!$1:$1048576,MATCH(E588,'Prix PRO PCS'!D:D,0),10),"")</f>
        <v>28.66</v>
      </c>
      <c r="X588" s="148" t="str">
        <f t="shared" si="44"/>
        <v>Oui</v>
      </c>
      <c r="Y588" s="24">
        <f>IFERROR(INDEX(LigneAchat!$1:$1048576,MATCH(E588,LigneAchat!D:D,0),5),"")</f>
        <v>44326</v>
      </c>
      <c r="Z588" s="22">
        <f>INDEX(Articles!$1:$1048576,MATCH(E588,Articles!D:D,0),21)</f>
        <v>82</v>
      </c>
      <c r="AA588" s="22">
        <f t="shared" si="46"/>
        <v>82</v>
      </c>
      <c r="AB588" s="22">
        <f>+INDEX(Articles!$1:$1048576,MATCH(E588,Articles!D:D,0),23)</f>
        <v>0</v>
      </c>
    </row>
    <row r="589" spans="2:28" ht="15.75">
      <c r="B589" s="8" t="str">
        <f>INDEX(Articles!$1:$1048576,MATCH(E589,Articles!D:D,0),6)</f>
        <v>1</v>
      </c>
      <c r="C589" s="8" t="str">
        <f>INDEX(Articles!$1:$1048576,MATCH(E589,Articles!D:D,0),7)</f>
        <v/>
      </c>
      <c r="D589" s="28" t="str">
        <f>HYPERLINK(INDEX(Articles!$1:$1048576,MATCH(E589,Articles!D:D,0),24),"Lien")</f>
        <v>Lien</v>
      </c>
      <c r="E589" s="3" t="s">
        <v>740</v>
      </c>
      <c r="F589" s="18" t="str">
        <f>INDEX(Articles!$1:$1048576,MATCH(E589,Articles!D:D,0),5)</f>
        <v>BATT. Ø12 -100 COMÈTES VIOLETTES À FRISSON</v>
      </c>
      <c r="G589" s="18" t="str">
        <f>INDEX(Articles!$1:$1048576,MATCH(E589,Articles!D:D,0),8)</f>
        <v>BATTERIE</v>
      </c>
      <c r="H589" s="18" t="str">
        <f>INDEX(Articles!$1:$1048576,MATCH(E589,Articles!D:D,0),9)</f>
        <v>DROITE</v>
      </c>
      <c r="I589" s="8">
        <f>INDEX(Articles!$1:$1048576,MATCH(E589,Articles!D:D,0),10)</f>
        <v>12</v>
      </c>
      <c r="J589" s="18" t="str">
        <f>INDEX(Articles!$1:$1048576,MATCH(E589,Articles!D:D,0),11)</f>
        <v>CREPITANT</v>
      </c>
      <c r="K589" s="18" t="str">
        <f>INDEX(Articles!$1:$1048576,MATCH(E589,Articles!D:D,0),12)</f>
        <v>VIOLET</v>
      </c>
      <c r="L589" s="8" t="str">
        <f>INDEX(Articles!$1:$1048576,MATCH(E589,Articles!D:D,0),13)</f>
        <v>CN</v>
      </c>
      <c r="M589" s="8" t="str">
        <f>INDEX(Articles!$1:$1048576,MATCH(E589,Articles!D:D,0),14)</f>
        <v>F2</v>
      </c>
      <c r="N589" s="8" t="str">
        <f>INDEX(Articles!$1:$1048576,MATCH(E589,Articles!D:D,0),15)</f>
        <v>1.4G</v>
      </c>
      <c r="O589" s="8" t="str">
        <f>INDEX(Articles!$1:$1048576,MATCH(E589,Articles!D:D,0),16)</f>
        <v>1008-F2-69244063</v>
      </c>
      <c r="P589" s="8">
        <f>INDEX(Articles!$1:$1048576,MATCH(E589,Articles!D:D,0),17)*1000</f>
        <v>360</v>
      </c>
      <c r="Q589" s="8" t="str">
        <f>INDEX(Articles!$1:$1048576,MATCH(E589,Articles!D:D,0),18)</f>
        <v>25</v>
      </c>
      <c r="R589" s="8">
        <f>INDEX(Articles!$1:$1048576,MATCH(E589,Articles!D:D,0),19)</f>
        <v>8</v>
      </c>
      <c r="S589" s="2" t="str">
        <f>IF(INDEX('Unités CA'!$1:$1048576,MATCH(E589,'Unités CA'!D:D,0),5)=0,"",INDEX('Unités CA'!$1:$1048576,MATCH(E589,'Unités CA'!D:D,0),5))</f>
        <v>0010/CA</v>
      </c>
      <c r="T589" s="2" t="str">
        <f>IF(INDEX('Unités BTE'!$1:$1048576,MATCH(E589,'Unités CA'!D:D,0),5)=0,"",INDEX('Unités BTE'!$1:$1048576,MATCH(E589,'Unités CA'!D:D,0),5))</f>
        <v/>
      </c>
      <c r="U589" s="7">
        <f>IFERROR(INDEX('Prix PRO CA'!$1:$1048576,MATCH(E589,'Prix PRO CA'!D:D,0),10),"")</f>
        <v>231.58</v>
      </c>
      <c r="V589" s="7" t="str">
        <f>IFERROR(INDEX('Prix PRO CA'!$1:$1048576,MATCH(E589,'Prix PRO BTE'!D:D,0),10),"")</f>
        <v/>
      </c>
      <c r="W589" s="7">
        <f>+IFERROR(INDEX('Prix PRO PCS'!$1:$1048576,MATCH(E589,'Prix PRO PCS'!D:D,0),10),"")</f>
        <v>28.66</v>
      </c>
      <c r="X589" s="148" t="str">
        <f t="shared" si="44"/>
        <v>Oui</v>
      </c>
      <c r="Y589" s="24">
        <f>IFERROR(INDEX(LigneAchat!$1:$1048576,MATCH(E589,LigneAchat!D:D,0),5),"")</f>
        <v>44326</v>
      </c>
      <c r="Z589" s="22">
        <f>INDEX(Articles!$1:$1048576,MATCH(E589,Articles!D:D,0),21)</f>
        <v>165</v>
      </c>
      <c r="AA589" s="22">
        <f t="shared" si="46"/>
        <v>65</v>
      </c>
      <c r="AB589" s="22">
        <f>+INDEX(Articles!$1:$1048576,MATCH(E589,Articles!D:D,0),23)</f>
        <v>100</v>
      </c>
    </row>
    <row r="590" spans="2:28" ht="15.75">
      <c r="B590" s="8" t="str">
        <f>INDEX(Articles!$1:$1048576,MATCH(E590,Articles!D:D,0),6)</f>
        <v>1</v>
      </c>
      <c r="C590" s="8" t="str">
        <f>INDEX(Articles!$1:$1048576,MATCH(E590,Articles!D:D,0),7)</f>
        <v/>
      </c>
      <c r="D590" s="28" t="str">
        <f>HYPERLINK(INDEX(Articles!$1:$1048576,MATCH(E590,Articles!D:D,0),24),"Lien")</f>
        <v>Lien</v>
      </c>
      <c r="E590" s="3" t="s">
        <v>743</v>
      </c>
      <c r="F590" s="18" t="str">
        <f>INDEX(Articles!$1:$1048576,MATCH(E590,Articles!D:D,0),5)</f>
        <v>BATT. Ø12 -144 SIFFLETS ARGENT À FRISSON</v>
      </c>
      <c r="G590" s="18" t="str">
        <f>INDEX(Articles!$1:$1048576,MATCH(E590,Articles!D:D,0),8)</f>
        <v>BATTERIE</v>
      </c>
      <c r="H590" s="18" t="str">
        <f>INDEX(Articles!$1:$1048576,MATCH(E590,Articles!D:D,0),9)</f>
        <v>DROITE</v>
      </c>
      <c r="I590" s="8">
        <f>INDEX(Articles!$1:$1048576,MATCH(E590,Articles!D:D,0),10)</f>
        <v>12</v>
      </c>
      <c r="J590" s="18" t="str">
        <f>INDEX(Articles!$1:$1048576,MATCH(E590,Articles!D:D,0),11)</f>
        <v>SIFFLETS</v>
      </c>
      <c r="K590" s="18" t="str">
        <f>INDEX(Articles!$1:$1048576,MATCH(E590,Articles!D:D,0),12)</f>
        <v>ARGENT</v>
      </c>
      <c r="L590" s="8" t="str">
        <f>INDEX(Articles!$1:$1048576,MATCH(E590,Articles!D:D,0),13)</f>
        <v>CN</v>
      </c>
      <c r="M590" s="8" t="str">
        <f>INDEX(Articles!$1:$1048576,MATCH(E590,Articles!D:D,0),14)</f>
        <v>F2</v>
      </c>
      <c r="N590" s="8" t="str">
        <f>INDEX(Articles!$1:$1048576,MATCH(E590,Articles!D:D,0),15)</f>
        <v>1.4G</v>
      </c>
      <c r="O590" s="8" t="str">
        <f>INDEX(Articles!$1:$1048576,MATCH(E590,Articles!D:D,0),16)</f>
        <v>1008-F2-69254316</v>
      </c>
      <c r="P590" s="8">
        <f>INDEX(Articles!$1:$1048576,MATCH(E590,Articles!D:D,0),17)*1000</f>
        <v>338</v>
      </c>
      <c r="Q590" s="8" t="str">
        <f>INDEX(Articles!$1:$1048576,MATCH(E590,Articles!D:D,0),18)</f>
        <v>35</v>
      </c>
      <c r="R590" s="8">
        <f>INDEX(Articles!$1:$1048576,MATCH(E590,Articles!D:D,0),19)</f>
        <v>8</v>
      </c>
      <c r="S590" s="2" t="str">
        <f>IF(INDEX('Unités CA'!$1:$1048576,MATCH(E590,'Unités CA'!D:D,0),5)=0,"",INDEX('Unités CA'!$1:$1048576,MATCH(E590,'Unités CA'!D:D,0),5))</f>
        <v>0008/CA</v>
      </c>
      <c r="T590" s="2" t="str">
        <f>IF(INDEX('Unités BTE'!$1:$1048576,MATCH(E590,'Unités CA'!D:D,0),5)=0,"",INDEX('Unités BTE'!$1:$1048576,MATCH(E590,'Unités CA'!D:D,0),5))</f>
        <v/>
      </c>
      <c r="U590" s="7">
        <f>IFERROR(INDEX('Prix PRO CA'!$1:$1048576,MATCH(E590,'Prix PRO CA'!D:D,0),10),"")</f>
        <v>206.76</v>
      </c>
      <c r="V590" s="7" t="str">
        <f>IFERROR(INDEX('Prix PRO CA'!$1:$1048576,MATCH(E590,'Prix PRO BTE'!D:D,0),10),"")</f>
        <v/>
      </c>
      <c r="W590" s="7">
        <f>+IFERROR(INDEX('Prix PRO PCS'!$1:$1048576,MATCH(E590,'Prix PRO PCS'!D:D,0),10),"")</f>
        <v>29.96</v>
      </c>
      <c r="X590" s="148" t="str">
        <f t="shared" si="44"/>
        <v>Oui</v>
      </c>
      <c r="Y590" s="24" t="str">
        <f>IFERROR(INDEX(LigneAchat!$1:$1048576,MATCH(E590,LigneAchat!D:D,0),5),"")</f>
        <v/>
      </c>
      <c r="Z590" s="22">
        <f>INDEX(Articles!$1:$1048576,MATCH(E590,Articles!D:D,0),21)</f>
        <v>452</v>
      </c>
      <c r="AA590" s="22">
        <f t="shared" si="46"/>
        <v>115</v>
      </c>
      <c r="AB590" s="22">
        <f>+INDEX(Articles!$1:$1048576,MATCH(E590,Articles!D:D,0),23)</f>
        <v>337</v>
      </c>
    </row>
    <row r="591" spans="2:28" s="87" customFormat="1" ht="32.25" customHeight="1">
      <c r="B591" s="2" t="str">
        <f>INDEX(Articles!$1:$1048576,MATCH(E591,Articles!D:D,0),6)</f>
        <v>1</v>
      </c>
      <c r="C591" s="2" t="str">
        <f>INDEX(Articles!$1:$1048576,MATCH(E591,Articles!D:D,0),7)</f>
        <v>2020</v>
      </c>
      <c r="D591" s="88" t="str">
        <f>HYPERLINK(INDEX(Articles!$1:$1048576,MATCH(E591,Articles!D:D,0),24),"Lien")</f>
        <v>Lien</v>
      </c>
      <c r="E591" s="92" t="s">
        <v>3702</v>
      </c>
      <c r="F591" s="9" t="str">
        <f>INDEX(Articles!$1:$1048576,MATCH(E591,Articles!D:D,0),5)</f>
        <v>BATT. Ø20 10  BTTES CLI BLANC &amp; ROSE + TC CLI BLC</v>
      </c>
      <c r="G591" s="9" t="str">
        <f>INDEX(Articles!$1:$1048576,MATCH(E591,Articles!D:D,0),8)</f>
        <v>BATTERIE</v>
      </c>
      <c r="H591" s="9" t="str">
        <f>INDEX(Articles!$1:$1048576,MATCH(E591,Articles!D:D,0),9)</f>
        <v>DROITE</v>
      </c>
      <c r="I591" s="2">
        <f>INDEX(Articles!$1:$1048576,MATCH(E591,Articles!D:D,0),10)</f>
        <v>20</v>
      </c>
      <c r="J591" s="9" t="str">
        <f>INDEX(Articles!$1:$1048576,MATCH(E591,Articles!D:D,0),11)</f>
        <v>CLIGNO</v>
      </c>
      <c r="K591" s="9" t="str">
        <f>INDEX(Articles!$1:$1048576,MATCH(E591,Articles!D:D,0),12)</f>
        <v>ROSE</v>
      </c>
      <c r="L591" s="2" t="str">
        <f>INDEX(Articles!$1:$1048576,MATCH(E591,Articles!D:D,0),13)</f>
        <v>CN</v>
      </c>
      <c r="M591" s="2" t="str">
        <f>INDEX(Articles!$1:$1048576,MATCH(E591,Articles!D:D,0),14)</f>
        <v>F2</v>
      </c>
      <c r="N591" s="2" t="str">
        <f>INDEX(Articles!$1:$1048576,MATCH(E591,Articles!D:D,0),15)</f>
        <v>1.4G</v>
      </c>
      <c r="O591" s="2" t="str">
        <f>INDEX(Articles!$1:$1048576,MATCH(E591,Articles!D:D,0),16)</f>
        <v>2086-F2-001302</v>
      </c>
      <c r="P591" s="2">
        <f>INDEX(Articles!$1:$1048576,MATCH(E591,Articles!D:D,0),17)*1000</f>
        <v>80</v>
      </c>
      <c r="Q591" s="2" t="str">
        <f>INDEX(Articles!$1:$1048576,MATCH(E591,Articles!D:D,0),18)</f>
        <v>25</v>
      </c>
      <c r="R591" s="2">
        <f>INDEX(Articles!$1:$1048576,MATCH(E591,Articles!D:D,0),19)</f>
        <v>8</v>
      </c>
      <c r="S591" s="2" t="str">
        <f>IF(INDEX('Unités CA'!$1:$1048576,MATCH(E591,'Unités CA'!D:D,0),5)=0,"",INDEX('Unités CA'!$1:$1048576,MATCH(E591,'Unités CA'!D:D,0),5))</f>
        <v>0024/CA</v>
      </c>
      <c r="T591" s="2" t="str">
        <f>IF(INDEX('Unités BTE'!$1:$1048576,MATCH(E591,'Unités CA'!D:D,0),5)=0,"",INDEX('Unités BTE'!$1:$1048576,MATCH(E591,'Unités CA'!D:D,0),5))</f>
        <v/>
      </c>
      <c r="U591" s="87">
        <f>IFERROR(INDEX('Prix PRO CA'!$1:$1048576,MATCH(E591,'Prix PRO CA'!D:D,0),10),"")</f>
        <v>136.63999999999999</v>
      </c>
      <c r="V591" s="87" t="str">
        <f>IFERROR(INDEX('Prix PRO CA'!$1:$1048576,MATCH(E591,'Prix PRO BTE'!D:D,0),10),"")</f>
        <v/>
      </c>
      <c r="W591" s="87">
        <f>+IFERROR(INDEX('Prix PRO PCS'!$1:$1048576,MATCH(E591,'Prix PRO PCS'!D:D,0),10),"")</f>
        <v>5.13</v>
      </c>
      <c r="X591" s="148" t="str">
        <f t="shared" si="44"/>
        <v>Oui</v>
      </c>
      <c r="Y591" s="89" t="str">
        <f>IFERROR(INDEX(LigneAchat!$1:$1048576,MATCH(E591,LigneAchat!D:D,0),5),"")</f>
        <v/>
      </c>
      <c r="Z591" s="90">
        <f>INDEX(Articles!$1:$1048576,MATCH(E591,Articles!D:D,0),21)</f>
        <v>1406</v>
      </c>
      <c r="AA591" s="90">
        <f t="shared" si="46"/>
        <v>1405</v>
      </c>
      <c r="AB591" s="90">
        <f>+INDEX(Articles!$1:$1048576,MATCH(E591,Articles!D:D,0),23)</f>
        <v>1</v>
      </c>
    </row>
    <row r="592" spans="2:28" ht="15.75">
      <c r="B592" s="8" t="str">
        <f>INDEX(Articles!$1:$1048576,MATCH(E592,Articles!D:D,0),6)</f>
        <v>1</v>
      </c>
      <c r="C592" s="8" t="str">
        <f>INDEX(Articles!$1:$1048576,MATCH(E592,Articles!D:D,0),7)</f>
        <v>2020</v>
      </c>
      <c r="D592" s="28" t="str">
        <f>HYPERLINK(INDEX(Articles!$1:$1048576,MATCH(E592,Articles!D:D,0),24),"Lien")</f>
        <v>Lien</v>
      </c>
      <c r="E592" s="3" t="s">
        <v>3701</v>
      </c>
      <c r="F592" s="18" t="str">
        <f>INDEX(Articles!$1:$1048576,MATCH(E592,Articles!D:D,0),5)</f>
        <v>BATT. Ø20 10  BTTES OR &amp; BLEU + TC FILET OR</v>
      </c>
      <c r="G592" s="18" t="str">
        <f>INDEX(Articles!$1:$1048576,MATCH(E592,Articles!D:D,0),8)</f>
        <v>BATTERIE</v>
      </c>
      <c r="H592" s="18" t="str">
        <f>INDEX(Articles!$1:$1048576,MATCH(E592,Articles!D:D,0),9)</f>
        <v>DROITE</v>
      </c>
      <c r="I592" s="8">
        <f>INDEX(Articles!$1:$1048576,MATCH(E592,Articles!D:D,0),10)</f>
        <v>20</v>
      </c>
      <c r="J592" s="18" t="str">
        <f>INDEX(Articles!$1:$1048576,MATCH(E592,Articles!D:D,0),11)</f>
        <v>PLEUREUR</v>
      </c>
      <c r="K592" s="18" t="str">
        <f>INDEX(Articles!$1:$1048576,MATCH(E592,Articles!D:D,0),12)</f>
        <v>OR</v>
      </c>
      <c r="L592" s="8" t="str">
        <f>INDEX(Articles!$1:$1048576,MATCH(E592,Articles!D:D,0),13)</f>
        <v>CN</v>
      </c>
      <c r="M592" s="8" t="str">
        <f>INDEX(Articles!$1:$1048576,MATCH(E592,Articles!D:D,0),14)</f>
        <v>F2</v>
      </c>
      <c r="N592" s="8" t="str">
        <f>INDEX(Articles!$1:$1048576,MATCH(E592,Articles!D:D,0),15)</f>
        <v>1.4G</v>
      </c>
      <c r="O592" s="8" t="str">
        <f>INDEX(Articles!$1:$1048576,MATCH(E592,Articles!D:D,0),16)</f>
        <v>2086-F2-001302</v>
      </c>
      <c r="P592" s="8">
        <f>INDEX(Articles!$1:$1048576,MATCH(E592,Articles!D:D,0),17)*1000</f>
        <v>80</v>
      </c>
      <c r="Q592" s="8" t="str">
        <f>INDEX(Articles!$1:$1048576,MATCH(E592,Articles!D:D,0),18)</f>
        <v>25</v>
      </c>
      <c r="R592" s="8">
        <f>INDEX(Articles!$1:$1048576,MATCH(E592,Articles!D:D,0),19)</f>
        <v>8</v>
      </c>
      <c r="S592" s="2" t="str">
        <f>IF(INDEX('Unités CA'!$1:$1048576,MATCH(E592,'Unités CA'!D:D,0),5)=0,"",INDEX('Unités CA'!$1:$1048576,MATCH(E592,'Unités CA'!D:D,0),5))</f>
        <v>0024/CA</v>
      </c>
      <c r="T592" s="2" t="str">
        <f>IF(INDEX('Unités BTE'!$1:$1048576,MATCH(E592,'Unités CA'!D:D,0),5)=0,"",INDEX('Unités BTE'!$1:$1048576,MATCH(E592,'Unités CA'!D:D,0),5))</f>
        <v/>
      </c>
      <c r="U592" s="7">
        <f>IFERROR(INDEX('Prix PRO CA'!$1:$1048576,MATCH(E592,'Prix PRO CA'!D:D,0),10),"")</f>
        <v>136.63999999999999</v>
      </c>
      <c r="V592" s="7" t="str">
        <f>IFERROR(INDEX('Prix PRO CA'!$1:$1048576,MATCH(E592,'Prix PRO BTE'!D:D,0),10),"")</f>
        <v/>
      </c>
      <c r="W592" s="7">
        <f>+IFERROR(INDEX('Prix PRO PCS'!$1:$1048576,MATCH(E592,'Prix PRO PCS'!D:D,0),10),"")</f>
        <v>5.13</v>
      </c>
      <c r="X592" s="148" t="str">
        <f t="shared" si="44"/>
        <v>Oui</v>
      </c>
      <c r="Y592" s="24" t="str">
        <f>IFERROR(INDEX(LigneAchat!$1:$1048576,MATCH(E592,LigneAchat!D:D,0),5),"")</f>
        <v/>
      </c>
      <c r="Z592" s="22">
        <f>INDEX(Articles!$1:$1048576,MATCH(E592,Articles!D:D,0),21)</f>
        <v>1431</v>
      </c>
      <c r="AA592" s="22">
        <f t="shared" si="46"/>
        <v>1430</v>
      </c>
      <c r="AB592" s="22">
        <f>+INDEX(Articles!$1:$1048576,MATCH(E592,Articles!D:D,0),23)</f>
        <v>1</v>
      </c>
    </row>
    <row r="593" spans="2:28" ht="15.75">
      <c r="B593" s="8" t="str">
        <f>INDEX(Articles!$1:$1048576,MATCH(E593,Articles!D:D,0),6)</f>
        <v>1</v>
      </c>
      <c r="C593" s="8" t="str">
        <f>INDEX(Articles!$1:$1048576,MATCH(E593,Articles!D:D,0),7)</f>
        <v>2019</v>
      </c>
      <c r="D593" s="28" t="str">
        <f>HYPERLINK(INDEX(Articles!$1:$1048576,MATCH(E593,Articles!D:D,0),24),"Lien")</f>
        <v>Lien</v>
      </c>
      <c r="E593" s="3" t="s">
        <v>749</v>
      </c>
      <c r="F593" s="18" t="str">
        <f>INDEX(Articles!$1:$1048576,MATCH(E593,Articles!D:D,0),5)</f>
        <v>BATT. Ø20 16 BTTES MULTICOLORES + TC FRISSON</v>
      </c>
      <c r="G593" s="18" t="str">
        <f>INDEX(Articles!$1:$1048576,MATCH(E593,Articles!D:D,0),8)</f>
        <v>BATTERIE</v>
      </c>
      <c r="H593" s="18" t="str">
        <f>INDEX(Articles!$1:$1048576,MATCH(E593,Articles!D:D,0),9)</f>
        <v>DROITE</v>
      </c>
      <c r="I593" s="8">
        <f>INDEX(Articles!$1:$1048576,MATCH(E593,Articles!D:D,0),10)</f>
        <v>20</v>
      </c>
      <c r="J593" s="18" t="str">
        <f>INDEX(Articles!$1:$1048576,MATCH(E593,Articles!D:D,0),11)</f>
        <v>PIVOINE</v>
      </c>
      <c r="K593" s="18" t="str">
        <f>INDEX(Articles!$1:$1048576,MATCH(E593,Articles!D:D,0),12)</f>
        <v>MULTICOLORE</v>
      </c>
      <c r="L593" s="8" t="str">
        <f>INDEX(Articles!$1:$1048576,MATCH(E593,Articles!D:D,0),13)</f>
        <v>CN</v>
      </c>
      <c r="M593" s="8" t="str">
        <f>INDEX(Articles!$1:$1048576,MATCH(E593,Articles!D:D,0),14)</f>
        <v>F2</v>
      </c>
      <c r="N593" s="8" t="str">
        <f>INDEX(Articles!$1:$1048576,MATCH(E593,Articles!D:D,0),15)</f>
        <v>1.4G</v>
      </c>
      <c r="O593" s="8" t="str">
        <f>INDEX(Articles!$1:$1048576,MATCH(E593,Articles!D:D,0),16)</f>
        <v>1008-F2-69254047</v>
      </c>
      <c r="P593" s="8">
        <f>INDEX(Articles!$1:$1048576,MATCH(E593,Articles!D:D,0),17)*1000</f>
        <v>99.2</v>
      </c>
      <c r="Q593" s="8" t="str">
        <f>INDEX(Articles!$1:$1048576,MATCH(E593,Articles!D:D,0),18)</f>
        <v>30</v>
      </c>
      <c r="R593" s="8">
        <f>INDEX(Articles!$1:$1048576,MATCH(E593,Articles!D:D,0),19)</f>
        <v>8</v>
      </c>
      <c r="S593" s="2" t="str">
        <f>IF(INDEX('Unités CA'!$1:$1048576,MATCH(E593,'Unités CA'!D:D,0),5)=0,"",INDEX('Unités CA'!$1:$1048576,MATCH(E593,'Unités CA'!D:D,0),5))</f>
        <v>0024/CA</v>
      </c>
      <c r="T593" s="2" t="str">
        <f>IF(INDEX('Unités BTE'!$1:$1048576,MATCH(E593,'Unités CA'!D:D,0),5)=0,"",INDEX('Unités BTE'!$1:$1048576,MATCH(E593,'Unités CA'!D:D,0),5))</f>
        <v/>
      </c>
      <c r="U593" s="7">
        <f>IFERROR(INDEX('Prix PRO CA'!$1:$1048576,MATCH(E593,'Prix PRO CA'!D:D,0),10),"")</f>
        <v>145.11000000000001</v>
      </c>
      <c r="V593" s="7" t="str">
        <f>IFERROR(INDEX('Prix PRO CA'!$1:$1048576,MATCH(E593,'Prix PRO BTE'!D:D,0),10),"")</f>
        <v/>
      </c>
      <c r="W593" s="7">
        <f>+IFERROR(INDEX('Prix PRO PCS'!$1:$1048576,MATCH(E593,'Prix PRO PCS'!D:D,0),10),"")</f>
        <v>7.83</v>
      </c>
      <c r="X593" s="148" t="str">
        <f t="shared" si="44"/>
        <v>Non</v>
      </c>
      <c r="Y593" s="24">
        <f>IFERROR(INDEX(LigneAchat!$1:$1048576,MATCH(E593,LigneAchat!D:D,0),5),"")</f>
        <v>44280</v>
      </c>
      <c r="Z593" s="22">
        <f>INDEX(Articles!$1:$1048576,MATCH(E593,Articles!D:D,0),21)</f>
        <v>0</v>
      </c>
      <c r="AA593" s="22">
        <f t="shared" si="46"/>
        <v>-22</v>
      </c>
      <c r="AB593" s="22">
        <f>+INDEX(Articles!$1:$1048576,MATCH(E593,Articles!D:D,0),23)</f>
        <v>22</v>
      </c>
    </row>
    <row r="594" spans="2:28" ht="15.75">
      <c r="B594" s="8" t="str">
        <f>INDEX(Articles!$1:$1048576,MATCH(E594,Articles!D:D,0),6)</f>
        <v>1</v>
      </c>
      <c r="C594" s="8" t="str">
        <f>INDEX(Articles!$1:$1048576,MATCH(E594,Articles!D:D,0),7)</f>
        <v>2019</v>
      </c>
      <c r="D594" s="28" t="str">
        <f>HYPERLINK(INDEX(Articles!$1:$1048576,MATCH(E594,Articles!D:D,0),24),"Lien")</f>
        <v>Lien</v>
      </c>
      <c r="E594" s="3" t="s">
        <v>3703</v>
      </c>
      <c r="F594" s="18" t="str">
        <f>INDEX(Articles!$1:$1048576,MATCH(E594,Articles!D:D,0),5)</f>
        <v>BATT. Ø20 16 BTTES MULTIPASTEL + TC FRISSON BLC</v>
      </c>
      <c r="G594" s="18" t="str">
        <f>INDEX(Articles!$1:$1048576,MATCH(E594,Articles!D:D,0),8)</f>
        <v>BATTERIE</v>
      </c>
      <c r="H594" s="18" t="str">
        <f>INDEX(Articles!$1:$1048576,MATCH(E594,Articles!D:D,0),9)</f>
        <v>DROITE</v>
      </c>
      <c r="I594" s="8">
        <f>INDEX(Articles!$1:$1048576,MATCH(E594,Articles!D:D,0),10)</f>
        <v>20</v>
      </c>
      <c r="J594" s="18" t="str">
        <f>INDEX(Articles!$1:$1048576,MATCH(E594,Articles!D:D,0),11)</f>
        <v>PIVOINE</v>
      </c>
      <c r="K594" s="18" t="str">
        <f>INDEX(Articles!$1:$1048576,MATCH(E594,Articles!D:D,0),12)</f>
        <v>MULTIPASTEL</v>
      </c>
      <c r="L594" s="8" t="str">
        <f>INDEX(Articles!$1:$1048576,MATCH(E594,Articles!D:D,0),13)</f>
        <v>CN</v>
      </c>
      <c r="M594" s="8" t="str">
        <f>INDEX(Articles!$1:$1048576,MATCH(E594,Articles!D:D,0),14)</f>
        <v>F2</v>
      </c>
      <c r="N594" s="8" t="str">
        <f>INDEX(Articles!$1:$1048576,MATCH(E594,Articles!D:D,0),15)</f>
        <v>1.4G</v>
      </c>
      <c r="O594" s="8" t="str">
        <f>INDEX(Articles!$1:$1048576,MATCH(E594,Articles!D:D,0),16)</f>
        <v>1008-F2-69254047</v>
      </c>
      <c r="P594" s="8">
        <f>INDEX(Articles!$1:$1048576,MATCH(E594,Articles!D:D,0),17)*1000</f>
        <v>99.2</v>
      </c>
      <c r="Q594" s="8" t="str">
        <f>INDEX(Articles!$1:$1048576,MATCH(E594,Articles!D:D,0),18)</f>
        <v>30</v>
      </c>
      <c r="R594" s="8">
        <f>INDEX(Articles!$1:$1048576,MATCH(E594,Articles!D:D,0),19)</f>
        <v>8</v>
      </c>
      <c r="S594" s="2" t="str">
        <f>IF(INDEX('Unités CA'!$1:$1048576,MATCH(E594,'Unités CA'!D:D,0),5)=0,"",INDEX('Unités CA'!$1:$1048576,MATCH(E594,'Unités CA'!D:D,0),5))</f>
        <v>0024/CA</v>
      </c>
      <c r="T594" s="2" t="str">
        <f>IF(INDEX('Unités BTE'!$1:$1048576,MATCH(E594,'Unités CA'!D:D,0),5)=0,"",INDEX('Unités BTE'!$1:$1048576,MATCH(E594,'Unités CA'!D:D,0),5))</f>
        <v/>
      </c>
      <c r="U594" s="7">
        <f>IFERROR(INDEX('Prix PRO CA'!$1:$1048576,MATCH(E594,'Prix PRO CA'!D:D,0),10),"")</f>
        <v>145.19999999999999</v>
      </c>
      <c r="V594" s="7" t="str">
        <f>IFERROR(INDEX('Prix PRO CA'!$1:$1048576,MATCH(E594,'Prix PRO BTE'!D:D,0),10),"")</f>
        <v/>
      </c>
      <c r="W594" s="7">
        <f>+IFERROR(INDEX('Prix PRO PCS'!$1:$1048576,MATCH(E594,'Prix PRO PCS'!D:D,0),10),"")</f>
        <v>7.83</v>
      </c>
      <c r="X594" s="148" t="str">
        <f t="shared" si="44"/>
        <v>Inf à 10</v>
      </c>
      <c r="Y594" s="24" t="str">
        <f>IFERROR(INDEX(LigneAchat!$1:$1048576,MATCH(E594,LigneAchat!D:D,0),5),"")</f>
        <v/>
      </c>
      <c r="Z594" s="22">
        <f>INDEX(Articles!$1:$1048576,MATCH(E594,Articles!D:D,0),21)</f>
        <v>1</v>
      </c>
      <c r="AA594" s="22">
        <f t="shared" si="46"/>
        <v>1</v>
      </c>
      <c r="AB594" s="22">
        <f>+INDEX(Articles!$1:$1048576,MATCH(E594,Articles!D:D,0),23)</f>
        <v>0</v>
      </c>
    </row>
    <row r="595" spans="2:28" ht="15.75">
      <c r="B595" s="8" t="str">
        <f>INDEX(Articles!$1:$1048576,MATCH(E595,Articles!D:D,0),6)</f>
        <v>1</v>
      </c>
      <c r="C595" s="8" t="str">
        <f>INDEX(Articles!$1:$1048576,MATCH(E595,Articles!D:D,0),7)</f>
        <v/>
      </c>
      <c r="D595" s="28" t="str">
        <f>HYPERLINK(INDEX(Articles!$1:$1048576,MATCH(E595,Articles!D:D,0),24),"Lien")</f>
        <v>Lien</v>
      </c>
      <c r="E595" s="3" t="s">
        <v>753</v>
      </c>
      <c r="F595" s="18" t="str">
        <f>INDEX(Articles!$1:$1048576,MATCH(E595,Articles!D:D,0),5)</f>
        <v>BATT. Ø20 16 BTTES BLEU &amp; CLI BLANC + TC ROUGE</v>
      </c>
      <c r="G595" s="18" t="str">
        <f>INDEX(Articles!$1:$1048576,MATCH(E595,Articles!D:D,0),8)</f>
        <v>BATTERIE</v>
      </c>
      <c r="H595" s="18" t="str">
        <f>INDEX(Articles!$1:$1048576,MATCH(E595,Articles!D:D,0),9)</f>
        <v>DROITE</v>
      </c>
      <c r="I595" s="8">
        <f>INDEX(Articles!$1:$1048576,MATCH(E595,Articles!D:D,0),10)</f>
        <v>20</v>
      </c>
      <c r="J595" s="18" t="str">
        <f>INDEX(Articles!$1:$1048576,MATCH(E595,Articles!D:D,0),11)</f>
        <v>CLIGNO</v>
      </c>
      <c r="K595" s="18" t="str">
        <f>INDEX(Articles!$1:$1048576,MATCH(E595,Articles!D:D,0),12)</f>
        <v>TRICOLORE</v>
      </c>
      <c r="L595" s="8" t="str">
        <f>INDEX(Articles!$1:$1048576,MATCH(E595,Articles!D:D,0),13)</f>
        <v>CN</v>
      </c>
      <c r="M595" s="8" t="str">
        <f>INDEX(Articles!$1:$1048576,MATCH(E595,Articles!D:D,0),14)</f>
        <v>F2</v>
      </c>
      <c r="N595" s="8" t="str">
        <f>INDEX(Articles!$1:$1048576,MATCH(E595,Articles!D:D,0),15)</f>
        <v>1.4G</v>
      </c>
      <c r="O595" s="8" t="str">
        <f>INDEX(Articles!$1:$1048576,MATCH(E595,Articles!D:D,0),16)</f>
        <v>1008-F2-69254047</v>
      </c>
      <c r="P595" s="8">
        <f>INDEX(Articles!$1:$1048576,MATCH(E595,Articles!D:D,0),17)*1000</f>
        <v>99.2</v>
      </c>
      <c r="Q595" s="8" t="str">
        <f>INDEX(Articles!$1:$1048576,MATCH(E595,Articles!D:D,0),18)</f>
        <v>30</v>
      </c>
      <c r="R595" s="8">
        <f>INDEX(Articles!$1:$1048576,MATCH(E595,Articles!D:D,0),19)</f>
        <v>8</v>
      </c>
      <c r="S595" s="2" t="str">
        <f>IF(INDEX('Unités CA'!$1:$1048576,MATCH(E595,'Unités CA'!D:D,0),5)=0,"",INDEX('Unités CA'!$1:$1048576,MATCH(E595,'Unités CA'!D:D,0),5))</f>
        <v>0024/CA</v>
      </c>
      <c r="T595" s="2" t="str">
        <f>IF(INDEX('Unités BTE'!$1:$1048576,MATCH(E595,'Unités CA'!D:D,0),5)=0,"",INDEX('Unités BTE'!$1:$1048576,MATCH(E595,'Unités CA'!D:D,0),5))</f>
        <v/>
      </c>
      <c r="U595" s="7">
        <f>IFERROR(INDEX('Prix PRO CA'!$1:$1048576,MATCH(E595,'Prix PRO CA'!D:D,0),10),"")</f>
        <v>145.11000000000001</v>
      </c>
      <c r="V595" s="7" t="str">
        <f>IFERROR(INDEX('Prix PRO CA'!$1:$1048576,MATCH(E595,'Prix PRO BTE'!D:D,0),10),"")</f>
        <v/>
      </c>
      <c r="W595" s="7">
        <f>+IFERROR(INDEX('Prix PRO PCS'!$1:$1048576,MATCH(E595,'Prix PRO PCS'!D:D,0),10),"")</f>
        <v>7.83</v>
      </c>
      <c r="X595" s="148" t="str">
        <f t="shared" si="44"/>
        <v>Oui</v>
      </c>
      <c r="Y595" s="24" t="str">
        <f>IFERROR(INDEX(LigneAchat!$1:$1048576,MATCH(E595,LigneAchat!D:D,0),5),"")</f>
        <v/>
      </c>
      <c r="Z595" s="22">
        <f>INDEX(Articles!$1:$1048576,MATCH(E595,Articles!D:D,0),21)</f>
        <v>610</v>
      </c>
      <c r="AA595" s="22">
        <f t="shared" si="46"/>
        <v>609</v>
      </c>
      <c r="AB595" s="22">
        <f>+INDEX(Articles!$1:$1048576,MATCH(E595,Articles!D:D,0),23)</f>
        <v>1</v>
      </c>
    </row>
    <row r="596" spans="2:28" ht="15.75">
      <c r="B596" s="8" t="str">
        <f>INDEX(Articles!$1:$1048576,MATCH(E596,Articles!D:D,0),6)</f>
        <v>1</v>
      </c>
      <c r="C596" s="8" t="str">
        <f>INDEX(Articles!$1:$1048576,MATCH(E596,Articles!D:D,0),7)</f>
        <v>2019</v>
      </c>
      <c r="D596" s="28" t="str">
        <f>HYPERLINK(INDEX(Articles!$1:$1048576,MATCH(E596,Articles!D:D,0),24),"Lien")</f>
        <v>Lien</v>
      </c>
      <c r="E596" s="3" t="s">
        <v>756</v>
      </c>
      <c r="F596" s="18" t="str">
        <f>INDEX(Articles!$1:$1048576,MATCH(E596,Articles!D:D,0),5)</f>
        <v>BATT. Ø20 16 BTTES FILET OR &amp; CLI BLC + TC F. OR</v>
      </c>
      <c r="G596" s="18" t="str">
        <f>INDEX(Articles!$1:$1048576,MATCH(E596,Articles!D:D,0),8)</f>
        <v>BATTERIE</v>
      </c>
      <c r="H596" s="18" t="str">
        <f>INDEX(Articles!$1:$1048576,MATCH(E596,Articles!D:D,0),9)</f>
        <v>DROITE</v>
      </c>
      <c r="I596" s="8">
        <f>INDEX(Articles!$1:$1048576,MATCH(E596,Articles!D:D,0),10)</f>
        <v>20</v>
      </c>
      <c r="J596" s="18" t="str">
        <f>INDEX(Articles!$1:$1048576,MATCH(E596,Articles!D:D,0),11)</f>
        <v>PLEUREUR</v>
      </c>
      <c r="K596" s="18" t="str">
        <f>INDEX(Articles!$1:$1048576,MATCH(E596,Articles!D:D,0),12)</f>
        <v>KAMURO</v>
      </c>
      <c r="L596" s="8" t="str">
        <f>INDEX(Articles!$1:$1048576,MATCH(E596,Articles!D:D,0),13)</f>
        <v>CN</v>
      </c>
      <c r="M596" s="8" t="str">
        <f>INDEX(Articles!$1:$1048576,MATCH(E596,Articles!D:D,0),14)</f>
        <v>F2</v>
      </c>
      <c r="N596" s="8" t="str">
        <f>INDEX(Articles!$1:$1048576,MATCH(E596,Articles!D:D,0),15)</f>
        <v>1.4G</v>
      </c>
      <c r="O596" s="8" t="str">
        <f>INDEX(Articles!$1:$1048576,MATCH(E596,Articles!D:D,0),16)</f>
        <v>1008-F2-69254047</v>
      </c>
      <c r="P596" s="8">
        <f>INDEX(Articles!$1:$1048576,MATCH(E596,Articles!D:D,0),17)*1000</f>
        <v>99.2</v>
      </c>
      <c r="Q596" s="8" t="str">
        <f>INDEX(Articles!$1:$1048576,MATCH(E596,Articles!D:D,0),18)</f>
        <v>30</v>
      </c>
      <c r="R596" s="8">
        <f>INDEX(Articles!$1:$1048576,MATCH(E596,Articles!D:D,0),19)</f>
        <v>8</v>
      </c>
      <c r="S596" s="2" t="str">
        <f>IF(INDEX('Unités CA'!$1:$1048576,MATCH(E596,'Unités CA'!D:D,0),5)=0,"",INDEX('Unités CA'!$1:$1048576,MATCH(E596,'Unités CA'!D:D,0),5))</f>
        <v>0024/CA</v>
      </c>
      <c r="T596" s="2" t="str">
        <f>IF(INDEX('Unités BTE'!$1:$1048576,MATCH(E596,'Unités CA'!D:D,0),5)=0,"",INDEX('Unités BTE'!$1:$1048576,MATCH(E596,'Unités CA'!D:D,0),5))</f>
        <v/>
      </c>
      <c r="U596" s="7">
        <f>IFERROR(INDEX('Prix PRO CA'!$1:$1048576,MATCH(E596,'Prix PRO CA'!D:D,0),10),"")</f>
        <v>145.11000000000001</v>
      </c>
      <c r="V596" s="7" t="str">
        <f>IFERROR(INDEX('Prix PRO CA'!$1:$1048576,MATCH(E596,'Prix PRO BTE'!D:D,0),10),"")</f>
        <v/>
      </c>
      <c r="W596" s="7">
        <f>+IFERROR(INDEX('Prix PRO PCS'!$1:$1048576,MATCH(E596,'Prix PRO PCS'!D:D,0),10),"")</f>
        <v>7.83</v>
      </c>
      <c r="X596" s="148" t="str">
        <f t="shared" si="44"/>
        <v>Oui</v>
      </c>
      <c r="Y596" s="24" t="str">
        <f>IFERROR(INDEX(LigneAchat!$1:$1048576,MATCH(E596,LigneAchat!D:D,0),5),"")</f>
        <v/>
      </c>
      <c r="Z596" s="22">
        <f>INDEX(Articles!$1:$1048576,MATCH(E596,Articles!D:D,0),21)</f>
        <v>1558</v>
      </c>
      <c r="AA596" s="22">
        <f t="shared" si="46"/>
        <v>1534</v>
      </c>
      <c r="AB596" s="22">
        <f>+INDEX(Articles!$1:$1048576,MATCH(E596,Articles!D:D,0),23)</f>
        <v>24</v>
      </c>
    </row>
    <row r="597" spans="2:28" ht="15.75">
      <c r="B597" s="8" t="str">
        <f>INDEX(Articles!$1:$1048576,MATCH(E597,Articles!D:D,0),6)</f>
        <v>1</v>
      </c>
      <c r="C597" s="8" t="str">
        <f>INDEX(Articles!$1:$1048576,MATCH(E597,Articles!D:D,0),7)</f>
        <v/>
      </c>
      <c r="D597" s="28" t="str">
        <f>HYPERLINK(INDEX(Articles!$1:$1048576,MATCH(E597,Articles!D:D,0),24),"Lien")</f>
        <v>Lien</v>
      </c>
      <c r="E597" s="4" t="s">
        <v>1012</v>
      </c>
      <c r="F597" s="18" t="str">
        <f>INDEX(Articles!$1:$1048576,MATCH(E597,Articles!D:D,0),5)</f>
        <v>BATT. Ø20 19 BTTES ASSORTIES + TC ASSORTI</v>
      </c>
      <c r="G597" s="18" t="str">
        <f>INDEX(Articles!$1:$1048576,MATCH(E597,Articles!D:D,0),8)</f>
        <v>BATTERIE</v>
      </c>
      <c r="H597" s="18" t="str">
        <f>INDEX(Articles!$1:$1048576,MATCH(E597,Articles!D:D,0),9)</f>
        <v>DROITE</v>
      </c>
      <c r="I597" s="8">
        <f>INDEX(Articles!$1:$1048576,MATCH(E597,Articles!D:D,0),10)</f>
        <v>20</v>
      </c>
      <c r="J597" s="18" t="str">
        <f>INDEX(Articles!$1:$1048576,MATCH(E597,Articles!D:D,0),11)</f>
        <v>PIVOINE</v>
      </c>
      <c r="K597" s="18" t="str">
        <f>INDEX(Articles!$1:$1048576,MATCH(E597,Articles!D:D,0),12)</f>
        <v>ASSORTI</v>
      </c>
      <c r="L597" s="8" t="str">
        <f>INDEX(Articles!$1:$1048576,MATCH(E597,Articles!D:D,0),13)</f>
        <v>CN</v>
      </c>
      <c r="M597" s="8" t="str">
        <f>INDEX(Articles!$1:$1048576,MATCH(E597,Articles!D:D,0),14)</f>
        <v>F2</v>
      </c>
      <c r="N597" s="8" t="str">
        <f>INDEX(Articles!$1:$1048576,MATCH(E597,Articles!D:D,0),15)</f>
        <v>1.4G</v>
      </c>
      <c r="O597" s="8" t="str">
        <f>INDEX(Articles!$1:$1048576,MATCH(E597,Articles!D:D,0),16)</f>
        <v>1008-F2-69246331</v>
      </c>
      <c r="P597" s="8">
        <f>INDEX(Articles!$1:$1048576,MATCH(E597,Articles!D:D,0),17)*1000</f>
        <v>158</v>
      </c>
      <c r="Q597" s="8" t="str">
        <f>INDEX(Articles!$1:$1048576,MATCH(E597,Articles!D:D,0),18)</f>
        <v>30</v>
      </c>
      <c r="R597" s="8">
        <f>INDEX(Articles!$1:$1048576,MATCH(E597,Articles!D:D,0),19)</f>
        <v>8</v>
      </c>
      <c r="S597" s="2" t="str">
        <f>IF(INDEX('Unités CA'!$1:$1048576,MATCH(E597,'Unités CA'!D:D,0),5)=0,"",INDEX('Unités CA'!$1:$1048576,MATCH(E597,'Unités CA'!D:D,0),5))</f>
        <v>0012/CA</v>
      </c>
      <c r="T597" s="2" t="str">
        <f>IF(INDEX('Unités BTE'!$1:$1048576,MATCH(E597,'Unités CA'!D:D,0),5)=0,"",INDEX('Unités BTE'!$1:$1048576,MATCH(E597,'Unités CA'!D:D,0),5))</f>
        <v/>
      </c>
      <c r="U597" s="7">
        <f>IFERROR(INDEX('Prix PRO CA'!$1:$1048576,MATCH(E597,'Prix PRO CA'!D:D,0),10),"")</f>
        <v>88.18</v>
      </c>
      <c r="V597" s="7" t="str">
        <f>IFERROR(INDEX('Prix PRO CA'!$1:$1048576,MATCH(E597,'Prix PRO BTE'!D:D,0),10),"")</f>
        <v/>
      </c>
      <c r="W597" s="7">
        <f>+IFERROR(INDEX('Prix PRO PCS'!$1:$1048576,MATCH(E597,'Prix PRO PCS'!D:D,0),10),"")</f>
        <v>9.77</v>
      </c>
      <c r="X597" s="148" t="str">
        <f t="shared" si="44"/>
        <v>Oui</v>
      </c>
      <c r="Y597" s="24">
        <f>IFERROR(INDEX(LigneAchat!$1:$1048576,MATCH(E597,LigneAchat!D:D,0),5),"")</f>
        <v>44317</v>
      </c>
      <c r="Z597" s="22">
        <f>INDEX(Articles!$1:$1048576,MATCH(E597,Articles!D:D,0),21)</f>
        <v>667</v>
      </c>
      <c r="AA597" s="22">
        <f t="shared" si="46"/>
        <v>667</v>
      </c>
      <c r="AB597" s="22">
        <f>+INDEX(Articles!$1:$1048576,MATCH(E597,Articles!D:D,0),23)</f>
        <v>0</v>
      </c>
    </row>
    <row r="598" spans="2:28" ht="15.75">
      <c r="B598" s="8" t="str">
        <f>INDEX(Articles!$1:$1048576,MATCH(E598,Articles!D:D,0),6)</f>
        <v>1</v>
      </c>
      <c r="C598" s="8" t="str">
        <f>INDEX(Articles!$1:$1048576,MATCH(E598,Articles!D:D,0),7)</f>
        <v/>
      </c>
      <c r="D598" s="28" t="str">
        <f>HYPERLINK(INDEX(Articles!$1:$1048576,MATCH(E598,Articles!D:D,0),24),"Lien")</f>
        <v>Lien</v>
      </c>
      <c r="E598" s="4" t="s">
        <v>1004</v>
      </c>
      <c r="F598" s="18" t="str">
        <f>INDEX(Articles!$1:$1048576,MATCH(E598,Articles!D:D,0),5)</f>
        <v>BATT. Ø20 19 BTTES CLIGNO ALT. ROUGE/VERT/OR</v>
      </c>
      <c r="G598" s="18" t="str">
        <f>INDEX(Articles!$1:$1048576,MATCH(E598,Articles!D:D,0),8)</f>
        <v>BATTERIE</v>
      </c>
      <c r="H598" s="18" t="str">
        <f>INDEX(Articles!$1:$1048576,MATCH(E598,Articles!D:D,0),9)</f>
        <v>DROITE</v>
      </c>
      <c r="I598" s="8">
        <f>INDEX(Articles!$1:$1048576,MATCH(E598,Articles!D:D,0),10)</f>
        <v>20</v>
      </c>
      <c r="J598" s="18" t="str">
        <f>INDEX(Articles!$1:$1048576,MATCH(E598,Articles!D:D,0),11)</f>
        <v>CLIGNO</v>
      </c>
      <c r="K598" s="18" t="str">
        <f>INDEX(Articles!$1:$1048576,MATCH(E598,Articles!D:D,0),12)</f>
        <v>ASSORTI</v>
      </c>
      <c r="L598" s="8" t="str">
        <f>INDEX(Articles!$1:$1048576,MATCH(E598,Articles!D:D,0),13)</f>
        <v>CN</v>
      </c>
      <c r="M598" s="8" t="str">
        <f>INDEX(Articles!$1:$1048576,MATCH(E598,Articles!D:D,0),14)</f>
        <v>F2</v>
      </c>
      <c r="N598" s="8" t="str">
        <f>INDEX(Articles!$1:$1048576,MATCH(E598,Articles!D:D,0),15)</f>
        <v>1.4G</v>
      </c>
      <c r="O598" s="8" t="str">
        <f>INDEX(Articles!$1:$1048576,MATCH(E598,Articles!D:D,0),16)</f>
        <v>1008-F2-69246331</v>
      </c>
      <c r="P598" s="8">
        <f>INDEX(Articles!$1:$1048576,MATCH(E598,Articles!D:D,0),17)*1000</f>
        <v>157</v>
      </c>
      <c r="Q598" s="8" t="str">
        <f>INDEX(Articles!$1:$1048576,MATCH(E598,Articles!D:D,0),18)</f>
        <v>30</v>
      </c>
      <c r="R598" s="8">
        <f>INDEX(Articles!$1:$1048576,MATCH(E598,Articles!D:D,0),19)</f>
        <v>8</v>
      </c>
      <c r="S598" s="2" t="str">
        <f>IF(INDEX('Unités CA'!$1:$1048576,MATCH(E598,'Unités CA'!D:D,0),5)=0,"",INDEX('Unités CA'!$1:$1048576,MATCH(E598,'Unités CA'!D:D,0),5))</f>
        <v>0012/CA</v>
      </c>
      <c r="T598" s="2" t="str">
        <f>IF(INDEX('Unités BTE'!$1:$1048576,MATCH(E598,'Unités CA'!D:D,0),5)=0,"",INDEX('Unités BTE'!$1:$1048576,MATCH(E598,'Unités CA'!D:D,0),5))</f>
        <v/>
      </c>
      <c r="U598" s="7">
        <f>IFERROR(INDEX('Prix PRO CA'!$1:$1048576,MATCH(E598,'Prix PRO CA'!D:D,0),10),"")</f>
        <v>88.18</v>
      </c>
      <c r="V598" s="7" t="str">
        <f>IFERROR(INDEX('Prix PRO CA'!$1:$1048576,MATCH(E598,'Prix PRO BTE'!D:D,0),10),"")</f>
        <v/>
      </c>
      <c r="W598" s="7">
        <f>+IFERROR(INDEX('Prix PRO PCS'!$1:$1048576,MATCH(E598,'Prix PRO PCS'!D:D,0),10),"")</f>
        <v>9.77</v>
      </c>
      <c r="X598" s="148" t="str">
        <f t="shared" si="44"/>
        <v>Oui</v>
      </c>
      <c r="Y598" s="24" t="str">
        <f>IFERROR(INDEX(LigneAchat!$1:$1048576,MATCH(E598,LigneAchat!D:D,0),5),"")</f>
        <v/>
      </c>
      <c r="Z598" s="22">
        <f>INDEX(Articles!$1:$1048576,MATCH(E598,Articles!D:D,0),21)</f>
        <v>1171</v>
      </c>
      <c r="AA598" s="22">
        <f t="shared" si="46"/>
        <v>1168</v>
      </c>
      <c r="AB598" s="22">
        <f>+INDEX(Articles!$1:$1048576,MATCH(E598,Articles!D:D,0),23)</f>
        <v>3</v>
      </c>
    </row>
    <row r="599" spans="2:28" ht="15.75">
      <c r="B599" s="8" t="str">
        <f>INDEX(Articles!$1:$1048576,MATCH(E599,Articles!D:D,0),6)</f>
        <v>1</v>
      </c>
      <c r="C599" s="8" t="str">
        <f>INDEX(Articles!$1:$1048576,MATCH(E599,Articles!D:D,0),7)</f>
        <v/>
      </c>
      <c r="D599" s="28" t="str">
        <f>HYPERLINK(INDEX(Articles!$1:$1048576,MATCH(E599,Articles!D:D,0),24),"Lien")</f>
        <v>Lien</v>
      </c>
      <c r="E599" s="3" t="s">
        <v>826</v>
      </c>
      <c r="F599" s="18" t="str">
        <f>INDEX(Articles!$1:$1048576,MATCH(E599,Articles!D:D,0),5)</f>
        <v>BATT. Ø20 20 BTTES OEUFS DRAGON + TC FRISSON BLC</v>
      </c>
      <c r="G599" s="18" t="str">
        <f>INDEX(Articles!$1:$1048576,MATCH(E599,Articles!D:D,0),8)</f>
        <v>BATTERIE</v>
      </c>
      <c r="H599" s="18" t="str">
        <f>INDEX(Articles!$1:$1048576,MATCH(E599,Articles!D:D,0),9)</f>
        <v>DROITE</v>
      </c>
      <c r="I599" s="8">
        <f>INDEX(Articles!$1:$1048576,MATCH(E599,Articles!D:D,0),10)</f>
        <v>20</v>
      </c>
      <c r="J599" s="18" t="str">
        <f>INDEX(Articles!$1:$1048576,MATCH(E599,Articles!D:D,0),11)</f>
        <v>CREPITANT</v>
      </c>
      <c r="K599" s="18" t="str">
        <f>INDEX(Articles!$1:$1048576,MATCH(E599,Articles!D:D,0),12)</f>
        <v>ARGENT</v>
      </c>
      <c r="L599" s="8" t="str">
        <f>INDEX(Articles!$1:$1048576,MATCH(E599,Articles!D:D,0),13)</f>
        <v>CN</v>
      </c>
      <c r="M599" s="8" t="str">
        <f>INDEX(Articles!$1:$1048576,MATCH(E599,Articles!D:D,0),14)</f>
        <v>F2</v>
      </c>
      <c r="N599" s="8" t="str">
        <f>INDEX(Articles!$1:$1048576,MATCH(E599,Articles!D:D,0),15)</f>
        <v>1.4G</v>
      </c>
      <c r="O599" s="8" t="str">
        <f>INDEX(Articles!$1:$1048576,MATCH(E599,Articles!D:D,0),16)</f>
        <v>1008-F2-69254048</v>
      </c>
      <c r="P599" s="8">
        <f>INDEX(Articles!$1:$1048576,MATCH(E599,Articles!D:D,0),17)*1000</f>
        <v>124</v>
      </c>
      <c r="Q599" s="8" t="str">
        <f>INDEX(Articles!$1:$1048576,MATCH(E599,Articles!D:D,0),18)</f>
        <v>30</v>
      </c>
      <c r="R599" s="8">
        <f>INDEX(Articles!$1:$1048576,MATCH(E599,Articles!D:D,0),19)</f>
        <v>8</v>
      </c>
      <c r="S599" s="2" t="str">
        <f>IF(INDEX('Unités CA'!$1:$1048576,MATCH(E599,'Unités CA'!D:D,0),5)=0,"",INDEX('Unités CA'!$1:$1048576,MATCH(E599,'Unités CA'!D:D,0),5))</f>
        <v>0016/CA</v>
      </c>
      <c r="T599" s="2" t="str">
        <f>IF(INDEX('Unités BTE'!$1:$1048576,MATCH(E599,'Unités CA'!D:D,0),5)=0,"",INDEX('Unités BTE'!$1:$1048576,MATCH(E599,'Unités CA'!D:D,0),5))</f>
        <v/>
      </c>
      <c r="U599" s="7">
        <f>IFERROR(INDEX('Prix PRO CA'!$1:$1048576,MATCH(E599,'Prix PRO CA'!D:D,0),10),"")</f>
        <v>97.63</v>
      </c>
      <c r="V599" s="7" t="str">
        <f>IFERROR(INDEX('Prix PRO CA'!$1:$1048576,MATCH(E599,'Prix PRO BTE'!D:D,0),10),"")</f>
        <v/>
      </c>
      <c r="W599" s="7">
        <f>+IFERROR(INDEX('Prix PRO PCS'!$1:$1048576,MATCH(E599,'Prix PRO PCS'!D:D,0),10),"")</f>
        <v>9.06</v>
      </c>
      <c r="X599" s="148" t="str">
        <f t="shared" si="44"/>
        <v>Oui</v>
      </c>
      <c r="Y599" s="24" t="str">
        <f>IFERROR(INDEX(LigneAchat!$1:$1048576,MATCH(E599,LigneAchat!D:D,0),5),"")</f>
        <v/>
      </c>
      <c r="Z599" s="22">
        <f>INDEX(Articles!$1:$1048576,MATCH(E599,Articles!D:D,0),21)</f>
        <v>1443</v>
      </c>
      <c r="AA599" s="22">
        <f t="shared" si="46"/>
        <v>1443</v>
      </c>
      <c r="AB599" s="22">
        <f>+INDEX(Articles!$1:$1048576,MATCH(E599,Articles!D:D,0),23)</f>
        <v>0</v>
      </c>
    </row>
    <row r="600" spans="2:28" ht="15.75">
      <c r="B600" s="8" t="str">
        <f>INDEX(Articles!$1:$1048576,MATCH(E600,Articles!D:D,0),6)</f>
        <v>1</v>
      </c>
      <c r="C600" s="8" t="str">
        <f>INDEX(Articles!$1:$1048576,MATCH(E600,Articles!D:D,0),7)</f>
        <v/>
      </c>
      <c r="D600" s="28" t="str">
        <f>HYPERLINK(INDEX(Articles!$1:$1048576,MATCH(E600,Articles!D:D,0),24),"Lien")</f>
        <v>Lien</v>
      </c>
      <c r="E600" s="3" t="s">
        <v>830</v>
      </c>
      <c r="F600" s="18" t="str">
        <f>INDEX(Articles!$1:$1048576,MATCH(E600,Articles!D:D,0),5)</f>
        <v>BATT. Ø20 20 BTTES TRICOLORES + TC ARGENT</v>
      </c>
      <c r="G600" s="18" t="str">
        <f>INDEX(Articles!$1:$1048576,MATCH(E600,Articles!D:D,0),8)</f>
        <v>BATTERIE</v>
      </c>
      <c r="H600" s="18" t="str">
        <f>INDEX(Articles!$1:$1048576,MATCH(E600,Articles!D:D,0),9)</f>
        <v>DROITE</v>
      </c>
      <c r="I600" s="8">
        <f>INDEX(Articles!$1:$1048576,MATCH(E600,Articles!D:D,0),10)</f>
        <v>20</v>
      </c>
      <c r="J600" s="18" t="str">
        <f>INDEX(Articles!$1:$1048576,MATCH(E600,Articles!D:D,0),11)</f>
        <v>PIVOINE</v>
      </c>
      <c r="K600" s="18" t="str">
        <f>INDEX(Articles!$1:$1048576,MATCH(E600,Articles!D:D,0),12)</f>
        <v>TRICOLORE</v>
      </c>
      <c r="L600" s="8" t="str">
        <f>INDEX(Articles!$1:$1048576,MATCH(E600,Articles!D:D,0),13)</f>
        <v>CN</v>
      </c>
      <c r="M600" s="8" t="str">
        <f>INDEX(Articles!$1:$1048576,MATCH(E600,Articles!D:D,0),14)</f>
        <v>F2</v>
      </c>
      <c r="N600" s="8" t="str">
        <f>INDEX(Articles!$1:$1048576,MATCH(E600,Articles!D:D,0),15)</f>
        <v>1.4G</v>
      </c>
      <c r="O600" s="8" t="str">
        <f>INDEX(Articles!$1:$1048576,MATCH(E600,Articles!D:D,0),16)</f>
        <v>1008-F2-69254048</v>
      </c>
      <c r="P600" s="8">
        <f>INDEX(Articles!$1:$1048576,MATCH(E600,Articles!D:D,0),17)*1000</f>
        <v>124</v>
      </c>
      <c r="Q600" s="8" t="str">
        <f>INDEX(Articles!$1:$1048576,MATCH(E600,Articles!D:D,0),18)</f>
        <v>30</v>
      </c>
      <c r="R600" s="8">
        <f>INDEX(Articles!$1:$1048576,MATCH(E600,Articles!D:D,0),19)</f>
        <v>8</v>
      </c>
      <c r="S600" s="2" t="str">
        <f>IF(INDEX('Unités CA'!$1:$1048576,MATCH(E600,'Unités CA'!D:D,0),5)=0,"",INDEX('Unités CA'!$1:$1048576,MATCH(E600,'Unités CA'!D:D,0),5))</f>
        <v>0016/CA</v>
      </c>
      <c r="T600" s="2" t="str">
        <f>IF(INDEX('Unités BTE'!$1:$1048576,MATCH(E600,'Unités CA'!D:D,0),5)=0,"",INDEX('Unités BTE'!$1:$1048576,MATCH(E600,'Unités CA'!D:D,0),5))</f>
        <v/>
      </c>
      <c r="U600" s="7">
        <f>IFERROR(INDEX('Prix PRO CA'!$1:$1048576,MATCH(E600,'Prix PRO CA'!D:D,0),10),"")</f>
        <v>97.63</v>
      </c>
      <c r="V600" s="7" t="str">
        <f>IFERROR(INDEX('Prix PRO CA'!$1:$1048576,MATCH(E600,'Prix PRO BTE'!D:D,0),10),"")</f>
        <v/>
      </c>
      <c r="W600" s="7">
        <f>+IFERROR(INDEX('Prix PRO PCS'!$1:$1048576,MATCH(E600,'Prix PRO PCS'!D:D,0),10),"")</f>
        <v>9.06</v>
      </c>
      <c r="X600" s="148" t="str">
        <f t="shared" si="44"/>
        <v>Oui</v>
      </c>
      <c r="Y600" s="24" t="str">
        <f>IFERROR(INDEX(LigneAchat!$1:$1048576,MATCH(E600,LigneAchat!D:D,0),5),"")</f>
        <v/>
      </c>
      <c r="Z600" s="22">
        <f>INDEX(Articles!$1:$1048576,MATCH(E600,Articles!D:D,0),21)</f>
        <v>590</v>
      </c>
      <c r="AA600" s="22">
        <f t="shared" si="46"/>
        <v>377</v>
      </c>
      <c r="AB600" s="22">
        <f>+INDEX(Articles!$1:$1048576,MATCH(E600,Articles!D:D,0),23)</f>
        <v>213</v>
      </c>
    </row>
    <row r="601" spans="2:28" ht="15.75">
      <c r="B601" s="8" t="str">
        <f>INDEX(Articles!$1:$1048576,MATCH(E601,Articles!D:D,0),6)</f>
        <v>1</v>
      </c>
      <c r="C601" s="8" t="str">
        <f>INDEX(Articles!$1:$1048576,MATCH(E601,Articles!D:D,0),7)</f>
        <v/>
      </c>
      <c r="D601" s="28" t="str">
        <f>HYPERLINK(INDEX(Articles!$1:$1048576,MATCH(E601,Articles!D:D,0),24),"Lien")</f>
        <v>Lien</v>
      </c>
      <c r="E601" s="3" t="s">
        <v>833</v>
      </c>
      <c r="F601" s="18" t="str">
        <f>INDEX(Articles!$1:$1048576,MATCH(E601,Articles!D:D,0),5)</f>
        <v>BATT. Ø20 20 BTTES VIOLET &amp; CLI BLC + TC FR. BLC</v>
      </c>
      <c r="G601" s="18" t="str">
        <f>INDEX(Articles!$1:$1048576,MATCH(E601,Articles!D:D,0),8)</f>
        <v>BATTERIE</v>
      </c>
      <c r="H601" s="18" t="str">
        <f>INDEX(Articles!$1:$1048576,MATCH(E601,Articles!D:D,0),9)</f>
        <v>DROITE</v>
      </c>
      <c r="I601" s="8">
        <f>INDEX(Articles!$1:$1048576,MATCH(E601,Articles!D:D,0),10)</f>
        <v>20</v>
      </c>
      <c r="J601" s="18" t="str">
        <f>INDEX(Articles!$1:$1048576,MATCH(E601,Articles!D:D,0),11)</f>
        <v>CLIGNO</v>
      </c>
      <c r="K601" s="18" t="str">
        <f>INDEX(Articles!$1:$1048576,MATCH(E601,Articles!D:D,0),12)</f>
        <v>VIOLET</v>
      </c>
      <c r="L601" s="8" t="str">
        <f>INDEX(Articles!$1:$1048576,MATCH(E601,Articles!D:D,0),13)</f>
        <v>CN</v>
      </c>
      <c r="M601" s="8" t="str">
        <f>INDEX(Articles!$1:$1048576,MATCH(E601,Articles!D:D,0),14)</f>
        <v>F2</v>
      </c>
      <c r="N601" s="8" t="str">
        <f>INDEX(Articles!$1:$1048576,MATCH(E601,Articles!D:D,0),15)</f>
        <v>1.4G</v>
      </c>
      <c r="O601" s="8" t="str">
        <f>INDEX(Articles!$1:$1048576,MATCH(E601,Articles!D:D,0),16)</f>
        <v>1008-F2-69254048</v>
      </c>
      <c r="P601" s="8">
        <f>INDEX(Articles!$1:$1048576,MATCH(E601,Articles!D:D,0),17)*1000</f>
        <v>124</v>
      </c>
      <c r="Q601" s="8" t="str">
        <f>INDEX(Articles!$1:$1048576,MATCH(E601,Articles!D:D,0),18)</f>
        <v>30</v>
      </c>
      <c r="R601" s="8">
        <f>INDEX(Articles!$1:$1048576,MATCH(E601,Articles!D:D,0),19)</f>
        <v>8</v>
      </c>
      <c r="S601" s="2" t="str">
        <f>IF(INDEX('Unités CA'!$1:$1048576,MATCH(E601,'Unités CA'!D:D,0),5)=0,"",INDEX('Unités CA'!$1:$1048576,MATCH(E601,'Unités CA'!D:D,0),5))</f>
        <v>0016/CA</v>
      </c>
      <c r="T601" s="2" t="str">
        <f>IF(INDEX('Unités BTE'!$1:$1048576,MATCH(E601,'Unités CA'!D:D,0),5)=0,"",INDEX('Unités BTE'!$1:$1048576,MATCH(E601,'Unités CA'!D:D,0),5))</f>
        <v/>
      </c>
      <c r="U601" s="7">
        <f>IFERROR(INDEX('Prix PRO CA'!$1:$1048576,MATCH(E601,'Prix PRO CA'!D:D,0),10),"")</f>
        <v>97.63</v>
      </c>
      <c r="V601" s="7" t="str">
        <f>IFERROR(INDEX('Prix PRO CA'!$1:$1048576,MATCH(E601,'Prix PRO BTE'!D:D,0),10),"")</f>
        <v/>
      </c>
      <c r="W601" s="7">
        <f>+IFERROR(INDEX('Prix PRO PCS'!$1:$1048576,MATCH(E601,'Prix PRO PCS'!D:D,0),10),"")</f>
        <v>9.06</v>
      </c>
      <c r="X601" s="148" t="str">
        <f t="shared" si="44"/>
        <v>Oui</v>
      </c>
      <c r="Y601" s="24" t="str">
        <f>IFERROR(INDEX(LigneAchat!$1:$1048576,MATCH(E601,LigneAchat!D:D,0),5),"")</f>
        <v/>
      </c>
      <c r="Z601" s="22">
        <f>INDEX(Articles!$1:$1048576,MATCH(E601,Articles!D:D,0),21)</f>
        <v>1760</v>
      </c>
      <c r="AA601" s="22">
        <f t="shared" si="46"/>
        <v>1759</v>
      </c>
      <c r="AB601" s="22">
        <f>+INDEX(Articles!$1:$1048576,MATCH(E601,Articles!D:D,0),23)</f>
        <v>1</v>
      </c>
    </row>
    <row r="602" spans="2:28" ht="15.75">
      <c r="B602" s="8" t="str">
        <f>INDEX(Articles!$1:$1048576,MATCH(E602,Articles!D:D,0),6)</f>
        <v>1</v>
      </c>
      <c r="C602" s="8" t="str">
        <f>INDEX(Articles!$1:$1048576,MATCH(E602,Articles!D:D,0),7)</f>
        <v/>
      </c>
      <c r="D602" s="28" t="str">
        <f>HYPERLINK(INDEX(Articles!$1:$1048576,MATCH(E602,Articles!D:D,0),24),"Lien")</f>
        <v>Lien</v>
      </c>
      <c r="E602" s="3" t="s">
        <v>836</v>
      </c>
      <c r="F602" s="18" t="str">
        <f>INDEX(Articles!$1:$1048576,MATCH(E602,Articles!D:D,0),5)</f>
        <v>BATT. Ø20 20 BTTES RGES À FRISSON BLC + TC FR. BLC</v>
      </c>
      <c r="G602" s="18" t="str">
        <f>INDEX(Articles!$1:$1048576,MATCH(E602,Articles!D:D,0),8)</f>
        <v>BATTERIE</v>
      </c>
      <c r="H602" s="18" t="str">
        <f>INDEX(Articles!$1:$1048576,MATCH(E602,Articles!D:D,0),9)</f>
        <v>DROITE</v>
      </c>
      <c r="I602" s="8">
        <f>INDEX(Articles!$1:$1048576,MATCH(E602,Articles!D:D,0),10)</f>
        <v>20</v>
      </c>
      <c r="J602" s="18" t="str">
        <f>INDEX(Articles!$1:$1048576,MATCH(E602,Articles!D:D,0),11)</f>
        <v>CREPITANT</v>
      </c>
      <c r="K602" s="18" t="str">
        <f>INDEX(Articles!$1:$1048576,MATCH(E602,Articles!D:D,0),12)</f>
        <v>ROUGE</v>
      </c>
      <c r="L602" s="8" t="str">
        <f>INDEX(Articles!$1:$1048576,MATCH(E602,Articles!D:D,0),13)</f>
        <v>CN</v>
      </c>
      <c r="M602" s="8" t="str">
        <f>INDEX(Articles!$1:$1048576,MATCH(E602,Articles!D:D,0),14)</f>
        <v>F2</v>
      </c>
      <c r="N602" s="8" t="str">
        <f>INDEX(Articles!$1:$1048576,MATCH(E602,Articles!D:D,0),15)</f>
        <v>1.4G</v>
      </c>
      <c r="O602" s="8" t="str">
        <f>INDEX(Articles!$1:$1048576,MATCH(E602,Articles!D:D,0),16)</f>
        <v>1008-F2-69254048</v>
      </c>
      <c r="P602" s="8">
        <f>INDEX(Articles!$1:$1048576,MATCH(E602,Articles!D:D,0),17)*1000</f>
        <v>124</v>
      </c>
      <c r="Q602" s="8" t="str">
        <f>INDEX(Articles!$1:$1048576,MATCH(E602,Articles!D:D,0),18)</f>
        <v>30</v>
      </c>
      <c r="R602" s="8">
        <f>INDEX(Articles!$1:$1048576,MATCH(E602,Articles!D:D,0),19)</f>
        <v>8</v>
      </c>
      <c r="S602" s="2" t="str">
        <f>IF(INDEX('Unités CA'!$1:$1048576,MATCH(E602,'Unités CA'!D:D,0),5)=0,"",INDEX('Unités CA'!$1:$1048576,MATCH(E602,'Unités CA'!D:D,0),5))</f>
        <v>0016/CA</v>
      </c>
      <c r="T602" s="2" t="str">
        <f>IF(INDEX('Unités BTE'!$1:$1048576,MATCH(E602,'Unités CA'!D:D,0),5)=0,"",INDEX('Unités BTE'!$1:$1048576,MATCH(E602,'Unités CA'!D:D,0),5))</f>
        <v/>
      </c>
      <c r="U602" s="7">
        <f>IFERROR(INDEX('Prix PRO CA'!$1:$1048576,MATCH(E602,'Prix PRO CA'!D:D,0),10),"")</f>
        <v>97.63</v>
      </c>
      <c r="V602" s="7" t="str">
        <f>IFERROR(INDEX('Prix PRO CA'!$1:$1048576,MATCH(E602,'Prix PRO BTE'!D:D,0),10),"")</f>
        <v/>
      </c>
      <c r="W602" s="7">
        <f>+IFERROR(INDEX('Prix PRO PCS'!$1:$1048576,MATCH(E602,'Prix PRO PCS'!D:D,0),10),"")</f>
        <v>9.06</v>
      </c>
      <c r="X602" s="148" t="str">
        <f t="shared" si="44"/>
        <v>Oui</v>
      </c>
      <c r="Y602" s="24">
        <f>IFERROR(INDEX(LigneAchat!$1:$1048576,MATCH(E602,LigneAchat!D:D,0),5),"")</f>
        <v>44280</v>
      </c>
      <c r="Z602" s="22">
        <f>INDEX(Articles!$1:$1048576,MATCH(E602,Articles!D:D,0),21)</f>
        <v>684</v>
      </c>
      <c r="AA602" s="22">
        <f t="shared" si="46"/>
        <v>444</v>
      </c>
      <c r="AB602" s="22">
        <f>+INDEX(Articles!$1:$1048576,MATCH(E602,Articles!D:D,0),23)</f>
        <v>240</v>
      </c>
    </row>
    <row r="603" spans="2:28" ht="15.75">
      <c r="B603" s="8" t="str">
        <f>INDEX(Articles!$1:$1048576,MATCH(E603,Articles!D:D,0),6)</f>
        <v>1</v>
      </c>
      <c r="C603" s="8" t="str">
        <f>INDEX(Articles!$1:$1048576,MATCH(E603,Articles!D:D,0),7)</f>
        <v/>
      </c>
      <c r="D603" s="28" t="str">
        <f>HYPERLINK(INDEX(Articles!$1:$1048576,MATCH(E603,Articles!D:D,0),24),"Lien")</f>
        <v>Lien</v>
      </c>
      <c r="E603" s="3" t="s">
        <v>839</v>
      </c>
      <c r="F603" s="18" t="str">
        <f>INDEX(Articles!$1:$1048576,MATCH(E603,Articles!D:D,0),5)</f>
        <v>BATT. Ø20 20 BTTES FILET D'OR + TC BLEU</v>
      </c>
      <c r="G603" s="18" t="str">
        <f>INDEX(Articles!$1:$1048576,MATCH(E603,Articles!D:D,0),8)</f>
        <v>BATTERIE</v>
      </c>
      <c r="H603" s="18" t="str">
        <f>INDEX(Articles!$1:$1048576,MATCH(E603,Articles!D:D,0),9)</f>
        <v>DROITE</v>
      </c>
      <c r="I603" s="8">
        <f>INDEX(Articles!$1:$1048576,MATCH(E603,Articles!D:D,0),10)</f>
        <v>20</v>
      </c>
      <c r="J603" s="18" t="str">
        <f>INDEX(Articles!$1:$1048576,MATCH(E603,Articles!D:D,0),11)</f>
        <v>PLEUREUR</v>
      </c>
      <c r="K603" s="18" t="str">
        <f>INDEX(Articles!$1:$1048576,MATCH(E603,Articles!D:D,0),12)</f>
        <v>KAMURO</v>
      </c>
      <c r="L603" s="8" t="str">
        <f>INDEX(Articles!$1:$1048576,MATCH(E603,Articles!D:D,0),13)</f>
        <v>CN</v>
      </c>
      <c r="M603" s="8" t="str">
        <f>INDEX(Articles!$1:$1048576,MATCH(E603,Articles!D:D,0),14)</f>
        <v>F2</v>
      </c>
      <c r="N603" s="8" t="str">
        <f>INDEX(Articles!$1:$1048576,MATCH(E603,Articles!D:D,0),15)</f>
        <v>1.4G</v>
      </c>
      <c r="O603" s="8" t="str">
        <f>INDEX(Articles!$1:$1048576,MATCH(E603,Articles!D:D,0),16)</f>
        <v>1008-F2-69254048</v>
      </c>
      <c r="P603" s="8">
        <f>INDEX(Articles!$1:$1048576,MATCH(E603,Articles!D:D,0),17)*1000</f>
        <v>124</v>
      </c>
      <c r="Q603" s="8" t="str">
        <f>INDEX(Articles!$1:$1048576,MATCH(E603,Articles!D:D,0),18)</f>
        <v>30</v>
      </c>
      <c r="R603" s="8">
        <f>INDEX(Articles!$1:$1048576,MATCH(E603,Articles!D:D,0),19)</f>
        <v>8</v>
      </c>
      <c r="S603" s="2" t="str">
        <f>IF(INDEX('Unités CA'!$1:$1048576,MATCH(E603,'Unités CA'!D:D,0),5)=0,"",INDEX('Unités CA'!$1:$1048576,MATCH(E603,'Unités CA'!D:D,0),5))</f>
        <v>0016/CA</v>
      </c>
      <c r="T603" s="2" t="str">
        <f>IF(INDEX('Unités BTE'!$1:$1048576,MATCH(E603,'Unités CA'!D:D,0),5)=0,"",INDEX('Unités BTE'!$1:$1048576,MATCH(E603,'Unités CA'!D:D,0),5))</f>
        <v/>
      </c>
      <c r="U603" s="7">
        <f>IFERROR(INDEX('Prix PRO CA'!$1:$1048576,MATCH(E603,'Prix PRO CA'!D:D,0),10),"")</f>
        <v>97.63</v>
      </c>
      <c r="V603" s="7" t="str">
        <f>IFERROR(INDEX('Prix PRO CA'!$1:$1048576,MATCH(E603,'Prix PRO BTE'!D:D,0),10),"")</f>
        <v/>
      </c>
      <c r="W603" s="7">
        <f>+IFERROR(INDEX('Prix PRO PCS'!$1:$1048576,MATCH(E603,'Prix PRO PCS'!D:D,0),10),"")</f>
        <v>9.06</v>
      </c>
      <c r="X603" s="148" t="str">
        <f t="shared" si="44"/>
        <v>Oui</v>
      </c>
      <c r="Y603" s="24">
        <f>IFERROR(INDEX(LigneAchat!$1:$1048576,MATCH(E603,LigneAchat!D:D,0),5),"")</f>
        <v>44280</v>
      </c>
      <c r="Z603" s="22">
        <f>INDEX(Articles!$1:$1048576,MATCH(E603,Articles!D:D,0),21)</f>
        <v>552</v>
      </c>
      <c r="AA603" s="22">
        <f t="shared" si="46"/>
        <v>320</v>
      </c>
      <c r="AB603" s="22">
        <f>+INDEX(Articles!$1:$1048576,MATCH(E603,Articles!D:D,0),23)</f>
        <v>232</v>
      </c>
    </row>
    <row r="604" spans="2:28" ht="15.75">
      <c r="B604" s="8" t="str">
        <f>INDEX(Articles!$1:$1048576,MATCH(E604,Articles!D:D,0),6)</f>
        <v>1</v>
      </c>
      <c r="C604" s="8" t="str">
        <f>INDEX(Articles!$1:$1048576,MATCH(E604,Articles!D:D,0),7)</f>
        <v/>
      </c>
      <c r="D604" s="28" t="str">
        <f>HYPERLINK(INDEX(Articles!$1:$1048576,MATCH(E604,Articles!D:D,0),24),"Lien")</f>
        <v>Lien</v>
      </c>
      <c r="E604" s="3" t="s">
        <v>897</v>
      </c>
      <c r="F604" s="18" t="str">
        <f>INDEX(Articles!$1:$1048576,MATCH(E604,Articles!D:D,0),5)</f>
        <v>BATT. Ø20 25 BTTES MULTIPASTEL + TC FRISSON BLANC</v>
      </c>
      <c r="G604" s="18" t="str">
        <f>INDEX(Articles!$1:$1048576,MATCH(E604,Articles!D:D,0),8)</f>
        <v>BATTERIE</v>
      </c>
      <c r="H604" s="18" t="str">
        <f>INDEX(Articles!$1:$1048576,MATCH(E604,Articles!D:D,0),9)</f>
        <v>DROITE</v>
      </c>
      <c r="I604" s="8">
        <f>INDEX(Articles!$1:$1048576,MATCH(E604,Articles!D:D,0),10)</f>
        <v>20</v>
      </c>
      <c r="J604" s="18" t="str">
        <f>INDEX(Articles!$1:$1048576,MATCH(E604,Articles!D:D,0),11)</f>
        <v>PIVOINE</v>
      </c>
      <c r="K604" s="18" t="str">
        <f>INDEX(Articles!$1:$1048576,MATCH(E604,Articles!D:D,0),12)</f>
        <v>MULTIPASTEL</v>
      </c>
      <c r="L604" s="8" t="str">
        <f>INDEX(Articles!$1:$1048576,MATCH(E604,Articles!D:D,0),13)</f>
        <v>CN</v>
      </c>
      <c r="M604" s="8" t="str">
        <f>INDEX(Articles!$1:$1048576,MATCH(E604,Articles!D:D,0),14)</f>
        <v>F2</v>
      </c>
      <c r="N604" s="8" t="str">
        <f>INDEX(Articles!$1:$1048576,MATCH(E604,Articles!D:D,0),15)</f>
        <v>1.4G</v>
      </c>
      <c r="O604" s="8" t="str">
        <f>INDEX(Articles!$1:$1048576,MATCH(E604,Articles!D:D,0),16)</f>
        <v>1008-F2-69254048</v>
      </c>
      <c r="P604" s="8">
        <f>INDEX(Articles!$1:$1048576,MATCH(E604,Articles!D:D,0),17)*1000</f>
        <v>155</v>
      </c>
      <c r="Q604" s="8" t="str">
        <f>INDEX(Articles!$1:$1048576,MATCH(E604,Articles!D:D,0),18)</f>
        <v>30</v>
      </c>
      <c r="R604" s="8">
        <f>INDEX(Articles!$1:$1048576,MATCH(E604,Articles!D:D,0),19)</f>
        <v>8</v>
      </c>
      <c r="S604" s="2" t="str">
        <f>IF(INDEX('Unités CA'!$1:$1048576,MATCH(E604,'Unités CA'!D:D,0),5)=0,"",INDEX('Unités CA'!$1:$1048576,MATCH(E604,'Unités CA'!D:D,0),5))</f>
        <v>0012/CA</v>
      </c>
      <c r="T604" s="2" t="str">
        <f>IF(INDEX('Unités BTE'!$1:$1048576,MATCH(E604,'Unités CA'!D:D,0),5)=0,"",INDEX('Unités BTE'!$1:$1048576,MATCH(E604,'Unités CA'!D:D,0),5))</f>
        <v/>
      </c>
      <c r="U604" s="7">
        <f>IFERROR(INDEX('Prix PRO CA'!$1:$1048576,MATCH(E604,'Prix PRO CA'!D:D,0),10),"")</f>
        <v>130.61000000000001</v>
      </c>
      <c r="V604" s="7" t="str">
        <f>IFERROR(INDEX('Prix PRO CA'!$1:$1048576,MATCH(E604,'Prix PRO BTE'!D:D,0),10),"")</f>
        <v/>
      </c>
      <c r="W604" s="7">
        <f>+IFERROR(INDEX('Prix PRO PCS'!$1:$1048576,MATCH(E604,'Prix PRO PCS'!D:D,0),10),"")</f>
        <v>13.68</v>
      </c>
      <c r="X604" s="148" t="str">
        <f t="shared" si="44"/>
        <v>Oui</v>
      </c>
      <c r="Y604" s="24" t="str">
        <f>IFERROR(INDEX(LigneAchat!$1:$1048576,MATCH(E604,LigneAchat!D:D,0),5),"")</f>
        <v/>
      </c>
      <c r="Z604" s="22">
        <f>INDEX(Articles!$1:$1048576,MATCH(E604,Articles!D:D,0),21)</f>
        <v>1080</v>
      </c>
      <c r="AA604" s="22">
        <f t="shared" si="46"/>
        <v>716</v>
      </c>
      <c r="AB604" s="22">
        <f>+INDEX(Articles!$1:$1048576,MATCH(E604,Articles!D:D,0),23)</f>
        <v>364</v>
      </c>
    </row>
    <row r="605" spans="2:28" ht="15.75">
      <c r="B605" s="8" t="str">
        <f>INDEX(Articles!$1:$1048576,MATCH(E605,Articles!D:D,0),6)</f>
        <v>1</v>
      </c>
      <c r="C605" s="8" t="str">
        <f>INDEX(Articles!$1:$1048576,MATCH(E605,Articles!D:D,0),7)</f>
        <v>2019</v>
      </c>
      <c r="D605" s="28" t="str">
        <f>HYPERLINK(INDEX(Articles!$1:$1048576,MATCH(E605,Articles!D:D,0),24),"Lien")</f>
        <v>Lien</v>
      </c>
      <c r="E605" s="3" t="s">
        <v>900</v>
      </c>
      <c r="F605" s="18" t="str">
        <f>INDEX(Articles!$1:$1048576,MATCH(E605,Articles!D:D,0),5)</f>
        <v>BATT. Ø20 25 BTTES SCINTILLANT OR &amp; ROSE + TC OR</v>
      </c>
      <c r="G605" s="18" t="str">
        <f>INDEX(Articles!$1:$1048576,MATCH(E605,Articles!D:D,0),8)</f>
        <v>BATTERIE</v>
      </c>
      <c r="H605" s="18" t="str">
        <f>INDEX(Articles!$1:$1048576,MATCH(E605,Articles!D:D,0),9)</f>
        <v>DROITE</v>
      </c>
      <c r="I605" s="8">
        <f>INDEX(Articles!$1:$1048576,MATCH(E605,Articles!D:D,0),10)</f>
        <v>20</v>
      </c>
      <c r="J605" s="18" t="str">
        <f>INDEX(Articles!$1:$1048576,MATCH(E605,Articles!D:D,0),11)</f>
        <v>CLIGNO</v>
      </c>
      <c r="K605" s="18" t="str">
        <f>INDEX(Articles!$1:$1048576,MATCH(E605,Articles!D:D,0),12)</f>
        <v>ROSE</v>
      </c>
      <c r="L605" s="8" t="str">
        <f>INDEX(Articles!$1:$1048576,MATCH(E605,Articles!D:D,0),13)</f>
        <v>CN</v>
      </c>
      <c r="M605" s="8" t="str">
        <f>INDEX(Articles!$1:$1048576,MATCH(E605,Articles!D:D,0),14)</f>
        <v>F2</v>
      </c>
      <c r="N605" s="8" t="str">
        <f>INDEX(Articles!$1:$1048576,MATCH(E605,Articles!D:D,0),15)</f>
        <v>1.4G</v>
      </c>
      <c r="O605" s="8" t="str">
        <f>INDEX(Articles!$1:$1048576,MATCH(E605,Articles!D:D,0),16)</f>
        <v>1008-F2-69254048</v>
      </c>
      <c r="P605" s="8">
        <f>INDEX(Articles!$1:$1048576,MATCH(E605,Articles!D:D,0),17)*1000</f>
        <v>155</v>
      </c>
      <c r="Q605" s="8" t="str">
        <f>INDEX(Articles!$1:$1048576,MATCH(E605,Articles!D:D,0),18)</f>
        <v>30</v>
      </c>
      <c r="R605" s="8">
        <f>INDEX(Articles!$1:$1048576,MATCH(E605,Articles!D:D,0),19)</f>
        <v>8</v>
      </c>
      <c r="S605" s="2" t="str">
        <f>IF(INDEX('Unités CA'!$1:$1048576,MATCH(E605,'Unités CA'!D:D,0),5)=0,"",INDEX('Unités CA'!$1:$1048576,MATCH(E605,'Unités CA'!D:D,0),5))</f>
        <v>0012/CA</v>
      </c>
      <c r="T605" s="2" t="str">
        <f>IF(INDEX('Unités BTE'!$1:$1048576,MATCH(E605,'Unités CA'!D:D,0),5)=0,"",INDEX('Unités BTE'!$1:$1048576,MATCH(E605,'Unités CA'!D:D,0),5))</f>
        <v/>
      </c>
      <c r="U605" s="7">
        <f>IFERROR(INDEX('Prix PRO CA'!$1:$1048576,MATCH(E605,'Prix PRO CA'!D:D,0),10),"")</f>
        <v>130.61000000000001</v>
      </c>
      <c r="V605" s="7" t="str">
        <f>IFERROR(INDEX('Prix PRO CA'!$1:$1048576,MATCH(E605,'Prix PRO BTE'!D:D,0),10),"")</f>
        <v/>
      </c>
      <c r="W605" s="7">
        <f>+IFERROR(INDEX('Prix PRO PCS'!$1:$1048576,MATCH(E605,'Prix PRO PCS'!D:D,0),10),"")</f>
        <v>13.68</v>
      </c>
      <c r="X605" s="148" t="str">
        <f t="shared" si="44"/>
        <v>Oui</v>
      </c>
      <c r="Y605" s="24" t="str">
        <f>IFERROR(INDEX(LigneAchat!$1:$1048576,MATCH(E605,LigneAchat!D:D,0),5),"")</f>
        <v/>
      </c>
      <c r="Z605" s="22">
        <f>INDEX(Articles!$1:$1048576,MATCH(E605,Articles!D:D,0),21)</f>
        <v>561</v>
      </c>
      <c r="AA605" s="22">
        <f t="shared" si="46"/>
        <v>317</v>
      </c>
      <c r="AB605" s="22">
        <f>+INDEX(Articles!$1:$1048576,MATCH(E605,Articles!D:D,0),23)</f>
        <v>244</v>
      </c>
    </row>
    <row r="606" spans="2:28" ht="15.75">
      <c r="B606" s="8" t="str">
        <f>INDEX(Articles!$1:$1048576,MATCH(E606,Articles!D:D,0),6)</f>
        <v>1</v>
      </c>
      <c r="C606" s="8" t="str">
        <f>INDEX(Articles!$1:$1048576,MATCH(E606,Articles!D:D,0),7)</f>
        <v/>
      </c>
      <c r="D606" s="28" t="str">
        <f>HYPERLINK(INDEX(Articles!$1:$1048576,MATCH(E606,Articles!D:D,0),24),"Lien")</f>
        <v>Lien</v>
      </c>
      <c r="E606" s="3" t="s">
        <v>892</v>
      </c>
      <c r="F606" s="18" t="str">
        <f>INDEX(Articles!$1:$1048576,MATCH(E606,Articles!D:D,0),5)</f>
        <v>BATT. Ø20 25 BTTES SERPENTEAUX ARGENT + TC VERT</v>
      </c>
      <c r="G606" s="18" t="str">
        <f>INDEX(Articles!$1:$1048576,MATCH(E606,Articles!D:D,0),8)</f>
        <v>BATTERIE</v>
      </c>
      <c r="H606" s="18" t="str">
        <f>INDEX(Articles!$1:$1048576,MATCH(E606,Articles!D:D,0),9)</f>
        <v>DROITE</v>
      </c>
      <c r="I606" s="8">
        <f>INDEX(Articles!$1:$1048576,MATCH(E606,Articles!D:D,0),10)</f>
        <v>20</v>
      </c>
      <c r="J606" s="18" t="str">
        <f>INDEX(Articles!$1:$1048576,MATCH(E606,Articles!D:D,0),11)</f>
        <v>SERPENTEAUX</v>
      </c>
      <c r="K606" s="18" t="str">
        <f>INDEX(Articles!$1:$1048576,MATCH(E606,Articles!D:D,0),12)</f>
        <v>VERT</v>
      </c>
      <c r="L606" s="8" t="str">
        <f>INDEX(Articles!$1:$1048576,MATCH(E606,Articles!D:D,0),13)</f>
        <v>CN</v>
      </c>
      <c r="M606" s="8" t="str">
        <f>INDEX(Articles!$1:$1048576,MATCH(E606,Articles!D:D,0),14)</f>
        <v>F2</v>
      </c>
      <c r="N606" s="8" t="str">
        <f>INDEX(Articles!$1:$1048576,MATCH(E606,Articles!D:D,0),15)</f>
        <v>1.4G</v>
      </c>
      <c r="O606" s="8" t="str">
        <f>INDEX(Articles!$1:$1048576,MATCH(E606,Articles!D:D,0),16)</f>
        <v>1008-F2-69254317</v>
      </c>
      <c r="P606" s="8">
        <f>INDEX(Articles!$1:$1048576,MATCH(E606,Articles!D:D,0),17)*1000</f>
        <v>186</v>
      </c>
      <c r="Q606" s="8" t="str">
        <f>INDEX(Articles!$1:$1048576,MATCH(E606,Articles!D:D,0),18)</f>
        <v>25</v>
      </c>
      <c r="R606" s="8">
        <f>INDEX(Articles!$1:$1048576,MATCH(E606,Articles!D:D,0),19)</f>
        <v>8</v>
      </c>
      <c r="S606" s="2" t="str">
        <f>IF(INDEX('Unités CA'!$1:$1048576,MATCH(E606,'Unités CA'!D:D,0),5)=0,"",INDEX('Unités CA'!$1:$1048576,MATCH(E606,'Unités CA'!D:D,0),5))</f>
        <v>0012/CA</v>
      </c>
      <c r="T606" s="2" t="str">
        <f>IF(INDEX('Unités BTE'!$1:$1048576,MATCH(E606,'Unités CA'!D:D,0),5)=0,"",INDEX('Unités BTE'!$1:$1048576,MATCH(E606,'Unités CA'!D:D,0),5))</f>
        <v/>
      </c>
      <c r="U606" s="7">
        <f>IFERROR(INDEX('Prix PRO CA'!$1:$1048576,MATCH(E606,'Prix PRO CA'!D:D,0),10),"")</f>
        <v>181.92</v>
      </c>
      <c r="V606" s="7" t="str">
        <f>IFERROR(INDEX('Prix PRO CA'!$1:$1048576,MATCH(E606,'Prix PRO BTE'!D:D,0),10),"")</f>
        <v/>
      </c>
      <c r="W606" s="7">
        <f>+IFERROR(INDEX('Prix PRO PCS'!$1:$1048576,MATCH(E606,'Prix PRO PCS'!D:D,0),10),"")</f>
        <v>17.78</v>
      </c>
      <c r="X606" s="148" t="str">
        <f t="shared" si="44"/>
        <v>Oui</v>
      </c>
      <c r="Y606" s="24" t="str">
        <f>IFERROR(INDEX(LigneAchat!$1:$1048576,MATCH(E606,LigneAchat!D:D,0),5),"")</f>
        <v/>
      </c>
      <c r="Z606" s="22">
        <f>INDEX(Articles!$1:$1048576,MATCH(E606,Articles!D:D,0),21)</f>
        <v>454</v>
      </c>
      <c r="AA606" s="22">
        <f t="shared" si="46"/>
        <v>302</v>
      </c>
      <c r="AB606" s="22">
        <f>+INDEX(Articles!$1:$1048576,MATCH(E606,Articles!D:D,0),23)</f>
        <v>152</v>
      </c>
    </row>
    <row r="607" spans="2:28" ht="15.75">
      <c r="B607" s="8" t="str">
        <f>INDEX(Articles!$1:$1048576,MATCH(E607,Articles!D:D,0),6)</f>
        <v>1</v>
      </c>
      <c r="C607" s="8" t="str">
        <f>INDEX(Articles!$1:$1048576,MATCH(E607,Articles!D:D,0),7)</f>
        <v/>
      </c>
      <c r="D607" s="28" t="str">
        <f>HYPERLINK(INDEX(Articles!$1:$1048576,MATCH(E607,Articles!D:D,0),24),"Lien")</f>
        <v>Lien</v>
      </c>
      <c r="E607" s="3" t="s">
        <v>941</v>
      </c>
      <c r="F607" s="18" t="str">
        <f>INDEX(Articles!$1:$1048576,MATCH(E607,Articles!D:D,0),5)</f>
        <v>BATT. Ø20 36 BTTES BLEUES + TC BLEU</v>
      </c>
      <c r="G607" s="18" t="str">
        <f>INDEX(Articles!$1:$1048576,MATCH(E607,Articles!D:D,0),8)</f>
        <v>BATTERIE</v>
      </c>
      <c r="H607" s="18" t="str">
        <f>INDEX(Articles!$1:$1048576,MATCH(E607,Articles!D:D,0),9)</f>
        <v>DROITE</v>
      </c>
      <c r="I607" s="8">
        <f>INDEX(Articles!$1:$1048576,MATCH(E607,Articles!D:D,0),10)</f>
        <v>20</v>
      </c>
      <c r="J607" s="18" t="str">
        <f>INDEX(Articles!$1:$1048576,MATCH(E607,Articles!D:D,0),11)</f>
        <v>PIVOINE</v>
      </c>
      <c r="K607" s="18" t="str">
        <f>INDEX(Articles!$1:$1048576,MATCH(E607,Articles!D:D,0),12)</f>
        <v>BLEU</v>
      </c>
      <c r="L607" s="8" t="str">
        <f>INDEX(Articles!$1:$1048576,MATCH(E607,Articles!D:D,0),13)</f>
        <v>CN</v>
      </c>
      <c r="M607" s="8" t="str">
        <f>INDEX(Articles!$1:$1048576,MATCH(E607,Articles!D:D,0),14)</f>
        <v>F2</v>
      </c>
      <c r="N607" s="8" t="str">
        <f>INDEX(Articles!$1:$1048576,MATCH(E607,Articles!D:D,0),15)</f>
        <v>1.4G</v>
      </c>
      <c r="O607" s="8" t="str">
        <f>INDEX(Articles!$1:$1048576,MATCH(E607,Articles!D:D,0),16)</f>
        <v>2086-F2-001303</v>
      </c>
      <c r="P607" s="8">
        <f>INDEX(Articles!$1:$1048576,MATCH(E607,Articles!D:D,0),17)*1000</f>
        <v>306</v>
      </c>
      <c r="Q607" s="8" t="str">
        <f>INDEX(Articles!$1:$1048576,MATCH(E607,Articles!D:D,0),18)</f>
        <v>45</v>
      </c>
      <c r="R607" s="8">
        <f>INDEX(Articles!$1:$1048576,MATCH(E607,Articles!D:D,0),19)</f>
        <v>8</v>
      </c>
      <c r="S607" s="2" t="str">
        <f>IF(INDEX('Unités CA'!$1:$1048576,MATCH(E607,'Unités CA'!D:D,0),5)=0,"",INDEX('Unités CA'!$1:$1048576,MATCH(E607,'Unités CA'!D:D,0),5))</f>
        <v>0012/CA</v>
      </c>
      <c r="T607" s="2" t="str">
        <f>IF(INDEX('Unités BTE'!$1:$1048576,MATCH(E607,'Unités CA'!D:D,0),5)=0,"",INDEX('Unités BTE'!$1:$1048576,MATCH(E607,'Unités CA'!D:D,0),5))</f>
        <v/>
      </c>
      <c r="U607" s="7">
        <f>IFERROR(INDEX('Prix PRO CA'!$1:$1048576,MATCH(E607,'Prix PRO CA'!D:D,0),10),"")</f>
        <v>169.44</v>
      </c>
      <c r="V607" s="7" t="str">
        <f>IFERROR(INDEX('Prix PRO CA'!$1:$1048576,MATCH(E607,'Prix PRO BTE'!D:D,0),10),"")</f>
        <v/>
      </c>
      <c r="W607" s="7">
        <f>+IFERROR(INDEX('Prix PRO PCS'!$1:$1048576,MATCH(E607,'Prix PRO PCS'!D:D,0),10),"")</f>
        <v>16.73</v>
      </c>
      <c r="X607" s="148" t="str">
        <f t="shared" si="44"/>
        <v>Oui</v>
      </c>
      <c r="Y607" s="24" t="str">
        <f>IFERROR(INDEX(LigneAchat!$1:$1048576,MATCH(E607,LigneAchat!D:D,0),5),"")</f>
        <v/>
      </c>
      <c r="Z607" s="22">
        <f>INDEX(Articles!$1:$1048576,MATCH(E607,Articles!D:D,0),21)</f>
        <v>478</v>
      </c>
      <c r="AA607" s="22">
        <f t="shared" si="46"/>
        <v>388</v>
      </c>
      <c r="AB607" s="22">
        <f>+INDEX(Articles!$1:$1048576,MATCH(E607,Articles!D:D,0),23)</f>
        <v>90</v>
      </c>
    </row>
    <row r="608" spans="2:28" ht="15.75">
      <c r="B608" s="8" t="str">
        <f>INDEX(Articles!$1:$1048576,MATCH(E608,Articles!D:D,0),6)</f>
        <v>1</v>
      </c>
      <c r="C608" s="8" t="str">
        <f>INDEX(Articles!$1:$1048576,MATCH(E608,Articles!D:D,0),7)</f>
        <v/>
      </c>
      <c r="D608" s="28" t="str">
        <f>HYPERLINK(INDEX(Articles!$1:$1048576,MATCH(E608,Articles!D:D,0),24),"Lien")</f>
        <v>Lien</v>
      </c>
      <c r="E608" s="3" t="s">
        <v>946</v>
      </c>
      <c r="F608" s="18" t="str">
        <f>INDEX(Articles!$1:$1048576,MATCH(E608,Articles!D:D,0),5)</f>
        <v>BATT. Ø20 36 BTTES VERTES + TC VERT</v>
      </c>
      <c r="G608" s="18" t="str">
        <f>INDEX(Articles!$1:$1048576,MATCH(E608,Articles!D:D,0),8)</f>
        <v>BATTERIE</v>
      </c>
      <c r="H608" s="18" t="str">
        <f>INDEX(Articles!$1:$1048576,MATCH(E608,Articles!D:D,0),9)</f>
        <v>DROITE</v>
      </c>
      <c r="I608" s="8">
        <f>INDEX(Articles!$1:$1048576,MATCH(E608,Articles!D:D,0),10)</f>
        <v>20</v>
      </c>
      <c r="J608" s="18" t="str">
        <f>INDEX(Articles!$1:$1048576,MATCH(E608,Articles!D:D,0),11)</f>
        <v>PIVOINE</v>
      </c>
      <c r="K608" s="18" t="str">
        <f>INDEX(Articles!$1:$1048576,MATCH(E608,Articles!D:D,0),12)</f>
        <v>VERT</v>
      </c>
      <c r="L608" s="8" t="str">
        <f>INDEX(Articles!$1:$1048576,MATCH(E608,Articles!D:D,0),13)</f>
        <v>CN</v>
      </c>
      <c r="M608" s="8" t="str">
        <f>INDEX(Articles!$1:$1048576,MATCH(E608,Articles!D:D,0),14)</f>
        <v>F2</v>
      </c>
      <c r="N608" s="8" t="str">
        <f>INDEX(Articles!$1:$1048576,MATCH(E608,Articles!D:D,0),15)</f>
        <v>1.4G</v>
      </c>
      <c r="O608" s="8" t="str">
        <f>INDEX(Articles!$1:$1048576,MATCH(E608,Articles!D:D,0),16)</f>
        <v>2086-F2-001303</v>
      </c>
      <c r="P608" s="8">
        <f>INDEX(Articles!$1:$1048576,MATCH(E608,Articles!D:D,0),17)*1000</f>
        <v>306</v>
      </c>
      <c r="Q608" s="8" t="str">
        <f>INDEX(Articles!$1:$1048576,MATCH(E608,Articles!D:D,0),18)</f>
        <v>45</v>
      </c>
      <c r="R608" s="8">
        <f>INDEX(Articles!$1:$1048576,MATCH(E608,Articles!D:D,0),19)</f>
        <v>8</v>
      </c>
      <c r="S608" s="2" t="str">
        <f>IF(INDEX('Unités CA'!$1:$1048576,MATCH(E608,'Unités CA'!D:D,0),5)=0,"",INDEX('Unités CA'!$1:$1048576,MATCH(E608,'Unités CA'!D:D,0),5))</f>
        <v>0012/CA</v>
      </c>
      <c r="T608" s="2" t="str">
        <f>IF(INDEX('Unités BTE'!$1:$1048576,MATCH(E608,'Unités CA'!D:D,0),5)=0,"",INDEX('Unités BTE'!$1:$1048576,MATCH(E608,'Unités CA'!D:D,0),5))</f>
        <v/>
      </c>
      <c r="U608" s="7">
        <f>IFERROR(INDEX('Prix PRO CA'!$1:$1048576,MATCH(E608,'Prix PRO CA'!D:D,0),10),"")</f>
        <v>169.44</v>
      </c>
      <c r="V608" s="7" t="str">
        <f>IFERROR(INDEX('Prix PRO CA'!$1:$1048576,MATCH(E608,'Prix PRO BTE'!D:D,0),10),"")</f>
        <v/>
      </c>
      <c r="W608" s="7">
        <f>+IFERROR(INDEX('Prix PRO PCS'!$1:$1048576,MATCH(E608,'Prix PRO PCS'!D:D,0),10),"")</f>
        <v>16.73</v>
      </c>
      <c r="X608" s="148" t="str">
        <f t="shared" si="44"/>
        <v>Oui</v>
      </c>
      <c r="Y608" s="24" t="str">
        <f>IFERROR(INDEX(LigneAchat!$1:$1048576,MATCH(E608,LigneAchat!D:D,0),5),"")</f>
        <v/>
      </c>
      <c r="Z608" s="22">
        <f>INDEX(Articles!$1:$1048576,MATCH(E608,Articles!D:D,0),21)</f>
        <v>981</v>
      </c>
      <c r="AA608" s="22">
        <f t="shared" si="46"/>
        <v>921</v>
      </c>
      <c r="AB608" s="22">
        <f>+INDEX(Articles!$1:$1048576,MATCH(E608,Articles!D:D,0),23)</f>
        <v>60</v>
      </c>
    </row>
    <row r="609" spans="2:28" ht="15.75">
      <c r="B609" s="8" t="str">
        <f>INDEX(Articles!$1:$1048576,MATCH(E609,Articles!D:D,0),6)</f>
        <v>1</v>
      </c>
      <c r="C609" s="8" t="str">
        <f>INDEX(Articles!$1:$1048576,MATCH(E609,Articles!D:D,0),7)</f>
        <v>2019</v>
      </c>
      <c r="D609" s="28" t="str">
        <f>HYPERLINK(INDEX(Articles!$1:$1048576,MATCH(E609,Articles!D:D,0),24),"Lien")</f>
        <v>Lien</v>
      </c>
      <c r="E609" s="3" t="s">
        <v>949</v>
      </c>
      <c r="F609" s="18" t="str">
        <f>INDEX(Articles!$1:$1048576,MATCH(E609,Articles!D:D,0),5)</f>
        <v>BATT. Ø20 36 BTTES ROUGES + TC ROUGE</v>
      </c>
      <c r="G609" s="18" t="str">
        <f>INDEX(Articles!$1:$1048576,MATCH(E609,Articles!D:D,0),8)</f>
        <v>BATTERIE</v>
      </c>
      <c r="H609" s="18" t="str">
        <f>INDEX(Articles!$1:$1048576,MATCH(E609,Articles!D:D,0),9)</f>
        <v>DROITE</v>
      </c>
      <c r="I609" s="8">
        <f>INDEX(Articles!$1:$1048576,MATCH(E609,Articles!D:D,0),10)</f>
        <v>20</v>
      </c>
      <c r="J609" s="18" t="str">
        <f>INDEX(Articles!$1:$1048576,MATCH(E609,Articles!D:D,0),11)</f>
        <v>PIVOINE</v>
      </c>
      <c r="K609" s="18" t="str">
        <f>INDEX(Articles!$1:$1048576,MATCH(E609,Articles!D:D,0),12)</f>
        <v>ROUGE</v>
      </c>
      <c r="L609" s="8" t="str">
        <f>INDEX(Articles!$1:$1048576,MATCH(E609,Articles!D:D,0),13)</f>
        <v>CN</v>
      </c>
      <c r="M609" s="8" t="str">
        <f>INDEX(Articles!$1:$1048576,MATCH(E609,Articles!D:D,0),14)</f>
        <v>F2</v>
      </c>
      <c r="N609" s="8" t="str">
        <f>INDEX(Articles!$1:$1048576,MATCH(E609,Articles!D:D,0),15)</f>
        <v>1.4G</v>
      </c>
      <c r="O609" s="8" t="str">
        <f>INDEX(Articles!$1:$1048576,MATCH(E609,Articles!D:D,0),16)</f>
        <v>2086-F2-001303</v>
      </c>
      <c r="P609" s="8">
        <f>INDEX(Articles!$1:$1048576,MATCH(E609,Articles!D:D,0),17)*1000</f>
        <v>306</v>
      </c>
      <c r="Q609" s="8" t="str">
        <f>INDEX(Articles!$1:$1048576,MATCH(E609,Articles!D:D,0),18)</f>
        <v>45</v>
      </c>
      <c r="R609" s="8">
        <f>INDEX(Articles!$1:$1048576,MATCH(E609,Articles!D:D,0),19)</f>
        <v>8</v>
      </c>
      <c r="S609" s="2" t="str">
        <f>IF(INDEX('Unités CA'!$1:$1048576,MATCH(E609,'Unités CA'!D:D,0),5)=0,"",INDEX('Unités CA'!$1:$1048576,MATCH(E609,'Unités CA'!D:D,0),5))</f>
        <v>0012/CA</v>
      </c>
      <c r="T609" s="2" t="str">
        <f>IF(INDEX('Unités BTE'!$1:$1048576,MATCH(E609,'Unités CA'!D:D,0),5)=0,"",INDEX('Unités BTE'!$1:$1048576,MATCH(E609,'Unités CA'!D:D,0),5))</f>
        <v/>
      </c>
      <c r="U609" s="7">
        <f>IFERROR(INDEX('Prix PRO CA'!$1:$1048576,MATCH(E609,'Prix PRO CA'!D:D,0),10),"")</f>
        <v>169.44</v>
      </c>
      <c r="V609" s="7" t="str">
        <f>IFERROR(INDEX('Prix PRO CA'!$1:$1048576,MATCH(E609,'Prix PRO BTE'!D:D,0),10),"")</f>
        <v/>
      </c>
      <c r="W609" s="7">
        <f>+IFERROR(INDEX('Prix PRO PCS'!$1:$1048576,MATCH(E609,'Prix PRO PCS'!D:D,0),10),"")</f>
        <v>16.73</v>
      </c>
      <c r="X609" s="148" t="str">
        <f t="shared" si="44"/>
        <v>Oui</v>
      </c>
      <c r="Y609" s="24" t="str">
        <f>IFERROR(INDEX(LigneAchat!$1:$1048576,MATCH(E609,LigneAchat!D:D,0),5),"")</f>
        <v/>
      </c>
      <c r="Z609" s="22">
        <f>INDEX(Articles!$1:$1048576,MATCH(E609,Articles!D:D,0),21)</f>
        <v>188</v>
      </c>
      <c r="AA609" s="22">
        <f t="shared" si="46"/>
        <v>188</v>
      </c>
      <c r="AB609" s="22">
        <f>+INDEX(Articles!$1:$1048576,MATCH(E609,Articles!D:D,0),23)</f>
        <v>0</v>
      </c>
    </row>
    <row r="610" spans="2:28" ht="15.75">
      <c r="B610" s="8" t="str">
        <f>INDEX(Articles!$1:$1048576,MATCH(E610,Articles!D:D,0),6)</f>
        <v>1</v>
      </c>
      <c r="C610" s="8" t="str">
        <f>INDEX(Articles!$1:$1048576,MATCH(E610,Articles!D:D,0),7)</f>
        <v/>
      </c>
      <c r="D610" s="28" t="str">
        <f>HYPERLINK(INDEX(Articles!$1:$1048576,MATCH(E610,Articles!D:D,0),24),"Lien")</f>
        <v>Lien</v>
      </c>
      <c r="E610" s="3" t="s">
        <v>952</v>
      </c>
      <c r="F610" s="18" t="str">
        <f>INDEX(Articles!$1:$1048576,MATCH(E610,Articles!D:D,0),5)</f>
        <v>BATT. Ø20 36 BTTES MULTICOLORES + TC ARGENT</v>
      </c>
      <c r="G610" s="18" t="str">
        <f>INDEX(Articles!$1:$1048576,MATCH(E610,Articles!D:D,0),8)</f>
        <v>BATTERIE</v>
      </c>
      <c r="H610" s="18" t="str">
        <f>INDEX(Articles!$1:$1048576,MATCH(E610,Articles!D:D,0),9)</f>
        <v>DROITE</v>
      </c>
      <c r="I610" s="8">
        <f>INDEX(Articles!$1:$1048576,MATCH(E610,Articles!D:D,0),10)</f>
        <v>20</v>
      </c>
      <c r="J610" s="18" t="str">
        <f>INDEX(Articles!$1:$1048576,MATCH(E610,Articles!D:D,0),11)</f>
        <v>PIVOINE</v>
      </c>
      <c r="K610" s="18" t="str">
        <f>INDEX(Articles!$1:$1048576,MATCH(E610,Articles!D:D,0),12)</f>
        <v>MULTICOLORE</v>
      </c>
      <c r="L610" s="8" t="str">
        <f>INDEX(Articles!$1:$1048576,MATCH(E610,Articles!D:D,0),13)</f>
        <v>CN</v>
      </c>
      <c r="M610" s="8" t="str">
        <f>INDEX(Articles!$1:$1048576,MATCH(E610,Articles!D:D,0),14)</f>
        <v>F2</v>
      </c>
      <c r="N610" s="8" t="str">
        <f>INDEX(Articles!$1:$1048576,MATCH(E610,Articles!D:D,0),15)</f>
        <v>1.4G</v>
      </c>
      <c r="O610" s="8" t="str">
        <f>INDEX(Articles!$1:$1048576,MATCH(E610,Articles!D:D,0),16)</f>
        <v>2086-F2-001303</v>
      </c>
      <c r="P610" s="8">
        <f>INDEX(Articles!$1:$1048576,MATCH(E610,Articles!D:D,0),17)*1000</f>
        <v>306</v>
      </c>
      <c r="Q610" s="8" t="str">
        <f>INDEX(Articles!$1:$1048576,MATCH(E610,Articles!D:D,0),18)</f>
        <v>45</v>
      </c>
      <c r="R610" s="8">
        <f>INDEX(Articles!$1:$1048576,MATCH(E610,Articles!D:D,0),19)</f>
        <v>8</v>
      </c>
      <c r="S610" s="2" t="str">
        <f>IF(INDEX('Unités CA'!$1:$1048576,MATCH(E610,'Unités CA'!D:D,0),5)=0,"",INDEX('Unités CA'!$1:$1048576,MATCH(E610,'Unités CA'!D:D,0),5))</f>
        <v>0012/CA</v>
      </c>
      <c r="T610" s="2" t="str">
        <f>IF(INDEX('Unités BTE'!$1:$1048576,MATCH(E610,'Unités CA'!D:D,0),5)=0,"",INDEX('Unités BTE'!$1:$1048576,MATCH(E610,'Unités CA'!D:D,0),5))</f>
        <v/>
      </c>
      <c r="U610" s="7">
        <f>IFERROR(INDEX('Prix PRO CA'!$1:$1048576,MATCH(E610,'Prix PRO CA'!D:D,0),10),"")</f>
        <v>169.44</v>
      </c>
      <c r="V610" s="7" t="str">
        <f>IFERROR(INDEX('Prix PRO CA'!$1:$1048576,MATCH(E610,'Prix PRO BTE'!D:D,0),10),"")</f>
        <v/>
      </c>
      <c r="W610" s="7">
        <f>+IFERROR(INDEX('Prix PRO PCS'!$1:$1048576,MATCH(E610,'Prix PRO PCS'!D:D,0),10),"")</f>
        <v>16.73</v>
      </c>
      <c r="X610" s="148" t="str">
        <f t="shared" si="44"/>
        <v>Oui</v>
      </c>
      <c r="Y610" s="24" t="str">
        <f>IFERROR(INDEX(LigneAchat!$1:$1048576,MATCH(E610,LigneAchat!D:D,0),5),"")</f>
        <v/>
      </c>
      <c r="Z610" s="22">
        <f>INDEX(Articles!$1:$1048576,MATCH(E610,Articles!D:D,0),21)</f>
        <v>460</v>
      </c>
      <c r="AA610" s="22">
        <f t="shared" si="46"/>
        <v>460</v>
      </c>
      <c r="AB610" s="22">
        <f>+INDEX(Articles!$1:$1048576,MATCH(E610,Articles!D:D,0),23)</f>
        <v>0</v>
      </c>
    </row>
    <row r="611" spans="2:28" ht="15.75">
      <c r="B611" s="8" t="str">
        <f>INDEX(Articles!$1:$1048576,MATCH(E611,Articles!D:D,0),6)</f>
        <v>1</v>
      </c>
      <c r="C611" s="8" t="str">
        <f>INDEX(Articles!$1:$1048576,MATCH(E611,Articles!D:D,0),7)</f>
        <v>2020</v>
      </c>
      <c r="D611" s="28" t="str">
        <f>HYPERLINK(INDEX(Articles!$1:$1048576,MATCH(E611,Articles!D:D,0),24),"Lien")</f>
        <v>Lien</v>
      </c>
      <c r="E611" s="3" t="s">
        <v>3704</v>
      </c>
      <c r="F611" s="18" t="str">
        <f>INDEX(Articles!$1:$1048576,MATCH(E611,Articles!D:D,0),5)</f>
        <v>BATT. Ø20 36 BTTES ORANGE + TC ORANGE</v>
      </c>
      <c r="G611" s="18" t="str">
        <f>INDEX(Articles!$1:$1048576,MATCH(E611,Articles!D:D,0),8)</f>
        <v>BATTERIE</v>
      </c>
      <c r="H611" s="18" t="str">
        <f>INDEX(Articles!$1:$1048576,MATCH(E611,Articles!D:D,0),9)</f>
        <v>DROITE</v>
      </c>
      <c r="I611" s="8">
        <f>INDEX(Articles!$1:$1048576,MATCH(E611,Articles!D:D,0),10)</f>
        <v>20</v>
      </c>
      <c r="J611" s="18" t="str">
        <f>INDEX(Articles!$1:$1048576,MATCH(E611,Articles!D:D,0),11)</f>
        <v>PIVOINE</v>
      </c>
      <c r="K611" s="18" t="str">
        <f>INDEX(Articles!$1:$1048576,MATCH(E611,Articles!D:D,0),12)</f>
        <v>ORANGE</v>
      </c>
      <c r="L611" s="8" t="str">
        <f>INDEX(Articles!$1:$1048576,MATCH(E611,Articles!D:D,0),13)</f>
        <v>CN</v>
      </c>
      <c r="M611" s="8" t="str">
        <f>INDEX(Articles!$1:$1048576,MATCH(E611,Articles!D:D,0),14)</f>
        <v>F2</v>
      </c>
      <c r="N611" s="8" t="str">
        <f>INDEX(Articles!$1:$1048576,MATCH(E611,Articles!D:D,0),15)</f>
        <v>1.4G</v>
      </c>
      <c r="O611" s="8" t="str">
        <f>INDEX(Articles!$1:$1048576,MATCH(E611,Articles!D:D,0),16)</f>
        <v>2086-F2-001303</v>
      </c>
      <c r="P611" s="8">
        <f>INDEX(Articles!$1:$1048576,MATCH(E611,Articles!D:D,0),17)*1000</f>
        <v>306</v>
      </c>
      <c r="Q611" s="8" t="str">
        <f>INDEX(Articles!$1:$1048576,MATCH(E611,Articles!D:D,0),18)</f>
        <v>45</v>
      </c>
      <c r="R611" s="8">
        <f>INDEX(Articles!$1:$1048576,MATCH(E611,Articles!D:D,0),19)</f>
        <v>8</v>
      </c>
      <c r="S611" s="2" t="str">
        <f>IF(INDEX('Unités CA'!$1:$1048576,MATCH(E611,'Unités CA'!D:D,0),5)=0,"",INDEX('Unités CA'!$1:$1048576,MATCH(E611,'Unités CA'!D:D,0),5))</f>
        <v>0012/CA</v>
      </c>
      <c r="T611" s="2" t="str">
        <f>IF(INDEX('Unités BTE'!$1:$1048576,MATCH(E611,'Unités CA'!D:D,0),5)=0,"",INDEX('Unités BTE'!$1:$1048576,MATCH(E611,'Unités CA'!D:D,0),5))</f>
        <v/>
      </c>
      <c r="U611" s="7">
        <f>IFERROR(INDEX('Prix PRO CA'!$1:$1048576,MATCH(E611,'Prix PRO CA'!D:D,0),10),"")</f>
        <v>169.44</v>
      </c>
      <c r="V611" s="7" t="str">
        <f>IFERROR(INDEX('Prix PRO CA'!$1:$1048576,MATCH(E611,'Prix PRO BTE'!D:D,0),10),"")</f>
        <v/>
      </c>
      <c r="W611" s="7">
        <f>+IFERROR(INDEX('Prix PRO PCS'!$1:$1048576,MATCH(E611,'Prix PRO PCS'!D:D,0),10),"")</f>
        <v>16.73</v>
      </c>
      <c r="X611" s="148" t="str">
        <f t="shared" si="44"/>
        <v>Oui</v>
      </c>
      <c r="Y611" s="24" t="str">
        <f>IFERROR(INDEX(LigneAchat!$1:$1048576,MATCH(E611,LigneAchat!D:D,0),5),"")</f>
        <v/>
      </c>
      <c r="Z611" s="22">
        <f>INDEX(Articles!$1:$1048576,MATCH(E611,Articles!D:D,0),21)</f>
        <v>262</v>
      </c>
      <c r="AA611" s="22">
        <f t="shared" si="46"/>
        <v>261</v>
      </c>
      <c r="AB611" s="22">
        <f>+INDEX(Articles!$1:$1048576,MATCH(E611,Articles!D:D,0),23)</f>
        <v>1</v>
      </c>
    </row>
    <row r="612" spans="2:28" ht="15.75">
      <c r="B612" s="8" t="str">
        <f>INDEX(Articles!$1:$1048576,MATCH(E612,Articles!D:D,0),6)</f>
        <v>1</v>
      </c>
      <c r="C612" s="8" t="str">
        <f>INDEX(Articles!$1:$1048576,MATCH(E612,Articles!D:D,0),7)</f>
        <v/>
      </c>
      <c r="D612" s="28" t="str">
        <f>HYPERLINK(INDEX(Articles!$1:$1048576,MATCH(E612,Articles!D:D,0),24),"Lien")</f>
        <v>Lien</v>
      </c>
      <c r="E612" s="3" t="s">
        <v>964</v>
      </c>
      <c r="F612" s="18" t="str">
        <f>INDEX(Articles!$1:$1048576,MATCH(E612,Articles!D:D,0),5)</f>
        <v>BATT. Ø20 36 BTTES CITRON + TC CITRON</v>
      </c>
      <c r="G612" s="18" t="str">
        <f>INDEX(Articles!$1:$1048576,MATCH(E612,Articles!D:D,0),8)</f>
        <v>BATTERIE</v>
      </c>
      <c r="H612" s="18" t="str">
        <f>INDEX(Articles!$1:$1048576,MATCH(E612,Articles!D:D,0),9)</f>
        <v>DROITE</v>
      </c>
      <c r="I612" s="8">
        <f>INDEX(Articles!$1:$1048576,MATCH(E612,Articles!D:D,0),10)</f>
        <v>20</v>
      </c>
      <c r="J612" s="18" t="str">
        <f>INDEX(Articles!$1:$1048576,MATCH(E612,Articles!D:D,0),11)</f>
        <v>PIVOINE</v>
      </c>
      <c r="K612" s="18" t="str">
        <f>INDEX(Articles!$1:$1048576,MATCH(E612,Articles!D:D,0),12)</f>
        <v>CITRON</v>
      </c>
      <c r="L612" s="8" t="str">
        <f>INDEX(Articles!$1:$1048576,MATCH(E612,Articles!D:D,0),13)</f>
        <v>CN</v>
      </c>
      <c r="M612" s="8" t="str">
        <f>INDEX(Articles!$1:$1048576,MATCH(E612,Articles!D:D,0),14)</f>
        <v>F2</v>
      </c>
      <c r="N612" s="8" t="str">
        <f>INDEX(Articles!$1:$1048576,MATCH(E612,Articles!D:D,0),15)</f>
        <v>1.4G</v>
      </c>
      <c r="O612" s="8" t="str">
        <f>INDEX(Articles!$1:$1048576,MATCH(E612,Articles!D:D,0),16)</f>
        <v>2086-F2-001303</v>
      </c>
      <c r="P612" s="8">
        <f>INDEX(Articles!$1:$1048576,MATCH(E612,Articles!D:D,0),17)*1000</f>
        <v>306</v>
      </c>
      <c r="Q612" s="8" t="str">
        <f>INDEX(Articles!$1:$1048576,MATCH(E612,Articles!D:D,0),18)</f>
        <v>45</v>
      </c>
      <c r="R612" s="8">
        <f>INDEX(Articles!$1:$1048576,MATCH(E612,Articles!D:D,0),19)</f>
        <v>8</v>
      </c>
      <c r="S612" s="2" t="str">
        <f>IF(INDEX('Unités CA'!$1:$1048576,MATCH(E612,'Unités CA'!D:D,0),5)=0,"",INDEX('Unités CA'!$1:$1048576,MATCH(E612,'Unités CA'!D:D,0),5))</f>
        <v>0012/CA</v>
      </c>
      <c r="T612" s="2" t="str">
        <f>IF(INDEX('Unités BTE'!$1:$1048576,MATCH(E612,'Unités CA'!D:D,0),5)=0,"",INDEX('Unités BTE'!$1:$1048576,MATCH(E612,'Unités CA'!D:D,0),5))</f>
        <v/>
      </c>
      <c r="U612" s="7">
        <f>IFERROR(INDEX('Prix PRO CA'!$1:$1048576,MATCH(E612,'Prix PRO CA'!D:D,0),10),"")</f>
        <v>169.44</v>
      </c>
      <c r="V612" s="7" t="str">
        <f>IFERROR(INDEX('Prix PRO CA'!$1:$1048576,MATCH(E612,'Prix PRO BTE'!D:D,0),10),"")</f>
        <v/>
      </c>
      <c r="W612" s="7">
        <f>+IFERROR(INDEX('Prix PRO PCS'!$1:$1048576,MATCH(E612,'Prix PRO PCS'!D:D,0),10),"")</f>
        <v>16.73</v>
      </c>
      <c r="X612" s="148" t="str">
        <f t="shared" si="44"/>
        <v>Oui</v>
      </c>
      <c r="Y612" s="24" t="str">
        <f>IFERROR(INDEX(LigneAchat!$1:$1048576,MATCH(E612,LigneAchat!D:D,0),5),"")</f>
        <v/>
      </c>
      <c r="Z612" s="22">
        <f>INDEX(Articles!$1:$1048576,MATCH(E612,Articles!D:D,0),21)</f>
        <v>357</v>
      </c>
      <c r="AA612" s="22">
        <f t="shared" si="46"/>
        <v>357</v>
      </c>
      <c r="AB612" s="22">
        <f>+INDEX(Articles!$1:$1048576,MATCH(E612,Articles!D:D,0),23)</f>
        <v>0</v>
      </c>
    </row>
    <row r="613" spans="2:28" ht="15.75">
      <c r="B613" s="8" t="str">
        <f>INDEX(Articles!$1:$1048576,MATCH(E613,Articles!D:D,0),6)</f>
        <v>1</v>
      </c>
      <c r="C613" s="8" t="str">
        <f>INDEX(Articles!$1:$1048576,MATCH(E613,Articles!D:D,0),7)</f>
        <v/>
      </c>
      <c r="D613" s="28" t="str">
        <f>HYPERLINK(INDEX(Articles!$1:$1048576,MATCH(E613,Articles!D:D,0),24),"Lien")</f>
        <v>Lien</v>
      </c>
      <c r="E613" s="3" t="s">
        <v>967</v>
      </c>
      <c r="F613" s="18" t="str">
        <f>INDEX(Articles!$1:$1048576,MATCH(E613,Articles!D:D,0),5)</f>
        <v>BATT. Ø20 36 BTTES ASSORTIES + TC ASSORTI</v>
      </c>
      <c r="G613" s="18" t="str">
        <f>INDEX(Articles!$1:$1048576,MATCH(E613,Articles!D:D,0),8)</f>
        <v>BATTERIE</v>
      </c>
      <c r="H613" s="18" t="str">
        <f>INDEX(Articles!$1:$1048576,MATCH(E613,Articles!D:D,0),9)</f>
        <v>DROITE</v>
      </c>
      <c r="I613" s="8">
        <f>INDEX(Articles!$1:$1048576,MATCH(E613,Articles!D:D,0),10)</f>
        <v>20</v>
      </c>
      <c r="J613" s="18" t="str">
        <f>INDEX(Articles!$1:$1048576,MATCH(E613,Articles!D:D,0),11)</f>
        <v>PIVOINE</v>
      </c>
      <c r="K613" s="18" t="str">
        <f>INDEX(Articles!$1:$1048576,MATCH(E613,Articles!D:D,0),12)</f>
        <v>ASSORTI</v>
      </c>
      <c r="L613" s="8" t="str">
        <f>INDEX(Articles!$1:$1048576,MATCH(E613,Articles!D:D,0),13)</f>
        <v>CN</v>
      </c>
      <c r="M613" s="8" t="str">
        <f>INDEX(Articles!$1:$1048576,MATCH(E613,Articles!D:D,0),14)</f>
        <v>F2</v>
      </c>
      <c r="N613" s="8" t="str">
        <f>INDEX(Articles!$1:$1048576,MATCH(E613,Articles!D:D,0),15)</f>
        <v>1.4G</v>
      </c>
      <c r="O613" s="8" t="str">
        <f>INDEX(Articles!$1:$1048576,MATCH(E613,Articles!D:D,0),16)</f>
        <v>2086-F2-001303</v>
      </c>
      <c r="P613" s="8">
        <f>INDEX(Articles!$1:$1048576,MATCH(E613,Articles!D:D,0),17)*1000</f>
        <v>306</v>
      </c>
      <c r="Q613" s="8" t="str">
        <f>INDEX(Articles!$1:$1048576,MATCH(E613,Articles!D:D,0),18)</f>
        <v>45</v>
      </c>
      <c r="R613" s="8">
        <f>INDEX(Articles!$1:$1048576,MATCH(E613,Articles!D:D,0),19)</f>
        <v>8</v>
      </c>
      <c r="S613" s="2" t="str">
        <f>IF(INDEX('Unités CA'!$1:$1048576,MATCH(E613,'Unités CA'!D:D,0),5)=0,"",INDEX('Unités CA'!$1:$1048576,MATCH(E613,'Unités CA'!D:D,0),5))</f>
        <v>0012/CA</v>
      </c>
      <c r="T613" s="2" t="str">
        <f>IF(INDEX('Unités BTE'!$1:$1048576,MATCH(E613,'Unités CA'!D:D,0),5)=0,"",INDEX('Unités BTE'!$1:$1048576,MATCH(E613,'Unités CA'!D:D,0),5))</f>
        <v/>
      </c>
      <c r="U613" s="7">
        <f>IFERROR(INDEX('Prix PRO CA'!$1:$1048576,MATCH(E613,'Prix PRO CA'!D:D,0),10),"")</f>
        <v>169.44</v>
      </c>
      <c r="V613" s="7" t="str">
        <f>IFERROR(INDEX('Prix PRO CA'!$1:$1048576,MATCH(E613,'Prix PRO BTE'!D:D,0),10),"")</f>
        <v/>
      </c>
      <c r="W613" s="7">
        <f>+IFERROR(INDEX('Prix PRO PCS'!$1:$1048576,MATCH(E613,'Prix PRO PCS'!D:D,0),10),"")</f>
        <v>16.73</v>
      </c>
      <c r="X613" s="148" t="str">
        <f t="shared" si="44"/>
        <v>Oui</v>
      </c>
      <c r="Y613" s="24">
        <f>IFERROR(INDEX(LigneAchat!$1:$1048576,MATCH(E613,LigneAchat!D:D,0),5),"")</f>
        <v>44280</v>
      </c>
      <c r="Z613" s="22">
        <f>INDEX(Articles!$1:$1048576,MATCH(E613,Articles!D:D,0),21)</f>
        <v>581</v>
      </c>
      <c r="AA613" s="22">
        <f t="shared" si="46"/>
        <v>368</v>
      </c>
      <c r="AB613" s="22">
        <f>+INDEX(Articles!$1:$1048576,MATCH(E613,Articles!D:D,0),23)</f>
        <v>213</v>
      </c>
    </row>
    <row r="614" spans="2:28" ht="15.75">
      <c r="B614" s="8" t="str">
        <f>INDEX(Articles!$1:$1048576,MATCH(E614,Articles!D:D,0),6)</f>
        <v>1</v>
      </c>
      <c r="C614" s="8" t="str">
        <f>INDEX(Articles!$1:$1048576,MATCH(E614,Articles!D:D,0),7)</f>
        <v/>
      </c>
      <c r="D614" s="28" t="str">
        <f>HYPERLINK(INDEX(Articles!$1:$1048576,MATCH(E614,Articles!D:D,0),24),"Lien")</f>
        <v>Lien</v>
      </c>
      <c r="E614" s="3" t="s">
        <v>961</v>
      </c>
      <c r="F614" s="18" t="str">
        <f>INDEX(Articles!$1:$1048576,MATCH(E614,Articles!D:D,0),5)</f>
        <v>BATT. Ø20 36 BTTES FILET D'OR + TC FILET D'OR</v>
      </c>
      <c r="G614" s="18" t="str">
        <f>INDEX(Articles!$1:$1048576,MATCH(E614,Articles!D:D,0),8)</f>
        <v>BATTERIE</v>
      </c>
      <c r="H614" s="18" t="str">
        <f>INDEX(Articles!$1:$1048576,MATCH(E614,Articles!D:D,0),9)</f>
        <v>DROITE</v>
      </c>
      <c r="I614" s="8">
        <f>INDEX(Articles!$1:$1048576,MATCH(E614,Articles!D:D,0),10)</f>
        <v>20</v>
      </c>
      <c r="J614" s="18" t="str">
        <f>INDEX(Articles!$1:$1048576,MATCH(E614,Articles!D:D,0),11)</f>
        <v>PLEUREUR</v>
      </c>
      <c r="K614" s="18" t="str">
        <f>INDEX(Articles!$1:$1048576,MATCH(E614,Articles!D:D,0),12)</f>
        <v>KAMURO</v>
      </c>
      <c r="L614" s="8" t="str">
        <f>INDEX(Articles!$1:$1048576,MATCH(E614,Articles!D:D,0),13)</f>
        <v>CN</v>
      </c>
      <c r="M614" s="8" t="str">
        <f>INDEX(Articles!$1:$1048576,MATCH(E614,Articles!D:D,0),14)</f>
        <v>F2</v>
      </c>
      <c r="N614" s="8" t="str">
        <f>INDEX(Articles!$1:$1048576,MATCH(E614,Articles!D:D,0),15)</f>
        <v>1.4G</v>
      </c>
      <c r="O614" s="8" t="str">
        <f>INDEX(Articles!$1:$1048576,MATCH(E614,Articles!D:D,0),16)</f>
        <v>2086-F2-001303</v>
      </c>
      <c r="P614" s="8">
        <f>INDEX(Articles!$1:$1048576,MATCH(E614,Articles!D:D,0),17)*1000</f>
        <v>306</v>
      </c>
      <c r="Q614" s="8" t="str">
        <f>INDEX(Articles!$1:$1048576,MATCH(E614,Articles!D:D,0),18)</f>
        <v>45</v>
      </c>
      <c r="R614" s="8">
        <f>INDEX(Articles!$1:$1048576,MATCH(E614,Articles!D:D,0),19)</f>
        <v>8</v>
      </c>
      <c r="S614" s="2" t="str">
        <f>IF(INDEX('Unités CA'!$1:$1048576,MATCH(E614,'Unités CA'!D:D,0),5)=0,"",INDEX('Unités CA'!$1:$1048576,MATCH(E614,'Unités CA'!D:D,0),5))</f>
        <v>0012/CA</v>
      </c>
      <c r="T614" s="2" t="str">
        <f>IF(INDEX('Unités BTE'!$1:$1048576,MATCH(E614,'Unités CA'!D:D,0),5)=0,"",INDEX('Unités BTE'!$1:$1048576,MATCH(E614,'Unités CA'!D:D,0),5))</f>
        <v/>
      </c>
      <c r="U614" s="7">
        <f>IFERROR(INDEX('Prix PRO CA'!$1:$1048576,MATCH(E614,'Prix PRO CA'!D:D,0),10),"")</f>
        <v>169.44</v>
      </c>
      <c r="V614" s="7" t="str">
        <f>IFERROR(INDEX('Prix PRO CA'!$1:$1048576,MATCH(E614,'Prix PRO BTE'!D:D,0),10),"")</f>
        <v/>
      </c>
      <c r="W614" s="7">
        <f>+IFERROR(INDEX('Prix PRO PCS'!$1:$1048576,MATCH(E614,'Prix PRO PCS'!D:D,0),10),"")</f>
        <v>16.73</v>
      </c>
      <c r="X614" s="148" t="str">
        <f t="shared" si="44"/>
        <v>Oui</v>
      </c>
      <c r="Y614" s="24" t="str">
        <f>IFERROR(INDEX(LigneAchat!$1:$1048576,MATCH(E614,LigneAchat!D:D,0),5),"")</f>
        <v/>
      </c>
      <c r="Z614" s="22">
        <f>INDEX(Articles!$1:$1048576,MATCH(E614,Articles!D:D,0),21)</f>
        <v>996</v>
      </c>
      <c r="AA614" s="22">
        <f t="shared" si="46"/>
        <v>606</v>
      </c>
      <c r="AB614" s="22">
        <f>+INDEX(Articles!$1:$1048576,MATCH(E614,Articles!D:D,0),23)</f>
        <v>390</v>
      </c>
    </row>
    <row r="615" spans="2:28" ht="15.75">
      <c r="B615" s="8" t="str">
        <f>INDEX(Articles!$1:$1048576,MATCH(E615,Articles!D:D,0),6)</f>
        <v>1</v>
      </c>
      <c r="C615" s="8" t="str">
        <f>INDEX(Articles!$1:$1048576,MATCH(E615,Articles!D:D,0),7)</f>
        <v>2019</v>
      </c>
      <c r="D615" s="28" t="str">
        <f>HYPERLINK(INDEX(Articles!$1:$1048576,MATCH(E615,Articles!D:D,0),24),"Lien")</f>
        <v>Lien</v>
      </c>
      <c r="E615" s="3" t="s">
        <v>955</v>
      </c>
      <c r="F615" s="18" t="str">
        <f>INDEX(Articles!$1:$1048576,MATCH(E615,Articles!D:D,0),5)</f>
        <v>BATT. Ø20 36 BTTES CLIGNO BLANC + TC ARGENT</v>
      </c>
      <c r="G615" s="18" t="str">
        <f>INDEX(Articles!$1:$1048576,MATCH(E615,Articles!D:D,0),8)</f>
        <v>BATTERIE</v>
      </c>
      <c r="H615" s="18" t="str">
        <f>INDEX(Articles!$1:$1048576,MATCH(E615,Articles!D:D,0),9)</f>
        <v>DROITE</v>
      </c>
      <c r="I615" s="8">
        <f>INDEX(Articles!$1:$1048576,MATCH(E615,Articles!D:D,0),10)</f>
        <v>20</v>
      </c>
      <c r="J615" s="18" t="str">
        <f>INDEX(Articles!$1:$1048576,MATCH(E615,Articles!D:D,0),11)</f>
        <v>CLIGNO</v>
      </c>
      <c r="K615" s="18" t="str">
        <f>INDEX(Articles!$1:$1048576,MATCH(E615,Articles!D:D,0),12)</f>
        <v>BLANC</v>
      </c>
      <c r="L615" s="8" t="str">
        <f>INDEX(Articles!$1:$1048576,MATCH(E615,Articles!D:D,0),13)</f>
        <v>CN</v>
      </c>
      <c r="M615" s="8" t="str">
        <f>INDEX(Articles!$1:$1048576,MATCH(E615,Articles!D:D,0),14)</f>
        <v>F2</v>
      </c>
      <c r="N615" s="8" t="str">
        <f>INDEX(Articles!$1:$1048576,MATCH(E615,Articles!D:D,0),15)</f>
        <v>1.4G</v>
      </c>
      <c r="O615" s="8" t="str">
        <f>INDEX(Articles!$1:$1048576,MATCH(E615,Articles!D:D,0),16)</f>
        <v>2086-F2-001303</v>
      </c>
      <c r="P615" s="8">
        <f>INDEX(Articles!$1:$1048576,MATCH(E615,Articles!D:D,0),17)*1000</f>
        <v>306</v>
      </c>
      <c r="Q615" s="8" t="str">
        <f>INDEX(Articles!$1:$1048576,MATCH(E615,Articles!D:D,0),18)</f>
        <v>45</v>
      </c>
      <c r="R615" s="8">
        <f>INDEX(Articles!$1:$1048576,MATCH(E615,Articles!D:D,0),19)</f>
        <v>8</v>
      </c>
      <c r="S615" s="2" t="str">
        <f>IF(INDEX('Unités CA'!$1:$1048576,MATCH(E615,'Unités CA'!D:D,0),5)=0,"",INDEX('Unités CA'!$1:$1048576,MATCH(E615,'Unités CA'!D:D,0),5))</f>
        <v>0012/CA</v>
      </c>
      <c r="T615" s="2" t="str">
        <f>IF(INDEX('Unités BTE'!$1:$1048576,MATCH(E615,'Unités CA'!D:D,0),5)=0,"",INDEX('Unités BTE'!$1:$1048576,MATCH(E615,'Unités CA'!D:D,0),5))</f>
        <v/>
      </c>
      <c r="U615" s="7">
        <f>IFERROR(INDEX('Prix PRO CA'!$1:$1048576,MATCH(E615,'Prix PRO CA'!D:D,0),10),"")</f>
        <v>169.44</v>
      </c>
      <c r="V615" s="7" t="str">
        <f>IFERROR(INDEX('Prix PRO CA'!$1:$1048576,MATCH(E615,'Prix PRO BTE'!D:D,0),10),"")</f>
        <v/>
      </c>
      <c r="W615" s="7">
        <f>+IFERROR(INDEX('Prix PRO PCS'!$1:$1048576,MATCH(E615,'Prix PRO PCS'!D:D,0),10),"")</f>
        <v>16.73</v>
      </c>
      <c r="X615" s="148" t="str">
        <f t="shared" si="44"/>
        <v>Oui</v>
      </c>
      <c r="Y615" s="24" t="str">
        <f>IFERROR(INDEX(LigneAchat!$1:$1048576,MATCH(E615,LigneAchat!D:D,0),5),"")</f>
        <v/>
      </c>
      <c r="Z615" s="22">
        <f>INDEX(Articles!$1:$1048576,MATCH(E615,Articles!D:D,0),21)</f>
        <v>384</v>
      </c>
      <c r="AA615" s="22">
        <f t="shared" si="46"/>
        <v>383</v>
      </c>
      <c r="AB615" s="22">
        <f>+INDEX(Articles!$1:$1048576,MATCH(E615,Articles!D:D,0),23)</f>
        <v>1</v>
      </c>
    </row>
    <row r="616" spans="2:28" ht="15.75">
      <c r="B616" s="8" t="str">
        <f>INDEX(Articles!$1:$1048576,MATCH(E616,Articles!D:D,0),6)</f>
        <v>1</v>
      </c>
      <c r="C616" s="8" t="str">
        <f>INDEX(Articles!$1:$1048576,MATCH(E616,Articles!D:D,0),7)</f>
        <v/>
      </c>
      <c r="D616" s="28" t="str">
        <f>HYPERLINK(INDEX(Articles!$1:$1048576,MATCH(E616,Articles!D:D,0),24),"Lien")</f>
        <v>Lien</v>
      </c>
      <c r="E616" s="3" t="s">
        <v>958</v>
      </c>
      <c r="F616" s="18" t="str">
        <f>INDEX(Articles!$1:$1048576,MATCH(E616,Articles!D:D,0),5)</f>
        <v>BATT. Ø20 36 BTTES OEUFS DRAGON + TC FRISSON BLANC</v>
      </c>
      <c r="G616" s="18" t="str">
        <f>INDEX(Articles!$1:$1048576,MATCH(E616,Articles!D:D,0),8)</f>
        <v>BATTERIE</v>
      </c>
      <c r="H616" s="18" t="str">
        <f>INDEX(Articles!$1:$1048576,MATCH(E616,Articles!D:D,0),9)</f>
        <v>DROITE</v>
      </c>
      <c r="I616" s="8">
        <f>INDEX(Articles!$1:$1048576,MATCH(E616,Articles!D:D,0),10)</f>
        <v>20</v>
      </c>
      <c r="J616" s="18" t="str">
        <f>INDEX(Articles!$1:$1048576,MATCH(E616,Articles!D:D,0),11)</f>
        <v>CREPITANT</v>
      </c>
      <c r="K616" s="18" t="str">
        <f>INDEX(Articles!$1:$1048576,MATCH(E616,Articles!D:D,0),12)</f>
        <v>ARGENT</v>
      </c>
      <c r="L616" s="8" t="str">
        <f>INDEX(Articles!$1:$1048576,MATCH(E616,Articles!D:D,0),13)</f>
        <v>CN</v>
      </c>
      <c r="M616" s="8" t="str">
        <f>INDEX(Articles!$1:$1048576,MATCH(E616,Articles!D:D,0),14)</f>
        <v>F2</v>
      </c>
      <c r="N616" s="8" t="str">
        <f>INDEX(Articles!$1:$1048576,MATCH(E616,Articles!D:D,0),15)</f>
        <v>1.4G</v>
      </c>
      <c r="O616" s="8" t="str">
        <f>INDEX(Articles!$1:$1048576,MATCH(E616,Articles!D:D,0),16)</f>
        <v>2086-F2-001303</v>
      </c>
      <c r="P616" s="8">
        <f>INDEX(Articles!$1:$1048576,MATCH(E616,Articles!D:D,0),17)*1000</f>
        <v>306</v>
      </c>
      <c r="Q616" s="8" t="str">
        <f>INDEX(Articles!$1:$1048576,MATCH(E616,Articles!D:D,0),18)</f>
        <v>45</v>
      </c>
      <c r="R616" s="8">
        <f>INDEX(Articles!$1:$1048576,MATCH(E616,Articles!D:D,0),19)</f>
        <v>8</v>
      </c>
      <c r="S616" s="2" t="str">
        <f>IF(INDEX('Unités CA'!$1:$1048576,MATCH(E616,'Unités CA'!D:D,0),5)=0,"",INDEX('Unités CA'!$1:$1048576,MATCH(E616,'Unités CA'!D:D,0),5))</f>
        <v>0012/CA</v>
      </c>
      <c r="T616" s="2" t="str">
        <f>IF(INDEX('Unités BTE'!$1:$1048576,MATCH(E616,'Unités CA'!D:D,0),5)=0,"",INDEX('Unités BTE'!$1:$1048576,MATCH(E616,'Unités CA'!D:D,0),5))</f>
        <v/>
      </c>
      <c r="U616" s="7">
        <f>IFERROR(INDEX('Prix PRO CA'!$1:$1048576,MATCH(E616,'Prix PRO CA'!D:D,0),10),"")</f>
        <v>169.44</v>
      </c>
      <c r="V616" s="7" t="str">
        <f>IFERROR(INDEX('Prix PRO CA'!$1:$1048576,MATCH(E616,'Prix PRO BTE'!D:D,0),10),"")</f>
        <v/>
      </c>
      <c r="W616" s="7">
        <f>+IFERROR(INDEX('Prix PRO PCS'!$1:$1048576,MATCH(E616,'Prix PRO PCS'!D:D,0),10),"")</f>
        <v>16.73</v>
      </c>
      <c r="X616" s="148" t="str">
        <f t="shared" si="44"/>
        <v>Oui</v>
      </c>
      <c r="Y616" s="24" t="str">
        <f>IFERROR(INDEX(LigneAchat!$1:$1048576,MATCH(E616,LigneAchat!D:D,0),5),"")</f>
        <v/>
      </c>
      <c r="Z616" s="22">
        <f>INDEX(Articles!$1:$1048576,MATCH(E616,Articles!D:D,0),21)</f>
        <v>192</v>
      </c>
      <c r="AA616" s="22">
        <f t="shared" si="46"/>
        <v>191</v>
      </c>
      <c r="AB616" s="22">
        <f>+INDEX(Articles!$1:$1048576,MATCH(E616,Articles!D:D,0),23)</f>
        <v>1</v>
      </c>
    </row>
    <row r="617" spans="2:28" ht="15.75">
      <c r="B617" s="8" t="str">
        <f>INDEX(Articles!$1:$1048576,MATCH(E617,Articles!D:D,0),6)</f>
        <v>1</v>
      </c>
      <c r="C617" s="8" t="str">
        <f>INDEX(Articles!$1:$1048576,MATCH(E617,Articles!D:D,0),7)</f>
        <v/>
      </c>
      <c r="D617" s="28" t="str">
        <f>HYPERLINK(INDEX(Articles!$1:$1048576,MATCH(E617,Articles!D:D,0),24),"Lien")</f>
        <v>Lien</v>
      </c>
      <c r="E617" s="3" t="s">
        <v>938</v>
      </c>
      <c r="F617" s="18" t="str">
        <f>INDEX(Articles!$1:$1048576,MATCH(E617,Articles!D:D,0),5)</f>
        <v>BATT. Ø20 36 SERPENTEAUX ARGENT</v>
      </c>
      <c r="G617" s="18" t="str">
        <f>INDEX(Articles!$1:$1048576,MATCH(E617,Articles!D:D,0),8)</f>
        <v>BATTERIE</v>
      </c>
      <c r="H617" s="18" t="str">
        <f>INDEX(Articles!$1:$1048576,MATCH(E617,Articles!D:D,0),9)</f>
        <v>DROITE</v>
      </c>
      <c r="I617" s="8">
        <f>INDEX(Articles!$1:$1048576,MATCH(E617,Articles!D:D,0),10)</f>
        <v>20</v>
      </c>
      <c r="J617" s="18" t="str">
        <f>INDEX(Articles!$1:$1048576,MATCH(E617,Articles!D:D,0),11)</f>
        <v>SERPENTEAUX</v>
      </c>
      <c r="K617" s="18" t="str">
        <f>INDEX(Articles!$1:$1048576,MATCH(E617,Articles!D:D,0),12)</f>
        <v>ARGENT</v>
      </c>
      <c r="L617" s="8" t="str">
        <f>INDEX(Articles!$1:$1048576,MATCH(E617,Articles!D:D,0),13)</f>
        <v>CN</v>
      </c>
      <c r="M617" s="8" t="str">
        <f>INDEX(Articles!$1:$1048576,MATCH(E617,Articles!D:D,0),14)</f>
        <v>F2</v>
      </c>
      <c r="N617" s="8" t="str">
        <f>INDEX(Articles!$1:$1048576,MATCH(E617,Articles!D:D,0),15)</f>
        <v>1.4G</v>
      </c>
      <c r="O617" s="8" t="str">
        <f>INDEX(Articles!$1:$1048576,MATCH(E617,Articles!D:D,0),16)</f>
        <v>1008-F2-69254050</v>
      </c>
      <c r="P617" s="8">
        <f>INDEX(Articles!$1:$1048576,MATCH(E617,Articles!D:D,0),17)*1000</f>
        <v>162</v>
      </c>
      <c r="Q617" s="8" t="str">
        <f>INDEX(Articles!$1:$1048576,MATCH(E617,Articles!D:D,0),18)</f>
        <v>30</v>
      </c>
      <c r="R617" s="8">
        <f>INDEX(Articles!$1:$1048576,MATCH(E617,Articles!D:D,0),19)</f>
        <v>8</v>
      </c>
      <c r="S617" s="2" t="str">
        <f>IF(INDEX('Unités CA'!$1:$1048576,MATCH(E617,'Unités CA'!D:D,0),5)=0,"",INDEX('Unités CA'!$1:$1048576,MATCH(E617,'Unités CA'!D:D,0),5))</f>
        <v>0012/CA</v>
      </c>
      <c r="T617" s="2" t="str">
        <f>IF(INDEX('Unités BTE'!$1:$1048576,MATCH(E617,'Unités CA'!D:D,0),5)=0,"",INDEX('Unités BTE'!$1:$1048576,MATCH(E617,'Unités CA'!D:D,0),5))</f>
        <v/>
      </c>
      <c r="U617" s="7">
        <f>IFERROR(INDEX('Prix PRO CA'!$1:$1048576,MATCH(E617,'Prix PRO CA'!D:D,0),10),"")</f>
        <v>241.74</v>
      </c>
      <c r="V617" s="7" t="str">
        <f>IFERROR(INDEX('Prix PRO CA'!$1:$1048576,MATCH(E617,'Prix PRO BTE'!D:D,0),10),"")</f>
        <v/>
      </c>
      <c r="W617" s="7">
        <f>+IFERROR(INDEX('Prix PRO PCS'!$1:$1048576,MATCH(E617,'Prix PRO PCS'!D:D,0),10),"")</f>
        <v>23.33</v>
      </c>
      <c r="X617" s="148" t="str">
        <f t="shared" si="44"/>
        <v>Oui</v>
      </c>
      <c r="Y617" s="24" t="str">
        <f>IFERROR(INDEX(LigneAchat!$1:$1048576,MATCH(E617,LigneAchat!D:D,0),5),"")</f>
        <v/>
      </c>
      <c r="Z617" s="22">
        <f>INDEX(Articles!$1:$1048576,MATCH(E617,Articles!D:D,0),21)</f>
        <v>343</v>
      </c>
      <c r="AA617" s="22">
        <f t="shared" si="46"/>
        <v>329</v>
      </c>
      <c r="AB617" s="22">
        <f>+INDEX(Articles!$1:$1048576,MATCH(E617,Articles!D:D,0),23)</f>
        <v>14</v>
      </c>
    </row>
    <row r="618" spans="2:28" ht="15.75">
      <c r="B618" s="8" t="str">
        <f>INDEX(Articles!$1:$1048576,MATCH(E618,Articles!D:D,0),6)</f>
        <v>1</v>
      </c>
      <c r="C618" s="8" t="str">
        <f>INDEX(Articles!$1:$1048576,MATCH(E618,Articles!D:D,0),7)</f>
        <v/>
      </c>
      <c r="D618" s="28" t="str">
        <f>HYPERLINK(INDEX(Articles!$1:$1048576,MATCH(E618,Articles!D:D,0),24),"Lien")</f>
        <v>Lien</v>
      </c>
      <c r="E618" s="3" t="s">
        <v>934</v>
      </c>
      <c r="F618" s="18" t="str">
        <f>INDEX(Articles!$1:$1048576,MATCH(E618,Articles!D:D,0),5)</f>
        <v>BATT. Ø20 36 SIFFLETS ARGENT</v>
      </c>
      <c r="G618" s="18" t="str">
        <f>INDEX(Articles!$1:$1048576,MATCH(E618,Articles!D:D,0),8)</f>
        <v>BATTERIE</v>
      </c>
      <c r="H618" s="18" t="str">
        <f>INDEX(Articles!$1:$1048576,MATCH(E618,Articles!D:D,0),9)</f>
        <v>DROITE</v>
      </c>
      <c r="I618" s="8">
        <f>INDEX(Articles!$1:$1048576,MATCH(E618,Articles!D:D,0),10)</f>
        <v>20</v>
      </c>
      <c r="J618" s="18" t="str">
        <f>INDEX(Articles!$1:$1048576,MATCH(E618,Articles!D:D,0),11)</f>
        <v>SIFFLETS</v>
      </c>
      <c r="K618" s="18" t="str">
        <f>INDEX(Articles!$1:$1048576,MATCH(E618,Articles!D:D,0),12)</f>
        <v>ARGENT</v>
      </c>
      <c r="L618" s="8" t="str">
        <f>INDEX(Articles!$1:$1048576,MATCH(E618,Articles!D:D,0),13)</f>
        <v>CN</v>
      </c>
      <c r="M618" s="8" t="str">
        <f>INDEX(Articles!$1:$1048576,MATCH(E618,Articles!D:D,0),14)</f>
        <v>F2</v>
      </c>
      <c r="N618" s="8" t="str">
        <f>INDEX(Articles!$1:$1048576,MATCH(E618,Articles!D:D,0),15)</f>
        <v>1.4G</v>
      </c>
      <c r="O618" s="8" t="str">
        <f>INDEX(Articles!$1:$1048576,MATCH(E618,Articles!D:D,0),16)</f>
        <v>1008-F2-69254050</v>
      </c>
      <c r="P618" s="8">
        <f>INDEX(Articles!$1:$1048576,MATCH(E618,Articles!D:D,0),17)*1000</f>
        <v>162</v>
      </c>
      <c r="Q618" s="8" t="str">
        <f>INDEX(Articles!$1:$1048576,MATCH(E618,Articles!D:D,0),18)</f>
        <v>30</v>
      </c>
      <c r="R618" s="8">
        <f>INDEX(Articles!$1:$1048576,MATCH(E618,Articles!D:D,0),19)</f>
        <v>8</v>
      </c>
      <c r="S618" s="2" t="str">
        <f>IF(INDEX('Unités CA'!$1:$1048576,MATCH(E618,'Unités CA'!D:D,0),5)=0,"",INDEX('Unités CA'!$1:$1048576,MATCH(E618,'Unités CA'!D:D,0),5))</f>
        <v>0012/CA</v>
      </c>
      <c r="T618" s="2" t="str">
        <f>IF(INDEX('Unités BTE'!$1:$1048576,MATCH(E618,'Unités CA'!D:D,0),5)=0,"",INDEX('Unités BTE'!$1:$1048576,MATCH(E618,'Unités CA'!D:D,0),5))</f>
        <v/>
      </c>
      <c r="U618" s="7">
        <f>IFERROR(INDEX('Prix PRO CA'!$1:$1048576,MATCH(E618,'Prix PRO CA'!D:D,0),10),"")</f>
        <v>241.74</v>
      </c>
      <c r="V618" s="7" t="str">
        <f>IFERROR(INDEX('Prix PRO CA'!$1:$1048576,MATCH(E618,'Prix PRO BTE'!D:D,0),10),"")</f>
        <v/>
      </c>
      <c r="W618" s="7">
        <f>+IFERROR(INDEX('Prix PRO PCS'!$1:$1048576,MATCH(E618,'Prix PRO PCS'!D:D,0),10),"")</f>
        <v>23.33</v>
      </c>
      <c r="X618" s="148" t="str">
        <f t="shared" si="44"/>
        <v>Oui</v>
      </c>
      <c r="Y618" s="24" t="str">
        <f>IFERROR(INDEX(LigneAchat!$1:$1048576,MATCH(E618,LigneAchat!D:D,0),5),"")</f>
        <v/>
      </c>
      <c r="Z618" s="22">
        <f>INDEX(Articles!$1:$1048576,MATCH(E618,Articles!D:D,0),21)</f>
        <v>372</v>
      </c>
      <c r="AA618" s="22">
        <f t="shared" ref="AA618:AA649" si="47">+Z618-AB618</f>
        <v>372</v>
      </c>
      <c r="AB618" s="22">
        <f>+INDEX(Articles!$1:$1048576,MATCH(E618,Articles!D:D,0),23)</f>
        <v>0</v>
      </c>
    </row>
    <row r="619" spans="2:28" ht="15.75">
      <c r="B619" s="8" t="str">
        <f>INDEX(Articles!$1:$1048576,MATCH(E619,Articles!D:D,0),6)</f>
        <v>1</v>
      </c>
      <c r="C619" s="8" t="str">
        <f>INDEX(Articles!$1:$1048576,MATCH(E619,Articles!D:D,0),7)</f>
        <v>2019</v>
      </c>
      <c r="D619" s="28" t="str">
        <f>HYPERLINK(INDEX(Articles!$1:$1048576,MATCH(E619,Articles!D:D,0),24),"Lien")</f>
        <v>Lien</v>
      </c>
      <c r="E619" s="3" t="s">
        <v>970</v>
      </c>
      <c r="F619" s="18" t="str">
        <f>INDEX(Articles!$1:$1048576,MATCH(E619,Articles!D:D,0),5)</f>
        <v>BATT. Ø20 50 BTTES ARGENT + TC ARGENT</v>
      </c>
      <c r="G619" s="18" t="str">
        <f>INDEX(Articles!$1:$1048576,MATCH(E619,Articles!D:D,0),8)</f>
        <v>BATTERIE</v>
      </c>
      <c r="H619" s="18" t="str">
        <f>INDEX(Articles!$1:$1048576,MATCH(E619,Articles!D:D,0),9)</f>
        <v>DROITE</v>
      </c>
      <c r="I619" s="8">
        <f>INDEX(Articles!$1:$1048576,MATCH(E619,Articles!D:D,0),10)</f>
        <v>20</v>
      </c>
      <c r="J619" s="18" t="str">
        <f>INDEX(Articles!$1:$1048576,MATCH(E619,Articles!D:D,0),11)</f>
        <v>PIVOINE</v>
      </c>
      <c r="K619" s="18" t="str">
        <f>INDEX(Articles!$1:$1048576,MATCH(E619,Articles!D:D,0),12)</f>
        <v>ARGENT</v>
      </c>
      <c r="L619" s="8" t="str">
        <f>INDEX(Articles!$1:$1048576,MATCH(E619,Articles!D:D,0),13)</f>
        <v>CN</v>
      </c>
      <c r="M619" s="8" t="str">
        <f>INDEX(Articles!$1:$1048576,MATCH(E619,Articles!D:D,0),14)</f>
        <v>F2</v>
      </c>
      <c r="N619" s="8" t="str">
        <f>INDEX(Articles!$1:$1048576,MATCH(E619,Articles!D:D,0),15)</f>
        <v>1.4G</v>
      </c>
      <c r="O619" s="8" t="str">
        <f>INDEX(Articles!$1:$1048576,MATCH(E619,Articles!D:D,0),16)</f>
        <v>1008-F2-69254048</v>
      </c>
      <c r="P619" s="8">
        <f>INDEX(Articles!$1:$1048576,MATCH(E619,Articles!D:D,0),17)*1000</f>
        <v>310</v>
      </c>
      <c r="Q619" s="8" t="str">
        <f>INDEX(Articles!$1:$1048576,MATCH(E619,Articles!D:D,0),18)</f>
        <v>35</v>
      </c>
      <c r="R619" s="8">
        <f>INDEX(Articles!$1:$1048576,MATCH(E619,Articles!D:D,0),19)</f>
        <v>8</v>
      </c>
      <c r="S619" s="2" t="str">
        <f>IF(INDEX('Unités CA'!$1:$1048576,MATCH(E619,'Unités CA'!D:D,0),5)=0,"",INDEX('Unités CA'!$1:$1048576,MATCH(E619,'Unités CA'!D:D,0),5))</f>
        <v>0006/CA</v>
      </c>
      <c r="T619" s="2" t="str">
        <f>IF(INDEX('Unités BTE'!$1:$1048576,MATCH(E619,'Unités CA'!D:D,0),5)=0,"",INDEX('Unités BTE'!$1:$1048576,MATCH(E619,'Unités CA'!D:D,0),5))</f>
        <v/>
      </c>
      <c r="U619" s="7">
        <f>IFERROR(INDEX('Prix PRO CA'!$1:$1048576,MATCH(E619,'Prix PRO CA'!D:D,0),10),"")</f>
        <v>106.02</v>
      </c>
      <c r="V619" s="7" t="str">
        <f>IFERROR(INDEX('Prix PRO CA'!$1:$1048576,MATCH(E619,'Prix PRO BTE'!D:D,0),10),"")</f>
        <v/>
      </c>
      <c r="W619" s="7">
        <f>+IFERROR(INDEX('Prix PRO PCS'!$1:$1048576,MATCH(E619,'Prix PRO PCS'!D:D,0),10),"")</f>
        <v>22.39</v>
      </c>
      <c r="X619" s="148" t="str">
        <f t="shared" si="44"/>
        <v>Oui</v>
      </c>
      <c r="Y619" s="24" t="str">
        <f>IFERROR(INDEX(LigneAchat!$1:$1048576,MATCH(E619,LigneAchat!D:D,0),5),"")</f>
        <v/>
      </c>
      <c r="Z619" s="22">
        <f>INDEX(Articles!$1:$1048576,MATCH(E619,Articles!D:D,0),21)</f>
        <v>634</v>
      </c>
      <c r="AA619" s="22">
        <f t="shared" si="47"/>
        <v>634</v>
      </c>
      <c r="AB619" s="22">
        <f>+INDEX(Articles!$1:$1048576,MATCH(E619,Articles!D:D,0),23)</f>
        <v>0</v>
      </c>
    </row>
    <row r="620" spans="2:28" ht="15.75">
      <c r="B620" s="8" t="str">
        <f>INDEX(Articles!$1:$1048576,MATCH(E620,Articles!D:D,0),6)</f>
        <v>1</v>
      </c>
      <c r="C620" s="8" t="str">
        <f>INDEX(Articles!$1:$1048576,MATCH(E620,Articles!D:D,0),7)</f>
        <v>2019</v>
      </c>
      <c r="D620" s="28" t="str">
        <f>HYPERLINK(INDEX(Articles!$1:$1048576,MATCH(E620,Articles!D:D,0),24),"Lien")</f>
        <v>Lien</v>
      </c>
      <c r="E620" s="3" t="s">
        <v>973</v>
      </c>
      <c r="F620" s="18" t="str">
        <f>INDEX(Articles!$1:$1048576,MATCH(E620,Articles!D:D,0),5)</f>
        <v>BATT. Ø20 50 BTTES FILET D'OR + TC FILET D'OR</v>
      </c>
      <c r="G620" s="18" t="str">
        <f>INDEX(Articles!$1:$1048576,MATCH(E620,Articles!D:D,0),8)</f>
        <v>BATTERIE</v>
      </c>
      <c r="H620" s="18" t="str">
        <f>INDEX(Articles!$1:$1048576,MATCH(E620,Articles!D:D,0),9)</f>
        <v>DROITE</v>
      </c>
      <c r="I620" s="8">
        <f>INDEX(Articles!$1:$1048576,MATCH(E620,Articles!D:D,0),10)</f>
        <v>20</v>
      </c>
      <c r="J620" s="18" t="str">
        <f>INDEX(Articles!$1:$1048576,MATCH(E620,Articles!D:D,0),11)</f>
        <v>PLEUREUR</v>
      </c>
      <c r="K620" s="18" t="str">
        <f>INDEX(Articles!$1:$1048576,MATCH(E620,Articles!D:D,0),12)</f>
        <v>KAMURO</v>
      </c>
      <c r="L620" s="8" t="str">
        <f>INDEX(Articles!$1:$1048576,MATCH(E620,Articles!D:D,0),13)</f>
        <v>CN</v>
      </c>
      <c r="M620" s="8" t="str">
        <f>INDEX(Articles!$1:$1048576,MATCH(E620,Articles!D:D,0),14)</f>
        <v>F2</v>
      </c>
      <c r="N620" s="8" t="str">
        <f>INDEX(Articles!$1:$1048576,MATCH(E620,Articles!D:D,0),15)</f>
        <v>1.4G</v>
      </c>
      <c r="O620" s="8" t="str">
        <f>INDEX(Articles!$1:$1048576,MATCH(E620,Articles!D:D,0),16)</f>
        <v>1008-F2-69254048</v>
      </c>
      <c r="P620" s="8">
        <f>INDEX(Articles!$1:$1048576,MATCH(E620,Articles!D:D,0),17)*1000</f>
        <v>310</v>
      </c>
      <c r="Q620" s="8" t="str">
        <f>INDEX(Articles!$1:$1048576,MATCH(E620,Articles!D:D,0),18)</f>
        <v>35</v>
      </c>
      <c r="R620" s="8">
        <f>INDEX(Articles!$1:$1048576,MATCH(E620,Articles!D:D,0),19)</f>
        <v>8</v>
      </c>
      <c r="S620" s="2" t="str">
        <f>IF(INDEX('Unités CA'!$1:$1048576,MATCH(E620,'Unités CA'!D:D,0),5)=0,"",INDEX('Unités CA'!$1:$1048576,MATCH(E620,'Unités CA'!D:D,0),5))</f>
        <v>0006/CA</v>
      </c>
      <c r="T620" s="2" t="str">
        <f>IF(INDEX('Unités BTE'!$1:$1048576,MATCH(E620,'Unités CA'!D:D,0),5)=0,"",INDEX('Unités BTE'!$1:$1048576,MATCH(E620,'Unités CA'!D:D,0),5))</f>
        <v/>
      </c>
      <c r="U620" s="7">
        <f>IFERROR(INDEX('Prix PRO CA'!$1:$1048576,MATCH(E620,'Prix PRO CA'!D:D,0),10),"")</f>
        <v>106.02</v>
      </c>
      <c r="V620" s="7" t="str">
        <f>IFERROR(INDEX('Prix PRO CA'!$1:$1048576,MATCH(E620,'Prix PRO BTE'!D:D,0),10),"")</f>
        <v/>
      </c>
      <c r="W620" s="7">
        <f>+IFERROR(INDEX('Prix PRO PCS'!$1:$1048576,MATCH(E620,'Prix PRO PCS'!D:D,0),10),"")</f>
        <v>22.39</v>
      </c>
      <c r="X620" s="148" t="str">
        <f t="shared" si="44"/>
        <v>Oui</v>
      </c>
      <c r="Y620" s="24" t="str">
        <f>IFERROR(INDEX(LigneAchat!$1:$1048576,MATCH(E620,LigneAchat!D:D,0),5),"")</f>
        <v/>
      </c>
      <c r="Z620" s="22">
        <f>INDEX(Articles!$1:$1048576,MATCH(E620,Articles!D:D,0),21)</f>
        <v>286</v>
      </c>
      <c r="AA620" s="22">
        <f t="shared" si="47"/>
        <v>284</v>
      </c>
      <c r="AB620" s="22">
        <f>+INDEX(Articles!$1:$1048576,MATCH(E620,Articles!D:D,0),23)</f>
        <v>2</v>
      </c>
    </row>
    <row r="621" spans="2:28" ht="15.75">
      <c r="B621" s="8" t="str">
        <f>INDEX(Articles!$1:$1048576,MATCH(E621,Articles!D:D,0),6)</f>
        <v>1</v>
      </c>
      <c r="C621" s="8" t="str">
        <f>INDEX(Articles!$1:$1048576,MATCH(E621,Articles!D:D,0),7)</f>
        <v/>
      </c>
      <c r="D621" s="28" t="str">
        <f>HYPERLINK(INDEX(Articles!$1:$1048576,MATCH(E621,Articles!D:D,0),24),"Lien")</f>
        <v>Lien</v>
      </c>
      <c r="E621" s="4" t="s">
        <v>1037</v>
      </c>
      <c r="F621" s="18" t="str">
        <f>INDEX(Articles!$1:$1048576,MATCH(E621,Articles!D:D,0),5)</f>
        <v>BATT. Ø20 100 DÉTO TITANIUM + TC ASSORTI</v>
      </c>
      <c r="G621" s="18" t="str">
        <f>INDEX(Articles!$1:$1048576,MATCH(E621,Articles!D:D,0),8)</f>
        <v>BATTERIE</v>
      </c>
      <c r="H621" s="18" t="str">
        <f>INDEX(Articles!$1:$1048576,MATCH(E621,Articles!D:D,0),9)</f>
        <v>DROITE</v>
      </c>
      <c r="I621" s="8">
        <f>INDEX(Articles!$1:$1048576,MATCH(E621,Articles!D:D,0),10)</f>
        <v>20</v>
      </c>
      <c r="J621" s="18" t="str">
        <f>INDEX(Articles!$1:$1048576,MATCH(E621,Articles!D:D,0),11)</f>
        <v>DETONATION</v>
      </c>
      <c r="K621" s="18" t="str">
        <f>INDEX(Articles!$1:$1048576,MATCH(E621,Articles!D:D,0),12)</f>
        <v>ASSORTI</v>
      </c>
      <c r="L621" s="8" t="str">
        <f>INDEX(Articles!$1:$1048576,MATCH(E621,Articles!D:D,0),13)</f>
        <v>CN</v>
      </c>
      <c r="M621" s="8" t="str">
        <f>INDEX(Articles!$1:$1048576,MATCH(E621,Articles!D:D,0),14)</f>
        <v>F3</v>
      </c>
      <c r="N621" s="8" t="str">
        <f>INDEX(Articles!$1:$1048576,MATCH(E621,Articles!D:D,0),15)</f>
        <v>1.3G</v>
      </c>
      <c r="O621" s="8" t="str">
        <f>INDEX(Articles!$1:$1048576,MATCH(E621,Articles!D:D,0),16)</f>
        <v>1008-F3-69246305</v>
      </c>
      <c r="P621" s="8">
        <f>INDEX(Articles!$1:$1048576,MATCH(E621,Articles!D:D,0),17)*1000</f>
        <v>520</v>
      </c>
      <c r="Q621" s="8" t="str">
        <f>INDEX(Articles!$1:$1048576,MATCH(E621,Articles!D:D,0),18)</f>
        <v>50</v>
      </c>
      <c r="R621" s="8">
        <f>INDEX(Articles!$1:$1048576,MATCH(E621,Articles!D:D,0),19)</f>
        <v>25</v>
      </c>
      <c r="S621" s="2" t="str">
        <f>IF(INDEX('Unités CA'!$1:$1048576,MATCH(E621,'Unités CA'!D:D,0),5)=0,"",INDEX('Unités CA'!$1:$1048576,MATCH(E621,'Unités CA'!D:D,0),5))</f>
        <v>0002/CA</v>
      </c>
      <c r="T621" s="2" t="str">
        <f>IF(INDEX('Unités BTE'!$1:$1048576,MATCH(E621,'Unités CA'!D:D,0),5)=0,"",INDEX('Unités BTE'!$1:$1048576,MATCH(E621,'Unités CA'!D:D,0),5))</f>
        <v/>
      </c>
      <c r="U621" s="7">
        <f>IFERROR(INDEX('Prix PRO CA'!$1:$1048576,MATCH(E621,'Prix PRO CA'!D:D,0),10),"")</f>
        <v>77.099999999999994</v>
      </c>
      <c r="V621" s="7" t="str">
        <f>IFERROR(INDEX('Prix PRO CA'!$1:$1048576,MATCH(E621,'Prix PRO BTE'!D:D,0),10),"")</f>
        <v/>
      </c>
      <c r="W621" s="7">
        <f>+IFERROR(INDEX('Prix PRO PCS'!$1:$1048576,MATCH(E621,'Prix PRO PCS'!D:D,0),10),"")</f>
        <v>47.58</v>
      </c>
      <c r="X621" s="148" t="str">
        <f t="shared" si="44"/>
        <v>Oui</v>
      </c>
      <c r="Y621" s="24">
        <f>IFERROR(INDEX(LigneAchat!$1:$1048576,MATCH(E621,LigneAchat!D:D,0),5),"")</f>
        <v>44317</v>
      </c>
      <c r="Z621" s="22">
        <f>INDEX(Articles!$1:$1048576,MATCH(E621,Articles!D:D,0),21)</f>
        <v>103</v>
      </c>
      <c r="AA621" s="22">
        <f t="shared" si="47"/>
        <v>38</v>
      </c>
      <c r="AB621" s="22">
        <f>+INDEX(Articles!$1:$1048576,MATCH(E621,Articles!D:D,0),23)</f>
        <v>65</v>
      </c>
    </row>
    <row r="622" spans="2:28" ht="15.75">
      <c r="B622" s="8" t="str">
        <f>INDEX(Articles!$1:$1048576,MATCH(E622,Articles!D:D,0),6)</f>
        <v>1</v>
      </c>
      <c r="C622" s="8" t="str">
        <f>INDEX(Articles!$1:$1048576,MATCH(E622,Articles!D:D,0),7)</f>
        <v>2020</v>
      </c>
      <c r="D622" s="28" t="str">
        <f>HYPERLINK(INDEX(Articles!$1:$1048576,MATCH(E622,Articles!D:D,0),24),"Lien")</f>
        <v>Lien</v>
      </c>
      <c r="E622" s="3" t="s">
        <v>3705</v>
      </c>
      <c r="F622" s="18" t="str">
        <f>INDEX(Articles!$1:$1048576,MATCH(E622,Articles!D:D,0),5)</f>
        <v>BATT. Ø20 100 PAF ARGENT + BTTES FILET ARGENT</v>
      </c>
      <c r="G622" s="18" t="str">
        <f>INDEX(Articles!$1:$1048576,MATCH(E622,Articles!D:D,0),8)</f>
        <v>BATTERIE</v>
      </c>
      <c r="H622" s="18" t="str">
        <f>INDEX(Articles!$1:$1048576,MATCH(E622,Articles!D:D,0),9)</f>
        <v>DROITE</v>
      </c>
      <c r="I622" s="8">
        <f>INDEX(Articles!$1:$1048576,MATCH(E622,Articles!D:D,0),10)</f>
        <v>20</v>
      </c>
      <c r="J622" s="18" t="str">
        <f>INDEX(Articles!$1:$1048576,MATCH(E622,Articles!D:D,0),11)</f>
        <v>PLEUREUR</v>
      </c>
      <c r="K622" s="18" t="str">
        <f>INDEX(Articles!$1:$1048576,MATCH(E622,Articles!D:D,0),12)</f>
        <v>ARGENT</v>
      </c>
      <c r="L622" s="8" t="str">
        <f>INDEX(Articles!$1:$1048576,MATCH(E622,Articles!D:D,0),13)</f>
        <v>CN</v>
      </c>
      <c r="M622" s="8" t="str">
        <f>INDEX(Articles!$1:$1048576,MATCH(E622,Articles!D:D,0),14)</f>
        <v>F3</v>
      </c>
      <c r="N622" s="8" t="str">
        <f>INDEX(Articles!$1:$1048576,MATCH(E622,Articles!D:D,0),15)</f>
        <v>1.4G</v>
      </c>
      <c r="O622" s="8" t="str">
        <f>INDEX(Articles!$1:$1048576,MATCH(E622,Articles!D:D,0),16)</f>
        <v>2086-F3-001304</v>
      </c>
      <c r="P622" s="8">
        <f>INDEX(Articles!$1:$1048576,MATCH(E622,Articles!D:D,0),17)*1000</f>
        <v>870</v>
      </c>
      <c r="Q622" s="8" t="str">
        <f>INDEX(Articles!$1:$1048576,MATCH(E622,Articles!D:D,0),18)</f>
        <v>50</v>
      </c>
      <c r="R622" s="8">
        <f>INDEX(Articles!$1:$1048576,MATCH(E622,Articles!D:D,0),19)</f>
        <v>25</v>
      </c>
      <c r="S622" s="2" t="str">
        <f>IF(INDEX('Unités CA'!$1:$1048576,MATCH(E622,'Unités CA'!D:D,0),5)=0,"",INDEX('Unités CA'!$1:$1048576,MATCH(E622,'Unités CA'!D:D,0),5))</f>
        <v>0002/CA</v>
      </c>
      <c r="T622" s="2" t="str">
        <f>IF(INDEX('Unités BTE'!$1:$1048576,MATCH(E622,'Unités CA'!D:D,0),5)=0,"",INDEX('Unités BTE'!$1:$1048576,MATCH(E622,'Unités CA'!D:D,0),5))</f>
        <v/>
      </c>
      <c r="U622" s="7">
        <f>IFERROR(INDEX('Prix PRO CA'!$1:$1048576,MATCH(E622,'Prix PRO CA'!D:D,0),10),"")</f>
        <v>68.34</v>
      </c>
      <c r="V622" s="7" t="str">
        <f>IFERROR(INDEX('Prix PRO CA'!$1:$1048576,MATCH(E622,'Prix PRO BTE'!D:D,0),10),"")</f>
        <v/>
      </c>
      <c r="W622" s="7">
        <f>+IFERROR(INDEX('Prix PRO PCS'!$1:$1048576,MATCH(E622,'Prix PRO PCS'!D:D,0),10),"")</f>
        <v>42.71</v>
      </c>
      <c r="X622" s="148" t="str">
        <f t="shared" si="44"/>
        <v>Oui</v>
      </c>
      <c r="Y622" s="24" t="str">
        <f>IFERROR(INDEX(LigneAchat!$1:$1048576,MATCH(E622,LigneAchat!D:D,0),5),"")</f>
        <v/>
      </c>
      <c r="Z622" s="22">
        <f>INDEX(Articles!$1:$1048576,MATCH(E622,Articles!D:D,0),21)</f>
        <v>68</v>
      </c>
      <c r="AA622" s="22">
        <f t="shared" si="47"/>
        <v>27</v>
      </c>
      <c r="AB622" s="22">
        <f>+INDEX(Articles!$1:$1048576,MATCH(E622,Articles!D:D,0),23)</f>
        <v>41</v>
      </c>
    </row>
    <row r="623" spans="2:28" ht="15.75">
      <c r="B623" s="8" t="str">
        <f>INDEX(Articles!$1:$1048576,MATCH(E623,Articles!D:D,0),6)</f>
        <v>1</v>
      </c>
      <c r="C623" s="8" t="str">
        <f>INDEX(Articles!$1:$1048576,MATCH(E623,Articles!D:D,0),7)</f>
        <v/>
      </c>
      <c r="D623" s="28" t="str">
        <f>HYPERLINK(INDEX(Articles!$1:$1048576,MATCH(E623,Articles!D:D,0),24),"Lien")</f>
        <v>Lien</v>
      </c>
      <c r="E623" s="4" t="s">
        <v>1042</v>
      </c>
      <c r="F623" s="18" t="str">
        <f>INDEX(Articles!$1:$1048576,MATCH(E623,Articles!D:D,0),5)</f>
        <v>BATT. Ø20 100 PAF CLIGNO BLANC + BTTES FILET OR</v>
      </c>
      <c r="G623" s="18" t="str">
        <f>INDEX(Articles!$1:$1048576,MATCH(E623,Articles!D:D,0),8)</f>
        <v>BATTERIE</v>
      </c>
      <c r="H623" s="18" t="str">
        <f>INDEX(Articles!$1:$1048576,MATCH(E623,Articles!D:D,0),9)</f>
        <v>DROITE</v>
      </c>
      <c r="I623" s="8">
        <f>INDEX(Articles!$1:$1048576,MATCH(E623,Articles!D:D,0),10)</f>
        <v>20</v>
      </c>
      <c r="J623" s="18" t="str">
        <f>INDEX(Articles!$1:$1048576,MATCH(E623,Articles!D:D,0),11)</f>
        <v>CLIGNO</v>
      </c>
      <c r="K623" s="18" t="str">
        <f>INDEX(Articles!$1:$1048576,MATCH(E623,Articles!D:D,0),12)</f>
        <v>KAMURO</v>
      </c>
      <c r="L623" s="8" t="str">
        <f>INDEX(Articles!$1:$1048576,MATCH(E623,Articles!D:D,0),13)</f>
        <v>CN</v>
      </c>
      <c r="M623" s="8" t="str">
        <f>INDEX(Articles!$1:$1048576,MATCH(E623,Articles!D:D,0),14)</f>
        <v>F3</v>
      </c>
      <c r="N623" s="8" t="str">
        <f>INDEX(Articles!$1:$1048576,MATCH(E623,Articles!D:D,0),15)</f>
        <v>1.4G</v>
      </c>
      <c r="O623" s="8" t="str">
        <f>INDEX(Articles!$1:$1048576,MATCH(E623,Articles!D:D,0),16)</f>
        <v>1008-F3-69246305</v>
      </c>
      <c r="P623" s="8">
        <f>INDEX(Articles!$1:$1048576,MATCH(E623,Articles!D:D,0),17)*1000</f>
        <v>980</v>
      </c>
      <c r="Q623" s="8" t="str">
        <f>INDEX(Articles!$1:$1048576,MATCH(E623,Articles!D:D,0),18)</f>
        <v>50</v>
      </c>
      <c r="R623" s="8">
        <f>INDEX(Articles!$1:$1048576,MATCH(E623,Articles!D:D,0),19)</f>
        <v>25</v>
      </c>
      <c r="S623" s="2" t="str">
        <f>IF(INDEX('Unités CA'!$1:$1048576,MATCH(E623,'Unités CA'!D:D,0),5)=0,"",INDEX('Unités CA'!$1:$1048576,MATCH(E623,'Unités CA'!D:D,0),5))</f>
        <v>0002/CA</v>
      </c>
      <c r="T623" s="2" t="str">
        <f>IF(INDEX('Unités BTE'!$1:$1048576,MATCH(E623,'Unités CA'!D:D,0),5)=0,"",INDEX('Unités BTE'!$1:$1048576,MATCH(E623,'Unités CA'!D:D,0),5))</f>
        <v/>
      </c>
      <c r="U623" s="7">
        <f>IFERROR(INDEX('Prix PRO CA'!$1:$1048576,MATCH(E623,'Prix PRO CA'!D:D,0),10),"")</f>
        <v>75.900000000000006</v>
      </c>
      <c r="V623" s="7" t="str">
        <f>IFERROR(INDEX('Prix PRO CA'!$1:$1048576,MATCH(E623,'Prix PRO BTE'!D:D,0),10),"")</f>
        <v/>
      </c>
      <c r="W623" s="7">
        <f>+IFERROR(INDEX('Prix PRO PCS'!$1:$1048576,MATCH(E623,'Prix PRO PCS'!D:D,0),10),"")</f>
        <v>46.32</v>
      </c>
      <c r="X623" s="148" t="str">
        <f t="shared" si="44"/>
        <v>Non</v>
      </c>
      <c r="Y623" s="24">
        <f>IFERROR(INDEX(LigneAchat!$1:$1048576,MATCH(E623,LigneAchat!D:D,0),5),"")</f>
        <v>44317</v>
      </c>
      <c r="Z623" s="22">
        <f>INDEX(Articles!$1:$1048576,MATCH(E623,Articles!D:D,0),21)</f>
        <v>0</v>
      </c>
      <c r="AA623" s="22">
        <f t="shared" si="47"/>
        <v>0</v>
      </c>
      <c r="AB623" s="22">
        <f>+INDEX(Articles!$1:$1048576,MATCH(E623,Articles!D:D,0),23)</f>
        <v>0</v>
      </c>
    </row>
    <row r="624" spans="2:28" s="87" customFormat="1" ht="32.25" customHeight="1">
      <c r="B624" s="2" t="str">
        <f>INDEX(Articles!$1:$1048576,MATCH(E624,Articles!D:D,0),6)</f>
        <v>1</v>
      </c>
      <c r="C624" s="2" t="str">
        <f>INDEX(Articles!$1:$1048576,MATCH(E624,Articles!D:D,0),7)</f>
        <v/>
      </c>
      <c r="D624" s="88" t="str">
        <f>HYPERLINK(INDEX(Articles!$1:$1048576,MATCH(E624,Articles!D:D,0),24),"Lien")</f>
        <v>Lien</v>
      </c>
      <c r="E624" s="93" t="s">
        <v>997</v>
      </c>
      <c r="F624" s="9" t="str">
        <f>INDEX(Articles!$1:$1048576,MATCH(E624,Articles!D:D,0),5)</f>
        <v>BATT. Ø25 10 BTTES ROUGE &amp; CLI / ROUGE &amp; ŒUF DE D.</v>
      </c>
      <c r="G624" s="9" t="str">
        <f>INDEX(Articles!$1:$1048576,MATCH(E624,Articles!D:D,0),8)</f>
        <v>BATTERIE</v>
      </c>
      <c r="H624" s="9" t="str">
        <f>INDEX(Articles!$1:$1048576,MATCH(E624,Articles!D:D,0),9)</f>
        <v>DROITE</v>
      </c>
      <c r="I624" s="2">
        <f>INDEX(Articles!$1:$1048576,MATCH(E624,Articles!D:D,0),10)</f>
        <v>25</v>
      </c>
      <c r="J624" s="9" t="str">
        <f>INDEX(Articles!$1:$1048576,MATCH(E624,Articles!D:D,0),11)</f>
        <v>CREPITANT</v>
      </c>
      <c r="K624" s="9" t="str">
        <f>INDEX(Articles!$1:$1048576,MATCH(E624,Articles!D:D,0),12)</f>
        <v>ROUGE</v>
      </c>
      <c r="L624" s="2" t="str">
        <f>INDEX(Articles!$1:$1048576,MATCH(E624,Articles!D:D,0),13)</f>
        <v>CN</v>
      </c>
      <c r="M624" s="2" t="str">
        <f>INDEX(Articles!$1:$1048576,MATCH(E624,Articles!D:D,0),14)</f>
        <v>F2</v>
      </c>
      <c r="N624" s="2" t="str">
        <f>INDEX(Articles!$1:$1048576,MATCH(E624,Articles!D:D,0),15)</f>
        <v>1.4G</v>
      </c>
      <c r="O624" s="2" t="str">
        <f>INDEX(Articles!$1:$1048576,MATCH(E624,Articles!D:D,0),16)</f>
        <v>1008-F2-69246330</v>
      </c>
      <c r="P624" s="2">
        <f>INDEX(Articles!$1:$1048576,MATCH(E624,Articles!D:D,0),17)*1000</f>
        <v>130</v>
      </c>
      <c r="Q624" s="2" t="str">
        <f>INDEX(Articles!$1:$1048576,MATCH(E624,Articles!D:D,0),18)</f>
        <v>25</v>
      </c>
      <c r="R624" s="2">
        <f>INDEX(Articles!$1:$1048576,MATCH(E624,Articles!D:D,0),19)</f>
        <v>8</v>
      </c>
      <c r="S624" s="2" t="str">
        <f>IF(INDEX('Unités CA'!$1:$1048576,MATCH(E624,'Unités CA'!D:D,0),5)=0,"",INDEX('Unités CA'!$1:$1048576,MATCH(E624,'Unités CA'!D:D,0),5))</f>
        <v>0012/CA</v>
      </c>
      <c r="T624" s="2" t="str">
        <f>IF(INDEX('Unités BTE'!$1:$1048576,MATCH(E624,'Unités CA'!D:D,0),5)=0,"",INDEX('Unités BTE'!$1:$1048576,MATCH(E624,'Unités CA'!D:D,0),5))</f>
        <v/>
      </c>
      <c r="U624" s="87">
        <f>IFERROR(INDEX('Prix PRO CA'!$1:$1048576,MATCH(E624,'Prix PRO CA'!D:D,0),10),"")</f>
        <v>80.959999999999994</v>
      </c>
      <c r="V624" s="87" t="str">
        <f>IFERROR(INDEX('Prix PRO CA'!$1:$1048576,MATCH(E624,'Prix PRO BTE'!D:D,0),10),"")</f>
        <v/>
      </c>
      <c r="W624" s="87">
        <f>+IFERROR(INDEX('Prix PRO PCS'!$1:$1048576,MATCH(E624,'Prix PRO PCS'!D:D,0),10),"")</f>
        <v>8.76</v>
      </c>
      <c r="X624" s="148" t="str">
        <f t="shared" si="44"/>
        <v>Oui</v>
      </c>
      <c r="Y624" s="89">
        <f>IFERROR(INDEX(LigneAchat!$1:$1048576,MATCH(E624,LigneAchat!D:D,0),5),"")</f>
        <v>44317</v>
      </c>
      <c r="Z624" s="90">
        <f>INDEX(Articles!$1:$1048576,MATCH(E624,Articles!D:D,0),21)</f>
        <v>233</v>
      </c>
      <c r="AA624" s="90">
        <f t="shared" si="47"/>
        <v>233</v>
      </c>
      <c r="AB624" s="90">
        <f>+INDEX(Articles!$1:$1048576,MATCH(E624,Articles!D:D,0),23)</f>
        <v>0</v>
      </c>
    </row>
    <row r="625" spans="2:28" ht="15.75">
      <c r="B625" s="8" t="str">
        <f>INDEX(Articles!$1:$1048576,MATCH(E625,Articles!D:D,0),6)</f>
        <v>1</v>
      </c>
      <c r="C625" s="8" t="str">
        <f>INDEX(Articles!$1:$1048576,MATCH(E625,Articles!D:D,0),7)</f>
        <v/>
      </c>
      <c r="D625" s="28" t="str">
        <f>HYPERLINK(INDEX(Articles!$1:$1048576,MATCH(E625,Articles!D:D,0),24),"Lien")</f>
        <v>Lien</v>
      </c>
      <c r="E625" s="4" t="s">
        <v>1001</v>
      </c>
      <c r="F625" s="18" t="str">
        <f>INDEX(Articles!$1:$1048576,MATCH(E625,Articles!D:D,0),5)</f>
        <v>BATT. Ø25 10 BTTES SAULE / BLEU / ARGT &amp; CLI VERT</v>
      </c>
      <c r="G625" s="18" t="str">
        <f>INDEX(Articles!$1:$1048576,MATCH(E625,Articles!D:D,0),8)</f>
        <v>BATTERIE</v>
      </c>
      <c r="H625" s="18" t="str">
        <f>INDEX(Articles!$1:$1048576,MATCH(E625,Articles!D:D,0),9)</f>
        <v>DROITE</v>
      </c>
      <c r="I625" s="8">
        <f>INDEX(Articles!$1:$1048576,MATCH(E625,Articles!D:D,0),10)</f>
        <v>25</v>
      </c>
      <c r="J625" s="18" t="str">
        <f>INDEX(Articles!$1:$1048576,MATCH(E625,Articles!D:D,0),11)</f>
        <v>PLEUREUR</v>
      </c>
      <c r="K625" s="18" t="str">
        <f>INDEX(Articles!$1:$1048576,MATCH(E625,Articles!D:D,0),12)</f>
        <v>OR</v>
      </c>
      <c r="L625" s="8" t="str">
        <f>INDEX(Articles!$1:$1048576,MATCH(E625,Articles!D:D,0),13)</f>
        <v>CN</v>
      </c>
      <c r="M625" s="8" t="str">
        <f>INDEX(Articles!$1:$1048576,MATCH(E625,Articles!D:D,0),14)</f>
        <v>F2</v>
      </c>
      <c r="N625" s="8" t="str">
        <f>INDEX(Articles!$1:$1048576,MATCH(E625,Articles!D:D,0),15)</f>
        <v>1.4G</v>
      </c>
      <c r="O625" s="8" t="str">
        <f>INDEX(Articles!$1:$1048576,MATCH(E625,Articles!D:D,0),16)</f>
        <v>1008-F2-69246330</v>
      </c>
      <c r="P625" s="8">
        <f>INDEX(Articles!$1:$1048576,MATCH(E625,Articles!D:D,0),17)*1000</f>
        <v>130</v>
      </c>
      <c r="Q625" s="8" t="str">
        <f>INDEX(Articles!$1:$1048576,MATCH(E625,Articles!D:D,0),18)</f>
        <v>25</v>
      </c>
      <c r="R625" s="8">
        <f>INDEX(Articles!$1:$1048576,MATCH(E625,Articles!D:D,0),19)</f>
        <v>8</v>
      </c>
      <c r="S625" s="2" t="str">
        <f>IF(INDEX('Unités CA'!$1:$1048576,MATCH(E625,'Unités CA'!D:D,0),5)=0,"",INDEX('Unités CA'!$1:$1048576,MATCH(E625,'Unités CA'!D:D,0),5))</f>
        <v>0012/CA</v>
      </c>
      <c r="T625" s="2" t="str">
        <f>IF(INDEX('Unités BTE'!$1:$1048576,MATCH(E625,'Unités CA'!D:D,0),5)=0,"",INDEX('Unités BTE'!$1:$1048576,MATCH(E625,'Unités CA'!D:D,0),5))</f>
        <v/>
      </c>
      <c r="U625" s="7">
        <f>IFERROR(INDEX('Prix PRO CA'!$1:$1048576,MATCH(E625,'Prix PRO CA'!D:D,0),10),"")</f>
        <v>80.959999999999994</v>
      </c>
      <c r="V625" s="7" t="str">
        <f>IFERROR(INDEX('Prix PRO CA'!$1:$1048576,MATCH(E625,'Prix PRO BTE'!D:D,0),10),"")</f>
        <v/>
      </c>
      <c r="W625" s="7">
        <f>+IFERROR(INDEX('Prix PRO PCS'!$1:$1048576,MATCH(E625,'Prix PRO PCS'!D:D,0),10),"")</f>
        <v>8.76</v>
      </c>
      <c r="X625" s="148" t="str">
        <f t="shared" si="44"/>
        <v>Oui</v>
      </c>
      <c r="Y625" s="24" t="str">
        <f>IFERROR(INDEX(LigneAchat!$1:$1048576,MATCH(E625,LigneAchat!D:D,0),5),"")</f>
        <v/>
      </c>
      <c r="Z625" s="22">
        <f>INDEX(Articles!$1:$1048576,MATCH(E625,Articles!D:D,0),21)</f>
        <v>1047</v>
      </c>
      <c r="AA625" s="22">
        <f t="shared" si="47"/>
        <v>1034</v>
      </c>
      <c r="AB625" s="22">
        <f>+INDEX(Articles!$1:$1048576,MATCH(E625,Articles!D:D,0),23)</f>
        <v>13</v>
      </c>
    </row>
    <row r="626" spans="2:28" ht="15.75">
      <c r="B626" s="8" t="str">
        <f>INDEX(Articles!$1:$1048576,MATCH(E626,Articles!D:D,0),6)</f>
        <v>1</v>
      </c>
      <c r="C626" s="8" t="str">
        <f>INDEX(Articles!$1:$1048576,MATCH(E626,Articles!D:D,0),7)</f>
        <v/>
      </c>
      <c r="D626" s="28" t="str">
        <f>HYPERLINK(INDEX(Articles!$1:$1048576,MATCH(E626,Articles!D:D,0),24),"Lien")</f>
        <v>Lien</v>
      </c>
      <c r="E626" s="3" t="s">
        <v>902</v>
      </c>
      <c r="F626" s="18" t="str">
        <f>INDEX(Articles!$1:$1048576,MATCH(E626,Articles!D:D,0),5)</f>
        <v>BATT. Ø25 25 BTTES CLI BLANC &amp; ŒUF DE D. + TC ARGT</v>
      </c>
      <c r="G626" s="18" t="str">
        <f>INDEX(Articles!$1:$1048576,MATCH(E626,Articles!D:D,0),8)</f>
        <v>BATTERIE</v>
      </c>
      <c r="H626" s="18" t="str">
        <f>INDEX(Articles!$1:$1048576,MATCH(E626,Articles!D:D,0),9)</f>
        <v>DROITE</v>
      </c>
      <c r="I626" s="8">
        <f>INDEX(Articles!$1:$1048576,MATCH(E626,Articles!D:D,0),10)</f>
        <v>25</v>
      </c>
      <c r="J626" s="18" t="str">
        <f>INDEX(Articles!$1:$1048576,MATCH(E626,Articles!D:D,0),11)</f>
        <v>CREPITANT</v>
      </c>
      <c r="K626" s="18" t="str">
        <f>INDEX(Articles!$1:$1048576,MATCH(E626,Articles!D:D,0),12)</f>
        <v>BLANC</v>
      </c>
      <c r="L626" s="8" t="str">
        <f>INDEX(Articles!$1:$1048576,MATCH(E626,Articles!D:D,0),13)</f>
        <v>CN</v>
      </c>
      <c r="M626" s="8" t="str">
        <f>INDEX(Articles!$1:$1048576,MATCH(E626,Articles!D:D,0),14)</f>
        <v>F2</v>
      </c>
      <c r="N626" s="8" t="str">
        <f>INDEX(Articles!$1:$1048576,MATCH(E626,Articles!D:D,0),15)</f>
        <v>1.4G</v>
      </c>
      <c r="O626" s="8" t="str">
        <f>INDEX(Articles!$1:$1048576,MATCH(E626,Articles!D:D,0),16)</f>
        <v>1008-F2-69254048</v>
      </c>
      <c r="P626" s="8">
        <f>INDEX(Articles!$1:$1048576,MATCH(E626,Articles!D:D,0),17)*1000</f>
        <v>302.5</v>
      </c>
      <c r="Q626" s="8" t="str">
        <f>INDEX(Articles!$1:$1048576,MATCH(E626,Articles!D:D,0),18)</f>
        <v>30</v>
      </c>
      <c r="R626" s="8">
        <f>INDEX(Articles!$1:$1048576,MATCH(E626,Articles!D:D,0),19)</f>
        <v>8</v>
      </c>
      <c r="S626" s="2" t="str">
        <f>IF(INDEX('Unités CA'!$1:$1048576,MATCH(E626,'Unités CA'!D:D,0),5)=0,"",INDEX('Unités CA'!$1:$1048576,MATCH(E626,'Unités CA'!D:D,0),5))</f>
        <v>0008/CA</v>
      </c>
      <c r="T626" s="2" t="str">
        <f>IF(INDEX('Unités BTE'!$1:$1048576,MATCH(E626,'Unités CA'!D:D,0),5)=0,"",INDEX('Unités BTE'!$1:$1048576,MATCH(E626,'Unités CA'!D:D,0),5))</f>
        <v/>
      </c>
      <c r="U626" s="7">
        <f>IFERROR(INDEX('Prix PRO CA'!$1:$1048576,MATCH(E626,'Prix PRO CA'!D:D,0),10),"")</f>
        <v>122.89</v>
      </c>
      <c r="V626" s="7" t="str">
        <f>IFERROR(INDEX('Prix PRO CA'!$1:$1048576,MATCH(E626,'Prix PRO BTE'!D:D,0),10),"")</f>
        <v/>
      </c>
      <c r="W626" s="7">
        <f>+IFERROR(INDEX('Prix PRO PCS'!$1:$1048576,MATCH(E626,'Prix PRO PCS'!D:D,0),10),"")</f>
        <v>17.3</v>
      </c>
      <c r="X626" s="148" t="str">
        <f t="shared" si="44"/>
        <v>Oui</v>
      </c>
      <c r="Y626" s="24" t="str">
        <f>IFERROR(INDEX(LigneAchat!$1:$1048576,MATCH(E626,LigneAchat!D:D,0),5),"")</f>
        <v/>
      </c>
      <c r="Z626" s="22">
        <f>INDEX(Articles!$1:$1048576,MATCH(E626,Articles!D:D,0),21)</f>
        <v>422</v>
      </c>
      <c r="AA626" s="22">
        <f t="shared" si="47"/>
        <v>422</v>
      </c>
      <c r="AB626" s="22">
        <f>+INDEX(Articles!$1:$1048576,MATCH(E626,Articles!D:D,0),23)</f>
        <v>0</v>
      </c>
    </row>
    <row r="627" spans="2:28" ht="15.75">
      <c r="B627" s="8" t="str">
        <f>INDEX(Articles!$1:$1048576,MATCH(E627,Articles!D:D,0),6)</f>
        <v>1</v>
      </c>
      <c r="C627" s="8" t="str">
        <f>INDEX(Articles!$1:$1048576,MATCH(E627,Articles!D:D,0),7)</f>
        <v/>
      </c>
      <c r="D627" s="28" t="str">
        <f>HYPERLINK(INDEX(Articles!$1:$1048576,MATCH(E627,Articles!D:D,0),24),"Lien")</f>
        <v>Lien</v>
      </c>
      <c r="E627" s="3" t="s">
        <v>903</v>
      </c>
      <c r="F627" s="18" t="str">
        <f>INDEX(Articles!$1:$1048576,MATCH(E627,Articles!D:D,0),5)</f>
        <v>BATT. Ø25 25 BTTES ROUGES / VERTES + TC SIFFLET</v>
      </c>
      <c r="G627" s="18" t="str">
        <f>INDEX(Articles!$1:$1048576,MATCH(E627,Articles!D:D,0),8)</f>
        <v>BATTERIE</v>
      </c>
      <c r="H627" s="18" t="str">
        <f>INDEX(Articles!$1:$1048576,MATCH(E627,Articles!D:D,0),9)</f>
        <v>DROITE</v>
      </c>
      <c r="I627" s="8">
        <f>INDEX(Articles!$1:$1048576,MATCH(E627,Articles!D:D,0),10)</f>
        <v>25</v>
      </c>
      <c r="J627" s="18" t="str">
        <f>INDEX(Articles!$1:$1048576,MATCH(E627,Articles!D:D,0),11)</f>
        <v>SIFFLETS</v>
      </c>
      <c r="K627" s="18" t="str">
        <f>INDEX(Articles!$1:$1048576,MATCH(E627,Articles!D:D,0),12)</f>
        <v>ROUGE</v>
      </c>
      <c r="L627" s="8" t="str">
        <f>INDEX(Articles!$1:$1048576,MATCH(E627,Articles!D:D,0),13)</f>
        <v>CN</v>
      </c>
      <c r="M627" s="8" t="str">
        <f>INDEX(Articles!$1:$1048576,MATCH(E627,Articles!D:D,0),14)</f>
        <v>F2</v>
      </c>
      <c r="N627" s="8" t="str">
        <f>INDEX(Articles!$1:$1048576,MATCH(E627,Articles!D:D,0),15)</f>
        <v>1.4G</v>
      </c>
      <c r="O627" s="8" t="str">
        <f>INDEX(Articles!$1:$1048576,MATCH(E627,Articles!D:D,0),16)</f>
        <v>1008-F2-69254048</v>
      </c>
      <c r="P627" s="8">
        <f>INDEX(Articles!$1:$1048576,MATCH(E627,Articles!D:D,0),17)*1000</f>
        <v>323</v>
      </c>
      <c r="Q627" s="8" t="str">
        <f>INDEX(Articles!$1:$1048576,MATCH(E627,Articles!D:D,0),18)</f>
        <v>30</v>
      </c>
      <c r="R627" s="8">
        <f>INDEX(Articles!$1:$1048576,MATCH(E627,Articles!D:D,0),19)</f>
        <v>8</v>
      </c>
      <c r="S627" s="2" t="str">
        <f>IF(INDEX('Unités CA'!$1:$1048576,MATCH(E627,'Unités CA'!D:D,0),5)=0,"",INDEX('Unités CA'!$1:$1048576,MATCH(E627,'Unités CA'!D:D,0),5))</f>
        <v>0012/CA</v>
      </c>
      <c r="T627" s="2" t="str">
        <f>IF(INDEX('Unités BTE'!$1:$1048576,MATCH(E627,'Unités CA'!D:D,0),5)=0,"",INDEX('Unités BTE'!$1:$1048576,MATCH(E627,'Unités CA'!D:D,0),5))</f>
        <v/>
      </c>
      <c r="U627" s="7">
        <f>IFERROR(INDEX('Prix PRO CA'!$1:$1048576,MATCH(E627,'Prix PRO CA'!D:D,0),10),"")</f>
        <v>184.31</v>
      </c>
      <c r="V627" s="7" t="str">
        <f>IFERROR(INDEX('Prix PRO CA'!$1:$1048576,MATCH(E627,'Prix PRO BTE'!D:D,0),10),"")</f>
        <v/>
      </c>
      <c r="W627" s="7">
        <f>+IFERROR(INDEX('Prix PRO PCS'!$1:$1048576,MATCH(E627,'Prix PRO PCS'!D:D,0),10),"")</f>
        <v>17.3</v>
      </c>
      <c r="X627" s="148" t="str">
        <f t="shared" si="44"/>
        <v>Non</v>
      </c>
      <c r="Y627" s="24">
        <f>IFERROR(INDEX(LigneAchat!$1:$1048576,MATCH(E627,LigneAchat!D:D,0),5),"")</f>
        <v>44280</v>
      </c>
      <c r="Z627" s="22">
        <f>INDEX(Articles!$1:$1048576,MATCH(E627,Articles!D:D,0),21)</f>
        <v>0</v>
      </c>
      <c r="AA627" s="22">
        <f t="shared" si="47"/>
        <v>0</v>
      </c>
      <c r="AB627" s="22">
        <f>+INDEX(Articles!$1:$1048576,MATCH(E627,Articles!D:D,0),23)</f>
        <v>0</v>
      </c>
    </row>
    <row r="628" spans="2:28" ht="15.75">
      <c r="B628" s="8" t="str">
        <f>INDEX(Articles!$1:$1048576,MATCH(E628,Articles!D:D,0),6)</f>
        <v>1</v>
      </c>
      <c r="C628" s="8" t="str">
        <f>INDEX(Articles!$1:$1048576,MATCH(E628,Articles!D:D,0),7)</f>
        <v/>
      </c>
      <c r="D628" s="28" t="str">
        <f>HYPERLINK(INDEX(Articles!$1:$1048576,MATCH(E628,Articles!D:D,0),24),"Lien")</f>
        <v>Lien</v>
      </c>
      <c r="E628" s="3" t="s">
        <v>906</v>
      </c>
      <c r="F628" s="18" t="str">
        <f>INDEX(Articles!$1:$1048576,MATCH(E628,Articles!D:D,0),5)</f>
        <v>BATT. Ø25 25 BTTES ROUGES À OEUFS DE D. + TC ROUGE</v>
      </c>
      <c r="G628" s="18" t="str">
        <f>INDEX(Articles!$1:$1048576,MATCH(E628,Articles!D:D,0),8)</f>
        <v>BATTERIE</v>
      </c>
      <c r="H628" s="18" t="str">
        <f>INDEX(Articles!$1:$1048576,MATCH(E628,Articles!D:D,0),9)</f>
        <v>DROITE</v>
      </c>
      <c r="I628" s="8">
        <f>INDEX(Articles!$1:$1048576,MATCH(E628,Articles!D:D,0),10)</f>
        <v>25</v>
      </c>
      <c r="J628" s="18" t="str">
        <f>INDEX(Articles!$1:$1048576,MATCH(E628,Articles!D:D,0),11)</f>
        <v>CREPITANT</v>
      </c>
      <c r="K628" s="18" t="str">
        <f>INDEX(Articles!$1:$1048576,MATCH(E628,Articles!D:D,0),12)</f>
        <v>ROUGE</v>
      </c>
      <c r="L628" s="8" t="str">
        <f>INDEX(Articles!$1:$1048576,MATCH(E628,Articles!D:D,0),13)</f>
        <v>CN</v>
      </c>
      <c r="M628" s="8" t="str">
        <f>INDEX(Articles!$1:$1048576,MATCH(E628,Articles!D:D,0),14)</f>
        <v>F2</v>
      </c>
      <c r="N628" s="8" t="str">
        <f>INDEX(Articles!$1:$1048576,MATCH(E628,Articles!D:D,0),15)</f>
        <v>1.4G</v>
      </c>
      <c r="O628" s="8" t="str">
        <f>INDEX(Articles!$1:$1048576,MATCH(E628,Articles!D:D,0),16)</f>
        <v>1008-F2-69254048</v>
      </c>
      <c r="P628" s="8">
        <f>INDEX(Articles!$1:$1048576,MATCH(E628,Articles!D:D,0),17)*1000</f>
        <v>303</v>
      </c>
      <c r="Q628" s="8" t="str">
        <f>INDEX(Articles!$1:$1048576,MATCH(E628,Articles!D:D,0),18)</f>
        <v>30</v>
      </c>
      <c r="R628" s="8">
        <f>INDEX(Articles!$1:$1048576,MATCH(E628,Articles!D:D,0),19)</f>
        <v>8</v>
      </c>
      <c r="S628" s="2" t="str">
        <f>IF(INDEX('Unités CA'!$1:$1048576,MATCH(E628,'Unités CA'!D:D,0),5)=0,"",INDEX('Unités CA'!$1:$1048576,MATCH(E628,'Unités CA'!D:D,0),5))</f>
        <v>0012/CA</v>
      </c>
      <c r="T628" s="2" t="str">
        <f>IF(INDEX('Unités BTE'!$1:$1048576,MATCH(E628,'Unités CA'!D:D,0),5)=0,"",INDEX('Unités BTE'!$1:$1048576,MATCH(E628,'Unités CA'!D:D,0),5))</f>
        <v/>
      </c>
      <c r="U628" s="7">
        <f>IFERROR(INDEX('Prix PRO CA'!$1:$1048576,MATCH(E628,'Prix PRO CA'!D:D,0),10),"")</f>
        <v>184.31</v>
      </c>
      <c r="V628" s="7" t="str">
        <f>IFERROR(INDEX('Prix PRO CA'!$1:$1048576,MATCH(E628,'Prix PRO BTE'!D:D,0),10),"")</f>
        <v/>
      </c>
      <c r="W628" s="7">
        <f>+IFERROR(INDEX('Prix PRO PCS'!$1:$1048576,MATCH(E628,'Prix PRO PCS'!D:D,0),10),"")</f>
        <v>17.3</v>
      </c>
      <c r="X628" s="148" t="str">
        <f t="shared" si="44"/>
        <v>Inf à 10</v>
      </c>
      <c r="Y628" s="24" t="str">
        <f>IFERROR(INDEX(LigneAchat!$1:$1048576,MATCH(E628,LigneAchat!D:D,0),5),"")</f>
        <v/>
      </c>
      <c r="Z628" s="22">
        <f>INDEX(Articles!$1:$1048576,MATCH(E628,Articles!D:D,0),21)</f>
        <v>1</v>
      </c>
      <c r="AA628" s="22">
        <f t="shared" si="47"/>
        <v>1</v>
      </c>
      <c r="AB628" s="22">
        <f>+INDEX(Articles!$1:$1048576,MATCH(E628,Articles!D:D,0),23)</f>
        <v>0</v>
      </c>
    </row>
    <row r="629" spans="2:28" ht="15.75">
      <c r="B629" s="8" t="str">
        <f>INDEX(Articles!$1:$1048576,MATCH(E629,Articles!D:D,0),6)</f>
        <v>1</v>
      </c>
      <c r="C629" s="8" t="str">
        <f>INDEX(Articles!$1:$1048576,MATCH(E629,Articles!D:D,0),7)</f>
        <v/>
      </c>
      <c r="D629" s="28" t="str">
        <f>HYPERLINK(INDEX(Articles!$1:$1048576,MATCH(E629,Articles!D:D,0),24),"Lien")</f>
        <v>Lien</v>
      </c>
      <c r="E629" s="3" t="s">
        <v>993</v>
      </c>
      <c r="F629" s="18" t="str">
        <f>INDEX(Articles!$1:$1048576,MATCH(E629,Articles!D:D,0),5)</f>
        <v>BATT. Ø24 72 BTTES MULTICOLORES + TC SIFFLET</v>
      </c>
      <c r="G629" s="18" t="str">
        <f>INDEX(Articles!$1:$1048576,MATCH(E629,Articles!D:D,0),8)</f>
        <v>BATTERIE</v>
      </c>
      <c r="H629" s="18" t="str">
        <f>INDEX(Articles!$1:$1048576,MATCH(E629,Articles!D:D,0),9)</f>
        <v>DROITE</v>
      </c>
      <c r="I629" s="8">
        <f>INDEX(Articles!$1:$1048576,MATCH(E629,Articles!D:D,0),10)</f>
        <v>24</v>
      </c>
      <c r="J629" s="18" t="str">
        <f>INDEX(Articles!$1:$1048576,MATCH(E629,Articles!D:D,0),11)</f>
        <v>SIFFLETS</v>
      </c>
      <c r="K629" s="18" t="str">
        <f>INDEX(Articles!$1:$1048576,MATCH(E629,Articles!D:D,0),12)</f>
        <v>MULTICOLORE</v>
      </c>
      <c r="L629" s="8" t="str">
        <f>INDEX(Articles!$1:$1048576,MATCH(E629,Articles!D:D,0),13)</f>
        <v>CN</v>
      </c>
      <c r="M629" s="8" t="str">
        <f>INDEX(Articles!$1:$1048576,MATCH(E629,Articles!D:D,0),14)</f>
        <v>F4</v>
      </c>
      <c r="N629" s="8" t="str">
        <f>INDEX(Articles!$1:$1048576,MATCH(E629,Articles!D:D,0),15)</f>
        <v>1.4G</v>
      </c>
      <c r="O629" s="8" t="str">
        <f>INDEX(Articles!$1:$1048576,MATCH(E629,Articles!D:D,0),16)</f>
        <v>1008-F4-69254332</v>
      </c>
      <c r="P629" s="8">
        <f>INDEX(Articles!$1:$1048576,MATCH(E629,Articles!D:D,0),17)*1000</f>
        <v>1504</v>
      </c>
      <c r="Q629" s="8" t="str">
        <f>INDEX(Articles!$1:$1048576,MATCH(E629,Articles!D:D,0),18)</f>
        <v>30</v>
      </c>
      <c r="R629" s="8">
        <f>INDEX(Articles!$1:$1048576,MATCH(E629,Articles!D:D,0),19)</f>
        <v>25</v>
      </c>
      <c r="S629" s="2" t="str">
        <f>IF(INDEX('Unités CA'!$1:$1048576,MATCH(E629,'Unités CA'!D:D,0),5)=0,"",INDEX('Unités CA'!$1:$1048576,MATCH(E629,'Unités CA'!D:D,0),5))</f>
        <v>0002/CA</v>
      </c>
      <c r="T629" s="2" t="str">
        <f>IF(INDEX('Unités BTE'!$1:$1048576,MATCH(E629,'Unités CA'!D:D,0),5)=0,"",INDEX('Unités BTE'!$1:$1048576,MATCH(E629,'Unités CA'!D:D,0),5))</f>
        <v/>
      </c>
      <c r="U629" s="7">
        <f>IFERROR(INDEX('Prix PRO CA'!$1:$1048576,MATCH(E629,'Prix PRO CA'!D:D,0),10),"")</f>
        <v>129.03</v>
      </c>
      <c r="V629" s="7" t="str">
        <f>IFERROR(INDEX('Prix PRO CA'!$1:$1048576,MATCH(E629,'Prix PRO BTE'!D:D,0),10),"")</f>
        <v/>
      </c>
      <c r="W629" s="7">
        <f>+IFERROR(INDEX('Prix PRO PCS'!$1:$1048576,MATCH(E629,'Prix PRO PCS'!D:D,0),10),"")</f>
        <v>74.61</v>
      </c>
      <c r="X629" s="148" t="str">
        <f t="shared" si="44"/>
        <v>Oui</v>
      </c>
      <c r="Y629" s="24">
        <f>IFERROR(INDEX(LigneAchat!$1:$1048576,MATCH(E629,LigneAchat!D:D,0),5),"")</f>
        <v>44326</v>
      </c>
      <c r="Z629" s="22">
        <f>INDEX(Articles!$1:$1048576,MATCH(E629,Articles!D:D,0),21)</f>
        <v>31</v>
      </c>
      <c r="AA629" s="22">
        <f t="shared" si="47"/>
        <v>30</v>
      </c>
      <c r="AB629" s="22">
        <f>+INDEX(Articles!$1:$1048576,MATCH(E629,Articles!D:D,0),23)</f>
        <v>1</v>
      </c>
    </row>
    <row r="630" spans="2:28" s="87" customFormat="1" ht="31.5" customHeight="1">
      <c r="B630" s="2" t="str">
        <f>INDEX(Articles!$1:$1048576,MATCH(E630,Articles!D:D,0),6)</f>
        <v>1</v>
      </c>
      <c r="C630" s="2" t="str">
        <f>INDEX(Articles!$1:$1048576,MATCH(E630,Articles!D:D,0),7)</f>
        <v/>
      </c>
      <c r="D630" s="88" t="str">
        <f>HYPERLINK(INDEX(Articles!$1:$1048576,MATCH(E630,Articles!D:D,0),24),"Lien")</f>
        <v>Lien</v>
      </c>
      <c r="E630" s="92" t="s">
        <v>691</v>
      </c>
      <c r="F630" s="9" t="str">
        <f>INDEX(Articles!$1:$1048576,MATCH(E630,Articles!D:D,0),5)</f>
        <v>BATT. Ø30 7 PAF FRISSON BLANC + DÉTO - 10 sec</v>
      </c>
      <c r="G630" s="9" t="str">
        <f>INDEX(Articles!$1:$1048576,MATCH(E630,Articles!D:D,0),8)</f>
        <v>BATTERIE</v>
      </c>
      <c r="H630" s="9" t="str">
        <f>INDEX(Articles!$1:$1048576,MATCH(E630,Articles!D:D,0),9)</f>
        <v>DROITE</v>
      </c>
      <c r="I630" s="2">
        <f>INDEX(Articles!$1:$1048576,MATCH(E630,Articles!D:D,0),10)</f>
        <v>30</v>
      </c>
      <c r="J630" s="9" t="str">
        <f>INDEX(Articles!$1:$1048576,MATCH(E630,Articles!D:D,0),11)</f>
        <v>DETONATION</v>
      </c>
      <c r="K630" s="9" t="str">
        <f>INDEX(Articles!$1:$1048576,MATCH(E630,Articles!D:D,0),12)</f>
        <v>ARGENT</v>
      </c>
      <c r="L630" s="2" t="str">
        <f>INDEX(Articles!$1:$1048576,MATCH(E630,Articles!D:D,0),13)</f>
        <v>CN</v>
      </c>
      <c r="M630" s="2" t="str">
        <f>INDEX(Articles!$1:$1048576,MATCH(E630,Articles!D:D,0),14)</f>
        <v>F4</v>
      </c>
      <c r="N630" s="2" t="str">
        <f>INDEX(Articles!$1:$1048576,MATCH(E630,Articles!D:D,0),15)</f>
        <v>1.3G</v>
      </c>
      <c r="O630" s="2" t="str">
        <f>INDEX(Articles!$1:$1048576,MATCH(E630,Articles!D:D,0),16)</f>
        <v>1008-F4-69254460</v>
      </c>
      <c r="P630" s="2">
        <f>INDEX(Articles!$1:$1048576,MATCH(E630,Articles!D:D,0),17)*1000</f>
        <v>98</v>
      </c>
      <c r="Q630" s="2" t="str">
        <f>INDEX(Articles!$1:$1048576,MATCH(E630,Articles!D:D,0),18)</f>
        <v>10</v>
      </c>
      <c r="R630" s="2">
        <f>INDEX(Articles!$1:$1048576,MATCH(E630,Articles!D:D,0),19)</f>
        <v>50</v>
      </c>
      <c r="S630" s="2" t="str">
        <f>IF(INDEX('Unités CA'!$1:$1048576,MATCH(E630,'Unités CA'!D:D,0),5)=0,"",INDEX('Unités CA'!$1:$1048576,MATCH(E630,'Unités CA'!D:D,0),5))</f>
        <v>0012/CA</v>
      </c>
      <c r="T630" s="2" t="str">
        <f>IF(INDEX('Unités BTE'!$1:$1048576,MATCH(E630,'Unités CA'!D:D,0),5)=0,"",INDEX('Unités BTE'!$1:$1048576,MATCH(E630,'Unités CA'!D:D,0),5))</f>
        <v/>
      </c>
      <c r="U630" s="87">
        <f>IFERROR(INDEX('Prix PRO CA'!$1:$1048576,MATCH(E630,'Prix PRO CA'!D:D,0),10),"")</f>
        <v>94.26</v>
      </c>
      <c r="V630" s="87" t="str">
        <f>IFERROR(INDEX('Prix PRO CA'!$1:$1048576,MATCH(E630,'Prix PRO BTE'!D:D,0),10),"")</f>
        <v/>
      </c>
      <c r="W630" s="87">
        <f>+IFERROR(INDEX('Prix PRO PCS'!$1:$1048576,MATCH(E630,'Prix PRO PCS'!D:D,0),10),"")</f>
        <v>10.210000000000001</v>
      </c>
      <c r="X630" s="148" t="str">
        <f t="shared" si="44"/>
        <v>Oui</v>
      </c>
      <c r="Y630" s="89" t="str">
        <f>IFERROR(INDEX(LigneAchat!$1:$1048576,MATCH(E630,LigneAchat!D:D,0),5),"")</f>
        <v/>
      </c>
      <c r="Z630" s="90">
        <f>INDEX(Articles!$1:$1048576,MATCH(E630,Articles!D:D,0),21)</f>
        <v>547</v>
      </c>
      <c r="AA630" s="90">
        <f t="shared" si="47"/>
        <v>187</v>
      </c>
      <c r="AB630" s="90">
        <f>+INDEX(Articles!$1:$1048576,MATCH(E630,Articles!D:D,0),23)</f>
        <v>360</v>
      </c>
    </row>
    <row r="631" spans="2:28" ht="15.75">
      <c r="B631" s="8" t="str">
        <f>INDEX(Articles!$1:$1048576,MATCH(E631,Articles!D:D,0),6)</f>
        <v>1</v>
      </c>
      <c r="C631" s="8" t="str">
        <f>INDEX(Articles!$1:$1048576,MATCH(E631,Articles!D:D,0),7)</f>
        <v/>
      </c>
      <c r="D631" s="28" t="str">
        <f>HYPERLINK(INDEX(Articles!$1:$1048576,MATCH(E631,Articles!D:D,0),24),"Lien")</f>
        <v>Lien</v>
      </c>
      <c r="E631" s="3" t="s">
        <v>697</v>
      </c>
      <c r="F631" s="18" t="str">
        <f>INDEX(Articles!$1:$1048576,MATCH(E631,Articles!D:D,0),5)</f>
        <v>BATT. Ø30 7 PAF FRISSON BLANC + DÉTO - 3 sec</v>
      </c>
      <c r="G631" s="18" t="str">
        <f>INDEX(Articles!$1:$1048576,MATCH(E631,Articles!D:D,0),8)</f>
        <v>BATTERIE</v>
      </c>
      <c r="H631" s="18" t="str">
        <f>INDEX(Articles!$1:$1048576,MATCH(E631,Articles!D:D,0),9)</f>
        <v>DROITE</v>
      </c>
      <c r="I631" s="8">
        <f>INDEX(Articles!$1:$1048576,MATCH(E631,Articles!D:D,0),10)</f>
        <v>30</v>
      </c>
      <c r="J631" s="18" t="str">
        <f>INDEX(Articles!$1:$1048576,MATCH(E631,Articles!D:D,0),11)</f>
        <v>DETONATION</v>
      </c>
      <c r="K631" s="18" t="str">
        <f>INDEX(Articles!$1:$1048576,MATCH(E631,Articles!D:D,0),12)</f>
        <v>ARGENT</v>
      </c>
      <c r="L631" s="8" t="str">
        <f>INDEX(Articles!$1:$1048576,MATCH(E631,Articles!D:D,0),13)</f>
        <v>CN</v>
      </c>
      <c r="M631" s="8" t="str">
        <f>INDEX(Articles!$1:$1048576,MATCH(E631,Articles!D:D,0),14)</f>
        <v>F4</v>
      </c>
      <c r="N631" s="8" t="str">
        <f>INDEX(Articles!$1:$1048576,MATCH(E631,Articles!D:D,0),15)</f>
        <v>1.3G</v>
      </c>
      <c r="O631" s="8" t="str">
        <f>INDEX(Articles!$1:$1048576,MATCH(E631,Articles!D:D,0),16)</f>
        <v>1008-F4-69254460</v>
      </c>
      <c r="P631" s="8">
        <f>INDEX(Articles!$1:$1048576,MATCH(E631,Articles!D:D,0),17)*1000</f>
        <v>98</v>
      </c>
      <c r="Q631" s="8" t="str">
        <f>INDEX(Articles!$1:$1048576,MATCH(E631,Articles!D:D,0),18)</f>
        <v>3</v>
      </c>
      <c r="R631" s="8">
        <f>INDEX(Articles!$1:$1048576,MATCH(E631,Articles!D:D,0),19)</f>
        <v>50</v>
      </c>
      <c r="S631" s="2" t="str">
        <f>IF(INDEX('Unités CA'!$1:$1048576,MATCH(E631,'Unités CA'!D:D,0),5)=0,"",INDEX('Unités CA'!$1:$1048576,MATCH(E631,'Unités CA'!D:D,0),5))</f>
        <v>0012/CA</v>
      </c>
      <c r="T631" s="2" t="str">
        <f>IF(INDEX('Unités BTE'!$1:$1048576,MATCH(E631,'Unités CA'!D:D,0),5)=0,"",INDEX('Unités BTE'!$1:$1048576,MATCH(E631,'Unités CA'!D:D,0),5))</f>
        <v/>
      </c>
      <c r="U631" s="7">
        <f>IFERROR(INDEX('Prix PRO CA'!$1:$1048576,MATCH(E631,'Prix PRO CA'!D:D,0),10),"")</f>
        <v>94.26</v>
      </c>
      <c r="V631" s="7" t="str">
        <f>IFERROR(INDEX('Prix PRO CA'!$1:$1048576,MATCH(E631,'Prix PRO BTE'!D:D,0),10),"")</f>
        <v/>
      </c>
      <c r="W631" s="7">
        <f>+IFERROR(INDEX('Prix PRO PCS'!$1:$1048576,MATCH(E631,'Prix PRO PCS'!D:D,0),10),"")</f>
        <v>10.210000000000001</v>
      </c>
      <c r="X631" s="148" t="str">
        <f t="shared" ref="X631:X694" si="48">IF(B631="OPPORTUNITE",AA631,IF(AA631&lt;=0,"Non",IF(AA631&gt;10,"Oui","Inf à 10")))</f>
        <v>Oui</v>
      </c>
      <c r="Y631" s="24" t="str">
        <f>IFERROR(INDEX(LigneAchat!$1:$1048576,MATCH(E631,LigneAchat!D:D,0),5),"")</f>
        <v/>
      </c>
      <c r="Z631" s="22">
        <f>INDEX(Articles!$1:$1048576,MATCH(E631,Articles!D:D,0),21)</f>
        <v>1822</v>
      </c>
      <c r="AA631" s="22">
        <f t="shared" si="47"/>
        <v>1493</v>
      </c>
      <c r="AB631" s="22">
        <f>+INDEX(Articles!$1:$1048576,MATCH(E631,Articles!D:D,0),23)</f>
        <v>329</v>
      </c>
    </row>
    <row r="632" spans="2:28" s="7" customFormat="1" ht="15.75">
      <c r="B632" s="8" t="str">
        <f>INDEX(Articles!$1:$1048576,MATCH(E632,Articles!D:D,0),6)</f>
        <v>1</v>
      </c>
      <c r="C632" s="8" t="str">
        <f>INDEX(Articles!$1:$1048576,MATCH(E632,Articles!D:D,0),7)</f>
        <v/>
      </c>
      <c r="D632" s="28" t="str">
        <f>HYPERLINK(INDEX(Articles!$1:$1048576,MATCH(E632,Articles!D:D,0),24),"Lien")</f>
        <v>Lien</v>
      </c>
      <c r="E632" s="3" t="s">
        <v>758</v>
      </c>
      <c r="F632" s="18" t="str">
        <f>INDEX(Articles!$1:$1048576,MATCH(E632,Articles!D:D,0),5)</f>
        <v>BATT. Ø30 16 BTTES TRICOLORES + TC SIFFLET ARGENT</v>
      </c>
      <c r="G632" s="18" t="str">
        <f>INDEX(Articles!$1:$1048576,MATCH(E632,Articles!D:D,0),8)</f>
        <v>BATTERIE</v>
      </c>
      <c r="H632" s="18" t="str">
        <f>INDEX(Articles!$1:$1048576,MATCH(E632,Articles!D:D,0),9)</f>
        <v>DROITE</v>
      </c>
      <c r="I632" s="8">
        <f>INDEX(Articles!$1:$1048576,MATCH(E632,Articles!D:D,0),10)</f>
        <v>30</v>
      </c>
      <c r="J632" s="18" t="str">
        <f>INDEX(Articles!$1:$1048576,MATCH(E632,Articles!D:D,0),11)</f>
        <v>SIFFLETS</v>
      </c>
      <c r="K632" s="18" t="str">
        <f>INDEX(Articles!$1:$1048576,MATCH(E632,Articles!D:D,0),12)</f>
        <v>TRICOLORE</v>
      </c>
      <c r="L632" s="8" t="str">
        <f>INDEX(Articles!$1:$1048576,MATCH(E632,Articles!D:D,0),13)</f>
        <v>CN</v>
      </c>
      <c r="M632" s="8" t="str">
        <f>INDEX(Articles!$1:$1048576,MATCH(E632,Articles!D:D,0),14)</f>
        <v>F4</v>
      </c>
      <c r="N632" s="8" t="str">
        <f>INDEX(Articles!$1:$1048576,MATCH(E632,Articles!D:D,0),15)</f>
        <v>1.4G</v>
      </c>
      <c r="O632" s="8" t="str">
        <f>INDEX(Articles!$1:$1048576,MATCH(E632,Articles!D:D,0),16)</f>
        <v>1008-F4-69254325</v>
      </c>
      <c r="P632" s="8">
        <f>INDEX(Articles!$1:$1048576,MATCH(E632,Articles!D:D,0),17)*1000</f>
        <v>240</v>
      </c>
      <c r="Q632" s="8" t="str">
        <f>INDEX(Articles!$1:$1048576,MATCH(E632,Articles!D:D,0),18)</f>
        <v>30</v>
      </c>
      <c r="R632" s="8">
        <f>INDEX(Articles!$1:$1048576,MATCH(E632,Articles!D:D,0),19)</f>
        <v>30</v>
      </c>
      <c r="S632" s="2" t="str">
        <f>IF(INDEX('Unités CA'!$1:$1048576,MATCH(E632,'Unités CA'!D:D,0),5)=0,"",INDEX('Unités CA'!$1:$1048576,MATCH(E632,'Unités CA'!D:D,0),5))</f>
        <v>0006/CA</v>
      </c>
      <c r="T632" s="2" t="str">
        <f>IF(INDEX('Unités BTE'!$1:$1048576,MATCH(E632,'Unités CA'!D:D,0),5)=0,"",INDEX('Unités BTE'!$1:$1048576,MATCH(E632,'Unités CA'!D:D,0),5))</f>
        <v/>
      </c>
      <c r="U632" s="7">
        <f>IFERROR(INDEX('Prix PRO CA'!$1:$1048576,MATCH(E632,'Prix PRO CA'!D:D,0),10),"")</f>
        <v>112.64</v>
      </c>
      <c r="V632" s="7" t="str">
        <f>IFERROR(INDEX('Prix PRO CA'!$1:$1048576,MATCH(E632,'Prix PRO BTE'!D:D,0),10),"")</f>
        <v/>
      </c>
      <c r="W632" s="7">
        <f>+IFERROR(INDEX('Prix PRO PCS'!$1:$1048576,MATCH(E632,'Prix PRO PCS'!D:D,0),10),"")</f>
        <v>22.54</v>
      </c>
      <c r="X632" s="148" t="str">
        <f t="shared" si="48"/>
        <v>Oui</v>
      </c>
      <c r="Y632" s="24">
        <f>IFERROR(INDEX(LigneAchat!$1:$1048576,MATCH(E632,LigneAchat!D:D,0),5),"")</f>
        <v>44326</v>
      </c>
      <c r="Z632" s="22">
        <f>INDEX(Articles!$1:$1048576,MATCH(E632,Articles!D:D,0),21)</f>
        <v>702</v>
      </c>
      <c r="AA632" s="22">
        <f t="shared" si="47"/>
        <v>492</v>
      </c>
      <c r="AB632" s="22">
        <f>+INDEX(Articles!$1:$1048576,MATCH(E632,Articles!D:D,0),23)</f>
        <v>210</v>
      </c>
    </row>
    <row r="633" spans="2:28" ht="15.75">
      <c r="B633" s="8" t="str">
        <f>INDEX(Articles!$1:$1048576,MATCH(E633,Articles!D:D,0),6)</f>
        <v>1</v>
      </c>
      <c r="C633" s="8" t="str">
        <f>INDEX(Articles!$1:$1048576,MATCH(E633,Articles!D:D,0),7)</f>
        <v>2019</v>
      </c>
      <c r="D633" s="28" t="str">
        <f>HYPERLINK(INDEX(Articles!$1:$1048576,MATCH(E633,Articles!D:D,0),24),"Lien")</f>
        <v>Lien</v>
      </c>
      <c r="E633" s="3" t="s">
        <v>773</v>
      </c>
      <c r="F633" s="18" t="str">
        <f>INDEX(Articles!$1:$1048576,MATCH(E633,Articles!D:D,0),5)</f>
        <v>BATT. Ø30 16 COMÈTES MOSAÏQUE ARGENT</v>
      </c>
      <c r="G633" s="18" t="str">
        <f>INDEX(Articles!$1:$1048576,MATCH(E633,Articles!D:D,0),8)</f>
        <v>BATTERIE</v>
      </c>
      <c r="H633" s="18" t="str">
        <f>INDEX(Articles!$1:$1048576,MATCH(E633,Articles!D:D,0),9)</f>
        <v>DROITE</v>
      </c>
      <c r="I633" s="8">
        <f>INDEX(Articles!$1:$1048576,MATCH(E633,Articles!D:D,0),10)</f>
        <v>30</v>
      </c>
      <c r="J633" s="18" t="str">
        <f>INDEX(Articles!$1:$1048576,MATCH(E633,Articles!D:D,0),11)</f>
        <v>MOSAIQUE</v>
      </c>
      <c r="K633" s="18" t="str">
        <f>INDEX(Articles!$1:$1048576,MATCH(E633,Articles!D:D,0),12)</f>
        <v>ARGENT</v>
      </c>
      <c r="L633" s="8" t="str">
        <f>INDEX(Articles!$1:$1048576,MATCH(E633,Articles!D:D,0),13)</f>
        <v>CN</v>
      </c>
      <c r="M633" s="8" t="str">
        <f>INDEX(Articles!$1:$1048576,MATCH(E633,Articles!D:D,0),14)</f>
        <v>F3</v>
      </c>
      <c r="N633" s="8" t="str">
        <f>INDEX(Articles!$1:$1048576,MATCH(E633,Articles!D:D,0),15)</f>
        <v>1.4G</v>
      </c>
      <c r="O633" s="8" t="str">
        <f>INDEX(Articles!$1:$1048576,MATCH(E633,Articles!D:D,0),16)</f>
        <v>1008-F3-69245918</v>
      </c>
      <c r="P633" s="8">
        <f>INDEX(Articles!$1:$1048576,MATCH(E633,Articles!D:D,0),17)*1000</f>
        <v>432</v>
      </c>
      <c r="Q633" s="8" t="str">
        <f>INDEX(Articles!$1:$1048576,MATCH(E633,Articles!D:D,0),18)</f>
        <v>30</v>
      </c>
      <c r="R633" s="8">
        <f>INDEX(Articles!$1:$1048576,MATCH(E633,Articles!D:D,0),19)</f>
        <v>25</v>
      </c>
      <c r="S633" s="2" t="str">
        <f>IF(INDEX('Unités CA'!$1:$1048576,MATCH(E633,'Unités CA'!D:D,0),5)=0,"",INDEX('Unités CA'!$1:$1048576,MATCH(E633,'Unités CA'!D:D,0),5))</f>
        <v>0008/CA</v>
      </c>
      <c r="T633" s="2" t="str">
        <f>IF(INDEX('Unités BTE'!$1:$1048576,MATCH(E633,'Unités CA'!D:D,0),5)=0,"",INDEX('Unités BTE'!$1:$1048576,MATCH(E633,'Unités CA'!D:D,0),5))</f>
        <v/>
      </c>
      <c r="U633" s="7">
        <f>IFERROR(INDEX('Prix PRO CA'!$1:$1048576,MATCH(E633,'Prix PRO CA'!D:D,0),10),"")</f>
        <v>136.03</v>
      </c>
      <c r="V633" s="7" t="str">
        <f>IFERROR(INDEX('Prix PRO CA'!$1:$1048576,MATCH(E633,'Prix PRO BTE'!D:D,0),10),"")</f>
        <v/>
      </c>
      <c r="W633" s="7">
        <f>+IFERROR(INDEX('Prix PRO PCS'!$1:$1048576,MATCH(E633,'Prix PRO PCS'!D:D,0),10),"")</f>
        <v>21.09</v>
      </c>
      <c r="X633" s="148" t="str">
        <f t="shared" si="48"/>
        <v>Oui</v>
      </c>
      <c r="Y633" s="24" t="str">
        <f>IFERROR(INDEX(LigneAchat!$1:$1048576,MATCH(E633,LigneAchat!D:D,0),5),"")</f>
        <v/>
      </c>
      <c r="Z633" s="22">
        <f>INDEX(Articles!$1:$1048576,MATCH(E633,Articles!D:D,0),21)</f>
        <v>380</v>
      </c>
      <c r="AA633" s="22">
        <f t="shared" si="47"/>
        <v>380</v>
      </c>
      <c r="AB633" s="22">
        <f>+INDEX(Articles!$1:$1048576,MATCH(E633,Articles!D:D,0),23)</f>
        <v>0</v>
      </c>
    </row>
    <row r="634" spans="2:28" ht="15.75">
      <c r="B634" s="8" t="str">
        <f>INDEX(Articles!$1:$1048576,MATCH(E634,Articles!D:D,0),6)</f>
        <v>1</v>
      </c>
      <c r="C634" s="8" t="str">
        <f>INDEX(Articles!$1:$1048576,MATCH(E634,Articles!D:D,0),7)</f>
        <v>2019</v>
      </c>
      <c r="D634" s="28" t="str">
        <f>HYPERLINK(INDEX(Articles!$1:$1048576,MATCH(E634,Articles!D:D,0),24),"Lien")</f>
        <v>Lien</v>
      </c>
      <c r="E634" s="3" t="s">
        <v>762</v>
      </c>
      <c r="F634" s="18" t="str">
        <f>INDEX(Articles!$1:$1048576,MATCH(E634,Articles!D:D,0),5)</f>
        <v>BATT. Ø30 16 COMÈTES MOSAÏQUE BLEU</v>
      </c>
      <c r="G634" s="18" t="str">
        <f>INDEX(Articles!$1:$1048576,MATCH(E634,Articles!D:D,0),8)</f>
        <v>BATTERIE</v>
      </c>
      <c r="H634" s="18" t="str">
        <f>INDEX(Articles!$1:$1048576,MATCH(E634,Articles!D:D,0),9)</f>
        <v>DROITE</v>
      </c>
      <c r="I634" s="8">
        <f>INDEX(Articles!$1:$1048576,MATCH(E634,Articles!D:D,0),10)</f>
        <v>30</v>
      </c>
      <c r="J634" s="18" t="str">
        <f>INDEX(Articles!$1:$1048576,MATCH(E634,Articles!D:D,0),11)</f>
        <v>MOSAIQUE</v>
      </c>
      <c r="K634" s="18" t="str">
        <f>INDEX(Articles!$1:$1048576,MATCH(E634,Articles!D:D,0),12)</f>
        <v>BLEU</v>
      </c>
      <c r="L634" s="8" t="str">
        <f>INDEX(Articles!$1:$1048576,MATCH(E634,Articles!D:D,0),13)</f>
        <v>CN</v>
      </c>
      <c r="M634" s="8" t="str">
        <f>INDEX(Articles!$1:$1048576,MATCH(E634,Articles!D:D,0),14)</f>
        <v>F3</v>
      </c>
      <c r="N634" s="8" t="str">
        <f>INDEX(Articles!$1:$1048576,MATCH(E634,Articles!D:D,0),15)</f>
        <v>1.4G</v>
      </c>
      <c r="O634" s="8" t="str">
        <f>INDEX(Articles!$1:$1048576,MATCH(E634,Articles!D:D,0),16)</f>
        <v>1008-F3-69245918</v>
      </c>
      <c r="P634" s="8">
        <f>INDEX(Articles!$1:$1048576,MATCH(E634,Articles!D:D,0),17)*1000</f>
        <v>432</v>
      </c>
      <c r="Q634" s="8" t="str">
        <f>INDEX(Articles!$1:$1048576,MATCH(E634,Articles!D:D,0),18)</f>
        <v>30</v>
      </c>
      <c r="R634" s="8">
        <f>INDEX(Articles!$1:$1048576,MATCH(E634,Articles!D:D,0),19)</f>
        <v>25</v>
      </c>
      <c r="S634" s="2" t="str">
        <f>IF(INDEX('Unités CA'!$1:$1048576,MATCH(E634,'Unités CA'!D:D,0),5)=0,"",INDEX('Unités CA'!$1:$1048576,MATCH(E634,'Unités CA'!D:D,0),5))</f>
        <v>0008/CA</v>
      </c>
      <c r="T634" s="2" t="str">
        <f>IF(INDEX('Unités BTE'!$1:$1048576,MATCH(E634,'Unités CA'!D:D,0),5)=0,"",INDEX('Unités BTE'!$1:$1048576,MATCH(E634,'Unités CA'!D:D,0),5))</f>
        <v/>
      </c>
      <c r="U634" s="7">
        <f>IFERROR(INDEX('Prix PRO CA'!$1:$1048576,MATCH(E634,'Prix PRO CA'!D:D,0),10),"")</f>
        <v>136.03</v>
      </c>
      <c r="V634" s="7" t="str">
        <f>IFERROR(INDEX('Prix PRO CA'!$1:$1048576,MATCH(E634,'Prix PRO BTE'!D:D,0),10),"")</f>
        <v/>
      </c>
      <c r="W634" s="7">
        <f>+IFERROR(INDEX('Prix PRO PCS'!$1:$1048576,MATCH(E634,'Prix PRO PCS'!D:D,0),10),"")</f>
        <v>21.09</v>
      </c>
      <c r="X634" s="148" t="str">
        <f t="shared" si="48"/>
        <v>Oui</v>
      </c>
      <c r="Y634" s="24" t="str">
        <f>IFERROR(INDEX(LigneAchat!$1:$1048576,MATCH(E634,LigneAchat!D:D,0),5),"")</f>
        <v/>
      </c>
      <c r="Z634" s="22">
        <f>INDEX(Articles!$1:$1048576,MATCH(E634,Articles!D:D,0),21)</f>
        <v>593</v>
      </c>
      <c r="AA634" s="22">
        <f t="shared" si="47"/>
        <v>272</v>
      </c>
      <c r="AB634" s="22">
        <f>+INDEX(Articles!$1:$1048576,MATCH(E634,Articles!D:D,0),23)</f>
        <v>321</v>
      </c>
    </row>
    <row r="635" spans="2:28" ht="15.75">
      <c r="B635" s="8" t="str">
        <f>INDEX(Articles!$1:$1048576,MATCH(E635,Articles!D:D,0),6)</f>
        <v>1</v>
      </c>
      <c r="C635" s="8" t="str">
        <f>INDEX(Articles!$1:$1048576,MATCH(E635,Articles!D:D,0),7)</f>
        <v/>
      </c>
      <c r="D635" s="28" t="str">
        <f>HYPERLINK(INDEX(Articles!$1:$1048576,MATCH(E635,Articles!D:D,0),24),"Lien")</f>
        <v>Lien</v>
      </c>
      <c r="E635" s="3" t="s">
        <v>779</v>
      </c>
      <c r="F635" s="18" t="str">
        <f>INDEX(Articles!$1:$1048576,MATCH(E635,Articles!D:D,0),5)</f>
        <v>BATT. Ø30 16 COMÈTES MOSAÏQUE CLIGNO ROUGE</v>
      </c>
      <c r="G635" s="18" t="str">
        <f>INDEX(Articles!$1:$1048576,MATCH(E635,Articles!D:D,0),8)</f>
        <v>BATTERIE</v>
      </c>
      <c r="H635" s="18" t="str">
        <f>INDEX(Articles!$1:$1048576,MATCH(E635,Articles!D:D,0),9)</f>
        <v>DROITE</v>
      </c>
      <c r="I635" s="8">
        <f>INDEX(Articles!$1:$1048576,MATCH(E635,Articles!D:D,0),10)</f>
        <v>30</v>
      </c>
      <c r="J635" s="18" t="str">
        <f>INDEX(Articles!$1:$1048576,MATCH(E635,Articles!D:D,0),11)</f>
        <v>CLIGNO</v>
      </c>
      <c r="K635" s="18" t="str">
        <f>INDEX(Articles!$1:$1048576,MATCH(E635,Articles!D:D,0),12)</f>
        <v>ROUGE</v>
      </c>
      <c r="L635" s="8" t="str">
        <f>INDEX(Articles!$1:$1048576,MATCH(E635,Articles!D:D,0),13)</f>
        <v>CN</v>
      </c>
      <c r="M635" s="8" t="str">
        <f>INDEX(Articles!$1:$1048576,MATCH(E635,Articles!D:D,0),14)</f>
        <v>F3</v>
      </c>
      <c r="N635" s="8" t="str">
        <f>INDEX(Articles!$1:$1048576,MATCH(E635,Articles!D:D,0),15)</f>
        <v>1.4G</v>
      </c>
      <c r="O635" s="8" t="str">
        <f>INDEX(Articles!$1:$1048576,MATCH(E635,Articles!D:D,0),16)</f>
        <v>1008-F3-69245918</v>
      </c>
      <c r="P635" s="8">
        <f>INDEX(Articles!$1:$1048576,MATCH(E635,Articles!D:D,0),17)*1000</f>
        <v>432</v>
      </c>
      <c r="Q635" s="8" t="str">
        <f>INDEX(Articles!$1:$1048576,MATCH(E635,Articles!D:D,0),18)</f>
        <v>30</v>
      </c>
      <c r="R635" s="8">
        <f>INDEX(Articles!$1:$1048576,MATCH(E635,Articles!D:D,0),19)</f>
        <v>25</v>
      </c>
      <c r="S635" s="2" t="str">
        <f>IF(INDEX('Unités CA'!$1:$1048576,MATCH(E635,'Unités CA'!D:D,0),5)=0,"",INDEX('Unités CA'!$1:$1048576,MATCH(E635,'Unités CA'!D:D,0),5))</f>
        <v>0008/CA</v>
      </c>
      <c r="T635" s="2" t="str">
        <f>IF(INDEX('Unités BTE'!$1:$1048576,MATCH(E635,'Unités CA'!D:D,0),5)=0,"",INDEX('Unités BTE'!$1:$1048576,MATCH(E635,'Unités CA'!D:D,0),5))</f>
        <v/>
      </c>
      <c r="U635" s="7">
        <f>IFERROR(INDEX('Prix PRO CA'!$1:$1048576,MATCH(E635,'Prix PRO CA'!D:D,0),10),"")</f>
        <v>136.03</v>
      </c>
      <c r="V635" s="7" t="str">
        <f>IFERROR(INDEX('Prix PRO CA'!$1:$1048576,MATCH(E635,'Prix PRO BTE'!D:D,0),10),"")</f>
        <v/>
      </c>
      <c r="W635" s="7">
        <f>+IFERROR(INDEX('Prix PRO PCS'!$1:$1048576,MATCH(E635,'Prix PRO PCS'!D:D,0),10),"")</f>
        <v>21.09</v>
      </c>
      <c r="X635" s="148" t="str">
        <f t="shared" si="48"/>
        <v>Oui</v>
      </c>
      <c r="Y635" s="24" t="str">
        <f>IFERROR(INDEX(LigneAchat!$1:$1048576,MATCH(E635,LigneAchat!D:D,0),5),"")</f>
        <v/>
      </c>
      <c r="Z635" s="22">
        <f>INDEX(Articles!$1:$1048576,MATCH(E635,Articles!D:D,0),21)</f>
        <v>710</v>
      </c>
      <c r="AA635" s="22">
        <f t="shared" si="47"/>
        <v>710</v>
      </c>
      <c r="AB635" s="22">
        <f>+INDEX(Articles!$1:$1048576,MATCH(E635,Articles!D:D,0),23)</f>
        <v>0</v>
      </c>
    </row>
    <row r="636" spans="2:28" ht="15.75">
      <c r="B636" s="8" t="str">
        <f>INDEX(Articles!$1:$1048576,MATCH(E636,Articles!D:D,0),6)</f>
        <v>1</v>
      </c>
      <c r="C636" s="8" t="str">
        <f>INDEX(Articles!$1:$1048576,MATCH(E636,Articles!D:D,0),7)</f>
        <v/>
      </c>
      <c r="D636" s="28" t="str">
        <f>HYPERLINK(INDEX(Articles!$1:$1048576,MATCH(E636,Articles!D:D,0),24),"Lien")</f>
        <v>Lien</v>
      </c>
      <c r="E636" s="3" t="s">
        <v>785</v>
      </c>
      <c r="F636" s="18" t="str">
        <f>INDEX(Articles!$1:$1048576,MATCH(E636,Articles!D:D,0),5)</f>
        <v>BATT. Ø30 16 COMÈTES MOSAÏQUE FILET D'OR</v>
      </c>
      <c r="G636" s="18" t="str">
        <f>INDEX(Articles!$1:$1048576,MATCH(E636,Articles!D:D,0),8)</f>
        <v>BATTERIE</v>
      </c>
      <c r="H636" s="18" t="str">
        <f>INDEX(Articles!$1:$1048576,MATCH(E636,Articles!D:D,0),9)</f>
        <v>DROITE</v>
      </c>
      <c r="I636" s="8">
        <f>INDEX(Articles!$1:$1048576,MATCH(E636,Articles!D:D,0),10)</f>
        <v>30</v>
      </c>
      <c r="J636" s="18" t="str">
        <f>INDEX(Articles!$1:$1048576,MATCH(E636,Articles!D:D,0),11)</f>
        <v>MOSAIQUE</v>
      </c>
      <c r="K636" s="18" t="str">
        <f>INDEX(Articles!$1:$1048576,MATCH(E636,Articles!D:D,0),12)</f>
        <v>KAMURO</v>
      </c>
      <c r="L636" s="8" t="str">
        <f>INDEX(Articles!$1:$1048576,MATCH(E636,Articles!D:D,0),13)</f>
        <v>CN</v>
      </c>
      <c r="M636" s="8" t="str">
        <f>INDEX(Articles!$1:$1048576,MATCH(E636,Articles!D:D,0),14)</f>
        <v>F3</v>
      </c>
      <c r="N636" s="8" t="str">
        <f>INDEX(Articles!$1:$1048576,MATCH(E636,Articles!D:D,0),15)</f>
        <v>1.4G</v>
      </c>
      <c r="O636" s="8" t="str">
        <f>INDEX(Articles!$1:$1048576,MATCH(E636,Articles!D:D,0),16)</f>
        <v>1008-F3-69245918</v>
      </c>
      <c r="P636" s="8">
        <f>INDEX(Articles!$1:$1048576,MATCH(E636,Articles!D:D,0),17)*1000</f>
        <v>432</v>
      </c>
      <c r="Q636" s="8" t="str">
        <f>INDEX(Articles!$1:$1048576,MATCH(E636,Articles!D:D,0),18)</f>
        <v>30</v>
      </c>
      <c r="R636" s="8">
        <f>INDEX(Articles!$1:$1048576,MATCH(E636,Articles!D:D,0),19)</f>
        <v>25</v>
      </c>
      <c r="S636" s="2" t="str">
        <f>IF(INDEX('Unités CA'!$1:$1048576,MATCH(E636,'Unités CA'!D:D,0),5)=0,"",INDEX('Unités CA'!$1:$1048576,MATCH(E636,'Unités CA'!D:D,0),5))</f>
        <v>0008/CA</v>
      </c>
      <c r="T636" s="2" t="str">
        <f>IF(INDEX('Unités BTE'!$1:$1048576,MATCH(E636,'Unités CA'!D:D,0),5)=0,"",INDEX('Unités BTE'!$1:$1048576,MATCH(E636,'Unités CA'!D:D,0),5))</f>
        <v/>
      </c>
      <c r="U636" s="7">
        <f>IFERROR(INDEX('Prix PRO CA'!$1:$1048576,MATCH(E636,'Prix PRO CA'!D:D,0),10),"")</f>
        <v>136.03</v>
      </c>
      <c r="V636" s="7" t="str">
        <f>IFERROR(INDEX('Prix PRO CA'!$1:$1048576,MATCH(E636,'Prix PRO BTE'!D:D,0),10),"")</f>
        <v/>
      </c>
      <c r="W636" s="7">
        <f>+IFERROR(INDEX('Prix PRO PCS'!$1:$1048576,MATCH(E636,'Prix PRO PCS'!D:D,0),10),"")</f>
        <v>21.09</v>
      </c>
      <c r="X636" s="148" t="str">
        <f t="shared" si="48"/>
        <v>Oui</v>
      </c>
      <c r="Y636" s="24" t="str">
        <f>IFERROR(INDEX(LigneAchat!$1:$1048576,MATCH(E636,LigneAchat!D:D,0),5),"")</f>
        <v/>
      </c>
      <c r="Z636" s="22">
        <f>INDEX(Articles!$1:$1048576,MATCH(E636,Articles!D:D,0),21)</f>
        <v>642</v>
      </c>
      <c r="AA636" s="22">
        <f t="shared" si="47"/>
        <v>402</v>
      </c>
      <c r="AB636" s="22">
        <f>+INDEX(Articles!$1:$1048576,MATCH(E636,Articles!D:D,0),23)</f>
        <v>240</v>
      </c>
    </row>
    <row r="637" spans="2:28" ht="15.75">
      <c r="B637" s="8" t="str">
        <f>INDEX(Articles!$1:$1048576,MATCH(E637,Articles!D:D,0),6)</f>
        <v>1</v>
      </c>
      <c r="C637" s="8" t="str">
        <f>INDEX(Articles!$1:$1048576,MATCH(E637,Articles!D:D,0),7)</f>
        <v/>
      </c>
      <c r="D637" s="28" t="str">
        <f>HYPERLINK(INDEX(Articles!$1:$1048576,MATCH(E637,Articles!D:D,0),24),"Lien")</f>
        <v>Lien</v>
      </c>
      <c r="E637" s="3" t="s">
        <v>782</v>
      </c>
      <c r="F637" s="18" t="str">
        <f>INDEX(Articles!$1:$1048576,MATCH(E637,Articles!D:D,0),5)</f>
        <v>BATT. Ø30 16 COMÈTES MOSAÏQUE FRISSON BLANC</v>
      </c>
      <c r="G637" s="18" t="str">
        <f>INDEX(Articles!$1:$1048576,MATCH(E637,Articles!D:D,0),8)</f>
        <v>BATTERIE</v>
      </c>
      <c r="H637" s="18" t="str">
        <f>INDEX(Articles!$1:$1048576,MATCH(E637,Articles!D:D,0),9)</f>
        <v>DROITE</v>
      </c>
      <c r="I637" s="8">
        <f>INDEX(Articles!$1:$1048576,MATCH(E637,Articles!D:D,0),10)</f>
        <v>30</v>
      </c>
      <c r="J637" s="18" t="str">
        <f>INDEX(Articles!$1:$1048576,MATCH(E637,Articles!D:D,0),11)</f>
        <v>CREPITANT</v>
      </c>
      <c r="K637" s="18" t="str">
        <f>INDEX(Articles!$1:$1048576,MATCH(E637,Articles!D:D,0),12)</f>
        <v>ARGENT</v>
      </c>
      <c r="L637" s="8" t="str">
        <f>INDEX(Articles!$1:$1048576,MATCH(E637,Articles!D:D,0),13)</f>
        <v>CN</v>
      </c>
      <c r="M637" s="8" t="str">
        <f>INDEX(Articles!$1:$1048576,MATCH(E637,Articles!D:D,0),14)</f>
        <v>F3</v>
      </c>
      <c r="N637" s="8" t="str">
        <f>INDEX(Articles!$1:$1048576,MATCH(E637,Articles!D:D,0),15)</f>
        <v>1.4G</v>
      </c>
      <c r="O637" s="8" t="str">
        <f>INDEX(Articles!$1:$1048576,MATCH(E637,Articles!D:D,0),16)</f>
        <v>1008-F3-69245918</v>
      </c>
      <c r="P637" s="8">
        <f>INDEX(Articles!$1:$1048576,MATCH(E637,Articles!D:D,0),17)*1000</f>
        <v>432</v>
      </c>
      <c r="Q637" s="8" t="str">
        <f>INDEX(Articles!$1:$1048576,MATCH(E637,Articles!D:D,0),18)</f>
        <v>30</v>
      </c>
      <c r="R637" s="8">
        <f>INDEX(Articles!$1:$1048576,MATCH(E637,Articles!D:D,0),19)</f>
        <v>25</v>
      </c>
      <c r="S637" s="2" t="str">
        <f>IF(INDEX('Unités CA'!$1:$1048576,MATCH(E637,'Unités CA'!D:D,0),5)=0,"",INDEX('Unités CA'!$1:$1048576,MATCH(E637,'Unités CA'!D:D,0),5))</f>
        <v>0008/CA</v>
      </c>
      <c r="T637" s="2" t="str">
        <f>IF(INDEX('Unités BTE'!$1:$1048576,MATCH(E637,'Unités CA'!D:D,0),5)=0,"",INDEX('Unités BTE'!$1:$1048576,MATCH(E637,'Unités CA'!D:D,0),5))</f>
        <v/>
      </c>
      <c r="U637" s="7">
        <f>IFERROR(INDEX('Prix PRO CA'!$1:$1048576,MATCH(E637,'Prix PRO CA'!D:D,0),10),"")</f>
        <v>136.03</v>
      </c>
      <c r="V637" s="7" t="str">
        <f>IFERROR(INDEX('Prix PRO CA'!$1:$1048576,MATCH(E637,'Prix PRO BTE'!D:D,0),10),"")</f>
        <v/>
      </c>
      <c r="W637" s="7">
        <f>+IFERROR(INDEX('Prix PRO PCS'!$1:$1048576,MATCH(E637,'Prix PRO PCS'!D:D,0),10),"")</f>
        <v>21.09</v>
      </c>
      <c r="X637" s="148" t="str">
        <f t="shared" si="48"/>
        <v>Oui</v>
      </c>
      <c r="Y637" s="24" t="str">
        <f>IFERROR(INDEX(LigneAchat!$1:$1048576,MATCH(E637,LigneAchat!D:D,0),5),"")</f>
        <v/>
      </c>
      <c r="Z637" s="22">
        <f>INDEX(Articles!$1:$1048576,MATCH(E637,Articles!D:D,0),21)</f>
        <v>436</v>
      </c>
      <c r="AA637" s="22">
        <f t="shared" si="47"/>
        <v>436</v>
      </c>
      <c r="AB637" s="22">
        <f>+INDEX(Articles!$1:$1048576,MATCH(E637,Articles!D:D,0),23)</f>
        <v>0</v>
      </c>
    </row>
    <row r="638" spans="2:28" ht="15.75">
      <c r="B638" s="8" t="str">
        <f>INDEX(Articles!$1:$1048576,MATCH(E638,Articles!D:D,0),6)</f>
        <v>1</v>
      </c>
      <c r="C638" s="8" t="str">
        <f>INDEX(Articles!$1:$1048576,MATCH(E638,Articles!D:D,0),7)</f>
        <v/>
      </c>
      <c r="D638" s="28" t="str">
        <f>HYPERLINK(INDEX(Articles!$1:$1048576,MATCH(E638,Articles!D:D,0),24),"Lien")</f>
        <v>Lien</v>
      </c>
      <c r="E638" s="3" t="s">
        <v>770</v>
      </c>
      <c r="F638" s="18" t="str">
        <f>INDEX(Articles!$1:$1048576,MATCH(E638,Articles!D:D,0),5)</f>
        <v>BATT. Ø30 16 COMÈTES MOSAÏQUE MULTIPASTEL</v>
      </c>
      <c r="G638" s="18" t="str">
        <f>INDEX(Articles!$1:$1048576,MATCH(E638,Articles!D:D,0),8)</f>
        <v>BATTERIE</v>
      </c>
      <c r="H638" s="18" t="str">
        <f>INDEX(Articles!$1:$1048576,MATCH(E638,Articles!D:D,0),9)</f>
        <v>DROITE</v>
      </c>
      <c r="I638" s="8">
        <f>INDEX(Articles!$1:$1048576,MATCH(E638,Articles!D:D,0),10)</f>
        <v>30</v>
      </c>
      <c r="J638" s="18" t="str">
        <f>INDEX(Articles!$1:$1048576,MATCH(E638,Articles!D:D,0),11)</f>
        <v>MOSAIQUE</v>
      </c>
      <c r="K638" s="18" t="str">
        <f>INDEX(Articles!$1:$1048576,MATCH(E638,Articles!D:D,0),12)</f>
        <v>MULTIPASTEL</v>
      </c>
      <c r="L638" s="8" t="str">
        <f>INDEX(Articles!$1:$1048576,MATCH(E638,Articles!D:D,0),13)</f>
        <v>CN</v>
      </c>
      <c r="M638" s="8" t="str">
        <f>INDEX(Articles!$1:$1048576,MATCH(E638,Articles!D:D,0),14)</f>
        <v>F3</v>
      </c>
      <c r="N638" s="8" t="str">
        <f>INDEX(Articles!$1:$1048576,MATCH(E638,Articles!D:D,0),15)</f>
        <v>1.4G</v>
      </c>
      <c r="O638" s="8" t="str">
        <f>INDEX(Articles!$1:$1048576,MATCH(E638,Articles!D:D,0),16)</f>
        <v>1008-F3-69245918</v>
      </c>
      <c r="P638" s="8">
        <f>INDEX(Articles!$1:$1048576,MATCH(E638,Articles!D:D,0),17)*1000</f>
        <v>432</v>
      </c>
      <c r="Q638" s="8" t="str">
        <f>INDEX(Articles!$1:$1048576,MATCH(E638,Articles!D:D,0),18)</f>
        <v>30</v>
      </c>
      <c r="R638" s="8">
        <f>INDEX(Articles!$1:$1048576,MATCH(E638,Articles!D:D,0),19)</f>
        <v>25</v>
      </c>
      <c r="S638" s="2" t="str">
        <f>IF(INDEX('Unités CA'!$1:$1048576,MATCH(E638,'Unités CA'!D:D,0),5)=0,"",INDEX('Unités CA'!$1:$1048576,MATCH(E638,'Unités CA'!D:D,0),5))</f>
        <v>0008/CA</v>
      </c>
      <c r="T638" s="2" t="str">
        <f>IF(INDEX('Unités BTE'!$1:$1048576,MATCH(E638,'Unités CA'!D:D,0),5)=0,"",INDEX('Unités BTE'!$1:$1048576,MATCH(E638,'Unités CA'!D:D,0),5))</f>
        <v/>
      </c>
      <c r="U638" s="7">
        <f>IFERROR(INDEX('Prix PRO CA'!$1:$1048576,MATCH(E638,'Prix PRO CA'!D:D,0),10),"")</f>
        <v>136.03</v>
      </c>
      <c r="V638" s="7" t="str">
        <f>IFERROR(INDEX('Prix PRO CA'!$1:$1048576,MATCH(E638,'Prix PRO BTE'!D:D,0),10),"")</f>
        <v/>
      </c>
      <c r="W638" s="7">
        <f>+IFERROR(INDEX('Prix PRO PCS'!$1:$1048576,MATCH(E638,'Prix PRO PCS'!D:D,0),10),"")</f>
        <v>21.09</v>
      </c>
      <c r="X638" s="148" t="str">
        <f t="shared" si="48"/>
        <v>Oui</v>
      </c>
      <c r="Y638" s="24" t="str">
        <f>IFERROR(INDEX(LigneAchat!$1:$1048576,MATCH(E638,LigneAchat!D:D,0),5),"")</f>
        <v/>
      </c>
      <c r="Z638" s="22">
        <f>INDEX(Articles!$1:$1048576,MATCH(E638,Articles!D:D,0),21)</f>
        <v>369</v>
      </c>
      <c r="AA638" s="22">
        <f t="shared" si="47"/>
        <v>129</v>
      </c>
      <c r="AB638" s="22">
        <f>+INDEX(Articles!$1:$1048576,MATCH(E638,Articles!D:D,0),23)</f>
        <v>240</v>
      </c>
    </row>
    <row r="639" spans="2:28" ht="15.75">
      <c r="B639" s="8" t="str">
        <f>INDEX(Articles!$1:$1048576,MATCH(E639,Articles!D:D,0),6)</f>
        <v>1</v>
      </c>
      <c r="C639" s="8" t="str">
        <f>INDEX(Articles!$1:$1048576,MATCH(E639,Articles!D:D,0),7)</f>
        <v/>
      </c>
      <c r="D639" s="28" t="str">
        <f>HYPERLINK(INDEX(Articles!$1:$1048576,MATCH(E639,Articles!D:D,0),24),"Lien")</f>
        <v>Lien</v>
      </c>
      <c r="E639" s="3" t="s">
        <v>788</v>
      </c>
      <c r="F639" s="18" t="str">
        <f>INDEX(Articles!$1:$1048576,MATCH(E639,Articles!D:D,0),5)</f>
        <v>BATT. Ø30 16 COMÈTES MOSAÏQUE ROSE</v>
      </c>
      <c r="G639" s="18" t="str">
        <f>INDEX(Articles!$1:$1048576,MATCH(E639,Articles!D:D,0),8)</f>
        <v>BATTERIE</v>
      </c>
      <c r="H639" s="18" t="str">
        <f>INDEX(Articles!$1:$1048576,MATCH(E639,Articles!D:D,0),9)</f>
        <v>DROITE</v>
      </c>
      <c r="I639" s="8">
        <f>INDEX(Articles!$1:$1048576,MATCH(E639,Articles!D:D,0),10)</f>
        <v>30</v>
      </c>
      <c r="J639" s="18" t="str">
        <f>INDEX(Articles!$1:$1048576,MATCH(E639,Articles!D:D,0),11)</f>
        <v>MOSAIQUE</v>
      </c>
      <c r="K639" s="18" t="str">
        <f>INDEX(Articles!$1:$1048576,MATCH(E639,Articles!D:D,0),12)</f>
        <v>ROSE</v>
      </c>
      <c r="L639" s="8" t="str">
        <f>INDEX(Articles!$1:$1048576,MATCH(E639,Articles!D:D,0),13)</f>
        <v>CN</v>
      </c>
      <c r="M639" s="8" t="str">
        <f>INDEX(Articles!$1:$1048576,MATCH(E639,Articles!D:D,0),14)</f>
        <v>F3</v>
      </c>
      <c r="N639" s="8" t="str">
        <f>INDEX(Articles!$1:$1048576,MATCH(E639,Articles!D:D,0),15)</f>
        <v>1.4G</v>
      </c>
      <c r="O639" s="8" t="str">
        <f>INDEX(Articles!$1:$1048576,MATCH(E639,Articles!D:D,0),16)</f>
        <v>1008-F3-69245918</v>
      </c>
      <c r="P639" s="8">
        <f>INDEX(Articles!$1:$1048576,MATCH(E639,Articles!D:D,0),17)*1000</f>
        <v>432</v>
      </c>
      <c r="Q639" s="8" t="str">
        <f>INDEX(Articles!$1:$1048576,MATCH(E639,Articles!D:D,0),18)</f>
        <v>30</v>
      </c>
      <c r="R639" s="8">
        <f>INDEX(Articles!$1:$1048576,MATCH(E639,Articles!D:D,0),19)</f>
        <v>25</v>
      </c>
      <c r="S639" s="2" t="str">
        <f>IF(INDEX('Unités CA'!$1:$1048576,MATCH(E639,'Unités CA'!D:D,0),5)=0,"",INDEX('Unités CA'!$1:$1048576,MATCH(E639,'Unités CA'!D:D,0),5))</f>
        <v>0008/CA</v>
      </c>
      <c r="T639" s="2" t="str">
        <f>IF(INDEX('Unités BTE'!$1:$1048576,MATCH(E639,'Unités CA'!D:D,0),5)=0,"",INDEX('Unités BTE'!$1:$1048576,MATCH(E639,'Unités CA'!D:D,0),5))</f>
        <v/>
      </c>
      <c r="U639" s="7">
        <f>IFERROR(INDEX('Prix PRO CA'!$1:$1048576,MATCH(E639,'Prix PRO CA'!D:D,0),10),"")</f>
        <v>136.03</v>
      </c>
      <c r="V639" s="7" t="str">
        <f>IFERROR(INDEX('Prix PRO CA'!$1:$1048576,MATCH(E639,'Prix PRO BTE'!D:D,0),10),"")</f>
        <v/>
      </c>
      <c r="W639" s="7">
        <f>+IFERROR(INDEX('Prix PRO PCS'!$1:$1048576,MATCH(E639,'Prix PRO PCS'!D:D,0),10),"")</f>
        <v>21.09</v>
      </c>
      <c r="X639" s="148" t="str">
        <f t="shared" si="48"/>
        <v>Oui</v>
      </c>
      <c r="Y639" s="24" t="str">
        <f>IFERROR(INDEX(LigneAchat!$1:$1048576,MATCH(E639,LigneAchat!D:D,0),5),"")</f>
        <v/>
      </c>
      <c r="Z639" s="22">
        <f>INDEX(Articles!$1:$1048576,MATCH(E639,Articles!D:D,0),21)</f>
        <v>573</v>
      </c>
      <c r="AA639" s="22">
        <f t="shared" si="47"/>
        <v>573</v>
      </c>
      <c r="AB639" s="22">
        <f>+INDEX(Articles!$1:$1048576,MATCH(E639,Articles!D:D,0),23)</f>
        <v>0</v>
      </c>
    </row>
    <row r="640" spans="2:28" ht="15.75">
      <c r="B640" s="8" t="str">
        <f>INDEX(Articles!$1:$1048576,MATCH(E640,Articles!D:D,0),6)</f>
        <v>1</v>
      </c>
      <c r="C640" s="8" t="str">
        <f>INDEX(Articles!$1:$1048576,MATCH(E640,Articles!D:D,0),7)</f>
        <v>2019</v>
      </c>
      <c r="D640" s="28" t="str">
        <f>HYPERLINK(INDEX(Articles!$1:$1048576,MATCH(E640,Articles!D:D,0),24),"Lien")</f>
        <v>Lien</v>
      </c>
      <c r="E640" s="3" t="s">
        <v>767</v>
      </c>
      <c r="F640" s="18" t="str">
        <f>INDEX(Articles!$1:$1048576,MATCH(E640,Articles!D:D,0),5)</f>
        <v>BATT. Ø30 16 COMÈTES MOSAÏQUE ROUGE</v>
      </c>
      <c r="G640" s="18" t="str">
        <f>INDEX(Articles!$1:$1048576,MATCH(E640,Articles!D:D,0),8)</f>
        <v>BATTERIE</v>
      </c>
      <c r="H640" s="18" t="str">
        <f>INDEX(Articles!$1:$1048576,MATCH(E640,Articles!D:D,0),9)</f>
        <v>DROITE</v>
      </c>
      <c r="I640" s="8">
        <f>INDEX(Articles!$1:$1048576,MATCH(E640,Articles!D:D,0),10)</f>
        <v>30</v>
      </c>
      <c r="J640" s="18" t="str">
        <f>INDEX(Articles!$1:$1048576,MATCH(E640,Articles!D:D,0),11)</f>
        <v>MOSAIQUE</v>
      </c>
      <c r="K640" s="18" t="str">
        <f>INDEX(Articles!$1:$1048576,MATCH(E640,Articles!D:D,0),12)</f>
        <v>ROUGE</v>
      </c>
      <c r="L640" s="8" t="str">
        <f>INDEX(Articles!$1:$1048576,MATCH(E640,Articles!D:D,0),13)</f>
        <v>CN</v>
      </c>
      <c r="M640" s="8" t="str">
        <f>INDEX(Articles!$1:$1048576,MATCH(E640,Articles!D:D,0),14)</f>
        <v>F3</v>
      </c>
      <c r="N640" s="8" t="str">
        <f>INDEX(Articles!$1:$1048576,MATCH(E640,Articles!D:D,0),15)</f>
        <v>1.4G</v>
      </c>
      <c r="O640" s="8" t="str">
        <f>INDEX(Articles!$1:$1048576,MATCH(E640,Articles!D:D,0),16)</f>
        <v>1008-F3-69245918</v>
      </c>
      <c r="P640" s="8">
        <f>INDEX(Articles!$1:$1048576,MATCH(E640,Articles!D:D,0),17)*1000</f>
        <v>432</v>
      </c>
      <c r="Q640" s="8" t="str">
        <f>INDEX(Articles!$1:$1048576,MATCH(E640,Articles!D:D,0),18)</f>
        <v>30</v>
      </c>
      <c r="R640" s="8">
        <f>INDEX(Articles!$1:$1048576,MATCH(E640,Articles!D:D,0),19)</f>
        <v>25</v>
      </c>
      <c r="S640" s="2" t="str">
        <f>IF(INDEX('Unités CA'!$1:$1048576,MATCH(E640,'Unités CA'!D:D,0),5)=0,"",INDEX('Unités CA'!$1:$1048576,MATCH(E640,'Unités CA'!D:D,0),5))</f>
        <v>0008/CA</v>
      </c>
      <c r="T640" s="2" t="str">
        <f>IF(INDEX('Unités BTE'!$1:$1048576,MATCH(E640,'Unités CA'!D:D,0),5)=0,"",INDEX('Unités BTE'!$1:$1048576,MATCH(E640,'Unités CA'!D:D,0),5))</f>
        <v/>
      </c>
      <c r="U640" s="7">
        <f>IFERROR(INDEX('Prix PRO CA'!$1:$1048576,MATCH(E640,'Prix PRO CA'!D:D,0),10),"")</f>
        <v>136.03</v>
      </c>
      <c r="V640" s="7" t="str">
        <f>IFERROR(INDEX('Prix PRO CA'!$1:$1048576,MATCH(E640,'Prix PRO BTE'!D:D,0),10),"")</f>
        <v/>
      </c>
      <c r="W640" s="7">
        <f>+IFERROR(INDEX('Prix PRO PCS'!$1:$1048576,MATCH(E640,'Prix PRO PCS'!D:D,0),10),"")</f>
        <v>21.09</v>
      </c>
      <c r="X640" s="148" t="str">
        <f t="shared" si="48"/>
        <v>Oui</v>
      </c>
      <c r="Y640" s="24" t="str">
        <f>IFERROR(INDEX(LigneAchat!$1:$1048576,MATCH(E640,LigneAchat!D:D,0),5),"")</f>
        <v/>
      </c>
      <c r="Z640" s="22">
        <f>INDEX(Articles!$1:$1048576,MATCH(E640,Articles!D:D,0),21)</f>
        <v>599</v>
      </c>
      <c r="AA640" s="22">
        <f t="shared" si="47"/>
        <v>548</v>
      </c>
      <c r="AB640" s="22">
        <f>+INDEX(Articles!$1:$1048576,MATCH(E640,Articles!D:D,0),23)</f>
        <v>51</v>
      </c>
    </row>
    <row r="641" spans="2:28" ht="15.75">
      <c r="B641" s="8" t="str">
        <f>INDEX(Articles!$1:$1048576,MATCH(E641,Articles!D:D,0),6)</f>
        <v>1</v>
      </c>
      <c r="C641" s="8" t="str">
        <f>INDEX(Articles!$1:$1048576,MATCH(E641,Articles!D:D,0),7)</f>
        <v>2019</v>
      </c>
      <c r="D641" s="28" t="str">
        <f>HYPERLINK(INDEX(Articles!$1:$1048576,MATCH(E641,Articles!D:D,0),24),"Lien")</f>
        <v>Lien</v>
      </c>
      <c r="E641" s="3" t="s">
        <v>776</v>
      </c>
      <c r="F641" s="18" t="str">
        <f>INDEX(Articles!$1:$1048576,MATCH(E641,Articles!D:D,0),5)</f>
        <v>BATT. Ø30 16 COMÈTES MOSAÏQUE VIOLET À CLI BLANC</v>
      </c>
      <c r="G641" s="18" t="str">
        <f>INDEX(Articles!$1:$1048576,MATCH(E641,Articles!D:D,0),8)</f>
        <v>BATTERIE</v>
      </c>
      <c r="H641" s="18" t="str">
        <f>INDEX(Articles!$1:$1048576,MATCH(E641,Articles!D:D,0),9)</f>
        <v>DROITE</v>
      </c>
      <c r="I641" s="8">
        <f>INDEX(Articles!$1:$1048576,MATCH(E641,Articles!D:D,0),10)</f>
        <v>30</v>
      </c>
      <c r="J641" s="18" t="str">
        <f>INDEX(Articles!$1:$1048576,MATCH(E641,Articles!D:D,0),11)</f>
        <v>CLIGNO</v>
      </c>
      <c r="K641" s="18" t="str">
        <f>INDEX(Articles!$1:$1048576,MATCH(E641,Articles!D:D,0),12)</f>
        <v>VIOLET</v>
      </c>
      <c r="L641" s="8" t="str">
        <f>INDEX(Articles!$1:$1048576,MATCH(E641,Articles!D:D,0),13)</f>
        <v>CN</v>
      </c>
      <c r="M641" s="8" t="str">
        <f>INDEX(Articles!$1:$1048576,MATCH(E641,Articles!D:D,0),14)</f>
        <v>F3</v>
      </c>
      <c r="N641" s="8" t="str">
        <f>INDEX(Articles!$1:$1048576,MATCH(E641,Articles!D:D,0),15)</f>
        <v>1.4G</v>
      </c>
      <c r="O641" s="8" t="str">
        <f>INDEX(Articles!$1:$1048576,MATCH(E641,Articles!D:D,0),16)</f>
        <v>1008-F3-69245918</v>
      </c>
      <c r="P641" s="8">
        <f>INDEX(Articles!$1:$1048576,MATCH(E641,Articles!D:D,0),17)*1000</f>
        <v>432</v>
      </c>
      <c r="Q641" s="8" t="str">
        <f>INDEX(Articles!$1:$1048576,MATCH(E641,Articles!D:D,0),18)</f>
        <v>30</v>
      </c>
      <c r="R641" s="8">
        <f>INDEX(Articles!$1:$1048576,MATCH(E641,Articles!D:D,0),19)</f>
        <v>25</v>
      </c>
      <c r="S641" s="2" t="str">
        <f>IF(INDEX('Unités CA'!$1:$1048576,MATCH(E641,'Unités CA'!D:D,0),5)=0,"",INDEX('Unités CA'!$1:$1048576,MATCH(E641,'Unités CA'!D:D,0),5))</f>
        <v>0008/CA</v>
      </c>
      <c r="T641" s="2" t="str">
        <f>IF(INDEX('Unités BTE'!$1:$1048576,MATCH(E641,'Unités CA'!D:D,0),5)=0,"",INDEX('Unités BTE'!$1:$1048576,MATCH(E641,'Unités CA'!D:D,0),5))</f>
        <v/>
      </c>
      <c r="U641" s="7">
        <f>IFERROR(INDEX('Prix PRO CA'!$1:$1048576,MATCH(E641,'Prix PRO CA'!D:D,0),10),"")</f>
        <v>136.03</v>
      </c>
      <c r="V641" s="7" t="str">
        <f>IFERROR(INDEX('Prix PRO CA'!$1:$1048576,MATCH(E641,'Prix PRO BTE'!D:D,0),10),"")</f>
        <v/>
      </c>
      <c r="W641" s="7">
        <f>+IFERROR(INDEX('Prix PRO PCS'!$1:$1048576,MATCH(E641,'Prix PRO PCS'!D:D,0),10),"")</f>
        <v>21.09</v>
      </c>
      <c r="X641" s="148" t="str">
        <f t="shared" si="48"/>
        <v>Oui</v>
      </c>
      <c r="Y641" s="24" t="str">
        <f>IFERROR(INDEX(LigneAchat!$1:$1048576,MATCH(E641,LigneAchat!D:D,0),5),"")</f>
        <v/>
      </c>
      <c r="Z641" s="22">
        <f>INDEX(Articles!$1:$1048576,MATCH(E641,Articles!D:D,0),21)</f>
        <v>276</v>
      </c>
      <c r="AA641" s="22">
        <f t="shared" si="47"/>
        <v>276</v>
      </c>
      <c r="AB641" s="22">
        <f>+INDEX(Articles!$1:$1048576,MATCH(E641,Articles!D:D,0),23)</f>
        <v>0</v>
      </c>
    </row>
    <row r="642" spans="2:28" ht="15.75">
      <c r="B642" s="8" t="str">
        <f>INDEX(Articles!$1:$1048576,MATCH(E642,Articles!D:D,0),6)</f>
        <v>1</v>
      </c>
      <c r="C642" s="8" t="str">
        <f>INDEX(Articles!$1:$1048576,MATCH(E642,Articles!D:D,0),7)</f>
        <v/>
      </c>
      <c r="D642" s="28" t="str">
        <f>HYPERLINK(INDEX(Articles!$1:$1048576,MATCH(E642,Articles!D:D,0),24),"Lien")</f>
        <v>Lien</v>
      </c>
      <c r="E642" s="3" t="s">
        <v>824</v>
      </c>
      <c r="F642" s="18" t="str">
        <f>INDEX(Articles!$1:$1048576,MATCH(E642,Articles!D:D,0),5)</f>
        <v>BATT. Ø30 19 BTTES FILET OR + TC / BLEUE + TC BLEU</v>
      </c>
      <c r="G642" s="18" t="str">
        <f>INDEX(Articles!$1:$1048576,MATCH(E642,Articles!D:D,0),8)</f>
        <v>BATTERIE</v>
      </c>
      <c r="H642" s="18" t="str">
        <f>INDEX(Articles!$1:$1048576,MATCH(E642,Articles!D:D,0),9)</f>
        <v>DROITE</v>
      </c>
      <c r="I642" s="8">
        <f>INDEX(Articles!$1:$1048576,MATCH(E642,Articles!D:D,0),10)</f>
        <v>30</v>
      </c>
      <c r="J642" s="18" t="str">
        <f>INDEX(Articles!$1:$1048576,MATCH(E642,Articles!D:D,0),11)</f>
        <v>PLEUREUR</v>
      </c>
      <c r="K642" s="18" t="str">
        <f>INDEX(Articles!$1:$1048576,MATCH(E642,Articles!D:D,0),12)</f>
        <v>KAMURO</v>
      </c>
      <c r="L642" s="8" t="str">
        <f>INDEX(Articles!$1:$1048576,MATCH(E642,Articles!D:D,0),13)</f>
        <v>CN</v>
      </c>
      <c r="M642" s="8" t="str">
        <f>INDEX(Articles!$1:$1048576,MATCH(E642,Articles!D:D,0),14)</f>
        <v>F3</v>
      </c>
      <c r="N642" s="8" t="str">
        <f>INDEX(Articles!$1:$1048576,MATCH(E642,Articles!D:D,0),15)</f>
        <v>1.4G</v>
      </c>
      <c r="O642" s="8" t="str">
        <f>INDEX(Articles!$1:$1048576,MATCH(E642,Articles!D:D,0),16)</f>
        <v>1008-F3-69245094</v>
      </c>
      <c r="P642" s="8">
        <f>INDEX(Articles!$1:$1048576,MATCH(E642,Articles!D:D,0),17)*1000</f>
        <v>427.5</v>
      </c>
      <c r="Q642" s="8" t="str">
        <f>INDEX(Articles!$1:$1048576,MATCH(E642,Articles!D:D,0),18)</f>
        <v>30</v>
      </c>
      <c r="R642" s="8">
        <f>INDEX(Articles!$1:$1048576,MATCH(E642,Articles!D:D,0),19)</f>
        <v>25</v>
      </c>
      <c r="S642" s="2" t="str">
        <f>IF(INDEX('Unités CA'!$1:$1048576,MATCH(E642,'Unités CA'!D:D,0),5)=0,"",INDEX('Unités CA'!$1:$1048576,MATCH(E642,'Unités CA'!D:D,0),5))</f>
        <v>0006/CA</v>
      </c>
      <c r="T642" s="2" t="str">
        <f>IF(INDEX('Unités BTE'!$1:$1048576,MATCH(E642,'Unités CA'!D:D,0),5)=0,"",INDEX('Unités BTE'!$1:$1048576,MATCH(E642,'Unités CA'!D:D,0),5))</f>
        <v/>
      </c>
      <c r="U642" s="7">
        <f>IFERROR(INDEX('Prix PRO CA'!$1:$1048576,MATCH(E642,'Prix PRO CA'!D:D,0),10),"")</f>
        <v>124.28</v>
      </c>
      <c r="V642" s="7" t="str">
        <f>IFERROR(INDEX('Prix PRO CA'!$1:$1048576,MATCH(E642,'Prix PRO BTE'!D:D,0),10),"")</f>
        <v/>
      </c>
      <c r="W642" s="7">
        <f>+IFERROR(INDEX('Prix PRO PCS'!$1:$1048576,MATCH(E642,'Prix PRO PCS'!D:D,0),10),"")</f>
        <v>24.31</v>
      </c>
      <c r="X642" s="148" t="str">
        <f t="shared" si="48"/>
        <v>Inf à 10</v>
      </c>
      <c r="Y642" s="24" t="str">
        <f>IFERROR(INDEX(LigneAchat!$1:$1048576,MATCH(E642,LigneAchat!D:D,0),5),"")</f>
        <v/>
      </c>
      <c r="Z642" s="22">
        <f>INDEX(Articles!$1:$1048576,MATCH(E642,Articles!D:D,0),21)</f>
        <v>105</v>
      </c>
      <c r="AA642" s="22">
        <f t="shared" si="47"/>
        <v>5</v>
      </c>
      <c r="AB642" s="22">
        <f>+INDEX(Articles!$1:$1048576,MATCH(E642,Articles!D:D,0),23)</f>
        <v>100</v>
      </c>
    </row>
    <row r="643" spans="2:28" ht="15.75">
      <c r="B643" s="8" t="str">
        <f>INDEX(Articles!$1:$1048576,MATCH(E643,Articles!D:D,0),6)</f>
        <v>1</v>
      </c>
      <c r="C643" s="8" t="str">
        <f>INDEX(Articles!$1:$1048576,MATCH(E643,Articles!D:D,0),7)</f>
        <v/>
      </c>
      <c r="D643" s="28" t="str">
        <f>HYPERLINK(INDEX(Articles!$1:$1048576,MATCH(E643,Articles!D:D,0),24),"Lien")</f>
        <v>Lien</v>
      </c>
      <c r="E643" s="3" t="s">
        <v>822</v>
      </c>
      <c r="F643" s="18" t="str">
        <f>INDEX(Articles!$1:$1048576,MATCH(E643,Articles!D:D,0),5)</f>
        <v>BATT. Ø30 19 BTTES PAILL. OR &amp; ROSE + TC SCINT. OR</v>
      </c>
      <c r="G643" s="18" t="str">
        <f>INDEX(Articles!$1:$1048576,MATCH(E643,Articles!D:D,0),8)</f>
        <v>BATTERIE</v>
      </c>
      <c r="H643" s="18" t="str">
        <f>INDEX(Articles!$1:$1048576,MATCH(E643,Articles!D:D,0),9)</f>
        <v>DROITE</v>
      </c>
      <c r="I643" s="8">
        <f>INDEX(Articles!$1:$1048576,MATCH(E643,Articles!D:D,0),10)</f>
        <v>30</v>
      </c>
      <c r="J643" s="18" t="str">
        <f>INDEX(Articles!$1:$1048576,MATCH(E643,Articles!D:D,0),11)</f>
        <v>CLIGNO</v>
      </c>
      <c r="K643" s="18" t="str">
        <f>INDEX(Articles!$1:$1048576,MATCH(E643,Articles!D:D,0),12)</f>
        <v>ROSE</v>
      </c>
      <c r="L643" s="8" t="str">
        <f>INDEX(Articles!$1:$1048576,MATCH(E643,Articles!D:D,0),13)</f>
        <v>CN</v>
      </c>
      <c r="M643" s="8" t="str">
        <f>INDEX(Articles!$1:$1048576,MATCH(E643,Articles!D:D,0),14)</f>
        <v>F3</v>
      </c>
      <c r="N643" s="8" t="str">
        <f>INDEX(Articles!$1:$1048576,MATCH(E643,Articles!D:D,0),15)</f>
        <v>1.4G</v>
      </c>
      <c r="O643" s="8" t="str">
        <f>INDEX(Articles!$1:$1048576,MATCH(E643,Articles!D:D,0),16)</f>
        <v>1008-F3-69245094</v>
      </c>
      <c r="P643" s="8">
        <f>INDEX(Articles!$1:$1048576,MATCH(E643,Articles!D:D,0),17)*1000</f>
        <v>427.5</v>
      </c>
      <c r="Q643" s="8" t="str">
        <f>INDEX(Articles!$1:$1048576,MATCH(E643,Articles!D:D,0),18)</f>
        <v>30</v>
      </c>
      <c r="R643" s="8">
        <f>INDEX(Articles!$1:$1048576,MATCH(E643,Articles!D:D,0),19)</f>
        <v>25</v>
      </c>
      <c r="S643" s="2" t="str">
        <f>IF(INDEX('Unités CA'!$1:$1048576,MATCH(E643,'Unités CA'!D:D,0),5)=0,"",INDEX('Unités CA'!$1:$1048576,MATCH(E643,'Unités CA'!D:D,0),5))</f>
        <v>0006/CA</v>
      </c>
      <c r="T643" s="2" t="str">
        <f>IF(INDEX('Unités BTE'!$1:$1048576,MATCH(E643,'Unités CA'!D:D,0),5)=0,"",INDEX('Unités BTE'!$1:$1048576,MATCH(E643,'Unités CA'!D:D,0),5))</f>
        <v/>
      </c>
      <c r="U643" s="7">
        <f>IFERROR(INDEX('Prix PRO CA'!$1:$1048576,MATCH(E643,'Prix PRO CA'!D:D,0),10),"")</f>
        <v>124.28</v>
      </c>
      <c r="V643" s="7" t="str">
        <f>IFERROR(INDEX('Prix PRO CA'!$1:$1048576,MATCH(E643,'Prix PRO BTE'!D:D,0),10),"")</f>
        <v/>
      </c>
      <c r="W643" s="7">
        <f>+IFERROR(INDEX('Prix PRO PCS'!$1:$1048576,MATCH(E643,'Prix PRO PCS'!D:D,0),10),"")</f>
        <v>24.31</v>
      </c>
      <c r="X643" s="148" t="str">
        <f t="shared" si="48"/>
        <v>Non</v>
      </c>
      <c r="Y643" s="24" t="str">
        <f>IFERROR(INDEX(LigneAchat!$1:$1048576,MATCH(E643,LigneAchat!D:D,0),5),"")</f>
        <v/>
      </c>
      <c r="Z643" s="22">
        <f>INDEX(Articles!$1:$1048576,MATCH(E643,Articles!D:D,0),21)</f>
        <v>141</v>
      </c>
      <c r="AA643" s="22">
        <f t="shared" si="47"/>
        <v>-1</v>
      </c>
      <c r="AB643" s="22">
        <f>+INDEX(Articles!$1:$1048576,MATCH(E643,Articles!D:D,0),23)</f>
        <v>142</v>
      </c>
    </row>
    <row r="644" spans="2:28" ht="15.75">
      <c r="B644" s="8" t="str">
        <f>INDEX(Articles!$1:$1048576,MATCH(E644,Articles!D:D,0),6)</f>
        <v>1</v>
      </c>
      <c r="C644" s="8" t="str">
        <f>INDEX(Articles!$1:$1048576,MATCH(E644,Articles!D:D,0),7)</f>
        <v>2019</v>
      </c>
      <c r="D644" s="28" t="str">
        <f>HYPERLINK(INDEX(Articles!$1:$1048576,MATCH(E644,Articles!D:D,0),24),"Lien")</f>
        <v>Lien</v>
      </c>
      <c r="E644" s="3" t="s">
        <v>816</v>
      </c>
      <c r="F644" s="18" t="str">
        <f>INDEX(Articles!$1:$1048576,MATCH(E644,Articles!D:D,0),5)</f>
        <v>BATT. Ø30 19 BTTES CLIGNO ROUGE + TC CLIGNO ROUGE</v>
      </c>
      <c r="G644" s="18" t="str">
        <f>INDEX(Articles!$1:$1048576,MATCH(E644,Articles!D:D,0),8)</f>
        <v>BATTERIE</v>
      </c>
      <c r="H644" s="18" t="str">
        <f>INDEX(Articles!$1:$1048576,MATCH(E644,Articles!D:D,0),9)</f>
        <v>DROITE</v>
      </c>
      <c r="I644" s="8">
        <f>INDEX(Articles!$1:$1048576,MATCH(E644,Articles!D:D,0),10)</f>
        <v>30</v>
      </c>
      <c r="J644" s="18" t="str">
        <f>INDEX(Articles!$1:$1048576,MATCH(E644,Articles!D:D,0),11)</f>
        <v>CLIGNO</v>
      </c>
      <c r="K644" s="18" t="str">
        <f>INDEX(Articles!$1:$1048576,MATCH(E644,Articles!D:D,0),12)</f>
        <v>ROUGE</v>
      </c>
      <c r="L644" s="8" t="str">
        <f>INDEX(Articles!$1:$1048576,MATCH(E644,Articles!D:D,0),13)</f>
        <v>CN</v>
      </c>
      <c r="M644" s="8" t="str">
        <f>INDEX(Articles!$1:$1048576,MATCH(E644,Articles!D:D,0),14)</f>
        <v>F3</v>
      </c>
      <c r="N644" s="8" t="str">
        <f>INDEX(Articles!$1:$1048576,MATCH(E644,Articles!D:D,0),15)</f>
        <v>1.4G</v>
      </c>
      <c r="O644" s="8" t="str">
        <f>INDEX(Articles!$1:$1048576,MATCH(E644,Articles!D:D,0),16)</f>
        <v>1008-F3-69245094</v>
      </c>
      <c r="P644" s="8">
        <f>INDEX(Articles!$1:$1048576,MATCH(E644,Articles!D:D,0),17)*1000</f>
        <v>427.5</v>
      </c>
      <c r="Q644" s="8" t="str">
        <f>INDEX(Articles!$1:$1048576,MATCH(E644,Articles!D:D,0),18)</f>
        <v>30</v>
      </c>
      <c r="R644" s="8">
        <f>INDEX(Articles!$1:$1048576,MATCH(E644,Articles!D:D,0),19)</f>
        <v>25</v>
      </c>
      <c r="S644" s="2" t="str">
        <f>IF(INDEX('Unités CA'!$1:$1048576,MATCH(E644,'Unités CA'!D:D,0),5)=0,"",INDEX('Unités CA'!$1:$1048576,MATCH(E644,'Unités CA'!D:D,0),5))</f>
        <v>0006/CA</v>
      </c>
      <c r="T644" s="2" t="str">
        <f>IF(INDEX('Unités BTE'!$1:$1048576,MATCH(E644,'Unités CA'!D:D,0),5)=0,"",INDEX('Unités BTE'!$1:$1048576,MATCH(E644,'Unités CA'!D:D,0),5))</f>
        <v/>
      </c>
      <c r="U644" s="7">
        <f>IFERROR(INDEX('Prix PRO CA'!$1:$1048576,MATCH(E644,'Prix PRO CA'!D:D,0),10),"")</f>
        <v>124.28</v>
      </c>
      <c r="V644" s="7" t="str">
        <f>IFERROR(INDEX('Prix PRO CA'!$1:$1048576,MATCH(E644,'Prix PRO BTE'!D:D,0),10),"")</f>
        <v/>
      </c>
      <c r="W644" s="7">
        <f>+IFERROR(INDEX('Prix PRO PCS'!$1:$1048576,MATCH(E644,'Prix PRO PCS'!D:D,0),10),"")</f>
        <v>24.31</v>
      </c>
      <c r="X644" s="148" t="str">
        <f t="shared" si="48"/>
        <v>Oui</v>
      </c>
      <c r="Y644" s="24" t="str">
        <f>IFERROR(INDEX(LigneAchat!$1:$1048576,MATCH(E644,LigneAchat!D:D,0),5),"")</f>
        <v/>
      </c>
      <c r="Z644" s="22">
        <f>INDEX(Articles!$1:$1048576,MATCH(E644,Articles!D:D,0),21)</f>
        <v>462</v>
      </c>
      <c r="AA644" s="22">
        <f t="shared" si="47"/>
        <v>462</v>
      </c>
      <c r="AB644" s="22">
        <f>+INDEX(Articles!$1:$1048576,MATCH(E644,Articles!D:D,0),23)</f>
        <v>0</v>
      </c>
    </row>
    <row r="645" spans="2:28" ht="15.75">
      <c r="B645" s="8" t="str">
        <f>INDEX(Articles!$1:$1048576,MATCH(E645,Articles!D:D,0),6)</f>
        <v>1</v>
      </c>
      <c r="C645" s="8" t="str">
        <f>INDEX(Articles!$1:$1048576,MATCH(E645,Articles!D:D,0),7)</f>
        <v/>
      </c>
      <c r="D645" s="28" t="str">
        <f>HYPERLINK(INDEX(Articles!$1:$1048576,MATCH(E645,Articles!D:D,0),24),"Lien")</f>
        <v>Lien</v>
      </c>
      <c r="E645" s="3" t="s">
        <v>792</v>
      </c>
      <c r="F645" s="18" t="str">
        <f>INDEX(Articles!$1:$1048576,MATCH(E645,Articles!D:D,0),5)</f>
        <v>BATT. Ø30 19 BTTES PÉTILT. CITRON + TC CLI CITRON</v>
      </c>
      <c r="G645" s="18" t="str">
        <f>INDEX(Articles!$1:$1048576,MATCH(E645,Articles!D:D,0),8)</f>
        <v>BATTERIE</v>
      </c>
      <c r="H645" s="18" t="str">
        <f>INDEX(Articles!$1:$1048576,MATCH(E645,Articles!D:D,0),9)</f>
        <v>DROITE</v>
      </c>
      <c r="I645" s="8">
        <f>INDEX(Articles!$1:$1048576,MATCH(E645,Articles!D:D,0),10)</f>
        <v>30</v>
      </c>
      <c r="J645" s="18" t="str">
        <f>INDEX(Articles!$1:$1048576,MATCH(E645,Articles!D:D,0),11)</f>
        <v>CLIGNO</v>
      </c>
      <c r="K645" s="18" t="str">
        <f>INDEX(Articles!$1:$1048576,MATCH(E645,Articles!D:D,0),12)</f>
        <v>CITRON</v>
      </c>
      <c r="L645" s="8" t="str">
        <f>INDEX(Articles!$1:$1048576,MATCH(E645,Articles!D:D,0),13)</f>
        <v>CN</v>
      </c>
      <c r="M645" s="8" t="str">
        <f>INDEX(Articles!$1:$1048576,MATCH(E645,Articles!D:D,0),14)</f>
        <v>F4</v>
      </c>
      <c r="N645" s="8" t="str">
        <f>INDEX(Articles!$1:$1048576,MATCH(E645,Articles!D:D,0),15)</f>
        <v>1.4G</v>
      </c>
      <c r="O645" s="8" t="str">
        <f>INDEX(Articles!$1:$1048576,MATCH(E645,Articles!D:D,0),16)</f>
        <v>0163-F4-4316</v>
      </c>
      <c r="P645" s="8">
        <f>INDEX(Articles!$1:$1048576,MATCH(E645,Articles!D:D,0),17)*1000</f>
        <v>380</v>
      </c>
      <c r="Q645" s="8" t="str">
        <f>INDEX(Articles!$1:$1048576,MATCH(E645,Articles!D:D,0),18)</f>
        <v>32</v>
      </c>
      <c r="R645" s="8">
        <f>INDEX(Articles!$1:$1048576,MATCH(E645,Articles!D:D,0),19)</f>
        <v>30</v>
      </c>
      <c r="S645" s="2" t="str">
        <f>IF(INDEX('Unités CA'!$1:$1048576,MATCH(E645,'Unités CA'!D:D,0),5)=0,"",INDEX('Unités CA'!$1:$1048576,MATCH(E645,'Unités CA'!D:D,0),5))</f>
        <v>0006/CA</v>
      </c>
      <c r="T645" s="2" t="str">
        <f>IF(INDEX('Unités BTE'!$1:$1048576,MATCH(E645,'Unités CA'!D:D,0),5)=0,"",INDEX('Unités BTE'!$1:$1048576,MATCH(E645,'Unités CA'!D:D,0),5))</f>
        <v/>
      </c>
      <c r="U645" s="7">
        <f>IFERROR(INDEX('Prix PRO CA'!$1:$1048576,MATCH(E645,'Prix PRO CA'!D:D,0),10),"")</f>
        <v>161.6</v>
      </c>
      <c r="V645" s="7" t="str">
        <f>IFERROR(INDEX('Prix PRO CA'!$1:$1048576,MATCH(E645,'Prix PRO BTE'!D:D,0),10),"")</f>
        <v/>
      </c>
      <c r="W645" s="7">
        <f>+IFERROR(INDEX('Prix PRO PCS'!$1:$1048576,MATCH(E645,'Prix PRO PCS'!D:D,0),10),"")</f>
        <v>30.11</v>
      </c>
      <c r="X645" s="148" t="str">
        <f t="shared" si="48"/>
        <v>Non</v>
      </c>
      <c r="Y645" s="24" t="str">
        <f>IFERROR(INDEX(LigneAchat!$1:$1048576,MATCH(E645,LigneAchat!D:D,0),5),"")</f>
        <v/>
      </c>
      <c r="Z645" s="22">
        <f>INDEX(Articles!$1:$1048576,MATCH(E645,Articles!D:D,0),21)</f>
        <v>0</v>
      </c>
      <c r="AA645" s="22">
        <f t="shared" si="47"/>
        <v>0</v>
      </c>
      <c r="AB645" s="22">
        <f>+INDEX(Articles!$1:$1048576,MATCH(E645,Articles!D:D,0),23)</f>
        <v>0</v>
      </c>
    </row>
    <row r="646" spans="2:28" ht="15.75">
      <c r="B646" s="8" t="str">
        <f>INDEX(Articles!$1:$1048576,MATCH(E646,Articles!D:D,0),6)</f>
        <v>1</v>
      </c>
      <c r="C646" s="8" t="str">
        <f>INDEX(Articles!$1:$1048576,MATCH(E646,Articles!D:D,0),7)</f>
        <v/>
      </c>
      <c r="D646" s="28" t="str">
        <f>HYPERLINK(INDEX(Articles!$1:$1048576,MATCH(E646,Articles!D:D,0),24),"Lien")</f>
        <v>Lien</v>
      </c>
      <c r="E646" s="3" t="s">
        <v>798</v>
      </c>
      <c r="F646" s="18" t="str">
        <f>INDEX(Articles!$1:$1048576,MATCH(E646,Articles!D:D,0),5)</f>
        <v>BATT. Ø30 19 BTTES PÉTILT. ORANGE  + TC CLI ORANGE</v>
      </c>
      <c r="G646" s="18" t="str">
        <f>INDEX(Articles!$1:$1048576,MATCH(E646,Articles!D:D,0),8)</f>
        <v>BATTERIE</v>
      </c>
      <c r="H646" s="18" t="str">
        <f>INDEX(Articles!$1:$1048576,MATCH(E646,Articles!D:D,0),9)</f>
        <v>DROITE</v>
      </c>
      <c r="I646" s="8">
        <f>INDEX(Articles!$1:$1048576,MATCH(E646,Articles!D:D,0),10)</f>
        <v>30</v>
      </c>
      <c r="J646" s="18" t="str">
        <f>INDEX(Articles!$1:$1048576,MATCH(E646,Articles!D:D,0),11)</f>
        <v>CLIGNO</v>
      </c>
      <c r="K646" s="18" t="str">
        <f>INDEX(Articles!$1:$1048576,MATCH(E646,Articles!D:D,0),12)</f>
        <v>ORANGE</v>
      </c>
      <c r="L646" s="8" t="str">
        <f>INDEX(Articles!$1:$1048576,MATCH(E646,Articles!D:D,0),13)</f>
        <v>CN</v>
      </c>
      <c r="M646" s="8" t="str">
        <f>INDEX(Articles!$1:$1048576,MATCH(E646,Articles!D:D,0),14)</f>
        <v>F4</v>
      </c>
      <c r="N646" s="8" t="str">
        <f>INDEX(Articles!$1:$1048576,MATCH(E646,Articles!D:D,0),15)</f>
        <v>1.4G</v>
      </c>
      <c r="O646" s="8" t="str">
        <f>INDEX(Articles!$1:$1048576,MATCH(E646,Articles!D:D,0),16)</f>
        <v>0163-F4-4316</v>
      </c>
      <c r="P646" s="8">
        <f>INDEX(Articles!$1:$1048576,MATCH(E646,Articles!D:D,0),17)*1000</f>
        <v>380</v>
      </c>
      <c r="Q646" s="8" t="str">
        <f>INDEX(Articles!$1:$1048576,MATCH(E646,Articles!D:D,0),18)</f>
        <v>32</v>
      </c>
      <c r="R646" s="8">
        <f>INDEX(Articles!$1:$1048576,MATCH(E646,Articles!D:D,0),19)</f>
        <v>30</v>
      </c>
      <c r="S646" s="2" t="str">
        <f>IF(INDEX('Unités CA'!$1:$1048576,MATCH(E646,'Unités CA'!D:D,0),5)=0,"",INDEX('Unités CA'!$1:$1048576,MATCH(E646,'Unités CA'!D:D,0),5))</f>
        <v>0006/CA</v>
      </c>
      <c r="T646" s="2" t="str">
        <f>IF(INDEX('Unités BTE'!$1:$1048576,MATCH(E646,'Unités CA'!D:D,0),5)=0,"",INDEX('Unités BTE'!$1:$1048576,MATCH(E646,'Unités CA'!D:D,0),5))</f>
        <v/>
      </c>
      <c r="U646" s="7">
        <f>IFERROR(INDEX('Prix PRO CA'!$1:$1048576,MATCH(E646,'Prix PRO CA'!D:D,0),10),"")</f>
        <v>161.6</v>
      </c>
      <c r="V646" s="7" t="str">
        <f>IFERROR(INDEX('Prix PRO CA'!$1:$1048576,MATCH(E646,'Prix PRO BTE'!D:D,0),10),"")</f>
        <v/>
      </c>
      <c r="W646" s="7">
        <f>+IFERROR(INDEX('Prix PRO PCS'!$1:$1048576,MATCH(E646,'Prix PRO PCS'!D:D,0),10),"")</f>
        <v>30.11</v>
      </c>
      <c r="X646" s="148" t="str">
        <f t="shared" si="48"/>
        <v>Non</v>
      </c>
      <c r="Y646" s="24" t="str">
        <f>IFERROR(INDEX(LigneAchat!$1:$1048576,MATCH(E646,LigneAchat!D:D,0),5),"")</f>
        <v/>
      </c>
      <c r="Z646" s="22">
        <f>INDEX(Articles!$1:$1048576,MATCH(E646,Articles!D:D,0),21)</f>
        <v>0</v>
      </c>
      <c r="AA646" s="22">
        <f t="shared" si="47"/>
        <v>0</v>
      </c>
      <c r="AB646" s="22">
        <f>+INDEX(Articles!$1:$1048576,MATCH(E646,Articles!D:D,0),23)</f>
        <v>0</v>
      </c>
    </row>
    <row r="647" spans="2:28" ht="15.75">
      <c r="B647" s="8" t="str">
        <f>INDEX(Articles!$1:$1048576,MATCH(E647,Articles!D:D,0),6)</f>
        <v>1</v>
      </c>
      <c r="C647" s="8" t="str">
        <f>INDEX(Articles!$1:$1048576,MATCH(E647,Articles!D:D,0),7)</f>
        <v/>
      </c>
      <c r="D647" s="28" t="str">
        <f>HYPERLINK(INDEX(Articles!$1:$1048576,MATCH(E647,Articles!D:D,0),24),"Lien")</f>
        <v>Lien</v>
      </c>
      <c r="E647" s="3" t="s">
        <v>819</v>
      </c>
      <c r="F647" s="18" t="str">
        <f>INDEX(Articles!$1:$1048576,MATCH(E647,Articles!D:D,0),5)</f>
        <v>BATT. Ø30 19 BTTES TRICOLORES + TC SCINTILLANT OR</v>
      </c>
      <c r="G647" s="18" t="str">
        <f>INDEX(Articles!$1:$1048576,MATCH(E647,Articles!D:D,0),8)</f>
        <v>BATTERIE</v>
      </c>
      <c r="H647" s="18" t="str">
        <f>INDEX(Articles!$1:$1048576,MATCH(E647,Articles!D:D,0),9)</f>
        <v>DROITE</v>
      </c>
      <c r="I647" s="8">
        <f>INDEX(Articles!$1:$1048576,MATCH(E647,Articles!D:D,0),10)</f>
        <v>30</v>
      </c>
      <c r="J647" s="18" t="str">
        <f>INDEX(Articles!$1:$1048576,MATCH(E647,Articles!D:D,0),11)</f>
        <v>PIVOINE</v>
      </c>
      <c r="K647" s="18" t="str">
        <f>INDEX(Articles!$1:$1048576,MATCH(E647,Articles!D:D,0),12)</f>
        <v>TRICOLORE</v>
      </c>
      <c r="L647" s="8" t="str">
        <f>INDEX(Articles!$1:$1048576,MATCH(E647,Articles!D:D,0),13)</f>
        <v>CN</v>
      </c>
      <c r="M647" s="8" t="str">
        <f>INDEX(Articles!$1:$1048576,MATCH(E647,Articles!D:D,0),14)</f>
        <v>F3</v>
      </c>
      <c r="N647" s="8" t="str">
        <f>INDEX(Articles!$1:$1048576,MATCH(E647,Articles!D:D,0),15)</f>
        <v>1.4G</v>
      </c>
      <c r="O647" s="8" t="str">
        <f>INDEX(Articles!$1:$1048576,MATCH(E647,Articles!D:D,0),16)</f>
        <v>1008-F3-69245094</v>
      </c>
      <c r="P647" s="8">
        <f>INDEX(Articles!$1:$1048576,MATCH(E647,Articles!D:D,0),17)*1000</f>
        <v>427.5</v>
      </c>
      <c r="Q647" s="8" t="str">
        <f>INDEX(Articles!$1:$1048576,MATCH(E647,Articles!D:D,0),18)</f>
        <v>30</v>
      </c>
      <c r="R647" s="8">
        <f>INDEX(Articles!$1:$1048576,MATCH(E647,Articles!D:D,0),19)</f>
        <v>25</v>
      </c>
      <c r="S647" s="2" t="str">
        <f>IF(INDEX('Unités CA'!$1:$1048576,MATCH(E647,'Unités CA'!D:D,0),5)=0,"",INDEX('Unités CA'!$1:$1048576,MATCH(E647,'Unités CA'!D:D,0),5))</f>
        <v>0006/CA</v>
      </c>
      <c r="T647" s="2" t="str">
        <f>IF(INDEX('Unités BTE'!$1:$1048576,MATCH(E647,'Unités CA'!D:D,0),5)=0,"",INDEX('Unités BTE'!$1:$1048576,MATCH(E647,'Unités CA'!D:D,0),5))</f>
        <v/>
      </c>
      <c r="U647" s="7">
        <f>IFERROR(INDEX('Prix PRO CA'!$1:$1048576,MATCH(E647,'Prix PRO CA'!D:D,0),10),"")</f>
        <v>124.28</v>
      </c>
      <c r="V647" s="7" t="str">
        <f>IFERROR(INDEX('Prix PRO CA'!$1:$1048576,MATCH(E647,'Prix PRO BTE'!D:D,0),10),"")</f>
        <v/>
      </c>
      <c r="W647" s="7">
        <f>+IFERROR(INDEX('Prix PRO PCS'!$1:$1048576,MATCH(E647,'Prix PRO PCS'!D:D,0),10),"")</f>
        <v>24.31</v>
      </c>
      <c r="X647" s="148" t="str">
        <f t="shared" si="48"/>
        <v>Oui</v>
      </c>
      <c r="Y647" s="24" t="str">
        <f>IFERROR(INDEX(LigneAchat!$1:$1048576,MATCH(E647,LigneAchat!D:D,0),5),"")</f>
        <v/>
      </c>
      <c r="Z647" s="22">
        <f>INDEX(Articles!$1:$1048576,MATCH(E647,Articles!D:D,0),21)</f>
        <v>296</v>
      </c>
      <c r="AA647" s="22">
        <f t="shared" si="47"/>
        <v>296</v>
      </c>
      <c r="AB647" s="22">
        <f>+INDEX(Articles!$1:$1048576,MATCH(E647,Articles!D:D,0),23)</f>
        <v>0</v>
      </c>
    </row>
    <row r="648" spans="2:28" ht="15.75">
      <c r="B648" s="8" t="str">
        <f>INDEX(Articles!$1:$1048576,MATCH(E648,Articles!D:D,0),6)</f>
        <v>1</v>
      </c>
      <c r="C648" s="8" t="str">
        <f>INDEX(Articles!$1:$1048576,MATCH(E648,Articles!D:D,0),7)</f>
        <v/>
      </c>
      <c r="D648" s="28" t="str">
        <f>HYPERLINK(INDEX(Articles!$1:$1048576,MATCH(E648,Articles!D:D,0),24),"Lien")</f>
        <v>Lien</v>
      </c>
      <c r="E648" s="3" t="s">
        <v>810</v>
      </c>
      <c r="F648" s="18" t="str">
        <f>INDEX(Articles!$1:$1048576,MATCH(E648,Articles!D:D,0),5)</f>
        <v>BATT. Ø30 19 BTTES CASCADE ARGENT / VERT</v>
      </c>
      <c r="G648" s="18" t="str">
        <f>INDEX(Articles!$1:$1048576,MATCH(E648,Articles!D:D,0),8)</f>
        <v>BATTERIE</v>
      </c>
      <c r="H648" s="18" t="str">
        <f>INDEX(Articles!$1:$1048576,MATCH(E648,Articles!D:D,0),9)</f>
        <v>DROITE</v>
      </c>
      <c r="I648" s="8">
        <f>INDEX(Articles!$1:$1048576,MATCH(E648,Articles!D:D,0),10)</f>
        <v>30</v>
      </c>
      <c r="J648" s="18" t="str">
        <f>INDEX(Articles!$1:$1048576,MATCH(E648,Articles!D:D,0),11)</f>
        <v>PLEUREUR</v>
      </c>
      <c r="K648" s="18" t="str">
        <f>INDEX(Articles!$1:$1048576,MATCH(E648,Articles!D:D,0),12)</f>
        <v>VERT</v>
      </c>
      <c r="L648" s="8" t="str">
        <f>INDEX(Articles!$1:$1048576,MATCH(E648,Articles!D:D,0),13)</f>
        <v>CN</v>
      </c>
      <c r="M648" s="8" t="str">
        <f>INDEX(Articles!$1:$1048576,MATCH(E648,Articles!D:D,0),14)</f>
        <v>F2</v>
      </c>
      <c r="N648" s="8" t="str">
        <f>INDEX(Articles!$1:$1048576,MATCH(E648,Articles!D:D,0),15)</f>
        <v>1.4G</v>
      </c>
      <c r="O648" s="8" t="str">
        <f>INDEX(Articles!$1:$1048576,MATCH(E648,Articles!D:D,0),16)</f>
        <v>1008-F2-69254320</v>
      </c>
      <c r="P648" s="8">
        <f>INDEX(Articles!$1:$1048576,MATCH(E648,Articles!D:D,0),17)*1000</f>
        <v>346</v>
      </c>
      <c r="Q648" s="8" t="str">
        <f>INDEX(Articles!$1:$1048576,MATCH(E648,Articles!D:D,0),18)</f>
        <v>30</v>
      </c>
      <c r="R648" s="8">
        <f>INDEX(Articles!$1:$1048576,MATCH(E648,Articles!D:D,0),19)</f>
        <v>8</v>
      </c>
      <c r="S648" s="2" t="str">
        <f>IF(INDEX('Unités CA'!$1:$1048576,MATCH(E648,'Unités CA'!D:D,0),5)=0,"",INDEX('Unités CA'!$1:$1048576,MATCH(E648,'Unités CA'!D:D,0),5))</f>
        <v>0004/CA</v>
      </c>
      <c r="T648" s="2" t="str">
        <f>IF(INDEX('Unités BTE'!$1:$1048576,MATCH(E648,'Unités CA'!D:D,0),5)=0,"",INDEX('Unités BTE'!$1:$1048576,MATCH(E648,'Unités CA'!D:D,0),5))</f>
        <v/>
      </c>
      <c r="U648" s="7">
        <f>IFERROR(INDEX('Prix PRO CA'!$1:$1048576,MATCH(E648,'Prix PRO CA'!D:D,0),10),"")</f>
        <v>119.87</v>
      </c>
      <c r="V648" s="7" t="str">
        <f>IFERROR(INDEX('Prix PRO CA'!$1:$1048576,MATCH(E648,'Prix PRO BTE'!D:D,0),10),"")</f>
        <v/>
      </c>
      <c r="W648" s="7">
        <f>+IFERROR(INDEX('Prix PRO PCS'!$1:$1048576,MATCH(E648,'Prix PRO PCS'!D:D,0),10),"")</f>
        <v>35.5</v>
      </c>
      <c r="X648" s="148" t="str">
        <f t="shared" si="48"/>
        <v>Inf à 10</v>
      </c>
      <c r="Y648" s="24">
        <f>IFERROR(INDEX(LigneAchat!$1:$1048576,MATCH(E648,LigneAchat!D:D,0),5),"")</f>
        <v>44326</v>
      </c>
      <c r="Z648" s="22">
        <f>INDEX(Articles!$1:$1048576,MATCH(E648,Articles!D:D,0),21)</f>
        <v>9</v>
      </c>
      <c r="AA648" s="22">
        <f t="shared" si="47"/>
        <v>9</v>
      </c>
      <c r="AB648" s="22">
        <f>+INDEX(Articles!$1:$1048576,MATCH(E648,Articles!D:D,0),23)</f>
        <v>0</v>
      </c>
    </row>
    <row r="649" spans="2:28" ht="15.75">
      <c r="B649" s="8" t="str">
        <f>INDEX(Articles!$1:$1048576,MATCH(E649,Articles!D:D,0),6)</f>
        <v>1</v>
      </c>
      <c r="C649" s="8" t="str">
        <f>INDEX(Articles!$1:$1048576,MATCH(E649,Articles!D:D,0),7)</f>
        <v/>
      </c>
      <c r="D649" s="28" t="str">
        <f>HYPERLINK(INDEX(Articles!$1:$1048576,MATCH(E649,Articles!D:D,0),24),"Lien")</f>
        <v>Lien</v>
      </c>
      <c r="E649" s="3" t="s">
        <v>813</v>
      </c>
      <c r="F649" s="18" t="str">
        <f>INDEX(Articles!$1:$1048576,MATCH(E649,Articles!D:D,0),5)</f>
        <v>BATT. Ø30 19 BTTES CASCADE FILET D'OR</v>
      </c>
      <c r="G649" s="18" t="str">
        <f>INDEX(Articles!$1:$1048576,MATCH(E649,Articles!D:D,0),8)</f>
        <v>BATTERIE</v>
      </c>
      <c r="H649" s="18" t="str">
        <f>INDEX(Articles!$1:$1048576,MATCH(E649,Articles!D:D,0),9)</f>
        <v>DROITE</v>
      </c>
      <c r="I649" s="8">
        <f>INDEX(Articles!$1:$1048576,MATCH(E649,Articles!D:D,0),10)</f>
        <v>30</v>
      </c>
      <c r="J649" s="18" t="str">
        <f>INDEX(Articles!$1:$1048576,MATCH(E649,Articles!D:D,0),11)</f>
        <v>PLEUREUR</v>
      </c>
      <c r="K649" s="18" t="str">
        <f>INDEX(Articles!$1:$1048576,MATCH(E649,Articles!D:D,0),12)</f>
        <v>KAMURO</v>
      </c>
      <c r="L649" s="8" t="str">
        <f>INDEX(Articles!$1:$1048576,MATCH(E649,Articles!D:D,0),13)</f>
        <v>CN</v>
      </c>
      <c r="M649" s="8" t="str">
        <f>INDEX(Articles!$1:$1048576,MATCH(E649,Articles!D:D,0),14)</f>
        <v>F2</v>
      </c>
      <c r="N649" s="8" t="str">
        <f>INDEX(Articles!$1:$1048576,MATCH(E649,Articles!D:D,0),15)</f>
        <v>1.4G</v>
      </c>
      <c r="O649" s="8" t="str">
        <f>INDEX(Articles!$1:$1048576,MATCH(E649,Articles!D:D,0),16)</f>
        <v>1008-F2-69254320</v>
      </c>
      <c r="P649" s="8">
        <f>INDEX(Articles!$1:$1048576,MATCH(E649,Articles!D:D,0),17)*1000</f>
        <v>307</v>
      </c>
      <c r="Q649" s="8" t="str">
        <f>INDEX(Articles!$1:$1048576,MATCH(E649,Articles!D:D,0),18)</f>
        <v>30</v>
      </c>
      <c r="R649" s="8">
        <f>INDEX(Articles!$1:$1048576,MATCH(E649,Articles!D:D,0),19)</f>
        <v>8</v>
      </c>
      <c r="S649" s="2" t="str">
        <f>IF(INDEX('Unités CA'!$1:$1048576,MATCH(E649,'Unités CA'!D:D,0),5)=0,"",INDEX('Unités CA'!$1:$1048576,MATCH(E649,'Unités CA'!D:D,0),5))</f>
        <v>0004/CA</v>
      </c>
      <c r="T649" s="2" t="str">
        <f>IF(INDEX('Unités BTE'!$1:$1048576,MATCH(E649,'Unités CA'!D:D,0),5)=0,"",INDEX('Unités BTE'!$1:$1048576,MATCH(E649,'Unités CA'!D:D,0),5))</f>
        <v/>
      </c>
      <c r="U649" s="7">
        <f>IFERROR(INDEX('Prix PRO CA'!$1:$1048576,MATCH(E649,'Prix PRO CA'!D:D,0),10),"")</f>
        <v>119.87</v>
      </c>
      <c r="V649" s="7" t="str">
        <f>IFERROR(INDEX('Prix PRO CA'!$1:$1048576,MATCH(E649,'Prix PRO BTE'!D:D,0),10),"")</f>
        <v/>
      </c>
      <c r="W649" s="7">
        <f>+IFERROR(INDEX('Prix PRO PCS'!$1:$1048576,MATCH(E649,'Prix PRO PCS'!D:D,0),10),"")</f>
        <v>35.5</v>
      </c>
      <c r="X649" s="148" t="str">
        <f t="shared" si="48"/>
        <v>Non</v>
      </c>
      <c r="Y649" s="24">
        <f>IFERROR(INDEX(LigneAchat!$1:$1048576,MATCH(E649,LigneAchat!D:D,0),5),"")</f>
        <v>44326</v>
      </c>
      <c r="Z649" s="22">
        <f>INDEX(Articles!$1:$1048576,MATCH(E649,Articles!D:D,0),21)</f>
        <v>0</v>
      </c>
      <c r="AA649" s="22">
        <f t="shared" si="47"/>
        <v>0</v>
      </c>
      <c r="AB649" s="22">
        <f>+INDEX(Articles!$1:$1048576,MATCH(E649,Articles!D:D,0),23)</f>
        <v>0</v>
      </c>
    </row>
    <row r="650" spans="2:28" ht="15.75">
      <c r="B650" s="8" t="str">
        <f>INDEX(Articles!$1:$1048576,MATCH(E650,Articles!D:D,0),6)</f>
        <v>1</v>
      </c>
      <c r="C650" s="8" t="str">
        <f>INDEX(Articles!$1:$1048576,MATCH(E650,Articles!D:D,0),7)</f>
        <v/>
      </c>
      <c r="D650" s="28" t="str">
        <f>HYPERLINK(INDEX(Articles!$1:$1048576,MATCH(E650,Articles!D:D,0),24),"Lien")</f>
        <v>Lien</v>
      </c>
      <c r="E650" s="3" t="s">
        <v>802</v>
      </c>
      <c r="F650" s="18" t="str">
        <f>INDEX(Articles!$1:$1048576,MATCH(E650,Articles!D:D,0),5)</f>
        <v>BATT. Ø30 19 BTTES CASCADE MULTICOLORE</v>
      </c>
      <c r="G650" s="18" t="str">
        <f>INDEX(Articles!$1:$1048576,MATCH(E650,Articles!D:D,0),8)</f>
        <v>BATTERIE</v>
      </c>
      <c r="H650" s="18" t="str">
        <f>INDEX(Articles!$1:$1048576,MATCH(E650,Articles!D:D,0),9)</f>
        <v>DROITE</v>
      </c>
      <c r="I650" s="8">
        <f>INDEX(Articles!$1:$1048576,MATCH(E650,Articles!D:D,0),10)</f>
        <v>30</v>
      </c>
      <c r="J650" s="18" t="str">
        <f>INDEX(Articles!$1:$1048576,MATCH(E650,Articles!D:D,0),11)</f>
        <v>PLEUREUR</v>
      </c>
      <c r="K650" s="18" t="str">
        <f>INDEX(Articles!$1:$1048576,MATCH(E650,Articles!D:D,0),12)</f>
        <v>MULTICOLORE</v>
      </c>
      <c r="L650" s="8" t="str">
        <f>INDEX(Articles!$1:$1048576,MATCH(E650,Articles!D:D,0),13)</f>
        <v>CN</v>
      </c>
      <c r="M650" s="8" t="str">
        <f>INDEX(Articles!$1:$1048576,MATCH(E650,Articles!D:D,0),14)</f>
        <v>F2</v>
      </c>
      <c r="N650" s="8" t="str">
        <f>INDEX(Articles!$1:$1048576,MATCH(E650,Articles!D:D,0),15)</f>
        <v>1.4G</v>
      </c>
      <c r="O650" s="8" t="str">
        <f>INDEX(Articles!$1:$1048576,MATCH(E650,Articles!D:D,0),16)</f>
        <v>1008-F2-69254320</v>
      </c>
      <c r="P650" s="8">
        <f>INDEX(Articles!$1:$1048576,MATCH(E650,Articles!D:D,0),17)*1000</f>
        <v>346</v>
      </c>
      <c r="Q650" s="8" t="str">
        <f>INDEX(Articles!$1:$1048576,MATCH(E650,Articles!D:D,0),18)</f>
        <v>30</v>
      </c>
      <c r="R650" s="8">
        <f>INDEX(Articles!$1:$1048576,MATCH(E650,Articles!D:D,0),19)</f>
        <v>8</v>
      </c>
      <c r="S650" s="2" t="str">
        <f>IF(INDEX('Unités CA'!$1:$1048576,MATCH(E650,'Unités CA'!D:D,0),5)=0,"",INDEX('Unités CA'!$1:$1048576,MATCH(E650,'Unités CA'!D:D,0),5))</f>
        <v>0004/CA</v>
      </c>
      <c r="T650" s="2" t="str">
        <f>IF(INDEX('Unités BTE'!$1:$1048576,MATCH(E650,'Unités CA'!D:D,0),5)=0,"",INDEX('Unités BTE'!$1:$1048576,MATCH(E650,'Unités CA'!D:D,0),5))</f>
        <v/>
      </c>
      <c r="U650" s="7">
        <f>IFERROR(INDEX('Prix PRO CA'!$1:$1048576,MATCH(E650,'Prix PRO CA'!D:D,0),10),"")</f>
        <v>119.87</v>
      </c>
      <c r="V650" s="7" t="str">
        <f>IFERROR(INDEX('Prix PRO CA'!$1:$1048576,MATCH(E650,'Prix PRO BTE'!D:D,0),10),"")</f>
        <v/>
      </c>
      <c r="W650" s="7">
        <f>+IFERROR(INDEX('Prix PRO PCS'!$1:$1048576,MATCH(E650,'Prix PRO PCS'!D:D,0),10),"")</f>
        <v>35.5</v>
      </c>
      <c r="X650" s="148" t="str">
        <f t="shared" si="48"/>
        <v>Oui</v>
      </c>
      <c r="Y650" s="24">
        <f>IFERROR(INDEX(LigneAchat!$1:$1048576,MATCH(E650,LigneAchat!D:D,0),5),"")</f>
        <v>44326</v>
      </c>
      <c r="Z650" s="22">
        <f>INDEX(Articles!$1:$1048576,MATCH(E650,Articles!D:D,0),21)</f>
        <v>24</v>
      </c>
      <c r="AA650" s="22">
        <f t="shared" ref="AA650:AA681" si="49">+Z650-AB650</f>
        <v>24</v>
      </c>
      <c r="AB650" s="22">
        <f>+INDEX(Articles!$1:$1048576,MATCH(E650,Articles!D:D,0),23)</f>
        <v>0</v>
      </c>
    </row>
    <row r="651" spans="2:28" ht="15.75">
      <c r="B651" s="8" t="str">
        <f>INDEX(Articles!$1:$1048576,MATCH(E651,Articles!D:D,0),6)</f>
        <v>1</v>
      </c>
      <c r="C651" s="8" t="str">
        <f>INDEX(Articles!$1:$1048576,MATCH(E651,Articles!D:D,0),7)</f>
        <v/>
      </c>
      <c r="D651" s="28" t="str">
        <f>HYPERLINK(INDEX(Articles!$1:$1048576,MATCH(E651,Articles!D:D,0),24),"Lien")</f>
        <v>Lien</v>
      </c>
      <c r="E651" s="3" t="s">
        <v>807</v>
      </c>
      <c r="F651" s="18" t="str">
        <f>INDEX(Articles!$1:$1048576,MATCH(E651,Articles!D:D,0),5)</f>
        <v>BATT. Ø30 19 BTTES CASCADE VIOLETTE</v>
      </c>
      <c r="G651" s="18" t="str">
        <f>INDEX(Articles!$1:$1048576,MATCH(E651,Articles!D:D,0),8)</f>
        <v>BATTERIE</v>
      </c>
      <c r="H651" s="18" t="str">
        <f>INDEX(Articles!$1:$1048576,MATCH(E651,Articles!D:D,0),9)</f>
        <v>DROITE</v>
      </c>
      <c r="I651" s="8">
        <f>INDEX(Articles!$1:$1048576,MATCH(E651,Articles!D:D,0),10)</f>
        <v>30</v>
      </c>
      <c r="J651" s="18" t="str">
        <f>INDEX(Articles!$1:$1048576,MATCH(E651,Articles!D:D,0),11)</f>
        <v>PLEUREUR</v>
      </c>
      <c r="K651" s="18" t="str">
        <f>INDEX(Articles!$1:$1048576,MATCH(E651,Articles!D:D,0),12)</f>
        <v>VIOLET</v>
      </c>
      <c r="L651" s="8" t="str">
        <f>INDEX(Articles!$1:$1048576,MATCH(E651,Articles!D:D,0),13)</f>
        <v>CN</v>
      </c>
      <c r="M651" s="8" t="str">
        <f>INDEX(Articles!$1:$1048576,MATCH(E651,Articles!D:D,0),14)</f>
        <v>F2</v>
      </c>
      <c r="N651" s="8" t="str">
        <f>INDEX(Articles!$1:$1048576,MATCH(E651,Articles!D:D,0),15)</f>
        <v>1.4G</v>
      </c>
      <c r="O651" s="8" t="str">
        <f>INDEX(Articles!$1:$1048576,MATCH(E651,Articles!D:D,0),16)</f>
        <v>1008-F2-69254320</v>
      </c>
      <c r="P651" s="8">
        <f>INDEX(Articles!$1:$1048576,MATCH(E651,Articles!D:D,0),17)*1000</f>
        <v>346</v>
      </c>
      <c r="Q651" s="8" t="str">
        <f>INDEX(Articles!$1:$1048576,MATCH(E651,Articles!D:D,0),18)</f>
        <v>30</v>
      </c>
      <c r="R651" s="8">
        <f>INDEX(Articles!$1:$1048576,MATCH(E651,Articles!D:D,0),19)</f>
        <v>8</v>
      </c>
      <c r="S651" s="2" t="str">
        <f>IF(INDEX('Unités CA'!$1:$1048576,MATCH(E651,'Unités CA'!D:D,0),5)=0,"",INDEX('Unités CA'!$1:$1048576,MATCH(E651,'Unités CA'!D:D,0),5))</f>
        <v>0004/CA</v>
      </c>
      <c r="T651" s="2" t="str">
        <f>IF(INDEX('Unités BTE'!$1:$1048576,MATCH(E651,'Unités CA'!D:D,0),5)=0,"",INDEX('Unités BTE'!$1:$1048576,MATCH(E651,'Unités CA'!D:D,0),5))</f>
        <v/>
      </c>
      <c r="U651" s="7">
        <f>IFERROR(INDEX('Prix PRO CA'!$1:$1048576,MATCH(E651,'Prix PRO CA'!D:D,0),10),"")</f>
        <v>119.87</v>
      </c>
      <c r="V651" s="7" t="str">
        <f>IFERROR(INDEX('Prix PRO CA'!$1:$1048576,MATCH(E651,'Prix PRO BTE'!D:D,0),10),"")</f>
        <v/>
      </c>
      <c r="W651" s="7">
        <f>+IFERROR(INDEX('Prix PRO PCS'!$1:$1048576,MATCH(E651,'Prix PRO PCS'!D:D,0),10),"")</f>
        <v>35.5</v>
      </c>
      <c r="X651" s="148" t="str">
        <f t="shared" si="48"/>
        <v>Oui</v>
      </c>
      <c r="Y651" s="24">
        <f>IFERROR(INDEX(LigneAchat!$1:$1048576,MATCH(E651,LigneAchat!D:D,0),5),"")</f>
        <v>44326</v>
      </c>
      <c r="Z651" s="22">
        <f>INDEX(Articles!$1:$1048576,MATCH(E651,Articles!D:D,0),21)</f>
        <v>113</v>
      </c>
      <c r="AA651" s="22">
        <f t="shared" si="49"/>
        <v>97</v>
      </c>
      <c r="AB651" s="22">
        <f>+INDEX(Articles!$1:$1048576,MATCH(E651,Articles!D:D,0),23)</f>
        <v>16</v>
      </c>
    </row>
    <row r="652" spans="2:28" ht="15.75">
      <c r="B652" s="8" t="str">
        <f>INDEX(Articles!$1:$1048576,MATCH(E652,Articles!D:D,0),6)</f>
        <v>1</v>
      </c>
      <c r="C652" s="8" t="str">
        <f>INDEX(Articles!$1:$1048576,MATCH(E652,Articles!D:D,0),7)</f>
        <v/>
      </c>
      <c r="D652" s="28" t="str">
        <f>HYPERLINK(INDEX(Articles!$1:$1048576,MATCH(E652,Articles!D:D,0),24),"Lien")</f>
        <v>Lien</v>
      </c>
      <c r="E652" s="3" t="s">
        <v>842</v>
      </c>
      <c r="F652" s="18" t="str">
        <f>INDEX(Articles!$1:$1048576,MATCH(E652,Articles!D:D,0),5)</f>
        <v>BATT. Ø30 20 BTTES ARGENT + TC ARGENT</v>
      </c>
      <c r="G652" s="18" t="str">
        <f>INDEX(Articles!$1:$1048576,MATCH(E652,Articles!D:D,0),8)</f>
        <v>BATTERIE</v>
      </c>
      <c r="H652" s="18" t="str">
        <f>INDEX(Articles!$1:$1048576,MATCH(E652,Articles!D:D,0),9)</f>
        <v>DROITE</v>
      </c>
      <c r="I652" s="8">
        <f>INDEX(Articles!$1:$1048576,MATCH(E652,Articles!D:D,0),10)</f>
        <v>30</v>
      </c>
      <c r="J652" s="18" t="str">
        <f>INDEX(Articles!$1:$1048576,MATCH(E652,Articles!D:D,0),11)</f>
        <v>PIVOINE</v>
      </c>
      <c r="K652" s="18" t="str">
        <f>INDEX(Articles!$1:$1048576,MATCH(E652,Articles!D:D,0),12)</f>
        <v>ARGENT</v>
      </c>
      <c r="L652" s="8" t="str">
        <f>INDEX(Articles!$1:$1048576,MATCH(E652,Articles!D:D,0),13)</f>
        <v>CN</v>
      </c>
      <c r="M652" s="8" t="str">
        <f>INDEX(Articles!$1:$1048576,MATCH(E652,Articles!D:D,0),14)</f>
        <v>F3</v>
      </c>
      <c r="N652" s="8" t="str">
        <f>INDEX(Articles!$1:$1048576,MATCH(E652,Articles!D:D,0),15)</f>
        <v>1.4G</v>
      </c>
      <c r="O652" s="8" t="str">
        <f>INDEX(Articles!$1:$1048576,MATCH(E652,Articles!D:D,0),16)</f>
        <v>1008-F3-69254049</v>
      </c>
      <c r="P652" s="8">
        <f>INDEX(Articles!$1:$1048576,MATCH(E652,Articles!D:D,0),17)*1000</f>
        <v>348</v>
      </c>
      <c r="Q652" s="8" t="str">
        <f>INDEX(Articles!$1:$1048576,MATCH(E652,Articles!D:D,0),18)</f>
        <v>30</v>
      </c>
      <c r="R652" s="8">
        <f>INDEX(Articles!$1:$1048576,MATCH(E652,Articles!D:D,0),19)</f>
        <v>25</v>
      </c>
      <c r="S652" s="2" t="str">
        <f>IF(INDEX('Unités CA'!$1:$1048576,MATCH(E652,'Unités CA'!D:D,0),5)=0,"",INDEX('Unités CA'!$1:$1048576,MATCH(E652,'Unités CA'!D:D,0),5))</f>
        <v>0006/CA</v>
      </c>
      <c r="T652" s="2" t="str">
        <f>IF(INDEX('Unités BTE'!$1:$1048576,MATCH(E652,'Unités CA'!D:D,0),5)=0,"",INDEX('Unités BTE'!$1:$1048576,MATCH(E652,'Unités CA'!D:D,0),5))</f>
        <v/>
      </c>
      <c r="U652" s="7">
        <f>IFERROR(INDEX('Prix PRO CA'!$1:$1048576,MATCH(E652,'Prix PRO CA'!D:D,0),10),"")</f>
        <v>124.28</v>
      </c>
      <c r="V652" s="7" t="str">
        <f>IFERROR(INDEX('Prix PRO CA'!$1:$1048576,MATCH(E652,'Prix PRO BTE'!D:D,0),10),"")</f>
        <v/>
      </c>
      <c r="W652" s="7">
        <f>+IFERROR(INDEX('Prix PRO PCS'!$1:$1048576,MATCH(E652,'Prix PRO PCS'!D:D,0),10),"")</f>
        <v>24.31</v>
      </c>
      <c r="X652" s="148" t="str">
        <f t="shared" si="48"/>
        <v>Oui</v>
      </c>
      <c r="Y652" s="24" t="str">
        <f>IFERROR(INDEX(LigneAchat!$1:$1048576,MATCH(E652,LigneAchat!D:D,0),5),"")</f>
        <v/>
      </c>
      <c r="Z652" s="22">
        <f>INDEX(Articles!$1:$1048576,MATCH(E652,Articles!D:D,0),21)</f>
        <v>478</v>
      </c>
      <c r="AA652" s="22">
        <f t="shared" si="49"/>
        <v>478</v>
      </c>
      <c r="AB652" s="22">
        <f>+INDEX(Articles!$1:$1048576,MATCH(E652,Articles!D:D,0),23)</f>
        <v>0</v>
      </c>
    </row>
    <row r="653" spans="2:28" ht="15.75">
      <c r="B653" s="8" t="str">
        <f>INDEX(Articles!$1:$1048576,MATCH(E653,Articles!D:D,0),6)</f>
        <v>1</v>
      </c>
      <c r="C653" s="8" t="str">
        <f>INDEX(Articles!$1:$1048576,MATCH(E653,Articles!D:D,0),7)</f>
        <v/>
      </c>
      <c r="D653" s="28" t="str">
        <f>HYPERLINK(INDEX(Articles!$1:$1048576,MATCH(E653,Articles!D:D,0),24),"Lien")</f>
        <v>Lien</v>
      </c>
      <c r="E653" s="3" t="s">
        <v>846</v>
      </c>
      <c r="F653" s="18" t="str">
        <f>INDEX(Articles!$1:$1048576,MATCH(E653,Articles!D:D,0),5)</f>
        <v>BATT. Ø30 20 BTTES ASSORTI 1 + TC ASSORTI</v>
      </c>
      <c r="G653" s="18" t="str">
        <f>INDEX(Articles!$1:$1048576,MATCH(E653,Articles!D:D,0),8)</f>
        <v>BATTERIE</v>
      </c>
      <c r="H653" s="18" t="str">
        <f>INDEX(Articles!$1:$1048576,MATCH(E653,Articles!D:D,0),9)</f>
        <v>DROITE</v>
      </c>
      <c r="I653" s="8">
        <f>INDEX(Articles!$1:$1048576,MATCH(E653,Articles!D:D,0),10)</f>
        <v>30</v>
      </c>
      <c r="J653" s="18" t="str">
        <f>INDEX(Articles!$1:$1048576,MATCH(E653,Articles!D:D,0),11)</f>
        <v>PIVOINE</v>
      </c>
      <c r="K653" s="18" t="str">
        <f>INDEX(Articles!$1:$1048576,MATCH(E653,Articles!D:D,0),12)</f>
        <v>ASSORTI</v>
      </c>
      <c r="L653" s="8" t="str">
        <f>INDEX(Articles!$1:$1048576,MATCH(E653,Articles!D:D,0),13)</f>
        <v>CN</v>
      </c>
      <c r="M653" s="8" t="str">
        <f>INDEX(Articles!$1:$1048576,MATCH(E653,Articles!D:D,0),14)</f>
        <v>F3</v>
      </c>
      <c r="N653" s="8" t="str">
        <f>INDEX(Articles!$1:$1048576,MATCH(E653,Articles!D:D,0),15)</f>
        <v>1.4G</v>
      </c>
      <c r="O653" s="8" t="str">
        <f>INDEX(Articles!$1:$1048576,MATCH(E653,Articles!D:D,0),16)</f>
        <v>1008-F3-69254049</v>
      </c>
      <c r="P653" s="8">
        <f>INDEX(Articles!$1:$1048576,MATCH(E653,Articles!D:D,0),17)*1000</f>
        <v>348</v>
      </c>
      <c r="Q653" s="8" t="str">
        <f>INDEX(Articles!$1:$1048576,MATCH(E653,Articles!D:D,0),18)</f>
        <v>30</v>
      </c>
      <c r="R653" s="8">
        <f>INDEX(Articles!$1:$1048576,MATCH(E653,Articles!D:D,0),19)</f>
        <v>25</v>
      </c>
      <c r="S653" s="2" t="str">
        <f>IF(INDEX('Unités CA'!$1:$1048576,MATCH(E653,'Unités CA'!D:D,0),5)=0,"",INDEX('Unités CA'!$1:$1048576,MATCH(E653,'Unités CA'!D:D,0),5))</f>
        <v>0006/CA</v>
      </c>
      <c r="T653" s="2" t="str">
        <f>IF(INDEX('Unités BTE'!$1:$1048576,MATCH(E653,'Unités CA'!D:D,0),5)=0,"",INDEX('Unités BTE'!$1:$1048576,MATCH(E653,'Unités CA'!D:D,0),5))</f>
        <v/>
      </c>
      <c r="U653" s="7">
        <f>IFERROR(INDEX('Prix PRO CA'!$1:$1048576,MATCH(E653,'Prix PRO CA'!D:D,0),10),"")</f>
        <v>124.28</v>
      </c>
      <c r="V653" s="7" t="str">
        <f>IFERROR(INDEX('Prix PRO CA'!$1:$1048576,MATCH(E653,'Prix PRO BTE'!D:D,0),10),"")</f>
        <v/>
      </c>
      <c r="W653" s="7">
        <f>+IFERROR(INDEX('Prix PRO PCS'!$1:$1048576,MATCH(E653,'Prix PRO PCS'!D:D,0),10),"")</f>
        <v>24.31</v>
      </c>
      <c r="X653" s="148" t="str">
        <f t="shared" si="48"/>
        <v>Oui</v>
      </c>
      <c r="Y653" s="24">
        <f>IFERROR(INDEX(LigneAchat!$1:$1048576,MATCH(E653,LigneAchat!D:D,0),5),"")</f>
        <v>44259</v>
      </c>
      <c r="Z653" s="22">
        <f>INDEX(Articles!$1:$1048576,MATCH(E653,Articles!D:D,0),21)</f>
        <v>396</v>
      </c>
      <c r="AA653" s="22">
        <f t="shared" si="49"/>
        <v>396</v>
      </c>
      <c r="AB653" s="22">
        <f>+INDEX(Articles!$1:$1048576,MATCH(E653,Articles!D:D,0),23)</f>
        <v>0</v>
      </c>
    </row>
    <row r="654" spans="2:28" ht="15.75">
      <c r="B654" s="8" t="str">
        <f>INDEX(Articles!$1:$1048576,MATCH(E654,Articles!D:D,0),6)</f>
        <v>1</v>
      </c>
      <c r="C654" s="8" t="str">
        <f>INDEX(Articles!$1:$1048576,MATCH(E654,Articles!D:D,0),7)</f>
        <v/>
      </c>
      <c r="D654" s="28" t="str">
        <f>HYPERLINK(INDEX(Articles!$1:$1048576,MATCH(E654,Articles!D:D,0),24),"Lien")</f>
        <v>Lien</v>
      </c>
      <c r="E654" s="3" t="s">
        <v>849</v>
      </c>
      <c r="F654" s="18" t="str">
        <f>INDEX(Articles!$1:$1048576,MATCH(E654,Articles!D:D,0),5)</f>
        <v>BATT. Ø30 20 BTTES ASSORTI 2 + TC ASSORTI</v>
      </c>
      <c r="G654" s="18" t="str">
        <f>INDEX(Articles!$1:$1048576,MATCH(E654,Articles!D:D,0),8)</f>
        <v>BATTERIE</v>
      </c>
      <c r="H654" s="18" t="str">
        <f>INDEX(Articles!$1:$1048576,MATCH(E654,Articles!D:D,0),9)</f>
        <v>DROITE</v>
      </c>
      <c r="I654" s="8">
        <f>INDEX(Articles!$1:$1048576,MATCH(E654,Articles!D:D,0),10)</f>
        <v>30</v>
      </c>
      <c r="J654" s="18" t="str">
        <f>INDEX(Articles!$1:$1048576,MATCH(E654,Articles!D:D,0),11)</f>
        <v>PIVOINE</v>
      </c>
      <c r="K654" s="18" t="str">
        <f>INDEX(Articles!$1:$1048576,MATCH(E654,Articles!D:D,0),12)</f>
        <v>ASSORTI</v>
      </c>
      <c r="L654" s="8" t="str">
        <f>INDEX(Articles!$1:$1048576,MATCH(E654,Articles!D:D,0),13)</f>
        <v>CN</v>
      </c>
      <c r="M654" s="8" t="str">
        <f>INDEX(Articles!$1:$1048576,MATCH(E654,Articles!D:D,0),14)</f>
        <v>F3</v>
      </c>
      <c r="N654" s="8" t="str">
        <f>INDEX(Articles!$1:$1048576,MATCH(E654,Articles!D:D,0),15)</f>
        <v>1.4G</v>
      </c>
      <c r="O654" s="8" t="str">
        <f>INDEX(Articles!$1:$1048576,MATCH(E654,Articles!D:D,0),16)</f>
        <v>1008-F3-69254049</v>
      </c>
      <c r="P654" s="8">
        <f>INDEX(Articles!$1:$1048576,MATCH(E654,Articles!D:D,0),17)*1000</f>
        <v>348</v>
      </c>
      <c r="Q654" s="8" t="str">
        <f>INDEX(Articles!$1:$1048576,MATCH(E654,Articles!D:D,0),18)</f>
        <v>30</v>
      </c>
      <c r="R654" s="8">
        <f>INDEX(Articles!$1:$1048576,MATCH(E654,Articles!D:D,0),19)</f>
        <v>25</v>
      </c>
      <c r="S654" s="2" t="str">
        <f>IF(INDEX('Unités CA'!$1:$1048576,MATCH(E654,'Unités CA'!D:D,0),5)=0,"",INDEX('Unités CA'!$1:$1048576,MATCH(E654,'Unités CA'!D:D,0),5))</f>
        <v>0006/CA</v>
      </c>
      <c r="T654" s="2" t="str">
        <f>IF(INDEX('Unités BTE'!$1:$1048576,MATCH(E654,'Unités CA'!D:D,0),5)=0,"",INDEX('Unités BTE'!$1:$1048576,MATCH(E654,'Unités CA'!D:D,0),5))</f>
        <v/>
      </c>
      <c r="U654" s="7">
        <f>IFERROR(INDEX('Prix PRO CA'!$1:$1048576,MATCH(E654,'Prix PRO CA'!D:D,0),10),"")</f>
        <v>124.28</v>
      </c>
      <c r="V654" s="7" t="str">
        <f>IFERROR(INDEX('Prix PRO CA'!$1:$1048576,MATCH(E654,'Prix PRO BTE'!D:D,0),10),"")</f>
        <v/>
      </c>
      <c r="W654" s="7">
        <f>+IFERROR(INDEX('Prix PRO PCS'!$1:$1048576,MATCH(E654,'Prix PRO PCS'!D:D,0),10),"")</f>
        <v>24.31</v>
      </c>
      <c r="X654" s="148" t="str">
        <f t="shared" si="48"/>
        <v>Oui</v>
      </c>
      <c r="Y654" s="24" t="str">
        <f>IFERROR(INDEX(LigneAchat!$1:$1048576,MATCH(E654,LigneAchat!D:D,0),5),"")</f>
        <v/>
      </c>
      <c r="Z654" s="22">
        <f>INDEX(Articles!$1:$1048576,MATCH(E654,Articles!D:D,0),21)</f>
        <v>2008</v>
      </c>
      <c r="AA654" s="22">
        <f t="shared" si="49"/>
        <v>1783</v>
      </c>
      <c r="AB654" s="22">
        <f>+INDEX(Articles!$1:$1048576,MATCH(E654,Articles!D:D,0),23)</f>
        <v>225</v>
      </c>
    </row>
    <row r="655" spans="2:28" ht="15.75">
      <c r="B655" s="8" t="str">
        <f>INDEX(Articles!$1:$1048576,MATCH(E655,Articles!D:D,0),6)</f>
        <v>1</v>
      </c>
      <c r="C655" s="8" t="str">
        <f>INDEX(Articles!$1:$1048576,MATCH(E655,Articles!D:D,0),7)</f>
        <v/>
      </c>
      <c r="D655" s="28" t="str">
        <f>HYPERLINK(INDEX(Articles!$1:$1048576,MATCH(E655,Articles!D:D,0),24),"Lien")</f>
        <v>Lien</v>
      </c>
      <c r="E655" s="3" t="s">
        <v>852</v>
      </c>
      <c r="F655" s="18" t="str">
        <f>INDEX(Articles!$1:$1048576,MATCH(E655,Articles!D:D,0),5)</f>
        <v>BATT. Ø30 20 BTTES BLEUES + TC BLEU</v>
      </c>
      <c r="G655" s="18" t="str">
        <f>INDEX(Articles!$1:$1048576,MATCH(E655,Articles!D:D,0),8)</f>
        <v>BATTERIE</v>
      </c>
      <c r="H655" s="18" t="str">
        <f>INDEX(Articles!$1:$1048576,MATCH(E655,Articles!D:D,0),9)</f>
        <v>DROITE</v>
      </c>
      <c r="I655" s="8">
        <f>INDEX(Articles!$1:$1048576,MATCH(E655,Articles!D:D,0),10)</f>
        <v>30</v>
      </c>
      <c r="J655" s="18" t="str">
        <f>INDEX(Articles!$1:$1048576,MATCH(E655,Articles!D:D,0),11)</f>
        <v>PIVOINE</v>
      </c>
      <c r="K655" s="18" t="str">
        <f>INDEX(Articles!$1:$1048576,MATCH(E655,Articles!D:D,0),12)</f>
        <v>BLEU</v>
      </c>
      <c r="L655" s="8" t="str">
        <f>INDEX(Articles!$1:$1048576,MATCH(E655,Articles!D:D,0),13)</f>
        <v>CN</v>
      </c>
      <c r="M655" s="8" t="str">
        <f>INDEX(Articles!$1:$1048576,MATCH(E655,Articles!D:D,0),14)</f>
        <v>F3</v>
      </c>
      <c r="N655" s="8" t="str">
        <f>INDEX(Articles!$1:$1048576,MATCH(E655,Articles!D:D,0),15)</f>
        <v>1.4G</v>
      </c>
      <c r="O655" s="8" t="str">
        <f>INDEX(Articles!$1:$1048576,MATCH(E655,Articles!D:D,0),16)</f>
        <v>1008-F3-69254049</v>
      </c>
      <c r="P655" s="8">
        <f>INDEX(Articles!$1:$1048576,MATCH(E655,Articles!D:D,0),17)*1000</f>
        <v>348</v>
      </c>
      <c r="Q655" s="8" t="str">
        <f>INDEX(Articles!$1:$1048576,MATCH(E655,Articles!D:D,0),18)</f>
        <v>30</v>
      </c>
      <c r="R655" s="8">
        <f>INDEX(Articles!$1:$1048576,MATCH(E655,Articles!D:D,0),19)</f>
        <v>25</v>
      </c>
      <c r="S655" s="2" t="str">
        <f>IF(INDEX('Unités CA'!$1:$1048576,MATCH(E655,'Unités CA'!D:D,0),5)=0,"",INDEX('Unités CA'!$1:$1048576,MATCH(E655,'Unités CA'!D:D,0),5))</f>
        <v>0006/CA</v>
      </c>
      <c r="T655" s="2" t="str">
        <f>IF(INDEX('Unités BTE'!$1:$1048576,MATCH(E655,'Unités CA'!D:D,0),5)=0,"",INDEX('Unités BTE'!$1:$1048576,MATCH(E655,'Unités CA'!D:D,0),5))</f>
        <v/>
      </c>
      <c r="U655" s="7">
        <f>IFERROR(INDEX('Prix PRO CA'!$1:$1048576,MATCH(E655,'Prix PRO CA'!D:D,0),10),"")</f>
        <v>124.28</v>
      </c>
      <c r="V655" s="7" t="str">
        <f>IFERROR(INDEX('Prix PRO CA'!$1:$1048576,MATCH(E655,'Prix PRO BTE'!D:D,0),10),"")</f>
        <v/>
      </c>
      <c r="W655" s="7">
        <f>+IFERROR(INDEX('Prix PRO PCS'!$1:$1048576,MATCH(E655,'Prix PRO PCS'!D:D,0),10),"")</f>
        <v>24.31</v>
      </c>
      <c r="X655" s="148" t="str">
        <f t="shared" si="48"/>
        <v>Oui</v>
      </c>
      <c r="Y655" s="24" t="str">
        <f>IFERROR(INDEX(LigneAchat!$1:$1048576,MATCH(E655,LigneAchat!D:D,0),5),"")</f>
        <v/>
      </c>
      <c r="Z655" s="22">
        <f>INDEX(Articles!$1:$1048576,MATCH(E655,Articles!D:D,0),21)</f>
        <v>509</v>
      </c>
      <c r="AA655" s="22">
        <f t="shared" si="49"/>
        <v>168</v>
      </c>
      <c r="AB655" s="22">
        <f>+INDEX(Articles!$1:$1048576,MATCH(E655,Articles!D:D,0),23)</f>
        <v>341</v>
      </c>
    </row>
    <row r="656" spans="2:28" ht="15.75">
      <c r="B656" s="8" t="str">
        <f>INDEX(Articles!$1:$1048576,MATCH(E656,Articles!D:D,0),6)</f>
        <v>1</v>
      </c>
      <c r="C656" s="8" t="str">
        <f>INDEX(Articles!$1:$1048576,MATCH(E656,Articles!D:D,0),7)</f>
        <v/>
      </c>
      <c r="D656" s="28" t="str">
        <f>HYPERLINK(INDEX(Articles!$1:$1048576,MATCH(E656,Articles!D:D,0),24),"Lien")</f>
        <v>Lien</v>
      </c>
      <c r="E656" s="3" t="s">
        <v>856</v>
      </c>
      <c r="F656" s="18" t="str">
        <f>INDEX(Articles!$1:$1048576,MATCH(E656,Articles!D:D,0),5)</f>
        <v>BATT. Ø30 20 BTTES CITRON + TC CITRON</v>
      </c>
      <c r="G656" s="18" t="str">
        <f>INDEX(Articles!$1:$1048576,MATCH(E656,Articles!D:D,0),8)</f>
        <v>BATTERIE</v>
      </c>
      <c r="H656" s="18" t="str">
        <f>INDEX(Articles!$1:$1048576,MATCH(E656,Articles!D:D,0),9)</f>
        <v>DROITE</v>
      </c>
      <c r="I656" s="8">
        <f>INDEX(Articles!$1:$1048576,MATCH(E656,Articles!D:D,0),10)</f>
        <v>30</v>
      </c>
      <c r="J656" s="18" t="str">
        <f>INDEX(Articles!$1:$1048576,MATCH(E656,Articles!D:D,0),11)</f>
        <v>PIVOINE</v>
      </c>
      <c r="K656" s="18" t="str">
        <f>INDEX(Articles!$1:$1048576,MATCH(E656,Articles!D:D,0),12)</f>
        <v>CITRON</v>
      </c>
      <c r="L656" s="8" t="str">
        <f>INDEX(Articles!$1:$1048576,MATCH(E656,Articles!D:D,0),13)</f>
        <v>CN</v>
      </c>
      <c r="M656" s="8" t="str">
        <f>INDEX(Articles!$1:$1048576,MATCH(E656,Articles!D:D,0),14)</f>
        <v>F3</v>
      </c>
      <c r="N656" s="8" t="str">
        <f>INDEX(Articles!$1:$1048576,MATCH(E656,Articles!D:D,0),15)</f>
        <v>1.4G</v>
      </c>
      <c r="O656" s="8" t="str">
        <f>INDEX(Articles!$1:$1048576,MATCH(E656,Articles!D:D,0),16)</f>
        <v>1008-F3-69254049</v>
      </c>
      <c r="P656" s="8">
        <f>INDEX(Articles!$1:$1048576,MATCH(E656,Articles!D:D,0),17)*1000</f>
        <v>348</v>
      </c>
      <c r="Q656" s="8" t="str">
        <f>INDEX(Articles!$1:$1048576,MATCH(E656,Articles!D:D,0),18)</f>
        <v>30</v>
      </c>
      <c r="R656" s="8">
        <f>INDEX(Articles!$1:$1048576,MATCH(E656,Articles!D:D,0),19)</f>
        <v>25</v>
      </c>
      <c r="S656" s="2" t="str">
        <f>IF(INDEX('Unités CA'!$1:$1048576,MATCH(E656,'Unités CA'!D:D,0),5)=0,"",INDEX('Unités CA'!$1:$1048576,MATCH(E656,'Unités CA'!D:D,0),5))</f>
        <v>0006/CA</v>
      </c>
      <c r="T656" s="2" t="str">
        <f>IF(INDEX('Unités BTE'!$1:$1048576,MATCH(E656,'Unités CA'!D:D,0),5)=0,"",INDEX('Unités BTE'!$1:$1048576,MATCH(E656,'Unités CA'!D:D,0),5))</f>
        <v/>
      </c>
      <c r="U656" s="7">
        <f>IFERROR(INDEX('Prix PRO CA'!$1:$1048576,MATCH(E656,'Prix PRO CA'!D:D,0),10),"")</f>
        <v>124.28</v>
      </c>
      <c r="V656" s="7" t="str">
        <f>IFERROR(INDEX('Prix PRO CA'!$1:$1048576,MATCH(E656,'Prix PRO BTE'!D:D,0),10),"")</f>
        <v/>
      </c>
      <c r="W656" s="7">
        <f>+IFERROR(INDEX('Prix PRO PCS'!$1:$1048576,MATCH(E656,'Prix PRO PCS'!D:D,0),10),"")</f>
        <v>24.31</v>
      </c>
      <c r="X656" s="148" t="str">
        <f t="shared" si="48"/>
        <v>Oui</v>
      </c>
      <c r="Y656" s="24" t="str">
        <f>IFERROR(INDEX(LigneAchat!$1:$1048576,MATCH(E656,LigneAchat!D:D,0),5),"")</f>
        <v/>
      </c>
      <c r="Z656" s="22">
        <f>INDEX(Articles!$1:$1048576,MATCH(E656,Articles!D:D,0),21)</f>
        <v>447</v>
      </c>
      <c r="AA656" s="22">
        <f t="shared" si="49"/>
        <v>447</v>
      </c>
      <c r="AB656" s="22">
        <f>+INDEX(Articles!$1:$1048576,MATCH(E656,Articles!D:D,0),23)</f>
        <v>0</v>
      </c>
    </row>
    <row r="657" spans="2:28" ht="15.75">
      <c r="B657" s="8" t="str">
        <f>INDEX(Articles!$1:$1048576,MATCH(E657,Articles!D:D,0),6)</f>
        <v>1</v>
      </c>
      <c r="C657" s="8" t="str">
        <f>INDEX(Articles!$1:$1048576,MATCH(E657,Articles!D:D,0),7)</f>
        <v/>
      </c>
      <c r="D657" s="28" t="str">
        <f>HYPERLINK(INDEX(Articles!$1:$1048576,MATCH(E657,Articles!D:D,0),24),"Lien")</f>
        <v>Lien</v>
      </c>
      <c r="E657" s="3" t="s">
        <v>854</v>
      </c>
      <c r="F657" s="18" t="str">
        <f>INDEX(Articles!$1:$1048576,MATCH(E657,Articles!D:D,0),5)</f>
        <v>BATT. Ø30 20 BTTES CLIGNO BLANC + TC CLIGNO BLANC</v>
      </c>
      <c r="G657" s="18" t="str">
        <f>INDEX(Articles!$1:$1048576,MATCH(E657,Articles!D:D,0),8)</f>
        <v>BATTERIE</v>
      </c>
      <c r="H657" s="18" t="str">
        <f>INDEX(Articles!$1:$1048576,MATCH(E657,Articles!D:D,0),9)</f>
        <v>DROITE</v>
      </c>
      <c r="I657" s="8">
        <f>INDEX(Articles!$1:$1048576,MATCH(E657,Articles!D:D,0),10)</f>
        <v>30</v>
      </c>
      <c r="J657" s="18" t="str">
        <f>INDEX(Articles!$1:$1048576,MATCH(E657,Articles!D:D,0),11)</f>
        <v>CLIGNO</v>
      </c>
      <c r="K657" s="18" t="str">
        <f>INDEX(Articles!$1:$1048576,MATCH(E657,Articles!D:D,0),12)</f>
        <v>BLANC</v>
      </c>
      <c r="L657" s="8" t="str">
        <f>INDEX(Articles!$1:$1048576,MATCH(E657,Articles!D:D,0),13)</f>
        <v>CN</v>
      </c>
      <c r="M657" s="8" t="str">
        <f>INDEX(Articles!$1:$1048576,MATCH(E657,Articles!D:D,0),14)</f>
        <v>F3</v>
      </c>
      <c r="N657" s="8" t="str">
        <f>INDEX(Articles!$1:$1048576,MATCH(E657,Articles!D:D,0),15)</f>
        <v>1.4G</v>
      </c>
      <c r="O657" s="8" t="str">
        <f>INDEX(Articles!$1:$1048576,MATCH(E657,Articles!D:D,0),16)</f>
        <v>1008-F3-69254049</v>
      </c>
      <c r="P657" s="8">
        <f>INDEX(Articles!$1:$1048576,MATCH(E657,Articles!D:D,0),17)*1000</f>
        <v>348</v>
      </c>
      <c r="Q657" s="8" t="str">
        <f>INDEX(Articles!$1:$1048576,MATCH(E657,Articles!D:D,0),18)</f>
        <v>30</v>
      </c>
      <c r="R657" s="8">
        <f>INDEX(Articles!$1:$1048576,MATCH(E657,Articles!D:D,0),19)</f>
        <v>25</v>
      </c>
      <c r="S657" s="2" t="str">
        <f>IF(INDEX('Unités CA'!$1:$1048576,MATCH(E657,'Unités CA'!D:D,0),5)=0,"",INDEX('Unités CA'!$1:$1048576,MATCH(E657,'Unités CA'!D:D,0),5))</f>
        <v>0006/CA</v>
      </c>
      <c r="T657" s="2" t="str">
        <f>IF(INDEX('Unités BTE'!$1:$1048576,MATCH(E657,'Unités CA'!D:D,0),5)=0,"",INDEX('Unités BTE'!$1:$1048576,MATCH(E657,'Unités CA'!D:D,0),5))</f>
        <v/>
      </c>
      <c r="U657" s="7">
        <f>IFERROR(INDEX('Prix PRO CA'!$1:$1048576,MATCH(E657,'Prix PRO CA'!D:D,0),10),"")</f>
        <v>124.28</v>
      </c>
      <c r="V657" s="7" t="str">
        <f>IFERROR(INDEX('Prix PRO CA'!$1:$1048576,MATCH(E657,'Prix PRO BTE'!D:D,0),10),"")</f>
        <v/>
      </c>
      <c r="W657" s="7">
        <f>+IFERROR(INDEX('Prix PRO PCS'!$1:$1048576,MATCH(E657,'Prix PRO PCS'!D:D,0),10),"")</f>
        <v>24.31</v>
      </c>
      <c r="X657" s="148" t="str">
        <f t="shared" si="48"/>
        <v>Oui</v>
      </c>
      <c r="Y657" s="24">
        <f>IFERROR(INDEX(LigneAchat!$1:$1048576,MATCH(E657,LigneAchat!D:D,0),5),"")</f>
        <v>44259</v>
      </c>
      <c r="Z657" s="22">
        <f>INDEX(Articles!$1:$1048576,MATCH(E657,Articles!D:D,0),21)</f>
        <v>725</v>
      </c>
      <c r="AA657" s="22">
        <f t="shared" si="49"/>
        <v>723</v>
      </c>
      <c r="AB657" s="22">
        <f>+INDEX(Articles!$1:$1048576,MATCH(E657,Articles!D:D,0),23)</f>
        <v>2</v>
      </c>
    </row>
    <row r="658" spans="2:28" ht="15.75">
      <c r="B658" s="8" t="str">
        <f>INDEX(Articles!$1:$1048576,MATCH(E658,Articles!D:D,0),6)</f>
        <v>1</v>
      </c>
      <c r="C658" s="8" t="str">
        <f>INDEX(Articles!$1:$1048576,MATCH(E658,Articles!D:D,0),7)</f>
        <v/>
      </c>
      <c r="D658" s="28" t="str">
        <f>HYPERLINK(INDEX(Articles!$1:$1048576,MATCH(E658,Articles!D:D,0),24),"Lien")</f>
        <v>Lien</v>
      </c>
      <c r="E658" s="3" t="s">
        <v>862</v>
      </c>
      <c r="F658" s="18" t="str">
        <f>INDEX(Articles!$1:$1048576,MATCH(E658,Articles!D:D,0),5)</f>
        <v>BATT. Ø30 20 BTTES FILET D'OR + TC FILET D'OR</v>
      </c>
      <c r="G658" s="18" t="str">
        <f>INDEX(Articles!$1:$1048576,MATCH(E658,Articles!D:D,0),8)</f>
        <v>BATTERIE</v>
      </c>
      <c r="H658" s="18" t="str">
        <f>INDEX(Articles!$1:$1048576,MATCH(E658,Articles!D:D,0),9)</f>
        <v>DROITE</v>
      </c>
      <c r="I658" s="8">
        <f>INDEX(Articles!$1:$1048576,MATCH(E658,Articles!D:D,0),10)</f>
        <v>30</v>
      </c>
      <c r="J658" s="18" t="str">
        <f>INDEX(Articles!$1:$1048576,MATCH(E658,Articles!D:D,0),11)</f>
        <v>PLEUREUR</v>
      </c>
      <c r="K658" s="18" t="str">
        <f>INDEX(Articles!$1:$1048576,MATCH(E658,Articles!D:D,0),12)</f>
        <v>KAMURO</v>
      </c>
      <c r="L658" s="8" t="str">
        <f>INDEX(Articles!$1:$1048576,MATCH(E658,Articles!D:D,0),13)</f>
        <v>CN</v>
      </c>
      <c r="M658" s="8" t="str">
        <f>INDEX(Articles!$1:$1048576,MATCH(E658,Articles!D:D,0),14)</f>
        <v>F3</v>
      </c>
      <c r="N658" s="8" t="str">
        <f>INDEX(Articles!$1:$1048576,MATCH(E658,Articles!D:D,0),15)</f>
        <v>1.4G</v>
      </c>
      <c r="O658" s="8" t="str">
        <f>INDEX(Articles!$1:$1048576,MATCH(E658,Articles!D:D,0),16)</f>
        <v>1008-F3-69254049</v>
      </c>
      <c r="P658" s="8">
        <f>INDEX(Articles!$1:$1048576,MATCH(E658,Articles!D:D,0),17)*1000</f>
        <v>348</v>
      </c>
      <c r="Q658" s="8" t="str">
        <f>INDEX(Articles!$1:$1048576,MATCH(E658,Articles!D:D,0),18)</f>
        <v>30</v>
      </c>
      <c r="R658" s="8">
        <f>INDEX(Articles!$1:$1048576,MATCH(E658,Articles!D:D,0),19)</f>
        <v>25</v>
      </c>
      <c r="S658" s="2" t="str">
        <f>IF(INDEX('Unités CA'!$1:$1048576,MATCH(E658,'Unités CA'!D:D,0),5)=0,"",INDEX('Unités CA'!$1:$1048576,MATCH(E658,'Unités CA'!D:D,0),5))</f>
        <v>0006/CA</v>
      </c>
      <c r="T658" s="2" t="str">
        <f>IF(INDEX('Unités BTE'!$1:$1048576,MATCH(E658,'Unités CA'!D:D,0),5)=0,"",INDEX('Unités BTE'!$1:$1048576,MATCH(E658,'Unités CA'!D:D,0),5))</f>
        <v/>
      </c>
      <c r="U658" s="7">
        <f>IFERROR(INDEX('Prix PRO CA'!$1:$1048576,MATCH(E658,'Prix PRO CA'!D:D,0),10),"")</f>
        <v>124.28</v>
      </c>
      <c r="V658" s="7" t="str">
        <f>IFERROR(INDEX('Prix PRO CA'!$1:$1048576,MATCH(E658,'Prix PRO BTE'!D:D,0),10),"")</f>
        <v/>
      </c>
      <c r="W658" s="7">
        <f>+IFERROR(INDEX('Prix PRO PCS'!$1:$1048576,MATCH(E658,'Prix PRO PCS'!D:D,0),10),"")</f>
        <v>24.31</v>
      </c>
      <c r="X658" s="148" t="str">
        <f t="shared" si="48"/>
        <v>Oui</v>
      </c>
      <c r="Y658" s="24">
        <f>IFERROR(INDEX(LigneAchat!$1:$1048576,MATCH(E658,LigneAchat!D:D,0),5),"")</f>
        <v>44280</v>
      </c>
      <c r="Z658" s="22">
        <f>INDEX(Articles!$1:$1048576,MATCH(E658,Articles!D:D,0),21)</f>
        <v>529</v>
      </c>
      <c r="AA658" s="22">
        <f t="shared" si="49"/>
        <v>529</v>
      </c>
      <c r="AB658" s="22">
        <f>+INDEX(Articles!$1:$1048576,MATCH(E658,Articles!D:D,0),23)</f>
        <v>0</v>
      </c>
    </row>
    <row r="659" spans="2:28" ht="15.75">
      <c r="B659" s="8" t="str">
        <f>INDEX(Articles!$1:$1048576,MATCH(E659,Articles!D:D,0),6)</f>
        <v>1</v>
      </c>
      <c r="C659" s="8" t="str">
        <f>INDEX(Articles!$1:$1048576,MATCH(E659,Articles!D:D,0),7)</f>
        <v/>
      </c>
      <c r="D659" s="28" t="str">
        <f>HYPERLINK(INDEX(Articles!$1:$1048576,MATCH(E659,Articles!D:D,0),24),"Lien")</f>
        <v>Lien</v>
      </c>
      <c r="E659" s="3" t="s">
        <v>859</v>
      </c>
      <c r="F659" s="18" t="str">
        <f>INDEX(Articles!$1:$1048576,MATCH(E659,Articles!D:D,0),5)</f>
        <v>BATT. Ø30 20 BTTES FRISSON BLANC + TC FRISSON BLC</v>
      </c>
      <c r="G659" s="18" t="str">
        <f>INDEX(Articles!$1:$1048576,MATCH(E659,Articles!D:D,0),8)</f>
        <v>BATTERIE</v>
      </c>
      <c r="H659" s="18" t="str">
        <f>INDEX(Articles!$1:$1048576,MATCH(E659,Articles!D:D,0),9)</f>
        <v>DROITE</v>
      </c>
      <c r="I659" s="8">
        <f>INDEX(Articles!$1:$1048576,MATCH(E659,Articles!D:D,0),10)</f>
        <v>30</v>
      </c>
      <c r="J659" s="18" t="str">
        <f>INDEX(Articles!$1:$1048576,MATCH(E659,Articles!D:D,0),11)</f>
        <v>CREPITANT</v>
      </c>
      <c r="K659" s="18" t="str">
        <f>INDEX(Articles!$1:$1048576,MATCH(E659,Articles!D:D,0),12)</f>
        <v>ARGENT</v>
      </c>
      <c r="L659" s="8" t="str">
        <f>INDEX(Articles!$1:$1048576,MATCH(E659,Articles!D:D,0),13)</f>
        <v>CN</v>
      </c>
      <c r="M659" s="8" t="str">
        <f>INDEX(Articles!$1:$1048576,MATCH(E659,Articles!D:D,0),14)</f>
        <v>F3</v>
      </c>
      <c r="N659" s="8" t="str">
        <f>INDEX(Articles!$1:$1048576,MATCH(E659,Articles!D:D,0),15)</f>
        <v>1.4G</v>
      </c>
      <c r="O659" s="8" t="str">
        <f>INDEX(Articles!$1:$1048576,MATCH(E659,Articles!D:D,0),16)</f>
        <v>1008-F3-69254049</v>
      </c>
      <c r="P659" s="8">
        <f>INDEX(Articles!$1:$1048576,MATCH(E659,Articles!D:D,0),17)*1000</f>
        <v>348</v>
      </c>
      <c r="Q659" s="8" t="str">
        <f>INDEX(Articles!$1:$1048576,MATCH(E659,Articles!D:D,0),18)</f>
        <v>30</v>
      </c>
      <c r="R659" s="8">
        <f>INDEX(Articles!$1:$1048576,MATCH(E659,Articles!D:D,0),19)</f>
        <v>25</v>
      </c>
      <c r="S659" s="2" t="str">
        <f>IF(INDEX('Unités CA'!$1:$1048576,MATCH(E659,'Unités CA'!D:D,0),5)=0,"",INDEX('Unités CA'!$1:$1048576,MATCH(E659,'Unités CA'!D:D,0),5))</f>
        <v>0006/CA</v>
      </c>
      <c r="T659" s="2" t="str">
        <f>IF(INDEX('Unités BTE'!$1:$1048576,MATCH(E659,'Unités CA'!D:D,0),5)=0,"",INDEX('Unités BTE'!$1:$1048576,MATCH(E659,'Unités CA'!D:D,0),5))</f>
        <v/>
      </c>
      <c r="U659" s="7">
        <f>IFERROR(INDEX('Prix PRO CA'!$1:$1048576,MATCH(E659,'Prix PRO CA'!D:D,0),10),"")</f>
        <v>124.28</v>
      </c>
      <c r="V659" s="7" t="str">
        <f>IFERROR(INDEX('Prix PRO CA'!$1:$1048576,MATCH(E659,'Prix PRO BTE'!D:D,0),10),"")</f>
        <v/>
      </c>
      <c r="W659" s="7">
        <f>+IFERROR(INDEX('Prix PRO PCS'!$1:$1048576,MATCH(E659,'Prix PRO PCS'!D:D,0),10),"")</f>
        <v>24.31</v>
      </c>
      <c r="X659" s="148" t="str">
        <f t="shared" si="48"/>
        <v>Oui</v>
      </c>
      <c r="Y659" s="24">
        <f>IFERROR(INDEX(LigneAchat!$1:$1048576,MATCH(E659,LigneAchat!D:D,0),5),"")</f>
        <v>44259</v>
      </c>
      <c r="Z659" s="22">
        <f>INDEX(Articles!$1:$1048576,MATCH(E659,Articles!D:D,0),21)</f>
        <v>742</v>
      </c>
      <c r="AA659" s="22">
        <f t="shared" si="49"/>
        <v>742</v>
      </c>
      <c r="AB659" s="22">
        <f>+INDEX(Articles!$1:$1048576,MATCH(E659,Articles!D:D,0),23)</f>
        <v>0</v>
      </c>
    </row>
    <row r="660" spans="2:28" ht="15.75">
      <c r="B660" s="8" t="str">
        <f>INDEX(Articles!$1:$1048576,MATCH(E660,Articles!D:D,0),6)</f>
        <v>1</v>
      </c>
      <c r="C660" s="8" t="str">
        <f>INDEX(Articles!$1:$1048576,MATCH(E660,Articles!D:D,0),7)</f>
        <v/>
      </c>
      <c r="D660" s="28" t="str">
        <f>HYPERLINK(INDEX(Articles!$1:$1048576,MATCH(E660,Articles!D:D,0),24),"Lien")</f>
        <v>Lien</v>
      </c>
      <c r="E660" s="3" t="s">
        <v>868</v>
      </c>
      <c r="F660" s="18" t="str">
        <f>INDEX(Articles!$1:$1048576,MATCH(E660,Articles!D:D,0),5)</f>
        <v>BATT. Ø30 20 BTTES MULTICOLORES + TC ARGENT</v>
      </c>
      <c r="G660" s="18" t="str">
        <f>INDEX(Articles!$1:$1048576,MATCH(E660,Articles!D:D,0),8)</f>
        <v>BATTERIE</v>
      </c>
      <c r="H660" s="18" t="str">
        <f>INDEX(Articles!$1:$1048576,MATCH(E660,Articles!D:D,0),9)</f>
        <v>DROITE</v>
      </c>
      <c r="I660" s="8">
        <f>INDEX(Articles!$1:$1048576,MATCH(E660,Articles!D:D,0),10)</f>
        <v>30</v>
      </c>
      <c r="J660" s="18" t="str">
        <f>INDEX(Articles!$1:$1048576,MATCH(E660,Articles!D:D,0),11)</f>
        <v>PIVOINE</v>
      </c>
      <c r="K660" s="18" t="str">
        <f>INDEX(Articles!$1:$1048576,MATCH(E660,Articles!D:D,0),12)</f>
        <v>MULTICOLORE</v>
      </c>
      <c r="L660" s="8" t="str">
        <f>INDEX(Articles!$1:$1048576,MATCH(E660,Articles!D:D,0),13)</f>
        <v>CN</v>
      </c>
      <c r="M660" s="8" t="str">
        <f>INDEX(Articles!$1:$1048576,MATCH(E660,Articles!D:D,0),14)</f>
        <v>F3</v>
      </c>
      <c r="N660" s="8" t="str">
        <f>INDEX(Articles!$1:$1048576,MATCH(E660,Articles!D:D,0),15)</f>
        <v>1.4G</v>
      </c>
      <c r="O660" s="8" t="str">
        <f>INDEX(Articles!$1:$1048576,MATCH(E660,Articles!D:D,0),16)</f>
        <v>1008-F3-69254049</v>
      </c>
      <c r="P660" s="8">
        <f>INDEX(Articles!$1:$1048576,MATCH(E660,Articles!D:D,0),17)*1000</f>
        <v>348</v>
      </c>
      <c r="Q660" s="8" t="str">
        <f>INDEX(Articles!$1:$1048576,MATCH(E660,Articles!D:D,0),18)</f>
        <v>30</v>
      </c>
      <c r="R660" s="8">
        <f>INDEX(Articles!$1:$1048576,MATCH(E660,Articles!D:D,0),19)</f>
        <v>25</v>
      </c>
      <c r="S660" s="2" t="str">
        <f>IF(INDEX('Unités CA'!$1:$1048576,MATCH(E660,'Unités CA'!D:D,0),5)=0,"",INDEX('Unités CA'!$1:$1048576,MATCH(E660,'Unités CA'!D:D,0),5))</f>
        <v>0006/CA</v>
      </c>
      <c r="T660" s="2" t="str">
        <f>IF(INDEX('Unités BTE'!$1:$1048576,MATCH(E660,'Unités CA'!D:D,0),5)=0,"",INDEX('Unités BTE'!$1:$1048576,MATCH(E660,'Unités CA'!D:D,0),5))</f>
        <v/>
      </c>
      <c r="U660" s="7">
        <f>IFERROR(INDEX('Prix PRO CA'!$1:$1048576,MATCH(E660,'Prix PRO CA'!D:D,0),10),"")</f>
        <v>124.28</v>
      </c>
      <c r="V660" s="7" t="str">
        <f>IFERROR(INDEX('Prix PRO CA'!$1:$1048576,MATCH(E660,'Prix PRO BTE'!D:D,0),10),"")</f>
        <v/>
      </c>
      <c r="W660" s="7">
        <f>+IFERROR(INDEX('Prix PRO PCS'!$1:$1048576,MATCH(E660,'Prix PRO PCS'!D:D,0),10),"")</f>
        <v>24.31</v>
      </c>
      <c r="X660" s="148" t="str">
        <f t="shared" si="48"/>
        <v>Oui</v>
      </c>
      <c r="Y660" s="24" t="str">
        <f>IFERROR(INDEX(LigneAchat!$1:$1048576,MATCH(E660,LigneAchat!D:D,0),5),"")</f>
        <v/>
      </c>
      <c r="Z660" s="22">
        <f>INDEX(Articles!$1:$1048576,MATCH(E660,Articles!D:D,0),21)</f>
        <v>915</v>
      </c>
      <c r="AA660" s="22">
        <f t="shared" si="49"/>
        <v>907</v>
      </c>
      <c r="AB660" s="22">
        <f>+INDEX(Articles!$1:$1048576,MATCH(E660,Articles!D:D,0),23)</f>
        <v>8</v>
      </c>
    </row>
    <row r="661" spans="2:28" ht="15.75">
      <c r="B661" s="8" t="str">
        <f>INDEX(Articles!$1:$1048576,MATCH(E661,Articles!D:D,0),6)</f>
        <v>1</v>
      </c>
      <c r="C661" s="8" t="str">
        <f>INDEX(Articles!$1:$1048576,MATCH(E661,Articles!D:D,0),7)</f>
        <v/>
      </c>
      <c r="D661" s="28" t="str">
        <f>HYPERLINK(INDEX(Articles!$1:$1048576,MATCH(E661,Articles!D:D,0),24),"Lien")</f>
        <v>Lien</v>
      </c>
      <c r="E661" s="3" t="s">
        <v>865</v>
      </c>
      <c r="F661" s="18" t="str">
        <f>INDEX(Articles!$1:$1048576,MATCH(E661,Articles!D:D,0),5)</f>
        <v>BATT. Ø30 20 BTTES OEUFS DRAGON + TC FRISSON BLC</v>
      </c>
      <c r="G661" s="18" t="str">
        <f>INDEX(Articles!$1:$1048576,MATCH(E661,Articles!D:D,0),8)</f>
        <v>BATTERIE</v>
      </c>
      <c r="H661" s="18" t="str">
        <f>INDEX(Articles!$1:$1048576,MATCH(E661,Articles!D:D,0),9)</f>
        <v>DROITE</v>
      </c>
      <c r="I661" s="8">
        <f>INDEX(Articles!$1:$1048576,MATCH(E661,Articles!D:D,0),10)</f>
        <v>30</v>
      </c>
      <c r="J661" s="18" t="str">
        <f>INDEX(Articles!$1:$1048576,MATCH(E661,Articles!D:D,0),11)</f>
        <v>CREPITANT</v>
      </c>
      <c r="K661" s="18" t="str">
        <f>INDEX(Articles!$1:$1048576,MATCH(E661,Articles!D:D,0),12)</f>
        <v>ARGENT</v>
      </c>
      <c r="L661" s="8" t="str">
        <f>INDEX(Articles!$1:$1048576,MATCH(E661,Articles!D:D,0),13)</f>
        <v>CN</v>
      </c>
      <c r="M661" s="8" t="str">
        <f>INDEX(Articles!$1:$1048576,MATCH(E661,Articles!D:D,0),14)</f>
        <v>F3</v>
      </c>
      <c r="N661" s="8" t="str">
        <f>INDEX(Articles!$1:$1048576,MATCH(E661,Articles!D:D,0),15)</f>
        <v>1.4G</v>
      </c>
      <c r="O661" s="8" t="str">
        <f>INDEX(Articles!$1:$1048576,MATCH(E661,Articles!D:D,0),16)</f>
        <v>1008-F3-69254049</v>
      </c>
      <c r="P661" s="8">
        <f>INDEX(Articles!$1:$1048576,MATCH(E661,Articles!D:D,0),17)*1000</f>
        <v>348</v>
      </c>
      <c r="Q661" s="8" t="str">
        <f>INDEX(Articles!$1:$1048576,MATCH(E661,Articles!D:D,0),18)</f>
        <v>30</v>
      </c>
      <c r="R661" s="8">
        <f>INDEX(Articles!$1:$1048576,MATCH(E661,Articles!D:D,0),19)</f>
        <v>25</v>
      </c>
      <c r="S661" s="2" t="str">
        <f>IF(INDEX('Unités CA'!$1:$1048576,MATCH(E661,'Unités CA'!D:D,0),5)=0,"",INDEX('Unités CA'!$1:$1048576,MATCH(E661,'Unités CA'!D:D,0),5))</f>
        <v>0006/CA</v>
      </c>
      <c r="T661" s="2" t="str">
        <f>IF(INDEX('Unités BTE'!$1:$1048576,MATCH(E661,'Unités CA'!D:D,0),5)=0,"",INDEX('Unités BTE'!$1:$1048576,MATCH(E661,'Unités CA'!D:D,0),5))</f>
        <v/>
      </c>
      <c r="U661" s="7">
        <f>IFERROR(INDEX('Prix PRO CA'!$1:$1048576,MATCH(E661,'Prix PRO CA'!D:D,0),10),"")</f>
        <v>124.28</v>
      </c>
      <c r="V661" s="7" t="str">
        <f>IFERROR(INDEX('Prix PRO CA'!$1:$1048576,MATCH(E661,'Prix PRO BTE'!D:D,0),10),"")</f>
        <v/>
      </c>
      <c r="W661" s="7">
        <f>+IFERROR(INDEX('Prix PRO PCS'!$1:$1048576,MATCH(E661,'Prix PRO PCS'!D:D,0),10),"")</f>
        <v>24.31</v>
      </c>
      <c r="X661" s="148" t="str">
        <f t="shared" si="48"/>
        <v>Oui</v>
      </c>
      <c r="Y661" s="24" t="str">
        <f>IFERROR(INDEX(LigneAchat!$1:$1048576,MATCH(E661,LigneAchat!D:D,0),5),"")</f>
        <v/>
      </c>
      <c r="Z661" s="22">
        <f>INDEX(Articles!$1:$1048576,MATCH(E661,Articles!D:D,0),21)</f>
        <v>261</v>
      </c>
      <c r="AA661" s="22">
        <f t="shared" si="49"/>
        <v>261</v>
      </c>
      <c r="AB661" s="22">
        <f>+INDEX(Articles!$1:$1048576,MATCH(E661,Articles!D:D,0),23)</f>
        <v>0</v>
      </c>
    </row>
    <row r="662" spans="2:28" ht="15.75">
      <c r="B662" s="8" t="str">
        <f>INDEX(Articles!$1:$1048576,MATCH(E662,Articles!D:D,0),6)</f>
        <v>1</v>
      </c>
      <c r="C662" s="8" t="str">
        <f>INDEX(Articles!$1:$1048576,MATCH(E662,Articles!D:D,0),7)</f>
        <v/>
      </c>
      <c r="D662" s="28" t="str">
        <f>HYPERLINK(INDEX(Articles!$1:$1048576,MATCH(E662,Articles!D:D,0),24),"Lien")</f>
        <v>Lien</v>
      </c>
      <c r="E662" s="3" t="s">
        <v>870</v>
      </c>
      <c r="F662" s="18" t="str">
        <f>INDEX(Articles!$1:$1048576,MATCH(E662,Articles!D:D,0),5)</f>
        <v>BATT. Ø30 20 BTTES ORANGE + TC ORANGE</v>
      </c>
      <c r="G662" s="18" t="str">
        <f>INDEX(Articles!$1:$1048576,MATCH(E662,Articles!D:D,0),8)</f>
        <v>BATTERIE</v>
      </c>
      <c r="H662" s="18" t="str">
        <f>INDEX(Articles!$1:$1048576,MATCH(E662,Articles!D:D,0),9)</f>
        <v>DROITE</v>
      </c>
      <c r="I662" s="8">
        <f>INDEX(Articles!$1:$1048576,MATCH(E662,Articles!D:D,0),10)</f>
        <v>30</v>
      </c>
      <c r="J662" s="18" t="str">
        <f>INDEX(Articles!$1:$1048576,MATCH(E662,Articles!D:D,0),11)</f>
        <v>PIVOINE</v>
      </c>
      <c r="K662" s="18" t="str">
        <f>INDEX(Articles!$1:$1048576,MATCH(E662,Articles!D:D,0),12)</f>
        <v>ORANGE</v>
      </c>
      <c r="L662" s="8" t="str">
        <f>INDEX(Articles!$1:$1048576,MATCH(E662,Articles!D:D,0),13)</f>
        <v>CN</v>
      </c>
      <c r="M662" s="8" t="str">
        <f>INDEX(Articles!$1:$1048576,MATCH(E662,Articles!D:D,0),14)</f>
        <v>F3</v>
      </c>
      <c r="N662" s="8" t="str">
        <f>INDEX(Articles!$1:$1048576,MATCH(E662,Articles!D:D,0),15)</f>
        <v>1.4G</v>
      </c>
      <c r="O662" s="8" t="str">
        <f>INDEX(Articles!$1:$1048576,MATCH(E662,Articles!D:D,0),16)</f>
        <v>1008-F3-69254049</v>
      </c>
      <c r="P662" s="8">
        <f>INDEX(Articles!$1:$1048576,MATCH(E662,Articles!D:D,0),17)*1000</f>
        <v>348</v>
      </c>
      <c r="Q662" s="8" t="str">
        <f>INDEX(Articles!$1:$1048576,MATCH(E662,Articles!D:D,0),18)</f>
        <v>30</v>
      </c>
      <c r="R662" s="8">
        <f>INDEX(Articles!$1:$1048576,MATCH(E662,Articles!D:D,0),19)</f>
        <v>25</v>
      </c>
      <c r="S662" s="2" t="str">
        <f>IF(INDEX('Unités CA'!$1:$1048576,MATCH(E662,'Unités CA'!D:D,0),5)=0,"",INDEX('Unités CA'!$1:$1048576,MATCH(E662,'Unités CA'!D:D,0),5))</f>
        <v>0006/CA</v>
      </c>
      <c r="T662" s="2" t="str">
        <f>IF(INDEX('Unités BTE'!$1:$1048576,MATCH(E662,'Unités CA'!D:D,0),5)=0,"",INDEX('Unités BTE'!$1:$1048576,MATCH(E662,'Unités CA'!D:D,0),5))</f>
        <v/>
      </c>
      <c r="U662" s="7">
        <f>IFERROR(INDEX('Prix PRO CA'!$1:$1048576,MATCH(E662,'Prix PRO CA'!D:D,0),10),"")</f>
        <v>124.28</v>
      </c>
      <c r="V662" s="7" t="str">
        <f>IFERROR(INDEX('Prix PRO CA'!$1:$1048576,MATCH(E662,'Prix PRO BTE'!D:D,0),10),"")</f>
        <v/>
      </c>
      <c r="W662" s="7">
        <f>+IFERROR(INDEX('Prix PRO PCS'!$1:$1048576,MATCH(E662,'Prix PRO PCS'!D:D,0),10),"")</f>
        <v>24.31</v>
      </c>
      <c r="X662" s="148" t="str">
        <f t="shared" si="48"/>
        <v>Oui</v>
      </c>
      <c r="Y662" s="24" t="str">
        <f>IFERROR(INDEX(LigneAchat!$1:$1048576,MATCH(E662,LigneAchat!D:D,0),5),"")</f>
        <v/>
      </c>
      <c r="Z662" s="22">
        <f>INDEX(Articles!$1:$1048576,MATCH(E662,Articles!D:D,0),21)</f>
        <v>534</v>
      </c>
      <c r="AA662" s="22">
        <f t="shared" si="49"/>
        <v>232</v>
      </c>
      <c r="AB662" s="22">
        <f>+INDEX(Articles!$1:$1048576,MATCH(E662,Articles!D:D,0),23)</f>
        <v>302</v>
      </c>
    </row>
    <row r="663" spans="2:28" ht="15.75">
      <c r="B663" s="8" t="str">
        <f>INDEX(Articles!$1:$1048576,MATCH(E663,Articles!D:D,0),6)</f>
        <v>1</v>
      </c>
      <c r="C663" s="8" t="str">
        <f>INDEX(Articles!$1:$1048576,MATCH(E663,Articles!D:D,0),7)</f>
        <v/>
      </c>
      <c r="D663" s="28" t="str">
        <f>HYPERLINK(INDEX(Articles!$1:$1048576,MATCH(E663,Articles!D:D,0),24),"Lien")</f>
        <v>Lien</v>
      </c>
      <c r="E663" s="3" t="s">
        <v>876</v>
      </c>
      <c r="F663" s="18" t="str">
        <f>INDEX(Articles!$1:$1048576,MATCH(E663,Articles!D:D,0),5)</f>
        <v>BATT. Ø30 20 BTTES ROSE + TC ROSE</v>
      </c>
      <c r="G663" s="18" t="str">
        <f>INDEX(Articles!$1:$1048576,MATCH(E663,Articles!D:D,0),8)</f>
        <v>BATTERIE</v>
      </c>
      <c r="H663" s="18" t="str">
        <f>INDEX(Articles!$1:$1048576,MATCH(E663,Articles!D:D,0),9)</f>
        <v>DROITE</v>
      </c>
      <c r="I663" s="8">
        <f>INDEX(Articles!$1:$1048576,MATCH(E663,Articles!D:D,0),10)</f>
        <v>30</v>
      </c>
      <c r="J663" s="18" t="str">
        <f>INDEX(Articles!$1:$1048576,MATCH(E663,Articles!D:D,0),11)</f>
        <v>PIVOINE</v>
      </c>
      <c r="K663" s="18" t="str">
        <f>INDEX(Articles!$1:$1048576,MATCH(E663,Articles!D:D,0),12)</f>
        <v>ROSE</v>
      </c>
      <c r="L663" s="8" t="str">
        <f>INDEX(Articles!$1:$1048576,MATCH(E663,Articles!D:D,0),13)</f>
        <v>CN</v>
      </c>
      <c r="M663" s="8" t="str">
        <f>INDEX(Articles!$1:$1048576,MATCH(E663,Articles!D:D,0),14)</f>
        <v>F3</v>
      </c>
      <c r="N663" s="8" t="str">
        <f>INDEX(Articles!$1:$1048576,MATCH(E663,Articles!D:D,0),15)</f>
        <v>1.4G</v>
      </c>
      <c r="O663" s="8" t="str">
        <f>INDEX(Articles!$1:$1048576,MATCH(E663,Articles!D:D,0),16)</f>
        <v>1008-F3-69254049</v>
      </c>
      <c r="P663" s="8">
        <f>INDEX(Articles!$1:$1048576,MATCH(E663,Articles!D:D,0),17)*1000</f>
        <v>348</v>
      </c>
      <c r="Q663" s="8" t="str">
        <f>INDEX(Articles!$1:$1048576,MATCH(E663,Articles!D:D,0),18)</f>
        <v>30</v>
      </c>
      <c r="R663" s="8">
        <f>INDEX(Articles!$1:$1048576,MATCH(E663,Articles!D:D,0),19)</f>
        <v>25</v>
      </c>
      <c r="S663" s="2" t="str">
        <f>IF(INDEX('Unités CA'!$1:$1048576,MATCH(E663,'Unités CA'!D:D,0),5)=0,"",INDEX('Unités CA'!$1:$1048576,MATCH(E663,'Unités CA'!D:D,0),5))</f>
        <v>0006/CA</v>
      </c>
      <c r="T663" s="2" t="str">
        <f>IF(INDEX('Unités BTE'!$1:$1048576,MATCH(E663,'Unités CA'!D:D,0),5)=0,"",INDEX('Unités BTE'!$1:$1048576,MATCH(E663,'Unités CA'!D:D,0),5))</f>
        <v/>
      </c>
      <c r="U663" s="7">
        <f>IFERROR(INDEX('Prix PRO CA'!$1:$1048576,MATCH(E663,'Prix PRO CA'!D:D,0),10),"")</f>
        <v>124.28</v>
      </c>
      <c r="V663" s="7" t="str">
        <f>IFERROR(INDEX('Prix PRO CA'!$1:$1048576,MATCH(E663,'Prix PRO BTE'!D:D,0),10),"")</f>
        <v/>
      </c>
      <c r="W663" s="7">
        <f>+IFERROR(INDEX('Prix PRO PCS'!$1:$1048576,MATCH(E663,'Prix PRO PCS'!D:D,0),10),"")</f>
        <v>24.31</v>
      </c>
      <c r="X663" s="148" t="str">
        <f t="shared" si="48"/>
        <v>Oui</v>
      </c>
      <c r="Y663" s="24" t="str">
        <f>IFERROR(INDEX(LigneAchat!$1:$1048576,MATCH(E663,LigneAchat!D:D,0),5),"")</f>
        <v/>
      </c>
      <c r="Z663" s="22">
        <f>INDEX(Articles!$1:$1048576,MATCH(E663,Articles!D:D,0),21)</f>
        <v>530</v>
      </c>
      <c r="AA663" s="22">
        <f t="shared" si="49"/>
        <v>360</v>
      </c>
      <c r="AB663" s="22">
        <f>+INDEX(Articles!$1:$1048576,MATCH(E663,Articles!D:D,0),23)</f>
        <v>170</v>
      </c>
    </row>
    <row r="664" spans="2:28" ht="15.75">
      <c r="B664" s="8" t="str">
        <f>INDEX(Articles!$1:$1048576,MATCH(E664,Articles!D:D,0),6)</f>
        <v>1</v>
      </c>
      <c r="C664" s="8" t="str">
        <f>INDEX(Articles!$1:$1048576,MATCH(E664,Articles!D:D,0),7)</f>
        <v/>
      </c>
      <c r="D664" s="28" t="str">
        <f>HYPERLINK(INDEX(Articles!$1:$1048576,MATCH(E664,Articles!D:D,0),24),"Lien")</f>
        <v>Lien</v>
      </c>
      <c r="E664" s="3" t="s">
        <v>873</v>
      </c>
      <c r="F664" s="18" t="str">
        <f>INDEX(Articles!$1:$1048576,MATCH(E664,Articles!D:D,0),5)</f>
        <v>BATT. Ø30 20 BTTES ROUGES + TC ROUGE</v>
      </c>
      <c r="G664" s="18" t="str">
        <f>INDEX(Articles!$1:$1048576,MATCH(E664,Articles!D:D,0),8)</f>
        <v>BATTERIE</v>
      </c>
      <c r="H664" s="18" t="str">
        <f>INDEX(Articles!$1:$1048576,MATCH(E664,Articles!D:D,0),9)</f>
        <v>DROITE</v>
      </c>
      <c r="I664" s="8">
        <f>INDEX(Articles!$1:$1048576,MATCH(E664,Articles!D:D,0),10)</f>
        <v>30</v>
      </c>
      <c r="J664" s="18" t="str">
        <f>INDEX(Articles!$1:$1048576,MATCH(E664,Articles!D:D,0),11)</f>
        <v>PIVOINE</v>
      </c>
      <c r="K664" s="18" t="str">
        <f>INDEX(Articles!$1:$1048576,MATCH(E664,Articles!D:D,0),12)</f>
        <v>ROUGE</v>
      </c>
      <c r="L664" s="8" t="str">
        <f>INDEX(Articles!$1:$1048576,MATCH(E664,Articles!D:D,0),13)</f>
        <v>CN</v>
      </c>
      <c r="M664" s="8" t="str">
        <f>INDEX(Articles!$1:$1048576,MATCH(E664,Articles!D:D,0),14)</f>
        <v>F3</v>
      </c>
      <c r="N664" s="8" t="str">
        <f>INDEX(Articles!$1:$1048576,MATCH(E664,Articles!D:D,0),15)</f>
        <v>1.4G</v>
      </c>
      <c r="O664" s="8" t="str">
        <f>INDEX(Articles!$1:$1048576,MATCH(E664,Articles!D:D,0),16)</f>
        <v>1008-F3-69254049</v>
      </c>
      <c r="P664" s="8">
        <f>INDEX(Articles!$1:$1048576,MATCH(E664,Articles!D:D,0),17)*1000</f>
        <v>348</v>
      </c>
      <c r="Q664" s="8" t="str">
        <f>INDEX(Articles!$1:$1048576,MATCH(E664,Articles!D:D,0),18)</f>
        <v>30</v>
      </c>
      <c r="R664" s="8">
        <f>INDEX(Articles!$1:$1048576,MATCH(E664,Articles!D:D,0),19)</f>
        <v>25</v>
      </c>
      <c r="S664" s="2" t="str">
        <f>IF(INDEX('Unités CA'!$1:$1048576,MATCH(E664,'Unités CA'!D:D,0),5)=0,"",INDEX('Unités CA'!$1:$1048576,MATCH(E664,'Unités CA'!D:D,0),5))</f>
        <v>0006/CA</v>
      </c>
      <c r="T664" s="2" t="str">
        <f>IF(INDEX('Unités BTE'!$1:$1048576,MATCH(E664,'Unités CA'!D:D,0),5)=0,"",INDEX('Unités BTE'!$1:$1048576,MATCH(E664,'Unités CA'!D:D,0),5))</f>
        <v/>
      </c>
      <c r="U664" s="7">
        <f>IFERROR(INDEX('Prix PRO CA'!$1:$1048576,MATCH(E664,'Prix PRO CA'!D:D,0),10),"")</f>
        <v>124.28</v>
      </c>
      <c r="V664" s="7" t="str">
        <f>IFERROR(INDEX('Prix PRO CA'!$1:$1048576,MATCH(E664,'Prix PRO BTE'!D:D,0),10),"")</f>
        <v/>
      </c>
      <c r="W664" s="7">
        <f>+IFERROR(INDEX('Prix PRO PCS'!$1:$1048576,MATCH(E664,'Prix PRO PCS'!D:D,0),10),"")</f>
        <v>24.31</v>
      </c>
      <c r="X664" s="148" t="str">
        <f t="shared" si="48"/>
        <v>Oui</v>
      </c>
      <c r="Y664" s="24" t="str">
        <f>IFERROR(INDEX(LigneAchat!$1:$1048576,MATCH(E664,LigneAchat!D:D,0),5),"")</f>
        <v/>
      </c>
      <c r="Z664" s="22">
        <f>INDEX(Articles!$1:$1048576,MATCH(E664,Articles!D:D,0),21)</f>
        <v>576</v>
      </c>
      <c r="AA664" s="22">
        <f t="shared" si="49"/>
        <v>524</v>
      </c>
      <c r="AB664" s="22">
        <f>+INDEX(Articles!$1:$1048576,MATCH(E664,Articles!D:D,0),23)</f>
        <v>52</v>
      </c>
    </row>
    <row r="665" spans="2:28" ht="15.75">
      <c r="B665" s="8" t="str">
        <f>INDEX(Articles!$1:$1048576,MATCH(E665,Articles!D:D,0),6)</f>
        <v>1</v>
      </c>
      <c r="C665" s="8" t="str">
        <f>INDEX(Articles!$1:$1048576,MATCH(E665,Articles!D:D,0),7)</f>
        <v/>
      </c>
      <c r="D665" s="28" t="str">
        <f>HYPERLINK(INDEX(Articles!$1:$1048576,MATCH(E665,Articles!D:D,0),24),"Lien")</f>
        <v>Lien</v>
      </c>
      <c r="E665" s="3" t="s">
        <v>879</v>
      </c>
      <c r="F665" s="18" t="str">
        <f>INDEX(Articles!$1:$1048576,MATCH(E665,Articles!D:D,0),5)</f>
        <v>BATT. Ø30 20 BTTES VERTES + TC VERT</v>
      </c>
      <c r="G665" s="18" t="str">
        <f>INDEX(Articles!$1:$1048576,MATCH(E665,Articles!D:D,0),8)</f>
        <v>BATTERIE</v>
      </c>
      <c r="H665" s="18" t="str">
        <f>INDEX(Articles!$1:$1048576,MATCH(E665,Articles!D:D,0),9)</f>
        <v>DROITE</v>
      </c>
      <c r="I665" s="8">
        <f>INDEX(Articles!$1:$1048576,MATCH(E665,Articles!D:D,0),10)</f>
        <v>30</v>
      </c>
      <c r="J665" s="18" t="str">
        <f>INDEX(Articles!$1:$1048576,MATCH(E665,Articles!D:D,0),11)</f>
        <v>PIVOINE</v>
      </c>
      <c r="K665" s="18" t="str">
        <f>INDEX(Articles!$1:$1048576,MATCH(E665,Articles!D:D,0),12)</f>
        <v>VERT</v>
      </c>
      <c r="L665" s="8" t="str">
        <f>INDEX(Articles!$1:$1048576,MATCH(E665,Articles!D:D,0),13)</f>
        <v>CN</v>
      </c>
      <c r="M665" s="8" t="str">
        <f>INDEX(Articles!$1:$1048576,MATCH(E665,Articles!D:D,0),14)</f>
        <v>F3</v>
      </c>
      <c r="N665" s="8" t="str">
        <f>INDEX(Articles!$1:$1048576,MATCH(E665,Articles!D:D,0),15)</f>
        <v>1.4G</v>
      </c>
      <c r="O665" s="8" t="str">
        <f>INDEX(Articles!$1:$1048576,MATCH(E665,Articles!D:D,0),16)</f>
        <v>1008-F3-69254049</v>
      </c>
      <c r="P665" s="8">
        <f>INDEX(Articles!$1:$1048576,MATCH(E665,Articles!D:D,0),17)*1000</f>
        <v>348</v>
      </c>
      <c r="Q665" s="8" t="str">
        <f>INDEX(Articles!$1:$1048576,MATCH(E665,Articles!D:D,0),18)</f>
        <v>30</v>
      </c>
      <c r="R665" s="8">
        <f>INDEX(Articles!$1:$1048576,MATCH(E665,Articles!D:D,0),19)</f>
        <v>25</v>
      </c>
      <c r="S665" s="2" t="str">
        <f>IF(INDEX('Unités CA'!$1:$1048576,MATCH(E665,'Unités CA'!D:D,0),5)=0,"",INDEX('Unités CA'!$1:$1048576,MATCH(E665,'Unités CA'!D:D,0),5))</f>
        <v>0006/CA</v>
      </c>
      <c r="T665" s="2" t="str">
        <f>IF(INDEX('Unités BTE'!$1:$1048576,MATCH(E665,'Unités CA'!D:D,0),5)=0,"",INDEX('Unités BTE'!$1:$1048576,MATCH(E665,'Unités CA'!D:D,0),5))</f>
        <v/>
      </c>
      <c r="U665" s="7">
        <f>IFERROR(INDEX('Prix PRO CA'!$1:$1048576,MATCH(E665,'Prix PRO CA'!D:D,0),10),"")</f>
        <v>124.28</v>
      </c>
      <c r="V665" s="7" t="str">
        <f>IFERROR(INDEX('Prix PRO CA'!$1:$1048576,MATCH(E665,'Prix PRO BTE'!D:D,0),10),"")</f>
        <v/>
      </c>
      <c r="W665" s="7">
        <f>+IFERROR(INDEX('Prix PRO PCS'!$1:$1048576,MATCH(E665,'Prix PRO PCS'!D:D,0),10),"")</f>
        <v>24.31</v>
      </c>
      <c r="X665" s="148" t="str">
        <f t="shared" si="48"/>
        <v>Oui</v>
      </c>
      <c r="Y665" s="24" t="str">
        <f>IFERROR(INDEX(LigneAchat!$1:$1048576,MATCH(E665,LigneAchat!D:D,0),5),"")</f>
        <v/>
      </c>
      <c r="Z665" s="22">
        <f>INDEX(Articles!$1:$1048576,MATCH(E665,Articles!D:D,0),21)</f>
        <v>284</v>
      </c>
      <c r="AA665" s="22">
        <f t="shared" si="49"/>
        <v>274</v>
      </c>
      <c r="AB665" s="22">
        <f>+INDEX(Articles!$1:$1048576,MATCH(E665,Articles!D:D,0),23)</f>
        <v>10</v>
      </c>
    </row>
    <row r="666" spans="2:28" ht="15.75">
      <c r="B666" s="8" t="str">
        <f>INDEX(Articles!$1:$1048576,MATCH(E666,Articles!D:D,0),6)</f>
        <v>1</v>
      </c>
      <c r="C666" s="8" t="str">
        <f>INDEX(Articles!$1:$1048576,MATCH(E666,Articles!D:D,0),7)</f>
        <v/>
      </c>
      <c r="D666" s="28" t="str">
        <f>HYPERLINK(INDEX(Articles!$1:$1048576,MATCH(E666,Articles!D:D,0),24),"Lien")</f>
        <v>Lien</v>
      </c>
      <c r="E666" s="3" t="s">
        <v>882</v>
      </c>
      <c r="F666" s="18" t="str">
        <f>INDEX(Articles!$1:$1048576,MATCH(E666,Articles!D:D,0),5)</f>
        <v>BATT. Ø30 20 BTTES VIOLETTES + TC VIOLET</v>
      </c>
      <c r="G666" s="18" t="str">
        <f>INDEX(Articles!$1:$1048576,MATCH(E666,Articles!D:D,0),8)</f>
        <v>BATTERIE</v>
      </c>
      <c r="H666" s="18" t="str">
        <f>INDEX(Articles!$1:$1048576,MATCH(E666,Articles!D:D,0),9)</f>
        <v>DROITE</v>
      </c>
      <c r="I666" s="8">
        <f>INDEX(Articles!$1:$1048576,MATCH(E666,Articles!D:D,0),10)</f>
        <v>30</v>
      </c>
      <c r="J666" s="18" t="str">
        <f>INDEX(Articles!$1:$1048576,MATCH(E666,Articles!D:D,0),11)</f>
        <v>PIVOINE</v>
      </c>
      <c r="K666" s="18" t="str">
        <f>INDEX(Articles!$1:$1048576,MATCH(E666,Articles!D:D,0),12)</f>
        <v>VIOLET</v>
      </c>
      <c r="L666" s="8" t="str">
        <f>INDEX(Articles!$1:$1048576,MATCH(E666,Articles!D:D,0),13)</f>
        <v>CN</v>
      </c>
      <c r="M666" s="8" t="str">
        <f>INDEX(Articles!$1:$1048576,MATCH(E666,Articles!D:D,0),14)</f>
        <v>F3</v>
      </c>
      <c r="N666" s="8" t="str">
        <f>INDEX(Articles!$1:$1048576,MATCH(E666,Articles!D:D,0),15)</f>
        <v>1.4G</v>
      </c>
      <c r="O666" s="8" t="str">
        <f>INDEX(Articles!$1:$1048576,MATCH(E666,Articles!D:D,0),16)</f>
        <v>1008-F3-69254049</v>
      </c>
      <c r="P666" s="8">
        <f>INDEX(Articles!$1:$1048576,MATCH(E666,Articles!D:D,0),17)*1000</f>
        <v>348</v>
      </c>
      <c r="Q666" s="8" t="str">
        <f>INDEX(Articles!$1:$1048576,MATCH(E666,Articles!D:D,0),18)</f>
        <v>30</v>
      </c>
      <c r="R666" s="8">
        <f>INDEX(Articles!$1:$1048576,MATCH(E666,Articles!D:D,0),19)</f>
        <v>25</v>
      </c>
      <c r="S666" s="2" t="str">
        <f>IF(INDEX('Unités CA'!$1:$1048576,MATCH(E666,'Unités CA'!D:D,0),5)=0,"",INDEX('Unités CA'!$1:$1048576,MATCH(E666,'Unités CA'!D:D,0),5))</f>
        <v>0006/CA</v>
      </c>
      <c r="T666" s="2" t="str">
        <f>IF(INDEX('Unités BTE'!$1:$1048576,MATCH(E666,'Unités CA'!D:D,0),5)=0,"",INDEX('Unités BTE'!$1:$1048576,MATCH(E666,'Unités CA'!D:D,0),5))</f>
        <v/>
      </c>
      <c r="U666" s="7">
        <f>IFERROR(INDEX('Prix PRO CA'!$1:$1048576,MATCH(E666,'Prix PRO CA'!D:D,0),10),"")</f>
        <v>124.28</v>
      </c>
      <c r="V666" s="7" t="str">
        <f>IFERROR(INDEX('Prix PRO CA'!$1:$1048576,MATCH(E666,'Prix PRO BTE'!D:D,0),10),"")</f>
        <v/>
      </c>
      <c r="W666" s="7">
        <f>+IFERROR(INDEX('Prix PRO PCS'!$1:$1048576,MATCH(E666,'Prix PRO PCS'!D:D,0),10),"")</f>
        <v>24.31</v>
      </c>
      <c r="X666" s="148" t="str">
        <f t="shared" si="48"/>
        <v>Oui</v>
      </c>
      <c r="Y666" s="24" t="str">
        <f>IFERROR(INDEX(LigneAchat!$1:$1048576,MATCH(E666,LigneAchat!D:D,0),5),"")</f>
        <v/>
      </c>
      <c r="Z666" s="22">
        <f>INDEX(Articles!$1:$1048576,MATCH(E666,Articles!D:D,0),21)</f>
        <v>467</v>
      </c>
      <c r="AA666" s="22">
        <f t="shared" si="49"/>
        <v>465</v>
      </c>
      <c r="AB666" s="22">
        <f>+INDEX(Articles!$1:$1048576,MATCH(E666,Articles!D:D,0),23)</f>
        <v>2</v>
      </c>
    </row>
    <row r="667" spans="2:28" ht="15.75">
      <c r="B667" s="8" t="str">
        <f>INDEX(Articles!$1:$1048576,MATCH(E667,Articles!D:D,0),6)</f>
        <v>1</v>
      </c>
      <c r="C667" s="8" t="str">
        <f>INDEX(Articles!$1:$1048576,MATCH(E667,Articles!D:D,0),7)</f>
        <v/>
      </c>
      <c r="D667" s="28" t="str">
        <f>HYPERLINK(INDEX(Articles!$1:$1048576,MATCH(E667,Articles!D:D,0),24),"Lien")</f>
        <v>Lien</v>
      </c>
      <c r="E667" s="3" t="s">
        <v>888</v>
      </c>
      <c r="F667" s="18" t="str">
        <f>INDEX(Articles!$1:$1048576,MATCH(E667,Articles!D:D,0),5)</f>
        <v>CARTON DE 4 BATT. Ø30 19 CPS BTTES</v>
      </c>
      <c r="G667" s="18" t="str">
        <f>INDEX(Articles!$1:$1048576,MATCH(E667,Articles!D:D,0),8)</f>
        <v>BATTERIE</v>
      </c>
      <c r="H667" s="18" t="str">
        <f>INDEX(Articles!$1:$1048576,MATCH(E667,Articles!D:D,0),9)</f>
        <v>DROITE</v>
      </c>
      <c r="I667" s="8">
        <f>INDEX(Articles!$1:$1048576,MATCH(E667,Articles!D:D,0),10)</f>
        <v>30</v>
      </c>
      <c r="J667" s="18" t="str">
        <f>INDEX(Articles!$1:$1048576,MATCH(E667,Articles!D:D,0),11)</f>
        <v>PIVOINE</v>
      </c>
      <c r="K667" s="18" t="str">
        <f>INDEX(Articles!$1:$1048576,MATCH(E667,Articles!D:D,0),12)</f>
        <v>ASSORTI</v>
      </c>
      <c r="L667" s="8" t="str">
        <f>INDEX(Articles!$1:$1048576,MATCH(E667,Articles!D:D,0),13)</f>
        <v>CN</v>
      </c>
      <c r="M667" s="8" t="str">
        <f>INDEX(Articles!$1:$1048576,MATCH(E667,Articles!D:D,0),14)</f>
        <v>F3</v>
      </c>
      <c r="N667" s="8" t="str">
        <f>INDEX(Articles!$1:$1048576,MATCH(E667,Articles!D:D,0),15)</f>
        <v>1.4G</v>
      </c>
      <c r="O667" s="8" t="str">
        <f>INDEX(Articles!$1:$1048576,MATCH(E667,Articles!D:D,0),16)</f>
        <v>1008-F3-69245094</v>
      </c>
      <c r="P667" s="8">
        <f>INDEX(Articles!$1:$1048576,MATCH(E667,Articles!D:D,0),17)*1000</f>
        <v>428</v>
      </c>
      <c r="Q667" s="8" t="str">
        <f>INDEX(Articles!$1:$1048576,MATCH(E667,Articles!D:D,0),18)</f>
        <v>30</v>
      </c>
      <c r="R667" s="8">
        <f>INDEX(Articles!$1:$1048576,MATCH(E667,Articles!D:D,0),19)</f>
        <v>25</v>
      </c>
      <c r="S667" s="2" t="str">
        <f>IF(INDEX('Unités CA'!$1:$1048576,MATCH(E667,'Unités CA'!D:D,0),5)=0,"",INDEX('Unités CA'!$1:$1048576,MATCH(E667,'Unités CA'!D:D,0),5))</f>
        <v>0004/CA</v>
      </c>
      <c r="T667" s="2" t="str">
        <f>IF(INDEX('Unités BTE'!$1:$1048576,MATCH(E667,'Unités CA'!D:D,0),5)=0,"",INDEX('Unités BTE'!$1:$1048576,MATCH(E667,'Unités CA'!D:D,0),5))</f>
        <v/>
      </c>
      <c r="U667" s="7">
        <f>IFERROR(INDEX('Prix PRO CA'!$1:$1048576,MATCH(E667,'Prix PRO CA'!D:D,0),10),"")</f>
        <v>74.48</v>
      </c>
      <c r="V667" s="7" t="str">
        <f>IFERROR(INDEX('Prix PRO CA'!$1:$1048576,MATCH(E667,'Prix PRO BTE'!D:D,0),10),"")</f>
        <v/>
      </c>
      <c r="W667" s="7" t="str">
        <f>+IFERROR(INDEX('Prix PRO PCS'!$1:$1048576,MATCH(E667,'Prix PRO PCS'!D:D,0),10),"")</f>
        <v/>
      </c>
      <c r="X667" s="148" t="str">
        <f t="shared" si="48"/>
        <v>Oui</v>
      </c>
      <c r="Y667" s="24">
        <f>IFERROR(INDEX(LigneAchat!$1:$1048576,MATCH(E667,LigneAchat!D:D,0),5),"")</f>
        <v>44287</v>
      </c>
      <c r="Z667" s="22">
        <f>INDEX(Articles!$1:$1048576,MATCH(E667,Articles!D:D,0),21)</f>
        <v>1004</v>
      </c>
      <c r="AA667" s="22">
        <f t="shared" si="49"/>
        <v>1004</v>
      </c>
      <c r="AB667" s="22">
        <f>+INDEX(Articles!$1:$1048576,MATCH(E667,Articles!D:D,0),23)</f>
        <v>0</v>
      </c>
    </row>
    <row r="668" spans="2:28" ht="15.75">
      <c r="B668" s="8" t="str">
        <f>INDEX(Articles!$1:$1048576,MATCH(E668,Articles!D:D,0),6)</f>
        <v>1</v>
      </c>
      <c r="C668" s="8" t="str">
        <f>INDEX(Articles!$1:$1048576,MATCH(E668,Articles!D:D,0),7)</f>
        <v/>
      </c>
      <c r="D668" s="28" t="str">
        <f>HYPERLINK(INDEX(Articles!$1:$1048576,MATCH(E668,Articles!D:D,0),24),"Lien")</f>
        <v>Lien</v>
      </c>
      <c r="E668" s="3" t="s">
        <v>909</v>
      </c>
      <c r="F668" s="18" t="str">
        <f>INDEX(Articles!$1:$1048576,MATCH(E668,Articles!D:D,0),5)</f>
        <v>BATT. Ø30 25 BTTES MULTIPASTEL + TC ARGENT</v>
      </c>
      <c r="G668" s="18" t="str">
        <f>INDEX(Articles!$1:$1048576,MATCH(E668,Articles!D:D,0),8)</f>
        <v>BATTERIE</v>
      </c>
      <c r="H668" s="18" t="str">
        <f>INDEX(Articles!$1:$1048576,MATCH(E668,Articles!D:D,0),9)</f>
        <v>DROITE</v>
      </c>
      <c r="I668" s="8">
        <f>INDEX(Articles!$1:$1048576,MATCH(E668,Articles!D:D,0),10)</f>
        <v>30</v>
      </c>
      <c r="J668" s="18" t="str">
        <f>INDEX(Articles!$1:$1048576,MATCH(E668,Articles!D:D,0),11)</f>
        <v>PIVOINE</v>
      </c>
      <c r="K668" s="18" t="str">
        <f>INDEX(Articles!$1:$1048576,MATCH(E668,Articles!D:D,0),12)</f>
        <v>MULTIPASTEL</v>
      </c>
      <c r="L668" s="8" t="str">
        <f>INDEX(Articles!$1:$1048576,MATCH(E668,Articles!D:D,0),13)</f>
        <v>CN</v>
      </c>
      <c r="M668" s="8" t="str">
        <f>INDEX(Articles!$1:$1048576,MATCH(E668,Articles!D:D,0),14)</f>
        <v>F3</v>
      </c>
      <c r="N668" s="8" t="str">
        <f>INDEX(Articles!$1:$1048576,MATCH(E668,Articles!D:D,0),15)</f>
        <v>1.4G</v>
      </c>
      <c r="O668" s="8" t="str">
        <f>INDEX(Articles!$1:$1048576,MATCH(E668,Articles!D:D,0),16)</f>
        <v>1008-F3-69254049</v>
      </c>
      <c r="P668" s="8">
        <f>INDEX(Articles!$1:$1048576,MATCH(E668,Articles!D:D,0),17)*1000</f>
        <v>435</v>
      </c>
      <c r="Q668" s="8" t="str">
        <f>INDEX(Articles!$1:$1048576,MATCH(E668,Articles!D:D,0),18)</f>
        <v>30</v>
      </c>
      <c r="R668" s="8">
        <f>INDEX(Articles!$1:$1048576,MATCH(E668,Articles!D:D,0),19)</f>
        <v>25</v>
      </c>
      <c r="S668" s="2" t="str">
        <f>IF(INDEX('Unités CA'!$1:$1048576,MATCH(E668,'Unités CA'!D:D,0),5)=0,"",INDEX('Unités CA'!$1:$1048576,MATCH(E668,'Unités CA'!D:D,0),5))</f>
        <v>0006/CA</v>
      </c>
      <c r="T668" s="2" t="str">
        <f>IF(INDEX('Unités BTE'!$1:$1048576,MATCH(E668,'Unités CA'!D:D,0),5)=0,"",INDEX('Unités BTE'!$1:$1048576,MATCH(E668,'Unités CA'!D:D,0),5))</f>
        <v/>
      </c>
      <c r="U668" s="7">
        <f>IFERROR(INDEX('Prix PRO CA'!$1:$1048576,MATCH(E668,'Prix PRO CA'!D:D,0),10),"")</f>
        <v>136.74</v>
      </c>
      <c r="V668" s="7" t="str">
        <f>IFERROR(INDEX('Prix PRO CA'!$1:$1048576,MATCH(E668,'Prix PRO BTE'!D:D,0),10),"")</f>
        <v/>
      </c>
      <c r="W668" s="7">
        <f>+IFERROR(INDEX('Prix PRO PCS'!$1:$1048576,MATCH(E668,'Prix PRO PCS'!D:D,0),10),"")</f>
        <v>25.91</v>
      </c>
      <c r="X668" s="148" t="str">
        <f t="shared" si="48"/>
        <v>Oui</v>
      </c>
      <c r="Y668" s="24" t="str">
        <f>IFERROR(INDEX(LigneAchat!$1:$1048576,MATCH(E668,LigneAchat!D:D,0),5),"")</f>
        <v/>
      </c>
      <c r="Z668" s="22">
        <f>INDEX(Articles!$1:$1048576,MATCH(E668,Articles!D:D,0),21)</f>
        <v>668</v>
      </c>
      <c r="AA668" s="22">
        <f t="shared" si="49"/>
        <v>668</v>
      </c>
      <c r="AB668" s="22">
        <f>+INDEX(Articles!$1:$1048576,MATCH(E668,Articles!D:D,0),23)</f>
        <v>0</v>
      </c>
    </row>
    <row r="669" spans="2:28" ht="15.75">
      <c r="B669" s="8" t="str">
        <f>INDEX(Articles!$1:$1048576,MATCH(E669,Articles!D:D,0),6)</f>
        <v>1</v>
      </c>
      <c r="C669" s="8" t="str">
        <f>INDEX(Articles!$1:$1048576,MATCH(E669,Articles!D:D,0),7)</f>
        <v/>
      </c>
      <c r="D669" s="28" t="str">
        <f>HYPERLINK(INDEX(Articles!$1:$1048576,MATCH(E669,Articles!D:D,0),24),"Lien")</f>
        <v>Lien</v>
      </c>
      <c r="E669" s="3" t="s">
        <v>925</v>
      </c>
      <c r="F669" s="18" t="str">
        <f>INDEX(Articles!$1:$1048576,MATCH(E669,Articles!D:D,0),5)</f>
        <v>BATT. Ø30 25 BTTES FILET OR &amp; FRIS. BLC + TC CLI</v>
      </c>
      <c r="G669" s="18" t="str">
        <f>INDEX(Articles!$1:$1048576,MATCH(E669,Articles!D:D,0),8)</f>
        <v>BATTERIE</v>
      </c>
      <c r="H669" s="18" t="str">
        <f>INDEX(Articles!$1:$1048576,MATCH(E669,Articles!D:D,0),9)</f>
        <v>DROITE</v>
      </c>
      <c r="I669" s="8">
        <f>INDEX(Articles!$1:$1048576,MATCH(E669,Articles!D:D,0),10)</f>
        <v>30</v>
      </c>
      <c r="J669" s="18" t="str">
        <f>INDEX(Articles!$1:$1048576,MATCH(E669,Articles!D:D,0),11)</f>
        <v>CREPITANT</v>
      </c>
      <c r="K669" s="18" t="str">
        <f>INDEX(Articles!$1:$1048576,MATCH(E669,Articles!D:D,0),12)</f>
        <v>KAMURO</v>
      </c>
      <c r="L669" s="8" t="str">
        <f>INDEX(Articles!$1:$1048576,MATCH(E669,Articles!D:D,0),13)</f>
        <v>CN</v>
      </c>
      <c r="M669" s="8" t="str">
        <f>INDEX(Articles!$1:$1048576,MATCH(E669,Articles!D:D,0),14)</f>
        <v>F3</v>
      </c>
      <c r="N669" s="8" t="str">
        <f>INDEX(Articles!$1:$1048576,MATCH(E669,Articles!D:D,0),15)</f>
        <v>1.4G</v>
      </c>
      <c r="O669" s="8" t="str">
        <f>INDEX(Articles!$1:$1048576,MATCH(E669,Articles!D:D,0),16)</f>
        <v>1008-F3-69242495</v>
      </c>
      <c r="P669" s="8">
        <f>INDEX(Articles!$1:$1048576,MATCH(E669,Articles!D:D,0),17)*1000</f>
        <v>270</v>
      </c>
      <c r="Q669" s="8" t="str">
        <f>INDEX(Articles!$1:$1048576,MATCH(E669,Articles!D:D,0),18)</f>
        <v>30</v>
      </c>
      <c r="R669" s="8">
        <f>INDEX(Articles!$1:$1048576,MATCH(E669,Articles!D:D,0),19)</f>
        <v>25</v>
      </c>
      <c r="S669" s="2" t="str">
        <f>IF(INDEX('Unités CA'!$1:$1048576,MATCH(E669,'Unités CA'!D:D,0),5)=0,"",INDEX('Unités CA'!$1:$1048576,MATCH(E669,'Unités CA'!D:D,0),5))</f>
        <v>0006/CA</v>
      </c>
      <c r="T669" s="2" t="str">
        <f>IF(INDEX('Unités BTE'!$1:$1048576,MATCH(E669,'Unités CA'!D:D,0),5)=0,"",INDEX('Unités BTE'!$1:$1048576,MATCH(E669,'Unités CA'!D:D,0),5))</f>
        <v/>
      </c>
      <c r="U669" s="7">
        <f>IFERROR(INDEX('Prix PRO CA'!$1:$1048576,MATCH(E669,'Prix PRO CA'!D:D,0),10),"")</f>
        <v>143.55000000000001</v>
      </c>
      <c r="V669" s="7" t="str">
        <f>IFERROR(INDEX('Prix PRO CA'!$1:$1048576,MATCH(E669,'Prix PRO BTE'!D:D,0),10),"")</f>
        <v/>
      </c>
      <c r="W669" s="7">
        <f>+IFERROR(INDEX('Prix PRO PCS'!$1:$1048576,MATCH(E669,'Prix PRO PCS'!D:D,0),10),"")</f>
        <v>30.75</v>
      </c>
      <c r="X669" s="148" t="str">
        <f t="shared" si="48"/>
        <v>Oui</v>
      </c>
      <c r="Y669" s="24" t="str">
        <f>IFERROR(INDEX(LigneAchat!$1:$1048576,MATCH(E669,LigneAchat!D:D,0),5),"")</f>
        <v/>
      </c>
      <c r="Z669" s="22">
        <f>INDEX(Articles!$1:$1048576,MATCH(E669,Articles!D:D,0),21)</f>
        <v>167</v>
      </c>
      <c r="AA669" s="22">
        <f t="shared" si="49"/>
        <v>165</v>
      </c>
      <c r="AB669" s="22">
        <f>+INDEX(Articles!$1:$1048576,MATCH(E669,Articles!D:D,0),23)</f>
        <v>2</v>
      </c>
    </row>
    <row r="670" spans="2:28" ht="15.75">
      <c r="B670" s="8" t="str">
        <f>INDEX(Articles!$1:$1048576,MATCH(E670,Articles!D:D,0),6)</f>
        <v>1</v>
      </c>
      <c r="C670" s="8" t="str">
        <f>INDEX(Articles!$1:$1048576,MATCH(E670,Articles!D:D,0),7)</f>
        <v/>
      </c>
      <c r="D670" s="28" t="str">
        <f>HYPERLINK(INDEX(Articles!$1:$1048576,MATCH(E670,Articles!D:D,0),24),"Lien")</f>
        <v>Lien</v>
      </c>
      <c r="E670" s="3" t="s">
        <v>916</v>
      </c>
      <c r="F670" s="18" t="str">
        <f>INDEX(Articles!$1:$1048576,MATCH(E670,Articles!D:D,0),5)</f>
        <v>BATT. Ø30 25 BTTES ROUGE &amp; FRISS. BLC + TC CLI RGE</v>
      </c>
      <c r="G670" s="18" t="str">
        <f>INDEX(Articles!$1:$1048576,MATCH(E670,Articles!D:D,0),8)</f>
        <v>BATTERIE</v>
      </c>
      <c r="H670" s="18" t="str">
        <f>INDEX(Articles!$1:$1048576,MATCH(E670,Articles!D:D,0),9)</f>
        <v>DROITE</v>
      </c>
      <c r="I670" s="8">
        <f>INDEX(Articles!$1:$1048576,MATCH(E670,Articles!D:D,0),10)</f>
        <v>30</v>
      </c>
      <c r="J670" s="18" t="str">
        <f>INDEX(Articles!$1:$1048576,MATCH(E670,Articles!D:D,0),11)</f>
        <v>CREPITANT</v>
      </c>
      <c r="K670" s="18" t="str">
        <f>INDEX(Articles!$1:$1048576,MATCH(E670,Articles!D:D,0),12)</f>
        <v>ROUGE</v>
      </c>
      <c r="L670" s="8" t="str">
        <f>INDEX(Articles!$1:$1048576,MATCH(E670,Articles!D:D,0),13)</f>
        <v>CN</v>
      </c>
      <c r="M670" s="8" t="str">
        <f>INDEX(Articles!$1:$1048576,MATCH(E670,Articles!D:D,0),14)</f>
        <v>F3</v>
      </c>
      <c r="N670" s="8" t="str">
        <f>INDEX(Articles!$1:$1048576,MATCH(E670,Articles!D:D,0),15)</f>
        <v>1.4G</v>
      </c>
      <c r="O670" s="8" t="str">
        <f>INDEX(Articles!$1:$1048576,MATCH(E670,Articles!D:D,0),16)</f>
        <v>1008-F3-69242495</v>
      </c>
      <c r="P670" s="8">
        <f>INDEX(Articles!$1:$1048576,MATCH(E670,Articles!D:D,0),17)*1000</f>
        <v>270</v>
      </c>
      <c r="Q670" s="8" t="str">
        <f>INDEX(Articles!$1:$1048576,MATCH(E670,Articles!D:D,0),18)</f>
        <v>30</v>
      </c>
      <c r="R670" s="8">
        <f>INDEX(Articles!$1:$1048576,MATCH(E670,Articles!D:D,0),19)</f>
        <v>25</v>
      </c>
      <c r="S670" s="2" t="str">
        <f>IF(INDEX('Unités CA'!$1:$1048576,MATCH(E670,'Unités CA'!D:D,0),5)=0,"",INDEX('Unités CA'!$1:$1048576,MATCH(E670,'Unités CA'!D:D,0),5))</f>
        <v>0006/CA</v>
      </c>
      <c r="T670" s="2" t="str">
        <f>IF(INDEX('Unités BTE'!$1:$1048576,MATCH(E670,'Unités CA'!D:D,0),5)=0,"",INDEX('Unités BTE'!$1:$1048576,MATCH(E670,'Unités CA'!D:D,0),5))</f>
        <v/>
      </c>
      <c r="U670" s="7">
        <f>IFERROR(INDEX('Prix PRO CA'!$1:$1048576,MATCH(E670,'Prix PRO CA'!D:D,0),10),"")</f>
        <v>143.55000000000001</v>
      </c>
      <c r="V670" s="7" t="str">
        <f>IFERROR(INDEX('Prix PRO CA'!$1:$1048576,MATCH(E670,'Prix PRO BTE'!D:D,0),10),"")</f>
        <v/>
      </c>
      <c r="W670" s="7">
        <f>+IFERROR(INDEX('Prix PRO PCS'!$1:$1048576,MATCH(E670,'Prix PRO PCS'!D:D,0),10),"")</f>
        <v>30.75</v>
      </c>
      <c r="X670" s="148" t="str">
        <f t="shared" si="48"/>
        <v>Oui</v>
      </c>
      <c r="Y670" s="24" t="str">
        <f>IFERROR(INDEX(LigneAchat!$1:$1048576,MATCH(E670,LigneAchat!D:D,0),5),"")</f>
        <v/>
      </c>
      <c r="Z670" s="22">
        <f>INDEX(Articles!$1:$1048576,MATCH(E670,Articles!D:D,0),21)</f>
        <v>396</v>
      </c>
      <c r="AA670" s="22">
        <f t="shared" si="49"/>
        <v>392</v>
      </c>
      <c r="AB670" s="22">
        <f>+INDEX(Articles!$1:$1048576,MATCH(E670,Articles!D:D,0),23)</f>
        <v>4</v>
      </c>
    </row>
    <row r="671" spans="2:28" ht="15.75">
      <c r="B671" s="8" t="str">
        <f>INDEX(Articles!$1:$1048576,MATCH(E671,Articles!D:D,0),6)</f>
        <v>1</v>
      </c>
      <c r="C671" s="8" t="str">
        <f>INDEX(Articles!$1:$1048576,MATCH(E671,Articles!D:D,0),7)</f>
        <v/>
      </c>
      <c r="D671" s="28" t="str">
        <f>HYPERLINK(INDEX(Articles!$1:$1048576,MATCH(E671,Articles!D:D,0),24),"Lien")</f>
        <v>Lien</v>
      </c>
      <c r="E671" s="3" t="s">
        <v>928</v>
      </c>
      <c r="F671" s="18" t="str">
        <f>INDEX(Articles!$1:$1048576,MATCH(E671,Articles!D:D,0),5)</f>
        <v>BATT. Ø30 25 BTTES ASSORTI À OEUFS DE D. + TC ARGT</v>
      </c>
      <c r="G671" s="18" t="str">
        <f>INDEX(Articles!$1:$1048576,MATCH(E671,Articles!D:D,0),8)</f>
        <v>BATTERIE</v>
      </c>
      <c r="H671" s="18" t="str">
        <f>INDEX(Articles!$1:$1048576,MATCH(E671,Articles!D:D,0),9)</f>
        <v>DROITE</v>
      </c>
      <c r="I671" s="8">
        <f>INDEX(Articles!$1:$1048576,MATCH(E671,Articles!D:D,0),10)</f>
        <v>30</v>
      </c>
      <c r="J671" s="18" t="str">
        <f>INDEX(Articles!$1:$1048576,MATCH(E671,Articles!D:D,0),11)</f>
        <v>CREPITANT</v>
      </c>
      <c r="K671" s="18" t="str">
        <f>INDEX(Articles!$1:$1048576,MATCH(E671,Articles!D:D,0),12)</f>
        <v>ASSORTI</v>
      </c>
      <c r="L671" s="8" t="str">
        <f>INDEX(Articles!$1:$1048576,MATCH(E671,Articles!D:D,0),13)</f>
        <v>CN</v>
      </c>
      <c r="M671" s="8" t="str">
        <f>INDEX(Articles!$1:$1048576,MATCH(E671,Articles!D:D,0),14)</f>
        <v>F3</v>
      </c>
      <c r="N671" s="8" t="str">
        <f>INDEX(Articles!$1:$1048576,MATCH(E671,Articles!D:D,0),15)</f>
        <v>1.4G</v>
      </c>
      <c r="O671" s="8" t="str">
        <f>INDEX(Articles!$1:$1048576,MATCH(E671,Articles!D:D,0),16)</f>
        <v>1008-F3-69242495</v>
      </c>
      <c r="P671" s="8">
        <f>INDEX(Articles!$1:$1048576,MATCH(E671,Articles!D:D,0),17)*1000</f>
        <v>270</v>
      </c>
      <c r="Q671" s="8" t="str">
        <f>INDEX(Articles!$1:$1048576,MATCH(E671,Articles!D:D,0),18)</f>
        <v>30</v>
      </c>
      <c r="R671" s="8">
        <f>INDEX(Articles!$1:$1048576,MATCH(E671,Articles!D:D,0),19)</f>
        <v>25</v>
      </c>
      <c r="S671" s="2" t="str">
        <f>IF(INDEX('Unités CA'!$1:$1048576,MATCH(E671,'Unités CA'!D:D,0),5)=0,"",INDEX('Unités CA'!$1:$1048576,MATCH(E671,'Unités CA'!D:D,0),5))</f>
        <v>0006/CA</v>
      </c>
      <c r="T671" s="2" t="str">
        <f>IF(INDEX('Unités BTE'!$1:$1048576,MATCH(E671,'Unités CA'!D:D,0),5)=0,"",INDEX('Unités BTE'!$1:$1048576,MATCH(E671,'Unités CA'!D:D,0),5))</f>
        <v/>
      </c>
      <c r="U671" s="7">
        <f>IFERROR(INDEX('Prix PRO CA'!$1:$1048576,MATCH(E671,'Prix PRO CA'!D:D,0),10),"")</f>
        <v>143.55000000000001</v>
      </c>
      <c r="V671" s="7" t="str">
        <f>IFERROR(INDEX('Prix PRO CA'!$1:$1048576,MATCH(E671,'Prix PRO BTE'!D:D,0),10),"")</f>
        <v/>
      </c>
      <c r="W671" s="7">
        <f>+IFERROR(INDEX('Prix PRO PCS'!$1:$1048576,MATCH(E671,'Prix PRO PCS'!D:D,0),10),"")</f>
        <v>30.75</v>
      </c>
      <c r="X671" s="148" t="str">
        <f t="shared" si="48"/>
        <v>Oui</v>
      </c>
      <c r="Y671" s="24" t="str">
        <f>IFERROR(INDEX(LigneAchat!$1:$1048576,MATCH(E671,LigneAchat!D:D,0),5),"")</f>
        <v/>
      </c>
      <c r="Z671" s="22">
        <f>INDEX(Articles!$1:$1048576,MATCH(E671,Articles!D:D,0),21)</f>
        <v>296</v>
      </c>
      <c r="AA671" s="22">
        <f t="shared" si="49"/>
        <v>296</v>
      </c>
      <c r="AB671" s="22">
        <f>+INDEX(Articles!$1:$1048576,MATCH(E671,Articles!D:D,0),23)</f>
        <v>0</v>
      </c>
    </row>
    <row r="672" spans="2:28" ht="15.75">
      <c r="B672" s="8" t="str">
        <f>INDEX(Articles!$1:$1048576,MATCH(E672,Articles!D:D,0),6)</f>
        <v>1</v>
      </c>
      <c r="C672" s="8" t="str">
        <f>INDEX(Articles!$1:$1048576,MATCH(E672,Articles!D:D,0),7)</f>
        <v/>
      </c>
      <c r="D672" s="28" t="str">
        <f>HYPERLINK(INDEX(Articles!$1:$1048576,MATCH(E672,Articles!D:D,0),24),"Lien")</f>
        <v>Lien</v>
      </c>
      <c r="E672" s="3" t="s">
        <v>919</v>
      </c>
      <c r="F672" s="18" t="str">
        <f>INDEX(Articles!$1:$1048576,MATCH(E672,Articles!D:D,0),5)</f>
        <v>BATT. Ø30 25 BTTES MULTI À OEUFS  DRAGON + TC ARGT</v>
      </c>
      <c r="G672" s="18" t="str">
        <f>INDEX(Articles!$1:$1048576,MATCH(E672,Articles!D:D,0),8)</f>
        <v>BATTERIE</v>
      </c>
      <c r="H672" s="18" t="str">
        <f>INDEX(Articles!$1:$1048576,MATCH(E672,Articles!D:D,0),9)</f>
        <v>DROITE</v>
      </c>
      <c r="I672" s="8">
        <f>INDEX(Articles!$1:$1048576,MATCH(E672,Articles!D:D,0),10)</f>
        <v>30</v>
      </c>
      <c r="J672" s="18" t="str">
        <f>INDEX(Articles!$1:$1048576,MATCH(E672,Articles!D:D,0),11)</f>
        <v>CREPITANT</v>
      </c>
      <c r="K672" s="18" t="str">
        <f>INDEX(Articles!$1:$1048576,MATCH(E672,Articles!D:D,0),12)</f>
        <v>MULTICOLORE</v>
      </c>
      <c r="L672" s="8" t="str">
        <f>INDEX(Articles!$1:$1048576,MATCH(E672,Articles!D:D,0),13)</f>
        <v>CN</v>
      </c>
      <c r="M672" s="8" t="str">
        <f>INDEX(Articles!$1:$1048576,MATCH(E672,Articles!D:D,0),14)</f>
        <v>F3</v>
      </c>
      <c r="N672" s="8" t="str">
        <f>INDEX(Articles!$1:$1048576,MATCH(E672,Articles!D:D,0),15)</f>
        <v>1.4G</v>
      </c>
      <c r="O672" s="8" t="str">
        <f>INDEX(Articles!$1:$1048576,MATCH(E672,Articles!D:D,0),16)</f>
        <v>1008-F3-69242495</v>
      </c>
      <c r="P672" s="8">
        <f>INDEX(Articles!$1:$1048576,MATCH(E672,Articles!D:D,0),17)*1000</f>
        <v>270</v>
      </c>
      <c r="Q672" s="8" t="str">
        <f>INDEX(Articles!$1:$1048576,MATCH(E672,Articles!D:D,0),18)</f>
        <v>30</v>
      </c>
      <c r="R672" s="8">
        <f>INDEX(Articles!$1:$1048576,MATCH(E672,Articles!D:D,0),19)</f>
        <v>25</v>
      </c>
      <c r="S672" s="2" t="str">
        <f>IF(INDEX('Unités CA'!$1:$1048576,MATCH(E672,'Unités CA'!D:D,0),5)=0,"",INDEX('Unités CA'!$1:$1048576,MATCH(E672,'Unités CA'!D:D,0),5))</f>
        <v>0006/CA</v>
      </c>
      <c r="T672" s="2" t="str">
        <f>IF(INDEX('Unités BTE'!$1:$1048576,MATCH(E672,'Unités CA'!D:D,0),5)=0,"",INDEX('Unités BTE'!$1:$1048576,MATCH(E672,'Unités CA'!D:D,0),5))</f>
        <v/>
      </c>
      <c r="U672" s="7">
        <f>IFERROR(INDEX('Prix PRO CA'!$1:$1048576,MATCH(E672,'Prix PRO CA'!D:D,0),10),"")</f>
        <v>143.55000000000001</v>
      </c>
      <c r="V672" s="7" t="str">
        <f>IFERROR(INDEX('Prix PRO CA'!$1:$1048576,MATCH(E672,'Prix PRO BTE'!D:D,0),10),"")</f>
        <v/>
      </c>
      <c r="W672" s="7">
        <f>+IFERROR(INDEX('Prix PRO PCS'!$1:$1048576,MATCH(E672,'Prix PRO PCS'!D:D,0),10),"")</f>
        <v>30.75</v>
      </c>
      <c r="X672" s="148" t="str">
        <f t="shared" si="48"/>
        <v>Oui</v>
      </c>
      <c r="Y672" s="24" t="str">
        <f>IFERROR(INDEX(LigneAchat!$1:$1048576,MATCH(E672,LigneAchat!D:D,0),5),"")</f>
        <v/>
      </c>
      <c r="Z672" s="22">
        <f>INDEX(Articles!$1:$1048576,MATCH(E672,Articles!D:D,0),21)</f>
        <v>193</v>
      </c>
      <c r="AA672" s="22">
        <f t="shared" si="49"/>
        <v>190</v>
      </c>
      <c r="AB672" s="22">
        <f>+INDEX(Articles!$1:$1048576,MATCH(E672,Articles!D:D,0),23)</f>
        <v>3</v>
      </c>
    </row>
    <row r="673" spans="2:28" ht="15.75">
      <c r="B673" s="8" t="str">
        <f>INDEX(Articles!$1:$1048576,MATCH(E673,Articles!D:D,0),6)</f>
        <v>1</v>
      </c>
      <c r="C673" s="8" t="str">
        <f>INDEX(Articles!$1:$1048576,MATCH(E673,Articles!D:D,0),7)</f>
        <v/>
      </c>
      <c r="D673" s="28" t="str">
        <f>HYPERLINK(INDEX(Articles!$1:$1048576,MATCH(E673,Articles!D:D,0),24),"Lien")</f>
        <v>Lien</v>
      </c>
      <c r="E673" s="4" t="s">
        <v>1019</v>
      </c>
      <c r="F673" s="18" t="str">
        <f>INDEX(Articles!$1:$1048576,MATCH(E673,Articles!D:D,0),5)</f>
        <v>BATT. Ø30 49 ARAIGNÉE FRISSON BLC + TC FRISSON BLC</v>
      </c>
      <c r="G673" s="18" t="str">
        <f>INDEX(Articles!$1:$1048576,MATCH(E673,Articles!D:D,0),8)</f>
        <v>BATTERIE</v>
      </c>
      <c r="H673" s="18" t="str">
        <f>INDEX(Articles!$1:$1048576,MATCH(E673,Articles!D:D,0),9)</f>
        <v>DROITE</v>
      </c>
      <c r="I673" s="8">
        <f>INDEX(Articles!$1:$1048576,MATCH(E673,Articles!D:D,0),10)</f>
        <v>30</v>
      </c>
      <c r="J673" s="18" t="str">
        <f>INDEX(Articles!$1:$1048576,MATCH(E673,Articles!D:D,0),11)</f>
        <v>CREPITANT</v>
      </c>
      <c r="K673" s="18" t="str">
        <f>INDEX(Articles!$1:$1048576,MATCH(E673,Articles!D:D,0),12)</f>
        <v>ARGENT</v>
      </c>
      <c r="L673" s="8" t="str">
        <f>INDEX(Articles!$1:$1048576,MATCH(E673,Articles!D:D,0),13)</f>
        <v>CN</v>
      </c>
      <c r="M673" s="8" t="str">
        <f>INDEX(Articles!$1:$1048576,MATCH(E673,Articles!D:D,0),14)</f>
        <v>F3</v>
      </c>
      <c r="N673" s="8" t="str">
        <f>INDEX(Articles!$1:$1048576,MATCH(E673,Articles!D:D,0),15)</f>
        <v>1.4G</v>
      </c>
      <c r="O673" s="8" t="str">
        <f>INDEX(Articles!$1:$1048576,MATCH(E673,Articles!D:D,0),16)</f>
        <v>2463-F3-0007</v>
      </c>
      <c r="P673" s="8">
        <f>INDEX(Articles!$1:$1048576,MATCH(E673,Articles!D:D,0),17)*1000</f>
        <v>810</v>
      </c>
      <c r="Q673" s="8" t="str">
        <f>INDEX(Articles!$1:$1048576,MATCH(E673,Articles!D:D,0),18)</f>
        <v>35</v>
      </c>
      <c r="R673" s="8">
        <f>INDEX(Articles!$1:$1048576,MATCH(E673,Articles!D:D,0),19)</f>
        <v>30</v>
      </c>
      <c r="S673" s="2" t="str">
        <f>IF(INDEX('Unités CA'!$1:$1048576,MATCH(E673,'Unités CA'!D:D,0),5)=0,"",INDEX('Unités CA'!$1:$1048576,MATCH(E673,'Unités CA'!D:D,0),5))</f>
        <v>0002/CA</v>
      </c>
      <c r="T673" s="2" t="str">
        <f>IF(INDEX('Unités BTE'!$1:$1048576,MATCH(E673,'Unités CA'!D:D,0),5)=0,"",INDEX('Unités BTE'!$1:$1048576,MATCH(E673,'Unités CA'!D:D,0),5))</f>
        <v/>
      </c>
      <c r="U673" s="7">
        <f>IFERROR(INDEX('Prix PRO CA'!$1:$1048576,MATCH(E673,'Prix PRO CA'!D:D,0),10),"")</f>
        <v>106.02</v>
      </c>
      <c r="V673" s="7" t="str">
        <f>IFERROR(INDEX('Prix PRO CA'!$1:$1048576,MATCH(E673,'Prix PRO BTE'!D:D,0),10),"")</f>
        <v/>
      </c>
      <c r="W673" s="7">
        <f>+IFERROR(INDEX('Prix PRO PCS'!$1:$1048576,MATCH(E673,'Prix PRO PCS'!D:D,0),10),"")</f>
        <v>60.09</v>
      </c>
      <c r="X673" s="148" t="str">
        <f t="shared" si="48"/>
        <v>Oui</v>
      </c>
      <c r="Y673" s="24" t="str">
        <f>IFERROR(INDEX(LigneAchat!$1:$1048576,MATCH(E673,LigneAchat!D:D,0),5),"")</f>
        <v/>
      </c>
      <c r="Z673" s="22">
        <f>INDEX(Articles!$1:$1048576,MATCH(E673,Articles!D:D,0),21)</f>
        <v>322</v>
      </c>
      <c r="AA673" s="22">
        <f t="shared" si="49"/>
        <v>217</v>
      </c>
      <c r="AB673" s="22">
        <f>+INDEX(Articles!$1:$1048576,MATCH(E673,Articles!D:D,0),23)</f>
        <v>105</v>
      </c>
    </row>
    <row r="674" spans="2:28" ht="15.75">
      <c r="B674" s="8" t="str">
        <f>INDEX(Articles!$1:$1048576,MATCH(E674,Articles!D:D,0),6)</f>
        <v>1</v>
      </c>
      <c r="C674" s="8" t="str">
        <f>INDEX(Articles!$1:$1048576,MATCH(E674,Articles!D:D,0),7)</f>
        <v/>
      </c>
      <c r="D674" s="28" t="str">
        <f>HYPERLINK(INDEX(Articles!$1:$1048576,MATCH(E674,Articles!D:D,0),24),"Lien")</f>
        <v>Lien</v>
      </c>
      <c r="E674" s="4" t="s">
        <v>1023</v>
      </c>
      <c r="F674" s="18" t="str">
        <f>INDEX(Articles!$1:$1048576,MATCH(E674,Articles!D:D,0),5)</f>
        <v>BATT. Ø30 50 BTTES MULTIPASTEL + TC ROUGE TR. ARGT</v>
      </c>
      <c r="G674" s="18" t="str">
        <f>INDEX(Articles!$1:$1048576,MATCH(E674,Articles!D:D,0),8)</f>
        <v>BATTERIE</v>
      </c>
      <c r="H674" s="18" t="str">
        <f>INDEX(Articles!$1:$1048576,MATCH(E674,Articles!D:D,0),9)</f>
        <v>DROITE</v>
      </c>
      <c r="I674" s="8">
        <f>INDEX(Articles!$1:$1048576,MATCH(E674,Articles!D:D,0),10)</f>
        <v>30</v>
      </c>
      <c r="J674" s="18" t="str">
        <f>INDEX(Articles!$1:$1048576,MATCH(E674,Articles!D:D,0),11)</f>
        <v>PIVOINE</v>
      </c>
      <c r="K674" s="18" t="str">
        <f>INDEX(Articles!$1:$1048576,MATCH(E674,Articles!D:D,0),12)</f>
        <v>MULTIPASTEL</v>
      </c>
      <c r="L674" s="8" t="str">
        <f>INDEX(Articles!$1:$1048576,MATCH(E674,Articles!D:D,0),13)</f>
        <v>CN</v>
      </c>
      <c r="M674" s="8" t="str">
        <f>INDEX(Articles!$1:$1048576,MATCH(E674,Articles!D:D,0),14)</f>
        <v>F3</v>
      </c>
      <c r="N674" s="8" t="str">
        <f>INDEX(Articles!$1:$1048576,MATCH(E674,Articles!D:D,0),15)</f>
        <v>1.4G</v>
      </c>
      <c r="O674" s="8" t="str">
        <f>INDEX(Articles!$1:$1048576,MATCH(E674,Articles!D:D,0),16)</f>
        <v>2463-F3-0008</v>
      </c>
      <c r="P674" s="8">
        <f>INDEX(Articles!$1:$1048576,MATCH(E674,Articles!D:D,0),17)*1000</f>
        <v>795</v>
      </c>
      <c r="Q674" s="8" t="str">
        <f>INDEX(Articles!$1:$1048576,MATCH(E674,Articles!D:D,0),18)</f>
        <v>45</v>
      </c>
      <c r="R674" s="8">
        <f>INDEX(Articles!$1:$1048576,MATCH(E674,Articles!D:D,0),19)</f>
        <v>30</v>
      </c>
      <c r="S674" s="2" t="str">
        <f>IF(INDEX('Unités CA'!$1:$1048576,MATCH(E674,'Unités CA'!D:D,0),5)=0,"",INDEX('Unités CA'!$1:$1048576,MATCH(E674,'Unités CA'!D:D,0),5))</f>
        <v>0002/CA</v>
      </c>
      <c r="T674" s="2" t="str">
        <f>IF(INDEX('Unités BTE'!$1:$1048576,MATCH(E674,'Unités CA'!D:D,0),5)=0,"",INDEX('Unités BTE'!$1:$1048576,MATCH(E674,'Unités CA'!D:D,0),5))</f>
        <v/>
      </c>
      <c r="U674" s="7">
        <f>IFERROR(INDEX('Prix PRO CA'!$1:$1048576,MATCH(E674,'Prix PRO CA'!D:D,0),10),"")</f>
        <v>108.42</v>
      </c>
      <c r="V674" s="7" t="str">
        <f>IFERROR(INDEX('Prix PRO CA'!$1:$1048576,MATCH(E674,'Prix PRO BTE'!D:D,0),10),"")</f>
        <v/>
      </c>
      <c r="W674" s="7">
        <f>+IFERROR(INDEX('Prix PRO PCS'!$1:$1048576,MATCH(E674,'Prix PRO PCS'!D:D,0),10),"")</f>
        <v>63.96</v>
      </c>
      <c r="X674" s="148" t="str">
        <f t="shared" si="48"/>
        <v>Oui</v>
      </c>
      <c r="Y674" s="24" t="str">
        <f>IFERROR(INDEX(LigneAchat!$1:$1048576,MATCH(E674,LigneAchat!D:D,0),5),"")</f>
        <v/>
      </c>
      <c r="Z674" s="22">
        <f>INDEX(Articles!$1:$1048576,MATCH(E674,Articles!D:D,0),21)</f>
        <v>218</v>
      </c>
      <c r="AA674" s="22">
        <f t="shared" si="49"/>
        <v>217</v>
      </c>
      <c r="AB674" s="22">
        <f>+INDEX(Articles!$1:$1048576,MATCH(E674,Articles!D:D,0),23)</f>
        <v>1</v>
      </c>
    </row>
    <row r="675" spans="2:28" ht="15.75">
      <c r="B675" s="8" t="str">
        <f>INDEX(Articles!$1:$1048576,MATCH(E675,Articles!D:D,0),6)</f>
        <v>1</v>
      </c>
      <c r="C675" s="8" t="str">
        <f>INDEX(Articles!$1:$1048576,MATCH(E675,Articles!D:D,0),7)</f>
        <v/>
      </c>
      <c r="D675" s="28" t="str">
        <f>HYPERLINK(INDEX(Articles!$1:$1048576,MATCH(E675,Articles!D:D,0),24),"Lien")</f>
        <v>Lien</v>
      </c>
      <c r="E675" s="4" t="s">
        <v>1027</v>
      </c>
      <c r="F675" s="18" t="str">
        <f>INDEX(Articles!$1:$1048576,MATCH(E675,Articles!D:D,0),5)</f>
        <v>BATT. Ø30 50 BTTES ARAIGNÉES PAILL. OR + TC BLEU</v>
      </c>
      <c r="G675" s="18" t="str">
        <f>INDEX(Articles!$1:$1048576,MATCH(E675,Articles!D:D,0),8)</f>
        <v>BATTERIE</v>
      </c>
      <c r="H675" s="18" t="str">
        <f>INDEX(Articles!$1:$1048576,MATCH(E675,Articles!D:D,0),9)</f>
        <v>DROITE</v>
      </c>
      <c r="I675" s="8">
        <f>INDEX(Articles!$1:$1048576,MATCH(E675,Articles!D:D,0),10)</f>
        <v>30</v>
      </c>
      <c r="J675" s="18" t="str">
        <f>INDEX(Articles!$1:$1048576,MATCH(E675,Articles!D:D,0),11)</f>
        <v>CLIGNO</v>
      </c>
      <c r="K675" s="18" t="str">
        <f>INDEX(Articles!$1:$1048576,MATCH(E675,Articles!D:D,0),12)</f>
        <v>OR</v>
      </c>
      <c r="L675" s="8" t="str">
        <f>INDEX(Articles!$1:$1048576,MATCH(E675,Articles!D:D,0),13)</f>
        <v>CN</v>
      </c>
      <c r="M675" s="8" t="str">
        <f>INDEX(Articles!$1:$1048576,MATCH(E675,Articles!D:D,0),14)</f>
        <v>F3</v>
      </c>
      <c r="N675" s="8" t="str">
        <f>INDEX(Articles!$1:$1048576,MATCH(E675,Articles!D:D,0),15)</f>
        <v>1.4G</v>
      </c>
      <c r="O675" s="8" t="str">
        <f>INDEX(Articles!$1:$1048576,MATCH(E675,Articles!D:D,0),16)</f>
        <v>2463-F3-0007</v>
      </c>
      <c r="P675" s="8">
        <f>INDEX(Articles!$1:$1048576,MATCH(E675,Articles!D:D,0),17)*1000</f>
        <v>970</v>
      </c>
      <c r="Q675" s="8" t="str">
        <f>INDEX(Articles!$1:$1048576,MATCH(E675,Articles!D:D,0),18)</f>
        <v>45</v>
      </c>
      <c r="R675" s="8">
        <f>INDEX(Articles!$1:$1048576,MATCH(E675,Articles!D:D,0),19)</f>
        <v>30</v>
      </c>
      <c r="S675" s="2" t="str">
        <f>IF(INDEX('Unités CA'!$1:$1048576,MATCH(E675,'Unités CA'!D:D,0),5)=0,"",INDEX('Unités CA'!$1:$1048576,MATCH(E675,'Unités CA'!D:D,0),5))</f>
        <v>0002/CA</v>
      </c>
      <c r="T675" s="2" t="str">
        <f>IF(INDEX('Unités BTE'!$1:$1048576,MATCH(E675,'Unités CA'!D:D,0),5)=0,"",INDEX('Unités BTE'!$1:$1048576,MATCH(E675,'Unités CA'!D:D,0),5))</f>
        <v/>
      </c>
      <c r="U675" s="7">
        <f>IFERROR(INDEX('Prix PRO CA'!$1:$1048576,MATCH(E675,'Prix PRO CA'!D:D,0),10),"")</f>
        <v>113.24</v>
      </c>
      <c r="V675" s="7" t="str">
        <f>IFERROR(INDEX('Prix PRO CA'!$1:$1048576,MATCH(E675,'Prix PRO BTE'!D:D,0),10),"")</f>
        <v/>
      </c>
      <c r="W675" s="7">
        <f>+IFERROR(INDEX('Prix PRO PCS'!$1:$1048576,MATCH(E675,'Prix PRO PCS'!D:D,0),10),"")</f>
        <v>63.96</v>
      </c>
      <c r="X675" s="148" t="str">
        <f t="shared" si="48"/>
        <v>Inf à 10</v>
      </c>
      <c r="Y675" s="24" t="str">
        <f>IFERROR(INDEX(LigneAchat!$1:$1048576,MATCH(E675,LigneAchat!D:D,0),5),"")</f>
        <v/>
      </c>
      <c r="Z675" s="22">
        <f>INDEX(Articles!$1:$1048576,MATCH(E675,Articles!D:D,0),21)</f>
        <v>77</v>
      </c>
      <c r="AA675" s="22">
        <f t="shared" si="49"/>
        <v>7</v>
      </c>
      <c r="AB675" s="22">
        <f>+INDEX(Articles!$1:$1048576,MATCH(E675,Articles!D:D,0),23)</f>
        <v>70</v>
      </c>
    </row>
    <row r="676" spans="2:28" ht="15.75">
      <c r="B676" s="8" t="str">
        <f>INDEX(Articles!$1:$1048576,MATCH(E676,Articles!D:D,0),6)</f>
        <v>1</v>
      </c>
      <c r="C676" s="8" t="str">
        <f>INDEX(Articles!$1:$1048576,MATCH(E676,Articles!D:D,0),7)</f>
        <v/>
      </c>
      <c r="D676" s="28" t="str">
        <f>HYPERLINK(INDEX(Articles!$1:$1048576,MATCH(E676,Articles!D:D,0),24),"Lien")</f>
        <v>Lien</v>
      </c>
      <c r="E676" s="3" t="s">
        <v>979</v>
      </c>
      <c r="F676" s="18" t="str">
        <f>INDEX(Articles!$1:$1048576,MATCH(E676,Articles!D:D,0),5)</f>
        <v>BATT. Ø30 50 COMÈTES MOSAÏQUE CITRON / ROSE</v>
      </c>
      <c r="G676" s="18" t="str">
        <f>INDEX(Articles!$1:$1048576,MATCH(E676,Articles!D:D,0),8)</f>
        <v>BATTERIE</v>
      </c>
      <c r="H676" s="18" t="str">
        <f>INDEX(Articles!$1:$1048576,MATCH(E676,Articles!D:D,0),9)</f>
        <v>DROITE</v>
      </c>
      <c r="I676" s="8">
        <f>INDEX(Articles!$1:$1048576,MATCH(E676,Articles!D:D,0),10)</f>
        <v>30</v>
      </c>
      <c r="J676" s="18" t="str">
        <f>INDEX(Articles!$1:$1048576,MATCH(E676,Articles!D:D,0),11)</f>
        <v>MOSAIQUE</v>
      </c>
      <c r="K676" s="18" t="str">
        <f>INDEX(Articles!$1:$1048576,MATCH(E676,Articles!D:D,0),12)</f>
        <v>MULTIPASTEL</v>
      </c>
      <c r="L676" s="8" t="str">
        <f>INDEX(Articles!$1:$1048576,MATCH(E676,Articles!D:D,0),13)</f>
        <v>CN</v>
      </c>
      <c r="M676" s="8" t="str">
        <f>INDEX(Articles!$1:$1048576,MATCH(E676,Articles!D:D,0),14)</f>
        <v>F4</v>
      </c>
      <c r="N676" s="8" t="str">
        <f>INDEX(Articles!$1:$1048576,MATCH(E676,Articles!D:D,0),15)</f>
        <v>1.4G</v>
      </c>
      <c r="O676" s="8" t="str">
        <f>INDEX(Articles!$1:$1048576,MATCH(E676,Articles!D:D,0),16)</f>
        <v>1008-F4-69245814</v>
      </c>
      <c r="P676" s="8">
        <f>INDEX(Articles!$1:$1048576,MATCH(E676,Articles!D:D,0),17)*1000</f>
        <v>1492</v>
      </c>
      <c r="Q676" s="8" t="str">
        <f>INDEX(Articles!$1:$1048576,MATCH(E676,Articles!D:D,0),18)</f>
        <v>35</v>
      </c>
      <c r="R676" s="8">
        <f>INDEX(Articles!$1:$1048576,MATCH(E676,Articles!D:D,0),19)</f>
        <v>30</v>
      </c>
      <c r="S676" s="2" t="str">
        <f>IF(INDEX('Unités CA'!$1:$1048576,MATCH(E676,'Unités CA'!D:D,0),5)=0,"",INDEX('Unités CA'!$1:$1048576,MATCH(E676,'Unités CA'!D:D,0),5))</f>
        <v>0002/CA</v>
      </c>
      <c r="T676" s="2" t="str">
        <f>IF(INDEX('Unités BTE'!$1:$1048576,MATCH(E676,'Unités CA'!D:D,0),5)=0,"",INDEX('Unités BTE'!$1:$1048576,MATCH(E676,'Unités CA'!D:D,0),5))</f>
        <v/>
      </c>
      <c r="U676" s="7">
        <f>IFERROR(INDEX('Prix PRO CA'!$1:$1048576,MATCH(E676,'Prix PRO CA'!D:D,0),10),"")</f>
        <v>167.51</v>
      </c>
      <c r="V676" s="7" t="str">
        <f>IFERROR(INDEX('Prix PRO CA'!$1:$1048576,MATCH(E676,'Prix PRO BTE'!D:D,0),10),"")</f>
        <v/>
      </c>
      <c r="W676" s="7">
        <f>+IFERROR(INDEX('Prix PRO PCS'!$1:$1048576,MATCH(E676,'Prix PRO PCS'!D:D,0),10),"")</f>
        <v>96.65</v>
      </c>
      <c r="X676" s="148" t="str">
        <f t="shared" si="48"/>
        <v>Oui</v>
      </c>
      <c r="Y676" s="24">
        <f>IFERROR(INDEX(LigneAchat!$1:$1048576,MATCH(E676,LigneAchat!D:D,0),5),"")</f>
        <v>44326</v>
      </c>
      <c r="Z676" s="22">
        <f>INDEX(Articles!$1:$1048576,MATCH(E676,Articles!D:D,0),21)</f>
        <v>58</v>
      </c>
      <c r="AA676" s="22">
        <f t="shared" si="49"/>
        <v>58</v>
      </c>
      <c r="AB676" s="22">
        <f>+INDEX(Articles!$1:$1048576,MATCH(E676,Articles!D:D,0),23)</f>
        <v>0</v>
      </c>
    </row>
    <row r="677" spans="2:28" ht="15.75">
      <c r="B677" s="8" t="str">
        <f>INDEX(Articles!$1:$1048576,MATCH(E677,Articles!D:D,0),6)</f>
        <v>1</v>
      </c>
      <c r="C677" s="8" t="str">
        <f>INDEX(Articles!$1:$1048576,MATCH(E677,Articles!D:D,0),7)</f>
        <v/>
      </c>
      <c r="D677" s="28" t="str">
        <f>HYPERLINK(INDEX(Articles!$1:$1048576,MATCH(E677,Articles!D:D,0),24),"Lien")</f>
        <v>Lien</v>
      </c>
      <c r="E677" s="3" t="s">
        <v>983</v>
      </c>
      <c r="F677" s="18" t="str">
        <f>INDEX(Articles!$1:$1048576,MATCH(E677,Articles!D:D,0),5)</f>
        <v>BATT. Ø30 50 COMÈTES MOSAÏQUE MANDARINE / AQUA</v>
      </c>
      <c r="G677" s="18" t="str">
        <f>INDEX(Articles!$1:$1048576,MATCH(E677,Articles!D:D,0),8)</f>
        <v>BATTERIE</v>
      </c>
      <c r="H677" s="18" t="str">
        <f>INDEX(Articles!$1:$1048576,MATCH(E677,Articles!D:D,0),9)</f>
        <v>DROITE</v>
      </c>
      <c r="I677" s="8">
        <f>INDEX(Articles!$1:$1048576,MATCH(E677,Articles!D:D,0),10)</f>
        <v>30</v>
      </c>
      <c r="J677" s="18" t="str">
        <f>INDEX(Articles!$1:$1048576,MATCH(E677,Articles!D:D,0),11)</f>
        <v>MOSAIQUE</v>
      </c>
      <c r="K677" s="18" t="str">
        <f>INDEX(Articles!$1:$1048576,MATCH(E677,Articles!D:D,0),12)</f>
        <v>MULTIPASTEL</v>
      </c>
      <c r="L677" s="8" t="str">
        <f>INDEX(Articles!$1:$1048576,MATCH(E677,Articles!D:D,0),13)</f>
        <v>CN</v>
      </c>
      <c r="M677" s="8" t="str">
        <f>INDEX(Articles!$1:$1048576,MATCH(E677,Articles!D:D,0),14)</f>
        <v>F4</v>
      </c>
      <c r="N677" s="8" t="str">
        <f>INDEX(Articles!$1:$1048576,MATCH(E677,Articles!D:D,0),15)</f>
        <v>1.4G</v>
      </c>
      <c r="O677" s="8" t="str">
        <f>INDEX(Articles!$1:$1048576,MATCH(E677,Articles!D:D,0),16)</f>
        <v>1008-F4-69245814</v>
      </c>
      <c r="P677" s="8">
        <f>INDEX(Articles!$1:$1048576,MATCH(E677,Articles!D:D,0),17)*1000</f>
        <v>1492</v>
      </c>
      <c r="Q677" s="8" t="str">
        <f>INDEX(Articles!$1:$1048576,MATCH(E677,Articles!D:D,0),18)</f>
        <v>35</v>
      </c>
      <c r="R677" s="8">
        <f>INDEX(Articles!$1:$1048576,MATCH(E677,Articles!D:D,0),19)</f>
        <v>30</v>
      </c>
      <c r="S677" s="2" t="str">
        <f>IF(INDEX('Unités CA'!$1:$1048576,MATCH(E677,'Unités CA'!D:D,0),5)=0,"",INDEX('Unités CA'!$1:$1048576,MATCH(E677,'Unités CA'!D:D,0),5))</f>
        <v>0002/CA</v>
      </c>
      <c r="T677" s="2" t="str">
        <f>IF(INDEX('Unités BTE'!$1:$1048576,MATCH(E677,'Unités CA'!D:D,0),5)=0,"",INDEX('Unités BTE'!$1:$1048576,MATCH(E677,'Unités CA'!D:D,0),5))</f>
        <v/>
      </c>
      <c r="U677" s="7">
        <f>IFERROR(INDEX('Prix PRO CA'!$1:$1048576,MATCH(E677,'Prix PRO CA'!D:D,0),10),"")</f>
        <v>167.51</v>
      </c>
      <c r="V677" s="7" t="str">
        <f>IFERROR(INDEX('Prix PRO CA'!$1:$1048576,MATCH(E677,'Prix PRO BTE'!D:D,0),10),"")</f>
        <v/>
      </c>
      <c r="W677" s="7">
        <f>+IFERROR(INDEX('Prix PRO PCS'!$1:$1048576,MATCH(E677,'Prix PRO PCS'!D:D,0),10),"")</f>
        <v>96.65</v>
      </c>
      <c r="X677" s="148" t="str">
        <f t="shared" si="48"/>
        <v>Oui</v>
      </c>
      <c r="Y677" s="24" t="str">
        <f>IFERROR(INDEX(LigneAchat!$1:$1048576,MATCH(E677,LigneAchat!D:D,0),5),"")</f>
        <v/>
      </c>
      <c r="Z677" s="22">
        <f>INDEX(Articles!$1:$1048576,MATCH(E677,Articles!D:D,0),21)</f>
        <v>61</v>
      </c>
      <c r="AA677" s="22">
        <f t="shared" si="49"/>
        <v>61</v>
      </c>
      <c r="AB677" s="22">
        <f>+INDEX(Articles!$1:$1048576,MATCH(E677,Articles!D:D,0),23)</f>
        <v>0</v>
      </c>
    </row>
    <row r="678" spans="2:28" ht="15.75">
      <c r="B678" s="8" t="str">
        <f>INDEX(Articles!$1:$1048576,MATCH(E678,Articles!D:D,0),6)</f>
        <v>1</v>
      </c>
      <c r="C678" s="8" t="str">
        <f>INDEX(Articles!$1:$1048576,MATCH(E678,Articles!D:D,0),7)</f>
        <v/>
      </c>
      <c r="D678" s="28" t="str">
        <f>HYPERLINK(INDEX(Articles!$1:$1048576,MATCH(E678,Articles!D:D,0),24),"Lien")</f>
        <v>Lien</v>
      </c>
      <c r="E678" s="3" t="s">
        <v>986</v>
      </c>
      <c r="F678" s="18" t="str">
        <f>INDEX(Articles!$1:$1048576,MATCH(E678,Articles!D:D,0),5)</f>
        <v>BATT. Ø30 50 COMÈTES MOSAÏQUE MULTIPASTEL</v>
      </c>
      <c r="G678" s="18" t="str">
        <f>INDEX(Articles!$1:$1048576,MATCH(E678,Articles!D:D,0),8)</f>
        <v>BATTERIE</v>
      </c>
      <c r="H678" s="18" t="str">
        <f>INDEX(Articles!$1:$1048576,MATCH(E678,Articles!D:D,0),9)</f>
        <v>DROITE</v>
      </c>
      <c r="I678" s="8">
        <f>INDEX(Articles!$1:$1048576,MATCH(E678,Articles!D:D,0),10)</f>
        <v>30</v>
      </c>
      <c r="J678" s="18" t="str">
        <f>INDEX(Articles!$1:$1048576,MATCH(E678,Articles!D:D,0),11)</f>
        <v>MOSAIQUE</v>
      </c>
      <c r="K678" s="18" t="str">
        <f>INDEX(Articles!$1:$1048576,MATCH(E678,Articles!D:D,0),12)</f>
        <v>MULTIPASTEL</v>
      </c>
      <c r="L678" s="8" t="str">
        <f>INDEX(Articles!$1:$1048576,MATCH(E678,Articles!D:D,0),13)</f>
        <v>CN</v>
      </c>
      <c r="M678" s="8" t="str">
        <f>INDEX(Articles!$1:$1048576,MATCH(E678,Articles!D:D,0),14)</f>
        <v>F4</v>
      </c>
      <c r="N678" s="8" t="str">
        <f>INDEX(Articles!$1:$1048576,MATCH(E678,Articles!D:D,0),15)</f>
        <v>1.4G</v>
      </c>
      <c r="O678" s="8" t="str">
        <f>INDEX(Articles!$1:$1048576,MATCH(E678,Articles!D:D,0),16)</f>
        <v>1008-F4-69245814</v>
      </c>
      <c r="P678" s="8">
        <f>INDEX(Articles!$1:$1048576,MATCH(E678,Articles!D:D,0),17)*1000</f>
        <v>1492</v>
      </c>
      <c r="Q678" s="8" t="str">
        <f>INDEX(Articles!$1:$1048576,MATCH(E678,Articles!D:D,0),18)</f>
        <v>35</v>
      </c>
      <c r="R678" s="8">
        <f>INDEX(Articles!$1:$1048576,MATCH(E678,Articles!D:D,0),19)</f>
        <v>30</v>
      </c>
      <c r="S678" s="2" t="str">
        <f>IF(INDEX('Unités CA'!$1:$1048576,MATCH(E678,'Unités CA'!D:D,0),5)=0,"",INDEX('Unités CA'!$1:$1048576,MATCH(E678,'Unités CA'!D:D,0),5))</f>
        <v>0002/CA</v>
      </c>
      <c r="T678" s="2" t="str">
        <f>IF(INDEX('Unités BTE'!$1:$1048576,MATCH(E678,'Unités CA'!D:D,0),5)=0,"",INDEX('Unités BTE'!$1:$1048576,MATCH(E678,'Unités CA'!D:D,0),5))</f>
        <v/>
      </c>
      <c r="U678" s="7">
        <f>IFERROR(INDEX('Prix PRO CA'!$1:$1048576,MATCH(E678,'Prix PRO CA'!D:D,0),10),"")</f>
        <v>167.51</v>
      </c>
      <c r="V678" s="7" t="str">
        <f>IFERROR(INDEX('Prix PRO CA'!$1:$1048576,MATCH(E678,'Prix PRO BTE'!D:D,0),10),"")</f>
        <v/>
      </c>
      <c r="W678" s="7">
        <f>+IFERROR(INDEX('Prix PRO PCS'!$1:$1048576,MATCH(E678,'Prix PRO PCS'!D:D,0),10),"")</f>
        <v>96.65</v>
      </c>
      <c r="X678" s="148" t="str">
        <f t="shared" si="48"/>
        <v>Oui</v>
      </c>
      <c r="Y678" s="24">
        <f>IFERROR(INDEX(LigneAchat!$1:$1048576,MATCH(E678,LigneAchat!D:D,0),5),"")</f>
        <v>44326</v>
      </c>
      <c r="Z678" s="22">
        <f>INDEX(Articles!$1:$1048576,MATCH(E678,Articles!D:D,0),21)</f>
        <v>120</v>
      </c>
      <c r="AA678" s="22">
        <f t="shared" si="49"/>
        <v>110</v>
      </c>
      <c r="AB678" s="22">
        <f>+INDEX(Articles!$1:$1048576,MATCH(E678,Articles!D:D,0),23)</f>
        <v>10</v>
      </c>
    </row>
    <row r="679" spans="2:28" ht="15.75">
      <c r="B679" s="8" t="str">
        <f>INDEX(Articles!$1:$1048576,MATCH(E679,Articles!D:D,0),6)</f>
        <v>1</v>
      </c>
      <c r="C679" s="8" t="str">
        <f>INDEX(Articles!$1:$1048576,MATCH(E679,Articles!D:D,0),7)</f>
        <v/>
      </c>
      <c r="D679" s="28" t="str">
        <f>HYPERLINK(INDEX(Articles!$1:$1048576,MATCH(E679,Articles!D:D,0),24),"Lien")</f>
        <v>Lien</v>
      </c>
      <c r="E679" s="4" t="s">
        <v>1033</v>
      </c>
      <c r="F679" s="18" t="str">
        <f>INDEX(Articles!$1:$1048576,MATCH(E679,Articles!D:D,0),5)</f>
        <v>BATT. Ø30 100 BTTES FILET D'OR + TC FILET D'OR</v>
      </c>
      <c r="G679" s="18" t="str">
        <f>INDEX(Articles!$1:$1048576,MATCH(E679,Articles!D:D,0),8)</f>
        <v>BATTERIE</v>
      </c>
      <c r="H679" s="18" t="str">
        <f>INDEX(Articles!$1:$1048576,MATCH(E679,Articles!D:D,0),9)</f>
        <v>DROITE</v>
      </c>
      <c r="I679" s="8">
        <f>INDEX(Articles!$1:$1048576,MATCH(E679,Articles!D:D,0),10)</f>
        <v>30</v>
      </c>
      <c r="J679" s="18" t="str">
        <f>INDEX(Articles!$1:$1048576,MATCH(E679,Articles!D:D,0),11)</f>
        <v>PLEUREUR</v>
      </c>
      <c r="K679" s="18" t="str">
        <f>INDEX(Articles!$1:$1048576,MATCH(E679,Articles!D:D,0),12)</f>
        <v>KAMURO</v>
      </c>
      <c r="L679" s="8" t="str">
        <f>INDEX(Articles!$1:$1048576,MATCH(E679,Articles!D:D,0),13)</f>
        <v>CN</v>
      </c>
      <c r="M679" s="8" t="str">
        <f>INDEX(Articles!$1:$1048576,MATCH(E679,Articles!D:D,0),14)</f>
        <v>F4</v>
      </c>
      <c r="N679" s="8" t="str">
        <f>INDEX(Articles!$1:$1048576,MATCH(E679,Articles!D:D,0),15)</f>
        <v>1.4G</v>
      </c>
      <c r="O679" s="8" t="str">
        <f>INDEX(Articles!$1:$1048576,MATCH(E679,Articles!D:D,0),16)</f>
        <v>1008-F4-69261547</v>
      </c>
      <c r="P679" s="8">
        <f>INDEX(Articles!$1:$1048576,MATCH(E679,Articles!D:D,0),17)*1000</f>
        <v>2000</v>
      </c>
      <c r="Q679" s="8" t="str">
        <f>INDEX(Articles!$1:$1048576,MATCH(E679,Articles!D:D,0),18)</f>
        <v>30</v>
      </c>
      <c r="R679" s="8">
        <f>INDEX(Articles!$1:$1048576,MATCH(E679,Articles!D:D,0),19)</f>
        <v>30</v>
      </c>
      <c r="S679" s="2" t="str">
        <f>IF(INDEX('Unités CA'!$1:$1048576,MATCH(E679,'Unités CA'!D:D,0),5)=0,"",INDEX('Unités CA'!$1:$1048576,MATCH(E679,'Unités CA'!D:D,0),5))</f>
        <v>0001/CA</v>
      </c>
      <c r="T679" s="2" t="str">
        <f>IF(INDEX('Unités BTE'!$1:$1048576,MATCH(E679,'Unités CA'!D:D,0),5)=0,"",INDEX('Unités BTE'!$1:$1048576,MATCH(E679,'Unités CA'!D:D,0),5))</f>
        <v>0005/BTE</v>
      </c>
      <c r="U679" s="7">
        <f>IFERROR(INDEX('Prix PRO CA'!$1:$1048576,MATCH(E679,'Prix PRO CA'!D:D,0),10),"")</f>
        <v>111.4</v>
      </c>
      <c r="V679" s="7" t="str">
        <f>IFERROR(INDEX('Prix PRO CA'!$1:$1048576,MATCH(E679,'Prix PRO BTE'!D:D,0),10),"")</f>
        <v/>
      </c>
      <c r="W679" s="7">
        <f>+IFERROR(INDEX('Prix PRO PCS'!$1:$1048576,MATCH(E679,'Prix PRO PCS'!D:D,0),10),"")</f>
        <v>111.4</v>
      </c>
      <c r="X679" s="148" t="str">
        <f t="shared" si="48"/>
        <v>Oui</v>
      </c>
      <c r="Y679" s="24">
        <f>IFERROR(INDEX(LigneAchat!$1:$1048576,MATCH(E679,LigneAchat!D:D,0),5),"")</f>
        <v>44280</v>
      </c>
      <c r="Z679" s="22">
        <f>INDEX(Articles!$1:$1048576,MATCH(E679,Articles!D:D,0),21)</f>
        <v>31</v>
      </c>
      <c r="AA679" s="22">
        <f t="shared" si="49"/>
        <v>31</v>
      </c>
      <c r="AB679" s="22">
        <f>+INDEX(Articles!$1:$1048576,MATCH(E679,Articles!D:D,0),23)</f>
        <v>0</v>
      </c>
    </row>
    <row r="680" spans="2:28" ht="15.75">
      <c r="B680" s="8" t="str">
        <f>INDEX(Articles!$1:$1048576,MATCH(E680,Articles!D:D,0),6)</f>
        <v>1</v>
      </c>
      <c r="C680" s="8" t="str">
        <f>INDEX(Articles!$1:$1048576,MATCH(E680,Articles!D:D,0),7)</f>
        <v>2019</v>
      </c>
      <c r="D680" s="28" t="str">
        <f>HYPERLINK(INDEX(Articles!$1:$1048576,MATCH(E680,Articles!D:D,0),24),"Lien")</f>
        <v>Lien</v>
      </c>
      <c r="E680" s="4" t="s">
        <v>1030</v>
      </c>
      <c r="F680" s="18" t="str">
        <f>INDEX(Articles!$1:$1048576,MATCH(E680,Articles!D:D,0),5)</f>
        <v>BATT. Ø30 100 BTTES OEUFS DRAGON + TC FRISSON BLC</v>
      </c>
      <c r="G680" s="18" t="str">
        <f>INDEX(Articles!$1:$1048576,MATCH(E680,Articles!D:D,0),8)</f>
        <v>BATTERIE</v>
      </c>
      <c r="H680" s="18" t="str">
        <f>INDEX(Articles!$1:$1048576,MATCH(E680,Articles!D:D,0),9)</f>
        <v>DROITE</v>
      </c>
      <c r="I680" s="8">
        <f>INDEX(Articles!$1:$1048576,MATCH(E680,Articles!D:D,0),10)</f>
        <v>30</v>
      </c>
      <c r="J680" s="18" t="str">
        <f>INDEX(Articles!$1:$1048576,MATCH(E680,Articles!D:D,0),11)</f>
        <v>CREPITANT</v>
      </c>
      <c r="K680" s="18" t="str">
        <f>INDEX(Articles!$1:$1048576,MATCH(E680,Articles!D:D,0),12)</f>
        <v>ARGENT</v>
      </c>
      <c r="L680" s="8" t="str">
        <f>INDEX(Articles!$1:$1048576,MATCH(E680,Articles!D:D,0),13)</f>
        <v>CN</v>
      </c>
      <c r="M680" s="8" t="str">
        <f>INDEX(Articles!$1:$1048576,MATCH(E680,Articles!D:D,0),14)</f>
        <v>F4</v>
      </c>
      <c r="N680" s="8" t="str">
        <f>INDEX(Articles!$1:$1048576,MATCH(E680,Articles!D:D,0),15)</f>
        <v>1.4G</v>
      </c>
      <c r="O680" s="8" t="str">
        <f>INDEX(Articles!$1:$1048576,MATCH(E680,Articles!D:D,0),16)</f>
        <v>1008-F4-69261547</v>
      </c>
      <c r="P680" s="8">
        <f>INDEX(Articles!$1:$1048576,MATCH(E680,Articles!D:D,0),17)*1000</f>
        <v>2000</v>
      </c>
      <c r="Q680" s="8" t="str">
        <f>INDEX(Articles!$1:$1048576,MATCH(E680,Articles!D:D,0),18)</f>
        <v>30</v>
      </c>
      <c r="R680" s="8">
        <f>INDEX(Articles!$1:$1048576,MATCH(E680,Articles!D:D,0),19)</f>
        <v>30</v>
      </c>
      <c r="S680" s="2" t="str">
        <f>IF(INDEX('Unités CA'!$1:$1048576,MATCH(E680,'Unités CA'!D:D,0),5)=0,"",INDEX('Unités CA'!$1:$1048576,MATCH(E680,'Unités CA'!D:D,0),5))</f>
        <v>0001/CA</v>
      </c>
      <c r="T680" s="2" t="str">
        <f>IF(INDEX('Unités BTE'!$1:$1048576,MATCH(E680,'Unités CA'!D:D,0),5)=0,"",INDEX('Unités BTE'!$1:$1048576,MATCH(E680,'Unités CA'!D:D,0),5))</f>
        <v>0005/BTE</v>
      </c>
      <c r="U680" s="7">
        <f>IFERROR(INDEX('Prix PRO CA'!$1:$1048576,MATCH(E680,'Prix PRO CA'!D:D,0),10),"")</f>
        <v>111.4</v>
      </c>
      <c r="V680" s="7" t="str">
        <f>IFERROR(INDEX('Prix PRO CA'!$1:$1048576,MATCH(E680,'Prix PRO BTE'!D:D,0),10),"")</f>
        <v/>
      </c>
      <c r="W680" s="7">
        <f>+IFERROR(INDEX('Prix PRO PCS'!$1:$1048576,MATCH(E680,'Prix PRO PCS'!D:D,0),10),"")</f>
        <v>111.4</v>
      </c>
      <c r="X680" s="148" t="str">
        <f t="shared" si="48"/>
        <v>Non</v>
      </c>
      <c r="Y680" s="24">
        <f>IFERROR(INDEX(LigneAchat!$1:$1048576,MATCH(E680,LigneAchat!D:D,0),5),"")</f>
        <v>44280</v>
      </c>
      <c r="Z680" s="22">
        <f>INDEX(Articles!$1:$1048576,MATCH(E680,Articles!D:D,0),21)</f>
        <v>0</v>
      </c>
      <c r="AA680" s="22">
        <f t="shared" si="49"/>
        <v>0</v>
      </c>
      <c r="AB680" s="22">
        <f>+INDEX(Articles!$1:$1048576,MATCH(E680,Articles!D:D,0),23)</f>
        <v>0</v>
      </c>
    </row>
    <row r="681" spans="2:28" ht="15.75">
      <c r="B681" s="8" t="str">
        <f>INDEX(Articles!$1:$1048576,MATCH(E681,Articles!D:D,0),6)</f>
        <v>1</v>
      </c>
      <c r="C681" s="8" t="str">
        <f>INDEX(Articles!$1:$1048576,MATCH(E681,Articles!D:D,0),7)</f>
        <v/>
      </c>
      <c r="D681" s="28" t="str">
        <f>HYPERLINK(INDEX(Articles!$1:$1048576,MATCH(E681,Articles!D:D,0),24),"Lien")</f>
        <v>Lien</v>
      </c>
      <c r="E681" s="4" t="s">
        <v>1045</v>
      </c>
      <c r="F681" s="18" t="str">
        <f>INDEX(Articles!$1:$1048576,MATCH(E681,Articles!D:D,0),5)</f>
        <v>BATT. Ø30 150 BTTES ASSORTIES + TC ASSORTI</v>
      </c>
      <c r="G681" s="18" t="str">
        <f>INDEX(Articles!$1:$1048576,MATCH(E681,Articles!D:D,0),8)</f>
        <v>BATTERIE</v>
      </c>
      <c r="H681" s="18" t="str">
        <f>INDEX(Articles!$1:$1048576,MATCH(E681,Articles!D:D,0),9)</f>
        <v>DROITE</v>
      </c>
      <c r="I681" s="8">
        <f>INDEX(Articles!$1:$1048576,MATCH(E681,Articles!D:D,0),10)</f>
        <v>30</v>
      </c>
      <c r="J681" s="18" t="str">
        <f>INDEX(Articles!$1:$1048576,MATCH(E681,Articles!D:D,0),11)</f>
        <v>PIVOINE</v>
      </c>
      <c r="K681" s="18" t="str">
        <f>INDEX(Articles!$1:$1048576,MATCH(E681,Articles!D:D,0),12)</f>
        <v>ASSORTI</v>
      </c>
      <c r="L681" s="8" t="str">
        <f>INDEX(Articles!$1:$1048576,MATCH(E681,Articles!D:D,0),13)</f>
        <v>CN</v>
      </c>
      <c r="M681" s="8" t="str">
        <f>INDEX(Articles!$1:$1048576,MATCH(E681,Articles!D:D,0),14)</f>
        <v>F4</v>
      </c>
      <c r="N681" s="8" t="str">
        <f>INDEX(Articles!$1:$1048576,MATCH(E681,Articles!D:D,0),15)</f>
        <v>1.4G</v>
      </c>
      <c r="O681" s="8" t="str">
        <f>INDEX(Articles!$1:$1048576,MATCH(E681,Articles!D:D,0),16)</f>
        <v>2463-F4-0048</v>
      </c>
      <c r="P681" s="8">
        <f>INDEX(Articles!$1:$1048576,MATCH(E681,Articles!D:D,0),17)*1000</f>
        <v>2960</v>
      </c>
      <c r="Q681" s="8" t="str">
        <f>INDEX(Articles!$1:$1048576,MATCH(E681,Articles!D:D,0),18)</f>
        <v>60</v>
      </c>
      <c r="R681" s="8">
        <f>INDEX(Articles!$1:$1048576,MATCH(E681,Articles!D:D,0),19)</f>
        <v>30</v>
      </c>
      <c r="S681" s="2" t="str">
        <f>IF(INDEX('Unités CA'!$1:$1048576,MATCH(E681,'Unités CA'!D:D,0),5)=0,"",INDEX('Unités CA'!$1:$1048576,MATCH(E681,'Unités CA'!D:D,0),5))</f>
        <v>0001/CA</v>
      </c>
      <c r="T681" s="2" t="str">
        <f>IF(INDEX('Unités BTE'!$1:$1048576,MATCH(E681,'Unités CA'!D:D,0),5)=0,"",INDEX('Unités BTE'!$1:$1048576,MATCH(E681,'Unités CA'!D:D,0),5))</f>
        <v>0005/BTE</v>
      </c>
      <c r="U681" s="7">
        <f>IFERROR(INDEX('Prix PRO CA'!$1:$1048576,MATCH(E681,'Prix PRO CA'!D:D,0),10),"")</f>
        <v>165.23</v>
      </c>
      <c r="V681" s="7" t="str">
        <f>IFERROR(INDEX('Prix PRO CA'!$1:$1048576,MATCH(E681,'Prix PRO BTE'!D:D,0),10),"")</f>
        <v/>
      </c>
      <c r="W681" s="7">
        <f>+IFERROR(INDEX('Prix PRO PCS'!$1:$1048576,MATCH(E681,'Prix PRO PCS'!D:D,0),10),"")</f>
        <v>165.23</v>
      </c>
      <c r="X681" s="148" t="str">
        <f t="shared" si="48"/>
        <v>Oui</v>
      </c>
      <c r="Y681" s="24" t="str">
        <f>IFERROR(INDEX(LigneAchat!$1:$1048576,MATCH(E681,LigneAchat!D:D,0),5),"")</f>
        <v/>
      </c>
      <c r="Z681" s="22">
        <f>INDEX(Articles!$1:$1048576,MATCH(E681,Articles!D:D,0),21)</f>
        <v>114</v>
      </c>
      <c r="AA681" s="22">
        <f t="shared" si="49"/>
        <v>114</v>
      </c>
      <c r="AB681" s="22">
        <f>+INDEX(Articles!$1:$1048576,MATCH(E681,Articles!D:D,0),23)</f>
        <v>0</v>
      </c>
    </row>
    <row r="682" spans="2:28" s="87" customFormat="1" ht="33" customHeight="1">
      <c r="B682" s="2" t="str">
        <f>INDEX(Articles!$1:$1048576,MATCH(E682,Articles!D:D,0),6)</f>
        <v>1</v>
      </c>
      <c r="C682" s="2" t="str">
        <f>INDEX(Articles!$1:$1048576,MATCH(E682,Articles!D:D,0),7)</f>
        <v/>
      </c>
      <c r="D682" s="88" t="str">
        <f>HYPERLINK(INDEX(Articles!$1:$1048576,MATCH(E682,Articles!D:D,0),24),"Lien")</f>
        <v>Lien</v>
      </c>
      <c r="E682" s="92" t="s">
        <v>989</v>
      </c>
      <c r="F682" s="9" t="str">
        <f>INDEX(Articles!$1:$1048576,MATCH(E682,Articles!D:D,0),5)</f>
        <v>BATT. Ø35 64 BTTES CASCADE CLIGNO BLANC</v>
      </c>
      <c r="G682" s="9" t="str">
        <f>INDEX(Articles!$1:$1048576,MATCH(E682,Articles!D:D,0),8)</f>
        <v>BATTERIE</v>
      </c>
      <c r="H682" s="9" t="str">
        <f>INDEX(Articles!$1:$1048576,MATCH(E682,Articles!D:D,0),9)</f>
        <v>DROITE</v>
      </c>
      <c r="I682" s="2">
        <f>INDEX(Articles!$1:$1048576,MATCH(E682,Articles!D:D,0),10)</f>
        <v>35</v>
      </c>
      <c r="J682" s="9" t="str">
        <f>INDEX(Articles!$1:$1048576,MATCH(E682,Articles!D:D,0),11)</f>
        <v>CLIGNO</v>
      </c>
      <c r="K682" s="9" t="str">
        <f>INDEX(Articles!$1:$1048576,MATCH(E682,Articles!D:D,0),12)</f>
        <v>BLANC</v>
      </c>
      <c r="L682" s="2" t="str">
        <f>INDEX(Articles!$1:$1048576,MATCH(E682,Articles!D:D,0),13)</f>
        <v>CN</v>
      </c>
      <c r="M682" s="2" t="str">
        <f>INDEX(Articles!$1:$1048576,MATCH(E682,Articles!D:D,0),14)</f>
        <v>F4</v>
      </c>
      <c r="N682" s="2" t="str">
        <f>INDEX(Articles!$1:$1048576,MATCH(E682,Articles!D:D,0),15)</f>
        <v>1.4G</v>
      </c>
      <c r="O682" s="2" t="str">
        <f>INDEX(Articles!$1:$1048576,MATCH(E682,Articles!D:D,0),16)</f>
        <v>2463-F4-0263</v>
      </c>
      <c r="P682" s="2">
        <f>INDEX(Articles!$1:$1048576,MATCH(E682,Articles!D:D,0),17)*1000</f>
        <v>2144</v>
      </c>
      <c r="Q682" s="2" t="str">
        <f>INDEX(Articles!$1:$1048576,MATCH(E682,Articles!D:D,0),18)</f>
        <v>30</v>
      </c>
      <c r="R682" s="2">
        <f>INDEX(Articles!$1:$1048576,MATCH(E682,Articles!D:D,0),19)</f>
        <v>35</v>
      </c>
      <c r="S682" s="2" t="str">
        <f>IF(INDEX('Unités CA'!$1:$1048576,MATCH(E682,'Unités CA'!D:D,0),5)=0,"",INDEX('Unités CA'!$1:$1048576,MATCH(E682,'Unités CA'!D:D,0),5))</f>
        <v>0001/CA</v>
      </c>
      <c r="T682" s="2" t="str">
        <f>IF(INDEX('Unités BTE'!$1:$1048576,MATCH(E682,'Unités CA'!D:D,0),5)=0,"",INDEX('Unités BTE'!$1:$1048576,MATCH(E682,'Unités CA'!D:D,0),5))</f>
        <v>0005/BTE</v>
      </c>
      <c r="U682" s="87" t="str">
        <f>IFERROR(INDEX('Prix PRO CA'!$1:$1048576,MATCH(E682,'Prix PRO CA'!D:D,0),10),"")</f>
        <v/>
      </c>
      <c r="V682" s="87" t="str">
        <f>IFERROR(INDEX('Prix PRO CA'!$1:$1048576,MATCH(E682,'Prix PRO BTE'!D:D,0),10),"")</f>
        <v/>
      </c>
      <c r="W682" s="87">
        <f>+IFERROR(INDEX('Prix PRO PCS'!$1:$1048576,MATCH(E682,'Prix PRO PCS'!D:D,0),10),"")</f>
        <v>102.84</v>
      </c>
      <c r="X682" s="148" t="str">
        <f t="shared" si="48"/>
        <v>Oui</v>
      </c>
      <c r="Y682" s="89" t="str">
        <f>IFERROR(INDEX(LigneAchat!$1:$1048576,MATCH(E682,LigneAchat!D:D,0),5),"")</f>
        <v/>
      </c>
      <c r="Z682" s="90">
        <f>INDEX(Articles!$1:$1048576,MATCH(E682,Articles!D:D,0),21)</f>
        <v>103</v>
      </c>
      <c r="AA682" s="90">
        <f t="shared" ref="AA682:AA690" si="50">+Z682-AB682</f>
        <v>78</v>
      </c>
      <c r="AB682" s="90">
        <f>+INDEX(Articles!$1:$1048576,MATCH(E682,Articles!D:D,0),23)</f>
        <v>25</v>
      </c>
    </row>
    <row r="683" spans="2:28" ht="15.75">
      <c r="B683" s="8" t="str">
        <f>INDEX(Articles!$1:$1048576,MATCH(E683,Articles!D:D,0),6)</f>
        <v>1</v>
      </c>
      <c r="C683" s="8" t="str">
        <f>INDEX(Articles!$1:$1048576,MATCH(E683,Articles!D:D,0),7)</f>
        <v/>
      </c>
      <c r="D683" s="28" t="str">
        <f>HYPERLINK(INDEX(Articles!$1:$1048576,MATCH(E683,Articles!D:D,0),24),"Lien")</f>
        <v>Lien</v>
      </c>
      <c r="E683" s="3" t="s">
        <v>724</v>
      </c>
      <c r="F683" s="18" t="str">
        <f>INDEX(Articles!$1:$1048576,MATCH(E683,Articles!D:D,0),5)</f>
        <v>BATT. Ø35 50 BTTES ASSORTIES + TC ASSORTI</v>
      </c>
      <c r="G683" s="18" t="str">
        <f>INDEX(Articles!$1:$1048576,MATCH(E683,Articles!D:D,0),8)</f>
        <v>BATTERIE</v>
      </c>
      <c r="H683" s="18" t="str">
        <f>INDEX(Articles!$1:$1048576,MATCH(E683,Articles!D:D,0),9)</f>
        <v>DROITE</v>
      </c>
      <c r="I683" s="8">
        <f>INDEX(Articles!$1:$1048576,MATCH(E683,Articles!D:D,0),10)</f>
        <v>35</v>
      </c>
      <c r="J683" s="18" t="str">
        <f>INDEX(Articles!$1:$1048576,MATCH(E683,Articles!D:D,0),11)</f>
        <v>PIVOINE</v>
      </c>
      <c r="K683" s="18" t="str">
        <f>INDEX(Articles!$1:$1048576,MATCH(E683,Articles!D:D,0),12)</f>
        <v>ASSORTI</v>
      </c>
      <c r="L683" s="8" t="str">
        <f>INDEX(Articles!$1:$1048576,MATCH(E683,Articles!D:D,0),13)</f>
        <v>CN</v>
      </c>
      <c r="M683" s="8" t="str">
        <f>INDEX(Articles!$1:$1048576,MATCH(E683,Articles!D:D,0),14)</f>
        <v>F4</v>
      </c>
      <c r="N683" s="8" t="str">
        <f>INDEX(Articles!$1:$1048576,MATCH(E683,Articles!D:D,0),15)</f>
        <v>1.4G</v>
      </c>
      <c r="O683" s="8" t="str">
        <f>INDEX(Articles!$1:$1048576,MATCH(E683,Articles!D:D,0),16)</f>
        <v>1008-F4-69254061</v>
      </c>
      <c r="P683" s="8">
        <f>INDEX(Articles!$1:$1048576,MATCH(E683,Articles!D:D,0),17)*1000</f>
        <v>1450</v>
      </c>
      <c r="Q683" s="8" t="str">
        <f>INDEX(Articles!$1:$1048576,MATCH(E683,Articles!D:D,0),18)</f>
        <v>25</v>
      </c>
      <c r="R683" s="8">
        <f>INDEX(Articles!$1:$1048576,MATCH(E683,Articles!D:D,0),19)</f>
        <v>35</v>
      </c>
      <c r="S683" s="2" t="str">
        <f>IF(INDEX('Unités CA'!$1:$1048576,MATCH(E683,'Unités CA'!D:D,0),5)=0,"",INDEX('Unités CA'!$1:$1048576,MATCH(E683,'Unités CA'!D:D,0),5))</f>
        <v>0002/CA</v>
      </c>
      <c r="T683" s="2" t="str">
        <f>IF(INDEX('Unités BTE'!$1:$1048576,MATCH(E683,'Unités CA'!D:D,0),5)=0,"",INDEX('Unités BTE'!$1:$1048576,MATCH(E683,'Unités CA'!D:D,0),5))</f>
        <v/>
      </c>
      <c r="U683" s="7">
        <f>IFERROR(INDEX('Prix PRO CA'!$1:$1048576,MATCH(E683,'Prix PRO CA'!D:D,0),10),"")</f>
        <v>208.82</v>
      </c>
      <c r="V683" s="7" t="str">
        <f>IFERROR(INDEX('Prix PRO CA'!$1:$1048576,MATCH(E683,'Prix PRO BTE'!D:D,0),10),"")</f>
        <v/>
      </c>
      <c r="W683" s="7">
        <f>+IFERROR(INDEX('Prix PRO PCS'!$1:$1048576,MATCH(E683,'Prix PRO PCS'!D:D,0),10),"")</f>
        <v>109.29</v>
      </c>
      <c r="X683" s="148" t="str">
        <f t="shared" si="48"/>
        <v>Oui</v>
      </c>
      <c r="Y683" s="24" t="str">
        <f>IFERROR(INDEX(LigneAchat!$1:$1048576,MATCH(E683,LigneAchat!D:D,0),5),"")</f>
        <v/>
      </c>
      <c r="Z683" s="22">
        <f>INDEX(Articles!$1:$1048576,MATCH(E683,Articles!D:D,0),21)</f>
        <v>184</v>
      </c>
      <c r="AA683" s="22">
        <f t="shared" si="50"/>
        <v>182</v>
      </c>
      <c r="AB683" s="22">
        <f>+INDEX(Articles!$1:$1048576,MATCH(E683,Articles!D:D,0),23)</f>
        <v>2</v>
      </c>
    </row>
    <row r="684" spans="2:28" s="87" customFormat="1" ht="31.5" customHeight="1">
      <c r="B684" s="2" t="str">
        <f>INDEX(Articles!$1:$1048576,MATCH(E684,Articles!D:D,0),6)</f>
        <v>1</v>
      </c>
      <c r="C684" s="2" t="str">
        <f>INDEX(Articles!$1:$1048576,MATCH(E684,Articles!D:D,0),7)</f>
        <v/>
      </c>
      <c r="D684" s="88" t="str">
        <f>HYPERLINK(INDEX(Articles!$1:$1048576,MATCH(E684,Articles!D:D,0),24),"Lien")</f>
        <v>Lien</v>
      </c>
      <c r="E684" s="92" t="s">
        <v>720</v>
      </c>
      <c r="F684" s="9" t="str">
        <f>INDEX(Articles!$1:$1048576,MATCH(E684,Articles!D:D,0),5)</f>
        <v>BATT. Ø50 16 BTTES ASSORTIES</v>
      </c>
      <c r="G684" s="9" t="str">
        <f>INDEX(Articles!$1:$1048576,MATCH(E684,Articles!D:D,0),8)</f>
        <v>BATTERIE</v>
      </c>
      <c r="H684" s="9" t="str">
        <f>INDEX(Articles!$1:$1048576,MATCH(E684,Articles!D:D,0),9)</f>
        <v>DROITE</v>
      </c>
      <c r="I684" s="2">
        <f>INDEX(Articles!$1:$1048576,MATCH(E684,Articles!D:D,0),10)</f>
        <v>50</v>
      </c>
      <c r="J684" s="9" t="str">
        <f>INDEX(Articles!$1:$1048576,MATCH(E684,Articles!D:D,0),11)</f>
        <v>PIVOINE</v>
      </c>
      <c r="K684" s="9" t="str">
        <f>INDEX(Articles!$1:$1048576,MATCH(E684,Articles!D:D,0),12)</f>
        <v>ASSORTI</v>
      </c>
      <c r="L684" s="2" t="str">
        <f>INDEX(Articles!$1:$1048576,MATCH(E684,Articles!D:D,0),13)</f>
        <v>CN</v>
      </c>
      <c r="M684" s="2" t="str">
        <f>INDEX(Articles!$1:$1048576,MATCH(E684,Articles!D:D,0),14)</f>
        <v>F3</v>
      </c>
      <c r="N684" s="2" t="str">
        <f>INDEX(Articles!$1:$1048576,MATCH(E684,Articles!D:D,0),15)</f>
        <v>1.4G</v>
      </c>
      <c r="O684" s="2" t="str">
        <f>INDEX(Articles!$1:$1048576,MATCH(E684,Articles!D:D,0),16)</f>
        <v>1008-F3-69257858</v>
      </c>
      <c r="P684" s="2">
        <f>INDEX(Articles!$1:$1048576,MATCH(E684,Articles!D:D,0),17)*1000</f>
        <v>596.79999999999995</v>
      </c>
      <c r="Q684" s="2" t="str">
        <f>INDEX(Articles!$1:$1048576,MATCH(E684,Articles!D:D,0),18)</f>
        <v>30</v>
      </c>
      <c r="R684" s="2">
        <f>INDEX(Articles!$1:$1048576,MATCH(E684,Articles!D:D,0),19)</f>
        <v>50</v>
      </c>
      <c r="S684" s="2" t="str">
        <f>IF(INDEX('Unités CA'!$1:$1048576,MATCH(E684,'Unités CA'!D:D,0),5)=0,"",INDEX('Unités CA'!$1:$1048576,MATCH(E684,'Unités CA'!D:D,0),5))</f>
        <v>0004/CA</v>
      </c>
      <c r="T684" s="2" t="str">
        <f>IF(INDEX('Unités BTE'!$1:$1048576,MATCH(E684,'Unités CA'!D:D,0),5)=0,"",INDEX('Unités BTE'!$1:$1048576,MATCH(E684,'Unités CA'!D:D,0),5))</f>
        <v/>
      </c>
      <c r="U684" s="87">
        <f>IFERROR(INDEX('Prix PRO CA'!$1:$1048576,MATCH(E684,'Prix PRO CA'!D:D,0),10),"")</f>
        <v>144.84</v>
      </c>
      <c r="V684" s="87" t="str">
        <f>IFERROR(INDEX('Prix PRO CA'!$1:$1048576,MATCH(E684,'Prix PRO BTE'!D:D,0),10),"")</f>
        <v/>
      </c>
      <c r="W684" s="87">
        <f>+IFERROR(INDEX('Prix PRO PCS'!$1:$1048576,MATCH(E684,'Prix PRO PCS'!D:D,0),10),"")</f>
        <v>40.46</v>
      </c>
      <c r="X684" s="148" t="str">
        <f t="shared" si="48"/>
        <v>Oui</v>
      </c>
      <c r="Y684" s="89">
        <f>IFERROR(INDEX(LigneAchat!$1:$1048576,MATCH(E684,LigneAchat!D:D,0),5),"")</f>
        <v>44287</v>
      </c>
      <c r="Z684" s="90">
        <f>INDEX(Articles!$1:$1048576,MATCH(E684,Articles!D:D,0),21)</f>
        <v>274</v>
      </c>
      <c r="AA684" s="90">
        <f t="shared" si="50"/>
        <v>59</v>
      </c>
      <c r="AB684" s="90">
        <f>+INDEX(Articles!$1:$1048576,MATCH(E684,Articles!D:D,0),23)</f>
        <v>215</v>
      </c>
    </row>
    <row r="685" spans="2:28" ht="15.75">
      <c r="B685" s="8" t="str">
        <f>INDEX(Articles!$1:$1048576,MATCH(E685,Articles!D:D,0),6)</f>
        <v>1</v>
      </c>
      <c r="C685" s="8" t="str">
        <f>INDEX(Articles!$1:$1048576,MATCH(E685,Articles!D:D,0),7)</f>
        <v>2020</v>
      </c>
      <c r="D685" s="28" t="str">
        <f>HYPERLINK(INDEX(Articles!$1:$1048576,MATCH(E685,Articles!D:D,0),24),"Lien")</f>
        <v>Lien</v>
      </c>
      <c r="E685" s="3" t="s">
        <v>3721</v>
      </c>
      <c r="F685" s="18" t="str">
        <f>INDEX(Articles!$1:$1048576,MATCH(E685,Articles!D:D,0),5)</f>
        <v>BATT. Ø50 16 BTTES MULTICOLORES + TC ARGENT</v>
      </c>
      <c r="G685" s="18" t="str">
        <f>INDEX(Articles!$1:$1048576,MATCH(E685,Articles!D:D,0),8)</f>
        <v>BATTERIE</v>
      </c>
      <c r="H685" s="18" t="str">
        <f>INDEX(Articles!$1:$1048576,MATCH(E685,Articles!D:D,0),9)</f>
        <v>DROITE</v>
      </c>
      <c r="I685" s="8">
        <f>INDEX(Articles!$1:$1048576,MATCH(E685,Articles!D:D,0),10)</f>
        <v>50</v>
      </c>
      <c r="J685" s="18" t="str">
        <f>INDEX(Articles!$1:$1048576,MATCH(E685,Articles!D:D,0),11)</f>
        <v>PIVOINE</v>
      </c>
      <c r="K685" s="18" t="str">
        <f>INDEX(Articles!$1:$1048576,MATCH(E685,Articles!D:D,0),12)</f>
        <v>MULTICOLORE</v>
      </c>
      <c r="L685" s="8" t="str">
        <f>INDEX(Articles!$1:$1048576,MATCH(E685,Articles!D:D,0),13)</f>
        <v>CN</v>
      </c>
      <c r="M685" s="8" t="str">
        <f>INDEX(Articles!$1:$1048576,MATCH(E685,Articles!D:D,0),14)</f>
        <v>F3</v>
      </c>
      <c r="N685" s="8" t="str">
        <f>INDEX(Articles!$1:$1048576,MATCH(E685,Articles!D:D,0),15)</f>
        <v>1.4G</v>
      </c>
      <c r="O685" s="8" t="str">
        <f>INDEX(Articles!$1:$1048576,MATCH(E685,Articles!D:D,0),16)</f>
        <v>1008-F3-69257858</v>
      </c>
      <c r="P685" s="8">
        <f>INDEX(Articles!$1:$1048576,MATCH(E685,Articles!D:D,0),17)*1000</f>
        <v>596.79999999999995</v>
      </c>
      <c r="Q685" s="8" t="str">
        <f>INDEX(Articles!$1:$1048576,MATCH(E685,Articles!D:D,0),18)</f>
        <v>30</v>
      </c>
      <c r="R685" s="8">
        <f>INDEX(Articles!$1:$1048576,MATCH(E685,Articles!D:D,0),19)</f>
        <v>50</v>
      </c>
      <c r="S685" s="2" t="str">
        <f>IF(INDEX('Unités CA'!$1:$1048576,MATCH(E685,'Unités CA'!D:D,0),5)=0,"",INDEX('Unités CA'!$1:$1048576,MATCH(E685,'Unités CA'!D:D,0),5))</f>
        <v>0004/CA</v>
      </c>
      <c r="T685" s="2" t="str">
        <f>IF(INDEX('Unités BTE'!$1:$1048576,MATCH(E685,'Unités CA'!D:D,0),5)=0,"",INDEX('Unités BTE'!$1:$1048576,MATCH(E685,'Unités CA'!D:D,0),5))</f>
        <v/>
      </c>
      <c r="U685" s="7">
        <f>IFERROR(INDEX('Prix PRO CA'!$1:$1048576,MATCH(E685,'Prix PRO CA'!D:D,0),10),"")</f>
        <v>144.84</v>
      </c>
      <c r="V685" s="7" t="str">
        <f>IFERROR(INDEX('Prix PRO CA'!$1:$1048576,MATCH(E685,'Prix PRO BTE'!D:D,0),10),"")</f>
        <v/>
      </c>
      <c r="W685" s="7">
        <f>+IFERROR(INDEX('Prix PRO PCS'!$1:$1048576,MATCH(E685,'Prix PRO PCS'!D:D,0),10),"")</f>
        <v>40.46</v>
      </c>
      <c r="X685" s="148" t="str">
        <f t="shared" si="48"/>
        <v>Oui</v>
      </c>
      <c r="Y685" s="24" t="str">
        <f>IFERROR(INDEX(LigneAchat!$1:$1048576,MATCH(E685,LigneAchat!D:D,0),5),"")</f>
        <v/>
      </c>
      <c r="Z685" s="22">
        <f>INDEX(Articles!$1:$1048576,MATCH(E685,Articles!D:D,0),21)</f>
        <v>114</v>
      </c>
      <c r="AA685" s="22">
        <f t="shared" si="50"/>
        <v>113</v>
      </c>
      <c r="AB685" s="22">
        <f>+INDEX(Articles!$1:$1048576,MATCH(E685,Articles!D:D,0),23)</f>
        <v>1</v>
      </c>
    </row>
    <row r="686" spans="2:28" ht="15.75">
      <c r="B686" s="8" t="str">
        <f>INDEX(Articles!$1:$1048576,MATCH(E686,Articles!D:D,0),6)</f>
        <v>1</v>
      </c>
      <c r="C686" s="8" t="str">
        <f>INDEX(Articles!$1:$1048576,MATCH(E686,Articles!D:D,0),7)</f>
        <v>2020</v>
      </c>
      <c r="D686" s="28" t="str">
        <f>HYPERLINK(INDEX(Articles!$1:$1048576,MATCH(E686,Articles!D:D,0),24),"Lien")</f>
        <v>Lien</v>
      </c>
      <c r="E686" s="3" t="s">
        <v>3724</v>
      </c>
      <c r="F686" s="18" t="str">
        <f>INDEX(Articles!$1:$1048576,MATCH(E686,Articles!D:D,0),5)</f>
        <v>BATT. Ø50 16 BTTES FILET D'OR + TC FILET D'OR</v>
      </c>
      <c r="G686" s="18" t="str">
        <f>INDEX(Articles!$1:$1048576,MATCH(E686,Articles!D:D,0),8)</f>
        <v>BATTERIE</v>
      </c>
      <c r="H686" s="18" t="str">
        <f>INDEX(Articles!$1:$1048576,MATCH(E686,Articles!D:D,0),9)</f>
        <v>DROITE</v>
      </c>
      <c r="I686" s="8">
        <f>INDEX(Articles!$1:$1048576,MATCH(E686,Articles!D:D,0),10)</f>
        <v>50</v>
      </c>
      <c r="J686" s="18" t="str">
        <f>INDEX(Articles!$1:$1048576,MATCH(E686,Articles!D:D,0),11)</f>
        <v>PLEUREUR</v>
      </c>
      <c r="K686" s="18" t="str">
        <f>INDEX(Articles!$1:$1048576,MATCH(E686,Articles!D:D,0),12)</f>
        <v>KAMURO</v>
      </c>
      <c r="L686" s="8" t="str">
        <f>INDEX(Articles!$1:$1048576,MATCH(E686,Articles!D:D,0),13)</f>
        <v>CN</v>
      </c>
      <c r="M686" s="8" t="str">
        <f>INDEX(Articles!$1:$1048576,MATCH(E686,Articles!D:D,0),14)</f>
        <v>F3</v>
      </c>
      <c r="N686" s="8" t="str">
        <f>INDEX(Articles!$1:$1048576,MATCH(E686,Articles!D:D,0),15)</f>
        <v>1.4G</v>
      </c>
      <c r="O686" s="8" t="str">
        <f>INDEX(Articles!$1:$1048576,MATCH(E686,Articles!D:D,0),16)</f>
        <v>1008-F3-69257858</v>
      </c>
      <c r="P686" s="8">
        <f>INDEX(Articles!$1:$1048576,MATCH(E686,Articles!D:D,0),17)*1000</f>
        <v>596.79999999999995</v>
      </c>
      <c r="Q686" s="8" t="str">
        <f>INDEX(Articles!$1:$1048576,MATCH(E686,Articles!D:D,0),18)</f>
        <v>30</v>
      </c>
      <c r="R686" s="8">
        <f>INDEX(Articles!$1:$1048576,MATCH(E686,Articles!D:D,0),19)</f>
        <v>50</v>
      </c>
      <c r="S686" s="2" t="str">
        <f>IF(INDEX('Unités CA'!$1:$1048576,MATCH(E686,'Unités CA'!D:D,0),5)=0,"",INDEX('Unités CA'!$1:$1048576,MATCH(E686,'Unités CA'!D:D,0),5))</f>
        <v>0004/CA</v>
      </c>
      <c r="T686" s="2" t="str">
        <f>IF(INDEX('Unités BTE'!$1:$1048576,MATCH(E686,'Unités CA'!D:D,0),5)=0,"",INDEX('Unités BTE'!$1:$1048576,MATCH(E686,'Unités CA'!D:D,0),5))</f>
        <v/>
      </c>
      <c r="U686" s="7">
        <f>IFERROR(INDEX('Prix PRO CA'!$1:$1048576,MATCH(E686,'Prix PRO CA'!D:D,0),10),"")</f>
        <v>144.84</v>
      </c>
      <c r="V686" s="7" t="str">
        <f>IFERROR(INDEX('Prix PRO CA'!$1:$1048576,MATCH(E686,'Prix PRO BTE'!D:D,0),10),"")</f>
        <v/>
      </c>
      <c r="W686" s="7">
        <f>+IFERROR(INDEX('Prix PRO PCS'!$1:$1048576,MATCH(E686,'Prix PRO PCS'!D:D,0),10),"")</f>
        <v>40.46</v>
      </c>
      <c r="X686" s="148" t="str">
        <f t="shared" si="48"/>
        <v>Oui</v>
      </c>
      <c r="Y686" s="24" t="str">
        <f>IFERROR(INDEX(LigneAchat!$1:$1048576,MATCH(E686,LigneAchat!D:D,0),5),"")</f>
        <v/>
      </c>
      <c r="Z686" s="22">
        <f>INDEX(Articles!$1:$1048576,MATCH(E686,Articles!D:D,0),21)</f>
        <v>115</v>
      </c>
      <c r="AA686" s="22">
        <f t="shared" si="50"/>
        <v>114</v>
      </c>
      <c r="AB686" s="22">
        <f>+INDEX(Articles!$1:$1048576,MATCH(E686,Articles!D:D,0),23)</f>
        <v>1</v>
      </c>
    </row>
    <row r="687" spans="2:28" ht="15.75">
      <c r="B687" s="8" t="str">
        <f>INDEX(Articles!$1:$1048576,MATCH(E687,Articles!D:D,0),6)</f>
        <v>1</v>
      </c>
      <c r="C687" s="8" t="str">
        <f>INDEX(Articles!$1:$1048576,MATCH(E687,Articles!D:D,0),7)</f>
        <v>2020</v>
      </c>
      <c r="D687" s="28" t="str">
        <f>HYPERLINK(INDEX(Articles!$1:$1048576,MATCH(E687,Articles!D:D,0),24),"Lien")</f>
        <v>Lien</v>
      </c>
      <c r="E687" s="3" t="s">
        <v>3722</v>
      </c>
      <c r="F687" s="18" t="str">
        <f>INDEX(Articles!$1:$1048576,MATCH(E687,Articles!D:D,0),5)</f>
        <v>BATT. Ø50 16 ARAIGNÉE CLIGNO BLANC + TC ARGENT</v>
      </c>
      <c r="G687" s="18" t="str">
        <f>INDEX(Articles!$1:$1048576,MATCH(E687,Articles!D:D,0),8)</f>
        <v>BATTERIE</v>
      </c>
      <c r="H687" s="18" t="str">
        <f>INDEX(Articles!$1:$1048576,MATCH(E687,Articles!D:D,0),9)</f>
        <v>DROITE</v>
      </c>
      <c r="I687" s="8">
        <f>INDEX(Articles!$1:$1048576,MATCH(E687,Articles!D:D,0),10)</f>
        <v>50</v>
      </c>
      <c r="J687" s="18" t="str">
        <f>INDEX(Articles!$1:$1048576,MATCH(E687,Articles!D:D,0),11)</f>
        <v>CLIGNO</v>
      </c>
      <c r="K687" s="18" t="str">
        <f>INDEX(Articles!$1:$1048576,MATCH(E687,Articles!D:D,0),12)</f>
        <v>BLANC</v>
      </c>
      <c r="L687" s="8" t="str">
        <f>INDEX(Articles!$1:$1048576,MATCH(E687,Articles!D:D,0),13)</f>
        <v>CN</v>
      </c>
      <c r="M687" s="8" t="str">
        <f>INDEX(Articles!$1:$1048576,MATCH(E687,Articles!D:D,0),14)</f>
        <v>F3</v>
      </c>
      <c r="N687" s="8" t="str">
        <f>INDEX(Articles!$1:$1048576,MATCH(E687,Articles!D:D,0),15)</f>
        <v>1.4G</v>
      </c>
      <c r="O687" s="8" t="str">
        <f>INDEX(Articles!$1:$1048576,MATCH(E687,Articles!D:D,0),16)</f>
        <v>1008-F3-69257858</v>
      </c>
      <c r="P687" s="8">
        <f>INDEX(Articles!$1:$1048576,MATCH(E687,Articles!D:D,0),17)*1000</f>
        <v>596.79999999999995</v>
      </c>
      <c r="Q687" s="8" t="str">
        <f>INDEX(Articles!$1:$1048576,MATCH(E687,Articles!D:D,0),18)</f>
        <v>30</v>
      </c>
      <c r="R687" s="8">
        <f>INDEX(Articles!$1:$1048576,MATCH(E687,Articles!D:D,0),19)</f>
        <v>50</v>
      </c>
      <c r="S687" s="2" t="str">
        <f>IF(INDEX('Unités CA'!$1:$1048576,MATCH(E687,'Unités CA'!D:D,0),5)=0,"",INDEX('Unités CA'!$1:$1048576,MATCH(E687,'Unités CA'!D:D,0),5))</f>
        <v>0004/CA</v>
      </c>
      <c r="T687" s="2" t="str">
        <f>IF(INDEX('Unités BTE'!$1:$1048576,MATCH(E687,'Unités CA'!D:D,0),5)=0,"",INDEX('Unités BTE'!$1:$1048576,MATCH(E687,'Unités CA'!D:D,0),5))</f>
        <v/>
      </c>
      <c r="U687" s="7">
        <f>IFERROR(INDEX('Prix PRO CA'!$1:$1048576,MATCH(E687,'Prix PRO CA'!D:D,0),10),"")</f>
        <v>144.84</v>
      </c>
      <c r="V687" s="7" t="str">
        <f>IFERROR(INDEX('Prix PRO CA'!$1:$1048576,MATCH(E687,'Prix PRO BTE'!D:D,0),10),"")</f>
        <v/>
      </c>
      <c r="W687" s="7">
        <f>+IFERROR(INDEX('Prix PRO PCS'!$1:$1048576,MATCH(E687,'Prix PRO PCS'!D:D,0),10),"")</f>
        <v>40.46</v>
      </c>
      <c r="X687" s="148" t="str">
        <f t="shared" si="48"/>
        <v>Oui</v>
      </c>
      <c r="Y687" s="24" t="str">
        <f>IFERROR(INDEX(LigneAchat!$1:$1048576,MATCH(E687,LigneAchat!D:D,0),5),"")</f>
        <v/>
      </c>
      <c r="Z687" s="22">
        <f>INDEX(Articles!$1:$1048576,MATCH(E687,Articles!D:D,0),21)</f>
        <v>146</v>
      </c>
      <c r="AA687" s="22">
        <f t="shared" si="50"/>
        <v>145</v>
      </c>
      <c r="AB687" s="22">
        <f>+INDEX(Articles!$1:$1048576,MATCH(E687,Articles!D:D,0),23)</f>
        <v>1</v>
      </c>
    </row>
    <row r="688" spans="2:28" ht="15.75">
      <c r="B688" s="8" t="str">
        <f>INDEX(Articles!$1:$1048576,MATCH(E688,Articles!D:D,0),6)</f>
        <v>1</v>
      </c>
      <c r="C688" s="8" t="str">
        <f>INDEX(Articles!$1:$1048576,MATCH(E688,Articles!D:D,0),7)</f>
        <v>2020</v>
      </c>
      <c r="D688" s="28" t="str">
        <f>HYPERLINK(INDEX(Articles!$1:$1048576,MATCH(E688,Articles!D:D,0),24),"Lien")</f>
        <v>Lien</v>
      </c>
      <c r="E688" s="3" t="s">
        <v>3723</v>
      </c>
      <c r="F688" s="18" t="str">
        <f>INDEX(Articles!$1:$1048576,MATCH(E688,Articles!D:D,0),5)</f>
        <v>BATT. Ø50 16 BTTES FRISSON BLANC + TC FRISSON BLC</v>
      </c>
      <c r="G688" s="18" t="str">
        <f>INDEX(Articles!$1:$1048576,MATCH(E688,Articles!D:D,0),8)</f>
        <v>BATTERIE</v>
      </c>
      <c r="H688" s="18" t="str">
        <f>INDEX(Articles!$1:$1048576,MATCH(E688,Articles!D:D,0),9)</f>
        <v>DROITE</v>
      </c>
      <c r="I688" s="8">
        <f>INDEX(Articles!$1:$1048576,MATCH(E688,Articles!D:D,0),10)</f>
        <v>50</v>
      </c>
      <c r="J688" s="18" t="str">
        <f>INDEX(Articles!$1:$1048576,MATCH(E688,Articles!D:D,0),11)</f>
        <v>CREPITANT</v>
      </c>
      <c r="K688" s="18" t="str">
        <f>INDEX(Articles!$1:$1048576,MATCH(E688,Articles!D:D,0),12)</f>
        <v>ARGENT</v>
      </c>
      <c r="L688" s="8" t="str">
        <f>INDEX(Articles!$1:$1048576,MATCH(E688,Articles!D:D,0),13)</f>
        <v>CN</v>
      </c>
      <c r="M688" s="8" t="str">
        <f>INDEX(Articles!$1:$1048576,MATCH(E688,Articles!D:D,0),14)</f>
        <v>F3</v>
      </c>
      <c r="N688" s="8" t="str">
        <f>INDEX(Articles!$1:$1048576,MATCH(E688,Articles!D:D,0),15)</f>
        <v>1.4G</v>
      </c>
      <c r="O688" s="8" t="str">
        <f>INDEX(Articles!$1:$1048576,MATCH(E688,Articles!D:D,0),16)</f>
        <v>1008-F3-69257858</v>
      </c>
      <c r="P688" s="8">
        <f>INDEX(Articles!$1:$1048576,MATCH(E688,Articles!D:D,0),17)*1000</f>
        <v>596.79999999999995</v>
      </c>
      <c r="Q688" s="8" t="str">
        <f>INDEX(Articles!$1:$1048576,MATCH(E688,Articles!D:D,0),18)</f>
        <v>30</v>
      </c>
      <c r="R688" s="8">
        <f>INDEX(Articles!$1:$1048576,MATCH(E688,Articles!D:D,0),19)</f>
        <v>50</v>
      </c>
      <c r="S688" s="2" t="str">
        <f>IF(INDEX('Unités CA'!$1:$1048576,MATCH(E688,'Unités CA'!D:D,0),5)=0,"",INDEX('Unités CA'!$1:$1048576,MATCH(E688,'Unités CA'!D:D,0),5))</f>
        <v>0004/CA</v>
      </c>
      <c r="T688" s="2" t="str">
        <f>IF(INDEX('Unités BTE'!$1:$1048576,MATCH(E688,'Unités CA'!D:D,0),5)=0,"",INDEX('Unités BTE'!$1:$1048576,MATCH(E688,'Unités CA'!D:D,0),5))</f>
        <v/>
      </c>
      <c r="U688" s="7">
        <f>IFERROR(INDEX('Prix PRO CA'!$1:$1048576,MATCH(E688,'Prix PRO CA'!D:D,0),10),"")</f>
        <v>144.84</v>
      </c>
      <c r="V688" s="7" t="str">
        <f>IFERROR(INDEX('Prix PRO CA'!$1:$1048576,MATCH(E688,'Prix PRO BTE'!D:D,0),10),"")</f>
        <v/>
      </c>
      <c r="W688" s="7">
        <f>+IFERROR(INDEX('Prix PRO PCS'!$1:$1048576,MATCH(E688,'Prix PRO PCS'!D:D,0),10),"")</f>
        <v>40.46</v>
      </c>
      <c r="X688" s="148" t="str">
        <f t="shared" si="48"/>
        <v>Oui</v>
      </c>
      <c r="Y688" s="24" t="str">
        <f>IFERROR(INDEX(LigneAchat!$1:$1048576,MATCH(E688,LigneAchat!D:D,0),5),"")</f>
        <v/>
      </c>
      <c r="Z688" s="22">
        <f>INDEX(Articles!$1:$1048576,MATCH(E688,Articles!D:D,0),21)</f>
        <v>122</v>
      </c>
      <c r="AA688" s="22">
        <f t="shared" si="50"/>
        <v>121</v>
      </c>
      <c r="AB688" s="22">
        <f>+INDEX(Articles!$1:$1048576,MATCH(E688,Articles!D:D,0),23)</f>
        <v>1</v>
      </c>
    </row>
    <row r="689" spans="2:28" ht="15.75">
      <c r="B689" s="8" t="str">
        <f>INDEX(Articles!$1:$1048576,MATCH(E689,Articles!D:D,0),6)</f>
        <v>1</v>
      </c>
      <c r="C689" s="8" t="str">
        <f>INDEX(Articles!$1:$1048576,MATCH(E689,Articles!D:D,0),7)</f>
        <v/>
      </c>
      <c r="D689" s="28" t="str">
        <f>HYPERLINK(INDEX(Articles!$1:$1048576,MATCH(E689,Articles!D:D,0),24),"Lien")</f>
        <v>Lien</v>
      </c>
      <c r="E689" s="3" t="s">
        <v>885</v>
      </c>
      <c r="F689" s="18" t="str">
        <f>INDEX(Articles!$1:$1048576,MATCH(E689,Articles!D:D,0),5)</f>
        <v>BATT. Ø50 20 BTTES ASSORTIES</v>
      </c>
      <c r="G689" s="18" t="str">
        <f>INDEX(Articles!$1:$1048576,MATCH(E689,Articles!D:D,0),8)</f>
        <v>BATTERIE</v>
      </c>
      <c r="H689" s="18" t="str">
        <f>INDEX(Articles!$1:$1048576,MATCH(E689,Articles!D:D,0),9)</f>
        <v>DROITE</v>
      </c>
      <c r="I689" s="8">
        <f>INDEX(Articles!$1:$1048576,MATCH(E689,Articles!D:D,0),10)</f>
        <v>50</v>
      </c>
      <c r="J689" s="18" t="str">
        <f>INDEX(Articles!$1:$1048576,MATCH(E689,Articles!D:D,0),11)</f>
        <v>PIVOINE</v>
      </c>
      <c r="K689" s="18" t="str">
        <f>INDEX(Articles!$1:$1048576,MATCH(E689,Articles!D:D,0),12)</f>
        <v>ASSORTI</v>
      </c>
      <c r="L689" s="8" t="str">
        <f>INDEX(Articles!$1:$1048576,MATCH(E689,Articles!D:D,0),13)</f>
        <v>CN</v>
      </c>
      <c r="M689" s="8" t="str">
        <f>INDEX(Articles!$1:$1048576,MATCH(E689,Articles!D:D,0),14)</f>
        <v>F3</v>
      </c>
      <c r="N689" s="8" t="str">
        <f>INDEX(Articles!$1:$1048576,MATCH(E689,Articles!D:D,0),15)</f>
        <v>1.4G</v>
      </c>
      <c r="O689" s="8" t="str">
        <f>INDEX(Articles!$1:$1048576,MATCH(E689,Articles!D:D,0),16)</f>
        <v>1008-F3-69257858</v>
      </c>
      <c r="P689" s="8">
        <f>INDEX(Articles!$1:$1048576,MATCH(E689,Articles!D:D,0),17)*1000</f>
        <v>746</v>
      </c>
      <c r="Q689" s="8" t="str">
        <f>INDEX(Articles!$1:$1048576,MATCH(E689,Articles!D:D,0),18)</f>
        <v>40</v>
      </c>
      <c r="R689" s="8">
        <f>INDEX(Articles!$1:$1048576,MATCH(E689,Articles!D:D,0),19)</f>
        <v>50</v>
      </c>
      <c r="S689" s="2" t="str">
        <f>IF(INDEX('Unités CA'!$1:$1048576,MATCH(E689,'Unités CA'!D:D,0),5)=0,"",INDEX('Unités CA'!$1:$1048576,MATCH(E689,'Unités CA'!D:D,0),5))</f>
        <v>0002/CA</v>
      </c>
      <c r="T689" s="2" t="str">
        <f>IF(INDEX('Unités BTE'!$1:$1048576,MATCH(E689,'Unités CA'!D:D,0),5)=0,"",INDEX('Unités BTE'!$1:$1048576,MATCH(E689,'Unités CA'!D:D,0),5))</f>
        <v/>
      </c>
      <c r="U689" s="7">
        <f>IFERROR(INDEX('Prix PRO CA'!$1:$1048576,MATCH(E689,'Prix PRO CA'!D:D,0),10),"")</f>
        <v>90.78</v>
      </c>
      <c r="V689" s="7" t="str">
        <f>IFERROR(INDEX('Prix PRO CA'!$1:$1048576,MATCH(E689,'Prix PRO BTE'!D:D,0),10),"")</f>
        <v/>
      </c>
      <c r="W689" s="7">
        <f>+IFERROR(INDEX('Prix PRO PCS'!$1:$1048576,MATCH(E689,'Prix PRO PCS'!D:D,0),10),"")</f>
        <v>50.69</v>
      </c>
      <c r="X689" s="148" t="str">
        <f t="shared" si="48"/>
        <v>Oui</v>
      </c>
      <c r="Y689" s="24" t="str">
        <f>IFERROR(INDEX(LigneAchat!$1:$1048576,MATCH(E689,LigneAchat!D:D,0),5),"")</f>
        <v/>
      </c>
      <c r="Z689" s="22">
        <f>INDEX(Articles!$1:$1048576,MATCH(E689,Articles!D:D,0),21)</f>
        <v>532</v>
      </c>
      <c r="AA689" s="22">
        <f t="shared" si="50"/>
        <v>530</v>
      </c>
      <c r="AB689" s="22">
        <f>+INDEX(Articles!$1:$1048576,MATCH(E689,Articles!D:D,0),23)</f>
        <v>2</v>
      </c>
    </row>
    <row r="690" spans="2:28" ht="15.75">
      <c r="B690" s="8" t="str">
        <f>INDEX(Articles!$1:$1048576,MATCH(E690,Articles!D:D,0),6)</f>
        <v>1</v>
      </c>
      <c r="C690" s="8" t="str">
        <f>INDEX(Articles!$1:$1048576,MATCH(E690,Articles!D:D,0),7)</f>
        <v/>
      </c>
      <c r="D690" s="28" t="str">
        <f>HYPERLINK(INDEX(Articles!$1:$1048576,MATCH(E690,Articles!D:D,0),24),"Lien")</f>
        <v>Lien</v>
      </c>
      <c r="E690" s="3" t="s">
        <v>931</v>
      </c>
      <c r="F690" s="18" t="str">
        <f>INDEX(Articles!$1:$1048576,MATCH(E690,Articles!D:D,0),5)</f>
        <v>BATT. Ø50 25 BTTES ASSORTIES</v>
      </c>
      <c r="G690" s="18" t="str">
        <f>INDEX(Articles!$1:$1048576,MATCH(E690,Articles!D:D,0),8)</f>
        <v>BATTERIE</v>
      </c>
      <c r="H690" s="18" t="str">
        <f>INDEX(Articles!$1:$1048576,MATCH(E690,Articles!D:D,0),9)</f>
        <v>DROITE</v>
      </c>
      <c r="I690" s="8">
        <f>INDEX(Articles!$1:$1048576,MATCH(E690,Articles!D:D,0),10)</f>
        <v>50</v>
      </c>
      <c r="J690" s="18" t="str">
        <f>INDEX(Articles!$1:$1048576,MATCH(E690,Articles!D:D,0),11)</f>
        <v>PIVOINE</v>
      </c>
      <c r="K690" s="18" t="str">
        <f>INDEX(Articles!$1:$1048576,MATCH(E690,Articles!D:D,0),12)</f>
        <v>ASSORTI</v>
      </c>
      <c r="L690" s="8" t="str">
        <f>INDEX(Articles!$1:$1048576,MATCH(E690,Articles!D:D,0),13)</f>
        <v>CN</v>
      </c>
      <c r="M690" s="8" t="str">
        <f>INDEX(Articles!$1:$1048576,MATCH(E690,Articles!D:D,0),14)</f>
        <v>F3</v>
      </c>
      <c r="N690" s="8" t="str">
        <f>INDEX(Articles!$1:$1048576,MATCH(E690,Articles!D:D,0),15)</f>
        <v>1.4G</v>
      </c>
      <c r="O690" s="8" t="str">
        <f>INDEX(Articles!$1:$1048576,MATCH(E690,Articles!D:D,0),16)</f>
        <v>1008-F3-69257858</v>
      </c>
      <c r="P690" s="8">
        <f>INDEX(Articles!$1:$1048576,MATCH(E690,Articles!D:D,0),17)*1000</f>
        <v>932.5</v>
      </c>
      <c r="Q690" s="8" t="str">
        <f>INDEX(Articles!$1:$1048576,MATCH(E690,Articles!D:D,0),18)</f>
        <v>50</v>
      </c>
      <c r="R690" s="8">
        <f>INDEX(Articles!$1:$1048576,MATCH(E690,Articles!D:D,0),19)</f>
        <v>50</v>
      </c>
      <c r="S690" s="2" t="str">
        <f>IF(INDEX('Unités CA'!$1:$1048576,MATCH(E690,'Unités CA'!D:D,0),5)=0,"",INDEX('Unités CA'!$1:$1048576,MATCH(E690,'Unités CA'!D:D,0),5))</f>
        <v>0002/CA</v>
      </c>
      <c r="T690" s="2" t="str">
        <f>IF(INDEX('Unités BTE'!$1:$1048576,MATCH(E690,'Unités CA'!D:D,0),5)=0,"",INDEX('Unités BTE'!$1:$1048576,MATCH(E690,'Unités CA'!D:D,0),5))</f>
        <v/>
      </c>
      <c r="U690" s="7">
        <f>IFERROR(INDEX('Prix PRO CA'!$1:$1048576,MATCH(E690,'Prix PRO CA'!D:D,0),10),"")</f>
        <v>108.63</v>
      </c>
      <c r="V690" s="7" t="str">
        <f>IFERROR(INDEX('Prix PRO CA'!$1:$1048576,MATCH(E690,'Prix PRO BTE'!D:D,0),10),"")</f>
        <v/>
      </c>
      <c r="W690" s="7">
        <f>+IFERROR(INDEX('Prix PRO PCS'!$1:$1048576,MATCH(E690,'Prix PRO PCS'!D:D,0),10),"")</f>
        <v>60.53</v>
      </c>
      <c r="X690" s="148" t="str">
        <f t="shared" si="48"/>
        <v>Oui</v>
      </c>
      <c r="Y690" s="24" t="str">
        <f>IFERROR(INDEX(LigneAchat!$1:$1048576,MATCH(E690,LigneAchat!D:D,0),5),"")</f>
        <v/>
      </c>
      <c r="Z690" s="22">
        <f>INDEX(Articles!$1:$1048576,MATCH(E690,Articles!D:D,0),21)</f>
        <v>134</v>
      </c>
      <c r="AA690" s="22">
        <f t="shared" si="50"/>
        <v>134</v>
      </c>
      <c r="AB690" s="22">
        <f>+INDEX(Articles!$1:$1048576,MATCH(E690,Articles!D:D,0),23)</f>
        <v>0</v>
      </c>
    </row>
    <row r="691" spans="2:28" s="26" customFormat="1" ht="30" customHeight="1">
      <c r="B691" s="97" t="s">
        <v>4217</v>
      </c>
      <c r="C691" s="97"/>
      <c r="D691" s="97"/>
      <c r="E691" s="94"/>
      <c r="F691" s="35"/>
      <c r="G691" s="35"/>
      <c r="H691" s="35"/>
      <c r="I691" s="35"/>
      <c r="J691" s="35"/>
      <c r="K691" s="35"/>
      <c r="L691" s="35"/>
      <c r="M691" s="36"/>
      <c r="N691" s="35"/>
      <c r="O691" s="36"/>
      <c r="P691" s="36"/>
      <c r="Q691" s="36"/>
      <c r="R691" s="36"/>
      <c r="S691" s="36"/>
      <c r="T691" s="36"/>
      <c r="U691" s="36"/>
      <c r="V691" s="36"/>
      <c r="W691" s="36"/>
      <c r="X691" s="150"/>
      <c r="Y691" s="36"/>
      <c r="Z691" s="36"/>
      <c r="AA691" s="36"/>
      <c r="AB691" s="36"/>
    </row>
    <row r="692" spans="2:28" ht="15.75">
      <c r="B692" s="8" t="str">
        <f>INDEX(Articles!$1:$1048576,MATCH(E692,Articles!D:D,0),6)</f>
        <v>1</v>
      </c>
      <c r="C692" s="8" t="str">
        <f>INDEX(Articles!$1:$1048576,MATCH(E692,Articles!D:D,0),7)</f>
        <v/>
      </c>
      <c r="D692" s="28" t="str">
        <f>HYPERLINK(INDEX(Articles!$1:$1048576,MATCH(E692,Articles!D:D,0),24),"Lien")</f>
        <v>Lien</v>
      </c>
      <c r="E692" s="3" t="s">
        <v>1135</v>
      </c>
      <c r="F692" s="18" t="str">
        <f>INDEX(Articles!$1:$1048576,MATCH(E692,Articles!D:D,0),5)</f>
        <v>BATT. Ø18 ÉVT. 300 PAF CLI ROUGE + SIFFLETS ARGT</v>
      </c>
      <c r="G692" s="18" t="str">
        <f>INDEX(Articles!$1:$1048576,MATCH(E692,Articles!D:D,0),8)</f>
        <v>BATTERIE</v>
      </c>
      <c r="H692" s="18" t="str">
        <f>INDEX(Articles!$1:$1048576,MATCH(E692,Articles!D:D,0),9)</f>
        <v>EVENTAILLE</v>
      </c>
      <c r="I692" s="8">
        <f>INDEX(Articles!$1:$1048576,MATCH(E692,Articles!D:D,0),10)</f>
        <v>18</v>
      </c>
      <c r="J692" s="18" t="str">
        <f>INDEX(Articles!$1:$1048576,MATCH(E692,Articles!D:D,0),11)</f>
        <v>SIFFLETS</v>
      </c>
      <c r="K692" s="18" t="str">
        <f>INDEX(Articles!$1:$1048576,MATCH(E692,Articles!D:D,0),12)</f>
        <v>ROUGE</v>
      </c>
      <c r="L692" s="8" t="str">
        <f>INDEX(Articles!$1:$1048576,MATCH(E692,Articles!D:D,0),13)</f>
        <v>CN</v>
      </c>
      <c r="M692" s="8" t="str">
        <f>INDEX(Articles!$1:$1048576,MATCH(E692,Articles!D:D,0),14)</f>
        <v>F4</v>
      </c>
      <c r="N692" s="8" t="str">
        <f>INDEX(Articles!$1:$1048576,MATCH(E692,Articles!D:D,0),15)</f>
        <v>1.4G</v>
      </c>
      <c r="O692" s="8" t="str">
        <f>INDEX(Articles!$1:$1048576,MATCH(E692,Articles!D:D,0),16)</f>
        <v>2463-F4-0267</v>
      </c>
      <c r="P692" s="8">
        <f>INDEX(Articles!$1:$1048576,MATCH(E692,Articles!D:D,0),17)*1000</f>
        <v>2400</v>
      </c>
      <c r="Q692" s="8" t="str">
        <f>INDEX(Articles!$1:$1048576,MATCH(E692,Articles!D:D,0),18)</f>
        <v>30</v>
      </c>
      <c r="R692" s="8">
        <f>INDEX(Articles!$1:$1048576,MATCH(E692,Articles!D:D,0),19)</f>
        <v>45</v>
      </c>
      <c r="S692" s="2" t="str">
        <f>IF(INDEX('Unités CA'!$1:$1048576,MATCH(E692,'Unités CA'!D:D,0),5)=0,"",INDEX('Unités CA'!$1:$1048576,MATCH(E692,'Unités CA'!D:D,0),5))</f>
        <v>0001/CA</v>
      </c>
      <c r="T692" s="2" t="str">
        <f>IF(INDEX('Unités BTE'!$1:$1048576,MATCH(E692,'Unités CA'!D:D,0),5)=0,"",INDEX('Unités BTE'!$1:$1048576,MATCH(E692,'Unités CA'!D:D,0),5))</f>
        <v>0005/BTE</v>
      </c>
      <c r="U692" s="7">
        <f>IFERROR(INDEX('Prix PRO CA'!$1:$1048576,MATCH(E692,'Prix PRO CA'!D:D,0),10),"")</f>
        <v>168.68</v>
      </c>
      <c r="V692" s="7" t="str">
        <f>IFERROR(INDEX('Prix PRO CA'!$1:$1048576,MATCH(E692,'Prix PRO BTE'!D:D,0),10),"")</f>
        <v/>
      </c>
      <c r="W692" s="7">
        <f>+IFERROR(INDEX('Prix PRO PCS'!$1:$1048576,MATCH(E692,'Prix PRO PCS'!D:D,0),10),"")</f>
        <v>168.68</v>
      </c>
      <c r="X692" s="148" t="str">
        <f t="shared" si="48"/>
        <v>Oui</v>
      </c>
      <c r="Y692" s="24" t="str">
        <f>IFERROR(INDEX(LigneAchat!$1:$1048576,MATCH(E692,LigneAchat!D:D,0),5),"")</f>
        <v/>
      </c>
      <c r="Z692" s="22">
        <f>INDEX(Articles!$1:$1048576,MATCH(E692,Articles!D:D,0),21)</f>
        <v>108</v>
      </c>
      <c r="AA692" s="22">
        <f t="shared" ref="AA692:AA723" si="51">+Z692-AB692</f>
        <v>107</v>
      </c>
      <c r="AB692" s="22">
        <f>+INDEX(Articles!$1:$1048576,MATCH(E692,Articles!D:D,0),23)</f>
        <v>1</v>
      </c>
    </row>
    <row r="693" spans="2:28" s="87" customFormat="1" ht="31.5" customHeight="1">
      <c r="B693" s="2" t="str">
        <f>INDEX(Articles!$1:$1048576,MATCH(E693,Articles!D:D,0),6)</f>
        <v>1</v>
      </c>
      <c r="C693" s="2" t="str">
        <f>INDEX(Articles!$1:$1048576,MATCH(E693,Articles!D:D,0),7)</f>
        <v>2020</v>
      </c>
      <c r="D693" s="88" t="str">
        <f>HYPERLINK(INDEX(Articles!$1:$1048576,MATCH(E693,Articles!D:D,0),24),"Lien")</f>
        <v>Lien</v>
      </c>
      <c r="E693" s="92" t="s">
        <v>3706</v>
      </c>
      <c r="F693" s="9" t="str">
        <f>INDEX(Articles!$1:$1048576,MATCH(E693,Articles!D:D,0),5)</f>
        <v>BATT. Ø20 ÉVENT. 50 BTTES ASSORTIES + TCS ASSORTIS</v>
      </c>
      <c r="G693" s="9" t="str">
        <f>INDEX(Articles!$1:$1048576,MATCH(E693,Articles!D:D,0),8)</f>
        <v>BATTERIE</v>
      </c>
      <c r="H693" s="9" t="str">
        <f>INDEX(Articles!$1:$1048576,MATCH(E693,Articles!D:D,0),9)</f>
        <v>EVENTAILLE</v>
      </c>
      <c r="I693" s="2">
        <f>INDEX(Articles!$1:$1048576,MATCH(E693,Articles!D:D,0),10)</f>
        <v>20</v>
      </c>
      <c r="J693" s="9" t="str">
        <f>INDEX(Articles!$1:$1048576,MATCH(E693,Articles!D:D,0),11)</f>
        <v>PIVOINE</v>
      </c>
      <c r="K693" s="9" t="str">
        <f>INDEX(Articles!$1:$1048576,MATCH(E693,Articles!D:D,0),12)</f>
        <v>ASSORTI</v>
      </c>
      <c r="L693" s="2" t="str">
        <f>INDEX(Articles!$1:$1048576,MATCH(E693,Articles!D:D,0),13)</f>
        <v>CN</v>
      </c>
      <c r="M693" s="2" t="str">
        <f>INDEX(Articles!$1:$1048576,MATCH(E693,Articles!D:D,0),14)</f>
        <v>F2</v>
      </c>
      <c r="N693" s="2" t="str">
        <f>INDEX(Articles!$1:$1048576,MATCH(E693,Articles!D:D,0),15)</f>
        <v>1.4G</v>
      </c>
      <c r="O693" s="2" t="str">
        <f>INDEX(Articles!$1:$1048576,MATCH(E693,Articles!D:D,0),16)</f>
        <v>1008-F2-69254048</v>
      </c>
      <c r="P693" s="2">
        <f>INDEX(Articles!$1:$1048576,MATCH(E693,Articles!D:D,0),17)*1000</f>
        <v>310</v>
      </c>
      <c r="Q693" s="2" t="str">
        <f>INDEX(Articles!$1:$1048576,MATCH(E693,Articles!D:D,0),18)</f>
        <v>60</v>
      </c>
      <c r="R693" s="2">
        <f>INDEX(Articles!$1:$1048576,MATCH(E693,Articles!D:D,0),19)</f>
        <v>8</v>
      </c>
      <c r="S693" s="2" t="str">
        <f>IF(INDEX('Unités CA'!$1:$1048576,MATCH(E693,'Unités CA'!D:D,0),5)=0,"",INDEX('Unités CA'!$1:$1048576,MATCH(E693,'Unités CA'!D:D,0),5))</f>
        <v>0006/CA</v>
      </c>
      <c r="T693" s="2" t="str">
        <f>IF(INDEX('Unités BTE'!$1:$1048576,MATCH(E693,'Unités CA'!D:D,0),5)=0,"",INDEX('Unités BTE'!$1:$1048576,MATCH(E693,'Unités CA'!D:D,0),5))</f>
        <v/>
      </c>
      <c r="U693" s="87">
        <f>IFERROR(INDEX('Prix PRO CA'!$1:$1048576,MATCH(E693,'Prix PRO CA'!D:D,0),10),"")</f>
        <v>106.02</v>
      </c>
      <c r="V693" s="87" t="str">
        <f>IFERROR(INDEX('Prix PRO CA'!$1:$1048576,MATCH(E693,'Prix PRO BTE'!D:D,0),10),"")</f>
        <v/>
      </c>
      <c r="W693" s="87">
        <f>+IFERROR(INDEX('Prix PRO PCS'!$1:$1048576,MATCH(E693,'Prix PRO PCS'!D:D,0),10),"")</f>
        <v>22.39</v>
      </c>
      <c r="X693" s="148" t="str">
        <f t="shared" si="48"/>
        <v>Oui</v>
      </c>
      <c r="Y693" s="89" t="str">
        <f>IFERROR(INDEX(LigneAchat!$1:$1048576,MATCH(E693,LigneAchat!D:D,0),5),"")</f>
        <v/>
      </c>
      <c r="Z693" s="90">
        <f>INDEX(Articles!$1:$1048576,MATCH(E693,Articles!D:D,0),21)</f>
        <v>273</v>
      </c>
      <c r="AA693" s="90">
        <f t="shared" si="51"/>
        <v>272</v>
      </c>
      <c r="AB693" s="90">
        <f>+INDEX(Articles!$1:$1048576,MATCH(E693,Articles!D:D,0),23)</f>
        <v>1</v>
      </c>
    </row>
    <row r="694" spans="2:28" ht="15.75">
      <c r="B694" s="8" t="str">
        <f>INDEX(Articles!$1:$1048576,MATCH(E694,Articles!D:D,0),6)</f>
        <v>1</v>
      </c>
      <c r="C694" s="8" t="str">
        <f>INDEX(Articles!$1:$1048576,MATCH(E694,Articles!D:D,0),7)</f>
        <v/>
      </c>
      <c r="D694" s="28" t="str">
        <f>HYPERLINK(INDEX(Articles!$1:$1048576,MATCH(E694,Articles!D:D,0),24),"Lien")</f>
        <v>Lien</v>
      </c>
      <c r="E694" s="3" t="s">
        <v>1101</v>
      </c>
      <c r="F694" s="18" t="str">
        <f>INDEX(Articles!$1:$1048576,MATCH(E694,Articles!D:D,0),5)</f>
        <v>BATT. Ø20 ÉVENT. 150 COMÈTES MOSAÏQUE VERT</v>
      </c>
      <c r="G694" s="18" t="str">
        <f>INDEX(Articles!$1:$1048576,MATCH(E694,Articles!D:D,0),8)</f>
        <v>BATTERIE</v>
      </c>
      <c r="H694" s="18" t="str">
        <f>INDEX(Articles!$1:$1048576,MATCH(E694,Articles!D:D,0),9)</f>
        <v>EVENTAILLE</v>
      </c>
      <c r="I694" s="8">
        <f>INDEX(Articles!$1:$1048576,MATCH(E694,Articles!D:D,0),10)</f>
        <v>20</v>
      </c>
      <c r="J694" s="18" t="str">
        <f>INDEX(Articles!$1:$1048576,MATCH(E694,Articles!D:D,0),11)</f>
        <v>MOSAIQUE</v>
      </c>
      <c r="K694" s="18" t="str">
        <f>INDEX(Articles!$1:$1048576,MATCH(E694,Articles!D:D,0),12)</f>
        <v>VERT</v>
      </c>
      <c r="L694" s="8" t="str">
        <f>INDEX(Articles!$1:$1048576,MATCH(E694,Articles!D:D,0),13)</f>
        <v>CN</v>
      </c>
      <c r="M694" s="8" t="str">
        <f>INDEX(Articles!$1:$1048576,MATCH(E694,Articles!D:D,0),14)</f>
        <v>F4</v>
      </c>
      <c r="N694" s="8" t="str">
        <f>INDEX(Articles!$1:$1048576,MATCH(E694,Articles!D:D,0),15)</f>
        <v>1.4G</v>
      </c>
      <c r="O694" s="8" t="str">
        <f>INDEX(Articles!$1:$1048576,MATCH(E694,Articles!D:D,0),16)</f>
        <v>1008-F4-69245806</v>
      </c>
      <c r="P694" s="8">
        <f>INDEX(Articles!$1:$1048576,MATCH(E694,Articles!D:D,0),17)*1000</f>
        <v>1599</v>
      </c>
      <c r="Q694" s="8" t="str">
        <f>INDEX(Articles!$1:$1048576,MATCH(E694,Articles!D:D,0),18)</f>
        <v>25</v>
      </c>
      <c r="R694" s="8">
        <f>INDEX(Articles!$1:$1048576,MATCH(E694,Articles!D:D,0),19)</f>
        <v>30</v>
      </c>
      <c r="S694" s="2" t="str">
        <f>IF(INDEX('Unités CA'!$1:$1048576,MATCH(E694,'Unités CA'!D:D,0),5)=0,"",INDEX('Unités CA'!$1:$1048576,MATCH(E694,'Unités CA'!D:D,0),5))</f>
        <v>0002/CA</v>
      </c>
      <c r="T694" s="2" t="str">
        <f>IF(INDEX('Unités BTE'!$1:$1048576,MATCH(E694,'Unités CA'!D:D,0),5)=0,"",INDEX('Unités BTE'!$1:$1048576,MATCH(E694,'Unités CA'!D:D,0),5))</f>
        <v/>
      </c>
      <c r="U694" s="7">
        <f>IFERROR(INDEX('Prix PRO CA'!$1:$1048576,MATCH(E694,'Prix PRO CA'!D:D,0),10),"")</f>
        <v>164.08</v>
      </c>
      <c r="V694" s="7" t="str">
        <f>IFERROR(INDEX('Prix PRO CA'!$1:$1048576,MATCH(E694,'Prix PRO BTE'!D:D,0),10),"")</f>
        <v/>
      </c>
      <c r="W694" s="7">
        <f>+IFERROR(INDEX('Prix PRO PCS'!$1:$1048576,MATCH(E694,'Prix PRO PCS'!D:D,0),10),"")</f>
        <v>94.8</v>
      </c>
      <c r="X694" s="148" t="str">
        <f t="shared" si="48"/>
        <v>Non</v>
      </c>
      <c r="Y694" s="24">
        <f>IFERROR(INDEX(LigneAchat!$1:$1048576,MATCH(E694,LigneAchat!D:D,0),5),"")</f>
        <v>44326</v>
      </c>
      <c r="Z694" s="22">
        <f>INDEX(Articles!$1:$1048576,MATCH(E694,Articles!D:D,0),21)</f>
        <v>33</v>
      </c>
      <c r="AA694" s="22">
        <f t="shared" si="51"/>
        <v>0</v>
      </c>
      <c r="AB694" s="22">
        <f>+INDEX(Articles!$1:$1048576,MATCH(E694,Articles!D:D,0),23)</f>
        <v>33</v>
      </c>
    </row>
    <row r="695" spans="2:28" ht="15.75">
      <c r="B695" s="8" t="str">
        <f>INDEX(Articles!$1:$1048576,MATCH(E695,Articles!D:D,0),6)</f>
        <v>1</v>
      </c>
      <c r="C695" s="8" t="str">
        <f>INDEX(Articles!$1:$1048576,MATCH(E695,Articles!D:D,0),7)</f>
        <v/>
      </c>
      <c r="D695" s="28" t="str">
        <f>HYPERLINK(INDEX(Articles!$1:$1048576,MATCH(E695,Articles!D:D,0),24),"Lien")</f>
        <v>Lien</v>
      </c>
      <c r="E695" s="3" t="s">
        <v>1105</v>
      </c>
      <c r="F695" s="18" t="str">
        <f>INDEX(Articles!$1:$1048576,MATCH(E695,Articles!D:D,0),5)</f>
        <v>BATT. Ø20 ÉVENT. 150 COMÈTES MOSAÏQUE ROUGE</v>
      </c>
      <c r="G695" s="18" t="str">
        <f>INDEX(Articles!$1:$1048576,MATCH(E695,Articles!D:D,0),8)</f>
        <v>BATTERIE</v>
      </c>
      <c r="H695" s="18" t="str">
        <f>INDEX(Articles!$1:$1048576,MATCH(E695,Articles!D:D,0),9)</f>
        <v>EVENTAILLE</v>
      </c>
      <c r="I695" s="8">
        <f>INDEX(Articles!$1:$1048576,MATCH(E695,Articles!D:D,0),10)</f>
        <v>20</v>
      </c>
      <c r="J695" s="18" t="str">
        <f>INDEX(Articles!$1:$1048576,MATCH(E695,Articles!D:D,0),11)</f>
        <v>MOSAIQUE</v>
      </c>
      <c r="K695" s="18" t="str">
        <f>INDEX(Articles!$1:$1048576,MATCH(E695,Articles!D:D,0),12)</f>
        <v>ROUGE</v>
      </c>
      <c r="L695" s="8" t="str">
        <f>INDEX(Articles!$1:$1048576,MATCH(E695,Articles!D:D,0),13)</f>
        <v>CN</v>
      </c>
      <c r="M695" s="8" t="str">
        <f>INDEX(Articles!$1:$1048576,MATCH(E695,Articles!D:D,0),14)</f>
        <v>F4</v>
      </c>
      <c r="N695" s="8" t="str">
        <f>INDEX(Articles!$1:$1048576,MATCH(E695,Articles!D:D,0),15)</f>
        <v>1.4G</v>
      </c>
      <c r="O695" s="8" t="str">
        <f>INDEX(Articles!$1:$1048576,MATCH(E695,Articles!D:D,0),16)</f>
        <v>1008-F4-69245806</v>
      </c>
      <c r="P695" s="8">
        <f>INDEX(Articles!$1:$1048576,MATCH(E695,Articles!D:D,0),17)*1000</f>
        <v>1599</v>
      </c>
      <c r="Q695" s="8" t="str">
        <f>INDEX(Articles!$1:$1048576,MATCH(E695,Articles!D:D,0),18)</f>
        <v>25</v>
      </c>
      <c r="R695" s="8">
        <f>INDEX(Articles!$1:$1048576,MATCH(E695,Articles!D:D,0),19)</f>
        <v>30</v>
      </c>
      <c r="S695" s="2" t="str">
        <f>IF(INDEX('Unités CA'!$1:$1048576,MATCH(E695,'Unités CA'!D:D,0),5)=0,"",INDEX('Unités CA'!$1:$1048576,MATCH(E695,'Unités CA'!D:D,0),5))</f>
        <v>0002/CA</v>
      </c>
      <c r="T695" s="2" t="str">
        <f>IF(INDEX('Unités BTE'!$1:$1048576,MATCH(E695,'Unités CA'!D:D,0),5)=0,"",INDEX('Unités BTE'!$1:$1048576,MATCH(E695,'Unités CA'!D:D,0),5))</f>
        <v/>
      </c>
      <c r="U695" s="7">
        <f>IFERROR(INDEX('Prix PRO CA'!$1:$1048576,MATCH(E695,'Prix PRO CA'!D:D,0),10),"")</f>
        <v>164.08</v>
      </c>
      <c r="V695" s="7" t="str">
        <f>IFERROR(INDEX('Prix PRO CA'!$1:$1048576,MATCH(E695,'Prix PRO BTE'!D:D,0),10),"")</f>
        <v/>
      </c>
      <c r="W695" s="7">
        <f>+IFERROR(INDEX('Prix PRO PCS'!$1:$1048576,MATCH(E695,'Prix PRO PCS'!D:D,0),10),"")</f>
        <v>94.8</v>
      </c>
      <c r="X695" s="148" t="str">
        <f t="shared" ref="X695:X758" si="52">IF(B695="OPPORTUNITE",AA695,IF(AA695&lt;=0,"Non",IF(AA695&gt;10,"Oui","Inf à 10")))</f>
        <v>Oui</v>
      </c>
      <c r="Y695" s="24">
        <f>IFERROR(INDEX(LigneAchat!$1:$1048576,MATCH(E695,LigneAchat!D:D,0),5),"")</f>
        <v>44326</v>
      </c>
      <c r="Z695" s="22">
        <f>INDEX(Articles!$1:$1048576,MATCH(E695,Articles!D:D,0),21)</f>
        <v>36</v>
      </c>
      <c r="AA695" s="22">
        <f t="shared" si="51"/>
        <v>36</v>
      </c>
      <c r="AB695" s="22">
        <f>+INDEX(Articles!$1:$1048576,MATCH(E695,Articles!D:D,0),23)</f>
        <v>0</v>
      </c>
    </row>
    <row r="696" spans="2:28" ht="15.75">
      <c r="B696" s="8" t="str">
        <f>INDEX(Articles!$1:$1048576,MATCH(E696,Articles!D:D,0),6)</f>
        <v>1</v>
      </c>
      <c r="C696" s="8" t="str">
        <f>INDEX(Articles!$1:$1048576,MATCH(E696,Articles!D:D,0),7)</f>
        <v/>
      </c>
      <c r="D696" s="28" t="str">
        <f>HYPERLINK(INDEX(Articles!$1:$1048576,MATCH(E696,Articles!D:D,0),24),"Lien")</f>
        <v>Lien</v>
      </c>
      <c r="E696" s="3" t="s">
        <v>1108</v>
      </c>
      <c r="F696" s="18" t="str">
        <f>INDEX(Articles!$1:$1048576,MATCH(E696,Articles!D:D,0),5)</f>
        <v>BATT. Ø20 ÉVENT. 150 COMÈTES MOSAÏQUE ARGENT</v>
      </c>
      <c r="G696" s="18" t="str">
        <f>INDEX(Articles!$1:$1048576,MATCH(E696,Articles!D:D,0),8)</f>
        <v>BATTERIE</v>
      </c>
      <c r="H696" s="18" t="str">
        <f>INDEX(Articles!$1:$1048576,MATCH(E696,Articles!D:D,0),9)</f>
        <v>EVENTAILLE</v>
      </c>
      <c r="I696" s="8">
        <f>INDEX(Articles!$1:$1048576,MATCH(E696,Articles!D:D,0),10)</f>
        <v>20</v>
      </c>
      <c r="J696" s="18" t="str">
        <f>INDEX(Articles!$1:$1048576,MATCH(E696,Articles!D:D,0),11)</f>
        <v>MOSAIQUE</v>
      </c>
      <c r="K696" s="18" t="str">
        <f>INDEX(Articles!$1:$1048576,MATCH(E696,Articles!D:D,0),12)</f>
        <v>ARGENT</v>
      </c>
      <c r="L696" s="8" t="str">
        <f>INDEX(Articles!$1:$1048576,MATCH(E696,Articles!D:D,0),13)</f>
        <v>CN</v>
      </c>
      <c r="M696" s="8" t="str">
        <f>INDEX(Articles!$1:$1048576,MATCH(E696,Articles!D:D,0),14)</f>
        <v>F4</v>
      </c>
      <c r="N696" s="8" t="str">
        <f>INDEX(Articles!$1:$1048576,MATCH(E696,Articles!D:D,0),15)</f>
        <v>1.4G</v>
      </c>
      <c r="O696" s="8" t="str">
        <f>INDEX(Articles!$1:$1048576,MATCH(E696,Articles!D:D,0),16)</f>
        <v>1008-F4-69245806</v>
      </c>
      <c r="P696" s="8">
        <f>INDEX(Articles!$1:$1048576,MATCH(E696,Articles!D:D,0),17)*1000</f>
        <v>1599</v>
      </c>
      <c r="Q696" s="8" t="str">
        <f>INDEX(Articles!$1:$1048576,MATCH(E696,Articles!D:D,0),18)</f>
        <v>25</v>
      </c>
      <c r="R696" s="8">
        <f>INDEX(Articles!$1:$1048576,MATCH(E696,Articles!D:D,0),19)</f>
        <v>30</v>
      </c>
      <c r="S696" s="2" t="str">
        <f>IF(INDEX('Unités CA'!$1:$1048576,MATCH(E696,'Unités CA'!D:D,0),5)=0,"",INDEX('Unités CA'!$1:$1048576,MATCH(E696,'Unités CA'!D:D,0),5))</f>
        <v>0002/CA</v>
      </c>
      <c r="T696" s="2" t="str">
        <f>IF(INDEX('Unités BTE'!$1:$1048576,MATCH(E696,'Unités CA'!D:D,0),5)=0,"",INDEX('Unités BTE'!$1:$1048576,MATCH(E696,'Unités CA'!D:D,0),5))</f>
        <v/>
      </c>
      <c r="U696" s="7">
        <f>IFERROR(INDEX('Prix PRO CA'!$1:$1048576,MATCH(E696,'Prix PRO CA'!D:D,0),10),"")</f>
        <v>164.08</v>
      </c>
      <c r="V696" s="7" t="str">
        <f>IFERROR(INDEX('Prix PRO CA'!$1:$1048576,MATCH(E696,'Prix PRO BTE'!D:D,0),10),"")</f>
        <v/>
      </c>
      <c r="W696" s="7">
        <f>+IFERROR(INDEX('Prix PRO PCS'!$1:$1048576,MATCH(E696,'Prix PRO PCS'!D:D,0),10),"")</f>
        <v>94.8</v>
      </c>
      <c r="X696" s="148" t="str">
        <f t="shared" si="52"/>
        <v>Oui</v>
      </c>
      <c r="Y696" s="24">
        <f>IFERROR(INDEX(LigneAchat!$1:$1048576,MATCH(E696,LigneAchat!D:D,0),5),"")</f>
        <v>44326</v>
      </c>
      <c r="Z696" s="22">
        <f>INDEX(Articles!$1:$1048576,MATCH(E696,Articles!D:D,0),21)</f>
        <v>59</v>
      </c>
      <c r="AA696" s="22">
        <f t="shared" si="51"/>
        <v>58</v>
      </c>
      <c r="AB696" s="22">
        <f>+INDEX(Articles!$1:$1048576,MATCH(E696,Articles!D:D,0),23)</f>
        <v>1</v>
      </c>
    </row>
    <row r="697" spans="2:28" ht="15.75">
      <c r="B697" s="8" t="str">
        <f>INDEX(Articles!$1:$1048576,MATCH(E697,Articles!D:D,0),6)</f>
        <v>1</v>
      </c>
      <c r="C697" s="8" t="str">
        <f>INDEX(Articles!$1:$1048576,MATCH(E697,Articles!D:D,0),7)</f>
        <v/>
      </c>
      <c r="D697" s="28" t="str">
        <f>HYPERLINK(INDEX(Articles!$1:$1048576,MATCH(E697,Articles!D:D,0),24),"Lien")</f>
        <v>Lien</v>
      </c>
      <c r="E697" s="3" t="s">
        <v>1111</v>
      </c>
      <c r="F697" s="18" t="str">
        <f>INDEX(Articles!$1:$1048576,MATCH(E697,Articles!D:D,0),5)</f>
        <v>BATT. Ø20 ÉVENT. 150 COM. MOSAÏQUE FRISSON BLANC</v>
      </c>
      <c r="G697" s="18" t="str">
        <f>INDEX(Articles!$1:$1048576,MATCH(E697,Articles!D:D,0),8)</f>
        <v>BATTERIE</v>
      </c>
      <c r="H697" s="18" t="str">
        <f>INDEX(Articles!$1:$1048576,MATCH(E697,Articles!D:D,0),9)</f>
        <v>EVENTAILLE</v>
      </c>
      <c r="I697" s="8">
        <f>INDEX(Articles!$1:$1048576,MATCH(E697,Articles!D:D,0),10)</f>
        <v>20</v>
      </c>
      <c r="J697" s="18" t="str">
        <f>INDEX(Articles!$1:$1048576,MATCH(E697,Articles!D:D,0),11)</f>
        <v>CREPITANT</v>
      </c>
      <c r="K697" s="18" t="str">
        <f>INDEX(Articles!$1:$1048576,MATCH(E697,Articles!D:D,0),12)</f>
        <v>ARGENT</v>
      </c>
      <c r="L697" s="8" t="str">
        <f>INDEX(Articles!$1:$1048576,MATCH(E697,Articles!D:D,0),13)</f>
        <v>CN</v>
      </c>
      <c r="M697" s="8" t="str">
        <f>INDEX(Articles!$1:$1048576,MATCH(E697,Articles!D:D,0),14)</f>
        <v>F4</v>
      </c>
      <c r="N697" s="8" t="str">
        <f>INDEX(Articles!$1:$1048576,MATCH(E697,Articles!D:D,0),15)</f>
        <v>1.4G</v>
      </c>
      <c r="O697" s="8" t="str">
        <f>INDEX(Articles!$1:$1048576,MATCH(E697,Articles!D:D,0),16)</f>
        <v>1008-F4-69245806</v>
      </c>
      <c r="P697" s="8">
        <f>INDEX(Articles!$1:$1048576,MATCH(E697,Articles!D:D,0),17)*1000</f>
        <v>1611</v>
      </c>
      <c r="Q697" s="8" t="str">
        <f>INDEX(Articles!$1:$1048576,MATCH(E697,Articles!D:D,0),18)</f>
        <v>25</v>
      </c>
      <c r="R697" s="8">
        <f>INDEX(Articles!$1:$1048576,MATCH(E697,Articles!D:D,0),19)</f>
        <v>30</v>
      </c>
      <c r="S697" s="2" t="str">
        <f>IF(INDEX('Unités CA'!$1:$1048576,MATCH(E697,'Unités CA'!D:D,0),5)=0,"",INDEX('Unités CA'!$1:$1048576,MATCH(E697,'Unités CA'!D:D,0),5))</f>
        <v>0002/CA</v>
      </c>
      <c r="T697" s="2" t="str">
        <f>IF(INDEX('Unités BTE'!$1:$1048576,MATCH(E697,'Unités CA'!D:D,0),5)=0,"",INDEX('Unités BTE'!$1:$1048576,MATCH(E697,'Unités CA'!D:D,0),5))</f>
        <v/>
      </c>
      <c r="U697" s="7">
        <f>IFERROR(INDEX('Prix PRO CA'!$1:$1048576,MATCH(E697,'Prix PRO CA'!D:D,0),10),"")</f>
        <v>164.08</v>
      </c>
      <c r="V697" s="7" t="str">
        <f>IFERROR(INDEX('Prix PRO CA'!$1:$1048576,MATCH(E697,'Prix PRO BTE'!D:D,0),10),"")</f>
        <v/>
      </c>
      <c r="W697" s="7">
        <f>+IFERROR(INDEX('Prix PRO PCS'!$1:$1048576,MATCH(E697,'Prix PRO PCS'!D:D,0),10),"")</f>
        <v>94.8</v>
      </c>
      <c r="X697" s="148" t="str">
        <f t="shared" si="52"/>
        <v>Oui</v>
      </c>
      <c r="Y697" s="24">
        <f>IFERROR(INDEX(LigneAchat!$1:$1048576,MATCH(E697,LigneAchat!D:D,0),5),"")</f>
        <v>44326</v>
      </c>
      <c r="Z697" s="22">
        <f>INDEX(Articles!$1:$1048576,MATCH(E697,Articles!D:D,0),21)</f>
        <v>24</v>
      </c>
      <c r="AA697" s="22">
        <f t="shared" si="51"/>
        <v>24</v>
      </c>
      <c r="AB697" s="22">
        <f>+INDEX(Articles!$1:$1048576,MATCH(E697,Articles!D:D,0),23)</f>
        <v>0</v>
      </c>
    </row>
    <row r="698" spans="2:28" s="87" customFormat="1" ht="30" customHeight="1">
      <c r="B698" s="2" t="str">
        <f>INDEX(Articles!$1:$1048576,MATCH(E698,Articles!D:D,0),6)</f>
        <v>1</v>
      </c>
      <c r="C698" s="2" t="str">
        <f>INDEX(Articles!$1:$1048576,MATCH(E698,Articles!D:D,0),7)</f>
        <v>2019</v>
      </c>
      <c r="D698" s="88" t="str">
        <f>HYPERLINK(INDEX(Articles!$1:$1048576,MATCH(E698,Articles!D:D,0),24),"Lien")</f>
        <v>Lien</v>
      </c>
      <c r="E698" s="92" t="s">
        <v>1250</v>
      </c>
      <c r="F698" s="9" t="str">
        <f>INDEX(Articles!$1:$1048576,MATCH(E698,Articles!D:D,0),5)</f>
        <v>BATT. Ø25 ÉVENT. 40 BTTES ROUGES + TC ROUGE</v>
      </c>
      <c r="G698" s="9" t="str">
        <f>INDEX(Articles!$1:$1048576,MATCH(E698,Articles!D:D,0),8)</f>
        <v>BATTERIE</v>
      </c>
      <c r="H698" s="9" t="str">
        <f>INDEX(Articles!$1:$1048576,MATCH(E698,Articles!D:D,0),9)</f>
        <v>EVENTAILLE</v>
      </c>
      <c r="I698" s="2">
        <f>INDEX(Articles!$1:$1048576,MATCH(E698,Articles!D:D,0),10)</f>
        <v>25</v>
      </c>
      <c r="J698" s="9" t="str">
        <f>INDEX(Articles!$1:$1048576,MATCH(E698,Articles!D:D,0),11)</f>
        <v>PIVOINE</v>
      </c>
      <c r="K698" s="9" t="str">
        <f>INDEX(Articles!$1:$1048576,MATCH(E698,Articles!D:D,0),12)</f>
        <v>ROUGE</v>
      </c>
      <c r="L698" s="2" t="str">
        <f>INDEX(Articles!$1:$1048576,MATCH(E698,Articles!D:D,0),13)</f>
        <v>CN</v>
      </c>
      <c r="M698" s="2" t="str">
        <f>INDEX(Articles!$1:$1048576,MATCH(E698,Articles!D:D,0),14)</f>
        <v>F2</v>
      </c>
      <c r="N698" s="2" t="str">
        <f>INDEX(Articles!$1:$1048576,MATCH(E698,Articles!D:D,0),15)</f>
        <v>1.4G</v>
      </c>
      <c r="O698" s="2" t="str">
        <f>INDEX(Articles!$1:$1048576,MATCH(E698,Articles!D:D,0),16)</f>
        <v>1008-F2-69259638</v>
      </c>
      <c r="P698" s="2">
        <f>INDEX(Articles!$1:$1048576,MATCH(E698,Articles!D:D,0),17)*1000</f>
        <v>488</v>
      </c>
      <c r="Q698" s="2" t="str">
        <f>INDEX(Articles!$1:$1048576,MATCH(E698,Articles!D:D,0),18)</f>
        <v>30</v>
      </c>
      <c r="R698" s="2">
        <f>INDEX(Articles!$1:$1048576,MATCH(E698,Articles!D:D,0),19)</f>
        <v>25</v>
      </c>
      <c r="S698" s="2" t="str">
        <f>IF(INDEX('Unités CA'!$1:$1048576,MATCH(E698,'Unités CA'!D:D,0),5)=0,"",INDEX('Unités CA'!$1:$1048576,MATCH(E698,'Unités CA'!D:D,0),5))</f>
        <v>0004/CA</v>
      </c>
      <c r="T698" s="2" t="str">
        <f>IF(INDEX('Unités BTE'!$1:$1048576,MATCH(E698,'Unités CA'!D:D,0),5)=0,"",INDEX('Unités BTE'!$1:$1048576,MATCH(E698,'Unités CA'!D:D,0),5))</f>
        <v/>
      </c>
      <c r="U698" s="87">
        <f>IFERROR(INDEX('Prix PRO CA'!$1:$1048576,MATCH(E698,'Prix PRO CA'!D:D,0),10),"")</f>
        <v>113.82</v>
      </c>
      <c r="V698" s="87" t="str">
        <f>IFERROR(INDEX('Prix PRO CA'!$1:$1048576,MATCH(E698,'Prix PRO BTE'!D:D,0),10),"")</f>
        <v/>
      </c>
      <c r="W698" s="87">
        <f>+IFERROR(INDEX('Prix PRO PCS'!$1:$1048576,MATCH(E698,'Prix PRO PCS'!D:D,0),10),"")</f>
        <v>34.380000000000003</v>
      </c>
      <c r="X698" s="148" t="str">
        <f t="shared" si="52"/>
        <v>Oui</v>
      </c>
      <c r="Y698" s="89" t="str">
        <f>IFERROR(INDEX(LigneAchat!$1:$1048576,MATCH(E698,LigneAchat!D:D,0),5),"")</f>
        <v/>
      </c>
      <c r="Z698" s="90">
        <f>INDEX(Articles!$1:$1048576,MATCH(E698,Articles!D:D,0),21)</f>
        <v>175</v>
      </c>
      <c r="AA698" s="90">
        <f t="shared" si="51"/>
        <v>175</v>
      </c>
      <c r="AB698" s="90">
        <f>+INDEX(Articles!$1:$1048576,MATCH(E698,Articles!D:D,0),23)</f>
        <v>0</v>
      </c>
    </row>
    <row r="699" spans="2:28" ht="15.75">
      <c r="B699" s="8" t="str">
        <f>INDEX(Articles!$1:$1048576,MATCH(E699,Articles!D:D,0),6)</f>
        <v>1</v>
      </c>
      <c r="C699" s="8" t="str">
        <f>INDEX(Articles!$1:$1048576,MATCH(E699,Articles!D:D,0),7)</f>
        <v>2019</v>
      </c>
      <c r="D699" s="28" t="str">
        <f>HYPERLINK(INDEX(Articles!$1:$1048576,MATCH(E699,Articles!D:D,0),24),"Lien")</f>
        <v>Lien</v>
      </c>
      <c r="E699" s="3" t="s">
        <v>1228</v>
      </c>
      <c r="F699" s="18" t="str">
        <f>INDEX(Articles!$1:$1048576,MATCH(E699,Articles!D:D,0),5)</f>
        <v>BATT. Ø25 ÉVENT. 40 BTTES ARGENT + TC ARGENT</v>
      </c>
      <c r="G699" s="18" t="str">
        <f>INDEX(Articles!$1:$1048576,MATCH(E699,Articles!D:D,0),8)</f>
        <v>BATTERIE</v>
      </c>
      <c r="H699" s="18" t="str">
        <f>INDEX(Articles!$1:$1048576,MATCH(E699,Articles!D:D,0),9)</f>
        <v>EVENTAILLE</v>
      </c>
      <c r="I699" s="8">
        <f>INDEX(Articles!$1:$1048576,MATCH(E699,Articles!D:D,0),10)</f>
        <v>25</v>
      </c>
      <c r="J699" s="18" t="str">
        <f>INDEX(Articles!$1:$1048576,MATCH(E699,Articles!D:D,0),11)</f>
        <v>PIVOINE</v>
      </c>
      <c r="K699" s="18" t="str">
        <f>INDEX(Articles!$1:$1048576,MATCH(E699,Articles!D:D,0),12)</f>
        <v>ARGENT</v>
      </c>
      <c r="L699" s="8" t="str">
        <f>INDEX(Articles!$1:$1048576,MATCH(E699,Articles!D:D,0),13)</f>
        <v>CN</v>
      </c>
      <c r="M699" s="8" t="str">
        <f>INDEX(Articles!$1:$1048576,MATCH(E699,Articles!D:D,0),14)</f>
        <v>F2</v>
      </c>
      <c r="N699" s="8" t="str">
        <f>INDEX(Articles!$1:$1048576,MATCH(E699,Articles!D:D,0),15)</f>
        <v>1.4G</v>
      </c>
      <c r="O699" s="8" t="str">
        <f>INDEX(Articles!$1:$1048576,MATCH(E699,Articles!D:D,0),16)</f>
        <v>1008-F2-69259638</v>
      </c>
      <c r="P699" s="8">
        <f>INDEX(Articles!$1:$1048576,MATCH(E699,Articles!D:D,0),17)*1000</f>
        <v>488</v>
      </c>
      <c r="Q699" s="8" t="str">
        <f>INDEX(Articles!$1:$1048576,MATCH(E699,Articles!D:D,0),18)</f>
        <v>30</v>
      </c>
      <c r="R699" s="8">
        <f>INDEX(Articles!$1:$1048576,MATCH(E699,Articles!D:D,0),19)</f>
        <v>25</v>
      </c>
      <c r="S699" s="2" t="str">
        <f>IF(INDEX('Unités CA'!$1:$1048576,MATCH(E699,'Unités CA'!D:D,0),5)=0,"",INDEX('Unités CA'!$1:$1048576,MATCH(E699,'Unités CA'!D:D,0),5))</f>
        <v>0004/CA</v>
      </c>
      <c r="T699" s="2" t="str">
        <f>IF(INDEX('Unités BTE'!$1:$1048576,MATCH(E699,'Unités CA'!D:D,0),5)=0,"",INDEX('Unités BTE'!$1:$1048576,MATCH(E699,'Unités CA'!D:D,0),5))</f>
        <v/>
      </c>
      <c r="U699" s="7">
        <f>IFERROR(INDEX('Prix PRO CA'!$1:$1048576,MATCH(E699,'Prix PRO CA'!D:D,0),10),"")</f>
        <v>113.82</v>
      </c>
      <c r="V699" s="7" t="str">
        <f>IFERROR(INDEX('Prix PRO CA'!$1:$1048576,MATCH(E699,'Prix PRO BTE'!D:D,0),10),"")</f>
        <v/>
      </c>
      <c r="W699" s="7">
        <f>+IFERROR(INDEX('Prix PRO PCS'!$1:$1048576,MATCH(E699,'Prix PRO PCS'!D:D,0),10),"")</f>
        <v>34.380000000000003</v>
      </c>
      <c r="X699" s="148" t="str">
        <f t="shared" si="52"/>
        <v>Oui</v>
      </c>
      <c r="Y699" s="24" t="str">
        <f>IFERROR(INDEX(LigneAchat!$1:$1048576,MATCH(E699,LigneAchat!D:D,0),5),"")</f>
        <v/>
      </c>
      <c r="Z699" s="22">
        <f>INDEX(Articles!$1:$1048576,MATCH(E699,Articles!D:D,0),21)</f>
        <v>248</v>
      </c>
      <c r="AA699" s="22">
        <f t="shared" si="51"/>
        <v>248</v>
      </c>
      <c r="AB699" s="22">
        <f>+INDEX(Articles!$1:$1048576,MATCH(E699,Articles!D:D,0),23)</f>
        <v>0</v>
      </c>
    </row>
    <row r="700" spans="2:28" ht="15.75">
      <c r="B700" s="8" t="str">
        <f>INDEX(Articles!$1:$1048576,MATCH(E700,Articles!D:D,0),6)</f>
        <v>1</v>
      </c>
      <c r="C700" s="8" t="str">
        <f>INDEX(Articles!$1:$1048576,MATCH(E700,Articles!D:D,0),7)</f>
        <v>2019</v>
      </c>
      <c r="D700" s="28" t="str">
        <f>HYPERLINK(INDEX(Articles!$1:$1048576,MATCH(E700,Articles!D:D,0),24),"Lien")</f>
        <v>Lien</v>
      </c>
      <c r="E700" s="3" t="s">
        <v>1232</v>
      </c>
      <c r="F700" s="18" t="str">
        <f>INDEX(Articles!$1:$1048576,MATCH(E700,Articles!D:D,0),5)</f>
        <v>BATT. Ø25 ÉVENT. 40 BTTES BLEUES + TC BLEU</v>
      </c>
      <c r="G700" s="18" t="str">
        <f>INDEX(Articles!$1:$1048576,MATCH(E700,Articles!D:D,0),8)</f>
        <v>BATTERIE</v>
      </c>
      <c r="H700" s="18" t="str">
        <f>INDEX(Articles!$1:$1048576,MATCH(E700,Articles!D:D,0),9)</f>
        <v>EVENTAILLE</v>
      </c>
      <c r="I700" s="8">
        <f>INDEX(Articles!$1:$1048576,MATCH(E700,Articles!D:D,0),10)</f>
        <v>25</v>
      </c>
      <c r="J700" s="18" t="str">
        <f>INDEX(Articles!$1:$1048576,MATCH(E700,Articles!D:D,0),11)</f>
        <v>PIVOINE</v>
      </c>
      <c r="K700" s="18" t="str">
        <f>INDEX(Articles!$1:$1048576,MATCH(E700,Articles!D:D,0),12)</f>
        <v>BLEU</v>
      </c>
      <c r="L700" s="8" t="str">
        <f>INDEX(Articles!$1:$1048576,MATCH(E700,Articles!D:D,0),13)</f>
        <v>CN</v>
      </c>
      <c r="M700" s="8" t="str">
        <f>INDEX(Articles!$1:$1048576,MATCH(E700,Articles!D:D,0),14)</f>
        <v>F2</v>
      </c>
      <c r="N700" s="8" t="str">
        <f>INDEX(Articles!$1:$1048576,MATCH(E700,Articles!D:D,0),15)</f>
        <v>1.4G</v>
      </c>
      <c r="O700" s="8" t="str">
        <f>INDEX(Articles!$1:$1048576,MATCH(E700,Articles!D:D,0),16)</f>
        <v>1008-F2-69259638</v>
      </c>
      <c r="P700" s="8">
        <f>INDEX(Articles!$1:$1048576,MATCH(E700,Articles!D:D,0),17)*1000</f>
        <v>488</v>
      </c>
      <c r="Q700" s="8" t="str">
        <f>INDEX(Articles!$1:$1048576,MATCH(E700,Articles!D:D,0),18)</f>
        <v>30</v>
      </c>
      <c r="R700" s="8">
        <f>INDEX(Articles!$1:$1048576,MATCH(E700,Articles!D:D,0),19)</f>
        <v>25</v>
      </c>
      <c r="S700" s="2" t="str">
        <f>IF(INDEX('Unités CA'!$1:$1048576,MATCH(E700,'Unités CA'!D:D,0),5)=0,"",INDEX('Unités CA'!$1:$1048576,MATCH(E700,'Unités CA'!D:D,0),5))</f>
        <v>0004/CA</v>
      </c>
      <c r="T700" s="2" t="str">
        <f>IF(INDEX('Unités BTE'!$1:$1048576,MATCH(E700,'Unités CA'!D:D,0),5)=0,"",INDEX('Unités BTE'!$1:$1048576,MATCH(E700,'Unités CA'!D:D,0),5))</f>
        <v/>
      </c>
      <c r="U700" s="7">
        <f>IFERROR(INDEX('Prix PRO CA'!$1:$1048576,MATCH(E700,'Prix PRO CA'!D:D,0),10),"")</f>
        <v>113.82</v>
      </c>
      <c r="V700" s="7" t="str">
        <f>IFERROR(INDEX('Prix PRO CA'!$1:$1048576,MATCH(E700,'Prix PRO BTE'!D:D,0),10),"")</f>
        <v/>
      </c>
      <c r="W700" s="7">
        <f>+IFERROR(INDEX('Prix PRO PCS'!$1:$1048576,MATCH(E700,'Prix PRO PCS'!D:D,0),10),"")</f>
        <v>34.380000000000003</v>
      </c>
      <c r="X700" s="148" t="str">
        <f t="shared" si="52"/>
        <v>Oui</v>
      </c>
      <c r="Y700" s="24" t="str">
        <f>IFERROR(INDEX(LigneAchat!$1:$1048576,MATCH(E700,LigneAchat!D:D,0),5),"")</f>
        <v/>
      </c>
      <c r="Z700" s="22">
        <f>INDEX(Articles!$1:$1048576,MATCH(E700,Articles!D:D,0),21)</f>
        <v>332</v>
      </c>
      <c r="AA700" s="22">
        <f t="shared" si="51"/>
        <v>260</v>
      </c>
      <c r="AB700" s="22">
        <f>+INDEX(Articles!$1:$1048576,MATCH(E700,Articles!D:D,0),23)</f>
        <v>72</v>
      </c>
    </row>
    <row r="701" spans="2:28" ht="15.75">
      <c r="B701" s="8" t="str">
        <f>INDEX(Articles!$1:$1048576,MATCH(E701,Articles!D:D,0),6)</f>
        <v>1</v>
      </c>
      <c r="C701" s="8" t="str">
        <f>INDEX(Articles!$1:$1048576,MATCH(E701,Articles!D:D,0),7)</f>
        <v>2019</v>
      </c>
      <c r="D701" s="28" t="str">
        <f>HYPERLINK(INDEX(Articles!$1:$1048576,MATCH(E701,Articles!D:D,0),24),"Lien")</f>
        <v>Lien</v>
      </c>
      <c r="E701" s="3" t="s">
        <v>1244</v>
      </c>
      <c r="F701" s="18" t="str">
        <f>INDEX(Articles!$1:$1048576,MATCH(E701,Articles!D:D,0),5)</f>
        <v>BATT. Ø25 ÉVENT. 40 BTTES MULTICOLORES + TC ARGENT</v>
      </c>
      <c r="G701" s="18" t="str">
        <f>INDEX(Articles!$1:$1048576,MATCH(E701,Articles!D:D,0),8)</f>
        <v>BATTERIE</v>
      </c>
      <c r="H701" s="18" t="str">
        <f>INDEX(Articles!$1:$1048576,MATCH(E701,Articles!D:D,0),9)</f>
        <v>EVENTAILLE</v>
      </c>
      <c r="I701" s="8">
        <f>INDEX(Articles!$1:$1048576,MATCH(E701,Articles!D:D,0),10)</f>
        <v>25</v>
      </c>
      <c r="J701" s="18" t="str">
        <f>INDEX(Articles!$1:$1048576,MATCH(E701,Articles!D:D,0),11)</f>
        <v>PIVOINE</v>
      </c>
      <c r="K701" s="18" t="str">
        <f>INDEX(Articles!$1:$1048576,MATCH(E701,Articles!D:D,0),12)</f>
        <v>MULTICOLORE</v>
      </c>
      <c r="L701" s="8" t="str">
        <f>INDEX(Articles!$1:$1048576,MATCH(E701,Articles!D:D,0),13)</f>
        <v>CN</v>
      </c>
      <c r="M701" s="8" t="str">
        <f>INDEX(Articles!$1:$1048576,MATCH(E701,Articles!D:D,0),14)</f>
        <v>F2</v>
      </c>
      <c r="N701" s="8" t="str">
        <f>INDEX(Articles!$1:$1048576,MATCH(E701,Articles!D:D,0),15)</f>
        <v>1.4G</v>
      </c>
      <c r="O701" s="8" t="str">
        <f>INDEX(Articles!$1:$1048576,MATCH(E701,Articles!D:D,0),16)</f>
        <v>1008-F2-69259638</v>
      </c>
      <c r="P701" s="8">
        <f>INDEX(Articles!$1:$1048576,MATCH(E701,Articles!D:D,0),17)*1000</f>
        <v>488</v>
      </c>
      <c r="Q701" s="8" t="str">
        <f>INDEX(Articles!$1:$1048576,MATCH(E701,Articles!D:D,0),18)</f>
        <v>30</v>
      </c>
      <c r="R701" s="8">
        <f>INDEX(Articles!$1:$1048576,MATCH(E701,Articles!D:D,0),19)</f>
        <v>25</v>
      </c>
      <c r="S701" s="2" t="str">
        <f>IF(INDEX('Unités CA'!$1:$1048576,MATCH(E701,'Unités CA'!D:D,0),5)=0,"",INDEX('Unités CA'!$1:$1048576,MATCH(E701,'Unités CA'!D:D,0),5))</f>
        <v>0004/CA</v>
      </c>
      <c r="T701" s="2" t="str">
        <f>IF(INDEX('Unités BTE'!$1:$1048576,MATCH(E701,'Unités CA'!D:D,0),5)=0,"",INDEX('Unités BTE'!$1:$1048576,MATCH(E701,'Unités CA'!D:D,0),5))</f>
        <v/>
      </c>
      <c r="U701" s="7">
        <f>IFERROR(INDEX('Prix PRO CA'!$1:$1048576,MATCH(E701,'Prix PRO CA'!D:D,0),10),"")</f>
        <v>113.82</v>
      </c>
      <c r="V701" s="7" t="str">
        <f>IFERROR(INDEX('Prix PRO CA'!$1:$1048576,MATCH(E701,'Prix PRO BTE'!D:D,0),10),"")</f>
        <v/>
      </c>
      <c r="W701" s="7">
        <f>+IFERROR(INDEX('Prix PRO PCS'!$1:$1048576,MATCH(E701,'Prix PRO PCS'!D:D,0),10),"")</f>
        <v>34.380000000000003</v>
      </c>
      <c r="X701" s="148" t="str">
        <f t="shared" si="52"/>
        <v>Oui</v>
      </c>
      <c r="Y701" s="24" t="str">
        <f>IFERROR(INDEX(LigneAchat!$1:$1048576,MATCH(E701,LigneAchat!D:D,0),5),"")</f>
        <v/>
      </c>
      <c r="Z701" s="22">
        <f>INDEX(Articles!$1:$1048576,MATCH(E701,Articles!D:D,0),21)</f>
        <v>295</v>
      </c>
      <c r="AA701" s="22">
        <f t="shared" si="51"/>
        <v>295</v>
      </c>
      <c r="AB701" s="22">
        <f>+INDEX(Articles!$1:$1048576,MATCH(E701,Articles!D:D,0),23)</f>
        <v>0</v>
      </c>
    </row>
    <row r="702" spans="2:28" ht="15.75">
      <c r="B702" s="8" t="str">
        <f>INDEX(Articles!$1:$1048576,MATCH(E702,Articles!D:D,0),6)</f>
        <v>1</v>
      </c>
      <c r="C702" s="8" t="str">
        <f>INDEX(Articles!$1:$1048576,MATCH(E702,Articles!D:D,0),7)</f>
        <v>2019</v>
      </c>
      <c r="D702" s="28" t="str">
        <f>HYPERLINK(INDEX(Articles!$1:$1048576,MATCH(E702,Articles!D:D,0),24),"Lien")</f>
        <v>Lien</v>
      </c>
      <c r="E702" s="3" t="s">
        <v>1247</v>
      </c>
      <c r="F702" s="18" t="str">
        <f>INDEX(Articles!$1:$1048576,MATCH(E702,Articles!D:D,0),5)</f>
        <v>BATT. Ø25 ÉVENT. 40 BTTES ORANGE + TC ORANGE</v>
      </c>
      <c r="G702" s="18" t="str">
        <f>INDEX(Articles!$1:$1048576,MATCH(E702,Articles!D:D,0),8)</f>
        <v>BATTERIE</v>
      </c>
      <c r="H702" s="18" t="str">
        <f>INDEX(Articles!$1:$1048576,MATCH(E702,Articles!D:D,0),9)</f>
        <v>EVENTAILLE</v>
      </c>
      <c r="I702" s="8">
        <f>INDEX(Articles!$1:$1048576,MATCH(E702,Articles!D:D,0),10)</f>
        <v>25</v>
      </c>
      <c r="J702" s="18" t="str">
        <f>INDEX(Articles!$1:$1048576,MATCH(E702,Articles!D:D,0),11)</f>
        <v>PIVOINE</v>
      </c>
      <c r="K702" s="18" t="str">
        <f>INDEX(Articles!$1:$1048576,MATCH(E702,Articles!D:D,0),12)</f>
        <v>ORANGE</v>
      </c>
      <c r="L702" s="8" t="str">
        <f>INDEX(Articles!$1:$1048576,MATCH(E702,Articles!D:D,0),13)</f>
        <v>CN</v>
      </c>
      <c r="M702" s="8" t="str">
        <f>INDEX(Articles!$1:$1048576,MATCH(E702,Articles!D:D,0),14)</f>
        <v>F2</v>
      </c>
      <c r="N702" s="8" t="str">
        <f>INDEX(Articles!$1:$1048576,MATCH(E702,Articles!D:D,0),15)</f>
        <v>1.4G</v>
      </c>
      <c r="O702" s="8" t="str">
        <f>INDEX(Articles!$1:$1048576,MATCH(E702,Articles!D:D,0),16)</f>
        <v>1008-F2-69259638</v>
      </c>
      <c r="P702" s="8">
        <f>INDEX(Articles!$1:$1048576,MATCH(E702,Articles!D:D,0),17)*1000</f>
        <v>488</v>
      </c>
      <c r="Q702" s="8" t="str">
        <f>INDEX(Articles!$1:$1048576,MATCH(E702,Articles!D:D,0),18)</f>
        <v>30</v>
      </c>
      <c r="R702" s="8">
        <f>INDEX(Articles!$1:$1048576,MATCH(E702,Articles!D:D,0),19)</f>
        <v>25</v>
      </c>
      <c r="S702" s="2" t="str">
        <f>IF(INDEX('Unités CA'!$1:$1048576,MATCH(E702,'Unités CA'!D:D,0),5)=0,"",INDEX('Unités CA'!$1:$1048576,MATCH(E702,'Unités CA'!D:D,0),5))</f>
        <v>0004/CA</v>
      </c>
      <c r="T702" s="2" t="str">
        <f>IF(INDEX('Unités BTE'!$1:$1048576,MATCH(E702,'Unités CA'!D:D,0),5)=0,"",INDEX('Unités BTE'!$1:$1048576,MATCH(E702,'Unités CA'!D:D,0),5))</f>
        <v/>
      </c>
      <c r="U702" s="7">
        <f>IFERROR(INDEX('Prix PRO CA'!$1:$1048576,MATCH(E702,'Prix PRO CA'!D:D,0),10),"")</f>
        <v>113.82</v>
      </c>
      <c r="V702" s="7" t="str">
        <f>IFERROR(INDEX('Prix PRO CA'!$1:$1048576,MATCH(E702,'Prix PRO BTE'!D:D,0),10),"")</f>
        <v/>
      </c>
      <c r="W702" s="7">
        <f>+IFERROR(INDEX('Prix PRO PCS'!$1:$1048576,MATCH(E702,'Prix PRO PCS'!D:D,0),10),"")</f>
        <v>34.380000000000003</v>
      </c>
      <c r="X702" s="148" t="str">
        <f t="shared" si="52"/>
        <v>Oui</v>
      </c>
      <c r="Y702" s="24" t="str">
        <f>IFERROR(INDEX(LigneAchat!$1:$1048576,MATCH(E702,LigneAchat!D:D,0),5),"")</f>
        <v/>
      </c>
      <c r="Z702" s="22">
        <f>INDEX(Articles!$1:$1048576,MATCH(E702,Articles!D:D,0),21)</f>
        <v>337</v>
      </c>
      <c r="AA702" s="22">
        <f t="shared" si="51"/>
        <v>241</v>
      </c>
      <c r="AB702" s="22">
        <f>+INDEX(Articles!$1:$1048576,MATCH(E702,Articles!D:D,0),23)</f>
        <v>96</v>
      </c>
    </row>
    <row r="703" spans="2:28" ht="15.75">
      <c r="B703" s="8" t="str">
        <f>INDEX(Articles!$1:$1048576,MATCH(E703,Articles!D:D,0),6)</f>
        <v>1</v>
      </c>
      <c r="C703" s="8" t="str">
        <f>INDEX(Articles!$1:$1048576,MATCH(E703,Articles!D:D,0),7)</f>
        <v>2019</v>
      </c>
      <c r="D703" s="28" t="str">
        <f>HYPERLINK(INDEX(Articles!$1:$1048576,MATCH(E703,Articles!D:D,0),24),"Lien")</f>
        <v>Lien</v>
      </c>
      <c r="E703" s="3" t="s">
        <v>1253</v>
      </c>
      <c r="F703" s="18" t="str">
        <f>INDEX(Articles!$1:$1048576,MATCH(E703,Articles!D:D,0),5)</f>
        <v>BATT. Ø25 ÉVENT. 40 BTTES ROSE + TC ROSE</v>
      </c>
      <c r="G703" s="18" t="str">
        <f>INDEX(Articles!$1:$1048576,MATCH(E703,Articles!D:D,0),8)</f>
        <v>BATTERIE</v>
      </c>
      <c r="H703" s="18" t="str">
        <f>INDEX(Articles!$1:$1048576,MATCH(E703,Articles!D:D,0),9)</f>
        <v>EVENTAILLE</v>
      </c>
      <c r="I703" s="8">
        <f>INDEX(Articles!$1:$1048576,MATCH(E703,Articles!D:D,0),10)</f>
        <v>25</v>
      </c>
      <c r="J703" s="18" t="str">
        <f>INDEX(Articles!$1:$1048576,MATCH(E703,Articles!D:D,0),11)</f>
        <v>PIVOINE</v>
      </c>
      <c r="K703" s="18" t="str">
        <f>INDEX(Articles!$1:$1048576,MATCH(E703,Articles!D:D,0),12)</f>
        <v>ROSE</v>
      </c>
      <c r="L703" s="8" t="str">
        <f>INDEX(Articles!$1:$1048576,MATCH(E703,Articles!D:D,0),13)</f>
        <v>CN</v>
      </c>
      <c r="M703" s="8" t="str">
        <f>INDEX(Articles!$1:$1048576,MATCH(E703,Articles!D:D,0),14)</f>
        <v>F2</v>
      </c>
      <c r="N703" s="8" t="str">
        <f>INDEX(Articles!$1:$1048576,MATCH(E703,Articles!D:D,0),15)</f>
        <v>1.4G</v>
      </c>
      <c r="O703" s="8" t="str">
        <f>INDEX(Articles!$1:$1048576,MATCH(E703,Articles!D:D,0),16)</f>
        <v>1008-F2-69259638</v>
      </c>
      <c r="P703" s="8">
        <f>INDEX(Articles!$1:$1048576,MATCH(E703,Articles!D:D,0),17)*1000</f>
        <v>488</v>
      </c>
      <c r="Q703" s="8" t="str">
        <f>INDEX(Articles!$1:$1048576,MATCH(E703,Articles!D:D,0),18)</f>
        <v>30</v>
      </c>
      <c r="R703" s="8">
        <f>INDEX(Articles!$1:$1048576,MATCH(E703,Articles!D:D,0),19)</f>
        <v>25</v>
      </c>
      <c r="S703" s="2" t="str">
        <f>IF(INDEX('Unités CA'!$1:$1048576,MATCH(E703,'Unités CA'!D:D,0),5)=0,"",INDEX('Unités CA'!$1:$1048576,MATCH(E703,'Unités CA'!D:D,0),5))</f>
        <v>0004/CA</v>
      </c>
      <c r="T703" s="2" t="str">
        <f>IF(INDEX('Unités BTE'!$1:$1048576,MATCH(E703,'Unités CA'!D:D,0),5)=0,"",INDEX('Unités BTE'!$1:$1048576,MATCH(E703,'Unités CA'!D:D,0),5))</f>
        <v/>
      </c>
      <c r="U703" s="7">
        <f>IFERROR(INDEX('Prix PRO CA'!$1:$1048576,MATCH(E703,'Prix PRO CA'!D:D,0),10),"")</f>
        <v>113.82</v>
      </c>
      <c r="V703" s="7" t="str">
        <f>IFERROR(INDEX('Prix PRO CA'!$1:$1048576,MATCH(E703,'Prix PRO BTE'!D:D,0),10),"")</f>
        <v/>
      </c>
      <c r="W703" s="7">
        <f>+IFERROR(INDEX('Prix PRO PCS'!$1:$1048576,MATCH(E703,'Prix PRO PCS'!D:D,0),10),"")</f>
        <v>34.380000000000003</v>
      </c>
      <c r="X703" s="148" t="str">
        <f t="shared" si="52"/>
        <v>Oui</v>
      </c>
      <c r="Y703" s="24" t="str">
        <f>IFERROR(INDEX(LigneAchat!$1:$1048576,MATCH(E703,LigneAchat!D:D,0),5),"")</f>
        <v/>
      </c>
      <c r="Z703" s="22">
        <f>INDEX(Articles!$1:$1048576,MATCH(E703,Articles!D:D,0),21)</f>
        <v>318</v>
      </c>
      <c r="AA703" s="22">
        <f t="shared" si="51"/>
        <v>268</v>
      </c>
      <c r="AB703" s="22">
        <f>+INDEX(Articles!$1:$1048576,MATCH(E703,Articles!D:D,0),23)</f>
        <v>50</v>
      </c>
    </row>
    <row r="704" spans="2:28" ht="15.75">
      <c r="B704" s="8" t="str">
        <f>INDEX(Articles!$1:$1048576,MATCH(E704,Articles!D:D,0),6)</f>
        <v>1</v>
      </c>
      <c r="C704" s="8" t="str">
        <f>INDEX(Articles!$1:$1048576,MATCH(E704,Articles!D:D,0),7)</f>
        <v>2019</v>
      </c>
      <c r="D704" s="28" t="str">
        <f>HYPERLINK(INDEX(Articles!$1:$1048576,MATCH(E704,Articles!D:D,0),24),"Lien")</f>
        <v>Lien</v>
      </c>
      <c r="E704" s="3" t="s">
        <v>1256</v>
      </c>
      <c r="F704" s="18" t="str">
        <f>INDEX(Articles!$1:$1048576,MATCH(E704,Articles!D:D,0),5)</f>
        <v>BATT. Ø25 ÉVENT. 40 BTTES RANGÉES B/B/R + TC ARGT</v>
      </c>
      <c r="G704" s="18" t="str">
        <f>INDEX(Articles!$1:$1048576,MATCH(E704,Articles!D:D,0),8)</f>
        <v>BATTERIE</v>
      </c>
      <c r="H704" s="18" t="str">
        <f>INDEX(Articles!$1:$1048576,MATCH(E704,Articles!D:D,0),9)</f>
        <v>EVENTAILLE</v>
      </c>
      <c r="I704" s="8">
        <f>INDEX(Articles!$1:$1048576,MATCH(E704,Articles!D:D,0),10)</f>
        <v>25</v>
      </c>
      <c r="J704" s="18" t="str">
        <f>INDEX(Articles!$1:$1048576,MATCH(E704,Articles!D:D,0),11)</f>
        <v>PIVOINE</v>
      </c>
      <c r="K704" s="18" t="str">
        <f>INDEX(Articles!$1:$1048576,MATCH(E704,Articles!D:D,0),12)</f>
        <v>TRICOLORE</v>
      </c>
      <c r="L704" s="8" t="str">
        <f>INDEX(Articles!$1:$1048576,MATCH(E704,Articles!D:D,0),13)</f>
        <v>CN</v>
      </c>
      <c r="M704" s="8" t="str">
        <f>INDEX(Articles!$1:$1048576,MATCH(E704,Articles!D:D,0),14)</f>
        <v>F2</v>
      </c>
      <c r="N704" s="8" t="str">
        <f>INDEX(Articles!$1:$1048576,MATCH(E704,Articles!D:D,0),15)</f>
        <v>1.4G</v>
      </c>
      <c r="O704" s="8" t="str">
        <f>INDEX(Articles!$1:$1048576,MATCH(E704,Articles!D:D,0),16)</f>
        <v>1008-F2-69259638</v>
      </c>
      <c r="P704" s="8">
        <f>INDEX(Articles!$1:$1048576,MATCH(E704,Articles!D:D,0),17)*1000</f>
        <v>488</v>
      </c>
      <c r="Q704" s="8" t="str">
        <f>INDEX(Articles!$1:$1048576,MATCH(E704,Articles!D:D,0),18)</f>
        <v>30</v>
      </c>
      <c r="R704" s="8">
        <f>INDEX(Articles!$1:$1048576,MATCH(E704,Articles!D:D,0),19)</f>
        <v>25</v>
      </c>
      <c r="S704" s="2" t="str">
        <f>IF(INDEX('Unités CA'!$1:$1048576,MATCH(E704,'Unités CA'!D:D,0),5)=0,"",INDEX('Unités CA'!$1:$1048576,MATCH(E704,'Unités CA'!D:D,0),5))</f>
        <v>0004/CA</v>
      </c>
      <c r="T704" s="2" t="str">
        <f>IF(INDEX('Unités BTE'!$1:$1048576,MATCH(E704,'Unités CA'!D:D,0),5)=0,"",INDEX('Unités BTE'!$1:$1048576,MATCH(E704,'Unités CA'!D:D,0),5))</f>
        <v/>
      </c>
      <c r="U704" s="7">
        <f>IFERROR(INDEX('Prix PRO CA'!$1:$1048576,MATCH(E704,'Prix PRO CA'!D:D,0),10),"")</f>
        <v>113.82</v>
      </c>
      <c r="V704" s="7" t="str">
        <f>IFERROR(INDEX('Prix PRO CA'!$1:$1048576,MATCH(E704,'Prix PRO BTE'!D:D,0),10),"")</f>
        <v/>
      </c>
      <c r="W704" s="7">
        <f>+IFERROR(INDEX('Prix PRO PCS'!$1:$1048576,MATCH(E704,'Prix PRO PCS'!D:D,0),10),"")</f>
        <v>34.380000000000003</v>
      </c>
      <c r="X704" s="148" t="str">
        <f t="shared" si="52"/>
        <v>Oui</v>
      </c>
      <c r="Y704" s="24" t="str">
        <f>IFERROR(INDEX(LigneAchat!$1:$1048576,MATCH(E704,LigneAchat!D:D,0),5),"")</f>
        <v/>
      </c>
      <c r="Z704" s="22">
        <f>INDEX(Articles!$1:$1048576,MATCH(E704,Articles!D:D,0),21)</f>
        <v>958</v>
      </c>
      <c r="AA704" s="22">
        <f t="shared" si="51"/>
        <v>888</v>
      </c>
      <c r="AB704" s="22">
        <f>+INDEX(Articles!$1:$1048576,MATCH(E704,Articles!D:D,0),23)</f>
        <v>70</v>
      </c>
    </row>
    <row r="705" spans="2:28" ht="15.75">
      <c r="B705" s="8" t="str">
        <f>INDEX(Articles!$1:$1048576,MATCH(E705,Articles!D:D,0),6)</f>
        <v>1</v>
      </c>
      <c r="C705" s="8" t="str">
        <f>INDEX(Articles!$1:$1048576,MATCH(E705,Articles!D:D,0),7)</f>
        <v>2019</v>
      </c>
      <c r="D705" s="28" t="str">
        <f>HYPERLINK(INDEX(Articles!$1:$1048576,MATCH(E705,Articles!D:D,0),24),"Lien")</f>
        <v>Lien</v>
      </c>
      <c r="E705" s="3" t="s">
        <v>1259</v>
      </c>
      <c r="F705" s="18" t="str">
        <f>INDEX(Articles!$1:$1048576,MATCH(E705,Articles!D:D,0),5)</f>
        <v>BATT. Ø25 ÉVENT. 40 BTTES VERTES + TC VERT</v>
      </c>
      <c r="G705" s="18" t="str">
        <f>INDEX(Articles!$1:$1048576,MATCH(E705,Articles!D:D,0),8)</f>
        <v>BATTERIE</v>
      </c>
      <c r="H705" s="18" t="str">
        <f>INDEX(Articles!$1:$1048576,MATCH(E705,Articles!D:D,0),9)</f>
        <v>EVENTAILLE</v>
      </c>
      <c r="I705" s="8">
        <f>INDEX(Articles!$1:$1048576,MATCH(E705,Articles!D:D,0),10)</f>
        <v>25</v>
      </c>
      <c r="J705" s="18" t="str">
        <f>INDEX(Articles!$1:$1048576,MATCH(E705,Articles!D:D,0),11)</f>
        <v>PIVOINE</v>
      </c>
      <c r="K705" s="18" t="str">
        <f>INDEX(Articles!$1:$1048576,MATCH(E705,Articles!D:D,0),12)</f>
        <v>VERT</v>
      </c>
      <c r="L705" s="8" t="str">
        <f>INDEX(Articles!$1:$1048576,MATCH(E705,Articles!D:D,0),13)</f>
        <v>CN</v>
      </c>
      <c r="M705" s="8" t="str">
        <f>INDEX(Articles!$1:$1048576,MATCH(E705,Articles!D:D,0),14)</f>
        <v>F2</v>
      </c>
      <c r="N705" s="8" t="str">
        <f>INDEX(Articles!$1:$1048576,MATCH(E705,Articles!D:D,0),15)</f>
        <v>1.4G</v>
      </c>
      <c r="O705" s="8" t="str">
        <f>INDEX(Articles!$1:$1048576,MATCH(E705,Articles!D:D,0),16)</f>
        <v>1008-F2-69259638</v>
      </c>
      <c r="P705" s="8">
        <f>INDEX(Articles!$1:$1048576,MATCH(E705,Articles!D:D,0),17)*1000</f>
        <v>488</v>
      </c>
      <c r="Q705" s="8" t="str">
        <f>INDEX(Articles!$1:$1048576,MATCH(E705,Articles!D:D,0),18)</f>
        <v>30</v>
      </c>
      <c r="R705" s="8">
        <f>INDEX(Articles!$1:$1048576,MATCH(E705,Articles!D:D,0),19)</f>
        <v>25</v>
      </c>
      <c r="S705" s="2" t="str">
        <f>IF(INDEX('Unités CA'!$1:$1048576,MATCH(E705,'Unités CA'!D:D,0),5)=0,"",INDEX('Unités CA'!$1:$1048576,MATCH(E705,'Unités CA'!D:D,0),5))</f>
        <v>0004/CA</v>
      </c>
      <c r="T705" s="2" t="str">
        <f>IF(INDEX('Unités BTE'!$1:$1048576,MATCH(E705,'Unités CA'!D:D,0),5)=0,"",INDEX('Unités BTE'!$1:$1048576,MATCH(E705,'Unités CA'!D:D,0),5))</f>
        <v/>
      </c>
      <c r="U705" s="7">
        <f>IFERROR(INDEX('Prix PRO CA'!$1:$1048576,MATCH(E705,'Prix PRO CA'!D:D,0),10),"")</f>
        <v>113.82</v>
      </c>
      <c r="V705" s="7" t="str">
        <f>IFERROR(INDEX('Prix PRO CA'!$1:$1048576,MATCH(E705,'Prix PRO BTE'!D:D,0),10),"")</f>
        <v/>
      </c>
      <c r="W705" s="7">
        <f>+IFERROR(INDEX('Prix PRO PCS'!$1:$1048576,MATCH(E705,'Prix PRO PCS'!D:D,0),10),"")</f>
        <v>34.380000000000003</v>
      </c>
      <c r="X705" s="148" t="str">
        <f t="shared" si="52"/>
        <v>Oui</v>
      </c>
      <c r="Y705" s="24" t="str">
        <f>IFERROR(INDEX(LigneAchat!$1:$1048576,MATCH(E705,LigneAchat!D:D,0),5),"")</f>
        <v/>
      </c>
      <c r="Z705" s="22">
        <f>INDEX(Articles!$1:$1048576,MATCH(E705,Articles!D:D,0),21)</f>
        <v>267</v>
      </c>
      <c r="AA705" s="22">
        <f t="shared" si="51"/>
        <v>197</v>
      </c>
      <c r="AB705" s="22">
        <f>+INDEX(Articles!$1:$1048576,MATCH(E705,Articles!D:D,0),23)</f>
        <v>70</v>
      </c>
    </row>
    <row r="706" spans="2:28" ht="15.75">
      <c r="B706" s="8" t="str">
        <f>INDEX(Articles!$1:$1048576,MATCH(E706,Articles!D:D,0),6)</f>
        <v>1</v>
      </c>
      <c r="C706" s="8" t="str">
        <f>INDEX(Articles!$1:$1048576,MATCH(E706,Articles!D:D,0),7)</f>
        <v>2019</v>
      </c>
      <c r="D706" s="28" t="str">
        <f>HYPERLINK(INDEX(Articles!$1:$1048576,MATCH(E706,Articles!D:D,0),24),"Lien")</f>
        <v>Lien</v>
      </c>
      <c r="E706" s="3" t="s">
        <v>1262</v>
      </c>
      <c r="F706" s="18" t="str">
        <f>INDEX(Articles!$1:$1048576,MATCH(E706,Articles!D:D,0),5)</f>
        <v>BATT. Ø25 ÉVENT. 40 BTTES VIOLETTES + TC VIOLET</v>
      </c>
      <c r="G706" s="18" t="str">
        <f>INDEX(Articles!$1:$1048576,MATCH(E706,Articles!D:D,0),8)</f>
        <v>BATTERIE</v>
      </c>
      <c r="H706" s="18" t="str">
        <f>INDEX(Articles!$1:$1048576,MATCH(E706,Articles!D:D,0),9)</f>
        <v>EVENTAILLE</v>
      </c>
      <c r="I706" s="8">
        <f>INDEX(Articles!$1:$1048576,MATCH(E706,Articles!D:D,0),10)</f>
        <v>25</v>
      </c>
      <c r="J706" s="18" t="str">
        <f>INDEX(Articles!$1:$1048576,MATCH(E706,Articles!D:D,0),11)</f>
        <v>PIVOINE</v>
      </c>
      <c r="K706" s="18" t="str">
        <f>INDEX(Articles!$1:$1048576,MATCH(E706,Articles!D:D,0),12)</f>
        <v>VIOLET</v>
      </c>
      <c r="L706" s="8" t="str">
        <f>INDEX(Articles!$1:$1048576,MATCH(E706,Articles!D:D,0),13)</f>
        <v>CN</v>
      </c>
      <c r="M706" s="8" t="str">
        <f>INDEX(Articles!$1:$1048576,MATCH(E706,Articles!D:D,0),14)</f>
        <v>F2</v>
      </c>
      <c r="N706" s="8" t="str">
        <f>INDEX(Articles!$1:$1048576,MATCH(E706,Articles!D:D,0),15)</f>
        <v>1.4G</v>
      </c>
      <c r="O706" s="8" t="str">
        <f>INDEX(Articles!$1:$1048576,MATCH(E706,Articles!D:D,0),16)</f>
        <v>1008-F2-69259638</v>
      </c>
      <c r="P706" s="8">
        <f>INDEX(Articles!$1:$1048576,MATCH(E706,Articles!D:D,0),17)*1000</f>
        <v>488</v>
      </c>
      <c r="Q706" s="8" t="str">
        <f>INDEX(Articles!$1:$1048576,MATCH(E706,Articles!D:D,0),18)</f>
        <v>30</v>
      </c>
      <c r="R706" s="8">
        <f>INDEX(Articles!$1:$1048576,MATCH(E706,Articles!D:D,0),19)</f>
        <v>25</v>
      </c>
      <c r="S706" s="2" t="str">
        <f>IF(INDEX('Unités CA'!$1:$1048576,MATCH(E706,'Unités CA'!D:D,0),5)=0,"",INDEX('Unités CA'!$1:$1048576,MATCH(E706,'Unités CA'!D:D,0),5))</f>
        <v>0004/CA</v>
      </c>
      <c r="T706" s="2" t="str">
        <f>IF(INDEX('Unités BTE'!$1:$1048576,MATCH(E706,'Unités CA'!D:D,0),5)=0,"",INDEX('Unités BTE'!$1:$1048576,MATCH(E706,'Unités CA'!D:D,0),5))</f>
        <v/>
      </c>
      <c r="U706" s="7">
        <f>IFERROR(INDEX('Prix PRO CA'!$1:$1048576,MATCH(E706,'Prix PRO CA'!D:D,0),10),"")</f>
        <v>113.82</v>
      </c>
      <c r="V706" s="7" t="str">
        <f>IFERROR(INDEX('Prix PRO CA'!$1:$1048576,MATCH(E706,'Prix PRO BTE'!D:D,0),10),"")</f>
        <v/>
      </c>
      <c r="W706" s="7">
        <f>+IFERROR(INDEX('Prix PRO PCS'!$1:$1048576,MATCH(E706,'Prix PRO PCS'!D:D,0),10),"")</f>
        <v>34.380000000000003</v>
      </c>
      <c r="X706" s="148" t="str">
        <f t="shared" si="52"/>
        <v>Oui</v>
      </c>
      <c r="Y706" s="24" t="str">
        <f>IFERROR(INDEX(LigneAchat!$1:$1048576,MATCH(E706,LigneAchat!D:D,0),5),"")</f>
        <v/>
      </c>
      <c r="Z706" s="22">
        <f>INDEX(Articles!$1:$1048576,MATCH(E706,Articles!D:D,0),21)</f>
        <v>238</v>
      </c>
      <c r="AA706" s="22">
        <f t="shared" si="51"/>
        <v>238</v>
      </c>
      <c r="AB706" s="22">
        <f>+INDEX(Articles!$1:$1048576,MATCH(E706,Articles!D:D,0),23)</f>
        <v>0</v>
      </c>
    </row>
    <row r="707" spans="2:28" ht="15.75">
      <c r="B707" s="8" t="str">
        <f>INDEX(Articles!$1:$1048576,MATCH(E707,Articles!D:D,0),6)</f>
        <v>1</v>
      </c>
      <c r="C707" s="8" t="str">
        <f>INDEX(Articles!$1:$1048576,MATCH(E707,Articles!D:D,0),7)</f>
        <v>2019</v>
      </c>
      <c r="D707" s="28" t="str">
        <f>HYPERLINK(INDEX(Articles!$1:$1048576,MATCH(E707,Articles!D:D,0),24),"Lien")</f>
        <v>Lien</v>
      </c>
      <c r="E707" s="3" t="s">
        <v>1238</v>
      </c>
      <c r="F707" s="18" t="str">
        <f>INDEX(Articles!$1:$1048576,MATCH(E707,Articles!D:D,0),5)</f>
        <v>BATT. Ø25 ÉVENT. 40 BTTES FILET D'OR + TC FILET OR</v>
      </c>
      <c r="G707" s="18" t="str">
        <f>INDEX(Articles!$1:$1048576,MATCH(E707,Articles!D:D,0),8)</f>
        <v>BATTERIE</v>
      </c>
      <c r="H707" s="18" t="str">
        <f>INDEX(Articles!$1:$1048576,MATCH(E707,Articles!D:D,0),9)</f>
        <v>EVENTAILLE</v>
      </c>
      <c r="I707" s="8">
        <f>INDEX(Articles!$1:$1048576,MATCH(E707,Articles!D:D,0),10)</f>
        <v>25</v>
      </c>
      <c r="J707" s="18" t="str">
        <f>INDEX(Articles!$1:$1048576,MATCH(E707,Articles!D:D,0),11)</f>
        <v>PLEUREUR</v>
      </c>
      <c r="K707" s="18" t="str">
        <f>INDEX(Articles!$1:$1048576,MATCH(E707,Articles!D:D,0),12)</f>
        <v>KAMURO</v>
      </c>
      <c r="L707" s="8" t="str">
        <f>INDEX(Articles!$1:$1048576,MATCH(E707,Articles!D:D,0),13)</f>
        <v>CN</v>
      </c>
      <c r="M707" s="8" t="str">
        <f>INDEX(Articles!$1:$1048576,MATCH(E707,Articles!D:D,0),14)</f>
        <v>F2</v>
      </c>
      <c r="N707" s="8" t="str">
        <f>INDEX(Articles!$1:$1048576,MATCH(E707,Articles!D:D,0),15)</f>
        <v>1.4G</v>
      </c>
      <c r="O707" s="8" t="str">
        <f>INDEX(Articles!$1:$1048576,MATCH(E707,Articles!D:D,0),16)</f>
        <v>1008-F2-69259638</v>
      </c>
      <c r="P707" s="8">
        <f>INDEX(Articles!$1:$1048576,MATCH(E707,Articles!D:D,0),17)*1000</f>
        <v>488</v>
      </c>
      <c r="Q707" s="8" t="str">
        <f>INDEX(Articles!$1:$1048576,MATCH(E707,Articles!D:D,0),18)</f>
        <v>30</v>
      </c>
      <c r="R707" s="8">
        <f>INDEX(Articles!$1:$1048576,MATCH(E707,Articles!D:D,0),19)</f>
        <v>25</v>
      </c>
      <c r="S707" s="2" t="str">
        <f>IF(INDEX('Unités CA'!$1:$1048576,MATCH(E707,'Unités CA'!D:D,0),5)=0,"",INDEX('Unités CA'!$1:$1048576,MATCH(E707,'Unités CA'!D:D,0),5))</f>
        <v>0004/CA</v>
      </c>
      <c r="T707" s="2" t="str">
        <f>IF(INDEX('Unités BTE'!$1:$1048576,MATCH(E707,'Unités CA'!D:D,0),5)=0,"",INDEX('Unités BTE'!$1:$1048576,MATCH(E707,'Unités CA'!D:D,0),5))</f>
        <v/>
      </c>
      <c r="U707" s="7">
        <f>IFERROR(INDEX('Prix PRO CA'!$1:$1048576,MATCH(E707,'Prix PRO CA'!D:D,0),10),"")</f>
        <v>113.82</v>
      </c>
      <c r="V707" s="7" t="str">
        <f>IFERROR(INDEX('Prix PRO CA'!$1:$1048576,MATCH(E707,'Prix PRO BTE'!D:D,0),10),"")</f>
        <v/>
      </c>
      <c r="W707" s="7">
        <f>+IFERROR(INDEX('Prix PRO PCS'!$1:$1048576,MATCH(E707,'Prix PRO PCS'!D:D,0),10),"")</f>
        <v>34.380000000000003</v>
      </c>
      <c r="X707" s="148" t="str">
        <f t="shared" si="52"/>
        <v>Oui</v>
      </c>
      <c r="Y707" s="24" t="str">
        <f>IFERROR(INDEX(LigneAchat!$1:$1048576,MATCH(E707,LigneAchat!D:D,0),5),"")</f>
        <v/>
      </c>
      <c r="Z707" s="22">
        <f>INDEX(Articles!$1:$1048576,MATCH(E707,Articles!D:D,0),21)</f>
        <v>356</v>
      </c>
      <c r="AA707" s="22">
        <f t="shared" si="51"/>
        <v>356</v>
      </c>
      <c r="AB707" s="22">
        <f>+INDEX(Articles!$1:$1048576,MATCH(E707,Articles!D:D,0),23)</f>
        <v>0</v>
      </c>
    </row>
    <row r="708" spans="2:28" ht="15.75">
      <c r="B708" s="8" t="str">
        <f>INDEX(Articles!$1:$1048576,MATCH(E708,Articles!D:D,0),6)</f>
        <v>1</v>
      </c>
      <c r="C708" s="8" t="str">
        <f>INDEX(Articles!$1:$1048576,MATCH(E708,Articles!D:D,0),7)</f>
        <v>2019</v>
      </c>
      <c r="D708" s="28" t="str">
        <f>HYPERLINK(INDEX(Articles!$1:$1048576,MATCH(E708,Articles!D:D,0),24),"Lien")</f>
        <v>Lien</v>
      </c>
      <c r="E708" s="3" t="s">
        <v>1241</v>
      </c>
      <c r="F708" s="18" t="str">
        <f>INDEX(Articles!$1:$1048576,MATCH(E708,Articles!D:D,0),5)</f>
        <v>BATT. Ø25 ÉVENT. 40 BTTES FRISSON BLC + TC FR. BLC</v>
      </c>
      <c r="G708" s="18" t="str">
        <f>INDEX(Articles!$1:$1048576,MATCH(E708,Articles!D:D,0),8)</f>
        <v>BATTERIE</v>
      </c>
      <c r="H708" s="18" t="str">
        <f>INDEX(Articles!$1:$1048576,MATCH(E708,Articles!D:D,0),9)</f>
        <v>EVENTAILLE</v>
      </c>
      <c r="I708" s="8">
        <f>INDEX(Articles!$1:$1048576,MATCH(E708,Articles!D:D,0),10)</f>
        <v>25</v>
      </c>
      <c r="J708" s="18" t="str">
        <f>INDEX(Articles!$1:$1048576,MATCH(E708,Articles!D:D,0),11)</f>
        <v>CREPITANT</v>
      </c>
      <c r="K708" s="18" t="str">
        <f>INDEX(Articles!$1:$1048576,MATCH(E708,Articles!D:D,0),12)</f>
        <v>ARGENT</v>
      </c>
      <c r="L708" s="8" t="str">
        <f>INDEX(Articles!$1:$1048576,MATCH(E708,Articles!D:D,0),13)</f>
        <v>CN</v>
      </c>
      <c r="M708" s="8" t="str">
        <f>INDEX(Articles!$1:$1048576,MATCH(E708,Articles!D:D,0),14)</f>
        <v>F2</v>
      </c>
      <c r="N708" s="8" t="str">
        <f>INDEX(Articles!$1:$1048576,MATCH(E708,Articles!D:D,0),15)</f>
        <v>1.4G</v>
      </c>
      <c r="O708" s="8" t="str">
        <f>INDEX(Articles!$1:$1048576,MATCH(E708,Articles!D:D,0),16)</f>
        <v>1008-F2-69259638</v>
      </c>
      <c r="P708" s="8">
        <f>INDEX(Articles!$1:$1048576,MATCH(E708,Articles!D:D,0),17)*1000</f>
        <v>488</v>
      </c>
      <c r="Q708" s="8" t="str">
        <f>INDEX(Articles!$1:$1048576,MATCH(E708,Articles!D:D,0),18)</f>
        <v>30</v>
      </c>
      <c r="R708" s="8">
        <f>INDEX(Articles!$1:$1048576,MATCH(E708,Articles!D:D,0),19)</f>
        <v>25</v>
      </c>
      <c r="S708" s="2" t="str">
        <f>IF(INDEX('Unités CA'!$1:$1048576,MATCH(E708,'Unités CA'!D:D,0),5)=0,"",INDEX('Unités CA'!$1:$1048576,MATCH(E708,'Unités CA'!D:D,0),5))</f>
        <v>0004/CA</v>
      </c>
      <c r="T708" s="2" t="str">
        <f>IF(INDEX('Unités BTE'!$1:$1048576,MATCH(E708,'Unités CA'!D:D,0),5)=0,"",INDEX('Unités BTE'!$1:$1048576,MATCH(E708,'Unités CA'!D:D,0),5))</f>
        <v/>
      </c>
      <c r="U708" s="7">
        <f>IFERROR(INDEX('Prix PRO CA'!$1:$1048576,MATCH(E708,'Prix PRO CA'!D:D,0),10),"")</f>
        <v>113.82</v>
      </c>
      <c r="V708" s="7" t="str">
        <f>IFERROR(INDEX('Prix PRO CA'!$1:$1048576,MATCH(E708,'Prix PRO BTE'!D:D,0),10),"")</f>
        <v/>
      </c>
      <c r="W708" s="7">
        <f>+IFERROR(INDEX('Prix PRO PCS'!$1:$1048576,MATCH(E708,'Prix PRO PCS'!D:D,0),10),"")</f>
        <v>34.380000000000003</v>
      </c>
      <c r="X708" s="148" t="str">
        <f t="shared" si="52"/>
        <v>Oui</v>
      </c>
      <c r="Y708" s="24" t="str">
        <f>IFERROR(INDEX(LigneAchat!$1:$1048576,MATCH(E708,LigneAchat!D:D,0),5),"")</f>
        <v/>
      </c>
      <c r="Z708" s="22">
        <f>INDEX(Articles!$1:$1048576,MATCH(E708,Articles!D:D,0),21)</f>
        <v>264</v>
      </c>
      <c r="AA708" s="22">
        <f t="shared" si="51"/>
        <v>262</v>
      </c>
      <c r="AB708" s="22">
        <f>+INDEX(Articles!$1:$1048576,MATCH(E708,Articles!D:D,0),23)</f>
        <v>2</v>
      </c>
    </row>
    <row r="709" spans="2:28" ht="15.75">
      <c r="B709" s="8" t="str">
        <f>INDEX(Articles!$1:$1048576,MATCH(E709,Articles!D:D,0),6)</f>
        <v>1</v>
      </c>
      <c r="C709" s="8" t="str">
        <f>INDEX(Articles!$1:$1048576,MATCH(E709,Articles!D:D,0),7)</f>
        <v>2019</v>
      </c>
      <c r="D709" s="28" t="str">
        <f>HYPERLINK(INDEX(Articles!$1:$1048576,MATCH(E709,Articles!D:D,0),24),"Lien")</f>
        <v>Lien</v>
      </c>
      <c r="E709" s="3" t="s">
        <v>1235</v>
      </c>
      <c r="F709" s="18" t="str">
        <f>INDEX(Articles!$1:$1048576,MATCH(E709,Articles!D:D,0),5)</f>
        <v>BATT. Ø25 ÉVENT. 40 BTTES CLI BLANC + TC CLI BLANC</v>
      </c>
      <c r="G709" s="18" t="str">
        <f>INDEX(Articles!$1:$1048576,MATCH(E709,Articles!D:D,0),8)</f>
        <v>BATTERIE</v>
      </c>
      <c r="H709" s="18" t="str">
        <f>INDEX(Articles!$1:$1048576,MATCH(E709,Articles!D:D,0),9)</f>
        <v>EVENTAILLE</v>
      </c>
      <c r="I709" s="8">
        <f>INDEX(Articles!$1:$1048576,MATCH(E709,Articles!D:D,0),10)</f>
        <v>25</v>
      </c>
      <c r="J709" s="18" t="str">
        <f>INDEX(Articles!$1:$1048576,MATCH(E709,Articles!D:D,0),11)</f>
        <v>CLIGNO</v>
      </c>
      <c r="K709" s="18" t="str">
        <f>INDEX(Articles!$1:$1048576,MATCH(E709,Articles!D:D,0),12)</f>
        <v>BLANC</v>
      </c>
      <c r="L709" s="8" t="str">
        <f>INDEX(Articles!$1:$1048576,MATCH(E709,Articles!D:D,0),13)</f>
        <v>CN</v>
      </c>
      <c r="M709" s="8" t="str">
        <f>INDEX(Articles!$1:$1048576,MATCH(E709,Articles!D:D,0),14)</f>
        <v>F2</v>
      </c>
      <c r="N709" s="8" t="str">
        <f>INDEX(Articles!$1:$1048576,MATCH(E709,Articles!D:D,0),15)</f>
        <v>1.4G</v>
      </c>
      <c r="O709" s="8" t="str">
        <f>INDEX(Articles!$1:$1048576,MATCH(E709,Articles!D:D,0),16)</f>
        <v>1008-F2-69259638</v>
      </c>
      <c r="P709" s="8">
        <f>INDEX(Articles!$1:$1048576,MATCH(E709,Articles!D:D,0),17)*1000</f>
        <v>488</v>
      </c>
      <c r="Q709" s="8" t="str">
        <f>INDEX(Articles!$1:$1048576,MATCH(E709,Articles!D:D,0),18)</f>
        <v>30</v>
      </c>
      <c r="R709" s="8">
        <f>INDEX(Articles!$1:$1048576,MATCH(E709,Articles!D:D,0),19)</f>
        <v>25</v>
      </c>
      <c r="S709" s="2" t="str">
        <f>IF(INDEX('Unités CA'!$1:$1048576,MATCH(E709,'Unités CA'!D:D,0),5)=0,"",INDEX('Unités CA'!$1:$1048576,MATCH(E709,'Unités CA'!D:D,0),5))</f>
        <v>0004/CA</v>
      </c>
      <c r="T709" s="2" t="str">
        <f>IF(INDEX('Unités BTE'!$1:$1048576,MATCH(E709,'Unités CA'!D:D,0),5)=0,"",INDEX('Unités BTE'!$1:$1048576,MATCH(E709,'Unités CA'!D:D,0),5))</f>
        <v/>
      </c>
      <c r="U709" s="7">
        <f>IFERROR(INDEX('Prix PRO CA'!$1:$1048576,MATCH(E709,'Prix PRO CA'!D:D,0),10),"")</f>
        <v>113.82</v>
      </c>
      <c r="V709" s="7" t="str">
        <f>IFERROR(INDEX('Prix PRO CA'!$1:$1048576,MATCH(E709,'Prix PRO BTE'!D:D,0),10),"")</f>
        <v/>
      </c>
      <c r="W709" s="7">
        <f>+IFERROR(INDEX('Prix PRO PCS'!$1:$1048576,MATCH(E709,'Prix PRO PCS'!D:D,0),10),"")</f>
        <v>34.380000000000003</v>
      </c>
      <c r="X709" s="148" t="str">
        <f t="shared" si="52"/>
        <v>Oui</v>
      </c>
      <c r="Y709" s="24" t="str">
        <f>IFERROR(INDEX(LigneAchat!$1:$1048576,MATCH(E709,LigneAchat!D:D,0),5),"")</f>
        <v/>
      </c>
      <c r="Z709" s="22">
        <f>INDEX(Articles!$1:$1048576,MATCH(E709,Articles!D:D,0),21)</f>
        <v>632</v>
      </c>
      <c r="AA709" s="22">
        <f t="shared" si="51"/>
        <v>632</v>
      </c>
      <c r="AB709" s="22">
        <f>+INDEX(Articles!$1:$1048576,MATCH(E709,Articles!D:D,0),23)</f>
        <v>0</v>
      </c>
    </row>
    <row r="710" spans="2:28" ht="15.75">
      <c r="B710" s="8" t="str">
        <f>INDEX(Articles!$1:$1048576,MATCH(E710,Articles!D:D,0),6)</f>
        <v>1</v>
      </c>
      <c r="C710" s="8" t="str">
        <f>INDEX(Articles!$1:$1048576,MATCH(E710,Articles!D:D,0),7)</f>
        <v/>
      </c>
      <c r="D710" s="28" t="str">
        <f>HYPERLINK(INDEX(Articles!$1:$1048576,MATCH(E710,Articles!D:D,0),24),"Lien")</f>
        <v>Lien</v>
      </c>
      <c r="E710" s="3" t="s">
        <v>1269</v>
      </c>
      <c r="F710" s="18" t="str">
        <f>INDEX(Articles!$1:$1048576,MATCH(E710,Articles!D:D,0),5)</f>
        <v>BATT. Ø25 ÉVENT. 40 BTTES FEUILLE CLI BLC + TC RGE</v>
      </c>
      <c r="G710" s="18" t="str">
        <f>INDEX(Articles!$1:$1048576,MATCH(E710,Articles!D:D,0),8)</f>
        <v>BATTERIE</v>
      </c>
      <c r="H710" s="18" t="str">
        <f>INDEX(Articles!$1:$1048576,MATCH(E710,Articles!D:D,0),9)</f>
        <v>EVENTAILLE</v>
      </c>
      <c r="I710" s="8">
        <f>INDEX(Articles!$1:$1048576,MATCH(E710,Articles!D:D,0),10)</f>
        <v>25</v>
      </c>
      <c r="J710" s="18" t="str">
        <f>INDEX(Articles!$1:$1048576,MATCH(E710,Articles!D:D,0),11)</f>
        <v>CLIGNO</v>
      </c>
      <c r="K710" s="18" t="str">
        <f>INDEX(Articles!$1:$1048576,MATCH(E710,Articles!D:D,0),12)</f>
        <v>BLANC</v>
      </c>
      <c r="L710" s="8" t="str">
        <f>INDEX(Articles!$1:$1048576,MATCH(E710,Articles!D:D,0),13)</f>
        <v>CN</v>
      </c>
      <c r="M710" s="8" t="str">
        <f>INDEX(Articles!$1:$1048576,MATCH(E710,Articles!D:D,0),14)</f>
        <v>F2</v>
      </c>
      <c r="N710" s="8" t="str">
        <f>INDEX(Articles!$1:$1048576,MATCH(E710,Articles!D:D,0),15)</f>
        <v>1.4G</v>
      </c>
      <c r="O710" s="8" t="str">
        <f>INDEX(Articles!$1:$1048576,MATCH(E710,Articles!D:D,0),16)</f>
        <v>1008-F2-69248607</v>
      </c>
      <c r="P710" s="8">
        <f>INDEX(Articles!$1:$1048576,MATCH(E710,Articles!D:D,0),17)*1000</f>
        <v>300</v>
      </c>
      <c r="Q710" s="8" t="str">
        <f>INDEX(Articles!$1:$1048576,MATCH(E710,Articles!D:D,0),18)</f>
        <v>30</v>
      </c>
      <c r="R710" s="8">
        <f>INDEX(Articles!$1:$1048576,MATCH(E710,Articles!D:D,0),19)</f>
        <v>8</v>
      </c>
      <c r="S710" s="2" t="str">
        <f>IF(INDEX('Unités CA'!$1:$1048576,MATCH(E710,'Unités CA'!D:D,0),5)=0,"",INDEX('Unités CA'!$1:$1048576,MATCH(E710,'Unités CA'!D:D,0),5))</f>
        <v>0004/CA</v>
      </c>
      <c r="T710" s="2" t="str">
        <f>IF(INDEX('Unités BTE'!$1:$1048576,MATCH(E710,'Unités CA'!D:D,0),5)=0,"",INDEX('Unités BTE'!$1:$1048576,MATCH(E710,'Unités CA'!D:D,0),5))</f>
        <v/>
      </c>
      <c r="U710" s="7">
        <f>IFERROR(INDEX('Prix PRO CA'!$1:$1048576,MATCH(E710,'Prix PRO CA'!D:D,0),10),"")</f>
        <v>108.6</v>
      </c>
      <c r="V710" s="7" t="str">
        <f>IFERROR(INDEX('Prix PRO CA'!$1:$1048576,MATCH(E710,'Prix PRO BTE'!D:D,0),10),"")</f>
        <v/>
      </c>
      <c r="W710" s="7">
        <f>+IFERROR(INDEX('Prix PRO PCS'!$1:$1048576,MATCH(E710,'Prix PRO PCS'!D:D,0),10),"")</f>
        <v>33.19</v>
      </c>
      <c r="X710" s="148" t="str">
        <f t="shared" si="52"/>
        <v>Oui</v>
      </c>
      <c r="Y710" s="24" t="str">
        <f>IFERROR(INDEX(LigneAchat!$1:$1048576,MATCH(E710,LigneAchat!D:D,0),5),"")</f>
        <v/>
      </c>
      <c r="Z710" s="22">
        <f>INDEX(Articles!$1:$1048576,MATCH(E710,Articles!D:D,0),21)</f>
        <v>408</v>
      </c>
      <c r="AA710" s="22">
        <f t="shared" si="51"/>
        <v>407</v>
      </c>
      <c r="AB710" s="22">
        <f>+INDEX(Articles!$1:$1048576,MATCH(E710,Articles!D:D,0),23)</f>
        <v>1</v>
      </c>
    </row>
    <row r="711" spans="2:28" ht="15.75">
      <c r="B711" s="8" t="str">
        <f>INDEX(Articles!$1:$1048576,MATCH(E711,Articles!D:D,0),6)</f>
        <v>1</v>
      </c>
      <c r="C711" s="8" t="str">
        <f>INDEX(Articles!$1:$1048576,MATCH(E711,Articles!D:D,0),7)</f>
        <v/>
      </c>
      <c r="D711" s="28" t="str">
        <f>HYPERLINK(INDEX(Articles!$1:$1048576,MATCH(E711,Articles!D:D,0),24),"Lien")</f>
        <v>Lien</v>
      </c>
      <c r="E711" s="3" t="s">
        <v>1273</v>
      </c>
      <c r="F711" s="18" t="str">
        <f>INDEX(Articles!$1:$1048576,MATCH(E711,Articles!D:D,0),5)</f>
        <v>BATT. Ø25 ÉVENT. 40 BTTES FEUILLE JAUNES + TC OR</v>
      </c>
      <c r="G711" s="18" t="str">
        <f>INDEX(Articles!$1:$1048576,MATCH(E711,Articles!D:D,0),8)</f>
        <v>BATTERIE</v>
      </c>
      <c r="H711" s="18" t="str">
        <f>INDEX(Articles!$1:$1048576,MATCH(E711,Articles!D:D,0),9)</f>
        <v>EVENTAILLE</v>
      </c>
      <c r="I711" s="8">
        <f>INDEX(Articles!$1:$1048576,MATCH(E711,Articles!D:D,0),10)</f>
        <v>25</v>
      </c>
      <c r="J711" s="18" t="str">
        <f>INDEX(Articles!$1:$1048576,MATCH(E711,Articles!D:D,0),11)</f>
        <v>PLEUREUR</v>
      </c>
      <c r="K711" s="18" t="str">
        <f>INDEX(Articles!$1:$1048576,MATCH(E711,Articles!D:D,0),12)</f>
        <v>JAUNE</v>
      </c>
      <c r="L711" s="8" t="str">
        <f>INDEX(Articles!$1:$1048576,MATCH(E711,Articles!D:D,0),13)</f>
        <v>CN</v>
      </c>
      <c r="M711" s="8" t="str">
        <f>INDEX(Articles!$1:$1048576,MATCH(E711,Articles!D:D,0),14)</f>
        <v>F2</v>
      </c>
      <c r="N711" s="8" t="str">
        <f>INDEX(Articles!$1:$1048576,MATCH(E711,Articles!D:D,0),15)</f>
        <v>1.4G</v>
      </c>
      <c r="O711" s="8" t="str">
        <f>INDEX(Articles!$1:$1048576,MATCH(E711,Articles!D:D,0),16)</f>
        <v>1008-F2-69248607</v>
      </c>
      <c r="P711" s="8">
        <f>INDEX(Articles!$1:$1048576,MATCH(E711,Articles!D:D,0),17)*1000</f>
        <v>300</v>
      </c>
      <c r="Q711" s="8" t="str">
        <f>INDEX(Articles!$1:$1048576,MATCH(E711,Articles!D:D,0),18)</f>
        <v>30</v>
      </c>
      <c r="R711" s="8">
        <f>INDEX(Articles!$1:$1048576,MATCH(E711,Articles!D:D,0),19)</f>
        <v>8</v>
      </c>
      <c r="S711" s="2" t="str">
        <f>IF(INDEX('Unités CA'!$1:$1048576,MATCH(E711,'Unités CA'!D:D,0),5)=0,"",INDEX('Unités CA'!$1:$1048576,MATCH(E711,'Unités CA'!D:D,0),5))</f>
        <v>0004/CA</v>
      </c>
      <c r="T711" s="2" t="str">
        <f>IF(INDEX('Unités BTE'!$1:$1048576,MATCH(E711,'Unités CA'!D:D,0),5)=0,"",INDEX('Unités BTE'!$1:$1048576,MATCH(E711,'Unités CA'!D:D,0),5))</f>
        <v/>
      </c>
      <c r="U711" s="7">
        <f>IFERROR(INDEX('Prix PRO CA'!$1:$1048576,MATCH(E711,'Prix PRO CA'!D:D,0),10),"")</f>
        <v>108.6</v>
      </c>
      <c r="V711" s="7" t="str">
        <f>IFERROR(INDEX('Prix PRO CA'!$1:$1048576,MATCH(E711,'Prix PRO BTE'!D:D,0),10),"")</f>
        <v/>
      </c>
      <c r="W711" s="7">
        <f>+IFERROR(INDEX('Prix PRO PCS'!$1:$1048576,MATCH(E711,'Prix PRO PCS'!D:D,0),10),"")</f>
        <v>33.19</v>
      </c>
      <c r="X711" s="148" t="str">
        <f t="shared" si="52"/>
        <v>Inf à 10</v>
      </c>
      <c r="Y711" s="24">
        <f>IFERROR(INDEX(LigneAchat!$1:$1048576,MATCH(E711,LigneAchat!D:D,0),5),"")</f>
        <v>44317</v>
      </c>
      <c r="Z711" s="22">
        <f>INDEX(Articles!$1:$1048576,MATCH(E711,Articles!D:D,0),21)</f>
        <v>98</v>
      </c>
      <c r="AA711" s="22">
        <f t="shared" si="51"/>
        <v>8</v>
      </c>
      <c r="AB711" s="22">
        <f>+INDEX(Articles!$1:$1048576,MATCH(E711,Articles!D:D,0),23)</f>
        <v>90</v>
      </c>
    </row>
    <row r="712" spans="2:28" ht="15.75">
      <c r="B712" s="8" t="str">
        <f>INDEX(Articles!$1:$1048576,MATCH(E712,Articles!D:D,0),6)</f>
        <v>1</v>
      </c>
      <c r="C712" s="8" t="str">
        <f>INDEX(Articles!$1:$1048576,MATCH(E712,Articles!D:D,0),7)</f>
        <v/>
      </c>
      <c r="D712" s="28" t="str">
        <f>HYPERLINK(INDEX(Articles!$1:$1048576,MATCH(E712,Articles!D:D,0),24),"Lien")</f>
        <v>Lien</v>
      </c>
      <c r="E712" s="3" t="s">
        <v>1277</v>
      </c>
      <c r="F712" s="18" t="str">
        <f>INDEX(Articles!$1:$1048576,MATCH(E712,Articles!D:D,0),5)</f>
        <v>BATT. Ø25 ÉVENT. 40 BTTES FEUILLE MULTI + TC OR</v>
      </c>
      <c r="G712" s="18" t="str">
        <f>INDEX(Articles!$1:$1048576,MATCH(E712,Articles!D:D,0),8)</f>
        <v>BATTERIE</v>
      </c>
      <c r="H712" s="18" t="str">
        <f>INDEX(Articles!$1:$1048576,MATCH(E712,Articles!D:D,0),9)</f>
        <v>EVENTAILLE</v>
      </c>
      <c r="I712" s="8">
        <f>INDEX(Articles!$1:$1048576,MATCH(E712,Articles!D:D,0),10)</f>
        <v>25</v>
      </c>
      <c r="J712" s="18" t="str">
        <f>INDEX(Articles!$1:$1048576,MATCH(E712,Articles!D:D,0),11)</f>
        <v>PLEUREUR</v>
      </c>
      <c r="K712" s="18" t="str">
        <f>INDEX(Articles!$1:$1048576,MATCH(E712,Articles!D:D,0),12)</f>
        <v>MULTICOLORE</v>
      </c>
      <c r="L712" s="8" t="str">
        <f>INDEX(Articles!$1:$1048576,MATCH(E712,Articles!D:D,0),13)</f>
        <v>CN</v>
      </c>
      <c r="M712" s="8" t="str">
        <f>INDEX(Articles!$1:$1048576,MATCH(E712,Articles!D:D,0),14)</f>
        <v>F2</v>
      </c>
      <c r="N712" s="8" t="str">
        <f>INDEX(Articles!$1:$1048576,MATCH(E712,Articles!D:D,0),15)</f>
        <v>1.4G</v>
      </c>
      <c r="O712" s="8" t="str">
        <f>INDEX(Articles!$1:$1048576,MATCH(E712,Articles!D:D,0),16)</f>
        <v>1008-F2-69248607</v>
      </c>
      <c r="P712" s="8">
        <f>INDEX(Articles!$1:$1048576,MATCH(E712,Articles!D:D,0),17)*1000</f>
        <v>276</v>
      </c>
      <c r="Q712" s="8" t="str">
        <f>INDEX(Articles!$1:$1048576,MATCH(E712,Articles!D:D,0),18)</f>
        <v>30</v>
      </c>
      <c r="R712" s="8">
        <f>INDEX(Articles!$1:$1048576,MATCH(E712,Articles!D:D,0),19)</f>
        <v>8</v>
      </c>
      <c r="S712" s="2" t="str">
        <f>IF(INDEX('Unités CA'!$1:$1048576,MATCH(E712,'Unités CA'!D:D,0),5)=0,"",INDEX('Unités CA'!$1:$1048576,MATCH(E712,'Unités CA'!D:D,0),5))</f>
        <v>0004/CA</v>
      </c>
      <c r="T712" s="2" t="str">
        <f>IF(INDEX('Unités BTE'!$1:$1048576,MATCH(E712,'Unités CA'!D:D,0),5)=0,"",INDEX('Unités BTE'!$1:$1048576,MATCH(E712,'Unités CA'!D:D,0),5))</f>
        <v/>
      </c>
      <c r="U712" s="7">
        <f>IFERROR(INDEX('Prix PRO CA'!$1:$1048576,MATCH(E712,'Prix PRO CA'!D:D,0),10),"")</f>
        <v>108.6</v>
      </c>
      <c r="V712" s="7" t="str">
        <f>IFERROR(INDEX('Prix PRO CA'!$1:$1048576,MATCH(E712,'Prix PRO BTE'!D:D,0),10),"")</f>
        <v/>
      </c>
      <c r="W712" s="7">
        <f>+IFERROR(INDEX('Prix PRO PCS'!$1:$1048576,MATCH(E712,'Prix PRO PCS'!D:D,0),10),"")</f>
        <v>33.19</v>
      </c>
      <c r="X712" s="148" t="str">
        <f t="shared" si="52"/>
        <v>Oui</v>
      </c>
      <c r="Y712" s="24">
        <f>IFERROR(INDEX(LigneAchat!$1:$1048576,MATCH(E712,LigneAchat!D:D,0),5),"")</f>
        <v>44317</v>
      </c>
      <c r="Z712" s="22">
        <f>INDEX(Articles!$1:$1048576,MATCH(E712,Articles!D:D,0),21)</f>
        <v>174</v>
      </c>
      <c r="AA712" s="22">
        <f t="shared" si="51"/>
        <v>174</v>
      </c>
      <c r="AB712" s="22">
        <f>+INDEX(Articles!$1:$1048576,MATCH(E712,Articles!D:D,0),23)</f>
        <v>0</v>
      </c>
    </row>
    <row r="713" spans="2:28" ht="15.75">
      <c r="B713" s="8" t="str">
        <f>INDEX(Articles!$1:$1048576,MATCH(E713,Articles!D:D,0),6)</f>
        <v>1</v>
      </c>
      <c r="C713" s="8" t="str">
        <f>INDEX(Articles!$1:$1048576,MATCH(E713,Articles!D:D,0),7)</f>
        <v>2020</v>
      </c>
      <c r="D713" s="28" t="str">
        <f>HYPERLINK(INDEX(Articles!$1:$1048576,MATCH(E713,Articles!D:D,0),24),"Lien")</f>
        <v>Lien</v>
      </c>
      <c r="E713" s="3" t="s">
        <v>3708</v>
      </c>
      <c r="F713" s="18" t="str">
        <f>INDEX(Articles!$1:$1048576,MATCH(E713,Articles!D:D,0),5)</f>
        <v>BATT. Ø25 ÉVENT. 40 BTTES POISSONS ARGT + TC ARGT</v>
      </c>
      <c r="G713" s="18" t="str">
        <f>INDEX(Articles!$1:$1048576,MATCH(E713,Articles!D:D,0),8)</f>
        <v>BATTERIE</v>
      </c>
      <c r="H713" s="18" t="str">
        <f>INDEX(Articles!$1:$1048576,MATCH(E713,Articles!D:D,0),9)</f>
        <v>EVENTAILLE</v>
      </c>
      <c r="I713" s="8">
        <f>INDEX(Articles!$1:$1048576,MATCH(E713,Articles!D:D,0),10)</f>
        <v>25</v>
      </c>
      <c r="J713" s="18" t="str">
        <f>INDEX(Articles!$1:$1048576,MATCH(E713,Articles!D:D,0),11)</f>
        <v>SERPENTEAUX</v>
      </c>
      <c r="K713" s="18" t="str">
        <f>INDEX(Articles!$1:$1048576,MATCH(E713,Articles!D:D,0),12)</f>
        <v>ARGENT</v>
      </c>
      <c r="L713" s="8" t="str">
        <f>INDEX(Articles!$1:$1048576,MATCH(E713,Articles!D:D,0),13)</f>
        <v>CN</v>
      </c>
      <c r="M713" s="8" t="str">
        <f>INDEX(Articles!$1:$1048576,MATCH(E713,Articles!D:D,0),14)</f>
        <v>F2</v>
      </c>
      <c r="N713" s="8" t="str">
        <f>INDEX(Articles!$1:$1048576,MATCH(E713,Articles!D:D,0),15)</f>
        <v>1.4G</v>
      </c>
      <c r="O713" s="8" t="str">
        <f>INDEX(Articles!$1:$1048576,MATCH(E713,Articles!D:D,0),16)</f>
        <v>2086-F2-001305</v>
      </c>
      <c r="P713" s="8">
        <f>INDEX(Articles!$1:$1048576,MATCH(E713,Articles!D:D,0),17)*1000</f>
        <v>440</v>
      </c>
      <c r="Q713" s="8" t="str">
        <f>INDEX(Articles!$1:$1048576,MATCH(E713,Articles!D:D,0),18)</f>
        <v>30</v>
      </c>
      <c r="R713" s="8">
        <f>INDEX(Articles!$1:$1048576,MATCH(E713,Articles!D:D,0),19)</f>
        <v>8</v>
      </c>
      <c r="S713" s="2" t="str">
        <f>IF(INDEX('Unités CA'!$1:$1048576,MATCH(E713,'Unités CA'!D:D,0),5)=0,"",INDEX('Unités CA'!$1:$1048576,MATCH(E713,'Unités CA'!D:D,0),5))</f>
        <v>0004/CA</v>
      </c>
      <c r="T713" s="2" t="str">
        <f>IF(INDEX('Unités BTE'!$1:$1048576,MATCH(E713,'Unités CA'!D:D,0),5)=0,"",INDEX('Unités BTE'!$1:$1048576,MATCH(E713,'Unités CA'!D:D,0),5))</f>
        <v/>
      </c>
      <c r="U713" s="7">
        <f>IFERROR(INDEX('Prix PRO CA'!$1:$1048576,MATCH(E713,'Prix PRO CA'!D:D,0),10),"")</f>
        <v>113.84</v>
      </c>
      <c r="V713" s="7" t="str">
        <f>IFERROR(INDEX('Prix PRO CA'!$1:$1048576,MATCH(E713,'Prix PRO BTE'!D:D,0),10),"")</f>
        <v/>
      </c>
      <c r="W713" s="7">
        <f>+IFERROR(INDEX('Prix PRO PCS'!$1:$1048576,MATCH(E713,'Prix PRO PCS'!D:D,0),10),"")</f>
        <v>34.380000000000003</v>
      </c>
      <c r="X713" s="148" t="str">
        <f t="shared" si="52"/>
        <v>Non</v>
      </c>
      <c r="Y713" s="24" t="str">
        <f>IFERROR(INDEX(LigneAchat!$1:$1048576,MATCH(E713,LigneAchat!D:D,0),5),"")</f>
        <v/>
      </c>
      <c r="Z713" s="22">
        <f>INDEX(Articles!$1:$1048576,MATCH(E713,Articles!D:D,0),21)</f>
        <v>0</v>
      </c>
      <c r="AA713" s="22">
        <f t="shared" si="51"/>
        <v>0</v>
      </c>
      <c r="AB713" s="22">
        <f>+INDEX(Articles!$1:$1048576,MATCH(E713,Articles!D:D,0),23)</f>
        <v>0</v>
      </c>
    </row>
    <row r="714" spans="2:28" ht="15.75">
      <c r="B714" s="8" t="str">
        <f>INDEX(Articles!$1:$1048576,MATCH(E714,Articles!D:D,0),6)</f>
        <v>1</v>
      </c>
      <c r="C714" s="8" t="str">
        <f>INDEX(Articles!$1:$1048576,MATCH(E714,Articles!D:D,0),7)</f>
        <v>2020</v>
      </c>
      <c r="D714" s="28" t="str">
        <f>HYPERLINK(INDEX(Articles!$1:$1048576,MATCH(E714,Articles!D:D,0),24),"Lien")</f>
        <v>Lien</v>
      </c>
      <c r="E714" s="3" t="s">
        <v>3709</v>
      </c>
      <c r="F714" s="18" t="str">
        <f>INDEX(Articles!$1:$1048576,MATCH(E714,Articles!D:D,0),5)</f>
        <v>BATT. Ø25 ÉVENT. 40 BTTES POISSONS OR &amp; BLEU + TC</v>
      </c>
      <c r="G714" s="18" t="str">
        <f>INDEX(Articles!$1:$1048576,MATCH(E714,Articles!D:D,0),8)</f>
        <v>BATTERIE</v>
      </c>
      <c r="H714" s="18" t="str">
        <f>INDEX(Articles!$1:$1048576,MATCH(E714,Articles!D:D,0),9)</f>
        <v>EVENTAILLE</v>
      </c>
      <c r="I714" s="8">
        <f>INDEX(Articles!$1:$1048576,MATCH(E714,Articles!D:D,0),10)</f>
        <v>25</v>
      </c>
      <c r="J714" s="18" t="str">
        <f>INDEX(Articles!$1:$1048576,MATCH(E714,Articles!D:D,0),11)</f>
        <v>SERPENTEAUX</v>
      </c>
      <c r="K714" s="18" t="str">
        <f>INDEX(Articles!$1:$1048576,MATCH(E714,Articles!D:D,0),12)</f>
        <v>BLEU</v>
      </c>
      <c r="L714" s="8" t="str">
        <f>INDEX(Articles!$1:$1048576,MATCH(E714,Articles!D:D,0),13)</f>
        <v>CN</v>
      </c>
      <c r="M714" s="8" t="str">
        <f>INDEX(Articles!$1:$1048576,MATCH(E714,Articles!D:D,0),14)</f>
        <v>F2</v>
      </c>
      <c r="N714" s="8" t="str">
        <f>INDEX(Articles!$1:$1048576,MATCH(E714,Articles!D:D,0),15)</f>
        <v>1.4G</v>
      </c>
      <c r="O714" s="8" t="str">
        <f>INDEX(Articles!$1:$1048576,MATCH(E714,Articles!D:D,0),16)</f>
        <v>2086-F2-001305</v>
      </c>
      <c r="P714" s="8">
        <f>INDEX(Articles!$1:$1048576,MATCH(E714,Articles!D:D,0),17)*1000</f>
        <v>440</v>
      </c>
      <c r="Q714" s="8" t="str">
        <f>INDEX(Articles!$1:$1048576,MATCH(E714,Articles!D:D,0),18)</f>
        <v>30</v>
      </c>
      <c r="R714" s="8">
        <f>INDEX(Articles!$1:$1048576,MATCH(E714,Articles!D:D,0),19)</f>
        <v>8</v>
      </c>
      <c r="S714" s="2" t="str">
        <f>IF(INDEX('Unités CA'!$1:$1048576,MATCH(E714,'Unités CA'!D:D,0),5)=0,"",INDEX('Unités CA'!$1:$1048576,MATCH(E714,'Unités CA'!D:D,0),5))</f>
        <v>0004/CA</v>
      </c>
      <c r="T714" s="2" t="str">
        <f>IF(INDEX('Unités BTE'!$1:$1048576,MATCH(E714,'Unités CA'!D:D,0),5)=0,"",INDEX('Unités BTE'!$1:$1048576,MATCH(E714,'Unités CA'!D:D,0),5))</f>
        <v/>
      </c>
      <c r="U714" s="7">
        <f>IFERROR(INDEX('Prix PRO CA'!$1:$1048576,MATCH(E714,'Prix PRO CA'!D:D,0),10),"")</f>
        <v>113.84</v>
      </c>
      <c r="V714" s="7" t="str">
        <f>IFERROR(INDEX('Prix PRO CA'!$1:$1048576,MATCH(E714,'Prix PRO BTE'!D:D,0),10),"")</f>
        <v/>
      </c>
      <c r="W714" s="7">
        <f>+IFERROR(INDEX('Prix PRO PCS'!$1:$1048576,MATCH(E714,'Prix PRO PCS'!D:D,0),10),"")</f>
        <v>34.380000000000003</v>
      </c>
      <c r="X714" s="148" t="str">
        <f t="shared" si="52"/>
        <v>Non</v>
      </c>
      <c r="Y714" s="24" t="str">
        <f>IFERROR(INDEX(LigneAchat!$1:$1048576,MATCH(E714,LigneAchat!D:D,0),5),"")</f>
        <v/>
      </c>
      <c r="Z714" s="22">
        <f>INDEX(Articles!$1:$1048576,MATCH(E714,Articles!D:D,0),21)</f>
        <v>0</v>
      </c>
      <c r="AA714" s="22">
        <f t="shared" si="51"/>
        <v>0</v>
      </c>
      <c r="AB714" s="22">
        <f>+INDEX(Articles!$1:$1048576,MATCH(E714,Articles!D:D,0),23)</f>
        <v>0</v>
      </c>
    </row>
    <row r="715" spans="2:28" ht="15.75">
      <c r="B715" s="8" t="str">
        <f>INDEX(Articles!$1:$1048576,MATCH(E715,Articles!D:D,0),6)</f>
        <v>1</v>
      </c>
      <c r="C715" s="8" t="str">
        <f>INDEX(Articles!$1:$1048576,MATCH(E715,Articles!D:D,0),7)</f>
        <v>2020</v>
      </c>
      <c r="D715" s="28" t="str">
        <f>HYPERLINK(INDEX(Articles!$1:$1048576,MATCH(E715,Articles!D:D,0),24),"Lien")</f>
        <v>Lien</v>
      </c>
      <c r="E715" s="3" t="s">
        <v>3710</v>
      </c>
      <c r="F715" s="18" t="str">
        <f>INDEX(Articles!$1:$1048576,MATCH(E715,Articles!D:D,0),5)</f>
        <v>BATT. Ø25 ÉVENT. 40 BTTES POISSONS ROUGES + TC RGE</v>
      </c>
      <c r="G715" s="18" t="str">
        <f>INDEX(Articles!$1:$1048576,MATCH(E715,Articles!D:D,0),8)</f>
        <v>BATTERIE</v>
      </c>
      <c r="H715" s="18" t="str">
        <f>INDEX(Articles!$1:$1048576,MATCH(E715,Articles!D:D,0),9)</f>
        <v>EVENTAILLE</v>
      </c>
      <c r="I715" s="8">
        <f>INDEX(Articles!$1:$1048576,MATCH(E715,Articles!D:D,0),10)</f>
        <v>25</v>
      </c>
      <c r="J715" s="18" t="str">
        <f>INDEX(Articles!$1:$1048576,MATCH(E715,Articles!D:D,0),11)</f>
        <v>SERPENTEAUX</v>
      </c>
      <c r="K715" s="18" t="str">
        <f>INDEX(Articles!$1:$1048576,MATCH(E715,Articles!D:D,0),12)</f>
        <v>ROUGE</v>
      </c>
      <c r="L715" s="8" t="str">
        <f>INDEX(Articles!$1:$1048576,MATCH(E715,Articles!D:D,0),13)</f>
        <v>CN</v>
      </c>
      <c r="M715" s="8" t="str">
        <f>INDEX(Articles!$1:$1048576,MATCH(E715,Articles!D:D,0),14)</f>
        <v>F2</v>
      </c>
      <c r="N715" s="8" t="str">
        <f>INDEX(Articles!$1:$1048576,MATCH(E715,Articles!D:D,0),15)</f>
        <v>1.4G</v>
      </c>
      <c r="O715" s="8" t="str">
        <f>INDEX(Articles!$1:$1048576,MATCH(E715,Articles!D:D,0),16)</f>
        <v>2086-F2-001305</v>
      </c>
      <c r="P715" s="8">
        <f>INDEX(Articles!$1:$1048576,MATCH(E715,Articles!D:D,0),17)*1000</f>
        <v>440</v>
      </c>
      <c r="Q715" s="8" t="str">
        <f>INDEX(Articles!$1:$1048576,MATCH(E715,Articles!D:D,0),18)</f>
        <v>30</v>
      </c>
      <c r="R715" s="8">
        <f>INDEX(Articles!$1:$1048576,MATCH(E715,Articles!D:D,0),19)</f>
        <v>8</v>
      </c>
      <c r="S715" s="2" t="str">
        <f>IF(INDEX('Unités CA'!$1:$1048576,MATCH(E715,'Unités CA'!D:D,0),5)=0,"",INDEX('Unités CA'!$1:$1048576,MATCH(E715,'Unités CA'!D:D,0),5))</f>
        <v>0004/CA</v>
      </c>
      <c r="T715" s="2" t="str">
        <f>IF(INDEX('Unités BTE'!$1:$1048576,MATCH(E715,'Unités CA'!D:D,0),5)=0,"",INDEX('Unités BTE'!$1:$1048576,MATCH(E715,'Unités CA'!D:D,0),5))</f>
        <v/>
      </c>
      <c r="U715" s="7">
        <f>IFERROR(INDEX('Prix PRO CA'!$1:$1048576,MATCH(E715,'Prix PRO CA'!D:D,0),10),"")</f>
        <v>113.84</v>
      </c>
      <c r="V715" s="7" t="str">
        <f>IFERROR(INDEX('Prix PRO CA'!$1:$1048576,MATCH(E715,'Prix PRO BTE'!D:D,0),10),"")</f>
        <v/>
      </c>
      <c r="W715" s="7">
        <f>+IFERROR(INDEX('Prix PRO PCS'!$1:$1048576,MATCH(E715,'Prix PRO PCS'!D:D,0),10),"")</f>
        <v>34.380000000000003</v>
      </c>
      <c r="X715" s="148" t="str">
        <f t="shared" si="52"/>
        <v>Non</v>
      </c>
      <c r="Y715" s="24" t="str">
        <f>IFERROR(INDEX(LigneAchat!$1:$1048576,MATCH(E715,LigneAchat!D:D,0),5),"")</f>
        <v/>
      </c>
      <c r="Z715" s="22">
        <f>INDEX(Articles!$1:$1048576,MATCH(E715,Articles!D:D,0),21)</f>
        <v>0</v>
      </c>
      <c r="AA715" s="22">
        <f t="shared" si="51"/>
        <v>0</v>
      </c>
      <c r="AB715" s="22">
        <f>+INDEX(Articles!$1:$1048576,MATCH(E715,Articles!D:D,0),23)</f>
        <v>0</v>
      </c>
    </row>
    <row r="716" spans="2:28" ht="15.75">
      <c r="B716" s="8" t="str">
        <f>INDEX(Articles!$1:$1048576,MATCH(E716,Articles!D:D,0),6)</f>
        <v>1</v>
      </c>
      <c r="C716" s="8" t="str">
        <f>INDEX(Articles!$1:$1048576,MATCH(E716,Articles!D:D,0),7)</f>
        <v/>
      </c>
      <c r="D716" s="28" t="str">
        <f>HYPERLINK(INDEX(Articles!$1:$1048576,MATCH(E716,Articles!D:D,0),24),"Lien")</f>
        <v>Lien</v>
      </c>
      <c r="E716" s="3" t="s">
        <v>1265</v>
      </c>
      <c r="F716" s="18" t="str">
        <f>INDEX(Articles!$1:$1048576,MATCH(E716,Articles!D:D,0),5)</f>
        <v>BATT. Ø25 ÉVENT. 40 BTTES SERPENT. ARGT + TC BLEU</v>
      </c>
      <c r="G716" s="18" t="str">
        <f>INDEX(Articles!$1:$1048576,MATCH(E716,Articles!D:D,0),8)</f>
        <v>BATTERIE</v>
      </c>
      <c r="H716" s="18" t="str">
        <f>INDEX(Articles!$1:$1048576,MATCH(E716,Articles!D:D,0),9)</f>
        <v>EVENTAILLE</v>
      </c>
      <c r="I716" s="8">
        <f>INDEX(Articles!$1:$1048576,MATCH(E716,Articles!D:D,0),10)</f>
        <v>25</v>
      </c>
      <c r="J716" s="18" t="str">
        <f>INDEX(Articles!$1:$1048576,MATCH(E716,Articles!D:D,0),11)</f>
        <v>SERPENTEAUX</v>
      </c>
      <c r="K716" s="18" t="str">
        <f>INDEX(Articles!$1:$1048576,MATCH(E716,Articles!D:D,0),12)</f>
        <v>BLEU</v>
      </c>
      <c r="L716" s="8" t="str">
        <f>INDEX(Articles!$1:$1048576,MATCH(E716,Articles!D:D,0),13)</f>
        <v>CN</v>
      </c>
      <c r="M716" s="8" t="str">
        <f>INDEX(Articles!$1:$1048576,MATCH(E716,Articles!D:D,0),14)</f>
        <v>F2</v>
      </c>
      <c r="N716" s="8" t="str">
        <f>INDEX(Articles!$1:$1048576,MATCH(E716,Articles!D:D,0),15)</f>
        <v>1.4G</v>
      </c>
      <c r="O716" s="8" t="str">
        <f>INDEX(Articles!$1:$1048576,MATCH(E716,Articles!D:D,0),16)</f>
        <v>1008-F2-69248608</v>
      </c>
      <c r="P716" s="8">
        <f>INDEX(Articles!$1:$1048576,MATCH(E716,Articles!D:D,0),17)*1000</f>
        <v>360</v>
      </c>
      <c r="Q716" s="8" t="str">
        <f>INDEX(Articles!$1:$1048576,MATCH(E716,Articles!D:D,0),18)</f>
        <v>30</v>
      </c>
      <c r="R716" s="8">
        <f>INDEX(Articles!$1:$1048576,MATCH(E716,Articles!D:D,0),19)</f>
        <v>8</v>
      </c>
      <c r="S716" s="2" t="str">
        <f>IF(INDEX('Unités CA'!$1:$1048576,MATCH(E716,'Unités CA'!D:D,0),5)=0,"",INDEX('Unités CA'!$1:$1048576,MATCH(E716,'Unités CA'!D:D,0),5))</f>
        <v>0004/CA</v>
      </c>
      <c r="T716" s="2" t="str">
        <f>IF(INDEX('Unités BTE'!$1:$1048576,MATCH(E716,'Unités CA'!D:D,0),5)=0,"",INDEX('Unités BTE'!$1:$1048576,MATCH(E716,'Unités CA'!D:D,0),5))</f>
        <v/>
      </c>
      <c r="U716" s="7">
        <f>IFERROR(INDEX('Prix PRO CA'!$1:$1048576,MATCH(E716,'Prix PRO CA'!D:D,0),10),"")</f>
        <v>108.6</v>
      </c>
      <c r="V716" s="7" t="str">
        <f>IFERROR(INDEX('Prix PRO CA'!$1:$1048576,MATCH(E716,'Prix PRO BTE'!D:D,0),10),"")</f>
        <v/>
      </c>
      <c r="W716" s="7">
        <f>+IFERROR(INDEX('Prix PRO PCS'!$1:$1048576,MATCH(E716,'Prix PRO PCS'!D:D,0),10),"")</f>
        <v>33.19</v>
      </c>
      <c r="X716" s="148" t="str">
        <f t="shared" si="52"/>
        <v>Oui</v>
      </c>
      <c r="Y716" s="24">
        <f>IFERROR(INDEX(LigneAchat!$1:$1048576,MATCH(E716,LigneAchat!D:D,0),5),"")</f>
        <v>44317</v>
      </c>
      <c r="Z716" s="22">
        <f>INDEX(Articles!$1:$1048576,MATCH(E716,Articles!D:D,0),21)</f>
        <v>319</v>
      </c>
      <c r="AA716" s="22">
        <f t="shared" si="51"/>
        <v>319</v>
      </c>
      <c r="AB716" s="22">
        <f>+INDEX(Articles!$1:$1048576,MATCH(E716,Articles!D:D,0),23)</f>
        <v>0</v>
      </c>
    </row>
    <row r="717" spans="2:28" ht="15.75">
      <c r="B717" s="8" t="str">
        <f>INDEX(Articles!$1:$1048576,MATCH(E717,Articles!D:D,0),6)</f>
        <v>1</v>
      </c>
      <c r="C717" s="8" t="str">
        <f>INDEX(Articles!$1:$1048576,MATCH(E717,Articles!D:D,0),7)</f>
        <v>2019</v>
      </c>
      <c r="D717" s="28" t="str">
        <f>HYPERLINK(INDEX(Articles!$1:$1048576,MATCH(E717,Articles!D:D,0),24),"Lien")</f>
        <v>Lien</v>
      </c>
      <c r="E717" s="3" t="s">
        <v>3165</v>
      </c>
      <c r="F717" s="18" t="str">
        <f>INDEX(Articles!$1:$1048576,MATCH(E717,Articles!D:D,0),5)</f>
        <v>CA.4 BATTØ25 40CPS 04028BTB/04028M/04025CB/04026FO</v>
      </c>
      <c r="G717" s="18" t="str">
        <f>INDEX(Articles!$1:$1048576,MATCH(E717,Articles!D:D,0),8)</f>
        <v>BATTERIE</v>
      </c>
      <c r="H717" s="18" t="str">
        <f>INDEX(Articles!$1:$1048576,MATCH(E717,Articles!D:D,0),9)</f>
        <v>EVENTAILLE</v>
      </c>
      <c r="I717" s="8">
        <f>INDEX(Articles!$1:$1048576,MATCH(E717,Articles!D:D,0),10)</f>
        <v>25</v>
      </c>
      <c r="J717" s="18" t="str">
        <f>INDEX(Articles!$1:$1048576,MATCH(E717,Articles!D:D,0),11)</f>
        <v>MULTI EFFETS</v>
      </c>
      <c r="K717" s="18" t="str">
        <f>INDEX(Articles!$1:$1048576,MATCH(E717,Articles!D:D,0),12)</f>
        <v>ASSORTI</v>
      </c>
      <c r="L717" s="8" t="str">
        <f>INDEX(Articles!$1:$1048576,MATCH(E717,Articles!D:D,0),13)</f>
        <v>CN</v>
      </c>
      <c r="M717" s="8" t="str">
        <f>INDEX(Articles!$1:$1048576,MATCH(E717,Articles!D:D,0),14)</f>
        <v>F3</v>
      </c>
      <c r="N717" s="8" t="str">
        <f>INDEX(Articles!$1:$1048576,MATCH(E717,Articles!D:D,0),15)</f>
        <v>1.4G</v>
      </c>
      <c r="O717" s="8" t="str">
        <f>INDEX(Articles!$1:$1048576,MATCH(E717,Articles!D:D,0),16)</f>
        <v>1008-F3-692486/02/03/07</v>
      </c>
      <c r="P717" s="8">
        <f>INDEX(Articles!$1:$1048576,MATCH(E717,Articles!D:D,0),17)*1000</f>
        <v>550</v>
      </c>
      <c r="Q717" s="8" t="str">
        <f>INDEX(Articles!$1:$1048576,MATCH(E717,Articles!D:D,0),18)</f>
        <v>30</v>
      </c>
      <c r="R717" s="8">
        <f>INDEX(Articles!$1:$1048576,MATCH(E717,Articles!D:D,0),19)</f>
        <v>25</v>
      </c>
      <c r="S717" s="2" t="str">
        <f>IF(INDEX('Unités CA'!$1:$1048576,MATCH(E717,'Unités CA'!D:D,0),5)=0,"",INDEX('Unités CA'!$1:$1048576,MATCH(E717,'Unités CA'!D:D,0),5))</f>
        <v>0001/CA</v>
      </c>
      <c r="T717" s="2" t="str">
        <f>IF(INDEX('Unités BTE'!$1:$1048576,MATCH(E717,'Unités CA'!D:D,0),5)=0,"",INDEX('Unités BTE'!$1:$1048576,MATCH(E717,'Unités CA'!D:D,0),5))</f>
        <v>0005/BTE</v>
      </c>
      <c r="U717" s="7">
        <f>IFERROR(INDEX('Prix PRO CA'!$1:$1048576,MATCH(E717,'Prix PRO CA'!D:D,0),10),"")</f>
        <v>108.21</v>
      </c>
      <c r="V717" s="7" t="str">
        <f>IFERROR(INDEX('Prix PRO CA'!$1:$1048576,MATCH(E717,'Prix PRO BTE'!D:D,0),10),"")</f>
        <v/>
      </c>
      <c r="W717" s="7" t="str">
        <f>+IFERROR(INDEX('Prix PRO PCS'!$1:$1048576,MATCH(E717,'Prix PRO PCS'!D:D,0),10),"")</f>
        <v/>
      </c>
      <c r="X717" s="148" t="str">
        <f t="shared" si="52"/>
        <v>Non</v>
      </c>
      <c r="Y717" s="24" t="str">
        <f>IFERROR(INDEX(LigneAchat!$1:$1048576,MATCH(E717,LigneAchat!D:D,0),5),"")</f>
        <v/>
      </c>
      <c r="Z717" s="22">
        <f>INDEX(Articles!$1:$1048576,MATCH(E717,Articles!D:D,0),21)</f>
        <v>0</v>
      </c>
      <c r="AA717" s="22">
        <f t="shared" si="51"/>
        <v>0</v>
      </c>
      <c r="AB717" s="22">
        <f>+INDEX(Articles!$1:$1048576,MATCH(E717,Articles!D:D,0),23)</f>
        <v>0</v>
      </c>
    </row>
    <row r="718" spans="2:28" ht="15.75">
      <c r="B718" s="8" t="str">
        <f>INDEX(Articles!$1:$1048576,MATCH(E718,Articles!D:D,0),6)</f>
        <v>1</v>
      </c>
      <c r="C718" s="8" t="str">
        <f>INDEX(Articles!$1:$1048576,MATCH(E718,Articles!D:D,0),7)</f>
        <v/>
      </c>
      <c r="D718" s="28" t="str">
        <f>HYPERLINK(INDEX(Articles!$1:$1048576,MATCH(E718,Articles!D:D,0),24),"Lien")</f>
        <v>Lien</v>
      </c>
      <c r="E718" s="3" t="s">
        <v>1166</v>
      </c>
      <c r="F718" s="18" t="str">
        <f>INDEX(Articles!$1:$1048576,MATCH(E718,Articles!D:D,0),5)</f>
        <v>BATT. Ø25 ÉVENT. 40 COMÈTES ARGENT</v>
      </c>
      <c r="G718" s="18" t="str">
        <f>INDEX(Articles!$1:$1048576,MATCH(E718,Articles!D:D,0),8)</f>
        <v>BATTERIE</v>
      </c>
      <c r="H718" s="18" t="str">
        <f>INDEX(Articles!$1:$1048576,MATCH(E718,Articles!D:D,0),9)</f>
        <v>EVENTAILLE</v>
      </c>
      <c r="I718" s="8">
        <f>INDEX(Articles!$1:$1048576,MATCH(E718,Articles!D:D,0),10)</f>
        <v>25</v>
      </c>
      <c r="J718" s="18" t="str">
        <f>INDEX(Articles!$1:$1048576,MATCH(E718,Articles!D:D,0),11)</f>
        <v>COMETE</v>
      </c>
      <c r="K718" s="18" t="str">
        <f>INDEX(Articles!$1:$1048576,MATCH(E718,Articles!D:D,0),12)</f>
        <v>ARGENT</v>
      </c>
      <c r="L718" s="8" t="str">
        <f>INDEX(Articles!$1:$1048576,MATCH(E718,Articles!D:D,0),13)</f>
        <v>CN</v>
      </c>
      <c r="M718" s="8" t="str">
        <f>INDEX(Articles!$1:$1048576,MATCH(E718,Articles!D:D,0),14)</f>
        <v>F3</v>
      </c>
      <c r="N718" s="8" t="str">
        <f>INDEX(Articles!$1:$1048576,MATCH(E718,Articles!D:D,0),15)</f>
        <v>1.4G</v>
      </c>
      <c r="O718" s="8" t="str">
        <f>INDEX(Articles!$1:$1048576,MATCH(E718,Articles!D:D,0),16)</f>
        <v>1008-F3-69248602</v>
      </c>
      <c r="P718" s="8">
        <f>INDEX(Articles!$1:$1048576,MATCH(E718,Articles!D:D,0),17)*1000</f>
        <v>520</v>
      </c>
      <c r="Q718" s="8" t="str">
        <f>INDEX(Articles!$1:$1048576,MATCH(E718,Articles!D:D,0),18)</f>
        <v>30</v>
      </c>
      <c r="R718" s="8">
        <f>INDEX(Articles!$1:$1048576,MATCH(E718,Articles!D:D,0),19)</f>
        <v>25</v>
      </c>
      <c r="S718" s="2" t="str">
        <f>IF(INDEX('Unités CA'!$1:$1048576,MATCH(E718,'Unités CA'!D:D,0),5)=0,"",INDEX('Unités CA'!$1:$1048576,MATCH(E718,'Unités CA'!D:D,0),5))</f>
        <v>0004/CA</v>
      </c>
      <c r="T718" s="2" t="str">
        <f>IF(INDEX('Unités BTE'!$1:$1048576,MATCH(E718,'Unités CA'!D:D,0),5)=0,"",INDEX('Unités BTE'!$1:$1048576,MATCH(E718,'Unités CA'!D:D,0),5))</f>
        <v/>
      </c>
      <c r="U718" s="7">
        <f>IFERROR(INDEX('Prix PRO CA'!$1:$1048576,MATCH(E718,'Prix PRO CA'!D:D,0),10),"")</f>
        <v>101.79</v>
      </c>
      <c r="V718" s="7" t="str">
        <f>IFERROR(INDEX('Prix PRO CA'!$1:$1048576,MATCH(E718,'Prix PRO BTE'!D:D,0),10),"")</f>
        <v/>
      </c>
      <c r="W718" s="7">
        <f>+IFERROR(INDEX('Prix PRO PCS'!$1:$1048576,MATCH(E718,'Prix PRO PCS'!D:D,0),10),"")</f>
        <v>31.52</v>
      </c>
      <c r="X718" s="148" t="str">
        <f t="shared" si="52"/>
        <v>Oui</v>
      </c>
      <c r="Y718" s="24">
        <f>IFERROR(INDEX(LigneAchat!$1:$1048576,MATCH(E718,LigneAchat!D:D,0),5),"")</f>
        <v>44317</v>
      </c>
      <c r="Z718" s="22">
        <f>INDEX(Articles!$1:$1048576,MATCH(E718,Articles!D:D,0),21)</f>
        <v>55</v>
      </c>
      <c r="AA718" s="22">
        <f t="shared" si="51"/>
        <v>55</v>
      </c>
      <c r="AB718" s="22">
        <f>+INDEX(Articles!$1:$1048576,MATCH(E718,Articles!D:D,0),23)</f>
        <v>0</v>
      </c>
    </row>
    <row r="719" spans="2:28" ht="15.75">
      <c r="B719" s="8" t="str">
        <f>INDEX(Articles!$1:$1048576,MATCH(E719,Articles!D:D,0),6)</f>
        <v>1</v>
      </c>
      <c r="C719" s="8" t="str">
        <f>INDEX(Articles!$1:$1048576,MATCH(E719,Articles!D:D,0),7)</f>
        <v/>
      </c>
      <c r="D719" s="28" t="str">
        <f>HYPERLINK(INDEX(Articles!$1:$1048576,MATCH(E719,Articles!D:D,0),24),"Lien")</f>
        <v>Lien</v>
      </c>
      <c r="E719" s="3" t="s">
        <v>1170</v>
      </c>
      <c r="F719" s="18" t="str">
        <f>INDEX(Articles!$1:$1048576,MATCH(E719,Articles!D:D,0),5)</f>
        <v>BATT. Ø25 ÉVENT. 40 COMÈTES BLEUES</v>
      </c>
      <c r="G719" s="18" t="str">
        <f>INDEX(Articles!$1:$1048576,MATCH(E719,Articles!D:D,0),8)</f>
        <v>BATTERIE</v>
      </c>
      <c r="H719" s="18" t="str">
        <f>INDEX(Articles!$1:$1048576,MATCH(E719,Articles!D:D,0),9)</f>
        <v>EVENTAILLE</v>
      </c>
      <c r="I719" s="8">
        <f>INDEX(Articles!$1:$1048576,MATCH(E719,Articles!D:D,0),10)</f>
        <v>25</v>
      </c>
      <c r="J719" s="18" t="str">
        <f>INDEX(Articles!$1:$1048576,MATCH(E719,Articles!D:D,0),11)</f>
        <v>COMETE</v>
      </c>
      <c r="K719" s="18" t="str">
        <f>INDEX(Articles!$1:$1048576,MATCH(E719,Articles!D:D,0),12)</f>
        <v>BLEU</v>
      </c>
      <c r="L719" s="8" t="str">
        <f>INDEX(Articles!$1:$1048576,MATCH(E719,Articles!D:D,0),13)</f>
        <v>CN</v>
      </c>
      <c r="M719" s="8" t="str">
        <f>INDEX(Articles!$1:$1048576,MATCH(E719,Articles!D:D,0),14)</f>
        <v>F3</v>
      </c>
      <c r="N719" s="8" t="str">
        <f>INDEX(Articles!$1:$1048576,MATCH(E719,Articles!D:D,0),15)</f>
        <v>1.4G</v>
      </c>
      <c r="O719" s="8" t="str">
        <f>INDEX(Articles!$1:$1048576,MATCH(E719,Articles!D:D,0),16)</f>
        <v>1008-F3-69248602</v>
      </c>
      <c r="P719" s="8">
        <f>INDEX(Articles!$1:$1048576,MATCH(E719,Articles!D:D,0),17)*1000</f>
        <v>520</v>
      </c>
      <c r="Q719" s="8" t="str">
        <f>INDEX(Articles!$1:$1048576,MATCH(E719,Articles!D:D,0),18)</f>
        <v>30</v>
      </c>
      <c r="R719" s="8">
        <f>INDEX(Articles!$1:$1048576,MATCH(E719,Articles!D:D,0),19)</f>
        <v>25</v>
      </c>
      <c r="S719" s="2" t="str">
        <f>IF(INDEX('Unités CA'!$1:$1048576,MATCH(E719,'Unités CA'!D:D,0),5)=0,"",INDEX('Unités CA'!$1:$1048576,MATCH(E719,'Unités CA'!D:D,0),5))</f>
        <v>0004/CA</v>
      </c>
      <c r="T719" s="2" t="str">
        <f>IF(INDEX('Unités BTE'!$1:$1048576,MATCH(E719,'Unités CA'!D:D,0),5)=0,"",INDEX('Unités BTE'!$1:$1048576,MATCH(E719,'Unités CA'!D:D,0),5))</f>
        <v/>
      </c>
      <c r="U719" s="7">
        <f>IFERROR(INDEX('Prix PRO CA'!$1:$1048576,MATCH(E719,'Prix PRO CA'!D:D,0),10),"")</f>
        <v>101.79</v>
      </c>
      <c r="V719" s="7" t="str">
        <f>IFERROR(INDEX('Prix PRO CA'!$1:$1048576,MATCH(E719,'Prix PRO BTE'!D:D,0),10),"")</f>
        <v/>
      </c>
      <c r="W719" s="7">
        <f>+IFERROR(INDEX('Prix PRO PCS'!$1:$1048576,MATCH(E719,'Prix PRO PCS'!D:D,0),10),"")</f>
        <v>31.52</v>
      </c>
      <c r="X719" s="148" t="str">
        <f t="shared" si="52"/>
        <v>Oui</v>
      </c>
      <c r="Y719" s="24" t="str">
        <f>IFERROR(INDEX(LigneAchat!$1:$1048576,MATCH(E719,LigneAchat!D:D,0),5),"")</f>
        <v/>
      </c>
      <c r="Z719" s="22">
        <f>INDEX(Articles!$1:$1048576,MATCH(E719,Articles!D:D,0),21)</f>
        <v>396</v>
      </c>
      <c r="AA719" s="22">
        <f t="shared" si="51"/>
        <v>345</v>
      </c>
      <c r="AB719" s="22">
        <f>+INDEX(Articles!$1:$1048576,MATCH(E719,Articles!D:D,0),23)</f>
        <v>51</v>
      </c>
    </row>
    <row r="720" spans="2:28" ht="15.75">
      <c r="B720" s="8" t="str">
        <f>INDEX(Articles!$1:$1048576,MATCH(E720,Articles!D:D,0),6)</f>
        <v>1</v>
      </c>
      <c r="C720" s="8" t="str">
        <f>INDEX(Articles!$1:$1048576,MATCH(E720,Articles!D:D,0),7)</f>
        <v/>
      </c>
      <c r="D720" s="28" t="str">
        <f>HYPERLINK(INDEX(Articles!$1:$1048576,MATCH(E720,Articles!D:D,0),24),"Lien")</f>
        <v>Lien</v>
      </c>
      <c r="E720" s="3" t="s">
        <v>1179</v>
      </c>
      <c r="F720" s="18" t="str">
        <f>INDEX(Articles!$1:$1048576,MATCH(E720,Articles!D:D,0),5)</f>
        <v>BATT. Ø25 ÉVENT. 40 COMÈTES JAUNES</v>
      </c>
      <c r="G720" s="18" t="str">
        <f>INDEX(Articles!$1:$1048576,MATCH(E720,Articles!D:D,0),8)</f>
        <v>BATTERIE</v>
      </c>
      <c r="H720" s="18" t="str">
        <f>INDEX(Articles!$1:$1048576,MATCH(E720,Articles!D:D,0),9)</f>
        <v>EVENTAILLE</v>
      </c>
      <c r="I720" s="8">
        <f>INDEX(Articles!$1:$1048576,MATCH(E720,Articles!D:D,0),10)</f>
        <v>25</v>
      </c>
      <c r="J720" s="18" t="str">
        <f>INDEX(Articles!$1:$1048576,MATCH(E720,Articles!D:D,0),11)</f>
        <v>COMETE</v>
      </c>
      <c r="K720" s="18" t="str">
        <f>INDEX(Articles!$1:$1048576,MATCH(E720,Articles!D:D,0),12)</f>
        <v>JAUNE</v>
      </c>
      <c r="L720" s="8" t="str">
        <f>INDEX(Articles!$1:$1048576,MATCH(E720,Articles!D:D,0),13)</f>
        <v>CN</v>
      </c>
      <c r="M720" s="8" t="str">
        <f>INDEX(Articles!$1:$1048576,MATCH(E720,Articles!D:D,0),14)</f>
        <v>F3</v>
      </c>
      <c r="N720" s="8" t="str">
        <f>INDEX(Articles!$1:$1048576,MATCH(E720,Articles!D:D,0),15)</f>
        <v>1.4G</v>
      </c>
      <c r="O720" s="8" t="str">
        <f>INDEX(Articles!$1:$1048576,MATCH(E720,Articles!D:D,0),16)</f>
        <v>1008-F3-69248602</v>
      </c>
      <c r="P720" s="8">
        <f>INDEX(Articles!$1:$1048576,MATCH(E720,Articles!D:D,0),17)*1000</f>
        <v>520</v>
      </c>
      <c r="Q720" s="8" t="str">
        <f>INDEX(Articles!$1:$1048576,MATCH(E720,Articles!D:D,0),18)</f>
        <v>30</v>
      </c>
      <c r="R720" s="8">
        <f>INDEX(Articles!$1:$1048576,MATCH(E720,Articles!D:D,0),19)</f>
        <v>25</v>
      </c>
      <c r="S720" s="2" t="str">
        <f>IF(INDEX('Unités CA'!$1:$1048576,MATCH(E720,'Unités CA'!D:D,0),5)=0,"",INDEX('Unités CA'!$1:$1048576,MATCH(E720,'Unités CA'!D:D,0),5))</f>
        <v>0004/CA</v>
      </c>
      <c r="T720" s="2" t="str">
        <f>IF(INDEX('Unités BTE'!$1:$1048576,MATCH(E720,'Unités CA'!D:D,0),5)=0,"",INDEX('Unités BTE'!$1:$1048576,MATCH(E720,'Unités CA'!D:D,0),5))</f>
        <v/>
      </c>
      <c r="U720" s="7">
        <f>IFERROR(INDEX('Prix PRO CA'!$1:$1048576,MATCH(E720,'Prix PRO CA'!D:D,0),10),"")</f>
        <v>101.79</v>
      </c>
      <c r="V720" s="7" t="str">
        <f>IFERROR(INDEX('Prix PRO CA'!$1:$1048576,MATCH(E720,'Prix PRO BTE'!D:D,0),10),"")</f>
        <v/>
      </c>
      <c r="W720" s="7">
        <f>+IFERROR(INDEX('Prix PRO PCS'!$1:$1048576,MATCH(E720,'Prix PRO PCS'!D:D,0),10),"")</f>
        <v>31.52</v>
      </c>
      <c r="X720" s="148" t="str">
        <f t="shared" si="52"/>
        <v>Oui</v>
      </c>
      <c r="Y720" s="24">
        <f>IFERROR(INDEX(LigneAchat!$1:$1048576,MATCH(E720,LigneAchat!D:D,0),5),"")</f>
        <v>44317</v>
      </c>
      <c r="Z720" s="22">
        <f>INDEX(Articles!$1:$1048576,MATCH(E720,Articles!D:D,0),21)</f>
        <v>79</v>
      </c>
      <c r="AA720" s="22">
        <f t="shared" si="51"/>
        <v>79</v>
      </c>
      <c r="AB720" s="22">
        <f>+INDEX(Articles!$1:$1048576,MATCH(E720,Articles!D:D,0),23)</f>
        <v>0</v>
      </c>
    </row>
    <row r="721" spans="2:28" ht="15.75">
      <c r="B721" s="8" t="str">
        <f>INDEX(Articles!$1:$1048576,MATCH(E721,Articles!D:D,0),6)</f>
        <v>1</v>
      </c>
      <c r="C721" s="8" t="str">
        <f>INDEX(Articles!$1:$1048576,MATCH(E721,Articles!D:D,0),7)</f>
        <v/>
      </c>
      <c r="D721" s="28" t="str">
        <f>HYPERLINK(INDEX(Articles!$1:$1048576,MATCH(E721,Articles!D:D,0),24),"Lien")</f>
        <v>Lien</v>
      </c>
      <c r="E721" s="3" t="s">
        <v>1182</v>
      </c>
      <c r="F721" s="18" t="str">
        <f>INDEX(Articles!$1:$1048576,MATCH(E721,Articles!D:D,0),5)</f>
        <v>BATT. Ø25 ÉVENT. 40 COMÈTES ORANGE</v>
      </c>
      <c r="G721" s="18" t="str">
        <f>INDEX(Articles!$1:$1048576,MATCH(E721,Articles!D:D,0),8)</f>
        <v>BATTERIE</v>
      </c>
      <c r="H721" s="18" t="str">
        <f>INDEX(Articles!$1:$1048576,MATCH(E721,Articles!D:D,0),9)</f>
        <v>EVENTAILLE</v>
      </c>
      <c r="I721" s="8">
        <f>INDEX(Articles!$1:$1048576,MATCH(E721,Articles!D:D,0),10)</f>
        <v>25</v>
      </c>
      <c r="J721" s="18" t="str">
        <f>INDEX(Articles!$1:$1048576,MATCH(E721,Articles!D:D,0),11)</f>
        <v>COMETE</v>
      </c>
      <c r="K721" s="18" t="str">
        <f>INDEX(Articles!$1:$1048576,MATCH(E721,Articles!D:D,0),12)</f>
        <v>ORANGE</v>
      </c>
      <c r="L721" s="8" t="str">
        <f>INDEX(Articles!$1:$1048576,MATCH(E721,Articles!D:D,0),13)</f>
        <v>CN</v>
      </c>
      <c r="M721" s="8" t="str">
        <f>INDEX(Articles!$1:$1048576,MATCH(E721,Articles!D:D,0),14)</f>
        <v>F3</v>
      </c>
      <c r="N721" s="8" t="str">
        <f>INDEX(Articles!$1:$1048576,MATCH(E721,Articles!D:D,0),15)</f>
        <v>1.4G</v>
      </c>
      <c r="O721" s="8" t="str">
        <f>INDEX(Articles!$1:$1048576,MATCH(E721,Articles!D:D,0),16)</f>
        <v>1008-F3-69248602</v>
      </c>
      <c r="P721" s="8">
        <f>INDEX(Articles!$1:$1048576,MATCH(E721,Articles!D:D,0),17)*1000</f>
        <v>520</v>
      </c>
      <c r="Q721" s="8" t="str">
        <f>INDEX(Articles!$1:$1048576,MATCH(E721,Articles!D:D,0),18)</f>
        <v>30</v>
      </c>
      <c r="R721" s="8">
        <f>INDEX(Articles!$1:$1048576,MATCH(E721,Articles!D:D,0),19)</f>
        <v>25</v>
      </c>
      <c r="S721" s="2" t="str">
        <f>IF(INDEX('Unités CA'!$1:$1048576,MATCH(E721,'Unités CA'!D:D,0),5)=0,"",INDEX('Unités CA'!$1:$1048576,MATCH(E721,'Unités CA'!D:D,0),5))</f>
        <v>0004/CA</v>
      </c>
      <c r="T721" s="2" t="str">
        <f>IF(INDEX('Unités BTE'!$1:$1048576,MATCH(E721,'Unités CA'!D:D,0),5)=0,"",INDEX('Unités BTE'!$1:$1048576,MATCH(E721,'Unités CA'!D:D,0),5))</f>
        <v/>
      </c>
      <c r="U721" s="7">
        <f>IFERROR(INDEX('Prix PRO CA'!$1:$1048576,MATCH(E721,'Prix PRO CA'!D:D,0),10),"")</f>
        <v>101.79</v>
      </c>
      <c r="V721" s="7" t="str">
        <f>IFERROR(INDEX('Prix PRO CA'!$1:$1048576,MATCH(E721,'Prix PRO BTE'!D:D,0),10),"")</f>
        <v/>
      </c>
      <c r="W721" s="7">
        <f>+IFERROR(INDEX('Prix PRO PCS'!$1:$1048576,MATCH(E721,'Prix PRO PCS'!D:D,0),10),"")</f>
        <v>31.52</v>
      </c>
      <c r="X721" s="148" t="str">
        <f t="shared" si="52"/>
        <v>Inf à 10</v>
      </c>
      <c r="Y721" s="24">
        <f>IFERROR(INDEX(LigneAchat!$1:$1048576,MATCH(E721,LigneAchat!D:D,0),5),"")</f>
        <v>44317</v>
      </c>
      <c r="Z721" s="22">
        <f>INDEX(Articles!$1:$1048576,MATCH(E721,Articles!D:D,0),21)</f>
        <v>4</v>
      </c>
      <c r="AA721" s="22">
        <f t="shared" si="51"/>
        <v>4</v>
      </c>
      <c r="AB721" s="22">
        <f>+INDEX(Articles!$1:$1048576,MATCH(E721,Articles!D:D,0),23)</f>
        <v>0</v>
      </c>
    </row>
    <row r="722" spans="2:28" ht="15.75">
      <c r="B722" s="8" t="str">
        <f>INDEX(Articles!$1:$1048576,MATCH(E722,Articles!D:D,0),6)</f>
        <v>1</v>
      </c>
      <c r="C722" s="8" t="str">
        <f>INDEX(Articles!$1:$1048576,MATCH(E722,Articles!D:D,0),7)</f>
        <v/>
      </c>
      <c r="D722" s="28" t="str">
        <f>HYPERLINK(INDEX(Articles!$1:$1048576,MATCH(E722,Articles!D:D,0),24),"Lien")</f>
        <v>Lien</v>
      </c>
      <c r="E722" s="3" t="s">
        <v>1188</v>
      </c>
      <c r="F722" s="18" t="str">
        <f>INDEX(Articles!$1:$1048576,MATCH(E722,Articles!D:D,0),5)</f>
        <v>BATT. Ø25 ÉVENT. 40 COMÈTES ROUGES</v>
      </c>
      <c r="G722" s="18" t="str">
        <f>INDEX(Articles!$1:$1048576,MATCH(E722,Articles!D:D,0),8)</f>
        <v>BATTERIE</v>
      </c>
      <c r="H722" s="18" t="str">
        <f>INDEX(Articles!$1:$1048576,MATCH(E722,Articles!D:D,0),9)</f>
        <v>EVENTAILLE</v>
      </c>
      <c r="I722" s="8">
        <f>INDEX(Articles!$1:$1048576,MATCH(E722,Articles!D:D,0),10)</f>
        <v>25</v>
      </c>
      <c r="J722" s="18" t="str">
        <f>INDEX(Articles!$1:$1048576,MATCH(E722,Articles!D:D,0),11)</f>
        <v>COMETE</v>
      </c>
      <c r="K722" s="18" t="str">
        <f>INDEX(Articles!$1:$1048576,MATCH(E722,Articles!D:D,0),12)</f>
        <v>ROUGE</v>
      </c>
      <c r="L722" s="8" t="str">
        <f>INDEX(Articles!$1:$1048576,MATCH(E722,Articles!D:D,0),13)</f>
        <v>CN</v>
      </c>
      <c r="M722" s="8" t="str">
        <f>INDEX(Articles!$1:$1048576,MATCH(E722,Articles!D:D,0),14)</f>
        <v>F3</v>
      </c>
      <c r="N722" s="8" t="str">
        <f>INDEX(Articles!$1:$1048576,MATCH(E722,Articles!D:D,0),15)</f>
        <v>1.4G</v>
      </c>
      <c r="O722" s="8" t="str">
        <f>INDEX(Articles!$1:$1048576,MATCH(E722,Articles!D:D,0),16)</f>
        <v>1008-F3-69248602</v>
      </c>
      <c r="P722" s="8">
        <f>INDEX(Articles!$1:$1048576,MATCH(E722,Articles!D:D,0),17)*1000</f>
        <v>520</v>
      </c>
      <c r="Q722" s="8" t="str">
        <f>INDEX(Articles!$1:$1048576,MATCH(E722,Articles!D:D,0),18)</f>
        <v>30</v>
      </c>
      <c r="R722" s="8">
        <f>INDEX(Articles!$1:$1048576,MATCH(E722,Articles!D:D,0),19)</f>
        <v>25</v>
      </c>
      <c r="S722" s="2" t="str">
        <f>IF(INDEX('Unités CA'!$1:$1048576,MATCH(E722,'Unités CA'!D:D,0),5)=0,"",INDEX('Unités CA'!$1:$1048576,MATCH(E722,'Unités CA'!D:D,0),5))</f>
        <v>0004/CA</v>
      </c>
      <c r="T722" s="2" t="str">
        <f>IF(INDEX('Unités BTE'!$1:$1048576,MATCH(E722,'Unités CA'!D:D,0),5)=0,"",INDEX('Unités BTE'!$1:$1048576,MATCH(E722,'Unités CA'!D:D,0),5))</f>
        <v/>
      </c>
      <c r="U722" s="7">
        <f>IFERROR(INDEX('Prix PRO CA'!$1:$1048576,MATCH(E722,'Prix PRO CA'!D:D,0),10),"")</f>
        <v>101.79</v>
      </c>
      <c r="V722" s="7" t="str">
        <f>IFERROR(INDEX('Prix PRO CA'!$1:$1048576,MATCH(E722,'Prix PRO BTE'!D:D,0),10),"")</f>
        <v/>
      </c>
      <c r="W722" s="7">
        <f>+IFERROR(INDEX('Prix PRO PCS'!$1:$1048576,MATCH(E722,'Prix PRO PCS'!D:D,0),10),"")</f>
        <v>31.52</v>
      </c>
      <c r="X722" s="148" t="str">
        <f t="shared" si="52"/>
        <v>Oui</v>
      </c>
      <c r="Y722" s="24" t="str">
        <f>IFERROR(INDEX(LigneAchat!$1:$1048576,MATCH(E722,LigneAchat!D:D,0),5),"")</f>
        <v/>
      </c>
      <c r="Z722" s="22">
        <f>INDEX(Articles!$1:$1048576,MATCH(E722,Articles!D:D,0),21)</f>
        <v>204</v>
      </c>
      <c r="AA722" s="22">
        <f t="shared" si="51"/>
        <v>154</v>
      </c>
      <c r="AB722" s="22">
        <f>+INDEX(Articles!$1:$1048576,MATCH(E722,Articles!D:D,0),23)</f>
        <v>50</v>
      </c>
    </row>
    <row r="723" spans="2:28" ht="15.75">
      <c r="B723" s="8" t="str">
        <f>INDEX(Articles!$1:$1048576,MATCH(E723,Articles!D:D,0),6)</f>
        <v>1</v>
      </c>
      <c r="C723" s="8" t="str">
        <f>INDEX(Articles!$1:$1048576,MATCH(E723,Articles!D:D,0),7)</f>
        <v/>
      </c>
      <c r="D723" s="28" t="str">
        <f>HYPERLINK(INDEX(Articles!$1:$1048576,MATCH(E723,Articles!D:D,0),24),"Lien")</f>
        <v>Lien</v>
      </c>
      <c r="E723" s="3" t="s">
        <v>1191</v>
      </c>
      <c r="F723" s="18" t="str">
        <f>INDEX(Articles!$1:$1048576,MATCH(E723,Articles!D:D,0),5)</f>
        <v>BATT. Ø25 ÉVENT. 40 COMÈTES ROSES</v>
      </c>
      <c r="G723" s="18" t="str">
        <f>INDEX(Articles!$1:$1048576,MATCH(E723,Articles!D:D,0),8)</f>
        <v>BATTERIE</v>
      </c>
      <c r="H723" s="18" t="str">
        <f>INDEX(Articles!$1:$1048576,MATCH(E723,Articles!D:D,0),9)</f>
        <v>EVENTAILLE</v>
      </c>
      <c r="I723" s="8">
        <f>INDEX(Articles!$1:$1048576,MATCH(E723,Articles!D:D,0),10)</f>
        <v>25</v>
      </c>
      <c r="J723" s="18" t="str">
        <f>INDEX(Articles!$1:$1048576,MATCH(E723,Articles!D:D,0),11)</f>
        <v>COMETE</v>
      </c>
      <c r="K723" s="18" t="str">
        <f>INDEX(Articles!$1:$1048576,MATCH(E723,Articles!D:D,0),12)</f>
        <v>ROSE</v>
      </c>
      <c r="L723" s="8" t="str">
        <f>INDEX(Articles!$1:$1048576,MATCH(E723,Articles!D:D,0),13)</f>
        <v>CN</v>
      </c>
      <c r="M723" s="8" t="str">
        <f>INDEX(Articles!$1:$1048576,MATCH(E723,Articles!D:D,0),14)</f>
        <v>F3</v>
      </c>
      <c r="N723" s="8" t="str">
        <f>INDEX(Articles!$1:$1048576,MATCH(E723,Articles!D:D,0),15)</f>
        <v>1.4G</v>
      </c>
      <c r="O723" s="8" t="str">
        <f>INDEX(Articles!$1:$1048576,MATCH(E723,Articles!D:D,0),16)</f>
        <v>1008-F3-69248602</v>
      </c>
      <c r="P723" s="8">
        <f>INDEX(Articles!$1:$1048576,MATCH(E723,Articles!D:D,0),17)*1000</f>
        <v>520</v>
      </c>
      <c r="Q723" s="8" t="str">
        <f>INDEX(Articles!$1:$1048576,MATCH(E723,Articles!D:D,0),18)</f>
        <v>30</v>
      </c>
      <c r="R723" s="8">
        <f>INDEX(Articles!$1:$1048576,MATCH(E723,Articles!D:D,0),19)</f>
        <v>25</v>
      </c>
      <c r="S723" s="2" t="str">
        <f>IF(INDEX('Unités CA'!$1:$1048576,MATCH(E723,'Unités CA'!D:D,0),5)=0,"",INDEX('Unités CA'!$1:$1048576,MATCH(E723,'Unités CA'!D:D,0),5))</f>
        <v>0004/CA</v>
      </c>
      <c r="T723" s="2" t="str">
        <f>IF(INDEX('Unités BTE'!$1:$1048576,MATCH(E723,'Unités CA'!D:D,0),5)=0,"",INDEX('Unités BTE'!$1:$1048576,MATCH(E723,'Unités CA'!D:D,0),5))</f>
        <v/>
      </c>
      <c r="U723" s="7">
        <f>IFERROR(INDEX('Prix PRO CA'!$1:$1048576,MATCH(E723,'Prix PRO CA'!D:D,0),10),"")</f>
        <v>101.79</v>
      </c>
      <c r="V723" s="7" t="str">
        <f>IFERROR(INDEX('Prix PRO CA'!$1:$1048576,MATCH(E723,'Prix PRO BTE'!D:D,0),10),"")</f>
        <v/>
      </c>
      <c r="W723" s="7">
        <f>+IFERROR(INDEX('Prix PRO PCS'!$1:$1048576,MATCH(E723,'Prix PRO PCS'!D:D,0),10),"")</f>
        <v>31.52</v>
      </c>
      <c r="X723" s="148" t="str">
        <f t="shared" si="52"/>
        <v>Oui</v>
      </c>
      <c r="Y723" s="24">
        <f>IFERROR(INDEX(LigneAchat!$1:$1048576,MATCH(E723,LigneAchat!D:D,0),5),"")</f>
        <v>44317</v>
      </c>
      <c r="Z723" s="22">
        <f>INDEX(Articles!$1:$1048576,MATCH(E723,Articles!D:D,0),21)</f>
        <v>107</v>
      </c>
      <c r="AA723" s="22">
        <f t="shared" si="51"/>
        <v>107</v>
      </c>
      <c r="AB723" s="22">
        <f>+INDEX(Articles!$1:$1048576,MATCH(E723,Articles!D:D,0),23)</f>
        <v>0</v>
      </c>
    </row>
    <row r="724" spans="2:28" ht="15.75">
      <c r="B724" s="8" t="str">
        <f>INDEX(Articles!$1:$1048576,MATCH(E724,Articles!D:D,0),6)</f>
        <v>1</v>
      </c>
      <c r="C724" s="8" t="str">
        <f>INDEX(Articles!$1:$1048576,MATCH(E724,Articles!D:D,0),7)</f>
        <v>2019</v>
      </c>
      <c r="D724" s="28" t="str">
        <f>HYPERLINK(INDEX(Articles!$1:$1048576,MATCH(E724,Articles!D:D,0),24),"Lien")</f>
        <v>Lien</v>
      </c>
      <c r="E724" s="3" t="s">
        <v>1194</v>
      </c>
      <c r="F724" s="18" t="str">
        <f>INDEX(Articles!$1:$1048576,MATCH(E724,Articles!D:D,0),5)</f>
        <v>BATT. Ø25 ÉVENT. 40 COMÈTES VERTES</v>
      </c>
      <c r="G724" s="18" t="str">
        <f>INDEX(Articles!$1:$1048576,MATCH(E724,Articles!D:D,0),8)</f>
        <v>BATTERIE</v>
      </c>
      <c r="H724" s="18" t="str">
        <f>INDEX(Articles!$1:$1048576,MATCH(E724,Articles!D:D,0),9)</f>
        <v>EVENTAILLE</v>
      </c>
      <c r="I724" s="8">
        <f>INDEX(Articles!$1:$1048576,MATCH(E724,Articles!D:D,0),10)</f>
        <v>25</v>
      </c>
      <c r="J724" s="18" t="str">
        <f>INDEX(Articles!$1:$1048576,MATCH(E724,Articles!D:D,0),11)</f>
        <v>COMETE</v>
      </c>
      <c r="K724" s="18" t="str">
        <f>INDEX(Articles!$1:$1048576,MATCH(E724,Articles!D:D,0),12)</f>
        <v>VERT</v>
      </c>
      <c r="L724" s="8" t="str">
        <f>INDEX(Articles!$1:$1048576,MATCH(E724,Articles!D:D,0),13)</f>
        <v>CN</v>
      </c>
      <c r="M724" s="8" t="str">
        <f>INDEX(Articles!$1:$1048576,MATCH(E724,Articles!D:D,0),14)</f>
        <v>F3</v>
      </c>
      <c r="N724" s="8" t="str">
        <f>INDEX(Articles!$1:$1048576,MATCH(E724,Articles!D:D,0),15)</f>
        <v>1.4G</v>
      </c>
      <c r="O724" s="8" t="str">
        <f>INDEX(Articles!$1:$1048576,MATCH(E724,Articles!D:D,0),16)</f>
        <v>1008-F3-69248602</v>
      </c>
      <c r="P724" s="8">
        <f>INDEX(Articles!$1:$1048576,MATCH(E724,Articles!D:D,0),17)*1000</f>
        <v>520</v>
      </c>
      <c r="Q724" s="8" t="str">
        <f>INDEX(Articles!$1:$1048576,MATCH(E724,Articles!D:D,0),18)</f>
        <v>30</v>
      </c>
      <c r="R724" s="8">
        <f>INDEX(Articles!$1:$1048576,MATCH(E724,Articles!D:D,0),19)</f>
        <v>25</v>
      </c>
      <c r="S724" s="2" t="str">
        <f>IF(INDEX('Unités CA'!$1:$1048576,MATCH(E724,'Unités CA'!D:D,0),5)=0,"",INDEX('Unités CA'!$1:$1048576,MATCH(E724,'Unités CA'!D:D,0),5))</f>
        <v>0004/CA</v>
      </c>
      <c r="T724" s="2" t="str">
        <f>IF(INDEX('Unités BTE'!$1:$1048576,MATCH(E724,'Unités CA'!D:D,0),5)=0,"",INDEX('Unités BTE'!$1:$1048576,MATCH(E724,'Unités CA'!D:D,0),5))</f>
        <v/>
      </c>
      <c r="U724" s="7">
        <f>IFERROR(INDEX('Prix PRO CA'!$1:$1048576,MATCH(E724,'Prix PRO CA'!D:D,0),10),"")</f>
        <v>101.79</v>
      </c>
      <c r="V724" s="7" t="str">
        <f>IFERROR(INDEX('Prix PRO CA'!$1:$1048576,MATCH(E724,'Prix PRO BTE'!D:D,0),10),"")</f>
        <v/>
      </c>
      <c r="W724" s="7">
        <f>+IFERROR(INDEX('Prix PRO PCS'!$1:$1048576,MATCH(E724,'Prix PRO PCS'!D:D,0),10),"")</f>
        <v>31.52</v>
      </c>
      <c r="X724" s="148" t="str">
        <f t="shared" si="52"/>
        <v>Oui</v>
      </c>
      <c r="Y724" s="24" t="str">
        <f>IFERROR(INDEX(LigneAchat!$1:$1048576,MATCH(E724,LigneAchat!D:D,0),5),"")</f>
        <v/>
      </c>
      <c r="Z724" s="22">
        <f>INDEX(Articles!$1:$1048576,MATCH(E724,Articles!D:D,0),21)</f>
        <v>227</v>
      </c>
      <c r="AA724" s="22">
        <f t="shared" ref="AA724:AA753" si="53">+Z724-AB724</f>
        <v>227</v>
      </c>
      <c r="AB724" s="22">
        <f>+INDEX(Articles!$1:$1048576,MATCH(E724,Articles!D:D,0),23)</f>
        <v>0</v>
      </c>
    </row>
    <row r="725" spans="2:28" ht="15.75">
      <c r="B725" s="8" t="str">
        <f>INDEX(Articles!$1:$1048576,MATCH(E725,Articles!D:D,0),6)</f>
        <v>1</v>
      </c>
      <c r="C725" s="8" t="str">
        <f>INDEX(Articles!$1:$1048576,MATCH(E725,Articles!D:D,0),7)</f>
        <v/>
      </c>
      <c r="D725" s="28" t="str">
        <f>HYPERLINK(INDEX(Articles!$1:$1048576,MATCH(E725,Articles!D:D,0),24),"Lien")</f>
        <v>Lien</v>
      </c>
      <c r="E725" s="3" t="s">
        <v>1197</v>
      </c>
      <c r="F725" s="18" t="str">
        <f>INDEX(Articles!$1:$1048576,MATCH(E725,Articles!D:D,0),5)</f>
        <v>BATT. Ø25 ÉVENT. 40 COMÈTES VIOLETTES</v>
      </c>
      <c r="G725" s="18" t="str">
        <f>INDEX(Articles!$1:$1048576,MATCH(E725,Articles!D:D,0),8)</f>
        <v>BATTERIE</v>
      </c>
      <c r="H725" s="18" t="str">
        <f>INDEX(Articles!$1:$1048576,MATCH(E725,Articles!D:D,0),9)</f>
        <v>EVENTAILLE</v>
      </c>
      <c r="I725" s="8">
        <f>INDEX(Articles!$1:$1048576,MATCH(E725,Articles!D:D,0),10)</f>
        <v>25</v>
      </c>
      <c r="J725" s="18" t="str">
        <f>INDEX(Articles!$1:$1048576,MATCH(E725,Articles!D:D,0),11)</f>
        <v>COMETE</v>
      </c>
      <c r="K725" s="18" t="str">
        <f>INDEX(Articles!$1:$1048576,MATCH(E725,Articles!D:D,0),12)</f>
        <v>VIOLET</v>
      </c>
      <c r="L725" s="8" t="str">
        <f>INDEX(Articles!$1:$1048576,MATCH(E725,Articles!D:D,0),13)</f>
        <v>CN</v>
      </c>
      <c r="M725" s="8" t="str">
        <f>INDEX(Articles!$1:$1048576,MATCH(E725,Articles!D:D,0),14)</f>
        <v>F3</v>
      </c>
      <c r="N725" s="8" t="str">
        <f>INDEX(Articles!$1:$1048576,MATCH(E725,Articles!D:D,0),15)</f>
        <v>1.4G</v>
      </c>
      <c r="O725" s="8" t="str">
        <f>INDEX(Articles!$1:$1048576,MATCH(E725,Articles!D:D,0),16)</f>
        <v>1008-F3-69248602</v>
      </c>
      <c r="P725" s="8">
        <f>INDEX(Articles!$1:$1048576,MATCH(E725,Articles!D:D,0),17)*1000</f>
        <v>520</v>
      </c>
      <c r="Q725" s="8" t="str">
        <f>INDEX(Articles!$1:$1048576,MATCH(E725,Articles!D:D,0),18)</f>
        <v>30</v>
      </c>
      <c r="R725" s="8">
        <f>INDEX(Articles!$1:$1048576,MATCH(E725,Articles!D:D,0),19)</f>
        <v>25</v>
      </c>
      <c r="S725" s="2" t="str">
        <f>IF(INDEX('Unités CA'!$1:$1048576,MATCH(E725,'Unités CA'!D:D,0),5)=0,"",INDEX('Unités CA'!$1:$1048576,MATCH(E725,'Unités CA'!D:D,0),5))</f>
        <v>0004/CA</v>
      </c>
      <c r="T725" s="2" t="str">
        <f>IF(INDEX('Unités BTE'!$1:$1048576,MATCH(E725,'Unités CA'!D:D,0),5)=0,"",INDEX('Unités BTE'!$1:$1048576,MATCH(E725,'Unités CA'!D:D,0),5))</f>
        <v/>
      </c>
      <c r="U725" s="7">
        <f>IFERROR(INDEX('Prix PRO CA'!$1:$1048576,MATCH(E725,'Prix PRO CA'!D:D,0),10),"")</f>
        <v>101.79</v>
      </c>
      <c r="V725" s="7" t="str">
        <f>IFERROR(INDEX('Prix PRO CA'!$1:$1048576,MATCH(E725,'Prix PRO BTE'!D:D,0),10),"")</f>
        <v/>
      </c>
      <c r="W725" s="7">
        <f>+IFERROR(INDEX('Prix PRO PCS'!$1:$1048576,MATCH(E725,'Prix PRO PCS'!D:D,0),10),"")</f>
        <v>31.52</v>
      </c>
      <c r="X725" s="148" t="str">
        <f t="shared" si="52"/>
        <v>Oui</v>
      </c>
      <c r="Y725" s="24">
        <f>IFERROR(INDEX(LigneAchat!$1:$1048576,MATCH(E725,LigneAchat!D:D,0),5),"")</f>
        <v>44317</v>
      </c>
      <c r="Z725" s="22">
        <f>INDEX(Articles!$1:$1048576,MATCH(E725,Articles!D:D,0),21)</f>
        <v>160</v>
      </c>
      <c r="AA725" s="22">
        <f t="shared" si="53"/>
        <v>70</v>
      </c>
      <c r="AB725" s="22">
        <f>+INDEX(Articles!$1:$1048576,MATCH(E725,Articles!D:D,0),23)</f>
        <v>90</v>
      </c>
    </row>
    <row r="726" spans="2:28" ht="15.75">
      <c r="B726" s="8" t="str">
        <f>INDEX(Articles!$1:$1048576,MATCH(E726,Articles!D:D,0),6)</f>
        <v>1</v>
      </c>
      <c r="C726" s="8" t="str">
        <f>INDEX(Articles!$1:$1048576,MATCH(E726,Articles!D:D,0),7)</f>
        <v/>
      </c>
      <c r="D726" s="28" t="str">
        <f>HYPERLINK(INDEX(Articles!$1:$1048576,MATCH(E726,Articles!D:D,0),24),"Lien")</f>
        <v>Lien</v>
      </c>
      <c r="E726" s="3" t="s">
        <v>1173</v>
      </c>
      <c r="F726" s="18" t="str">
        <f>INDEX(Articles!$1:$1048576,MATCH(E726,Articles!D:D,0),5)</f>
        <v>BATT. Ø25 ÉVENT. 40 COMÈTES CLIGNO BLANC</v>
      </c>
      <c r="G726" s="18" t="str">
        <f>INDEX(Articles!$1:$1048576,MATCH(E726,Articles!D:D,0),8)</f>
        <v>BATTERIE</v>
      </c>
      <c r="H726" s="18" t="str">
        <f>INDEX(Articles!$1:$1048576,MATCH(E726,Articles!D:D,0),9)</f>
        <v>EVENTAILLE</v>
      </c>
      <c r="I726" s="8">
        <f>INDEX(Articles!$1:$1048576,MATCH(E726,Articles!D:D,0),10)</f>
        <v>25</v>
      </c>
      <c r="J726" s="18" t="str">
        <f>INDEX(Articles!$1:$1048576,MATCH(E726,Articles!D:D,0),11)</f>
        <v>CLIGNO</v>
      </c>
      <c r="K726" s="18" t="str">
        <f>INDEX(Articles!$1:$1048576,MATCH(E726,Articles!D:D,0),12)</f>
        <v>BLANC</v>
      </c>
      <c r="L726" s="8" t="str">
        <f>INDEX(Articles!$1:$1048576,MATCH(E726,Articles!D:D,0),13)</f>
        <v>CN</v>
      </c>
      <c r="M726" s="8" t="str">
        <f>INDEX(Articles!$1:$1048576,MATCH(E726,Articles!D:D,0),14)</f>
        <v>F3</v>
      </c>
      <c r="N726" s="8" t="str">
        <f>INDEX(Articles!$1:$1048576,MATCH(E726,Articles!D:D,0),15)</f>
        <v>1.4G</v>
      </c>
      <c r="O726" s="8" t="str">
        <f>INDEX(Articles!$1:$1048576,MATCH(E726,Articles!D:D,0),16)</f>
        <v>1008-F3-69248602</v>
      </c>
      <c r="P726" s="8">
        <f>INDEX(Articles!$1:$1048576,MATCH(E726,Articles!D:D,0),17)*1000</f>
        <v>520</v>
      </c>
      <c r="Q726" s="8" t="str">
        <f>INDEX(Articles!$1:$1048576,MATCH(E726,Articles!D:D,0),18)</f>
        <v>30</v>
      </c>
      <c r="R726" s="8">
        <f>INDEX(Articles!$1:$1048576,MATCH(E726,Articles!D:D,0),19)</f>
        <v>25</v>
      </c>
      <c r="S726" s="2" t="str">
        <f>IF(INDEX('Unités CA'!$1:$1048576,MATCH(E726,'Unités CA'!D:D,0),5)=0,"",INDEX('Unités CA'!$1:$1048576,MATCH(E726,'Unités CA'!D:D,0),5))</f>
        <v>0004/CA</v>
      </c>
      <c r="T726" s="2" t="str">
        <f>IF(INDEX('Unités BTE'!$1:$1048576,MATCH(E726,'Unités CA'!D:D,0),5)=0,"",INDEX('Unités BTE'!$1:$1048576,MATCH(E726,'Unités CA'!D:D,0),5))</f>
        <v/>
      </c>
      <c r="U726" s="7">
        <f>IFERROR(INDEX('Prix PRO CA'!$1:$1048576,MATCH(E726,'Prix PRO CA'!D:D,0),10),"")</f>
        <v>101.79</v>
      </c>
      <c r="V726" s="7" t="str">
        <f>IFERROR(INDEX('Prix PRO CA'!$1:$1048576,MATCH(E726,'Prix PRO BTE'!D:D,0),10),"")</f>
        <v/>
      </c>
      <c r="W726" s="7">
        <f>+IFERROR(INDEX('Prix PRO PCS'!$1:$1048576,MATCH(E726,'Prix PRO PCS'!D:D,0),10),"")</f>
        <v>31.52</v>
      </c>
      <c r="X726" s="148" t="str">
        <f t="shared" si="52"/>
        <v>Oui</v>
      </c>
      <c r="Y726" s="24">
        <f>IFERROR(INDEX(LigneAchat!$1:$1048576,MATCH(E726,LigneAchat!D:D,0),5),"")</f>
        <v>44317</v>
      </c>
      <c r="Z726" s="22">
        <f>INDEX(Articles!$1:$1048576,MATCH(E726,Articles!D:D,0),21)</f>
        <v>151</v>
      </c>
      <c r="AA726" s="22">
        <f t="shared" si="53"/>
        <v>61</v>
      </c>
      <c r="AB726" s="22">
        <f>+INDEX(Articles!$1:$1048576,MATCH(E726,Articles!D:D,0),23)</f>
        <v>90</v>
      </c>
    </row>
    <row r="727" spans="2:28" ht="15.75">
      <c r="B727" s="8" t="str">
        <f>INDEX(Articles!$1:$1048576,MATCH(E727,Articles!D:D,0),6)</f>
        <v>1</v>
      </c>
      <c r="C727" s="8" t="str">
        <f>INDEX(Articles!$1:$1048576,MATCH(E727,Articles!D:D,0),7)</f>
        <v/>
      </c>
      <c r="D727" s="28" t="str">
        <f>HYPERLINK(INDEX(Articles!$1:$1048576,MATCH(E727,Articles!D:D,0),24),"Lien")</f>
        <v>Lien</v>
      </c>
      <c r="E727" s="3" t="s">
        <v>1185</v>
      </c>
      <c r="F727" s="18" t="str">
        <f>INDEX(Articles!$1:$1048576,MATCH(E727,Articles!D:D,0),5)</f>
        <v>BATT. Ø25 ÉVENT. 40 COMÈTES PAILLETTES OR</v>
      </c>
      <c r="G727" s="18" t="str">
        <f>INDEX(Articles!$1:$1048576,MATCH(E727,Articles!D:D,0),8)</f>
        <v>BATTERIE</v>
      </c>
      <c r="H727" s="18" t="str">
        <f>INDEX(Articles!$1:$1048576,MATCH(E727,Articles!D:D,0),9)</f>
        <v>EVENTAILLE</v>
      </c>
      <c r="I727" s="8">
        <f>INDEX(Articles!$1:$1048576,MATCH(E727,Articles!D:D,0),10)</f>
        <v>25</v>
      </c>
      <c r="J727" s="18" t="str">
        <f>INDEX(Articles!$1:$1048576,MATCH(E727,Articles!D:D,0),11)</f>
        <v>CLIGNO</v>
      </c>
      <c r="K727" s="18" t="str">
        <f>INDEX(Articles!$1:$1048576,MATCH(E727,Articles!D:D,0),12)</f>
        <v>OR</v>
      </c>
      <c r="L727" s="8" t="str">
        <f>INDEX(Articles!$1:$1048576,MATCH(E727,Articles!D:D,0),13)</f>
        <v>CN</v>
      </c>
      <c r="M727" s="8" t="str">
        <f>INDEX(Articles!$1:$1048576,MATCH(E727,Articles!D:D,0),14)</f>
        <v>F3</v>
      </c>
      <c r="N727" s="8" t="str">
        <f>INDEX(Articles!$1:$1048576,MATCH(E727,Articles!D:D,0),15)</f>
        <v>1.4G</v>
      </c>
      <c r="O727" s="8" t="str">
        <f>INDEX(Articles!$1:$1048576,MATCH(E727,Articles!D:D,0),16)</f>
        <v>1008-F3-69248602</v>
      </c>
      <c r="P727" s="8">
        <f>INDEX(Articles!$1:$1048576,MATCH(E727,Articles!D:D,0),17)*1000</f>
        <v>520</v>
      </c>
      <c r="Q727" s="8" t="str">
        <f>INDEX(Articles!$1:$1048576,MATCH(E727,Articles!D:D,0),18)</f>
        <v>30</v>
      </c>
      <c r="R727" s="8">
        <f>INDEX(Articles!$1:$1048576,MATCH(E727,Articles!D:D,0),19)</f>
        <v>25</v>
      </c>
      <c r="S727" s="2" t="str">
        <f>IF(INDEX('Unités CA'!$1:$1048576,MATCH(E727,'Unités CA'!D:D,0),5)=0,"",INDEX('Unités CA'!$1:$1048576,MATCH(E727,'Unités CA'!D:D,0),5))</f>
        <v>0004/CA</v>
      </c>
      <c r="T727" s="2" t="str">
        <f>IF(INDEX('Unités BTE'!$1:$1048576,MATCH(E727,'Unités CA'!D:D,0),5)=0,"",INDEX('Unités BTE'!$1:$1048576,MATCH(E727,'Unités CA'!D:D,0),5))</f>
        <v/>
      </c>
      <c r="U727" s="7">
        <f>IFERROR(INDEX('Prix PRO CA'!$1:$1048576,MATCH(E727,'Prix PRO CA'!D:D,0),10),"")</f>
        <v>101.79</v>
      </c>
      <c r="V727" s="7" t="str">
        <f>IFERROR(INDEX('Prix PRO CA'!$1:$1048576,MATCH(E727,'Prix PRO BTE'!D:D,0),10),"")</f>
        <v/>
      </c>
      <c r="W727" s="7">
        <f>+IFERROR(INDEX('Prix PRO PCS'!$1:$1048576,MATCH(E727,'Prix PRO PCS'!D:D,0),10),"")</f>
        <v>31.52</v>
      </c>
      <c r="X727" s="148" t="str">
        <f t="shared" si="52"/>
        <v>Oui</v>
      </c>
      <c r="Y727" s="24">
        <f>IFERROR(INDEX(LigneAchat!$1:$1048576,MATCH(E727,LigneAchat!D:D,0),5),"")</f>
        <v>44317</v>
      </c>
      <c r="Z727" s="22">
        <f>INDEX(Articles!$1:$1048576,MATCH(E727,Articles!D:D,0),21)</f>
        <v>144</v>
      </c>
      <c r="AA727" s="22">
        <f t="shared" si="53"/>
        <v>23</v>
      </c>
      <c r="AB727" s="22">
        <f>+INDEX(Articles!$1:$1048576,MATCH(E727,Articles!D:D,0),23)</f>
        <v>121</v>
      </c>
    </row>
    <row r="728" spans="2:28" ht="15.75">
      <c r="B728" s="8" t="str">
        <f>INDEX(Articles!$1:$1048576,MATCH(E728,Articles!D:D,0),6)</f>
        <v>1</v>
      </c>
      <c r="C728" s="8" t="str">
        <f>INDEX(Articles!$1:$1048576,MATCH(E728,Articles!D:D,0),7)</f>
        <v/>
      </c>
      <c r="D728" s="28" t="str">
        <f>HYPERLINK(INDEX(Articles!$1:$1048576,MATCH(E728,Articles!D:D,0),24),"Lien")</f>
        <v>Lien</v>
      </c>
      <c r="E728" s="3" t="s">
        <v>1176</v>
      </c>
      <c r="F728" s="18" t="str">
        <f>INDEX(Articles!$1:$1048576,MATCH(E728,Articles!D:D,0),5)</f>
        <v>BATT. Ø25 ÉVENT. 40 COMÈTES FRISSON BLANC</v>
      </c>
      <c r="G728" s="18" t="str">
        <f>INDEX(Articles!$1:$1048576,MATCH(E728,Articles!D:D,0),8)</f>
        <v>BATTERIE</v>
      </c>
      <c r="H728" s="18" t="str">
        <f>INDEX(Articles!$1:$1048576,MATCH(E728,Articles!D:D,0),9)</f>
        <v>EVENTAILLE</v>
      </c>
      <c r="I728" s="8">
        <f>INDEX(Articles!$1:$1048576,MATCH(E728,Articles!D:D,0),10)</f>
        <v>25</v>
      </c>
      <c r="J728" s="18" t="str">
        <f>INDEX(Articles!$1:$1048576,MATCH(E728,Articles!D:D,0),11)</f>
        <v>CREPITANT</v>
      </c>
      <c r="K728" s="18" t="str">
        <f>INDEX(Articles!$1:$1048576,MATCH(E728,Articles!D:D,0),12)</f>
        <v>ARGENT</v>
      </c>
      <c r="L728" s="8" t="str">
        <f>INDEX(Articles!$1:$1048576,MATCH(E728,Articles!D:D,0),13)</f>
        <v>CN</v>
      </c>
      <c r="M728" s="8" t="str">
        <f>INDEX(Articles!$1:$1048576,MATCH(E728,Articles!D:D,0),14)</f>
        <v>F3</v>
      </c>
      <c r="N728" s="8" t="str">
        <f>INDEX(Articles!$1:$1048576,MATCH(E728,Articles!D:D,0),15)</f>
        <v>1.4G</v>
      </c>
      <c r="O728" s="8" t="str">
        <f>INDEX(Articles!$1:$1048576,MATCH(E728,Articles!D:D,0),16)</f>
        <v>1008-F3-69248602</v>
      </c>
      <c r="P728" s="8">
        <f>INDEX(Articles!$1:$1048576,MATCH(E728,Articles!D:D,0),17)*1000</f>
        <v>520</v>
      </c>
      <c r="Q728" s="8" t="str">
        <f>INDEX(Articles!$1:$1048576,MATCH(E728,Articles!D:D,0),18)</f>
        <v>30</v>
      </c>
      <c r="R728" s="8">
        <f>INDEX(Articles!$1:$1048576,MATCH(E728,Articles!D:D,0),19)</f>
        <v>25</v>
      </c>
      <c r="S728" s="2" t="str">
        <f>IF(INDEX('Unités CA'!$1:$1048576,MATCH(E728,'Unités CA'!D:D,0),5)=0,"",INDEX('Unités CA'!$1:$1048576,MATCH(E728,'Unités CA'!D:D,0),5))</f>
        <v>0004/CA</v>
      </c>
      <c r="T728" s="2" t="str">
        <f>IF(INDEX('Unités BTE'!$1:$1048576,MATCH(E728,'Unités CA'!D:D,0),5)=0,"",INDEX('Unités BTE'!$1:$1048576,MATCH(E728,'Unités CA'!D:D,0),5))</f>
        <v/>
      </c>
      <c r="U728" s="7">
        <f>IFERROR(INDEX('Prix PRO CA'!$1:$1048576,MATCH(E728,'Prix PRO CA'!D:D,0),10),"")</f>
        <v>101.79</v>
      </c>
      <c r="V728" s="7" t="str">
        <f>IFERROR(INDEX('Prix PRO CA'!$1:$1048576,MATCH(E728,'Prix PRO BTE'!D:D,0),10),"")</f>
        <v/>
      </c>
      <c r="W728" s="7">
        <f>+IFERROR(INDEX('Prix PRO PCS'!$1:$1048576,MATCH(E728,'Prix PRO PCS'!D:D,0),10),"")</f>
        <v>31.52</v>
      </c>
      <c r="X728" s="148" t="str">
        <f t="shared" si="52"/>
        <v>Oui</v>
      </c>
      <c r="Y728" s="24" t="str">
        <f>IFERROR(INDEX(LigneAchat!$1:$1048576,MATCH(E728,LigneAchat!D:D,0),5),"")</f>
        <v/>
      </c>
      <c r="Z728" s="22">
        <f>INDEX(Articles!$1:$1048576,MATCH(E728,Articles!D:D,0),21)</f>
        <v>347</v>
      </c>
      <c r="AA728" s="22">
        <f t="shared" si="53"/>
        <v>346</v>
      </c>
      <c r="AB728" s="22">
        <f>+INDEX(Articles!$1:$1048576,MATCH(E728,Articles!D:D,0),23)</f>
        <v>1</v>
      </c>
    </row>
    <row r="729" spans="2:28" ht="15.75">
      <c r="B729" s="8" t="str">
        <f>INDEX(Articles!$1:$1048576,MATCH(E729,Articles!D:D,0),6)</f>
        <v>1</v>
      </c>
      <c r="C729" s="8" t="str">
        <f>INDEX(Articles!$1:$1048576,MATCH(E729,Articles!D:D,0),7)</f>
        <v>2019</v>
      </c>
      <c r="D729" s="28" t="str">
        <f>HYPERLINK(INDEX(Articles!$1:$1048576,MATCH(E729,Articles!D:D,0),24),"Lien")</f>
        <v>Lien</v>
      </c>
      <c r="E729" s="3" t="s">
        <v>1200</v>
      </c>
      <c r="F729" s="18" t="str">
        <f>INDEX(Articles!$1:$1048576,MATCH(E729,Articles!D:D,0),5)</f>
        <v>BATT. Ø25  ÉVENT. 40 COMÈTES MOSAÏQUE ARGENT</v>
      </c>
      <c r="G729" s="18" t="str">
        <f>INDEX(Articles!$1:$1048576,MATCH(E729,Articles!D:D,0),8)</f>
        <v>BATTERIE</v>
      </c>
      <c r="H729" s="18" t="str">
        <f>INDEX(Articles!$1:$1048576,MATCH(E729,Articles!D:D,0),9)</f>
        <v>EVENTAILLE</v>
      </c>
      <c r="I729" s="8">
        <f>INDEX(Articles!$1:$1048576,MATCH(E729,Articles!D:D,0),10)</f>
        <v>25</v>
      </c>
      <c r="J729" s="18" t="str">
        <f>INDEX(Articles!$1:$1048576,MATCH(E729,Articles!D:D,0),11)</f>
        <v>MOSAIQUE</v>
      </c>
      <c r="K729" s="18" t="str">
        <f>INDEX(Articles!$1:$1048576,MATCH(E729,Articles!D:D,0),12)</f>
        <v>ARGENT</v>
      </c>
      <c r="L729" s="8" t="str">
        <f>INDEX(Articles!$1:$1048576,MATCH(E729,Articles!D:D,0),13)</f>
        <v>CN</v>
      </c>
      <c r="M729" s="8" t="str">
        <f>INDEX(Articles!$1:$1048576,MATCH(E729,Articles!D:D,0),14)</f>
        <v>F3</v>
      </c>
      <c r="N729" s="8" t="str">
        <f>INDEX(Articles!$1:$1048576,MATCH(E729,Articles!D:D,0),15)</f>
        <v>1.4G</v>
      </c>
      <c r="O729" s="8" t="str">
        <f>INDEX(Articles!$1:$1048576,MATCH(E729,Articles!D:D,0),16)</f>
        <v>1008-F3-69248603</v>
      </c>
      <c r="P729" s="8">
        <f>INDEX(Articles!$1:$1048576,MATCH(E729,Articles!D:D,0),17)*1000</f>
        <v>680</v>
      </c>
      <c r="Q729" s="8" t="str">
        <f>INDEX(Articles!$1:$1048576,MATCH(E729,Articles!D:D,0),18)</f>
        <v>30</v>
      </c>
      <c r="R729" s="8">
        <f>INDEX(Articles!$1:$1048576,MATCH(E729,Articles!D:D,0),19)</f>
        <v>25</v>
      </c>
      <c r="S729" s="2" t="str">
        <f>IF(INDEX('Unités CA'!$1:$1048576,MATCH(E729,'Unités CA'!D:D,0),5)=0,"",INDEX('Unités CA'!$1:$1048576,MATCH(E729,'Unités CA'!D:D,0),5))</f>
        <v>0004/CA</v>
      </c>
      <c r="T729" s="2" t="str">
        <f>IF(INDEX('Unités BTE'!$1:$1048576,MATCH(E729,'Unités CA'!D:D,0),5)=0,"",INDEX('Unités BTE'!$1:$1048576,MATCH(E729,'Unités CA'!D:D,0),5))</f>
        <v/>
      </c>
      <c r="U729" s="7">
        <f>IFERROR(INDEX('Prix PRO CA'!$1:$1048576,MATCH(E729,'Prix PRO CA'!D:D,0),10),"")</f>
        <v>113.82</v>
      </c>
      <c r="V729" s="7" t="str">
        <f>IFERROR(INDEX('Prix PRO CA'!$1:$1048576,MATCH(E729,'Prix PRO BTE'!D:D,0),10),"")</f>
        <v/>
      </c>
      <c r="W729" s="7">
        <f>+IFERROR(INDEX('Prix PRO PCS'!$1:$1048576,MATCH(E729,'Prix PRO PCS'!D:D,0),10),"")</f>
        <v>34.380000000000003</v>
      </c>
      <c r="X729" s="148" t="str">
        <f t="shared" si="52"/>
        <v>Oui</v>
      </c>
      <c r="Y729" s="24" t="str">
        <f>IFERROR(INDEX(LigneAchat!$1:$1048576,MATCH(E729,LigneAchat!D:D,0),5),"")</f>
        <v/>
      </c>
      <c r="Z729" s="22">
        <f>INDEX(Articles!$1:$1048576,MATCH(E729,Articles!D:D,0),21)</f>
        <v>345</v>
      </c>
      <c r="AA729" s="22">
        <f t="shared" si="53"/>
        <v>275</v>
      </c>
      <c r="AB729" s="22">
        <f>+INDEX(Articles!$1:$1048576,MATCH(E729,Articles!D:D,0),23)</f>
        <v>70</v>
      </c>
    </row>
    <row r="730" spans="2:28" ht="15.75">
      <c r="B730" s="8" t="str">
        <f>INDEX(Articles!$1:$1048576,MATCH(E730,Articles!D:D,0),6)</f>
        <v>1</v>
      </c>
      <c r="C730" s="8" t="str">
        <f>INDEX(Articles!$1:$1048576,MATCH(E730,Articles!D:D,0),7)</f>
        <v/>
      </c>
      <c r="D730" s="28" t="str">
        <f>HYPERLINK(INDEX(Articles!$1:$1048576,MATCH(E730,Articles!D:D,0),24),"Lien")</f>
        <v>Lien</v>
      </c>
      <c r="E730" s="3" t="s">
        <v>1216</v>
      </c>
      <c r="F730" s="18" t="str">
        <f>INDEX(Articles!$1:$1048576,MATCH(E730,Articles!D:D,0),5)</f>
        <v>BATT. Ø25  ÉVENT. 40 COMÈTES MOSAÏQUE ORANGE</v>
      </c>
      <c r="G730" s="18" t="str">
        <f>INDEX(Articles!$1:$1048576,MATCH(E730,Articles!D:D,0),8)</f>
        <v>BATTERIE</v>
      </c>
      <c r="H730" s="18" t="str">
        <f>INDEX(Articles!$1:$1048576,MATCH(E730,Articles!D:D,0),9)</f>
        <v>EVENTAILLE</v>
      </c>
      <c r="I730" s="8">
        <f>INDEX(Articles!$1:$1048576,MATCH(E730,Articles!D:D,0),10)</f>
        <v>25</v>
      </c>
      <c r="J730" s="18" t="str">
        <f>INDEX(Articles!$1:$1048576,MATCH(E730,Articles!D:D,0),11)</f>
        <v>MOSAIQUE</v>
      </c>
      <c r="K730" s="18" t="str">
        <f>INDEX(Articles!$1:$1048576,MATCH(E730,Articles!D:D,0),12)</f>
        <v>ORANGE</v>
      </c>
      <c r="L730" s="8" t="str">
        <f>INDEX(Articles!$1:$1048576,MATCH(E730,Articles!D:D,0),13)</f>
        <v>CN</v>
      </c>
      <c r="M730" s="8" t="str">
        <f>INDEX(Articles!$1:$1048576,MATCH(E730,Articles!D:D,0),14)</f>
        <v>F3</v>
      </c>
      <c r="N730" s="8" t="str">
        <f>INDEX(Articles!$1:$1048576,MATCH(E730,Articles!D:D,0),15)</f>
        <v>1.4G</v>
      </c>
      <c r="O730" s="8" t="str">
        <f>INDEX(Articles!$1:$1048576,MATCH(E730,Articles!D:D,0),16)</f>
        <v>1008-F3-69248603</v>
      </c>
      <c r="P730" s="8">
        <f>INDEX(Articles!$1:$1048576,MATCH(E730,Articles!D:D,0),17)*1000</f>
        <v>680</v>
      </c>
      <c r="Q730" s="8" t="str">
        <f>INDEX(Articles!$1:$1048576,MATCH(E730,Articles!D:D,0),18)</f>
        <v>30</v>
      </c>
      <c r="R730" s="8">
        <f>INDEX(Articles!$1:$1048576,MATCH(E730,Articles!D:D,0),19)</f>
        <v>25</v>
      </c>
      <c r="S730" s="2" t="str">
        <f>IF(INDEX('Unités CA'!$1:$1048576,MATCH(E730,'Unités CA'!D:D,0),5)=0,"",INDEX('Unités CA'!$1:$1048576,MATCH(E730,'Unités CA'!D:D,0),5))</f>
        <v>0004/CA</v>
      </c>
      <c r="T730" s="2" t="str">
        <f>IF(INDEX('Unités BTE'!$1:$1048576,MATCH(E730,'Unités CA'!D:D,0),5)=0,"",INDEX('Unités BTE'!$1:$1048576,MATCH(E730,'Unités CA'!D:D,0),5))</f>
        <v/>
      </c>
      <c r="U730" s="7">
        <f>IFERROR(INDEX('Prix PRO CA'!$1:$1048576,MATCH(E730,'Prix PRO CA'!D:D,0),10),"")</f>
        <v>113.82</v>
      </c>
      <c r="V730" s="7" t="str">
        <f>IFERROR(INDEX('Prix PRO CA'!$1:$1048576,MATCH(E730,'Prix PRO BTE'!D:D,0),10),"")</f>
        <v/>
      </c>
      <c r="W730" s="7">
        <f>+IFERROR(INDEX('Prix PRO PCS'!$1:$1048576,MATCH(E730,'Prix PRO PCS'!D:D,0),10),"")</f>
        <v>34.380000000000003</v>
      </c>
      <c r="X730" s="148" t="str">
        <f t="shared" si="52"/>
        <v>Oui</v>
      </c>
      <c r="Y730" s="24" t="str">
        <f>IFERROR(INDEX(LigneAchat!$1:$1048576,MATCH(E730,LigneAchat!D:D,0),5),"")</f>
        <v/>
      </c>
      <c r="Z730" s="22">
        <f>INDEX(Articles!$1:$1048576,MATCH(E730,Articles!D:D,0),21)</f>
        <v>208</v>
      </c>
      <c r="AA730" s="22">
        <f t="shared" si="53"/>
        <v>148</v>
      </c>
      <c r="AB730" s="22">
        <f>+INDEX(Articles!$1:$1048576,MATCH(E730,Articles!D:D,0),23)</f>
        <v>60</v>
      </c>
    </row>
    <row r="731" spans="2:28" ht="15.75">
      <c r="B731" s="8" t="str">
        <f>INDEX(Articles!$1:$1048576,MATCH(E731,Articles!D:D,0),6)</f>
        <v>1</v>
      </c>
      <c r="C731" s="8" t="str">
        <f>INDEX(Articles!$1:$1048576,MATCH(E731,Articles!D:D,0),7)</f>
        <v/>
      </c>
      <c r="D731" s="28" t="str">
        <f>HYPERLINK(INDEX(Articles!$1:$1048576,MATCH(E731,Articles!D:D,0),24),"Lien")</f>
        <v>Lien</v>
      </c>
      <c r="E731" s="3" t="s">
        <v>1219</v>
      </c>
      <c r="F731" s="18" t="str">
        <f>INDEX(Articles!$1:$1048576,MATCH(E731,Articles!D:D,0),5)</f>
        <v>BATT. Ø25  ÉVENT. 40 COMÈTES MOSAÏQUE ROUGES</v>
      </c>
      <c r="G731" s="18" t="str">
        <f>INDEX(Articles!$1:$1048576,MATCH(E731,Articles!D:D,0),8)</f>
        <v>BATTERIE</v>
      </c>
      <c r="H731" s="18" t="str">
        <f>INDEX(Articles!$1:$1048576,MATCH(E731,Articles!D:D,0),9)</f>
        <v>EVENTAILLE</v>
      </c>
      <c r="I731" s="8">
        <f>INDEX(Articles!$1:$1048576,MATCH(E731,Articles!D:D,0),10)</f>
        <v>25</v>
      </c>
      <c r="J731" s="18" t="str">
        <f>INDEX(Articles!$1:$1048576,MATCH(E731,Articles!D:D,0),11)</f>
        <v>MOSAIQUE</v>
      </c>
      <c r="K731" s="18" t="str">
        <f>INDEX(Articles!$1:$1048576,MATCH(E731,Articles!D:D,0),12)</f>
        <v>ROUGE</v>
      </c>
      <c r="L731" s="8" t="str">
        <f>INDEX(Articles!$1:$1048576,MATCH(E731,Articles!D:D,0),13)</f>
        <v>CN</v>
      </c>
      <c r="M731" s="8" t="str">
        <f>INDEX(Articles!$1:$1048576,MATCH(E731,Articles!D:D,0),14)</f>
        <v>F3</v>
      </c>
      <c r="N731" s="8" t="str">
        <f>INDEX(Articles!$1:$1048576,MATCH(E731,Articles!D:D,0),15)</f>
        <v>1.4G</v>
      </c>
      <c r="O731" s="8" t="str">
        <f>INDEX(Articles!$1:$1048576,MATCH(E731,Articles!D:D,0),16)</f>
        <v>1008-F3-69248603</v>
      </c>
      <c r="P731" s="8">
        <f>INDEX(Articles!$1:$1048576,MATCH(E731,Articles!D:D,0),17)*1000</f>
        <v>680</v>
      </c>
      <c r="Q731" s="8" t="str">
        <f>INDEX(Articles!$1:$1048576,MATCH(E731,Articles!D:D,0),18)</f>
        <v>30</v>
      </c>
      <c r="R731" s="8">
        <f>INDEX(Articles!$1:$1048576,MATCH(E731,Articles!D:D,0),19)</f>
        <v>25</v>
      </c>
      <c r="S731" s="2" t="str">
        <f>IF(INDEX('Unités CA'!$1:$1048576,MATCH(E731,'Unités CA'!D:D,0),5)=0,"",INDEX('Unités CA'!$1:$1048576,MATCH(E731,'Unités CA'!D:D,0),5))</f>
        <v>0004/CA</v>
      </c>
      <c r="T731" s="2" t="str">
        <f>IF(INDEX('Unités BTE'!$1:$1048576,MATCH(E731,'Unités CA'!D:D,0),5)=0,"",INDEX('Unités BTE'!$1:$1048576,MATCH(E731,'Unités CA'!D:D,0),5))</f>
        <v/>
      </c>
      <c r="U731" s="7">
        <f>IFERROR(INDEX('Prix PRO CA'!$1:$1048576,MATCH(E731,'Prix PRO CA'!D:D,0),10),"")</f>
        <v>113.82</v>
      </c>
      <c r="V731" s="7" t="str">
        <f>IFERROR(INDEX('Prix PRO CA'!$1:$1048576,MATCH(E731,'Prix PRO BTE'!D:D,0),10),"")</f>
        <v/>
      </c>
      <c r="W731" s="7">
        <f>+IFERROR(INDEX('Prix PRO PCS'!$1:$1048576,MATCH(E731,'Prix PRO PCS'!D:D,0),10),"")</f>
        <v>34.380000000000003</v>
      </c>
      <c r="X731" s="148" t="str">
        <f t="shared" si="52"/>
        <v>Oui</v>
      </c>
      <c r="Y731" s="24" t="str">
        <f>IFERROR(INDEX(LigneAchat!$1:$1048576,MATCH(E731,LigneAchat!D:D,0),5),"")</f>
        <v/>
      </c>
      <c r="Z731" s="22">
        <f>INDEX(Articles!$1:$1048576,MATCH(E731,Articles!D:D,0),21)</f>
        <v>527</v>
      </c>
      <c r="AA731" s="22">
        <f t="shared" si="53"/>
        <v>527</v>
      </c>
      <c r="AB731" s="22">
        <f>+INDEX(Articles!$1:$1048576,MATCH(E731,Articles!D:D,0),23)</f>
        <v>0</v>
      </c>
    </row>
    <row r="732" spans="2:28" ht="15.75">
      <c r="B732" s="8" t="str">
        <f>INDEX(Articles!$1:$1048576,MATCH(E732,Articles!D:D,0),6)</f>
        <v>1</v>
      </c>
      <c r="C732" s="8" t="str">
        <f>INDEX(Articles!$1:$1048576,MATCH(E732,Articles!D:D,0),7)</f>
        <v/>
      </c>
      <c r="D732" s="28" t="str">
        <f>HYPERLINK(INDEX(Articles!$1:$1048576,MATCH(E732,Articles!D:D,0),24),"Lien")</f>
        <v>Lien</v>
      </c>
      <c r="E732" s="3" t="s">
        <v>1222</v>
      </c>
      <c r="F732" s="18" t="str">
        <f>INDEX(Articles!$1:$1048576,MATCH(E732,Articles!D:D,0),5)</f>
        <v>BATT. Ø25  ÉVENT. 40 COMÈTES MOSAÏQUE ROSE</v>
      </c>
      <c r="G732" s="18" t="str">
        <f>INDEX(Articles!$1:$1048576,MATCH(E732,Articles!D:D,0),8)</f>
        <v>BATTERIE</v>
      </c>
      <c r="H732" s="18" t="str">
        <f>INDEX(Articles!$1:$1048576,MATCH(E732,Articles!D:D,0),9)</f>
        <v>EVENTAILLE</v>
      </c>
      <c r="I732" s="8">
        <f>INDEX(Articles!$1:$1048576,MATCH(E732,Articles!D:D,0),10)</f>
        <v>25</v>
      </c>
      <c r="J732" s="18" t="str">
        <f>INDEX(Articles!$1:$1048576,MATCH(E732,Articles!D:D,0),11)</f>
        <v>MOSAIQUE</v>
      </c>
      <c r="K732" s="18" t="str">
        <f>INDEX(Articles!$1:$1048576,MATCH(E732,Articles!D:D,0),12)</f>
        <v>ROSE</v>
      </c>
      <c r="L732" s="8" t="str">
        <f>INDEX(Articles!$1:$1048576,MATCH(E732,Articles!D:D,0),13)</f>
        <v>CN</v>
      </c>
      <c r="M732" s="8" t="str">
        <f>INDEX(Articles!$1:$1048576,MATCH(E732,Articles!D:D,0),14)</f>
        <v>F3</v>
      </c>
      <c r="N732" s="8" t="str">
        <f>INDEX(Articles!$1:$1048576,MATCH(E732,Articles!D:D,0),15)</f>
        <v>1.4G</v>
      </c>
      <c r="O732" s="8" t="str">
        <f>INDEX(Articles!$1:$1048576,MATCH(E732,Articles!D:D,0),16)</f>
        <v>1008-F3-69248603</v>
      </c>
      <c r="P732" s="8">
        <f>INDEX(Articles!$1:$1048576,MATCH(E732,Articles!D:D,0),17)*1000</f>
        <v>680</v>
      </c>
      <c r="Q732" s="8" t="str">
        <f>INDEX(Articles!$1:$1048576,MATCH(E732,Articles!D:D,0),18)</f>
        <v>30</v>
      </c>
      <c r="R732" s="8">
        <f>INDEX(Articles!$1:$1048576,MATCH(E732,Articles!D:D,0),19)</f>
        <v>25</v>
      </c>
      <c r="S732" s="2" t="str">
        <f>IF(INDEX('Unités CA'!$1:$1048576,MATCH(E732,'Unités CA'!D:D,0),5)=0,"",INDEX('Unités CA'!$1:$1048576,MATCH(E732,'Unités CA'!D:D,0),5))</f>
        <v>0004/CA</v>
      </c>
      <c r="T732" s="2" t="str">
        <f>IF(INDEX('Unités BTE'!$1:$1048576,MATCH(E732,'Unités CA'!D:D,0),5)=0,"",INDEX('Unités BTE'!$1:$1048576,MATCH(E732,'Unités CA'!D:D,0),5))</f>
        <v/>
      </c>
      <c r="U732" s="7">
        <f>IFERROR(INDEX('Prix PRO CA'!$1:$1048576,MATCH(E732,'Prix PRO CA'!D:D,0),10),"")</f>
        <v>113.82</v>
      </c>
      <c r="V732" s="7" t="str">
        <f>IFERROR(INDEX('Prix PRO CA'!$1:$1048576,MATCH(E732,'Prix PRO BTE'!D:D,0),10),"")</f>
        <v/>
      </c>
      <c r="W732" s="7">
        <f>+IFERROR(INDEX('Prix PRO PCS'!$1:$1048576,MATCH(E732,'Prix PRO PCS'!D:D,0),10),"")</f>
        <v>34.380000000000003</v>
      </c>
      <c r="X732" s="148" t="str">
        <f t="shared" si="52"/>
        <v>Oui</v>
      </c>
      <c r="Y732" s="24" t="str">
        <f>IFERROR(INDEX(LigneAchat!$1:$1048576,MATCH(E732,LigneAchat!D:D,0),5),"")</f>
        <v/>
      </c>
      <c r="Z732" s="22">
        <f>INDEX(Articles!$1:$1048576,MATCH(E732,Articles!D:D,0),21)</f>
        <v>443</v>
      </c>
      <c r="AA732" s="22">
        <f t="shared" si="53"/>
        <v>443</v>
      </c>
      <c r="AB732" s="22">
        <f>+INDEX(Articles!$1:$1048576,MATCH(E732,Articles!D:D,0),23)</f>
        <v>0</v>
      </c>
    </row>
    <row r="733" spans="2:28" ht="15.75">
      <c r="B733" s="8" t="str">
        <f>INDEX(Articles!$1:$1048576,MATCH(E733,Articles!D:D,0),6)</f>
        <v>1</v>
      </c>
      <c r="C733" s="8" t="str">
        <f>INDEX(Articles!$1:$1048576,MATCH(E733,Articles!D:D,0),7)</f>
        <v/>
      </c>
      <c r="D733" s="28" t="str">
        <f>HYPERLINK(INDEX(Articles!$1:$1048576,MATCH(E733,Articles!D:D,0),24),"Lien")</f>
        <v>Lien</v>
      </c>
      <c r="E733" s="3" t="s">
        <v>1225</v>
      </c>
      <c r="F733" s="18" t="str">
        <f>INDEX(Articles!$1:$1048576,MATCH(E733,Articles!D:D,0),5)</f>
        <v>BATT. Ø25  ÉVENT. 40 COMÈTES MOSAÏQUE VERTES</v>
      </c>
      <c r="G733" s="18" t="str">
        <f>INDEX(Articles!$1:$1048576,MATCH(E733,Articles!D:D,0),8)</f>
        <v>BATTERIE</v>
      </c>
      <c r="H733" s="18" t="str">
        <f>INDEX(Articles!$1:$1048576,MATCH(E733,Articles!D:D,0),9)</f>
        <v>EVENTAILLE</v>
      </c>
      <c r="I733" s="8">
        <f>INDEX(Articles!$1:$1048576,MATCH(E733,Articles!D:D,0),10)</f>
        <v>25</v>
      </c>
      <c r="J733" s="18" t="str">
        <f>INDEX(Articles!$1:$1048576,MATCH(E733,Articles!D:D,0),11)</f>
        <v>MOSAIQUE</v>
      </c>
      <c r="K733" s="18" t="str">
        <f>INDEX(Articles!$1:$1048576,MATCH(E733,Articles!D:D,0),12)</f>
        <v>VERT</v>
      </c>
      <c r="L733" s="8" t="str">
        <f>INDEX(Articles!$1:$1048576,MATCH(E733,Articles!D:D,0),13)</f>
        <v>CN</v>
      </c>
      <c r="M733" s="8" t="str">
        <f>INDEX(Articles!$1:$1048576,MATCH(E733,Articles!D:D,0),14)</f>
        <v>F3</v>
      </c>
      <c r="N733" s="8" t="str">
        <f>INDEX(Articles!$1:$1048576,MATCH(E733,Articles!D:D,0),15)</f>
        <v>1.4G</v>
      </c>
      <c r="O733" s="8" t="str">
        <f>INDEX(Articles!$1:$1048576,MATCH(E733,Articles!D:D,0),16)</f>
        <v>1008-F3-69248603</v>
      </c>
      <c r="P733" s="8">
        <f>INDEX(Articles!$1:$1048576,MATCH(E733,Articles!D:D,0),17)*1000</f>
        <v>680</v>
      </c>
      <c r="Q733" s="8" t="str">
        <f>INDEX(Articles!$1:$1048576,MATCH(E733,Articles!D:D,0),18)</f>
        <v>30</v>
      </c>
      <c r="R733" s="8">
        <f>INDEX(Articles!$1:$1048576,MATCH(E733,Articles!D:D,0),19)</f>
        <v>25</v>
      </c>
      <c r="S733" s="2" t="str">
        <f>IF(INDEX('Unités CA'!$1:$1048576,MATCH(E733,'Unités CA'!D:D,0),5)=0,"",INDEX('Unités CA'!$1:$1048576,MATCH(E733,'Unités CA'!D:D,0),5))</f>
        <v>0004/CA</v>
      </c>
      <c r="T733" s="2" t="str">
        <f>IF(INDEX('Unités BTE'!$1:$1048576,MATCH(E733,'Unités CA'!D:D,0),5)=0,"",INDEX('Unités BTE'!$1:$1048576,MATCH(E733,'Unités CA'!D:D,0),5))</f>
        <v/>
      </c>
      <c r="U733" s="7">
        <f>IFERROR(INDEX('Prix PRO CA'!$1:$1048576,MATCH(E733,'Prix PRO CA'!D:D,0),10),"")</f>
        <v>113.82</v>
      </c>
      <c r="V733" s="7" t="str">
        <f>IFERROR(INDEX('Prix PRO CA'!$1:$1048576,MATCH(E733,'Prix PRO BTE'!D:D,0),10),"")</f>
        <v/>
      </c>
      <c r="W733" s="7">
        <f>+IFERROR(INDEX('Prix PRO PCS'!$1:$1048576,MATCH(E733,'Prix PRO PCS'!D:D,0),10),"")</f>
        <v>34.380000000000003</v>
      </c>
      <c r="X733" s="148" t="str">
        <f t="shared" si="52"/>
        <v>Oui</v>
      </c>
      <c r="Y733" s="24">
        <f>IFERROR(INDEX(LigneAchat!$1:$1048576,MATCH(E733,LigneAchat!D:D,0),5),"")</f>
        <v>44317</v>
      </c>
      <c r="Z733" s="22">
        <f>INDEX(Articles!$1:$1048576,MATCH(E733,Articles!D:D,0),21)</f>
        <v>193</v>
      </c>
      <c r="AA733" s="22">
        <f t="shared" si="53"/>
        <v>166</v>
      </c>
      <c r="AB733" s="22">
        <f>+INDEX(Articles!$1:$1048576,MATCH(E733,Articles!D:D,0),23)</f>
        <v>27</v>
      </c>
    </row>
    <row r="734" spans="2:28" ht="15.75">
      <c r="B734" s="8" t="str">
        <f>INDEX(Articles!$1:$1048576,MATCH(E734,Articles!D:D,0),6)</f>
        <v>1</v>
      </c>
      <c r="C734" s="8" t="str">
        <f>INDEX(Articles!$1:$1048576,MATCH(E734,Articles!D:D,0),7)</f>
        <v/>
      </c>
      <c r="D734" s="28" t="str">
        <f>HYPERLINK(INDEX(Articles!$1:$1048576,MATCH(E734,Articles!D:D,0),24),"Lien")</f>
        <v>Lien</v>
      </c>
      <c r="E734" s="3" t="s">
        <v>1213</v>
      </c>
      <c r="F734" s="18" t="str">
        <f>INDEX(Articles!$1:$1048576,MATCH(E734,Articles!D:D,0),5)</f>
        <v>BATT. Ø25  ÉVENT. 40 COMÈTES MOSAÏQUE FILET D'OR</v>
      </c>
      <c r="G734" s="18" t="str">
        <f>INDEX(Articles!$1:$1048576,MATCH(E734,Articles!D:D,0),8)</f>
        <v>BATTERIE</v>
      </c>
      <c r="H734" s="18" t="str">
        <f>INDEX(Articles!$1:$1048576,MATCH(E734,Articles!D:D,0),9)</f>
        <v>EVENTAILLE</v>
      </c>
      <c r="I734" s="8">
        <f>INDEX(Articles!$1:$1048576,MATCH(E734,Articles!D:D,0),10)</f>
        <v>25</v>
      </c>
      <c r="J734" s="18" t="str">
        <f>INDEX(Articles!$1:$1048576,MATCH(E734,Articles!D:D,0),11)</f>
        <v>MOSAIQUE</v>
      </c>
      <c r="K734" s="18" t="str">
        <f>INDEX(Articles!$1:$1048576,MATCH(E734,Articles!D:D,0),12)</f>
        <v>KAMURO</v>
      </c>
      <c r="L734" s="8" t="str">
        <f>INDEX(Articles!$1:$1048576,MATCH(E734,Articles!D:D,0),13)</f>
        <v>CN</v>
      </c>
      <c r="M734" s="8" t="str">
        <f>INDEX(Articles!$1:$1048576,MATCH(E734,Articles!D:D,0),14)</f>
        <v>F3</v>
      </c>
      <c r="N734" s="8" t="str">
        <f>INDEX(Articles!$1:$1048576,MATCH(E734,Articles!D:D,0),15)</f>
        <v>1.4G</v>
      </c>
      <c r="O734" s="8" t="str">
        <f>INDEX(Articles!$1:$1048576,MATCH(E734,Articles!D:D,0),16)</f>
        <v>1008-F3-69248603</v>
      </c>
      <c r="P734" s="8">
        <f>INDEX(Articles!$1:$1048576,MATCH(E734,Articles!D:D,0),17)*1000</f>
        <v>680</v>
      </c>
      <c r="Q734" s="8" t="str">
        <f>INDEX(Articles!$1:$1048576,MATCH(E734,Articles!D:D,0),18)</f>
        <v>30</v>
      </c>
      <c r="R734" s="8">
        <f>INDEX(Articles!$1:$1048576,MATCH(E734,Articles!D:D,0),19)</f>
        <v>25</v>
      </c>
      <c r="S734" s="2" t="str">
        <f>IF(INDEX('Unités CA'!$1:$1048576,MATCH(E734,'Unités CA'!D:D,0),5)=0,"",INDEX('Unités CA'!$1:$1048576,MATCH(E734,'Unités CA'!D:D,0),5))</f>
        <v>0004/CA</v>
      </c>
      <c r="T734" s="2" t="str">
        <f>IF(INDEX('Unités BTE'!$1:$1048576,MATCH(E734,'Unités CA'!D:D,0),5)=0,"",INDEX('Unités BTE'!$1:$1048576,MATCH(E734,'Unités CA'!D:D,0),5))</f>
        <v/>
      </c>
      <c r="U734" s="7">
        <f>IFERROR(INDEX('Prix PRO CA'!$1:$1048576,MATCH(E734,'Prix PRO CA'!D:D,0),10),"")</f>
        <v>113.82</v>
      </c>
      <c r="V734" s="7" t="str">
        <f>IFERROR(INDEX('Prix PRO CA'!$1:$1048576,MATCH(E734,'Prix PRO BTE'!D:D,0),10),"")</f>
        <v/>
      </c>
      <c r="W734" s="7">
        <f>+IFERROR(INDEX('Prix PRO PCS'!$1:$1048576,MATCH(E734,'Prix PRO PCS'!D:D,0),10),"")</f>
        <v>34.380000000000003</v>
      </c>
      <c r="X734" s="148" t="str">
        <f t="shared" si="52"/>
        <v>Oui</v>
      </c>
      <c r="Y734" s="24" t="str">
        <f>IFERROR(INDEX(LigneAchat!$1:$1048576,MATCH(E734,LigneAchat!D:D,0),5),"")</f>
        <v/>
      </c>
      <c r="Z734" s="22">
        <f>INDEX(Articles!$1:$1048576,MATCH(E734,Articles!D:D,0),21)</f>
        <v>594</v>
      </c>
      <c r="AA734" s="22">
        <f t="shared" si="53"/>
        <v>576</v>
      </c>
      <c r="AB734" s="22">
        <f>+INDEX(Articles!$1:$1048576,MATCH(E734,Articles!D:D,0),23)</f>
        <v>18</v>
      </c>
    </row>
    <row r="735" spans="2:28" ht="15.75">
      <c r="B735" s="8" t="str">
        <f>INDEX(Articles!$1:$1048576,MATCH(E735,Articles!D:D,0),6)</f>
        <v>1</v>
      </c>
      <c r="C735" s="8" t="str">
        <f>INDEX(Articles!$1:$1048576,MATCH(E735,Articles!D:D,0),7)</f>
        <v/>
      </c>
      <c r="D735" s="28" t="str">
        <f>HYPERLINK(INDEX(Articles!$1:$1048576,MATCH(E735,Articles!D:D,0),24),"Lien")</f>
        <v>Lien</v>
      </c>
      <c r="E735" s="3" t="s">
        <v>1204</v>
      </c>
      <c r="F735" s="18" t="str">
        <f>INDEX(Articles!$1:$1048576,MATCH(E735,Articles!D:D,0),5)</f>
        <v>BATT. Ø25  ÉVENT. 40 COMÈTES MOSAÏQUE CLIGNO BLANC</v>
      </c>
      <c r="G735" s="18" t="str">
        <f>INDEX(Articles!$1:$1048576,MATCH(E735,Articles!D:D,0),8)</f>
        <v>BATTERIE</v>
      </c>
      <c r="H735" s="18" t="str">
        <f>INDEX(Articles!$1:$1048576,MATCH(E735,Articles!D:D,0),9)</f>
        <v>EVENTAILLE</v>
      </c>
      <c r="I735" s="8">
        <f>INDEX(Articles!$1:$1048576,MATCH(E735,Articles!D:D,0),10)</f>
        <v>25</v>
      </c>
      <c r="J735" s="18" t="str">
        <f>INDEX(Articles!$1:$1048576,MATCH(E735,Articles!D:D,0),11)</f>
        <v>CLIGNO</v>
      </c>
      <c r="K735" s="18" t="str">
        <f>INDEX(Articles!$1:$1048576,MATCH(E735,Articles!D:D,0),12)</f>
        <v>BLANC</v>
      </c>
      <c r="L735" s="8" t="str">
        <f>INDEX(Articles!$1:$1048576,MATCH(E735,Articles!D:D,0),13)</f>
        <v>CN</v>
      </c>
      <c r="M735" s="8" t="str">
        <f>INDEX(Articles!$1:$1048576,MATCH(E735,Articles!D:D,0),14)</f>
        <v>F3</v>
      </c>
      <c r="N735" s="8" t="str">
        <f>INDEX(Articles!$1:$1048576,MATCH(E735,Articles!D:D,0),15)</f>
        <v>1.4G</v>
      </c>
      <c r="O735" s="8" t="str">
        <f>INDEX(Articles!$1:$1048576,MATCH(E735,Articles!D:D,0),16)</f>
        <v>1008-F3-69248603</v>
      </c>
      <c r="P735" s="8">
        <f>INDEX(Articles!$1:$1048576,MATCH(E735,Articles!D:D,0),17)*1000</f>
        <v>680</v>
      </c>
      <c r="Q735" s="8" t="str">
        <f>INDEX(Articles!$1:$1048576,MATCH(E735,Articles!D:D,0),18)</f>
        <v>30</v>
      </c>
      <c r="R735" s="8">
        <f>INDEX(Articles!$1:$1048576,MATCH(E735,Articles!D:D,0),19)</f>
        <v>25</v>
      </c>
      <c r="S735" s="2" t="str">
        <f>IF(INDEX('Unités CA'!$1:$1048576,MATCH(E735,'Unités CA'!D:D,0),5)=0,"",INDEX('Unités CA'!$1:$1048576,MATCH(E735,'Unités CA'!D:D,0),5))</f>
        <v>0004/CA</v>
      </c>
      <c r="T735" s="2" t="str">
        <f>IF(INDEX('Unités BTE'!$1:$1048576,MATCH(E735,'Unités CA'!D:D,0),5)=0,"",INDEX('Unités BTE'!$1:$1048576,MATCH(E735,'Unités CA'!D:D,0),5))</f>
        <v/>
      </c>
      <c r="U735" s="7">
        <f>IFERROR(INDEX('Prix PRO CA'!$1:$1048576,MATCH(E735,'Prix PRO CA'!D:D,0),10),"")</f>
        <v>113.82</v>
      </c>
      <c r="V735" s="7" t="str">
        <f>IFERROR(INDEX('Prix PRO CA'!$1:$1048576,MATCH(E735,'Prix PRO BTE'!D:D,0),10),"")</f>
        <v/>
      </c>
      <c r="W735" s="7">
        <f>+IFERROR(INDEX('Prix PRO PCS'!$1:$1048576,MATCH(E735,'Prix PRO PCS'!D:D,0),10),"")</f>
        <v>34.380000000000003</v>
      </c>
      <c r="X735" s="148" t="str">
        <f t="shared" si="52"/>
        <v>Oui</v>
      </c>
      <c r="Y735" s="24" t="str">
        <f>IFERROR(INDEX(LigneAchat!$1:$1048576,MATCH(E735,LigneAchat!D:D,0),5),"")</f>
        <v/>
      </c>
      <c r="Z735" s="22">
        <f>INDEX(Articles!$1:$1048576,MATCH(E735,Articles!D:D,0),21)</f>
        <v>474</v>
      </c>
      <c r="AA735" s="22">
        <f t="shared" si="53"/>
        <v>460</v>
      </c>
      <c r="AB735" s="22">
        <f>+INDEX(Articles!$1:$1048576,MATCH(E735,Articles!D:D,0),23)</f>
        <v>14</v>
      </c>
    </row>
    <row r="736" spans="2:28" ht="15.75">
      <c r="B736" s="8" t="str">
        <f>INDEX(Articles!$1:$1048576,MATCH(E736,Articles!D:D,0),6)</f>
        <v>1</v>
      </c>
      <c r="C736" s="8" t="str">
        <f>INDEX(Articles!$1:$1048576,MATCH(E736,Articles!D:D,0),7)</f>
        <v/>
      </c>
      <c r="D736" s="28" t="str">
        <f>HYPERLINK(INDEX(Articles!$1:$1048576,MATCH(E736,Articles!D:D,0),24),"Lien")</f>
        <v>Lien</v>
      </c>
      <c r="E736" s="3" t="s">
        <v>1210</v>
      </c>
      <c r="F736" s="18" t="str">
        <f>INDEX(Articles!$1:$1048576,MATCH(E736,Articles!D:D,0),5)</f>
        <v>BATT. Ø25  ÉVENT. 40 COMÈTES MOSAÏQUE FRISSON BLC</v>
      </c>
      <c r="G736" s="18" t="str">
        <f>INDEX(Articles!$1:$1048576,MATCH(E736,Articles!D:D,0),8)</f>
        <v>BATTERIE</v>
      </c>
      <c r="H736" s="18" t="str">
        <f>INDEX(Articles!$1:$1048576,MATCH(E736,Articles!D:D,0),9)</f>
        <v>EVENTAILLE</v>
      </c>
      <c r="I736" s="8">
        <f>INDEX(Articles!$1:$1048576,MATCH(E736,Articles!D:D,0),10)</f>
        <v>25</v>
      </c>
      <c r="J736" s="18" t="str">
        <f>INDEX(Articles!$1:$1048576,MATCH(E736,Articles!D:D,0),11)</f>
        <v>CREPITANT</v>
      </c>
      <c r="K736" s="18" t="str">
        <f>INDEX(Articles!$1:$1048576,MATCH(E736,Articles!D:D,0),12)</f>
        <v>ARGENT</v>
      </c>
      <c r="L736" s="8" t="str">
        <f>INDEX(Articles!$1:$1048576,MATCH(E736,Articles!D:D,0),13)</f>
        <v>CN</v>
      </c>
      <c r="M736" s="8" t="str">
        <f>INDEX(Articles!$1:$1048576,MATCH(E736,Articles!D:D,0),14)</f>
        <v>F3</v>
      </c>
      <c r="N736" s="8" t="str">
        <f>INDEX(Articles!$1:$1048576,MATCH(E736,Articles!D:D,0),15)</f>
        <v>1.4G</v>
      </c>
      <c r="O736" s="8" t="str">
        <f>INDEX(Articles!$1:$1048576,MATCH(E736,Articles!D:D,0),16)</f>
        <v>1008-F3-69248603</v>
      </c>
      <c r="P736" s="8">
        <f>INDEX(Articles!$1:$1048576,MATCH(E736,Articles!D:D,0),17)*1000</f>
        <v>680</v>
      </c>
      <c r="Q736" s="8" t="str">
        <f>INDEX(Articles!$1:$1048576,MATCH(E736,Articles!D:D,0),18)</f>
        <v>30</v>
      </c>
      <c r="R736" s="8">
        <f>INDEX(Articles!$1:$1048576,MATCH(E736,Articles!D:D,0),19)</f>
        <v>25</v>
      </c>
      <c r="S736" s="2" t="str">
        <f>IF(INDEX('Unités CA'!$1:$1048576,MATCH(E736,'Unités CA'!D:D,0),5)=0,"",INDEX('Unités CA'!$1:$1048576,MATCH(E736,'Unités CA'!D:D,0),5))</f>
        <v>0004/CA</v>
      </c>
      <c r="T736" s="2" t="str">
        <f>IF(INDEX('Unités BTE'!$1:$1048576,MATCH(E736,'Unités CA'!D:D,0),5)=0,"",INDEX('Unités BTE'!$1:$1048576,MATCH(E736,'Unités CA'!D:D,0),5))</f>
        <v/>
      </c>
      <c r="U736" s="7">
        <f>IFERROR(INDEX('Prix PRO CA'!$1:$1048576,MATCH(E736,'Prix PRO CA'!D:D,0),10),"")</f>
        <v>113.82</v>
      </c>
      <c r="V736" s="7" t="str">
        <f>IFERROR(INDEX('Prix PRO CA'!$1:$1048576,MATCH(E736,'Prix PRO BTE'!D:D,0),10),"")</f>
        <v/>
      </c>
      <c r="W736" s="7">
        <f>+IFERROR(INDEX('Prix PRO PCS'!$1:$1048576,MATCH(E736,'Prix PRO PCS'!D:D,0),10),"")</f>
        <v>34.380000000000003</v>
      </c>
      <c r="X736" s="148" t="str">
        <f t="shared" si="52"/>
        <v>Oui</v>
      </c>
      <c r="Y736" s="24" t="str">
        <f>IFERROR(INDEX(LigneAchat!$1:$1048576,MATCH(E736,LigneAchat!D:D,0),5),"")</f>
        <v/>
      </c>
      <c r="Z736" s="22">
        <f>INDEX(Articles!$1:$1048576,MATCH(E736,Articles!D:D,0),21)</f>
        <v>632</v>
      </c>
      <c r="AA736" s="22">
        <f t="shared" si="53"/>
        <v>505</v>
      </c>
      <c r="AB736" s="22">
        <f>+INDEX(Articles!$1:$1048576,MATCH(E736,Articles!D:D,0),23)</f>
        <v>127</v>
      </c>
    </row>
    <row r="737" spans="2:28" ht="15.75">
      <c r="B737" s="8" t="str">
        <f>INDEX(Articles!$1:$1048576,MATCH(E737,Articles!D:D,0),6)</f>
        <v>1</v>
      </c>
      <c r="C737" s="8" t="str">
        <f>INDEX(Articles!$1:$1048576,MATCH(E737,Articles!D:D,0),7)</f>
        <v>2019</v>
      </c>
      <c r="D737" s="28" t="str">
        <f>HYPERLINK(INDEX(Articles!$1:$1048576,MATCH(E737,Articles!D:D,0),24),"Lien")</f>
        <v>Lien</v>
      </c>
      <c r="E737" s="3" t="s">
        <v>1207</v>
      </c>
      <c r="F737" s="18" t="str">
        <f>INDEX(Articles!$1:$1048576,MATCH(E737,Articles!D:D,0),5)</f>
        <v>BATT. Ø25  ÉVENT. 40 MOSAÏQUE ROUGE TR. ARGT À RGE</v>
      </c>
      <c r="G737" s="18" t="str">
        <f>INDEX(Articles!$1:$1048576,MATCH(E737,Articles!D:D,0),8)</f>
        <v>BATTERIE</v>
      </c>
      <c r="H737" s="18" t="str">
        <f>INDEX(Articles!$1:$1048576,MATCH(E737,Articles!D:D,0),9)</f>
        <v>EVENTAILLE</v>
      </c>
      <c r="I737" s="8">
        <f>INDEX(Articles!$1:$1048576,MATCH(E737,Articles!D:D,0),10)</f>
        <v>25</v>
      </c>
      <c r="J737" s="18" t="str">
        <f>INDEX(Articles!$1:$1048576,MATCH(E737,Articles!D:D,0),11)</f>
        <v>MOSAIQUE</v>
      </c>
      <c r="K737" s="18" t="str">
        <f>INDEX(Articles!$1:$1048576,MATCH(E737,Articles!D:D,0),12)</f>
        <v>ROUGE</v>
      </c>
      <c r="L737" s="8" t="str">
        <f>INDEX(Articles!$1:$1048576,MATCH(E737,Articles!D:D,0),13)</f>
        <v>CN</v>
      </c>
      <c r="M737" s="8" t="str">
        <f>INDEX(Articles!$1:$1048576,MATCH(E737,Articles!D:D,0),14)</f>
        <v>F3</v>
      </c>
      <c r="N737" s="8" t="str">
        <f>INDEX(Articles!$1:$1048576,MATCH(E737,Articles!D:D,0),15)</f>
        <v>1.4G</v>
      </c>
      <c r="O737" s="8" t="str">
        <f>INDEX(Articles!$1:$1048576,MATCH(E737,Articles!D:D,0),16)</f>
        <v>1008-F3-69248603</v>
      </c>
      <c r="P737" s="8">
        <f>INDEX(Articles!$1:$1048576,MATCH(E737,Articles!D:D,0),17)*1000</f>
        <v>680</v>
      </c>
      <c r="Q737" s="8" t="str">
        <f>INDEX(Articles!$1:$1048576,MATCH(E737,Articles!D:D,0),18)</f>
        <v>30</v>
      </c>
      <c r="R737" s="8">
        <f>INDEX(Articles!$1:$1048576,MATCH(E737,Articles!D:D,0),19)</f>
        <v>25</v>
      </c>
      <c r="S737" s="2" t="str">
        <f>IF(INDEX('Unités CA'!$1:$1048576,MATCH(E737,'Unités CA'!D:D,0),5)=0,"",INDEX('Unités CA'!$1:$1048576,MATCH(E737,'Unités CA'!D:D,0),5))</f>
        <v>0004/CA</v>
      </c>
      <c r="T737" s="2" t="str">
        <f>IF(INDEX('Unités BTE'!$1:$1048576,MATCH(E737,'Unités CA'!D:D,0),5)=0,"",INDEX('Unités BTE'!$1:$1048576,MATCH(E737,'Unités CA'!D:D,0),5))</f>
        <v/>
      </c>
      <c r="U737" s="7">
        <f>IFERROR(INDEX('Prix PRO CA'!$1:$1048576,MATCH(E737,'Prix PRO CA'!D:D,0),10),"")</f>
        <v>113.82</v>
      </c>
      <c r="V737" s="7" t="str">
        <f>IFERROR(INDEX('Prix PRO CA'!$1:$1048576,MATCH(E737,'Prix PRO BTE'!D:D,0),10),"")</f>
        <v/>
      </c>
      <c r="W737" s="7">
        <f>+IFERROR(INDEX('Prix PRO PCS'!$1:$1048576,MATCH(E737,'Prix PRO PCS'!D:D,0),10),"")</f>
        <v>34.380000000000003</v>
      </c>
      <c r="X737" s="148" t="str">
        <f t="shared" si="52"/>
        <v>Oui</v>
      </c>
      <c r="Y737" s="24">
        <f>IFERROR(INDEX(LigneAchat!$1:$1048576,MATCH(E737,LigneAchat!D:D,0),5),"")</f>
        <v>44317</v>
      </c>
      <c r="Z737" s="22">
        <f>INDEX(Articles!$1:$1048576,MATCH(E737,Articles!D:D,0),21)</f>
        <v>184</v>
      </c>
      <c r="AA737" s="22">
        <f t="shared" si="53"/>
        <v>114</v>
      </c>
      <c r="AB737" s="22">
        <f>+INDEX(Articles!$1:$1048576,MATCH(E737,Articles!D:D,0),23)</f>
        <v>70</v>
      </c>
    </row>
    <row r="738" spans="2:28" ht="15.75">
      <c r="B738" s="8" t="str">
        <f>INDEX(Articles!$1:$1048576,MATCH(E738,Articles!D:D,0),6)</f>
        <v>1</v>
      </c>
      <c r="C738" s="8" t="str">
        <f>INDEX(Articles!$1:$1048576,MATCH(E738,Articles!D:D,0),7)</f>
        <v>2020</v>
      </c>
      <c r="D738" s="28" t="str">
        <f>HYPERLINK(INDEX(Articles!$1:$1048576,MATCH(E738,Articles!D:D,0),24),"Lien")</f>
        <v>Lien</v>
      </c>
      <c r="E738" s="3" t="s">
        <v>3711</v>
      </c>
      <c r="F738" s="18" t="str">
        <f>INDEX(Articles!$1:$1048576,MATCH(E738,Articles!D:D,0),5)</f>
        <v>BATT. Ø25  ÉVENT. 40 COMÈTES MOSAÏQUE OR À ROSE</v>
      </c>
      <c r="G738" s="18" t="str">
        <f>INDEX(Articles!$1:$1048576,MATCH(E738,Articles!D:D,0),8)</f>
        <v>BATTERIE</v>
      </c>
      <c r="H738" s="18" t="str">
        <f>INDEX(Articles!$1:$1048576,MATCH(E738,Articles!D:D,0),9)</f>
        <v>EVENTAILLE</v>
      </c>
      <c r="I738" s="8">
        <f>INDEX(Articles!$1:$1048576,MATCH(E738,Articles!D:D,0),10)</f>
        <v>25</v>
      </c>
      <c r="J738" s="18" t="str">
        <f>INDEX(Articles!$1:$1048576,MATCH(E738,Articles!D:D,0),11)</f>
        <v>MOSAIQUE</v>
      </c>
      <c r="K738" s="18" t="str">
        <f>INDEX(Articles!$1:$1048576,MATCH(E738,Articles!D:D,0),12)</f>
        <v>ROSE</v>
      </c>
      <c r="L738" s="8" t="str">
        <f>INDEX(Articles!$1:$1048576,MATCH(E738,Articles!D:D,0),13)</f>
        <v>CN</v>
      </c>
      <c r="M738" s="8" t="str">
        <f>INDEX(Articles!$1:$1048576,MATCH(E738,Articles!D:D,0),14)</f>
        <v>F3</v>
      </c>
      <c r="N738" s="8" t="str">
        <f>INDEX(Articles!$1:$1048576,MATCH(E738,Articles!D:D,0),15)</f>
        <v>1.4G</v>
      </c>
      <c r="O738" s="8" t="str">
        <f>INDEX(Articles!$1:$1048576,MATCH(E738,Articles!D:D,0),16)</f>
        <v>1008-F3-69248603</v>
      </c>
      <c r="P738" s="8">
        <f>INDEX(Articles!$1:$1048576,MATCH(E738,Articles!D:D,0),17)*1000</f>
        <v>680</v>
      </c>
      <c r="Q738" s="8" t="str">
        <f>INDEX(Articles!$1:$1048576,MATCH(E738,Articles!D:D,0),18)</f>
        <v>30</v>
      </c>
      <c r="R738" s="8">
        <f>INDEX(Articles!$1:$1048576,MATCH(E738,Articles!D:D,0),19)</f>
        <v>25</v>
      </c>
      <c r="S738" s="2" t="str">
        <f>IF(INDEX('Unités CA'!$1:$1048576,MATCH(E738,'Unités CA'!D:D,0),5)=0,"",INDEX('Unités CA'!$1:$1048576,MATCH(E738,'Unités CA'!D:D,0),5))</f>
        <v>0004/CA</v>
      </c>
      <c r="T738" s="2" t="str">
        <f>IF(INDEX('Unités BTE'!$1:$1048576,MATCH(E738,'Unités CA'!D:D,0),5)=0,"",INDEX('Unités BTE'!$1:$1048576,MATCH(E738,'Unités CA'!D:D,0),5))</f>
        <v/>
      </c>
      <c r="U738" s="7">
        <f>IFERROR(INDEX('Prix PRO CA'!$1:$1048576,MATCH(E738,'Prix PRO CA'!D:D,0),10),"")</f>
        <v>113.84</v>
      </c>
      <c r="V738" s="7" t="str">
        <f>IFERROR(INDEX('Prix PRO CA'!$1:$1048576,MATCH(E738,'Prix PRO BTE'!D:D,0),10),"")</f>
        <v/>
      </c>
      <c r="W738" s="7">
        <f>+IFERROR(INDEX('Prix PRO PCS'!$1:$1048576,MATCH(E738,'Prix PRO PCS'!D:D,0),10),"")</f>
        <v>34.380000000000003</v>
      </c>
      <c r="X738" s="148" t="str">
        <f t="shared" si="52"/>
        <v>Oui</v>
      </c>
      <c r="Y738" s="24" t="str">
        <f>IFERROR(INDEX(LigneAchat!$1:$1048576,MATCH(E738,LigneAchat!D:D,0),5),"")</f>
        <v/>
      </c>
      <c r="Z738" s="22">
        <f>INDEX(Articles!$1:$1048576,MATCH(E738,Articles!D:D,0),21)</f>
        <v>312</v>
      </c>
      <c r="AA738" s="22">
        <f t="shared" si="53"/>
        <v>311</v>
      </c>
      <c r="AB738" s="22">
        <f>+INDEX(Articles!$1:$1048576,MATCH(E738,Articles!D:D,0),23)</f>
        <v>1</v>
      </c>
    </row>
    <row r="739" spans="2:28" ht="15.75">
      <c r="B739" s="8" t="str">
        <f>INDEX(Articles!$1:$1048576,MATCH(E739,Articles!D:D,0),6)</f>
        <v>1</v>
      </c>
      <c r="C739" s="8" t="str">
        <f>INDEX(Articles!$1:$1048576,MATCH(E739,Articles!D:D,0),7)</f>
        <v/>
      </c>
      <c r="D739" s="28" t="str">
        <f>HYPERLINK(INDEX(Articles!$1:$1048576,MATCH(E739,Articles!D:D,0),24),"Lien")</f>
        <v>Lien</v>
      </c>
      <c r="E739" s="3" t="s">
        <v>1095</v>
      </c>
      <c r="F739" s="18" t="str">
        <f>INDEX(Articles!$1:$1048576,MATCH(E739,Articles!D:D,0),5)</f>
        <v>BATT. Ø24 ÉVENT. 144 COMÈTES FILET D'OR</v>
      </c>
      <c r="G739" s="18" t="str">
        <f>INDEX(Articles!$1:$1048576,MATCH(E739,Articles!D:D,0),8)</f>
        <v>BATTERIE</v>
      </c>
      <c r="H739" s="18" t="str">
        <f>INDEX(Articles!$1:$1048576,MATCH(E739,Articles!D:D,0),9)</f>
        <v>EVENTAILLE</v>
      </c>
      <c r="I739" s="8">
        <f>INDEX(Articles!$1:$1048576,MATCH(E739,Articles!D:D,0),10)</f>
        <v>24</v>
      </c>
      <c r="J739" s="18" t="str">
        <f>INDEX(Articles!$1:$1048576,MATCH(E739,Articles!D:D,0),11)</f>
        <v>PLEUREUR</v>
      </c>
      <c r="K739" s="18" t="str">
        <f>INDEX(Articles!$1:$1048576,MATCH(E739,Articles!D:D,0),12)</f>
        <v>KAMURO</v>
      </c>
      <c r="L739" s="8" t="str">
        <f>INDEX(Articles!$1:$1048576,MATCH(E739,Articles!D:D,0),13)</f>
        <v>CN</v>
      </c>
      <c r="M739" s="8" t="str">
        <f>INDEX(Articles!$1:$1048576,MATCH(E739,Articles!D:D,0),14)</f>
        <v>F4</v>
      </c>
      <c r="N739" s="8" t="str">
        <f>INDEX(Articles!$1:$1048576,MATCH(E739,Articles!D:D,0),15)</f>
        <v>1.4G</v>
      </c>
      <c r="O739" s="8" t="str">
        <f>INDEX(Articles!$1:$1048576,MATCH(E739,Articles!D:D,0),16)</f>
        <v>1008-F4-69245809</v>
      </c>
      <c r="P739" s="8">
        <f>INDEX(Articles!$1:$1048576,MATCH(E739,Articles!D:D,0),17)*1000</f>
        <v>1788</v>
      </c>
      <c r="Q739" s="8" t="str">
        <f>INDEX(Articles!$1:$1048576,MATCH(E739,Articles!D:D,0),18)</f>
        <v>25</v>
      </c>
      <c r="R739" s="8">
        <f>INDEX(Articles!$1:$1048576,MATCH(E739,Articles!D:D,0),19)</f>
        <v>36</v>
      </c>
      <c r="S739" s="2" t="str">
        <f>IF(INDEX('Unités CA'!$1:$1048576,MATCH(E739,'Unités CA'!D:D,0),5)=0,"",INDEX('Unités CA'!$1:$1048576,MATCH(E739,'Unités CA'!D:D,0),5))</f>
        <v>0001/CA</v>
      </c>
      <c r="T739" s="2" t="str">
        <f>IF(INDEX('Unités BTE'!$1:$1048576,MATCH(E739,'Unités CA'!D:D,0),5)=0,"",INDEX('Unités BTE'!$1:$1048576,MATCH(E739,'Unités CA'!D:D,0),5))</f>
        <v>0005/BTE</v>
      </c>
      <c r="U739" s="7" t="str">
        <f>IFERROR(INDEX('Prix PRO CA'!$1:$1048576,MATCH(E739,'Prix PRO CA'!D:D,0),10),"")</f>
        <v/>
      </c>
      <c r="V739" s="7" t="str">
        <f>IFERROR(INDEX('Prix PRO CA'!$1:$1048576,MATCH(E739,'Prix PRO BTE'!D:D,0),10),"")</f>
        <v/>
      </c>
      <c r="W739" s="7">
        <f>+IFERROR(INDEX('Prix PRO PCS'!$1:$1048576,MATCH(E739,'Prix PRO PCS'!D:D,0),10),"")</f>
        <v>101.92</v>
      </c>
      <c r="X739" s="148" t="str">
        <f t="shared" si="52"/>
        <v>Oui</v>
      </c>
      <c r="Y739" s="24" t="str">
        <f>IFERROR(INDEX(LigneAchat!$1:$1048576,MATCH(E739,LigneAchat!D:D,0),5),"")</f>
        <v/>
      </c>
      <c r="Z739" s="22">
        <f>INDEX(Articles!$1:$1048576,MATCH(E739,Articles!D:D,0),21)</f>
        <v>59</v>
      </c>
      <c r="AA739" s="22">
        <f t="shared" si="53"/>
        <v>59</v>
      </c>
      <c r="AB739" s="22">
        <f>+INDEX(Articles!$1:$1048576,MATCH(E739,Articles!D:D,0),23)</f>
        <v>0</v>
      </c>
    </row>
    <row r="740" spans="2:28" ht="15.75">
      <c r="B740" s="8" t="str">
        <f>INDEX(Articles!$1:$1048576,MATCH(E740,Articles!D:D,0),6)</f>
        <v>1</v>
      </c>
      <c r="C740" s="8" t="str">
        <f>INDEX(Articles!$1:$1048576,MATCH(E740,Articles!D:D,0),7)</f>
        <v/>
      </c>
      <c r="D740" s="28" t="str">
        <f>HYPERLINK(INDEX(Articles!$1:$1048576,MATCH(E740,Articles!D:D,0),24),"Lien")</f>
        <v>Lien</v>
      </c>
      <c r="E740" s="3" t="s">
        <v>1098</v>
      </c>
      <c r="F740" s="18" t="str">
        <f>INDEX(Articles!$1:$1048576,MATCH(E740,Articles!D:D,0),5)</f>
        <v>BATT. Ø24 ÉVENT. 144 COMÈTES FILET D'ARGENT</v>
      </c>
      <c r="G740" s="18" t="str">
        <f>INDEX(Articles!$1:$1048576,MATCH(E740,Articles!D:D,0),8)</f>
        <v>BATTERIE</v>
      </c>
      <c r="H740" s="18" t="str">
        <f>INDEX(Articles!$1:$1048576,MATCH(E740,Articles!D:D,0),9)</f>
        <v>EVENTAILLE</v>
      </c>
      <c r="I740" s="8">
        <f>INDEX(Articles!$1:$1048576,MATCH(E740,Articles!D:D,0),10)</f>
        <v>24</v>
      </c>
      <c r="J740" s="18" t="str">
        <f>INDEX(Articles!$1:$1048576,MATCH(E740,Articles!D:D,0),11)</f>
        <v>PLEUREUR</v>
      </c>
      <c r="K740" s="18" t="str">
        <f>INDEX(Articles!$1:$1048576,MATCH(E740,Articles!D:D,0),12)</f>
        <v>ARGENT</v>
      </c>
      <c r="L740" s="8" t="str">
        <f>INDEX(Articles!$1:$1048576,MATCH(E740,Articles!D:D,0),13)</f>
        <v>CN</v>
      </c>
      <c r="M740" s="8" t="str">
        <f>INDEX(Articles!$1:$1048576,MATCH(E740,Articles!D:D,0),14)</f>
        <v>F4</v>
      </c>
      <c r="N740" s="8" t="str">
        <f>INDEX(Articles!$1:$1048576,MATCH(E740,Articles!D:D,0),15)</f>
        <v>1.4G</v>
      </c>
      <c r="O740" s="8" t="str">
        <f>INDEX(Articles!$1:$1048576,MATCH(E740,Articles!D:D,0),16)</f>
        <v>1008-F4-69245809</v>
      </c>
      <c r="P740" s="8">
        <f>INDEX(Articles!$1:$1048576,MATCH(E740,Articles!D:D,0),17)*1000</f>
        <v>2145</v>
      </c>
      <c r="Q740" s="8" t="str">
        <f>INDEX(Articles!$1:$1048576,MATCH(E740,Articles!D:D,0),18)</f>
        <v>25</v>
      </c>
      <c r="R740" s="8">
        <f>INDEX(Articles!$1:$1048576,MATCH(E740,Articles!D:D,0),19)</f>
        <v>36</v>
      </c>
      <c r="S740" s="2" t="str">
        <f>IF(INDEX('Unités CA'!$1:$1048576,MATCH(E740,'Unités CA'!D:D,0),5)=0,"",INDEX('Unités CA'!$1:$1048576,MATCH(E740,'Unités CA'!D:D,0),5))</f>
        <v>0001/CA</v>
      </c>
      <c r="T740" s="2" t="str">
        <f>IF(INDEX('Unités BTE'!$1:$1048576,MATCH(E740,'Unités CA'!D:D,0),5)=0,"",INDEX('Unités BTE'!$1:$1048576,MATCH(E740,'Unités CA'!D:D,0),5))</f>
        <v>0005/BTE</v>
      </c>
      <c r="U740" s="7" t="str">
        <f>IFERROR(INDEX('Prix PRO CA'!$1:$1048576,MATCH(E740,'Prix PRO CA'!D:D,0),10),"")</f>
        <v/>
      </c>
      <c r="V740" s="7" t="str">
        <f>IFERROR(INDEX('Prix PRO CA'!$1:$1048576,MATCH(E740,'Prix PRO BTE'!D:D,0),10),"")</f>
        <v/>
      </c>
      <c r="W740" s="7">
        <f>+IFERROR(INDEX('Prix PRO PCS'!$1:$1048576,MATCH(E740,'Prix PRO PCS'!D:D,0),10),"")</f>
        <v>101.92</v>
      </c>
      <c r="X740" s="148" t="str">
        <f t="shared" si="52"/>
        <v>Oui</v>
      </c>
      <c r="Y740" s="24">
        <f>IFERROR(INDEX(LigneAchat!$1:$1048576,MATCH(E740,LigneAchat!D:D,0),5),"")</f>
        <v>44326</v>
      </c>
      <c r="Z740" s="22">
        <f>INDEX(Articles!$1:$1048576,MATCH(E740,Articles!D:D,0),21)</f>
        <v>30</v>
      </c>
      <c r="AA740" s="22">
        <f t="shared" si="53"/>
        <v>30</v>
      </c>
      <c r="AB740" s="22">
        <f>+INDEX(Articles!$1:$1048576,MATCH(E740,Articles!D:D,0),23)</f>
        <v>0</v>
      </c>
    </row>
    <row r="741" spans="2:28" s="87" customFormat="1" ht="33" customHeight="1">
      <c r="B741" s="2" t="str">
        <f>INDEX(Articles!$1:$1048576,MATCH(E741,Articles!D:D,0),6)</f>
        <v>1</v>
      </c>
      <c r="C741" s="2" t="str">
        <f>INDEX(Articles!$1:$1048576,MATCH(E741,Articles!D:D,0),7)</f>
        <v/>
      </c>
      <c r="D741" s="88" t="str">
        <f>HYPERLINK(INDEX(Articles!$1:$1048576,MATCH(E741,Articles!D:D,0),24),"Lien")</f>
        <v>Lien</v>
      </c>
      <c r="E741" s="92" t="s">
        <v>1124</v>
      </c>
      <c r="F741" s="9" t="str">
        <f>INDEX(Articles!$1:$1048576,MATCH(E741,Articles!D:D,0),5)</f>
        <v>BATT. Ø30 ÉVENT. 18 BTTES DOMINANTE ARGENT</v>
      </c>
      <c r="G741" s="9" t="str">
        <f>INDEX(Articles!$1:$1048576,MATCH(E741,Articles!D:D,0),8)</f>
        <v>BATTERIE</v>
      </c>
      <c r="H741" s="9" t="str">
        <f>INDEX(Articles!$1:$1048576,MATCH(E741,Articles!D:D,0),9)</f>
        <v>EVENTAILLE</v>
      </c>
      <c r="I741" s="2">
        <f>INDEX(Articles!$1:$1048576,MATCH(E741,Articles!D:D,0),10)</f>
        <v>30</v>
      </c>
      <c r="J741" s="9" t="str">
        <f>INDEX(Articles!$1:$1048576,MATCH(E741,Articles!D:D,0),11)</f>
        <v>PIVOINE</v>
      </c>
      <c r="K741" s="9" t="str">
        <f>INDEX(Articles!$1:$1048576,MATCH(E741,Articles!D:D,0),12)</f>
        <v>ARGENT</v>
      </c>
      <c r="L741" s="2" t="str">
        <f>INDEX(Articles!$1:$1048576,MATCH(E741,Articles!D:D,0),13)</f>
        <v>CN</v>
      </c>
      <c r="M741" s="2" t="str">
        <f>INDEX(Articles!$1:$1048576,MATCH(E741,Articles!D:D,0),14)</f>
        <v>F3</v>
      </c>
      <c r="N741" s="2" t="str">
        <f>INDEX(Articles!$1:$1048576,MATCH(E741,Articles!D:D,0),15)</f>
        <v>1.4G</v>
      </c>
      <c r="O741" s="2" t="str">
        <f>INDEX(Articles!$1:$1048576,MATCH(E741,Articles!D:D,0),16)</f>
        <v>0163-F3-4633</v>
      </c>
      <c r="P741" s="2">
        <f>INDEX(Articles!$1:$1048576,MATCH(E741,Articles!D:D,0),17)*1000</f>
        <v>378</v>
      </c>
      <c r="Q741" s="2" t="str">
        <f>INDEX(Articles!$1:$1048576,MATCH(E741,Articles!D:D,0),18)</f>
        <v>25</v>
      </c>
      <c r="R741" s="2">
        <f>INDEX(Articles!$1:$1048576,MATCH(E741,Articles!D:D,0),19)</f>
        <v>25</v>
      </c>
      <c r="S741" s="2" t="str">
        <f>IF(INDEX('Unités CA'!$1:$1048576,MATCH(E741,'Unités CA'!D:D,0),5)=0,"",INDEX('Unités CA'!$1:$1048576,MATCH(E741,'Unités CA'!D:D,0),5))</f>
        <v>0004/CA</v>
      </c>
      <c r="T741" s="2" t="str">
        <f>IF(INDEX('Unités BTE'!$1:$1048576,MATCH(E741,'Unités CA'!D:D,0),5)=0,"",INDEX('Unités BTE'!$1:$1048576,MATCH(E741,'Unités CA'!D:D,0),5))</f>
        <v/>
      </c>
      <c r="U741" s="87">
        <f>IFERROR(INDEX('Prix PRO CA'!$1:$1048576,MATCH(E741,'Prix PRO CA'!D:D,0),10),"")</f>
        <v>84.86</v>
      </c>
      <c r="V741" s="87" t="str">
        <f>IFERROR(INDEX('Prix PRO CA'!$1:$1048576,MATCH(E741,'Prix PRO BTE'!D:D,0),10),"")</f>
        <v/>
      </c>
      <c r="W741" s="87">
        <f>+IFERROR(INDEX('Prix PRO PCS'!$1:$1048576,MATCH(E741,'Prix PRO PCS'!D:D,0),10),"")</f>
        <v>24.93</v>
      </c>
      <c r="X741" s="148" t="str">
        <f t="shared" si="52"/>
        <v>Oui</v>
      </c>
      <c r="Y741" s="89" t="str">
        <f>IFERROR(INDEX(LigneAchat!$1:$1048576,MATCH(E741,LigneAchat!D:D,0),5),"")</f>
        <v/>
      </c>
      <c r="Z741" s="90">
        <f>INDEX(Articles!$1:$1048576,MATCH(E741,Articles!D:D,0),21)</f>
        <v>242</v>
      </c>
      <c r="AA741" s="90">
        <f t="shared" si="53"/>
        <v>172</v>
      </c>
      <c r="AB741" s="90">
        <f>+INDEX(Articles!$1:$1048576,MATCH(E741,Articles!D:D,0),23)</f>
        <v>70</v>
      </c>
    </row>
    <row r="742" spans="2:28" ht="15.75">
      <c r="B742" s="8" t="str">
        <f>INDEX(Articles!$1:$1048576,MATCH(E742,Articles!D:D,0),6)</f>
        <v>1</v>
      </c>
      <c r="C742" s="8" t="str">
        <f>INDEX(Articles!$1:$1048576,MATCH(E742,Articles!D:D,0),7)</f>
        <v/>
      </c>
      <c r="D742" s="28" t="str">
        <f>HYPERLINK(INDEX(Articles!$1:$1048576,MATCH(E742,Articles!D:D,0),24),"Lien")</f>
        <v>Lien</v>
      </c>
      <c r="E742" s="3" t="s">
        <v>1114</v>
      </c>
      <c r="F742" s="18" t="str">
        <f>INDEX(Articles!$1:$1048576,MATCH(E742,Articles!D:D,0),5)</f>
        <v>BATT. Ø30 ÉVENT. 18 BTTES DOMINANTE BLEUE</v>
      </c>
      <c r="G742" s="18" t="str">
        <f>INDEX(Articles!$1:$1048576,MATCH(E742,Articles!D:D,0),8)</f>
        <v>BATTERIE</v>
      </c>
      <c r="H742" s="18" t="str">
        <f>INDEX(Articles!$1:$1048576,MATCH(E742,Articles!D:D,0),9)</f>
        <v>EVENTAILLE</v>
      </c>
      <c r="I742" s="8">
        <f>INDEX(Articles!$1:$1048576,MATCH(E742,Articles!D:D,0),10)</f>
        <v>30</v>
      </c>
      <c r="J742" s="18" t="str">
        <f>INDEX(Articles!$1:$1048576,MATCH(E742,Articles!D:D,0),11)</f>
        <v>PIVOINE</v>
      </c>
      <c r="K742" s="18" t="str">
        <f>INDEX(Articles!$1:$1048576,MATCH(E742,Articles!D:D,0),12)</f>
        <v>BLEU</v>
      </c>
      <c r="L742" s="8" t="str">
        <f>INDEX(Articles!$1:$1048576,MATCH(E742,Articles!D:D,0),13)</f>
        <v>CN</v>
      </c>
      <c r="M742" s="8" t="str">
        <f>INDEX(Articles!$1:$1048576,MATCH(E742,Articles!D:D,0),14)</f>
        <v>F3</v>
      </c>
      <c r="N742" s="8" t="str">
        <f>INDEX(Articles!$1:$1048576,MATCH(E742,Articles!D:D,0),15)</f>
        <v>1.4G</v>
      </c>
      <c r="O742" s="8" t="str">
        <f>INDEX(Articles!$1:$1048576,MATCH(E742,Articles!D:D,0),16)</f>
        <v>0163-F3-4633</v>
      </c>
      <c r="P742" s="8">
        <f>INDEX(Articles!$1:$1048576,MATCH(E742,Articles!D:D,0),17)*1000</f>
        <v>378</v>
      </c>
      <c r="Q742" s="8" t="str">
        <f>INDEX(Articles!$1:$1048576,MATCH(E742,Articles!D:D,0),18)</f>
        <v>30</v>
      </c>
      <c r="R742" s="8">
        <f>INDEX(Articles!$1:$1048576,MATCH(E742,Articles!D:D,0),19)</f>
        <v>25</v>
      </c>
      <c r="S742" s="2" t="str">
        <f>IF(INDEX('Unités CA'!$1:$1048576,MATCH(E742,'Unités CA'!D:D,0),5)=0,"",INDEX('Unités CA'!$1:$1048576,MATCH(E742,'Unités CA'!D:D,0),5))</f>
        <v>0004/CA</v>
      </c>
      <c r="T742" s="2" t="str">
        <f>IF(INDEX('Unités BTE'!$1:$1048576,MATCH(E742,'Unités CA'!D:D,0),5)=0,"",INDEX('Unités BTE'!$1:$1048576,MATCH(E742,'Unités CA'!D:D,0),5))</f>
        <v/>
      </c>
      <c r="U742" s="7">
        <f>IFERROR(INDEX('Prix PRO CA'!$1:$1048576,MATCH(E742,'Prix PRO CA'!D:D,0),10),"")</f>
        <v>84.86</v>
      </c>
      <c r="V742" s="7" t="str">
        <f>IFERROR(INDEX('Prix PRO CA'!$1:$1048576,MATCH(E742,'Prix PRO BTE'!D:D,0),10),"")</f>
        <v/>
      </c>
      <c r="W742" s="7">
        <f>+IFERROR(INDEX('Prix PRO PCS'!$1:$1048576,MATCH(E742,'Prix PRO PCS'!D:D,0),10),"")</f>
        <v>24.93</v>
      </c>
      <c r="X742" s="148" t="str">
        <f t="shared" si="52"/>
        <v>Oui</v>
      </c>
      <c r="Y742" s="24" t="str">
        <f>IFERROR(INDEX(LigneAchat!$1:$1048576,MATCH(E742,LigneAchat!D:D,0),5),"")</f>
        <v/>
      </c>
      <c r="Z742" s="22">
        <f>INDEX(Articles!$1:$1048576,MATCH(E742,Articles!D:D,0),21)</f>
        <v>385</v>
      </c>
      <c r="AA742" s="22">
        <f t="shared" si="53"/>
        <v>384</v>
      </c>
      <c r="AB742" s="22">
        <f>+INDEX(Articles!$1:$1048576,MATCH(E742,Articles!D:D,0),23)</f>
        <v>1</v>
      </c>
    </row>
    <row r="743" spans="2:28" ht="15.75">
      <c r="B743" s="8" t="str">
        <f>INDEX(Articles!$1:$1048576,MATCH(E743,Articles!D:D,0),6)</f>
        <v>1</v>
      </c>
      <c r="C743" s="8" t="str">
        <f>INDEX(Articles!$1:$1048576,MATCH(E743,Articles!D:D,0),7)</f>
        <v/>
      </c>
      <c r="D743" s="28" t="str">
        <f>HYPERLINK(INDEX(Articles!$1:$1048576,MATCH(E743,Articles!D:D,0),24),"Lien")</f>
        <v>Lien</v>
      </c>
      <c r="E743" s="3" t="s">
        <v>1121</v>
      </c>
      <c r="F743" s="18" t="str">
        <f>INDEX(Articles!$1:$1048576,MATCH(E743,Articles!D:D,0),5)</f>
        <v>BATT. Ø30 ÉVENT. 18 BTTES DOMINANTE ROUGE</v>
      </c>
      <c r="G743" s="18" t="str">
        <f>INDEX(Articles!$1:$1048576,MATCH(E743,Articles!D:D,0),8)</f>
        <v>BATTERIE</v>
      </c>
      <c r="H743" s="18" t="str">
        <f>INDEX(Articles!$1:$1048576,MATCH(E743,Articles!D:D,0),9)</f>
        <v>EVENTAILLE</v>
      </c>
      <c r="I743" s="8">
        <f>INDEX(Articles!$1:$1048576,MATCH(E743,Articles!D:D,0),10)</f>
        <v>30</v>
      </c>
      <c r="J743" s="18" t="str">
        <f>INDEX(Articles!$1:$1048576,MATCH(E743,Articles!D:D,0),11)</f>
        <v>PIVOINE</v>
      </c>
      <c r="K743" s="18" t="str">
        <f>INDEX(Articles!$1:$1048576,MATCH(E743,Articles!D:D,0),12)</f>
        <v>ROUGE</v>
      </c>
      <c r="L743" s="8" t="str">
        <f>INDEX(Articles!$1:$1048576,MATCH(E743,Articles!D:D,0),13)</f>
        <v>CN</v>
      </c>
      <c r="M743" s="8" t="str">
        <f>INDEX(Articles!$1:$1048576,MATCH(E743,Articles!D:D,0),14)</f>
        <v>F3</v>
      </c>
      <c r="N743" s="8" t="str">
        <f>INDEX(Articles!$1:$1048576,MATCH(E743,Articles!D:D,0),15)</f>
        <v>1.4G</v>
      </c>
      <c r="O743" s="8" t="str">
        <f>INDEX(Articles!$1:$1048576,MATCH(E743,Articles!D:D,0),16)</f>
        <v>0163-F3-4633</v>
      </c>
      <c r="P743" s="8">
        <f>INDEX(Articles!$1:$1048576,MATCH(E743,Articles!D:D,0),17)*1000</f>
        <v>378</v>
      </c>
      <c r="Q743" s="8" t="str">
        <f>INDEX(Articles!$1:$1048576,MATCH(E743,Articles!D:D,0),18)</f>
        <v>25</v>
      </c>
      <c r="R743" s="8">
        <f>INDEX(Articles!$1:$1048576,MATCH(E743,Articles!D:D,0),19)</f>
        <v>25</v>
      </c>
      <c r="S743" s="2" t="str">
        <f>IF(INDEX('Unités CA'!$1:$1048576,MATCH(E743,'Unités CA'!D:D,0),5)=0,"",INDEX('Unités CA'!$1:$1048576,MATCH(E743,'Unités CA'!D:D,0),5))</f>
        <v>0004/CA</v>
      </c>
      <c r="T743" s="2" t="str">
        <f>IF(INDEX('Unités BTE'!$1:$1048576,MATCH(E743,'Unités CA'!D:D,0),5)=0,"",INDEX('Unités BTE'!$1:$1048576,MATCH(E743,'Unités CA'!D:D,0),5))</f>
        <v/>
      </c>
      <c r="U743" s="7">
        <f>IFERROR(INDEX('Prix PRO CA'!$1:$1048576,MATCH(E743,'Prix PRO CA'!D:D,0),10),"")</f>
        <v>84.86</v>
      </c>
      <c r="V743" s="7" t="str">
        <f>IFERROR(INDEX('Prix PRO CA'!$1:$1048576,MATCH(E743,'Prix PRO BTE'!D:D,0),10),"")</f>
        <v/>
      </c>
      <c r="W743" s="7">
        <f>+IFERROR(INDEX('Prix PRO PCS'!$1:$1048576,MATCH(E743,'Prix PRO PCS'!D:D,0),10),"")</f>
        <v>24.93</v>
      </c>
      <c r="X743" s="148" t="str">
        <f t="shared" si="52"/>
        <v>Oui</v>
      </c>
      <c r="Y743" s="24" t="str">
        <f>IFERROR(INDEX(LigneAchat!$1:$1048576,MATCH(E743,LigneAchat!D:D,0),5),"")</f>
        <v/>
      </c>
      <c r="Z743" s="22">
        <f>INDEX(Articles!$1:$1048576,MATCH(E743,Articles!D:D,0),21)</f>
        <v>451</v>
      </c>
      <c r="AA743" s="22">
        <f t="shared" si="53"/>
        <v>450</v>
      </c>
      <c r="AB743" s="22">
        <f>+INDEX(Articles!$1:$1048576,MATCH(E743,Articles!D:D,0),23)</f>
        <v>1</v>
      </c>
    </row>
    <row r="744" spans="2:28" ht="15.75">
      <c r="B744" s="8" t="str">
        <f>INDEX(Articles!$1:$1048576,MATCH(E744,Articles!D:D,0),6)</f>
        <v>1</v>
      </c>
      <c r="C744" s="8" t="str">
        <f>INDEX(Articles!$1:$1048576,MATCH(E744,Articles!D:D,0),7)</f>
        <v/>
      </c>
      <c r="D744" s="28" t="str">
        <f>HYPERLINK(INDEX(Articles!$1:$1048576,MATCH(E744,Articles!D:D,0),24),"Lien")</f>
        <v>Lien</v>
      </c>
      <c r="E744" s="3" t="s">
        <v>1118</v>
      </c>
      <c r="F744" s="18" t="str">
        <f>INDEX(Articles!$1:$1048576,MATCH(E744,Articles!D:D,0),5)</f>
        <v>BATT. Ø30 ÉVENT. 18 BTTES DOMINANTE VERTE</v>
      </c>
      <c r="G744" s="18" t="str">
        <f>INDEX(Articles!$1:$1048576,MATCH(E744,Articles!D:D,0),8)</f>
        <v>BATTERIE</v>
      </c>
      <c r="H744" s="18" t="str">
        <f>INDEX(Articles!$1:$1048576,MATCH(E744,Articles!D:D,0),9)</f>
        <v>EVENTAILLE</v>
      </c>
      <c r="I744" s="8">
        <f>INDEX(Articles!$1:$1048576,MATCH(E744,Articles!D:D,0),10)</f>
        <v>30</v>
      </c>
      <c r="J744" s="18" t="str">
        <f>INDEX(Articles!$1:$1048576,MATCH(E744,Articles!D:D,0),11)</f>
        <v>PIVOINE</v>
      </c>
      <c r="K744" s="18" t="str">
        <f>INDEX(Articles!$1:$1048576,MATCH(E744,Articles!D:D,0),12)</f>
        <v>VERT</v>
      </c>
      <c r="L744" s="8" t="str">
        <f>INDEX(Articles!$1:$1048576,MATCH(E744,Articles!D:D,0),13)</f>
        <v>CN</v>
      </c>
      <c r="M744" s="8" t="str">
        <f>INDEX(Articles!$1:$1048576,MATCH(E744,Articles!D:D,0),14)</f>
        <v>F3</v>
      </c>
      <c r="N744" s="8" t="str">
        <f>INDEX(Articles!$1:$1048576,MATCH(E744,Articles!D:D,0),15)</f>
        <v>1.4G</v>
      </c>
      <c r="O744" s="8" t="str">
        <f>INDEX(Articles!$1:$1048576,MATCH(E744,Articles!D:D,0),16)</f>
        <v>0163-F3-4633</v>
      </c>
      <c r="P744" s="8">
        <f>INDEX(Articles!$1:$1048576,MATCH(E744,Articles!D:D,0),17)*1000</f>
        <v>378</v>
      </c>
      <c r="Q744" s="8" t="str">
        <f>INDEX(Articles!$1:$1048576,MATCH(E744,Articles!D:D,0),18)</f>
        <v>25</v>
      </c>
      <c r="R744" s="8">
        <f>INDEX(Articles!$1:$1048576,MATCH(E744,Articles!D:D,0),19)</f>
        <v>25</v>
      </c>
      <c r="S744" s="2" t="str">
        <f>IF(INDEX('Unités CA'!$1:$1048576,MATCH(E744,'Unités CA'!D:D,0),5)=0,"",INDEX('Unités CA'!$1:$1048576,MATCH(E744,'Unités CA'!D:D,0),5))</f>
        <v>0004/CA</v>
      </c>
      <c r="T744" s="2" t="str">
        <f>IF(INDEX('Unités BTE'!$1:$1048576,MATCH(E744,'Unités CA'!D:D,0),5)=0,"",INDEX('Unités BTE'!$1:$1048576,MATCH(E744,'Unités CA'!D:D,0),5))</f>
        <v/>
      </c>
      <c r="U744" s="7">
        <f>IFERROR(INDEX('Prix PRO CA'!$1:$1048576,MATCH(E744,'Prix PRO CA'!D:D,0),10),"")</f>
        <v>84.86</v>
      </c>
      <c r="V744" s="7" t="str">
        <f>IFERROR(INDEX('Prix PRO CA'!$1:$1048576,MATCH(E744,'Prix PRO BTE'!D:D,0),10),"")</f>
        <v/>
      </c>
      <c r="W744" s="7">
        <f>+IFERROR(INDEX('Prix PRO PCS'!$1:$1048576,MATCH(E744,'Prix PRO PCS'!D:D,0),10),"")</f>
        <v>24.93</v>
      </c>
      <c r="X744" s="148" t="str">
        <f t="shared" si="52"/>
        <v>Oui</v>
      </c>
      <c r="Y744" s="24" t="str">
        <f>IFERROR(INDEX(LigneAchat!$1:$1048576,MATCH(E744,LigneAchat!D:D,0),5),"")</f>
        <v/>
      </c>
      <c r="Z744" s="22">
        <f>INDEX(Articles!$1:$1048576,MATCH(E744,Articles!D:D,0),21)</f>
        <v>200</v>
      </c>
      <c r="AA744" s="22">
        <f t="shared" si="53"/>
        <v>104</v>
      </c>
      <c r="AB744" s="22">
        <f>+INDEX(Articles!$1:$1048576,MATCH(E744,Articles!D:D,0),23)</f>
        <v>96</v>
      </c>
    </row>
    <row r="745" spans="2:28" ht="15.75">
      <c r="B745" s="8" t="str">
        <f>INDEX(Articles!$1:$1048576,MATCH(E745,Articles!D:D,0),6)</f>
        <v>1</v>
      </c>
      <c r="C745" s="8" t="str">
        <f>INDEX(Articles!$1:$1048576,MATCH(E745,Articles!D:D,0),7)</f>
        <v/>
      </c>
      <c r="D745" s="28" t="str">
        <f>HYPERLINK(INDEX(Articles!$1:$1048576,MATCH(E745,Articles!D:D,0),24),"Lien")</f>
        <v>Lien</v>
      </c>
      <c r="E745" s="3" t="s">
        <v>1131</v>
      </c>
      <c r="F745" s="18" t="str">
        <f>INDEX(Articles!$1:$1048576,MATCH(E745,Articles!D:D,0),5)</f>
        <v>BATT. Ø30 ÉVENT. 24 PAF JAUNES + CROISEMENTS BLEUS</v>
      </c>
      <c r="G745" s="18" t="str">
        <f>INDEX(Articles!$1:$1048576,MATCH(E745,Articles!D:D,0),8)</f>
        <v>BATTERIE</v>
      </c>
      <c r="H745" s="18" t="str">
        <f>INDEX(Articles!$1:$1048576,MATCH(E745,Articles!D:D,0),9)</f>
        <v>EVENTAILLE</v>
      </c>
      <c r="I745" s="8">
        <f>INDEX(Articles!$1:$1048576,MATCH(E745,Articles!D:D,0),10)</f>
        <v>30</v>
      </c>
      <c r="J745" s="18" t="str">
        <f>INDEX(Articles!$1:$1048576,MATCH(E745,Articles!D:D,0),11)</f>
        <v>MOSAIQUE</v>
      </c>
      <c r="K745" s="18" t="str">
        <f>INDEX(Articles!$1:$1048576,MATCH(E745,Articles!D:D,0),12)</f>
        <v>BLEU</v>
      </c>
      <c r="L745" s="8" t="str">
        <f>INDEX(Articles!$1:$1048576,MATCH(E745,Articles!D:D,0),13)</f>
        <v>CN</v>
      </c>
      <c r="M745" s="8" t="str">
        <f>INDEX(Articles!$1:$1048576,MATCH(E745,Articles!D:D,0),14)</f>
        <v>F4</v>
      </c>
      <c r="N745" s="8" t="str">
        <f>INDEX(Articles!$1:$1048576,MATCH(E745,Articles!D:D,0),15)</f>
        <v>1.4G</v>
      </c>
      <c r="O745" s="8" t="str">
        <f>INDEX(Articles!$1:$1048576,MATCH(E745,Articles!D:D,0),16)</f>
        <v>1008-F4-69254324</v>
      </c>
      <c r="P745" s="8">
        <f>INDEX(Articles!$1:$1048576,MATCH(E745,Articles!D:D,0),17)*1000</f>
        <v>526</v>
      </c>
      <c r="Q745" s="8" t="str">
        <f>INDEX(Articles!$1:$1048576,MATCH(E745,Articles!D:D,0),18)</f>
        <v>30</v>
      </c>
      <c r="R745" s="8">
        <f>INDEX(Articles!$1:$1048576,MATCH(E745,Articles!D:D,0),19)</f>
        <v>48</v>
      </c>
      <c r="S745" s="2" t="str">
        <f>IF(INDEX('Unités CA'!$1:$1048576,MATCH(E745,'Unités CA'!D:D,0),5)=0,"",INDEX('Unités CA'!$1:$1048576,MATCH(E745,'Unités CA'!D:D,0),5))</f>
        <v>0004/CA</v>
      </c>
      <c r="T745" s="2" t="str">
        <f>IF(INDEX('Unités BTE'!$1:$1048576,MATCH(E745,'Unités CA'!D:D,0),5)=0,"",INDEX('Unités BTE'!$1:$1048576,MATCH(E745,'Unités CA'!D:D,0),5))</f>
        <v/>
      </c>
      <c r="U745" s="7">
        <f>IFERROR(INDEX('Prix PRO CA'!$1:$1048576,MATCH(E745,'Prix PRO CA'!D:D,0),10),"")</f>
        <v>168.67</v>
      </c>
      <c r="V745" s="7" t="str">
        <f>IFERROR(INDEX('Prix PRO CA'!$1:$1048576,MATCH(E745,'Prix PRO BTE'!D:D,0),10),"")</f>
        <v/>
      </c>
      <c r="W745" s="7">
        <f>+IFERROR(INDEX('Prix PRO PCS'!$1:$1048576,MATCH(E745,'Prix PRO PCS'!D:D,0),10),"")</f>
        <v>49.96</v>
      </c>
      <c r="X745" s="148" t="str">
        <f t="shared" si="52"/>
        <v>Oui</v>
      </c>
      <c r="Y745" s="24" t="str">
        <f>IFERROR(INDEX(LigneAchat!$1:$1048576,MATCH(E745,LigneAchat!D:D,0),5),"")</f>
        <v/>
      </c>
      <c r="Z745" s="22">
        <f>INDEX(Articles!$1:$1048576,MATCH(E745,Articles!D:D,0),21)</f>
        <v>40</v>
      </c>
      <c r="AA745" s="22">
        <f t="shared" si="53"/>
        <v>35</v>
      </c>
      <c r="AB745" s="22">
        <f>+INDEX(Articles!$1:$1048576,MATCH(E745,Articles!D:D,0),23)</f>
        <v>5</v>
      </c>
    </row>
    <row r="746" spans="2:28" ht="15.75">
      <c r="B746" s="8" t="str">
        <f>INDEX(Articles!$1:$1048576,MATCH(E746,Articles!D:D,0),6)</f>
        <v>1</v>
      </c>
      <c r="C746" s="8" t="str">
        <f>INDEX(Articles!$1:$1048576,MATCH(E746,Articles!D:D,0),7)</f>
        <v/>
      </c>
      <c r="D746" s="28" t="str">
        <f>HYPERLINK(INDEX(Articles!$1:$1048576,MATCH(E746,Articles!D:D,0),24),"Lien")</f>
        <v>Lien</v>
      </c>
      <c r="E746" s="3" t="s">
        <v>1287</v>
      </c>
      <c r="F746" s="18" t="str">
        <f>INDEX(Articles!$1:$1048576,MATCH(E746,Articles!D:D,0),5)</f>
        <v>BATT. Ø30 ÉVENT. 40 BTTES ŒUF DE D. + TC FRIS. BLC</v>
      </c>
      <c r="G746" s="18" t="str">
        <f>INDEX(Articles!$1:$1048576,MATCH(E746,Articles!D:D,0),8)</f>
        <v>BATTERIE</v>
      </c>
      <c r="H746" s="18" t="str">
        <f>INDEX(Articles!$1:$1048576,MATCH(E746,Articles!D:D,0),9)</f>
        <v>EVENTAILLE</v>
      </c>
      <c r="I746" s="8">
        <f>INDEX(Articles!$1:$1048576,MATCH(E746,Articles!D:D,0),10)</f>
        <v>30</v>
      </c>
      <c r="J746" s="18" t="str">
        <f>INDEX(Articles!$1:$1048576,MATCH(E746,Articles!D:D,0),11)</f>
        <v>CREPITANT</v>
      </c>
      <c r="K746" s="18" t="str">
        <f>INDEX(Articles!$1:$1048576,MATCH(E746,Articles!D:D,0),12)</f>
        <v>ARGENT</v>
      </c>
      <c r="L746" s="8" t="str">
        <f>INDEX(Articles!$1:$1048576,MATCH(E746,Articles!D:D,0),13)</f>
        <v>CN</v>
      </c>
      <c r="M746" s="8" t="str">
        <f>INDEX(Articles!$1:$1048576,MATCH(E746,Articles!D:D,0),14)</f>
        <v>F3</v>
      </c>
      <c r="N746" s="8" t="str">
        <f>INDEX(Articles!$1:$1048576,MATCH(E746,Articles!D:D,0),15)</f>
        <v>1.4G</v>
      </c>
      <c r="O746" s="8" t="str">
        <f>INDEX(Articles!$1:$1048576,MATCH(E746,Articles!D:D,0),16)</f>
        <v>1008-F3-69244066</v>
      </c>
      <c r="P746" s="8">
        <f>INDEX(Articles!$1:$1048576,MATCH(E746,Articles!D:D,0),17)*1000</f>
        <v>948</v>
      </c>
      <c r="Q746" s="8" t="str">
        <f>INDEX(Articles!$1:$1048576,MATCH(E746,Articles!D:D,0),18)</f>
        <v>30</v>
      </c>
      <c r="R746" s="8">
        <f>INDEX(Articles!$1:$1048576,MATCH(E746,Articles!D:D,0),19)</f>
        <v>25</v>
      </c>
      <c r="S746" s="2" t="str">
        <f>IF(INDEX('Unités CA'!$1:$1048576,MATCH(E746,'Unités CA'!D:D,0),5)=0,"",INDEX('Unités CA'!$1:$1048576,MATCH(E746,'Unités CA'!D:D,0),5))</f>
        <v>0002/CA</v>
      </c>
      <c r="T746" s="2" t="str">
        <f>IF(INDEX('Unités BTE'!$1:$1048576,MATCH(E746,'Unités CA'!D:D,0),5)=0,"",INDEX('Unités BTE'!$1:$1048576,MATCH(E746,'Unités CA'!D:D,0),5))</f>
        <v/>
      </c>
      <c r="U746" s="7">
        <f>IFERROR(INDEX('Prix PRO CA'!$1:$1048576,MATCH(E746,'Prix PRO CA'!D:D,0),10),"")</f>
        <v>152.28</v>
      </c>
      <c r="V746" s="7" t="str">
        <f>IFERROR(INDEX('Prix PRO CA'!$1:$1048576,MATCH(E746,'Prix PRO BTE'!D:D,0),10),"")</f>
        <v/>
      </c>
      <c r="W746" s="7">
        <f>+IFERROR(INDEX('Prix PRO PCS'!$1:$1048576,MATCH(E746,'Prix PRO PCS'!D:D,0),10),"")</f>
        <v>84.75</v>
      </c>
      <c r="X746" s="148" t="str">
        <f t="shared" si="52"/>
        <v>Non</v>
      </c>
      <c r="Y746" s="24">
        <f>IFERROR(INDEX(LigneAchat!$1:$1048576,MATCH(E746,LigneAchat!D:D,0),5),"")</f>
        <v>44326</v>
      </c>
      <c r="Z746" s="22">
        <f>INDEX(Articles!$1:$1048576,MATCH(E746,Articles!D:D,0),21)</f>
        <v>0</v>
      </c>
      <c r="AA746" s="22">
        <f t="shared" si="53"/>
        <v>0</v>
      </c>
      <c r="AB746" s="22">
        <f>+INDEX(Articles!$1:$1048576,MATCH(E746,Articles!D:D,0),23)</f>
        <v>0</v>
      </c>
    </row>
    <row r="747" spans="2:28" ht="15.75">
      <c r="B747" s="8" t="str">
        <f>INDEX(Articles!$1:$1048576,MATCH(E747,Articles!D:D,0),6)</f>
        <v>1</v>
      </c>
      <c r="C747" s="8" t="str">
        <f>INDEX(Articles!$1:$1048576,MATCH(E747,Articles!D:D,0),7)</f>
        <v/>
      </c>
      <c r="D747" s="28" t="str">
        <f>HYPERLINK(INDEX(Articles!$1:$1048576,MATCH(E747,Articles!D:D,0),24),"Lien")</f>
        <v>Lien</v>
      </c>
      <c r="E747" s="3" t="s">
        <v>1290</v>
      </c>
      <c r="F747" s="18" t="str">
        <f>INDEX(Articles!$1:$1048576,MATCH(E747,Articles!D:D,0),5)</f>
        <v>BATT. Ø30 ÉVENT. 49 BLEU/ŒUF DE D. + TC SERP. ARGT</v>
      </c>
      <c r="G747" s="18" t="str">
        <f>INDEX(Articles!$1:$1048576,MATCH(E747,Articles!D:D,0),8)</f>
        <v>BATTERIE</v>
      </c>
      <c r="H747" s="18" t="str">
        <f>INDEX(Articles!$1:$1048576,MATCH(E747,Articles!D:D,0),9)</f>
        <v>EVENTAILLE</v>
      </c>
      <c r="I747" s="8">
        <f>INDEX(Articles!$1:$1048576,MATCH(E747,Articles!D:D,0),10)</f>
        <v>30</v>
      </c>
      <c r="J747" s="18" t="str">
        <f>INDEX(Articles!$1:$1048576,MATCH(E747,Articles!D:D,0),11)</f>
        <v>SERPENTEAUX</v>
      </c>
      <c r="K747" s="18" t="str">
        <f>INDEX(Articles!$1:$1048576,MATCH(E747,Articles!D:D,0),12)</f>
        <v>BLEU</v>
      </c>
      <c r="L747" s="8" t="str">
        <f>INDEX(Articles!$1:$1048576,MATCH(E747,Articles!D:D,0),13)</f>
        <v>CN</v>
      </c>
      <c r="M747" s="8" t="str">
        <f>INDEX(Articles!$1:$1048576,MATCH(E747,Articles!D:D,0),14)</f>
        <v>F4</v>
      </c>
      <c r="N747" s="8" t="str">
        <f>INDEX(Articles!$1:$1048576,MATCH(E747,Articles!D:D,0),15)</f>
        <v>1.4G</v>
      </c>
      <c r="O747" s="8" t="str">
        <f>INDEX(Articles!$1:$1048576,MATCH(E747,Articles!D:D,0),16)</f>
        <v>2463-F4-0057</v>
      </c>
      <c r="P747" s="8">
        <f>INDEX(Articles!$1:$1048576,MATCH(E747,Articles!D:D,0),17)*1000</f>
        <v>990</v>
      </c>
      <c r="Q747" s="8" t="str">
        <f>INDEX(Articles!$1:$1048576,MATCH(E747,Articles!D:D,0),18)</f>
        <v>30</v>
      </c>
      <c r="R747" s="8">
        <f>INDEX(Articles!$1:$1048576,MATCH(E747,Articles!D:D,0),19)</f>
        <v>45</v>
      </c>
      <c r="S747" s="2" t="str">
        <f>IF(INDEX('Unités CA'!$1:$1048576,MATCH(E747,'Unités CA'!D:D,0),5)=0,"",INDEX('Unités CA'!$1:$1048576,MATCH(E747,'Unités CA'!D:D,0),5))</f>
        <v>0002/CA</v>
      </c>
      <c r="T747" s="2" t="str">
        <f>IF(INDEX('Unités BTE'!$1:$1048576,MATCH(E747,'Unités CA'!D:D,0),5)=0,"",INDEX('Unités BTE'!$1:$1048576,MATCH(E747,'Unités CA'!D:D,0),5))</f>
        <v/>
      </c>
      <c r="U747" s="7">
        <f>IFERROR(INDEX('Prix PRO CA'!$1:$1048576,MATCH(E747,'Prix PRO CA'!D:D,0),10),"")</f>
        <v>118.07</v>
      </c>
      <c r="V747" s="7" t="str">
        <f>IFERROR(INDEX('Prix PRO CA'!$1:$1048576,MATCH(E747,'Prix PRO BTE'!D:D,0),10),"")</f>
        <v/>
      </c>
      <c r="W747" s="7">
        <f>+IFERROR(INDEX('Prix PRO PCS'!$1:$1048576,MATCH(E747,'Prix PRO PCS'!D:D,0),10),"")</f>
        <v>73.599999999999994</v>
      </c>
      <c r="X747" s="148" t="str">
        <f t="shared" si="52"/>
        <v>Oui</v>
      </c>
      <c r="Y747" s="24" t="str">
        <f>IFERROR(INDEX(LigneAchat!$1:$1048576,MATCH(E747,LigneAchat!D:D,0),5),"")</f>
        <v/>
      </c>
      <c r="Z747" s="22">
        <f>INDEX(Articles!$1:$1048576,MATCH(E747,Articles!D:D,0),21)</f>
        <v>31</v>
      </c>
      <c r="AA747" s="22">
        <f t="shared" si="53"/>
        <v>24</v>
      </c>
      <c r="AB747" s="22">
        <f>+INDEX(Articles!$1:$1048576,MATCH(E747,Articles!D:D,0),23)</f>
        <v>7</v>
      </c>
    </row>
    <row r="748" spans="2:28" ht="15.75">
      <c r="B748" s="8" t="str">
        <f>INDEX(Articles!$1:$1048576,MATCH(E748,Articles!D:D,0),6)</f>
        <v>1</v>
      </c>
      <c r="C748" s="8" t="str">
        <f>INDEX(Articles!$1:$1048576,MATCH(E748,Articles!D:D,0),7)</f>
        <v/>
      </c>
      <c r="D748" s="28" t="str">
        <f>HYPERLINK(INDEX(Articles!$1:$1048576,MATCH(E748,Articles!D:D,0),24),"Lien")</f>
        <v>Lien</v>
      </c>
      <c r="E748" s="3" t="s">
        <v>1302</v>
      </c>
      <c r="F748" s="18" t="str">
        <f>INDEX(Articles!$1:$1048576,MATCH(E748,Articles!D:D,0),5)</f>
        <v>BATT. Ø30 ÉVENT. 70  BTTES RANGÉES DRAPEAU B/B/R</v>
      </c>
      <c r="G748" s="18" t="str">
        <f>INDEX(Articles!$1:$1048576,MATCH(E748,Articles!D:D,0),8)</f>
        <v>BATTERIE</v>
      </c>
      <c r="H748" s="18" t="str">
        <f>INDEX(Articles!$1:$1048576,MATCH(E748,Articles!D:D,0),9)</f>
        <v>EVENTAILLE</v>
      </c>
      <c r="I748" s="8">
        <f>INDEX(Articles!$1:$1048576,MATCH(E748,Articles!D:D,0),10)</f>
        <v>30</v>
      </c>
      <c r="J748" s="18" t="str">
        <f>INDEX(Articles!$1:$1048576,MATCH(E748,Articles!D:D,0),11)</f>
        <v>PIVOINE</v>
      </c>
      <c r="K748" s="18" t="str">
        <f>INDEX(Articles!$1:$1048576,MATCH(E748,Articles!D:D,0),12)</f>
        <v>TRICOLORE</v>
      </c>
      <c r="L748" s="8" t="str">
        <f>INDEX(Articles!$1:$1048576,MATCH(E748,Articles!D:D,0),13)</f>
        <v>CN</v>
      </c>
      <c r="M748" s="8" t="str">
        <f>INDEX(Articles!$1:$1048576,MATCH(E748,Articles!D:D,0),14)</f>
        <v>F4</v>
      </c>
      <c r="N748" s="8" t="str">
        <f>INDEX(Articles!$1:$1048576,MATCH(E748,Articles!D:D,0),15)</f>
        <v>1.4G</v>
      </c>
      <c r="O748" s="8" t="str">
        <f>INDEX(Articles!$1:$1048576,MATCH(E748,Articles!D:D,0),16)</f>
        <v>1008-F4-69254058</v>
      </c>
      <c r="P748" s="8">
        <f>INDEX(Articles!$1:$1048576,MATCH(E748,Articles!D:D,0),17)*1000</f>
        <v>1610</v>
      </c>
      <c r="Q748" s="8" t="str">
        <f>INDEX(Articles!$1:$1048576,MATCH(E748,Articles!D:D,0),18)</f>
        <v>30</v>
      </c>
      <c r="R748" s="8">
        <f>INDEX(Articles!$1:$1048576,MATCH(E748,Articles!D:D,0),19)</f>
        <v>45</v>
      </c>
      <c r="S748" s="2" t="str">
        <f>IF(INDEX('Unités CA'!$1:$1048576,MATCH(E748,'Unités CA'!D:D,0),5)=0,"",INDEX('Unités CA'!$1:$1048576,MATCH(E748,'Unités CA'!D:D,0),5))</f>
        <v>0001/CA</v>
      </c>
      <c r="T748" s="2" t="str">
        <f>IF(INDEX('Unités BTE'!$1:$1048576,MATCH(E748,'Unités CA'!D:D,0),5)=0,"",INDEX('Unités BTE'!$1:$1048576,MATCH(E748,'Unités CA'!D:D,0),5))</f>
        <v>0005/BTE</v>
      </c>
      <c r="U748" s="7" t="str">
        <f>IFERROR(INDEX('Prix PRO CA'!$1:$1048576,MATCH(E748,'Prix PRO CA'!D:D,0),10),"")</f>
        <v/>
      </c>
      <c r="V748" s="7" t="str">
        <f>IFERROR(INDEX('Prix PRO CA'!$1:$1048576,MATCH(E748,'Prix PRO BTE'!D:D,0),10),"")</f>
        <v/>
      </c>
      <c r="W748" s="7">
        <f>+IFERROR(INDEX('Prix PRO PCS'!$1:$1048576,MATCH(E748,'Prix PRO PCS'!D:D,0),10),"")</f>
        <v>121.29</v>
      </c>
      <c r="X748" s="148" t="str">
        <f t="shared" si="52"/>
        <v>Oui</v>
      </c>
      <c r="Y748" s="24" t="str">
        <f>IFERROR(INDEX(LigneAchat!$1:$1048576,MATCH(E748,LigneAchat!D:D,0),5),"")</f>
        <v/>
      </c>
      <c r="Z748" s="22">
        <f>INDEX(Articles!$1:$1048576,MATCH(E748,Articles!D:D,0),21)</f>
        <v>222</v>
      </c>
      <c r="AA748" s="22">
        <f t="shared" si="53"/>
        <v>186</v>
      </c>
      <c r="AB748" s="22">
        <f>+INDEX(Articles!$1:$1048576,MATCH(E748,Articles!D:D,0),23)</f>
        <v>36</v>
      </c>
    </row>
    <row r="749" spans="2:28" ht="15.75">
      <c r="B749" s="8" t="str">
        <f>INDEX(Articles!$1:$1048576,MATCH(E749,Articles!D:D,0),6)</f>
        <v>1</v>
      </c>
      <c r="C749" s="8" t="str">
        <f>INDEX(Articles!$1:$1048576,MATCH(E749,Articles!D:D,0),7)</f>
        <v/>
      </c>
      <c r="D749" s="28" t="str">
        <f>HYPERLINK(INDEX(Articles!$1:$1048576,MATCH(E749,Articles!D:D,0),24),"Lien")</f>
        <v>Lien</v>
      </c>
      <c r="E749" s="3" t="s">
        <v>1305</v>
      </c>
      <c r="F749" s="18" t="str">
        <f>INDEX(Articles!$1:$1048576,MATCH(E749,Articles!D:D,0),5)</f>
        <v>BATT. Ø30 ÉVENT. 70  PAF FRISSON BLC + DÉTO - 4 s</v>
      </c>
      <c r="G749" s="18" t="str">
        <f>INDEX(Articles!$1:$1048576,MATCH(E749,Articles!D:D,0),8)</f>
        <v>BATTERIE</v>
      </c>
      <c r="H749" s="18" t="str">
        <f>INDEX(Articles!$1:$1048576,MATCH(E749,Articles!D:D,0),9)</f>
        <v>EVENTAILLE</v>
      </c>
      <c r="I749" s="8">
        <f>INDEX(Articles!$1:$1048576,MATCH(E749,Articles!D:D,0),10)</f>
        <v>30</v>
      </c>
      <c r="J749" s="18" t="str">
        <f>INDEX(Articles!$1:$1048576,MATCH(E749,Articles!D:D,0),11)</f>
        <v>DETONATION</v>
      </c>
      <c r="K749" s="18" t="str">
        <f>INDEX(Articles!$1:$1048576,MATCH(E749,Articles!D:D,0),12)</f>
        <v>ARGENT</v>
      </c>
      <c r="L749" s="8" t="str">
        <f>INDEX(Articles!$1:$1048576,MATCH(E749,Articles!D:D,0),13)</f>
        <v>CN</v>
      </c>
      <c r="M749" s="8" t="str">
        <f>INDEX(Articles!$1:$1048576,MATCH(E749,Articles!D:D,0),14)</f>
        <v>F4</v>
      </c>
      <c r="N749" s="8" t="str">
        <f>INDEX(Articles!$1:$1048576,MATCH(E749,Articles!D:D,0),15)</f>
        <v>1.3G</v>
      </c>
      <c r="O749" s="8" t="str">
        <f>INDEX(Articles!$1:$1048576,MATCH(E749,Articles!D:D,0),16)</f>
        <v>0163-F4-4634</v>
      </c>
      <c r="P749" s="8">
        <f>INDEX(Articles!$1:$1048576,MATCH(E749,Articles!D:D,0),17)*1000</f>
        <v>980</v>
      </c>
      <c r="Q749" s="8" t="str">
        <f>INDEX(Articles!$1:$1048576,MATCH(E749,Articles!D:D,0),18)</f>
        <v>4</v>
      </c>
      <c r="R749" s="8">
        <f>INDEX(Articles!$1:$1048576,MATCH(E749,Articles!D:D,0),19)</f>
        <v>45</v>
      </c>
      <c r="S749" s="2" t="str">
        <f>IF(INDEX('Unités CA'!$1:$1048576,MATCH(E749,'Unités CA'!D:D,0),5)=0,"",INDEX('Unités CA'!$1:$1048576,MATCH(E749,'Unités CA'!D:D,0),5))</f>
        <v>0001/CA</v>
      </c>
      <c r="T749" s="2" t="str">
        <f>IF(INDEX('Unités BTE'!$1:$1048576,MATCH(E749,'Unités CA'!D:D,0),5)=0,"",INDEX('Unités BTE'!$1:$1048576,MATCH(E749,'Unités CA'!D:D,0),5))</f>
        <v>0005/BTE</v>
      </c>
      <c r="U749" s="7" t="str">
        <f>IFERROR(INDEX('Prix PRO CA'!$1:$1048576,MATCH(E749,'Prix PRO CA'!D:D,0),10),"")</f>
        <v/>
      </c>
      <c r="V749" s="7" t="str">
        <f>IFERROR(INDEX('Prix PRO CA'!$1:$1048576,MATCH(E749,'Prix PRO BTE'!D:D,0),10),"")</f>
        <v/>
      </c>
      <c r="W749" s="7">
        <f>+IFERROR(INDEX('Prix PRO PCS'!$1:$1048576,MATCH(E749,'Prix PRO PCS'!D:D,0),10),"")</f>
        <v>121.29</v>
      </c>
      <c r="X749" s="148" t="str">
        <f t="shared" si="52"/>
        <v>Oui</v>
      </c>
      <c r="Y749" s="24" t="str">
        <f>IFERROR(INDEX(LigneAchat!$1:$1048576,MATCH(E749,LigneAchat!D:D,0),5),"")</f>
        <v/>
      </c>
      <c r="Z749" s="22">
        <f>INDEX(Articles!$1:$1048576,MATCH(E749,Articles!D:D,0),21)</f>
        <v>134</v>
      </c>
      <c r="AA749" s="22">
        <f t="shared" si="53"/>
        <v>75</v>
      </c>
      <c r="AB749" s="22">
        <f>+INDEX(Articles!$1:$1048576,MATCH(E749,Articles!D:D,0),23)</f>
        <v>59</v>
      </c>
    </row>
    <row r="750" spans="2:28" ht="15.75">
      <c r="B750" s="8" t="str">
        <f>INDEX(Articles!$1:$1048576,MATCH(E750,Articles!D:D,0),6)</f>
        <v>1</v>
      </c>
      <c r="C750" s="8" t="str">
        <f>INDEX(Articles!$1:$1048576,MATCH(E750,Articles!D:D,0),7)</f>
        <v/>
      </c>
      <c r="D750" s="28" t="str">
        <f>HYPERLINK(INDEX(Articles!$1:$1048576,MATCH(E750,Articles!D:D,0),24),"Lien")</f>
        <v>Lien</v>
      </c>
      <c r="E750" s="3" t="s">
        <v>1298</v>
      </c>
      <c r="F750" s="18" t="str">
        <f>INDEX(Articles!$1:$1048576,MATCH(E750,Articles!D:D,0),5)</f>
        <v>BATT. Ø30 ÉVENT. 70 COMÈTES MOSAÏQUE ARGENT</v>
      </c>
      <c r="G750" s="18" t="str">
        <f>INDEX(Articles!$1:$1048576,MATCH(E750,Articles!D:D,0),8)</f>
        <v>BATTERIE</v>
      </c>
      <c r="H750" s="18" t="str">
        <f>INDEX(Articles!$1:$1048576,MATCH(E750,Articles!D:D,0),9)</f>
        <v>EVENTAILLE</v>
      </c>
      <c r="I750" s="8">
        <f>INDEX(Articles!$1:$1048576,MATCH(E750,Articles!D:D,0),10)</f>
        <v>30</v>
      </c>
      <c r="J750" s="18" t="str">
        <f>INDEX(Articles!$1:$1048576,MATCH(E750,Articles!D:D,0),11)</f>
        <v>MOSAIQUE</v>
      </c>
      <c r="K750" s="18" t="str">
        <f>INDEX(Articles!$1:$1048576,MATCH(E750,Articles!D:D,0),12)</f>
        <v>ARGENT</v>
      </c>
      <c r="L750" s="8" t="str">
        <f>INDEX(Articles!$1:$1048576,MATCH(E750,Articles!D:D,0),13)</f>
        <v>CN</v>
      </c>
      <c r="M750" s="8" t="str">
        <f>INDEX(Articles!$1:$1048576,MATCH(E750,Articles!D:D,0),14)</f>
        <v>F4</v>
      </c>
      <c r="N750" s="8" t="str">
        <f>INDEX(Articles!$1:$1048576,MATCH(E750,Articles!D:D,0),15)</f>
        <v>1.4G</v>
      </c>
      <c r="O750" s="8" t="str">
        <f>INDEX(Articles!$1:$1048576,MATCH(E750,Articles!D:D,0),16)</f>
        <v>1008-F4-69254058</v>
      </c>
      <c r="P750" s="8">
        <f>INDEX(Articles!$1:$1048576,MATCH(E750,Articles!D:D,0),17)*1000</f>
        <v>1610</v>
      </c>
      <c r="Q750" s="8" t="str">
        <f>INDEX(Articles!$1:$1048576,MATCH(E750,Articles!D:D,0),18)</f>
        <v>30</v>
      </c>
      <c r="R750" s="8">
        <f>INDEX(Articles!$1:$1048576,MATCH(E750,Articles!D:D,0),19)</f>
        <v>45</v>
      </c>
      <c r="S750" s="2" t="str">
        <f>IF(INDEX('Unités CA'!$1:$1048576,MATCH(E750,'Unités CA'!D:D,0),5)=0,"",INDEX('Unités CA'!$1:$1048576,MATCH(E750,'Unités CA'!D:D,0),5))</f>
        <v>0001/CA</v>
      </c>
      <c r="T750" s="2" t="str">
        <f>IF(INDEX('Unités BTE'!$1:$1048576,MATCH(E750,'Unités CA'!D:D,0),5)=0,"",INDEX('Unités BTE'!$1:$1048576,MATCH(E750,'Unités CA'!D:D,0),5))</f>
        <v>0005/BTE</v>
      </c>
      <c r="U750" s="7" t="str">
        <f>IFERROR(INDEX('Prix PRO CA'!$1:$1048576,MATCH(E750,'Prix PRO CA'!D:D,0),10),"")</f>
        <v/>
      </c>
      <c r="V750" s="7" t="str">
        <f>IFERROR(INDEX('Prix PRO CA'!$1:$1048576,MATCH(E750,'Prix PRO BTE'!D:D,0),10),"")</f>
        <v/>
      </c>
      <c r="W750" s="7">
        <f>+IFERROR(INDEX('Prix PRO PCS'!$1:$1048576,MATCH(E750,'Prix PRO PCS'!D:D,0),10),"")</f>
        <v>121.29</v>
      </c>
      <c r="X750" s="148" t="str">
        <f t="shared" si="52"/>
        <v>Oui</v>
      </c>
      <c r="Y750" s="24" t="str">
        <f>IFERROR(INDEX(LigneAchat!$1:$1048576,MATCH(E750,LigneAchat!D:D,0),5),"")</f>
        <v/>
      </c>
      <c r="Z750" s="22">
        <f>INDEX(Articles!$1:$1048576,MATCH(E750,Articles!D:D,0),21)</f>
        <v>102</v>
      </c>
      <c r="AA750" s="22">
        <f t="shared" si="53"/>
        <v>102</v>
      </c>
      <c r="AB750" s="22">
        <f>+INDEX(Articles!$1:$1048576,MATCH(E750,Articles!D:D,0),23)</f>
        <v>0</v>
      </c>
    </row>
    <row r="751" spans="2:28" ht="15.75">
      <c r="B751" s="8" t="str">
        <f>INDEX(Articles!$1:$1048576,MATCH(E751,Articles!D:D,0),6)</f>
        <v>1</v>
      </c>
      <c r="C751" s="8" t="str">
        <f>INDEX(Articles!$1:$1048576,MATCH(E751,Articles!D:D,0),7)</f>
        <v/>
      </c>
      <c r="D751" s="28" t="str">
        <f>HYPERLINK(INDEX(Articles!$1:$1048576,MATCH(E751,Articles!D:D,0),24),"Lien")</f>
        <v>Lien</v>
      </c>
      <c r="E751" s="3" t="s">
        <v>1293</v>
      </c>
      <c r="F751" s="18" t="str">
        <f>INDEX(Articles!$1:$1048576,MATCH(E751,Articles!D:D,0),5)</f>
        <v>BATT. Ø30 ÉVENT. QUEUE DE PAON 70 COMÈTES ARGENT</v>
      </c>
      <c r="G751" s="18" t="str">
        <f>INDEX(Articles!$1:$1048576,MATCH(E751,Articles!D:D,0),8)</f>
        <v>BATTERIE</v>
      </c>
      <c r="H751" s="18" t="str">
        <f>INDEX(Articles!$1:$1048576,MATCH(E751,Articles!D:D,0),9)</f>
        <v>EVENTAILLE</v>
      </c>
      <c r="I751" s="8">
        <f>INDEX(Articles!$1:$1048576,MATCH(E751,Articles!D:D,0),10)</f>
        <v>30</v>
      </c>
      <c r="J751" s="18" t="str">
        <f>INDEX(Articles!$1:$1048576,MATCH(E751,Articles!D:D,0),11)</f>
        <v>COMETE</v>
      </c>
      <c r="K751" s="18" t="str">
        <f>INDEX(Articles!$1:$1048576,MATCH(E751,Articles!D:D,0),12)</f>
        <v>ARGENT</v>
      </c>
      <c r="L751" s="8" t="str">
        <f>INDEX(Articles!$1:$1048576,MATCH(E751,Articles!D:D,0),13)</f>
        <v>CN</v>
      </c>
      <c r="M751" s="8" t="str">
        <f>INDEX(Articles!$1:$1048576,MATCH(E751,Articles!D:D,0),14)</f>
        <v>F4</v>
      </c>
      <c r="N751" s="8" t="str">
        <f>INDEX(Articles!$1:$1048576,MATCH(E751,Articles!D:D,0),15)</f>
        <v>1.4G</v>
      </c>
      <c r="O751" s="8" t="str">
        <f>INDEX(Articles!$1:$1048576,MATCH(E751,Articles!D:D,0),16)</f>
        <v>1008-F4-69245817</v>
      </c>
      <c r="P751" s="8">
        <f>INDEX(Articles!$1:$1048576,MATCH(E751,Articles!D:D,0),17)*1000</f>
        <v>1995</v>
      </c>
      <c r="Q751" s="8" t="str">
        <f>INDEX(Articles!$1:$1048576,MATCH(E751,Articles!D:D,0),18)</f>
        <v>30</v>
      </c>
      <c r="R751" s="8">
        <f>INDEX(Articles!$1:$1048576,MATCH(E751,Articles!D:D,0),19)</f>
        <v>45</v>
      </c>
      <c r="S751" s="2" t="str">
        <f>IF(INDEX('Unités CA'!$1:$1048576,MATCH(E751,'Unités CA'!D:D,0),5)=0,"",INDEX('Unités CA'!$1:$1048576,MATCH(E751,'Unités CA'!D:D,0),5))</f>
        <v>0001/CA</v>
      </c>
      <c r="T751" s="2" t="str">
        <f>IF(INDEX('Unités BTE'!$1:$1048576,MATCH(E751,'Unités CA'!D:D,0),5)=0,"",INDEX('Unités BTE'!$1:$1048576,MATCH(E751,'Unités CA'!D:D,0),5))</f>
        <v>0005/BTE</v>
      </c>
      <c r="U751" s="7" t="str">
        <f>IFERROR(INDEX('Prix PRO CA'!$1:$1048576,MATCH(E751,'Prix PRO CA'!D:D,0),10),"")</f>
        <v/>
      </c>
      <c r="V751" s="7" t="str">
        <f>IFERROR(INDEX('Prix PRO CA'!$1:$1048576,MATCH(E751,'Prix PRO BTE'!D:D,0),10),"")</f>
        <v/>
      </c>
      <c r="W751" s="7">
        <f>+IFERROR(INDEX('Prix PRO PCS'!$1:$1048576,MATCH(E751,'Prix PRO PCS'!D:D,0),10),"")</f>
        <v>130.77000000000001</v>
      </c>
      <c r="X751" s="148" t="str">
        <f t="shared" si="52"/>
        <v>Oui</v>
      </c>
      <c r="Y751" s="24" t="str">
        <f>IFERROR(INDEX(LigneAchat!$1:$1048576,MATCH(E751,LigneAchat!D:D,0),5),"")</f>
        <v/>
      </c>
      <c r="Z751" s="22">
        <f>INDEX(Articles!$1:$1048576,MATCH(E751,Articles!D:D,0),21)</f>
        <v>70</v>
      </c>
      <c r="AA751" s="22">
        <f t="shared" si="53"/>
        <v>51</v>
      </c>
      <c r="AB751" s="22">
        <f>+INDEX(Articles!$1:$1048576,MATCH(E751,Articles!D:D,0),23)</f>
        <v>19</v>
      </c>
    </row>
    <row r="752" spans="2:28" ht="15.75">
      <c r="B752" s="8" t="str">
        <f>INDEX(Articles!$1:$1048576,MATCH(E752,Articles!D:D,0),6)</f>
        <v>1</v>
      </c>
      <c r="C752" s="8" t="str">
        <f>INDEX(Articles!$1:$1048576,MATCH(E752,Articles!D:D,0),7)</f>
        <v/>
      </c>
      <c r="D752" s="28" t="str">
        <f>HYPERLINK(INDEX(Articles!$1:$1048576,MATCH(E752,Articles!D:D,0),24),"Lien")</f>
        <v>Lien</v>
      </c>
      <c r="E752" s="4" t="s">
        <v>1321</v>
      </c>
      <c r="F752" s="18" t="str">
        <f>INDEX(Articles!$1:$1048576,MATCH(E752,Articles!D:D,0),5)</f>
        <v>BATT. Ø30 ÉVENT. 100 BTTES FEUILLE ROUGE/CLI BLC</v>
      </c>
      <c r="G752" s="18" t="str">
        <f>INDEX(Articles!$1:$1048576,MATCH(E752,Articles!D:D,0),8)</f>
        <v>BATTERIE</v>
      </c>
      <c r="H752" s="18" t="str">
        <f>INDEX(Articles!$1:$1048576,MATCH(E752,Articles!D:D,0),9)</f>
        <v>EVENTAILLE</v>
      </c>
      <c r="I752" s="8">
        <f>INDEX(Articles!$1:$1048576,MATCH(E752,Articles!D:D,0),10)</f>
        <v>30</v>
      </c>
      <c r="J752" s="18" t="str">
        <f>INDEX(Articles!$1:$1048576,MATCH(E752,Articles!D:D,0),11)</f>
        <v>CLIGNO</v>
      </c>
      <c r="K752" s="18" t="str">
        <f>INDEX(Articles!$1:$1048576,MATCH(E752,Articles!D:D,0),12)</f>
        <v>ROUGE</v>
      </c>
      <c r="L752" s="8" t="str">
        <f>INDEX(Articles!$1:$1048576,MATCH(E752,Articles!D:D,0),13)</f>
        <v>CN</v>
      </c>
      <c r="M752" s="8" t="str">
        <f>INDEX(Articles!$1:$1048576,MATCH(E752,Articles!D:D,0),14)</f>
        <v>F4</v>
      </c>
      <c r="N752" s="8" t="str">
        <f>INDEX(Articles!$1:$1048576,MATCH(E752,Articles!D:D,0),15)</f>
        <v>1.4G</v>
      </c>
      <c r="O752" s="8" t="str">
        <f>INDEX(Articles!$1:$1048576,MATCH(E752,Articles!D:D,0),16)</f>
        <v>2463-F4-0007</v>
      </c>
      <c r="P752" s="8">
        <f>INDEX(Articles!$1:$1048576,MATCH(E752,Articles!D:D,0),17)*1000</f>
        <v>1800</v>
      </c>
      <c r="Q752" s="8" t="str">
        <f>INDEX(Articles!$1:$1048576,MATCH(E752,Articles!D:D,0),18)</f>
        <v>40</v>
      </c>
      <c r="R752" s="8">
        <f>INDEX(Articles!$1:$1048576,MATCH(E752,Articles!D:D,0),19)</f>
        <v>45</v>
      </c>
      <c r="S752" s="2" t="str">
        <f>IF(INDEX('Unités CA'!$1:$1048576,MATCH(E752,'Unités CA'!D:D,0),5)=0,"",INDEX('Unités CA'!$1:$1048576,MATCH(E752,'Unités CA'!D:D,0),5))</f>
        <v>0001/CA</v>
      </c>
      <c r="T752" s="2" t="str">
        <f>IF(INDEX('Unités BTE'!$1:$1048576,MATCH(E752,'Unités CA'!D:D,0),5)=0,"",INDEX('Unités BTE'!$1:$1048576,MATCH(E752,'Unités CA'!D:D,0),5))</f>
        <v>0005/BTE</v>
      </c>
      <c r="U752" s="7">
        <f>IFERROR(INDEX('Prix PRO CA'!$1:$1048576,MATCH(E752,'Prix PRO CA'!D:D,0),10),"")</f>
        <v>117.8</v>
      </c>
      <c r="V752" s="7" t="str">
        <f>IFERROR(INDEX('Prix PRO CA'!$1:$1048576,MATCH(E752,'Prix PRO BTE'!D:D,0),10),"")</f>
        <v/>
      </c>
      <c r="W752" s="7">
        <f>+IFERROR(INDEX('Prix PRO PCS'!$1:$1048576,MATCH(E752,'Prix PRO PCS'!D:D,0),10),"")</f>
        <v>117.8</v>
      </c>
      <c r="X752" s="148" t="str">
        <f t="shared" si="52"/>
        <v>Oui</v>
      </c>
      <c r="Y752" s="24" t="str">
        <f>IFERROR(INDEX(LigneAchat!$1:$1048576,MATCH(E752,LigneAchat!D:D,0),5),"")</f>
        <v/>
      </c>
      <c r="Z752" s="22">
        <f>INDEX(Articles!$1:$1048576,MATCH(E752,Articles!D:D,0),21)</f>
        <v>69</v>
      </c>
      <c r="AA752" s="22">
        <f t="shared" si="53"/>
        <v>69</v>
      </c>
      <c r="AB752" s="22">
        <f>+INDEX(Articles!$1:$1048576,MATCH(E752,Articles!D:D,0),23)</f>
        <v>0</v>
      </c>
    </row>
    <row r="753" spans="2:28" ht="15.75">
      <c r="B753" s="8" t="str">
        <f>INDEX(Articles!$1:$1048576,MATCH(E753,Articles!D:D,0),6)</f>
        <v>1</v>
      </c>
      <c r="C753" s="8" t="str">
        <f>INDEX(Articles!$1:$1048576,MATCH(E753,Articles!D:D,0),7)</f>
        <v/>
      </c>
      <c r="D753" s="28" t="str">
        <f>HYPERLINK(INDEX(Articles!$1:$1048576,MATCH(E753,Articles!D:D,0),24),"Lien")</f>
        <v>Lien</v>
      </c>
      <c r="E753" s="3" t="s">
        <v>1077</v>
      </c>
      <c r="F753" s="18" t="str">
        <f>INDEX(Articles!$1:$1048576,MATCH(E753,Articles!D:D,0),5)</f>
        <v>BATT. Ø30 ÉVENT. 100 PAF CLI BLANC + BTTES CLI BLC</v>
      </c>
      <c r="G753" s="18" t="str">
        <f>INDEX(Articles!$1:$1048576,MATCH(E753,Articles!D:D,0),8)</f>
        <v>BATTERIE</v>
      </c>
      <c r="H753" s="18" t="str">
        <f>INDEX(Articles!$1:$1048576,MATCH(E753,Articles!D:D,0),9)</f>
        <v>EVENTAILLE</v>
      </c>
      <c r="I753" s="8">
        <f>INDEX(Articles!$1:$1048576,MATCH(E753,Articles!D:D,0),10)</f>
        <v>30</v>
      </c>
      <c r="J753" s="18" t="str">
        <f>INDEX(Articles!$1:$1048576,MATCH(E753,Articles!D:D,0),11)</f>
        <v>CLIGNO</v>
      </c>
      <c r="K753" s="18" t="str">
        <f>INDEX(Articles!$1:$1048576,MATCH(E753,Articles!D:D,0),12)</f>
        <v>BLANC</v>
      </c>
      <c r="L753" s="8" t="str">
        <f>INDEX(Articles!$1:$1048576,MATCH(E753,Articles!D:D,0),13)</f>
        <v>CN</v>
      </c>
      <c r="M753" s="8" t="str">
        <f>INDEX(Articles!$1:$1048576,MATCH(E753,Articles!D:D,0),14)</f>
        <v>F4</v>
      </c>
      <c r="N753" s="8" t="str">
        <f>INDEX(Articles!$1:$1048576,MATCH(E753,Articles!D:D,0),15)</f>
        <v>1.4G</v>
      </c>
      <c r="O753" s="8" t="str">
        <f>INDEX(Articles!$1:$1048576,MATCH(E753,Articles!D:D,0),16)</f>
        <v>2463-F4-0007</v>
      </c>
      <c r="P753" s="8">
        <f>INDEX(Articles!$1:$1048576,MATCH(E753,Articles!D:D,0),17)*1000</f>
        <v>2000</v>
      </c>
      <c r="Q753" s="8" t="str">
        <f>INDEX(Articles!$1:$1048576,MATCH(E753,Articles!D:D,0),18)</f>
        <v>30</v>
      </c>
      <c r="R753" s="8">
        <f>INDEX(Articles!$1:$1048576,MATCH(E753,Articles!D:D,0),19)</f>
        <v>45</v>
      </c>
      <c r="S753" s="2" t="str">
        <f>IF(INDEX('Unités CA'!$1:$1048576,MATCH(E753,'Unités CA'!D:D,0),5)=0,"",INDEX('Unités CA'!$1:$1048576,MATCH(E753,'Unités CA'!D:D,0),5))</f>
        <v>0001/CA</v>
      </c>
      <c r="T753" s="2" t="str">
        <f>IF(INDEX('Unités BTE'!$1:$1048576,MATCH(E753,'Unités CA'!D:D,0),5)=0,"",INDEX('Unités BTE'!$1:$1048576,MATCH(E753,'Unités CA'!D:D,0),5))</f>
        <v>0005/BTE</v>
      </c>
      <c r="U753" s="7" t="str">
        <f>IFERROR(INDEX('Prix PRO CA'!$1:$1048576,MATCH(E753,'Prix PRO CA'!D:D,0),10),"")</f>
        <v/>
      </c>
      <c r="V753" s="7" t="str">
        <f>IFERROR(INDEX('Prix PRO CA'!$1:$1048576,MATCH(E753,'Prix PRO BTE'!D:D,0),10),"")</f>
        <v/>
      </c>
      <c r="W753" s="7">
        <f>+IFERROR(INDEX('Prix PRO PCS'!$1:$1048576,MATCH(E753,'Prix PRO PCS'!D:D,0),10),"")</f>
        <v>148.99</v>
      </c>
      <c r="X753" s="148" t="str">
        <f t="shared" si="52"/>
        <v>Oui</v>
      </c>
      <c r="Y753" s="24" t="str">
        <f>IFERROR(INDEX(LigneAchat!$1:$1048576,MATCH(E753,LigneAchat!D:D,0),5),"")</f>
        <v/>
      </c>
      <c r="Z753" s="22">
        <f>INDEX(Articles!$1:$1048576,MATCH(E753,Articles!D:D,0),21)</f>
        <v>188</v>
      </c>
      <c r="AA753" s="22">
        <f t="shared" si="53"/>
        <v>182</v>
      </c>
      <c r="AB753" s="22">
        <f>+INDEX(Articles!$1:$1048576,MATCH(E753,Articles!D:D,0),23)</f>
        <v>6</v>
      </c>
    </row>
    <row r="754" spans="2:28" s="26" customFormat="1" ht="30" customHeight="1">
      <c r="B754" s="97" t="s">
        <v>4219</v>
      </c>
      <c r="C754" s="97"/>
      <c r="D754" s="97"/>
      <c r="E754" s="94"/>
      <c r="F754" s="35"/>
      <c r="G754" s="35"/>
      <c r="H754" s="35"/>
      <c r="I754" s="35"/>
      <c r="J754" s="35"/>
      <c r="K754" s="35"/>
      <c r="L754" s="35"/>
      <c r="M754" s="36"/>
      <c r="N754" s="35"/>
      <c r="O754" s="36"/>
      <c r="P754" s="36"/>
      <c r="Q754" s="36"/>
      <c r="R754" s="36"/>
      <c r="S754" s="36"/>
      <c r="T754" s="36"/>
      <c r="U754" s="36"/>
      <c r="V754" s="36"/>
      <c r="W754" s="36"/>
      <c r="X754" s="150"/>
      <c r="Y754" s="36"/>
      <c r="Z754" s="36"/>
      <c r="AA754" s="36"/>
      <c r="AB754" s="36"/>
    </row>
    <row r="755" spans="2:28" ht="15.75">
      <c r="B755" s="8" t="str">
        <f>INDEX(Articles!$1:$1048576,MATCH(E755,Articles!D:D,0),6)</f>
        <v>1</v>
      </c>
      <c r="C755" s="8" t="str">
        <f>INDEX(Articles!$1:$1048576,MATCH(E755,Articles!D:D,0),7)</f>
        <v/>
      </c>
      <c r="D755" s="28" t="str">
        <f>HYPERLINK(INDEX(Articles!$1:$1048576,MATCH(E755,Articles!D:D,0),24),"Lien")</f>
        <v>Lien</v>
      </c>
      <c r="E755" s="3" t="s">
        <v>1139</v>
      </c>
      <c r="F755" s="18" t="str">
        <f>INDEX(Articles!$1:$1048576,MATCH(E755,Articles!D:D,0),5)</f>
        <v>BATT. Ø20 SÉQ. 300 MOSAÏQUES VERT ET ROUGE EN X</v>
      </c>
      <c r="G755" s="18" t="str">
        <f>INDEX(Articles!$1:$1048576,MATCH(E755,Articles!D:D,0),8)</f>
        <v>BATTERIE</v>
      </c>
      <c r="H755" s="18" t="str">
        <f>INDEX(Articles!$1:$1048576,MATCH(E755,Articles!D:D,0),9)</f>
        <v>SEQUENCEE</v>
      </c>
      <c r="I755" s="8">
        <f>INDEX(Articles!$1:$1048576,MATCH(E755,Articles!D:D,0),10)</f>
        <v>20</v>
      </c>
      <c r="J755" s="18" t="str">
        <f>INDEX(Articles!$1:$1048576,MATCH(E755,Articles!D:D,0),11)</f>
        <v>MOSAIQUE</v>
      </c>
      <c r="K755" s="18" t="str">
        <f>INDEX(Articles!$1:$1048576,MATCH(E755,Articles!D:D,0),12)</f>
        <v>VERT</v>
      </c>
      <c r="L755" s="8" t="str">
        <f>INDEX(Articles!$1:$1048576,MATCH(E755,Articles!D:D,0),13)</f>
        <v>CN</v>
      </c>
      <c r="M755" s="8" t="str">
        <f>INDEX(Articles!$1:$1048576,MATCH(E755,Articles!D:D,0),14)</f>
        <v>F4</v>
      </c>
      <c r="N755" s="8" t="str">
        <f>INDEX(Articles!$1:$1048576,MATCH(E755,Articles!D:D,0),15)</f>
        <v>1.4G</v>
      </c>
      <c r="O755" s="8" t="str">
        <f>INDEX(Articles!$1:$1048576,MATCH(E755,Articles!D:D,0),16)</f>
        <v>1008-F4-69245806</v>
      </c>
      <c r="P755" s="8">
        <f>INDEX(Articles!$1:$1048576,MATCH(E755,Articles!D:D,0),17)*1000</f>
        <v>3152</v>
      </c>
      <c r="Q755" s="8" t="str">
        <f>INDEX(Articles!$1:$1048576,MATCH(E755,Articles!D:D,0),18)</f>
        <v>30</v>
      </c>
      <c r="R755" s="8">
        <f>INDEX(Articles!$1:$1048576,MATCH(E755,Articles!D:D,0),19)</f>
        <v>30</v>
      </c>
      <c r="S755" s="2" t="str">
        <f>IF(INDEX('Unités CA'!$1:$1048576,MATCH(E755,'Unités CA'!D:D,0),5)=0,"",INDEX('Unités CA'!$1:$1048576,MATCH(E755,'Unités CA'!D:D,0),5))</f>
        <v>0001/CA</v>
      </c>
      <c r="T755" s="2" t="str">
        <f>IF(INDEX('Unités BTE'!$1:$1048576,MATCH(E755,'Unités CA'!D:D,0),5)=0,"",INDEX('Unités BTE'!$1:$1048576,MATCH(E755,'Unités CA'!D:D,0),5))</f>
        <v>0005/BTE</v>
      </c>
      <c r="U755" s="7" t="str">
        <f>IFERROR(INDEX('Prix PRO CA'!$1:$1048576,MATCH(E755,'Prix PRO CA'!D:D,0),10),"")</f>
        <v/>
      </c>
      <c r="V755" s="7" t="str">
        <f>IFERROR(INDEX('Prix PRO CA'!$1:$1048576,MATCH(E755,'Prix PRO BTE'!D:D,0),10),"")</f>
        <v/>
      </c>
      <c r="W755" s="7">
        <f>+IFERROR(INDEX('Prix PRO PCS'!$1:$1048576,MATCH(E755,'Prix PRO PCS'!D:D,0),10),"")</f>
        <v>169.82</v>
      </c>
      <c r="X755" s="148" t="str">
        <f t="shared" si="52"/>
        <v>Oui</v>
      </c>
      <c r="Y755" s="24">
        <f>IFERROR(INDEX(LigneAchat!$1:$1048576,MATCH(E755,LigneAchat!D:D,0),5),"")</f>
        <v>44326</v>
      </c>
      <c r="Z755" s="22">
        <f>INDEX(Articles!$1:$1048576,MATCH(E755,Articles!D:D,0),21)</f>
        <v>46</v>
      </c>
      <c r="AA755" s="22">
        <f t="shared" ref="AA755:AA779" si="54">+Z755-AB755</f>
        <v>46</v>
      </c>
      <c r="AB755" s="22">
        <f>+INDEX(Articles!$1:$1048576,MATCH(E755,Articles!D:D,0),23)</f>
        <v>0</v>
      </c>
    </row>
    <row r="756" spans="2:28" s="87" customFormat="1" ht="31.5" customHeight="1">
      <c r="B756" s="2" t="str">
        <f>INDEX(Articles!$1:$1048576,MATCH(E756,Articles!D:D,0),6)</f>
        <v>1</v>
      </c>
      <c r="C756" s="2" t="str">
        <f>INDEX(Articles!$1:$1048576,MATCH(E756,Articles!D:D,0),7)</f>
        <v/>
      </c>
      <c r="D756" s="88" t="str">
        <f>HYPERLINK(INDEX(Articles!$1:$1048576,MATCH(E756,Articles!D:D,0),24),"Lien")</f>
        <v>Lien</v>
      </c>
      <c r="E756" s="93" t="s">
        <v>1314</v>
      </c>
      <c r="F756" s="9" t="str">
        <f>INDEX(Articles!$1:$1048576,MATCH(E756,Articles!D:D,0),5)</f>
        <v>BATT. Ø25  SÉQ. 30 PAF CLIGNO + BTTES OEUFS DE D.</v>
      </c>
      <c r="G756" s="9" t="str">
        <f>INDEX(Articles!$1:$1048576,MATCH(E756,Articles!D:D,0),8)</f>
        <v>BATTERIE</v>
      </c>
      <c r="H756" s="9" t="str">
        <f>INDEX(Articles!$1:$1048576,MATCH(E756,Articles!D:D,0),9)</f>
        <v>SEQUENCEE</v>
      </c>
      <c r="I756" s="2">
        <f>INDEX(Articles!$1:$1048576,MATCH(E756,Articles!D:D,0),10)</f>
        <v>25</v>
      </c>
      <c r="J756" s="9" t="str">
        <f>INDEX(Articles!$1:$1048576,MATCH(E756,Articles!D:D,0),11)</f>
        <v>CREPITANT</v>
      </c>
      <c r="K756" s="9" t="str">
        <f>INDEX(Articles!$1:$1048576,MATCH(E756,Articles!D:D,0),12)</f>
        <v>BLANC</v>
      </c>
      <c r="L756" s="2" t="str">
        <f>INDEX(Articles!$1:$1048576,MATCH(E756,Articles!D:D,0),13)</f>
        <v>CN</v>
      </c>
      <c r="M756" s="2" t="str">
        <f>INDEX(Articles!$1:$1048576,MATCH(E756,Articles!D:D,0),14)</f>
        <v>F2</v>
      </c>
      <c r="N756" s="2" t="str">
        <f>INDEX(Articles!$1:$1048576,MATCH(E756,Articles!D:D,0),15)</f>
        <v>1.4G</v>
      </c>
      <c r="O756" s="2" t="str">
        <f>INDEX(Articles!$1:$1048576,MATCH(E756,Articles!D:D,0),16)</f>
        <v>1008-F2-69246333</v>
      </c>
      <c r="P756" s="2">
        <f>INDEX(Articles!$1:$1048576,MATCH(E756,Articles!D:D,0),17)*1000</f>
        <v>435</v>
      </c>
      <c r="Q756" s="2" t="str">
        <f>INDEX(Articles!$1:$1048576,MATCH(E756,Articles!D:D,0),18)</f>
        <v>30</v>
      </c>
      <c r="R756" s="2">
        <f>INDEX(Articles!$1:$1048576,MATCH(E756,Articles!D:D,0),19)</f>
        <v>8</v>
      </c>
      <c r="S756" s="2" t="str">
        <f>IF(INDEX('Unités CA'!$1:$1048576,MATCH(E756,'Unités CA'!D:D,0),5)=0,"",INDEX('Unités CA'!$1:$1048576,MATCH(E756,'Unités CA'!D:D,0),5))</f>
        <v>0004/CA</v>
      </c>
      <c r="T756" s="2" t="str">
        <f>IF(INDEX('Unités BTE'!$1:$1048576,MATCH(E756,'Unités CA'!D:D,0),5)=0,"",INDEX('Unités BTE'!$1:$1048576,MATCH(E756,'Unités CA'!D:D,0),5))</f>
        <v/>
      </c>
      <c r="U756" s="87">
        <f>IFERROR(INDEX('Prix PRO CA'!$1:$1048576,MATCH(E756,'Prix PRO CA'!D:D,0),10),"")</f>
        <v>101.2</v>
      </c>
      <c r="V756" s="87" t="str">
        <f>IFERROR(INDEX('Prix PRO CA'!$1:$1048576,MATCH(E756,'Prix PRO BTE'!D:D,0),10),"")</f>
        <v/>
      </c>
      <c r="W756" s="87">
        <f>+IFERROR(INDEX('Prix PRO PCS'!$1:$1048576,MATCH(E756,'Prix PRO PCS'!D:D,0),10),"")</f>
        <v>30.05</v>
      </c>
      <c r="X756" s="148" t="str">
        <f t="shared" si="52"/>
        <v>Oui</v>
      </c>
      <c r="Y756" s="89" t="str">
        <f>IFERROR(INDEX(LigneAchat!$1:$1048576,MATCH(E756,LigneAchat!D:D,0),5),"")</f>
        <v/>
      </c>
      <c r="Z756" s="90">
        <f>INDEX(Articles!$1:$1048576,MATCH(E756,Articles!D:D,0),21)</f>
        <v>133</v>
      </c>
      <c r="AA756" s="90">
        <f t="shared" si="54"/>
        <v>133</v>
      </c>
      <c r="AB756" s="90">
        <f>+INDEX(Articles!$1:$1048576,MATCH(E756,Articles!D:D,0),23)</f>
        <v>0</v>
      </c>
    </row>
    <row r="757" spans="2:28" ht="15.75">
      <c r="B757" s="8" t="str">
        <f>INDEX(Articles!$1:$1048576,MATCH(E757,Articles!D:D,0),6)</f>
        <v>1</v>
      </c>
      <c r="C757" s="8" t="str">
        <f>INDEX(Articles!$1:$1048576,MATCH(E757,Articles!D:D,0),7)</f>
        <v/>
      </c>
      <c r="D757" s="28" t="str">
        <f>HYPERLINK(INDEX(Articles!$1:$1048576,MATCH(E757,Articles!D:D,0),24),"Lien")</f>
        <v>Lien</v>
      </c>
      <c r="E757" s="4" t="s">
        <v>1318</v>
      </c>
      <c r="F757" s="18" t="str">
        <f>INDEX(Articles!$1:$1048576,MATCH(E757,Articles!D:D,0),5)</f>
        <v>BATT. Ø25 SÉQ. 30 BTTES FILET OR &amp; ÉTOILE ASSORTIE</v>
      </c>
      <c r="G757" s="18" t="str">
        <f>INDEX(Articles!$1:$1048576,MATCH(E757,Articles!D:D,0),8)</f>
        <v>BATTERIE</v>
      </c>
      <c r="H757" s="18" t="str">
        <f>INDEX(Articles!$1:$1048576,MATCH(E757,Articles!D:D,0),9)</f>
        <v>SEQUENCEE</v>
      </c>
      <c r="I757" s="8">
        <f>INDEX(Articles!$1:$1048576,MATCH(E757,Articles!D:D,0),10)</f>
        <v>25</v>
      </c>
      <c r="J757" s="18" t="str">
        <f>INDEX(Articles!$1:$1048576,MATCH(E757,Articles!D:D,0),11)</f>
        <v>PLEUREUR</v>
      </c>
      <c r="K757" s="18" t="str">
        <f>INDEX(Articles!$1:$1048576,MATCH(E757,Articles!D:D,0),12)</f>
        <v>KAMURO</v>
      </c>
      <c r="L757" s="8" t="str">
        <f>INDEX(Articles!$1:$1048576,MATCH(E757,Articles!D:D,0),13)</f>
        <v>CN</v>
      </c>
      <c r="M757" s="8" t="str">
        <f>INDEX(Articles!$1:$1048576,MATCH(E757,Articles!D:D,0),14)</f>
        <v>F2</v>
      </c>
      <c r="N757" s="8" t="str">
        <f>INDEX(Articles!$1:$1048576,MATCH(E757,Articles!D:D,0),15)</f>
        <v>1.4G</v>
      </c>
      <c r="O757" s="8" t="str">
        <f>INDEX(Articles!$1:$1048576,MATCH(E757,Articles!D:D,0),16)</f>
        <v>1008-F2-69246333</v>
      </c>
      <c r="P757" s="8">
        <f>INDEX(Articles!$1:$1048576,MATCH(E757,Articles!D:D,0),17)*1000</f>
        <v>390</v>
      </c>
      <c r="Q757" s="8" t="str">
        <f>INDEX(Articles!$1:$1048576,MATCH(E757,Articles!D:D,0),18)</f>
        <v>30</v>
      </c>
      <c r="R757" s="8">
        <f>INDEX(Articles!$1:$1048576,MATCH(E757,Articles!D:D,0),19)</f>
        <v>8</v>
      </c>
      <c r="S757" s="2" t="str">
        <f>IF(INDEX('Unités CA'!$1:$1048576,MATCH(E757,'Unités CA'!D:D,0),5)=0,"",INDEX('Unités CA'!$1:$1048576,MATCH(E757,'Unités CA'!D:D,0),5))</f>
        <v>0004/CA</v>
      </c>
      <c r="T757" s="2" t="str">
        <f>IF(INDEX('Unités BTE'!$1:$1048576,MATCH(E757,'Unités CA'!D:D,0),5)=0,"",INDEX('Unités BTE'!$1:$1048576,MATCH(E757,'Unités CA'!D:D,0),5))</f>
        <v/>
      </c>
      <c r="U757" s="7">
        <f>IFERROR(INDEX('Prix PRO CA'!$1:$1048576,MATCH(E757,'Prix PRO CA'!D:D,0),10),"")</f>
        <v>101.2</v>
      </c>
      <c r="V757" s="7" t="str">
        <f>IFERROR(INDEX('Prix PRO CA'!$1:$1048576,MATCH(E757,'Prix PRO BTE'!D:D,0),10),"")</f>
        <v/>
      </c>
      <c r="W757" s="7">
        <f>+IFERROR(INDEX('Prix PRO PCS'!$1:$1048576,MATCH(E757,'Prix PRO PCS'!D:D,0),10),"")</f>
        <v>30.05</v>
      </c>
      <c r="X757" s="148" t="str">
        <f t="shared" si="52"/>
        <v>Oui</v>
      </c>
      <c r="Y757" s="24" t="str">
        <f>IFERROR(INDEX(LigneAchat!$1:$1048576,MATCH(E757,LigneAchat!D:D,0),5),"")</f>
        <v/>
      </c>
      <c r="Z757" s="22">
        <f>INDEX(Articles!$1:$1048576,MATCH(E757,Articles!D:D,0),21)</f>
        <v>67</v>
      </c>
      <c r="AA757" s="22">
        <f t="shared" si="54"/>
        <v>67</v>
      </c>
      <c r="AB757" s="22">
        <f>+INDEX(Articles!$1:$1048576,MATCH(E757,Articles!D:D,0),23)</f>
        <v>0</v>
      </c>
    </row>
    <row r="758" spans="2:28" ht="15.75">
      <c r="B758" s="8" t="str">
        <f>INDEX(Articles!$1:$1048576,MATCH(E758,Articles!D:D,0),6)</f>
        <v>1</v>
      </c>
      <c r="C758" s="8" t="str">
        <f>INDEX(Articles!$1:$1048576,MATCH(E758,Articles!D:D,0),7)</f>
        <v>2020</v>
      </c>
      <c r="D758" s="28" t="str">
        <f>HYPERLINK(INDEX(Articles!$1:$1048576,MATCH(E758,Articles!D:D,0),24),"Lien")</f>
        <v>Lien</v>
      </c>
      <c r="E758" s="3" t="s">
        <v>3712</v>
      </c>
      <c r="F758" s="18" t="str">
        <f>INDEX(Articles!$1:$1048576,MATCH(E758,Articles!D:D,0),5)</f>
        <v>BATT. Ø25 SÉQ. 40  ARAIGNÉES CLIGNO BLANC</v>
      </c>
      <c r="G758" s="18" t="str">
        <f>INDEX(Articles!$1:$1048576,MATCH(E758,Articles!D:D,0),8)</f>
        <v>BATTERIE</v>
      </c>
      <c r="H758" s="18" t="str">
        <f>INDEX(Articles!$1:$1048576,MATCH(E758,Articles!D:D,0),9)</f>
        <v>SEQUENCEE</v>
      </c>
      <c r="I758" s="8">
        <f>INDEX(Articles!$1:$1048576,MATCH(E758,Articles!D:D,0),10)</f>
        <v>25</v>
      </c>
      <c r="J758" s="18" t="str">
        <f>INDEX(Articles!$1:$1048576,MATCH(E758,Articles!D:D,0),11)</f>
        <v>CLIGNO</v>
      </c>
      <c r="K758" s="18" t="str">
        <f>INDEX(Articles!$1:$1048576,MATCH(E758,Articles!D:D,0),12)</f>
        <v>BLANC</v>
      </c>
      <c r="L758" s="8" t="str">
        <f>INDEX(Articles!$1:$1048576,MATCH(E758,Articles!D:D,0),13)</f>
        <v>CN</v>
      </c>
      <c r="M758" s="8" t="str">
        <f>INDEX(Articles!$1:$1048576,MATCH(E758,Articles!D:D,0),14)</f>
        <v>F2</v>
      </c>
      <c r="N758" s="8" t="str">
        <f>INDEX(Articles!$1:$1048576,MATCH(E758,Articles!D:D,0),15)</f>
        <v>1.4G</v>
      </c>
      <c r="O758" s="8" t="str">
        <f>INDEX(Articles!$1:$1048576,MATCH(E758,Articles!D:D,0),16)</f>
        <v>1008-F2-69259638</v>
      </c>
      <c r="P758" s="8">
        <f>INDEX(Articles!$1:$1048576,MATCH(E758,Articles!D:D,0),17)*1000</f>
        <v>488</v>
      </c>
      <c r="Q758" s="8" t="str">
        <f>INDEX(Articles!$1:$1048576,MATCH(E758,Articles!D:D,0),18)</f>
        <v>30</v>
      </c>
      <c r="R758" s="8">
        <f>INDEX(Articles!$1:$1048576,MATCH(E758,Articles!D:D,0),19)</f>
        <v>25</v>
      </c>
      <c r="S758" s="2" t="str">
        <f>IF(INDEX('Unités CA'!$1:$1048576,MATCH(E758,'Unités CA'!D:D,0),5)=0,"",INDEX('Unités CA'!$1:$1048576,MATCH(E758,'Unités CA'!D:D,0),5))</f>
        <v>0004/CA</v>
      </c>
      <c r="T758" s="2" t="str">
        <f>IF(INDEX('Unités BTE'!$1:$1048576,MATCH(E758,'Unités CA'!D:D,0),5)=0,"",INDEX('Unités BTE'!$1:$1048576,MATCH(E758,'Unités CA'!D:D,0),5))</f>
        <v/>
      </c>
      <c r="U758" s="7">
        <f>IFERROR(INDEX('Prix PRO CA'!$1:$1048576,MATCH(E758,'Prix PRO CA'!D:D,0),10),"")</f>
        <v>113.84</v>
      </c>
      <c r="V758" s="7" t="str">
        <f>IFERROR(INDEX('Prix PRO CA'!$1:$1048576,MATCH(E758,'Prix PRO BTE'!D:D,0),10),"")</f>
        <v/>
      </c>
      <c r="W758" s="7">
        <f>+IFERROR(INDEX('Prix PRO PCS'!$1:$1048576,MATCH(E758,'Prix PRO PCS'!D:D,0),10),"")</f>
        <v>34.380000000000003</v>
      </c>
      <c r="X758" s="148" t="str">
        <f t="shared" si="52"/>
        <v>Oui</v>
      </c>
      <c r="Y758" s="24" t="str">
        <f>IFERROR(INDEX(LigneAchat!$1:$1048576,MATCH(E758,LigneAchat!D:D,0),5),"")</f>
        <v/>
      </c>
      <c r="Z758" s="22">
        <f>INDEX(Articles!$1:$1048576,MATCH(E758,Articles!D:D,0),21)</f>
        <v>381</v>
      </c>
      <c r="AA758" s="22">
        <f t="shared" si="54"/>
        <v>380</v>
      </c>
      <c r="AB758" s="22">
        <f>+INDEX(Articles!$1:$1048576,MATCH(E758,Articles!D:D,0),23)</f>
        <v>1</v>
      </c>
    </row>
    <row r="759" spans="2:28" ht="15.75">
      <c r="B759" s="8" t="str">
        <f>INDEX(Articles!$1:$1048576,MATCH(E759,Articles!D:D,0),6)</f>
        <v>1</v>
      </c>
      <c r="C759" s="8" t="str">
        <f>INDEX(Articles!$1:$1048576,MATCH(E759,Articles!D:D,0),7)</f>
        <v/>
      </c>
      <c r="D759" s="28" t="str">
        <f>HYPERLINK(INDEX(Articles!$1:$1048576,MATCH(E759,Articles!D:D,0),24),"Lien")</f>
        <v>Lien</v>
      </c>
      <c r="E759" s="3" t="s">
        <v>1378</v>
      </c>
      <c r="F759" s="18" t="str">
        <f>INDEX(Articles!$1:$1048576,MATCH(E759,Articles!D:D,0),5)</f>
        <v>BATT. Ø25 SÉQ. 40 COMÈTES FILET D'OR</v>
      </c>
      <c r="G759" s="18" t="str">
        <f>INDEX(Articles!$1:$1048576,MATCH(E759,Articles!D:D,0),8)</f>
        <v>BATTERIE</v>
      </c>
      <c r="H759" s="18" t="str">
        <f>INDEX(Articles!$1:$1048576,MATCH(E759,Articles!D:D,0),9)</f>
        <v>SEQUENCEE</v>
      </c>
      <c r="I759" s="8">
        <f>INDEX(Articles!$1:$1048576,MATCH(E759,Articles!D:D,0),10)</f>
        <v>25</v>
      </c>
      <c r="J759" s="18" t="str">
        <f>INDEX(Articles!$1:$1048576,MATCH(E759,Articles!D:D,0),11)</f>
        <v>PLEUREUR</v>
      </c>
      <c r="K759" s="18" t="str">
        <f>INDEX(Articles!$1:$1048576,MATCH(E759,Articles!D:D,0),12)</f>
        <v>KAMURO</v>
      </c>
      <c r="L759" s="8" t="str">
        <f>INDEX(Articles!$1:$1048576,MATCH(E759,Articles!D:D,0),13)</f>
        <v>CN</v>
      </c>
      <c r="M759" s="8" t="str">
        <f>INDEX(Articles!$1:$1048576,MATCH(E759,Articles!D:D,0),14)</f>
        <v>F3</v>
      </c>
      <c r="N759" s="8" t="str">
        <f>INDEX(Articles!$1:$1048576,MATCH(E759,Articles!D:D,0),15)</f>
        <v>1.4G</v>
      </c>
      <c r="O759" s="8" t="str">
        <f>INDEX(Articles!$1:$1048576,MATCH(E759,Articles!D:D,0),16)</f>
        <v>1008-F3-69248602</v>
      </c>
      <c r="P759" s="8">
        <f>INDEX(Articles!$1:$1048576,MATCH(E759,Articles!D:D,0),17)*1000</f>
        <v>520</v>
      </c>
      <c r="Q759" s="8" t="str">
        <f>INDEX(Articles!$1:$1048576,MATCH(E759,Articles!D:D,0),18)</f>
        <v>30</v>
      </c>
      <c r="R759" s="8">
        <f>INDEX(Articles!$1:$1048576,MATCH(E759,Articles!D:D,0),19)</f>
        <v>25</v>
      </c>
      <c r="S759" s="2" t="str">
        <f>IF(INDEX('Unités CA'!$1:$1048576,MATCH(E759,'Unités CA'!D:D,0),5)=0,"",INDEX('Unités CA'!$1:$1048576,MATCH(E759,'Unités CA'!D:D,0),5))</f>
        <v>0004/CA</v>
      </c>
      <c r="T759" s="2" t="str">
        <f>IF(INDEX('Unités BTE'!$1:$1048576,MATCH(E759,'Unités CA'!D:D,0),5)=0,"",INDEX('Unités BTE'!$1:$1048576,MATCH(E759,'Unités CA'!D:D,0),5))</f>
        <v/>
      </c>
      <c r="U759" s="7">
        <f>IFERROR(INDEX('Prix PRO CA'!$1:$1048576,MATCH(E759,'Prix PRO CA'!D:D,0),10),"")</f>
        <v>101.79</v>
      </c>
      <c r="V759" s="7" t="str">
        <f>IFERROR(INDEX('Prix PRO CA'!$1:$1048576,MATCH(E759,'Prix PRO BTE'!D:D,0),10),"")</f>
        <v/>
      </c>
      <c r="W759" s="7">
        <f>+IFERROR(INDEX('Prix PRO PCS'!$1:$1048576,MATCH(E759,'Prix PRO PCS'!D:D,0),10),"")</f>
        <v>31.52</v>
      </c>
      <c r="X759" s="148" t="str">
        <f t="shared" ref="X759:X822" si="55">IF(B759="OPPORTUNITE",AA759,IF(AA759&lt;=0,"Non",IF(AA759&gt;10,"Oui","Inf à 10")))</f>
        <v>Oui</v>
      </c>
      <c r="Y759" s="24">
        <f>IFERROR(INDEX(LigneAchat!$1:$1048576,MATCH(E759,LigneAchat!D:D,0),5),"")</f>
        <v>44317</v>
      </c>
      <c r="Z759" s="22">
        <f>INDEX(Articles!$1:$1048576,MATCH(E759,Articles!D:D,0),21)</f>
        <v>237</v>
      </c>
      <c r="AA759" s="22">
        <f t="shared" si="54"/>
        <v>116</v>
      </c>
      <c r="AB759" s="22">
        <f>+INDEX(Articles!$1:$1048576,MATCH(E759,Articles!D:D,0),23)</f>
        <v>121</v>
      </c>
    </row>
    <row r="760" spans="2:28" ht="15.75">
      <c r="B760" s="8" t="str">
        <f>INDEX(Articles!$1:$1048576,MATCH(E760,Articles!D:D,0),6)</f>
        <v>1</v>
      </c>
      <c r="C760" s="8" t="str">
        <f>INDEX(Articles!$1:$1048576,MATCH(E760,Articles!D:D,0),7)</f>
        <v>2020</v>
      </c>
      <c r="D760" s="28" t="str">
        <f>HYPERLINK(INDEX(Articles!$1:$1048576,MATCH(E760,Articles!D:D,0),24),"Lien")</f>
        <v>Lien</v>
      </c>
      <c r="E760" s="3" t="s">
        <v>3713</v>
      </c>
      <c r="F760" s="18" t="str">
        <f>INDEX(Articles!$1:$1048576,MATCH(E760,Articles!D:D,0),5)</f>
        <v>BATT. Ø25 SÉQ. 40 COMÈTES MOSAÏQUE ROUGES</v>
      </c>
      <c r="G760" s="18" t="str">
        <f>INDEX(Articles!$1:$1048576,MATCH(E760,Articles!D:D,0),8)</f>
        <v>BATTERIE</v>
      </c>
      <c r="H760" s="18" t="str">
        <f>INDEX(Articles!$1:$1048576,MATCH(E760,Articles!D:D,0),9)</f>
        <v>SEQUENCEE</v>
      </c>
      <c r="I760" s="8">
        <f>INDEX(Articles!$1:$1048576,MATCH(E760,Articles!D:D,0),10)</f>
        <v>25</v>
      </c>
      <c r="J760" s="18" t="str">
        <f>INDEX(Articles!$1:$1048576,MATCH(E760,Articles!D:D,0),11)</f>
        <v>MOSAIQUE</v>
      </c>
      <c r="K760" s="18" t="str">
        <f>INDEX(Articles!$1:$1048576,MATCH(E760,Articles!D:D,0),12)</f>
        <v>ROUGE</v>
      </c>
      <c r="L760" s="8" t="str">
        <f>INDEX(Articles!$1:$1048576,MATCH(E760,Articles!D:D,0),13)</f>
        <v>CN</v>
      </c>
      <c r="M760" s="8" t="str">
        <f>INDEX(Articles!$1:$1048576,MATCH(E760,Articles!D:D,0),14)</f>
        <v>F3</v>
      </c>
      <c r="N760" s="8" t="str">
        <f>INDEX(Articles!$1:$1048576,MATCH(E760,Articles!D:D,0),15)</f>
        <v>1.4G</v>
      </c>
      <c r="O760" s="8" t="str">
        <f>INDEX(Articles!$1:$1048576,MATCH(E760,Articles!D:D,0),16)</f>
        <v>1008-F3-69248603</v>
      </c>
      <c r="P760" s="8">
        <f>INDEX(Articles!$1:$1048576,MATCH(E760,Articles!D:D,0),17)*1000</f>
        <v>680</v>
      </c>
      <c r="Q760" s="8" t="str">
        <f>INDEX(Articles!$1:$1048576,MATCH(E760,Articles!D:D,0),18)</f>
        <v>30</v>
      </c>
      <c r="R760" s="8">
        <f>INDEX(Articles!$1:$1048576,MATCH(E760,Articles!D:D,0),19)</f>
        <v>25</v>
      </c>
      <c r="S760" s="2" t="str">
        <f>IF(INDEX('Unités CA'!$1:$1048576,MATCH(E760,'Unités CA'!D:D,0),5)=0,"",INDEX('Unités CA'!$1:$1048576,MATCH(E760,'Unités CA'!D:D,0),5))</f>
        <v>0004/CA</v>
      </c>
      <c r="T760" s="2" t="str">
        <f>IF(INDEX('Unités BTE'!$1:$1048576,MATCH(E760,'Unités CA'!D:D,0),5)=0,"",INDEX('Unités BTE'!$1:$1048576,MATCH(E760,'Unités CA'!D:D,0),5))</f>
        <v/>
      </c>
      <c r="U760" s="7">
        <f>IFERROR(INDEX('Prix PRO CA'!$1:$1048576,MATCH(E760,'Prix PRO CA'!D:D,0),10),"")</f>
        <v>113.84</v>
      </c>
      <c r="V760" s="7" t="str">
        <f>IFERROR(INDEX('Prix PRO CA'!$1:$1048576,MATCH(E760,'Prix PRO BTE'!D:D,0),10),"")</f>
        <v/>
      </c>
      <c r="W760" s="7">
        <f>+IFERROR(INDEX('Prix PRO PCS'!$1:$1048576,MATCH(E760,'Prix PRO PCS'!D:D,0),10),"")</f>
        <v>34.380000000000003</v>
      </c>
      <c r="X760" s="148" t="str">
        <f t="shared" si="55"/>
        <v>Oui</v>
      </c>
      <c r="Y760" s="24" t="str">
        <f>IFERROR(INDEX(LigneAchat!$1:$1048576,MATCH(E760,LigneAchat!D:D,0),5),"")</f>
        <v/>
      </c>
      <c r="Z760" s="22">
        <f>INDEX(Articles!$1:$1048576,MATCH(E760,Articles!D:D,0),21)</f>
        <v>223</v>
      </c>
      <c r="AA760" s="22">
        <f t="shared" si="54"/>
        <v>132</v>
      </c>
      <c r="AB760" s="22">
        <f>+INDEX(Articles!$1:$1048576,MATCH(E760,Articles!D:D,0),23)</f>
        <v>91</v>
      </c>
    </row>
    <row r="761" spans="2:28" ht="15.75">
      <c r="B761" s="8" t="str">
        <f>INDEX(Articles!$1:$1048576,MATCH(E761,Articles!D:D,0),6)</f>
        <v>1</v>
      </c>
      <c r="C761" s="8" t="str">
        <f>INDEX(Articles!$1:$1048576,MATCH(E761,Articles!D:D,0),7)</f>
        <v/>
      </c>
      <c r="D761" s="28" t="str">
        <f>HYPERLINK(INDEX(Articles!$1:$1048576,MATCH(E761,Articles!D:D,0),24),"Lien")</f>
        <v>Lien</v>
      </c>
      <c r="E761" s="3" t="s">
        <v>1381</v>
      </c>
      <c r="F761" s="18" t="str">
        <f>INDEX(Articles!$1:$1048576,MATCH(E761,Articles!D:D,0),5)</f>
        <v>BATT. Ø25 SÉQ. 40 SERPENTEAUX ARGENT</v>
      </c>
      <c r="G761" s="18" t="str">
        <f>INDEX(Articles!$1:$1048576,MATCH(E761,Articles!D:D,0),8)</f>
        <v>BATTERIE</v>
      </c>
      <c r="H761" s="18" t="str">
        <f>INDEX(Articles!$1:$1048576,MATCH(E761,Articles!D:D,0),9)</f>
        <v>SEQUENCEE</v>
      </c>
      <c r="I761" s="8">
        <f>INDEX(Articles!$1:$1048576,MATCH(E761,Articles!D:D,0),10)</f>
        <v>25</v>
      </c>
      <c r="J761" s="18" t="str">
        <f>INDEX(Articles!$1:$1048576,MATCH(E761,Articles!D:D,0),11)</f>
        <v>SERPENTEAUX</v>
      </c>
      <c r="K761" s="18" t="str">
        <f>INDEX(Articles!$1:$1048576,MATCH(E761,Articles!D:D,0),12)</f>
        <v>ARGENT</v>
      </c>
      <c r="L761" s="8" t="str">
        <f>INDEX(Articles!$1:$1048576,MATCH(E761,Articles!D:D,0),13)</f>
        <v>CN</v>
      </c>
      <c r="M761" s="8" t="str">
        <f>INDEX(Articles!$1:$1048576,MATCH(E761,Articles!D:D,0),14)</f>
        <v>F2</v>
      </c>
      <c r="N761" s="8" t="str">
        <f>INDEX(Articles!$1:$1048576,MATCH(E761,Articles!D:D,0),15)</f>
        <v>1.4G</v>
      </c>
      <c r="O761" s="8" t="str">
        <f>INDEX(Articles!$1:$1048576,MATCH(E761,Articles!D:D,0),16)</f>
        <v>1008-F2-69248608</v>
      </c>
      <c r="P761" s="8">
        <f>INDEX(Articles!$1:$1048576,MATCH(E761,Articles!D:D,0),17)*1000</f>
        <v>340</v>
      </c>
      <c r="Q761" s="8" t="str">
        <f>INDEX(Articles!$1:$1048576,MATCH(E761,Articles!D:D,0),18)</f>
        <v>30</v>
      </c>
      <c r="R761" s="8">
        <f>INDEX(Articles!$1:$1048576,MATCH(E761,Articles!D:D,0),19)</f>
        <v>8</v>
      </c>
      <c r="S761" s="2" t="str">
        <f>IF(INDEX('Unités CA'!$1:$1048576,MATCH(E761,'Unités CA'!D:D,0),5)=0,"",INDEX('Unités CA'!$1:$1048576,MATCH(E761,'Unités CA'!D:D,0),5))</f>
        <v>0004/CA</v>
      </c>
      <c r="T761" s="2" t="str">
        <f>IF(INDEX('Unités BTE'!$1:$1048576,MATCH(E761,'Unités CA'!D:D,0),5)=0,"",INDEX('Unités BTE'!$1:$1048576,MATCH(E761,'Unités CA'!D:D,0),5))</f>
        <v/>
      </c>
      <c r="U761" s="7">
        <f>IFERROR(INDEX('Prix PRO CA'!$1:$1048576,MATCH(E761,'Prix PRO CA'!D:D,0),10),"")</f>
        <v>108.6</v>
      </c>
      <c r="V761" s="7" t="str">
        <f>IFERROR(INDEX('Prix PRO CA'!$1:$1048576,MATCH(E761,'Prix PRO BTE'!D:D,0),10),"")</f>
        <v/>
      </c>
      <c r="W761" s="7">
        <f>+IFERROR(INDEX('Prix PRO PCS'!$1:$1048576,MATCH(E761,'Prix PRO PCS'!D:D,0),10),"")</f>
        <v>33.19</v>
      </c>
      <c r="X761" s="148" t="str">
        <f t="shared" si="55"/>
        <v>Oui</v>
      </c>
      <c r="Y761" s="24" t="str">
        <f>IFERROR(INDEX(LigneAchat!$1:$1048576,MATCH(E761,LigneAchat!D:D,0),5),"")</f>
        <v/>
      </c>
      <c r="Z761" s="22">
        <f>INDEX(Articles!$1:$1048576,MATCH(E761,Articles!D:D,0),21)</f>
        <v>413</v>
      </c>
      <c r="AA761" s="22">
        <f t="shared" si="54"/>
        <v>336</v>
      </c>
      <c r="AB761" s="22">
        <f>+INDEX(Articles!$1:$1048576,MATCH(E761,Articles!D:D,0),23)</f>
        <v>77</v>
      </c>
    </row>
    <row r="762" spans="2:28" ht="15.75">
      <c r="B762" s="8" t="str">
        <f>INDEX(Articles!$1:$1048576,MATCH(E762,Articles!D:D,0),6)</f>
        <v>1</v>
      </c>
      <c r="C762" s="8" t="str">
        <f>INDEX(Articles!$1:$1048576,MATCH(E762,Articles!D:D,0),7)</f>
        <v/>
      </c>
      <c r="D762" s="28" t="str">
        <f>HYPERLINK(INDEX(Articles!$1:$1048576,MATCH(E762,Articles!D:D,0),24),"Lien")</f>
        <v>Lien</v>
      </c>
      <c r="E762" s="3" t="s">
        <v>1387</v>
      </c>
      <c r="F762" s="18" t="str">
        <f>INDEX(Articles!$1:$1048576,MATCH(E762,Articles!D:D,0),5)</f>
        <v>BATT. Ø25 SÉQ. 45 PAF OR &amp; BLEU + BTTES FILET OR</v>
      </c>
      <c r="G762" s="18" t="str">
        <f>INDEX(Articles!$1:$1048576,MATCH(E762,Articles!D:D,0),8)</f>
        <v>BATTERIE</v>
      </c>
      <c r="H762" s="18" t="str">
        <f>INDEX(Articles!$1:$1048576,MATCH(E762,Articles!D:D,0),9)</f>
        <v>SEQUENCEE</v>
      </c>
      <c r="I762" s="8">
        <f>INDEX(Articles!$1:$1048576,MATCH(E762,Articles!D:D,0),10)</f>
        <v>25</v>
      </c>
      <c r="J762" s="18" t="str">
        <f>INDEX(Articles!$1:$1048576,MATCH(E762,Articles!D:D,0),11)</f>
        <v>PLEUREUR</v>
      </c>
      <c r="K762" s="18" t="str">
        <f>INDEX(Articles!$1:$1048576,MATCH(E762,Articles!D:D,0),12)</f>
        <v>KAMURO</v>
      </c>
      <c r="L762" s="8" t="str">
        <f>INDEX(Articles!$1:$1048576,MATCH(E762,Articles!D:D,0),13)</f>
        <v>CN</v>
      </c>
      <c r="M762" s="8" t="str">
        <f>INDEX(Articles!$1:$1048576,MATCH(E762,Articles!D:D,0),14)</f>
        <v>F3</v>
      </c>
      <c r="N762" s="8" t="str">
        <f>INDEX(Articles!$1:$1048576,MATCH(E762,Articles!D:D,0),15)</f>
        <v>1.4G</v>
      </c>
      <c r="O762" s="8" t="str">
        <f>INDEX(Articles!$1:$1048576,MATCH(E762,Articles!D:D,0),16)</f>
        <v>1008-F3-69244484</v>
      </c>
      <c r="P762" s="8">
        <f>INDEX(Articles!$1:$1048576,MATCH(E762,Articles!D:D,0),17)*1000</f>
        <v>725</v>
      </c>
      <c r="Q762" s="8" t="str">
        <f>INDEX(Articles!$1:$1048576,MATCH(E762,Articles!D:D,0),18)</f>
        <v>30</v>
      </c>
      <c r="R762" s="8">
        <f>INDEX(Articles!$1:$1048576,MATCH(E762,Articles!D:D,0),19)</f>
        <v>25</v>
      </c>
      <c r="S762" s="2" t="str">
        <f>IF(INDEX('Unités CA'!$1:$1048576,MATCH(E762,'Unités CA'!D:D,0),5)=0,"",INDEX('Unités CA'!$1:$1048576,MATCH(E762,'Unités CA'!D:D,0),5))</f>
        <v>0002/CA</v>
      </c>
      <c r="T762" s="2" t="str">
        <f>IF(INDEX('Unités BTE'!$1:$1048576,MATCH(E762,'Unités CA'!D:D,0),5)=0,"",INDEX('Unités BTE'!$1:$1048576,MATCH(E762,'Unités CA'!D:D,0),5))</f>
        <v/>
      </c>
      <c r="U762" s="7">
        <f>IFERROR(INDEX('Prix PRO CA'!$1:$1048576,MATCH(E762,'Prix PRO CA'!D:D,0),10),"")</f>
        <v>90.17</v>
      </c>
      <c r="V762" s="7" t="str">
        <f>IFERROR(INDEX('Prix PRO CA'!$1:$1048576,MATCH(E762,'Prix PRO BTE'!D:D,0),10),"")</f>
        <v/>
      </c>
      <c r="W762" s="7">
        <f>+IFERROR(INDEX('Prix PRO PCS'!$1:$1048576,MATCH(E762,'Prix PRO PCS'!D:D,0),10),"")</f>
        <v>46.85</v>
      </c>
      <c r="X762" s="148" t="str">
        <f t="shared" si="55"/>
        <v>Oui</v>
      </c>
      <c r="Y762" s="24" t="str">
        <f>IFERROR(INDEX(LigneAchat!$1:$1048576,MATCH(E762,LigneAchat!D:D,0),5),"")</f>
        <v/>
      </c>
      <c r="Z762" s="22">
        <f>INDEX(Articles!$1:$1048576,MATCH(E762,Articles!D:D,0),21)</f>
        <v>170</v>
      </c>
      <c r="AA762" s="22">
        <f t="shared" si="54"/>
        <v>70</v>
      </c>
      <c r="AB762" s="22">
        <f>+INDEX(Articles!$1:$1048576,MATCH(E762,Articles!D:D,0),23)</f>
        <v>100</v>
      </c>
    </row>
    <row r="763" spans="2:28" ht="15.75">
      <c r="B763" s="8" t="str">
        <f>INDEX(Articles!$1:$1048576,MATCH(E763,Articles!D:D,0),6)</f>
        <v>1</v>
      </c>
      <c r="C763" s="8" t="str">
        <f>INDEX(Articles!$1:$1048576,MATCH(E763,Articles!D:D,0),7)</f>
        <v/>
      </c>
      <c r="D763" s="28" t="str">
        <f>HYPERLINK(INDEX(Articles!$1:$1048576,MATCH(E763,Articles!D:D,0),24),"Lien")</f>
        <v>Lien</v>
      </c>
      <c r="E763" s="3" t="s">
        <v>1396</v>
      </c>
      <c r="F763" s="18" t="str">
        <f>INDEX(Articles!$1:$1048576,MATCH(E763,Articles!D:D,0),5)</f>
        <v>BATT. Ø24 SÉQ. 80 BTTES SERPENT. ARGT + TC ROUGE</v>
      </c>
      <c r="G763" s="18" t="str">
        <f>INDEX(Articles!$1:$1048576,MATCH(E763,Articles!D:D,0),8)</f>
        <v>BATTERIE</v>
      </c>
      <c r="H763" s="18" t="str">
        <f>INDEX(Articles!$1:$1048576,MATCH(E763,Articles!D:D,0),9)</f>
        <v>SEQUENCEE</v>
      </c>
      <c r="I763" s="8">
        <f>INDEX(Articles!$1:$1048576,MATCH(E763,Articles!D:D,0),10)</f>
        <v>25</v>
      </c>
      <c r="J763" s="18" t="str">
        <f>INDEX(Articles!$1:$1048576,MATCH(E763,Articles!D:D,0),11)</f>
        <v>SERPENTEAUX</v>
      </c>
      <c r="K763" s="18" t="str">
        <f>INDEX(Articles!$1:$1048576,MATCH(E763,Articles!D:D,0),12)</f>
        <v>ROUGE</v>
      </c>
      <c r="L763" s="8" t="str">
        <f>INDEX(Articles!$1:$1048576,MATCH(E763,Articles!D:D,0),13)</f>
        <v>CN</v>
      </c>
      <c r="M763" s="8" t="str">
        <f>INDEX(Articles!$1:$1048576,MATCH(E763,Articles!D:D,0),14)</f>
        <v>F4</v>
      </c>
      <c r="N763" s="8" t="str">
        <f>INDEX(Articles!$1:$1048576,MATCH(E763,Articles!D:D,0),15)</f>
        <v>1.4G</v>
      </c>
      <c r="O763" s="8" t="str">
        <f>INDEX(Articles!$1:$1048576,MATCH(E763,Articles!D:D,0),16)</f>
        <v>1008-F4-69254323</v>
      </c>
      <c r="P763" s="8">
        <f>INDEX(Articles!$1:$1048576,MATCH(E763,Articles!D:D,0),17)*1000</f>
        <v>728</v>
      </c>
      <c r="Q763" s="8" t="str">
        <f>INDEX(Articles!$1:$1048576,MATCH(E763,Articles!D:D,0),18)</f>
        <v>24</v>
      </c>
      <c r="R763" s="8">
        <f>INDEX(Articles!$1:$1048576,MATCH(E763,Articles!D:D,0),19)</f>
        <v>36</v>
      </c>
      <c r="S763" s="2" t="str">
        <f>IF(INDEX('Unités CA'!$1:$1048576,MATCH(E763,'Unités CA'!D:D,0),5)=0,"",INDEX('Unités CA'!$1:$1048576,MATCH(E763,'Unités CA'!D:D,0),5))</f>
        <v>0002/CA</v>
      </c>
      <c r="T763" s="2" t="str">
        <f>IF(INDEX('Unités BTE'!$1:$1048576,MATCH(E763,'Unités CA'!D:D,0),5)=0,"",INDEX('Unités BTE'!$1:$1048576,MATCH(E763,'Unités CA'!D:D,0),5))</f>
        <v/>
      </c>
      <c r="U763" s="7">
        <f>IFERROR(INDEX('Prix PRO CA'!$1:$1048576,MATCH(E763,'Prix PRO CA'!D:D,0),10),"")</f>
        <v>189.24</v>
      </c>
      <c r="V763" s="7" t="str">
        <f>IFERROR(INDEX('Prix PRO CA'!$1:$1048576,MATCH(E763,'Prix PRO BTE'!D:D,0),10),"")</f>
        <v/>
      </c>
      <c r="W763" s="7">
        <f>+IFERROR(INDEX('Prix PRO PCS'!$1:$1048576,MATCH(E763,'Prix PRO PCS'!D:D,0),10),"")</f>
        <v>108.16</v>
      </c>
      <c r="X763" s="148" t="str">
        <f t="shared" si="55"/>
        <v>Inf à 10</v>
      </c>
      <c r="Y763" s="24">
        <f>IFERROR(INDEX(LigneAchat!$1:$1048576,MATCH(E763,LigneAchat!D:D,0),5),"")</f>
        <v>44326</v>
      </c>
      <c r="Z763" s="22">
        <f>INDEX(Articles!$1:$1048576,MATCH(E763,Articles!D:D,0),21)</f>
        <v>4</v>
      </c>
      <c r="AA763" s="22">
        <f t="shared" si="54"/>
        <v>4</v>
      </c>
      <c r="AB763" s="22">
        <f>+INDEX(Articles!$1:$1048576,MATCH(E763,Articles!D:D,0),23)</f>
        <v>0</v>
      </c>
    </row>
    <row r="764" spans="2:28" ht="15.75">
      <c r="B764" s="8" t="str">
        <f>INDEX(Articles!$1:$1048576,MATCH(E764,Articles!D:D,0),6)</f>
        <v>1</v>
      </c>
      <c r="C764" s="8" t="str">
        <f>INDEX(Articles!$1:$1048576,MATCH(E764,Articles!D:D,0),7)</f>
        <v/>
      </c>
      <c r="D764" s="28" t="str">
        <f>HYPERLINK(INDEX(Articles!$1:$1048576,MATCH(E764,Articles!D:D,0),24),"Lien")</f>
        <v>Lien</v>
      </c>
      <c r="E764" s="3" t="s">
        <v>1391</v>
      </c>
      <c r="F764" s="18" t="str">
        <f>INDEX(Articles!$1:$1048576,MATCH(E764,Articles!D:D,0),5)</f>
        <v>BATT. Ø24 SÉQ. 80 BTTES SERPENTEAUX ARGT + TC BLEU</v>
      </c>
      <c r="G764" s="18" t="str">
        <f>INDEX(Articles!$1:$1048576,MATCH(E764,Articles!D:D,0),8)</f>
        <v>BATTERIE</v>
      </c>
      <c r="H764" s="18" t="str">
        <f>INDEX(Articles!$1:$1048576,MATCH(E764,Articles!D:D,0),9)</f>
        <v>SEQUENCEE</v>
      </c>
      <c r="I764" s="8">
        <f>INDEX(Articles!$1:$1048576,MATCH(E764,Articles!D:D,0),10)</f>
        <v>25</v>
      </c>
      <c r="J764" s="18" t="str">
        <f>INDEX(Articles!$1:$1048576,MATCH(E764,Articles!D:D,0),11)</f>
        <v>SERPENTEAUX</v>
      </c>
      <c r="K764" s="18" t="str">
        <f>INDEX(Articles!$1:$1048576,MATCH(E764,Articles!D:D,0),12)</f>
        <v>BLEU</v>
      </c>
      <c r="L764" s="8" t="str">
        <f>INDEX(Articles!$1:$1048576,MATCH(E764,Articles!D:D,0),13)</f>
        <v>CN</v>
      </c>
      <c r="M764" s="8" t="str">
        <f>INDEX(Articles!$1:$1048576,MATCH(E764,Articles!D:D,0),14)</f>
        <v>F4</v>
      </c>
      <c r="N764" s="8" t="str">
        <f>INDEX(Articles!$1:$1048576,MATCH(E764,Articles!D:D,0),15)</f>
        <v>1.4G</v>
      </c>
      <c r="O764" s="8" t="str">
        <f>INDEX(Articles!$1:$1048576,MATCH(E764,Articles!D:D,0),16)</f>
        <v>1008-F4-69254323</v>
      </c>
      <c r="P764" s="8">
        <f>INDEX(Articles!$1:$1048576,MATCH(E764,Articles!D:D,0),17)*1000</f>
        <v>728</v>
      </c>
      <c r="Q764" s="8" t="str">
        <f>INDEX(Articles!$1:$1048576,MATCH(E764,Articles!D:D,0),18)</f>
        <v>24</v>
      </c>
      <c r="R764" s="8">
        <f>INDEX(Articles!$1:$1048576,MATCH(E764,Articles!D:D,0),19)</f>
        <v>36</v>
      </c>
      <c r="S764" s="2" t="str">
        <f>IF(INDEX('Unités CA'!$1:$1048576,MATCH(E764,'Unités CA'!D:D,0),5)=0,"",INDEX('Unités CA'!$1:$1048576,MATCH(E764,'Unités CA'!D:D,0),5))</f>
        <v>0002/CA</v>
      </c>
      <c r="T764" s="2" t="str">
        <f>IF(INDEX('Unités BTE'!$1:$1048576,MATCH(E764,'Unités CA'!D:D,0),5)=0,"",INDEX('Unités BTE'!$1:$1048576,MATCH(E764,'Unités CA'!D:D,0),5))</f>
        <v/>
      </c>
      <c r="U764" s="7">
        <f>IFERROR(INDEX('Prix PRO CA'!$1:$1048576,MATCH(E764,'Prix PRO CA'!D:D,0),10),"")</f>
        <v>189.24</v>
      </c>
      <c r="V764" s="7" t="str">
        <f>IFERROR(INDEX('Prix PRO CA'!$1:$1048576,MATCH(E764,'Prix PRO BTE'!D:D,0),10),"")</f>
        <v/>
      </c>
      <c r="W764" s="7">
        <f>+IFERROR(INDEX('Prix PRO PCS'!$1:$1048576,MATCH(E764,'Prix PRO PCS'!D:D,0),10),"")</f>
        <v>108.16</v>
      </c>
      <c r="X764" s="148" t="str">
        <f t="shared" si="55"/>
        <v>Inf à 10</v>
      </c>
      <c r="Y764" s="24">
        <f>IFERROR(INDEX(LigneAchat!$1:$1048576,MATCH(E764,LigneAchat!D:D,0),5),"")</f>
        <v>44326</v>
      </c>
      <c r="Z764" s="22">
        <f>INDEX(Articles!$1:$1048576,MATCH(E764,Articles!D:D,0),21)</f>
        <v>2</v>
      </c>
      <c r="AA764" s="22">
        <f t="shared" si="54"/>
        <v>2</v>
      </c>
      <c r="AB764" s="22">
        <f>+INDEX(Articles!$1:$1048576,MATCH(E764,Articles!D:D,0),23)</f>
        <v>0</v>
      </c>
    </row>
    <row r="765" spans="2:28" ht="15.75">
      <c r="B765" s="8" t="str">
        <f>INDEX(Articles!$1:$1048576,MATCH(E765,Articles!D:D,0),6)</f>
        <v>1</v>
      </c>
      <c r="C765" s="8" t="str">
        <f>INDEX(Articles!$1:$1048576,MATCH(E765,Articles!D:D,0),7)</f>
        <v>2019</v>
      </c>
      <c r="D765" s="28" t="str">
        <f>HYPERLINK(INDEX(Articles!$1:$1048576,MATCH(E765,Articles!D:D,0),24),"Lien")</f>
        <v>Lien</v>
      </c>
      <c r="E765" s="3" t="s">
        <v>1312</v>
      </c>
      <c r="F765" s="18" t="str">
        <f>INDEX(Articles!$1:$1048576,MATCH(E765,Articles!D:D,0),5)</f>
        <v>BATT. Ø25 SÉQ. CŒUR 99 COMÈTES FILET D'OR</v>
      </c>
      <c r="G765" s="18" t="str">
        <f>INDEX(Articles!$1:$1048576,MATCH(E765,Articles!D:D,0),8)</f>
        <v>BATTERIE</v>
      </c>
      <c r="H765" s="18" t="str">
        <f>INDEX(Articles!$1:$1048576,MATCH(E765,Articles!D:D,0),9)</f>
        <v>SEQUENCEE</v>
      </c>
      <c r="I765" s="8">
        <f>INDEX(Articles!$1:$1048576,MATCH(E765,Articles!D:D,0),10)</f>
        <v>25</v>
      </c>
      <c r="J765" s="18" t="str">
        <f>INDEX(Articles!$1:$1048576,MATCH(E765,Articles!D:D,0),11)</f>
        <v>PLEUREUR</v>
      </c>
      <c r="K765" s="18" t="str">
        <f>INDEX(Articles!$1:$1048576,MATCH(E765,Articles!D:D,0),12)</f>
        <v>KAMURO</v>
      </c>
      <c r="L765" s="8" t="str">
        <f>INDEX(Articles!$1:$1048576,MATCH(E765,Articles!D:D,0),13)</f>
        <v>CN</v>
      </c>
      <c r="M765" s="8" t="str">
        <f>INDEX(Articles!$1:$1048576,MATCH(E765,Articles!D:D,0),14)</f>
        <v>F4</v>
      </c>
      <c r="N765" s="8" t="str">
        <f>INDEX(Articles!$1:$1048576,MATCH(E765,Articles!D:D,0),15)</f>
        <v>1.4G</v>
      </c>
      <c r="O765" s="8" t="str">
        <f>INDEX(Articles!$1:$1048576,MATCH(E765,Articles!D:D,0),16)</f>
        <v>1008-F4-69245809</v>
      </c>
      <c r="P765" s="8">
        <f>INDEX(Articles!$1:$1048576,MATCH(E765,Articles!D:D,0),17)*1000</f>
        <v>1265</v>
      </c>
      <c r="Q765" s="8" t="str">
        <f>INDEX(Articles!$1:$1048576,MATCH(E765,Articles!D:D,0),18)</f>
        <v>30</v>
      </c>
      <c r="R765" s="8">
        <f>INDEX(Articles!$1:$1048576,MATCH(E765,Articles!D:D,0),19)</f>
        <v>36</v>
      </c>
      <c r="S765" s="2" t="str">
        <f>IF(INDEX('Unités CA'!$1:$1048576,MATCH(E765,'Unités CA'!D:D,0),5)=0,"",INDEX('Unités CA'!$1:$1048576,MATCH(E765,'Unités CA'!D:D,0),5))</f>
        <v>0002/CA</v>
      </c>
      <c r="T765" s="2" t="str">
        <f>IF(INDEX('Unités BTE'!$1:$1048576,MATCH(E765,'Unités CA'!D:D,0),5)=0,"",INDEX('Unités BTE'!$1:$1048576,MATCH(E765,'Unités CA'!D:D,0),5))</f>
        <v/>
      </c>
      <c r="U765" s="7">
        <f>IFERROR(INDEX('Prix PRO CA'!$1:$1048576,MATCH(E765,'Prix PRO CA'!D:D,0),10),"")</f>
        <v>171.06</v>
      </c>
      <c r="V765" s="7" t="str">
        <f>IFERROR(INDEX('Prix PRO CA'!$1:$1048576,MATCH(E765,'Prix PRO BTE'!D:D,0),10),"")</f>
        <v/>
      </c>
      <c r="W765" s="7">
        <f>+IFERROR(INDEX('Prix PRO PCS'!$1:$1048576,MATCH(E765,'Prix PRO PCS'!D:D,0),10),"")</f>
        <v>96.03</v>
      </c>
      <c r="X765" s="148" t="str">
        <f t="shared" si="55"/>
        <v>Oui</v>
      </c>
      <c r="Y765" s="24" t="str">
        <f>IFERROR(INDEX(LigneAchat!$1:$1048576,MATCH(E765,LigneAchat!D:D,0),5),"")</f>
        <v/>
      </c>
      <c r="Z765" s="22">
        <f>INDEX(Articles!$1:$1048576,MATCH(E765,Articles!D:D,0),21)</f>
        <v>65</v>
      </c>
      <c r="AA765" s="22">
        <f t="shared" si="54"/>
        <v>65</v>
      </c>
      <c r="AB765" s="22">
        <f>+INDEX(Articles!$1:$1048576,MATCH(E765,Articles!D:D,0),23)</f>
        <v>0</v>
      </c>
    </row>
    <row r="766" spans="2:28" ht="15.75">
      <c r="B766" s="8" t="str">
        <f>INDEX(Articles!$1:$1048576,MATCH(E766,Articles!D:D,0),6)</f>
        <v>1</v>
      </c>
      <c r="C766" s="8" t="str">
        <f>INDEX(Articles!$1:$1048576,MATCH(E766,Articles!D:D,0),7)</f>
        <v/>
      </c>
      <c r="D766" s="28" t="str">
        <f>HYPERLINK(INDEX(Articles!$1:$1048576,MATCH(E766,Articles!D:D,0),24),"Lien")</f>
        <v>Lien</v>
      </c>
      <c r="E766" s="3" t="s">
        <v>1309</v>
      </c>
      <c r="F766" s="18" t="str">
        <f>INDEX(Articles!$1:$1048576,MATCH(E766,Articles!D:D,0),5)</f>
        <v>BATT. Ø25 SÉQ. CŒUR 99 COMÈTES FRISSON BLANC</v>
      </c>
      <c r="G766" s="18" t="str">
        <f>INDEX(Articles!$1:$1048576,MATCH(E766,Articles!D:D,0),8)</f>
        <v>BATTERIE</v>
      </c>
      <c r="H766" s="18" t="str">
        <f>INDEX(Articles!$1:$1048576,MATCH(E766,Articles!D:D,0),9)</f>
        <v>SEQUENCEE</v>
      </c>
      <c r="I766" s="8">
        <f>INDEX(Articles!$1:$1048576,MATCH(E766,Articles!D:D,0),10)</f>
        <v>25</v>
      </c>
      <c r="J766" s="18" t="str">
        <f>INDEX(Articles!$1:$1048576,MATCH(E766,Articles!D:D,0),11)</f>
        <v>CREPITANT</v>
      </c>
      <c r="K766" s="18" t="str">
        <f>INDEX(Articles!$1:$1048576,MATCH(E766,Articles!D:D,0),12)</f>
        <v>ARGENT</v>
      </c>
      <c r="L766" s="8" t="str">
        <f>INDEX(Articles!$1:$1048576,MATCH(E766,Articles!D:D,0),13)</f>
        <v>CN</v>
      </c>
      <c r="M766" s="8" t="str">
        <f>INDEX(Articles!$1:$1048576,MATCH(E766,Articles!D:D,0),14)</f>
        <v>F4</v>
      </c>
      <c r="N766" s="8" t="str">
        <f>INDEX(Articles!$1:$1048576,MATCH(E766,Articles!D:D,0),15)</f>
        <v>1.4G</v>
      </c>
      <c r="O766" s="8" t="str">
        <f>INDEX(Articles!$1:$1048576,MATCH(E766,Articles!D:D,0),16)</f>
        <v>1008-F4-69245809</v>
      </c>
      <c r="P766" s="8">
        <f>INDEX(Articles!$1:$1048576,MATCH(E766,Articles!D:D,0),17)*1000</f>
        <v>1287</v>
      </c>
      <c r="Q766" s="8" t="str">
        <f>INDEX(Articles!$1:$1048576,MATCH(E766,Articles!D:D,0),18)</f>
        <v>30</v>
      </c>
      <c r="R766" s="8">
        <f>INDEX(Articles!$1:$1048576,MATCH(E766,Articles!D:D,0),19)</f>
        <v>36</v>
      </c>
      <c r="S766" s="2" t="str">
        <f>IF(INDEX('Unités CA'!$1:$1048576,MATCH(E766,'Unités CA'!D:D,0),5)=0,"",INDEX('Unités CA'!$1:$1048576,MATCH(E766,'Unités CA'!D:D,0),5))</f>
        <v>0002/CA</v>
      </c>
      <c r="T766" s="2" t="str">
        <f>IF(INDEX('Unités BTE'!$1:$1048576,MATCH(E766,'Unités CA'!D:D,0),5)=0,"",INDEX('Unités BTE'!$1:$1048576,MATCH(E766,'Unités CA'!D:D,0),5))</f>
        <v/>
      </c>
      <c r="U766" s="7">
        <f>IFERROR(INDEX('Prix PRO CA'!$1:$1048576,MATCH(E766,'Prix PRO CA'!D:D,0),10),"")</f>
        <v>171.06</v>
      </c>
      <c r="V766" s="7" t="str">
        <f>IFERROR(INDEX('Prix PRO CA'!$1:$1048576,MATCH(E766,'Prix PRO BTE'!D:D,0),10),"")</f>
        <v/>
      </c>
      <c r="W766" s="7">
        <f>+IFERROR(INDEX('Prix PRO PCS'!$1:$1048576,MATCH(E766,'Prix PRO PCS'!D:D,0),10),"")</f>
        <v>96.03</v>
      </c>
      <c r="X766" s="148" t="str">
        <f t="shared" si="55"/>
        <v>Non</v>
      </c>
      <c r="Y766" s="24">
        <f>IFERROR(INDEX(LigneAchat!$1:$1048576,MATCH(E766,LigneAchat!D:D,0),5),"")</f>
        <v>44326</v>
      </c>
      <c r="Z766" s="22">
        <f>INDEX(Articles!$1:$1048576,MATCH(E766,Articles!D:D,0),21)</f>
        <v>46</v>
      </c>
      <c r="AA766" s="22">
        <f t="shared" si="54"/>
        <v>-1</v>
      </c>
      <c r="AB766" s="22">
        <f>+INDEX(Articles!$1:$1048576,MATCH(E766,Articles!D:D,0),23)</f>
        <v>47</v>
      </c>
    </row>
    <row r="767" spans="2:28" ht="15.75">
      <c r="B767" s="8" t="str">
        <f>INDEX(Articles!$1:$1048576,MATCH(E767,Articles!D:D,0),6)</f>
        <v>1</v>
      </c>
      <c r="C767" s="8" t="str">
        <f>INDEX(Articles!$1:$1048576,MATCH(E767,Articles!D:D,0),7)</f>
        <v/>
      </c>
      <c r="D767" s="28" t="str">
        <f>HYPERLINK(INDEX(Articles!$1:$1048576,MATCH(E767,Articles!D:D,0),24),"Lien")</f>
        <v>Lien</v>
      </c>
      <c r="E767" s="3" t="s">
        <v>1060</v>
      </c>
      <c r="F767" s="18" t="str">
        <f>INDEX(Articles!$1:$1048576,MATCH(E767,Articles!D:D,0),5)</f>
        <v>BATT. Ø25 SÉQ. 100 COMÈTES FILET D'OR</v>
      </c>
      <c r="G767" s="18" t="str">
        <f>INDEX(Articles!$1:$1048576,MATCH(E767,Articles!D:D,0),8)</f>
        <v>BATTERIE</v>
      </c>
      <c r="H767" s="18" t="str">
        <f>INDEX(Articles!$1:$1048576,MATCH(E767,Articles!D:D,0),9)</f>
        <v>SEQUENCEE</v>
      </c>
      <c r="I767" s="8">
        <f>INDEX(Articles!$1:$1048576,MATCH(E767,Articles!D:D,0),10)</f>
        <v>25</v>
      </c>
      <c r="J767" s="18" t="str">
        <f>INDEX(Articles!$1:$1048576,MATCH(E767,Articles!D:D,0),11)</f>
        <v>PLEUREUR</v>
      </c>
      <c r="K767" s="18" t="str">
        <f>INDEX(Articles!$1:$1048576,MATCH(E767,Articles!D:D,0),12)</f>
        <v>KAMURO</v>
      </c>
      <c r="L767" s="8" t="str">
        <f>INDEX(Articles!$1:$1048576,MATCH(E767,Articles!D:D,0),13)</f>
        <v>CN</v>
      </c>
      <c r="M767" s="8" t="str">
        <f>INDEX(Articles!$1:$1048576,MATCH(E767,Articles!D:D,0),14)</f>
        <v>F4</v>
      </c>
      <c r="N767" s="8" t="str">
        <f>INDEX(Articles!$1:$1048576,MATCH(E767,Articles!D:D,0),15)</f>
        <v>1.4G</v>
      </c>
      <c r="O767" s="8" t="str">
        <f>INDEX(Articles!$1:$1048576,MATCH(E767,Articles!D:D,0),16)</f>
        <v>1008-F4-69245809</v>
      </c>
      <c r="P767" s="8">
        <f>INDEX(Articles!$1:$1048576,MATCH(E767,Articles!D:D,0),17)*1000</f>
        <v>1260</v>
      </c>
      <c r="Q767" s="8" t="str">
        <f>INDEX(Articles!$1:$1048576,MATCH(E767,Articles!D:D,0),18)</f>
        <v>25</v>
      </c>
      <c r="R767" s="8">
        <f>INDEX(Articles!$1:$1048576,MATCH(E767,Articles!D:D,0),19)</f>
        <v>36</v>
      </c>
      <c r="S767" s="2" t="str">
        <f>IF(INDEX('Unités CA'!$1:$1048576,MATCH(E767,'Unités CA'!D:D,0),5)=0,"",INDEX('Unités CA'!$1:$1048576,MATCH(E767,'Unités CA'!D:D,0),5))</f>
        <v>0002/CA</v>
      </c>
      <c r="T767" s="2" t="str">
        <f>IF(INDEX('Unités BTE'!$1:$1048576,MATCH(E767,'Unités CA'!D:D,0),5)=0,"",INDEX('Unités BTE'!$1:$1048576,MATCH(E767,'Unités CA'!D:D,0),5))</f>
        <v/>
      </c>
      <c r="U767" s="7">
        <f>IFERROR(INDEX('Prix PRO CA'!$1:$1048576,MATCH(E767,'Prix PRO CA'!D:D,0),10),"")</f>
        <v>172.21</v>
      </c>
      <c r="V767" s="7" t="str">
        <f>IFERROR(INDEX('Prix PRO CA'!$1:$1048576,MATCH(E767,'Prix PRO BTE'!D:D,0),10),"")</f>
        <v/>
      </c>
      <c r="W767" s="7">
        <f>+IFERROR(INDEX('Prix PRO PCS'!$1:$1048576,MATCH(E767,'Prix PRO PCS'!D:D,0),10),"")</f>
        <v>96.34</v>
      </c>
      <c r="X767" s="148" t="str">
        <f t="shared" si="55"/>
        <v>Oui</v>
      </c>
      <c r="Y767" s="24" t="str">
        <f>IFERROR(INDEX(LigneAchat!$1:$1048576,MATCH(E767,LigneAchat!D:D,0),5),"")</f>
        <v/>
      </c>
      <c r="Z767" s="22">
        <f>INDEX(Articles!$1:$1048576,MATCH(E767,Articles!D:D,0),21)</f>
        <v>151</v>
      </c>
      <c r="AA767" s="22">
        <f t="shared" si="54"/>
        <v>150</v>
      </c>
      <c r="AB767" s="22">
        <f>+INDEX(Articles!$1:$1048576,MATCH(E767,Articles!D:D,0),23)</f>
        <v>1</v>
      </c>
    </row>
    <row r="768" spans="2:28" ht="15.75">
      <c r="B768" s="8" t="str">
        <f>INDEX(Articles!$1:$1048576,MATCH(E768,Articles!D:D,0),6)</f>
        <v>1</v>
      </c>
      <c r="C768" s="8" t="str">
        <f>INDEX(Articles!$1:$1048576,MATCH(E768,Articles!D:D,0),7)</f>
        <v/>
      </c>
      <c r="D768" s="28" t="str">
        <f>HYPERLINK(INDEX(Articles!$1:$1048576,MATCH(E768,Articles!D:D,0),24),"Lien")</f>
        <v>Lien</v>
      </c>
      <c r="E768" s="3" t="s">
        <v>1057</v>
      </c>
      <c r="F768" s="18" t="str">
        <f>INDEX(Articles!$1:$1048576,MATCH(E768,Articles!D:D,0),5)</f>
        <v>BATT. Ø25 SÉQ. 100 COMÈTES FRISSON BLANC</v>
      </c>
      <c r="G768" s="18" t="str">
        <f>INDEX(Articles!$1:$1048576,MATCH(E768,Articles!D:D,0),8)</f>
        <v>BATTERIE</v>
      </c>
      <c r="H768" s="18" t="str">
        <f>INDEX(Articles!$1:$1048576,MATCH(E768,Articles!D:D,0),9)</f>
        <v>SEQUENCEE</v>
      </c>
      <c r="I768" s="8">
        <f>INDEX(Articles!$1:$1048576,MATCH(E768,Articles!D:D,0),10)</f>
        <v>25</v>
      </c>
      <c r="J768" s="18" t="str">
        <f>INDEX(Articles!$1:$1048576,MATCH(E768,Articles!D:D,0),11)</f>
        <v>CREPITANT</v>
      </c>
      <c r="K768" s="18" t="str">
        <f>INDEX(Articles!$1:$1048576,MATCH(E768,Articles!D:D,0),12)</f>
        <v>ARGENT</v>
      </c>
      <c r="L768" s="8" t="str">
        <f>INDEX(Articles!$1:$1048576,MATCH(E768,Articles!D:D,0),13)</f>
        <v>CN</v>
      </c>
      <c r="M768" s="8" t="str">
        <f>INDEX(Articles!$1:$1048576,MATCH(E768,Articles!D:D,0),14)</f>
        <v>F4</v>
      </c>
      <c r="N768" s="8" t="str">
        <f>INDEX(Articles!$1:$1048576,MATCH(E768,Articles!D:D,0),15)</f>
        <v>1.4G</v>
      </c>
      <c r="O768" s="8" t="str">
        <f>INDEX(Articles!$1:$1048576,MATCH(E768,Articles!D:D,0),16)</f>
        <v>1008-F4-69245809</v>
      </c>
      <c r="P768" s="8">
        <f>INDEX(Articles!$1:$1048576,MATCH(E768,Articles!D:D,0),17)*1000</f>
        <v>1300</v>
      </c>
      <c r="Q768" s="8" t="str">
        <f>INDEX(Articles!$1:$1048576,MATCH(E768,Articles!D:D,0),18)</f>
        <v>25</v>
      </c>
      <c r="R768" s="8">
        <f>INDEX(Articles!$1:$1048576,MATCH(E768,Articles!D:D,0),19)</f>
        <v>36</v>
      </c>
      <c r="S768" s="2" t="str">
        <f>IF(INDEX('Unités CA'!$1:$1048576,MATCH(E768,'Unités CA'!D:D,0),5)=0,"",INDEX('Unités CA'!$1:$1048576,MATCH(E768,'Unités CA'!D:D,0),5))</f>
        <v>0002/CA</v>
      </c>
      <c r="T768" s="2" t="str">
        <f>IF(INDEX('Unités BTE'!$1:$1048576,MATCH(E768,'Unités CA'!D:D,0),5)=0,"",INDEX('Unités BTE'!$1:$1048576,MATCH(E768,'Unités CA'!D:D,0),5))</f>
        <v/>
      </c>
      <c r="U768" s="7">
        <f>IFERROR(INDEX('Prix PRO CA'!$1:$1048576,MATCH(E768,'Prix PRO CA'!D:D,0),10),"")</f>
        <v>172.21</v>
      </c>
      <c r="V768" s="7" t="str">
        <f>IFERROR(INDEX('Prix PRO CA'!$1:$1048576,MATCH(E768,'Prix PRO BTE'!D:D,0),10),"")</f>
        <v/>
      </c>
      <c r="W768" s="7">
        <f>+IFERROR(INDEX('Prix PRO PCS'!$1:$1048576,MATCH(E768,'Prix PRO PCS'!D:D,0),10),"")</f>
        <v>96.65</v>
      </c>
      <c r="X768" s="148" t="str">
        <f t="shared" si="55"/>
        <v>Oui</v>
      </c>
      <c r="Y768" s="24" t="str">
        <f>IFERROR(INDEX(LigneAchat!$1:$1048576,MATCH(E768,LigneAchat!D:D,0),5),"")</f>
        <v/>
      </c>
      <c r="Z768" s="22">
        <f>INDEX(Articles!$1:$1048576,MATCH(E768,Articles!D:D,0),21)</f>
        <v>109</v>
      </c>
      <c r="AA768" s="22">
        <f t="shared" si="54"/>
        <v>35</v>
      </c>
      <c r="AB768" s="22">
        <f>+INDEX(Articles!$1:$1048576,MATCH(E768,Articles!D:D,0),23)</f>
        <v>74</v>
      </c>
    </row>
    <row r="769" spans="2:28" ht="15.75">
      <c r="B769" s="8" t="str">
        <f>INDEX(Articles!$1:$1048576,MATCH(E769,Articles!D:D,0),6)</f>
        <v>1</v>
      </c>
      <c r="C769" s="8" t="str">
        <f>INDEX(Articles!$1:$1048576,MATCH(E769,Articles!D:D,0),7)</f>
        <v/>
      </c>
      <c r="D769" s="28" t="str">
        <f>HYPERLINK(INDEX(Articles!$1:$1048576,MATCH(E769,Articles!D:D,0),24),"Lien")</f>
        <v>Lien</v>
      </c>
      <c r="E769" s="3" t="s">
        <v>1066</v>
      </c>
      <c r="F769" s="18" t="str">
        <f>INDEX(Articles!$1:$1048576,MATCH(E769,Articles!D:D,0),5)</f>
        <v>BATT. Ø25 SÉQ. 100 COMÈTES MANDARINE</v>
      </c>
      <c r="G769" s="18" t="str">
        <f>INDEX(Articles!$1:$1048576,MATCH(E769,Articles!D:D,0),8)</f>
        <v>BATTERIE</v>
      </c>
      <c r="H769" s="18" t="str">
        <f>INDEX(Articles!$1:$1048576,MATCH(E769,Articles!D:D,0),9)</f>
        <v>SEQUENCEE</v>
      </c>
      <c r="I769" s="8">
        <f>INDEX(Articles!$1:$1048576,MATCH(E769,Articles!D:D,0),10)</f>
        <v>25</v>
      </c>
      <c r="J769" s="18" t="str">
        <f>INDEX(Articles!$1:$1048576,MATCH(E769,Articles!D:D,0),11)</f>
        <v>COMETE</v>
      </c>
      <c r="K769" s="18" t="str">
        <f>INDEX(Articles!$1:$1048576,MATCH(E769,Articles!D:D,0),12)</f>
        <v>ORANGE</v>
      </c>
      <c r="L769" s="8" t="str">
        <f>INDEX(Articles!$1:$1048576,MATCH(E769,Articles!D:D,0),13)</f>
        <v>CN</v>
      </c>
      <c r="M769" s="8" t="str">
        <f>INDEX(Articles!$1:$1048576,MATCH(E769,Articles!D:D,0),14)</f>
        <v>F4</v>
      </c>
      <c r="N769" s="8" t="str">
        <f>INDEX(Articles!$1:$1048576,MATCH(E769,Articles!D:D,0),15)</f>
        <v>1.4G</v>
      </c>
      <c r="O769" s="8" t="str">
        <f>INDEX(Articles!$1:$1048576,MATCH(E769,Articles!D:D,0),16)</f>
        <v>1008-F4-69245809</v>
      </c>
      <c r="P769" s="8">
        <f>INDEX(Articles!$1:$1048576,MATCH(E769,Articles!D:D,0),17)*1000</f>
        <v>1484</v>
      </c>
      <c r="Q769" s="8" t="str">
        <f>INDEX(Articles!$1:$1048576,MATCH(E769,Articles!D:D,0),18)</f>
        <v>25</v>
      </c>
      <c r="R769" s="8">
        <f>INDEX(Articles!$1:$1048576,MATCH(E769,Articles!D:D,0),19)</f>
        <v>36</v>
      </c>
      <c r="S769" s="2" t="str">
        <f>IF(INDEX('Unités CA'!$1:$1048576,MATCH(E769,'Unités CA'!D:D,0),5)=0,"",INDEX('Unités CA'!$1:$1048576,MATCH(E769,'Unités CA'!D:D,0),5))</f>
        <v>0002/CA</v>
      </c>
      <c r="T769" s="2" t="str">
        <f>IF(INDEX('Unités BTE'!$1:$1048576,MATCH(E769,'Unités CA'!D:D,0),5)=0,"",INDEX('Unités BTE'!$1:$1048576,MATCH(E769,'Unités CA'!D:D,0),5))</f>
        <v/>
      </c>
      <c r="U769" s="7">
        <f>IFERROR(INDEX('Prix PRO CA'!$1:$1048576,MATCH(E769,'Prix PRO CA'!D:D,0),10),"")</f>
        <v>172.21</v>
      </c>
      <c r="V769" s="7" t="str">
        <f>IFERROR(INDEX('Prix PRO CA'!$1:$1048576,MATCH(E769,'Prix PRO BTE'!D:D,0),10),"")</f>
        <v/>
      </c>
      <c r="W769" s="7">
        <f>+IFERROR(INDEX('Prix PRO PCS'!$1:$1048576,MATCH(E769,'Prix PRO PCS'!D:D,0),10),"")</f>
        <v>96.65</v>
      </c>
      <c r="X769" s="148" t="str">
        <f t="shared" si="55"/>
        <v>Non</v>
      </c>
      <c r="Y769" s="24">
        <f>IFERROR(INDEX(LigneAchat!$1:$1048576,MATCH(E769,LigneAchat!D:D,0),5),"")</f>
        <v>44326</v>
      </c>
      <c r="Z769" s="22">
        <f>INDEX(Articles!$1:$1048576,MATCH(E769,Articles!D:D,0),21)</f>
        <v>0</v>
      </c>
      <c r="AA769" s="22">
        <f t="shared" si="54"/>
        <v>0</v>
      </c>
      <c r="AB769" s="22">
        <f>+INDEX(Articles!$1:$1048576,MATCH(E769,Articles!D:D,0),23)</f>
        <v>0</v>
      </c>
    </row>
    <row r="770" spans="2:28" ht="15.75">
      <c r="B770" s="8" t="str">
        <f>INDEX(Articles!$1:$1048576,MATCH(E770,Articles!D:D,0),6)</f>
        <v>1</v>
      </c>
      <c r="C770" s="8" t="str">
        <f>INDEX(Articles!$1:$1048576,MATCH(E770,Articles!D:D,0),7)</f>
        <v/>
      </c>
      <c r="D770" s="28" t="str">
        <f>HYPERLINK(INDEX(Articles!$1:$1048576,MATCH(E770,Articles!D:D,0),24),"Lien")</f>
        <v>Lien</v>
      </c>
      <c r="E770" s="3" t="s">
        <v>1063</v>
      </c>
      <c r="F770" s="18" t="str">
        <f>INDEX(Articles!$1:$1048576,MATCH(E770,Articles!D:D,0),5)</f>
        <v>BATT. Ø25 SÉQ. 100 COMÈTES ROSE</v>
      </c>
      <c r="G770" s="18" t="str">
        <f>INDEX(Articles!$1:$1048576,MATCH(E770,Articles!D:D,0),8)</f>
        <v>BATTERIE</v>
      </c>
      <c r="H770" s="18" t="str">
        <f>INDEX(Articles!$1:$1048576,MATCH(E770,Articles!D:D,0),9)</f>
        <v>SEQUENCEE</v>
      </c>
      <c r="I770" s="8">
        <f>INDEX(Articles!$1:$1048576,MATCH(E770,Articles!D:D,0),10)</f>
        <v>25</v>
      </c>
      <c r="J770" s="18" t="str">
        <f>INDEX(Articles!$1:$1048576,MATCH(E770,Articles!D:D,0),11)</f>
        <v>COMETE</v>
      </c>
      <c r="K770" s="18" t="str">
        <f>INDEX(Articles!$1:$1048576,MATCH(E770,Articles!D:D,0),12)</f>
        <v>ROSE</v>
      </c>
      <c r="L770" s="8" t="str">
        <f>INDEX(Articles!$1:$1048576,MATCH(E770,Articles!D:D,0),13)</f>
        <v>CN</v>
      </c>
      <c r="M770" s="8" t="str">
        <f>INDEX(Articles!$1:$1048576,MATCH(E770,Articles!D:D,0),14)</f>
        <v>F4</v>
      </c>
      <c r="N770" s="8" t="str">
        <f>INDEX(Articles!$1:$1048576,MATCH(E770,Articles!D:D,0),15)</f>
        <v>1.4G</v>
      </c>
      <c r="O770" s="8" t="str">
        <f>INDEX(Articles!$1:$1048576,MATCH(E770,Articles!D:D,0),16)</f>
        <v>1008-F4-69245809</v>
      </c>
      <c r="P770" s="8">
        <f>INDEX(Articles!$1:$1048576,MATCH(E770,Articles!D:D,0),17)*1000</f>
        <v>1484</v>
      </c>
      <c r="Q770" s="8" t="str">
        <f>INDEX(Articles!$1:$1048576,MATCH(E770,Articles!D:D,0),18)</f>
        <v>25</v>
      </c>
      <c r="R770" s="8">
        <f>INDEX(Articles!$1:$1048576,MATCH(E770,Articles!D:D,0),19)</f>
        <v>36</v>
      </c>
      <c r="S770" s="2" t="str">
        <f>IF(INDEX('Unités CA'!$1:$1048576,MATCH(E770,'Unités CA'!D:D,0),5)=0,"",INDEX('Unités CA'!$1:$1048576,MATCH(E770,'Unités CA'!D:D,0),5))</f>
        <v>0002/CA</v>
      </c>
      <c r="T770" s="2" t="str">
        <f>IF(INDEX('Unités BTE'!$1:$1048576,MATCH(E770,'Unités CA'!D:D,0),5)=0,"",INDEX('Unités BTE'!$1:$1048576,MATCH(E770,'Unités CA'!D:D,0),5))</f>
        <v/>
      </c>
      <c r="U770" s="7">
        <f>IFERROR(INDEX('Prix PRO CA'!$1:$1048576,MATCH(E770,'Prix PRO CA'!D:D,0),10),"")</f>
        <v>172.21</v>
      </c>
      <c r="V770" s="7" t="str">
        <f>IFERROR(INDEX('Prix PRO CA'!$1:$1048576,MATCH(E770,'Prix PRO BTE'!D:D,0),10),"")</f>
        <v/>
      </c>
      <c r="W770" s="7">
        <f>+IFERROR(INDEX('Prix PRO PCS'!$1:$1048576,MATCH(E770,'Prix PRO PCS'!D:D,0),10),"")</f>
        <v>96.65</v>
      </c>
      <c r="X770" s="148" t="str">
        <f t="shared" si="55"/>
        <v>Oui</v>
      </c>
      <c r="Y770" s="24">
        <f>IFERROR(INDEX(LigneAchat!$1:$1048576,MATCH(E770,LigneAchat!D:D,0),5),"")</f>
        <v>44326</v>
      </c>
      <c r="Z770" s="22">
        <f>INDEX(Articles!$1:$1048576,MATCH(E770,Articles!D:D,0),21)</f>
        <v>15</v>
      </c>
      <c r="AA770" s="22">
        <f t="shared" si="54"/>
        <v>15</v>
      </c>
      <c r="AB770" s="22">
        <f>+INDEX(Articles!$1:$1048576,MATCH(E770,Articles!D:D,0),23)</f>
        <v>0</v>
      </c>
    </row>
    <row r="771" spans="2:28" ht="15.75">
      <c r="B771" s="8" t="str">
        <f>INDEX(Articles!$1:$1048576,MATCH(E771,Articles!D:D,0),6)</f>
        <v>1</v>
      </c>
      <c r="C771" s="8" t="str">
        <f>INDEX(Articles!$1:$1048576,MATCH(E771,Articles!D:D,0),7)</f>
        <v/>
      </c>
      <c r="D771" s="28" t="str">
        <f>HYPERLINK(INDEX(Articles!$1:$1048576,MATCH(E771,Articles!D:D,0),24),"Lien")</f>
        <v>Lien</v>
      </c>
      <c r="E771" s="3" t="s">
        <v>1127</v>
      </c>
      <c r="F771" s="18" t="str">
        <f>INDEX(Articles!$1:$1048576,MATCH(E771,Articles!D:D,0),5)</f>
        <v>BATT. Ø25  SÉQ. 200 POISSON BLEU/VIOLET/ŒUF DE D.</v>
      </c>
      <c r="G771" s="18" t="str">
        <f>INDEX(Articles!$1:$1048576,MATCH(E771,Articles!D:D,0),8)</f>
        <v>BATTERIE</v>
      </c>
      <c r="H771" s="18" t="str">
        <f>INDEX(Articles!$1:$1048576,MATCH(E771,Articles!D:D,0),9)</f>
        <v>SEQUENCEE</v>
      </c>
      <c r="I771" s="8">
        <f>INDEX(Articles!$1:$1048576,MATCH(E771,Articles!D:D,0),10)</f>
        <v>25</v>
      </c>
      <c r="J771" s="18" t="str">
        <f>INDEX(Articles!$1:$1048576,MATCH(E771,Articles!D:D,0),11)</f>
        <v>SERPENTEAUX</v>
      </c>
      <c r="K771" s="18" t="str">
        <f>INDEX(Articles!$1:$1048576,MATCH(E771,Articles!D:D,0),12)</f>
        <v>BLEU</v>
      </c>
      <c r="L771" s="8" t="str">
        <f>INDEX(Articles!$1:$1048576,MATCH(E771,Articles!D:D,0),13)</f>
        <v>CN</v>
      </c>
      <c r="M771" s="8" t="str">
        <f>INDEX(Articles!$1:$1048576,MATCH(E771,Articles!D:D,0),14)</f>
        <v>F4</v>
      </c>
      <c r="N771" s="8" t="str">
        <f>INDEX(Articles!$1:$1048576,MATCH(E771,Articles!D:D,0),15)</f>
        <v>1.4G</v>
      </c>
      <c r="O771" s="8" t="str">
        <f>INDEX(Articles!$1:$1048576,MATCH(E771,Articles!D:D,0),16)</f>
        <v>1008-F4-69257906</v>
      </c>
      <c r="P771" s="8">
        <f>INDEX(Articles!$1:$1048576,MATCH(E771,Articles!D:D,0),17)*1000</f>
        <v>1850</v>
      </c>
      <c r="Q771" s="8" t="str">
        <f>INDEX(Articles!$1:$1048576,MATCH(E771,Articles!D:D,0),18)</f>
        <v>30</v>
      </c>
      <c r="R771" s="8">
        <f>INDEX(Articles!$1:$1048576,MATCH(E771,Articles!D:D,0),19)</f>
        <v>45</v>
      </c>
      <c r="S771" s="2" t="str">
        <f>IF(INDEX('Unités CA'!$1:$1048576,MATCH(E771,'Unités CA'!D:D,0),5)=0,"",INDEX('Unités CA'!$1:$1048576,MATCH(E771,'Unités CA'!D:D,0),5))</f>
        <v>0001/CA</v>
      </c>
      <c r="T771" s="2" t="str">
        <f>IF(INDEX('Unités BTE'!$1:$1048576,MATCH(E771,'Unités CA'!D:D,0),5)=0,"",INDEX('Unités BTE'!$1:$1048576,MATCH(E771,'Unités CA'!D:D,0),5))</f>
        <v>0005/BTE</v>
      </c>
      <c r="U771" s="7" t="str">
        <f>IFERROR(INDEX('Prix PRO CA'!$1:$1048576,MATCH(E771,'Prix PRO CA'!D:D,0),10),"")</f>
        <v/>
      </c>
      <c r="V771" s="7" t="str">
        <f>IFERROR(INDEX('Prix PRO CA'!$1:$1048576,MATCH(E771,'Prix PRO BTE'!D:D,0),10),"")</f>
        <v/>
      </c>
      <c r="W771" s="7">
        <f>+IFERROR(INDEX('Prix PRO PCS'!$1:$1048576,MATCH(E771,'Prix PRO PCS'!D:D,0),10),"")</f>
        <v>159.86000000000001</v>
      </c>
      <c r="X771" s="148" t="str">
        <f t="shared" si="55"/>
        <v>Oui</v>
      </c>
      <c r="Y771" s="24" t="str">
        <f>IFERROR(INDEX(LigneAchat!$1:$1048576,MATCH(E771,LigneAchat!D:D,0),5),"")</f>
        <v/>
      </c>
      <c r="Z771" s="22">
        <f>INDEX(Articles!$1:$1048576,MATCH(E771,Articles!D:D,0),21)</f>
        <v>62</v>
      </c>
      <c r="AA771" s="22">
        <f t="shared" si="54"/>
        <v>62</v>
      </c>
      <c r="AB771" s="22">
        <f>+INDEX(Articles!$1:$1048576,MATCH(E771,Articles!D:D,0),23)</f>
        <v>0</v>
      </c>
    </row>
    <row r="772" spans="2:28" s="87" customFormat="1" ht="33" customHeight="1">
      <c r="B772" s="2" t="str">
        <f>INDEX(Articles!$1:$1048576,MATCH(E772,Articles!D:D,0),6)</f>
        <v>1</v>
      </c>
      <c r="C772" s="2" t="str">
        <f>INDEX(Articles!$1:$1048576,MATCH(E772,Articles!D:D,0),7)</f>
        <v/>
      </c>
      <c r="D772" s="88" t="str">
        <f>HYPERLINK(INDEX(Articles!$1:$1048576,MATCH(E772,Articles!D:D,0),24),"Lien")</f>
        <v>Lien</v>
      </c>
      <c r="E772" s="92" t="s">
        <v>1142</v>
      </c>
      <c r="F772" s="9" t="str">
        <f>INDEX(Articles!$1:$1048576,MATCH(E772,Articles!D:D,0),5)</f>
        <v>BATT. Ø30 SÉQ. 20 PAF FILET OR + 10 BTTES FILET OR</v>
      </c>
      <c r="G772" s="9" t="str">
        <f>INDEX(Articles!$1:$1048576,MATCH(E772,Articles!D:D,0),8)</f>
        <v>BATTERIE</v>
      </c>
      <c r="H772" s="9" t="str">
        <f>INDEX(Articles!$1:$1048576,MATCH(E772,Articles!D:D,0),9)</f>
        <v>SEQUENCEE</v>
      </c>
      <c r="I772" s="2">
        <f>INDEX(Articles!$1:$1048576,MATCH(E772,Articles!D:D,0),10)</f>
        <v>30</v>
      </c>
      <c r="J772" s="9" t="str">
        <f>INDEX(Articles!$1:$1048576,MATCH(E772,Articles!D:D,0),11)</f>
        <v>PLEUREUR</v>
      </c>
      <c r="K772" s="9" t="str">
        <f>INDEX(Articles!$1:$1048576,MATCH(E772,Articles!D:D,0),12)</f>
        <v>KAMURO</v>
      </c>
      <c r="L772" s="2" t="str">
        <f>INDEX(Articles!$1:$1048576,MATCH(E772,Articles!D:D,0),13)</f>
        <v>CN</v>
      </c>
      <c r="M772" s="2" t="str">
        <f>INDEX(Articles!$1:$1048576,MATCH(E772,Articles!D:D,0),14)</f>
        <v>F3</v>
      </c>
      <c r="N772" s="2" t="str">
        <f>INDEX(Articles!$1:$1048576,MATCH(E772,Articles!D:D,0),15)</f>
        <v>1.4G</v>
      </c>
      <c r="O772" s="2" t="str">
        <f>INDEX(Articles!$1:$1048576,MATCH(E772,Articles!D:D,0),16)</f>
        <v>1008-F3-69247041</v>
      </c>
      <c r="P772" s="2">
        <f>INDEX(Articles!$1:$1048576,MATCH(E772,Articles!D:D,0),17)*1000</f>
        <v>642</v>
      </c>
      <c r="Q772" s="2" t="str">
        <f>INDEX(Articles!$1:$1048576,MATCH(E772,Articles!D:D,0),18)</f>
        <v>10</v>
      </c>
      <c r="R772" s="2">
        <f>INDEX(Articles!$1:$1048576,MATCH(E772,Articles!D:D,0),19)</f>
        <v>25</v>
      </c>
      <c r="S772" s="2" t="str">
        <f>IF(INDEX('Unités CA'!$1:$1048576,MATCH(E772,'Unités CA'!D:D,0),5)=0,"",INDEX('Unités CA'!$1:$1048576,MATCH(E772,'Unités CA'!D:D,0),5))</f>
        <v>0004/CA</v>
      </c>
      <c r="T772" s="2" t="str">
        <f>IF(INDEX('Unités BTE'!$1:$1048576,MATCH(E772,'Unités CA'!D:D,0),5)=0,"",INDEX('Unités BTE'!$1:$1048576,MATCH(E772,'Unités CA'!D:D,0),5))</f>
        <v/>
      </c>
      <c r="U772" s="87">
        <f>IFERROR(INDEX('Prix PRO CA'!$1:$1048576,MATCH(E772,'Prix PRO CA'!D:D,0),10),"")</f>
        <v>157.51</v>
      </c>
      <c r="V772" s="87" t="str">
        <f>IFERROR(INDEX('Prix PRO CA'!$1:$1048576,MATCH(E772,'Prix PRO BTE'!D:D,0),10),"")</f>
        <v/>
      </c>
      <c r="W772" s="87">
        <f>+IFERROR(INDEX('Prix PRO PCS'!$1:$1048576,MATCH(E772,'Prix PRO PCS'!D:D,0),10),"")</f>
        <v>49.1</v>
      </c>
      <c r="X772" s="148" t="str">
        <f t="shared" si="55"/>
        <v>Oui</v>
      </c>
      <c r="Y772" s="89" t="str">
        <f>IFERROR(INDEX(LigneAchat!$1:$1048576,MATCH(E772,LigneAchat!D:D,0),5),"")</f>
        <v/>
      </c>
      <c r="Z772" s="90">
        <f>INDEX(Articles!$1:$1048576,MATCH(E772,Articles!D:D,0),21)</f>
        <v>201</v>
      </c>
      <c r="AA772" s="90">
        <f t="shared" si="54"/>
        <v>201</v>
      </c>
      <c r="AB772" s="90">
        <f>+INDEX(Articles!$1:$1048576,MATCH(E772,Articles!D:D,0),23)</f>
        <v>0</v>
      </c>
    </row>
    <row r="773" spans="2:28" ht="15.75">
      <c r="B773" s="8" t="str">
        <f>INDEX(Articles!$1:$1048576,MATCH(E773,Articles!D:D,0),6)</f>
        <v>1</v>
      </c>
      <c r="C773" s="8" t="str">
        <f>INDEX(Articles!$1:$1048576,MATCH(E773,Articles!D:D,0),7)</f>
        <v/>
      </c>
      <c r="D773" s="28" t="str">
        <f>HYPERLINK(INDEX(Articles!$1:$1048576,MATCH(E773,Articles!D:D,0),24),"Lien")</f>
        <v>Lien</v>
      </c>
      <c r="E773" s="3" t="s">
        <v>1146</v>
      </c>
      <c r="F773" s="18" t="str">
        <f>INDEX(Articles!$1:$1048576,MATCH(E773,Articles!D:D,0),5)</f>
        <v>BATT. Ø30 SÉQ. 20 PAF PAILL. OR + 10 BTTES CLI BLC</v>
      </c>
      <c r="G773" s="18" t="str">
        <f>INDEX(Articles!$1:$1048576,MATCH(E773,Articles!D:D,0),8)</f>
        <v>BATTERIE</v>
      </c>
      <c r="H773" s="18" t="str">
        <f>INDEX(Articles!$1:$1048576,MATCH(E773,Articles!D:D,0),9)</f>
        <v>SEQUENCEE</v>
      </c>
      <c r="I773" s="8">
        <f>INDEX(Articles!$1:$1048576,MATCH(E773,Articles!D:D,0),10)</f>
        <v>30</v>
      </c>
      <c r="J773" s="18" t="str">
        <f>INDEX(Articles!$1:$1048576,MATCH(E773,Articles!D:D,0),11)</f>
        <v>CLIGNO</v>
      </c>
      <c r="K773" s="18" t="str">
        <f>INDEX(Articles!$1:$1048576,MATCH(E773,Articles!D:D,0),12)</f>
        <v>BLANC</v>
      </c>
      <c r="L773" s="8" t="str">
        <f>INDEX(Articles!$1:$1048576,MATCH(E773,Articles!D:D,0),13)</f>
        <v>CN</v>
      </c>
      <c r="M773" s="8" t="str">
        <f>INDEX(Articles!$1:$1048576,MATCH(E773,Articles!D:D,0),14)</f>
        <v>F3</v>
      </c>
      <c r="N773" s="8" t="str">
        <f>INDEX(Articles!$1:$1048576,MATCH(E773,Articles!D:D,0),15)</f>
        <v>1.4G</v>
      </c>
      <c r="O773" s="8" t="str">
        <f>INDEX(Articles!$1:$1048576,MATCH(E773,Articles!D:D,0),16)</f>
        <v>1008-F3-69247041</v>
      </c>
      <c r="P773" s="8">
        <f>INDEX(Articles!$1:$1048576,MATCH(E773,Articles!D:D,0),17)*1000</f>
        <v>642</v>
      </c>
      <c r="Q773" s="8" t="str">
        <f>INDEX(Articles!$1:$1048576,MATCH(E773,Articles!D:D,0),18)</f>
        <v>10</v>
      </c>
      <c r="R773" s="8">
        <f>INDEX(Articles!$1:$1048576,MATCH(E773,Articles!D:D,0),19)</f>
        <v>25</v>
      </c>
      <c r="S773" s="2" t="str">
        <f>IF(INDEX('Unités CA'!$1:$1048576,MATCH(E773,'Unités CA'!D:D,0),5)=0,"",INDEX('Unités CA'!$1:$1048576,MATCH(E773,'Unités CA'!D:D,0),5))</f>
        <v>0004/CA</v>
      </c>
      <c r="T773" s="2" t="str">
        <f>IF(INDEX('Unités BTE'!$1:$1048576,MATCH(E773,'Unités CA'!D:D,0),5)=0,"",INDEX('Unités BTE'!$1:$1048576,MATCH(E773,'Unités CA'!D:D,0),5))</f>
        <v/>
      </c>
      <c r="U773" s="7">
        <f>IFERROR(INDEX('Prix PRO CA'!$1:$1048576,MATCH(E773,'Prix PRO CA'!D:D,0),10),"")</f>
        <v>157.51</v>
      </c>
      <c r="V773" s="7" t="str">
        <f>IFERROR(INDEX('Prix PRO CA'!$1:$1048576,MATCH(E773,'Prix PRO BTE'!D:D,0),10),"")</f>
        <v/>
      </c>
      <c r="W773" s="7">
        <f>+IFERROR(INDEX('Prix PRO PCS'!$1:$1048576,MATCH(E773,'Prix PRO PCS'!D:D,0),10),"")</f>
        <v>49.1</v>
      </c>
      <c r="X773" s="148" t="str">
        <f t="shared" si="55"/>
        <v>Oui</v>
      </c>
      <c r="Y773" s="24" t="str">
        <f>IFERROR(INDEX(LigneAchat!$1:$1048576,MATCH(E773,LigneAchat!D:D,0),5),"")</f>
        <v/>
      </c>
      <c r="Z773" s="22">
        <f>INDEX(Articles!$1:$1048576,MATCH(E773,Articles!D:D,0),21)</f>
        <v>236</v>
      </c>
      <c r="AA773" s="22">
        <f t="shared" si="54"/>
        <v>236</v>
      </c>
      <c r="AB773" s="22">
        <f>+INDEX(Articles!$1:$1048576,MATCH(E773,Articles!D:D,0),23)</f>
        <v>0</v>
      </c>
    </row>
    <row r="774" spans="2:28" ht="15.75">
      <c r="B774" s="8" t="str">
        <f>INDEX(Articles!$1:$1048576,MATCH(E774,Articles!D:D,0),6)</f>
        <v>1</v>
      </c>
      <c r="C774" s="8" t="str">
        <f>INDEX(Articles!$1:$1048576,MATCH(E774,Articles!D:D,0),7)</f>
        <v/>
      </c>
      <c r="D774" s="28" t="str">
        <f>HYPERLINK(INDEX(Articles!$1:$1048576,MATCH(E774,Articles!D:D,0),24),"Lien")</f>
        <v>Lien</v>
      </c>
      <c r="E774" s="4" t="s">
        <v>1399</v>
      </c>
      <c r="F774" s="18" t="str">
        <f>INDEX(Articles!$1:$1048576,MATCH(E774,Articles!D:D,0),5)</f>
        <v>BATT. Ø30 SÉQ. 36 BTTES ROUGE &amp; CLI + SERP. ARGT</v>
      </c>
      <c r="G774" s="18" t="str">
        <f>INDEX(Articles!$1:$1048576,MATCH(E774,Articles!D:D,0),8)</f>
        <v>BATTERIE</v>
      </c>
      <c r="H774" s="18" t="str">
        <f>INDEX(Articles!$1:$1048576,MATCH(E774,Articles!D:D,0),9)</f>
        <v>SEQUENCEE</v>
      </c>
      <c r="I774" s="8">
        <f>INDEX(Articles!$1:$1048576,MATCH(E774,Articles!D:D,0),10)</f>
        <v>30</v>
      </c>
      <c r="J774" s="18" t="str">
        <f>INDEX(Articles!$1:$1048576,MATCH(E774,Articles!D:D,0),11)</f>
        <v>CLIGNO</v>
      </c>
      <c r="K774" s="18" t="str">
        <f>INDEX(Articles!$1:$1048576,MATCH(E774,Articles!D:D,0),12)</f>
        <v>ROUGE</v>
      </c>
      <c r="L774" s="8" t="str">
        <f>INDEX(Articles!$1:$1048576,MATCH(E774,Articles!D:D,0),13)</f>
        <v>CN</v>
      </c>
      <c r="M774" s="8" t="str">
        <f>INDEX(Articles!$1:$1048576,MATCH(E774,Articles!D:D,0),14)</f>
        <v>F3</v>
      </c>
      <c r="N774" s="8" t="str">
        <f>INDEX(Articles!$1:$1048576,MATCH(E774,Articles!D:D,0),15)</f>
        <v>1.4G</v>
      </c>
      <c r="O774" s="8" t="str">
        <f>INDEX(Articles!$1:$1048576,MATCH(E774,Articles!D:D,0),16)</f>
        <v>1008-F3-69246329</v>
      </c>
      <c r="P774" s="8">
        <f>INDEX(Articles!$1:$1048576,MATCH(E774,Articles!D:D,0),17)*1000</f>
        <v>702</v>
      </c>
      <c r="Q774" s="8" t="str">
        <f>INDEX(Articles!$1:$1048576,MATCH(E774,Articles!D:D,0),18)</f>
        <v>20</v>
      </c>
      <c r="R774" s="8">
        <f>INDEX(Articles!$1:$1048576,MATCH(E774,Articles!D:D,0),19)</f>
        <v>25</v>
      </c>
      <c r="S774" s="2" t="str">
        <f>IF(INDEX('Unités CA'!$1:$1048576,MATCH(E774,'Unités CA'!D:D,0),5)=0,"",INDEX('Unités CA'!$1:$1048576,MATCH(E774,'Unités CA'!D:D,0),5))</f>
        <v>0002/CA</v>
      </c>
      <c r="T774" s="2" t="str">
        <f>IF(INDEX('Unités BTE'!$1:$1048576,MATCH(E774,'Unités CA'!D:D,0),5)=0,"",INDEX('Unités BTE'!$1:$1048576,MATCH(E774,'Unités CA'!D:D,0),5))</f>
        <v/>
      </c>
      <c r="U774" s="7">
        <f>IFERROR(INDEX('Prix PRO CA'!$1:$1048576,MATCH(E774,'Prix PRO CA'!D:D,0),10),"")</f>
        <v>69.87</v>
      </c>
      <c r="V774" s="7" t="str">
        <f>IFERROR(INDEX('Prix PRO CA'!$1:$1048576,MATCH(E774,'Prix PRO BTE'!D:D,0),10),"")</f>
        <v/>
      </c>
      <c r="W774" s="7">
        <f>+IFERROR(INDEX('Prix PRO PCS'!$1:$1048576,MATCH(E774,'Prix PRO PCS'!D:D,0),10),"")</f>
        <v>43.82</v>
      </c>
      <c r="X774" s="148" t="str">
        <f t="shared" si="55"/>
        <v>Oui</v>
      </c>
      <c r="Y774" s="24" t="str">
        <f>IFERROR(INDEX(LigneAchat!$1:$1048576,MATCH(E774,LigneAchat!D:D,0),5),"")</f>
        <v/>
      </c>
      <c r="Z774" s="22">
        <f>INDEX(Articles!$1:$1048576,MATCH(E774,Articles!D:D,0),21)</f>
        <v>131</v>
      </c>
      <c r="AA774" s="22">
        <f t="shared" si="54"/>
        <v>130</v>
      </c>
      <c r="AB774" s="22">
        <f>+INDEX(Articles!$1:$1048576,MATCH(E774,Articles!D:D,0),23)</f>
        <v>1</v>
      </c>
    </row>
    <row r="775" spans="2:28" ht="15.75">
      <c r="B775" s="8" t="str">
        <f>INDEX(Articles!$1:$1048576,MATCH(E775,Articles!D:D,0),6)</f>
        <v>1</v>
      </c>
      <c r="C775" s="8" t="str">
        <f>INDEX(Articles!$1:$1048576,MATCH(E775,Articles!D:D,0),7)</f>
        <v/>
      </c>
      <c r="D775" s="28" t="str">
        <f>HYPERLINK(INDEX(Articles!$1:$1048576,MATCH(E775,Articles!D:D,0),24),"Lien")</f>
        <v>Lien</v>
      </c>
      <c r="E775" s="3" t="s">
        <v>1384</v>
      </c>
      <c r="F775" s="18" t="str">
        <f>INDEX(Articles!$1:$1048576,MATCH(E775,Articles!D:D,0),5)</f>
        <v>BATT. Ø30 SÉQ. 40 COMÈTES MOSAÏQUE B/B/R</v>
      </c>
      <c r="G775" s="18" t="str">
        <f>INDEX(Articles!$1:$1048576,MATCH(E775,Articles!D:D,0),8)</f>
        <v>BATTERIE</v>
      </c>
      <c r="H775" s="18" t="str">
        <f>INDEX(Articles!$1:$1048576,MATCH(E775,Articles!D:D,0),9)</f>
        <v>SEQUENCEE</v>
      </c>
      <c r="I775" s="8">
        <f>INDEX(Articles!$1:$1048576,MATCH(E775,Articles!D:D,0),10)</f>
        <v>30</v>
      </c>
      <c r="J775" s="18" t="str">
        <f>INDEX(Articles!$1:$1048576,MATCH(E775,Articles!D:D,0),11)</f>
        <v>MOSAIQUE</v>
      </c>
      <c r="K775" s="18" t="str">
        <f>INDEX(Articles!$1:$1048576,MATCH(E775,Articles!D:D,0),12)</f>
        <v>TRICOLORE</v>
      </c>
      <c r="L775" s="8" t="str">
        <f>INDEX(Articles!$1:$1048576,MATCH(E775,Articles!D:D,0),13)</f>
        <v>CN</v>
      </c>
      <c r="M775" s="8" t="str">
        <f>INDEX(Articles!$1:$1048576,MATCH(E775,Articles!D:D,0),14)</f>
        <v>F4</v>
      </c>
      <c r="N775" s="8" t="str">
        <f>INDEX(Articles!$1:$1048576,MATCH(E775,Articles!D:D,0),15)</f>
        <v>1.4G</v>
      </c>
      <c r="O775" s="8" t="str">
        <f>INDEX(Articles!$1:$1048576,MATCH(E775,Articles!D:D,0),16)</f>
        <v>1008-F4-69245814</v>
      </c>
      <c r="P775" s="8">
        <f>INDEX(Articles!$1:$1048576,MATCH(E775,Articles!D:D,0),17)*1000</f>
        <v>1256</v>
      </c>
      <c r="Q775" s="8" t="str">
        <f>INDEX(Articles!$1:$1048576,MATCH(E775,Articles!D:D,0),18)</f>
        <v>25</v>
      </c>
      <c r="R775" s="8">
        <f>INDEX(Articles!$1:$1048576,MATCH(E775,Articles!D:D,0),19)</f>
        <v>45</v>
      </c>
      <c r="S775" s="2" t="str">
        <f>IF(INDEX('Unités CA'!$1:$1048576,MATCH(E775,'Unités CA'!D:D,0),5)=0,"",INDEX('Unités CA'!$1:$1048576,MATCH(E775,'Unités CA'!D:D,0),5))</f>
        <v>0002/CA</v>
      </c>
      <c r="T775" s="2" t="str">
        <f>IF(INDEX('Unités BTE'!$1:$1048576,MATCH(E775,'Unités CA'!D:D,0),5)=0,"",INDEX('Unités BTE'!$1:$1048576,MATCH(E775,'Unités CA'!D:D,0),5))</f>
        <v/>
      </c>
      <c r="U775" s="7">
        <f>IFERROR(INDEX('Prix PRO CA'!$1:$1048576,MATCH(E775,'Prix PRO CA'!D:D,0),10),"")</f>
        <v>162.63999999999999</v>
      </c>
      <c r="V775" s="7" t="str">
        <f>IFERROR(INDEX('Prix PRO CA'!$1:$1048576,MATCH(E775,'Prix PRO BTE'!D:D,0),10),"")</f>
        <v/>
      </c>
      <c r="W775" s="7">
        <f>+IFERROR(INDEX('Prix PRO PCS'!$1:$1048576,MATCH(E775,'Prix PRO PCS'!D:D,0),10),"")</f>
        <v>89.15</v>
      </c>
      <c r="X775" s="148" t="str">
        <f t="shared" si="55"/>
        <v>Oui</v>
      </c>
      <c r="Y775" s="24">
        <f>IFERROR(INDEX(LigneAchat!$1:$1048576,MATCH(E775,LigneAchat!D:D,0),5),"")</f>
        <v>44326</v>
      </c>
      <c r="Z775" s="22">
        <f>INDEX(Articles!$1:$1048576,MATCH(E775,Articles!D:D,0),21)</f>
        <v>45</v>
      </c>
      <c r="AA775" s="22">
        <f t="shared" si="54"/>
        <v>45</v>
      </c>
      <c r="AB775" s="22">
        <f>+INDEX(Articles!$1:$1048576,MATCH(E775,Articles!D:D,0),23)</f>
        <v>0</v>
      </c>
    </row>
    <row r="776" spans="2:28" ht="15.75">
      <c r="B776" s="8" t="str">
        <f>INDEX(Articles!$1:$1048576,MATCH(E776,Articles!D:D,0),6)</f>
        <v>1</v>
      </c>
      <c r="C776" s="8" t="str">
        <f>INDEX(Articles!$1:$1048576,MATCH(E776,Articles!D:D,0),7)</f>
        <v/>
      </c>
      <c r="D776" s="28" t="str">
        <f>HYPERLINK(INDEX(Articles!$1:$1048576,MATCH(E776,Articles!D:D,0),24),"Lien")</f>
        <v>Lien</v>
      </c>
      <c r="E776" s="4" t="s">
        <v>1403</v>
      </c>
      <c r="F776" s="18" t="str">
        <f>INDEX(Articles!$1:$1048576,MATCH(E776,Articles!D:D,0),5)</f>
        <v>BATT. Ø30 SÉQ. 100 BTTES FILET D'OR + TC FILET OR</v>
      </c>
      <c r="G776" s="18" t="str">
        <f>INDEX(Articles!$1:$1048576,MATCH(E776,Articles!D:D,0),8)</f>
        <v>BATTERIE</v>
      </c>
      <c r="H776" s="18" t="str">
        <f>INDEX(Articles!$1:$1048576,MATCH(E776,Articles!D:D,0),9)</f>
        <v>SEQUENCEE</v>
      </c>
      <c r="I776" s="8">
        <f>INDEX(Articles!$1:$1048576,MATCH(E776,Articles!D:D,0),10)</f>
        <v>30</v>
      </c>
      <c r="J776" s="18" t="str">
        <f>INDEX(Articles!$1:$1048576,MATCH(E776,Articles!D:D,0),11)</f>
        <v>PLEUREUR</v>
      </c>
      <c r="K776" s="18" t="str">
        <f>INDEX(Articles!$1:$1048576,MATCH(E776,Articles!D:D,0),12)</f>
        <v>KAMURO</v>
      </c>
      <c r="L776" s="8" t="str">
        <f>INDEX(Articles!$1:$1048576,MATCH(E776,Articles!D:D,0),13)</f>
        <v>CN</v>
      </c>
      <c r="M776" s="8" t="str">
        <f>INDEX(Articles!$1:$1048576,MATCH(E776,Articles!D:D,0),14)</f>
        <v>F4</v>
      </c>
      <c r="N776" s="8" t="str">
        <f>INDEX(Articles!$1:$1048576,MATCH(E776,Articles!D:D,0),15)</f>
        <v>1.4G</v>
      </c>
      <c r="O776" s="8" t="str">
        <f>INDEX(Articles!$1:$1048576,MATCH(E776,Articles!D:D,0),16)</f>
        <v>2463-F4-0007</v>
      </c>
      <c r="P776" s="8">
        <f>INDEX(Articles!$1:$1048576,MATCH(E776,Articles!D:D,0),17)*1000</f>
        <v>2000</v>
      </c>
      <c r="Q776" s="8" t="str">
        <f>INDEX(Articles!$1:$1048576,MATCH(E776,Articles!D:D,0),18)</f>
        <v>40</v>
      </c>
      <c r="R776" s="8">
        <f>INDEX(Articles!$1:$1048576,MATCH(E776,Articles!D:D,0),19)</f>
        <v>45</v>
      </c>
      <c r="S776" s="2" t="str">
        <f>IF(INDEX('Unités CA'!$1:$1048576,MATCH(E776,'Unités CA'!D:D,0),5)=0,"",INDEX('Unités CA'!$1:$1048576,MATCH(E776,'Unités CA'!D:D,0),5))</f>
        <v>0001/CA</v>
      </c>
      <c r="T776" s="2" t="str">
        <f>IF(INDEX('Unités BTE'!$1:$1048576,MATCH(E776,'Unités CA'!D:D,0),5)=0,"",INDEX('Unités BTE'!$1:$1048576,MATCH(E776,'Unités CA'!D:D,0),5))</f>
        <v>0005/BTE</v>
      </c>
      <c r="U776" s="7">
        <f>IFERROR(INDEX('Prix PRO CA'!$1:$1048576,MATCH(E776,'Prix PRO CA'!D:D,0),10),"")</f>
        <v>111.6</v>
      </c>
      <c r="V776" s="7" t="str">
        <f>IFERROR(INDEX('Prix PRO CA'!$1:$1048576,MATCH(E776,'Prix PRO BTE'!D:D,0),10),"")</f>
        <v/>
      </c>
      <c r="W776" s="7">
        <f>+IFERROR(INDEX('Prix PRO PCS'!$1:$1048576,MATCH(E776,'Prix PRO PCS'!D:D,0),10),"")</f>
        <v>111.6</v>
      </c>
      <c r="X776" s="148" t="str">
        <f t="shared" si="55"/>
        <v>Oui</v>
      </c>
      <c r="Y776" s="24" t="str">
        <f>IFERROR(INDEX(LigneAchat!$1:$1048576,MATCH(E776,LigneAchat!D:D,0),5),"")</f>
        <v/>
      </c>
      <c r="Z776" s="22">
        <f>INDEX(Articles!$1:$1048576,MATCH(E776,Articles!D:D,0),21)</f>
        <v>149</v>
      </c>
      <c r="AA776" s="22">
        <f t="shared" si="54"/>
        <v>93</v>
      </c>
      <c r="AB776" s="22">
        <f>+INDEX(Articles!$1:$1048576,MATCH(E776,Articles!D:D,0),23)</f>
        <v>56</v>
      </c>
    </row>
    <row r="777" spans="2:28" ht="15.75">
      <c r="B777" s="8" t="str">
        <f>INDEX(Articles!$1:$1048576,MATCH(E777,Articles!D:D,0),6)</f>
        <v>1</v>
      </c>
      <c r="C777" s="8" t="str">
        <f>INDEX(Articles!$1:$1048576,MATCH(E777,Articles!D:D,0),7)</f>
        <v/>
      </c>
      <c r="D777" s="28" t="str">
        <f>HYPERLINK(INDEX(Articles!$1:$1048576,MATCH(E777,Articles!D:D,0),24),"Lien")</f>
        <v>Lien</v>
      </c>
      <c r="E777" s="4" t="s">
        <v>1406</v>
      </c>
      <c r="F777" s="18" t="str">
        <f>INDEX(Articles!$1:$1048576,MATCH(E777,Articles!D:D,0),5)</f>
        <v>BATT. Ø30 SÉQ. 100 PAF BLEU + BTTE CASCADE F. D'OR</v>
      </c>
      <c r="G777" s="18" t="str">
        <f>INDEX(Articles!$1:$1048576,MATCH(E777,Articles!D:D,0),8)</f>
        <v>BATTERIE</v>
      </c>
      <c r="H777" s="18" t="str">
        <f>INDEX(Articles!$1:$1048576,MATCH(E777,Articles!D:D,0),9)</f>
        <v>SEQUENCEE</v>
      </c>
      <c r="I777" s="8">
        <f>INDEX(Articles!$1:$1048576,MATCH(E777,Articles!D:D,0),10)</f>
        <v>30</v>
      </c>
      <c r="J777" s="18" t="str">
        <f>INDEX(Articles!$1:$1048576,MATCH(E777,Articles!D:D,0),11)</f>
        <v>PLEUREUR</v>
      </c>
      <c r="K777" s="18" t="str">
        <f>INDEX(Articles!$1:$1048576,MATCH(E777,Articles!D:D,0),12)</f>
        <v>KAMURO</v>
      </c>
      <c r="L777" s="8" t="str">
        <f>INDEX(Articles!$1:$1048576,MATCH(E777,Articles!D:D,0),13)</f>
        <v>CN</v>
      </c>
      <c r="M777" s="8" t="str">
        <f>INDEX(Articles!$1:$1048576,MATCH(E777,Articles!D:D,0),14)</f>
        <v>F4</v>
      </c>
      <c r="N777" s="8" t="str">
        <f>INDEX(Articles!$1:$1048576,MATCH(E777,Articles!D:D,0),15)</f>
        <v>1.4G</v>
      </c>
      <c r="O777" s="8" t="str">
        <f>INDEX(Articles!$1:$1048576,MATCH(E777,Articles!D:D,0),16)</f>
        <v>2463-F4-0007</v>
      </c>
      <c r="P777" s="8">
        <f>INDEX(Articles!$1:$1048576,MATCH(E777,Articles!D:D,0),17)*1000</f>
        <v>2000</v>
      </c>
      <c r="Q777" s="8" t="str">
        <f>INDEX(Articles!$1:$1048576,MATCH(E777,Articles!D:D,0),18)</f>
        <v>45</v>
      </c>
      <c r="R777" s="8">
        <f>INDEX(Articles!$1:$1048576,MATCH(E777,Articles!D:D,0),19)</f>
        <v>45</v>
      </c>
      <c r="S777" s="2" t="str">
        <f>IF(INDEX('Unités CA'!$1:$1048576,MATCH(E777,'Unités CA'!D:D,0),5)=0,"",INDEX('Unités CA'!$1:$1048576,MATCH(E777,'Unités CA'!D:D,0),5))</f>
        <v>0001/CA</v>
      </c>
      <c r="T777" s="2" t="str">
        <f>IF(INDEX('Unités BTE'!$1:$1048576,MATCH(E777,'Unités CA'!D:D,0),5)=0,"",INDEX('Unités BTE'!$1:$1048576,MATCH(E777,'Unités CA'!D:D,0),5))</f>
        <v>0005/BTE</v>
      </c>
      <c r="U777" s="7">
        <f>IFERROR(INDEX('Prix PRO CA'!$1:$1048576,MATCH(E777,'Prix PRO CA'!D:D,0),10),"")</f>
        <v>114.7</v>
      </c>
      <c r="V777" s="7" t="str">
        <f>IFERROR(INDEX('Prix PRO CA'!$1:$1048576,MATCH(E777,'Prix PRO BTE'!D:D,0),10),"")</f>
        <v/>
      </c>
      <c r="W777" s="7">
        <f>+IFERROR(INDEX('Prix PRO PCS'!$1:$1048576,MATCH(E777,'Prix PRO PCS'!D:D,0),10),"")</f>
        <v>114.7</v>
      </c>
      <c r="X777" s="148" t="str">
        <f t="shared" si="55"/>
        <v>Oui</v>
      </c>
      <c r="Y777" s="24" t="str">
        <f>IFERROR(INDEX(LigneAchat!$1:$1048576,MATCH(E777,LigneAchat!D:D,0),5),"")</f>
        <v/>
      </c>
      <c r="Z777" s="22">
        <f>INDEX(Articles!$1:$1048576,MATCH(E777,Articles!D:D,0),21)</f>
        <v>272</v>
      </c>
      <c r="AA777" s="22">
        <f t="shared" si="54"/>
        <v>211</v>
      </c>
      <c r="AB777" s="22">
        <f>+INDEX(Articles!$1:$1048576,MATCH(E777,Articles!D:D,0),23)</f>
        <v>61</v>
      </c>
    </row>
    <row r="778" spans="2:28" ht="15.75">
      <c r="B778" s="8" t="str">
        <f>INDEX(Articles!$1:$1048576,MATCH(E778,Articles!D:D,0),6)</f>
        <v>1</v>
      </c>
      <c r="C778" s="8" t="str">
        <f>INDEX(Articles!$1:$1048576,MATCH(E778,Articles!D:D,0),7)</f>
        <v/>
      </c>
      <c r="D778" s="28" t="str">
        <f>HYPERLINK(INDEX(Articles!$1:$1048576,MATCH(E778,Articles!D:D,0),24),"Lien")</f>
        <v>Lien</v>
      </c>
      <c r="E778" s="3" t="s">
        <v>1074</v>
      </c>
      <c r="F778" s="18" t="str">
        <f>INDEX(Articles!$1:$1048576,MATCH(E778,Articles!D:D,0),5)</f>
        <v>BATT. Ø30 SÉQ. 100 PAF FILET OR</v>
      </c>
      <c r="G778" s="18" t="str">
        <f>INDEX(Articles!$1:$1048576,MATCH(E778,Articles!D:D,0),8)</f>
        <v>BATTERIE</v>
      </c>
      <c r="H778" s="18" t="str">
        <f>INDEX(Articles!$1:$1048576,MATCH(E778,Articles!D:D,0),9)</f>
        <v>SEQUENCEE</v>
      </c>
      <c r="I778" s="8">
        <f>INDEX(Articles!$1:$1048576,MATCH(E778,Articles!D:D,0),10)</f>
        <v>30</v>
      </c>
      <c r="J778" s="18" t="str">
        <f>INDEX(Articles!$1:$1048576,MATCH(E778,Articles!D:D,0),11)</f>
        <v>PLEUREUR</v>
      </c>
      <c r="K778" s="18" t="str">
        <f>INDEX(Articles!$1:$1048576,MATCH(E778,Articles!D:D,0),12)</f>
        <v>KAMURO</v>
      </c>
      <c r="L778" s="8" t="str">
        <f>INDEX(Articles!$1:$1048576,MATCH(E778,Articles!D:D,0),13)</f>
        <v>CN</v>
      </c>
      <c r="M778" s="8" t="str">
        <f>INDEX(Articles!$1:$1048576,MATCH(E778,Articles!D:D,0),14)</f>
        <v>F4</v>
      </c>
      <c r="N778" s="8" t="str">
        <f>INDEX(Articles!$1:$1048576,MATCH(E778,Articles!D:D,0),15)</f>
        <v>1.4G</v>
      </c>
      <c r="O778" s="8" t="str">
        <f>INDEX(Articles!$1:$1048576,MATCH(E778,Articles!D:D,0),16)</f>
        <v>1008-F4-69245811</v>
      </c>
      <c r="P778" s="8">
        <f>INDEX(Articles!$1:$1048576,MATCH(E778,Articles!D:D,0),17)*1000</f>
        <v>2050</v>
      </c>
      <c r="Q778" s="8" t="str">
        <f>INDEX(Articles!$1:$1048576,MATCH(E778,Articles!D:D,0),18)</f>
        <v>30</v>
      </c>
      <c r="R778" s="8">
        <f>INDEX(Articles!$1:$1048576,MATCH(E778,Articles!D:D,0),19)</f>
        <v>45</v>
      </c>
      <c r="S778" s="2" t="str">
        <f>IF(INDEX('Unités CA'!$1:$1048576,MATCH(E778,'Unités CA'!D:D,0),5)=0,"",INDEX('Unités CA'!$1:$1048576,MATCH(E778,'Unités CA'!D:D,0),5))</f>
        <v>0001/CA</v>
      </c>
      <c r="T778" s="2" t="str">
        <f>IF(INDEX('Unités BTE'!$1:$1048576,MATCH(E778,'Unités CA'!D:D,0),5)=0,"",INDEX('Unités BTE'!$1:$1048576,MATCH(E778,'Unités CA'!D:D,0),5))</f>
        <v>0005/BTE</v>
      </c>
      <c r="U778" s="7" t="str">
        <f>IFERROR(INDEX('Prix PRO CA'!$1:$1048576,MATCH(E778,'Prix PRO CA'!D:D,0),10),"")</f>
        <v/>
      </c>
      <c r="V778" s="7" t="str">
        <f>IFERROR(INDEX('Prix PRO CA'!$1:$1048576,MATCH(E778,'Prix PRO BTE'!D:D,0),10),"")</f>
        <v/>
      </c>
      <c r="W778" s="7">
        <f>+IFERROR(INDEX('Prix PRO PCS'!$1:$1048576,MATCH(E778,'Prix PRO PCS'!D:D,0),10),"")</f>
        <v>148.99</v>
      </c>
      <c r="X778" s="148" t="str">
        <f t="shared" si="55"/>
        <v>Oui</v>
      </c>
      <c r="Y778" s="24" t="str">
        <f>IFERROR(INDEX(LigneAchat!$1:$1048576,MATCH(E778,LigneAchat!D:D,0),5),"")</f>
        <v/>
      </c>
      <c r="Z778" s="22">
        <f>INDEX(Articles!$1:$1048576,MATCH(E778,Articles!D:D,0),21)</f>
        <v>66</v>
      </c>
      <c r="AA778" s="22">
        <f t="shared" si="54"/>
        <v>66</v>
      </c>
      <c r="AB778" s="22">
        <f>+INDEX(Articles!$1:$1048576,MATCH(E778,Articles!D:D,0),23)</f>
        <v>0</v>
      </c>
    </row>
    <row r="779" spans="2:28" ht="15.75">
      <c r="B779" s="8" t="str">
        <f>INDEX(Articles!$1:$1048576,MATCH(E779,Articles!D:D,0),6)</f>
        <v>1</v>
      </c>
      <c r="C779" s="8" t="str">
        <f>INDEX(Articles!$1:$1048576,MATCH(E779,Articles!D:D,0),7)</f>
        <v/>
      </c>
      <c r="D779" s="28" t="str">
        <f>HYPERLINK(INDEX(Articles!$1:$1048576,MATCH(E779,Articles!D:D,0),24),"Lien")</f>
        <v>Lien</v>
      </c>
      <c r="E779" s="3" t="s">
        <v>1069</v>
      </c>
      <c r="F779" s="18" t="str">
        <f>INDEX(Articles!$1:$1048576,MATCH(E779,Articles!D:D,0),5)</f>
        <v>BATT. Ø30 SÉQ. 100 PAF FRISSON BLANC</v>
      </c>
      <c r="G779" s="18" t="str">
        <f>INDEX(Articles!$1:$1048576,MATCH(E779,Articles!D:D,0),8)</f>
        <v>BATTERIE</v>
      </c>
      <c r="H779" s="18" t="str">
        <f>INDEX(Articles!$1:$1048576,MATCH(E779,Articles!D:D,0),9)</f>
        <v>SEQUENCEE</v>
      </c>
      <c r="I779" s="8">
        <f>INDEX(Articles!$1:$1048576,MATCH(E779,Articles!D:D,0),10)</f>
        <v>30</v>
      </c>
      <c r="J779" s="18" t="str">
        <f>INDEX(Articles!$1:$1048576,MATCH(E779,Articles!D:D,0),11)</f>
        <v>CREPITANT</v>
      </c>
      <c r="K779" s="18" t="str">
        <f>INDEX(Articles!$1:$1048576,MATCH(E779,Articles!D:D,0),12)</f>
        <v>ARGENT</v>
      </c>
      <c r="L779" s="8" t="str">
        <f>INDEX(Articles!$1:$1048576,MATCH(E779,Articles!D:D,0),13)</f>
        <v>CN</v>
      </c>
      <c r="M779" s="8" t="str">
        <f>INDEX(Articles!$1:$1048576,MATCH(E779,Articles!D:D,0),14)</f>
        <v>F4</v>
      </c>
      <c r="N779" s="8" t="str">
        <f>INDEX(Articles!$1:$1048576,MATCH(E779,Articles!D:D,0),15)</f>
        <v>1.4G</v>
      </c>
      <c r="O779" s="8" t="str">
        <f>INDEX(Articles!$1:$1048576,MATCH(E779,Articles!D:D,0),16)</f>
        <v>1008-F4-69245811</v>
      </c>
      <c r="P779" s="8">
        <f>INDEX(Articles!$1:$1048576,MATCH(E779,Articles!D:D,0),17)*1000</f>
        <v>1750</v>
      </c>
      <c r="Q779" s="8" t="str">
        <f>INDEX(Articles!$1:$1048576,MATCH(E779,Articles!D:D,0),18)</f>
        <v>30</v>
      </c>
      <c r="R779" s="8">
        <f>INDEX(Articles!$1:$1048576,MATCH(E779,Articles!D:D,0),19)</f>
        <v>45</v>
      </c>
      <c r="S779" s="2" t="str">
        <f>IF(INDEX('Unités CA'!$1:$1048576,MATCH(E779,'Unités CA'!D:D,0),5)=0,"",INDEX('Unités CA'!$1:$1048576,MATCH(E779,'Unités CA'!D:D,0),5))</f>
        <v>0001/CA</v>
      </c>
      <c r="T779" s="2" t="str">
        <f>IF(INDEX('Unités BTE'!$1:$1048576,MATCH(E779,'Unités CA'!D:D,0),5)=0,"",INDEX('Unités BTE'!$1:$1048576,MATCH(E779,'Unités CA'!D:D,0),5))</f>
        <v>0005/BTE</v>
      </c>
      <c r="U779" s="7" t="str">
        <f>IFERROR(INDEX('Prix PRO CA'!$1:$1048576,MATCH(E779,'Prix PRO CA'!D:D,0),10),"")</f>
        <v/>
      </c>
      <c r="V779" s="7" t="str">
        <f>IFERROR(INDEX('Prix PRO CA'!$1:$1048576,MATCH(E779,'Prix PRO BTE'!D:D,0),10),"")</f>
        <v/>
      </c>
      <c r="W779" s="7">
        <f>+IFERROR(INDEX('Prix PRO PCS'!$1:$1048576,MATCH(E779,'Prix PRO PCS'!D:D,0),10),"")</f>
        <v>148.99</v>
      </c>
      <c r="X779" s="148" t="str">
        <f t="shared" si="55"/>
        <v>Oui</v>
      </c>
      <c r="Y779" s="24" t="str">
        <f>IFERROR(INDEX(LigneAchat!$1:$1048576,MATCH(E779,LigneAchat!D:D,0),5),"")</f>
        <v/>
      </c>
      <c r="Z779" s="22">
        <f>INDEX(Articles!$1:$1048576,MATCH(E779,Articles!D:D,0),21)</f>
        <v>25</v>
      </c>
      <c r="AA779" s="22">
        <f t="shared" si="54"/>
        <v>25</v>
      </c>
      <c r="AB779" s="22">
        <f>+INDEX(Articles!$1:$1048576,MATCH(E779,Articles!D:D,0),23)</f>
        <v>0</v>
      </c>
    </row>
    <row r="780" spans="2:28" s="26" customFormat="1" ht="30" customHeight="1">
      <c r="B780" s="97" t="s">
        <v>4679</v>
      </c>
      <c r="C780" s="97"/>
      <c r="D780" s="97"/>
      <c r="E780" s="94"/>
      <c r="F780" s="35"/>
      <c r="G780" s="35"/>
      <c r="H780" s="35"/>
      <c r="I780" s="35"/>
      <c r="J780" s="35"/>
      <c r="K780" s="35"/>
      <c r="L780" s="35"/>
      <c r="M780" s="36"/>
      <c r="N780" s="35"/>
      <c r="O780" s="36"/>
      <c r="P780" s="36"/>
      <c r="Q780" s="36"/>
      <c r="R780" s="36"/>
      <c r="S780" s="36"/>
      <c r="T780" s="36"/>
      <c r="U780" s="36"/>
      <c r="V780" s="36"/>
      <c r="W780" s="36"/>
      <c r="X780" s="150"/>
      <c r="Y780" s="36"/>
      <c r="Z780" s="36"/>
      <c r="AA780" s="36"/>
      <c r="AB780" s="36"/>
    </row>
    <row r="781" spans="2:28" ht="15.75">
      <c r="B781" s="8" t="str">
        <f>INDEX(Articles!$1:$1048576,MATCH(E781,Articles!D:D,0),6)</f>
        <v>1</v>
      </c>
      <c r="C781" s="8" t="str">
        <f>INDEX(Articles!$1:$1048576,MATCH(E781,Articles!D:D,0),7)</f>
        <v>2020</v>
      </c>
      <c r="D781" s="28" t="str">
        <f>HYPERLINK(INDEX(Articles!$1:$1048576,MATCH(E781,Articles!D:D,0),24),"Lien")</f>
        <v>Lien</v>
      </c>
      <c r="E781" s="3" t="s">
        <v>3715</v>
      </c>
      <c r="F781" s="18" t="str">
        <f>INDEX(Articles!$1:$1048576,MATCH(E781,Articles!D:D,0),5)</f>
        <v>BATT. Ø30 ÉVENT. 9 PAF CLI BLANC + COMÈTES BLEUES</v>
      </c>
      <c r="G781" s="18" t="str">
        <f>INDEX(Articles!$1:$1048576,MATCH(E781,Articles!D:D,0),8)</f>
        <v>BATTERIE</v>
      </c>
      <c r="H781" s="18" t="str">
        <f>INDEX(Articles!$1:$1048576,MATCH(E781,Articles!D:D,0),9)</f>
        <v>EVENTAILLE</v>
      </c>
      <c r="I781" s="8">
        <f>INDEX(Articles!$1:$1048576,MATCH(E781,Articles!D:D,0),10)</f>
        <v>30</v>
      </c>
      <c r="J781" s="18" t="str">
        <f>INDEX(Articles!$1:$1048576,MATCH(E781,Articles!D:D,0),11)</f>
        <v>CLIGNO</v>
      </c>
      <c r="K781" s="18" t="str">
        <f>INDEX(Articles!$1:$1048576,MATCH(E781,Articles!D:D,0),12)</f>
        <v>BLEU</v>
      </c>
      <c r="L781" s="8" t="str">
        <f>INDEX(Articles!$1:$1048576,MATCH(E781,Articles!D:D,0),13)</f>
        <v>CN</v>
      </c>
      <c r="M781" s="8" t="str">
        <f>INDEX(Articles!$1:$1048576,MATCH(E781,Articles!D:D,0),14)</f>
        <v>F2</v>
      </c>
      <c r="N781" s="8" t="str">
        <f>INDEX(Articles!$1:$1048576,MATCH(E781,Articles!D:D,0),15)</f>
        <v>1.4G</v>
      </c>
      <c r="O781" s="8" t="str">
        <f>INDEX(Articles!$1:$1048576,MATCH(E781,Articles!D:D,0),16)</f>
        <v>1008-F2-69257856</v>
      </c>
      <c r="P781" s="8">
        <f>INDEX(Articles!$1:$1048576,MATCH(E781,Articles!D:D,0),17)*1000</f>
        <v>207</v>
      </c>
      <c r="Q781" s="8" t="str">
        <f>INDEX(Articles!$1:$1048576,MATCH(E781,Articles!D:D,0),18)</f>
        <v>3</v>
      </c>
      <c r="R781" s="8">
        <f>INDEX(Articles!$1:$1048576,MATCH(E781,Articles!D:D,0),19)</f>
        <v>25</v>
      </c>
      <c r="S781" s="2" t="str">
        <f>IF(INDEX('Unités CA'!$1:$1048576,MATCH(E781,'Unités CA'!D:D,0),5)=0,"",INDEX('Unités CA'!$1:$1048576,MATCH(E781,'Unités CA'!D:D,0),5))</f>
        <v>0010/CA</v>
      </c>
      <c r="T781" s="2" t="str">
        <f>IF(INDEX('Unités BTE'!$1:$1048576,MATCH(E781,'Unités CA'!D:D,0),5)=0,"",INDEX('Unités BTE'!$1:$1048576,MATCH(E781,'Unités CA'!D:D,0),5))</f>
        <v/>
      </c>
      <c r="U781" s="7">
        <f>IFERROR(INDEX('Prix PRO CA'!$1:$1048576,MATCH(E781,'Prix PRO CA'!D:D,0),10),"")</f>
        <v>121.3</v>
      </c>
      <c r="V781" s="7" t="str">
        <f>IFERROR(INDEX('Prix PRO CA'!$1:$1048576,MATCH(E781,'Prix PRO BTE'!D:D,0),10),"")</f>
        <v/>
      </c>
      <c r="W781" s="7">
        <f>+IFERROR(INDEX('Prix PRO PCS'!$1:$1048576,MATCH(E781,'Prix PRO PCS'!D:D,0),10),"")</f>
        <v>14.14</v>
      </c>
      <c r="X781" s="148" t="str">
        <f t="shared" si="55"/>
        <v>Non</v>
      </c>
      <c r="Y781" s="24">
        <f>IFERROR(INDEX(LigneAchat!$1:$1048576,MATCH(E781,LigneAchat!D:D,0),5),"")</f>
        <v>44280</v>
      </c>
      <c r="Z781" s="22">
        <f>INDEX(Articles!$1:$1048576,MATCH(E781,Articles!D:D,0),21)</f>
        <v>0</v>
      </c>
      <c r="AA781" s="22">
        <f t="shared" ref="AA781:AA797" si="56">+Z781-AB781</f>
        <v>-10</v>
      </c>
      <c r="AB781" s="22">
        <f>+INDEX(Articles!$1:$1048576,MATCH(E781,Articles!D:D,0),23)</f>
        <v>10</v>
      </c>
    </row>
    <row r="782" spans="2:28" ht="15.75">
      <c r="B782" s="8" t="str">
        <f>INDEX(Articles!$1:$1048576,MATCH(E782,Articles!D:D,0),6)</f>
        <v>1</v>
      </c>
      <c r="C782" s="8" t="str">
        <f>INDEX(Articles!$1:$1048576,MATCH(E782,Articles!D:D,0),7)</f>
        <v>2020</v>
      </c>
      <c r="D782" s="28" t="str">
        <f>HYPERLINK(INDEX(Articles!$1:$1048576,MATCH(E782,Articles!D:D,0),24),"Lien")</f>
        <v>Lien</v>
      </c>
      <c r="E782" s="3" t="s">
        <v>3714</v>
      </c>
      <c r="F782" s="18" t="str">
        <f>INDEX(Articles!$1:$1048576,MATCH(E782,Articles!D:D,0),5)</f>
        <v>BATT. Ø30 ÉVENT. 9 PAF CLI BLANC + COMÈTES ROUGES</v>
      </c>
      <c r="G782" s="18" t="str">
        <f>INDEX(Articles!$1:$1048576,MATCH(E782,Articles!D:D,0),8)</f>
        <v>BATTERIE</v>
      </c>
      <c r="H782" s="18" t="str">
        <f>INDEX(Articles!$1:$1048576,MATCH(E782,Articles!D:D,0),9)</f>
        <v>EVENTAILLE</v>
      </c>
      <c r="I782" s="8">
        <f>INDEX(Articles!$1:$1048576,MATCH(E782,Articles!D:D,0),10)</f>
        <v>30</v>
      </c>
      <c r="J782" s="18" t="str">
        <f>INDEX(Articles!$1:$1048576,MATCH(E782,Articles!D:D,0),11)</f>
        <v>CLIGNO</v>
      </c>
      <c r="K782" s="18" t="str">
        <f>INDEX(Articles!$1:$1048576,MATCH(E782,Articles!D:D,0),12)</f>
        <v>ROUGE</v>
      </c>
      <c r="L782" s="8" t="str">
        <f>INDEX(Articles!$1:$1048576,MATCH(E782,Articles!D:D,0),13)</f>
        <v>CN</v>
      </c>
      <c r="M782" s="8" t="str">
        <f>INDEX(Articles!$1:$1048576,MATCH(E782,Articles!D:D,0),14)</f>
        <v>F2</v>
      </c>
      <c r="N782" s="8" t="str">
        <f>INDEX(Articles!$1:$1048576,MATCH(E782,Articles!D:D,0),15)</f>
        <v>1.4G</v>
      </c>
      <c r="O782" s="8" t="str">
        <f>INDEX(Articles!$1:$1048576,MATCH(E782,Articles!D:D,0),16)</f>
        <v>1008-F2-69257856</v>
      </c>
      <c r="P782" s="8">
        <f>INDEX(Articles!$1:$1048576,MATCH(E782,Articles!D:D,0),17)*1000</f>
        <v>207</v>
      </c>
      <c r="Q782" s="8" t="str">
        <f>INDEX(Articles!$1:$1048576,MATCH(E782,Articles!D:D,0),18)</f>
        <v>3</v>
      </c>
      <c r="R782" s="8">
        <f>INDEX(Articles!$1:$1048576,MATCH(E782,Articles!D:D,0),19)</f>
        <v>25</v>
      </c>
      <c r="S782" s="2" t="str">
        <f>IF(INDEX('Unités CA'!$1:$1048576,MATCH(E782,'Unités CA'!D:D,0),5)=0,"",INDEX('Unités CA'!$1:$1048576,MATCH(E782,'Unités CA'!D:D,0),5))</f>
        <v>0010/CA</v>
      </c>
      <c r="T782" s="2" t="str">
        <f>IF(INDEX('Unités BTE'!$1:$1048576,MATCH(E782,'Unités CA'!D:D,0),5)=0,"",INDEX('Unités BTE'!$1:$1048576,MATCH(E782,'Unités CA'!D:D,0),5))</f>
        <v/>
      </c>
      <c r="U782" s="7">
        <f>IFERROR(INDEX('Prix PRO CA'!$1:$1048576,MATCH(E782,'Prix PRO CA'!D:D,0),10),"")</f>
        <v>121.3</v>
      </c>
      <c r="V782" s="7" t="str">
        <f>IFERROR(INDEX('Prix PRO CA'!$1:$1048576,MATCH(E782,'Prix PRO BTE'!D:D,0),10),"")</f>
        <v/>
      </c>
      <c r="W782" s="7">
        <f>+IFERROR(INDEX('Prix PRO PCS'!$1:$1048576,MATCH(E782,'Prix PRO PCS'!D:D,0),10),"")</f>
        <v>14.14</v>
      </c>
      <c r="X782" s="148" t="str">
        <f t="shared" si="55"/>
        <v>Non</v>
      </c>
      <c r="Y782" s="24">
        <f>IFERROR(INDEX(LigneAchat!$1:$1048576,MATCH(E782,LigneAchat!D:D,0),5),"")</f>
        <v>44280</v>
      </c>
      <c r="Z782" s="22">
        <f>INDEX(Articles!$1:$1048576,MATCH(E782,Articles!D:D,0),21)</f>
        <v>0</v>
      </c>
      <c r="AA782" s="22">
        <f t="shared" si="56"/>
        <v>0</v>
      </c>
      <c r="AB782" s="22">
        <f>+INDEX(Articles!$1:$1048576,MATCH(E782,Articles!D:D,0),23)</f>
        <v>0</v>
      </c>
    </row>
    <row r="783" spans="2:28" ht="15.75">
      <c r="B783" s="8" t="str">
        <f>INDEX(Articles!$1:$1048576,MATCH(E783,Articles!D:D,0),6)</f>
        <v>1</v>
      </c>
      <c r="C783" s="8" t="str">
        <f>INDEX(Articles!$1:$1048576,MATCH(E783,Articles!D:D,0),7)</f>
        <v>2020</v>
      </c>
      <c r="D783" s="28" t="str">
        <f>HYPERLINK(INDEX(Articles!$1:$1048576,MATCH(E783,Articles!D:D,0),24),"Lien")</f>
        <v>Lien</v>
      </c>
      <c r="E783" s="3" t="s">
        <v>3716</v>
      </c>
      <c r="F783" s="18" t="str">
        <f>INDEX(Articles!$1:$1048576,MATCH(E783,Articles!D:D,0),5)</f>
        <v>BATT. Ø30 ÉVENT. 9 PAF SCINT. OR &amp; CLIG BLC À ROSE</v>
      </c>
      <c r="G783" s="18" t="str">
        <f>INDEX(Articles!$1:$1048576,MATCH(E783,Articles!D:D,0),8)</f>
        <v>BATTERIE</v>
      </c>
      <c r="H783" s="18" t="str">
        <f>INDEX(Articles!$1:$1048576,MATCH(E783,Articles!D:D,0),9)</f>
        <v>EVENTAILLE</v>
      </c>
      <c r="I783" s="8">
        <f>INDEX(Articles!$1:$1048576,MATCH(E783,Articles!D:D,0),10)</f>
        <v>30</v>
      </c>
      <c r="J783" s="18" t="str">
        <f>INDEX(Articles!$1:$1048576,MATCH(E783,Articles!D:D,0),11)</f>
        <v>CLIGNO</v>
      </c>
      <c r="K783" s="18" t="str">
        <f>INDEX(Articles!$1:$1048576,MATCH(E783,Articles!D:D,0),12)</f>
        <v>ROSE</v>
      </c>
      <c r="L783" s="8" t="str">
        <f>INDEX(Articles!$1:$1048576,MATCH(E783,Articles!D:D,0),13)</f>
        <v>CN</v>
      </c>
      <c r="M783" s="8" t="str">
        <f>INDEX(Articles!$1:$1048576,MATCH(E783,Articles!D:D,0),14)</f>
        <v>F2</v>
      </c>
      <c r="N783" s="8" t="str">
        <f>INDEX(Articles!$1:$1048576,MATCH(E783,Articles!D:D,0),15)</f>
        <v>1.4G</v>
      </c>
      <c r="O783" s="8" t="str">
        <f>INDEX(Articles!$1:$1048576,MATCH(E783,Articles!D:D,0),16)</f>
        <v>1008-F2-69257856</v>
      </c>
      <c r="P783" s="8">
        <f>INDEX(Articles!$1:$1048576,MATCH(E783,Articles!D:D,0),17)*1000</f>
        <v>207</v>
      </c>
      <c r="Q783" s="8" t="str">
        <f>INDEX(Articles!$1:$1048576,MATCH(E783,Articles!D:D,0),18)</f>
        <v>3</v>
      </c>
      <c r="R783" s="8">
        <f>INDEX(Articles!$1:$1048576,MATCH(E783,Articles!D:D,0),19)</f>
        <v>25</v>
      </c>
      <c r="S783" s="2" t="str">
        <f>IF(INDEX('Unités CA'!$1:$1048576,MATCH(E783,'Unités CA'!D:D,0),5)=0,"",INDEX('Unités CA'!$1:$1048576,MATCH(E783,'Unités CA'!D:D,0),5))</f>
        <v>0010/CA</v>
      </c>
      <c r="T783" s="2" t="str">
        <f>IF(INDEX('Unités BTE'!$1:$1048576,MATCH(E783,'Unités CA'!D:D,0),5)=0,"",INDEX('Unités BTE'!$1:$1048576,MATCH(E783,'Unités CA'!D:D,0),5))</f>
        <v/>
      </c>
      <c r="U783" s="7">
        <f>IFERROR(INDEX('Prix PRO CA'!$1:$1048576,MATCH(E783,'Prix PRO CA'!D:D,0),10),"")</f>
        <v>121.3</v>
      </c>
      <c r="V783" s="7" t="str">
        <f>IFERROR(INDEX('Prix PRO CA'!$1:$1048576,MATCH(E783,'Prix PRO BTE'!D:D,0),10),"")</f>
        <v/>
      </c>
      <c r="W783" s="7">
        <f>+IFERROR(INDEX('Prix PRO PCS'!$1:$1048576,MATCH(E783,'Prix PRO PCS'!D:D,0),10),"")</f>
        <v>14.14</v>
      </c>
      <c r="X783" s="148" t="str">
        <f t="shared" si="55"/>
        <v>Non</v>
      </c>
      <c r="Y783" s="24">
        <f>IFERROR(INDEX(LigneAchat!$1:$1048576,MATCH(E783,LigneAchat!D:D,0),5),"")</f>
        <v>44280</v>
      </c>
      <c r="Z783" s="22">
        <f>INDEX(Articles!$1:$1048576,MATCH(E783,Articles!D:D,0),21)</f>
        <v>0</v>
      </c>
      <c r="AA783" s="22">
        <f t="shared" si="56"/>
        <v>-30</v>
      </c>
      <c r="AB783" s="22">
        <f>+INDEX(Articles!$1:$1048576,MATCH(E783,Articles!D:D,0),23)</f>
        <v>30</v>
      </c>
    </row>
    <row r="784" spans="2:28" ht="15.75">
      <c r="B784" s="8" t="str">
        <f>INDEX(Articles!$1:$1048576,MATCH(E784,Articles!D:D,0),6)</f>
        <v>1</v>
      </c>
      <c r="C784" s="8" t="str">
        <f>INDEX(Articles!$1:$1048576,MATCH(E784,Articles!D:D,0),7)</f>
        <v/>
      </c>
      <c r="D784" s="28" t="str">
        <f>HYPERLINK(INDEX(Articles!$1:$1048576,MATCH(E784,Articles!D:D,0),24),"Lien")</f>
        <v>Lien</v>
      </c>
      <c r="E784" s="3" t="s">
        <v>1081</v>
      </c>
      <c r="F784" s="18" t="str">
        <f>INDEX(Articles!$1:$1048576,MATCH(E784,Articles!D:D,0),5)</f>
        <v>BATT. Ø30 ÉVENT. 10 BBES PAILL. OR &amp; BLEU+ TC OR</v>
      </c>
      <c r="G784" s="18" t="str">
        <f>INDEX(Articles!$1:$1048576,MATCH(E784,Articles!D:D,0),8)</f>
        <v>BATTERIE</v>
      </c>
      <c r="H784" s="18" t="str">
        <f>INDEX(Articles!$1:$1048576,MATCH(E784,Articles!D:D,0),9)</f>
        <v>EVENTAILLE</v>
      </c>
      <c r="I784" s="8">
        <f>INDEX(Articles!$1:$1048576,MATCH(E784,Articles!D:D,0),10)</f>
        <v>30</v>
      </c>
      <c r="J784" s="18" t="str">
        <f>INDEX(Articles!$1:$1048576,MATCH(E784,Articles!D:D,0),11)</f>
        <v>CLIGNO</v>
      </c>
      <c r="K784" s="18" t="str">
        <f>INDEX(Articles!$1:$1048576,MATCH(E784,Articles!D:D,0),12)</f>
        <v>BLEU</v>
      </c>
      <c r="L784" s="8" t="str">
        <f>INDEX(Articles!$1:$1048576,MATCH(E784,Articles!D:D,0),13)</f>
        <v>CN</v>
      </c>
      <c r="M784" s="8" t="str">
        <f>INDEX(Articles!$1:$1048576,MATCH(E784,Articles!D:D,0),14)</f>
        <v>F4</v>
      </c>
      <c r="N784" s="8" t="str">
        <f>INDEX(Articles!$1:$1048576,MATCH(E784,Articles!D:D,0),15)</f>
        <v>1.4G</v>
      </c>
      <c r="O784" s="8" t="str">
        <f>INDEX(Articles!$1:$1048576,MATCH(E784,Articles!D:D,0),16)</f>
        <v>2463-F4-0057</v>
      </c>
      <c r="P784" s="8">
        <f>INDEX(Articles!$1:$1048576,MATCH(E784,Articles!D:D,0),17)*1000</f>
        <v>200</v>
      </c>
      <c r="Q784" s="8" t="str">
        <f>INDEX(Articles!$1:$1048576,MATCH(E784,Articles!D:D,0),18)</f>
        <v>3</v>
      </c>
      <c r="R784" s="8">
        <f>INDEX(Articles!$1:$1048576,MATCH(E784,Articles!D:D,0),19)</f>
        <v>45</v>
      </c>
      <c r="S784" s="2" t="str">
        <f>IF(INDEX('Unités CA'!$1:$1048576,MATCH(E784,'Unités CA'!D:D,0),5)=0,"",INDEX('Unités CA'!$1:$1048576,MATCH(E784,'Unités CA'!D:D,0),5))</f>
        <v>0010/CA</v>
      </c>
      <c r="T784" s="2" t="str">
        <f>IF(INDEX('Unités BTE'!$1:$1048576,MATCH(E784,'Unités CA'!D:D,0),5)=0,"",INDEX('Unités BTE'!$1:$1048576,MATCH(E784,'Unités CA'!D:D,0),5))</f>
        <v/>
      </c>
      <c r="U784" s="7">
        <f>IFERROR(INDEX('Prix PRO CA'!$1:$1048576,MATCH(E784,'Prix PRO CA'!D:D,0),10),"")</f>
        <v>162.63999999999999</v>
      </c>
      <c r="V784" s="7" t="str">
        <f>IFERROR(INDEX('Prix PRO CA'!$1:$1048576,MATCH(E784,'Prix PRO BTE'!D:D,0),10),"")</f>
        <v/>
      </c>
      <c r="W784" s="7">
        <f>+IFERROR(INDEX('Prix PRO PCS'!$1:$1048576,MATCH(E784,'Prix PRO PCS'!D:D,0),10),"")</f>
        <v>18.77</v>
      </c>
      <c r="X784" s="148" t="str">
        <f t="shared" si="55"/>
        <v>Oui</v>
      </c>
      <c r="Y784" s="24" t="str">
        <f>IFERROR(INDEX(LigneAchat!$1:$1048576,MATCH(E784,LigneAchat!D:D,0),5),"")</f>
        <v/>
      </c>
      <c r="Z784" s="22">
        <f>INDEX(Articles!$1:$1048576,MATCH(E784,Articles!D:D,0),21)</f>
        <v>611</v>
      </c>
      <c r="AA784" s="22">
        <f t="shared" si="56"/>
        <v>493</v>
      </c>
      <c r="AB784" s="22">
        <f>+INDEX(Articles!$1:$1048576,MATCH(E784,Articles!D:D,0),23)</f>
        <v>118</v>
      </c>
    </row>
    <row r="785" spans="2:28" ht="15.75">
      <c r="B785" s="8" t="str">
        <f>INDEX(Articles!$1:$1048576,MATCH(E785,Articles!D:D,0),6)</f>
        <v>1</v>
      </c>
      <c r="C785" s="8" t="str">
        <f>INDEX(Articles!$1:$1048576,MATCH(E785,Articles!D:D,0),7)</f>
        <v/>
      </c>
      <c r="D785" s="28" t="str">
        <f>HYPERLINK(INDEX(Articles!$1:$1048576,MATCH(E785,Articles!D:D,0),24),"Lien")</f>
        <v>Lien</v>
      </c>
      <c r="E785" s="3" t="s">
        <v>1092</v>
      </c>
      <c r="F785" s="18" t="str">
        <f>INDEX(Articles!$1:$1048576,MATCH(E785,Articles!D:D,0),5)</f>
        <v>BATT. Ø30 ÉVENT. 13 COM. F. OR &amp; Œ. DE D. + TC RGE</v>
      </c>
      <c r="G785" s="18" t="str">
        <f>INDEX(Articles!$1:$1048576,MATCH(E785,Articles!D:D,0),8)</f>
        <v>BATTERIE</v>
      </c>
      <c r="H785" s="18" t="str">
        <f>INDEX(Articles!$1:$1048576,MATCH(E785,Articles!D:D,0),9)</f>
        <v>EVENTAILLE</v>
      </c>
      <c r="I785" s="8">
        <f>INDEX(Articles!$1:$1048576,MATCH(E785,Articles!D:D,0),10)</f>
        <v>30</v>
      </c>
      <c r="J785" s="18" t="str">
        <f>INDEX(Articles!$1:$1048576,MATCH(E785,Articles!D:D,0),11)</f>
        <v>CREPITANT</v>
      </c>
      <c r="K785" s="18" t="str">
        <f>INDEX(Articles!$1:$1048576,MATCH(E785,Articles!D:D,0),12)</f>
        <v>KAMURO</v>
      </c>
      <c r="L785" s="8" t="str">
        <f>INDEX(Articles!$1:$1048576,MATCH(E785,Articles!D:D,0),13)</f>
        <v>CN</v>
      </c>
      <c r="M785" s="8" t="str">
        <f>INDEX(Articles!$1:$1048576,MATCH(E785,Articles!D:D,0),14)</f>
        <v>F3</v>
      </c>
      <c r="N785" s="8" t="str">
        <f>INDEX(Articles!$1:$1048576,MATCH(E785,Articles!D:D,0),15)</f>
        <v>1.4G</v>
      </c>
      <c r="O785" s="8" t="str">
        <f>INDEX(Articles!$1:$1048576,MATCH(E785,Articles!D:D,0),16)</f>
        <v>1008-F3-69254053</v>
      </c>
      <c r="P785" s="8">
        <f>INDEX(Articles!$1:$1048576,MATCH(E785,Articles!D:D,0),17)*1000</f>
        <v>289</v>
      </c>
      <c r="Q785" s="8" t="str">
        <f>INDEX(Articles!$1:$1048576,MATCH(E785,Articles!D:D,0),18)</f>
        <v>3</v>
      </c>
      <c r="R785" s="8">
        <f>INDEX(Articles!$1:$1048576,MATCH(E785,Articles!D:D,0),19)</f>
        <v>25</v>
      </c>
      <c r="S785" s="2" t="str">
        <f>IF(INDEX('Unités CA'!$1:$1048576,MATCH(E785,'Unités CA'!D:D,0),5)=0,"",INDEX('Unités CA'!$1:$1048576,MATCH(E785,'Unités CA'!D:D,0),5))</f>
        <v>0010/CA</v>
      </c>
      <c r="T785" s="2" t="str">
        <f>IF(INDEX('Unités BTE'!$1:$1048576,MATCH(E785,'Unités CA'!D:D,0),5)=0,"",INDEX('Unités BTE'!$1:$1048576,MATCH(E785,'Unités CA'!D:D,0),5))</f>
        <v/>
      </c>
      <c r="U785" s="7">
        <f>IFERROR(INDEX('Prix PRO CA'!$1:$1048576,MATCH(E785,'Prix PRO CA'!D:D,0),10),"")</f>
        <v>219.32</v>
      </c>
      <c r="V785" s="7" t="str">
        <f>IFERROR(INDEX('Prix PRO CA'!$1:$1048576,MATCH(E785,'Prix PRO BTE'!D:D,0),10),"")</f>
        <v/>
      </c>
      <c r="W785" s="7">
        <f>+IFERROR(INDEX('Prix PRO PCS'!$1:$1048576,MATCH(E785,'Prix PRO PCS'!D:D,0),10),"")</f>
        <v>25.23</v>
      </c>
      <c r="X785" s="148" t="str">
        <f t="shared" si="55"/>
        <v>Oui</v>
      </c>
      <c r="Y785" s="24" t="str">
        <f>IFERROR(INDEX(LigneAchat!$1:$1048576,MATCH(E785,LigneAchat!D:D,0),5),"")</f>
        <v/>
      </c>
      <c r="Z785" s="22">
        <f>INDEX(Articles!$1:$1048576,MATCH(E785,Articles!D:D,0),21)</f>
        <v>219</v>
      </c>
      <c r="AA785" s="22">
        <f t="shared" si="56"/>
        <v>215</v>
      </c>
      <c r="AB785" s="22">
        <f>+INDEX(Articles!$1:$1048576,MATCH(E785,Articles!D:D,0),23)</f>
        <v>4</v>
      </c>
    </row>
    <row r="786" spans="2:28" ht="15.75">
      <c r="B786" s="8" t="str">
        <f>INDEX(Articles!$1:$1048576,MATCH(E786,Articles!D:D,0),6)</f>
        <v>1</v>
      </c>
      <c r="C786" s="8" t="str">
        <f>INDEX(Articles!$1:$1048576,MATCH(E786,Articles!D:D,0),7)</f>
        <v/>
      </c>
      <c r="D786" s="28" t="str">
        <f>HYPERLINK(INDEX(Articles!$1:$1048576,MATCH(E786,Articles!D:D,0),24),"Lien")</f>
        <v>Lien</v>
      </c>
      <c r="E786" s="3" t="s">
        <v>1089</v>
      </c>
      <c r="F786" s="18" t="str">
        <f>INDEX(Articles!$1:$1048576,MATCH(E786,Articles!D:D,0),5)</f>
        <v>BATT. Ø30 ÉVENT. 13 PAF FILET D'OR &amp; CLIGNO VERT</v>
      </c>
      <c r="G786" s="18" t="str">
        <f>INDEX(Articles!$1:$1048576,MATCH(E786,Articles!D:D,0),8)</f>
        <v>BATTERIE</v>
      </c>
      <c r="H786" s="18" t="str">
        <f>INDEX(Articles!$1:$1048576,MATCH(E786,Articles!D:D,0),9)</f>
        <v>EVENTAILLE</v>
      </c>
      <c r="I786" s="8">
        <f>INDEX(Articles!$1:$1048576,MATCH(E786,Articles!D:D,0),10)</f>
        <v>30</v>
      </c>
      <c r="J786" s="18" t="str">
        <f>INDEX(Articles!$1:$1048576,MATCH(E786,Articles!D:D,0),11)</f>
        <v>PLEUREUR</v>
      </c>
      <c r="K786" s="18" t="str">
        <f>INDEX(Articles!$1:$1048576,MATCH(E786,Articles!D:D,0),12)</f>
        <v>KAMURO</v>
      </c>
      <c r="L786" s="8" t="str">
        <f>INDEX(Articles!$1:$1048576,MATCH(E786,Articles!D:D,0),13)</f>
        <v>CN</v>
      </c>
      <c r="M786" s="8" t="str">
        <f>INDEX(Articles!$1:$1048576,MATCH(E786,Articles!D:D,0),14)</f>
        <v>F3</v>
      </c>
      <c r="N786" s="8" t="str">
        <f>INDEX(Articles!$1:$1048576,MATCH(E786,Articles!D:D,0),15)</f>
        <v>1.4G</v>
      </c>
      <c r="O786" s="8" t="str">
        <f>INDEX(Articles!$1:$1048576,MATCH(E786,Articles!D:D,0),16)</f>
        <v>1008-F3-69254053</v>
      </c>
      <c r="P786" s="8">
        <f>INDEX(Articles!$1:$1048576,MATCH(E786,Articles!D:D,0),17)*1000</f>
        <v>338</v>
      </c>
      <c r="Q786" s="8" t="str">
        <f>INDEX(Articles!$1:$1048576,MATCH(E786,Articles!D:D,0),18)</f>
        <v>3</v>
      </c>
      <c r="R786" s="8">
        <f>INDEX(Articles!$1:$1048576,MATCH(E786,Articles!D:D,0),19)</f>
        <v>25</v>
      </c>
      <c r="S786" s="2" t="str">
        <f>IF(INDEX('Unités CA'!$1:$1048576,MATCH(E786,'Unités CA'!D:D,0),5)=0,"",INDEX('Unités CA'!$1:$1048576,MATCH(E786,'Unités CA'!D:D,0),5))</f>
        <v>0010/CA</v>
      </c>
      <c r="T786" s="2" t="str">
        <f>IF(INDEX('Unités BTE'!$1:$1048576,MATCH(E786,'Unités CA'!D:D,0),5)=0,"",INDEX('Unités BTE'!$1:$1048576,MATCH(E786,'Unités CA'!D:D,0),5))</f>
        <v/>
      </c>
      <c r="U786" s="7">
        <f>IFERROR(INDEX('Prix PRO CA'!$1:$1048576,MATCH(E786,'Prix PRO CA'!D:D,0),10),"")</f>
        <v>219.32</v>
      </c>
      <c r="V786" s="7" t="str">
        <f>IFERROR(INDEX('Prix PRO CA'!$1:$1048576,MATCH(E786,'Prix PRO BTE'!D:D,0),10),"")</f>
        <v/>
      </c>
      <c r="W786" s="7">
        <f>+IFERROR(INDEX('Prix PRO PCS'!$1:$1048576,MATCH(E786,'Prix PRO PCS'!D:D,0),10),"")</f>
        <v>25.23</v>
      </c>
      <c r="X786" s="148" t="str">
        <f t="shared" si="55"/>
        <v>Non</v>
      </c>
      <c r="Y786" s="24">
        <f>IFERROR(INDEX(LigneAchat!$1:$1048576,MATCH(E786,LigneAchat!D:D,0),5),"")</f>
        <v>44280</v>
      </c>
      <c r="Z786" s="22">
        <f>INDEX(Articles!$1:$1048576,MATCH(E786,Articles!D:D,0),21)</f>
        <v>0</v>
      </c>
      <c r="AA786" s="22">
        <f t="shared" si="56"/>
        <v>-14</v>
      </c>
      <c r="AB786" s="22">
        <f>+INDEX(Articles!$1:$1048576,MATCH(E786,Articles!D:D,0),23)</f>
        <v>14</v>
      </c>
    </row>
    <row r="787" spans="2:28" ht="15.75">
      <c r="B787" s="8" t="str">
        <f>INDEX(Articles!$1:$1048576,MATCH(E787,Articles!D:D,0),6)</f>
        <v>1</v>
      </c>
      <c r="C787" s="8" t="str">
        <f>INDEX(Articles!$1:$1048576,MATCH(E787,Articles!D:D,0),7)</f>
        <v/>
      </c>
      <c r="D787" s="28" t="str">
        <f>HYPERLINK(INDEX(Articles!$1:$1048576,MATCH(E787,Articles!D:D,0),24),"Lien")</f>
        <v>Lien</v>
      </c>
      <c r="E787" s="3" t="s">
        <v>1085</v>
      </c>
      <c r="F787" s="18" t="str">
        <f>INDEX(Articles!$1:$1048576,MATCH(E787,Articles!D:D,0),5)</f>
        <v>BATT. Ø30 ÉVENT. 13 SERP. ARGT &amp; BTTES CLI ROUGE</v>
      </c>
      <c r="G787" s="18" t="str">
        <f>INDEX(Articles!$1:$1048576,MATCH(E787,Articles!D:D,0),8)</f>
        <v>BATTERIE</v>
      </c>
      <c r="H787" s="18" t="str">
        <f>INDEX(Articles!$1:$1048576,MATCH(E787,Articles!D:D,0),9)</f>
        <v>EVENTAILLE</v>
      </c>
      <c r="I787" s="8">
        <f>INDEX(Articles!$1:$1048576,MATCH(E787,Articles!D:D,0),10)</f>
        <v>30</v>
      </c>
      <c r="J787" s="18" t="str">
        <f>INDEX(Articles!$1:$1048576,MATCH(E787,Articles!D:D,0),11)</f>
        <v>SERPENTEAUX</v>
      </c>
      <c r="K787" s="18" t="str">
        <f>INDEX(Articles!$1:$1048576,MATCH(E787,Articles!D:D,0),12)</f>
        <v>ROUGE</v>
      </c>
      <c r="L787" s="8" t="str">
        <f>INDEX(Articles!$1:$1048576,MATCH(E787,Articles!D:D,0),13)</f>
        <v>CN</v>
      </c>
      <c r="M787" s="8" t="str">
        <f>INDEX(Articles!$1:$1048576,MATCH(E787,Articles!D:D,0),14)</f>
        <v>F3</v>
      </c>
      <c r="N787" s="8" t="str">
        <f>INDEX(Articles!$1:$1048576,MATCH(E787,Articles!D:D,0),15)</f>
        <v>1.4G</v>
      </c>
      <c r="O787" s="8" t="str">
        <f>INDEX(Articles!$1:$1048576,MATCH(E787,Articles!D:D,0),16)</f>
        <v>1008-F3-69254053</v>
      </c>
      <c r="P787" s="8">
        <f>INDEX(Articles!$1:$1048576,MATCH(E787,Articles!D:D,0),17)*1000</f>
        <v>220</v>
      </c>
      <c r="Q787" s="8" t="str">
        <f>INDEX(Articles!$1:$1048576,MATCH(E787,Articles!D:D,0),18)</f>
        <v>3</v>
      </c>
      <c r="R787" s="8">
        <f>INDEX(Articles!$1:$1048576,MATCH(E787,Articles!D:D,0),19)</f>
        <v>25</v>
      </c>
      <c r="S787" s="2" t="str">
        <f>IF(INDEX('Unités CA'!$1:$1048576,MATCH(E787,'Unités CA'!D:D,0),5)=0,"",INDEX('Unités CA'!$1:$1048576,MATCH(E787,'Unités CA'!D:D,0),5))</f>
        <v>0010/CA</v>
      </c>
      <c r="T787" s="2" t="str">
        <f>IF(INDEX('Unités BTE'!$1:$1048576,MATCH(E787,'Unités CA'!D:D,0),5)=0,"",INDEX('Unités BTE'!$1:$1048576,MATCH(E787,'Unités CA'!D:D,0),5))</f>
        <v/>
      </c>
      <c r="U787" s="7">
        <f>IFERROR(INDEX('Prix PRO CA'!$1:$1048576,MATCH(E787,'Prix PRO CA'!D:D,0),10),"")</f>
        <v>219.32</v>
      </c>
      <c r="V787" s="7" t="str">
        <f>IFERROR(INDEX('Prix PRO CA'!$1:$1048576,MATCH(E787,'Prix PRO BTE'!D:D,0),10),"")</f>
        <v/>
      </c>
      <c r="W787" s="7">
        <f>+IFERROR(INDEX('Prix PRO PCS'!$1:$1048576,MATCH(E787,'Prix PRO PCS'!D:D,0),10),"")</f>
        <v>25.23</v>
      </c>
      <c r="X787" s="148" t="str">
        <f t="shared" si="55"/>
        <v>Oui</v>
      </c>
      <c r="Y787" s="24" t="str">
        <f>IFERROR(INDEX(LigneAchat!$1:$1048576,MATCH(E787,LigneAchat!D:D,0),5),"")</f>
        <v/>
      </c>
      <c r="Z787" s="22">
        <f>INDEX(Articles!$1:$1048576,MATCH(E787,Articles!D:D,0),21)</f>
        <v>309</v>
      </c>
      <c r="AA787" s="22">
        <f t="shared" si="56"/>
        <v>309</v>
      </c>
      <c r="AB787" s="22">
        <f>+INDEX(Articles!$1:$1048576,MATCH(E787,Articles!D:D,0),23)</f>
        <v>0</v>
      </c>
    </row>
    <row r="788" spans="2:28" s="87" customFormat="1" ht="31.5" customHeight="1">
      <c r="B788" s="2" t="str">
        <f>INDEX(Articles!$1:$1048576,MATCH(E788,Articles!D:D,0),6)</f>
        <v>1</v>
      </c>
      <c r="C788" s="2" t="str">
        <f>INDEX(Articles!$1:$1048576,MATCH(E788,Articles!D:D,0),7)</f>
        <v>2020</v>
      </c>
      <c r="D788" s="88" t="str">
        <f>HYPERLINK(INDEX(Articles!$1:$1048576,MATCH(E788,Articles!D:D,0),24),"Lien")</f>
        <v>Lien</v>
      </c>
      <c r="E788" s="92" t="s">
        <v>3717</v>
      </c>
      <c r="F788" s="9" t="str">
        <f>INDEX(Articles!$1:$1048576,MATCH(E788,Articles!D:D,0),5)</f>
        <v>BATT. Ø30 SÉQ. 9 COMÈTES OR</v>
      </c>
      <c r="G788" s="9" t="str">
        <f>INDEX(Articles!$1:$1048576,MATCH(E788,Articles!D:D,0),8)</f>
        <v>BATTERIE</v>
      </c>
      <c r="H788" s="9" t="str">
        <f>INDEX(Articles!$1:$1048576,MATCH(E788,Articles!D:D,0),9)</f>
        <v>SEQUENCEE</v>
      </c>
      <c r="I788" s="2">
        <f>INDEX(Articles!$1:$1048576,MATCH(E788,Articles!D:D,0),10)</f>
        <v>30</v>
      </c>
      <c r="J788" s="9" t="str">
        <f>INDEX(Articles!$1:$1048576,MATCH(E788,Articles!D:D,0),11)</f>
        <v>COMETE</v>
      </c>
      <c r="K788" s="9" t="str">
        <f>INDEX(Articles!$1:$1048576,MATCH(E788,Articles!D:D,0),12)</f>
        <v>OR</v>
      </c>
      <c r="L788" s="2" t="str">
        <f>INDEX(Articles!$1:$1048576,MATCH(E788,Articles!D:D,0),13)</f>
        <v>CN</v>
      </c>
      <c r="M788" s="2" t="str">
        <f>INDEX(Articles!$1:$1048576,MATCH(E788,Articles!D:D,0),14)</f>
        <v>F2</v>
      </c>
      <c r="N788" s="2" t="str">
        <f>INDEX(Articles!$1:$1048576,MATCH(E788,Articles!D:D,0),15)</f>
        <v>1.4G</v>
      </c>
      <c r="O788" s="2" t="str">
        <f>INDEX(Articles!$1:$1048576,MATCH(E788,Articles!D:D,0),16)</f>
        <v>1008-F2-69257856</v>
      </c>
      <c r="P788" s="2">
        <f>INDEX(Articles!$1:$1048576,MATCH(E788,Articles!D:D,0),17)*1000</f>
        <v>207</v>
      </c>
      <c r="Q788" s="2" t="str">
        <f>INDEX(Articles!$1:$1048576,MATCH(E788,Articles!D:D,0),18)</f>
        <v>2</v>
      </c>
      <c r="R788" s="2">
        <f>INDEX(Articles!$1:$1048576,MATCH(E788,Articles!D:D,0),19)</f>
        <v>25</v>
      </c>
      <c r="S788" s="2" t="str">
        <f>IF(INDEX('Unités CA'!$1:$1048576,MATCH(E788,'Unités CA'!D:D,0),5)=0,"",INDEX('Unités CA'!$1:$1048576,MATCH(E788,'Unités CA'!D:D,0),5))</f>
        <v>0010/CA</v>
      </c>
      <c r="T788" s="2" t="str">
        <f>IF(INDEX('Unités BTE'!$1:$1048576,MATCH(E788,'Unités CA'!D:D,0),5)=0,"",INDEX('Unités BTE'!$1:$1048576,MATCH(E788,'Unités CA'!D:D,0),5))</f>
        <v/>
      </c>
      <c r="U788" s="87">
        <f>IFERROR(INDEX('Prix PRO CA'!$1:$1048576,MATCH(E788,'Prix PRO CA'!D:D,0),10),"")</f>
        <v>121.3</v>
      </c>
      <c r="V788" s="87" t="str">
        <f>IFERROR(INDEX('Prix PRO CA'!$1:$1048576,MATCH(E788,'Prix PRO BTE'!D:D,0),10),"")</f>
        <v/>
      </c>
      <c r="W788" s="87">
        <f>+IFERROR(INDEX('Prix PRO PCS'!$1:$1048576,MATCH(E788,'Prix PRO PCS'!D:D,0),10),"")</f>
        <v>14.14</v>
      </c>
      <c r="X788" s="148" t="str">
        <f t="shared" si="55"/>
        <v>Non</v>
      </c>
      <c r="Y788" s="89">
        <f>IFERROR(INDEX(LigneAchat!$1:$1048576,MATCH(E788,LigneAchat!D:D,0),5),"")</f>
        <v>44280</v>
      </c>
      <c r="Z788" s="90">
        <f>INDEX(Articles!$1:$1048576,MATCH(E788,Articles!D:D,0),21)</f>
        <v>0</v>
      </c>
      <c r="AA788" s="90">
        <f t="shared" si="56"/>
        <v>0</v>
      </c>
      <c r="AB788" s="90">
        <f>+INDEX(Articles!$1:$1048576,MATCH(E788,Articles!D:D,0),23)</f>
        <v>0</v>
      </c>
    </row>
    <row r="789" spans="2:28" ht="15.75">
      <c r="B789" s="8" t="str">
        <f>INDEX(Articles!$1:$1048576,MATCH(E789,Articles!D:D,0),6)</f>
        <v>1</v>
      </c>
      <c r="C789" s="8" t="str">
        <f>INDEX(Articles!$1:$1048576,MATCH(E789,Articles!D:D,0),7)</f>
        <v>2020</v>
      </c>
      <c r="D789" s="28" t="str">
        <f>HYPERLINK(INDEX(Articles!$1:$1048576,MATCH(E789,Articles!D:D,0),24),"Lien")</f>
        <v>Lien</v>
      </c>
      <c r="E789" s="3" t="s">
        <v>3718</v>
      </c>
      <c r="F789" s="18" t="str">
        <f>INDEX(Articles!$1:$1048576,MATCH(E789,Articles!D:D,0),5)</f>
        <v>BATT. Ø30 SÉQ. 9 PAF BLEU À BLANC À ROUGE</v>
      </c>
      <c r="G789" s="18" t="str">
        <f>INDEX(Articles!$1:$1048576,MATCH(E789,Articles!D:D,0),8)</f>
        <v>BATTERIE</v>
      </c>
      <c r="H789" s="18" t="str">
        <f>INDEX(Articles!$1:$1048576,MATCH(E789,Articles!D:D,0),9)</f>
        <v>SEQUENCEE</v>
      </c>
      <c r="I789" s="8">
        <f>INDEX(Articles!$1:$1048576,MATCH(E789,Articles!D:D,0),10)</f>
        <v>30</v>
      </c>
      <c r="J789" s="18" t="str">
        <f>INDEX(Articles!$1:$1048576,MATCH(E789,Articles!D:D,0),11)</f>
        <v>CHANGEMENT</v>
      </c>
      <c r="K789" s="18" t="str">
        <f>INDEX(Articles!$1:$1048576,MATCH(E789,Articles!D:D,0),12)</f>
        <v>TRICOLORE</v>
      </c>
      <c r="L789" s="8" t="str">
        <f>INDEX(Articles!$1:$1048576,MATCH(E789,Articles!D:D,0),13)</f>
        <v>CN</v>
      </c>
      <c r="M789" s="8" t="str">
        <f>INDEX(Articles!$1:$1048576,MATCH(E789,Articles!D:D,0),14)</f>
        <v>F2</v>
      </c>
      <c r="N789" s="8" t="str">
        <f>INDEX(Articles!$1:$1048576,MATCH(E789,Articles!D:D,0),15)</f>
        <v>1.4G</v>
      </c>
      <c r="O789" s="8" t="str">
        <f>INDEX(Articles!$1:$1048576,MATCH(E789,Articles!D:D,0),16)</f>
        <v>1008-F2-69257855</v>
      </c>
      <c r="P789" s="8">
        <f>INDEX(Articles!$1:$1048576,MATCH(E789,Articles!D:D,0),17)*1000</f>
        <v>171</v>
      </c>
      <c r="Q789" s="8" t="str">
        <f>INDEX(Articles!$1:$1048576,MATCH(E789,Articles!D:D,0),18)</f>
        <v>2</v>
      </c>
      <c r="R789" s="8">
        <f>INDEX(Articles!$1:$1048576,MATCH(E789,Articles!D:D,0),19)</f>
        <v>25</v>
      </c>
      <c r="S789" s="2" t="str">
        <f>IF(INDEX('Unités CA'!$1:$1048576,MATCH(E789,'Unités CA'!D:D,0),5)=0,"",INDEX('Unités CA'!$1:$1048576,MATCH(E789,'Unités CA'!D:D,0),5))</f>
        <v>0008/CA</v>
      </c>
      <c r="T789" s="2" t="str">
        <f>IF(INDEX('Unités BTE'!$1:$1048576,MATCH(E789,'Unités CA'!D:D,0),5)=0,"",INDEX('Unités BTE'!$1:$1048576,MATCH(E789,'Unités CA'!D:D,0),5))</f>
        <v/>
      </c>
      <c r="U789" s="7">
        <f>IFERROR(INDEX('Prix PRO CA'!$1:$1048576,MATCH(E789,'Prix PRO CA'!D:D,0),10),"")</f>
        <v>142.69999999999999</v>
      </c>
      <c r="V789" s="7" t="str">
        <f>IFERROR(INDEX('Prix PRO CA'!$1:$1048576,MATCH(E789,'Prix PRO BTE'!D:D,0),10),"")</f>
        <v/>
      </c>
      <c r="W789" s="7">
        <f>+IFERROR(INDEX('Prix PRO PCS'!$1:$1048576,MATCH(E789,'Prix PRO PCS'!D:D,0),10),"")</f>
        <v>17.850000000000001</v>
      </c>
      <c r="X789" s="148" t="str">
        <f t="shared" si="55"/>
        <v>Non</v>
      </c>
      <c r="Y789" s="24">
        <f>IFERROR(INDEX(LigneAchat!$1:$1048576,MATCH(E789,LigneAchat!D:D,0),5),"")</f>
        <v>44280</v>
      </c>
      <c r="Z789" s="22">
        <f>INDEX(Articles!$1:$1048576,MATCH(E789,Articles!D:D,0),21)</f>
        <v>0</v>
      </c>
      <c r="AA789" s="22">
        <f t="shared" si="56"/>
        <v>0</v>
      </c>
      <c r="AB789" s="22">
        <f>+INDEX(Articles!$1:$1048576,MATCH(E789,Articles!D:D,0),23)</f>
        <v>0</v>
      </c>
    </row>
    <row r="790" spans="2:28" ht="15.75">
      <c r="B790" s="8" t="str">
        <f>INDEX(Articles!$1:$1048576,MATCH(E790,Articles!D:D,0),6)</f>
        <v>1</v>
      </c>
      <c r="C790" s="8" t="str">
        <f>INDEX(Articles!$1:$1048576,MATCH(E790,Articles!D:D,0),7)</f>
        <v>2020</v>
      </c>
      <c r="D790" s="28" t="str">
        <f>HYPERLINK(INDEX(Articles!$1:$1048576,MATCH(E790,Articles!D:D,0),24),"Lien")</f>
        <v>Lien</v>
      </c>
      <c r="E790" s="3" t="s">
        <v>3719</v>
      </c>
      <c r="F790" s="18" t="str">
        <f>INDEX(Articles!$1:$1048576,MATCH(E790,Articles!D:D,0),5)</f>
        <v>BATT. Ø30 SÉQ. 9 PAF CITRON À ROSE À AQUA</v>
      </c>
      <c r="G790" s="18" t="str">
        <f>INDEX(Articles!$1:$1048576,MATCH(E790,Articles!D:D,0),8)</f>
        <v>BATTERIE</v>
      </c>
      <c r="H790" s="18" t="str">
        <f>INDEX(Articles!$1:$1048576,MATCH(E790,Articles!D:D,0),9)</f>
        <v>SEQUENCEE</v>
      </c>
      <c r="I790" s="8">
        <f>INDEX(Articles!$1:$1048576,MATCH(E790,Articles!D:D,0),10)</f>
        <v>30</v>
      </c>
      <c r="J790" s="18" t="str">
        <f>INDEX(Articles!$1:$1048576,MATCH(E790,Articles!D:D,0),11)</f>
        <v>CHANGEMENT</v>
      </c>
      <c r="K790" s="18" t="str">
        <f>INDEX(Articles!$1:$1048576,MATCH(E790,Articles!D:D,0),12)</f>
        <v>MULTIPASTEL</v>
      </c>
      <c r="L790" s="8" t="str">
        <f>INDEX(Articles!$1:$1048576,MATCH(E790,Articles!D:D,0),13)</f>
        <v>CN</v>
      </c>
      <c r="M790" s="8" t="str">
        <f>INDEX(Articles!$1:$1048576,MATCH(E790,Articles!D:D,0),14)</f>
        <v>F2</v>
      </c>
      <c r="N790" s="8" t="str">
        <f>INDEX(Articles!$1:$1048576,MATCH(E790,Articles!D:D,0),15)</f>
        <v>1.4G</v>
      </c>
      <c r="O790" s="8" t="str">
        <f>INDEX(Articles!$1:$1048576,MATCH(E790,Articles!D:D,0),16)</f>
        <v>1008-F2-69257855</v>
      </c>
      <c r="P790" s="8">
        <f>INDEX(Articles!$1:$1048576,MATCH(E790,Articles!D:D,0),17)*1000</f>
        <v>171</v>
      </c>
      <c r="Q790" s="8" t="str">
        <f>INDEX(Articles!$1:$1048576,MATCH(E790,Articles!D:D,0),18)</f>
        <v>2</v>
      </c>
      <c r="R790" s="8">
        <f>INDEX(Articles!$1:$1048576,MATCH(E790,Articles!D:D,0),19)</f>
        <v>25</v>
      </c>
      <c r="S790" s="2" t="str">
        <f>IF(INDEX('Unités CA'!$1:$1048576,MATCH(E790,'Unités CA'!D:D,0),5)=0,"",INDEX('Unités CA'!$1:$1048576,MATCH(E790,'Unités CA'!D:D,0),5))</f>
        <v>0008/CA</v>
      </c>
      <c r="T790" s="2" t="str">
        <f>IF(INDEX('Unités BTE'!$1:$1048576,MATCH(E790,'Unités CA'!D:D,0),5)=0,"",INDEX('Unités BTE'!$1:$1048576,MATCH(E790,'Unités CA'!D:D,0),5))</f>
        <v/>
      </c>
      <c r="U790" s="7">
        <f>IFERROR(INDEX('Prix PRO CA'!$1:$1048576,MATCH(E790,'Prix PRO CA'!D:D,0),10),"")</f>
        <v>142.69999999999999</v>
      </c>
      <c r="V790" s="7" t="str">
        <f>IFERROR(INDEX('Prix PRO CA'!$1:$1048576,MATCH(E790,'Prix PRO BTE'!D:D,0),10),"")</f>
        <v/>
      </c>
      <c r="W790" s="7">
        <f>+IFERROR(INDEX('Prix PRO PCS'!$1:$1048576,MATCH(E790,'Prix PRO PCS'!D:D,0),10),"")</f>
        <v>17.850000000000001</v>
      </c>
      <c r="X790" s="148" t="str">
        <f t="shared" si="55"/>
        <v>Non</v>
      </c>
      <c r="Y790" s="24">
        <f>IFERROR(INDEX(LigneAchat!$1:$1048576,MATCH(E790,LigneAchat!D:D,0),5),"")</f>
        <v>44280</v>
      </c>
      <c r="Z790" s="22">
        <f>INDEX(Articles!$1:$1048576,MATCH(E790,Articles!D:D,0),21)</f>
        <v>0</v>
      </c>
      <c r="AA790" s="22">
        <f t="shared" si="56"/>
        <v>-6</v>
      </c>
      <c r="AB790" s="22">
        <f>+INDEX(Articles!$1:$1048576,MATCH(E790,Articles!D:D,0),23)</f>
        <v>6</v>
      </c>
    </row>
    <row r="791" spans="2:28" ht="15.75">
      <c r="B791" s="8" t="str">
        <f>INDEX(Articles!$1:$1048576,MATCH(E791,Articles!D:D,0),6)</f>
        <v>1</v>
      </c>
      <c r="C791" s="8" t="str">
        <f>INDEX(Articles!$1:$1048576,MATCH(E791,Articles!D:D,0),7)</f>
        <v/>
      </c>
      <c r="D791" s="28" t="str">
        <f>HYPERLINK(INDEX(Articles!$1:$1048576,MATCH(E791,Articles!D:D,0),24),"Lien")</f>
        <v>Lien</v>
      </c>
      <c r="E791" s="3" t="s">
        <v>1358</v>
      </c>
      <c r="F791" s="18" t="str">
        <f>INDEX(Articles!$1:$1048576,MATCH(E791,Articles!D:D,0),5)</f>
        <v>BATT. Ø30 SÉQ. 13 COMÈTES ARGENT</v>
      </c>
      <c r="G791" s="18" t="str">
        <f>INDEX(Articles!$1:$1048576,MATCH(E791,Articles!D:D,0),8)</f>
        <v>BATTERIE</v>
      </c>
      <c r="H791" s="18" t="str">
        <f>INDEX(Articles!$1:$1048576,MATCH(E791,Articles!D:D,0),9)</f>
        <v>SEQUENCEE</v>
      </c>
      <c r="I791" s="8">
        <f>INDEX(Articles!$1:$1048576,MATCH(E791,Articles!D:D,0),10)</f>
        <v>30</v>
      </c>
      <c r="J791" s="18" t="str">
        <f>INDEX(Articles!$1:$1048576,MATCH(E791,Articles!D:D,0),11)</f>
        <v>COMETE</v>
      </c>
      <c r="K791" s="18" t="str">
        <f>INDEX(Articles!$1:$1048576,MATCH(E791,Articles!D:D,0),12)</f>
        <v>ARGENT</v>
      </c>
      <c r="L791" s="8" t="str">
        <f>INDEX(Articles!$1:$1048576,MATCH(E791,Articles!D:D,0),13)</f>
        <v>CN</v>
      </c>
      <c r="M791" s="8" t="str">
        <f>INDEX(Articles!$1:$1048576,MATCH(E791,Articles!D:D,0),14)</f>
        <v>F4</v>
      </c>
      <c r="N791" s="8" t="str">
        <f>INDEX(Articles!$1:$1048576,MATCH(E791,Articles!D:D,0),15)</f>
        <v>1.4G</v>
      </c>
      <c r="O791" s="8" t="str">
        <f>INDEX(Articles!$1:$1048576,MATCH(E791,Articles!D:D,0),16)</f>
        <v>1170-F4-03192</v>
      </c>
      <c r="P791" s="8">
        <f>INDEX(Articles!$1:$1048576,MATCH(E791,Articles!D:D,0),17)*1000</f>
        <v>325</v>
      </c>
      <c r="Q791" s="8" t="str">
        <f>INDEX(Articles!$1:$1048576,MATCH(E791,Articles!D:D,0),18)</f>
        <v>2</v>
      </c>
      <c r="R791" s="8">
        <f>INDEX(Articles!$1:$1048576,MATCH(E791,Articles!D:D,0),19)</f>
        <v>45</v>
      </c>
      <c r="S791" s="2" t="str">
        <f>IF(INDEX('Unités CA'!$1:$1048576,MATCH(E791,'Unités CA'!D:D,0),5)=0,"",INDEX('Unités CA'!$1:$1048576,MATCH(E791,'Unités CA'!D:D,0),5))</f>
        <v>0008/CA</v>
      </c>
      <c r="T791" s="2" t="str">
        <f>IF(INDEX('Unités BTE'!$1:$1048576,MATCH(E791,'Unités CA'!D:D,0),5)=0,"",INDEX('Unités BTE'!$1:$1048576,MATCH(E791,'Unités CA'!D:D,0),5))</f>
        <v/>
      </c>
      <c r="U791" s="7">
        <f>IFERROR(INDEX('Prix PRO CA'!$1:$1048576,MATCH(E791,'Prix PRO CA'!D:D,0),10),"")</f>
        <v>131.30000000000001</v>
      </c>
      <c r="V791" s="7" t="str">
        <f>IFERROR(INDEX('Prix PRO CA'!$1:$1048576,MATCH(E791,'Prix PRO BTE'!D:D,0),10),"")</f>
        <v/>
      </c>
      <c r="W791" s="7">
        <f>+IFERROR(INDEX('Prix PRO PCS'!$1:$1048576,MATCH(E791,'Prix PRO PCS'!D:D,0),10),"")</f>
        <v>18.95</v>
      </c>
      <c r="X791" s="148" t="str">
        <f t="shared" si="55"/>
        <v>Non</v>
      </c>
      <c r="Y791" s="24">
        <f>IFERROR(INDEX(LigneAchat!$1:$1048576,MATCH(E791,LigneAchat!D:D,0),5),"")</f>
        <v>44317</v>
      </c>
      <c r="Z791" s="22">
        <f>INDEX(Articles!$1:$1048576,MATCH(E791,Articles!D:D,0),21)</f>
        <v>626</v>
      </c>
      <c r="AA791" s="22">
        <f t="shared" si="56"/>
        <v>0</v>
      </c>
      <c r="AB791" s="22">
        <f>+INDEX(Articles!$1:$1048576,MATCH(E791,Articles!D:D,0),23)</f>
        <v>626</v>
      </c>
    </row>
    <row r="792" spans="2:28" ht="15.75">
      <c r="B792" s="8" t="str">
        <f>INDEX(Articles!$1:$1048576,MATCH(E792,Articles!D:D,0),6)</f>
        <v>1</v>
      </c>
      <c r="C792" s="8" t="str">
        <f>INDEX(Articles!$1:$1048576,MATCH(E792,Articles!D:D,0),7)</f>
        <v>2020</v>
      </c>
      <c r="D792" s="28" t="str">
        <f>HYPERLINK(INDEX(Articles!$1:$1048576,MATCH(E792,Articles!D:D,0),24),"Lien")</f>
        <v>Lien</v>
      </c>
      <c r="E792" s="3" t="s">
        <v>3720</v>
      </c>
      <c r="F792" s="18" t="str">
        <f>INDEX(Articles!$1:$1048576,MATCH(E792,Articles!D:D,0),5)</f>
        <v>BATT. Ø30 SÉQ. 13 COMÈTES BLEUES TRAÎNÉES ARGENT</v>
      </c>
      <c r="G792" s="18" t="str">
        <f>INDEX(Articles!$1:$1048576,MATCH(E792,Articles!D:D,0),8)</f>
        <v>BATTERIE</v>
      </c>
      <c r="H792" s="18" t="str">
        <f>INDEX(Articles!$1:$1048576,MATCH(E792,Articles!D:D,0),9)</f>
        <v>SEQUENCEE</v>
      </c>
      <c r="I792" s="8">
        <f>INDEX(Articles!$1:$1048576,MATCH(E792,Articles!D:D,0),10)</f>
        <v>30</v>
      </c>
      <c r="J792" s="18" t="str">
        <f>INDEX(Articles!$1:$1048576,MATCH(E792,Articles!D:D,0),11)</f>
        <v>COMETE</v>
      </c>
      <c r="K792" s="18" t="str">
        <f>INDEX(Articles!$1:$1048576,MATCH(E792,Articles!D:D,0),12)</f>
        <v>BLEU</v>
      </c>
      <c r="L792" s="8" t="str">
        <f>INDEX(Articles!$1:$1048576,MATCH(E792,Articles!D:D,0),13)</f>
        <v>CN</v>
      </c>
      <c r="M792" s="8" t="str">
        <f>INDEX(Articles!$1:$1048576,MATCH(E792,Articles!D:D,0),14)</f>
        <v>F2</v>
      </c>
      <c r="N792" s="8" t="str">
        <f>INDEX(Articles!$1:$1048576,MATCH(E792,Articles!D:D,0),15)</f>
        <v>1.4G</v>
      </c>
      <c r="O792" s="8" t="str">
        <f>INDEX(Articles!$1:$1048576,MATCH(E792,Articles!D:D,0),16)</f>
        <v>1008-F2-69257856</v>
      </c>
      <c r="P792" s="8">
        <f>INDEX(Articles!$1:$1048576,MATCH(E792,Articles!D:D,0),17)*1000</f>
        <v>299</v>
      </c>
      <c r="Q792" s="8" t="str">
        <f>INDEX(Articles!$1:$1048576,MATCH(E792,Articles!D:D,0),18)</f>
        <v>2</v>
      </c>
      <c r="R792" s="8">
        <f>INDEX(Articles!$1:$1048576,MATCH(E792,Articles!D:D,0),19)</f>
        <v>25</v>
      </c>
      <c r="S792" s="2" t="str">
        <f>IF(INDEX('Unités CA'!$1:$1048576,MATCH(E792,'Unités CA'!D:D,0),5)=0,"",INDEX('Unités CA'!$1:$1048576,MATCH(E792,'Unités CA'!D:D,0),5))</f>
        <v>0008/CA</v>
      </c>
      <c r="T792" s="2" t="str">
        <f>IF(INDEX('Unités BTE'!$1:$1048576,MATCH(E792,'Unités CA'!D:D,0),5)=0,"",INDEX('Unités BTE'!$1:$1048576,MATCH(E792,'Unités CA'!D:D,0),5))</f>
        <v/>
      </c>
      <c r="U792" s="7">
        <f>IFERROR(INDEX('Prix PRO CA'!$1:$1048576,MATCH(E792,'Prix PRO CA'!D:D,0),10),"")</f>
        <v>131.28</v>
      </c>
      <c r="V792" s="7" t="str">
        <f>IFERROR(INDEX('Prix PRO CA'!$1:$1048576,MATCH(E792,'Prix PRO BTE'!D:D,0),10),"")</f>
        <v/>
      </c>
      <c r="W792" s="7">
        <f>+IFERROR(INDEX('Prix PRO PCS'!$1:$1048576,MATCH(E792,'Prix PRO PCS'!D:D,0),10),"")</f>
        <v>18.95</v>
      </c>
      <c r="X792" s="148" t="str">
        <f t="shared" si="55"/>
        <v>Non</v>
      </c>
      <c r="Y792" s="24">
        <f>IFERROR(INDEX(LigneAchat!$1:$1048576,MATCH(E792,LigneAchat!D:D,0),5),"")</f>
        <v>44280</v>
      </c>
      <c r="Z792" s="22">
        <f>INDEX(Articles!$1:$1048576,MATCH(E792,Articles!D:D,0),21)</f>
        <v>0</v>
      </c>
      <c r="AA792" s="22">
        <f t="shared" si="56"/>
        <v>0</v>
      </c>
      <c r="AB792" s="22">
        <f>+INDEX(Articles!$1:$1048576,MATCH(E792,Articles!D:D,0),23)</f>
        <v>0</v>
      </c>
    </row>
    <row r="793" spans="2:28" ht="15.75">
      <c r="B793" s="8" t="str">
        <f>INDEX(Articles!$1:$1048576,MATCH(E793,Articles!D:D,0),6)</f>
        <v>1</v>
      </c>
      <c r="C793" s="8" t="str">
        <f>INDEX(Articles!$1:$1048576,MATCH(E793,Articles!D:D,0),7)</f>
        <v/>
      </c>
      <c r="D793" s="28" t="str">
        <f>HYPERLINK(INDEX(Articles!$1:$1048576,MATCH(E793,Articles!D:D,0),24),"Lien")</f>
        <v>Lien</v>
      </c>
      <c r="E793" s="3" t="s">
        <v>1372</v>
      </c>
      <c r="F793" s="18" t="str">
        <f>INDEX(Articles!$1:$1048576,MATCH(E793,Articles!D:D,0),5)</f>
        <v>BATT. Ø30 SÉQ. 13 COMÈTES ROUGES TRAÎNÉES ARGENT</v>
      </c>
      <c r="G793" s="18" t="str">
        <f>INDEX(Articles!$1:$1048576,MATCH(E793,Articles!D:D,0),8)</f>
        <v>BATTERIE</v>
      </c>
      <c r="H793" s="18" t="str">
        <f>INDEX(Articles!$1:$1048576,MATCH(E793,Articles!D:D,0),9)</f>
        <v>SEQUENCEE</v>
      </c>
      <c r="I793" s="8">
        <f>INDEX(Articles!$1:$1048576,MATCH(E793,Articles!D:D,0),10)</f>
        <v>30</v>
      </c>
      <c r="J793" s="18" t="str">
        <f>INDEX(Articles!$1:$1048576,MATCH(E793,Articles!D:D,0),11)</f>
        <v>COMETE</v>
      </c>
      <c r="K793" s="18" t="str">
        <f>INDEX(Articles!$1:$1048576,MATCH(E793,Articles!D:D,0),12)</f>
        <v>ROUGE</v>
      </c>
      <c r="L793" s="8" t="str">
        <f>INDEX(Articles!$1:$1048576,MATCH(E793,Articles!D:D,0),13)</f>
        <v>CN</v>
      </c>
      <c r="M793" s="8" t="str">
        <f>INDEX(Articles!$1:$1048576,MATCH(E793,Articles!D:D,0),14)</f>
        <v>F4</v>
      </c>
      <c r="N793" s="8" t="str">
        <f>INDEX(Articles!$1:$1048576,MATCH(E793,Articles!D:D,0),15)</f>
        <v>1.4G</v>
      </c>
      <c r="O793" s="8" t="str">
        <f>INDEX(Articles!$1:$1048576,MATCH(E793,Articles!D:D,0),16)</f>
        <v>1170-F4-03192</v>
      </c>
      <c r="P793" s="8">
        <f>INDEX(Articles!$1:$1048576,MATCH(E793,Articles!D:D,0),17)*1000</f>
        <v>325</v>
      </c>
      <c r="Q793" s="8" t="str">
        <f>INDEX(Articles!$1:$1048576,MATCH(E793,Articles!D:D,0),18)</f>
        <v>2</v>
      </c>
      <c r="R793" s="8">
        <f>INDEX(Articles!$1:$1048576,MATCH(E793,Articles!D:D,0),19)</f>
        <v>45</v>
      </c>
      <c r="S793" s="2" t="str">
        <f>IF(INDEX('Unités CA'!$1:$1048576,MATCH(E793,'Unités CA'!D:D,0),5)=0,"",INDEX('Unités CA'!$1:$1048576,MATCH(E793,'Unités CA'!D:D,0),5))</f>
        <v>0008/CA</v>
      </c>
      <c r="T793" s="2" t="str">
        <f>IF(INDEX('Unités BTE'!$1:$1048576,MATCH(E793,'Unités CA'!D:D,0),5)=0,"",INDEX('Unités BTE'!$1:$1048576,MATCH(E793,'Unités CA'!D:D,0),5))</f>
        <v/>
      </c>
      <c r="U793" s="7">
        <f>IFERROR(INDEX('Prix PRO CA'!$1:$1048576,MATCH(E793,'Prix PRO CA'!D:D,0),10),"")</f>
        <v>131.30000000000001</v>
      </c>
      <c r="V793" s="7" t="str">
        <f>IFERROR(INDEX('Prix PRO CA'!$1:$1048576,MATCH(E793,'Prix PRO BTE'!D:D,0),10),"")</f>
        <v/>
      </c>
      <c r="W793" s="7">
        <f>+IFERROR(INDEX('Prix PRO PCS'!$1:$1048576,MATCH(E793,'Prix PRO PCS'!D:D,0),10),"")</f>
        <v>18.95</v>
      </c>
      <c r="X793" s="148" t="str">
        <f t="shared" si="55"/>
        <v>Oui</v>
      </c>
      <c r="Y793" s="24" t="str">
        <f>IFERROR(INDEX(LigneAchat!$1:$1048576,MATCH(E793,LigneAchat!D:D,0),5),"")</f>
        <v/>
      </c>
      <c r="Z793" s="22">
        <f>INDEX(Articles!$1:$1048576,MATCH(E793,Articles!D:D,0),21)</f>
        <v>311</v>
      </c>
      <c r="AA793" s="22">
        <f t="shared" si="56"/>
        <v>241</v>
      </c>
      <c r="AB793" s="22">
        <f>+INDEX(Articles!$1:$1048576,MATCH(E793,Articles!D:D,0),23)</f>
        <v>70</v>
      </c>
    </row>
    <row r="794" spans="2:28" ht="15.75">
      <c r="B794" s="8" t="str">
        <f>INDEX(Articles!$1:$1048576,MATCH(E794,Articles!D:D,0),6)</f>
        <v>1</v>
      </c>
      <c r="C794" s="8" t="str">
        <f>INDEX(Articles!$1:$1048576,MATCH(E794,Articles!D:D,0),7)</f>
        <v/>
      </c>
      <c r="D794" s="28" t="str">
        <f>HYPERLINK(INDEX(Articles!$1:$1048576,MATCH(E794,Articles!D:D,0),24),"Lien")</f>
        <v>Lien</v>
      </c>
      <c r="E794" s="3" t="s">
        <v>1362</v>
      </c>
      <c r="F794" s="18" t="str">
        <f>INDEX(Articles!$1:$1048576,MATCH(E794,Articles!D:D,0),5)</f>
        <v>BATT. Ø30 SÉQ. 13 PAF CLIGNO BLANC</v>
      </c>
      <c r="G794" s="18" t="str">
        <f>INDEX(Articles!$1:$1048576,MATCH(E794,Articles!D:D,0),8)</f>
        <v>BATTERIE</v>
      </c>
      <c r="H794" s="18" t="str">
        <f>INDEX(Articles!$1:$1048576,MATCH(E794,Articles!D:D,0),9)</f>
        <v>SEQUENCEE</v>
      </c>
      <c r="I794" s="8">
        <f>INDEX(Articles!$1:$1048576,MATCH(E794,Articles!D:D,0),10)</f>
        <v>30</v>
      </c>
      <c r="J794" s="18" t="str">
        <f>INDEX(Articles!$1:$1048576,MATCH(E794,Articles!D:D,0),11)</f>
        <v>CLIGNO</v>
      </c>
      <c r="K794" s="18" t="str">
        <f>INDEX(Articles!$1:$1048576,MATCH(E794,Articles!D:D,0),12)</f>
        <v>BLANC</v>
      </c>
      <c r="L794" s="8" t="str">
        <f>INDEX(Articles!$1:$1048576,MATCH(E794,Articles!D:D,0),13)</f>
        <v>CN</v>
      </c>
      <c r="M794" s="8" t="str">
        <f>INDEX(Articles!$1:$1048576,MATCH(E794,Articles!D:D,0),14)</f>
        <v>F4</v>
      </c>
      <c r="N794" s="8" t="str">
        <f>INDEX(Articles!$1:$1048576,MATCH(E794,Articles!D:D,0),15)</f>
        <v>1.4G</v>
      </c>
      <c r="O794" s="8" t="str">
        <f>INDEX(Articles!$1:$1048576,MATCH(E794,Articles!D:D,0),16)</f>
        <v>1170-F4-03188</v>
      </c>
      <c r="P794" s="8">
        <f>INDEX(Articles!$1:$1048576,MATCH(E794,Articles!D:D,0),17)*1000</f>
        <v>325</v>
      </c>
      <c r="Q794" s="8" t="str">
        <f>INDEX(Articles!$1:$1048576,MATCH(E794,Articles!D:D,0),18)</f>
        <v>2</v>
      </c>
      <c r="R794" s="8">
        <f>INDEX(Articles!$1:$1048576,MATCH(E794,Articles!D:D,0),19)</f>
        <v>45</v>
      </c>
      <c r="S794" s="2" t="str">
        <f>IF(INDEX('Unités CA'!$1:$1048576,MATCH(E794,'Unités CA'!D:D,0),5)=0,"",INDEX('Unités CA'!$1:$1048576,MATCH(E794,'Unités CA'!D:D,0),5))</f>
        <v>0008/CA</v>
      </c>
      <c r="T794" s="2" t="str">
        <f>IF(INDEX('Unités BTE'!$1:$1048576,MATCH(E794,'Unités CA'!D:D,0),5)=0,"",INDEX('Unités BTE'!$1:$1048576,MATCH(E794,'Unités CA'!D:D,0),5))</f>
        <v/>
      </c>
      <c r="U794" s="7">
        <f>IFERROR(INDEX('Prix PRO CA'!$1:$1048576,MATCH(E794,'Prix PRO CA'!D:D,0),10),"")</f>
        <v>131.30000000000001</v>
      </c>
      <c r="V794" s="7" t="str">
        <f>IFERROR(INDEX('Prix PRO CA'!$1:$1048576,MATCH(E794,'Prix PRO BTE'!D:D,0),10),"")</f>
        <v/>
      </c>
      <c r="W794" s="7">
        <f>+IFERROR(INDEX('Prix PRO PCS'!$1:$1048576,MATCH(E794,'Prix PRO PCS'!D:D,0),10),"")</f>
        <v>18.95</v>
      </c>
      <c r="X794" s="148" t="str">
        <f t="shared" si="55"/>
        <v>Oui</v>
      </c>
      <c r="Y794" s="24" t="str">
        <f>IFERROR(INDEX(LigneAchat!$1:$1048576,MATCH(E794,LigneAchat!D:D,0),5),"")</f>
        <v/>
      </c>
      <c r="Z794" s="22">
        <f>INDEX(Articles!$1:$1048576,MATCH(E794,Articles!D:D,0),21)</f>
        <v>441</v>
      </c>
      <c r="AA794" s="22">
        <f t="shared" si="56"/>
        <v>351</v>
      </c>
      <c r="AB794" s="22">
        <f>+INDEX(Articles!$1:$1048576,MATCH(E794,Articles!D:D,0),23)</f>
        <v>90</v>
      </c>
    </row>
    <row r="795" spans="2:28" ht="15.75">
      <c r="B795" s="8" t="str">
        <f>INDEX(Articles!$1:$1048576,MATCH(E795,Articles!D:D,0),6)</f>
        <v>1</v>
      </c>
      <c r="C795" s="8" t="str">
        <f>INDEX(Articles!$1:$1048576,MATCH(E795,Articles!D:D,0),7)</f>
        <v/>
      </c>
      <c r="D795" s="28" t="str">
        <f>HYPERLINK(INDEX(Articles!$1:$1048576,MATCH(E795,Articles!D:D,0),24),"Lien")</f>
        <v>Lien</v>
      </c>
      <c r="E795" s="3" t="s">
        <v>1369</v>
      </c>
      <c r="F795" s="18" t="str">
        <f>INDEX(Articles!$1:$1048576,MATCH(E795,Articles!D:D,0),5)</f>
        <v>BATT. Ø30 SÉQ. 13 PAF FILET D'OR</v>
      </c>
      <c r="G795" s="18" t="str">
        <f>INDEX(Articles!$1:$1048576,MATCH(E795,Articles!D:D,0),8)</f>
        <v>BATTERIE</v>
      </c>
      <c r="H795" s="18" t="str">
        <f>INDEX(Articles!$1:$1048576,MATCH(E795,Articles!D:D,0),9)</f>
        <v>SEQUENCEE</v>
      </c>
      <c r="I795" s="8">
        <f>INDEX(Articles!$1:$1048576,MATCH(E795,Articles!D:D,0),10)</f>
        <v>30</v>
      </c>
      <c r="J795" s="18" t="str">
        <f>INDEX(Articles!$1:$1048576,MATCH(E795,Articles!D:D,0),11)</f>
        <v>PLEUREUR</v>
      </c>
      <c r="K795" s="18" t="str">
        <f>INDEX(Articles!$1:$1048576,MATCH(E795,Articles!D:D,0),12)</f>
        <v>KAMURO</v>
      </c>
      <c r="L795" s="8" t="str">
        <f>INDEX(Articles!$1:$1048576,MATCH(E795,Articles!D:D,0),13)</f>
        <v>CN</v>
      </c>
      <c r="M795" s="8" t="str">
        <f>INDEX(Articles!$1:$1048576,MATCH(E795,Articles!D:D,0),14)</f>
        <v>F4</v>
      </c>
      <c r="N795" s="8" t="str">
        <f>INDEX(Articles!$1:$1048576,MATCH(E795,Articles!D:D,0),15)</f>
        <v>1.4G</v>
      </c>
      <c r="O795" s="8" t="str">
        <f>INDEX(Articles!$1:$1048576,MATCH(E795,Articles!D:D,0),16)</f>
        <v>1170-F4-03188</v>
      </c>
      <c r="P795" s="8">
        <f>INDEX(Articles!$1:$1048576,MATCH(E795,Articles!D:D,0),17)*1000</f>
        <v>325</v>
      </c>
      <c r="Q795" s="8" t="str">
        <f>INDEX(Articles!$1:$1048576,MATCH(E795,Articles!D:D,0),18)</f>
        <v>2</v>
      </c>
      <c r="R795" s="8">
        <f>INDEX(Articles!$1:$1048576,MATCH(E795,Articles!D:D,0),19)</f>
        <v>45</v>
      </c>
      <c r="S795" s="2" t="str">
        <f>IF(INDEX('Unités CA'!$1:$1048576,MATCH(E795,'Unités CA'!D:D,0),5)=0,"",INDEX('Unités CA'!$1:$1048576,MATCH(E795,'Unités CA'!D:D,0),5))</f>
        <v>0008/CA</v>
      </c>
      <c r="T795" s="2" t="str">
        <f>IF(INDEX('Unités BTE'!$1:$1048576,MATCH(E795,'Unités CA'!D:D,0),5)=0,"",INDEX('Unités BTE'!$1:$1048576,MATCH(E795,'Unités CA'!D:D,0),5))</f>
        <v/>
      </c>
      <c r="U795" s="7">
        <f>IFERROR(INDEX('Prix PRO CA'!$1:$1048576,MATCH(E795,'Prix PRO CA'!D:D,0),10),"")</f>
        <v>131.30000000000001</v>
      </c>
      <c r="V795" s="7" t="str">
        <f>IFERROR(INDEX('Prix PRO CA'!$1:$1048576,MATCH(E795,'Prix PRO BTE'!D:D,0),10),"")</f>
        <v/>
      </c>
      <c r="W795" s="7">
        <f>+IFERROR(INDEX('Prix PRO PCS'!$1:$1048576,MATCH(E795,'Prix PRO PCS'!D:D,0),10),"")</f>
        <v>18.95</v>
      </c>
      <c r="X795" s="148" t="str">
        <f t="shared" si="55"/>
        <v>Oui</v>
      </c>
      <c r="Y795" s="24" t="str">
        <f>IFERROR(INDEX(LigneAchat!$1:$1048576,MATCH(E795,LigneAchat!D:D,0),5),"")</f>
        <v/>
      </c>
      <c r="Z795" s="22">
        <f>INDEX(Articles!$1:$1048576,MATCH(E795,Articles!D:D,0),21)</f>
        <v>286</v>
      </c>
      <c r="AA795" s="22">
        <f t="shared" si="56"/>
        <v>139</v>
      </c>
      <c r="AB795" s="22">
        <f>+INDEX(Articles!$1:$1048576,MATCH(E795,Articles!D:D,0),23)</f>
        <v>147</v>
      </c>
    </row>
    <row r="796" spans="2:28" ht="15.75">
      <c r="B796" s="8" t="str">
        <f>INDEX(Articles!$1:$1048576,MATCH(E796,Articles!D:D,0),6)</f>
        <v>1</v>
      </c>
      <c r="C796" s="8" t="str">
        <f>INDEX(Articles!$1:$1048576,MATCH(E796,Articles!D:D,0),7)</f>
        <v/>
      </c>
      <c r="D796" s="28" t="str">
        <f>HYPERLINK(INDEX(Articles!$1:$1048576,MATCH(E796,Articles!D:D,0),24),"Lien")</f>
        <v>Lien</v>
      </c>
      <c r="E796" s="3" t="s">
        <v>1366</v>
      </c>
      <c r="F796" s="18" t="str">
        <f>INDEX(Articles!$1:$1048576,MATCH(E796,Articles!D:D,0),5)</f>
        <v>BATT. Ø30 SÉQ. 13 PAF FILET D'OR À BLEU</v>
      </c>
      <c r="G796" s="18" t="str">
        <f>INDEX(Articles!$1:$1048576,MATCH(E796,Articles!D:D,0),8)</f>
        <v>BATTERIE</v>
      </c>
      <c r="H796" s="18" t="str">
        <f>INDEX(Articles!$1:$1048576,MATCH(E796,Articles!D:D,0),9)</f>
        <v>SEQUENCEE</v>
      </c>
      <c r="I796" s="8">
        <f>INDEX(Articles!$1:$1048576,MATCH(E796,Articles!D:D,0),10)</f>
        <v>30</v>
      </c>
      <c r="J796" s="18" t="str">
        <f>INDEX(Articles!$1:$1048576,MATCH(E796,Articles!D:D,0),11)</f>
        <v>PLEUREUR</v>
      </c>
      <c r="K796" s="18" t="str">
        <f>INDEX(Articles!$1:$1048576,MATCH(E796,Articles!D:D,0),12)</f>
        <v>KAMURO</v>
      </c>
      <c r="L796" s="8" t="str">
        <f>INDEX(Articles!$1:$1048576,MATCH(E796,Articles!D:D,0),13)</f>
        <v>CN</v>
      </c>
      <c r="M796" s="8" t="str">
        <f>INDEX(Articles!$1:$1048576,MATCH(E796,Articles!D:D,0),14)</f>
        <v>F4</v>
      </c>
      <c r="N796" s="8" t="str">
        <f>INDEX(Articles!$1:$1048576,MATCH(E796,Articles!D:D,0),15)</f>
        <v>1.4G</v>
      </c>
      <c r="O796" s="8" t="str">
        <f>INDEX(Articles!$1:$1048576,MATCH(E796,Articles!D:D,0),16)</f>
        <v>1170-F4-03188</v>
      </c>
      <c r="P796" s="8">
        <f>INDEX(Articles!$1:$1048576,MATCH(E796,Articles!D:D,0),17)*1000</f>
        <v>260</v>
      </c>
      <c r="Q796" s="8" t="str">
        <f>INDEX(Articles!$1:$1048576,MATCH(E796,Articles!D:D,0),18)</f>
        <v>4</v>
      </c>
      <c r="R796" s="8">
        <f>INDEX(Articles!$1:$1048576,MATCH(E796,Articles!D:D,0),19)</f>
        <v>45</v>
      </c>
      <c r="S796" s="2" t="str">
        <f>IF(INDEX('Unités CA'!$1:$1048576,MATCH(E796,'Unités CA'!D:D,0),5)=0,"",INDEX('Unités CA'!$1:$1048576,MATCH(E796,'Unités CA'!D:D,0),5))</f>
        <v>0008/CA</v>
      </c>
      <c r="T796" s="2" t="str">
        <f>IF(INDEX('Unités BTE'!$1:$1048576,MATCH(E796,'Unités CA'!D:D,0),5)=0,"",INDEX('Unités BTE'!$1:$1048576,MATCH(E796,'Unités CA'!D:D,0),5))</f>
        <v/>
      </c>
      <c r="U796" s="7">
        <f>IFERROR(INDEX('Prix PRO CA'!$1:$1048576,MATCH(E796,'Prix PRO CA'!D:D,0),10),"")</f>
        <v>131.30000000000001</v>
      </c>
      <c r="V796" s="7" t="str">
        <f>IFERROR(INDEX('Prix PRO CA'!$1:$1048576,MATCH(E796,'Prix PRO BTE'!D:D,0),10),"")</f>
        <v/>
      </c>
      <c r="W796" s="7">
        <f>+IFERROR(INDEX('Prix PRO PCS'!$1:$1048576,MATCH(E796,'Prix PRO PCS'!D:D,0),10),"")</f>
        <v>18.95</v>
      </c>
      <c r="X796" s="148" t="str">
        <f t="shared" si="55"/>
        <v>Oui</v>
      </c>
      <c r="Y796" s="24" t="str">
        <f>IFERROR(INDEX(LigneAchat!$1:$1048576,MATCH(E796,LigneAchat!D:D,0),5),"")</f>
        <v/>
      </c>
      <c r="Z796" s="22">
        <f>INDEX(Articles!$1:$1048576,MATCH(E796,Articles!D:D,0),21)</f>
        <v>470</v>
      </c>
      <c r="AA796" s="22">
        <f t="shared" si="56"/>
        <v>464</v>
      </c>
      <c r="AB796" s="22">
        <f>+INDEX(Articles!$1:$1048576,MATCH(E796,Articles!D:D,0),23)</f>
        <v>6</v>
      </c>
    </row>
    <row r="797" spans="2:28" ht="15.75">
      <c r="B797" s="8" t="str">
        <f>INDEX(Articles!$1:$1048576,MATCH(E797,Articles!D:D,0),6)</f>
        <v>1</v>
      </c>
      <c r="C797" s="8" t="str">
        <f>INDEX(Articles!$1:$1048576,MATCH(E797,Articles!D:D,0),7)</f>
        <v/>
      </c>
      <c r="D797" s="28" t="str">
        <f>HYPERLINK(INDEX(Articles!$1:$1048576,MATCH(E797,Articles!D:D,0),24),"Lien")</f>
        <v>Lien</v>
      </c>
      <c r="E797" s="3" t="s">
        <v>1375</v>
      </c>
      <c r="F797" s="18" t="str">
        <f>INDEX(Articles!$1:$1048576,MATCH(E797,Articles!D:D,0),5)</f>
        <v>BATT. Ø30 SÉQ. 19 PAF ASSORTIS</v>
      </c>
      <c r="G797" s="18" t="str">
        <f>INDEX(Articles!$1:$1048576,MATCH(E797,Articles!D:D,0),8)</f>
        <v>BATTERIE</v>
      </c>
      <c r="H797" s="18" t="str">
        <f>INDEX(Articles!$1:$1048576,MATCH(E797,Articles!D:D,0),9)</f>
        <v>SEQUENCEE</v>
      </c>
      <c r="I797" s="8">
        <f>INDEX(Articles!$1:$1048576,MATCH(E797,Articles!D:D,0),10)</f>
        <v>30</v>
      </c>
      <c r="J797" s="18" t="str">
        <f>INDEX(Articles!$1:$1048576,MATCH(E797,Articles!D:D,0),11)</f>
        <v>POT A FEU</v>
      </c>
      <c r="K797" s="18" t="str">
        <f>INDEX(Articles!$1:$1048576,MATCH(E797,Articles!D:D,0),12)</f>
        <v>ASSORTI</v>
      </c>
      <c r="L797" s="8" t="str">
        <f>INDEX(Articles!$1:$1048576,MATCH(E797,Articles!D:D,0),13)</f>
        <v>CN</v>
      </c>
      <c r="M797" s="8" t="str">
        <f>INDEX(Articles!$1:$1048576,MATCH(E797,Articles!D:D,0),14)</f>
        <v>F4</v>
      </c>
      <c r="N797" s="8" t="str">
        <f>INDEX(Articles!$1:$1048576,MATCH(E797,Articles!D:D,0),15)</f>
        <v>1.4G</v>
      </c>
      <c r="O797" s="8" t="str">
        <f>INDEX(Articles!$1:$1048576,MATCH(E797,Articles!D:D,0),16)</f>
        <v>1170-F4-03188</v>
      </c>
      <c r="P797" s="8">
        <f>INDEX(Articles!$1:$1048576,MATCH(E797,Articles!D:D,0),17)*1000</f>
        <v>475</v>
      </c>
      <c r="Q797" s="8" t="str">
        <f>INDEX(Articles!$1:$1048576,MATCH(E797,Articles!D:D,0),18)</f>
        <v>2</v>
      </c>
      <c r="R797" s="8">
        <f>INDEX(Articles!$1:$1048576,MATCH(E797,Articles!D:D,0),19)</f>
        <v>45</v>
      </c>
      <c r="S797" s="2" t="str">
        <f>IF(INDEX('Unités CA'!$1:$1048576,MATCH(E797,'Unités CA'!D:D,0),5)=0,"",INDEX('Unités CA'!$1:$1048576,MATCH(E797,'Unités CA'!D:D,0),5))</f>
        <v>0008/CA</v>
      </c>
      <c r="T797" s="2" t="str">
        <f>IF(INDEX('Unités BTE'!$1:$1048576,MATCH(E797,'Unités CA'!D:D,0),5)=0,"",INDEX('Unités BTE'!$1:$1048576,MATCH(E797,'Unités CA'!D:D,0),5))</f>
        <v/>
      </c>
      <c r="U797" s="7">
        <f>IFERROR(INDEX('Prix PRO CA'!$1:$1048576,MATCH(E797,'Prix PRO CA'!D:D,0),10),"")</f>
        <v>201.4</v>
      </c>
      <c r="V797" s="7" t="str">
        <f>IFERROR(INDEX('Prix PRO CA'!$1:$1048576,MATCH(E797,'Prix PRO BTE'!D:D,0),10),"")</f>
        <v/>
      </c>
      <c r="W797" s="7">
        <f>+IFERROR(INDEX('Prix PRO PCS'!$1:$1048576,MATCH(E797,'Prix PRO PCS'!D:D,0),10),"")</f>
        <v>31.97</v>
      </c>
      <c r="X797" s="148" t="str">
        <f t="shared" si="55"/>
        <v>Oui</v>
      </c>
      <c r="Y797" s="24">
        <f>IFERROR(INDEX(LigneAchat!$1:$1048576,MATCH(E797,LigneAchat!D:D,0),5),"")</f>
        <v>44280</v>
      </c>
      <c r="Z797" s="22">
        <f>INDEX(Articles!$1:$1048576,MATCH(E797,Articles!D:D,0),21)</f>
        <v>116</v>
      </c>
      <c r="AA797" s="22">
        <f t="shared" si="56"/>
        <v>116</v>
      </c>
      <c r="AB797" s="22">
        <f>+INDEX(Articles!$1:$1048576,MATCH(E797,Articles!D:D,0),23)</f>
        <v>0</v>
      </c>
    </row>
    <row r="798" spans="2:28" s="26" customFormat="1" ht="30" customHeight="1">
      <c r="B798" s="97" t="s">
        <v>4218</v>
      </c>
      <c r="C798" s="97"/>
      <c r="D798" s="97"/>
      <c r="E798" s="94"/>
      <c r="F798" s="35"/>
      <c r="G798" s="35"/>
      <c r="H798" s="35"/>
      <c r="I798" s="35"/>
      <c r="J798" s="35"/>
      <c r="K798" s="35"/>
      <c r="L798" s="35"/>
      <c r="M798" s="36"/>
      <c r="N798" s="35"/>
      <c r="O798" s="36"/>
      <c r="P798" s="36"/>
      <c r="Q798" s="36"/>
      <c r="R798" s="36"/>
      <c r="S798" s="36"/>
      <c r="T798" s="36"/>
      <c r="U798" s="36"/>
      <c r="V798" s="36"/>
      <c r="W798" s="36"/>
      <c r="X798" s="150"/>
      <c r="Y798" s="36"/>
      <c r="Z798" s="36"/>
      <c r="AA798" s="36"/>
      <c r="AB798" s="36"/>
    </row>
    <row r="799" spans="2:28" ht="15.75">
      <c r="B799" s="8" t="str">
        <f>INDEX(Articles!$1:$1048576,MATCH(E799,Articles!D:D,0),6)</f>
        <v>1</v>
      </c>
      <c r="C799" s="8" t="str">
        <f>INDEX(Articles!$1:$1048576,MATCH(E799,Articles!D:D,0),7)</f>
        <v/>
      </c>
      <c r="D799" s="28" t="str">
        <f>HYPERLINK(INDEX(Articles!$1:$1048576,MATCH(E799,Articles!D:D,0),24),"Lien")</f>
        <v>Lien</v>
      </c>
      <c r="E799" s="3" t="s">
        <v>1326</v>
      </c>
      <c r="F799" s="18" t="str">
        <f>INDEX(Articles!$1:$1048576,MATCH(E799,Articles!D:D,0),5)</f>
        <v>BATT. Ø30 NAUTIQUE 36 BENGALES BLEUS</v>
      </c>
      <c r="G799" s="18" t="str">
        <f>INDEX(Articles!$1:$1048576,MATCH(E799,Articles!D:D,0),8)</f>
        <v>BATTERIE</v>
      </c>
      <c r="H799" s="18" t="str">
        <f>INDEX(Articles!$1:$1048576,MATCH(E799,Articles!D:D,0),9)</f>
        <v>NAUTIQUE</v>
      </c>
      <c r="I799" s="8">
        <f>INDEX(Articles!$1:$1048576,MATCH(E799,Articles!D:D,0),10)</f>
        <v>30</v>
      </c>
      <c r="J799" s="18" t="str">
        <f>INDEX(Articles!$1:$1048576,MATCH(E799,Articles!D:D,0),11)</f>
        <v>NAUTIQUE</v>
      </c>
      <c r="K799" s="18" t="str">
        <f>INDEX(Articles!$1:$1048576,MATCH(E799,Articles!D:D,0),12)</f>
        <v>BLEU</v>
      </c>
      <c r="L799" s="8" t="str">
        <f>INDEX(Articles!$1:$1048576,MATCH(E799,Articles!D:D,0),13)</f>
        <v>CN</v>
      </c>
      <c r="M799" s="8" t="str">
        <f>INDEX(Articles!$1:$1048576,MATCH(E799,Articles!D:D,0),14)</f>
        <v>F4</v>
      </c>
      <c r="N799" s="8" t="str">
        <f>INDEX(Articles!$1:$1048576,MATCH(E799,Articles!D:D,0),15)</f>
        <v>1.4G</v>
      </c>
      <c r="O799" s="8" t="str">
        <f>INDEX(Articles!$1:$1048576,MATCH(E799,Articles!D:D,0),16)</f>
        <v>1008-F4-69245819</v>
      </c>
      <c r="P799" s="8">
        <f>INDEX(Articles!$1:$1048576,MATCH(E799,Articles!D:D,0),17)*1000</f>
        <v>596</v>
      </c>
      <c r="Q799" s="8" t="str">
        <f>INDEX(Articles!$1:$1048576,MATCH(E799,Articles!D:D,0),18)</f>
        <v>30</v>
      </c>
      <c r="R799" s="8">
        <f>INDEX(Articles!$1:$1048576,MATCH(E799,Articles!D:D,0),19)</f>
        <v>80</v>
      </c>
      <c r="S799" s="2" t="str">
        <f>IF(INDEX('Unités CA'!$1:$1048576,MATCH(E799,'Unités CA'!D:D,0),5)=0,"",INDEX('Unités CA'!$1:$1048576,MATCH(E799,'Unités CA'!D:D,0),5))</f>
        <v>0002/CA</v>
      </c>
      <c r="T799" s="2" t="str">
        <f>IF(INDEX('Unités BTE'!$1:$1048576,MATCH(E799,'Unités CA'!D:D,0),5)=0,"",INDEX('Unités BTE'!$1:$1048576,MATCH(E799,'Unités CA'!D:D,0),5))</f>
        <v/>
      </c>
      <c r="U799" s="7">
        <f>IFERROR(INDEX('Prix PRO CA'!$1:$1048576,MATCH(E799,'Prix PRO CA'!D:D,0),10),"")</f>
        <v>172.04</v>
      </c>
      <c r="V799" s="7" t="str">
        <f>IFERROR(INDEX('Prix PRO CA'!$1:$1048576,MATCH(E799,'Prix PRO BTE'!D:D,0),10),"")</f>
        <v/>
      </c>
      <c r="W799" s="7">
        <f>+IFERROR(INDEX('Prix PRO PCS'!$1:$1048576,MATCH(E799,'Prix PRO PCS'!D:D,0),10),"")</f>
        <v>93.34</v>
      </c>
      <c r="X799" s="148" t="str">
        <f t="shared" si="55"/>
        <v>Oui</v>
      </c>
      <c r="Y799" s="24" t="str">
        <f>IFERROR(INDEX(LigneAchat!$1:$1048576,MATCH(E799,LigneAchat!D:D,0),5),"")</f>
        <v/>
      </c>
      <c r="Z799" s="22">
        <f>INDEX(Articles!$1:$1048576,MATCH(E799,Articles!D:D,0),21)</f>
        <v>98</v>
      </c>
      <c r="AA799" s="22">
        <f t="shared" ref="AA799:AA808" si="57">+Z799-AB799</f>
        <v>46</v>
      </c>
      <c r="AB799" s="22">
        <f>+INDEX(Articles!$1:$1048576,MATCH(E799,Articles!D:D,0),23)</f>
        <v>52</v>
      </c>
    </row>
    <row r="800" spans="2:28" ht="15.75">
      <c r="B800" s="8" t="str">
        <f>INDEX(Articles!$1:$1048576,MATCH(E800,Articles!D:D,0),6)</f>
        <v>1</v>
      </c>
      <c r="C800" s="8" t="str">
        <f>INDEX(Articles!$1:$1048576,MATCH(E800,Articles!D:D,0),7)</f>
        <v/>
      </c>
      <c r="D800" s="28" t="str">
        <f>HYPERLINK(INDEX(Articles!$1:$1048576,MATCH(E800,Articles!D:D,0),24),"Lien")</f>
        <v>Lien</v>
      </c>
      <c r="E800" s="3" t="s">
        <v>1330</v>
      </c>
      <c r="F800" s="18" t="str">
        <f>INDEX(Articles!$1:$1048576,MATCH(E800,Articles!D:D,0),5)</f>
        <v>BATT. Ø30 NAUTIQUE 36 BENGALES BLANCS</v>
      </c>
      <c r="G800" s="18" t="str">
        <f>INDEX(Articles!$1:$1048576,MATCH(E800,Articles!D:D,0),8)</f>
        <v>BATTERIE</v>
      </c>
      <c r="H800" s="18" t="str">
        <f>INDEX(Articles!$1:$1048576,MATCH(E800,Articles!D:D,0),9)</f>
        <v>NAUTIQUE</v>
      </c>
      <c r="I800" s="8">
        <f>INDEX(Articles!$1:$1048576,MATCH(E800,Articles!D:D,0),10)</f>
        <v>30</v>
      </c>
      <c r="J800" s="18" t="str">
        <f>INDEX(Articles!$1:$1048576,MATCH(E800,Articles!D:D,0),11)</f>
        <v>NAUTIQUE</v>
      </c>
      <c r="K800" s="18" t="str">
        <f>INDEX(Articles!$1:$1048576,MATCH(E800,Articles!D:D,0),12)</f>
        <v>BLANC</v>
      </c>
      <c r="L800" s="8" t="str">
        <f>INDEX(Articles!$1:$1048576,MATCH(E800,Articles!D:D,0),13)</f>
        <v>CN</v>
      </c>
      <c r="M800" s="8" t="str">
        <f>INDEX(Articles!$1:$1048576,MATCH(E800,Articles!D:D,0),14)</f>
        <v>F4</v>
      </c>
      <c r="N800" s="8" t="str">
        <f>INDEX(Articles!$1:$1048576,MATCH(E800,Articles!D:D,0),15)</f>
        <v>1.4G</v>
      </c>
      <c r="O800" s="8" t="str">
        <f>INDEX(Articles!$1:$1048576,MATCH(E800,Articles!D:D,0),16)</f>
        <v>1008-F4-69245819</v>
      </c>
      <c r="P800" s="8">
        <f>INDEX(Articles!$1:$1048576,MATCH(E800,Articles!D:D,0),17)*1000</f>
        <v>596</v>
      </c>
      <c r="Q800" s="8" t="str">
        <f>INDEX(Articles!$1:$1048576,MATCH(E800,Articles!D:D,0),18)</f>
        <v>30</v>
      </c>
      <c r="R800" s="8">
        <f>INDEX(Articles!$1:$1048576,MATCH(E800,Articles!D:D,0),19)</f>
        <v>80</v>
      </c>
      <c r="S800" s="2" t="str">
        <f>IF(INDEX('Unités CA'!$1:$1048576,MATCH(E800,'Unités CA'!D:D,0),5)=0,"",INDEX('Unités CA'!$1:$1048576,MATCH(E800,'Unités CA'!D:D,0),5))</f>
        <v>0002/CA</v>
      </c>
      <c r="T800" s="2" t="str">
        <f>IF(INDEX('Unités BTE'!$1:$1048576,MATCH(E800,'Unités CA'!D:D,0),5)=0,"",INDEX('Unités BTE'!$1:$1048576,MATCH(E800,'Unités CA'!D:D,0),5))</f>
        <v/>
      </c>
      <c r="U800" s="7">
        <f>IFERROR(INDEX('Prix PRO CA'!$1:$1048576,MATCH(E800,'Prix PRO CA'!D:D,0),10),"")</f>
        <v>172.04</v>
      </c>
      <c r="V800" s="7" t="str">
        <f>IFERROR(INDEX('Prix PRO CA'!$1:$1048576,MATCH(E800,'Prix PRO BTE'!D:D,0),10),"")</f>
        <v/>
      </c>
      <c r="W800" s="7">
        <f>+IFERROR(INDEX('Prix PRO PCS'!$1:$1048576,MATCH(E800,'Prix PRO PCS'!D:D,0),10),"")</f>
        <v>93.34</v>
      </c>
      <c r="X800" s="148" t="str">
        <f t="shared" si="55"/>
        <v>Oui</v>
      </c>
      <c r="Y800" s="24" t="str">
        <f>IFERROR(INDEX(LigneAchat!$1:$1048576,MATCH(E800,LigneAchat!D:D,0),5),"")</f>
        <v/>
      </c>
      <c r="Z800" s="22">
        <f>INDEX(Articles!$1:$1048576,MATCH(E800,Articles!D:D,0),21)</f>
        <v>91</v>
      </c>
      <c r="AA800" s="22">
        <f t="shared" si="57"/>
        <v>91</v>
      </c>
      <c r="AB800" s="22">
        <f>+INDEX(Articles!$1:$1048576,MATCH(E800,Articles!D:D,0),23)</f>
        <v>0</v>
      </c>
    </row>
    <row r="801" spans="2:28" ht="15.75">
      <c r="B801" s="8" t="str">
        <f>INDEX(Articles!$1:$1048576,MATCH(E801,Articles!D:D,0),6)</f>
        <v>1</v>
      </c>
      <c r="C801" s="8" t="str">
        <f>INDEX(Articles!$1:$1048576,MATCH(E801,Articles!D:D,0),7)</f>
        <v/>
      </c>
      <c r="D801" s="28" t="str">
        <f>HYPERLINK(INDEX(Articles!$1:$1048576,MATCH(E801,Articles!D:D,0),24),"Lien")</f>
        <v>Lien</v>
      </c>
      <c r="E801" s="3" t="s">
        <v>1333</v>
      </c>
      <c r="F801" s="18" t="str">
        <f>INDEX(Articles!$1:$1048576,MATCH(E801,Articles!D:D,0),5)</f>
        <v>BATT. Ø30 NAUTIQUE 36 BENGALES ROUGES</v>
      </c>
      <c r="G801" s="18" t="str">
        <f>INDEX(Articles!$1:$1048576,MATCH(E801,Articles!D:D,0),8)</f>
        <v>BATTERIE</v>
      </c>
      <c r="H801" s="18" t="str">
        <f>INDEX(Articles!$1:$1048576,MATCH(E801,Articles!D:D,0),9)</f>
        <v>NAUTIQUE</v>
      </c>
      <c r="I801" s="8">
        <f>INDEX(Articles!$1:$1048576,MATCH(E801,Articles!D:D,0),10)</f>
        <v>30</v>
      </c>
      <c r="J801" s="18" t="str">
        <f>INDEX(Articles!$1:$1048576,MATCH(E801,Articles!D:D,0),11)</f>
        <v>NAUTIQUE</v>
      </c>
      <c r="K801" s="18" t="str">
        <f>INDEX(Articles!$1:$1048576,MATCH(E801,Articles!D:D,0),12)</f>
        <v>ROUGE</v>
      </c>
      <c r="L801" s="8" t="str">
        <f>INDEX(Articles!$1:$1048576,MATCH(E801,Articles!D:D,0),13)</f>
        <v>CN</v>
      </c>
      <c r="M801" s="8" t="str">
        <f>INDEX(Articles!$1:$1048576,MATCH(E801,Articles!D:D,0),14)</f>
        <v>F4</v>
      </c>
      <c r="N801" s="8" t="str">
        <f>INDEX(Articles!$1:$1048576,MATCH(E801,Articles!D:D,0),15)</f>
        <v>1.4G</v>
      </c>
      <c r="O801" s="8" t="str">
        <f>INDEX(Articles!$1:$1048576,MATCH(E801,Articles!D:D,0),16)</f>
        <v>1008-F4-69245819</v>
      </c>
      <c r="P801" s="8">
        <f>INDEX(Articles!$1:$1048576,MATCH(E801,Articles!D:D,0),17)*1000</f>
        <v>596</v>
      </c>
      <c r="Q801" s="8" t="str">
        <f>INDEX(Articles!$1:$1048576,MATCH(E801,Articles!D:D,0),18)</f>
        <v>30</v>
      </c>
      <c r="R801" s="8">
        <f>INDEX(Articles!$1:$1048576,MATCH(E801,Articles!D:D,0),19)</f>
        <v>80</v>
      </c>
      <c r="S801" s="2" t="str">
        <f>IF(INDEX('Unités CA'!$1:$1048576,MATCH(E801,'Unités CA'!D:D,0),5)=0,"",INDEX('Unités CA'!$1:$1048576,MATCH(E801,'Unités CA'!D:D,0),5))</f>
        <v>0002/CA</v>
      </c>
      <c r="T801" s="2" t="str">
        <f>IF(INDEX('Unités BTE'!$1:$1048576,MATCH(E801,'Unités CA'!D:D,0),5)=0,"",INDEX('Unités BTE'!$1:$1048576,MATCH(E801,'Unités CA'!D:D,0),5))</f>
        <v/>
      </c>
      <c r="U801" s="7">
        <f>IFERROR(INDEX('Prix PRO CA'!$1:$1048576,MATCH(E801,'Prix PRO CA'!D:D,0),10),"")</f>
        <v>172.04</v>
      </c>
      <c r="V801" s="7" t="str">
        <f>IFERROR(INDEX('Prix PRO CA'!$1:$1048576,MATCH(E801,'Prix PRO BTE'!D:D,0),10),"")</f>
        <v/>
      </c>
      <c r="W801" s="7">
        <f>+IFERROR(INDEX('Prix PRO PCS'!$1:$1048576,MATCH(E801,'Prix PRO PCS'!D:D,0),10),"")</f>
        <v>93.34</v>
      </c>
      <c r="X801" s="148" t="str">
        <f t="shared" si="55"/>
        <v>Oui</v>
      </c>
      <c r="Y801" s="24">
        <f>IFERROR(INDEX(LigneAchat!$1:$1048576,MATCH(E801,LigneAchat!D:D,0),5),"")</f>
        <v>44326</v>
      </c>
      <c r="Z801" s="22">
        <f>INDEX(Articles!$1:$1048576,MATCH(E801,Articles!D:D,0),21)</f>
        <v>26</v>
      </c>
      <c r="AA801" s="22">
        <f t="shared" si="57"/>
        <v>26</v>
      </c>
      <c r="AB801" s="22">
        <f>+INDEX(Articles!$1:$1048576,MATCH(E801,Articles!D:D,0),23)</f>
        <v>0</v>
      </c>
    </row>
    <row r="802" spans="2:28" ht="15.75">
      <c r="B802" s="8" t="str">
        <f>INDEX(Articles!$1:$1048576,MATCH(E802,Articles!D:D,0),6)</f>
        <v>1</v>
      </c>
      <c r="C802" s="8" t="str">
        <f>INDEX(Articles!$1:$1048576,MATCH(E802,Articles!D:D,0),7)</f>
        <v/>
      </c>
      <c r="D802" s="28" t="str">
        <f>HYPERLINK(INDEX(Articles!$1:$1048576,MATCH(E802,Articles!D:D,0),24),"Lien")</f>
        <v>Lien</v>
      </c>
      <c r="E802" s="3" t="s">
        <v>1336</v>
      </c>
      <c r="F802" s="18" t="str">
        <f>INDEX(Articles!$1:$1048576,MATCH(E802,Articles!D:D,0),5)</f>
        <v>BATT. Ø30 NAUTIQUE 36 BENGALES MULTICOLORES</v>
      </c>
      <c r="G802" s="18" t="str">
        <f>INDEX(Articles!$1:$1048576,MATCH(E802,Articles!D:D,0),8)</f>
        <v>BATTERIE</v>
      </c>
      <c r="H802" s="18" t="str">
        <f>INDEX(Articles!$1:$1048576,MATCH(E802,Articles!D:D,0),9)</f>
        <v>NAUTIQUE</v>
      </c>
      <c r="I802" s="8">
        <f>INDEX(Articles!$1:$1048576,MATCH(E802,Articles!D:D,0),10)</f>
        <v>30</v>
      </c>
      <c r="J802" s="18" t="str">
        <f>INDEX(Articles!$1:$1048576,MATCH(E802,Articles!D:D,0),11)</f>
        <v>NAUTIQUE</v>
      </c>
      <c r="K802" s="18" t="str">
        <f>INDEX(Articles!$1:$1048576,MATCH(E802,Articles!D:D,0),12)</f>
        <v>MULTICOLORE</v>
      </c>
      <c r="L802" s="8" t="str">
        <f>INDEX(Articles!$1:$1048576,MATCH(E802,Articles!D:D,0),13)</f>
        <v>CN</v>
      </c>
      <c r="M802" s="8" t="str">
        <f>INDEX(Articles!$1:$1048576,MATCH(E802,Articles!D:D,0),14)</f>
        <v>F4</v>
      </c>
      <c r="N802" s="8" t="str">
        <f>INDEX(Articles!$1:$1048576,MATCH(E802,Articles!D:D,0),15)</f>
        <v>1.4G</v>
      </c>
      <c r="O802" s="8" t="str">
        <f>INDEX(Articles!$1:$1048576,MATCH(E802,Articles!D:D,0),16)</f>
        <v>1008-F4-69245819</v>
      </c>
      <c r="P802" s="8">
        <f>INDEX(Articles!$1:$1048576,MATCH(E802,Articles!D:D,0),17)*1000</f>
        <v>596</v>
      </c>
      <c r="Q802" s="8" t="str">
        <f>INDEX(Articles!$1:$1048576,MATCH(E802,Articles!D:D,0),18)</f>
        <v>30</v>
      </c>
      <c r="R802" s="8">
        <f>INDEX(Articles!$1:$1048576,MATCH(E802,Articles!D:D,0),19)</f>
        <v>80</v>
      </c>
      <c r="S802" s="2" t="str">
        <f>IF(INDEX('Unités CA'!$1:$1048576,MATCH(E802,'Unités CA'!D:D,0),5)=0,"",INDEX('Unités CA'!$1:$1048576,MATCH(E802,'Unités CA'!D:D,0),5))</f>
        <v>0002/CA</v>
      </c>
      <c r="T802" s="2" t="str">
        <f>IF(INDEX('Unités BTE'!$1:$1048576,MATCH(E802,'Unités CA'!D:D,0),5)=0,"",INDEX('Unités BTE'!$1:$1048576,MATCH(E802,'Unités CA'!D:D,0),5))</f>
        <v/>
      </c>
      <c r="U802" s="7">
        <f>IFERROR(INDEX('Prix PRO CA'!$1:$1048576,MATCH(E802,'Prix PRO CA'!D:D,0),10),"")</f>
        <v>172.04</v>
      </c>
      <c r="V802" s="7" t="str">
        <f>IFERROR(INDEX('Prix PRO CA'!$1:$1048576,MATCH(E802,'Prix PRO BTE'!D:D,0),10),"")</f>
        <v/>
      </c>
      <c r="W802" s="7">
        <f>+IFERROR(INDEX('Prix PRO PCS'!$1:$1048576,MATCH(E802,'Prix PRO PCS'!D:D,0),10),"")</f>
        <v>93.34</v>
      </c>
      <c r="X802" s="148" t="str">
        <f t="shared" si="55"/>
        <v>Non</v>
      </c>
      <c r="Y802" s="24">
        <f>IFERROR(INDEX(LigneAchat!$1:$1048576,MATCH(E802,LigneAchat!D:D,0),5),"")</f>
        <v>44326</v>
      </c>
      <c r="Z802" s="22">
        <f>INDEX(Articles!$1:$1048576,MATCH(E802,Articles!D:D,0),21)</f>
        <v>39</v>
      </c>
      <c r="AA802" s="22">
        <f t="shared" si="57"/>
        <v>0</v>
      </c>
      <c r="AB802" s="22">
        <f>+INDEX(Articles!$1:$1048576,MATCH(E802,Articles!D:D,0),23)</f>
        <v>39</v>
      </c>
    </row>
    <row r="803" spans="2:28" ht="15.75">
      <c r="B803" s="8" t="str">
        <f>INDEX(Articles!$1:$1048576,MATCH(E803,Articles!D:D,0),6)</f>
        <v>1</v>
      </c>
      <c r="C803" s="8" t="str">
        <f>INDEX(Articles!$1:$1048576,MATCH(E803,Articles!D:D,0),7)</f>
        <v/>
      </c>
      <c r="D803" s="28" t="str">
        <f>HYPERLINK(INDEX(Articles!$1:$1048576,MATCH(E803,Articles!D:D,0),24),"Lien")</f>
        <v>Lien</v>
      </c>
      <c r="E803" s="3" t="s">
        <v>1339</v>
      </c>
      <c r="F803" s="18" t="str">
        <f>INDEX(Articles!$1:$1048576,MATCH(E803,Articles!D:D,0),5)</f>
        <v>BATT. Ø30 NAUTIQUE 48 COMÈTES BLEUES</v>
      </c>
      <c r="G803" s="18" t="str">
        <f>INDEX(Articles!$1:$1048576,MATCH(E803,Articles!D:D,0),8)</f>
        <v>BATTERIE</v>
      </c>
      <c r="H803" s="18" t="str">
        <f>INDEX(Articles!$1:$1048576,MATCH(E803,Articles!D:D,0),9)</f>
        <v>NAUTIQUE</v>
      </c>
      <c r="I803" s="8">
        <f>INDEX(Articles!$1:$1048576,MATCH(E803,Articles!D:D,0),10)</f>
        <v>30</v>
      </c>
      <c r="J803" s="18" t="str">
        <f>INDEX(Articles!$1:$1048576,MATCH(E803,Articles!D:D,0),11)</f>
        <v>NAUTIQUE</v>
      </c>
      <c r="K803" s="18" t="str">
        <f>INDEX(Articles!$1:$1048576,MATCH(E803,Articles!D:D,0),12)</f>
        <v>BLEU</v>
      </c>
      <c r="L803" s="8" t="str">
        <f>INDEX(Articles!$1:$1048576,MATCH(E803,Articles!D:D,0),13)</f>
        <v>CN</v>
      </c>
      <c r="M803" s="8" t="str">
        <f>INDEX(Articles!$1:$1048576,MATCH(E803,Articles!D:D,0),14)</f>
        <v>F4</v>
      </c>
      <c r="N803" s="8" t="str">
        <f>INDEX(Articles!$1:$1048576,MATCH(E803,Articles!D:D,0),15)</f>
        <v>1.4G</v>
      </c>
      <c r="O803" s="8" t="str">
        <f>INDEX(Articles!$1:$1048576,MATCH(E803,Articles!D:D,0),16)</f>
        <v>1008-F4-69245819</v>
      </c>
      <c r="P803" s="8">
        <f>INDEX(Articles!$1:$1048576,MATCH(E803,Articles!D:D,0),17)*1000</f>
        <v>504</v>
      </c>
      <c r="Q803" s="8" t="str">
        <f>INDEX(Articles!$1:$1048576,MATCH(E803,Articles!D:D,0),18)</f>
        <v>20</v>
      </c>
      <c r="R803" s="8">
        <f>INDEX(Articles!$1:$1048576,MATCH(E803,Articles!D:D,0),19)</f>
        <v>100</v>
      </c>
      <c r="S803" s="2" t="str">
        <f>IF(INDEX('Unités CA'!$1:$1048576,MATCH(E803,'Unités CA'!D:D,0),5)=0,"",INDEX('Unités CA'!$1:$1048576,MATCH(E803,'Unités CA'!D:D,0),5))</f>
        <v>0002/CA</v>
      </c>
      <c r="T803" s="2" t="str">
        <f>IF(INDEX('Unités BTE'!$1:$1048576,MATCH(E803,'Unités CA'!D:D,0),5)=0,"",INDEX('Unités BTE'!$1:$1048576,MATCH(E803,'Unités CA'!D:D,0),5))</f>
        <v/>
      </c>
      <c r="U803" s="7">
        <f>IFERROR(INDEX('Prix PRO CA'!$1:$1048576,MATCH(E803,'Prix PRO CA'!D:D,0),10),"")</f>
        <v>146.97</v>
      </c>
      <c r="V803" s="7" t="str">
        <f>IFERROR(INDEX('Prix PRO CA'!$1:$1048576,MATCH(E803,'Prix PRO BTE'!D:D,0),10),"")</f>
        <v/>
      </c>
      <c r="W803" s="7">
        <f>+IFERROR(INDEX('Prix PRO PCS'!$1:$1048576,MATCH(E803,'Prix PRO PCS'!D:D,0),10),"")</f>
        <v>83.88</v>
      </c>
      <c r="X803" s="148" t="str">
        <f t="shared" si="55"/>
        <v>Oui</v>
      </c>
      <c r="Y803" s="24" t="str">
        <f>IFERROR(INDEX(LigneAchat!$1:$1048576,MATCH(E803,LigneAchat!D:D,0),5),"")</f>
        <v/>
      </c>
      <c r="Z803" s="22">
        <f>INDEX(Articles!$1:$1048576,MATCH(E803,Articles!D:D,0),21)</f>
        <v>66</v>
      </c>
      <c r="AA803" s="22">
        <f>+Z803-AB803</f>
        <v>66</v>
      </c>
      <c r="AB803" s="22">
        <f>+INDEX(Articles!$1:$1048576,MATCH(E803,Articles!D:D,0),23)</f>
        <v>0</v>
      </c>
    </row>
    <row r="804" spans="2:28" ht="15.75">
      <c r="B804" s="8" t="str">
        <f>INDEX(Articles!$1:$1048576,MATCH(E804,Articles!D:D,0),6)</f>
        <v>1</v>
      </c>
      <c r="C804" s="8" t="str">
        <f>INDEX(Articles!$1:$1048576,MATCH(E804,Articles!D:D,0),7)</f>
        <v/>
      </c>
      <c r="D804" s="28" t="str">
        <f>HYPERLINK(INDEX(Articles!$1:$1048576,MATCH(E804,Articles!D:D,0),24),"Lien")</f>
        <v>Lien</v>
      </c>
      <c r="E804" s="3" t="s">
        <v>1342</v>
      </c>
      <c r="F804" s="18" t="str">
        <f>INDEX(Articles!$1:$1048576,MATCH(E804,Articles!D:D,0),5)</f>
        <v>BATT. Ø30 NAUTIQUE 48 COMÈTES ROUGES</v>
      </c>
      <c r="G804" s="18" t="str">
        <f>INDEX(Articles!$1:$1048576,MATCH(E804,Articles!D:D,0),8)</f>
        <v>BATTERIE</v>
      </c>
      <c r="H804" s="18" t="str">
        <f>INDEX(Articles!$1:$1048576,MATCH(E804,Articles!D:D,0),9)</f>
        <v>NAUTIQUE</v>
      </c>
      <c r="I804" s="8">
        <f>INDEX(Articles!$1:$1048576,MATCH(E804,Articles!D:D,0),10)</f>
        <v>30</v>
      </c>
      <c r="J804" s="18" t="str">
        <f>INDEX(Articles!$1:$1048576,MATCH(E804,Articles!D:D,0),11)</f>
        <v>NAUTIQUE</v>
      </c>
      <c r="K804" s="18" t="str">
        <f>INDEX(Articles!$1:$1048576,MATCH(E804,Articles!D:D,0),12)</f>
        <v>ROUGE</v>
      </c>
      <c r="L804" s="8" t="str">
        <f>INDEX(Articles!$1:$1048576,MATCH(E804,Articles!D:D,0),13)</f>
        <v>CN</v>
      </c>
      <c r="M804" s="8" t="str">
        <f>INDEX(Articles!$1:$1048576,MATCH(E804,Articles!D:D,0),14)</f>
        <v>F4</v>
      </c>
      <c r="N804" s="8" t="str">
        <f>INDEX(Articles!$1:$1048576,MATCH(E804,Articles!D:D,0),15)</f>
        <v>1.4G</v>
      </c>
      <c r="O804" s="8" t="str">
        <f>INDEX(Articles!$1:$1048576,MATCH(E804,Articles!D:D,0),16)</f>
        <v>1008-F4-69245819</v>
      </c>
      <c r="P804" s="8">
        <f>INDEX(Articles!$1:$1048576,MATCH(E804,Articles!D:D,0),17)*1000</f>
        <v>480</v>
      </c>
      <c r="Q804" s="8" t="str">
        <f>INDEX(Articles!$1:$1048576,MATCH(E804,Articles!D:D,0),18)</f>
        <v>20</v>
      </c>
      <c r="R804" s="8">
        <f>INDEX(Articles!$1:$1048576,MATCH(E804,Articles!D:D,0),19)</f>
        <v>100</v>
      </c>
      <c r="S804" s="2" t="str">
        <f>IF(INDEX('Unités CA'!$1:$1048576,MATCH(E804,'Unités CA'!D:D,0),5)=0,"",INDEX('Unités CA'!$1:$1048576,MATCH(E804,'Unités CA'!D:D,0),5))</f>
        <v>0002/CA</v>
      </c>
      <c r="T804" s="2" t="str">
        <f>IF(INDEX('Unités BTE'!$1:$1048576,MATCH(E804,'Unités CA'!D:D,0),5)=0,"",INDEX('Unités BTE'!$1:$1048576,MATCH(E804,'Unités CA'!D:D,0),5))</f>
        <v/>
      </c>
      <c r="U804" s="7">
        <f>IFERROR(INDEX('Prix PRO CA'!$1:$1048576,MATCH(E804,'Prix PRO CA'!D:D,0),10),"")</f>
        <v>146.97</v>
      </c>
      <c r="V804" s="7" t="str">
        <f>IFERROR(INDEX('Prix PRO CA'!$1:$1048576,MATCH(E804,'Prix PRO BTE'!D:D,0),10),"")</f>
        <v/>
      </c>
      <c r="W804" s="7">
        <f>+IFERROR(INDEX('Prix PRO PCS'!$1:$1048576,MATCH(E804,'Prix PRO PCS'!D:D,0),10),"")</f>
        <v>83.88</v>
      </c>
      <c r="X804" s="148" t="str">
        <f t="shared" si="55"/>
        <v>Oui</v>
      </c>
      <c r="Y804" s="24" t="str">
        <f>IFERROR(INDEX(LigneAchat!$1:$1048576,MATCH(E804,LigneAchat!D:D,0),5),"")</f>
        <v/>
      </c>
      <c r="Z804" s="22">
        <f>INDEX(Articles!$1:$1048576,MATCH(E804,Articles!D:D,0),21)</f>
        <v>71</v>
      </c>
      <c r="AA804" s="22">
        <f>+Z804-AB804</f>
        <v>71</v>
      </c>
      <c r="AB804" s="22">
        <f>+INDEX(Articles!$1:$1048576,MATCH(E804,Articles!D:D,0),23)</f>
        <v>0</v>
      </c>
    </row>
    <row r="805" spans="2:28" ht="15.75">
      <c r="B805" s="8" t="str">
        <f>INDEX(Articles!$1:$1048576,MATCH(E805,Articles!D:D,0),6)</f>
        <v>1</v>
      </c>
      <c r="C805" s="8" t="str">
        <f>INDEX(Articles!$1:$1048576,MATCH(E805,Articles!D:D,0),7)</f>
        <v/>
      </c>
      <c r="D805" s="28" t="str">
        <f>HYPERLINK(INDEX(Articles!$1:$1048576,MATCH(E805,Articles!D:D,0),24),"Lien")</f>
        <v>Lien</v>
      </c>
      <c r="E805" s="3" t="s">
        <v>1348</v>
      </c>
      <c r="F805" s="18" t="str">
        <f>INDEX(Articles!$1:$1048576,MATCH(E805,Articles!D:D,0),5)</f>
        <v>BATT. Ø30 NAUTIQUE 48 COMÈTES FILET D'OR</v>
      </c>
      <c r="G805" s="18" t="str">
        <f>INDEX(Articles!$1:$1048576,MATCH(E805,Articles!D:D,0),8)</f>
        <v>BATTERIE</v>
      </c>
      <c r="H805" s="18" t="str">
        <f>INDEX(Articles!$1:$1048576,MATCH(E805,Articles!D:D,0),9)</f>
        <v>NAUTIQUE</v>
      </c>
      <c r="I805" s="8">
        <f>INDEX(Articles!$1:$1048576,MATCH(E805,Articles!D:D,0),10)</f>
        <v>30</v>
      </c>
      <c r="J805" s="18" t="str">
        <f>INDEX(Articles!$1:$1048576,MATCH(E805,Articles!D:D,0),11)</f>
        <v>NAUTIQUE</v>
      </c>
      <c r="K805" s="18" t="str">
        <f>INDEX(Articles!$1:$1048576,MATCH(E805,Articles!D:D,0),12)</f>
        <v>KAMURO</v>
      </c>
      <c r="L805" s="8" t="str">
        <f>INDEX(Articles!$1:$1048576,MATCH(E805,Articles!D:D,0),13)</f>
        <v>CN</v>
      </c>
      <c r="M805" s="8" t="str">
        <f>INDEX(Articles!$1:$1048576,MATCH(E805,Articles!D:D,0),14)</f>
        <v>F4</v>
      </c>
      <c r="N805" s="8" t="str">
        <f>INDEX(Articles!$1:$1048576,MATCH(E805,Articles!D:D,0),15)</f>
        <v>1.4G</v>
      </c>
      <c r="O805" s="8" t="str">
        <f>INDEX(Articles!$1:$1048576,MATCH(E805,Articles!D:D,0),16)</f>
        <v>1008-F4-69245819</v>
      </c>
      <c r="P805" s="8">
        <f>INDEX(Articles!$1:$1048576,MATCH(E805,Articles!D:D,0),17)*1000</f>
        <v>480</v>
      </c>
      <c r="Q805" s="8" t="str">
        <f>INDEX(Articles!$1:$1048576,MATCH(E805,Articles!D:D,0),18)</f>
        <v>20</v>
      </c>
      <c r="R805" s="8">
        <f>INDEX(Articles!$1:$1048576,MATCH(E805,Articles!D:D,0),19)</f>
        <v>100</v>
      </c>
      <c r="S805" s="2" t="str">
        <f>IF(INDEX('Unités CA'!$1:$1048576,MATCH(E805,'Unités CA'!D:D,0),5)=0,"",INDEX('Unités CA'!$1:$1048576,MATCH(E805,'Unités CA'!D:D,0),5))</f>
        <v>0002/CA</v>
      </c>
      <c r="T805" s="2" t="str">
        <f>IF(INDEX('Unités BTE'!$1:$1048576,MATCH(E805,'Unités CA'!D:D,0),5)=0,"",INDEX('Unités BTE'!$1:$1048576,MATCH(E805,'Unités CA'!D:D,0),5))</f>
        <v/>
      </c>
      <c r="U805" s="7">
        <f>IFERROR(INDEX('Prix PRO CA'!$1:$1048576,MATCH(E805,'Prix PRO CA'!D:D,0),10),"")</f>
        <v>146.97</v>
      </c>
      <c r="V805" s="7" t="str">
        <f>IFERROR(INDEX('Prix PRO CA'!$1:$1048576,MATCH(E805,'Prix PRO BTE'!D:D,0),10),"")</f>
        <v/>
      </c>
      <c r="W805" s="7">
        <f>+IFERROR(INDEX('Prix PRO PCS'!$1:$1048576,MATCH(E805,'Prix PRO PCS'!D:D,0),10),"")</f>
        <v>83.88</v>
      </c>
      <c r="X805" s="148" t="str">
        <f t="shared" si="55"/>
        <v>Non</v>
      </c>
      <c r="Y805" s="24">
        <f>IFERROR(INDEX(LigneAchat!$1:$1048576,MATCH(E805,LigneAchat!D:D,0),5),"")</f>
        <v>44326</v>
      </c>
      <c r="Z805" s="22">
        <f>INDEX(Articles!$1:$1048576,MATCH(E805,Articles!D:D,0),21)</f>
        <v>0</v>
      </c>
      <c r="AA805" s="22">
        <f>+Z805-AB805</f>
        <v>0</v>
      </c>
      <c r="AB805" s="22">
        <f>+INDEX(Articles!$1:$1048576,MATCH(E805,Articles!D:D,0),23)</f>
        <v>0</v>
      </c>
    </row>
    <row r="806" spans="2:28" ht="15.75">
      <c r="B806" s="8" t="str">
        <f>INDEX(Articles!$1:$1048576,MATCH(E806,Articles!D:D,0),6)</f>
        <v>1</v>
      </c>
      <c r="C806" s="8" t="str">
        <f>INDEX(Articles!$1:$1048576,MATCH(E806,Articles!D:D,0),7)</f>
        <v/>
      </c>
      <c r="D806" s="28" t="str">
        <f>HYPERLINK(INDEX(Articles!$1:$1048576,MATCH(E806,Articles!D:D,0),24),"Lien")</f>
        <v>Lien</v>
      </c>
      <c r="E806" s="3" t="s">
        <v>1354</v>
      </c>
      <c r="F806" s="18" t="str">
        <f>INDEX(Articles!$1:$1048576,MATCH(E806,Articles!D:D,0),5)</f>
        <v>BATT. Ø30 NAUTIQUE 48 COMÈTES MOSAÏQUE FILET D'OR</v>
      </c>
      <c r="G806" s="18" t="str">
        <f>INDEX(Articles!$1:$1048576,MATCH(E806,Articles!D:D,0),8)</f>
        <v>BATTERIE</v>
      </c>
      <c r="H806" s="18" t="str">
        <f>INDEX(Articles!$1:$1048576,MATCH(E806,Articles!D:D,0),9)</f>
        <v>NAUTIQUE</v>
      </c>
      <c r="I806" s="8">
        <f>INDEX(Articles!$1:$1048576,MATCH(E806,Articles!D:D,0),10)</f>
        <v>30</v>
      </c>
      <c r="J806" s="18" t="str">
        <f>INDEX(Articles!$1:$1048576,MATCH(E806,Articles!D:D,0),11)</f>
        <v>NAUTIQUE</v>
      </c>
      <c r="K806" s="18" t="str">
        <f>INDEX(Articles!$1:$1048576,MATCH(E806,Articles!D:D,0),12)</f>
        <v>KAMURO</v>
      </c>
      <c r="L806" s="8" t="str">
        <f>INDEX(Articles!$1:$1048576,MATCH(E806,Articles!D:D,0),13)</f>
        <v>CN</v>
      </c>
      <c r="M806" s="8" t="str">
        <f>INDEX(Articles!$1:$1048576,MATCH(E806,Articles!D:D,0),14)</f>
        <v>F4</v>
      </c>
      <c r="N806" s="8" t="str">
        <f>INDEX(Articles!$1:$1048576,MATCH(E806,Articles!D:D,0),15)</f>
        <v>1.4G</v>
      </c>
      <c r="O806" s="8" t="str">
        <f>INDEX(Articles!$1:$1048576,MATCH(E806,Articles!D:D,0),16)</f>
        <v>1008-F4-69245819</v>
      </c>
      <c r="P806" s="8">
        <f>INDEX(Articles!$1:$1048576,MATCH(E806,Articles!D:D,0),17)*1000</f>
        <v>840</v>
      </c>
      <c r="Q806" s="8" t="str">
        <f>INDEX(Articles!$1:$1048576,MATCH(E806,Articles!D:D,0),18)</f>
        <v>20</v>
      </c>
      <c r="R806" s="8">
        <f>INDEX(Articles!$1:$1048576,MATCH(E806,Articles!D:D,0),19)</f>
        <v>100</v>
      </c>
      <c r="S806" s="2" t="str">
        <f>IF(INDEX('Unités CA'!$1:$1048576,MATCH(E806,'Unités CA'!D:D,0),5)=0,"",INDEX('Unités CA'!$1:$1048576,MATCH(E806,'Unités CA'!D:D,0),5))</f>
        <v>0002/CA</v>
      </c>
      <c r="T806" s="2" t="str">
        <f>IF(INDEX('Unités BTE'!$1:$1048576,MATCH(E806,'Unités CA'!D:D,0),5)=0,"",INDEX('Unités BTE'!$1:$1048576,MATCH(E806,'Unités CA'!D:D,0),5))</f>
        <v/>
      </c>
      <c r="U806" s="7">
        <f>IFERROR(INDEX('Prix PRO CA'!$1:$1048576,MATCH(E806,'Prix PRO CA'!D:D,0),10),"")</f>
        <v>177.09</v>
      </c>
      <c r="V806" s="7" t="str">
        <f>IFERROR(INDEX('Prix PRO CA'!$1:$1048576,MATCH(E806,'Prix PRO BTE'!D:D,0),10),"")</f>
        <v/>
      </c>
      <c r="W806" s="7">
        <f>+IFERROR(INDEX('Prix PRO PCS'!$1:$1048576,MATCH(E806,'Prix PRO PCS'!D:D,0),10),"")</f>
        <v>103.67</v>
      </c>
      <c r="X806" s="148" t="str">
        <f t="shared" si="55"/>
        <v>Inf à 10</v>
      </c>
      <c r="Y806" s="24">
        <f>IFERROR(INDEX(LigneAchat!$1:$1048576,MATCH(E806,LigneAchat!D:D,0),5),"")</f>
        <v>44326</v>
      </c>
      <c r="Z806" s="22">
        <f>INDEX(Articles!$1:$1048576,MATCH(E806,Articles!D:D,0),21)</f>
        <v>9</v>
      </c>
      <c r="AA806" s="22">
        <f t="shared" si="57"/>
        <v>9</v>
      </c>
      <c r="AB806" s="22">
        <f>+INDEX(Articles!$1:$1048576,MATCH(E806,Articles!D:D,0),23)</f>
        <v>0</v>
      </c>
    </row>
    <row r="807" spans="2:28" ht="15.75">
      <c r="B807" s="8" t="str">
        <f>INDEX(Articles!$1:$1048576,MATCH(E807,Articles!D:D,0),6)</f>
        <v>1</v>
      </c>
      <c r="C807" s="8" t="str">
        <f>INDEX(Articles!$1:$1048576,MATCH(E807,Articles!D:D,0),7)</f>
        <v/>
      </c>
      <c r="D807" s="28" t="str">
        <f>HYPERLINK(INDEX(Articles!$1:$1048576,MATCH(E807,Articles!D:D,0),24),"Lien")</f>
        <v>Lien</v>
      </c>
      <c r="E807" s="3" t="s">
        <v>1345</v>
      </c>
      <c r="F807" s="18" t="str">
        <f>INDEX(Articles!$1:$1048576,MATCH(E807,Articles!D:D,0),5)</f>
        <v>BATT. Ø30 NAUTIQUE 48 PAF MULTICOLORES</v>
      </c>
      <c r="G807" s="18" t="str">
        <f>INDEX(Articles!$1:$1048576,MATCH(E807,Articles!D:D,0),8)</f>
        <v>BATTERIE</v>
      </c>
      <c r="H807" s="18" t="str">
        <f>INDEX(Articles!$1:$1048576,MATCH(E807,Articles!D:D,0),9)</f>
        <v>NAUTIQUE</v>
      </c>
      <c r="I807" s="8">
        <f>INDEX(Articles!$1:$1048576,MATCH(E807,Articles!D:D,0),10)</f>
        <v>30</v>
      </c>
      <c r="J807" s="18" t="str">
        <f>INDEX(Articles!$1:$1048576,MATCH(E807,Articles!D:D,0),11)</f>
        <v>NAUTIQUE</v>
      </c>
      <c r="K807" s="18" t="str">
        <f>INDEX(Articles!$1:$1048576,MATCH(E807,Articles!D:D,0),12)</f>
        <v>MULTICOLORE</v>
      </c>
      <c r="L807" s="8" t="str">
        <f>INDEX(Articles!$1:$1048576,MATCH(E807,Articles!D:D,0),13)</f>
        <v>CN</v>
      </c>
      <c r="M807" s="8" t="str">
        <f>INDEX(Articles!$1:$1048576,MATCH(E807,Articles!D:D,0),14)</f>
        <v>F4</v>
      </c>
      <c r="N807" s="8" t="str">
        <f>INDEX(Articles!$1:$1048576,MATCH(E807,Articles!D:D,0),15)</f>
        <v>1.4G</v>
      </c>
      <c r="O807" s="8" t="str">
        <f>INDEX(Articles!$1:$1048576,MATCH(E807,Articles!D:D,0),16)</f>
        <v>1008-F4-69245819</v>
      </c>
      <c r="P807" s="8">
        <f>INDEX(Articles!$1:$1048576,MATCH(E807,Articles!D:D,0),17)*1000</f>
        <v>600</v>
      </c>
      <c r="Q807" s="8" t="str">
        <f>INDEX(Articles!$1:$1048576,MATCH(E807,Articles!D:D,0),18)</f>
        <v>20</v>
      </c>
      <c r="R807" s="8">
        <f>INDEX(Articles!$1:$1048576,MATCH(E807,Articles!D:D,0),19)</f>
        <v>100</v>
      </c>
      <c r="S807" s="2" t="str">
        <f>IF(INDEX('Unités CA'!$1:$1048576,MATCH(E807,'Unités CA'!D:D,0),5)=0,"",INDEX('Unités CA'!$1:$1048576,MATCH(E807,'Unités CA'!D:D,0),5))</f>
        <v>0002/CA</v>
      </c>
      <c r="T807" s="2" t="str">
        <f>IF(INDEX('Unités BTE'!$1:$1048576,MATCH(E807,'Unités CA'!D:D,0),5)=0,"",INDEX('Unités BTE'!$1:$1048576,MATCH(E807,'Unités CA'!D:D,0),5))</f>
        <v/>
      </c>
      <c r="U807" s="7">
        <f>IFERROR(INDEX('Prix PRO CA'!$1:$1048576,MATCH(E807,'Prix PRO CA'!D:D,0),10),"")</f>
        <v>177.09</v>
      </c>
      <c r="V807" s="7" t="str">
        <f>IFERROR(INDEX('Prix PRO CA'!$1:$1048576,MATCH(E807,'Prix PRO BTE'!D:D,0),10),"")</f>
        <v/>
      </c>
      <c r="W807" s="7">
        <f>+IFERROR(INDEX('Prix PRO PCS'!$1:$1048576,MATCH(E807,'Prix PRO PCS'!D:D,0),10),"")</f>
        <v>103.67</v>
      </c>
      <c r="X807" s="148" t="str">
        <f t="shared" si="55"/>
        <v>Oui</v>
      </c>
      <c r="Y807" s="24">
        <f>IFERROR(INDEX(LigneAchat!$1:$1048576,MATCH(E807,LigneAchat!D:D,0),5),"")</f>
        <v>44326</v>
      </c>
      <c r="Z807" s="22">
        <f>INDEX(Articles!$1:$1048576,MATCH(E807,Articles!D:D,0),21)</f>
        <v>73</v>
      </c>
      <c r="AA807" s="22">
        <f t="shared" si="57"/>
        <v>73</v>
      </c>
      <c r="AB807" s="22">
        <f>+INDEX(Articles!$1:$1048576,MATCH(E807,Articles!D:D,0),23)</f>
        <v>0</v>
      </c>
    </row>
    <row r="808" spans="2:28" ht="15.75">
      <c r="B808" s="8" t="str">
        <f>INDEX(Articles!$1:$1048576,MATCH(E808,Articles!D:D,0),6)</f>
        <v>1</v>
      </c>
      <c r="C808" s="8" t="str">
        <f>INDEX(Articles!$1:$1048576,MATCH(E808,Articles!D:D,0),7)</f>
        <v/>
      </c>
      <c r="D808" s="28" t="str">
        <f>HYPERLINK(INDEX(Articles!$1:$1048576,MATCH(E808,Articles!D:D,0),24),"Lien")</f>
        <v>Lien</v>
      </c>
      <c r="E808" s="3" t="s">
        <v>1351</v>
      </c>
      <c r="F808" s="18" t="str">
        <f>INDEX(Articles!$1:$1048576,MATCH(E808,Articles!D:D,0),5)</f>
        <v>BATT. Ø30 NAUTIQUE 48 PAF FILET D'OR</v>
      </c>
      <c r="G808" s="18" t="str">
        <f>INDEX(Articles!$1:$1048576,MATCH(E808,Articles!D:D,0),8)</f>
        <v>BATTERIE</v>
      </c>
      <c r="H808" s="18" t="str">
        <f>INDEX(Articles!$1:$1048576,MATCH(E808,Articles!D:D,0),9)</f>
        <v>NAUTIQUE</v>
      </c>
      <c r="I808" s="8">
        <f>INDEX(Articles!$1:$1048576,MATCH(E808,Articles!D:D,0),10)</f>
        <v>30</v>
      </c>
      <c r="J808" s="18" t="str">
        <f>INDEX(Articles!$1:$1048576,MATCH(E808,Articles!D:D,0),11)</f>
        <v>NAUTIQUE</v>
      </c>
      <c r="K808" s="18" t="str">
        <f>INDEX(Articles!$1:$1048576,MATCH(E808,Articles!D:D,0),12)</f>
        <v>KAMURO</v>
      </c>
      <c r="L808" s="8" t="str">
        <f>INDEX(Articles!$1:$1048576,MATCH(E808,Articles!D:D,0),13)</f>
        <v>CN</v>
      </c>
      <c r="M808" s="8" t="str">
        <f>INDEX(Articles!$1:$1048576,MATCH(E808,Articles!D:D,0),14)</f>
        <v>F4</v>
      </c>
      <c r="N808" s="8" t="str">
        <f>INDEX(Articles!$1:$1048576,MATCH(E808,Articles!D:D,0),15)</f>
        <v>1.4G</v>
      </c>
      <c r="O808" s="8" t="str">
        <f>INDEX(Articles!$1:$1048576,MATCH(E808,Articles!D:D,0),16)</f>
        <v>1008-F4-69245819</v>
      </c>
      <c r="P808" s="8">
        <f>INDEX(Articles!$1:$1048576,MATCH(E808,Articles!D:D,0),17)*1000</f>
        <v>540</v>
      </c>
      <c r="Q808" s="8" t="str">
        <f>INDEX(Articles!$1:$1048576,MATCH(E808,Articles!D:D,0),18)</f>
        <v>20</v>
      </c>
      <c r="R808" s="8">
        <f>INDEX(Articles!$1:$1048576,MATCH(E808,Articles!D:D,0),19)</f>
        <v>100</v>
      </c>
      <c r="S808" s="2" t="str">
        <f>IF(INDEX('Unités CA'!$1:$1048576,MATCH(E808,'Unités CA'!D:D,0),5)=0,"",INDEX('Unités CA'!$1:$1048576,MATCH(E808,'Unités CA'!D:D,0),5))</f>
        <v>0002/CA</v>
      </c>
      <c r="T808" s="2" t="str">
        <f>IF(INDEX('Unités BTE'!$1:$1048576,MATCH(E808,'Unités CA'!D:D,0),5)=0,"",INDEX('Unités BTE'!$1:$1048576,MATCH(E808,'Unités CA'!D:D,0),5))</f>
        <v/>
      </c>
      <c r="U808" s="7">
        <f>IFERROR(INDEX('Prix PRO CA'!$1:$1048576,MATCH(E808,'Prix PRO CA'!D:D,0),10),"")</f>
        <v>177.09</v>
      </c>
      <c r="V808" s="7" t="str">
        <f>IFERROR(INDEX('Prix PRO CA'!$1:$1048576,MATCH(E808,'Prix PRO BTE'!D:D,0),10),"")</f>
        <v/>
      </c>
      <c r="W808" s="7">
        <f>+IFERROR(INDEX('Prix PRO PCS'!$1:$1048576,MATCH(E808,'Prix PRO PCS'!D:D,0),10),"")</f>
        <v>103.67</v>
      </c>
      <c r="X808" s="148" t="str">
        <f t="shared" si="55"/>
        <v>Oui</v>
      </c>
      <c r="Y808" s="24">
        <f>IFERROR(INDEX(LigneAchat!$1:$1048576,MATCH(E808,LigneAchat!D:D,0),5),"")</f>
        <v>44326</v>
      </c>
      <c r="Z808" s="22">
        <f>INDEX(Articles!$1:$1048576,MATCH(E808,Articles!D:D,0),21)</f>
        <v>48</v>
      </c>
      <c r="AA808" s="22">
        <f t="shared" si="57"/>
        <v>48</v>
      </c>
      <c r="AB808" s="22">
        <f>+INDEX(Articles!$1:$1048576,MATCH(E808,Articles!D:D,0),23)</f>
        <v>0</v>
      </c>
    </row>
    <row r="809" spans="2:28" s="26" customFormat="1" ht="30" customHeight="1">
      <c r="B809" s="97" t="s">
        <v>4220</v>
      </c>
      <c r="C809" s="97"/>
      <c r="D809" s="97"/>
      <c r="E809" s="94"/>
      <c r="F809" s="35"/>
      <c r="G809" s="35"/>
      <c r="H809" s="35"/>
      <c r="I809" s="35"/>
      <c r="J809" s="35"/>
      <c r="K809" s="35"/>
      <c r="L809" s="35"/>
      <c r="M809" s="36"/>
      <c r="N809" s="35"/>
      <c r="O809" s="36"/>
      <c r="P809" s="36"/>
      <c r="Q809" s="36"/>
      <c r="R809" s="36"/>
      <c r="S809" s="36"/>
      <c r="T809" s="36"/>
      <c r="U809" s="36"/>
      <c r="V809" s="36"/>
      <c r="W809" s="36"/>
      <c r="X809" s="150"/>
      <c r="Y809" s="36"/>
      <c r="Z809" s="36"/>
      <c r="AA809" s="36"/>
      <c r="AB809" s="36"/>
    </row>
    <row r="810" spans="2:28" ht="15.75">
      <c r="B810" s="8" t="str">
        <f>INDEX(Articles!$1:$1048576,MATCH(E810,Articles!D:D,0),6)</f>
        <v>1</v>
      </c>
      <c r="C810" s="8" t="str">
        <f>INDEX(Articles!$1:$1048576,MATCH(E810,Articles!D:D,0),7)</f>
        <v/>
      </c>
      <c r="D810" s="28" t="str">
        <f>HYPERLINK(INDEX(Articles!$1:$1048576,MATCH(E810,Articles!D:D,0),24),"Lien")</f>
        <v>Lien</v>
      </c>
      <c r="E810" s="3" t="s">
        <v>579</v>
      </c>
      <c r="F810" s="18" t="str">
        <f>INDEX(Articles!$1:$1048576,MATCH(E810,Articles!D:D,0),5)</f>
        <v>BATT. Ø18 200  CPS JIMBARAN1</v>
      </c>
      <c r="G810" s="18" t="str">
        <f>INDEX(Articles!$1:$1048576,MATCH(E810,Articles!D:D,0),8)</f>
        <v>BATTERIE</v>
      </c>
      <c r="H810" s="18" t="str">
        <f>INDEX(Articles!$1:$1048576,MATCH(E810,Articles!D:D,0),9)</f>
        <v>PAT</v>
      </c>
      <c r="I810" s="8">
        <f>INDEX(Articles!$1:$1048576,MATCH(E810,Articles!D:D,0),10)</f>
        <v>18</v>
      </c>
      <c r="J810" s="18" t="str">
        <f>INDEX(Articles!$1:$1048576,MATCH(E810,Articles!D:D,0),11)</f>
        <v>MULTI EFFETS</v>
      </c>
      <c r="K810" s="18" t="str">
        <f>INDEX(Articles!$1:$1048576,MATCH(E810,Articles!D:D,0),12)</f>
        <v>ASSORTI</v>
      </c>
      <c r="L810" s="8" t="str">
        <f>INDEX(Articles!$1:$1048576,MATCH(E810,Articles!D:D,0),13)</f>
        <v>CN</v>
      </c>
      <c r="M810" s="8" t="str">
        <f>INDEX(Articles!$1:$1048576,MATCH(E810,Articles!D:D,0),14)</f>
        <v>F2</v>
      </c>
      <c r="N810" s="8" t="str">
        <f>INDEX(Articles!$1:$1048576,MATCH(E810,Articles!D:D,0),15)</f>
        <v>1.4G</v>
      </c>
      <c r="O810" s="8" t="str">
        <f>INDEX(Articles!$1:$1048576,MATCH(E810,Articles!D:D,0),16)</f>
        <v>1008-F2-69254057</v>
      </c>
      <c r="P810" s="8">
        <f>INDEX(Articles!$1:$1048576,MATCH(E810,Articles!D:D,0),17)*1000</f>
        <v>1004</v>
      </c>
      <c r="Q810" s="8" t="str">
        <f>INDEX(Articles!$1:$1048576,MATCH(E810,Articles!D:D,0),18)</f>
        <v>120</v>
      </c>
      <c r="R810" s="8">
        <f>INDEX(Articles!$1:$1048576,MATCH(E810,Articles!D:D,0),19)</f>
        <v>25</v>
      </c>
      <c r="S810" s="2" t="str">
        <f>IF(INDEX('Unités CA'!$1:$1048576,MATCH(E810,'Unités CA'!D:D,0),5)=0,"",INDEX('Unités CA'!$1:$1048576,MATCH(E810,'Unités CA'!D:D,0),5))</f>
        <v>0002/CA</v>
      </c>
      <c r="T810" s="2" t="str">
        <f>IF(INDEX('Unités BTE'!$1:$1048576,MATCH(E810,'Unités CA'!D:D,0),5)=0,"",INDEX('Unités BTE'!$1:$1048576,MATCH(E810,'Unités CA'!D:D,0),5))</f>
        <v/>
      </c>
      <c r="U810" s="7">
        <f>IFERROR(INDEX('Prix PRO CA'!$1:$1048576,MATCH(E810,'Prix PRO CA'!D:D,0),10),"")</f>
        <v>178.3</v>
      </c>
      <c r="V810" s="7" t="str">
        <f>IFERROR(INDEX('Prix PRO CA'!$1:$1048576,MATCH(E810,'Prix PRO BTE'!D:D,0),10),"")</f>
        <v/>
      </c>
      <c r="W810" s="7">
        <f>+IFERROR(INDEX('Prix PRO PCS'!$1:$1048576,MATCH(E810,'Prix PRO PCS'!D:D,0),10),"")</f>
        <v>100.07</v>
      </c>
      <c r="X810" s="148" t="str">
        <f t="shared" si="55"/>
        <v>Inf à 10</v>
      </c>
      <c r="Y810" s="24">
        <f>IFERROR(INDEX(LigneAchat!$1:$1048576,MATCH(E810,LigneAchat!D:D,0),5),"")</f>
        <v>44259</v>
      </c>
      <c r="Z810" s="22">
        <f>INDEX(Articles!$1:$1048576,MATCH(E810,Articles!D:D,0),21)</f>
        <v>11</v>
      </c>
      <c r="AA810" s="22">
        <f t="shared" ref="AA810:AA816" si="58">+Z810-AB810</f>
        <v>5</v>
      </c>
      <c r="AB810" s="22">
        <f>+INDEX(Articles!$1:$1048576,MATCH(E810,Articles!D:D,0),23)</f>
        <v>6</v>
      </c>
    </row>
    <row r="811" spans="2:28" ht="15.75">
      <c r="B811" s="8" t="str">
        <f>INDEX(Articles!$1:$1048576,MATCH(E811,Articles!D:D,0),6)</f>
        <v>1</v>
      </c>
      <c r="C811" s="8" t="str">
        <f>INDEX(Articles!$1:$1048576,MATCH(E811,Articles!D:D,0),7)</f>
        <v/>
      </c>
      <c r="D811" s="28" t="str">
        <f>HYPERLINK(INDEX(Articles!$1:$1048576,MATCH(E811,Articles!D:D,0),24),"Lien")</f>
        <v>Lien</v>
      </c>
      <c r="E811" s="3" t="s">
        <v>585</v>
      </c>
      <c r="F811" s="18" t="str">
        <f>INDEX(Articles!$1:$1048576,MATCH(E811,Articles!D:D,0),5)</f>
        <v>BATT. Ø18 200 CPS JIMBARAN 2</v>
      </c>
      <c r="G811" s="18" t="str">
        <f>INDEX(Articles!$1:$1048576,MATCH(E811,Articles!D:D,0),8)</f>
        <v>BATTERIE</v>
      </c>
      <c r="H811" s="18" t="str">
        <f>INDEX(Articles!$1:$1048576,MATCH(E811,Articles!D:D,0),9)</f>
        <v>PAT</v>
      </c>
      <c r="I811" s="8">
        <f>INDEX(Articles!$1:$1048576,MATCH(E811,Articles!D:D,0),10)</f>
        <v>18</v>
      </c>
      <c r="J811" s="18" t="str">
        <f>INDEX(Articles!$1:$1048576,MATCH(E811,Articles!D:D,0),11)</f>
        <v>MULTI EFFETS</v>
      </c>
      <c r="K811" s="18" t="str">
        <f>INDEX(Articles!$1:$1048576,MATCH(E811,Articles!D:D,0),12)</f>
        <v>ASSORTI</v>
      </c>
      <c r="L811" s="8" t="str">
        <f>INDEX(Articles!$1:$1048576,MATCH(E811,Articles!D:D,0),13)</f>
        <v>CN</v>
      </c>
      <c r="M811" s="8" t="str">
        <f>INDEX(Articles!$1:$1048576,MATCH(E811,Articles!D:D,0),14)</f>
        <v>F2</v>
      </c>
      <c r="N811" s="8" t="str">
        <f>INDEX(Articles!$1:$1048576,MATCH(E811,Articles!D:D,0),15)</f>
        <v>1.4G</v>
      </c>
      <c r="O811" s="8" t="str">
        <f>INDEX(Articles!$1:$1048576,MATCH(E811,Articles!D:D,0),16)</f>
        <v>1008-F2-69254057</v>
      </c>
      <c r="P811" s="8">
        <f>INDEX(Articles!$1:$1048576,MATCH(E811,Articles!D:D,0),17)*1000</f>
        <v>1004</v>
      </c>
      <c r="Q811" s="8" t="str">
        <f>INDEX(Articles!$1:$1048576,MATCH(E811,Articles!D:D,0),18)</f>
        <v>120</v>
      </c>
      <c r="R811" s="8">
        <f>INDEX(Articles!$1:$1048576,MATCH(E811,Articles!D:D,0),19)</f>
        <v>25</v>
      </c>
      <c r="S811" s="2" t="str">
        <f>IF(INDEX('Unités CA'!$1:$1048576,MATCH(E811,'Unités CA'!D:D,0),5)=0,"",INDEX('Unités CA'!$1:$1048576,MATCH(E811,'Unités CA'!D:D,0),5))</f>
        <v>0002/CA</v>
      </c>
      <c r="T811" s="2" t="str">
        <f>IF(INDEX('Unités BTE'!$1:$1048576,MATCH(E811,'Unités CA'!D:D,0),5)=0,"",INDEX('Unités BTE'!$1:$1048576,MATCH(E811,'Unités CA'!D:D,0),5))</f>
        <v/>
      </c>
      <c r="U811" s="7">
        <f>IFERROR(INDEX('Prix PRO CA'!$1:$1048576,MATCH(E811,'Prix PRO CA'!D:D,0),10),"")</f>
        <v>178.3</v>
      </c>
      <c r="V811" s="7" t="str">
        <f>IFERROR(INDEX('Prix PRO CA'!$1:$1048576,MATCH(E811,'Prix PRO BTE'!D:D,0),10),"")</f>
        <v/>
      </c>
      <c r="W811" s="7">
        <f>+IFERROR(INDEX('Prix PRO PCS'!$1:$1048576,MATCH(E811,'Prix PRO PCS'!D:D,0),10),"")</f>
        <v>100.07</v>
      </c>
      <c r="X811" s="148" t="str">
        <f t="shared" si="55"/>
        <v>Oui</v>
      </c>
      <c r="Y811" s="24">
        <f>IFERROR(INDEX(LigneAchat!$1:$1048576,MATCH(E811,LigneAchat!D:D,0),5),"")</f>
        <v>44259</v>
      </c>
      <c r="Z811" s="22">
        <f>INDEX(Articles!$1:$1048576,MATCH(E811,Articles!D:D,0),21)</f>
        <v>33</v>
      </c>
      <c r="AA811" s="22">
        <f t="shared" si="58"/>
        <v>16</v>
      </c>
      <c r="AB811" s="22">
        <f>+INDEX(Articles!$1:$1048576,MATCH(E811,Articles!D:D,0),23)</f>
        <v>17</v>
      </c>
    </row>
    <row r="812" spans="2:28" ht="15.75">
      <c r="B812" s="8" t="str">
        <f>INDEX(Articles!$1:$1048576,MATCH(E812,Articles!D:D,0),6)</f>
        <v>1</v>
      </c>
      <c r="C812" s="8" t="str">
        <f>INDEX(Articles!$1:$1048576,MATCH(E812,Articles!D:D,0),7)</f>
        <v/>
      </c>
      <c r="D812" s="28" t="str">
        <f>HYPERLINK(INDEX(Articles!$1:$1048576,MATCH(E812,Articles!D:D,0),24),"Lien")</f>
        <v>Lien</v>
      </c>
      <c r="E812" s="3" t="s">
        <v>588</v>
      </c>
      <c r="F812" s="18" t="str">
        <f>INDEX(Articles!$1:$1048576,MATCH(E812,Articles!D:D,0),5)</f>
        <v>BATT. Ø18 200 CPS JIMBARAN 3</v>
      </c>
      <c r="G812" s="18" t="str">
        <f>INDEX(Articles!$1:$1048576,MATCH(E812,Articles!D:D,0),8)</f>
        <v>BATTERIE</v>
      </c>
      <c r="H812" s="18" t="str">
        <f>INDEX(Articles!$1:$1048576,MATCH(E812,Articles!D:D,0),9)</f>
        <v>PAT</v>
      </c>
      <c r="I812" s="8">
        <f>INDEX(Articles!$1:$1048576,MATCH(E812,Articles!D:D,0),10)</f>
        <v>18</v>
      </c>
      <c r="J812" s="18" t="str">
        <f>INDEX(Articles!$1:$1048576,MATCH(E812,Articles!D:D,0),11)</f>
        <v>MULTI EFFETS</v>
      </c>
      <c r="K812" s="18" t="str">
        <f>INDEX(Articles!$1:$1048576,MATCH(E812,Articles!D:D,0),12)</f>
        <v>ASSORTI</v>
      </c>
      <c r="L812" s="8" t="str">
        <f>INDEX(Articles!$1:$1048576,MATCH(E812,Articles!D:D,0),13)</f>
        <v>CN</v>
      </c>
      <c r="M812" s="8" t="str">
        <f>INDEX(Articles!$1:$1048576,MATCH(E812,Articles!D:D,0),14)</f>
        <v>F2</v>
      </c>
      <c r="N812" s="8" t="str">
        <f>INDEX(Articles!$1:$1048576,MATCH(E812,Articles!D:D,0),15)</f>
        <v>1.4G</v>
      </c>
      <c r="O812" s="8" t="str">
        <f>INDEX(Articles!$1:$1048576,MATCH(E812,Articles!D:D,0),16)</f>
        <v>1008-F2-69254057</v>
      </c>
      <c r="P812" s="8">
        <f>INDEX(Articles!$1:$1048576,MATCH(E812,Articles!D:D,0),17)*1000</f>
        <v>1004</v>
      </c>
      <c r="Q812" s="8" t="str">
        <f>INDEX(Articles!$1:$1048576,MATCH(E812,Articles!D:D,0),18)</f>
        <v>120</v>
      </c>
      <c r="R812" s="8">
        <f>INDEX(Articles!$1:$1048576,MATCH(E812,Articles!D:D,0),19)</f>
        <v>25</v>
      </c>
      <c r="S812" s="2" t="str">
        <f>IF(INDEX('Unités CA'!$1:$1048576,MATCH(E812,'Unités CA'!D:D,0),5)=0,"",INDEX('Unités CA'!$1:$1048576,MATCH(E812,'Unités CA'!D:D,0),5))</f>
        <v>0002/CA</v>
      </c>
      <c r="T812" s="2" t="str">
        <f>IF(INDEX('Unités BTE'!$1:$1048576,MATCH(E812,'Unités CA'!D:D,0),5)=0,"",INDEX('Unités BTE'!$1:$1048576,MATCH(E812,'Unités CA'!D:D,0),5))</f>
        <v/>
      </c>
      <c r="U812" s="7">
        <f>IFERROR(INDEX('Prix PRO CA'!$1:$1048576,MATCH(E812,'Prix PRO CA'!D:D,0),10),"")</f>
        <v>178.3</v>
      </c>
      <c r="V812" s="7" t="str">
        <f>IFERROR(INDEX('Prix PRO CA'!$1:$1048576,MATCH(E812,'Prix PRO BTE'!D:D,0),10),"")</f>
        <v/>
      </c>
      <c r="W812" s="7">
        <f>+IFERROR(INDEX('Prix PRO PCS'!$1:$1048576,MATCH(E812,'Prix PRO PCS'!D:D,0),10),"")</f>
        <v>100.07</v>
      </c>
      <c r="X812" s="148" t="str">
        <f t="shared" si="55"/>
        <v>Non</v>
      </c>
      <c r="Y812" s="24">
        <f>IFERROR(INDEX(LigneAchat!$1:$1048576,MATCH(E812,LigneAchat!D:D,0),5),"")</f>
        <v>44259</v>
      </c>
      <c r="Z812" s="22">
        <f>INDEX(Articles!$1:$1048576,MATCH(E812,Articles!D:D,0),21)</f>
        <v>11</v>
      </c>
      <c r="AA812" s="22">
        <f t="shared" si="58"/>
        <v>0</v>
      </c>
      <c r="AB812" s="22">
        <f>+INDEX(Articles!$1:$1048576,MATCH(E812,Articles!D:D,0),23)</f>
        <v>11</v>
      </c>
    </row>
    <row r="813" spans="2:28" ht="15.75">
      <c r="B813" s="8" t="str">
        <f>INDEX(Articles!$1:$1048576,MATCH(E813,Articles!D:D,0),6)</f>
        <v>1</v>
      </c>
      <c r="C813" s="8" t="str">
        <f>INDEX(Articles!$1:$1048576,MATCH(E813,Articles!D:D,0),7)</f>
        <v/>
      </c>
      <c r="D813" s="28" t="str">
        <f>HYPERLINK(INDEX(Articles!$1:$1048576,MATCH(E813,Articles!D:D,0),24),"Lien")</f>
        <v>Lien</v>
      </c>
      <c r="E813" s="3" t="s">
        <v>591</v>
      </c>
      <c r="F813" s="18" t="str">
        <f>INDEX(Articles!$1:$1048576,MATCH(E813,Articles!D:D,0),5)</f>
        <v>PANDAWA À - 320 DÉPARTS</v>
      </c>
      <c r="G813" s="18" t="str">
        <f>INDEX(Articles!$1:$1048576,MATCH(E813,Articles!D:D,0),8)</f>
        <v>BATTERIE</v>
      </c>
      <c r="H813" s="18" t="str">
        <f>INDEX(Articles!$1:$1048576,MATCH(E813,Articles!D:D,0),9)</f>
        <v>PAT</v>
      </c>
      <c r="I813" s="8">
        <f>INDEX(Articles!$1:$1048576,MATCH(E813,Articles!D:D,0),10)</f>
        <v>20</v>
      </c>
      <c r="J813" s="18" t="str">
        <f>INDEX(Articles!$1:$1048576,MATCH(E813,Articles!D:D,0),11)</f>
        <v>MULTI EFFETS</v>
      </c>
      <c r="K813" s="18" t="str">
        <f>INDEX(Articles!$1:$1048576,MATCH(E813,Articles!D:D,0),12)</f>
        <v>ASSORTI</v>
      </c>
      <c r="L813" s="8" t="str">
        <f>INDEX(Articles!$1:$1048576,MATCH(E813,Articles!D:D,0),13)</f>
        <v>CN</v>
      </c>
      <c r="M813" s="8" t="str">
        <f>INDEX(Articles!$1:$1048576,MATCH(E813,Articles!D:D,0),14)</f>
        <v>F2</v>
      </c>
      <c r="N813" s="8" t="str">
        <f>INDEX(Articles!$1:$1048576,MATCH(E813,Articles!D:D,0),15)</f>
        <v>1.4G</v>
      </c>
      <c r="O813" s="8" t="str">
        <f>INDEX(Articles!$1:$1048576,MATCH(E813,Articles!D:D,0),16)</f>
        <v>1008-F2-69253874/69260155</v>
      </c>
      <c r="P813" s="8">
        <f>INDEX(Articles!$1:$1048576,MATCH(E813,Articles!D:D,0),17)*1000</f>
        <v>1920</v>
      </c>
      <c r="Q813" s="8" t="str">
        <f>INDEX(Articles!$1:$1048576,MATCH(E813,Articles!D:D,0),18)</f>
        <v>180</v>
      </c>
      <c r="R813" s="8">
        <f>INDEX(Articles!$1:$1048576,MATCH(E813,Articles!D:D,0),19)</f>
        <v>25</v>
      </c>
      <c r="S813" s="2" t="str">
        <f>IF(INDEX('Unités CA'!$1:$1048576,MATCH(E813,'Unités CA'!D:D,0),5)=0,"",INDEX('Unités CA'!$1:$1048576,MATCH(E813,'Unités CA'!D:D,0),5))</f>
        <v>0001/CA</v>
      </c>
      <c r="T813" s="2" t="str">
        <f>IF(INDEX('Unités BTE'!$1:$1048576,MATCH(E813,'Unités CA'!D:D,0),5)=0,"",INDEX('Unités BTE'!$1:$1048576,MATCH(E813,'Unités CA'!D:D,0),5))</f>
        <v>0005/BTE</v>
      </c>
      <c r="U813" s="7">
        <f>IFERROR(INDEX('Prix PRO CA'!$1:$1048576,MATCH(E813,'Prix PRO CA'!D:D,0),10),"")</f>
        <v>166.39</v>
      </c>
      <c r="V813" s="7" t="str">
        <f>IFERROR(INDEX('Prix PRO CA'!$1:$1048576,MATCH(E813,'Prix PRO BTE'!D:D,0),10),"")</f>
        <v/>
      </c>
      <c r="W813" s="7">
        <f>+IFERROR(INDEX('Prix PRO PCS'!$1:$1048576,MATCH(E813,'Prix PRO PCS'!D:D,0),10),"")</f>
        <v>166.39</v>
      </c>
      <c r="X813" s="148" t="str">
        <f t="shared" si="55"/>
        <v>Oui</v>
      </c>
      <c r="Y813" s="24">
        <f>IFERROR(INDEX(LigneAchat!$1:$1048576,MATCH(E813,LigneAchat!D:D,0),5),"")</f>
        <v>44280</v>
      </c>
      <c r="Z813" s="22">
        <f>INDEX(Articles!$1:$1048576,MATCH(E813,Articles!D:D,0),21)</f>
        <v>167</v>
      </c>
      <c r="AA813" s="22">
        <f t="shared" si="58"/>
        <v>145</v>
      </c>
      <c r="AB813" s="22">
        <f>+INDEX(Articles!$1:$1048576,MATCH(E813,Articles!D:D,0),23)</f>
        <v>22</v>
      </c>
    </row>
    <row r="814" spans="2:28" ht="15.75">
      <c r="B814" s="8" t="str">
        <f>INDEX(Articles!$1:$1048576,MATCH(E814,Articles!D:D,0),6)</f>
        <v>1</v>
      </c>
      <c r="C814" s="8" t="str">
        <f>INDEX(Articles!$1:$1048576,MATCH(E814,Articles!D:D,0),7)</f>
        <v>2019</v>
      </c>
      <c r="D814" s="28" t="str">
        <f>HYPERLINK(INDEX(Articles!$1:$1048576,MATCH(E814,Articles!D:D,0),24),"Lien")</f>
        <v>Lien</v>
      </c>
      <c r="E814" s="3" t="s">
        <v>595</v>
      </c>
      <c r="F814" s="18" t="str">
        <f>INDEX(Articles!$1:$1048576,MATCH(E814,Articles!D:D,0),5)</f>
        <v>PANDAWA B - 320 DÉPARTS - BLEU BLANC ROUGE</v>
      </c>
      <c r="G814" s="18" t="str">
        <f>INDEX(Articles!$1:$1048576,MATCH(E814,Articles!D:D,0),8)</f>
        <v>BATTERIE</v>
      </c>
      <c r="H814" s="18" t="str">
        <f>INDEX(Articles!$1:$1048576,MATCH(E814,Articles!D:D,0),9)</f>
        <v>PAT</v>
      </c>
      <c r="I814" s="8">
        <f>INDEX(Articles!$1:$1048576,MATCH(E814,Articles!D:D,0),10)</f>
        <v>20</v>
      </c>
      <c r="J814" s="18" t="str">
        <f>INDEX(Articles!$1:$1048576,MATCH(E814,Articles!D:D,0),11)</f>
        <v>MULTI EFFETS</v>
      </c>
      <c r="K814" s="18" t="str">
        <f>INDEX(Articles!$1:$1048576,MATCH(E814,Articles!D:D,0),12)</f>
        <v>TRICOLORE</v>
      </c>
      <c r="L814" s="8" t="str">
        <f>INDEX(Articles!$1:$1048576,MATCH(E814,Articles!D:D,0),13)</f>
        <v>CN</v>
      </c>
      <c r="M814" s="8" t="str">
        <f>INDEX(Articles!$1:$1048576,MATCH(E814,Articles!D:D,0),14)</f>
        <v>F2</v>
      </c>
      <c r="N814" s="8" t="str">
        <f>INDEX(Articles!$1:$1048576,MATCH(E814,Articles!D:D,0),15)</f>
        <v>1.4G</v>
      </c>
      <c r="O814" s="8" t="str">
        <f>INDEX(Articles!$1:$1048576,MATCH(E814,Articles!D:D,0),16)</f>
        <v>1008-F2-69260155</v>
      </c>
      <c r="P814" s="8">
        <f>INDEX(Articles!$1:$1048576,MATCH(E814,Articles!D:D,0),17)*1000</f>
        <v>1920</v>
      </c>
      <c r="Q814" s="8" t="str">
        <f>INDEX(Articles!$1:$1048576,MATCH(E814,Articles!D:D,0),18)</f>
        <v>180</v>
      </c>
      <c r="R814" s="8">
        <f>INDEX(Articles!$1:$1048576,MATCH(E814,Articles!D:D,0),19)</f>
        <v>25</v>
      </c>
      <c r="S814" s="2" t="str">
        <f>IF(INDEX('Unités CA'!$1:$1048576,MATCH(E814,'Unités CA'!D:D,0),5)=0,"",INDEX('Unités CA'!$1:$1048576,MATCH(E814,'Unités CA'!D:D,0),5))</f>
        <v>0001/CA</v>
      </c>
      <c r="T814" s="2" t="str">
        <f>IF(INDEX('Unités BTE'!$1:$1048576,MATCH(E814,'Unités CA'!D:D,0),5)=0,"",INDEX('Unités BTE'!$1:$1048576,MATCH(E814,'Unités CA'!D:D,0),5))</f>
        <v>0005/BTE</v>
      </c>
      <c r="U814" s="7">
        <f>IFERROR(INDEX('Prix PRO CA'!$1:$1048576,MATCH(E814,'Prix PRO CA'!D:D,0),10),"")</f>
        <v>166.39</v>
      </c>
      <c r="V814" s="7" t="str">
        <f>IFERROR(INDEX('Prix PRO CA'!$1:$1048576,MATCH(E814,'Prix PRO BTE'!D:D,0),10),"")</f>
        <v/>
      </c>
      <c r="W814" s="7">
        <f>+IFERROR(INDEX('Prix PRO PCS'!$1:$1048576,MATCH(E814,'Prix PRO PCS'!D:D,0),10),"")</f>
        <v>166.39</v>
      </c>
      <c r="X814" s="148" t="str">
        <f t="shared" si="55"/>
        <v>Oui</v>
      </c>
      <c r="Y814" s="24">
        <f>IFERROR(INDEX(LigneAchat!$1:$1048576,MATCH(E814,LigneAchat!D:D,0),5),"")</f>
        <v>44259</v>
      </c>
      <c r="Z814" s="22">
        <f>INDEX(Articles!$1:$1048576,MATCH(E814,Articles!D:D,0),21)</f>
        <v>97</v>
      </c>
      <c r="AA814" s="22">
        <f t="shared" si="58"/>
        <v>91</v>
      </c>
      <c r="AB814" s="22">
        <f>+INDEX(Articles!$1:$1048576,MATCH(E814,Articles!D:D,0),23)</f>
        <v>6</v>
      </c>
    </row>
    <row r="815" spans="2:28" ht="15.75">
      <c r="B815" s="8" t="str">
        <f>INDEX(Articles!$1:$1048576,MATCH(E815,Articles!D:D,0),6)</f>
        <v>1</v>
      </c>
      <c r="C815" s="8" t="str">
        <f>INDEX(Articles!$1:$1048576,MATCH(E815,Articles!D:D,0),7)</f>
        <v>2019</v>
      </c>
      <c r="D815" s="28" t="str">
        <f>HYPERLINK(INDEX(Articles!$1:$1048576,MATCH(E815,Articles!D:D,0),24),"Lien")</f>
        <v>Lien</v>
      </c>
      <c r="E815" s="3" t="s">
        <v>600</v>
      </c>
      <c r="F815" s="18" t="str">
        <f>INDEX(Articles!$1:$1048576,MATCH(E815,Articles!D:D,0),5)</f>
        <v>PANDAWA C - 320 DÉPARTS - SPECIAL MARIAGE</v>
      </c>
      <c r="G815" s="18" t="str">
        <f>INDEX(Articles!$1:$1048576,MATCH(E815,Articles!D:D,0),8)</f>
        <v>BATTERIE</v>
      </c>
      <c r="H815" s="18" t="str">
        <f>INDEX(Articles!$1:$1048576,MATCH(E815,Articles!D:D,0),9)</f>
        <v>PAT</v>
      </c>
      <c r="I815" s="8">
        <f>INDEX(Articles!$1:$1048576,MATCH(E815,Articles!D:D,0),10)</f>
        <v>20</v>
      </c>
      <c r="J815" s="18" t="str">
        <f>INDEX(Articles!$1:$1048576,MATCH(E815,Articles!D:D,0),11)</f>
        <v>MULTI EFFETS</v>
      </c>
      <c r="K815" s="18" t="str">
        <f>INDEX(Articles!$1:$1048576,MATCH(E815,Articles!D:D,0),12)</f>
        <v>ASSORTI</v>
      </c>
      <c r="L815" s="8" t="str">
        <f>INDEX(Articles!$1:$1048576,MATCH(E815,Articles!D:D,0),13)</f>
        <v>CN</v>
      </c>
      <c r="M815" s="8" t="str">
        <f>INDEX(Articles!$1:$1048576,MATCH(E815,Articles!D:D,0),14)</f>
        <v>F2</v>
      </c>
      <c r="N815" s="8" t="str">
        <f>INDEX(Articles!$1:$1048576,MATCH(E815,Articles!D:D,0),15)</f>
        <v>1.4G</v>
      </c>
      <c r="O815" s="8" t="str">
        <f>INDEX(Articles!$1:$1048576,MATCH(E815,Articles!D:D,0),16)</f>
        <v>1008-F2-69260155</v>
      </c>
      <c r="P815" s="8">
        <f>INDEX(Articles!$1:$1048576,MATCH(E815,Articles!D:D,0),17)*1000</f>
        <v>1920</v>
      </c>
      <c r="Q815" s="8" t="str">
        <f>INDEX(Articles!$1:$1048576,MATCH(E815,Articles!D:D,0),18)</f>
        <v>180</v>
      </c>
      <c r="R815" s="8">
        <f>INDEX(Articles!$1:$1048576,MATCH(E815,Articles!D:D,0),19)</f>
        <v>25</v>
      </c>
      <c r="S815" s="2" t="str">
        <f>IF(INDEX('Unités CA'!$1:$1048576,MATCH(E815,'Unités CA'!D:D,0),5)=0,"",INDEX('Unités CA'!$1:$1048576,MATCH(E815,'Unités CA'!D:D,0),5))</f>
        <v>0001/CA</v>
      </c>
      <c r="T815" s="2" t="str">
        <f>IF(INDEX('Unités BTE'!$1:$1048576,MATCH(E815,'Unités CA'!D:D,0),5)=0,"",INDEX('Unités BTE'!$1:$1048576,MATCH(E815,'Unités CA'!D:D,0),5))</f>
        <v>0005/BTE</v>
      </c>
      <c r="U815" s="7">
        <f>IFERROR(INDEX('Prix PRO CA'!$1:$1048576,MATCH(E815,'Prix PRO CA'!D:D,0),10),"")</f>
        <v>166.39</v>
      </c>
      <c r="V815" s="7" t="str">
        <f>IFERROR(INDEX('Prix PRO CA'!$1:$1048576,MATCH(E815,'Prix PRO BTE'!D:D,0),10),"")</f>
        <v/>
      </c>
      <c r="W815" s="7">
        <f>+IFERROR(INDEX('Prix PRO PCS'!$1:$1048576,MATCH(E815,'Prix PRO PCS'!D:D,0),10),"")</f>
        <v>166.39</v>
      </c>
      <c r="X815" s="148" t="str">
        <f t="shared" si="55"/>
        <v>Oui</v>
      </c>
      <c r="Y815" s="24">
        <f>IFERROR(INDEX(LigneAchat!$1:$1048576,MATCH(E815,LigneAchat!D:D,0),5),"")</f>
        <v>44259</v>
      </c>
      <c r="Z815" s="22">
        <f>INDEX(Articles!$1:$1048576,MATCH(E815,Articles!D:D,0),21)</f>
        <v>167</v>
      </c>
      <c r="AA815" s="22">
        <f t="shared" si="58"/>
        <v>118</v>
      </c>
      <c r="AB815" s="22">
        <f>+INDEX(Articles!$1:$1048576,MATCH(E815,Articles!D:D,0),23)</f>
        <v>49</v>
      </c>
    </row>
    <row r="816" spans="2:28" ht="15.75">
      <c r="B816" s="8" t="str">
        <f>INDEX(Articles!$1:$1048576,MATCH(E816,Articles!D:D,0),6)</f>
        <v>1</v>
      </c>
      <c r="C816" s="8" t="str">
        <f>INDEX(Articles!$1:$1048576,MATCH(E816,Articles!D:D,0),7)</f>
        <v>2020</v>
      </c>
      <c r="D816" s="28" t="str">
        <f>HYPERLINK(INDEX(Articles!$1:$1048576,MATCH(E816,Articles!D:D,0),24),"Lien")</f>
        <v>Lien</v>
      </c>
      <c r="E816" s="3" t="s">
        <v>3707</v>
      </c>
      <c r="F816" s="18" t="str">
        <f>INDEX(Articles!$1:$1048576,MATCH(E816,Articles!D:D,0),5)</f>
        <v>BALTHAZAR À - 420 DÉPARTS</v>
      </c>
      <c r="G816" s="18" t="str">
        <f>INDEX(Articles!$1:$1048576,MATCH(E816,Articles!D:D,0),8)</f>
        <v>BATTERIE</v>
      </c>
      <c r="H816" s="18" t="str">
        <f>INDEX(Articles!$1:$1048576,MATCH(E816,Articles!D:D,0),9)</f>
        <v>PAT</v>
      </c>
      <c r="I816" s="8">
        <f>INDEX(Articles!$1:$1048576,MATCH(E816,Articles!D:D,0),10)</f>
        <v>20</v>
      </c>
      <c r="J816" s="18" t="str">
        <f>INDEX(Articles!$1:$1048576,MATCH(E816,Articles!D:D,0),11)</f>
        <v>MULTI EFFETS</v>
      </c>
      <c r="K816" s="18" t="str">
        <f>INDEX(Articles!$1:$1048576,MATCH(E816,Articles!D:D,0),12)</f>
        <v>ASSORTI</v>
      </c>
      <c r="L816" s="8" t="str">
        <f>INDEX(Articles!$1:$1048576,MATCH(E816,Articles!D:D,0),13)</f>
        <v>CN</v>
      </c>
      <c r="M816" s="8" t="str">
        <f>INDEX(Articles!$1:$1048576,MATCH(E816,Articles!D:D,0),14)</f>
        <v>F3</v>
      </c>
      <c r="N816" s="8" t="str">
        <f>INDEX(Articles!$1:$1048576,MATCH(E816,Articles!D:D,0),15)</f>
        <v>1.4G</v>
      </c>
      <c r="O816" s="8" t="str">
        <f>INDEX(Articles!$1:$1048576,MATCH(E816,Articles!D:D,0),16)</f>
        <v>2806-F3-000711</v>
      </c>
      <c r="P816" s="8">
        <f>INDEX(Articles!$1:$1048576,MATCH(E816,Articles!D:D,0),17)*1000</f>
        <v>3933</v>
      </c>
      <c r="Q816" s="8" t="str">
        <f>INDEX(Articles!$1:$1048576,MATCH(E816,Articles!D:D,0),18)</f>
        <v>360</v>
      </c>
      <c r="R816" s="8">
        <f>INDEX(Articles!$1:$1048576,MATCH(E816,Articles!D:D,0),19)</f>
        <v>25</v>
      </c>
      <c r="S816" s="2" t="str">
        <f>IF(INDEX('Unités CA'!$1:$1048576,MATCH(E816,'Unités CA'!D:D,0),5)=0,"",INDEX('Unités CA'!$1:$1048576,MATCH(E816,'Unités CA'!D:D,0),5))</f>
        <v>0001/CA</v>
      </c>
      <c r="T816" s="2" t="str">
        <f>IF(INDEX('Unités BTE'!$1:$1048576,MATCH(E816,'Unités CA'!D:D,0),5)=0,"",INDEX('Unités BTE'!$1:$1048576,MATCH(E816,'Unités CA'!D:D,0),5))</f>
        <v>0005/BTE</v>
      </c>
      <c r="U816" s="7" t="str">
        <f>IFERROR(INDEX('Prix PRO CA'!$1:$1048576,MATCH(E816,'Prix PRO CA'!D:D,0),10),"")</f>
        <v/>
      </c>
      <c r="V816" s="7" t="str">
        <f>IFERROR(INDEX('Prix PRO CA'!$1:$1048576,MATCH(E816,'Prix PRO BTE'!D:D,0),10),"")</f>
        <v/>
      </c>
      <c r="W816" s="7">
        <f>+IFERROR(INDEX('Prix PRO PCS'!$1:$1048576,MATCH(E816,'Prix PRO PCS'!D:D,0),10),"")</f>
        <v>359</v>
      </c>
      <c r="X816" s="148" t="str">
        <f t="shared" si="55"/>
        <v>Non</v>
      </c>
      <c r="Y816" s="24" t="str">
        <f>IFERROR(INDEX(LigneAchat!$1:$1048576,MATCH(E816,LigneAchat!D:D,0),5),"")</f>
        <v/>
      </c>
      <c r="Z816" s="22">
        <f>INDEX(Articles!$1:$1048576,MATCH(E816,Articles!D:D,0),21)</f>
        <v>0</v>
      </c>
      <c r="AA816" s="22">
        <f t="shared" si="58"/>
        <v>0</v>
      </c>
      <c r="AB816" s="22">
        <f>+INDEX(Articles!$1:$1048576,MATCH(E816,Articles!D:D,0),23)</f>
        <v>0</v>
      </c>
    </row>
    <row r="817" spans="2:28" s="26" customFormat="1" ht="30" customHeight="1">
      <c r="B817" s="97" t="s">
        <v>4680</v>
      </c>
      <c r="C817" s="97"/>
      <c r="D817" s="97"/>
      <c r="E817" s="94"/>
      <c r="F817" s="35"/>
      <c r="G817" s="35"/>
      <c r="H817" s="35"/>
      <c r="I817" s="35"/>
      <c r="J817" s="35"/>
      <c r="K817" s="35"/>
      <c r="L817" s="35"/>
      <c r="M817" s="36"/>
      <c r="N817" s="35"/>
      <c r="O817" s="36"/>
      <c r="P817" s="36"/>
      <c r="Q817" s="36"/>
      <c r="R817" s="36"/>
      <c r="S817" s="36"/>
      <c r="T817" s="36"/>
      <c r="U817" s="36"/>
      <c r="V817" s="36"/>
      <c r="W817" s="36"/>
      <c r="X817" s="150"/>
      <c r="Y817" s="36"/>
      <c r="Z817" s="36"/>
      <c r="AA817" s="36"/>
      <c r="AB817" s="36"/>
    </row>
    <row r="818" spans="2:28" ht="15.75">
      <c r="B818" s="8" t="str">
        <f>INDEX(Articles!$1:$1048576,MATCH(E818,Articles!D:D,0),6)</f>
        <v>1</v>
      </c>
      <c r="C818" s="8" t="str">
        <f>INDEX(Articles!$1:$1048576,MATCH(E818,Articles!D:D,0),7)</f>
        <v/>
      </c>
      <c r="D818" s="28" t="str">
        <f>HYPERLINK(INDEX(Articles!$1:$1048576,MATCH(E818,Articles!D:D,0),24),"Lien")</f>
        <v>Lien</v>
      </c>
      <c r="E818" s="4" t="s">
        <v>427</v>
      </c>
      <c r="F818" s="18" t="str">
        <f>INDEX(Articles!$1:$1048576,MATCH(E818,Articles!D:D,0),5)</f>
        <v>BENGALE 2' ROUGE</v>
      </c>
      <c r="G818" s="18" t="str">
        <f>INDEX(Articles!$1:$1048576,MATCH(E818,Articles!D:D,0),8)</f>
        <v>AUTRESPYRO</v>
      </c>
      <c r="H818" s="18" t="str">
        <f>INDEX(Articles!$1:$1048576,MATCH(E818,Articles!D:D,0),9)</f>
        <v>BENGALE</v>
      </c>
      <c r="I818" s="8">
        <f>INDEX(Articles!$1:$1048576,MATCH(E818,Articles!D:D,0),10)</f>
        <v>8</v>
      </c>
      <c r="J818" s="18" t="str">
        <f>INDEX(Articles!$1:$1048576,MATCH(E818,Articles!D:D,0),11)</f>
        <v>SOL</v>
      </c>
      <c r="K818" s="18" t="str">
        <f>INDEX(Articles!$1:$1048576,MATCH(E818,Articles!D:D,0),12)</f>
        <v>ROUGE</v>
      </c>
      <c r="L818" s="8" t="str">
        <f>INDEX(Articles!$1:$1048576,MATCH(E818,Articles!D:D,0),13)</f>
        <v>FR</v>
      </c>
      <c r="M818" s="8" t="str">
        <f>INDEX(Articles!$1:$1048576,MATCH(E818,Articles!D:D,0),14)</f>
        <v>F2</v>
      </c>
      <c r="N818" s="8" t="str">
        <f>INDEX(Articles!$1:$1048576,MATCH(E818,Articles!D:D,0),15)</f>
        <v>1.4G</v>
      </c>
      <c r="O818" s="8" t="str">
        <f>INDEX(Articles!$1:$1048576,MATCH(E818,Articles!D:D,0),16)</f>
        <v>1170-F2-01307</v>
      </c>
      <c r="P818" s="8">
        <f>INDEX(Articles!$1:$1048576,MATCH(E818,Articles!D:D,0),17)*1000</f>
        <v>100.5</v>
      </c>
      <c r="Q818" s="8" t="str">
        <f>INDEX(Articles!$1:$1048576,MATCH(E818,Articles!D:D,0),18)</f>
        <v>120</v>
      </c>
      <c r="R818" s="8">
        <f>INDEX(Articles!$1:$1048576,MATCH(E818,Articles!D:D,0),19)</f>
        <v>8</v>
      </c>
      <c r="S818" s="2" t="str">
        <f>IF(INDEX('Unités CA'!$1:$1048576,MATCH(E818,'Unités CA'!D:D,0),5)=0,"",INDEX('Unités CA'!$1:$1048576,MATCH(E818,'Unités CA'!D:D,0),5))</f>
        <v>0080/CA</v>
      </c>
      <c r="T818" s="2" t="str">
        <f>IF(INDEX('Unités BTE'!$1:$1048576,MATCH(E818,'Unités CA'!D:D,0),5)=0,"",INDEX('Unités BTE'!$1:$1048576,MATCH(E818,'Unités CA'!D:D,0),5))</f>
        <v/>
      </c>
      <c r="U818" s="7">
        <f>IFERROR(INDEX('Prix PRO CA'!$1:$1048576,MATCH(E818,'Prix PRO CA'!D:D,0),10),"")</f>
        <v>596.5</v>
      </c>
      <c r="V818" s="7" t="str">
        <f>IFERROR(INDEX('Prix PRO CA'!$1:$1048576,MATCH(E818,'Prix PRO BTE'!D:D,0),10),"")</f>
        <v/>
      </c>
      <c r="W818" s="7">
        <f>+IFERROR(INDEX('Prix PRO PCS'!$1:$1048576,MATCH(E818,'Prix PRO PCS'!D:D,0),10),"")</f>
        <v>7.61</v>
      </c>
      <c r="X818" s="148" t="str">
        <f t="shared" si="55"/>
        <v>Oui</v>
      </c>
      <c r="Y818" s="24" t="str">
        <f>IFERROR(INDEX(LigneAchat!$1:$1048576,MATCH(E818,LigneAchat!D:D,0),5),"")</f>
        <v/>
      </c>
      <c r="Z818" s="22">
        <f>INDEX(Articles!$1:$1048576,MATCH(E818,Articles!D:D,0),21)</f>
        <v>121</v>
      </c>
      <c r="AA818" s="22">
        <f t="shared" ref="AA818:AA891" si="59">+Z818-AB818</f>
        <v>120</v>
      </c>
      <c r="AB818" s="22">
        <f>+INDEX(Articles!$1:$1048576,MATCH(E818,Articles!D:D,0),23)</f>
        <v>1</v>
      </c>
    </row>
    <row r="819" spans="2:28" ht="15.75">
      <c r="B819" s="8" t="str">
        <f>INDEX(Articles!$1:$1048576,MATCH(E819,Articles!D:D,0),6)</f>
        <v>1</v>
      </c>
      <c r="C819" s="8" t="str">
        <f>INDEX(Articles!$1:$1048576,MATCH(E819,Articles!D:D,0),7)</f>
        <v/>
      </c>
      <c r="D819" s="28" t="str">
        <f>HYPERLINK(INDEX(Articles!$1:$1048576,MATCH(E819,Articles!D:D,0),24),"Lien")</f>
        <v>Lien</v>
      </c>
      <c r="E819" s="4" t="s">
        <v>433</v>
      </c>
      <c r="F819" s="18" t="str">
        <f>INDEX(Articles!$1:$1048576,MATCH(E819,Articles!D:D,0),5)</f>
        <v>BENGALE 2' BLANC</v>
      </c>
      <c r="G819" s="18" t="str">
        <f>INDEX(Articles!$1:$1048576,MATCH(E819,Articles!D:D,0),8)</f>
        <v>AUTRESPYRO</v>
      </c>
      <c r="H819" s="18" t="str">
        <f>INDEX(Articles!$1:$1048576,MATCH(E819,Articles!D:D,0),9)</f>
        <v>BENGALE</v>
      </c>
      <c r="I819" s="8">
        <f>INDEX(Articles!$1:$1048576,MATCH(E819,Articles!D:D,0),10)</f>
        <v>8</v>
      </c>
      <c r="J819" s="18" t="str">
        <f>INDEX(Articles!$1:$1048576,MATCH(E819,Articles!D:D,0),11)</f>
        <v>SOL</v>
      </c>
      <c r="K819" s="18" t="str">
        <f>INDEX(Articles!$1:$1048576,MATCH(E819,Articles!D:D,0),12)</f>
        <v>BLANC</v>
      </c>
      <c r="L819" s="8" t="str">
        <f>INDEX(Articles!$1:$1048576,MATCH(E819,Articles!D:D,0),13)</f>
        <v>FR</v>
      </c>
      <c r="M819" s="8" t="str">
        <f>INDEX(Articles!$1:$1048576,MATCH(E819,Articles!D:D,0),14)</f>
        <v>F2</v>
      </c>
      <c r="N819" s="8" t="str">
        <f>INDEX(Articles!$1:$1048576,MATCH(E819,Articles!D:D,0),15)</f>
        <v>1.4G</v>
      </c>
      <c r="O819" s="8" t="str">
        <f>INDEX(Articles!$1:$1048576,MATCH(E819,Articles!D:D,0),16)</f>
        <v>1170-F2-01307</v>
      </c>
      <c r="P819" s="8">
        <f>INDEX(Articles!$1:$1048576,MATCH(E819,Articles!D:D,0),17)*1000</f>
        <v>100.5</v>
      </c>
      <c r="Q819" s="8" t="str">
        <f>INDEX(Articles!$1:$1048576,MATCH(E819,Articles!D:D,0),18)</f>
        <v>120</v>
      </c>
      <c r="R819" s="8">
        <f>INDEX(Articles!$1:$1048576,MATCH(E819,Articles!D:D,0),19)</f>
        <v>8</v>
      </c>
      <c r="S819" s="2" t="str">
        <f>IF(INDEX('Unités CA'!$1:$1048576,MATCH(E819,'Unités CA'!D:D,0),5)=0,"",INDEX('Unités CA'!$1:$1048576,MATCH(E819,'Unités CA'!D:D,0),5))</f>
        <v>0080/CA</v>
      </c>
      <c r="T819" s="2" t="str">
        <f>IF(INDEX('Unités BTE'!$1:$1048576,MATCH(E819,'Unités CA'!D:D,0),5)=0,"",INDEX('Unités BTE'!$1:$1048576,MATCH(E819,'Unités CA'!D:D,0),5))</f>
        <v/>
      </c>
      <c r="U819" s="7">
        <f>IFERROR(INDEX('Prix PRO CA'!$1:$1048576,MATCH(E819,'Prix PRO CA'!D:D,0),10),"")</f>
        <v>596.5</v>
      </c>
      <c r="V819" s="7" t="str">
        <f>IFERROR(INDEX('Prix PRO CA'!$1:$1048576,MATCH(E819,'Prix PRO BTE'!D:D,0),10),"")</f>
        <v/>
      </c>
      <c r="W819" s="7">
        <f>+IFERROR(INDEX('Prix PRO PCS'!$1:$1048576,MATCH(E819,'Prix PRO PCS'!D:D,0),10),"")</f>
        <v>7.61</v>
      </c>
      <c r="X819" s="148" t="str">
        <f t="shared" si="55"/>
        <v>Oui</v>
      </c>
      <c r="Y819" s="24" t="str">
        <f>IFERROR(INDEX(LigneAchat!$1:$1048576,MATCH(E819,LigneAchat!D:D,0),5),"")</f>
        <v/>
      </c>
      <c r="Z819" s="22">
        <f>INDEX(Articles!$1:$1048576,MATCH(E819,Articles!D:D,0),21)</f>
        <v>283</v>
      </c>
      <c r="AA819" s="22">
        <f t="shared" si="59"/>
        <v>282</v>
      </c>
      <c r="AB819" s="22">
        <f>+INDEX(Articles!$1:$1048576,MATCH(E819,Articles!D:D,0),23)</f>
        <v>1</v>
      </c>
    </row>
    <row r="820" spans="2:28" ht="15.75">
      <c r="B820" s="8" t="str">
        <f>INDEX(Articles!$1:$1048576,MATCH(E820,Articles!D:D,0),6)</f>
        <v>1</v>
      </c>
      <c r="C820" s="8" t="str">
        <f>INDEX(Articles!$1:$1048576,MATCH(E820,Articles!D:D,0),7)</f>
        <v/>
      </c>
      <c r="D820" s="28" t="str">
        <f>HYPERLINK(INDEX(Articles!$1:$1048576,MATCH(E820,Articles!D:D,0),24),"Lien")</f>
        <v>Lien</v>
      </c>
      <c r="E820" s="4" t="s">
        <v>436</v>
      </c>
      <c r="F820" s="18" t="str">
        <f>INDEX(Articles!$1:$1048576,MATCH(E820,Articles!D:D,0),5)</f>
        <v>BENGALE 2' BLEU</v>
      </c>
      <c r="G820" s="18" t="str">
        <f>INDEX(Articles!$1:$1048576,MATCH(E820,Articles!D:D,0),8)</f>
        <v>AUTRESPYRO</v>
      </c>
      <c r="H820" s="18" t="str">
        <f>INDEX(Articles!$1:$1048576,MATCH(E820,Articles!D:D,0),9)</f>
        <v>BENGALE</v>
      </c>
      <c r="I820" s="8">
        <f>INDEX(Articles!$1:$1048576,MATCH(E820,Articles!D:D,0),10)</f>
        <v>8</v>
      </c>
      <c r="J820" s="18" t="str">
        <f>INDEX(Articles!$1:$1048576,MATCH(E820,Articles!D:D,0),11)</f>
        <v>SOL</v>
      </c>
      <c r="K820" s="18" t="str">
        <f>INDEX(Articles!$1:$1048576,MATCH(E820,Articles!D:D,0),12)</f>
        <v>BLEU</v>
      </c>
      <c r="L820" s="8" t="str">
        <f>INDEX(Articles!$1:$1048576,MATCH(E820,Articles!D:D,0),13)</f>
        <v>FR</v>
      </c>
      <c r="M820" s="8" t="str">
        <f>INDEX(Articles!$1:$1048576,MATCH(E820,Articles!D:D,0),14)</f>
        <v>F2</v>
      </c>
      <c r="N820" s="8" t="str">
        <f>INDEX(Articles!$1:$1048576,MATCH(E820,Articles!D:D,0),15)</f>
        <v>1.4G</v>
      </c>
      <c r="O820" s="8" t="str">
        <f>INDEX(Articles!$1:$1048576,MATCH(E820,Articles!D:D,0),16)</f>
        <v>1170-F2-01307</v>
      </c>
      <c r="P820" s="8">
        <f>INDEX(Articles!$1:$1048576,MATCH(E820,Articles!D:D,0),17)*1000</f>
        <v>100.5</v>
      </c>
      <c r="Q820" s="8" t="str">
        <f>INDEX(Articles!$1:$1048576,MATCH(E820,Articles!D:D,0),18)</f>
        <v>120</v>
      </c>
      <c r="R820" s="8">
        <f>INDEX(Articles!$1:$1048576,MATCH(E820,Articles!D:D,0),19)</f>
        <v>8</v>
      </c>
      <c r="S820" s="2" t="str">
        <f>IF(INDEX('Unités CA'!$1:$1048576,MATCH(E820,'Unités CA'!D:D,0),5)=0,"",INDEX('Unités CA'!$1:$1048576,MATCH(E820,'Unités CA'!D:D,0),5))</f>
        <v>0080/CA</v>
      </c>
      <c r="T820" s="2" t="str">
        <f>IF(INDEX('Unités BTE'!$1:$1048576,MATCH(E820,'Unités CA'!D:D,0),5)=0,"",INDEX('Unités BTE'!$1:$1048576,MATCH(E820,'Unités CA'!D:D,0),5))</f>
        <v/>
      </c>
      <c r="U820" s="7">
        <f>IFERROR(INDEX('Prix PRO CA'!$1:$1048576,MATCH(E820,'Prix PRO CA'!D:D,0),10),"")</f>
        <v>596.5</v>
      </c>
      <c r="V820" s="7" t="str">
        <f>IFERROR(INDEX('Prix PRO CA'!$1:$1048576,MATCH(E820,'Prix PRO BTE'!D:D,0),10),"")</f>
        <v/>
      </c>
      <c r="W820" s="7">
        <f>+IFERROR(INDEX('Prix PRO PCS'!$1:$1048576,MATCH(E820,'Prix PRO PCS'!D:D,0),10),"")</f>
        <v>7.61</v>
      </c>
      <c r="X820" s="148" t="str">
        <f t="shared" si="55"/>
        <v>Oui</v>
      </c>
      <c r="Y820" s="24" t="str">
        <f>IFERROR(INDEX(LigneAchat!$1:$1048576,MATCH(E820,LigneAchat!D:D,0),5),"")</f>
        <v/>
      </c>
      <c r="Z820" s="22">
        <f>INDEX(Articles!$1:$1048576,MATCH(E820,Articles!D:D,0),21)</f>
        <v>252</v>
      </c>
      <c r="AA820" s="22">
        <f t="shared" si="59"/>
        <v>251</v>
      </c>
      <c r="AB820" s="22">
        <f>+INDEX(Articles!$1:$1048576,MATCH(E820,Articles!D:D,0),23)</f>
        <v>1</v>
      </c>
    </row>
    <row r="821" spans="2:28" ht="15.75">
      <c r="B821" s="8" t="str">
        <f>INDEX(Articles!$1:$1048576,MATCH(E821,Articles!D:D,0),6)</f>
        <v>1</v>
      </c>
      <c r="C821" s="8" t="str">
        <f>INDEX(Articles!$1:$1048576,MATCH(E821,Articles!D:D,0),7)</f>
        <v/>
      </c>
      <c r="D821" s="28" t="str">
        <f>HYPERLINK(INDEX(Articles!$1:$1048576,MATCH(E821,Articles!D:D,0),24),"Lien")</f>
        <v>Lien</v>
      </c>
      <c r="E821" s="4" t="s">
        <v>439</v>
      </c>
      <c r="F821" s="18" t="str">
        <f>INDEX(Articles!$1:$1048576,MATCH(E821,Articles!D:D,0),5)</f>
        <v>BENGALE 1'30 ROUGE + CLIGNO BLANC</v>
      </c>
      <c r="G821" s="18" t="str">
        <f>INDEX(Articles!$1:$1048576,MATCH(E821,Articles!D:D,0),8)</f>
        <v>AUTRESPYRO</v>
      </c>
      <c r="H821" s="18" t="str">
        <f>INDEX(Articles!$1:$1048576,MATCH(E821,Articles!D:D,0),9)</f>
        <v>BENGALE</v>
      </c>
      <c r="I821" s="8">
        <f>INDEX(Articles!$1:$1048576,MATCH(E821,Articles!D:D,0),10)</f>
        <v>18</v>
      </c>
      <c r="J821" s="18" t="str">
        <f>INDEX(Articles!$1:$1048576,MATCH(E821,Articles!D:D,0),11)</f>
        <v>CLIGNO</v>
      </c>
      <c r="K821" s="18" t="str">
        <f>INDEX(Articles!$1:$1048576,MATCH(E821,Articles!D:D,0),12)</f>
        <v>ROUGE</v>
      </c>
      <c r="L821" s="8" t="str">
        <f>INDEX(Articles!$1:$1048576,MATCH(E821,Articles!D:D,0),13)</f>
        <v>EU</v>
      </c>
      <c r="M821" s="8" t="str">
        <f>INDEX(Articles!$1:$1048576,MATCH(E821,Articles!D:D,0),14)</f>
        <v>F2</v>
      </c>
      <c r="N821" s="8" t="str">
        <f>INDEX(Articles!$1:$1048576,MATCH(E821,Articles!D:D,0),15)</f>
        <v>1.4G</v>
      </c>
      <c r="O821" s="8" t="str">
        <f>INDEX(Articles!$1:$1048576,MATCH(E821,Articles!D:D,0),16)</f>
        <v>0163-F2-3783</v>
      </c>
      <c r="P821" s="8">
        <f>INDEX(Articles!$1:$1048576,MATCH(E821,Articles!D:D,0),17)*1000</f>
        <v>108</v>
      </c>
      <c r="Q821" s="8" t="str">
        <f>INDEX(Articles!$1:$1048576,MATCH(E821,Articles!D:D,0),18)</f>
        <v>90</v>
      </c>
      <c r="R821" s="8">
        <f>INDEX(Articles!$1:$1048576,MATCH(E821,Articles!D:D,0),19)</f>
        <v>8</v>
      </c>
      <c r="S821" s="2" t="str">
        <f>IF(INDEX('Unités CA'!$1:$1048576,MATCH(E821,'Unités CA'!D:D,0),5)=0,"",INDEX('Unités CA'!$1:$1048576,MATCH(E821,'Unités CA'!D:D,0),5))</f>
        <v>0075/CA</v>
      </c>
      <c r="T821" s="2" t="str">
        <f>IF(INDEX('Unités BTE'!$1:$1048576,MATCH(E821,'Unités CA'!D:D,0),5)=0,"",INDEX('Unités BTE'!$1:$1048576,MATCH(E821,'Unités CA'!D:D,0),5))</f>
        <v/>
      </c>
      <c r="U821" s="7" t="str">
        <f>IFERROR(INDEX('Prix PRO CA'!$1:$1048576,MATCH(E821,'Prix PRO CA'!D:D,0),10),"")</f>
        <v/>
      </c>
      <c r="V821" s="7" t="str">
        <f>IFERROR(INDEX('Prix PRO CA'!$1:$1048576,MATCH(E821,'Prix PRO BTE'!D:D,0),10),"")</f>
        <v/>
      </c>
      <c r="W821" s="7">
        <f>+IFERROR(INDEX('Prix PRO PCS'!$1:$1048576,MATCH(E821,'Prix PRO PCS'!D:D,0),10),"")</f>
        <v>10.94</v>
      </c>
      <c r="X821" s="148" t="str">
        <f t="shared" si="55"/>
        <v>Oui</v>
      </c>
      <c r="Y821" s="24">
        <f>IFERROR(INDEX(LigneAchat!$1:$1048576,MATCH(E821,LigneAchat!D:D,0),5),"")</f>
        <v>44301</v>
      </c>
      <c r="Z821" s="22">
        <f>INDEX(Articles!$1:$1048576,MATCH(E821,Articles!D:D,0),21)</f>
        <v>129</v>
      </c>
      <c r="AA821" s="22">
        <f t="shared" ref="AA821:AA845" si="60">+Z821-AB821</f>
        <v>129</v>
      </c>
      <c r="AB821" s="22">
        <f>+INDEX(Articles!$1:$1048576,MATCH(E821,Articles!D:D,0),23)</f>
        <v>0</v>
      </c>
    </row>
    <row r="822" spans="2:28" ht="15.75">
      <c r="B822" s="8" t="str">
        <f>INDEX(Articles!$1:$1048576,MATCH(E822,Articles!D:D,0),6)</f>
        <v>1</v>
      </c>
      <c r="C822" s="8" t="str">
        <f>INDEX(Articles!$1:$1048576,MATCH(E822,Articles!D:D,0),7)</f>
        <v/>
      </c>
      <c r="D822" s="28" t="str">
        <f>HYPERLINK(INDEX(Articles!$1:$1048576,MATCH(E822,Articles!D:D,0),24),"Lien")</f>
        <v>Lien</v>
      </c>
      <c r="E822" s="4" t="s">
        <v>445</v>
      </c>
      <c r="F822" s="18" t="str">
        <f>INDEX(Articles!$1:$1048576,MATCH(E822,Articles!D:D,0),5)</f>
        <v>BENGALE 2' CLIGNO BLANC</v>
      </c>
      <c r="G822" s="18" t="str">
        <f>INDEX(Articles!$1:$1048576,MATCH(E822,Articles!D:D,0),8)</f>
        <v>AUTRESPYRO</v>
      </c>
      <c r="H822" s="18" t="str">
        <f>INDEX(Articles!$1:$1048576,MATCH(E822,Articles!D:D,0),9)</f>
        <v>BENGALE</v>
      </c>
      <c r="I822" s="8">
        <f>INDEX(Articles!$1:$1048576,MATCH(E822,Articles!D:D,0),10)</f>
        <v>18</v>
      </c>
      <c r="J822" s="18" t="str">
        <f>INDEX(Articles!$1:$1048576,MATCH(E822,Articles!D:D,0),11)</f>
        <v>CLIGNO</v>
      </c>
      <c r="K822" s="18" t="str">
        <f>INDEX(Articles!$1:$1048576,MATCH(E822,Articles!D:D,0),12)</f>
        <v>BLANC</v>
      </c>
      <c r="L822" s="8" t="str">
        <f>INDEX(Articles!$1:$1048576,MATCH(E822,Articles!D:D,0),13)</f>
        <v>EU</v>
      </c>
      <c r="M822" s="8" t="str">
        <f>INDEX(Articles!$1:$1048576,MATCH(E822,Articles!D:D,0),14)</f>
        <v>F2</v>
      </c>
      <c r="N822" s="8" t="str">
        <f>INDEX(Articles!$1:$1048576,MATCH(E822,Articles!D:D,0),15)</f>
        <v>1.4G</v>
      </c>
      <c r="O822" s="8" t="str">
        <f>INDEX(Articles!$1:$1048576,MATCH(E822,Articles!D:D,0),16)</f>
        <v>0163-F2-3783</v>
      </c>
      <c r="P822" s="8">
        <f>INDEX(Articles!$1:$1048576,MATCH(E822,Articles!D:D,0),17)*1000</f>
        <v>72</v>
      </c>
      <c r="Q822" s="8" t="str">
        <f>INDEX(Articles!$1:$1048576,MATCH(E822,Articles!D:D,0),18)</f>
        <v>120</v>
      </c>
      <c r="R822" s="8">
        <f>INDEX(Articles!$1:$1048576,MATCH(E822,Articles!D:D,0),19)</f>
        <v>8</v>
      </c>
      <c r="S822" s="2" t="str">
        <f>IF(INDEX('Unités CA'!$1:$1048576,MATCH(E822,'Unités CA'!D:D,0),5)=0,"",INDEX('Unités CA'!$1:$1048576,MATCH(E822,'Unités CA'!D:D,0),5))</f>
        <v>0160/CA</v>
      </c>
      <c r="T822" s="2" t="str">
        <f>IF(INDEX('Unités BTE'!$1:$1048576,MATCH(E822,'Unités CA'!D:D,0),5)=0,"",INDEX('Unités BTE'!$1:$1048576,MATCH(E822,'Unités CA'!D:D,0),5))</f>
        <v/>
      </c>
      <c r="U822" s="7" t="str">
        <f>IFERROR(INDEX('Prix PRO CA'!$1:$1048576,MATCH(E822,'Prix PRO CA'!D:D,0),10),"")</f>
        <v/>
      </c>
      <c r="V822" s="7" t="str">
        <f>IFERROR(INDEX('Prix PRO CA'!$1:$1048576,MATCH(E822,'Prix PRO BTE'!D:D,0),10),"")</f>
        <v/>
      </c>
      <c r="W822" s="7">
        <f>+IFERROR(INDEX('Prix PRO PCS'!$1:$1048576,MATCH(E822,'Prix PRO PCS'!D:D,0),10),"")</f>
        <v>8.43</v>
      </c>
      <c r="X822" s="148" t="str">
        <f t="shared" si="55"/>
        <v>Oui</v>
      </c>
      <c r="Y822" s="24">
        <f>IFERROR(INDEX(LigneAchat!$1:$1048576,MATCH(E822,LigneAchat!D:D,0),5),"")</f>
        <v>44301</v>
      </c>
      <c r="Z822" s="22">
        <f>INDEX(Articles!$1:$1048576,MATCH(E822,Articles!D:D,0),21)</f>
        <v>352</v>
      </c>
      <c r="AA822" s="22">
        <f t="shared" si="60"/>
        <v>352</v>
      </c>
      <c r="AB822" s="22">
        <f>+INDEX(Articles!$1:$1048576,MATCH(E822,Articles!D:D,0),23)</f>
        <v>0</v>
      </c>
    </row>
    <row r="823" spans="2:28" ht="15.75">
      <c r="B823" s="8" t="str">
        <f>INDEX(Articles!$1:$1048576,MATCH(E823,Articles!D:D,0),6)</f>
        <v>1</v>
      </c>
      <c r="C823" s="8" t="str">
        <f>INDEX(Articles!$1:$1048576,MATCH(E823,Articles!D:D,0),7)</f>
        <v/>
      </c>
      <c r="D823" s="28" t="str">
        <f>HYPERLINK(INDEX(Articles!$1:$1048576,MATCH(E823,Articles!D:D,0),24),"Lien")</f>
        <v>Lien</v>
      </c>
      <c r="E823" s="4" t="s">
        <v>448</v>
      </c>
      <c r="F823" s="18" t="str">
        <f>INDEX(Articles!$1:$1048576,MATCH(E823,Articles!D:D,0),5)</f>
        <v>BENGALE 3' CLIGNO BLANC</v>
      </c>
      <c r="G823" s="18" t="str">
        <f>INDEX(Articles!$1:$1048576,MATCH(E823,Articles!D:D,0),8)</f>
        <v>AUTRESPYRO</v>
      </c>
      <c r="H823" s="18" t="str">
        <f>INDEX(Articles!$1:$1048576,MATCH(E823,Articles!D:D,0),9)</f>
        <v>BENGALE</v>
      </c>
      <c r="I823" s="8">
        <f>INDEX(Articles!$1:$1048576,MATCH(E823,Articles!D:D,0),10)</f>
        <v>18</v>
      </c>
      <c r="J823" s="18" t="str">
        <f>INDEX(Articles!$1:$1048576,MATCH(E823,Articles!D:D,0),11)</f>
        <v>CLIGNO</v>
      </c>
      <c r="K823" s="18" t="str">
        <f>INDEX(Articles!$1:$1048576,MATCH(E823,Articles!D:D,0),12)</f>
        <v>BLANC</v>
      </c>
      <c r="L823" s="8" t="str">
        <f>INDEX(Articles!$1:$1048576,MATCH(E823,Articles!D:D,0),13)</f>
        <v>EU</v>
      </c>
      <c r="M823" s="8" t="str">
        <f>INDEX(Articles!$1:$1048576,MATCH(E823,Articles!D:D,0),14)</f>
        <v>F2</v>
      </c>
      <c r="N823" s="8" t="str">
        <f>INDEX(Articles!$1:$1048576,MATCH(E823,Articles!D:D,0),15)</f>
        <v>1.4G</v>
      </c>
      <c r="O823" s="8" t="str">
        <f>INDEX(Articles!$1:$1048576,MATCH(E823,Articles!D:D,0),16)</f>
        <v>0163-F2-3783</v>
      </c>
      <c r="P823" s="8">
        <f>INDEX(Articles!$1:$1048576,MATCH(E823,Articles!D:D,0),17)*1000</f>
        <v>74</v>
      </c>
      <c r="Q823" s="8" t="str">
        <f>INDEX(Articles!$1:$1048576,MATCH(E823,Articles!D:D,0),18)</f>
        <v>180</v>
      </c>
      <c r="R823" s="8">
        <f>INDEX(Articles!$1:$1048576,MATCH(E823,Articles!D:D,0),19)</f>
        <v>8</v>
      </c>
      <c r="S823" s="2" t="str">
        <f>IF(INDEX('Unités CA'!$1:$1048576,MATCH(E823,'Unités CA'!D:D,0),5)=0,"",INDEX('Unités CA'!$1:$1048576,MATCH(E823,'Unités CA'!D:D,0),5))</f>
        <v>0060/CA</v>
      </c>
      <c r="T823" s="2" t="str">
        <f>IF(INDEX('Unités BTE'!$1:$1048576,MATCH(E823,'Unités CA'!D:D,0),5)=0,"",INDEX('Unités BTE'!$1:$1048576,MATCH(E823,'Unités CA'!D:D,0),5))</f>
        <v/>
      </c>
      <c r="U823" s="7" t="str">
        <f>IFERROR(INDEX('Prix PRO CA'!$1:$1048576,MATCH(E823,'Prix PRO CA'!D:D,0),10),"")</f>
        <v/>
      </c>
      <c r="V823" s="7" t="str">
        <f>IFERROR(INDEX('Prix PRO CA'!$1:$1048576,MATCH(E823,'Prix PRO BTE'!D:D,0),10),"")</f>
        <v/>
      </c>
      <c r="W823" s="7">
        <f>+IFERROR(INDEX('Prix PRO PCS'!$1:$1048576,MATCH(E823,'Prix PRO PCS'!D:D,0),10),"")</f>
        <v>13.02</v>
      </c>
      <c r="X823" s="148" t="str">
        <f t="shared" ref="X823:X886" si="61">IF(B823="OPPORTUNITE",AA823,IF(AA823&lt;=0,"Non",IF(AA823&gt;10,"Oui","Inf à 10")))</f>
        <v>Oui</v>
      </c>
      <c r="Y823" s="24">
        <f>IFERROR(INDEX(LigneAchat!$1:$1048576,MATCH(E823,LigneAchat!D:D,0),5),"")</f>
        <v>44301</v>
      </c>
      <c r="Z823" s="22">
        <f>INDEX(Articles!$1:$1048576,MATCH(E823,Articles!D:D,0),21)</f>
        <v>291</v>
      </c>
      <c r="AA823" s="22">
        <f t="shared" si="60"/>
        <v>291</v>
      </c>
      <c r="AB823" s="22">
        <f>+INDEX(Articles!$1:$1048576,MATCH(E823,Articles!D:D,0),23)</f>
        <v>0</v>
      </c>
    </row>
    <row r="824" spans="2:28" ht="15.75">
      <c r="B824" s="8" t="str">
        <f>INDEX(Articles!$1:$1048576,MATCH(E824,Articles!D:D,0),6)</f>
        <v>1</v>
      </c>
      <c r="C824" s="8" t="str">
        <f>INDEX(Articles!$1:$1048576,MATCH(E824,Articles!D:D,0),7)</f>
        <v/>
      </c>
      <c r="D824" s="28" t="str">
        <f>HYPERLINK(INDEX(Articles!$1:$1048576,MATCH(E824,Articles!D:D,0),24),"Lien")</f>
        <v>Lien</v>
      </c>
      <c r="E824" s="3" t="s">
        <v>420</v>
      </c>
      <c r="F824" s="18" t="str">
        <f>INDEX(Articles!$1:$1048576,MATCH(E824,Articles!D:D,0),5)</f>
        <v>BENGALE 60 sec ROUGE HAUTE INTENSITÉ - AE</v>
      </c>
      <c r="G824" s="18" t="str">
        <f>INDEX(Articles!$1:$1048576,MATCH(E824,Articles!D:D,0),8)</f>
        <v>AUTRESPYRO</v>
      </c>
      <c r="H824" s="18" t="str">
        <f>INDEX(Articles!$1:$1048576,MATCH(E824,Articles!D:D,0),9)</f>
        <v>BENGALE</v>
      </c>
      <c r="I824" s="8">
        <f>INDEX(Articles!$1:$1048576,MATCH(E824,Articles!D:D,0),10)</f>
        <v>26</v>
      </c>
      <c r="J824" s="18" t="str">
        <f>INDEX(Articles!$1:$1048576,MATCH(E824,Articles!D:D,0),11)</f>
        <v>SOL</v>
      </c>
      <c r="K824" s="18" t="str">
        <f>INDEX(Articles!$1:$1048576,MATCH(E824,Articles!D:D,0),12)</f>
        <v>ROUGE</v>
      </c>
      <c r="L824" s="8" t="str">
        <f>INDEX(Articles!$1:$1048576,MATCH(E824,Articles!D:D,0),13)</f>
        <v>CN</v>
      </c>
      <c r="M824" s="8" t="str">
        <f>INDEX(Articles!$1:$1048576,MATCH(E824,Articles!D:D,0),14)</f>
        <v>T1</v>
      </c>
      <c r="N824" s="8" t="str">
        <f>INDEX(Articles!$1:$1048576,MATCH(E824,Articles!D:D,0),15)</f>
        <v>1.4G</v>
      </c>
      <c r="O824" s="8" t="str">
        <f>INDEX(Articles!$1:$1048576,MATCH(E824,Articles!D:D,0),16)</f>
        <v>1008-T1-69254056</v>
      </c>
      <c r="P824" s="8">
        <f>INDEX(Articles!$1:$1048576,MATCH(E824,Articles!D:D,0),17)*1000</f>
        <v>70</v>
      </c>
      <c r="Q824" s="8" t="str">
        <f>INDEX(Articles!$1:$1048576,MATCH(E824,Articles!D:D,0),18)</f>
        <v>60</v>
      </c>
      <c r="R824" s="8">
        <f>INDEX(Articles!$1:$1048576,MATCH(E824,Articles!D:D,0),19)</f>
        <v>5</v>
      </c>
      <c r="S824" s="2" t="str">
        <f>IF(INDEX('Unités CA'!$1:$1048576,MATCH(E824,'Unités CA'!D:D,0),5)=0,"",INDEX('Unités CA'!$1:$1048576,MATCH(E824,'Unités CA'!D:D,0),5))</f>
        <v>0060/CA</v>
      </c>
      <c r="T824" s="2" t="str">
        <f>IF(INDEX('Unités BTE'!$1:$1048576,MATCH(E824,'Unités CA'!D:D,0),5)=0,"",INDEX('Unités BTE'!$1:$1048576,MATCH(E824,'Unités CA'!D:D,0),5))</f>
        <v/>
      </c>
      <c r="U824" s="7">
        <f>IFERROR(INDEX('Prix PRO CA'!$1:$1048576,MATCH(E824,'Prix PRO CA'!D:D,0),10),"")</f>
        <v>689.11</v>
      </c>
      <c r="V824" s="7" t="str">
        <f>IFERROR(INDEX('Prix PRO CA'!$1:$1048576,MATCH(E824,'Prix PRO BTE'!D:D,0),10),"")</f>
        <v/>
      </c>
      <c r="W824" s="7">
        <f>+IFERROR(INDEX('Prix PRO PCS'!$1:$1048576,MATCH(E824,'Prix PRO PCS'!D:D,0),10),"")</f>
        <v>13.24</v>
      </c>
      <c r="X824" s="148" t="str">
        <f t="shared" si="61"/>
        <v>Oui</v>
      </c>
      <c r="Y824" s="24" t="str">
        <f>IFERROR(INDEX(LigneAchat!$1:$1048576,MATCH(E824,LigneAchat!D:D,0),5),"")</f>
        <v/>
      </c>
      <c r="Z824" s="22">
        <f>INDEX(Articles!$1:$1048576,MATCH(E824,Articles!D:D,0),21)</f>
        <v>559</v>
      </c>
      <c r="AA824" s="22">
        <f t="shared" si="60"/>
        <v>239</v>
      </c>
      <c r="AB824" s="22">
        <f>+INDEX(Articles!$1:$1048576,MATCH(E824,Articles!D:D,0),23)</f>
        <v>320</v>
      </c>
    </row>
    <row r="825" spans="2:28" ht="15.75">
      <c r="B825" s="8" t="str">
        <f>INDEX(Articles!$1:$1048576,MATCH(E825,Articles!D:D,0),6)</f>
        <v>1</v>
      </c>
      <c r="C825" s="8" t="str">
        <f>INDEX(Articles!$1:$1048576,MATCH(E825,Articles!D:D,0),7)</f>
        <v/>
      </c>
      <c r="D825" s="28" t="str">
        <f>HYPERLINK(INDEX(Articles!$1:$1048576,MATCH(E825,Articles!D:D,0),24),"Lien")</f>
        <v>Lien</v>
      </c>
      <c r="E825" s="3" t="s">
        <v>424</v>
      </c>
      <c r="F825" s="18" t="str">
        <f>INDEX(Articles!$1:$1048576,MATCH(E825,Articles!D:D,0),5)</f>
        <v>BENGALE 60 sec VERT HAUTE INTENSITÉ - AE</v>
      </c>
      <c r="G825" s="18" t="str">
        <f>INDEX(Articles!$1:$1048576,MATCH(E825,Articles!D:D,0),8)</f>
        <v>AUTRESPYRO</v>
      </c>
      <c r="H825" s="18" t="str">
        <f>INDEX(Articles!$1:$1048576,MATCH(E825,Articles!D:D,0),9)</f>
        <v>BENGALE</v>
      </c>
      <c r="I825" s="8">
        <f>INDEX(Articles!$1:$1048576,MATCH(E825,Articles!D:D,0),10)</f>
        <v>26</v>
      </c>
      <c r="J825" s="18" t="str">
        <f>INDEX(Articles!$1:$1048576,MATCH(E825,Articles!D:D,0),11)</f>
        <v>SOL</v>
      </c>
      <c r="K825" s="18" t="str">
        <f>INDEX(Articles!$1:$1048576,MATCH(E825,Articles!D:D,0),12)</f>
        <v>VERT</v>
      </c>
      <c r="L825" s="8" t="str">
        <f>INDEX(Articles!$1:$1048576,MATCH(E825,Articles!D:D,0),13)</f>
        <v>CN</v>
      </c>
      <c r="M825" s="8" t="str">
        <f>INDEX(Articles!$1:$1048576,MATCH(E825,Articles!D:D,0),14)</f>
        <v>T1</v>
      </c>
      <c r="N825" s="8" t="str">
        <f>INDEX(Articles!$1:$1048576,MATCH(E825,Articles!D:D,0),15)</f>
        <v>1.4G</v>
      </c>
      <c r="O825" s="8" t="str">
        <f>INDEX(Articles!$1:$1048576,MATCH(E825,Articles!D:D,0),16)</f>
        <v>1008-T1-69254056</v>
      </c>
      <c r="P825" s="8">
        <f>INDEX(Articles!$1:$1048576,MATCH(E825,Articles!D:D,0),17)*1000</f>
        <v>70</v>
      </c>
      <c r="Q825" s="8" t="str">
        <f>INDEX(Articles!$1:$1048576,MATCH(E825,Articles!D:D,0),18)</f>
        <v>60</v>
      </c>
      <c r="R825" s="8">
        <f>INDEX(Articles!$1:$1048576,MATCH(E825,Articles!D:D,0),19)</f>
        <v>5</v>
      </c>
      <c r="S825" s="2" t="str">
        <f>IF(INDEX('Unités CA'!$1:$1048576,MATCH(E825,'Unités CA'!D:D,0),5)=0,"",INDEX('Unités CA'!$1:$1048576,MATCH(E825,'Unités CA'!D:D,0),5))</f>
        <v>0060/CA</v>
      </c>
      <c r="T825" s="2" t="str">
        <f>IF(INDEX('Unités BTE'!$1:$1048576,MATCH(E825,'Unités CA'!D:D,0),5)=0,"",INDEX('Unités BTE'!$1:$1048576,MATCH(E825,'Unités CA'!D:D,0),5))</f>
        <v/>
      </c>
      <c r="U825" s="7">
        <f>IFERROR(INDEX('Prix PRO CA'!$1:$1048576,MATCH(E825,'Prix PRO CA'!D:D,0),10),"")</f>
        <v>689.11</v>
      </c>
      <c r="V825" s="7" t="str">
        <f>IFERROR(INDEX('Prix PRO CA'!$1:$1048576,MATCH(E825,'Prix PRO BTE'!D:D,0),10),"")</f>
        <v/>
      </c>
      <c r="W825" s="7">
        <f>+IFERROR(INDEX('Prix PRO PCS'!$1:$1048576,MATCH(E825,'Prix PRO PCS'!D:D,0),10),"")</f>
        <v>13.24</v>
      </c>
      <c r="X825" s="148" t="str">
        <f t="shared" si="61"/>
        <v>Oui</v>
      </c>
      <c r="Y825" s="24" t="str">
        <f>IFERROR(INDEX(LigneAchat!$1:$1048576,MATCH(E825,LigneAchat!D:D,0),5),"")</f>
        <v/>
      </c>
      <c r="Z825" s="22">
        <f>INDEX(Articles!$1:$1048576,MATCH(E825,Articles!D:D,0),21)</f>
        <v>697</v>
      </c>
      <c r="AA825" s="22">
        <f t="shared" si="60"/>
        <v>697</v>
      </c>
      <c r="AB825" s="22">
        <f>+INDEX(Articles!$1:$1048576,MATCH(E825,Articles!D:D,0),23)</f>
        <v>0</v>
      </c>
    </row>
    <row r="826" spans="2:28" ht="15.75">
      <c r="B826" s="8" t="str">
        <f>INDEX(Articles!$1:$1048576,MATCH(E826,Articles!D:D,0),6)</f>
        <v>1</v>
      </c>
      <c r="C826" s="8" t="str">
        <f>INDEX(Articles!$1:$1048576,MATCH(E826,Articles!D:D,0),7)</f>
        <v/>
      </c>
      <c r="D826" s="28" t="str">
        <f>HYPERLINK(INDEX(Articles!$1:$1048576,MATCH(E826,Articles!D:D,0),24),"Lien")</f>
        <v>Lien</v>
      </c>
      <c r="E826" s="3" t="s">
        <v>386</v>
      </c>
      <c r="F826" s="18" t="str">
        <f>INDEX(Articles!$1:$1048576,MATCH(E826,Articles!D:D,0),5)</f>
        <v>BENGALE CLIGNO BLANC 60 sec - AE</v>
      </c>
      <c r="G826" s="18" t="str">
        <f>INDEX(Articles!$1:$1048576,MATCH(E826,Articles!D:D,0),8)</f>
        <v>AUTRESPYRO</v>
      </c>
      <c r="H826" s="18" t="str">
        <f>INDEX(Articles!$1:$1048576,MATCH(E826,Articles!D:D,0),9)</f>
        <v>BENGALE</v>
      </c>
      <c r="I826" s="8">
        <f>INDEX(Articles!$1:$1048576,MATCH(E826,Articles!D:D,0),10)</f>
        <v>40</v>
      </c>
      <c r="J826" s="18" t="str">
        <f>INDEX(Articles!$1:$1048576,MATCH(E826,Articles!D:D,0),11)</f>
        <v>CLIGNO</v>
      </c>
      <c r="K826" s="18" t="str">
        <f>INDEX(Articles!$1:$1048576,MATCH(E826,Articles!D:D,0),12)</f>
        <v>BLANC</v>
      </c>
      <c r="L826" s="8" t="str">
        <f>INDEX(Articles!$1:$1048576,MATCH(E826,Articles!D:D,0),13)</f>
        <v>CN</v>
      </c>
      <c r="M826" s="8" t="str">
        <f>INDEX(Articles!$1:$1048576,MATCH(E826,Articles!D:D,0),14)</f>
        <v>T2</v>
      </c>
      <c r="N826" s="8" t="str">
        <f>INDEX(Articles!$1:$1048576,MATCH(E826,Articles!D:D,0),15)</f>
        <v>1.4G</v>
      </c>
      <c r="O826" s="8" t="str">
        <f>INDEX(Articles!$1:$1048576,MATCH(E826,Articles!D:D,0),16)</f>
        <v>0163-T2-3506</v>
      </c>
      <c r="P826" s="8">
        <f>INDEX(Articles!$1:$1048576,MATCH(E826,Articles!D:D,0),17)*1000</f>
        <v>20</v>
      </c>
      <c r="Q826" s="8" t="str">
        <f>INDEX(Articles!$1:$1048576,MATCH(E826,Articles!D:D,0),18)</f>
        <v>60</v>
      </c>
      <c r="R826" s="8">
        <f>INDEX(Articles!$1:$1048576,MATCH(E826,Articles!D:D,0),19)</f>
        <v>8</v>
      </c>
      <c r="S826" s="2" t="str">
        <f>IF(INDEX('Unités CA'!$1:$1048576,MATCH(E826,'Unités CA'!D:D,0),5)=0,"",INDEX('Unités CA'!$1:$1048576,MATCH(E826,'Unités CA'!D:D,0),5))</f>
        <v>0100/CA</v>
      </c>
      <c r="T826" s="2" t="str">
        <f>IF(INDEX('Unités BTE'!$1:$1048576,MATCH(E826,'Unités CA'!D:D,0),5)=0,"",INDEX('Unités BTE'!$1:$1048576,MATCH(E826,'Unités CA'!D:D,0),5))</f>
        <v/>
      </c>
      <c r="U826" s="7">
        <f>IFERROR(INDEX('Prix PRO CA'!$1:$1048576,MATCH(E826,'Prix PRO CA'!D:D,0),10),"")</f>
        <v>591.85</v>
      </c>
      <c r="V826" s="7" t="str">
        <f>IFERROR(INDEX('Prix PRO CA'!$1:$1048576,MATCH(E826,'Prix PRO BTE'!D:D,0),10),"")</f>
        <v/>
      </c>
      <c r="W826" s="7">
        <f>+IFERROR(INDEX('Prix PRO PCS'!$1:$1048576,MATCH(E826,'Prix PRO PCS'!D:D,0),10),"")</f>
        <v>7.88</v>
      </c>
      <c r="X826" s="148" t="str">
        <f t="shared" si="61"/>
        <v>Oui</v>
      </c>
      <c r="Y826" s="24" t="str">
        <f>IFERROR(INDEX(LigneAchat!$1:$1048576,MATCH(E826,LigneAchat!D:D,0),5),"")</f>
        <v/>
      </c>
      <c r="Z826" s="22">
        <f>INDEX(Articles!$1:$1048576,MATCH(E826,Articles!D:D,0),21)</f>
        <v>2112</v>
      </c>
      <c r="AA826" s="22">
        <f t="shared" si="60"/>
        <v>2107</v>
      </c>
      <c r="AB826" s="22">
        <f>+INDEX(Articles!$1:$1048576,MATCH(E826,Articles!D:D,0),23)</f>
        <v>5</v>
      </c>
    </row>
    <row r="827" spans="2:28" ht="15.75">
      <c r="B827" s="8" t="str">
        <f>INDEX(Articles!$1:$1048576,MATCH(E827,Articles!D:D,0),6)</f>
        <v>1</v>
      </c>
      <c r="C827" s="8" t="str">
        <f>INDEX(Articles!$1:$1048576,MATCH(E827,Articles!D:D,0),7)</f>
        <v/>
      </c>
      <c r="D827" s="28" t="str">
        <f>HYPERLINK(INDEX(Articles!$1:$1048576,MATCH(E827,Articles!D:D,0),24),"Lien")</f>
        <v>Lien</v>
      </c>
      <c r="E827" s="3" t="s">
        <v>391</v>
      </c>
      <c r="F827" s="18" t="str">
        <f>INDEX(Articles!$1:$1048576,MATCH(E827,Articles!D:D,0),5)</f>
        <v>BENGALE CLIGNO ROUGE 60 sec - AE</v>
      </c>
      <c r="G827" s="18" t="str">
        <f>INDEX(Articles!$1:$1048576,MATCH(E827,Articles!D:D,0),8)</f>
        <v>AUTRESPYRO</v>
      </c>
      <c r="H827" s="18" t="str">
        <f>INDEX(Articles!$1:$1048576,MATCH(E827,Articles!D:D,0),9)</f>
        <v>BENGALE</v>
      </c>
      <c r="I827" s="8">
        <f>INDEX(Articles!$1:$1048576,MATCH(E827,Articles!D:D,0),10)</f>
        <v>40</v>
      </c>
      <c r="J827" s="18" t="str">
        <f>INDEX(Articles!$1:$1048576,MATCH(E827,Articles!D:D,0),11)</f>
        <v>CLIGNO</v>
      </c>
      <c r="K827" s="18" t="str">
        <f>INDEX(Articles!$1:$1048576,MATCH(E827,Articles!D:D,0),12)</f>
        <v>ROUGE</v>
      </c>
      <c r="L827" s="8" t="str">
        <f>INDEX(Articles!$1:$1048576,MATCH(E827,Articles!D:D,0),13)</f>
        <v>CN</v>
      </c>
      <c r="M827" s="8" t="str">
        <f>INDEX(Articles!$1:$1048576,MATCH(E827,Articles!D:D,0),14)</f>
        <v>T2</v>
      </c>
      <c r="N827" s="8" t="str">
        <f>INDEX(Articles!$1:$1048576,MATCH(E827,Articles!D:D,0),15)</f>
        <v>1.4G</v>
      </c>
      <c r="O827" s="8" t="str">
        <f>INDEX(Articles!$1:$1048576,MATCH(E827,Articles!D:D,0),16)</f>
        <v>0163-T2-3506</v>
      </c>
      <c r="P827" s="8">
        <f>INDEX(Articles!$1:$1048576,MATCH(E827,Articles!D:D,0),17)*1000</f>
        <v>27</v>
      </c>
      <c r="Q827" s="8" t="str">
        <f>INDEX(Articles!$1:$1048576,MATCH(E827,Articles!D:D,0),18)</f>
        <v>60</v>
      </c>
      <c r="R827" s="8">
        <f>INDEX(Articles!$1:$1048576,MATCH(E827,Articles!D:D,0),19)</f>
        <v>8</v>
      </c>
      <c r="S827" s="2" t="str">
        <f>IF(INDEX('Unités CA'!$1:$1048576,MATCH(E827,'Unités CA'!D:D,0),5)=0,"",INDEX('Unités CA'!$1:$1048576,MATCH(E827,'Unités CA'!D:D,0),5))</f>
        <v>0100/CA</v>
      </c>
      <c r="T827" s="2" t="str">
        <f>IF(INDEX('Unités BTE'!$1:$1048576,MATCH(E827,'Unités CA'!D:D,0),5)=0,"",INDEX('Unités BTE'!$1:$1048576,MATCH(E827,'Unités CA'!D:D,0),5))</f>
        <v/>
      </c>
      <c r="U827" s="7">
        <f>IFERROR(INDEX('Prix PRO CA'!$1:$1048576,MATCH(E827,'Prix PRO CA'!D:D,0),10),"")</f>
        <v>591.85</v>
      </c>
      <c r="V827" s="7" t="str">
        <f>IFERROR(INDEX('Prix PRO CA'!$1:$1048576,MATCH(E827,'Prix PRO BTE'!D:D,0),10),"")</f>
        <v/>
      </c>
      <c r="W827" s="7">
        <f>+IFERROR(INDEX('Prix PRO PCS'!$1:$1048576,MATCH(E827,'Prix PRO PCS'!D:D,0),10),"")</f>
        <v>7.88</v>
      </c>
      <c r="X827" s="148" t="str">
        <f t="shared" si="61"/>
        <v>Oui</v>
      </c>
      <c r="Y827" s="24" t="str">
        <f>IFERROR(INDEX(LigneAchat!$1:$1048576,MATCH(E827,LigneAchat!D:D,0),5),"")</f>
        <v/>
      </c>
      <c r="Z827" s="22">
        <f>INDEX(Articles!$1:$1048576,MATCH(E827,Articles!D:D,0),21)</f>
        <v>2912</v>
      </c>
      <c r="AA827" s="22">
        <f t="shared" si="60"/>
        <v>2912</v>
      </c>
      <c r="AB827" s="22">
        <f>+INDEX(Articles!$1:$1048576,MATCH(E827,Articles!D:D,0),23)</f>
        <v>0</v>
      </c>
    </row>
    <row r="828" spans="2:28" ht="15.75">
      <c r="B828" s="8" t="str">
        <f>INDEX(Articles!$1:$1048576,MATCH(E828,Articles!D:D,0),6)</f>
        <v>1</v>
      </c>
      <c r="C828" s="8" t="str">
        <f>INDEX(Articles!$1:$1048576,MATCH(E828,Articles!D:D,0),7)</f>
        <v/>
      </c>
      <c r="D828" s="28" t="str">
        <f>HYPERLINK(INDEX(Articles!$1:$1048576,MATCH(E828,Articles!D:D,0),24),"Lien")</f>
        <v>Lien</v>
      </c>
      <c r="E828" s="3" t="s">
        <v>394</v>
      </c>
      <c r="F828" s="18" t="str">
        <f>INDEX(Articles!$1:$1048576,MATCH(E828,Articles!D:D,0),5)</f>
        <v>BENGALE CLIGNO VERT 60 sec - AE</v>
      </c>
      <c r="G828" s="18" t="str">
        <f>INDEX(Articles!$1:$1048576,MATCH(E828,Articles!D:D,0),8)</f>
        <v>AUTRESPYRO</v>
      </c>
      <c r="H828" s="18" t="str">
        <f>INDEX(Articles!$1:$1048576,MATCH(E828,Articles!D:D,0),9)</f>
        <v>BENGALE</v>
      </c>
      <c r="I828" s="8">
        <f>INDEX(Articles!$1:$1048576,MATCH(E828,Articles!D:D,0),10)</f>
        <v>40</v>
      </c>
      <c r="J828" s="18" t="str">
        <f>INDEX(Articles!$1:$1048576,MATCH(E828,Articles!D:D,0),11)</f>
        <v>CLIGNO</v>
      </c>
      <c r="K828" s="18" t="str">
        <f>INDEX(Articles!$1:$1048576,MATCH(E828,Articles!D:D,0),12)</f>
        <v>VERT</v>
      </c>
      <c r="L828" s="8" t="str">
        <f>INDEX(Articles!$1:$1048576,MATCH(E828,Articles!D:D,0),13)</f>
        <v>CN</v>
      </c>
      <c r="M828" s="8" t="str">
        <f>INDEX(Articles!$1:$1048576,MATCH(E828,Articles!D:D,0),14)</f>
        <v>T2</v>
      </c>
      <c r="N828" s="8" t="str">
        <f>INDEX(Articles!$1:$1048576,MATCH(E828,Articles!D:D,0),15)</f>
        <v>1.4G</v>
      </c>
      <c r="O828" s="8" t="str">
        <f>INDEX(Articles!$1:$1048576,MATCH(E828,Articles!D:D,0),16)</f>
        <v>0163-T2-3506</v>
      </c>
      <c r="P828" s="8">
        <f>INDEX(Articles!$1:$1048576,MATCH(E828,Articles!D:D,0),17)*1000</f>
        <v>20</v>
      </c>
      <c r="Q828" s="8" t="str">
        <f>INDEX(Articles!$1:$1048576,MATCH(E828,Articles!D:D,0),18)</f>
        <v>60</v>
      </c>
      <c r="R828" s="8">
        <f>INDEX(Articles!$1:$1048576,MATCH(E828,Articles!D:D,0),19)</f>
        <v>8</v>
      </c>
      <c r="S828" s="2" t="str">
        <f>IF(INDEX('Unités CA'!$1:$1048576,MATCH(E828,'Unités CA'!D:D,0),5)=0,"",INDEX('Unités CA'!$1:$1048576,MATCH(E828,'Unités CA'!D:D,0),5))</f>
        <v>0100/CA</v>
      </c>
      <c r="T828" s="2" t="str">
        <f>IF(INDEX('Unités BTE'!$1:$1048576,MATCH(E828,'Unités CA'!D:D,0),5)=0,"",INDEX('Unités BTE'!$1:$1048576,MATCH(E828,'Unités CA'!D:D,0),5))</f>
        <v/>
      </c>
      <c r="U828" s="7">
        <f>IFERROR(INDEX('Prix PRO CA'!$1:$1048576,MATCH(E828,'Prix PRO CA'!D:D,0),10),"")</f>
        <v>591.85</v>
      </c>
      <c r="V828" s="7" t="str">
        <f>IFERROR(INDEX('Prix PRO CA'!$1:$1048576,MATCH(E828,'Prix PRO BTE'!D:D,0),10),"")</f>
        <v/>
      </c>
      <c r="W828" s="7">
        <f>+IFERROR(INDEX('Prix PRO PCS'!$1:$1048576,MATCH(E828,'Prix PRO PCS'!D:D,0),10),"")</f>
        <v>7.88</v>
      </c>
      <c r="X828" s="148" t="str">
        <f t="shared" si="61"/>
        <v>Oui</v>
      </c>
      <c r="Y828" s="24" t="str">
        <f>IFERROR(INDEX(LigneAchat!$1:$1048576,MATCH(E828,LigneAchat!D:D,0),5),"")</f>
        <v/>
      </c>
      <c r="Z828" s="22">
        <f>INDEX(Articles!$1:$1048576,MATCH(E828,Articles!D:D,0),21)</f>
        <v>934</v>
      </c>
      <c r="AA828" s="22">
        <f t="shared" si="60"/>
        <v>934</v>
      </c>
      <c r="AB828" s="22">
        <f>+INDEX(Articles!$1:$1048576,MATCH(E828,Articles!D:D,0),23)</f>
        <v>0</v>
      </c>
    </row>
    <row r="829" spans="2:28" ht="15.75">
      <c r="B829" s="8" t="str">
        <f>INDEX(Articles!$1:$1048576,MATCH(E829,Articles!D:D,0),6)</f>
        <v>1</v>
      </c>
      <c r="C829" s="8" t="str">
        <f>INDEX(Articles!$1:$1048576,MATCH(E829,Articles!D:D,0),7)</f>
        <v/>
      </c>
      <c r="D829" s="28" t="str">
        <f>HYPERLINK(INDEX(Articles!$1:$1048576,MATCH(E829,Articles!D:D,0),24),"Lien")</f>
        <v>Lien</v>
      </c>
      <c r="E829" s="3" t="s">
        <v>397</v>
      </c>
      <c r="F829" s="18" t="str">
        <f>INDEX(Articles!$1:$1048576,MATCH(E829,Articles!D:D,0),5)</f>
        <v>BENGALE BLEU 60 sec - AE</v>
      </c>
      <c r="G829" s="18" t="str">
        <f>INDEX(Articles!$1:$1048576,MATCH(E829,Articles!D:D,0),8)</f>
        <v>AUTRESPYRO</v>
      </c>
      <c r="H829" s="18" t="str">
        <f>INDEX(Articles!$1:$1048576,MATCH(E829,Articles!D:D,0),9)</f>
        <v>BENGALE</v>
      </c>
      <c r="I829" s="8">
        <f>INDEX(Articles!$1:$1048576,MATCH(E829,Articles!D:D,0),10)</f>
        <v>55</v>
      </c>
      <c r="J829" s="18" t="str">
        <f>INDEX(Articles!$1:$1048576,MATCH(E829,Articles!D:D,0),11)</f>
        <v>SOL</v>
      </c>
      <c r="K829" s="18" t="str">
        <f>INDEX(Articles!$1:$1048576,MATCH(E829,Articles!D:D,0),12)</f>
        <v>BLEU</v>
      </c>
      <c r="L829" s="8" t="str">
        <f>INDEX(Articles!$1:$1048576,MATCH(E829,Articles!D:D,0),13)</f>
        <v>CN</v>
      </c>
      <c r="M829" s="8" t="str">
        <f>INDEX(Articles!$1:$1048576,MATCH(E829,Articles!D:D,0),14)</f>
        <v>T1</v>
      </c>
      <c r="N829" s="8" t="str">
        <f>INDEX(Articles!$1:$1048576,MATCH(E829,Articles!D:D,0),15)</f>
        <v>1.4G</v>
      </c>
      <c r="O829" s="8" t="str">
        <f>INDEX(Articles!$1:$1048576,MATCH(E829,Articles!D:D,0),16)</f>
        <v>0163-T1-3505</v>
      </c>
      <c r="P829" s="8">
        <f>INDEX(Articles!$1:$1048576,MATCH(E829,Articles!D:D,0),17)*1000</f>
        <v>80</v>
      </c>
      <c r="Q829" s="8" t="str">
        <f>INDEX(Articles!$1:$1048576,MATCH(E829,Articles!D:D,0),18)</f>
        <v>60</v>
      </c>
      <c r="R829" s="8">
        <f>INDEX(Articles!$1:$1048576,MATCH(E829,Articles!D:D,0),19)</f>
        <v>15</v>
      </c>
      <c r="S829" s="2" t="str">
        <f>IF(INDEX('Unités CA'!$1:$1048576,MATCH(E829,'Unités CA'!D:D,0),5)=0,"",INDEX('Unités CA'!$1:$1048576,MATCH(E829,'Unités CA'!D:D,0),5))</f>
        <v>0036/CA</v>
      </c>
      <c r="T829" s="2" t="str">
        <f>IF(INDEX('Unités BTE'!$1:$1048576,MATCH(E829,'Unités CA'!D:D,0),5)=0,"",INDEX('Unités BTE'!$1:$1048576,MATCH(E829,'Unités CA'!D:D,0),5))</f>
        <v/>
      </c>
      <c r="U829" s="7">
        <f>IFERROR(INDEX('Prix PRO CA'!$1:$1048576,MATCH(E829,'Prix PRO CA'!D:D,0),10),"")</f>
        <v>220.75</v>
      </c>
      <c r="V829" s="7" t="str">
        <f>IFERROR(INDEX('Prix PRO CA'!$1:$1048576,MATCH(E829,'Prix PRO BTE'!D:D,0),10),"")</f>
        <v/>
      </c>
      <c r="W829" s="7">
        <f>+IFERROR(INDEX('Prix PRO PCS'!$1:$1048576,MATCH(E829,'Prix PRO PCS'!D:D,0),10),"")</f>
        <v>7.95</v>
      </c>
      <c r="X829" s="148" t="str">
        <f t="shared" si="61"/>
        <v>Oui</v>
      </c>
      <c r="Y829" s="24" t="str">
        <f>IFERROR(INDEX(LigneAchat!$1:$1048576,MATCH(E829,LigneAchat!D:D,0),5),"")</f>
        <v/>
      </c>
      <c r="Z829" s="22">
        <f>INDEX(Articles!$1:$1048576,MATCH(E829,Articles!D:D,0),21)</f>
        <v>978</v>
      </c>
      <c r="AA829" s="22">
        <f t="shared" si="60"/>
        <v>929</v>
      </c>
      <c r="AB829" s="22">
        <f>+INDEX(Articles!$1:$1048576,MATCH(E829,Articles!D:D,0),23)</f>
        <v>49</v>
      </c>
    </row>
    <row r="830" spans="2:28" ht="15.75">
      <c r="B830" s="8" t="str">
        <f>INDEX(Articles!$1:$1048576,MATCH(E830,Articles!D:D,0),6)</f>
        <v>1</v>
      </c>
      <c r="C830" s="8" t="str">
        <f>INDEX(Articles!$1:$1048576,MATCH(E830,Articles!D:D,0),7)</f>
        <v/>
      </c>
      <c r="D830" s="28" t="str">
        <f>HYPERLINK(INDEX(Articles!$1:$1048576,MATCH(E830,Articles!D:D,0),24),"Lien")</f>
        <v>Lien</v>
      </c>
      <c r="E830" s="3" t="s">
        <v>403</v>
      </c>
      <c r="F830" s="18" t="str">
        <f>INDEX(Articles!$1:$1048576,MATCH(E830,Articles!D:D,0),5)</f>
        <v>BENGALE BLANC 60 sec - AE</v>
      </c>
      <c r="G830" s="18" t="str">
        <f>INDEX(Articles!$1:$1048576,MATCH(E830,Articles!D:D,0),8)</f>
        <v>AUTRESPYRO</v>
      </c>
      <c r="H830" s="18" t="str">
        <f>INDEX(Articles!$1:$1048576,MATCH(E830,Articles!D:D,0),9)</f>
        <v>BENGALE</v>
      </c>
      <c r="I830" s="8">
        <f>INDEX(Articles!$1:$1048576,MATCH(E830,Articles!D:D,0),10)</f>
        <v>55</v>
      </c>
      <c r="J830" s="18" t="str">
        <f>INDEX(Articles!$1:$1048576,MATCH(E830,Articles!D:D,0),11)</f>
        <v>SOL</v>
      </c>
      <c r="K830" s="18" t="str">
        <f>INDEX(Articles!$1:$1048576,MATCH(E830,Articles!D:D,0),12)</f>
        <v>BLANC</v>
      </c>
      <c r="L830" s="8" t="str">
        <f>INDEX(Articles!$1:$1048576,MATCH(E830,Articles!D:D,0),13)</f>
        <v>CN</v>
      </c>
      <c r="M830" s="8" t="str">
        <f>INDEX(Articles!$1:$1048576,MATCH(E830,Articles!D:D,0),14)</f>
        <v>T1</v>
      </c>
      <c r="N830" s="8" t="str">
        <f>INDEX(Articles!$1:$1048576,MATCH(E830,Articles!D:D,0),15)</f>
        <v>1.4G</v>
      </c>
      <c r="O830" s="8" t="str">
        <f>INDEX(Articles!$1:$1048576,MATCH(E830,Articles!D:D,0),16)</f>
        <v>0163-T1-3505</v>
      </c>
      <c r="P830" s="8">
        <f>INDEX(Articles!$1:$1048576,MATCH(E830,Articles!D:D,0),17)*1000</f>
        <v>80</v>
      </c>
      <c r="Q830" s="8" t="str">
        <f>INDEX(Articles!$1:$1048576,MATCH(E830,Articles!D:D,0),18)</f>
        <v>60</v>
      </c>
      <c r="R830" s="8">
        <f>INDEX(Articles!$1:$1048576,MATCH(E830,Articles!D:D,0),19)</f>
        <v>15</v>
      </c>
      <c r="S830" s="2" t="str">
        <f>IF(INDEX('Unités CA'!$1:$1048576,MATCH(E830,'Unités CA'!D:D,0),5)=0,"",INDEX('Unités CA'!$1:$1048576,MATCH(E830,'Unités CA'!D:D,0),5))</f>
        <v>0036/CA</v>
      </c>
      <c r="T830" s="2" t="str">
        <f>IF(INDEX('Unités BTE'!$1:$1048576,MATCH(E830,'Unités CA'!D:D,0),5)=0,"",INDEX('Unités BTE'!$1:$1048576,MATCH(E830,'Unités CA'!D:D,0),5))</f>
        <v/>
      </c>
      <c r="U830" s="7">
        <f>IFERROR(INDEX('Prix PRO CA'!$1:$1048576,MATCH(E830,'Prix PRO CA'!D:D,0),10),"")</f>
        <v>220.75</v>
      </c>
      <c r="V830" s="7" t="str">
        <f>IFERROR(INDEX('Prix PRO CA'!$1:$1048576,MATCH(E830,'Prix PRO BTE'!D:D,0),10),"")</f>
        <v/>
      </c>
      <c r="W830" s="7">
        <f>+IFERROR(INDEX('Prix PRO PCS'!$1:$1048576,MATCH(E830,'Prix PRO PCS'!D:D,0),10),"")</f>
        <v>7.95</v>
      </c>
      <c r="X830" s="148" t="str">
        <f t="shared" si="61"/>
        <v>Oui</v>
      </c>
      <c r="Y830" s="24" t="str">
        <f>IFERROR(INDEX(LigneAchat!$1:$1048576,MATCH(E830,LigneAchat!D:D,0),5),"")</f>
        <v/>
      </c>
      <c r="Z830" s="22">
        <f>INDEX(Articles!$1:$1048576,MATCH(E830,Articles!D:D,0),21)</f>
        <v>1242</v>
      </c>
      <c r="AA830" s="22">
        <f t="shared" si="60"/>
        <v>1238</v>
      </c>
      <c r="AB830" s="22">
        <f>+INDEX(Articles!$1:$1048576,MATCH(E830,Articles!D:D,0),23)</f>
        <v>4</v>
      </c>
    </row>
    <row r="831" spans="2:28" ht="15.75">
      <c r="B831" s="8" t="str">
        <f>INDEX(Articles!$1:$1048576,MATCH(E831,Articles!D:D,0),6)</f>
        <v>1</v>
      </c>
      <c r="C831" s="8" t="str">
        <f>INDEX(Articles!$1:$1048576,MATCH(E831,Articles!D:D,0),7)</f>
        <v/>
      </c>
      <c r="D831" s="28" t="str">
        <f>HYPERLINK(INDEX(Articles!$1:$1048576,MATCH(E831,Articles!D:D,0),24),"Lien")</f>
        <v>Lien</v>
      </c>
      <c r="E831" s="3" t="s">
        <v>406</v>
      </c>
      <c r="F831" s="18" t="str">
        <f>INDEX(Articles!$1:$1048576,MATCH(E831,Articles!D:D,0),5)</f>
        <v>BENGALE JAUNE 60 sec - AE</v>
      </c>
      <c r="G831" s="18" t="str">
        <f>INDEX(Articles!$1:$1048576,MATCH(E831,Articles!D:D,0),8)</f>
        <v>AUTRESPYRO</v>
      </c>
      <c r="H831" s="18" t="str">
        <f>INDEX(Articles!$1:$1048576,MATCH(E831,Articles!D:D,0),9)</f>
        <v>BENGALE</v>
      </c>
      <c r="I831" s="8">
        <f>INDEX(Articles!$1:$1048576,MATCH(E831,Articles!D:D,0),10)</f>
        <v>55</v>
      </c>
      <c r="J831" s="18" t="str">
        <f>INDEX(Articles!$1:$1048576,MATCH(E831,Articles!D:D,0),11)</f>
        <v>SOL</v>
      </c>
      <c r="K831" s="18" t="str">
        <f>INDEX(Articles!$1:$1048576,MATCH(E831,Articles!D:D,0),12)</f>
        <v>JAUNE</v>
      </c>
      <c r="L831" s="8" t="str">
        <f>INDEX(Articles!$1:$1048576,MATCH(E831,Articles!D:D,0),13)</f>
        <v>CN</v>
      </c>
      <c r="M831" s="8" t="str">
        <f>INDEX(Articles!$1:$1048576,MATCH(E831,Articles!D:D,0),14)</f>
        <v>T1</v>
      </c>
      <c r="N831" s="8" t="str">
        <f>INDEX(Articles!$1:$1048576,MATCH(E831,Articles!D:D,0),15)</f>
        <v>1.4G</v>
      </c>
      <c r="O831" s="8" t="str">
        <f>INDEX(Articles!$1:$1048576,MATCH(E831,Articles!D:D,0),16)</f>
        <v>0163-T1-3505</v>
      </c>
      <c r="P831" s="8">
        <f>INDEX(Articles!$1:$1048576,MATCH(E831,Articles!D:D,0),17)*1000</f>
        <v>80</v>
      </c>
      <c r="Q831" s="8" t="str">
        <f>INDEX(Articles!$1:$1048576,MATCH(E831,Articles!D:D,0),18)</f>
        <v>60</v>
      </c>
      <c r="R831" s="8">
        <f>INDEX(Articles!$1:$1048576,MATCH(E831,Articles!D:D,0),19)</f>
        <v>15</v>
      </c>
      <c r="S831" s="2" t="str">
        <f>IF(INDEX('Unités CA'!$1:$1048576,MATCH(E831,'Unités CA'!D:D,0),5)=0,"",INDEX('Unités CA'!$1:$1048576,MATCH(E831,'Unités CA'!D:D,0),5))</f>
        <v>0036/CA</v>
      </c>
      <c r="T831" s="2" t="str">
        <f>IF(INDEX('Unités BTE'!$1:$1048576,MATCH(E831,'Unités CA'!D:D,0),5)=0,"",INDEX('Unités BTE'!$1:$1048576,MATCH(E831,'Unités CA'!D:D,0),5))</f>
        <v/>
      </c>
      <c r="U831" s="7">
        <f>IFERROR(INDEX('Prix PRO CA'!$1:$1048576,MATCH(E831,'Prix PRO CA'!D:D,0),10),"")</f>
        <v>220.75</v>
      </c>
      <c r="V831" s="7" t="str">
        <f>IFERROR(INDEX('Prix PRO CA'!$1:$1048576,MATCH(E831,'Prix PRO BTE'!D:D,0),10),"")</f>
        <v/>
      </c>
      <c r="W831" s="7">
        <f>+IFERROR(INDEX('Prix PRO PCS'!$1:$1048576,MATCH(E831,'Prix PRO PCS'!D:D,0),10),"")</f>
        <v>7.95</v>
      </c>
      <c r="X831" s="148" t="str">
        <f t="shared" si="61"/>
        <v>Oui</v>
      </c>
      <c r="Y831" s="24" t="str">
        <f>IFERROR(INDEX(LigneAchat!$1:$1048576,MATCH(E831,LigneAchat!D:D,0),5),"")</f>
        <v/>
      </c>
      <c r="Z831" s="22">
        <f>INDEX(Articles!$1:$1048576,MATCH(E831,Articles!D:D,0),21)</f>
        <v>433</v>
      </c>
      <c r="AA831" s="22">
        <f t="shared" si="60"/>
        <v>433</v>
      </c>
      <c r="AB831" s="22">
        <f>+INDEX(Articles!$1:$1048576,MATCH(E831,Articles!D:D,0),23)</f>
        <v>0</v>
      </c>
    </row>
    <row r="832" spans="2:28" ht="15.75">
      <c r="B832" s="8" t="str">
        <f>INDEX(Articles!$1:$1048576,MATCH(E832,Articles!D:D,0),6)</f>
        <v>1</v>
      </c>
      <c r="C832" s="8" t="str">
        <f>INDEX(Articles!$1:$1048576,MATCH(E832,Articles!D:D,0),7)</f>
        <v/>
      </c>
      <c r="D832" s="28" t="str">
        <f>HYPERLINK(INDEX(Articles!$1:$1048576,MATCH(E832,Articles!D:D,0),24),"Lien")</f>
        <v>Lien</v>
      </c>
      <c r="E832" s="3" t="s">
        <v>410</v>
      </c>
      <c r="F832" s="18" t="str">
        <f>INDEX(Articles!$1:$1048576,MATCH(E832,Articles!D:D,0),5)</f>
        <v>BENGALE ROUGE 60 sec - AE</v>
      </c>
      <c r="G832" s="18" t="str">
        <f>INDEX(Articles!$1:$1048576,MATCH(E832,Articles!D:D,0),8)</f>
        <v>AUTRESPYRO</v>
      </c>
      <c r="H832" s="18" t="str">
        <f>INDEX(Articles!$1:$1048576,MATCH(E832,Articles!D:D,0),9)</f>
        <v>BENGALE</v>
      </c>
      <c r="I832" s="8">
        <f>INDEX(Articles!$1:$1048576,MATCH(E832,Articles!D:D,0),10)</f>
        <v>55</v>
      </c>
      <c r="J832" s="18" t="str">
        <f>INDEX(Articles!$1:$1048576,MATCH(E832,Articles!D:D,0),11)</f>
        <v>SOL</v>
      </c>
      <c r="K832" s="18" t="str">
        <f>INDEX(Articles!$1:$1048576,MATCH(E832,Articles!D:D,0),12)</f>
        <v>ROUGE</v>
      </c>
      <c r="L832" s="8" t="str">
        <f>INDEX(Articles!$1:$1048576,MATCH(E832,Articles!D:D,0),13)</f>
        <v>CN</v>
      </c>
      <c r="M832" s="8" t="str">
        <f>INDEX(Articles!$1:$1048576,MATCH(E832,Articles!D:D,0),14)</f>
        <v>T1</v>
      </c>
      <c r="N832" s="8" t="str">
        <f>INDEX(Articles!$1:$1048576,MATCH(E832,Articles!D:D,0),15)</f>
        <v>1.4G</v>
      </c>
      <c r="O832" s="8" t="str">
        <f>INDEX(Articles!$1:$1048576,MATCH(E832,Articles!D:D,0),16)</f>
        <v>0163-T1-3505</v>
      </c>
      <c r="P832" s="8">
        <f>INDEX(Articles!$1:$1048576,MATCH(E832,Articles!D:D,0),17)*1000</f>
        <v>80</v>
      </c>
      <c r="Q832" s="8" t="str">
        <f>INDEX(Articles!$1:$1048576,MATCH(E832,Articles!D:D,0),18)</f>
        <v>60</v>
      </c>
      <c r="R832" s="8">
        <f>INDEX(Articles!$1:$1048576,MATCH(E832,Articles!D:D,0),19)</f>
        <v>15</v>
      </c>
      <c r="S832" s="2" t="str">
        <f>IF(INDEX('Unités CA'!$1:$1048576,MATCH(E832,'Unités CA'!D:D,0),5)=0,"",INDEX('Unités CA'!$1:$1048576,MATCH(E832,'Unités CA'!D:D,0),5))</f>
        <v>0036/CA</v>
      </c>
      <c r="T832" s="2" t="str">
        <f>IF(INDEX('Unités BTE'!$1:$1048576,MATCH(E832,'Unités CA'!D:D,0),5)=0,"",INDEX('Unités BTE'!$1:$1048576,MATCH(E832,'Unités CA'!D:D,0),5))</f>
        <v/>
      </c>
      <c r="U832" s="7">
        <f>IFERROR(INDEX('Prix PRO CA'!$1:$1048576,MATCH(E832,'Prix PRO CA'!D:D,0),10),"")</f>
        <v>220.75</v>
      </c>
      <c r="V832" s="7" t="str">
        <f>IFERROR(INDEX('Prix PRO CA'!$1:$1048576,MATCH(E832,'Prix PRO BTE'!D:D,0),10),"")</f>
        <v/>
      </c>
      <c r="W832" s="7">
        <f>+IFERROR(INDEX('Prix PRO PCS'!$1:$1048576,MATCH(E832,'Prix PRO PCS'!D:D,0),10),"")</f>
        <v>7.95</v>
      </c>
      <c r="X832" s="148" t="str">
        <f t="shared" si="61"/>
        <v>Oui</v>
      </c>
      <c r="Y832" s="24" t="str">
        <f>IFERROR(INDEX(LigneAchat!$1:$1048576,MATCH(E832,LigneAchat!D:D,0),5),"")</f>
        <v/>
      </c>
      <c r="Z832" s="22">
        <f>INDEX(Articles!$1:$1048576,MATCH(E832,Articles!D:D,0),21)</f>
        <v>1646</v>
      </c>
      <c r="AA832" s="22">
        <f t="shared" si="60"/>
        <v>1646</v>
      </c>
      <c r="AB832" s="22">
        <f>+INDEX(Articles!$1:$1048576,MATCH(E832,Articles!D:D,0),23)</f>
        <v>0</v>
      </c>
    </row>
    <row r="833" spans="2:28" ht="15.75">
      <c r="B833" s="8" t="str">
        <f>INDEX(Articles!$1:$1048576,MATCH(E833,Articles!D:D,0),6)</f>
        <v>1</v>
      </c>
      <c r="C833" s="8" t="str">
        <f>INDEX(Articles!$1:$1048576,MATCH(E833,Articles!D:D,0),7)</f>
        <v/>
      </c>
      <c r="D833" s="28" t="str">
        <f>HYPERLINK(INDEX(Articles!$1:$1048576,MATCH(E833,Articles!D:D,0),24),"Lien")</f>
        <v>Lien</v>
      </c>
      <c r="E833" s="3" t="s">
        <v>413</v>
      </c>
      <c r="F833" s="18" t="str">
        <f>INDEX(Articles!$1:$1048576,MATCH(E833,Articles!D:D,0),5)</f>
        <v>BENGALE VERT 60 sec - AE</v>
      </c>
      <c r="G833" s="18" t="str">
        <f>INDEX(Articles!$1:$1048576,MATCH(E833,Articles!D:D,0),8)</f>
        <v>AUTRESPYRO</v>
      </c>
      <c r="H833" s="18" t="str">
        <f>INDEX(Articles!$1:$1048576,MATCH(E833,Articles!D:D,0),9)</f>
        <v>BENGALE</v>
      </c>
      <c r="I833" s="8">
        <f>INDEX(Articles!$1:$1048576,MATCH(E833,Articles!D:D,0),10)</f>
        <v>55</v>
      </c>
      <c r="J833" s="18" t="str">
        <f>INDEX(Articles!$1:$1048576,MATCH(E833,Articles!D:D,0),11)</f>
        <v>SOL</v>
      </c>
      <c r="K833" s="18" t="str">
        <f>INDEX(Articles!$1:$1048576,MATCH(E833,Articles!D:D,0),12)</f>
        <v>VERT</v>
      </c>
      <c r="L833" s="8" t="str">
        <f>INDEX(Articles!$1:$1048576,MATCH(E833,Articles!D:D,0),13)</f>
        <v>CN</v>
      </c>
      <c r="M833" s="8" t="str">
        <f>INDEX(Articles!$1:$1048576,MATCH(E833,Articles!D:D,0),14)</f>
        <v>T1</v>
      </c>
      <c r="N833" s="8" t="str">
        <f>INDEX(Articles!$1:$1048576,MATCH(E833,Articles!D:D,0),15)</f>
        <v>1.4G</v>
      </c>
      <c r="O833" s="8" t="str">
        <f>INDEX(Articles!$1:$1048576,MATCH(E833,Articles!D:D,0),16)</f>
        <v>0163-T1-3505</v>
      </c>
      <c r="P833" s="8">
        <f>INDEX(Articles!$1:$1048576,MATCH(E833,Articles!D:D,0),17)*1000</f>
        <v>80</v>
      </c>
      <c r="Q833" s="8" t="str">
        <f>INDEX(Articles!$1:$1048576,MATCH(E833,Articles!D:D,0),18)</f>
        <v>60</v>
      </c>
      <c r="R833" s="8">
        <f>INDEX(Articles!$1:$1048576,MATCH(E833,Articles!D:D,0),19)</f>
        <v>15</v>
      </c>
      <c r="S833" s="2" t="str">
        <f>IF(INDEX('Unités CA'!$1:$1048576,MATCH(E833,'Unités CA'!D:D,0),5)=0,"",INDEX('Unités CA'!$1:$1048576,MATCH(E833,'Unités CA'!D:D,0),5))</f>
        <v>0036/CA</v>
      </c>
      <c r="T833" s="2" t="str">
        <f>IF(INDEX('Unités BTE'!$1:$1048576,MATCH(E833,'Unités CA'!D:D,0),5)=0,"",INDEX('Unités BTE'!$1:$1048576,MATCH(E833,'Unités CA'!D:D,0),5))</f>
        <v/>
      </c>
      <c r="U833" s="7">
        <f>IFERROR(INDEX('Prix PRO CA'!$1:$1048576,MATCH(E833,'Prix PRO CA'!D:D,0),10),"")</f>
        <v>220.75</v>
      </c>
      <c r="V833" s="7" t="str">
        <f>IFERROR(INDEX('Prix PRO CA'!$1:$1048576,MATCH(E833,'Prix PRO BTE'!D:D,0),10),"")</f>
        <v/>
      </c>
      <c r="W833" s="7">
        <f>+IFERROR(INDEX('Prix PRO PCS'!$1:$1048576,MATCH(E833,'Prix PRO PCS'!D:D,0),10),"")</f>
        <v>7.95</v>
      </c>
      <c r="X833" s="148" t="str">
        <f t="shared" si="61"/>
        <v>Oui</v>
      </c>
      <c r="Y833" s="24" t="str">
        <f>IFERROR(INDEX(LigneAchat!$1:$1048576,MATCH(E833,LigneAchat!D:D,0),5),"")</f>
        <v/>
      </c>
      <c r="Z833" s="22">
        <f>INDEX(Articles!$1:$1048576,MATCH(E833,Articles!D:D,0),21)</f>
        <v>349</v>
      </c>
      <c r="AA833" s="22">
        <f t="shared" si="60"/>
        <v>318</v>
      </c>
      <c r="AB833" s="22">
        <f>+INDEX(Articles!$1:$1048576,MATCH(E833,Articles!D:D,0),23)</f>
        <v>31</v>
      </c>
    </row>
    <row r="834" spans="2:28" ht="15.75">
      <c r="B834" s="8" t="str">
        <f>INDEX(Articles!$1:$1048576,MATCH(E834,Articles!D:D,0),6)</f>
        <v>1</v>
      </c>
      <c r="C834" s="8" t="str">
        <f>INDEX(Articles!$1:$1048576,MATCH(E834,Articles!D:D,0),7)</f>
        <v/>
      </c>
      <c r="D834" s="28" t="str">
        <f>HYPERLINK(INDEX(Articles!$1:$1048576,MATCH(E834,Articles!D:D,0),24),"Lien")</f>
        <v>Lien</v>
      </c>
      <c r="E834" s="3" t="s">
        <v>416</v>
      </c>
      <c r="F834" s="18" t="str">
        <f>INDEX(Articles!$1:$1048576,MATCH(E834,Articles!D:D,0),5)</f>
        <v>BENGALE VIOLET 60 sec - AE</v>
      </c>
      <c r="G834" s="18" t="str">
        <f>INDEX(Articles!$1:$1048576,MATCH(E834,Articles!D:D,0),8)</f>
        <v>AUTRESPYRO</v>
      </c>
      <c r="H834" s="18" t="str">
        <f>INDEX(Articles!$1:$1048576,MATCH(E834,Articles!D:D,0),9)</f>
        <v>BENGALE</v>
      </c>
      <c r="I834" s="8">
        <f>INDEX(Articles!$1:$1048576,MATCH(E834,Articles!D:D,0),10)</f>
        <v>55</v>
      </c>
      <c r="J834" s="18" t="str">
        <f>INDEX(Articles!$1:$1048576,MATCH(E834,Articles!D:D,0),11)</f>
        <v>SOL</v>
      </c>
      <c r="K834" s="18" t="str">
        <f>INDEX(Articles!$1:$1048576,MATCH(E834,Articles!D:D,0),12)</f>
        <v>VIOLET</v>
      </c>
      <c r="L834" s="8" t="str">
        <f>INDEX(Articles!$1:$1048576,MATCH(E834,Articles!D:D,0),13)</f>
        <v>CN</v>
      </c>
      <c r="M834" s="8" t="str">
        <f>INDEX(Articles!$1:$1048576,MATCH(E834,Articles!D:D,0),14)</f>
        <v>T1</v>
      </c>
      <c r="N834" s="8" t="str">
        <f>INDEX(Articles!$1:$1048576,MATCH(E834,Articles!D:D,0),15)</f>
        <v>1.4G</v>
      </c>
      <c r="O834" s="8" t="str">
        <f>INDEX(Articles!$1:$1048576,MATCH(E834,Articles!D:D,0),16)</f>
        <v>0163-T1-3505</v>
      </c>
      <c r="P834" s="8">
        <f>INDEX(Articles!$1:$1048576,MATCH(E834,Articles!D:D,0),17)*1000</f>
        <v>80</v>
      </c>
      <c r="Q834" s="8" t="str">
        <f>INDEX(Articles!$1:$1048576,MATCH(E834,Articles!D:D,0),18)</f>
        <v>60</v>
      </c>
      <c r="R834" s="8">
        <f>INDEX(Articles!$1:$1048576,MATCH(E834,Articles!D:D,0),19)</f>
        <v>15</v>
      </c>
      <c r="S834" s="2" t="str">
        <f>IF(INDEX('Unités CA'!$1:$1048576,MATCH(E834,'Unités CA'!D:D,0),5)=0,"",INDEX('Unités CA'!$1:$1048576,MATCH(E834,'Unités CA'!D:D,0),5))</f>
        <v>0036/CA</v>
      </c>
      <c r="T834" s="2" t="str">
        <f>IF(INDEX('Unités BTE'!$1:$1048576,MATCH(E834,'Unités CA'!D:D,0),5)=0,"",INDEX('Unités BTE'!$1:$1048576,MATCH(E834,'Unités CA'!D:D,0),5))</f>
        <v/>
      </c>
      <c r="U834" s="7">
        <f>IFERROR(INDEX('Prix PRO CA'!$1:$1048576,MATCH(E834,'Prix PRO CA'!D:D,0),10),"")</f>
        <v>220.75</v>
      </c>
      <c r="V834" s="7" t="str">
        <f>IFERROR(INDEX('Prix PRO CA'!$1:$1048576,MATCH(E834,'Prix PRO BTE'!D:D,0),10),"")</f>
        <v/>
      </c>
      <c r="W834" s="7">
        <f>+IFERROR(INDEX('Prix PRO PCS'!$1:$1048576,MATCH(E834,'Prix PRO PCS'!D:D,0),10),"")</f>
        <v>7.95</v>
      </c>
      <c r="X834" s="148" t="str">
        <f t="shared" si="61"/>
        <v>Oui</v>
      </c>
      <c r="Y834" s="24" t="str">
        <f>IFERROR(INDEX(LigneAchat!$1:$1048576,MATCH(E834,LigneAchat!D:D,0),5),"")</f>
        <v/>
      </c>
      <c r="Z834" s="22">
        <f>INDEX(Articles!$1:$1048576,MATCH(E834,Articles!D:D,0),21)</f>
        <v>513</v>
      </c>
      <c r="AA834" s="22">
        <f t="shared" si="60"/>
        <v>507</v>
      </c>
      <c r="AB834" s="22">
        <f>+INDEX(Articles!$1:$1048576,MATCH(E834,Articles!D:D,0),23)</f>
        <v>6</v>
      </c>
    </row>
    <row r="835" spans="2:28" ht="15.75">
      <c r="B835" s="8" t="str">
        <f>INDEX(Articles!$1:$1048576,MATCH(E835,Articles!D:D,0),6)</f>
        <v>1</v>
      </c>
      <c r="C835" s="8" t="str">
        <f>INDEX(Articles!$1:$1048576,MATCH(E835,Articles!D:D,0),7)</f>
        <v/>
      </c>
      <c r="D835" s="28" t="str">
        <f>HYPERLINK(INDEX(Articles!$1:$1048576,MATCH(E835,Articles!D:D,0),24),"Lien")</f>
        <v>Lien</v>
      </c>
      <c r="E835" s="3" t="s">
        <v>503</v>
      </c>
      <c r="F835" s="18" t="str">
        <f>INDEX(Articles!$1:$1048576,MATCH(E835,Articles!D:D,0),5)</f>
        <v>FLAMME BLEUE - 0,5 m - 20 sec - AE</v>
      </c>
      <c r="G835" s="18" t="str">
        <f>INDEX(Articles!$1:$1048576,MATCH(E835,Articles!D:D,0),8)</f>
        <v>AUTRESPYRO</v>
      </c>
      <c r="H835" s="18" t="str">
        <f>INDEX(Articles!$1:$1048576,MATCH(E835,Articles!D:D,0),9)</f>
        <v>BENGALE</v>
      </c>
      <c r="I835" s="8">
        <f>INDEX(Articles!$1:$1048576,MATCH(E835,Articles!D:D,0),10)</f>
        <v>65</v>
      </c>
      <c r="J835" s="18" t="str">
        <f>INDEX(Articles!$1:$1048576,MATCH(E835,Articles!D:D,0),11)</f>
        <v>SOL</v>
      </c>
      <c r="K835" s="18" t="str">
        <f>INDEX(Articles!$1:$1048576,MATCH(E835,Articles!D:D,0),12)</f>
        <v>BLEU</v>
      </c>
      <c r="L835" s="8" t="str">
        <f>INDEX(Articles!$1:$1048576,MATCH(E835,Articles!D:D,0),13)</f>
        <v>CN</v>
      </c>
      <c r="M835" s="8" t="str">
        <f>INDEX(Articles!$1:$1048576,MATCH(E835,Articles!D:D,0),14)</f>
        <v>T1</v>
      </c>
      <c r="N835" s="8" t="str">
        <f>INDEX(Articles!$1:$1048576,MATCH(E835,Articles!D:D,0),15)</f>
        <v>1.4G</v>
      </c>
      <c r="O835" s="8" t="str">
        <f>INDEX(Articles!$1:$1048576,MATCH(E835,Articles!D:D,0),16)</f>
        <v>0163-T1-3520</v>
      </c>
      <c r="P835" s="8">
        <f>INDEX(Articles!$1:$1048576,MATCH(E835,Articles!D:D,0),17)*1000</f>
        <v>35</v>
      </c>
      <c r="Q835" s="8" t="str">
        <f>INDEX(Articles!$1:$1048576,MATCH(E835,Articles!D:D,0),18)</f>
        <v>20</v>
      </c>
      <c r="R835" s="8">
        <f>INDEX(Articles!$1:$1048576,MATCH(E835,Articles!D:D,0),19)</f>
        <v>8</v>
      </c>
      <c r="S835" s="2" t="str">
        <f>IF(INDEX('Unités CA'!$1:$1048576,MATCH(E835,'Unités CA'!D:D,0),5)=0,"",INDEX('Unités CA'!$1:$1048576,MATCH(E835,'Unités CA'!D:D,0),5))</f>
        <v>0036/CA</v>
      </c>
      <c r="T835" s="2" t="str">
        <f>IF(INDEX('Unités BTE'!$1:$1048576,MATCH(E835,'Unités CA'!D:D,0),5)=0,"",INDEX('Unités BTE'!$1:$1048576,MATCH(E835,'Unités CA'!D:D,0),5))</f>
        <v/>
      </c>
      <c r="U835" s="7">
        <f>IFERROR(INDEX('Prix PRO CA'!$1:$1048576,MATCH(E835,'Prix PRO CA'!D:D,0),10),"")</f>
        <v>322.18</v>
      </c>
      <c r="V835" s="7" t="str">
        <f>IFERROR(INDEX('Prix PRO CA'!$1:$1048576,MATCH(E835,'Prix PRO BTE'!D:D,0),10),"")</f>
        <v/>
      </c>
      <c r="W835" s="7">
        <f>+IFERROR(INDEX('Prix PRO PCS'!$1:$1048576,MATCH(E835,'Prix PRO PCS'!D:D,0),10),"")</f>
        <v>10.94</v>
      </c>
      <c r="X835" s="148" t="str">
        <f t="shared" si="61"/>
        <v>Oui</v>
      </c>
      <c r="Y835" s="24" t="str">
        <f>IFERROR(INDEX(LigneAchat!$1:$1048576,MATCH(E835,LigneAchat!D:D,0),5),"")</f>
        <v/>
      </c>
      <c r="Z835" s="22">
        <f>INDEX(Articles!$1:$1048576,MATCH(E835,Articles!D:D,0),21)</f>
        <v>155</v>
      </c>
      <c r="AA835" s="22">
        <f>+Z835-AB835</f>
        <v>155</v>
      </c>
      <c r="AB835" s="22">
        <f>+INDEX(Articles!$1:$1048576,MATCH(E835,Articles!D:D,0),23)</f>
        <v>0</v>
      </c>
    </row>
    <row r="836" spans="2:28" ht="15.75">
      <c r="B836" s="8" t="str">
        <f>INDEX(Articles!$1:$1048576,MATCH(E836,Articles!D:D,0),6)</f>
        <v>1</v>
      </c>
      <c r="C836" s="8" t="str">
        <f>INDEX(Articles!$1:$1048576,MATCH(E836,Articles!D:D,0),7)</f>
        <v/>
      </c>
      <c r="D836" s="28" t="str">
        <f>HYPERLINK(INDEX(Articles!$1:$1048576,MATCH(E836,Articles!D:D,0),24),"Lien")</f>
        <v>Lien</v>
      </c>
      <c r="E836" s="3" t="s">
        <v>507</v>
      </c>
      <c r="F836" s="18" t="str">
        <f>INDEX(Articles!$1:$1048576,MATCH(E836,Articles!D:D,0),5)</f>
        <v>FLAMME ROUGE - 0,5 m - 20 sec - AE</v>
      </c>
      <c r="G836" s="18" t="str">
        <f>INDEX(Articles!$1:$1048576,MATCH(E836,Articles!D:D,0),8)</f>
        <v>AUTRESPYRO</v>
      </c>
      <c r="H836" s="18" t="str">
        <f>INDEX(Articles!$1:$1048576,MATCH(E836,Articles!D:D,0),9)</f>
        <v>BENGALE</v>
      </c>
      <c r="I836" s="8">
        <f>INDEX(Articles!$1:$1048576,MATCH(E836,Articles!D:D,0),10)</f>
        <v>65</v>
      </c>
      <c r="J836" s="18" t="str">
        <f>INDEX(Articles!$1:$1048576,MATCH(E836,Articles!D:D,0),11)</f>
        <v>SOL</v>
      </c>
      <c r="K836" s="18" t="str">
        <f>INDEX(Articles!$1:$1048576,MATCH(E836,Articles!D:D,0),12)</f>
        <v>ROUGE</v>
      </c>
      <c r="L836" s="8" t="str">
        <f>INDEX(Articles!$1:$1048576,MATCH(E836,Articles!D:D,0),13)</f>
        <v>CN</v>
      </c>
      <c r="M836" s="8" t="str">
        <f>INDEX(Articles!$1:$1048576,MATCH(E836,Articles!D:D,0),14)</f>
        <v>T1</v>
      </c>
      <c r="N836" s="8" t="str">
        <f>INDEX(Articles!$1:$1048576,MATCH(E836,Articles!D:D,0),15)</f>
        <v>1.4G</v>
      </c>
      <c r="O836" s="8" t="str">
        <f>INDEX(Articles!$1:$1048576,MATCH(E836,Articles!D:D,0),16)</f>
        <v>0163-T1-3520</v>
      </c>
      <c r="P836" s="8">
        <f>INDEX(Articles!$1:$1048576,MATCH(E836,Articles!D:D,0),17)*1000</f>
        <v>90</v>
      </c>
      <c r="Q836" s="8" t="str">
        <f>INDEX(Articles!$1:$1048576,MATCH(E836,Articles!D:D,0),18)</f>
        <v>20</v>
      </c>
      <c r="R836" s="8">
        <f>INDEX(Articles!$1:$1048576,MATCH(E836,Articles!D:D,0),19)</f>
        <v>8</v>
      </c>
      <c r="S836" s="2" t="str">
        <f>IF(INDEX('Unités CA'!$1:$1048576,MATCH(E836,'Unités CA'!D:D,0),5)=0,"",INDEX('Unités CA'!$1:$1048576,MATCH(E836,'Unités CA'!D:D,0),5))</f>
        <v>0036/CA</v>
      </c>
      <c r="T836" s="2" t="str">
        <f>IF(INDEX('Unités BTE'!$1:$1048576,MATCH(E836,'Unités CA'!D:D,0),5)=0,"",INDEX('Unités BTE'!$1:$1048576,MATCH(E836,'Unités CA'!D:D,0),5))</f>
        <v/>
      </c>
      <c r="U836" s="7">
        <f>IFERROR(INDEX('Prix PRO CA'!$1:$1048576,MATCH(E836,'Prix PRO CA'!D:D,0),10),"")</f>
        <v>322.18</v>
      </c>
      <c r="V836" s="7" t="str">
        <f>IFERROR(INDEX('Prix PRO CA'!$1:$1048576,MATCH(E836,'Prix PRO BTE'!D:D,0),10),"")</f>
        <v/>
      </c>
      <c r="W836" s="7">
        <f>+IFERROR(INDEX('Prix PRO PCS'!$1:$1048576,MATCH(E836,'Prix PRO PCS'!D:D,0),10),"")</f>
        <v>10.94</v>
      </c>
      <c r="X836" s="148" t="str">
        <f t="shared" si="61"/>
        <v>Oui</v>
      </c>
      <c r="Y836" s="24" t="str">
        <f>IFERROR(INDEX(LigneAchat!$1:$1048576,MATCH(E836,LigneAchat!D:D,0),5),"")</f>
        <v/>
      </c>
      <c r="Z836" s="22">
        <f>INDEX(Articles!$1:$1048576,MATCH(E836,Articles!D:D,0),21)</f>
        <v>470</v>
      </c>
      <c r="AA836" s="22">
        <f>+Z836-AB836</f>
        <v>468</v>
      </c>
      <c r="AB836" s="22">
        <f>+INDEX(Articles!$1:$1048576,MATCH(E836,Articles!D:D,0),23)</f>
        <v>2</v>
      </c>
    </row>
    <row r="837" spans="2:28" ht="15.75">
      <c r="B837" s="8" t="str">
        <f>INDEX(Articles!$1:$1048576,MATCH(E837,Articles!D:D,0),6)</f>
        <v>1</v>
      </c>
      <c r="C837" s="8" t="str">
        <f>INDEX(Articles!$1:$1048576,MATCH(E837,Articles!D:D,0),7)</f>
        <v/>
      </c>
      <c r="D837" s="28" t="str">
        <f>HYPERLINK(INDEX(Articles!$1:$1048576,MATCH(E837,Articles!D:D,0),24),"Lien")</f>
        <v>Lien</v>
      </c>
      <c r="E837" s="3" t="s">
        <v>509</v>
      </c>
      <c r="F837" s="18" t="str">
        <f>INDEX(Articles!$1:$1048576,MATCH(E837,Articles!D:D,0),5)</f>
        <v>FLAMME BLEUE - 2 m - 4 sec - AE</v>
      </c>
      <c r="G837" s="18" t="str">
        <f>INDEX(Articles!$1:$1048576,MATCH(E837,Articles!D:D,0),8)</f>
        <v>AUTRESPYRO</v>
      </c>
      <c r="H837" s="18" t="str">
        <f>INDEX(Articles!$1:$1048576,MATCH(E837,Articles!D:D,0),9)</f>
        <v>BENGALE</v>
      </c>
      <c r="I837" s="8">
        <f>INDEX(Articles!$1:$1048576,MATCH(E837,Articles!D:D,0),10)</f>
        <v>160</v>
      </c>
      <c r="J837" s="18" t="str">
        <f>INDEX(Articles!$1:$1048576,MATCH(E837,Articles!D:D,0),11)</f>
        <v>SOL</v>
      </c>
      <c r="K837" s="18" t="str">
        <f>INDEX(Articles!$1:$1048576,MATCH(E837,Articles!D:D,0),12)</f>
        <v>BLEU</v>
      </c>
      <c r="L837" s="8" t="str">
        <f>INDEX(Articles!$1:$1048576,MATCH(E837,Articles!D:D,0),13)</f>
        <v>CN</v>
      </c>
      <c r="M837" s="8" t="str">
        <f>INDEX(Articles!$1:$1048576,MATCH(E837,Articles!D:D,0),14)</f>
        <v>T2</v>
      </c>
      <c r="N837" s="8" t="str">
        <f>INDEX(Articles!$1:$1048576,MATCH(E837,Articles!D:D,0),15)</f>
        <v>1.4G</v>
      </c>
      <c r="O837" s="8" t="str">
        <f>INDEX(Articles!$1:$1048576,MATCH(E837,Articles!D:D,0),16)</f>
        <v>0163-T2-3507</v>
      </c>
      <c r="P837" s="8">
        <f>INDEX(Articles!$1:$1048576,MATCH(E837,Articles!D:D,0),17)*1000</f>
        <v>480</v>
      </c>
      <c r="Q837" s="8" t="str">
        <f>INDEX(Articles!$1:$1048576,MATCH(E837,Articles!D:D,0),18)</f>
        <v>4</v>
      </c>
      <c r="R837" s="8">
        <f>INDEX(Articles!$1:$1048576,MATCH(E837,Articles!D:D,0),19)</f>
        <v>15</v>
      </c>
      <c r="S837" s="2" t="str">
        <f>IF(INDEX('Unités CA'!$1:$1048576,MATCH(E837,'Unités CA'!D:D,0),5)=0,"",INDEX('Unités CA'!$1:$1048576,MATCH(E837,'Unités CA'!D:D,0),5))</f>
        <v>0012/CA</v>
      </c>
      <c r="T837" s="2" t="str">
        <f>IF(INDEX('Unités BTE'!$1:$1048576,MATCH(E837,'Unités CA'!D:D,0),5)=0,"",INDEX('Unités BTE'!$1:$1048576,MATCH(E837,'Unités CA'!D:D,0),5))</f>
        <v/>
      </c>
      <c r="U837" s="7">
        <f>IFERROR(INDEX('Prix PRO CA'!$1:$1048576,MATCH(E837,'Prix PRO CA'!D:D,0),10),"")</f>
        <v>322.06</v>
      </c>
      <c r="V837" s="7" t="str">
        <f>IFERROR(INDEX('Prix PRO CA'!$1:$1048576,MATCH(E837,'Prix PRO BTE'!D:D,0),10),"")</f>
        <v/>
      </c>
      <c r="W837" s="7">
        <f>+IFERROR(INDEX('Prix PRO PCS'!$1:$1048576,MATCH(E837,'Prix PRO PCS'!D:D,0),10),"")</f>
        <v>33.24</v>
      </c>
      <c r="X837" s="148" t="str">
        <f t="shared" si="61"/>
        <v>Oui</v>
      </c>
      <c r="Y837" s="24" t="str">
        <f>IFERROR(INDEX(LigneAchat!$1:$1048576,MATCH(E837,LigneAchat!D:D,0),5),"")</f>
        <v/>
      </c>
      <c r="Z837" s="22">
        <f>INDEX(Articles!$1:$1048576,MATCH(E837,Articles!D:D,0),21)</f>
        <v>81</v>
      </c>
      <c r="AA837" s="22">
        <f>+Z837-AB837</f>
        <v>81</v>
      </c>
      <c r="AB837" s="22">
        <f>+INDEX(Articles!$1:$1048576,MATCH(E837,Articles!D:D,0),23)</f>
        <v>0</v>
      </c>
    </row>
    <row r="838" spans="2:28" ht="15.75">
      <c r="B838" s="8" t="str">
        <f>INDEX(Articles!$1:$1048576,MATCH(E838,Articles!D:D,0),6)</f>
        <v>1</v>
      </c>
      <c r="C838" s="8" t="str">
        <f>INDEX(Articles!$1:$1048576,MATCH(E838,Articles!D:D,0),7)</f>
        <v/>
      </c>
      <c r="D838" s="28" t="str">
        <f>HYPERLINK(INDEX(Articles!$1:$1048576,MATCH(E838,Articles!D:D,0),24),"Lien")</f>
        <v>Lien</v>
      </c>
      <c r="E838" s="3" t="s">
        <v>514</v>
      </c>
      <c r="F838" s="18" t="str">
        <f>INDEX(Articles!$1:$1048576,MATCH(E838,Articles!D:D,0),5)</f>
        <v>FLAMME ROUGE - 2 m - 4 sec - AE</v>
      </c>
      <c r="G838" s="18" t="str">
        <f>INDEX(Articles!$1:$1048576,MATCH(E838,Articles!D:D,0),8)</f>
        <v>AUTRESPYRO</v>
      </c>
      <c r="H838" s="18" t="str">
        <f>INDEX(Articles!$1:$1048576,MATCH(E838,Articles!D:D,0),9)</f>
        <v>BENGALE</v>
      </c>
      <c r="I838" s="8">
        <f>INDEX(Articles!$1:$1048576,MATCH(E838,Articles!D:D,0),10)</f>
        <v>160</v>
      </c>
      <c r="J838" s="18" t="str">
        <f>INDEX(Articles!$1:$1048576,MATCH(E838,Articles!D:D,0),11)</f>
        <v>SOL</v>
      </c>
      <c r="K838" s="18" t="str">
        <f>INDEX(Articles!$1:$1048576,MATCH(E838,Articles!D:D,0),12)</f>
        <v>ROUGE</v>
      </c>
      <c r="L838" s="8" t="str">
        <f>INDEX(Articles!$1:$1048576,MATCH(E838,Articles!D:D,0),13)</f>
        <v>CN</v>
      </c>
      <c r="M838" s="8" t="str">
        <f>INDEX(Articles!$1:$1048576,MATCH(E838,Articles!D:D,0),14)</f>
        <v>T2</v>
      </c>
      <c r="N838" s="8" t="str">
        <f>INDEX(Articles!$1:$1048576,MATCH(E838,Articles!D:D,0),15)</f>
        <v>1.4G</v>
      </c>
      <c r="O838" s="8" t="str">
        <f>INDEX(Articles!$1:$1048576,MATCH(E838,Articles!D:D,0),16)</f>
        <v>0163-T2-3507</v>
      </c>
      <c r="P838" s="8">
        <f>INDEX(Articles!$1:$1048576,MATCH(E838,Articles!D:D,0),17)*1000</f>
        <v>480</v>
      </c>
      <c r="Q838" s="8" t="str">
        <f>INDEX(Articles!$1:$1048576,MATCH(E838,Articles!D:D,0),18)</f>
        <v>4</v>
      </c>
      <c r="R838" s="8">
        <f>INDEX(Articles!$1:$1048576,MATCH(E838,Articles!D:D,0),19)</f>
        <v>15</v>
      </c>
      <c r="S838" s="2" t="str">
        <f>IF(INDEX('Unités CA'!$1:$1048576,MATCH(E838,'Unités CA'!D:D,0),5)=0,"",INDEX('Unités CA'!$1:$1048576,MATCH(E838,'Unités CA'!D:D,0),5))</f>
        <v>0012/CA</v>
      </c>
      <c r="T838" s="2" t="str">
        <f>IF(INDEX('Unités BTE'!$1:$1048576,MATCH(E838,'Unités CA'!D:D,0),5)=0,"",INDEX('Unités BTE'!$1:$1048576,MATCH(E838,'Unités CA'!D:D,0),5))</f>
        <v/>
      </c>
      <c r="U838" s="7">
        <f>IFERROR(INDEX('Prix PRO CA'!$1:$1048576,MATCH(E838,'Prix PRO CA'!D:D,0),10),"")</f>
        <v>322.06</v>
      </c>
      <c r="V838" s="7" t="str">
        <f>IFERROR(INDEX('Prix PRO CA'!$1:$1048576,MATCH(E838,'Prix PRO BTE'!D:D,0),10),"")</f>
        <v/>
      </c>
      <c r="W838" s="7">
        <f>+IFERROR(INDEX('Prix PRO PCS'!$1:$1048576,MATCH(E838,'Prix PRO PCS'!D:D,0),10),"")</f>
        <v>33.24</v>
      </c>
      <c r="X838" s="148" t="str">
        <f t="shared" si="61"/>
        <v>Oui</v>
      </c>
      <c r="Y838" s="24" t="str">
        <f>IFERROR(INDEX(LigneAchat!$1:$1048576,MATCH(E838,LigneAchat!D:D,0),5),"")</f>
        <v/>
      </c>
      <c r="Z838" s="22">
        <f>INDEX(Articles!$1:$1048576,MATCH(E838,Articles!D:D,0),21)</f>
        <v>168</v>
      </c>
      <c r="AA838" s="22">
        <f>+Z838-AB838</f>
        <v>168</v>
      </c>
      <c r="AB838" s="22">
        <f>+INDEX(Articles!$1:$1048576,MATCH(E838,Articles!D:D,0),23)</f>
        <v>0</v>
      </c>
    </row>
    <row r="839" spans="2:28" ht="15.75">
      <c r="B839" s="8" t="str">
        <f>INDEX(Articles!$1:$1048576,MATCH(E839,Articles!D:D,0),6)</f>
        <v>1</v>
      </c>
      <c r="C839" s="8" t="str">
        <f>INDEX(Articles!$1:$1048576,MATCH(E839,Articles!D:D,0),7)</f>
        <v/>
      </c>
      <c r="D839" s="28" t="str">
        <f>HYPERLINK(INDEX(Articles!$1:$1048576,MATCH(E839,Articles!D:D,0),24),"Lien")</f>
        <v>Lien</v>
      </c>
      <c r="E839" s="3" t="s">
        <v>517</v>
      </c>
      <c r="F839" s="18" t="str">
        <f>INDEX(Articles!$1:$1048576,MATCH(E839,Articles!D:D,0),5)</f>
        <v>FLAMME VIOLETTE - 2 m - 4 sec - AE</v>
      </c>
      <c r="G839" s="18" t="str">
        <f>INDEX(Articles!$1:$1048576,MATCH(E839,Articles!D:D,0),8)</f>
        <v>AUTRESPYRO</v>
      </c>
      <c r="H839" s="18" t="str">
        <f>INDEX(Articles!$1:$1048576,MATCH(E839,Articles!D:D,0),9)</f>
        <v>BENGALE</v>
      </c>
      <c r="I839" s="8">
        <f>INDEX(Articles!$1:$1048576,MATCH(E839,Articles!D:D,0),10)</f>
        <v>160</v>
      </c>
      <c r="J839" s="18" t="str">
        <f>INDEX(Articles!$1:$1048576,MATCH(E839,Articles!D:D,0),11)</f>
        <v>SOL</v>
      </c>
      <c r="K839" s="18" t="str">
        <f>INDEX(Articles!$1:$1048576,MATCH(E839,Articles!D:D,0),12)</f>
        <v>VIOLET</v>
      </c>
      <c r="L839" s="8" t="str">
        <f>INDEX(Articles!$1:$1048576,MATCH(E839,Articles!D:D,0),13)</f>
        <v>CN</v>
      </c>
      <c r="M839" s="8" t="str">
        <f>INDEX(Articles!$1:$1048576,MATCH(E839,Articles!D:D,0),14)</f>
        <v>T2</v>
      </c>
      <c r="N839" s="8" t="str">
        <f>INDEX(Articles!$1:$1048576,MATCH(E839,Articles!D:D,0),15)</f>
        <v>1.4G</v>
      </c>
      <c r="O839" s="8" t="str">
        <f>INDEX(Articles!$1:$1048576,MATCH(E839,Articles!D:D,0),16)</f>
        <v>0163-T2-3507</v>
      </c>
      <c r="P839" s="8">
        <f>INDEX(Articles!$1:$1048576,MATCH(E839,Articles!D:D,0),17)*1000</f>
        <v>480</v>
      </c>
      <c r="Q839" s="8" t="str">
        <f>INDEX(Articles!$1:$1048576,MATCH(E839,Articles!D:D,0),18)</f>
        <v>4</v>
      </c>
      <c r="R839" s="8">
        <f>INDEX(Articles!$1:$1048576,MATCH(E839,Articles!D:D,0),19)</f>
        <v>15</v>
      </c>
      <c r="S839" s="2" t="str">
        <f>IF(INDEX('Unités CA'!$1:$1048576,MATCH(E839,'Unités CA'!D:D,0),5)=0,"",INDEX('Unités CA'!$1:$1048576,MATCH(E839,'Unités CA'!D:D,0),5))</f>
        <v>0012/CA</v>
      </c>
      <c r="T839" s="2" t="str">
        <f>IF(INDEX('Unités BTE'!$1:$1048576,MATCH(E839,'Unités CA'!D:D,0),5)=0,"",INDEX('Unités BTE'!$1:$1048576,MATCH(E839,'Unités CA'!D:D,0),5))</f>
        <v/>
      </c>
      <c r="U839" s="7">
        <f>IFERROR(INDEX('Prix PRO CA'!$1:$1048576,MATCH(E839,'Prix PRO CA'!D:D,0),10),"")</f>
        <v>322.06</v>
      </c>
      <c r="V839" s="7" t="str">
        <f>IFERROR(INDEX('Prix PRO CA'!$1:$1048576,MATCH(E839,'Prix PRO BTE'!D:D,0),10),"")</f>
        <v/>
      </c>
      <c r="W839" s="7">
        <f>+IFERROR(INDEX('Prix PRO PCS'!$1:$1048576,MATCH(E839,'Prix PRO PCS'!D:D,0),10),"")</f>
        <v>33.24</v>
      </c>
      <c r="X839" s="148" t="str">
        <f t="shared" si="61"/>
        <v>Oui</v>
      </c>
      <c r="Y839" s="24" t="str">
        <f>IFERROR(INDEX(LigneAchat!$1:$1048576,MATCH(E839,LigneAchat!D:D,0),5),"")</f>
        <v/>
      </c>
      <c r="Z839" s="22">
        <f>INDEX(Articles!$1:$1048576,MATCH(E839,Articles!D:D,0),21)</f>
        <v>59</v>
      </c>
      <c r="AA839" s="22">
        <f>+Z839-AB839</f>
        <v>59</v>
      </c>
      <c r="AB839" s="22">
        <f>+INDEX(Articles!$1:$1048576,MATCH(E839,Articles!D:D,0),23)</f>
        <v>0</v>
      </c>
    </row>
    <row r="840" spans="2:28" s="87" customFormat="1" ht="31.5" customHeight="1">
      <c r="B840" s="2" t="str">
        <f>INDEX(Articles!$1:$1048576,MATCH(E840,Articles!D:D,0),6)</f>
        <v>1</v>
      </c>
      <c r="C840" s="2" t="str">
        <f>INDEX(Articles!$1:$1048576,MATCH(E840,Articles!D:D,0),7)</f>
        <v/>
      </c>
      <c r="D840" s="88" t="str">
        <f>HYPERLINK(INDEX(Articles!$1:$1048576,MATCH(E840,Articles!D:D,0),24),"Lien")</f>
        <v>Lien</v>
      </c>
      <c r="E840" s="92" t="s">
        <v>560</v>
      </c>
      <c r="F840" s="9" t="str">
        <f>INDEX(Articles!$1:$1048576,MATCH(E840,Articles!D:D,0),5)</f>
        <v>LANCE DECOR ARGENT 60 sec</v>
      </c>
      <c r="G840" s="9" t="str">
        <f>INDEX(Articles!$1:$1048576,MATCH(E840,Articles!D:D,0),8)</f>
        <v>AUTRESPYRO</v>
      </c>
      <c r="H840" s="9" t="str">
        <f>INDEX(Articles!$1:$1048576,MATCH(E840,Articles!D:D,0),9)</f>
        <v>LANCE DECO</v>
      </c>
      <c r="I840" s="2">
        <f>INDEX(Articles!$1:$1048576,MATCH(E840,Articles!D:D,0),10)</f>
        <v>15</v>
      </c>
      <c r="J840" s="9" t="str">
        <f>INDEX(Articles!$1:$1048576,MATCH(E840,Articles!D:D,0),11)</f>
        <v>SOL</v>
      </c>
      <c r="K840" s="9" t="str">
        <f>INDEX(Articles!$1:$1048576,MATCH(E840,Articles!D:D,0),12)</f>
        <v>ARGENT</v>
      </c>
      <c r="L840" s="2" t="str">
        <f>INDEX(Articles!$1:$1048576,MATCH(E840,Articles!D:D,0),13)</f>
        <v>CN</v>
      </c>
      <c r="M840" s="2" t="str">
        <f>INDEX(Articles!$1:$1048576,MATCH(E840,Articles!D:D,0),14)</f>
        <v>T1</v>
      </c>
      <c r="N840" s="2" t="str">
        <f>INDEX(Articles!$1:$1048576,MATCH(E840,Articles!D:D,0),15)</f>
        <v>1.4G</v>
      </c>
      <c r="O840" s="2" t="str">
        <f>INDEX(Articles!$1:$1048576,MATCH(E840,Articles!D:D,0),16)</f>
        <v>0163-T1-3504</v>
      </c>
      <c r="P840" s="2">
        <f>INDEX(Articles!$1:$1048576,MATCH(E840,Articles!D:D,0),17)*1000</f>
        <v>6</v>
      </c>
      <c r="Q840" s="2" t="str">
        <f>INDEX(Articles!$1:$1048576,MATCH(E840,Articles!D:D,0),18)</f>
        <v>60</v>
      </c>
      <c r="R840" s="2">
        <f>INDEX(Articles!$1:$1048576,MATCH(E840,Articles!D:D,0),19)</f>
        <v>1</v>
      </c>
      <c r="S840" s="2" t="str">
        <f>IF(INDEX('Unités CA'!$1:$1048576,MATCH(E840,'Unités CA'!D:D,0),5)=0,"",INDEX('Unités CA'!$1:$1048576,MATCH(E840,'Unités CA'!D:D,0),5))</f>
        <v>1000/CA</v>
      </c>
      <c r="T840" s="2" t="str">
        <f>IF(INDEX('Unités BTE'!$1:$1048576,MATCH(E840,'Unités CA'!D:D,0),5)=0,"",INDEX('Unités BTE'!$1:$1048576,MATCH(E840,'Unités CA'!D:D,0),5))</f>
        <v/>
      </c>
      <c r="U840" s="87">
        <f>IFERROR(INDEX('Prix PRO CA'!$1:$1048576,MATCH(E840,'Prix PRO CA'!D:D,0),10),"")</f>
        <v>526.63</v>
      </c>
      <c r="V840" s="87" t="str">
        <f>IFERROR(INDEX('Prix PRO CA'!$1:$1048576,MATCH(E840,'Prix PRO BTE'!D:D,0),10),"")</f>
        <v/>
      </c>
      <c r="W840" s="87">
        <f>+IFERROR(INDEX('Prix PRO PCS'!$1:$1048576,MATCH(E840,'Prix PRO PCS'!D:D,0),10),"")</f>
        <v>0.64</v>
      </c>
      <c r="X840" s="148" t="str">
        <f t="shared" si="61"/>
        <v>Oui</v>
      </c>
      <c r="Y840" s="89" t="str">
        <f>IFERROR(INDEX(LigneAchat!$1:$1048576,MATCH(E840,LigneAchat!D:D,0),5),"")</f>
        <v/>
      </c>
      <c r="Z840" s="90">
        <f>INDEX(Articles!$1:$1048576,MATCH(E840,Articles!D:D,0),21)</f>
        <v>15689</v>
      </c>
      <c r="AA840" s="90">
        <f t="shared" si="60"/>
        <v>15689</v>
      </c>
      <c r="AB840" s="90">
        <f>+INDEX(Articles!$1:$1048576,MATCH(E840,Articles!D:D,0),23)</f>
        <v>0</v>
      </c>
    </row>
    <row r="841" spans="2:28" ht="15.75">
      <c r="B841" s="8" t="str">
        <f>INDEX(Articles!$1:$1048576,MATCH(E841,Articles!D:D,0),6)</f>
        <v>1</v>
      </c>
      <c r="C841" s="8" t="str">
        <f>INDEX(Articles!$1:$1048576,MATCH(E841,Articles!D:D,0),7)</f>
        <v/>
      </c>
      <c r="D841" s="28" t="str">
        <f>HYPERLINK(INDEX(Articles!$1:$1048576,MATCH(E841,Articles!D:D,0),24),"Lien")</f>
        <v>Lien</v>
      </c>
      <c r="E841" s="3" t="s">
        <v>563</v>
      </c>
      <c r="F841" s="18" t="str">
        <f>INDEX(Articles!$1:$1048576,MATCH(E841,Articles!D:D,0),5)</f>
        <v>LANCE DECOR BLEU 60 sec</v>
      </c>
      <c r="G841" s="18" t="str">
        <f>INDEX(Articles!$1:$1048576,MATCH(E841,Articles!D:D,0),8)</f>
        <v>AUTRESPYRO</v>
      </c>
      <c r="H841" s="18" t="str">
        <f>INDEX(Articles!$1:$1048576,MATCH(E841,Articles!D:D,0),9)</f>
        <v>LANCE DECO</v>
      </c>
      <c r="I841" s="8">
        <f>INDEX(Articles!$1:$1048576,MATCH(E841,Articles!D:D,0),10)</f>
        <v>15</v>
      </c>
      <c r="J841" s="18" t="str">
        <f>INDEX(Articles!$1:$1048576,MATCH(E841,Articles!D:D,0),11)</f>
        <v>SOL</v>
      </c>
      <c r="K841" s="18" t="str">
        <f>INDEX(Articles!$1:$1048576,MATCH(E841,Articles!D:D,0),12)</f>
        <v>BLEU</v>
      </c>
      <c r="L841" s="8" t="str">
        <f>INDEX(Articles!$1:$1048576,MATCH(E841,Articles!D:D,0),13)</f>
        <v>CN</v>
      </c>
      <c r="M841" s="8" t="str">
        <f>INDEX(Articles!$1:$1048576,MATCH(E841,Articles!D:D,0),14)</f>
        <v>T1</v>
      </c>
      <c r="N841" s="8" t="str">
        <f>INDEX(Articles!$1:$1048576,MATCH(E841,Articles!D:D,0),15)</f>
        <v>1.4G</v>
      </c>
      <c r="O841" s="8" t="str">
        <f>INDEX(Articles!$1:$1048576,MATCH(E841,Articles!D:D,0),16)</f>
        <v>0163-T1-3504</v>
      </c>
      <c r="P841" s="8">
        <f>INDEX(Articles!$1:$1048576,MATCH(E841,Articles!D:D,0),17)*1000</f>
        <v>6</v>
      </c>
      <c r="Q841" s="8" t="str">
        <f>INDEX(Articles!$1:$1048576,MATCH(E841,Articles!D:D,0),18)</f>
        <v>60</v>
      </c>
      <c r="R841" s="8">
        <f>INDEX(Articles!$1:$1048576,MATCH(E841,Articles!D:D,0),19)</f>
        <v>1</v>
      </c>
      <c r="S841" s="2" t="str">
        <f>IF(INDEX('Unités CA'!$1:$1048576,MATCH(E841,'Unités CA'!D:D,0),5)=0,"",INDEX('Unités CA'!$1:$1048576,MATCH(E841,'Unités CA'!D:D,0),5))</f>
        <v>1000/CA</v>
      </c>
      <c r="T841" s="2" t="str">
        <f>IF(INDEX('Unités BTE'!$1:$1048576,MATCH(E841,'Unités CA'!D:D,0),5)=0,"",INDEX('Unités BTE'!$1:$1048576,MATCH(E841,'Unités CA'!D:D,0),5))</f>
        <v/>
      </c>
      <c r="U841" s="7">
        <f>IFERROR(INDEX('Prix PRO CA'!$1:$1048576,MATCH(E841,'Prix PRO CA'!D:D,0),10),"")</f>
        <v>526.63</v>
      </c>
      <c r="V841" s="7" t="str">
        <f>IFERROR(INDEX('Prix PRO CA'!$1:$1048576,MATCH(E841,'Prix PRO BTE'!D:D,0),10),"")</f>
        <v/>
      </c>
      <c r="W841" s="7">
        <f>+IFERROR(INDEX('Prix PRO PCS'!$1:$1048576,MATCH(E841,'Prix PRO PCS'!D:D,0),10),"")</f>
        <v>0.64</v>
      </c>
      <c r="X841" s="148" t="str">
        <f t="shared" si="61"/>
        <v>Oui</v>
      </c>
      <c r="Y841" s="24" t="str">
        <f>IFERROR(INDEX(LigneAchat!$1:$1048576,MATCH(E841,LigneAchat!D:D,0),5),"")</f>
        <v/>
      </c>
      <c r="Z841" s="22">
        <f>INDEX(Articles!$1:$1048576,MATCH(E841,Articles!D:D,0),21)</f>
        <v>6206</v>
      </c>
      <c r="AA841" s="22">
        <f t="shared" si="60"/>
        <v>5601</v>
      </c>
      <c r="AB841" s="22">
        <f>+INDEX(Articles!$1:$1048576,MATCH(E841,Articles!D:D,0),23)</f>
        <v>605</v>
      </c>
    </row>
    <row r="842" spans="2:28" ht="15.75">
      <c r="B842" s="8" t="str">
        <f>INDEX(Articles!$1:$1048576,MATCH(E842,Articles!D:D,0),6)</f>
        <v>1</v>
      </c>
      <c r="C842" s="8" t="str">
        <f>INDEX(Articles!$1:$1048576,MATCH(E842,Articles!D:D,0),7)</f>
        <v/>
      </c>
      <c r="D842" s="28" t="str">
        <f>HYPERLINK(INDEX(Articles!$1:$1048576,MATCH(E842,Articles!D:D,0),24),"Lien")</f>
        <v>Lien</v>
      </c>
      <c r="E842" s="3" t="s">
        <v>566</v>
      </c>
      <c r="F842" s="18" t="str">
        <f>INDEX(Articles!$1:$1048576,MATCH(E842,Articles!D:D,0),5)</f>
        <v>LANCE DECOR JAUNE 60 sec</v>
      </c>
      <c r="G842" s="18" t="str">
        <f>INDEX(Articles!$1:$1048576,MATCH(E842,Articles!D:D,0),8)</f>
        <v>AUTRESPYRO</v>
      </c>
      <c r="H842" s="18" t="str">
        <f>INDEX(Articles!$1:$1048576,MATCH(E842,Articles!D:D,0),9)</f>
        <v>LANCE DECO</v>
      </c>
      <c r="I842" s="8">
        <f>INDEX(Articles!$1:$1048576,MATCH(E842,Articles!D:D,0),10)</f>
        <v>15</v>
      </c>
      <c r="J842" s="18" t="str">
        <f>INDEX(Articles!$1:$1048576,MATCH(E842,Articles!D:D,0),11)</f>
        <v>SOL</v>
      </c>
      <c r="K842" s="18" t="str">
        <f>INDEX(Articles!$1:$1048576,MATCH(E842,Articles!D:D,0),12)</f>
        <v>JAUNE</v>
      </c>
      <c r="L842" s="8" t="str">
        <f>INDEX(Articles!$1:$1048576,MATCH(E842,Articles!D:D,0),13)</f>
        <v>CN</v>
      </c>
      <c r="M842" s="8" t="str">
        <f>INDEX(Articles!$1:$1048576,MATCH(E842,Articles!D:D,0),14)</f>
        <v>T1</v>
      </c>
      <c r="N842" s="8" t="str">
        <f>INDEX(Articles!$1:$1048576,MATCH(E842,Articles!D:D,0),15)</f>
        <v>1.4G</v>
      </c>
      <c r="O842" s="8" t="str">
        <f>INDEX(Articles!$1:$1048576,MATCH(E842,Articles!D:D,0),16)</f>
        <v>0163-T1-3504</v>
      </c>
      <c r="P842" s="8">
        <f>INDEX(Articles!$1:$1048576,MATCH(E842,Articles!D:D,0),17)*1000</f>
        <v>6</v>
      </c>
      <c r="Q842" s="8" t="str">
        <f>INDEX(Articles!$1:$1048576,MATCH(E842,Articles!D:D,0),18)</f>
        <v>60</v>
      </c>
      <c r="R842" s="8">
        <f>INDEX(Articles!$1:$1048576,MATCH(E842,Articles!D:D,0),19)</f>
        <v>1</v>
      </c>
      <c r="S842" s="2" t="str">
        <f>IF(INDEX('Unités CA'!$1:$1048576,MATCH(E842,'Unités CA'!D:D,0),5)=0,"",INDEX('Unités CA'!$1:$1048576,MATCH(E842,'Unités CA'!D:D,0),5))</f>
        <v>1000/CA</v>
      </c>
      <c r="T842" s="2" t="str">
        <f>IF(INDEX('Unités BTE'!$1:$1048576,MATCH(E842,'Unités CA'!D:D,0),5)=0,"",INDEX('Unités BTE'!$1:$1048576,MATCH(E842,'Unités CA'!D:D,0),5))</f>
        <v/>
      </c>
      <c r="U842" s="7">
        <f>IFERROR(INDEX('Prix PRO CA'!$1:$1048576,MATCH(E842,'Prix PRO CA'!D:D,0),10),"")</f>
        <v>526.63</v>
      </c>
      <c r="V842" s="7" t="str">
        <f>IFERROR(INDEX('Prix PRO CA'!$1:$1048576,MATCH(E842,'Prix PRO BTE'!D:D,0),10),"")</f>
        <v/>
      </c>
      <c r="W842" s="7">
        <f>+IFERROR(INDEX('Prix PRO PCS'!$1:$1048576,MATCH(E842,'Prix PRO PCS'!D:D,0),10),"")</f>
        <v>0.64</v>
      </c>
      <c r="X842" s="148" t="str">
        <f t="shared" si="61"/>
        <v>Oui</v>
      </c>
      <c r="Y842" s="24" t="str">
        <f>IFERROR(INDEX(LigneAchat!$1:$1048576,MATCH(E842,LigneAchat!D:D,0),5),"")</f>
        <v/>
      </c>
      <c r="Z842" s="22">
        <f>INDEX(Articles!$1:$1048576,MATCH(E842,Articles!D:D,0),21)</f>
        <v>10140</v>
      </c>
      <c r="AA842" s="22">
        <f t="shared" si="60"/>
        <v>9940</v>
      </c>
      <c r="AB842" s="22">
        <f>+INDEX(Articles!$1:$1048576,MATCH(E842,Articles!D:D,0),23)</f>
        <v>200</v>
      </c>
    </row>
    <row r="843" spans="2:28" ht="15.75">
      <c r="B843" s="8" t="str">
        <f>INDEX(Articles!$1:$1048576,MATCH(E843,Articles!D:D,0),6)</f>
        <v>1</v>
      </c>
      <c r="C843" s="8" t="str">
        <f>INDEX(Articles!$1:$1048576,MATCH(E843,Articles!D:D,0),7)</f>
        <v/>
      </c>
      <c r="D843" s="28" t="str">
        <f>HYPERLINK(INDEX(Articles!$1:$1048576,MATCH(E843,Articles!D:D,0),24),"Lien")</f>
        <v>Lien</v>
      </c>
      <c r="E843" s="3" t="s">
        <v>569</v>
      </c>
      <c r="F843" s="18" t="str">
        <f>INDEX(Articles!$1:$1048576,MATCH(E843,Articles!D:D,0),5)</f>
        <v>LANCE DECOR ROUGE 60 sec</v>
      </c>
      <c r="G843" s="18" t="str">
        <f>INDEX(Articles!$1:$1048576,MATCH(E843,Articles!D:D,0),8)</f>
        <v>AUTRESPYRO</v>
      </c>
      <c r="H843" s="18" t="str">
        <f>INDEX(Articles!$1:$1048576,MATCH(E843,Articles!D:D,0),9)</f>
        <v>LANCE DECO</v>
      </c>
      <c r="I843" s="8">
        <f>INDEX(Articles!$1:$1048576,MATCH(E843,Articles!D:D,0),10)</f>
        <v>15</v>
      </c>
      <c r="J843" s="18" t="str">
        <f>INDEX(Articles!$1:$1048576,MATCH(E843,Articles!D:D,0),11)</f>
        <v>SOL</v>
      </c>
      <c r="K843" s="18" t="str">
        <f>INDEX(Articles!$1:$1048576,MATCH(E843,Articles!D:D,0),12)</f>
        <v>ROUGE</v>
      </c>
      <c r="L843" s="8" t="str">
        <f>INDEX(Articles!$1:$1048576,MATCH(E843,Articles!D:D,0),13)</f>
        <v>CN</v>
      </c>
      <c r="M843" s="8" t="str">
        <f>INDEX(Articles!$1:$1048576,MATCH(E843,Articles!D:D,0),14)</f>
        <v>T1</v>
      </c>
      <c r="N843" s="8" t="str">
        <f>INDEX(Articles!$1:$1048576,MATCH(E843,Articles!D:D,0),15)</f>
        <v>1.4G</v>
      </c>
      <c r="O843" s="8" t="str">
        <f>INDEX(Articles!$1:$1048576,MATCH(E843,Articles!D:D,0),16)</f>
        <v>0163-T1-3504</v>
      </c>
      <c r="P843" s="8">
        <f>INDEX(Articles!$1:$1048576,MATCH(E843,Articles!D:D,0),17)*1000</f>
        <v>6</v>
      </c>
      <c r="Q843" s="8" t="str">
        <f>INDEX(Articles!$1:$1048576,MATCH(E843,Articles!D:D,0),18)</f>
        <v>60</v>
      </c>
      <c r="R843" s="8">
        <f>INDEX(Articles!$1:$1048576,MATCH(E843,Articles!D:D,0),19)</f>
        <v>1</v>
      </c>
      <c r="S843" s="2" t="str">
        <f>IF(INDEX('Unités CA'!$1:$1048576,MATCH(E843,'Unités CA'!D:D,0),5)=0,"",INDEX('Unités CA'!$1:$1048576,MATCH(E843,'Unités CA'!D:D,0),5))</f>
        <v>1000/CA</v>
      </c>
      <c r="T843" s="2" t="str">
        <f>IF(INDEX('Unités BTE'!$1:$1048576,MATCH(E843,'Unités CA'!D:D,0),5)=0,"",INDEX('Unités BTE'!$1:$1048576,MATCH(E843,'Unités CA'!D:D,0),5))</f>
        <v/>
      </c>
      <c r="U843" s="7">
        <f>IFERROR(INDEX('Prix PRO CA'!$1:$1048576,MATCH(E843,'Prix PRO CA'!D:D,0),10),"")</f>
        <v>526.63</v>
      </c>
      <c r="V843" s="7" t="str">
        <f>IFERROR(INDEX('Prix PRO CA'!$1:$1048576,MATCH(E843,'Prix PRO BTE'!D:D,0),10),"")</f>
        <v/>
      </c>
      <c r="W843" s="7">
        <f>+IFERROR(INDEX('Prix PRO PCS'!$1:$1048576,MATCH(E843,'Prix PRO PCS'!D:D,0),10),"")</f>
        <v>0.64</v>
      </c>
      <c r="X843" s="148" t="str">
        <f t="shared" si="61"/>
        <v>Oui</v>
      </c>
      <c r="Y843" s="24" t="str">
        <f>IFERROR(INDEX(LigneAchat!$1:$1048576,MATCH(E843,LigneAchat!D:D,0),5),"")</f>
        <v/>
      </c>
      <c r="Z843" s="22">
        <f>INDEX(Articles!$1:$1048576,MATCH(E843,Articles!D:D,0),21)</f>
        <v>7497</v>
      </c>
      <c r="AA843" s="22">
        <f t="shared" si="60"/>
        <v>7497</v>
      </c>
      <c r="AB843" s="22">
        <f>+INDEX(Articles!$1:$1048576,MATCH(E843,Articles!D:D,0),23)</f>
        <v>0</v>
      </c>
    </row>
    <row r="844" spans="2:28" ht="15.75">
      <c r="B844" s="8" t="str">
        <f>INDEX(Articles!$1:$1048576,MATCH(E844,Articles!D:D,0),6)</f>
        <v>1</v>
      </c>
      <c r="C844" s="8" t="str">
        <f>INDEX(Articles!$1:$1048576,MATCH(E844,Articles!D:D,0),7)</f>
        <v/>
      </c>
      <c r="D844" s="28" t="str">
        <f>HYPERLINK(INDEX(Articles!$1:$1048576,MATCH(E844,Articles!D:D,0),24),"Lien")</f>
        <v>Lien</v>
      </c>
      <c r="E844" s="3" t="s">
        <v>572</v>
      </c>
      <c r="F844" s="18" t="str">
        <f>INDEX(Articles!$1:$1048576,MATCH(E844,Articles!D:D,0),5)</f>
        <v>LANCE DECOR VERTE 60 sec</v>
      </c>
      <c r="G844" s="18" t="str">
        <f>INDEX(Articles!$1:$1048576,MATCH(E844,Articles!D:D,0),8)</f>
        <v>AUTRESPYRO</v>
      </c>
      <c r="H844" s="18" t="str">
        <f>INDEX(Articles!$1:$1048576,MATCH(E844,Articles!D:D,0),9)</f>
        <v>LANCE DECO</v>
      </c>
      <c r="I844" s="8">
        <f>INDEX(Articles!$1:$1048576,MATCH(E844,Articles!D:D,0),10)</f>
        <v>15</v>
      </c>
      <c r="J844" s="18" t="str">
        <f>INDEX(Articles!$1:$1048576,MATCH(E844,Articles!D:D,0),11)</f>
        <v>SOL</v>
      </c>
      <c r="K844" s="18" t="str">
        <f>INDEX(Articles!$1:$1048576,MATCH(E844,Articles!D:D,0),12)</f>
        <v>VERT</v>
      </c>
      <c r="L844" s="8" t="str">
        <f>INDEX(Articles!$1:$1048576,MATCH(E844,Articles!D:D,0),13)</f>
        <v>CN</v>
      </c>
      <c r="M844" s="8" t="str">
        <f>INDEX(Articles!$1:$1048576,MATCH(E844,Articles!D:D,0),14)</f>
        <v>T1</v>
      </c>
      <c r="N844" s="8" t="str">
        <f>INDEX(Articles!$1:$1048576,MATCH(E844,Articles!D:D,0),15)</f>
        <v>1.4G</v>
      </c>
      <c r="O844" s="8" t="str">
        <f>INDEX(Articles!$1:$1048576,MATCH(E844,Articles!D:D,0),16)</f>
        <v>0163-T1-3504</v>
      </c>
      <c r="P844" s="8">
        <f>INDEX(Articles!$1:$1048576,MATCH(E844,Articles!D:D,0),17)*1000</f>
        <v>6</v>
      </c>
      <c r="Q844" s="8" t="str">
        <f>INDEX(Articles!$1:$1048576,MATCH(E844,Articles!D:D,0),18)</f>
        <v>60</v>
      </c>
      <c r="R844" s="8">
        <f>INDEX(Articles!$1:$1048576,MATCH(E844,Articles!D:D,0),19)</f>
        <v>1</v>
      </c>
      <c r="S844" s="2" t="str">
        <f>IF(INDEX('Unités CA'!$1:$1048576,MATCH(E844,'Unités CA'!D:D,0),5)=0,"",INDEX('Unités CA'!$1:$1048576,MATCH(E844,'Unités CA'!D:D,0),5))</f>
        <v>1000/CA</v>
      </c>
      <c r="T844" s="2" t="str">
        <f>IF(INDEX('Unités BTE'!$1:$1048576,MATCH(E844,'Unités CA'!D:D,0),5)=0,"",INDEX('Unités BTE'!$1:$1048576,MATCH(E844,'Unités CA'!D:D,0),5))</f>
        <v/>
      </c>
      <c r="U844" s="7">
        <f>IFERROR(INDEX('Prix PRO CA'!$1:$1048576,MATCH(E844,'Prix PRO CA'!D:D,0),10),"")</f>
        <v>526.63</v>
      </c>
      <c r="V844" s="7" t="str">
        <f>IFERROR(INDEX('Prix PRO CA'!$1:$1048576,MATCH(E844,'Prix PRO BTE'!D:D,0),10),"")</f>
        <v/>
      </c>
      <c r="W844" s="7">
        <f>+IFERROR(INDEX('Prix PRO PCS'!$1:$1048576,MATCH(E844,'Prix PRO PCS'!D:D,0),10),"")</f>
        <v>0.64</v>
      </c>
      <c r="X844" s="148" t="str">
        <f t="shared" si="61"/>
        <v>Oui</v>
      </c>
      <c r="Y844" s="24" t="str">
        <f>IFERROR(INDEX(LigneAchat!$1:$1048576,MATCH(E844,LigneAchat!D:D,0),5),"")</f>
        <v/>
      </c>
      <c r="Z844" s="22">
        <f>INDEX(Articles!$1:$1048576,MATCH(E844,Articles!D:D,0),21)</f>
        <v>19878</v>
      </c>
      <c r="AA844" s="22">
        <f t="shared" si="60"/>
        <v>17990</v>
      </c>
      <c r="AB844" s="22">
        <f>+INDEX(Articles!$1:$1048576,MATCH(E844,Articles!D:D,0),23)</f>
        <v>1888</v>
      </c>
    </row>
    <row r="845" spans="2:28" ht="15.75">
      <c r="B845" s="8" t="str">
        <f>INDEX(Articles!$1:$1048576,MATCH(E845,Articles!D:D,0),6)</f>
        <v>1</v>
      </c>
      <c r="C845" s="8" t="str">
        <f>INDEX(Articles!$1:$1048576,MATCH(E845,Articles!D:D,0),7)</f>
        <v/>
      </c>
      <c r="D845" s="28" t="str">
        <f>HYPERLINK(INDEX(Articles!$1:$1048576,MATCH(E845,Articles!D:D,0),24),"Lien")</f>
        <v>Lien</v>
      </c>
      <c r="E845" s="3" t="s">
        <v>575</v>
      </c>
      <c r="F845" s="18" t="str">
        <f>INDEX(Articles!$1:$1048576,MATCH(E845,Articles!D:D,0),5)</f>
        <v>LANCE DECOR VIOLET 60 sec</v>
      </c>
      <c r="G845" s="18" t="str">
        <f>INDEX(Articles!$1:$1048576,MATCH(E845,Articles!D:D,0),8)</f>
        <v>AUTRESPYRO</v>
      </c>
      <c r="H845" s="18" t="str">
        <f>INDEX(Articles!$1:$1048576,MATCH(E845,Articles!D:D,0),9)</f>
        <v>LANCE DECO</v>
      </c>
      <c r="I845" s="8">
        <f>INDEX(Articles!$1:$1048576,MATCH(E845,Articles!D:D,0),10)</f>
        <v>15</v>
      </c>
      <c r="J845" s="18" t="str">
        <f>INDEX(Articles!$1:$1048576,MATCH(E845,Articles!D:D,0),11)</f>
        <v>SOL</v>
      </c>
      <c r="K845" s="18" t="str">
        <f>INDEX(Articles!$1:$1048576,MATCH(E845,Articles!D:D,0),12)</f>
        <v>VIOLET</v>
      </c>
      <c r="L845" s="8" t="str">
        <f>INDEX(Articles!$1:$1048576,MATCH(E845,Articles!D:D,0),13)</f>
        <v>CN</v>
      </c>
      <c r="M845" s="8" t="str">
        <f>INDEX(Articles!$1:$1048576,MATCH(E845,Articles!D:D,0),14)</f>
        <v>T1</v>
      </c>
      <c r="N845" s="8" t="str">
        <f>INDEX(Articles!$1:$1048576,MATCH(E845,Articles!D:D,0),15)</f>
        <v>1.4G</v>
      </c>
      <c r="O845" s="8" t="str">
        <f>INDEX(Articles!$1:$1048576,MATCH(E845,Articles!D:D,0),16)</f>
        <v>0163-T1-3504</v>
      </c>
      <c r="P845" s="8">
        <f>INDEX(Articles!$1:$1048576,MATCH(E845,Articles!D:D,0),17)*1000</f>
        <v>6</v>
      </c>
      <c r="Q845" s="8" t="str">
        <f>INDEX(Articles!$1:$1048576,MATCH(E845,Articles!D:D,0),18)</f>
        <v>60</v>
      </c>
      <c r="R845" s="8">
        <f>INDEX(Articles!$1:$1048576,MATCH(E845,Articles!D:D,0),19)</f>
        <v>1</v>
      </c>
      <c r="S845" s="2" t="str">
        <f>IF(INDEX('Unités CA'!$1:$1048576,MATCH(E845,'Unités CA'!D:D,0),5)=0,"",INDEX('Unités CA'!$1:$1048576,MATCH(E845,'Unités CA'!D:D,0),5))</f>
        <v>1000/CA</v>
      </c>
      <c r="T845" s="2" t="str">
        <f>IF(INDEX('Unités BTE'!$1:$1048576,MATCH(E845,'Unités CA'!D:D,0),5)=0,"",INDEX('Unités BTE'!$1:$1048576,MATCH(E845,'Unités CA'!D:D,0),5))</f>
        <v/>
      </c>
      <c r="U845" s="7">
        <f>IFERROR(INDEX('Prix PRO CA'!$1:$1048576,MATCH(E845,'Prix PRO CA'!D:D,0),10),"")</f>
        <v>526.63</v>
      </c>
      <c r="V845" s="7" t="str">
        <f>IFERROR(INDEX('Prix PRO CA'!$1:$1048576,MATCH(E845,'Prix PRO BTE'!D:D,0),10),"")</f>
        <v/>
      </c>
      <c r="W845" s="7">
        <f>+IFERROR(INDEX('Prix PRO PCS'!$1:$1048576,MATCH(E845,'Prix PRO PCS'!D:D,0),10),"")</f>
        <v>0.64</v>
      </c>
      <c r="X845" s="148" t="str">
        <f t="shared" si="61"/>
        <v>Oui</v>
      </c>
      <c r="Y845" s="24" t="str">
        <f>IFERROR(INDEX(LigneAchat!$1:$1048576,MATCH(E845,LigneAchat!D:D,0),5),"")</f>
        <v/>
      </c>
      <c r="Z845" s="22">
        <f>INDEX(Articles!$1:$1048576,MATCH(E845,Articles!D:D,0),21)</f>
        <v>35450</v>
      </c>
      <c r="AA845" s="22">
        <f t="shared" si="60"/>
        <v>34800</v>
      </c>
      <c r="AB845" s="22">
        <f>+INDEX(Articles!$1:$1048576,MATCH(E845,Articles!D:D,0),23)</f>
        <v>650</v>
      </c>
    </row>
    <row r="846" spans="2:28" ht="15.75">
      <c r="B846" s="8" t="str">
        <f>INDEX(Articles!$1:$1048576,MATCH(E846,Articles!D:D,0),6)</f>
        <v>1</v>
      </c>
      <c r="C846" s="8" t="str">
        <f>INDEX(Articles!$1:$1048576,MATCH(E846,Articles!D:D,0),7)</f>
        <v/>
      </c>
      <c r="D846" s="28" t="str">
        <f>HYPERLINK(INDEX(Articles!$1:$1048576,MATCH(E846,Articles!D:D,0),24),"Lien")</f>
        <v>Lien</v>
      </c>
      <c r="E846" s="3" t="s">
        <v>3573</v>
      </c>
      <c r="F846" s="18" t="str">
        <f>INDEX(Articles!$1:$1048576,MATCH(E846,Articles!D:D,0),5)</f>
        <v>DECOR 1 X 0,5 m (LETTRE OU CHIFFRE)</v>
      </c>
      <c r="G846" s="18" t="str">
        <f>INDEX(Articles!$1:$1048576,MATCH(E846,Articles!D:D,0),8)</f>
        <v>AUTRESPYRO</v>
      </c>
      <c r="H846" s="18" t="str">
        <f>INDEX(Articles!$1:$1048576,MATCH(E846,Articles!D:D,0),9)</f>
        <v>LANCE DECO</v>
      </c>
      <c r="I846" s="8">
        <f>INDEX(Articles!$1:$1048576,MATCH(E846,Articles!D:D,0),10)</f>
        <v>0</v>
      </c>
      <c r="J846" s="18" t="str">
        <f>INDEX(Articles!$1:$1048576,MATCH(E846,Articles!D:D,0),11)</f>
        <v>SOL</v>
      </c>
      <c r="K846" s="18" t="str">
        <f>INDEX(Articles!$1:$1048576,MATCH(E846,Articles!D:D,0),12)</f>
        <v>ASSORTI</v>
      </c>
      <c r="L846" s="8" t="str">
        <f>INDEX(Articles!$1:$1048576,MATCH(E846,Articles!D:D,0),13)</f>
        <v>FR</v>
      </c>
      <c r="M846" s="8" t="str">
        <f>INDEX(Articles!$1:$1048576,MATCH(E846,Articles!D:D,0),14)</f>
        <v>T1</v>
      </c>
      <c r="N846" s="8" t="str">
        <f>INDEX(Articles!$1:$1048576,MATCH(E846,Articles!D:D,0),15)</f>
        <v>1.4G</v>
      </c>
      <c r="O846" s="8" t="str">
        <f>INDEX(Articles!$1:$1048576,MATCH(E846,Articles!D:D,0),16)</f>
        <v>0163-T1-3504</v>
      </c>
      <c r="P846" s="8">
        <f>INDEX(Articles!$1:$1048576,MATCH(E846,Articles!D:D,0),17)*1000</f>
        <v>600</v>
      </c>
      <c r="Q846" s="8" t="str">
        <f>INDEX(Articles!$1:$1048576,MATCH(E846,Articles!D:D,0),18)</f>
        <v>60</v>
      </c>
      <c r="R846" s="8">
        <f>INDEX(Articles!$1:$1048576,MATCH(E846,Articles!D:D,0),19)</f>
        <v>0</v>
      </c>
      <c r="S846" s="2" t="e">
        <f>IF(INDEX('Unités CA'!$1:$1048576,MATCH(E846,'Unités CA'!D:D,0),5)=0,"",INDEX('Unités CA'!$1:$1048576,MATCH(E846,'Unités CA'!D:D,0),5))</f>
        <v>#N/A</v>
      </c>
      <c r="T846" s="2" t="e">
        <f>IF(INDEX('Unités BTE'!$1:$1048576,MATCH(E846,'Unités CA'!D:D,0),5)=0,"",INDEX('Unités BTE'!$1:$1048576,MATCH(E846,'Unités CA'!D:D,0),5))</f>
        <v>#N/A</v>
      </c>
      <c r="U846" s="7" t="str">
        <f>IFERROR(INDEX('Prix PRO CA'!$1:$1048576,MATCH(E846,'Prix PRO CA'!D:D,0),10),"")</f>
        <v/>
      </c>
      <c r="V846" s="7" t="str">
        <f>IFERROR(INDEX('Prix PRO CA'!$1:$1048576,MATCH(E846,'Prix PRO BTE'!D:D,0),10),"")</f>
        <v/>
      </c>
      <c r="W846" s="7">
        <f>+IFERROR(INDEX('Prix PRO PCS'!$1:$1048576,MATCH(E846,'Prix PRO PCS'!D:D,0),10),"")</f>
        <v>49.9</v>
      </c>
      <c r="X846" s="148" t="str">
        <f t="shared" si="61"/>
        <v>Inf à 10</v>
      </c>
      <c r="Y846" s="24" t="str">
        <f>IFERROR(INDEX(LigneAchat!$1:$1048576,MATCH(E846,LigneAchat!D:D,0),5),"")</f>
        <v/>
      </c>
      <c r="Z846" s="22">
        <f>INDEX(Articles!$1:$1048576,MATCH(E846,Articles!D:D,0),21)</f>
        <v>7</v>
      </c>
      <c r="AA846" s="22">
        <f>+Z846-AB846</f>
        <v>1</v>
      </c>
      <c r="AB846" s="22">
        <f>+INDEX(Articles!$1:$1048576,MATCH(E846,Articles!D:D,0),23)</f>
        <v>6</v>
      </c>
    </row>
    <row r="847" spans="2:28" s="87" customFormat="1" ht="32.25" customHeight="1">
      <c r="B847" s="2" t="str">
        <f>INDEX(Articles!$1:$1048576,MATCH(E847,Articles!D:D,0),6)</f>
        <v>1</v>
      </c>
      <c r="C847" s="2" t="str">
        <f>INDEX(Articles!$1:$1048576,MATCH(E847,Articles!D:D,0),7)</f>
        <v/>
      </c>
      <c r="D847" s="88" t="str">
        <f>HYPERLINK(INDEX(Articles!$1:$1048576,MATCH(E847,Articles!D:D,0),24),"Lien")</f>
        <v>Lien</v>
      </c>
      <c r="E847" s="92" t="s">
        <v>544</v>
      </c>
      <c r="F847" s="9" t="str">
        <f>INDEX(Articles!$1:$1048576,MATCH(E847,Articles!D:D,0),5)</f>
        <v>JET ARGENT Ø20 - 15 sec</v>
      </c>
      <c r="G847" s="9" t="str">
        <f>INDEX(Articles!$1:$1048576,MATCH(E847,Articles!D:D,0),8)</f>
        <v>AUTRESPYRO</v>
      </c>
      <c r="H847" s="9" t="str">
        <f>INDEX(Articles!$1:$1048576,MATCH(E847,Articles!D:D,0),9)</f>
        <v>FONTAINE</v>
      </c>
      <c r="I847" s="2">
        <f>INDEX(Articles!$1:$1048576,MATCH(E847,Articles!D:D,0),10)</f>
        <v>20</v>
      </c>
      <c r="J847" s="9" t="str">
        <f>INDEX(Articles!$1:$1048576,MATCH(E847,Articles!D:D,0),11)</f>
        <v>SOL</v>
      </c>
      <c r="K847" s="9" t="str">
        <f>INDEX(Articles!$1:$1048576,MATCH(E847,Articles!D:D,0),12)</f>
        <v>ARGENT</v>
      </c>
      <c r="L847" s="2" t="str">
        <f>INDEX(Articles!$1:$1048576,MATCH(E847,Articles!D:D,0),13)</f>
        <v>EU</v>
      </c>
      <c r="M847" s="2" t="str">
        <f>INDEX(Articles!$1:$1048576,MATCH(E847,Articles!D:D,0),14)</f>
        <v>T1</v>
      </c>
      <c r="N847" s="2" t="str">
        <f>INDEX(Articles!$1:$1048576,MATCH(E847,Articles!D:D,0),15)</f>
        <v>1.4G</v>
      </c>
      <c r="O847" s="2" t="str">
        <f>INDEX(Articles!$1:$1048576,MATCH(E847,Articles!D:D,0),16)</f>
        <v>0589-T1-0401</v>
      </c>
      <c r="P847" s="2">
        <f>INDEX(Articles!$1:$1048576,MATCH(E847,Articles!D:D,0),17)*1000</f>
        <v>50</v>
      </c>
      <c r="Q847" s="2" t="str">
        <f>INDEX(Articles!$1:$1048576,MATCH(E847,Articles!D:D,0),18)</f>
        <v>15</v>
      </c>
      <c r="R847" s="2">
        <f>INDEX(Articles!$1:$1048576,MATCH(E847,Articles!D:D,0),19)</f>
        <v>15</v>
      </c>
      <c r="S847" s="2" t="str">
        <f>IF(INDEX('Unités CA'!$1:$1048576,MATCH(E847,'Unités CA'!D:D,0),5)=0,"",INDEX('Unités CA'!$1:$1048576,MATCH(E847,'Unités CA'!D:D,0),5))</f>
        <v>0200/CA</v>
      </c>
      <c r="T847" s="2" t="str">
        <f>IF(INDEX('Unités BTE'!$1:$1048576,MATCH(E847,'Unités CA'!D:D,0),5)=0,"",INDEX('Unités BTE'!$1:$1048576,MATCH(E847,'Unités CA'!D:D,0),5))</f>
        <v/>
      </c>
      <c r="U847" s="87" t="str">
        <f>IFERROR(INDEX('Prix PRO CA'!$1:$1048576,MATCH(E847,'Prix PRO CA'!D:D,0),10),"")</f>
        <v/>
      </c>
      <c r="V847" s="87" t="str">
        <f>IFERROR(INDEX('Prix PRO CA'!$1:$1048576,MATCH(E847,'Prix PRO BTE'!D:D,0),10),"")</f>
        <v/>
      </c>
      <c r="W847" s="87">
        <f>+IFERROR(INDEX('Prix PRO PCS'!$1:$1048576,MATCH(E847,'Prix PRO PCS'!D:D,0),10),"")</f>
        <v>4.55</v>
      </c>
      <c r="X847" s="148" t="str">
        <f t="shared" si="61"/>
        <v>Oui</v>
      </c>
      <c r="Y847" s="89" t="str">
        <f>IFERROR(INDEX(LigneAchat!$1:$1048576,MATCH(E847,LigneAchat!D:D,0),5),"")</f>
        <v/>
      </c>
      <c r="Z847" s="90">
        <f>INDEX(Articles!$1:$1048576,MATCH(E847,Articles!D:D,0),21)</f>
        <v>809</v>
      </c>
      <c r="AA847" s="90">
        <f t="shared" si="59"/>
        <v>808</v>
      </c>
      <c r="AB847" s="90">
        <f>+INDEX(Articles!$1:$1048576,MATCH(E847,Articles!D:D,0),23)</f>
        <v>1</v>
      </c>
    </row>
    <row r="848" spans="2:28" ht="15.75">
      <c r="B848" s="8" t="str">
        <f>INDEX(Articles!$1:$1048576,MATCH(E848,Articles!D:D,0),6)</f>
        <v>1</v>
      </c>
      <c r="C848" s="8" t="str">
        <f>INDEX(Articles!$1:$1048576,MATCH(E848,Articles!D:D,0),7)</f>
        <v/>
      </c>
      <c r="D848" s="28" t="str">
        <f>HYPERLINK(INDEX(Articles!$1:$1048576,MATCH(E848,Articles!D:D,0),24),"Lien")</f>
        <v>Lien</v>
      </c>
      <c r="E848" s="3" t="s">
        <v>550</v>
      </c>
      <c r="F848" s="18" t="str">
        <f>INDEX(Articles!$1:$1048576,MATCH(E848,Articles!D:D,0),5)</f>
        <v>JET ARGENT Ø20 - 30 sec</v>
      </c>
      <c r="G848" s="18" t="str">
        <f>INDEX(Articles!$1:$1048576,MATCH(E848,Articles!D:D,0),8)</f>
        <v>AUTRESPYRO</v>
      </c>
      <c r="H848" s="18" t="str">
        <f>INDEX(Articles!$1:$1048576,MATCH(E848,Articles!D:D,0),9)</f>
        <v>FONTAINE</v>
      </c>
      <c r="I848" s="8">
        <f>INDEX(Articles!$1:$1048576,MATCH(E848,Articles!D:D,0),10)</f>
        <v>20</v>
      </c>
      <c r="J848" s="18" t="str">
        <f>INDEX(Articles!$1:$1048576,MATCH(E848,Articles!D:D,0),11)</f>
        <v>SOL</v>
      </c>
      <c r="K848" s="18" t="str">
        <f>INDEX(Articles!$1:$1048576,MATCH(E848,Articles!D:D,0),12)</f>
        <v>ARGENT</v>
      </c>
      <c r="L848" s="8" t="str">
        <f>INDEX(Articles!$1:$1048576,MATCH(E848,Articles!D:D,0),13)</f>
        <v>EU</v>
      </c>
      <c r="M848" s="8" t="str">
        <f>INDEX(Articles!$1:$1048576,MATCH(E848,Articles!D:D,0),14)</f>
        <v>T1</v>
      </c>
      <c r="N848" s="8" t="str">
        <f>INDEX(Articles!$1:$1048576,MATCH(E848,Articles!D:D,0),15)</f>
        <v>1.4G</v>
      </c>
      <c r="O848" s="8" t="str">
        <f>INDEX(Articles!$1:$1048576,MATCH(E848,Articles!D:D,0),16)</f>
        <v>0589-T1-0401</v>
      </c>
      <c r="P848" s="8">
        <f>INDEX(Articles!$1:$1048576,MATCH(E848,Articles!D:D,0),17)*1000</f>
        <v>90</v>
      </c>
      <c r="Q848" s="8" t="str">
        <f>INDEX(Articles!$1:$1048576,MATCH(E848,Articles!D:D,0),18)</f>
        <v>30</v>
      </c>
      <c r="R848" s="8">
        <f>INDEX(Articles!$1:$1048576,MATCH(E848,Articles!D:D,0),19)</f>
        <v>15</v>
      </c>
      <c r="S848" s="2" t="str">
        <f>IF(INDEX('Unités CA'!$1:$1048576,MATCH(E848,'Unités CA'!D:D,0),5)=0,"",INDEX('Unités CA'!$1:$1048576,MATCH(E848,'Unités CA'!D:D,0),5))</f>
        <v>0120/CA</v>
      </c>
      <c r="T848" s="2" t="str">
        <f>IF(INDEX('Unités BTE'!$1:$1048576,MATCH(E848,'Unités CA'!D:D,0),5)=0,"",INDEX('Unités BTE'!$1:$1048576,MATCH(E848,'Unités CA'!D:D,0),5))</f>
        <v/>
      </c>
      <c r="U848" s="7" t="str">
        <f>IFERROR(INDEX('Prix PRO CA'!$1:$1048576,MATCH(E848,'Prix PRO CA'!D:D,0),10),"")</f>
        <v/>
      </c>
      <c r="V848" s="7" t="str">
        <f>IFERROR(INDEX('Prix PRO CA'!$1:$1048576,MATCH(E848,'Prix PRO BTE'!D:D,0),10),"")</f>
        <v/>
      </c>
      <c r="W848" s="7">
        <f>+IFERROR(INDEX('Prix PRO PCS'!$1:$1048576,MATCH(E848,'Prix PRO PCS'!D:D,0),10),"")</f>
        <v>6.54</v>
      </c>
      <c r="X848" s="148" t="str">
        <f t="shared" si="61"/>
        <v>Oui</v>
      </c>
      <c r="Y848" s="24">
        <f>IFERROR(INDEX(LigneAchat!$1:$1048576,MATCH(E848,LigneAchat!D:D,0),5),"")</f>
        <v>44301</v>
      </c>
      <c r="Z848" s="22">
        <f>INDEX(Articles!$1:$1048576,MATCH(E848,Articles!D:D,0),21)</f>
        <v>301</v>
      </c>
      <c r="AA848" s="22">
        <f t="shared" si="59"/>
        <v>300</v>
      </c>
      <c r="AB848" s="22">
        <f>+INDEX(Articles!$1:$1048576,MATCH(E848,Articles!D:D,0),23)</f>
        <v>1</v>
      </c>
    </row>
    <row r="849" spans="2:28" ht="15.75">
      <c r="B849" s="8" t="str">
        <f>INDEX(Articles!$1:$1048576,MATCH(E849,Articles!D:D,0),6)</f>
        <v>1</v>
      </c>
      <c r="C849" s="8" t="str">
        <f>INDEX(Articles!$1:$1048576,MATCH(E849,Articles!D:D,0),7)</f>
        <v/>
      </c>
      <c r="D849" s="28" t="str">
        <f>HYPERLINK(INDEX(Articles!$1:$1048576,MATCH(E849,Articles!D:D,0),24),"Lien")</f>
        <v>Lien</v>
      </c>
      <c r="E849" s="3" t="s">
        <v>553</v>
      </c>
      <c r="F849" s="18" t="str">
        <f>INDEX(Articles!$1:$1048576,MATCH(E849,Articles!D:D,0),5)</f>
        <v>JET ARGENT Ø30 - 30 sec</v>
      </c>
      <c r="G849" s="18" t="str">
        <f>INDEX(Articles!$1:$1048576,MATCH(E849,Articles!D:D,0),8)</f>
        <v>AUTRESPYRO</v>
      </c>
      <c r="H849" s="18" t="str">
        <f>INDEX(Articles!$1:$1048576,MATCH(E849,Articles!D:D,0),9)</f>
        <v>FONTAINE</v>
      </c>
      <c r="I849" s="8">
        <f>INDEX(Articles!$1:$1048576,MATCH(E849,Articles!D:D,0),10)</f>
        <v>30</v>
      </c>
      <c r="J849" s="18" t="str">
        <f>INDEX(Articles!$1:$1048576,MATCH(E849,Articles!D:D,0),11)</f>
        <v>SOL</v>
      </c>
      <c r="K849" s="18" t="str">
        <f>INDEX(Articles!$1:$1048576,MATCH(E849,Articles!D:D,0),12)</f>
        <v>ARGENT</v>
      </c>
      <c r="L849" s="8" t="str">
        <f>INDEX(Articles!$1:$1048576,MATCH(E849,Articles!D:D,0),13)</f>
        <v>EU</v>
      </c>
      <c r="M849" s="8" t="str">
        <f>INDEX(Articles!$1:$1048576,MATCH(E849,Articles!D:D,0),14)</f>
        <v>T1</v>
      </c>
      <c r="N849" s="8" t="str">
        <f>INDEX(Articles!$1:$1048576,MATCH(E849,Articles!D:D,0),15)</f>
        <v>1.4G</v>
      </c>
      <c r="O849" s="8" t="str">
        <f>INDEX(Articles!$1:$1048576,MATCH(E849,Articles!D:D,0),16)</f>
        <v>0589-T1-0400</v>
      </c>
      <c r="P849" s="8">
        <f>INDEX(Articles!$1:$1048576,MATCH(E849,Articles!D:D,0),17)*1000</f>
        <v>205</v>
      </c>
      <c r="Q849" s="8" t="str">
        <f>INDEX(Articles!$1:$1048576,MATCH(E849,Articles!D:D,0),18)</f>
        <v>30</v>
      </c>
      <c r="R849" s="8">
        <f>INDEX(Articles!$1:$1048576,MATCH(E849,Articles!D:D,0),19)</f>
        <v>15</v>
      </c>
      <c r="S849" s="2" t="str">
        <f>IF(INDEX('Unités CA'!$1:$1048576,MATCH(E849,'Unités CA'!D:D,0),5)=0,"",INDEX('Unités CA'!$1:$1048576,MATCH(E849,'Unités CA'!D:D,0),5))</f>
        <v>0050/CA</v>
      </c>
      <c r="T849" s="2" t="str">
        <f>IF(INDEX('Unités BTE'!$1:$1048576,MATCH(E849,'Unités CA'!D:D,0),5)=0,"",INDEX('Unités BTE'!$1:$1048576,MATCH(E849,'Unités CA'!D:D,0),5))</f>
        <v/>
      </c>
      <c r="U849" s="7" t="str">
        <f>IFERROR(INDEX('Prix PRO CA'!$1:$1048576,MATCH(E849,'Prix PRO CA'!D:D,0),10),"")</f>
        <v/>
      </c>
      <c r="V849" s="7" t="str">
        <f>IFERROR(INDEX('Prix PRO CA'!$1:$1048576,MATCH(E849,'Prix PRO BTE'!D:D,0),10),"")</f>
        <v/>
      </c>
      <c r="W849" s="7">
        <f>+IFERROR(INDEX('Prix PRO PCS'!$1:$1048576,MATCH(E849,'Prix PRO PCS'!D:D,0),10),"")</f>
        <v>13.67</v>
      </c>
      <c r="X849" s="148" t="str">
        <f t="shared" si="61"/>
        <v>Oui</v>
      </c>
      <c r="Y849" s="24">
        <f>IFERROR(INDEX(LigneAchat!$1:$1048576,MATCH(E849,LigneAchat!D:D,0),5),"")</f>
        <v>44301</v>
      </c>
      <c r="Z849" s="22">
        <f>INDEX(Articles!$1:$1048576,MATCH(E849,Articles!D:D,0),21)</f>
        <v>110</v>
      </c>
      <c r="AA849" s="22">
        <f t="shared" ref="AA849:AA874" si="62">+Z849-AB849</f>
        <v>109</v>
      </c>
      <c r="AB849" s="22">
        <f>+INDEX(Articles!$1:$1048576,MATCH(E849,Articles!D:D,0),23)</f>
        <v>1</v>
      </c>
    </row>
    <row r="850" spans="2:28" ht="15.75">
      <c r="B850" s="8" t="str">
        <f>INDEX(Articles!$1:$1048576,MATCH(E850,Articles!D:D,0),6)</f>
        <v>1</v>
      </c>
      <c r="C850" s="8" t="str">
        <f>INDEX(Articles!$1:$1048576,MATCH(E850,Articles!D:D,0),7)</f>
        <v/>
      </c>
      <c r="D850" s="28" t="str">
        <f>HYPERLINK(INDEX(Articles!$1:$1048576,MATCH(E850,Articles!D:D,0),24),"Lien")</f>
        <v>Lien</v>
      </c>
      <c r="E850" s="3" t="s">
        <v>470</v>
      </c>
      <c r="F850" s="18" t="str">
        <f>INDEX(Articles!$1:$1048576,MATCH(E850,Articles!D:D,0),5)</f>
        <v>JET ARGENT Ø27 - 3 m - 60 sec - AE</v>
      </c>
      <c r="G850" s="18" t="str">
        <f>INDEX(Articles!$1:$1048576,MATCH(E850,Articles!D:D,0),8)</f>
        <v>AUTRESPYRO</v>
      </c>
      <c r="H850" s="18" t="str">
        <f>INDEX(Articles!$1:$1048576,MATCH(E850,Articles!D:D,0),9)</f>
        <v>FONTAINE</v>
      </c>
      <c r="I850" s="8">
        <f>INDEX(Articles!$1:$1048576,MATCH(E850,Articles!D:D,0),10)</f>
        <v>27</v>
      </c>
      <c r="J850" s="18" t="str">
        <f>INDEX(Articles!$1:$1048576,MATCH(E850,Articles!D:D,0),11)</f>
        <v>SOL</v>
      </c>
      <c r="K850" s="18" t="str">
        <f>INDEX(Articles!$1:$1048576,MATCH(E850,Articles!D:D,0),12)</f>
        <v>ARGENT</v>
      </c>
      <c r="L850" s="8" t="str">
        <f>INDEX(Articles!$1:$1048576,MATCH(E850,Articles!D:D,0),13)</f>
        <v>CN</v>
      </c>
      <c r="M850" s="8" t="str">
        <f>INDEX(Articles!$1:$1048576,MATCH(E850,Articles!D:D,0),14)</f>
        <v>T1</v>
      </c>
      <c r="N850" s="8" t="str">
        <f>INDEX(Articles!$1:$1048576,MATCH(E850,Articles!D:D,0),15)</f>
        <v>1.4G</v>
      </c>
      <c r="O850" s="8" t="str">
        <f>INDEX(Articles!$1:$1048576,MATCH(E850,Articles!D:D,0),16)</f>
        <v>0163-T1-2876</v>
      </c>
      <c r="P850" s="8">
        <f>INDEX(Articles!$1:$1048576,MATCH(E850,Articles!D:D,0),17)*1000</f>
        <v>75</v>
      </c>
      <c r="Q850" s="8" t="str">
        <f>INDEX(Articles!$1:$1048576,MATCH(E850,Articles!D:D,0),18)</f>
        <v>60</v>
      </c>
      <c r="R850" s="8">
        <f>INDEX(Articles!$1:$1048576,MATCH(E850,Articles!D:D,0),19)</f>
        <v>15</v>
      </c>
      <c r="S850" s="2" t="str">
        <f>IF(INDEX('Unités CA'!$1:$1048576,MATCH(E850,'Unités CA'!D:D,0),5)=0,"",INDEX('Unités CA'!$1:$1048576,MATCH(E850,'Unités CA'!D:D,0),5))</f>
        <v>0100/CA</v>
      </c>
      <c r="T850" s="2" t="str">
        <f>IF(INDEX('Unités BTE'!$1:$1048576,MATCH(E850,'Unités CA'!D:D,0),5)=0,"",INDEX('Unités BTE'!$1:$1048576,MATCH(E850,'Unités CA'!D:D,0),5))</f>
        <v/>
      </c>
      <c r="U850" s="7">
        <f>IFERROR(INDEX('Prix PRO CA'!$1:$1048576,MATCH(E850,'Prix PRO CA'!D:D,0),10),"")</f>
        <v>1026.21</v>
      </c>
      <c r="V850" s="7" t="str">
        <f>IFERROR(INDEX('Prix PRO CA'!$1:$1048576,MATCH(E850,'Prix PRO BTE'!D:D,0),10),"")</f>
        <v/>
      </c>
      <c r="W850" s="7">
        <f>+IFERROR(INDEX('Prix PRO PCS'!$1:$1048576,MATCH(E850,'Prix PRO PCS'!D:D,0),10),"")</f>
        <v>12.09</v>
      </c>
      <c r="X850" s="148" t="str">
        <f t="shared" si="61"/>
        <v>Oui</v>
      </c>
      <c r="Y850" s="24" t="str">
        <f>IFERROR(INDEX(LigneAchat!$1:$1048576,MATCH(E850,LigneAchat!D:D,0),5),"")</f>
        <v/>
      </c>
      <c r="Z850" s="22">
        <f>INDEX(Articles!$1:$1048576,MATCH(E850,Articles!D:D,0),21)</f>
        <v>476</v>
      </c>
      <c r="AA850" s="22">
        <f t="shared" si="62"/>
        <v>474</v>
      </c>
      <c r="AB850" s="22">
        <f>+INDEX(Articles!$1:$1048576,MATCH(E850,Articles!D:D,0),23)</f>
        <v>2</v>
      </c>
    </row>
    <row r="851" spans="2:28" ht="15.75">
      <c r="B851" s="8" t="str">
        <f>INDEX(Articles!$1:$1048576,MATCH(E851,Articles!D:D,0),6)</f>
        <v>1</v>
      </c>
      <c r="C851" s="8" t="str">
        <f>INDEX(Articles!$1:$1048576,MATCH(E851,Articles!D:D,0),7)</f>
        <v/>
      </c>
      <c r="D851" s="28" t="str">
        <f>HYPERLINK(INDEX(Articles!$1:$1048576,MATCH(E851,Articles!D:D,0),24),"Lien")</f>
        <v>Lien</v>
      </c>
      <c r="E851" s="3" t="s">
        <v>474</v>
      </c>
      <c r="F851" s="18" t="str">
        <f>INDEX(Articles!$1:$1048576,MATCH(E851,Articles!D:D,0),5)</f>
        <v>JET OR Ø27 - 3 m - 60 sec - AE</v>
      </c>
      <c r="G851" s="18" t="str">
        <f>INDEX(Articles!$1:$1048576,MATCH(E851,Articles!D:D,0),8)</f>
        <v>AUTRESPYRO</v>
      </c>
      <c r="H851" s="18" t="str">
        <f>INDEX(Articles!$1:$1048576,MATCH(E851,Articles!D:D,0),9)</f>
        <v>FONTAINE</v>
      </c>
      <c r="I851" s="8">
        <f>INDEX(Articles!$1:$1048576,MATCH(E851,Articles!D:D,0),10)</f>
        <v>27</v>
      </c>
      <c r="J851" s="18" t="str">
        <f>INDEX(Articles!$1:$1048576,MATCH(E851,Articles!D:D,0),11)</f>
        <v>SOL</v>
      </c>
      <c r="K851" s="18" t="str">
        <f>INDEX(Articles!$1:$1048576,MATCH(E851,Articles!D:D,0),12)</f>
        <v>OR</v>
      </c>
      <c r="L851" s="8" t="str">
        <f>INDEX(Articles!$1:$1048576,MATCH(E851,Articles!D:D,0),13)</f>
        <v>CN</v>
      </c>
      <c r="M851" s="8" t="str">
        <f>INDEX(Articles!$1:$1048576,MATCH(E851,Articles!D:D,0),14)</f>
        <v>T1</v>
      </c>
      <c r="N851" s="8" t="str">
        <f>INDEX(Articles!$1:$1048576,MATCH(E851,Articles!D:D,0),15)</f>
        <v>1.4G</v>
      </c>
      <c r="O851" s="8" t="str">
        <f>INDEX(Articles!$1:$1048576,MATCH(E851,Articles!D:D,0),16)</f>
        <v>0163-T1-2876</v>
      </c>
      <c r="P851" s="8">
        <f>INDEX(Articles!$1:$1048576,MATCH(E851,Articles!D:D,0),17)*1000</f>
        <v>75</v>
      </c>
      <c r="Q851" s="8" t="str">
        <f>INDEX(Articles!$1:$1048576,MATCH(E851,Articles!D:D,0),18)</f>
        <v>60</v>
      </c>
      <c r="R851" s="8">
        <f>INDEX(Articles!$1:$1048576,MATCH(E851,Articles!D:D,0),19)</f>
        <v>15</v>
      </c>
      <c r="S851" s="2" t="str">
        <f>IF(INDEX('Unités CA'!$1:$1048576,MATCH(E851,'Unités CA'!D:D,0),5)=0,"",INDEX('Unités CA'!$1:$1048576,MATCH(E851,'Unités CA'!D:D,0),5))</f>
        <v>0100/CA</v>
      </c>
      <c r="T851" s="2" t="str">
        <f>IF(INDEX('Unités BTE'!$1:$1048576,MATCH(E851,'Unités CA'!D:D,0),5)=0,"",INDEX('Unités BTE'!$1:$1048576,MATCH(E851,'Unités CA'!D:D,0),5))</f>
        <v/>
      </c>
      <c r="U851" s="7">
        <f>IFERROR(INDEX('Prix PRO CA'!$1:$1048576,MATCH(E851,'Prix PRO CA'!D:D,0),10),"")</f>
        <v>1026.21</v>
      </c>
      <c r="V851" s="7" t="str">
        <f>IFERROR(INDEX('Prix PRO CA'!$1:$1048576,MATCH(E851,'Prix PRO BTE'!D:D,0),10),"")</f>
        <v/>
      </c>
      <c r="W851" s="7">
        <f>+IFERROR(INDEX('Prix PRO PCS'!$1:$1048576,MATCH(E851,'Prix PRO PCS'!D:D,0),10),"")</f>
        <v>12.09</v>
      </c>
      <c r="X851" s="148" t="str">
        <f t="shared" si="61"/>
        <v>Oui</v>
      </c>
      <c r="Y851" s="24" t="str">
        <f>IFERROR(INDEX(LigneAchat!$1:$1048576,MATCH(E851,LigneAchat!D:D,0),5),"")</f>
        <v/>
      </c>
      <c r="Z851" s="22">
        <f>INDEX(Articles!$1:$1048576,MATCH(E851,Articles!D:D,0),21)</f>
        <v>344</v>
      </c>
      <c r="AA851" s="22">
        <f t="shared" si="62"/>
        <v>344</v>
      </c>
      <c r="AB851" s="22">
        <f>+INDEX(Articles!$1:$1048576,MATCH(E851,Articles!D:D,0),23)</f>
        <v>0</v>
      </c>
    </row>
    <row r="852" spans="2:28" ht="15.75">
      <c r="B852" s="8" t="str">
        <f>INDEX(Articles!$1:$1048576,MATCH(E852,Articles!D:D,0),6)</f>
        <v>1</v>
      </c>
      <c r="C852" s="8" t="str">
        <f>INDEX(Articles!$1:$1048576,MATCH(E852,Articles!D:D,0),7)</f>
        <v/>
      </c>
      <c r="D852" s="28" t="str">
        <f>HYPERLINK(INDEX(Articles!$1:$1048576,MATCH(E852,Articles!D:D,0),24),"Lien")</f>
        <v>Lien</v>
      </c>
      <c r="E852" s="3" t="s">
        <v>458</v>
      </c>
      <c r="F852" s="18" t="str">
        <f>INDEX(Articles!$1:$1048576,MATCH(E852,Articles!D:D,0),5)</f>
        <v>JET ARGENT Ø35 - 30 sec - AE</v>
      </c>
      <c r="G852" s="18" t="str">
        <f>INDEX(Articles!$1:$1048576,MATCH(E852,Articles!D:D,0),8)</f>
        <v>AUTRESPYRO</v>
      </c>
      <c r="H852" s="18" t="str">
        <f>INDEX(Articles!$1:$1048576,MATCH(E852,Articles!D:D,0),9)</f>
        <v>FONTAINE</v>
      </c>
      <c r="I852" s="8">
        <f>INDEX(Articles!$1:$1048576,MATCH(E852,Articles!D:D,0),10)</f>
        <v>35</v>
      </c>
      <c r="J852" s="18" t="str">
        <f>INDEX(Articles!$1:$1048576,MATCH(E852,Articles!D:D,0),11)</f>
        <v>SOL</v>
      </c>
      <c r="K852" s="18" t="str">
        <f>INDEX(Articles!$1:$1048576,MATCH(E852,Articles!D:D,0),12)</f>
        <v>ARGENT</v>
      </c>
      <c r="L852" s="8" t="str">
        <f>INDEX(Articles!$1:$1048576,MATCH(E852,Articles!D:D,0),13)</f>
        <v>CN</v>
      </c>
      <c r="M852" s="8" t="str">
        <f>INDEX(Articles!$1:$1048576,MATCH(E852,Articles!D:D,0),14)</f>
        <v>T1</v>
      </c>
      <c r="N852" s="8" t="str">
        <f>INDEX(Articles!$1:$1048576,MATCH(E852,Articles!D:D,0),15)</f>
        <v>1.4G</v>
      </c>
      <c r="O852" s="8" t="str">
        <f>INDEX(Articles!$1:$1048576,MATCH(E852,Articles!D:D,0),16)</f>
        <v>0163-T1-3511</v>
      </c>
      <c r="P852" s="8">
        <f>INDEX(Articles!$1:$1048576,MATCH(E852,Articles!D:D,0),17)*1000</f>
        <v>120</v>
      </c>
      <c r="Q852" s="8" t="str">
        <f>INDEX(Articles!$1:$1048576,MATCH(E852,Articles!D:D,0),18)</f>
        <v>30</v>
      </c>
      <c r="R852" s="8">
        <f>INDEX(Articles!$1:$1048576,MATCH(E852,Articles!D:D,0),19)</f>
        <v>15</v>
      </c>
      <c r="S852" s="2" t="str">
        <f>IF(INDEX('Unités CA'!$1:$1048576,MATCH(E852,'Unités CA'!D:D,0),5)=0,"",INDEX('Unités CA'!$1:$1048576,MATCH(E852,'Unités CA'!D:D,0),5))</f>
        <v>0030/CA</v>
      </c>
      <c r="T852" s="2" t="str">
        <f>IF(INDEX('Unités BTE'!$1:$1048576,MATCH(E852,'Unités CA'!D:D,0),5)=0,"",INDEX('Unités BTE'!$1:$1048576,MATCH(E852,'Unités CA'!D:D,0),5))</f>
        <v/>
      </c>
      <c r="U852" s="7">
        <f>IFERROR(INDEX('Prix PRO CA'!$1:$1048576,MATCH(E852,'Prix PRO CA'!D:D,0),10),"")</f>
        <v>221.89</v>
      </c>
      <c r="V852" s="7" t="str">
        <f>IFERROR(INDEX('Prix PRO CA'!$1:$1048576,MATCH(E852,'Prix PRO BTE'!D:D,0),10),"")</f>
        <v/>
      </c>
      <c r="W852" s="7">
        <f>+IFERROR(INDEX('Prix PRO PCS'!$1:$1048576,MATCH(E852,'Prix PRO PCS'!D:D,0),10),"")</f>
        <v>9.18</v>
      </c>
      <c r="X852" s="148" t="str">
        <f t="shared" si="61"/>
        <v>Oui</v>
      </c>
      <c r="Y852" s="24" t="str">
        <f>IFERROR(INDEX(LigneAchat!$1:$1048576,MATCH(E852,LigneAchat!D:D,0),5),"")</f>
        <v/>
      </c>
      <c r="Z852" s="22">
        <f>INDEX(Articles!$1:$1048576,MATCH(E852,Articles!D:D,0),21)</f>
        <v>742</v>
      </c>
      <c r="AA852" s="22">
        <f t="shared" si="62"/>
        <v>710</v>
      </c>
      <c r="AB852" s="22">
        <f>+INDEX(Articles!$1:$1048576,MATCH(E852,Articles!D:D,0),23)</f>
        <v>32</v>
      </c>
    </row>
    <row r="853" spans="2:28" ht="15.75">
      <c r="B853" s="8" t="str">
        <f>INDEX(Articles!$1:$1048576,MATCH(E853,Articles!D:D,0),6)</f>
        <v>1</v>
      </c>
      <c r="C853" s="8" t="str">
        <f>INDEX(Articles!$1:$1048576,MATCH(E853,Articles!D:D,0),7)</f>
        <v/>
      </c>
      <c r="D853" s="28" t="str">
        <f>HYPERLINK(INDEX(Articles!$1:$1048576,MATCH(E853,Articles!D:D,0),24),"Lien")</f>
        <v>Lien</v>
      </c>
      <c r="E853" s="3" t="s">
        <v>461</v>
      </c>
      <c r="F853" s="18" t="str">
        <f>INDEX(Articles!$1:$1048576,MATCH(E853,Articles!D:D,0),5)</f>
        <v>JET OR Ø35 - 30 sec - AE</v>
      </c>
      <c r="G853" s="18" t="str">
        <f>INDEX(Articles!$1:$1048576,MATCH(E853,Articles!D:D,0),8)</f>
        <v>AUTRESPYRO</v>
      </c>
      <c r="H853" s="18" t="str">
        <f>INDEX(Articles!$1:$1048576,MATCH(E853,Articles!D:D,0),9)</f>
        <v>FONTAINE</v>
      </c>
      <c r="I853" s="8">
        <f>INDEX(Articles!$1:$1048576,MATCH(E853,Articles!D:D,0),10)</f>
        <v>35</v>
      </c>
      <c r="J853" s="18" t="str">
        <f>INDEX(Articles!$1:$1048576,MATCH(E853,Articles!D:D,0),11)</f>
        <v>SOL</v>
      </c>
      <c r="K853" s="18" t="str">
        <f>INDEX(Articles!$1:$1048576,MATCH(E853,Articles!D:D,0),12)</f>
        <v>OR</v>
      </c>
      <c r="L853" s="8" t="str">
        <f>INDEX(Articles!$1:$1048576,MATCH(E853,Articles!D:D,0),13)</f>
        <v>CN</v>
      </c>
      <c r="M853" s="8" t="str">
        <f>INDEX(Articles!$1:$1048576,MATCH(E853,Articles!D:D,0),14)</f>
        <v>T1</v>
      </c>
      <c r="N853" s="8" t="str">
        <f>INDEX(Articles!$1:$1048576,MATCH(E853,Articles!D:D,0),15)</f>
        <v>1.4G</v>
      </c>
      <c r="O853" s="8" t="str">
        <f>INDEX(Articles!$1:$1048576,MATCH(E853,Articles!D:D,0),16)</f>
        <v>0163-T1-3511</v>
      </c>
      <c r="P853" s="8">
        <f>INDEX(Articles!$1:$1048576,MATCH(E853,Articles!D:D,0),17)*1000</f>
        <v>120</v>
      </c>
      <c r="Q853" s="8" t="str">
        <f>INDEX(Articles!$1:$1048576,MATCH(E853,Articles!D:D,0),18)</f>
        <v>30</v>
      </c>
      <c r="R853" s="8">
        <f>INDEX(Articles!$1:$1048576,MATCH(E853,Articles!D:D,0),19)</f>
        <v>15</v>
      </c>
      <c r="S853" s="2" t="str">
        <f>IF(INDEX('Unités CA'!$1:$1048576,MATCH(E853,'Unités CA'!D:D,0),5)=0,"",INDEX('Unités CA'!$1:$1048576,MATCH(E853,'Unités CA'!D:D,0),5))</f>
        <v>0030/CA</v>
      </c>
      <c r="T853" s="2" t="str">
        <f>IF(INDEX('Unités BTE'!$1:$1048576,MATCH(E853,'Unités CA'!D:D,0),5)=0,"",INDEX('Unités BTE'!$1:$1048576,MATCH(E853,'Unités CA'!D:D,0),5))</f>
        <v/>
      </c>
      <c r="U853" s="7">
        <f>IFERROR(INDEX('Prix PRO CA'!$1:$1048576,MATCH(E853,'Prix PRO CA'!D:D,0),10),"")</f>
        <v>221.89</v>
      </c>
      <c r="V853" s="7" t="str">
        <f>IFERROR(INDEX('Prix PRO CA'!$1:$1048576,MATCH(E853,'Prix PRO BTE'!D:D,0),10),"")</f>
        <v/>
      </c>
      <c r="W853" s="7">
        <f>+IFERROR(INDEX('Prix PRO PCS'!$1:$1048576,MATCH(E853,'Prix PRO PCS'!D:D,0),10),"")</f>
        <v>9.18</v>
      </c>
      <c r="X853" s="148" t="str">
        <f t="shared" si="61"/>
        <v>Non</v>
      </c>
      <c r="Y853" s="24">
        <f>IFERROR(INDEX(LigneAchat!$1:$1048576,MATCH(E853,LigneAchat!D:D,0),5),"")</f>
        <v>44280</v>
      </c>
      <c r="Z853" s="22">
        <f>INDEX(Articles!$1:$1048576,MATCH(E853,Articles!D:D,0),21)</f>
        <v>804</v>
      </c>
      <c r="AA853" s="22">
        <f t="shared" si="62"/>
        <v>0</v>
      </c>
      <c r="AB853" s="22">
        <f>+INDEX(Articles!$1:$1048576,MATCH(E853,Articles!D:D,0),23)</f>
        <v>804</v>
      </c>
    </row>
    <row r="854" spans="2:28" ht="15.75">
      <c r="B854" s="8" t="str">
        <f>INDEX(Articles!$1:$1048576,MATCH(E854,Articles!D:D,0),6)</f>
        <v>1</v>
      </c>
      <c r="C854" s="8" t="str">
        <f>INDEX(Articles!$1:$1048576,MATCH(E854,Articles!D:D,0),7)</f>
        <v/>
      </c>
      <c r="D854" s="28" t="str">
        <f>HYPERLINK(INDEX(Articles!$1:$1048576,MATCH(E854,Articles!D:D,0),24),"Lien")</f>
        <v>Lien</v>
      </c>
      <c r="E854" s="3" t="s">
        <v>464</v>
      </c>
      <c r="F854" s="18" t="str">
        <f>INDEX(Articles!$1:$1048576,MATCH(E854,Articles!D:D,0),5)</f>
        <v>JET ARGENT Ø50 - 60 sec - AE</v>
      </c>
      <c r="G854" s="18" t="str">
        <f>INDEX(Articles!$1:$1048576,MATCH(E854,Articles!D:D,0),8)</f>
        <v>AUTRESPYRO</v>
      </c>
      <c r="H854" s="18" t="str">
        <f>INDEX(Articles!$1:$1048576,MATCH(E854,Articles!D:D,0),9)</f>
        <v>FONTAINE</v>
      </c>
      <c r="I854" s="8">
        <f>INDEX(Articles!$1:$1048576,MATCH(E854,Articles!D:D,0),10)</f>
        <v>50</v>
      </c>
      <c r="J854" s="18" t="str">
        <f>INDEX(Articles!$1:$1048576,MATCH(E854,Articles!D:D,0),11)</f>
        <v>SOL</v>
      </c>
      <c r="K854" s="18" t="str">
        <f>INDEX(Articles!$1:$1048576,MATCH(E854,Articles!D:D,0),12)</f>
        <v>ARGENT</v>
      </c>
      <c r="L854" s="8" t="str">
        <f>INDEX(Articles!$1:$1048576,MATCH(E854,Articles!D:D,0),13)</f>
        <v>CN</v>
      </c>
      <c r="M854" s="8" t="str">
        <f>INDEX(Articles!$1:$1048576,MATCH(E854,Articles!D:D,0),14)</f>
        <v>T1</v>
      </c>
      <c r="N854" s="8" t="str">
        <f>INDEX(Articles!$1:$1048576,MATCH(E854,Articles!D:D,0),15)</f>
        <v>1.4G</v>
      </c>
      <c r="O854" s="8" t="str">
        <f>INDEX(Articles!$1:$1048576,MATCH(E854,Articles!D:D,0),16)</f>
        <v>0163-T1-3511</v>
      </c>
      <c r="P854" s="8">
        <f>INDEX(Articles!$1:$1048576,MATCH(E854,Articles!D:D,0),17)*1000</f>
        <v>220</v>
      </c>
      <c r="Q854" s="8" t="str">
        <f>INDEX(Articles!$1:$1048576,MATCH(E854,Articles!D:D,0),18)</f>
        <v>60</v>
      </c>
      <c r="R854" s="8">
        <f>INDEX(Articles!$1:$1048576,MATCH(E854,Articles!D:D,0),19)</f>
        <v>15</v>
      </c>
      <c r="S854" s="2" t="str">
        <f>IF(INDEX('Unités CA'!$1:$1048576,MATCH(E854,'Unités CA'!D:D,0),5)=0,"",INDEX('Unités CA'!$1:$1048576,MATCH(E854,'Unités CA'!D:D,0),5))</f>
        <v>0030/CA</v>
      </c>
      <c r="T854" s="2" t="str">
        <f>IF(INDEX('Unités BTE'!$1:$1048576,MATCH(E854,'Unités CA'!D:D,0),5)=0,"",INDEX('Unités BTE'!$1:$1048576,MATCH(E854,'Unités CA'!D:D,0),5))</f>
        <v/>
      </c>
      <c r="U854" s="7">
        <f>IFERROR(INDEX('Prix PRO CA'!$1:$1048576,MATCH(E854,'Prix PRO CA'!D:D,0),10),"")</f>
        <v>465.36</v>
      </c>
      <c r="V854" s="7" t="str">
        <f>IFERROR(INDEX('Prix PRO CA'!$1:$1048576,MATCH(E854,'Prix PRO BTE'!D:D,0),10),"")</f>
        <v/>
      </c>
      <c r="W854" s="7">
        <f>+IFERROR(INDEX('Prix PRO PCS'!$1:$1048576,MATCH(E854,'Prix PRO PCS'!D:D,0),10),"")</f>
        <v>17.989999999999998</v>
      </c>
      <c r="X854" s="148" t="str">
        <f t="shared" si="61"/>
        <v>Oui</v>
      </c>
      <c r="Y854" s="24" t="str">
        <f>IFERROR(INDEX(LigneAchat!$1:$1048576,MATCH(E854,LigneAchat!D:D,0),5),"")</f>
        <v/>
      </c>
      <c r="Z854" s="22">
        <f>INDEX(Articles!$1:$1048576,MATCH(E854,Articles!D:D,0),21)</f>
        <v>506</v>
      </c>
      <c r="AA854" s="22">
        <f t="shared" si="62"/>
        <v>506</v>
      </c>
      <c r="AB854" s="22">
        <f>+INDEX(Articles!$1:$1048576,MATCH(E854,Articles!D:D,0),23)</f>
        <v>0</v>
      </c>
    </row>
    <row r="855" spans="2:28" ht="15.75">
      <c r="B855" s="8" t="str">
        <f>INDEX(Articles!$1:$1048576,MATCH(E855,Articles!D:D,0),6)</f>
        <v>1</v>
      </c>
      <c r="C855" s="8" t="str">
        <f>INDEX(Articles!$1:$1048576,MATCH(E855,Articles!D:D,0),7)</f>
        <v/>
      </c>
      <c r="D855" s="28" t="str">
        <f>HYPERLINK(INDEX(Articles!$1:$1048576,MATCH(E855,Articles!D:D,0),24),"Lien")</f>
        <v>Lien</v>
      </c>
      <c r="E855" s="3" t="s">
        <v>467</v>
      </c>
      <c r="F855" s="18" t="str">
        <f>INDEX(Articles!$1:$1048576,MATCH(E855,Articles!D:D,0),5)</f>
        <v>JET OR Ø50 - 60 sec - AE</v>
      </c>
      <c r="G855" s="18" t="str">
        <f>INDEX(Articles!$1:$1048576,MATCH(E855,Articles!D:D,0),8)</f>
        <v>AUTRESPYRO</v>
      </c>
      <c r="H855" s="18" t="str">
        <f>INDEX(Articles!$1:$1048576,MATCH(E855,Articles!D:D,0),9)</f>
        <v>FONTAINE</v>
      </c>
      <c r="I855" s="8">
        <f>INDEX(Articles!$1:$1048576,MATCH(E855,Articles!D:D,0),10)</f>
        <v>50</v>
      </c>
      <c r="J855" s="18" t="str">
        <f>INDEX(Articles!$1:$1048576,MATCH(E855,Articles!D:D,0),11)</f>
        <v>SOL</v>
      </c>
      <c r="K855" s="18" t="str">
        <f>INDEX(Articles!$1:$1048576,MATCH(E855,Articles!D:D,0),12)</f>
        <v>OR</v>
      </c>
      <c r="L855" s="8" t="str">
        <f>INDEX(Articles!$1:$1048576,MATCH(E855,Articles!D:D,0),13)</f>
        <v>CN</v>
      </c>
      <c r="M855" s="8" t="str">
        <f>INDEX(Articles!$1:$1048576,MATCH(E855,Articles!D:D,0),14)</f>
        <v>T1</v>
      </c>
      <c r="N855" s="8" t="str">
        <f>INDEX(Articles!$1:$1048576,MATCH(E855,Articles!D:D,0),15)</f>
        <v>1.4G</v>
      </c>
      <c r="O855" s="8" t="str">
        <f>INDEX(Articles!$1:$1048576,MATCH(E855,Articles!D:D,0),16)</f>
        <v>0163-T1-3511</v>
      </c>
      <c r="P855" s="8">
        <f>INDEX(Articles!$1:$1048576,MATCH(E855,Articles!D:D,0),17)*1000</f>
        <v>220</v>
      </c>
      <c r="Q855" s="8" t="str">
        <f>INDEX(Articles!$1:$1048576,MATCH(E855,Articles!D:D,0),18)</f>
        <v>60</v>
      </c>
      <c r="R855" s="8">
        <f>INDEX(Articles!$1:$1048576,MATCH(E855,Articles!D:D,0),19)</f>
        <v>15</v>
      </c>
      <c r="S855" s="2" t="str">
        <f>IF(INDEX('Unités CA'!$1:$1048576,MATCH(E855,'Unités CA'!D:D,0),5)=0,"",INDEX('Unités CA'!$1:$1048576,MATCH(E855,'Unités CA'!D:D,0),5))</f>
        <v>0030/CA</v>
      </c>
      <c r="T855" s="2" t="str">
        <f>IF(INDEX('Unités BTE'!$1:$1048576,MATCH(E855,'Unités CA'!D:D,0),5)=0,"",INDEX('Unités BTE'!$1:$1048576,MATCH(E855,'Unités CA'!D:D,0),5))</f>
        <v/>
      </c>
      <c r="U855" s="7">
        <f>IFERROR(INDEX('Prix PRO CA'!$1:$1048576,MATCH(E855,'Prix PRO CA'!D:D,0),10),"")</f>
        <v>465.36</v>
      </c>
      <c r="V855" s="7" t="str">
        <f>IFERROR(INDEX('Prix PRO CA'!$1:$1048576,MATCH(E855,'Prix PRO BTE'!D:D,0),10),"")</f>
        <v/>
      </c>
      <c r="W855" s="7">
        <f>+IFERROR(INDEX('Prix PRO PCS'!$1:$1048576,MATCH(E855,'Prix PRO PCS'!D:D,0),10),"")</f>
        <v>17.989999999999998</v>
      </c>
      <c r="X855" s="148" t="str">
        <f t="shared" si="61"/>
        <v>Oui</v>
      </c>
      <c r="Y855" s="24" t="str">
        <f>IFERROR(INDEX(LigneAchat!$1:$1048576,MATCH(E855,LigneAchat!D:D,0),5),"")</f>
        <v/>
      </c>
      <c r="Z855" s="22">
        <f>INDEX(Articles!$1:$1048576,MATCH(E855,Articles!D:D,0),21)</f>
        <v>634</v>
      </c>
      <c r="AA855" s="22">
        <f t="shared" si="62"/>
        <v>604</v>
      </c>
      <c r="AB855" s="22">
        <f>+INDEX(Articles!$1:$1048576,MATCH(E855,Articles!D:D,0),23)</f>
        <v>30</v>
      </c>
    </row>
    <row r="856" spans="2:28" ht="15.75">
      <c r="B856" s="8" t="str">
        <f>INDEX(Articles!$1:$1048576,MATCH(E856,Articles!D:D,0),6)</f>
        <v>1</v>
      </c>
      <c r="C856" s="8" t="str">
        <f>INDEX(Articles!$1:$1048576,MATCH(E856,Articles!D:D,0),7)</f>
        <v>2020</v>
      </c>
      <c r="D856" s="28" t="str">
        <f>HYPERLINK(INDEX(Articles!$1:$1048576,MATCH(E856,Articles!D:D,0),24),"Lien")</f>
        <v>Lien</v>
      </c>
      <c r="E856" s="3" t="s">
        <v>3725</v>
      </c>
      <c r="F856" s="18" t="str">
        <f>INDEX(Articles!$1:$1048576,MATCH(E856,Articles!D:D,0),5)</f>
        <v>VOLCAN FRISSON BLANC 90 sec</v>
      </c>
      <c r="G856" s="18" t="str">
        <f>INDEX(Articles!$1:$1048576,MATCH(E856,Articles!D:D,0),8)</f>
        <v>AUTRESPYRO</v>
      </c>
      <c r="H856" s="18" t="str">
        <f>INDEX(Articles!$1:$1048576,MATCH(E856,Articles!D:D,0),9)</f>
        <v>FONTAINE</v>
      </c>
      <c r="I856" s="8">
        <f>INDEX(Articles!$1:$1048576,MATCH(E856,Articles!D:D,0),10)</f>
        <v>100</v>
      </c>
      <c r="J856" s="18" t="str">
        <f>INDEX(Articles!$1:$1048576,MATCH(E856,Articles!D:D,0),11)</f>
        <v>CREPITANT</v>
      </c>
      <c r="K856" s="18" t="str">
        <f>INDEX(Articles!$1:$1048576,MATCH(E856,Articles!D:D,0),12)</f>
        <v>ARGENT</v>
      </c>
      <c r="L856" s="8" t="str">
        <f>INDEX(Articles!$1:$1048576,MATCH(E856,Articles!D:D,0),13)</f>
        <v>CN</v>
      </c>
      <c r="M856" s="8" t="str">
        <f>INDEX(Articles!$1:$1048576,MATCH(E856,Articles!D:D,0),14)</f>
        <v>F2</v>
      </c>
      <c r="N856" s="8" t="str">
        <f>INDEX(Articles!$1:$1048576,MATCH(E856,Articles!D:D,0),15)</f>
        <v>1.4G</v>
      </c>
      <c r="O856" s="8" t="str">
        <f>INDEX(Articles!$1:$1048576,MATCH(E856,Articles!D:D,0),16)</f>
        <v>0163-F2-3512</v>
      </c>
      <c r="P856" s="8">
        <f>INDEX(Articles!$1:$1048576,MATCH(E856,Articles!D:D,0),17)*1000</f>
        <v>200</v>
      </c>
      <c r="Q856" s="8" t="str">
        <f>INDEX(Articles!$1:$1048576,MATCH(E856,Articles!D:D,0),18)</f>
        <v>90</v>
      </c>
      <c r="R856" s="8">
        <f>INDEX(Articles!$1:$1048576,MATCH(E856,Articles!D:D,0),19)</f>
        <v>8</v>
      </c>
      <c r="S856" s="2" t="str">
        <f>IF(INDEX('Unités CA'!$1:$1048576,MATCH(E856,'Unités CA'!D:D,0),5)=0,"",INDEX('Unités CA'!$1:$1048576,MATCH(E856,'Unités CA'!D:D,0),5))</f>
        <v>0018/CA</v>
      </c>
      <c r="T856" s="2" t="str">
        <f>IF(INDEX('Unités BTE'!$1:$1048576,MATCH(E856,'Unités CA'!D:D,0),5)=0,"",INDEX('Unités BTE'!$1:$1048576,MATCH(E856,'Unités CA'!D:D,0),5))</f>
        <v/>
      </c>
      <c r="U856" s="7">
        <f>IFERROR(INDEX('Prix PRO CA'!$1:$1048576,MATCH(E856,'Prix PRO CA'!D:D,0),10),"")</f>
        <v>180.18</v>
      </c>
      <c r="V856" s="7" t="str">
        <f>IFERROR(INDEX('Prix PRO CA'!$1:$1048576,MATCH(E856,'Prix PRO BTE'!D:D,0),10),"")</f>
        <v/>
      </c>
      <c r="W856" s="7">
        <f>+IFERROR(INDEX('Prix PRO PCS'!$1:$1048576,MATCH(E856,'Prix PRO PCS'!D:D,0),10),"")</f>
        <v>11.28</v>
      </c>
      <c r="X856" s="148" t="str">
        <f t="shared" si="61"/>
        <v>Non</v>
      </c>
      <c r="Y856" s="24">
        <f>IFERROR(INDEX(LigneAchat!$1:$1048576,MATCH(E856,LigneAchat!D:D,0),5),"")</f>
        <v>44280</v>
      </c>
      <c r="Z856" s="22">
        <f>INDEX(Articles!$1:$1048576,MATCH(E856,Articles!D:D,0),21)</f>
        <v>0</v>
      </c>
      <c r="AA856" s="22">
        <f t="shared" ref="AA856:AA864" si="63">+Z856-AB856</f>
        <v>0</v>
      </c>
      <c r="AB856" s="22">
        <f>+INDEX(Articles!$1:$1048576,MATCH(E856,Articles!D:D,0),23)</f>
        <v>0</v>
      </c>
    </row>
    <row r="857" spans="2:28" ht="15.75">
      <c r="B857" s="8" t="str">
        <f>INDEX(Articles!$1:$1048576,MATCH(E857,Articles!D:D,0),6)</f>
        <v>1</v>
      </c>
      <c r="C857" s="8" t="str">
        <f>INDEX(Articles!$1:$1048576,MATCH(E857,Articles!D:D,0),7)</f>
        <v/>
      </c>
      <c r="D857" s="28" t="str">
        <f>HYPERLINK(INDEX(Articles!$1:$1048576,MATCH(E857,Articles!D:D,0),24),"Lien")</f>
        <v>Lien</v>
      </c>
      <c r="E857" s="3" t="s">
        <v>453</v>
      </c>
      <c r="F857" s="18" t="str">
        <f>INDEX(Articles!$1:$1048576,MATCH(E857,Articles!D:D,0),5)</f>
        <v>VOLCAN ARGENT 90 sec</v>
      </c>
      <c r="G857" s="18" t="str">
        <f>INDEX(Articles!$1:$1048576,MATCH(E857,Articles!D:D,0),8)</f>
        <v>AUTRESPYRO</v>
      </c>
      <c r="H857" s="18" t="str">
        <f>INDEX(Articles!$1:$1048576,MATCH(E857,Articles!D:D,0),9)</f>
        <v>FONTAINE</v>
      </c>
      <c r="I857" s="8">
        <f>INDEX(Articles!$1:$1048576,MATCH(E857,Articles!D:D,0),10)</f>
        <v>100</v>
      </c>
      <c r="J857" s="18" t="str">
        <f>INDEX(Articles!$1:$1048576,MATCH(E857,Articles!D:D,0),11)</f>
        <v>SOL</v>
      </c>
      <c r="K857" s="18" t="str">
        <f>INDEX(Articles!$1:$1048576,MATCH(E857,Articles!D:D,0),12)</f>
        <v>ARGENT</v>
      </c>
      <c r="L857" s="8" t="str">
        <f>INDEX(Articles!$1:$1048576,MATCH(E857,Articles!D:D,0),13)</f>
        <v>CN</v>
      </c>
      <c r="M857" s="8" t="str">
        <f>INDEX(Articles!$1:$1048576,MATCH(E857,Articles!D:D,0),14)</f>
        <v>F2</v>
      </c>
      <c r="N857" s="8" t="str">
        <f>INDEX(Articles!$1:$1048576,MATCH(E857,Articles!D:D,0),15)</f>
        <v>1.4G</v>
      </c>
      <c r="O857" s="8" t="str">
        <f>INDEX(Articles!$1:$1048576,MATCH(E857,Articles!D:D,0),16)</f>
        <v>0163-F2-3512</v>
      </c>
      <c r="P857" s="8">
        <f>INDEX(Articles!$1:$1048576,MATCH(E857,Articles!D:D,0),17)*1000</f>
        <v>200</v>
      </c>
      <c r="Q857" s="8" t="str">
        <f>INDEX(Articles!$1:$1048576,MATCH(E857,Articles!D:D,0),18)</f>
        <v>90</v>
      </c>
      <c r="R857" s="8">
        <f>INDEX(Articles!$1:$1048576,MATCH(E857,Articles!D:D,0),19)</f>
        <v>8</v>
      </c>
      <c r="S857" s="2" t="str">
        <f>IF(INDEX('Unités CA'!$1:$1048576,MATCH(E857,'Unités CA'!D:D,0),5)=0,"",INDEX('Unités CA'!$1:$1048576,MATCH(E857,'Unités CA'!D:D,0),5))</f>
        <v>0018/CA</v>
      </c>
      <c r="T857" s="2" t="str">
        <f>IF(INDEX('Unités BTE'!$1:$1048576,MATCH(E857,'Unités CA'!D:D,0),5)=0,"",INDEX('Unités BTE'!$1:$1048576,MATCH(E857,'Unités CA'!D:D,0),5))</f>
        <v/>
      </c>
      <c r="U857" s="7">
        <f>IFERROR(INDEX('Prix PRO CA'!$1:$1048576,MATCH(E857,'Prix PRO CA'!D:D,0),10),"")</f>
        <v>180.18</v>
      </c>
      <c r="V857" s="7" t="str">
        <f>IFERROR(INDEX('Prix PRO CA'!$1:$1048576,MATCH(E857,'Prix PRO BTE'!D:D,0),10),"")</f>
        <v/>
      </c>
      <c r="W857" s="7">
        <f>+IFERROR(INDEX('Prix PRO PCS'!$1:$1048576,MATCH(E857,'Prix PRO PCS'!D:D,0),10),"")</f>
        <v>11.28</v>
      </c>
      <c r="X857" s="148" t="str">
        <f t="shared" si="61"/>
        <v>Oui</v>
      </c>
      <c r="Y857" s="24" t="str">
        <f>IFERROR(INDEX(LigneAchat!$1:$1048576,MATCH(E857,LigneAchat!D:D,0),5),"")</f>
        <v/>
      </c>
      <c r="Z857" s="22">
        <f>INDEX(Articles!$1:$1048576,MATCH(E857,Articles!D:D,0),21)</f>
        <v>435</v>
      </c>
      <c r="AA857" s="22">
        <f t="shared" si="63"/>
        <v>417</v>
      </c>
      <c r="AB857" s="22">
        <f>+INDEX(Articles!$1:$1048576,MATCH(E857,Articles!D:D,0),23)</f>
        <v>18</v>
      </c>
    </row>
    <row r="858" spans="2:28" ht="15.75">
      <c r="B858" s="8" t="str">
        <f>INDEX(Articles!$1:$1048576,MATCH(E858,Articles!D:D,0),6)</f>
        <v>1</v>
      </c>
      <c r="C858" s="8" t="str">
        <f>INDEX(Articles!$1:$1048576,MATCH(E858,Articles!D:D,0),7)</f>
        <v/>
      </c>
      <c r="D858" s="28" t="str">
        <f>HYPERLINK(INDEX(Articles!$1:$1048576,MATCH(E858,Articles!D:D,0),24),"Lien")</f>
        <v>Lien</v>
      </c>
      <c r="E858" s="3" t="s">
        <v>455</v>
      </c>
      <c r="F858" s="18" t="str">
        <f>INDEX(Articles!$1:$1048576,MATCH(E858,Articles!D:D,0),5)</f>
        <v>VOLCAN OR 90 sec</v>
      </c>
      <c r="G858" s="18" t="str">
        <f>INDEX(Articles!$1:$1048576,MATCH(E858,Articles!D:D,0),8)</f>
        <v>AUTRESPYRO</v>
      </c>
      <c r="H858" s="18" t="str">
        <f>INDEX(Articles!$1:$1048576,MATCH(E858,Articles!D:D,0),9)</f>
        <v>FONTAINE</v>
      </c>
      <c r="I858" s="8">
        <f>INDEX(Articles!$1:$1048576,MATCH(E858,Articles!D:D,0),10)</f>
        <v>100</v>
      </c>
      <c r="J858" s="18" t="str">
        <f>INDEX(Articles!$1:$1048576,MATCH(E858,Articles!D:D,0),11)</f>
        <v>SOL</v>
      </c>
      <c r="K858" s="18" t="str">
        <f>INDEX(Articles!$1:$1048576,MATCH(E858,Articles!D:D,0),12)</f>
        <v>OR</v>
      </c>
      <c r="L858" s="8" t="str">
        <f>INDEX(Articles!$1:$1048576,MATCH(E858,Articles!D:D,0),13)</f>
        <v>CN</v>
      </c>
      <c r="M858" s="8" t="str">
        <f>INDEX(Articles!$1:$1048576,MATCH(E858,Articles!D:D,0),14)</f>
        <v>F2</v>
      </c>
      <c r="N858" s="8" t="str">
        <f>INDEX(Articles!$1:$1048576,MATCH(E858,Articles!D:D,0),15)</f>
        <v>1.4G</v>
      </c>
      <c r="O858" s="8" t="str">
        <f>INDEX(Articles!$1:$1048576,MATCH(E858,Articles!D:D,0),16)</f>
        <v>0163-F2-3512</v>
      </c>
      <c r="P858" s="8">
        <f>INDEX(Articles!$1:$1048576,MATCH(E858,Articles!D:D,0),17)*1000</f>
        <v>200</v>
      </c>
      <c r="Q858" s="8" t="str">
        <f>INDEX(Articles!$1:$1048576,MATCH(E858,Articles!D:D,0),18)</f>
        <v>90</v>
      </c>
      <c r="R858" s="8">
        <f>INDEX(Articles!$1:$1048576,MATCH(E858,Articles!D:D,0),19)</f>
        <v>8</v>
      </c>
      <c r="S858" s="2" t="str">
        <f>IF(INDEX('Unités CA'!$1:$1048576,MATCH(E858,'Unités CA'!D:D,0),5)=0,"",INDEX('Unités CA'!$1:$1048576,MATCH(E858,'Unités CA'!D:D,0),5))</f>
        <v>0018/CA</v>
      </c>
      <c r="T858" s="2" t="str">
        <f>IF(INDEX('Unités BTE'!$1:$1048576,MATCH(E858,'Unités CA'!D:D,0),5)=0,"",INDEX('Unités BTE'!$1:$1048576,MATCH(E858,'Unités CA'!D:D,0),5))</f>
        <v/>
      </c>
      <c r="U858" s="7">
        <f>IFERROR(INDEX('Prix PRO CA'!$1:$1048576,MATCH(E858,'Prix PRO CA'!D:D,0),10),"")</f>
        <v>180.18</v>
      </c>
      <c r="V858" s="7" t="str">
        <f>IFERROR(INDEX('Prix PRO CA'!$1:$1048576,MATCH(E858,'Prix PRO BTE'!D:D,0),10),"")</f>
        <v/>
      </c>
      <c r="W858" s="7">
        <f>+IFERROR(INDEX('Prix PRO PCS'!$1:$1048576,MATCH(E858,'Prix PRO PCS'!D:D,0),10),"")</f>
        <v>11.28</v>
      </c>
      <c r="X858" s="148" t="str">
        <f t="shared" si="61"/>
        <v>Oui</v>
      </c>
      <c r="Y858" s="24" t="str">
        <f>IFERROR(INDEX(LigneAchat!$1:$1048576,MATCH(E858,LigneAchat!D:D,0),5),"")</f>
        <v/>
      </c>
      <c r="Z858" s="22">
        <f>INDEX(Articles!$1:$1048576,MATCH(E858,Articles!D:D,0),21)</f>
        <v>423</v>
      </c>
      <c r="AA858" s="22">
        <f t="shared" si="63"/>
        <v>405</v>
      </c>
      <c r="AB858" s="22">
        <f>+INDEX(Articles!$1:$1048576,MATCH(E858,Articles!D:D,0),23)</f>
        <v>18</v>
      </c>
    </row>
    <row r="859" spans="2:28" ht="15.75">
      <c r="B859" s="8" t="str">
        <f>INDEX(Articles!$1:$1048576,MATCH(E859,Articles!D:D,0),6)</f>
        <v>1</v>
      </c>
      <c r="C859" s="8" t="str">
        <f>INDEX(Articles!$1:$1048576,MATCH(E859,Articles!D:D,0),7)</f>
        <v/>
      </c>
      <c r="D859" s="28" t="str">
        <f>HYPERLINK(INDEX(Articles!$1:$1048576,MATCH(E859,Articles!D:D,0),24),"Lien")</f>
        <v>Lien</v>
      </c>
      <c r="E859" s="4" t="s">
        <v>519</v>
      </c>
      <c r="F859" s="18" t="str">
        <f>INDEX(Articles!$1:$1048576,MATCH(E859,Articles!D:D,0),5)</f>
        <v>VOLCAN OR PUIS ARGENT 60 sec</v>
      </c>
      <c r="G859" s="18" t="str">
        <f>INDEX(Articles!$1:$1048576,MATCH(E859,Articles!D:D,0),8)</f>
        <v>AUTRESPYRO</v>
      </c>
      <c r="H859" s="18" t="str">
        <f>INDEX(Articles!$1:$1048576,MATCH(E859,Articles!D:D,0),9)</f>
        <v>FONTAINE</v>
      </c>
      <c r="I859" s="8">
        <f>INDEX(Articles!$1:$1048576,MATCH(E859,Articles!D:D,0),10)</f>
        <v>100</v>
      </c>
      <c r="J859" s="18" t="str">
        <f>INDEX(Articles!$1:$1048576,MATCH(E859,Articles!D:D,0),11)</f>
        <v>SOL</v>
      </c>
      <c r="K859" s="18" t="str">
        <f>INDEX(Articles!$1:$1048576,MATCH(E859,Articles!D:D,0),12)</f>
        <v>OR</v>
      </c>
      <c r="L859" s="8" t="str">
        <f>INDEX(Articles!$1:$1048576,MATCH(E859,Articles!D:D,0),13)</f>
        <v>EU</v>
      </c>
      <c r="M859" s="8" t="str">
        <f>INDEX(Articles!$1:$1048576,MATCH(E859,Articles!D:D,0),14)</f>
        <v>F3</v>
      </c>
      <c r="N859" s="8" t="str">
        <f>INDEX(Articles!$1:$1048576,MATCH(E859,Articles!D:D,0),15)</f>
        <v>1.4G</v>
      </c>
      <c r="O859" s="8" t="str">
        <f>INDEX(Articles!$1:$1048576,MATCH(E859,Articles!D:D,0),16)</f>
        <v>0589-F3-0079</v>
      </c>
      <c r="P859" s="8">
        <f>INDEX(Articles!$1:$1048576,MATCH(E859,Articles!D:D,0),17)*1000</f>
        <v>395.8</v>
      </c>
      <c r="Q859" s="8" t="str">
        <f>INDEX(Articles!$1:$1048576,MATCH(E859,Articles!D:D,0),18)</f>
        <v>60</v>
      </c>
      <c r="R859" s="8">
        <f>INDEX(Articles!$1:$1048576,MATCH(E859,Articles!D:D,0),19)</f>
        <v>15</v>
      </c>
      <c r="S859" s="2" t="str">
        <f>IF(INDEX('Unités CA'!$1:$1048576,MATCH(E859,'Unités CA'!D:D,0),5)=0,"",INDEX('Unités CA'!$1:$1048576,MATCH(E859,'Unités CA'!D:D,0),5))</f>
        <v>0030/CA</v>
      </c>
      <c r="T859" s="2" t="str">
        <f>IF(INDEX('Unités BTE'!$1:$1048576,MATCH(E859,'Unités CA'!D:D,0),5)=0,"",INDEX('Unités BTE'!$1:$1048576,MATCH(E859,'Unités CA'!D:D,0),5))</f>
        <v/>
      </c>
      <c r="U859" s="7">
        <f>IFERROR(INDEX('Prix PRO CA'!$1:$1048576,MATCH(E859,'Prix PRO CA'!D:D,0),10),"")</f>
        <v>363.3</v>
      </c>
      <c r="V859" s="7" t="str">
        <f>IFERROR(INDEX('Prix PRO CA'!$1:$1048576,MATCH(E859,'Prix PRO BTE'!D:D,0),10),"")</f>
        <v/>
      </c>
      <c r="W859" s="7">
        <f>+IFERROR(INDEX('Prix PRO PCS'!$1:$1048576,MATCH(E859,'Prix PRO PCS'!D:D,0),10),"")</f>
        <v>16.61</v>
      </c>
      <c r="X859" s="148" t="str">
        <f t="shared" si="61"/>
        <v>Oui</v>
      </c>
      <c r="Y859" s="24" t="str">
        <f>IFERROR(INDEX(LigneAchat!$1:$1048576,MATCH(E859,LigneAchat!D:D,0),5),"")</f>
        <v/>
      </c>
      <c r="Z859" s="22">
        <f>INDEX(Articles!$1:$1048576,MATCH(E859,Articles!D:D,0),21)</f>
        <v>160</v>
      </c>
      <c r="AA859" s="22">
        <f t="shared" si="63"/>
        <v>130</v>
      </c>
      <c r="AB859" s="22">
        <f>+INDEX(Articles!$1:$1048576,MATCH(E859,Articles!D:D,0),23)</f>
        <v>30</v>
      </c>
    </row>
    <row r="860" spans="2:28" ht="15.75">
      <c r="B860" s="8" t="str">
        <f>INDEX(Articles!$1:$1048576,MATCH(E860,Articles!D:D,0),6)</f>
        <v>1</v>
      </c>
      <c r="C860" s="8" t="str">
        <f>INDEX(Articles!$1:$1048576,MATCH(E860,Articles!D:D,0),7)</f>
        <v/>
      </c>
      <c r="D860" s="28" t="str">
        <f>HYPERLINK(INDEX(Articles!$1:$1048576,MATCH(E860,Articles!D:D,0),24),"Lien")</f>
        <v>Lien</v>
      </c>
      <c r="E860" s="3" t="s">
        <v>686</v>
      </c>
      <c r="F860" s="18" t="str">
        <f>INDEX(Articles!$1:$1048576,MATCH(E860,Articles!D:D,0),5)</f>
        <v>SOLEIL 2 JETS ARGENT - 30 sec</v>
      </c>
      <c r="G860" s="18" t="str">
        <f>INDEX(Articles!$1:$1048576,MATCH(E860,Articles!D:D,0),8)</f>
        <v>AUTRESPYRO</v>
      </c>
      <c r="H860" s="18" t="str">
        <f>INDEX(Articles!$1:$1048576,MATCH(E860,Articles!D:D,0),9)</f>
        <v>SOLEILS</v>
      </c>
      <c r="I860" s="8">
        <f>INDEX(Articles!$1:$1048576,MATCH(E860,Articles!D:D,0),10)</f>
        <v>20</v>
      </c>
      <c r="J860" s="18" t="str">
        <f>INDEX(Articles!$1:$1048576,MATCH(E860,Articles!D:D,0),11)</f>
        <v>SOL</v>
      </c>
      <c r="K860" s="18" t="str">
        <f>INDEX(Articles!$1:$1048576,MATCH(E860,Articles!D:D,0),12)</f>
        <v>ARGENT</v>
      </c>
      <c r="L860" s="8" t="str">
        <f>INDEX(Articles!$1:$1048576,MATCH(E860,Articles!D:D,0),13)</f>
        <v>CN</v>
      </c>
      <c r="M860" s="8" t="str">
        <f>INDEX(Articles!$1:$1048576,MATCH(E860,Articles!D:D,0),14)</f>
        <v>T1</v>
      </c>
      <c r="N860" s="8" t="str">
        <f>INDEX(Articles!$1:$1048576,MATCH(E860,Articles!D:D,0),15)</f>
        <v>1.4G</v>
      </c>
      <c r="O860" s="8" t="str">
        <f>INDEX(Articles!$1:$1048576,MATCH(E860,Articles!D:D,0),16)</f>
        <v>0589-T1-0401</v>
      </c>
      <c r="P860" s="8">
        <f>INDEX(Articles!$1:$1048576,MATCH(E860,Articles!D:D,0),17)*1000</f>
        <v>180</v>
      </c>
      <c r="Q860" s="8" t="str">
        <f>INDEX(Articles!$1:$1048576,MATCH(E860,Articles!D:D,0),18)</f>
        <v>30</v>
      </c>
      <c r="R860" s="8">
        <f>INDEX(Articles!$1:$1048576,MATCH(E860,Articles!D:D,0),19)</f>
        <v>6</v>
      </c>
      <c r="S860" s="2" t="str">
        <f>IF(INDEX('Unités CA'!$1:$1048576,MATCH(E860,'Unités CA'!D:D,0),5)=0,"",INDEX('Unités CA'!$1:$1048576,MATCH(E860,'Unités CA'!D:D,0),5))</f>
        <v>0004/CA</v>
      </c>
      <c r="T860" s="2" t="str">
        <f>IF(INDEX('Unités BTE'!$1:$1048576,MATCH(E860,'Unités CA'!D:D,0),5)=0,"",INDEX('Unités BTE'!$1:$1048576,MATCH(E860,'Unités CA'!D:D,0),5))</f>
        <v/>
      </c>
      <c r="U860" s="7" t="str">
        <f>IFERROR(INDEX('Prix PRO CA'!$1:$1048576,MATCH(E860,'Prix PRO CA'!D:D,0),10),"")</f>
        <v/>
      </c>
      <c r="V860" s="7" t="str">
        <f>IFERROR(INDEX('Prix PRO CA'!$1:$1048576,MATCH(E860,'Prix PRO BTE'!D:D,0),10),"")</f>
        <v/>
      </c>
      <c r="W860" s="7">
        <f>+IFERROR(INDEX('Prix PRO PCS'!$1:$1048576,MATCH(E860,'Prix PRO PCS'!D:D,0),10),"")</f>
        <v>23.61</v>
      </c>
      <c r="X860" s="148" t="str">
        <f t="shared" si="61"/>
        <v>Oui</v>
      </c>
      <c r="Y860" s="24">
        <f>IFERROR(INDEX(LigneAchat!$1:$1048576,MATCH(E860,LigneAchat!D:D,0),5),"")</f>
        <v>44301</v>
      </c>
      <c r="Z860" s="22">
        <f>INDEX(Articles!$1:$1048576,MATCH(E860,Articles!D:D,0),21)</f>
        <v>23</v>
      </c>
      <c r="AA860" s="22">
        <f t="shared" si="63"/>
        <v>23</v>
      </c>
      <c r="AB860" s="22">
        <f>+INDEX(Articles!$1:$1048576,MATCH(E860,Articles!D:D,0),23)</f>
        <v>0</v>
      </c>
    </row>
    <row r="861" spans="2:28" ht="15.75">
      <c r="B861" s="8" t="str">
        <f>INDEX(Articles!$1:$1048576,MATCH(E861,Articles!D:D,0),6)</f>
        <v>1</v>
      </c>
      <c r="C861" s="8" t="str">
        <f>INDEX(Articles!$1:$1048576,MATCH(E861,Articles!D:D,0),7)</f>
        <v/>
      </c>
      <c r="D861" s="28" t="str">
        <f>HYPERLINK(INDEX(Articles!$1:$1048576,MATCH(E861,Articles!D:D,0),24),"Lien")</f>
        <v>Lien</v>
      </c>
      <c r="E861" s="3" t="s">
        <v>679</v>
      </c>
      <c r="F861" s="18" t="str">
        <f>INDEX(Articles!$1:$1048576,MATCH(E861,Articles!D:D,0),5)</f>
        <v>SOLEIL 4 JETS ARGENT - 25 sec - AE</v>
      </c>
      <c r="G861" s="18" t="str">
        <f>INDEX(Articles!$1:$1048576,MATCH(E861,Articles!D:D,0),8)</f>
        <v>AUTRESPYRO</v>
      </c>
      <c r="H861" s="18" t="str">
        <f>INDEX(Articles!$1:$1048576,MATCH(E861,Articles!D:D,0),9)</f>
        <v>SOLEILS</v>
      </c>
      <c r="I861" s="8">
        <f>INDEX(Articles!$1:$1048576,MATCH(E861,Articles!D:D,0),10)</f>
        <v>28</v>
      </c>
      <c r="J861" s="18" t="str">
        <f>INDEX(Articles!$1:$1048576,MATCH(E861,Articles!D:D,0),11)</f>
        <v>SOL</v>
      </c>
      <c r="K861" s="18" t="str">
        <f>INDEX(Articles!$1:$1048576,MATCH(E861,Articles!D:D,0),12)</f>
        <v>ARGENT</v>
      </c>
      <c r="L861" s="8" t="str">
        <f>INDEX(Articles!$1:$1048576,MATCH(E861,Articles!D:D,0),13)</f>
        <v>CN</v>
      </c>
      <c r="M861" s="8" t="str">
        <f>INDEX(Articles!$1:$1048576,MATCH(E861,Articles!D:D,0),14)</f>
        <v>F4</v>
      </c>
      <c r="N861" s="8" t="str">
        <f>INDEX(Articles!$1:$1048576,MATCH(E861,Articles!D:D,0),15)</f>
        <v>1.4G</v>
      </c>
      <c r="O861" s="8" t="str">
        <f>INDEX(Articles!$1:$1048576,MATCH(E861,Articles!D:D,0),16)</f>
        <v>0163-F4-3514</v>
      </c>
      <c r="P861" s="8">
        <f>INDEX(Articles!$1:$1048576,MATCH(E861,Articles!D:D,0),17)*1000</f>
        <v>40</v>
      </c>
      <c r="Q861" s="8" t="str">
        <f>INDEX(Articles!$1:$1048576,MATCH(E861,Articles!D:D,0),18)</f>
        <v>25</v>
      </c>
      <c r="R861" s="8">
        <f>INDEX(Articles!$1:$1048576,MATCH(E861,Articles!D:D,0),19)</f>
        <v>15</v>
      </c>
      <c r="S861" s="2" t="str">
        <f>IF(INDEX('Unités CA'!$1:$1048576,MATCH(E861,'Unités CA'!D:D,0),5)=0,"",INDEX('Unités CA'!$1:$1048576,MATCH(E861,'Unités CA'!D:D,0),5))</f>
        <v>0040/CA</v>
      </c>
      <c r="T861" s="2" t="str">
        <f>IF(INDEX('Unités BTE'!$1:$1048576,MATCH(E861,'Unités CA'!D:D,0),5)=0,"",INDEX('Unités BTE'!$1:$1048576,MATCH(E861,'Unités CA'!D:D,0),5))</f>
        <v/>
      </c>
      <c r="U861" s="7">
        <f>IFERROR(INDEX('Prix PRO CA'!$1:$1048576,MATCH(E861,'Prix PRO CA'!D:D,0),10),"")</f>
        <v>360.36</v>
      </c>
      <c r="V861" s="7" t="str">
        <f>IFERROR(INDEX('Prix PRO CA'!$1:$1048576,MATCH(E861,'Prix PRO BTE'!D:D,0),10),"")</f>
        <v/>
      </c>
      <c r="W861" s="7">
        <f>+IFERROR(INDEX('Prix PRO PCS'!$1:$1048576,MATCH(E861,'Prix PRO PCS'!D:D,0),10),"")</f>
        <v>11.35</v>
      </c>
      <c r="X861" s="148" t="str">
        <f t="shared" si="61"/>
        <v>Oui</v>
      </c>
      <c r="Y861" s="24" t="str">
        <f>IFERROR(INDEX(LigneAchat!$1:$1048576,MATCH(E861,LigneAchat!D:D,0),5),"")</f>
        <v/>
      </c>
      <c r="Z861" s="22">
        <f>INDEX(Articles!$1:$1048576,MATCH(E861,Articles!D:D,0),21)</f>
        <v>712</v>
      </c>
      <c r="AA861" s="22">
        <f t="shared" si="63"/>
        <v>700</v>
      </c>
      <c r="AB861" s="22">
        <f>+INDEX(Articles!$1:$1048576,MATCH(E861,Articles!D:D,0),23)</f>
        <v>12</v>
      </c>
    </row>
    <row r="862" spans="2:28" ht="15.75">
      <c r="B862" s="8" t="str">
        <f>INDEX(Articles!$1:$1048576,MATCH(E862,Articles!D:D,0),6)</f>
        <v>1</v>
      </c>
      <c r="C862" s="8" t="str">
        <f>INDEX(Articles!$1:$1048576,MATCH(E862,Articles!D:D,0),7)</f>
        <v/>
      </c>
      <c r="D862" s="28" t="str">
        <f>HYPERLINK(INDEX(Articles!$1:$1048576,MATCH(E862,Articles!D:D,0),24),"Lien")</f>
        <v>Lien</v>
      </c>
      <c r="E862" s="3" t="s">
        <v>556</v>
      </c>
      <c r="F862" s="18" t="str">
        <f>INDEX(Articles!$1:$1048576,MATCH(E862,Articles!D:D,0),5)</f>
        <v>JET CASCADE ARGENT 60 sec</v>
      </c>
      <c r="G862" s="18" t="str">
        <f>INDEX(Articles!$1:$1048576,MATCH(E862,Articles!D:D,0),8)</f>
        <v>AUTRESPYRO</v>
      </c>
      <c r="H862" s="18" t="str">
        <f>INDEX(Articles!$1:$1048576,MATCH(E862,Articles!D:D,0),9)</f>
        <v>JET CASCAD</v>
      </c>
      <c r="I862" s="8">
        <f>INDEX(Articles!$1:$1048576,MATCH(E862,Articles!D:D,0),10)</f>
        <v>15</v>
      </c>
      <c r="J862" s="18" t="str">
        <f>INDEX(Articles!$1:$1048576,MATCH(E862,Articles!D:D,0),11)</f>
        <v>PLEUREUR</v>
      </c>
      <c r="K862" s="18" t="str">
        <f>INDEX(Articles!$1:$1048576,MATCH(E862,Articles!D:D,0),12)</f>
        <v>ARGENT</v>
      </c>
      <c r="L862" s="8" t="str">
        <f>INDEX(Articles!$1:$1048576,MATCH(E862,Articles!D:D,0),13)</f>
        <v>CN</v>
      </c>
      <c r="M862" s="8" t="str">
        <f>INDEX(Articles!$1:$1048576,MATCH(E862,Articles!D:D,0),14)</f>
        <v>T1</v>
      </c>
      <c r="N862" s="8" t="str">
        <f>INDEX(Articles!$1:$1048576,MATCH(E862,Articles!D:D,0),15)</f>
        <v>1.4G</v>
      </c>
      <c r="O862" s="8" t="str">
        <f>INDEX(Articles!$1:$1048576,MATCH(E862,Articles!D:D,0),16)</f>
        <v>0163-T1-3515</v>
      </c>
      <c r="P862" s="8">
        <f>INDEX(Articles!$1:$1048576,MATCH(E862,Articles!D:D,0),17)*1000</f>
        <v>56</v>
      </c>
      <c r="Q862" s="8" t="str">
        <f>INDEX(Articles!$1:$1048576,MATCH(E862,Articles!D:D,0),18)</f>
        <v>60</v>
      </c>
      <c r="R862" s="8">
        <f>INDEX(Articles!$1:$1048576,MATCH(E862,Articles!D:D,0),19)</f>
        <v>15</v>
      </c>
      <c r="S862" s="2" t="str">
        <f>IF(INDEX('Unités CA'!$1:$1048576,MATCH(E862,'Unités CA'!D:D,0),5)=0,"",INDEX('Unités CA'!$1:$1048576,MATCH(E862,'Unités CA'!D:D,0),5))</f>
        <v>0170/CA</v>
      </c>
      <c r="T862" s="2" t="str">
        <f>IF(INDEX('Unités BTE'!$1:$1048576,MATCH(E862,'Unités CA'!D:D,0),5)=0,"",INDEX('Unités BTE'!$1:$1048576,MATCH(E862,'Unités CA'!D:D,0),5))</f>
        <v/>
      </c>
      <c r="U862" s="7">
        <f>IFERROR(INDEX('Prix PRO CA'!$1:$1048576,MATCH(E862,'Prix PRO CA'!D:D,0),10),"")</f>
        <v>1064.76</v>
      </c>
      <c r="V862" s="7" t="str">
        <f>IFERROR(INDEX('Prix PRO CA'!$1:$1048576,MATCH(E862,'Prix PRO BTE'!D:D,0),10),"")</f>
        <v/>
      </c>
      <c r="W862" s="7">
        <f>+IFERROR(INDEX('Prix PRO PCS'!$1:$1048576,MATCH(E862,'Prix PRO PCS'!D:D,0),10),"")</f>
        <v>9.2899999999999991</v>
      </c>
      <c r="X862" s="148" t="str">
        <f t="shared" si="61"/>
        <v>Oui</v>
      </c>
      <c r="Y862" s="24" t="str">
        <f>IFERROR(INDEX(LigneAchat!$1:$1048576,MATCH(E862,LigneAchat!D:D,0),5),"")</f>
        <v/>
      </c>
      <c r="Z862" s="22">
        <f>INDEX(Articles!$1:$1048576,MATCH(E862,Articles!D:D,0),21)</f>
        <v>2267</v>
      </c>
      <c r="AA862" s="22">
        <f t="shared" si="63"/>
        <v>2265</v>
      </c>
      <c r="AB862" s="22">
        <f>+INDEX(Articles!$1:$1048576,MATCH(E862,Articles!D:D,0),23)</f>
        <v>2</v>
      </c>
    </row>
    <row r="863" spans="2:28" ht="15.75">
      <c r="B863" s="8" t="str">
        <f>INDEX(Articles!$1:$1048576,MATCH(E863,Articles!D:D,0),6)</f>
        <v>1</v>
      </c>
      <c r="C863" s="8" t="str">
        <f>INDEX(Articles!$1:$1048576,MATCH(E863,Articles!D:D,0),7)</f>
        <v/>
      </c>
      <c r="D863" s="28" t="str">
        <f>HYPERLINK(INDEX(Articles!$1:$1048576,MATCH(E863,Articles!D:D,0),24),"Lien")</f>
        <v>Lien</v>
      </c>
      <c r="E863" s="4" t="s">
        <v>536</v>
      </c>
      <c r="F863" s="18" t="str">
        <f>INDEX(Articles!$1:$1048576,MATCH(E863,Articles!D:D,0),5)</f>
        <v>CASCADE ARGENT 5 m - 6 JETS - AE</v>
      </c>
      <c r="G863" s="18" t="str">
        <f>INDEX(Articles!$1:$1048576,MATCH(E863,Articles!D:D,0),8)</f>
        <v>AUTRESPYRO</v>
      </c>
      <c r="H863" s="18" t="str">
        <f>INDEX(Articles!$1:$1048576,MATCH(E863,Articles!D:D,0),9)</f>
        <v>JET CASCAD</v>
      </c>
      <c r="I863" s="8">
        <f>INDEX(Articles!$1:$1048576,MATCH(E863,Articles!D:D,0),10)</f>
        <v>15</v>
      </c>
      <c r="J863" s="18" t="str">
        <f>INDEX(Articles!$1:$1048576,MATCH(E863,Articles!D:D,0),11)</f>
        <v>PLEUREUR</v>
      </c>
      <c r="K863" s="18" t="str">
        <f>INDEX(Articles!$1:$1048576,MATCH(E863,Articles!D:D,0),12)</f>
        <v>ARGENT</v>
      </c>
      <c r="L863" s="8" t="str">
        <f>INDEX(Articles!$1:$1048576,MATCH(E863,Articles!D:D,0),13)</f>
        <v>FR</v>
      </c>
      <c r="M863" s="8" t="str">
        <f>INDEX(Articles!$1:$1048576,MATCH(E863,Articles!D:D,0),14)</f>
        <v>T1</v>
      </c>
      <c r="N863" s="8" t="str">
        <f>INDEX(Articles!$1:$1048576,MATCH(E863,Articles!D:D,0),15)</f>
        <v>1.4G</v>
      </c>
      <c r="O863" s="8" t="str">
        <f>INDEX(Articles!$1:$1048576,MATCH(E863,Articles!D:D,0),16)</f>
        <v>0163-T1-3515</v>
      </c>
      <c r="P863" s="8">
        <f>INDEX(Articles!$1:$1048576,MATCH(E863,Articles!D:D,0),17)*1000</f>
        <v>336</v>
      </c>
      <c r="Q863" s="8" t="str">
        <f>INDEX(Articles!$1:$1048576,MATCH(E863,Articles!D:D,0),18)</f>
        <v>60</v>
      </c>
      <c r="R863" s="8">
        <f>INDEX(Articles!$1:$1048576,MATCH(E863,Articles!D:D,0),19)</f>
        <v>15</v>
      </c>
      <c r="S863" s="2" t="e">
        <f>IF(INDEX('Unités CA'!$1:$1048576,MATCH(E863,'Unités CA'!D:D,0),5)=0,"",INDEX('Unités CA'!$1:$1048576,MATCH(E863,'Unités CA'!D:D,0),5))</f>
        <v>#N/A</v>
      </c>
      <c r="T863" s="2" t="e">
        <f>IF(INDEX('Unités BTE'!$1:$1048576,MATCH(E863,'Unités CA'!D:D,0),5)=0,"",INDEX('Unités BTE'!$1:$1048576,MATCH(E863,'Unités CA'!D:D,0),5))</f>
        <v>#N/A</v>
      </c>
      <c r="U863" s="7" t="str">
        <f>IFERROR(INDEX('Prix PRO CA'!$1:$1048576,MATCH(E863,'Prix PRO CA'!D:D,0),10),"")</f>
        <v/>
      </c>
      <c r="V863" s="7" t="str">
        <f>IFERROR(INDEX('Prix PRO CA'!$1:$1048576,MATCH(E863,'Prix PRO BTE'!D:D,0),10),"")</f>
        <v/>
      </c>
      <c r="W863" s="7">
        <f>+IFERROR(INDEX('Prix PRO PCS'!$1:$1048576,MATCH(E863,'Prix PRO PCS'!D:D,0),10),"")</f>
        <v>93.42</v>
      </c>
      <c r="X863" s="148" t="str">
        <f t="shared" si="61"/>
        <v>Oui</v>
      </c>
      <c r="Y863" s="24" t="str">
        <f>IFERROR(INDEX(LigneAchat!$1:$1048576,MATCH(E863,LigneAchat!D:D,0),5),"")</f>
        <v/>
      </c>
      <c r="Z863" s="22">
        <f>INDEX(Articles!$1:$1048576,MATCH(E863,Articles!D:D,0),21)</f>
        <v>23</v>
      </c>
      <c r="AA863" s="22">
        <f t="shared" si="63"/>
        <v>23</v>
      </c>
      <c r="AB863" s="22">
        <f>+INDEX(Articles!$1:$1048576,MATCH(E863,Articles!D:D,0),23)</f>
        <v>0</v>
      </c>
    </row>
    <row r="864" spans="2:28" ht="15.75">
      <c r="B864" s="8" t="str">
        <f>INDEX(Articles!$1:$1048576,MATCH(E864,Articles!D:D,0),6)</f>
        <v>1</v>
      </c>
      <c r="C864" s="8" t="str">
        <f>INDEX(Articles!$1:$1048576,MATCH(E864,Articles!D:D,0),7)</f>
        <v/>
      </c>
      <c r="D864" s="28" t="str">
        <f>HYPERLINK(INDEX(Articles!$1:$1048576,MATCH(E864,Articles!D:D,0),24),"Lien")</f>
        <v>Lien</v>
      </c>
      <c r="E864" s="4" t="s">
        <v>541</v>
      </c>
      <c r="F864" s="18" t="str">
        <f>INDEX(Articles!$1:$1048576,MATCH(E864,Articles!D:D,0),5)</f>
        <v>CASCADE ARGENT 10 m - 11 JETS - AE</v>
      </c>
      <c r="G864" s="18" t="str">
        <f>INDEX(Articles!$1:$1048576,MATCH(E864,Articles!D:D,0),8)</f>
        <v>AUTRESPYRO</v>
      </c>
      <c r="H864" s="18" t="str">
        <f>INDEX(Articles!$1:$1048576,MATCH(E864,Articles!D:D,0),9)</f>
        <v>JET CASCAD</v>
      </c>
      <c r="I864" s="8">
        <f>INDEX(Articles!$1:$1048576,MATCH(E864,Articles!D:D,0),10)</f>
        <v>15</v>
      </c>
      <c r="J864" s="18" t="str">
        <f>INDEX(Articles!$1:$1048576,MATCH(E864,Articles!D:D,0),11)</f>
        <v>PLEUREUR</v>
      </c>
      <c r="K864" s="18" t="str">
        <f>INDEX(Articles!$1:$1048576,MATCH(E864,Articles!D:D,0),12)</f>
        <v>ARGENT</v>
      </c>
      <c r="L864" s="8" t="str">
        <f>INDEX(Articles!$1:$1048576,MATCH(E864,Articles!D:D,0),13)</f>
        <v>FR</v>
      </c>
      <c r="M864" s="8" t="str">
        <f>INDEX(Articles!$1:$1048576,MATCH(E864,Articles!D:D,0),14)</f>
        <v>T1</v>
      </c>
      <c r="N864" s="8" t="str">
        <f>INDEX(Articles!$1:$1048576,MATCH(E864,Articles!D:D,0),15)</f>
        <v>1.4G</v>
      </c>
      <c r="O864" s="8" t="str">
        <f>INDEX(Articles!$1:$1048576,MATCH(E864,Articles!D:D,0),16)</f>
        <v>0163-T1-3515</v>
      </c>
      <c r="P864" s="8">
        <f>INDEX(Articles!$1:$1048576,MATCH(E864,Articles!D:D,0),17)*1000</f>
        <v>616</v>
      </c>
      <c r="Q864" s="8" t="str">
        <f>INDEX(Articles!$1:$1048576,MATCH(E864,Articles!D:D,0),18)</f>
        <v>60</v>
      </c>
      <c r="R864" s="8">
        <f>INDEX(Articles!$1:$1048576,MATCH(E864,Articles!D:D,0),19)</f>
        <v>15</v>
      </c>
      <c r="S864" s="2" t="e">
        <f>IF(INDEX('Unités CA'!$1:$1048576,MATCH(E864,'Unités CA'!D:D,0),5)=0,"",INDEX('Unités CA'!$1:$1048576,MATCH(E864,'Unités CA'!D:D,0),5))</f>
        <v>#N/A</v>
      </c>
      <c r="T864" s="2" t="e">
        <f>IF(INDEX('Unités BTE'!$1:$1048576,MATCH(E864,'Unités CA'!D:D,0),5)=0,"",INDEX('Unités BTE'!$1:$1048576,MATCH(E864,'Unités CA'!D:D,0),5))</f>
        <v>#N/A</v>
      </c>
      <c r="U864" s="7" t="str">
        <f>IFERROR(INDEX('Prix PRO CA'!$1:$1048576,MATCH(E864,'Prix PRO CA'!D:D,0),10),"")</f>
        <v/>
      </c>
      <c r="V864" s="7" t="str">
        <f>IFERROR(INDEX('Prix PRO CA'!$1:$1048576,MATCH(E864,'Prix PRO BTE'!D:D,0),10),"")</f>
        <v/>
      </c>
      <c r="W864" s="7">
        <f>+IFERROR(INDEX('Prix PRO PCS'!$1:$1048576,MATCH(E864,'Prix PRO PCS'!D:D,0),10),"")</f>
        <v>156.31</v>
      </c>
      <c r="X864" s="148" t="str">
        <f t="shared" si="61"/>
        <v>Oui</v>
      </c>
      <c r="Y864" s="24" t="str">
        <f>IFERROR(INDEX(LigneAchat!$1:$1048576,MATCH(E864,LigneAchat!D:D,0),5),"")</f>
        <v/>
      </c>
      <c r="Z864" s="22">
        <f>INDEX(Articles!$1:$1048576,MATCH(E864,Articles!D:D,0),21)</f>
        <v>43</v>
      </c>
      <c r="AA864" s="22">
        <f t="shared" si="63"/>
        <v>43</v>
      </c>
      <c r="AB864" s="22">
        <f>+INDEX(Articles!$1:$1048576,MATCH(E864,Articles!D:D,0),23)</f>
        <v>0</v>
      </c>
    </row>
    <row r="865" spans="2:28" ht="15.75">
      <c r="B865" s="8" t="str">
        <f>INDEX(Articles!$1:$1048576,MATCH(E865,Articles!D:D,0),6)</f>
        <v>1</v>
      </c>
      <c r="C865" s="8" t="str">
        <f>INDEX(Articles!$1:$1048576,MATCH(E865,Articles!D:D,0),7)</f>
        <v/>
      </c>
      <c r="D865" s="28" t="str">
        <f>HYPERLINK(INDEX(Articles!$1:$1048576,MATCH(E865,Articles!D:D,0),24),"Lien")</f>
        <v>Lien</v>
      </c>
      <c r="E865" s="3" t="s">
        <v>477</v>
      </c>
      <c r="F865" s="18" t="str">
        <f>INDEX(Articles!$1:$1048576,MATCH(E865,Articles!D:D,0),5)</f>
        <v>FONTAINE D'ÉTOILES BLEUES - 4 m - 3 sec</v>
      </c>
      <c r="G865" s="18" t="str">
        <f>INDEX(Articles!$1:$1048576,MATCH(E865,Articles!D:D,0),8)</f>
        <v>AUTRESPYRO</v>
      </c>
      <c r="H865" s="18" t="str">
        <f>INDEX(Articles!$1:$1048576,MATCH(E865,Articles!D:D,0),9)</f>
        <v>FONTAINE</v>
      </c>
      <c r="I865" s="8">
        <f>INDEX(Articles!$1:$1048576,MATCH(E865,Articles!D:D,0),10)</f>
        <v>75</v>
      </c>
      <c r="J865" s="18" t="str">
        <f>INDEX(Articles!$1:$1048576,MATCH(E865,Articles!D:D,0),11)</f>
        <v>SOL</v>
      </c>
      <c r="K865" s="18" t="str">
        <f>INDEX(Articles!$1:$1048576,MATCH(E865,Articles!D:D,0),12)</f>
        <v>BLEU</v>
      </c>
      <c r="L865" s="8" t="str">
        <f>INDEX(Articles!$1:$1048576,MATCH(E865,Articles!D:D,0),13)</f>
        <v>CN</v>
      </c>
      <c r="M865" s="8" t="str">
        <f>INDEX(Articles!$1:$1048576,MATCH(E865,Articles!D:D,0),14)</f>
        <v>T1</v>
      </c>
      <c r="N865" s="8" t="str">
        <f>INDEX(Articles!$1:$1048576,MATCH(E865,Articles!D:D,0),15)</f>
        <v>1.4G</v>
      </c>
      <c r="O865" s="8" t="str">
        <f>INDEX(Articles!$1:$1048576,MATCH(E865,Articles!D:D,0),16)</f>
        <v>0163-T1-2876</v>
      </c>
      <c r="P865" s="8">
        <f>INDEX(Articles!$1:$1048576,MATCH(E865,Articles!D:D,0),17)*1000</f>
        <v>70</v>
      </c>
      <c r="Q865" s="8" t="str">
        <f>INDEX(Articles!$1:$1048576,MATCH(E865,Articles!D:D,0),18)</f>
        <v>5</v>
      </c>
      <c r="R865" s="8">
        <f>INDEX(Articles!$1:$1048576,MATCH(E865,Articles!D:D,0),19)</f>
        <v>15</v>
      </c>
      <c r="S865" s="2" t="str">
        <f>IF(INDEX('Unités CA'!$1:$1048576,MATCH(E865,'Unités CA'!D:D,0),5)=0,"",INDEX('Unités CA'!$1:$1048576,MATCH(E865,'Unités CA'!D:D,0),5))</f>
        <v>0030/CA</v>
      </c>
      <c r="T865" s="2" t="str">
        <f>IF(INDEX('Unités BTE'!$1:$1048576,MATCH(E865,'Unités CA'!D:D,0),5)=0,"",INDEX('Unités BTE'!$1:$1048576,MATCH(E865,'Unités CA'!D:D,0),5))</f>
        <v/>
      </c>
      <c r="U865" s="7">
        <f>IFERROR(INDEX('Prix PRO CA'!$1:$1048576,MATCH(E865,'Prix PRO CA'!D:D,0),10),"")</f>
        <v>220.28</v>
      </c>
      <c r="V865" s="7" t="str">
        <f>IFERROR(INDEX('Prix PRO CA'!$1:$1048576,MATCH(E865,'Prix PRO BTE'!D:D,0),10),"")</f>
        <v/>
      </c>
      <c r="W865" s="7">
        <f>+IFERROR(INDEX('Prix PRO PCS'!$1:$1048576,MATCH(E865,'Prix PRO PCS'!D:D,0),10),"")</f>
        <v>9.43</v>
      </c>
      <c r="X865" s="148" t="str">
        <f t="shared" si="61"/>
        <v>Oui</v>
      </c>
      <c r="Y865" s="24" t="str">
        <f>IFERROR(INDEX(LigneAchat!$1:$1048576,MATCH(E865,LigneAchat!D:D,0),5),"")</f>
        <v/>
      </c>
      <c r="Z865" s="22">
        <f>INDEX(Articles!$1:$1048576,MATCH(E865,Articles!D:D,0),21)</f>
        <v>200</v>
      </c>
      <c r="AA865" s="22">
        <f t="shared" si="62"/>
        <v>177</v>
      </c>
      <c r="AB865" s="22">
        <f>+INDEX(Articles!$1:$1048576,MATCH(E865,Articles!D:D,0),23)</f>
        <v>23</v>
      </c>
    </row>
    <row r="866" spans="2:28" ht="15.75">
      <c r="B866" s="8" t="str">
        <f>INDEX(Articles!$1:$1048576,MATCH(E866,Articles!D:D,0),6)</f>
        <v>1</v>
      </c>
      <c r="C866" s="8" t="str">
        <f>INDEX(Articles!$1:$1048576,MATCH(E866,Articles!D:D,0),7)</f>
        <v/>
      </c>
      <c r="D866" s="28" t="str">
        <f>HYPERLINK(INDEX(Articles!$1:$1048576,MATCH(E866,Articles!D:D,0),24),"Lien")</f>
        <v>Lien</v>
      </c>
      <c r="E866" s="3" t="s">
        <v>481</v>
      </c>
      <c r="F866" s="18" t="str">
        <f>INDEX(Articles!$1:$1048576,MATCH(E866,Articles!D:D,0),5)</f>
        <v>FONTAINE D'ÉTOILES BLANCHES - 4 m - 3 sec</v>
      </c>
      <c r="G866" s="18" t="str">
        <f>INDEX(Articles!$1:$1048576,MATCH(E866,Articles!D:D,0),8)</f>
        <v>AUTRESPYRO</v>
      </c>
      <c r="H866" s="18" t="str">
        <f>INDEX(Articles!$1:$1048576,MATCH(E866,Articles!D:D,0),9)</f>
        <v>FONTAINE</v>
      </c>
      <c r="I866" s="8">
        <f>INDEX(Articles!$1:$1048576,MATCH(E866,Articles!D:D,0),10)</f>
        <v>75</v>
      </c>
      <c r="J866" s="18" t="str">
        <f>INDEX(Articles!$1:$1048576,MATCH(E866,Articles!D:D,0),11)</f>
        <v>SOL</v>
      </c>
      <c r="K866" s="18" t="str">
        <f>INDEX(Articles!$1:$1048576,MATCH(E866,Articles!D:D,0),12)</f>
        <v>BLANC</v>
      </c>
      <c r="L866" s="8" t="str">
        <f>INDEX(Articles!$1:$1048576,MATCH(E866,Articles!D:D,0),13)</f>
        <v>CN</v>
      </c>
      <c r="M866" s="8" t="str">
        <f>INDEX(Articles!$1:$1048576,MATCH(E866,Articles!D:D,0),14)</f>
        <v>T1</v>
      </c>
      <c r="N866" s="8" t="str">
        <f>INDEX(Articles!$1:$1048576,MATCH(E866,Articles!D:D,0),15)</f>
        <v>1.4G</v>
      </c>
      <c r="O866" s="8" t="str">
        <f>INDEX(Articles!$1:$1048576,MATCH(E866,Articles!D:D,0),16)</f>
        <v>0163-T1-2876</v>
      </c>
      <c r="P866" s="8">
        <f>INDEX(Articles!$1:$1048576,MATCH(E866,Articles!D:D,0),17)*1000</f>
        <v>70</v>
      </c>
      <c r="Q866" s="8" t="str">
        <f>INDEX(Articles!$1:$1048576,MATCH(E866,Articles!D:D,0),18)</f>
        <v>5</v>
      </c>
      <c r="R866" s="8">
        <f>INDEX(Articles!$1:$1048576,MATCH(E866,Articles!D:D,0),19)</f>
        <v>15</v>
      </c>
      <c r="S866" s="2" t="str">
        <f>IF(INDEX('Unités CA'!$1:$1048576,MATCH(E866,'Unités CA'!D:D,0),5)=0,"",INDEX('Unités CA'!$1:$1048576,MATCH(E866,'Unités CA'!D:D,0),5))</f>
        <v>0030/CA</v>
      </c>
      <c r="T866" s="2" t="str">
        <f>IF(INDEX('Unités BTE'!$1:$1048576,MATCH(E866,'Unités CA'!D:D,0),5)=0,"",INDEX('Unités BTE'!$1:$1048576,MATCH(E866,'Unités CA'!D:D,0),5))</f>
        <v/>
      </c>
      <c r="U866" s="7">
        <f>IFERROR(INDEX('Prix PRO CA'!$1:$1048576,MATCH(E866,'Prix PRO CA'!D:D,0),10),"")</f>
        <v>220.28</v>
      </c>
      <c r="V866" s="7" t="str">
        <f>IFERROR(INDEX('Prix PRO CA'!$1:$1048576,MATCH(E866,'Prix PRO BTE'!D:D,0),10),"")</f>
        <v/>
      </c>
      <c r="W866" s="7">
        <f>+IFERROR(INDEX('Prix PRO PCS'!$1:$1048576,MATCH(E866,'Prix PRO PCS'!D:D,0),10),"")</f>
        <v>9.43</v>
      </c>
      <c r="X866" s="148" t="str">
        <f t="shared" si="61"/>
        <v>Oui</v>
      </c>
      <c r="Y866" s="24" t="str">
        <f>IFERROR(INDEX(LigneAchat!$1:$1048576,MATCH(E866,LigneAchat!D:D,0),5),"")</f>
        <v/>
      </c>
      <c r="Z866" s="22">
        <f>INDEX(Articles!$1:$1048576,MATCH(E866,Articles!D:D,0),21)</f>
        <v>204</v>
      </c>
      <c r="AA866" s="22">
        <f t="shared" si="62"/>
        <v>202</v>
      </c>
      <c r="AB866" s="22">
        <f>+INDEX(Articles!$1:$1048576,MATCH(E866,Articles!D:D,0),23)</f>
        <v>2</v>
      </c>
    </row>
    <row r="867" spans="2:28" ht="15.75">
      <c r="B867" s="8" t="str">
        <f>INDEX(Articles!$1:$1048576,MATCH(E867,Articles!D:D,0),6)</f>
        <v>1</v>
      </c>
      <c r="C867" s="8" t="str">
        <f>INDEX(Articles!$1:$1048576,MATCH(E867,Articles!D:D,0),7)</f>
        <v/>
      </c>
      <c r="D867" s="28" t="str">
        <f>HYPERLINK(INDEX(Articles!$1:$1048576,MATCH(E867,Articles!D:D,0),24),"Lien")</f>
        <v>Lien</v>
      </c>
      <c r="E867" s="3" t="s">
        <v>484</v>
      </c>
      <c r="F867" s="18" t="str">
        <f>INDEX(Articles!$1:$1048576,MATCH(E867,Articles!D:D,0),5)</f>
        <v>FONTAINE D'ÉTOILES MULTICOLORE  - 4 m - 3 sec</v>
      </c>
      <c r="G867" s="18" t="str">
        <f>INDEX(Articles!$1:$1048576,MATCH(E867,Articles!D:D,0),8)</f>
        <v>AUTRESPYRO</v>
      </c>
      <c r="H867" s="18" t="str">
        <f>INDEX(Articles!$1:$1048576,MATCH(E867,Articles!D:D,0),9)</f>
        <v>FONTAINE</v>
      </c>
      <c r="I867" s="8">
        <f>INDEX(Articles!$1:$1048576,MATCH(E867,Articles!D:D,0),10)</f>
        <v>75</v>
      </c>
      <c r="J867" s="18" t="str">
        <f>INDEX(Articles!$1:$1048576,MATCH(E867,Articles!D:D,0),11)</f>
        <v>SOL</v>
      </c>
      <c r="K867" s="18" t="str">
        <f>INDEX(Articles!$1:$1048576,MATCH(E867,Articles!D:D,0),12)</f>
        <v>MULTICOLORE</v>
      </c>
      <c r="L867" s="8" t="str">
        <f>INDEX(Articles!$1:$1048576,MATCH(E867,Articles!D:D,0),13)</f>
        <v>CN</v>
      </c>
      <c r="M867" s="8" t="str">
        <f>INDEX(Articles!$1:$1048576,MATCH(E867,Articles!D:D,0),14)</f>
        <v>T1</v>
      </c>
      <c r="N867" s="8" t="str">
        <f>INDEX(Articles!$1:$1048576,MATCH(E867,Articles!D:D,0),15)</f>
        <v>1.4G</v>
      </c>
      <c r="O867" s="8" t="str">
        <f>INDEX(Articles!$1:$1048576,MATCH(E867,Articles!D:D,0),16)</f>
        <v>0163-T1-2876</v>
      </c>
      <c r="P867" s="8">
        <f>INDEX(Articles!$1:$1048576,MATCH(E867,Articles!D:D,0),17)*1000</f>
        <v>70</v>
      </c>
      <c r="Q867" s="8" t="str">
        <f>INDEX(Articles!$1:$1048576,MATCH(E867,Articles!D:D,0),18)</f>
        <v>5</v>
      </c>
      <c r="R867" s="8">
        <f>INDEX(Articles!$1:$1048576,MATCH(E867,Articles!D:D,0),19)</f>
        <v>15</v>
      </c>
      <c r="S867" s="2" t="str">
        <f>IF(INDEX('Unités CA'!$1:$1048576,MATCH(E867,'Unités CA'!D:D,0),5)=0,"",INDEX('Unités CA'!$1:$1048576,MATCH(E867,'Unités CA'!D:D,0),5))</f>
        <v>0030/CA</v>
      </c>
      <c r="T867" s="2" t="str">
        <f>IF(INDEX('Unités BTE'!$1:$1048576,MATCH(E867,'Unités CA'!D:D,0),5)=0,"",INDEX('Unités BTE'!$1:$1048576,MATCH(E867,'Unités CA'!D:D,0),5))</f>
        <v/>
      </c>
      <c r="U867" s="7">
        <f>IFERROR(INDEX('Prix PRO CA'!$1:$1048576,MATCH(E867,'Prix PRO CA'!D:D,0),10),"")</f>
        <v>220.28</v>
      </c>
      <c r="V867" s="7" t="str">
        <f>IFERROR(INDEX('Prix PRO CA'!$1:$1048576,MATCH(E867,'Prix PRO BTE'!D:D,0),10),"")</f>
        <v/>
      </c>
      <c r="W867" s="7">
        <f>+IFERROR(INDEX('Prix PRO PCS'!$1:$1048576,MATCH(E867,'Prix PRO PCS'!D:D,0),10),"")</f>
        <v>9.43</v>
      </c>
      <c r="X867" s="148" t="str">
        <f t="shared" si="61"/>
        <v>Oui</v>
      </c>
      <c r="Y867" s="24" t="str">
        <f>IFERROR(INDEX(LigneAchat!$1:$1048576,MATCH(E867,LigneAchat!D:D,0),5),"")</f>
        <v/>
      </c>
      <c r="Z867" s="22">
        <f>INDEX(Articles!$1:$1048576,MATCH(E867,Articles!D:D,0),21)</f>
        <v>185</v>
      </c>
      <c r="AA867" s="22">
        <f t="shared" si="62"/>
        <v>184</v>
      </c>
      <c r="AB867" s="22">
        <f>+INDEX(Articles!$1:$1048576,MATCH(E867,Articles!D:D,0),23)</f>
        <v>1</v>
      </c>
    </row>
    <row r="868" spans="2:28" ht="15.75">
      <c r="B868" s="8" t="str">
        <f>INDEX(Articles!$1:$1048576,MATCH(E868,Articles!D:D,0),6)</f>
        <v>1</v>
      </c>
      <c r="C868" s="8" t="str">
        <f>INDEX(Articles!$1:$1048576,MATCH(E868,Articles!D:D,0),7)</f>
        <v/>
      </c>
      <c r="D868" s="28" t="str">
        <f>HYPERLINK(INDEX(Articles!$1:$1048576,MATCH(E868,Articles!D:D,0),24),"Lien")</f>
        <v>Lien</v>
      </c>
      <c r="E868" s="3" t="s">
        <v>488</v>
      </c>
      <c r="F868" s="18" t="str">
        <f>INDEX(Articles!$1:$1048576,MATCH(E868,Articles!D:D,0),5)</f>
        <v>FONTAINE D'ÉTOILES ROUGES - 4 m - 3 sec</v>
      </c>
      <c r="G868" s="18" t="str">
        <f>INDEX(Articles!$1:$1048576,MATCH(E868,Articles!D:D,0),8)</f>
        <v>AUTRESPYRO</v>
      </c>
      <c r="H868" s="18" t="str">
        <f>INDEX(Articles!$1:$1048576,MATCH(E868,Articles!D:D,0),9)</f>
        <v>FONTAINE</v>
      </c>
      <c r="I868" s="8">
        <f>INDEX(Articles!$1:$1048576,MATCH(E868,Articles!D:D,0),10)</f>
        <v>75</v>
      </c>
      <c r="J868" s="18" t="str">
        <f>INDEX(Articles!$1:$1048576,MATCH(E868,Articles!D:D,0),11)</f>
        <v>SOL</v>
      </c>
      <c r="K868" s="18" t="str">
        <f>INDEX(Articles!$1:$1048576,MATCH(E868,Articles!D:D,0),12)</f>
        <v>ROUGE</v>
      </c>
      <c r="L868" s="8" t="str">
        <f>INDEX(Articles!$1:$1048576,MATCH(E868,Articles!D:D,0),13)</f>
        <v>CN</v>
      </c>
      <c r="M868" s="8" t="str">
        <f>INDEX(Articles!$1:$1048576,MATCH(E868,Articles!D:D,0),14)</f>
        <v>T1</v>
      </c>
      <c r="N868" s="8" t="str">
        <f>INDEX(Articles!$1:$1048576,MATCH(E868,Articles!D:D,0),15)</f>
        <v>1.4G</v>
      </c>
      <c r="O868" s="8" t="str">
        <f>INDEX(Articles!$1:$1048576,MATCH(E868,Articles!D:D,0),16)</f>
        <v>0163-T1-2876</v>
      </c>
      <c r="P868" s="8">
        <f>INDEX(Articles!$1:$1048576,MATCH(E868,Articles!D:D,0),17)*1000</f>
        <v>70</v>
      </c>
      <c r="Q868" s="8" t="str">
        <f>INDEX(Articles!$1:$1048576,MATCH(E868,Articles!D:D,0),18)</f>
        <v>5</v>
      </c>
      <c r="R868" s="8">
        <f>INDEX(Articles!$1:$1048576,MATCH(E868,Articles!D:D,0),19)</f>
        <v>15</v>
      </c>
      <c r="S868" s="2" t="str">
        <f>IF(INDEX('Unités CA'!$1:$1048576,MATCH(E868,'Unités CA'!D:D,0),5)=0,"",INDEX('Unités CA'!$1:$1048576,MATCH(E868,'Unités CA'!D:D,0),5))</f>
        <v>0030/CA</v>
      </c>
      <c r="T868" s="2" t="str">
        <f>IF(INDEX('Unités BTE'!$1:$1048576,MATCH(E868,'Unités CA'!D:D,0),5)=0,"",INDEX('Unités BTE'!$1:$1048576,MATCH(E868,'Unités CA'!D:D,0),5))</f>
        <v/>
      </c>
      <c r="U868" s="7">
        <f>IFERROR(INDEX('Prix PRO CA'!$1:$1048576,MATCH(E868,'Prix PRO CA'!D:D,0),10),"")</f>
        <v>220.28</v>
      </c>
      <c r="V868" s="7" t="str">
        <f>IFERROR(INDEX('Prix PRO CA'!$1:$1048576,MATCH(E868,'Prix PRO BTE'!D:D,0),10),"")</f>
        <v/>
      </c>
      <c r="W868" s="7">
        <f>+IFERROR(INDEX('Prix PRO PCS'!$1:$1048576,MATCH(E868,'Prix PRO PCS'!D:D,0),10),"")</f>
        <v>9.43</v>
      </c>
      <c r="X868" s="148" t="str">
        <f t="shared" si="61"/>
        <v>Non</v>
      </c>
      <c r="Y868" s="24" t="str">
        <f>IFERROR(INDEX(LigneAchat!$1:$1048576,MATCH(E868,LigneAchat!D:D,0),5),"")</f>
        <v/>
      </c>
      <c r="Z868" s="22">
        <f>INDEX(Articles!$1:$1048576,MATCH(E868,Articles!D:D,0),21)</f>
        <v>0</v>
      </c>
      <c r="AA868" s="22">
        <f t="shared" si="62"/>
        <v>0</v>
      </c>
      <c r="AB868" s="22">
        <f>+INDEX(Articles!$1:$1048576,MATCH(E868,Articles!D:D,0),23)</f>
        <v>0</v>
      </c>
    </row>
    <row r="869" spans="2:28" ht="15.75">
      <c r="B869" s="8" t="str">
        <f>INDEX(Articles!$1:$1048576,MATCH(E869,Articles!D:D,0),6)</f>
        <v>1</v>
      </c>
      <c r="C869" s="8" t="str">
        <f>INDEX(Articles!$1:$1048576,MATCH(E869,Articles!D:D,0),7)</f>
        <v/>
      </c>
      <c r="D869" s="28" t="str">
        <f>HYPERLINK(INDEX(Articles!$1:$1048576,MATCH(E869,Articles!D:D,0),24),"Lien")</f>
        <v>Lien</v>
      </c>
      <c r="E869" s="4" t="s">
        <v>491</v>
      </c>
      <c r="F869" s="18" t="str">
        <f>INDEX(Articles!$1:$1048576,MATCH(E869,Articles!D:D,0),5)</f>
        <v>FONTAINE D'ÉTOILES ROUGES - 12 m - 3 sec - AE</v>
      </c>
      <c r="G869" s="18" t="str">
        <f>INDEX(Articles!$1:$1048576,MATCH(E869,Articles!D:D,0),8)</f>
        <v>AUTRESPYRO</v>
      </c>
      <c r="H869" s="18" t="str">
        <f>INDEX(Articles!$1:$1048576,MATCH(E869,Articles!D:D,0),9)</f>
        <v>FONTAINE</v>
      </c>
      <c r="I869" s="8">
        <f>INDEX(Articles!$1:$1048576,MATCH(E869,Articles!D:D,0),10)</f>
        <v>120</v>
      </c>
      <c r="J869" s="18" t="str">
        <f>INDEX(Articles!$1:$1048576,MATCH(E869,Articles!D:D,0),11)</f>
        <v>SOL</v>
      </c>
      <c r="K869" s="18" t="str">
        <f>INDEX(Articles!$1:$1048576,MATCH(E869,Articles!D:D,0),12)</f>
        <v>ROUGE</v>
      </c>
      <c r="L869" s="8" t="str">
        <f>INDEX(Articles!$1:$1048576,MATCH(E869,Articles!D:D,0),13)</f>
        <v>CN</v>
      </c>
      <c r="M869" s="8" t="str">
        <f>INDEX(Articles!$1:$1048576,MATCH(E869,Articles!D:D,0),14)</f>
        <v>T2</v>
      </c>
      <c r="N869" s="8" t="str">
        <f>INDEX(Articles!$1:$1048576,MATCH(E869,Articles!D:D,0),15)</f>
        <v>1.4G</v>
      </c>
      <c r="O869" s="8" t="str">
        <f>INDEX(Articles!$1:$1048576,MATCH(E869,Articles!D:D,0),16)</f>
        <v>0163-T2-1142</v>
      </c>
      <c r="P869" s="8">
        <f>INDEX(Articles!$1:$1048576,MATCH(E869,Articles!D:D,0),17)*1000</f>
        <v>120</v>
      </c>
      <c r="Q869" s="8" t="str">
        <f>INDEX(Articles!$1:$1048576,MATCH(E869,Articles!D:D,0),18)</f>
        <v>7</v>
      </c>
      <c r="R869" s="8">
        <f>INDEX(Articles!$1:$1048576,MATCH(E869,Articles!D:D,0),19)</f>
        <v>15</v>
      </c>
      <c r="S869" s="2" t="str">
        <f>IF(INDEX('Unités CA'!$1:$1048576,MATCH(E869,'Unités CA'!D:D,0),5)=0,"",INDEX('Unités CA'!$1:$1048576,MATCH(E869,'Unités CA'!D:D,0),5))</f>
        <v>0012/CA</v>
      </c>
      <c r="T869" s="2" t="str">
        <f>IF(INDEX('Unités BTE'!$1:$1048576,MATCH(E869,'Unités CA'!D:D,0),5)=0,"",INDEX('Unités BTE'!$1:$1048576,MATCH(E869,'Unités CA'!D:D,0),5))</f>
        <v/>
      </c>
      <c r="U869" s="7">
        <f>IFERROR(INDEX('Prix PRO CA'!$1:$1048576,MATCH(E869,'Prix PRO CA'!D:D,0),10),"")</f>
        <v>207.09</v>
      </c>
      <c r="V869" s="7" t="str">
        <f>IFERROR(INDEX('Prix PRO CA'!$1:$1048576,MATCH(E869,'Prix PRO BTE'!D:D,0),10),"")</f>
        <v/>
      </c>
      <c r="W869" s="7">
        <f>+IFERROR(INDEX('Prix PRO PCS'!$1:$1048576,MATCH(E869,'Prix PRO PCS'!D:D,0),10),"")</f>
        <v>19.899999999999999</v>
      </c>
      <c r="X869" s="148" t="str">
        <f t="shared" si="61"/>
        <v>Oui</v>
      </c>
      <c r="Y869" s="24" t="str">
        <f>IFERROR(INDEX(LigneAchat!$1:$1048576,MATCH(E869,LigneAchat!D:D,0),5),"")</f>
        <v/>
      </c>
      <c r="Z869" s="22">
        <f>INDEX(Articles!$1:$1048576,MATCH(E869,Articles!D:D,0),21)</f>
        <v>68</v>
      </c>
      <c r="AA869" s="22">
        <f t="shared" si="62"/>
        <v>68</v>
      </c>
      <c r="AB869" s="22">
        <f>+INDEX(Articles!$1:$1048576,MATCH(E869,Articles!D:D,0),23)</f>
        <v>0</v>
      </c>
    </row>
    <row r="870" spans="2:28" ht="15.75">
      <c r="B870" s="8" t="str">
        <f>INDEX(Articles!$1:$1048576,MATCH(E870,Articles!D:D,0),6)</f>
        <v>1</v>
      </c>
      <c r="C870" s="8" t="str">
        <f>INDEX(Articles!$1:$1048576,MATCH(E870,Articles!D:D,0),7)</f>
        <v/>
      </c>
      <c r="D870" s="28" t="str">
        <f>HYPERLINK(INDEX(Articles!$1:$1048576,MATCH(E870,Articles!D:D,0),24),"Lien")</f>
        <v>Lien</v>
      </c>
      <c r="E870" s="3" t="s">
        <v>494</v>
      </c>
      <c r="F870" s="18" t="str">
        <f>INDEX(Articles!$1:$1048576,MATCH(E870,Articles!D:D,0),5)</f>
        <v>FONTAINE D'ÉTOILES BLEUES - 12 m -  3 sec - AE</v>
      </c>
      <c r="G870" s="18" t="str">
        <f>INDEX(Articles!$1:$1048576,MATCH(E870,Articles!D:D,0),8)</f>
        <v>AUTRESPYRO</v>
      </c>
      <c r="H870" s="18" t="str">
        <f>INDEX(Articles!$1:$1048576,MATCH(E870,Articles!D:D,0),9)</f>
        <v>FONTAINE</v>
      </c>
      <c r="I870" s="8">
        <f>INDEX(Articles!$1:$1048576,MATCH(E870,Articles!D:D,0),10)</f>
        <v>120</v>
      </c>
      <c r="J870" s="18" t="str">
        <f>INDEX(Articles!$1:$1048576,MATCH(E870,Articles!D:D,0),11)</f>
        <v>SOL</v>
      </c>
      <c r="K870" s="18" t="str">
        <f>INDEX(Articles!$1:$1048576,MATCH(E870,Articles!D:D,0),12)</f>
        <v>BLEU</v>
      </c>
      <c r="L870" s="8" t="str">
        <f>INDEX(Articles!$1:$1048576,MATCH(E870,Articles!D:D,0),13)</f>
        <v>CN</v>
      </c>
      <c r="M870" s="8" t="str">
        <f>INDEX(Articles!$1:$1048576,MATCH(E870,Articles!D:D,0),14)</f>
        <v>T2</v>
      </c>
      <c r="N870" s="8" t="str">
        <f>INDEX(Articles!$1:$1048576,MATCH(E870,Articles!D:D,0),15)</f>
        <v>1.4G</v>
      </c>
      <c r="O870" s="8" t="str">
        <f>INDEX(Articles!$1:$1048576,MATCH(E870,Articles!D:D,0),16)</f>
        <v>0163-T2-1142</v>
      </c>
      <c r="P870" s="8">
        <f>INDEX(Articles!$1:$1048576,MATCH(E870,Articles!D:D,0),17)*1000</f>
        <v>120</v>
      </c>
      <c r="Q870" s="8" t="str">
        <f>INDEX(Articles!$1:$1048576,MATCH(E870,Articles!D:D,0),18)</f>
        <v>7</v>
      </c>
      <c r="R870" s="8">
        <f>INDEX(Articles!$1:$1048576,MATCH(E870,Articles!D:D,0),19)</f>
        <v>15</v>
      </c>
      <c r="S870" s="2" t="str">
        <f>IF(INDEX('Unités CA'!$1:$1048576,MATCH(E870,'Unités CA'!D:D,0),5)=0,"",INDEX('Unités CA'!$1:$1048576,MATCH(E870,'Unités CA'!D:D,0),5))</f>
        <v>0012/CA</v>
      </c>
      <c r="T870" s="2" t="str">
        <f>IF(INDEX('Unités BTE'!$1:$1048576,MATCH(E870,'Unités CA'!D:D,0),5)=0,"",INDEX('Unités BTE'!$1:$1048576,MATCH(E870,'Unités CA'!D:D,0),5))</f>
        <v/>
      </c>
      <c r="U870" s="7">
        <f>IFERROR(INDEX('Prix PRO CA'!$1:$1048576,MATCH(E870,'Prix PRO CA'!D:D,0),10),"")</f>
        <v>207.09</v>
      </c>
      <c r="V870" s="7" t="str">
        <f>IFERROR(INDEX('Prix PRO CA'!$1:$1048576,MATCH(E870,'Prix PRO BTE'!D:D,0),10),"")</f>
        <v/>
      </c>
      <c r="W870" s="7">
        <f>+IFERROR(INDEX('Prix PRO PCS'!$1:$1048576,MATCH(E870,'Prix PRO PCS'!D:D,0),10),"")</f>
        <v>19.899999999999999</v>
      </c>
      <c r="X870" s="148" t="str">
        <f t="shared" si="61"/>
        <v>Non</v>
      </c>
      <c r="Y870" s="24">
        <f>IFERROR(INDEX(LigneAchat!$1:$1048576,MATCH(E870,LigneAchat!D:D,0),5),"")</f>
        <v>44280</v>
      </c>
      <c r="Z870" s="22">
        <f>INDEX(Articles!$1:$1048576,MATCH(E870,Articles!D:D,0),21)</f>
        <v>257</v>
      </c>
      <c r="AA870" s="22">
        <f t="shared" si="62"/>
        <v>0</v>
      </c>
      <c r="AB870" s="22">
        <f>+INDEX(Articles!$1:$1048576,MATCH(E870,Articles!D:D,0),23)</f>
        <v>257</v>
      </c>
    </row>
    <row r="871" spans="2:28" ht="15.75">
      <c r="B871" s="8" t="str">
        <f>INDEX(Articles!$1:$1048576,MATCH(E871,Articles!D:D,0),6)</f>
        <v>1</v>
      </c>
      <c r="C871" s="8" t="str">
        <f>INDEX(Articles!$1:$1048576,MATCH(E871,Articles!D:D,0),7)</f>
        <v/>
      </c>
      <c r="D871" s="28" t="str">
        <f>HYPERLINK(INDEX(Articles!$1:$1048576,MATCH(E871,Articles!D:D,0),24),"Lien")</f>
        <v>Lien</v>
      </c>
      <c r="E871" s="3" t="s">
        <v>497</v>
      </c>
      <c r="F871" s="18" t="str">
        <f>INDEX(Articles!$1:$1048576,MATCH(E871,Articles!D:D,0),5)</f>
        <v>FONTAINE D'ÉTOILES JAUNES - 12 m -  3 sec - AE</v>
      </c>
      <c r="G871" s="18" t="str">
        <f>INDEX(Articles!$1:$1048576,MATCH(E871,Articles!D:D,0),8)</f>
        <v>AUTRESPYRO</v>
      </c>
      <c r="H871" s="18" t="str">
        <f>INDEX(Articles!$1:$1048576,MATCH(E871,Articles!D:D,0),9)</f>
        <v>FONTAINE</v>
      </c>
      <c r="I871" s="8">
        <f>INDEX(Articles!$1:$1048576,MATCH(E871,Articles!D:D,0),10)</f>
        <v>120</v>
      </c>
      <c r="J871" s="18" t="str">
        <f>INDEX(Articles!$1:$1048576,MATCH(E871,Articles!D:D,0),11)</f>
        <v>SOL</v>
      </c>
      <c r="K871" s="18" t="str">
        <f>INDEX(Articles!$1:$1048576,MATCH(E871,Articles!D:D,0),12)</f>
        <v>JAUNE</v>
      </c>
      <c r="L871" s="8" t="str">
        <f>INDEX(Articles!$1:$1048576,MATCH(E871,Articles!D:D,0),13)</f>
        <v>CN</v>
      </c>
      <c r="M871" s="8" t="str">
        <f>INDEX(Articles!$1:$1048576,MATCH(E871,Articles!D:D,0),14)</f>
        <v>T2</v>
      </c>
      <c r="N871" s="8" t="str">
        <f>INDEX(Articles!$1:$1048576,MATCH(E871,Articles!D:D,0),15)</f>
        <v>1.4G</v>
      </c>
      <c r="O871" s="8" t="str">
        <f>INDEX(Articles!$1:$1048576,MATCH(E871,Articles!D:D,0),16)</f>
        <v>0163-T2-1142</v>
      </c>
      <c r="P871" s="8">
        <f>INDEX(Articles!$1:$1048576,MATCH(E871,Articles!D:D,0),17)*1000</f>
        <v>120</v>
      </c>
      <c r="Q871" s="8" t="str">
        <f>INDEX(Articles!$1:$1048576,MATCH(E871,Articles!D:D,0),18)</f>
        <v>7</v>
      </c>
      <c r="R871" s="8">
        <f>INDEX(Articles!$1:$1048576,MATCH(E871,Articles!D:D,0),19)</f>
        <v>15</v>
      </c>
      <c r="S871" s="2" t="str">
        <f>IF(INDEX('Unités CA'!$1:$1048576,MATCH(E871,'Unités CA'!D:D,0),5)=0,"",INDEX('Unités CA'!$1:$1048576,MATCH(E871,'Unités CA'!D:D,0),5))</f>
        <v>0012/CA</v>
      </c>
      <c r="T871" s="2" t="str">
        <f>IF(INDEX('Unités BTE'!$1:$1048576,MATCH(E871,'Unités CA'!D:D,0),5)=0,"",INDEX('Unités BTE'!$1:$1048576,MATCH(E871,'Unités CA'!D:D,0),5))</f>
        <v/>
      </c>
      <c r="U871" s="7">
        <f>IFERROR(INDEX('Prix PRO CA'!$1:$1048576,MATCH(E871,'Prix PRO CA'!D:D,0),10),"")</f>
        <v>207.09</v>
      </c>
      <c r="V871" s="7" t="str">
        <f>IFERROR(INDEX('Prix PRO CA'!$1:$1048576,MATCH(E871,'Prix PRO BTE'!D:D,0),10),"")</f>
        <v/>
      </c>
      <c r="W871" s="7">
        <f>+IFERROR(INDEX('Prix PRO PCS'!$1:$1048576,MATCH(E871,'Prix PRO PCS'!D:D,0),10),"")</f>
        <v>19.899999999999999</v>
      </c>
      <c r="X871" s="148" t="str">
        <f t="shared" si="61"/>
        <v>Oui</v>
      </c>
      <c r="Y871" s="24" t="str">
        <f>IFERROR(INDEX(LigneAchat!$1:$1048576,MATCH(E871,LigneAchat!D:D,0),5),"")</f>
        <v/>
      </c>
      <c r="Z871" s="22">
        <f>INDEX(Articles!$1:$1048576,MATCH(E871,Articles!D:D,0),21)</f>
        <v>78</v>
      </c>
      <c r="AA871" s="22">
        <f t="shared" si="62"/>
        <v>78</v>
      </c>
      <c r="AB871" s="22">
        <f>+INDEX(Articles!$1:$1048576,MATCH(E871,Articles!D:D,0),23)</f>
        <v>0</v>
      </c>
    </row>
    <row r="872" spans="2:28" ht="15.75">
      <c r="B872" s="8" t="str">
        <f>INDEX(Articles!$1:$1048576,MATCH(E872,Articles!D:D,0),6)</f>
        <v>1</v>
      </c>
      <c r="C872" s="8" t="str">
        <f>INDEX(Articles!$1:$1048576,MATCH(E872,Articles!D:D,0),7)</f>
        <v/>
      </c>
      <c r="D872" s="28" t="str">
        <f>HYPERLINK(INDEX(Articles!$1:$1048576,MATCH(E872,Articles!D:D,0),24),"Lien")</f>
        <v>Lien</v>
      </c>
      <c r="E872" s="3" t="s">
        <v>500</v>
      </c>
      <c r="F872" s="18" t="str">
        <f>INDEX(Articles!$1:$1048576,MATCH(E872,Articles!D:D,0),5)</f>
        <v>FONTAINE D'ÉTOILES VERTES - 12 m -  3 sec - AE</v>
      </c>
      <c r="G872" s="18" t="str">
        <f>INDEX(Articles!$1:$1048576,MATCH(E872,Articles!D:D,0),8)</f>
        <v>AUTRESPYRO</v>
      </c>
      <c r="H872" s="18" t="str">
        <f>INDEX(Articles!$1:$1048576,MATCH(E872,Articles!D:D,0),9)</f>
        <v>FONTAINE</v>
      </c>
      <c r="I872" s="8">
        <f>INDEX(Articles!$1:$1048576,MATCH(E872,Articles!D:D,0),10)</f>
        <v>120</v>
      </c>
      <c r="J872" s="18" t="str">
        <f>INDEX(Articles!$1:$1048576,MATCH(E872,Articles!D:D,0),11)</f>
        <v>SOL</v>
      </c>
      <c r="K872" s="18" t="str">
        <f>INDEX(Articles!$1:$1048576,MATCH(E872,Articles!D:D,0),12)</f>
        <v>VERT</v>
      </c>
      <c r="L872" s="8" t="str">
        <f>INDEX(Articles!$1:$1048576,MATCH(E872,Articles!D:D,0),13)</f>
        <v>CN</v>
      </c>
      <c r="M872" s="8" t="str">
        <f>INDEX(Articles!$1:$1048576,MATCH(E872,Articles!D:D,0),14)</f>
        <v>T2</v>
      </c>
      <c r="N872" s="8" t="str">
        <f>INDEX(Articles!$1:$1048576,MATCH(E872,Articles!D:D,0),15)</f>
        <v>1.4G</v>
      </c>
      <c r="O872" s="8" t="str">
        <f>INDEX(Articles!$1:$1048576,MATCH(E872,Articles!D:D,0),16)</f>
        <v>0163-T2-1142</v>
      </c>
      <c r="P872" s="8">
        <f>INDEX(Articles!$1:$1048576,MATCH(E872,Articles!D:D,0),17)*1000</f>
        <v>120</v>
      </c>
      <c r="Q872" s="8" t="str">
        <f>INDEX(Articles!$1:$1048576,MATCH(E872,Articles!D:D,0),18)</f>
        <v>7</v>
      </c>
      <c r="R872" s="8">
        <f>INDEX(Articles!$1:$1048576,MATCH(E872,Articles!D:D,0),19)</f>
        <v>15</v>
      </c>
      <c r="S872" s="2" t="str">
        <f>IF(INDEX('Unités CA'!$1:$1048576,MATCH(E872,'Unités CA'!D:D,0),5)=0,"",INDEX('Unités CA'!$1:$1048576,MATCH(E872,'Unités CA'!D:D,0),5))</f>
        <v>0012/CA</v>
      </c>
      <c r="T872" s="2" t="str">
        <f>IF(INDEX('Unités BTE'!$1:$1048576,MATCH(E872,'Unités CA'!D:D,0),5)=0,"",INDEX('Unités BTE'!$1:$1048576,MATCH(E872,'Unités CA'!D:D,0),5))</f>
        <v/>
      </c>
      <c r="U872" s="7">
        <f>IFERROR(INDEX('Prix PRO CA'!$1:$1048576,MATCH(E872,'Prix PRO CA'!D:D,0),10),"")</f>
        <v>207.09</v>
      </c>
      <c r="V872" s="7" t="str">
        <f>IFERROR(INDEX('Prix PRO CA'!$1:$1048576,MATCH(E872,'Prix PRO BTE'!D:D,0),10),"")</f>
        <v/>
      </c>
      <c r="W872" s="7">
        <f>+IFERROR(INDEX('Prix PRO PCS'!$1:$1048576,MATCH(E872,'Prix PRO PCS'!D:D,0),10),"")</f>
        <v>19.899999999999999</v>
      </c>
      <c r="X872" s="148" t="str">
        <f t="shared" si="61"/>
        <v>Oui</v>
      </c>
      <c r="Y872" s="24" t="str">
        <f>IFERROR(INDEX(LigneAchat!$1:$1048576,MATCH(E872,LigneAchat!D:D,0),5),"")</f>
        <v/>
      </c>
      <c r="Z872" s="22">
        <f>INDEX(Articles!$1:$1048576,MATCH(E872,Articles!D:D,0),21)</f>
        <v>78</v>
      </c>
      <c r="AA872" s="22">
        <f t="shared" si="62"/>
        <v>78</v>
      </c>
      <c r="AB872" s="22">
        <f>+INDEX(Articles!$1:$1048576,MATCH(E872,Articles!D:D,0),23)</f>
        <v>0</v>
      </c>
    </row>
    <row r="873" spans="2:28" s="87" customFormat="1" ht="30.75" customHeight="1">
      <c r="B873" s="2" t="str">
        <f>INDEX(Articles!$1:$1048576,MATCH(E873,Articles!D:D,0),6)</f>
        <v>1</v>
      </c>
      <c r="C873" s="2" t="str">
        <f>INDEX(Articles!$1:$1048576,MATCH(E873,Articles!D:D,0),7)</f>
        <v/>
      </c>
      <c r="D873" s="88" t="str">
        <f>HYPERLINK(INDEX(Articles!$1:$1048576,MATCH(E873,Articles!D:D,0),24),"Lien")</f>
        <v>Lien</v>
      </c>
      <c r="E873" s="92" t="s">
        <v>526</v>
      </c>
      <c r="F873" s="9" t="str">
        <f>INDEX(Articles!$1:$1048576,MATCH(E873,Articles!D:D,0),5)</f>
        <v>FUSÉE 14 MM ARGENT</v>
      </c>
      <c r="G873" s="9" t="str">
        <f>INDEX(Articles!$1:$1048576,MATCH(E873,Articles!D:D,0),8)</f>
        <v>AUTRESPYRO</v>
      </c>
      <c r="H873" s="9" t="str">
        <f>INDEX(Articles!$1:$1048576,MATCH(E873,Articles!D:D,0),9)</f>
        <v>FUSEE</v>
      </c>
      <c r="I873" s="2">
        <f>INDEX(Articles!$1:$1048576,MATCH(E873,Articles!D:D,0),10)</f>
        <v>14</v>
      </c>
      <c r="J873" s="9" t="str">
        <f>INDEX(Articles!$1:$1048576,MATCH(E873,Articles!D:D,0),11)</f>
        <v>PLEUREUR</v>
      </c>
      <c r="K873" s="9" t="str">
        <f>INDEX(Articles!$1:$1048576,MATCH(E873,Articles!D:D,0),12)</f>
        <v>ARGENT</v>
      </c>
      <c r="L873" s="2" t="str">
        <f>INDEX(Articles!$1:$1048576,MATCH(E873,Articles!D:D,0),13)</f>
        <v>EU</v>
      </c>
      <c r="M873" s="2" t="str">
        <f>INDEX(Articles!$1:$1048576,MATCH(E873,Articles!D:D,0),14)</f>
        <v>F3</v>
      </c>
      <c r="N873" s="2" t="str">
        <f>INDEX(Articles!$1:$1048576,MATCH(E873,Articles!D:D,0),15)</f>
        <v>1.3G</v>
      </c>
      <c r="O873" s="2" t="str">
        <f>INDEX(Articles!$1:$1048576,MATCH(E873,Articles!D:D,0),16)</f>
        <v>0163-F3-0981</v>
      </c>
      <c r="P873" s="2">
        <f>INDEX(Articles!$1:$1048576,MATCH(E873,Articles!D:D,0),17)*1000</f>
        <v>57</v>
      </c>
      <c r="Q873" s="2" t="str">
        <f>INDEX(Articles!$1:$1048576,MATCH(E873,Articles!D:D,0),18)</f>
        <v>2</v>
      </c>
      <c r="R873" s="2">
        <f>INDEX(Articles!$1:$1048576,MATCH(E873,Articles!D:D,0),19)</f>
        <v>50</v>
      </c>
      <c r="S873" s="2" t="str">
        <f>IF(INDEX('Unités CA'!$1:$1048576,MATCH(E873,'Unités CA'!D:D,0),5)=0,"",INDEX('Unités CA'!$1:$1048576,MATCH(E873,'Unités CA'!D:D,0),5))</f>
        <v>0200/CA</v>
      </c>
      <c r="T873" s="2" t="str">
        <f>IF(INDEX('Unités BTE'!$1:$1048576,MATCH(E873,'Unités CA'!D:D,0),5)=0,"",INDEX('Unités BTE'!$1:$1048576,MATCH(E873,'Unités CA'!D:D,0),5))</f>
        <v/>
      </c>
      <c r="U873" s="87">
        <f>IFERROR(INDEX('Prix PRO CA'!$1:$1048576,MATCH(E873,'Prix PRO CA'!D:D,0),10),"")</f>
        <v>687.4</v>
      </c>
      <c r="V873" s="87" t="str">
        <f>IFERROR(INDEX('Prix PRO CA'!$1:$1048576,MATCH(E873,'Prix PRO BTE'!D:D,0),10),"")</f>
        <v/>
      </c>
      <c r="W873" s="87">
        <f>+IFERROR(INDEX('Prix PRO PCS'!$1:$1048576,MATCH(E873,'Prix PRO PCS'!D:D,0),10),"")</f>
        <v>4.22</v>
      </c>
      <c r="X873" s="148" t="str">
        <f t="shared" si="61"/>
        <v>Oui</v>
      </c>
      <c r="Y873" s="89" t="str">
        <f>IFERROR(INDEX(LigneAchat!$1:$1048576,MATCH(E873,LigneAchat!D:D,0),5),"")</f>
        <v/>
      </c>
      <c r="Z873" s="90">
        <f>INDEX(Articles!$1:$1048576,MATCH(E873,Articles!D:D,0),21)</f>
        <v>151</v>
      </c>
      <c r="AA873" s="90">
        <f t="shared" si="62"/>
        <v>149</v>
      </c>
      <c r="AB873" s="90">
        <f>+INDEX(Articles!$1:$1048576,MATCH(E873,Articles!D:D,0),23)</f>
        <v>2</v>
      </c>
    </row>
    <row r="874" spans="2:28" ht="15.75">
      <c r="B874" s="8" t="str">
        <f>INDEX(Articles!$1:$1048576,MATCH(E874,Articles!D:D,0),6)</f>
        <v>1</v>
      </c>
      <c r="C874" s="8" t="str">
        <f>INDEX(Articles!$1:$1048576,MATCH(E874,Articles!D:D,0),7)</f>
        <v/>
      </c>
      <c r="D874" s="28" t="str">
        <f>HYPERLINK(INDEX(Articles!$1:$1048576,MATCH(E874,Articles!D:D,0),24),"Lien")</f>
        <v>Lien</v>
      </c>
      <c r="E874" s="3" t="s">
        <v>531</v>
      </c>
      <c r="F874" s="18" t="str">
        <f>INDEX(Articles!$1:$1048576,MATCH(E874,Articles!D:D,0),5)</f>
        <v>FUSÉE 14 MM SCINTILLANT OR</v>
      </c>
      <c r="G874" s="18" t="str">
        <f>INDEX(Articles!$1:$1048576,MATCH(E874,Articles!D:D,0),8)</f>
        <v>AUTRESPYRO</v>
      </c>
      <c r="H874" s="18" t="str">
        <f>INDEX(Articles!$1:$1048576,MATCH(E874,Articles!D:D,0),9)</f>
        <v>FUSEE</v>
      </c>
      <c r="I874" s="8">
        <f>INDEX(Articles!$1:$1048576,MATCH(E874,Articles!D:D,0),10)</f>
        <v>14</v>
      </c>
      <c r="J874" s="18" t="str">
        <f>INDEX(Articles!$1:$1048576,MATCH(E874,Articles!D:D,0),11)</f>
        <v>PLEUREUR</v>
      </c>
      <c r="K874" s="18" t="str">
        <f>INDEX(Articles!$1:$1048576,MATCH(E874,Articles!D:D,0),12)</f>
        <v>OR</v>
      </c>
      <c r="L874" s="8" t="str">
        <f>INDEX(Articles!$1:$1048576,MATCH(E874,Articles!D:D,0),13)</f>
        <v>EU</v>
      </c>
      <c r="M874" s="8" t="str">
        <f>INDEX(Articles!$1:$1048576,MATCH(E874,Articles!D:D,0),14)</f>
        <v>F3</v>
      </c>
      <c r="N874" s="8" t="str">
        <f>INDEX(Articles!$1:$1048576,MATCH(E874,Articles!D:D,0),15)</f>
        <v>1.3G</v>
      </c>
      <c r="O874" s="8" t="str">
        <f>INDEX(Articles!$1:$1048576,MATCH(E874,Articles!D:D,0),16)</f>
        <v>0163-F3-0985</v>
      </c>
      <c r="P874" s="8">
        <f>INDEX(Articles!$1:$1048576,MATCH(E874,Articles!D:D,0),17)*1000</f>
        <v>57</v>
      </c>
      <c r="Q874" s="8" t="str">
        <f>INDEX(Articles!$1:$1048576,MATCH(E874,Articles!D:D,0),18)</f>
        <v>2</v>
      </c>
      <c r="R874" s="8">
        <f>INDEX(Articles!$1:$1048576,MATCH(E874,Articles!D:D,0),19)</f>
        <v>50</v>
      </c>
      <c r="S874" s="2" t="str">
        <f>IF(INDEX('Unités CA'!$1:$1048576,MATCH(E874,'Unités CA'!D:D,0),5)=0,"",INDEX('Unités CA'!$1:$1048576,MATCH(E874,'Unités CA'!D:D,0),5))</f>
        <v>0200/CA</v>
      </c>
      <c r="T874" s="2" t="str">
        <f>IF(INDEX('Unités BTE'!$1:$1048576,MATCH(E874,'Unités CA'!D:D,0),5)=0,"",INDEX('Unités BTE'!$1:$1048576,MATCH(E874,'Unités CA'!D:D,0),5))</f>
        <v/>
      </c>
      <c r="U874" s="7">
        <f>IFERROR(INDEX('Prix PRO CA'!$1:$1048576,MATCH(E874,'Prix PRO CA'!D:D,0),10),"")</f>
        <v>687.4</v>
      </c>
      <c r="V874" s="7" t="str">
        <f>IFERROR(INDEX('Prix PRO CA'!$1:$1048576,MATCH(E874,'Prix PRO BTE'!D:D,0),10),"")</f>
        <v/>
      </c>
      <c r="W874" s="7">
        <f>+IFERROR(INDEX('Prix PRO PCS'!$1:$1048576,MATCH(E874,'Prix PRO PCS'!D:D,0),10),"")</f>
        <v>4.22</v>
      </c>
      <c r="X874" s="148" t="str">
        <f t="shared" si="61"/>
        <v>Oui</v>
      </c>
      <c r="Y874" s="24" t="str">
        <f>IFERROR(INDEX(LigneAchat!$1:$1048576,MATCH(E874,LigneAchat!D:D,0),5),"")</f>
        <v/>
      </c>
      <c r="Z874" s="22">
        <f>INDEX(Articles!$1:$1048576,MATCH(E874,Articles!D:D,0),21)</f>
        <v>36</v>
      </c>
      <c r="AA874" s="22">
        <f t="shared" si="62"/>
        <v>36</v>
      </c>
      <c r="AB874" s="22">
        <f>+INDEX(Articles!$1:$1048576,MATCH(E874,Articles!D:D,0),23)</f>
        <v>0</v>
      </c>
    </row>
    <row r="875" spans="2:28" s="87" customFormat="1" ht="31.5" customHeight="1">
      <c r="B875" s="2" t="str">
        <f>INDEX(Articles!$1:$1048576,MATCH(E875,Articles!D:D,0),6)</f>
        <v>1</v>
      </c>
      <c r="C875" s="2" t="str">
        <f>INDEX(Articles!$1:$1048576,MATCH(E875,Articles!D:D,0),7)</f>
        <v/>
      </c>
      <c r="D875" s="88" t="str">
        <f>HYPERLINK(INDEX(Articles!$1:$1048576,MATCH(E875,Articles!D:D,0),24),"Lien")</f>
        <v>Lien</v>
      </c>
      <c r="E875" s="92" t="s">
        <v>649</v>
      </c>
      <c r="F875" s="9" t="str">
        <f>INDEX(Articles!$1:$1048576,MATCH(E875,Articles!D:D,0),5)</f>
        <v>JET ARGENT - 2 m - 7 sec - AE</v>
      </c>
      <c r="G875" s="9" t="str">
        <f>INDEX(Articles!$1:$1048576,MATCH(E875,Articles!D:D,0),8)</f>
        <v>AUTRESPYRO</v>
      </c>
      <c r="H875" s="9" t="str">
        <f>INDEX(Articles!$1:$1048576,MATCH(E875,Articles!D:D,0),9)</f>
        <v>SCENES</v>
      </c>
      <c r="I875" s="2">
        <f>INDEX(Articles!$1:$1048576,MATCH(E875,Articles!D:D,0),10)</f>
        <v>35</v>
      </c>
      <c r="J875" s="9" t="str">
        <f>INDEX(Articles!$1:$1048576,MATCH(E875,Articles!D:D,0),11)</f>
        <v>THEATRE</v>
      </c>
      <c r="K875" s="9" t="str">
        <f>INDEX(Articles!$1:$1048576,MATCH(E875,Articles!D:D,0),12)</f>
        <v>ARGENT</v>
      </c>
      <c r="L875" s="2" t="str">
        <f>INDEX(Articles!$1:$1048576,MATCH(E875,Articles!D:D,0),13)</f>
        <v>EU</v>
      </c>
      <c r="M875" s="2" t="str">
        <f>INDEX(Articles!$1:$1048576,MATCH(E875,Articles!D:D,0),14)</f>
        <v>T1</v>
      </c>
      <c r="N875" s="2" t="str">
        <f>INDEX(Articles!$1:$1048576,MATCH(E875,Articles!D:D,0),15)</f>
        <v>1.4G</v>
      </c>
      <c r="O875" s="2" t="str">
        <f>INDEX(Articles!$1:$1048576,MATCH(E875,Articles!D:D,0),16)</f>
        <v>0589-T1-0185</v>
      </c>
      <c r="P875" s="2">
        <f>INDEX(Articles!$1:$1048576,MATCH(E875,Articles!D:D,0),17)*1000</f>
        <v>14.3</v>
      </c>
      <c r="Q875" s="2" t="str">
        <f>INDEX(Articles!$1:$1048576,MATCH(E875,Articles!D:D,0),18)</f>
        <v>7</v>
      </c>
      <c r="R875" s="2">
        <f>INDEX(Articles!$1:$1048576,MATCH(E875,Articles!D:D,0),19)</f>
        <v>5</v>
      </c>
      <c r="S875" s="2" t="str">
        <f>IF(INDEX('Unités CA'!$1:$1048576,MATCH(E875,'Unités CA'!D:D,0),5)=0,"",INDEX('Unités CA'!$1:$1048576,MATCH(E875,'Unités CA'!D:D,0),5))</f>
        <v>0012/CA</v>
      </c>
      <c r="T875" s="2" t="str">
        <f>IF(INDEX('Unités BTE'!$1:$1048576,MATCH(E875,'Unités CA'!D:D,0),5)=0,"",INDEX('Unités BTE'!$1:$1048576,MATCH(E875,'Unités CA'!D:D,0),5))</f>
        <v/>
      </c>
      <c r="U875" s="87" t="str">
        <f>IFERROR(INDEX('Prix PRO CA'!$1:$1048576,MATCH(E875,'Prix PRO CA'!D:D,0),10),"")</f>
        <v/>
      </c>
      <c r="V875" s="87" t="str">
        <f>IFERROR(INDEX('Prix PRO CA'!$1:$1048576,MATCH(E875,'Prix PRO BTE'!D:D,0),10),"")</f>
        <v/>
      </c>
      <c r="W875" s="87">
        <f>+IFERROR(INDEX('Prix PRO PCS'!$1:$1048576,MATCH(E875,'Prix PRO PCS'!D:D,0),10),"")</f>
        <v>26.48</v>
      </c>
      <c r="X875" s="148" t="str">
        <f t="shared" si="61"/>
        <v>Oui</v>
      </c>
      <c r="Y875" s="89" t="str">
        <f>IFERROR(INDEX(LigneAchat!$1:$1048576,MATCH(E875,LigneAchat!D:D,0),5),"")</f>
        <v/>
      </c>
      <c r="Z875" s="90">
        <f>INDEX(Articles!$1:$1048576,MATCH(E875,Articles!D:D,0),21)</f>
        <v>26</v>
      </c>
      <c r="AA875" s="90">
        <f t="shared" ref="AA875:AA884" si="64">+Z875-AB875</f>
        <v>26</v>
      </c>
      <c r="AB875" s="90">
        <f>+INDEX(Articles!$1:$1048576,MATCH(E875,Articles!D:D,0),23)</f>
        <v>0</v>
      </c>
    </row>
    <row r="876" spans="2:28" ht="15.75">
      <c r="B876" s="8" t="str">
        <f>INDEX(Articles!$1:$1048576,MATCH(E876,Articles!D:D,0),6)</f>
        <v>1</v>
      </c>
      <c r="C876" s="8" t="str">
        <f>INDEX(Articles!$1:$1048576,MATCH(E876,Articles!D:D,0),7)</f>
        <v/>
      </c>
      <c r="D876" s="28" t="str">
        <f>HYPERLINK(INDEX(Articles!$1:$1048576,MATCH(E876,Articles!D:D,0),24),"Lien")</f>
        <v>Lien</v>
      </c>
      <c r="E876" s="3" t="s">
        <v>640</v>
      </c>
      <c r="F876" s="18" t="str">
        <f>INDEX(Articles!$1:$1048576,MATCH(E876,Articles!D:D,0),5)</f>
        <v>JET ARGENT - 2 m - 12 sec - AE</v>
      </c>
      <c r="G876" s="18" t="str">
        <f>INDEX(Articles!$1:$1048576,MATCH(E876,Articles!D:D,0),8)</f>
        <v>AUTRESPYRO</v>
      </c>
      <c r="H876" s="18" t="str">
        <f>INDEX(Articles!$1:$1048576,MATCH(E876,Articles!D:D,0),9)</f>
        <v>SCENES</v>
      </c>
      <c r="I876" s="8">
        <f>INDEX(Articles!$1:$1048576,MATCH(E876,Articles!D:D,0),10)</f>
        <v>35</v>
      </c>
      <c r="J876" s="18" t="str">
        <f>INDEX(Articles!$1:$1048576,MATCH(E876,Articles!D:D,0),11)</f>
        <v>THEATRE</v>
      </c>
      <c r="K876" s="18" t="str">
        <f>INDEX(Articles!$1:$1048576,MATCH(E876,Articles!D:D,0),12)</f>
        <v>ARGENT</v>
      </c>
      <c r="L876" s="8" t="str">
        <f>INDEX(Articles!$1:$1048576,MATCH(E876,Articles!D:D,0),13)</f>
        <v>EU</v>
      </c>
      <c r="M876" s="8" t="str">
        <f>INDEX(Articles!$1:$1048576,MATCH(E876,Articles!D:D,0),14)</f>
        <v>T1</v>
      </c>
      <c r="N876" s="8" t="str">
        <f>INDEX(Articles!$1:$1048576,MATCH(E876,Articles!D:D,0),15)</f>
        <v>1.4G</v>
      </c>
      <c r="O876" s="8" t="str">
        <f>INDEX(Articles!$1:$1048576,MATCH(E876,Articles!D:D,0),16)</f>
        <v>0589-T1-0185</v>
      </c>
      <c r="P876" s="8">
        <f>INDEX(Articles!$1:$1048576,MATCH(E876,Articles!D:D,0),17)*1000</f>
        <v>15</v>
      </c>
      <c r="Q876" s="8" t="str">
        <f>INDEX(Articles!$1:$1048576,MATCH(E876,Articles!D:D,0),18)</f>
        <v>12</v>
      </c>
      <c r="R876" s="8">
        <f>INDEX(Articles!$1:$1048576,MATCH(E876,Articles!D:D,0),19)</f>
        <v>5</v>
      </c>
      <c r="S876" s="2" t="str">
        <f>IF(INDEX('Unités CA'!$1:$1048576,MATCH(E876,'Unités CA'!D:D,0),5)=0,"",INDEX('Unités CA'!$1:$1048576,MATCH(E876,'Unités CA'!D:D,0),5))</f>
        <v>0012/CA</v>
      </c>
      <c r="T876" s="2" t="str">
        <f>IF(INDEX('Unités BTE'!$1:$1048576,MATCH(E876,'Unités CA'!D:D,0),5)=0,"",INDEX('Unités BTE'!$1:$1048576,MATCH(E876,'Unités CA'!D:D,0),5))</f>
        <v/>
      </c>
      <c r="U876" s="7" t="str">
        <f>IFERROR(INDEX('Prix PRO CA'!$1:$1048576,MATCH(E876,'Prix PRO CA'!D:D,0),10),"")</f>
        <v/>
      </c>
      <c r="V876" s="7" t="str">
        <f>IFERROR(INDEX('Prix PRO CA'!$1:$1048576,MATCH(E876,'Prix PRO BTE'!D:D,0),10),"")</f>
        <v/>
      </c>
      <c r="W876" s="7">
        <f>+IFERROR(INDEX('Prix PRO PCS'!$1:$1048576,MATCH(E876,'Prix PRO PCS'!D:D,0),10),"")</f>
        <v>26.72</v>
      </c>
      <c r="X876" s="148" t="str">
        <f t="shared" si="61"/>
        <v>Non</v>
      </c>
      <c r="Y876" s="24" t="str">
        <f>IFERROR(INDEX(LigneAchat!$1:$1048576,MATCH(E876,LigneAchat!D:D,0),5),"")</f>
        <v/>
      </c>
      <c r="Z876" s="22">
        <f>INDEX(Articles!$1:$1048576,MATCH(E876,Articles!D:D,0),21)</f>
        <v>0</v>
      </c>
      <c r="AA876" s="22">
        <f t="shared" si="64"/>
        <v>0</v>
      </c>
      <c r="AB876" s="22">
        <f>+INDEX(Articles!$1:$1048576,MATCH(E876,Articles!D:D,0),23)</f>
        <v>0</v>
      </c>
    </row>
    <row r="877" spans="2:28" ht="15.75">
      <c r="B877" s="8" t="str">
        <f>INDEX(Articles!$1:$1048576,MATCH(E877,Articles!D:D,0),6)</f>
        <v>1</v>
      </c>
      <c r="C877" s="8" t="str">
        <f>INDEX(Articles!$1:$1048576,MATCH(E877,Articles!D:D,0),7)</f>
        <v/>
      </c>
      <c r="D877" s="28" t="str">
        <f>HYPERLINK(INDEX(Articles!$1:$1048576,MATCH(E877,Articles!D:D,0),24),"Lien")</f>
        <v>Lien</v>
      </c>
      <c r="E877" s="3" t="s">
        <v>646</v>
      </c>
      <c r="F877" s="18" t="str">
        <f>INDEX(Articles!$1:$1048576,MATCH(E877,Articles!D:D,0),5)</f>
        <v>JET OR - 2 m - 7 sec - AE</v>
      </c>
      <c r="G877" s="18" t="str">
        <f>INDEX(Articles!$1:$1048576,MATCH(E877,Articles!D:D,0),8)</f>
        <v>AUTRESPYRO</v>
      </c>
      <c r="H877" s="18" t="str">
        <f>INDEX(Articles!$1:$1048576,MATCH(E877,Articles!D:D,0),9)</f>
        <v>SCENES</v>
      </c>
      <c r="I877" s="8">
        <f>INDEX(Articles!$1:$1048576,MATCH(E877,Articles!D:D,0),10)</f>
        <v>35</v>
      </c>
      <c r="J877" s="18" t="str">
        <f>INDEX(Articles!$1:$1048576,MATCH(E877,Articles!D:D,0),11)</f>
        <v>THEATRE</v>
      </c>
      <c r="K877" s="18" t="str">
        <f>INDEX(Articles!$1:$1048576,MATCH(E877,Articles!D:D,0),12)</f>
        <v>OR</v>
      </c>
      <c r="L877" s="8" t="str">
        <f>INDEX(Articles!$1:$1048576,MATCH(E877,Articles!D:D,0),13)</f>
        <v>EU</v>
      </c>
      <c r="M877" s="8" t="str">
        <f>INDEX(Articles!$1:$1048576,MATCH(E877,Articles!D:D,0),14)</f>
        <v>T1</v>
      </c>
      <c r="N877" s="8" t="str">
        <f>INDEX(Articles!$1:$1048576,MATCH(E877,Articles!D:D,0),15)</f>
        <v>1.4G</v>
      </c>
      <c r="O877" s="8" t="str">
        <f>INDEX(Articles!$1:$1048576,MATCH(E877,Articles!D:D,0),16)</f>
        <v>0589-T1-0185</v>
      </c>
      <c r="P877" s="8">
        <f>INDEX(Articles!$1:$1048576,MATCH(E877,Articles!D:D,0),17)*1000</f>
        <v>14.3</v>
      </c>
      <c r="Q877" s="8" t="str">
        <f>INDEX(Articles!$1:$1048576,MATCH(E877,Articles!D:D,0),18)</f>
        <v>7</v>
      </c>
      <c r="R877" s="8">
        <f>INDEX(Articles!$1:$1048576,MATCH(E877,Articles!D:D,0),19)</f>
        <v>5</v>
      </c>
      <c r="S877" s="2" t="str">
        <f>IF(INDEX('Unités CA'!$1:$1048576,MATCH(E877,'Unités CA'!D:D,0),5)=0,"",INDEX('Unités CA'!$1:$1048576,MATCH(E877,'Unités CA'!D:D,0),5))</f>
        <v>0012/CA</v>
      </c>
      <c r="T877" s="2" t="str">
        <f>IF(INDEX('Unités BTE'!$1:$1048576,MATCH(E877,'Unités CA'!D:D,0),5)=0,"",INDEX('Unités BTE'!$1:$1048576,MATCH(E877,'Unités CA'!D:D,0),5))</f>
        <v/>
      </c>
      <c r="U877" s="7" t="str">
        <f>IFERROR(INDEX('Prix PRO CA'!$1:$1048576,MATCH(E877,'Prix PRO CA'!D:D,0),10),"")</f>
        <v/>
      </c>
      <c r="V877" s="7" t="str">
        <f>IFERROR(INDEX('Prix PRO CA'!$1:$1048576,MATCH(E877,'Prix PRO BTE'!D:D,0),10),"")</f>
        <v/>
      </c>
      <c r="W877" s="7">
        <f>+IFERROR(INDEX('Prix PRO PCS'!$1:$1048576,MATCH(E877,'Prix PRO PCS'!D:D,0),10),"")</f>
        <v>26.37</v>
      </c>
      <c r="X877" s="148" t="str">
        <f t="shared" si="61"/>
        <v>Inf à 10</v>
      </c>
      <c r="Y877" s="24" t="str">
        <f>IFERROR(INDEX(LigneAchat!$1:$1048576,MATCH(E877,LigneAchat!D:D,0),5),"")</f>
        <v/>
      </c>
      <c r="Z877" s="22">
        <f>INDEX(Articles!$1:$1048576,MATCH(E877,Articles!D:D,0),21)</f>
        <v>2</v>
      </c>
      <c r="AA877" s="22">
        <f t="shared" si="64"/>
        <v>1</v>
      </c>
      <c r="AB877" s="22">
        <f>+INDEX(Articles!$1:$1048576,MATCH(E877,Articles!D:D,0),23)</f>
        <v>1</v>
      </c>
    </row>
    <row r="878" spans="2:28" ht="15.75">
      <c r="B878" s="8" t="str">
        <f>INDEX(Articles!$1:$1048576,MATCH(E878,Articles!D:D,0),6)</f>
        <v>1</v>
      </c>
      <c r="C878" s="8" t="str">
        <f>INDEX(Articles!$1:$1048576,MATCH(E878,Articles!D:D,0),7)</f>
        <v/>
      </c>
      <c r="D878" s="28" t="str">
        <f>HYPERLINK(INDEX(Articles!$1:$1048576,MATCH(E878,Articles!D:D,0),24),"Lien")</f>
        <v>Lien</v>
      </c>
      <c r="E878" s="3" t="s">
        <v>656</v>
      </c>
      <c r="F878" s="18" t="str">
        <f>INDEX(Articles!$1:$1048576,MATCH(E878,Articles!D:D,0),5)</f>
        <v>JET ARGENT - 3 m - 1 sec - AE</v>
      </c>
      <c r="G878" s="18" t="str">
        <f>INDEX(Articles!$1:$1048576,MATCH(E878,Articles!D:D,0),8)</f>
        <v>AUTRESPYRO</v>
      </c>
      <c r="H878" s="18" t="str">
        <f>INDEX(Articles!$1:$1048576,MATCH(E878,Articles!D:D,0),9)</f>
        <v>SCENES</v>
      </c>
      <c r="I878" s="8">
        <f>INDEX(Articles!$1:$1048576,MATCH(E878,Articles!D:D,0),10)</f>
        <v>25</v>
      </c>
      <c r="J878" s="18" t="str">
        <f>INDEX(Articles!$1:$1048576,MATCH(E878,Articles!D:D,0),11)</f>
        <v>THEATRE</v>
      </c>
      <c r="K878" s="18" t="str">
        <f>INDEX(Articles!$1:$1048576,MATCH(E878,Articles!D:D,0),12)</f>
        <v>ARGENT</v>
      </c>
      <c r="L878" s="8" t="str">
        <f>INDEX(Articles!$1:$1048576,MATCH(E878,Articles!D:D,0),13)</f>
        <v>CN</v>
      </c>
      <c r="M878" s="8" t="str">
        <f>INDEX(Articles!$1:$1048576,MATCH(E878,Articles!D:D,0),14)</f>
        <v>T1</v>
      </c>
      <c r="N878" s="8" t="str">
        <f>INDEX(Articles!$1:$1048576,MATCH(E878,Articles!D:D,0),15)</f>
        <v>1.4G</v>
      </c>
      <c r="O878" s="8" t="str">
        <f>INDEX(Articles!$1:$1048576,MATCH(E878,Articles!D:D,0),16)</f>
        <v>0163-T1-3509</v>
      </c>
      <c r="P878" s="8">
        <f>INDEX(Articles!$1:$1048576,MATCH(E878,Articles!D:D,0),17)*1000</f>
        <v>25</v>
      </c>
      <c r="Q878" s="8" t="str">
        <f>INDEX(Articles!$1:$1048576,MATCH(E878,Articles!D:D,0),18)</f>
        <v>1</v>
      </c>
      <c r="R878" s="8">
        <f>INDEX(Articles!$1:$1048576,MATCH(E878,Articles!D:D,0),19)</f>
        <v>4</v>
      </c>
      <c r="S878" s="2" t="str">
        <f>IF(INDEX('Unités CA'!$1:$1048576,MATCH(E878,'Unités CA'!D:D,0),5)=0,"",INDEX('Unités CA'!$1:$1048576,MATCH(E878,'Unités CA'!D:D,0),5))</f>
        <v>0180/CA</v>
      </c>
      <c r="T878" s="2" t="str">
        <f>IF(INDEX('Unités BTE'!$1:$1048576,MATCH(E878,'Unités CA'!D:D,0),5)=0,"",INDEX('Unités BTE'!$1:$1048576,MATCH(E878,'Unités CA'!D:D,0),5))</f>
        <v/>
      </c>
      <c r="U878" s="7">
        <f>IFERROR(INDEX('Prix PRO CA'!$1:$1048576,MATCH(E878,'Prix PRO CA'!D:D,0),10),"")</f>
        <v>642.22</v>
      </c>
      <c r="V878" s="7" t="str">
        <f>IFERROR(INDEX('Prix PRO CA'!$1:$1048576,MATCH(E878,'Prix PRO BTE'!D:D,0),10),"")</f>
        <v/>
      </c>
      <c r="W878" s="7">
        <f>+IFERROR(INDEX('Prix PRO PCS'!$1:$1048576,MATCH(E878,'Prix PRO PCS'!D:D,0),10),"")</f>
        <v>4.71</v>
      </c>
      <c r="X878" s="148" t="str">
        <f t="shared" si="61"/>
        <v>Oui</v>
      </c>
      <c r="Y878" s="24" t="str">
        <f>IFERROR(INDEX(LigneAchat!$1:$1048576,MATCH(E878,LigneAchat!D:D,0),5),"")</f>
        <v/>
      </c>
      <c r="Z878" s="22">
        <f>INDEX(Articles!$1:$1048576,MATCH(E878,Articles!D:D,0),21)</f>
        <v>1999</v>
      </c>
      <c r="AA878" s="22">
        <f t="shared" si="64"/>
        <v>1997</v>
      </c>
      <c r="AB878" s="22">
        <f>+INDEX(Articles!$1:$1048576,MATCH(E878,Articles!D:D,0),23)</f>
        <v>2</v>
      </c>
    </row>
    <row r="879" spans="2:28" ht="15.75">
      <c r="B879" s="8" t="str">
        <f>INDEX(Articles!$1:$1048576,MATCH(E879,Articles!D:D,0),6)</f>
        <v>1</v>
      </c>
      <c r="C879" s="8" t="str">
        <f>INDEX(Articles!$1:$1048576,MATCH(E879,Articles!D:D,0),7)</f>
        <v/>
      </c>
      <c r="D879" s="28" t="str">
        <f>HYPERLINK(INDEX(Articles!$1:$1048576,MATCH(E879,Articles!D:D,0),24),"Lien")</f>
        <v>Lien</v>
      </c>
      <c r="E879" s="3" t="s">
        <v>660</v>
      </c>
      <c r="F879" s="18" t="str">
        <f>INDEX(Articles!$1:$1048576,MATCH(E879,Articles!D:D,0),5)</f>
        <v>JET OR - 3 m - 1 sec - AE</v>
      </c>
      <c r="G879" s="18" t="str">
        <f>INDEX(Articles!$1:$1048576,MATCH(E879,Articles!D:D,0),8)</f>
        <v>AUTRESPYRO</v>
      </c>
      <c r="H879" s="18" t="str">
        <f>INDEX(Articles!$1:$1048576,MATCH(E879,Articles!D:D,0),9)</f>
        <v>SCENES</v>
      </c>
      <c r="I879" s="8">
        <f>INDEX(Articles!$1:$1048576,MATCH(E879,Articles!D:D,0),10)</f>
        <v>25</v>
      </c>
      <c r="J879" s="18" t="str">
        <f>INDEX(Articles!$1:$1048576,MATCH(E879,Articles!D:D,0),11)</f>
        <v>THEATRE</v>
      </c>
      <c r="K879" s="18" t="str">
        <f>INDEX(Articles!$1:$1048576,MATCH(E879,Articles!D:D,0),12)</f>
        <v>OR</v>
      </c>
      <c r="L879" s="8" t="str">
        <f>INDEX(Articles!$1:$1048576,MATCH(E879,Articles!D:D,0),13)</f>
        <v>CN</v>
      </c>
      <c r="M879" s="8" t="str">
        <f>INDEX(Articles!$1:$1048576,MATCH(E879,Articles!D:D,0),14)</f>
        <v>T1</v>
      </c>
      <c r="N879" s="8" t="str">
        <f>INDEX(Articles!$1:$1048576,MATCH(E879,Articles!D:D,0),15)</f>
        <v>1.4G</v>
      </c>
      <c r="O879" s="8" t="str">
        <f>INDEX(Articles!$1:$1048576,MATCH(E879,Articles!D:D,0),16)</f>
        <v>0163-T1-3509</v>
      </c>
      <c r="P879" s="8">
        <f>INDEX(Articles!$1:$1048576,MATCH(E879,Articles!D:D,0),17)*1000</f>
        <v>25</v>
      </c>
      <c r="Q879" s="8" t="str">
        <f>INDEX(Articles!$1:$1048576,MATCH(E879,Articles!D:D,0),18)</f>
        <v>1</v>
      </c>
      <c r="R879" s="8">
        <f>INDEX(Articles!$1:$1048576,MATCH(E879,Articles!D:D,0),19)</f>
        <v>4</v>
      </c>
      <c r="S879" s="2" t="str">
        <f>IF(INDEX('Unités CA'!$1:$1048576,MATCH(E879,'Unités CA'!D:D,0),5)=0,"",INDEX('Unités CA'!$1:$1048576,MATCH(E879,'Unités CA'!D:D,0),5))</f>
        <v>0180/CA</v>
      </c>
      <c r="T879" s="2" t="str">
        <f>IF(INDEX('Unités BTE'!$1:$1048576,MATCH(E879,'Unités CA'!D:D,0),5)=0,"",INDEX('Unités BTE'!$1:$1048576,MATCH(E879,'Unités CA'!D:D,0),5))</f>
        <v/>
      </c>
      <c r="U879" s="7">
        <f>IFERROR(INDEX('Prix PRO CA'!$1:$1048576,MATCH(E879,'Prix PRO CA'!D:D,0),10),"")</f>
        <v>642.22</v>
      </c>
      <c r="V879" s="7" t="str">
        <f>IFERROR(INDEX('Prix PRO CA'!$1:$1048576,MATCH(E879,'Prix PRO BTE'!D:D,0),10),"")</f>
        <v/>
      </c>
      <c r="W879" s="7">
        <f>+IFERROR(INDEX('Prix PRO PCS'!$1:$1048576,MATCH(E879,'Prix PRO PCS'!D:D,0),10),"")</f>
        <v>4.71</v>
      </c>
      <c r="X879" s="148" t="str">
        <f t="shared" si="61"/>
        <v>Oui</v>
      </c>
      <c r="Y879" s="24" t="str">
        <f>IFERROR(INDEX(LigneAchat!$1:$1048576,MATCH(E879,LigneAchat!D:D,0),5),"")</f>
        <v/>
      </c>
      <c r="Z879" s="22">
        <f>INDEX(Articles!$1:$1048576,MATCH(E879,Articles!D:D,0),21)</f>
        <v>695</v>
      </c>
      <c r="AA879" s="22">
        <f t="shared" si="64"/>
        <v>695</v>
      </c>
      <c r="AB879" s="22">
        <f>+INDEX(Articles!$1:$1048576,MATCH(E879,Articles!D:D,0),23)</f>
        <v>0</v>
      </c>
    </row>
    <row r="880" spans="2:28" ht="15.75">
      <c r="B880" s="8" t="str">
        <f>INDEX(Articles!$1:$1048576,MATCH(E880,Articles!D:D,0),6)</f>
        <v>1</v>
      </c>
      <c r="C880" s="8" t="str">
        <f>INDEX(Articles!$1:$1048576,MATCH(E880,Articles!D:D,0),7)</f>
        <v/>
      </c>
      <c r="D880" s="28" t="str">
        <f>HYPERLINK(INDEX(Articles!$1:$1048576,MATCH(E880,Articles!D:D,0),24),"Lien")</f>
        <v>Lien</v>
      </c>
      <c r="E880" s="3" t="s">
        <v>666</v>
      </c>
      <c r="F880" s="18" t="str">
        <f>INDEX(Articles!$1:$1048576,MATCH(E880,Articles!D:D,0),5)</f>
        <v>JET ARGENT - 3 m - 10 sec - AE</v>
      </c>
      <c r="G880" s="18" t="str">
        <f>INDEX(Articles!$1:$1048576,MATCH(E880,Articles!D:D,0),8)</f>
        <v>AUTRESPYRO</v>
      </c>
      <c r="H880" s="18" t="str">
        <f>INDEX(Articles!$1:$1048576,MATCH(E880,Articles!D:D,0),9)</f>
        <v>SCENES</v>
      </c>
      <c r="I880" s="8">
        <f>INDEX(Articles!$1:$1048576,MATCH(E880,Articles!D:D,0),10)</f>
        <v>40</v>
      </c>
      <c r="J880" s="18" t="str">
        <f>INDEX(Articles!$1:$1048576,MATCH(E880,Articles!D:D,0),11)</f>
        <v>THEATRE</v>
      </c>
      <c r="K880" s="18" t="str">
        <f>INDEX(Articles!$1:$1048576,MATCH(E880,Articles!D:D,0),12)</f>
        <v>ARGENT</v>
      </c>
      <c r="L880" s="8" t="str">
        <f>INDEX(Articles!$1:$1048576,MATCH(E880,Articles!D:D,0),13)</f>
        <v>CN</v>
      </c>
      <c r="M880" s="8" t="str">
        <f>INDEX(Articles!$1:$1048576,MATCH(E880,Articles!D:D,0),14)</f>
        <v>T1</v>
      </c>
      <c r="N880" s="8" t="str">
        <f>INDEX(Articles!$1:$1048576,MATCH(E880,Articles!D:D,0),15)</f>
        <v>1.4G</v>
      </c>
      <c r="O880" s="8" t="str">
        <f>INDEX(Articles!$1:$1048576,MATCH(E880,Articles!D:D,0),16)</f>
        <v>0163-T1-2876</v>
      </c>
      <c r="P880" s="8">
        <f>INDEX(Articles!$1:$1048576,MATCH(E880,Articles!D:D,0),17)*1000</f>
        <v>21</v>
      </c>
      <c r="Q880" s="8" t="str">
        <f>INDEX(Articles!$1:$1048576,MATCH(E880,Articles!D:D,0),18)</f>
        <v>10</v>
      </c>
      <c r="R880" s="8">
        <f>INDEX(Articles!$1:$1048576,MATCH(E880,Articles!D:D,0),19)</f>
        <v>15</v>
      </c>
      <c r="S880" s="2" t="str">
        <f>IF(INDEX('Unités CA'!$1:$1048576,MATCH(E880,'Unités CA'!D:D,0),5)=0,"",INDEX('Unités CA'!$1:$1048576,MATCH(E880,'Unités CA'!D:D,0),5))</f>
        <v>0060/CA</v>
      </c>
      <c r="T880" s="2" t="str">
        <f>IF(INDEX('Unités BTE'!$1:$1048576,MATCH(E880,'Unités CA'!D:D,0),5)=0,"",INDEX('Unités BTE'!$1:$1048576,MATCH(E880,'Unités CA'!D:D,0),5))</f>
        <v/>
      </c>
      <c r="U880" s="7">
        <f>IFERROR(INDEX('Prix PRO CA'!$1:$1048576,MATCH(E880,'Prix PRO CA'!D:D,0),10),"")</f>
        <v>347.24</v>
      </c>
      <c r="V880" s="7" t="str">
        <f>IFERROR(INDEX('Prix PRO CA'!$1:$1048576,MATCH(E880,'Prix PRO BTE'!D:D,0),10),"")</f>
        <v/>
      </c>
      <c r="W880" s="7">
        <f>+IFERROR(INDEX('Prix PRO PCS'!$1:$1048576,MATCH(E880,'Prix PRO PCS'!D:D,0),10),"")</f>
        <v>6.64</v>
      </c>
      <c r="X880" s="148" t="str">
        <f t="shared" si="61"/>
        <v>Oui</v>
      </c>
      <c r="Y880" s="24" t="str">
        <f>IFERROR(INDEX(LigneAchat!$1:$1048576,MATCH(E880,LigneAchat!D:D,0),5),"")</f>
        <v/>
      </c>
      <c r="Z880" s="22">
        <f>INDEX(Articles!$1:$1048576,MATCH(E880,Articles!D:D,0),21)</f>
        <v>1723</v>
      </c>
      <c r="AA880" s="22">
        <f t="shared" si="64"/>
        <v>1723</v>
      </c>
      <c r="AB880" s="22">
        <f>+INDEX(Articles!$1:$1048576,MATCH(E880,Articles!D:D,0),23)</f>
        <v>0</v>
      </c>
    </row>
    <row r="881" spans="2:28" ht="15.75">
      <c r="B881" s="8" t="str">
        <f>INDEX(Articles!$1:$1048576,MATCH(E881,Articles!D:D,0),6)</f>
        <v>1</v>
      </c>
      <c r="C881" s="8" t="str">
        <f>INDEX(Articles!$1:$1048576,MATCH(E881,Articles!D:D,0),7)</f>
        <v/>
      </c>
      <c r="D881" s="28" t="str">
        <f>HYPERLINK(INDEX(Articles!$1:$1048576,MATCH(E881,Articles!D:D,0),24),"Lien")</f>
        <v>Lien</v>
      </c>
      <c r="E881" s="3" t="s">
        <v>670</v>
      </c>
      <c r="F881" s="18" t="str">
        <f>INDEX(Articles!$1:$1048576,MATCH(E881,Articles!D:D,0),5)</f>
        <v>JET OR - 3 m - 10 sec - AE</v>
      </c>
      <c r="G881" s="18" t="str">
        <f>INDEX(Articles!$1:$1048576,MATCH(E881,Articles!D:D,0),8)</f>
        <v>AUTRESPYRO</v>
      </c>
      <c r="H881" s="18" t="str">
        <f>INDEX(Articles!$1:$1048576,MATCH(E881,Articles!D:D,0),9)</f>
        <v>SCENES</v>
      </c>
      <c r="I881" s="8">
        <f>INDEX(Articles!$1:$1048576,MATCH(E881,Articles!D:D,0),10)</f>
        <v>40</v>
      </c>
      <c r="J881" s="18" t="str">
        <f>INDEX(Articles!$1:$1048576,MATCH(E881,Articles!D:D,0),11)</f>
        <v>THEATRE</v>
      </c>
      <c r="K881" s="18" t="str">
        <f>INDEX(Articles!$1:$1048576,MATCH(E881,Articles!D:D,0),12)</f>
        <v>OR</v>
      </c>
      <c r="L881" s="8" t="str">
        <f>INDEX(Articles!$1:$1048576,MATCH(E881,Articles!D:D,0),13)</f>
        <v>CN</v>
      </c>
      <c r="M881" s="8" t="str">
        <f>INDEX(Articles!$1:$1048576,MATCH(E881,Articles!D:D,0),14)</f>
        <v>T1</v>
      </c>
      <c r="N881" s="8" t="str">
        <f>INDEX(Articles!$1:$1048576,MATCH(E881,Articles!D:D,0),15)</f>
        <v>1.4G</v>
      </c>
      <c r="O881" s="8" t="str">
        <f>INDEX(Articles!$1:$1048576,MATCH(E881,Articles!D:D,0),16)</f>
        <v>0163-T1-2876</v>
      </c>
      <c r="P881" s="8">
        <f>INDEX(Articles!$1:$1048576,MATCH(E881,Articles!D:D,0),17)*1000</f>
        <v>21</v>
      </c>
      <c r="Q881" s="8" t="str">
        <f>INDEX(Articles!$1:$1048576,MATCH(E881,Articles!D:D,0),18)</f>
        <v>10</v>
      </c>
      <c r="R881" s="8">
        <f>INDEX(Articles!$1:$1048576,MATCH(E881,Articles!D:D,0),19)</f>
        <v>15</v>
      </c>
      <c r="S881" s="2" t="str">
        <f>IF(INDEX('Unités CA'!$1:$1048576,MATCH(E881,'Unités CA'!D:D,0),5)=0,"",INDEX('Unités CA'!$1:$1048576,MATCH(E881,'Unités CA'!D:D,0),5))</f>
        <v>0060/CA</v>
      </c>
      <c r="T881" s="2" t="str">
        <f>IF(INDEX('Unités BTE'!$1:$1048576,MATCH(E881,'Unités CA'!D:D,0),5)=0,"",INDEX('Unités BTE'!$1:$1048576,MATCH(E881,'Unités CA'!D:D,0),5))</f>
        <v/>
      </c>
      <c r="U881" s="7">
        <f>IFERROR(INDEX('Prix PRO CA'!$1:$1048576,MATCH(E881,'Prix PRO CA'!D:D,0),10),"")</f>
        <v>347.24</v>
      </c>
      <c r="V881" s="7" t="str">
        <f>IFERROR(INDEX('Prix PRO CA'!$1:$1048576,MATCH(E881,'Prix PRO BTE'!D:D,0),10),"")</f>
        <v/>
      </c>
      <c r="W881" s="7">
        <f>+IFERROR(INDEX('Prix PRO PCS'!$1:$1048576,MATCH(E881,'Prix PRO PCS'!D:D,0),10),"")</f>
        <v>6.64</v>
      </c>
      <c r="X881" s="148" t="str">
        <f t="shared" si="61"/>
        <v>Oui</v>
      </c>
      <c r="Y881" s="24" t="str">
        <f>IFERROR(INDEX(LigneAchat!$1:$1048576,MATCH(E881,LigneAchat!D:D,0),5),"")</f>
        <v/>
      </c>
      <c r="Z881" s="22">
        <f>INDEX(Articles!$1:$1048576,MATCH(E881,Articles!D:D,0),21)</f>
        <v>615</v>
      </c>
      <c r="AA881" s="22">
        <f t="shared" si="64"/>
        <v>367</v>
      </c>
      <c r="AB881" s="22">
        <f>+INDEX(Articles!$1:$1048576,MATCH(E881,Articles!D:D,0),23)</f>
        <v>248</v>
      </c>
    </row>
    <row r="882" spans="2:28" ht="15.75">
      <c r="B882" s="8" t="str">
        <f>INDEX(Articles!$1:$1048576,MATCH(E882,Articles!D:D,0),6)</f>
        <v>1</v>
      </c>
      <c r="C882" s="8" t="str">
        <f>INDEX(Articles!$1:$1048576,MATCH(E882,Articles!D:D,0),7)</f>
        <v/>
      </c>
      <c r="D882" s="28" t="str">
        <f>HYPERLINK(INDEX(Articles!$1:$1048576,MATCH(E882,Articles!D:D,0),24),"Lien")</f>
        <v>Lien</v>
      </c>
      <c r="E882" s="3" t="s">
        <v>673</v>
      </c>
      <c r="F882" s="18" t="str">
        <f>INDEX(Articles!$1:$1048576,MATCH(E882,Articles!D:D,0),5)</f>
        <v>JET ARGENT - 3 m - 20 sec - AE</v>
      </c>
      <c r="G882" s="18" t="str">
        <f>INDEX(Articles!$1:$1048576,MATCH(E882,Articles!D:D,0),8)</f>
        <v>AUTRESPYRO</v>
      </c>
      <c r="H882" s="18" t="str">
        <f>INDEX(Articles!$1:$1048576,MATCH(E882,Articles!D:D,0),9)</f>
        <v>SCENES</v>
      </c>
      <c r="I882" s="8">
        <f>INDEX(Articles!$1:$1048576,MATCH(E882,Articles!D:D,0),10)</f>
        <v>40</v>
      </c>
      <c r="J882" s="18" t="str">
        <f>INDEX(Articles!$1:$1048576,MATCH(E882,Articles!D:D,0),11)</f>
        <v>THEATRE</v>
      </c>
      <c r="K882" s="18" t="str">
        <f>INDEX(Articles!$1:$1048576,MATCH(E882,Articles!D:D,0),12)</f>
        <v>ARGENT</v>
      </c>
      <c r="L882" s="8" t="str">
        <f>INDEX(Articles!$1:$1048576,MATCH(E882,Articles!D:D,0),13)</f>
        <v>CN</v>
      </c>
      <c r="M882" s="8" t="str">
        <f>INDEX(Articles!$1:$1048576,MATCH(E882,Articles!D:D,0),14)</f>
        <v>T1</v>
      </c>
      <c r="N882" s="8" t="str">
        <f>INDEX(Articles!$1:$1048576,MATCH(E882,Articles!D:D,0),15)</f>
        <v>1.4G</v>
      </c>
      <c r="O882" s="8" t="str">
        <f>INDEX(Articles!$1:$1048576,MATCH(E882,Articles!D:D,0),16)</f>
        <v>0163-T1-2876</v>
      </c>
      <c r="P882" s="8">
        <f>INDEX(Articles!$1:$1048576,MATCH(E882,Articles!D:D,0),17)*1000</f>
        <v>28</v>
      </c>
      <c r="Q882" s="8" t="str">
        <f>INDEX(Articles!$1:$1048576,MATCH(E882,Articles!D:D,0),18)</f>
        <v>20</v>
      </c>
      <c r="R882" s="8">
        <f>INDEX(Articles!$1:$1048576,MATCH(E882,Articles!D:D,0),19)</f>
        <v>15</v>
      </c>
      <c r="S882" s="2" t="str">
        <f>IF(INDEX('Unités CA'!$1:$1048576,MATCH(E882,'Unités CA'!D:D,0),5)=0,"",INDEX('Unités CA'!$1:$1048576,MATCH(E882,'Unités CA'!D:D,0),5))</f>
        <v>0060/CA</v>
      </c>
      <c r="T882" s="2" t="str">
        <f>IF(INDEX('Unités BTE'!$1:$1048576,MATCH(E882,'Unités CA'!D:D,0),5)=0,"",INDEX('Unités BTE'!$1:$1048576,MATCH(E882,'Unités CA'!D:D,0),5))</f>
        <v/>
      </c>
      <c r="U882" s="7">
        <f>IFERROR(INDEX('Prix PRO CA'!$1:$1048576,MATCH(E882,'Prix PRO CA'!D:D,0),10),"")</f>
        <v>412.86</v>
      </c>
      <c r="V882" s="7" t="str">
        <f>IFERROR(INDEX('Prix PRO CA'!$1:$1048576,MATCH(E882,'Prix PRO BTE'!D:D,0),10),"")</f>
        <v/>
      </c>
      <c r="W882" s="7">
        <f>+IFERROR(INDEX('Prix PRO PCS'!$1:$1048576,MATCH(E882,'Prix PRO PCS'!D:D,0),10),"")</f>
        <v>8.6199999999999992</v>
      </c>
      <c r="X882" s="148" t="str">
        <f t="shared" si="61"/>
        <v>Oui</v>
      </c>
      <c r="Y882" s="24" t="str">
        <f>IFERROR(INDEX(LigneAchat!$1:$1048576,MATCH(E882,LigneAchat!D:D,0),5),"")</f>
        <v/>
      </c>
      <c r="Z882" s="22">
        <f>INDEX(Articles!$1:$1048576,MATCH(E882,Articles!D:D,0),21)</f>
        <v>5072</v>
      </c>
      <c r="AA882" s="22">
        <f t="shared" si="64"/>
        <v>5072</v>
      </c>
      <c r="AB882" s="22">
        <f>+INDEX(Articles!$1:$1048576,MATCH(E882,Articles!D:D,0),23)</f>
        <v>0</v>
      </c>
    </row>
    <row r="883" spans="2:28" ht="15.75">
      <c r="B883" s="8" t="str">
        <f>INDEX(Articles!$1:$1048576,MATCH(E883,Articles!D:D,0),6)</f>
        <v>1</v>
      </c>
      <c r="C883" s="8" t="str">
        <f>INDEX(Articles!$1:$1048576,MATCH(E883,Articles!D:D,0),7)</f>
        <v/>
      </c>
      <c r="D883" s="28" t="str">
        <f>HYPERLINK(INDEX(Articles!$1:$1048576,MATCH(E883,Articles!D:D,0),24),"Lien")</f>
        <v>Lien</v>
      </c>
      <c r="E883" s="3" t="s">
        <v>676</v>
      </c>
      <c r="F883" s="18" t="str">
        <f>INDEX(Articles!$1:$1048576,MATCH(E883,Articles!D:D,0),5)</f>
        <v>JET OR - 3 m - 20 sec - AE</v>
      </c>
      <c r="G883" s="18" t="str">
        <f>INDEX(Articles!$1:$1048576,MATCH(E883,Articles!D:D,0),8)</f>
        <v>AUTRESPYRO</v>
      </c>
      <c r="H883" s="18" t="str">
        <f>INDEX(Articles!$1:$1048576,MATCH(E883,Articles!D:D,0),9)</f>
        <v>SCENES</v>
      </c>
      <c r="I883" s="8">
        <f>INDEX(Articles!$1:$1048576,MATCH(E883,Articles!D:D,0),10)</f>
        <v>40</v>
      </c>
      <c r="J883" s="18" t="str">
        <f>INDEX(Articles!$1:$1048576,MATCH(E883,Articles!D:D,0),11)</f>
        <v>THEATRE</v>
      </c>
      <c r="K883" s="18" t="str">
        <f>INDEX(Articles!$1:$1048576,MATCH(E883,Articles!D:D,0),12)</f>
        <v>OR</v>
      </c>
      <c r="L883" s="8" t="str">
        <f>INDEX(Articles!$1:$1048576,MATCH(E883,Articles!D:D,0),13)</f>
        <v>CN</v>
      </c>
      <c r="M883" s="8" t="str">
        <f>INDEX(Articles!$1:$1048576,MATCH(E883,Articles!D:D,0),14)</f>
        <v>T1</v>
      </c>
      <c r="N883" s="8" t="str">
        <f>INDEX(Articles!$1:$1048576,MATCH(E883,Articles!D:D,0),15)</f>
        <v>1.4G</v>
      </c>
      <c r="O883" s="8" t="str">
        <f>INDEX(Articles!$1:$1048576,MATCH(E883,Articles!D:D,0),16)</f>
        <v>0163-T1-2876</v>
      </c>
      <c r="P883" s="8">
        <f>INDEX(Articles!$1:$1048576,MATCH(E883,Articles!D:D,0),17)*1000</f>
        <v>28</v>
      </c>
      <c r="Q883" s="8" t="str">
        <f>INDEX(Articles!$1:$1048576,MATCH(E883,Articles!D:D,0),18)</f>
        <v>20</v>
      </c>
      <c r="R883" s="8">
        <f>INDEX(Articles!$1:$1048576,MATCH(E883,Articles!D:D,0),19)</f>
        <v>15</v>
      </c>
      <c r="S883" s="2" t="str">
        <f>IF(INDEX('Unités CA'!$1:$1048576,MATCH(E883,'Unités CA'!D:D,0),5)=0,"",INDEX('Unités CA'!$1:$1048576,MATCH(E883,'Unités CA'!D:D,0),5))</f>
        <v>0060/CA</v>
      </c>
      <c r="T883" s="2" t="str">
        <f>IF(INDEX('Unités BTE'!$1:$1048576,MATCH(E883,'Unités CA'!D:D,0),5)=0,"",INDEX('Unités BTE'!$1:$1048576,MATCH(E883,'Unités CA'!D:D,0),5))</f>
        <v/>
      </c>
      <c r="U883" s="7">
        <f>IFERROR(INDEX('Prix PRO CA'!$1:$1048576,MATCH(E883,'Prix PRO CA'!D:D,0),10),"")</f>
        <v>412.86</v>
      </c>
      <c r="V883" s="7" t="str">
        <f>IFERROR(INDEX('Prix PRO CA'!$1:$1048576,MATCH(E883,'Prix PRO BTE'!D:D,0),10),"")</f>
        <v/>
      </c>
      <c r="W883" s="7">
        <f>+IFERROR(INDEX('Prix PRO PCS'!$1:$1048576,MATCH(E883,'Prix PRO PCS'!D:D,0),10),"")</f>
        <v>8.6199999999999992</v>
      </c>
      <c r="X883" s="148" t="str">
        <f t="shared" si="61"/>
        <v>Oui</v>
      </c>
      <c r="Y883" s="24">
        <f>IFERROR(INDEX(LigneAchat!$1:$1048576,MATCH(E883,LigneAchat!D:D,0),5),"")</f>
        <v>44280</v>
      </c>
      <c r="Z883" s="22">
        <f>INDEX(Articles!$1:$1048576,MATCH(E883,Articles!D:D,0),21)</f>
        <v>564</v>
      </c>
      <c r="AA883" s="22">
        <f t="shared" si="64"/>
        <v>63</v>
      </c>
      <c r="AB883" s="22">
        <f>+INDEX(Articles!$1:$1048576,MATCH(E883,Articles!D:D,0),23)</f>
        <v>501</v>
      </c>
    </row>
    <row r="884" spans="2:28" ht="15.75">
      <c r="B884" s="8" t="str">
        <f>INDEX(Articles!$1:$1048576,MATCH(E884,Articles!D:D,0),6)</f>
        <v>1</v>
      </c>
      <c r="C884" s="8" t="str">
        <f>INDEX(Articles!$1:$1048576,MATCH(E884,Articles!D:D,0),7)</f>
        <v/>
      </c>
      <c r="D884" s="28" t="str">
        <f>HYPERLINK(INDEX(Articles!$1:$1048576,MATCH(E884,Articles!D:D,0),24),"Lien")</f>
        <v>Lien</v>
      </c>
      <c r="E884" s="3" t="s">
        <v>663</v>
      </c>
      <c r="F884" s="18" t="str">
        <f>INDEX(Articles!$1:$1048576,MATCH(E884,Articles!D:D,0),5)</f>
        <v>JET ARGENT - 10 m - 1 sec - AE</v>
      </c>
      <c r="G884" s="18" t="str">
        <f>INDEX(Articles!$1:$1048576,MATCH(E884,Articles!D:D,0),8)</f>
        <v>AUTRESPYRO</v>
      </c>
      <c r="H884" s="18" t="str">
        <f>INDEX(Articles!$1:$1048576,MATCH(E884,Articles!D:D,0),9)</f>
        <v>SCENES</v>
      </c>
      <c r="I884" s="8">
        <f>INDEX(Articles!$1:$1048576,MATCH(E884,Articles!D:D,0),10)</f>
        <v>38</v>
      </c>
      <c r="J884" s="18" t="str">
        <f>INDEX(Articles!$1:$1048576,MATCH(E884,Articles!D:D,0),11)</f>
        <v>THEATRE</v>
      </c>
      <c r="K884" s="18" t="str">
        <f>INDEX(Articles!$1:$1048576,MATCH(E884,Articles!D:D,0),12)</f>
        <v>ARGENT</v>
      </c>
      <c r="L884" s="8" t="str">
        <f>INDEX(Articles!$1:$1048576,MATCH(E884,Articles!D:D,0),13)</f>
        <v>CN</v>
      </c>
      <c r="M884" s="8" t="str">
        <f>INDEX(Articles!$1:$1048576,MATCH(E884,Articles!D:D,0),14)</f>
        <v>T1</v>
      </c>
      <c r="N884" s="8" t="str">
        <f>INDEX(Articles!$1:$1048576,MATCH(E884,Articles!D:D,0),15)</f>
        <v>1.4G</v>
      </c>
      <c r="O884" s="8" t="str">
        <f>INDEX(Articles!$1:$1048576,MATCH(E884,Articles!D:D,0),16)</f>
        <v>0163-T1-3509</v>
      </c>
      <c r="P884" s="8">
        <f>INDEX(Articles!$1:$1048576,MATCH(E884,Articles!D:D,0),17)*1000</f>
        <v>18</v>
      </c>
      <c r="Q884" s="8" t="str">
        <f>INDEX(Articles!$1:$1048576,MATCH(E884,Articles!D:D,0),18)</f>
        <v>1</v>
      </c>
      <c r="R884" s="8">
        <f>INDEX(Articles!$1:$1048576,MATCH(E884,Articles!D:D,0),19)</f>
        <v>15</v>
      </c>
      <c r="S884" s="2" t="str">
        <f>IF(INDEX('Unités CA'!$1:$1048576,MATCH(E884,'Unités CA'!D:D,0),5)=0,"",INDEX('Unités CA'!$1:$1048576,MATCH(E884,'Unités CA'!D:D,0),5))</f>
        <v>0060/CA</v>
      </c>
      <c r="T884" s="2" t="str">
        <f>IF(INDEX('Unités BTE'!$1:$1048576,MATCH(E884,'Unités CA'!D:D,0),5)=0,"",INDEX('Unités BTE'!$1:$1048576,MATCH(E884,'Unités CA'!D:D,0),5))</f>
        <v/>
      </c>
      <c r="U884" s="7">
        <f>IFERROR(INDEX('Prix PRO CA'!$1:$1048576,MATCH(E884,'Prix PRO CA'!D:D,0),10),"")</f>
        <v>258.45</v>
      </c>
      <c r="V884" s="7" t="str">
        <f>IFERROR(INDEX('Prix PRO CA'!$1:$1048576,MATCH(E884,'Prix PRO BTE'!D:D,0),10),"")</f>
        <v/>
      </c>
      <c r="W884" s="7">
        <f>+IFERROR(INDEX('Prix PRO PCS'!$1:$1048576,MATCH(E884,'Prix PRO PCS'!D:D,0),10),"")</f>
        <v>5.71</v>
      </c>
      <c r="X884" s="148" t="str">
        <f t="shared" si="61"/>
        <v>Oui</v>
      </c>
      <c r="Y884" s="24" t="str">
        <f>IFERROR(INDEX(LigneAchat!$1:$1048576,MATCH(E884,LigneAchat!D:D,0),5),"")</f>
        <v/>
      </c>
      <c r="Z884" s="22">
        <f>INDEX(Articles!$1:$1048576,MATCH(E884,Articles!D:D,0),21)</f>
        <v>2187</v>
      </c>
      <c r="AA884" s="22">
        <f t="shared" si="64"/>
        <v>2008</v>
      </c>
      <c r="AB884" s="22">
        <f>+INDEX(Articles!$1:$1048576,MATCH(E884,Articles!D:D,0),23)</f>
        <v>179</v>
      </c>
    </row>
    <row r="885" spans="2:28" s="7" customFormat="1" ht="15.75">
      <c r="B885" s="8" t="str">
        <f>INDEX(Articles!$1:$1048576,MATCH(E885,Articles!D:D,0),6)</f>
        <v>1</v>
      </c>
      <c r="C885" s="8" t="str">
        <f>INDEX(Articles!$1:$1048576,MATCH(E885,Articles!D:D,0),7)</f>
        <v/>
      </c>
      <c r="D885" s="28" t="str">
        <f>HYPERLINK(INDEX(Articles!$1:$1048576,MATCH(E885,Articles!D:D,0),24),"Lien")</f>
        <v>Lien</v>
      </c>
      <c r="E885" s="3" t="s">
        <v>628</v>
      </c>
      <c r="F885" s="18" t="str">
        <f>INDEX(Articles!$1:$1048576,MATCH(E885,Articles!D:D,0),5)</f>
        <v>MARROON PETIT - AE</v>
      </c>
      <c r="G885" s="18" t="str">
        <f>INDEX(Articles!$1:$1048576,MATCH(E885,Articles!D:D,0),8)</f>
        <v>AUTRESPYRO</v>
      </c>
      <c r="H885" s="18" t="str">
        <f>INDEX(Articles!$1:$1048576,MATCH(E885,Articles!D:D,0),9)</f>
        <v>SCENES</v>
      </c>
      <c r="I885" s="8">
        <f>INDEX(Articles!$1:$1048576,MATCH(E885,Articles!D:D,0),10)</f>
        <v>21</v>
      </c>
      <c r="J885" s="18" t="str">
        <f>INDEX(Articles!$1:$1048576,MATCH(E885,Articles!D:D,0),11)</f>
        <v>DETONATION</v>
      </c>
      <c r="K885" s="18" t="str">
        <f>INDEX(Articles!$1:$1048576,MATCH(E885,Articles!D:D,0),12)</f>
        <v>ARGENT</v>
      </c>
      <c r="L885" s="8" t="str">
        <f>INDEX(Articles!$1:$1048576,MATCH(E885,Articles!D:D,0),13)</f>
        <v>EU</v>
      </c>
      <c r="M885" s="8" t="str">
        <f>INDEX(Articles!$1:$1048576,MATCH(E885,Articles!D:D,0),14)</f>
        <v>T2</v>
      </c>
      <c r="N885" s="8" t="str">
        <f>INDEX(Articles!$1:$1048576,MATCH(E885,Articles!D:D,0),15)</f>
        <v>1.4G</v>
      </c>
      <c r="O885" s="8" t="str">
        <f>INDEX(Articles!$1:$1048576,MATCH(E885,Articles!D:D,0),16)</f>
        <v>0589-T2-0033</v>
      </c>
      <c r="P885" s="8">
        <f>INDEX(Articles!$1:$1048576,MATCH(E885,Articles!D:D,0),17)*1000</f>
        <v>1.5</v>
      </c>
      <c r="Q885" s="8" t="str">
        <f>INDEX(Articles!$1:$1048576,MATCH(E885,Articles!D:D,0),18)</f>
        <v>0,5</v>
      </c>
      <c r="R885" s="8">
        <f>INDEX(Articles!$1:$1048576,MATCH(E885,Articles!D:D,0),19)</f>
        <v>10</v>
      </c>
      <c r="S885" s="2" t="str">
        <f>IF(INDEX('Unités CA'!$1:$1048576,MATCH(E885,'Unités CA'!D:D,0),5)=0,"",INDEX('Unités CA'!$1:$1048576,MATCH(E885,'Unités CA'!D:D,0),5))</f>
        <v>0012/CA</v>
      </c>
      <c r="T885" s="2" t="str">
        <f>IF(INDEX('Unités BTE'!$1:$1048576,MATCH(E885,'Unités CA'!D:D,0),5)=0,"",INDEX('Unités BTE'!$1:$1048576,MATCH(E885,'Unités CA'!D:D,0),5))</f>
        <v/>
      </c>
      <c r="U885" s="7" t="str">
        <f>IFERROR(INDEX('Prix PRO CA'!$1:$1048576,MATCH(E885,'Prix PRO CA'!D:D,0),10),"")</f>
        <v/>
      </c>
      <c r="V885" s="7" t="str">
        <f>IFERROR(INDEX('Prix PRO CA'!$1:$1048576,MATCH(E885,'Prix PRO BTE'!D:D,0),10),"")</f>
        <v/>
      </c>
      <c r="W885" s="7">
        <f>+IFERROR(INDEX('Prix PRO PCS'!$1:$1048576,MATCH(E885,'Prix PRO PCS'!D:D,0),10),"")</f>
        <v>14.79</v>
      </c>
      <c r="X885" s="148" t="str">
        <f t="shared" si="61"/>
        <v>Inf à 10</v>
      </c>
      <c r="Y885" s="24" t="str">
        <f>IFERROR(INDEX(LigneAchat!$1:$1048576,MATCH(E885,LigneAchat!D:D,0),5),"")</f>
        <v/>
      </c>
      <c r="Z885" s="22">
        <f>INDEX(Articles!$1:$1048576,MATCH(E885,Articles!D:D,0),21)</f>
        <v>9</v>
      </c>
      <c r="AA885" s="22">
        <f t="shared" si="59"/>
        <v>6</v>
      </c>
      <c r="AB885" s="22">
        <f>+INDEX(Articles!$1:$1048576,MATCH(E885,Articles!D:D,0),23)</f>
        <v>3</v>
      </c>
    </row>
    <row r="886" spans="2:28" ht="15.75">
      <c r="B886" s="8" t="str">
        <f>INDEX(Articles!$1:$1048576,MATCH(E886,Articles!D:D,0),6)</f>
        <v>1</v>
      </c>
      <c r="C886" s="8" t="str">
        <f>INDEX(Articles!$1:$1048576,MATCH(E886,Articles!D:D,0),7)</f>
        <v/>
      </c>
      <c r="D886" s="28" t="str">
        <f>HYPERLINK(INDEX(Articles!$1:$1048576,MATCH(E886,Articles!D:D,0),24),"Lien")</f>
        <v>Lien</v>
      </c>
      <c r="E886" s="4" t="s">
        <v>633</v>
      </c>
      <c r="F886" s="18" t="str">
        <f>INDEX(Articles!$1:$1048576,MATCH(E886,Articles!D:D,0),5)</f>
        <v>MARROON MOYEN - AE</v>
      </c>
      <c r="G886" s="18" t="str">
        <f>INDEX(Articles!$1:$1048576,MATCH(E886,Articles!D:D,0),8)</f>
        <v>AUTRESPYRO</v>
      </c>
      <c r="H886" s="18" t="str">
        <f>INDEX(Articles!$1:$1048576,MATCH(E886,Articles!D:D,0),9)</f>
        <v>SCENES</v>
      </c>
      <c r="I886" s="8">
        <f>INDEX(Articles!$1:$1048576,MATCH(E886,Articles!D:D,0),10)</f>
        <v>21</v>
      </c>
      <c r="J886" s="18" t="str">
        <f>INDEX(Articles!$1:$1048576,MATCH(E886,Articles!D:D,0),11)</f>
        <v>DETONATION</v>
      </c>
      <c r="K886" s="18" t="str">
        <f>INDEX(Articles!$1:$1048576,MATCH(E886,Articles!D:D,0),12)</f>
        <v>ARGENT</v>
      </c>
      <c r="L886" s="8" t="str">
        <f>INDEX(Articles!$1:$1048576,MATCH(E886,Articles!D:D,0),13)</f>
        <v>EU</v>
      </c>
      <c r="M886" s="8" t="str">
        <f>INDEX(Articles!$1:$1048576,MATCH(E886,Articles!D:D,0),14)</f>
        <v>T2</v>
      </c>
      <c r="N886" s="8" t="str">
        <f>INDEX(Articles!$1:$1048576,MATCH(E886,Articles!D:D,0),15)</f>
        <v>1.4G</v>
      </c>
      <c r="O886" s="8" t="str">
        <f>INDEX(Articles!$1:$1048576,MATCH(E886,Articles!D:D,0),16)</f>
        <v>0589-T2-0033</v>
      </c>
      <c r="P886" s="8">
        <f>INDEX(Articles!$1:$1048576,MATCH(E886,Articles!D:D,0),17)*1000</f>
        <v>2.5</v>
      </c>
      <c r="Q886" s="8" t="str">
        <f>INDEX(Articles!$1:$1048576,MATCH(E886,Articles!D:D,0),18)</f>
        <v>0,5</v>
      </c>
      <c r="R886" s="8">
        <f>INDEX(Articles!$1:$1048576,MATCH(E886,Articles!D:D,0),19)</f>
        <v>10</v>
      </c>
      <c r="S886" s="2" t="str">
        <f>IF(INDEX('Unités CA'!$1:$1048576,MATCH(E886,'Unités CA'!D:D,0),5)=0,"",INDEX('Unités CA'!$1:$1048576,MATCH(E886,'Unités CA'!D:D,0),5))</f>
        <v>0012/CA</v>
      </c>
      <c r="T886" s="2" t="str">
        <f>IF(INDEX('Unités BTE'!$1:$1048576,MATCH(E886,'Unités CA'!D:D,0),5)=0,"",INDEX('Unités BTE'!$1:$1048576,MATCH(E886,'Unités CA'!D:D,0),5))</f>
        <v/>
      </c>
      <c r="U886" s="7" t="str">
        <f>IFERROR(INDEX('Prix PRO CA'!$1:$1048576,MATCH(E886,'Prix PRO CA'!D:D,0),10),"")</f>
        <v/>
      </c>
      <c r="V886" s="7" t="str">
        <f>IFERROR(INDEX('Prix PRO CA'!$1:$1048576,MATCH(E886,'Prix PRO BTE'!D:D,0),10),"")</f>
        <v/>
      </c>
      <c r="W886" s="7">
        <f>+IFERROR(INDEX('Prix PRO PCS'!$1:$1048576,MATCH(E886,'Prix PRO PCS'!D:D,0),10),"")</f>
        <v>14.79</v>
      </c>
      <c r="X886" s="148" t="str">
        <f t="shared" si="61"/>
        <v>Non</v>
      </c>
      <c r="Y886" s="24" t="str">
        <f>IFERROR(INDEX(LigneAchat!$1:$1048576,MATCH(E886,LigneAchat!D:D,0),5),"")</f>
        <v/>
      </c>
      <c r="Z886" s="22">
        <f>INDEX(Articles!$1:$1048576,MATCH(E886,Articles!D:D,0),21)</f>
        <v>0</v>
      </c>
      <c r="AA886" s="22">
        <f t="shared" si="59"/>
        <v>0</v>
      </c>
      <c r="AB886" s="22">
        <f>+INDEX(Articles!$1:$1048576,MATCH(E886,Articles!D:D,0),23)</f>
        <v>0</v>
      </c>
    </row>
    <row r="887" spans="2:28" ht="15.75">
      <c r="B887" s="8" t="str">
        <f>INDEX(Articles!$1:$1048576,MATCH(E887,Articles!D:D,0),6)</f>
        <v>1</v>
      </c>
      <c r="C887" s="8" t="str">
        <f>INDEX(Articles!$1:$1048576,MATCH(E887,Articles!D:D,0),7)</f>
        <v/>
      </c>
      <c r="D887" s="28" t="str">
        <f>HYPERLINK(INDEX(Articles!$1:$1048576,MATCH(E887,Articles!D:D,0),24),"Lien")</f>
        <v>Lien</v>
      </c>
      <c r="E887" s="4" t="s">
        <v>624</v>
      </c>
      <c r="F887" s="18" t="str">
        <f>INDEX(Articles!$1:$1048576,MATCH(E887,Articles!D:D,0),5)</f>
        <v>CHAMPIGNON DE FUMEE - AE</v>
      </c>
      <c r="G887" s="18" t="str">
        <f>INDEX(Articles!$1:$1048576,MATCH(E887,Articles!D:D,0),8)</f>
        <v>AUTRESPYRO</v>
      </c>
      <c r="H887" s="18" t="str">
        <f>INDEX(Articles!$1:$1048576,MATCH(E887,Articles!D:D,0),9)</f>
        <v>SCENES</v>
      </c>
      <c r="I887" s="8">
        <f>INDEX(Articles!$1:$1048576,MATCH(E887,Articles!D:D,0),10)</f>
        <v>52</v>
      </c>
      <c r="J887" s="18" t="str">
        <f>INDEX(Articles!$1:$1048576,MATCH(E887,Articles!D:D,0),11)</f>
        <v>FUMEE</v>
      </c>
      <c r="K887" s="18" t="str">
        <f>INDEX(Articles!$1:$1048576,MATCH(E887,Articles!D:D,0),12)</f>
        <v>BLANC</v>
      </c>
      <c r="L887" s="8" t="str">
        <f>INDEX(Articles!$1:$1048576,MATCH(E887,Articles!D:D,0),13)</f>
        <v>EU</v>
      </c>
      <c r="M887" s="8" t="str">
        <f>INDEX(Articles!$1:$1048576,MATCH(E887,Articles!D:D,0),14)</f>
        <v>T1</v>
      </c>
      <c r="N887" s="8" t="str">
        <f>INDEX(Articles!$1:$1048576,MATCH(E887,Articles!D:D,0),15)</f>
        <v>1.4G</v>
      </c>
      <c r="O887" s="8" t="str">
        <f>INDEX(Articles!$1:$1048576,MATCH(E887,Articles!D:D,0),16)</f>
        <v>0589-T1-0176</v>
      </c>
      <c r="P887" s="8">
        <f>INDEX(Articles!$1:$1048576,MATCH(E887,Articles!D:D,0),17)*1000</f>
        <v>9</v>
      </c>
      <c r="Q887" s="8" t="str">
        <f>INDEX(Articles!$1:$1048576,MATCH(E887,Articles!D:D,0),18)</f>
        <v>2</v>
      </c>
      <c r="R887" s="8">
        <f>INDEX(Articles!$1:$1048576,MATCH(E887,Articles!D:D,0),19)</f>
        <v>5</v>
      </c>
      <c r="S887" s="2" t="str">
        <f>IF(INDEX('Unités CA'!$1:$1048576,MATCH(E887,'Unités CA'!D:D,0),5)=0,"",INDEX('Unités CA'!$1:$1048576,MATCH(E887,'Unités CA'!D:D,0),5))</f>
        <v>0012/CA</v>
      </c>
      <c r="T887" s="2" t="str">
        <f>IF(INDEX('Unités BTE'!$1:$1048576,MATCH(E887,'Unités CA'!D:D,0),5)=0,"",INDEX('Unités BTE'!$1:$1048576,MATCH(E887,'Unités CA'!D:D,0),5))</f>
        <v/>
      </c>
      <c r="U887" s="7" t="str">
        <f>IFERROR(INDEX('Prix PRO CA'!$1:$1048576,MATCH(E887,'Prix PRO CA'!D:D,0),10),"")</f>
        <v/>
      </c>
      <c r="V887" s="7" t="str">
        <f>IFERROR(INDEX('Prix PRO CA'!$1:$1048576,MATCH(E887,'Prix PRO BTE'!D:D,0),10),"")</f>
        <v/>
      </c>
      <c r="W887" s="7">
        <f>+IFERROR(INDEX('Prix PRO PCS'!$1:$1048576,MATCH(E887,'Prix PRO PCS'!D:D,0),10),"")</f>
        <v>18.36</v>
      </c>
      <c r="X887" s="148" t="str">
        <f t="shared" ref="X887:X950" si="65">IF(B887="OPPORTUNITE",AA887,IF(AA887&lt;=0,"Non",IF(AA887&gt;10,"Oui","Inf à 10")))</f>
        <v>Oui</v>
      </c>
      <c r="Y887" s="24" t="str">
        <f>IFERROR(INDEX(LigneAchat!$1:$1048576,MATCH(E887,LigneAchat!D:D,0),5),"")</f>
        <v/>
      </c>
      <c r="Z887" s="22">
        <f>INDEX(Articles!$1:$1048576,MATCH(E887,Articles!D:D,0),21)</f>
        <v>30</v>
      </c>
      <c r="AA887" s="22">
        <f t="shared" si="59"/>
        <v>30</v>
      </c>
      <c r="AB887" s="22">
        <f>+INDEX(Articles!$1:$1048576,MATCH(E887,Articles!D:D,0),23)</f>
        <v>0</v>
      </c>
    </row>
    <row r="888" spans="2:28" ht="15.75">
      <c r="B888" s="8" t="str">
        <f>INDEX(Articles!$1:$1048576,MATCH(E888,Articles!D:D,0),6)</f>
        <v>1</v>
      </c>
      <c r="C888" s="8" t="str">
        <f>INDEX(Articles!$1:$1048576,MATCH(E888,Articles!D:D,0),7)</f>
        <v/>
      </c>
      <c r="D888" s="28" t="str">
        <f>HYPERLINK(INDEX(Articles!$1:$1048576,MATCH(E888,Articles!D:D,0),24),"Lien")</f>
        <v>Lien</v>
      </c>
      <c r="E888" s="4" t="s">
        <v>604</v>
      </c>
      <c r="F888" s="18" t="str">
        <f>INDEX(Articles!$1:$1048576,MATCH(E888,Articles!D:D,0),5)</f>
        <v>FLASH THEATRE MOYEN - AE</v>
      </c>
      <c r="G888" s="18" t="str">
        <f>INDEX(Articles!$1:$1048576,MATCH(E888,Articles!D:D,0),8)</f>
        <v>AUTRESPYRO</v>
      </c>
      <c r="H888" s="18" t="str">
        <f>INDEX(Articles!$1:$1048576,MATCH(E888,Articles!D:D,0),9)</f>
        <v>SCENES</v>
      </c>
      <c r="I888" s="8">
        <f>INDEX(Articles!$1:$1048576,MATCH(E888,Articles!D:D,0),10)</f>
        <v>53</v>
      </c>
      <c r="J888" s="18" t="str">
        <f>INDEX(Articles!$1:$1048576,MATCH(E888,Articles!D:D,0),11)</f>
        <v>DETONATION</v>
      </c>
      <c r="K888" s="18" t="str">
        <f>INDEX(Articles!$1:$1048576,MATCH(E888,Articles!D:D,0),12)</f>
        <v>ARGENT</v>
      </c>
      <c r="L888" s="8" t="str">
        <f>INDEX(Articles!$1:$1048576,MATCH(E888,Articles!D:D,0),13)</f>
        <v>EU</v>
      </c>
      <c r="M888" s="8" t="str">
        <f>INDEX(Articles!$1:$1048576,MATCH(E888,Articles!D:D,0),14)</f>
        <v>T1</v>
      </c>
      <c r="N888" s="8" t="str">
        <f>INDEX(Articles!$1:$1048576,MATCH(E888,Articles!D:D,0),15)</f>
        <v>1.4G</v>
      </c>
      <c r="O888" s="8" t="str">
        <f>INDEX(Articles!$1:$1048576,MATCH(E888,Articles!D:D,0),16)</f>
        <v>0589-T1-0179</v>
      </c>
      <c r="P888" s="8">
        <f>INDEX(Articles!$1:$1048576,MATCH(E888,Articles!D:D,0),17)*1000</f>
        <v>6.2700000000000005</v>
      </c>
      <c r="Q888" s="8" t="str">
        <f>INDEX(Articles!$1:$1048576,MATCH(E888,Articles!D:D,0),18)</f>
        <v>0,5</v>
      </c>
      <c r="R888" s="8">
        <f>INDEX(Articles!$1:$1048576,MATCH(E888,Articles!D:D,0),19)</f>
        <v>5</v>
      </c>
      <c r="S888" s="2" t="str">
        <f>IF(INDEX('Unités CA'!$1:$1048576,MATCH(E888,'Unités CA'!D:D,0),5)=0,"",INDEX('Unités CA'!$1:$1048576,MATCH(E888,'Unités CA'!D:D,0),5))</f>
        <v>0012/CA</v>
      </c>
      <c r="T888" s="2" t="str">
        <f>IF(INDEX('Unités BTE'!$1:$1048576,MATCH(E888,'Unités CA'!D:D,0),5)=0,"",INDEX('Unités BTE'!$1:$1048576,MATCH(E888,'Unités CA'!D:D,0),5))</f>
        <v/>
      </c>
      <c r="U888" s="7" t="str">
        <f>IFERROR(INDEX('Prix PRO CA'!$1:$1048576,MATCH(E888,'Prix PRO CA'!D:D,0),10),"")</f>
        <v/>
      </c>
      <c r="V888" s="7" t="str">
        <f>IFERROR(INDEX('Prix PRO CA'!$1:$1048576,MATCH(E888,'Prix PRO BTE'!D:D,0),10),"")</f>
        <v/>
      </c>
      <c r="W888" s="7">
        <f>+IFERROR(INDEX('Prix PRO PCS'!$1:$1048576,MATCH(E888,'Prix PRO PCS'!D:D,0),10),"")</f>
        <v>9.69</v>
      </c>
      <c r="X888" s="148" t="str">
        <f t="shared" si="65"/>
        <v>Non</v>
      </c>
      <c r="Y888" s="24" t="str">
        <f>IFERROR(INDEX(LigneAchat!$1:$1048576,MATCH(E888,LigneAchat!D:D,0),5),"")</f>
        <v/>
      </c>
      <c r="Z888" s="22">
        <f>INDEX(Articles!$1:$1048576,MATCH(E888,Articles!D:D,0),21)</f>
        <v>0</v>
      </c>
      <c r="AA888" s="22">
        <f t="shared" si="59"/>
        <v>0</v>
      </c>
      <c r="AB888" s="22">
        <f>+INDEX(Articles!$1:$1048576,MATCH(E888,Articles!D:D,0),23)</f>
        <v>0</v>
      </c>
    </row>
    <row r="889" spans="2:28" ht="15.75">
      <c r="B889" s="8" t="str">
        <f>INDEX(Articles!$1:$1048576,MATCH(E889,Articles!D:D,0),6)</f>
        <v>1</v>
      </c>
      <c r="C889" s="8" t="str">
        <f>INDEX(Articles!$1:$1048576,MATCH(E889,Articles!D:D,0),7)</f>
        <v/>
      </c>
      <c r="D889" s="28" t="str">
        <f>HYPERLINK(INDEX(Articles!$1:$1048576,MATCH(E889,Articles!D:D,0),24),"Lien")</f>
        <v>Lien</v>
      </c>
      <c r="E889" s="3" t="s">
        <v>609</v>
      </c>
      <c r="F889" s="18" t="str">
        <f>INDEX(Articles!$1:$1048576,MATCH(E889,Articles!D:D,0),5)</f>
        <v>FLASH THEATRE GRAND - AE</v>
      </c>
      <c r="G889" s="18" t="str">
        <f>INDEX(Articles!$1:$1048576,MATCH(E889,Articles!D:D,0),8)</f>
        <v>AUTRESPYRO</v>
      </c>
      <c r="H889" s="18" t="str">
        <f>INDEX(Articles!$1:$1048576,MATCH(E889,Articles!D:D,0),9)</f>
        <v>SCENES</v>
      </c>
      <c r="I889" s="8">
        <f>INDEX(Articles!$1:$1048576,MATCH(E889,Articles!D:D,0),10)</f>
        <v>53</v>
      </c>
      <c r="J889" s="18" t="str">
        <f>INDEX(Articles!$1:$1048576,MATCH(E889,Articles!D:D,0),11)</f>
        <v>DETONATION</v>
      </c>
      <c r="K889" s="18" t="str">
        <f>INDEX(Articles!$1:$1048576,MATCH(E889,Articles!D:D,0),12)</f>
        <v>ARGENT</v>
      </c>
      <c r="L889" s="8" t="str">
        <f>INDEX(Articles!$1:$1048576,MATCH(E889,Articles!D:D,0),13)</f>
        <v>EU</v>
      </c>
      <c r="M889" s="8" t="str">
        <f>INDEX(Articles!$1:$1048576,MATCH(E889,Articles!D:D,0),14)</f>
        <v>T1</v>
      </c>
      <c r="N889" s="8" t="str">
        <f>INDEX(Articles!$1:$1048576,MATCH(E889,Articles!D:D,0),15)</f>
        <v>1.4G</v>
      </c>
      <c r="O889" s="8" t="str">
        <f>INDEX(Articles!$1:$1048576,MATCH(E889,Articles!D:D,0),16)</f>
        <v>0589-T1-0179</v>
      </c>
      <c r="P889" s="8">
        <f>INDEX(Articles!$1:$1048576,MATCH(E889,Articles!D:D,0),17)*1000</f>
        <v>12</v>
      </c>
      <c r="Q889" s="8" t="str">
        <f>INDEX(Articles!$1:$1048576,MATCH(E889,Articles!D:D,0),18)</f>
        <v>0,5</v>
      </c>
      <c r="R889" s="8">
        <f>INDEX(Articles!$1:$1048576,MATCH(E889,Articles!D:D,0),19)</f>
        <v>5</v>
      </c>
      <c r="S889" s="2" t="str">
        <f>IF(INDEX('Unités CA'!$1:$1048576,MATCH(E889,'Unités CA'!D:D,0),5)=0,"",INDEX('Unités CA'!$1:$1048576,MATCH(E889,'Unités CA'!D:D,0),5))</f>
        <v>0012/CA</v>
      </c>
      <c r="T889" s="2" t="str">
        <f>IF(INDEX('Unités BTE'!$1:$1048576,MATCH(E889,'Unités CA'!D:D,0),5)=0,"",INDEX('Unités BTE'!$1:$1048576,MATCH(E889,'Unités CA'!D:D,0),5))</f>
        <v/>
      </c>
      <c r="U889" s="7" t="str">
        <f>IFERROR(INDEX('Prix PRO CA'!$1:$1048576,MATCH(E889,'Prix PRO CA'!D:D,0),10),"")</f>
        <v/>
      </c>
      <c r="V889" s="7" t="str">
        <f>IFERROR(INDEX('Prix PRO CA'!$1:$1048576,MATCH(E889,'Prix PRO BTE'!D:D,0),10),"")</f>
        <v/>
      </c>
      <c r="W889" s="7">
        <f>+IFERROR(INDEX('Prix PRO PCS'!$1:$1048576,MATCH(E889,'Prix PRO PCS'!D:D,0),10),"")</f>
        <v>12.82</v>
      </c>
      <c r="X889" s="148" t="str">
        <f t="shared" si="65"/>
        <v>Non</v>
      </c>
      <c r="Y889" s="24" t="str">
        <f>IFERROR(INDEX(LigneAchat!$1:$1048576,MATCH(E889,LigneAchat!D:D,0),5),"")</f>
        <v/>
      </c>
      <c r="Z889" s="22">
        <f>INDEX(Articles!$1:$1048576,MATCH(E889,Articles!D:D,0),21)</f>
        <v>0</v>
      </c>
      <c r="AA889" s="22">
        <f t="shared" si="59"/>
        <v>0</v>
      </c>
      <c r="AB889" s="22">
        <f>+INDEX(Articles!$1:$1048576,MATCH(E889,Articles!D:D,0),23)</f>
        <v>0</v>
      </c>
    </row>
    <row r="890" spans="2:28" ht="15.75">
      <c r="B890" s="8" t="str">
        <f>INDEX(Articles!$1:$1048576,MATCH(E890,Articles!D:D,0),6)</f>
        <v>1</v>
      </c>
      <c r="C890" s="8" t="str">
        <f>INDEX(Articles!$1:$1048576,MATCH(E890,Articles!D:D,0),7)</f>
        <v/>
      </c>
      <c r="D890" s="28" t="str">
        <f>HYPERLINK(INDEX(Articles!$1:$1048576,MATCH(E890,Articles!D:D,0),24),"Lien")</f>
        <v>Lien</v>
      </c>
      <c r="E890" s="4" t="s">
        <v>652</v>
      </c>
      <c r="F890" s="18" t="str">
        <f>INDEX(Articles!$1:$1048576,MATCH(E890,Articles!D:D,0),5)</f>
        <v>FLASH POT - AE</v>
      </c>
      <c r="G890" s="18" t="str">
        <f>INDEX(Articles!$1:$1048576,MATCH(E890,Articles!D:D,0),8)</f>
        <v>AUTRESPYRO</v>
      </c>
      <c r="H890" s="18" t="str">
        <f>INDEX(Articles!$1:$1048576,MATCH(E890,Articles!D:D,0),9)</f>
        <v>SCENES</v>
      </c>
      <c r="I890" s="8">
        <f>INDEX(Articles!$1:$1048576,MATCH(E890,Articles!D:D,0),10)</f>
        <v>60</v>
      </c>
      <c r="J890" s="18" t="str">
        <f>INDEX(Articles!$1:$1048576,MATCH(E890,Articles!D:D,0),11)</f>
        <v>DETONATION</v>
      </c>
      <c r="K890" s="18" t="str">
        <f>INDEX(Articles!$1:$1048576,MATCH(E890,Articles!D:D,0),12)</f>
        <v>ARGENT</v>
      </c>
      <c r="L890" s="8" t="str">
        <f>INDEX(Articles!$1:$1048576,MATCH(E890,Articles!D:D,0),13)</f>
        <v>CN</v>
      </c>
      <c r="M890" s="8" t="str">
        <f>INDEX(Articles!$1:$1048576,MATCH(E890,Articles!D:D,0),14)</f>
        <v>T2</v>
      </c>
      <c r="N890" s="8" t="str">
        <f>INDEX(Articles!$1:$1048576,MATCH(E890,Articles!D:D,0),15)</f>
        <v>1.4G</v>
      </c>
      <c r="O890" s="8" t="str">
        <f>INDEX(Articles!$1:$1048576,MATCH(E890,Articles!D:D,0),16)</f>
        <v>0163-T2-3506</v>
      </c>
      <c r="P890" s="8">
        <f>INDEX(Articles!$1:$1048576,MATCH(E890,Articles!D:D,0),17)*1000</f>
        <v>5</v>
      </c>
      <c r="Q890" s="8" t="str">
        <f>INDEX(Articles!$1:$1048576,MATCH(E890,Articles!D:D,0),18)</f>
        <v>1</v>
      </c>
      <c r="R890" s="8">
        <f>INDEX(Articles!$1:$1048576,MATCH(E890,Articles!D:D,0),19)</f>
        <v>8</v>
      </c>
      <c r="S890" s="2" t="str">
        <f>IF(INDEX('Unités CA'!$1:$1048576,MATCH(E890,'Unités CA'!D:D,0),5)=0,"",INDEX('Unités CA'!$1:$1048576,MATCH(E890,'Unités CA'!D:D,0),5))</f>
        <v>0120/CA</v>
      </c>
      <c r="T890" s="2" t="str">
        <f>IF(INDEX('Unités BTE'!$1:$1048576,MATCH(E890,'Unités CA'!D:D,0),5)=0,"",INDEX('Unités BTE'!$1:$1048576,MATCH(E890,'Unités CA'!D:D,0),5))</f>
        <v/>
      </c>
      <c r="U890" s="7">
        <f>IFERROR(INDEX('Prix PRO CA'!$1:$1048576,MATCH(E890,'Prix PRO CA'!D:D,0),10),"")</f>
        <v>662.4</v>
      </c>
      <c r="V890" s="7" t="str">
        <f>IFERROR(INDEX('Prix PRO CA'!$1:$1048576,MATCH(E890,'Prix PRO BTE'!D:D,0),10),"")</f>
        <v/>
      </c>
      <c r="W890" s="7">
        <f>+IFERROR(INDEX('Prix PRO PCS'!$1:$1048576,MATCH(E890,'Prix PRO PCS'!D:D,0),10),"")</f>
        <v>7.32</v>
      </c>
      <c r="X890" s="148" t="str">
        <f t="shared" si="65"/>
        <v>Oui</v>
      </c>
      <c r="Y890" s="24" t="str">
        <f>IFERROR(INDEX(LigneAchat!$1:$1048576,MATCH(E890,LigneAchat!D:D,0),5),"")</f>
        <v/>
      </c>
      <c r="Z890" s="22">
        <f>INDEX(Articles!$1:$1048576,MATCH(E890,Articles!D:D,0),21)</f>
        <v>613</v>
      </c>
      <c r="AA890" s="22">
        <f>+Z890-AB890</f>
        <v>550</v>
      </c>
      <c r="AB890" s="22">
        <f>+INDEX(Articles!$1:$1048576,MATCH(E890,Articles!D:D,0),23)</f>
        <v>63</v>
      </c>
    </row>
    <row r="891" spans="2:28" ht="15.75">
      <c r="B891" s="8" t="str">
        <f>INDEX(Articles!$1:$1048576,MATCH(E891,Articles!D:D,0),6)</f>
        <v>1</v>
      </c>
      <c r="C891" s="8" t="str">
        <f>INDEX(Articles!$1:$1048576,MATCH(E891,Articles!D:D,0),7)</f>
        <v/>
      </c>
      <c r="D891" s="28" t="str">
        <f>HYPERLINK(INDEX(Articles!$1:$1048576,MATCH(E891,Articles!D:D,0),24),"Lien")</f>
        <v>Lien</v>
      </c>
      <c r="E891" s="4" t="s">
        <v>612</v>
      </c>
      <c r="F891" s="18" t="str">
        <f>INDEX(Articles!$1:$1048576,MATCH(E891,Articles!D:D,0),5)</f>
        <v>PAF THEATRE ARGENT - 2 m - AE</v>
      </c>
      <c r="G891" s="18" t="str">
        <f>INDEX(Articles!$1:$1048576,MATCH(E891,Articles!D:D,0),8)</f>
        <v>AUTRESPYRO</v>
      </c>
      <c r="H891" s="18" t="str">
        <f>INDEX(Articles!$1:$1048576,MATCH(E891,Articles!D:D,0),9)</f>
        <v>SCENES</v>
      </c>
      <c r="I891" s="8">
        <f>INDEX(Articles!$1:$1048576,MATCH(E891,Articles!D:D,0),10)</f>
        <v>53</v>
      </c>
      <c r="J891" s="18" t="str">
        <f>INDEX(Articles!$1:$1048576,MATCH(E891,Articles!D:D,0),11)</f>
        <v>DETONATION</v>
      </c>
      <c r="K891" s="18" t="str">
        <f>INDEX(Articles!$1:$1048576,MATCH(E891,Articles!D:D,0),12)</f>
        <v>ARGENT</v>
      </c>
      <c r="L891" s="8" t="str">
        <f>INDEX(Articles!$1:$1048576,MATCH(E891,Articles!D:D,0),13)</f>
        <v>EU</v>
      </c>
      <c r="M891" s="8" t="str">
        <f>INDEX(Articles!$1:$1048576,MATCH(E891,Articles!D:D,0),14)</f>
        <v>T1</v>
      </c>
      <c r="N891" s="8" t="str">
        <f>INDEX(Articles!$1:$1048576,MATCH(E891,Articles!D:D,0),15)</f>
        <v>1.4G</v>
      </c>
      <c r="O891" s="8" t="str">
        <f>INDEX(Articles!$1:$1048576,MATCH(E891,Articles!D:D,0),16)</f>
        <v>0589-T1-0198</v>
      </c>
      <c r="P891" s="8">
        <f>INDEX(Articles!$1:$1048576,MATCH(E891,Articles!D:D,0),17)*1000</f>
        <v>6.5</v>
      </c>
      <c r="Q891" s="8" t="str">
        <f>INDEX(Articles!$1:$1048576,MATCH(E891,Articles!D:D,0),18)</f>
        <v>3</v>
      </c>
      <c r="R891" s="8">
        <f>INDEX(Articles!$1:$1048576,MATCH(E891,Articles!D:D,0),19)</f>
        <v>5</v>
      </c>
      <c r="S891" s="2" t="str">
        <f>IF(INDEX('Unités CA'!$1:$1048576,MATCH(E891,'Unités CA'!D:D,0),5)=0,"",INDEX('Unités CA'!$1:$1048576,MATCH(E891,'Unités CA'!D:D,0),5))</f>
        <v>0012/CA</v>
      </c>
      <c r="T891" s="2" t="str">
        <f>IF(INDEX('Unités BTE'!$1:$1048576,MATCH(E891,'Unités CA'!D:D,0),5)=0,"",INDEX('Unités BTE'!$1:$1048576,MATCH(E891,'Unités CA'!D:D,0),5))</f>
        <v/>
      </c>
      <c r="U891" s="7" t="str">
        <f>IFERROR(INDEX('Prix PRO CA'!$1:$1048576,MATCH(E891,'Prix PRO CA'!D:D,0),10),"")</f>
        <v/>
      </c>
      <c r="V891" s="7" t="str">
        <f>IFERROR(INDEX('Prix PRO CA'!$1:$1048576,MATCH(E891,'Prix PRO BTE'!D:D,0),10),"")</f>
        <v/>
      </c>
      <c r="W891" s="7">
        <f>+IFERROR(INDEX('Prix PRO PCS'!$1:$1048576,MATCH(E891,'Prix PRO PCS'!D:D,0),10),"")</f>
        <v>9.69</v>
      </c>
      <c r="X891" s="148" t="str">
        <f t="shared" si="65"/>
        <v>Non</v>
      </c>
      <c r="Y891" s="24" t="str">
        <f>IFERROR(INDEX(LigneAchat!$1:$1048576,MATCH(E891,LigneAchat!D:D,0),5),"")</f>
        <v/>
      </c>
      <c r="Z891" s="22">
        <f>INDEX(Articles!$1:$1048576,MATCH(E891,Articles!D:D,0),21)</f>
        <v>0</v>
      </c>
      <c r="AA891" s="22">
        <f t="shared" si="59"/>
        <v>0</v>
      </c>
      <c r="AB891" s="22">
        <f>+INDEX(Articles!$1:$1048576,MATCH(E891,Articles!D:D,0),23)</f>
        <v>0</v>
      </c>
    </row>
    <row r="892" spans="2:28" s="87" customFormat="1" ht="25.5" customHeight="1">
      <c r="B892" s="2" t="str">
        <f>INDEX(Articles!$1:$1048576,MATCH(E892,Articles!D:D,0),6)</f>
        <v>1</v>
      </c>
      <c r="C892" s="2" t="str">
        <f>INDEX(Articles!$1:$1048576,MATCH(E892,Articles!D:D,0),7)</f>
        <v/>
      </c>
      <c r="D892" s="88" t="str">
        <f>HYPERLINK(INDEX(Articles!$1:$1048576,MATCH(E892,Articles!D:D,0),24),"Lien")</f>
        <v>Lien</v>
      </c>
      <c r="E892" s="92" t="s">
        <v>3396</v>
      </c>
      <c r="F892" s="9" t="str">
        <f>INDEX(Articles!$1:$1048576,MATCH(E892,Articles!D:D,0),5)</f>
        <v>BATT. Ø20 100 COMÈTES FUMÉES MULTICOLORES</v>
      </c>
      <c r="G892" s="9" t="str">
        <f>INDEX(Articles!$1:$1048576,MATCH(E892,Articles!D:D,0),8)</f>
        <v>AUTRESPYRO</v>
      </c>
      <c r="H892" s="9" t="str">
        <f>INDEX(Articles!$1:$1048576,MATCH(E892,Articles!D:D,0),9)</f>
        <v>ART DE JR</v>
      </c>
      <c r="I892" s="2">
        <f>INDEX(Articles!$1:$1048576,MATCH(E892,Articles!D:D,0),10)</f>
        <v>22</v>
      </c>
      <c r="J892" s="9" t="str">
        <f>INDEX(Articles!$1:$1048576,MATCH(E892,Articles!D:D,0),11)</f>
        <v>FUMEE</v>
      </c>
      <c r="K892" s="9" t="str">
        <f>INDEX(Articles!$1:$1048576,MATCH(E892,Articles!D:D,0),12)</f>
        <v>MULTICOLORE</v>
      </c>
      <c r="L892" s="2" t="str">
        <f>INDEX(Articles!$1:$1048576,MATCH(E892,Articles!D:D,0),13)</f>
        <v>CN</v>
      </c>
      <c r="M892" s="2" t="str">
        <f>INDEX(Articles!$1:$1048576,MATCH(E892,Articles!D:D,0),14)</f>
        <v>F4</v>
      </c>
      <c r="N892" s="2" t="str">
        <f>INDEX(Articles!$1:$1048576,MATCH(E892,Articles!D:D,0),15)</f>
        <v>1.4G</v>
      </c>
      <c r="O892" s="2" t="str">
        <f>INDEX(Articles!$1:$1048576,MATCH(E892,Articles!D:D,0),16)</f>
        <v>1008-F4-69254059</v>
      </c>
      <c r="P892" s="2">
        <f>INDEX(Articles!$1:$1048576,MATCH(E892,Articles!D:D,0),17)*1000</f>
        <v>1400</v>
      </c>
      <c r="Q892" s="2" t="str">
        <f>INDEX(Articles!$1:$1048576,MATCH(E892,Articles!D:D,0),18)</f>
        <v>30</v>
      </c>
      <c r="R892" s="2">
        <f>INDEX(Articles!$1:$1048576,MATCH(E892,Articles!D:D,0),19)</f>
        <v>25</v>
      </c>
      <c r="S892" s="2" t="str">
        <f>IF(INDEX('Unités CA'!$1:$1048576,MATCH(E892,'Unités CA'!D:D,0),5)=0,"",INDEX('Unités CA'!$1:$1048576,MATCH(E892,'Unités CA'!D:D,0),5))</f>
        <v>0002/CA</v>
      </c>
      <c r="T892" s="2" t="str">
        <f>IF(INDEX('Unités BTE'!$1:$1048576,MATCH(E892,'Unités CA'!D:D,0),5)=0,"",INDEX('Unités BTE'!$1:$1048576,MATCH(E892,'Unités CA'!D:D,0),5))</f>
        <v/>
      </c>
      <c r="U892" s="87">
        <f>IFERROR(INDEX('Prix PRO CA'!$1:$1048576,MATCH(E892,'Prix PRO CA'!D:D,0),10),"")</f>
        <v>133.65</v>
      </c>
      <c r="V892" s="87" t="str">
        <f>IFERROR(INDEX('Prix PRO CA'!$1:$1048576,MATCH(E892,'Prix PRO BTE'!D:D,0),10),"")</f>
        <v/>
      </c>
      <c r="W892" s="87">
        <f>+IFERROR(INDEX('Prix PRO PCS'!$1:$1048576,MATCH(E892,'Prix PRO PCS'!D:D,0),10),"")</f>
        <v>75.53</v>
      </c>
      <c r="X892" s="148" t="str">
        <f t="shared" si="65"/>
        <v>Non</v>
      </c>
      <c r="Y892" s="89" t="str">
        <f>IFERROR(INDEX(LigneAchat!$1:$1048576,MATCH(E892,LigneAchat!D:D,0),5),"")</f>
        <v/>
      </c>
      <c r="Z892" s="90">
        <f>INDEX(Articles!$1:$1048576,MATCH(E892,Articles!D:D,0),21)</f>
        <v>0</v>
      </c>
      <c r="AA892" s="90">
        <f>+Z892-AB892</f>
        <v>0</v>
      </c>
      <c r="AB892" s="90">
        <f>+INDEX(Articles!$1:$1048576,MATCH(E892,Articles!D:D,0),23)</f>
        <v>0</v>
      </c>
    </row>
    <row r="893" spans="2:28" ht="15.75">
      <c r="B893" s="8" t="str">
        <f>INDEX(Articles!$1:$1048576,MATCH(E893,Articles!D:D,0),6)</f>
        <v>1</v>
      </c>
      <c r="C893" s="8" t="str">
        <f>INDEX(Articles!$1:$1048576,MATCH(E893,Articles!D:D,0),7)</f>
        <v/>
      </c>
      <c r="D893" s="28" t="str">
        <f>HYPERLINK(INDEX(Articles!$1:$1048576,MATCH(E893,Articles!D:D,0),24),"Lien")</f>
        <v>Lien</v>
      </c>
      <c r="E893" s="4" t="s">
        <v>376</v>
      </c>
      <c r="F893" s="18" t="str">
        <f>INDEX(Articles!$1:$1048576,MATCH(E893,Articles!D:D,0),5)</f>
        <v>FUMIGENE BLANC TYPE S - 30 sec</v>
      </c>
      <c r="G893" s="18" t="str">
        <f>INDEX(Articles!$1:$1048576,MATCH(E893,Articles!D:D,0),8)</f>
        <v>AUTRESPYRO</v>
      </c>
      <c r="H893" s="18" t="str">
        <f>INDEX(Articles!$1:$1048576,MATCH(E893,Articles!D:D,0),9)</f>
        <v>ART DE JR</v>
      </c>
      <c r="I893" s="8">
        <f>INDEX(Articles!$1:$1048576,MATCH(E893,Articles!D:D,0),10)</f>
        <v>92</v>
      </c>
      <c r="J893" s="18" t="str">
        <f>INDEX(Articles!$1:$1048576,MATCH(E893,Articles!D:D,0),11)</f>
        <v>FUMEE</v>
      </c>
      <c r="K893" s="18" t="str">
        <f>INDEX(Articles!$1:$1048576,MATCH(E893,Articles!D:D,0),12)</f>
        <v>BLANC</v>
      </c>
      <c r="L893" s="8" t="str">
        <f>INDEX(Articles!$1:$1048576,MATCH(E893,Articles!D:D,0),13)</f>
        <v>CN</v>
      </c>
      <c r="M893" s="8" t="str">
        <f>INDEX(Articles!$1:$1048576,MATCH(E893,Articles!D:D,0),14)</f>
        <v>T2</v>
      </c>
      <c r="N893" s="8" t="str">
        <f>INDEX(Articles!$1:$1048576,MATCH(E893,Articles!D:D,0),15)</f>
        <v>1.4G</v>
      </c>
      <c r="O893" s="8" t="str">
        <f>INDEX(Articles!$1:$1048576,MATCH(E893,Articles!D:D,0),16)</f>
        <v>1008-T2-69254367</v>
      </c>
      <c r="P893" s="8">
        <f>INDEX(Articles!$1:$1048576,MATCH(E893,Articles!D:D,0),17)*1000</f>
        <v>190</v>
      </c>
      <c r="Q893" s="8" t="str">
        <f>INDEX(Articles!$1:$1048576,MATCH(E893,Articles!D:D,0),18)</f>
        <v>30</v>
      </c>
      <c r="R893" s="8">
        <f>INDEX(Articles!$1:$1048576,MATCH(E893,Articles!D:D,0),19)</f>
        <v>15</v>
      </c>
      <c r="S893" s="2" t="str">
        <f>IF(INDEX('Unités CA'!$1:$1048576,MATCH(E893,'Unités CA'!D:D,0),5)=0,"",INDEX('Unités CA'!$1:$1048576,MATCH(E893,'Unités CA'!D:D,0),5))</f>
        <v>0024/CA</v>
      </c>
      <c r="T893" s="2" t="str">
        <f>IF(INDEX('Unités BTE'!$1:$1048576,MATCH(E893,'Unités CA'!D:D,0),5)=0,"",INDEX('Unités BTE'!$1:$1048576,MATCH(E893,'Unités CA'!D:D,0),5))</f>
        <v/>
      </c>
      <c r="U893" s="7">
        <f>IFERROR(INDEX('Prix PRO CA'!$1:$1048576,MATCH(E893,'Prix PRO CA'!D:D,0),10),"")</f>
        <v>329.28</v>
      </c>
      <c r="V893" s="7" t="str">
        <f>IFERROR(INDEX('Prix PRO CA'!$1:$1048576,MATCH(E893,'Prix PRO BTE'!D:D,0),10),"")</f>
        <v/>
      </c>
      <c r="W893" s="7">
        <f>+IFERROR(INDEX('Prix PRO PCS'!$1:$1048576,MATCH(E893,'Prix PRO PCS'!D:D,0),10),"")</f>
        <v>16.87</v>
      </c>
      <c r="X893" s="148" t="str">
        <f t="shared" si="65"/>
        <v>Inf à 10</v>
      </c>
      <c r="Y893" s="24">
        <f>IFERROR(INDEX(LigneAchat!$1:$1048576,MATCH(E893,LigneAchat!D:D,0),5),"")</f>
        <v>44280</v>
      </c>
      <c r="Z893" s="22">
        <f>INDEX(Articles!$1:$1048576,MATCH(E893,Articles!D:D,0),21)</f>
        <v>316</v>
      </c>
      <c r="AA893" s="22">
        <f t="shared" ref="AA893:AA956" si="66">+Z893-AB893</f>
        <v>6</v>
      </c>
      <c r="AB893" s="22">
        <f>+INDEX(Articles!$1:$1048576,MATCH(E893,Articles!D:D,0),23)</f>
        <v>310</v>
      </c>
    </row>
    <row r="894" spans="2:28" s="26" customFormat="1" ht="30" customHeight="1">
      <c r="B894" s="97" t="s">
        <v>4681</v>
      </c>
      <c r="C894" s="97"/>
      <c r="D894" s="97"/>
      <c r="E894" s="94"/>
      <c r="F894" s="35"/>
      <c r="G894" s="35"/>
      <c r="H894" s="35"/>
      <c r="I894" s="35"/>
      <c r="J894" s="35"/>
      <c r="K894" s="35"/>
      <c r="L894" s="35"/>
      <c r="M894" s="36"/>
      <c r="N894" s="35"/>
      <c r="O894" s="36"/>
      <c r="P894" s="36"/>
      <c r="Q894" s="36"/>
      <c r="R894" s="36"/>
      <c r="S894" s="36"/>
      <c r="T894" s="36"/>
      <c r="U894" s="36"/>
      <c r="V894" s="36"/>
      <c r="W894" s="36"/>
      <c r="X894" s="150"/>
      <c r="Y894" s="36"/>
      <c r="Z894" s="36"/>
      <c r="AA894" s="36"/>
      <c r="AB894" s="36"/>
    </row>
    <row r="895" spans="2:28" ht="15.75">
      <c r="B895" s="8" t="str">
        <f>INDEX(Articles!$1:$1048576,MATCH(E895,Articles!D:D,0),6)</f>
        <v>1</v>
      </c>
      <c r="C895" s="8" t="str">
        <f>INDEX(Articles!$1:$1048576,MATCH(E895,Articles!D:D,0),7)</f>
        <v/>
      </c>
      <c r="D895" s="28" t="str">
        <f>HYPERLINK(INDEX(Articles!$1:$1048576,MATCH(E895,Articles!D:D,0),24),"Lien")</f>
        <v>Lien</v>
      </c>
      <c r="E895" s="3" t="s">
        <v>65</v>
      </c>
      <c r="F895" s="18" t="str">
        <f>INDEX(Articles!$1:$1048576,MATCH(E895,Articles!D:D,0),5)</f>
        <v>GAFFER NOIR ROULEAU 10 METRES</v>
      </c>
      <c r="G895" s="18" t="str">
        <f>INDEX(Articles!$1:$1048576,MATCH(E895,Articles!D:D,0),8)</f>
        <v>ACCPYRO</v>
      </c>
      <c r="H895" s="18" t="str">
        <f>INDEX(Articles!$1:$1048576,MATCH(E895,Articles!D:D,0),9)</f>
        <v>ADHESIF</v>
      </c>
      <c r="I895" s="8">
        <f>INDEX(Articles!$1:$1048576,MATCH(E895,Articles!D:D,0),10)</f>
        <v>0</v>
      </c>
      <c r="J895" s="18" t="str">
        <f>INDEX(Articles!$1:$1048576,MATCH(E895,Articles!D:D,0),11)</f>
        <v/>
      </c>
      <c r="K895" s="18" t="str">
        <f>INDEX(Articles!$1:$1048576,MATCH(E895,Articles!D:D,0),12)</f>
        <v/>
      </c>
      <c r="L895" s="8" t="str">
        <f>INDEX(Articles!$1:$1048576,MATCH(E895,Articles!D:D,0),13)</f>
        <v>CN</v>
      </c>
      <c r="M895" s="8" t="str">
        <f>INDEX(Articles!$1:$1048576,MATCH(E895,Articles!D:D,0),14)</f>
        <v/>
      </c>
      <c r="N895" s="8" t="str">
        <f>INDEX(Articles!$1:$1048576,MATCH(E895,Articles!D:D,0),15)</f>
        <v/>
      </c>
      <c r="O895" s="8" t="str">
        <f>INDEX(Articles!$1:$1048576,MATCH(E895,Articles!D:D,0),16)</f>
        <v/>
      </c>
      <c r="P895" s="8">
        <f>INDEX(Articles!$1:$1048576,MATCH(E895,Articles!D:D,0),17)*1000</f>
        <v>0</v>
      </c>
      <c r="Q895" s="8" t="str">
        <f>INDEX(Articles!$1:$1048576,MATCH(E895,Articles!D:D,0),18)</f>
        <v/>
      </c>
      <c r="R895" s="8">
        <f>INDEX(Articles!$1:$1048576,MATCH(E895,Articles!D:D,0),19)</f>
        <v>0</v>
      </c>
      <c r="S895" s="2" t="str">
        <f>IF(INDEX('Unités CA'!$1:$1048576,MATCH(E895,'Unités CA'!D:D,0),5)=0,"",INDEX('Unités CA'!$1:$1048576,MATCH(E895,'Unités CA'!D:D,0),5))</f>
        <v>0072/CA</v>
      </c>
      <c r="T895" s="2" t="str">
        <f>IF(INDEX('Unités BTE'!$1:$1048576,MATCH(E895,'Unités CA'!D:D,0),5)=0,"",INDEX('Unités BTE'!$1:$1048576,MATCH(E895,'Unités CA'!D:D,0),5))</f>
        <v/>
      </c>
      <c r="U895" s="7" t="str">
        <f>IFERROR(INDEX('Prix PRO CA'!$1:$1048576,MATCH(E895,'Prix PRO CA'!D:D,0),10),"")</f>
        <v/>
      </c>
      <c r="V895" s="7" t="str">
        <f>IFERROR(INDEX('Prix PRO CA'!$1:$1048576,MATCH(E895,'Prix PRO BTE'!D:D,0),10),"")</f>
        <v/>
      </c>
      <c r="W895" s="7">
        <f>+IFERROR(INDEX('Prix PRO PCS'!$1:$1048576,MATCH(E895,'Prix PRO PCS'!D:D,0),10),"")</f>
        <v>2.4500000000000002</v>
      </c>
      <c r="X895" s="148" t="str">
        <f t="shared" si="65"/>
        <v>Oui</v>
      </c>
      <c r="Y895" s="24" t="str">
        <f>IFERROR(INDEX(LigneAchat!$1:$1048576,MATCH(E895,LigneAchat!D:D,0),5),"")</f>
        <v/>
      </c>
      <c r="Z895" s="22">
        <f>INDEX(Articles!$1:$1048576,MATCH(E895,Articles!D:D,0),21)</f>
        <v>107</v>
      </c>
      <c r="AA895" s="22">
        <f t="shared" si="66"/>
        <v>107</v>
      </c>
      <c r="AB895" s="22">
        <f>+INDEX(Articles!$1:$1048576,MATCH(E895,Articles!D:D,0),23)</f>
        <v>0</v>
      </c>
    </row>
    <row r="896" spans="2:28" ht="15.75">
      <c r="B896" s="8" t="str">
        <f>INDEX(Articles!$1:$1048576,MATCH(E896,Articles!D:D,0),6)</f>
        <v>1</v>
      </c>
      <c r="C896" s="8" t="str">
        <f>INDEX(Articles!$1:$1048576,MATCH(E896,Articles!D:D,0),7)</f>
        <v/>
      </c>
      <c r="D896" s="28" t="str">
        <f>HYPERLINK(INDEX(Articles!$1:$1048576,MATCH(E896,Articles!D:D,0),24),"Lien")</f>
        <v>Lien</v>
      </c>
      <c r="E896" s="3" t="s">
        <v>68</v>
      </c>
      <c r="F896" s="18" t="str">
        <f>INDEX(Articles!$1:$1048576,MATCH(E896,Articles!D:D,0),5)</f>
        <v>GAFFER NOIR ROULEAU 50 METRES</v>
      </c>
      <c r="G896" s="18" t="str">
        <f>INDEX(Articles!$1:$1048576,MATCH(E896,Articles!D:D,0),8)</f>
        <v>ACCPYRO</v>
      </c>
      <c r="H896" s="18" t="str">
        <f>INDEX(Articles!$1:$1048576,MATCH(E896,Articles!D:D,0),9)</f>
        <v>ADHESIF</v>
      </c>
      <c r="I896" s="8">
        <f>INDEX(Articles!$1:$1048576,MATCH(E896,Articles!D:D,0),10)</f>
        <v>0</v>
      </c>
      <c r="J896" s="18" t="str">
        <f>INDEX(Articles!$1:$1048576,MATCH(E896,Articles!D:D,0),11)</f>
        <v/>
      </c>
      <c r="K896" s="18" t="str">
        <f>INDEX(Articles!$1:$1048576,MATCH(E896,Articles!D:D,0),12)</f>
        <v/>
      </c>
      <c r="L896" s="8" t="str">
        <f>INDEX(Articles!$1:$1048576,MATCH(E896,Articles!D:D,0),13)</f>
        <v>CN</v>
      </c>
      <c r="M896" s="8" t="str">
        <f>INDEX(Articles!$1:$1048576,MATCH(E896,Articles!D:D,0),14)</f>
        <v/>
      </c>
      <c r="N896" s="8" t="str">
        <f>INDEX(Articles!$1:$1048576,MATCH(E896,Articles!D:D,0),15)</f>
        <v/>
      </c>
      <c r="O896" s="8" t="str">
        <f>INDEX(Articles!$1:$1048576,MATCH(E896,Articles!D:D,0),16)</f>
        <v/>
      </c>
      <c r="P896" s="8">
        <f>INDEX(Articles!$1:$1048576,MATCH(E896,Articles!D:D,0),17)*1000</f>
        <v>0</v>
      </c>
      <c r="Q896" s="8" t="str">
        <f>INDEX(Articles!$1:$1048576,MATCH(E896,Articles!D:D,0),18)</f>
        <v/>
      </c>
      <c r="R896" s="8">
        <f>INDEX(Articles!$1:$1048576,MATCH(E896,Articles!D:D,0),19)</f>
        <v>0</v>
      </c>
      <c r="S896" s="2" t="str">
        <f>IF(INDEX('Unités CA'!$1:$1048576,MATCH(E896,'Unités CA'!D:D,0),5)=0,"",INDEX('Unités CA'!$1:$1048576,MATCH(E896,'Unités CA'!D:D,0),5))</f>
        <v>0048/CA</v>
      </c>
      <c r="T896" s="2" t="str">
        <f>IF(INDEX('Unités BTE'!$1:$1048576,MATCH(E896,'Unités CA'!D:D,0),5)=0,"",INDEX('Unités BTE'!$1:$1048576,MATCH(E896,'Unités CA'!D:D,0),5))</f>
        <v/>
      </c>
      <c r="U896" s="7" t="str">
        <f>IFERROR(INDEX('Prix PRO CA'!$1:$1048576,MATCH(E896,'Prix PRO CA'!D:D,0),10),"")</f>
        <v/>
      </c>
      <c r="V896" s="7" t="str">
        <f>IFERROR(INDEX('Prix PRO CA'!$1:$1048576,MATCH(E896,'Prix PRO BTE'!D:D,0),10),"")</f>
        <v/>
      </c>
      <c r="W896" s="7">
        <f>+IFERROR(INDEX('Prix PRO PCS'!$1:$1048576,MATCH(E896,'Prix PRO PCS'!D:D,0),10),"")</f>
        <v>9.39</v>
      </c>
      <c r="X896" s="148" t="str">
        <f t="shared" si="65"/>
        <v>Oui</v>
      </c>
      <c r="Y896" s="24" t="str">
        <f>IFERROR(INDEX(LigneAchat!$1:$1048576,MATCH(E896,LigneAchat!D:D,0),5),"")</f>
        <v/>
      </c>
      <c r="Z896" s="22">
        <f>INDEX(Articles!$1:$1048576,MATCH(E896,Articles!D:D,0),21)</f>
        <v>19</v>
      </c>
      <c r="AA896" s="22">
        <f t="shared" si="66"/>
        <v>19</v>
      </c>
      <c r="AB896" s="22">
        <f>+INDEX(Articles!$1:$1048576,MATCH(E896,Articles!D:D,0),23)</f>
        <v>0</v>
      </c>
    </row>
    <row r="897" spans="2:28" ht="15.75">
      <c r="B897" s="8" t="str">
        <f>INDEX(Articles!$1:$1048576,MATCH(E897,Articles!D:D,0),6)</f>
        <v>1</v>
      </c>
      <c r="C897" s="8" t="str">
        <f>INDEX(Articles!$1:$1048576,MATCH(E897,Articles!D:D,0),7)</f>
        <v/>
      </c>
      <c r="D897" s="28" t="str">
        <f>HYPERLINK(INDEX(Articles!$1:$1048576,MATCH(E897,Articles!D:D,0),24),"Lien")</f>
        <v>Lien</v>
      </c>
      <c r="E897" s="3" t="s">
        <v>71</v>
      </c>
      <c r="F897" s="18" t="str">
        <f>INDEX(Articles!$1:$1048576,MATCH(E897,Articles!D:D,0),5)</f>
        <v>RUBAN ADHESIF 60 METRES HAVANE</v>
      </c>
      <c r="G897" s="18" t="str">
        <f>INDEX(Articles!$1:$1048576,MATCH(E897,Articles!D:D,0),8)</f>
        <v>ACCPYRO</v>
      </c>
      <c r="H897" s="18" t="str">
        <f>INDEX(Articles!$1:$1048576,MATCH(E897,Articles!D:D,0),9)</f>
        <v>ADHESIF</v>
      </c>
      <c r="I897" s="8">
        <f>INDEX(Articles!$1:$1048576,MATCH(E897,Articles!D:D,0),10)</f>
        <v>0</v>
      </c>
      <c r="J897" s="18" t="str">
        <f>INDEX(Articles!$1:$1048576,MATCH(E897,Articles!D:D,0),11)</f>
        <v/>
      </c>
      <c r="K897" s="18" t="str">
        <f>INDEX(Articles!$1:$1048576,MATCH(E897,Articles!D:D,0),12)</f>
        <v/>
      </c>
      <c r="L897" s="8" t="str">
        <f>INDEX(Articles!$1:$1048576,MATCH(E897,Articles!D:D,0),13)</f>
        <v>CN</v>
      </c>
      <c r="M897" s="8" t="str">
        <f>INDEX(Articles!$1:$1048576,MATCH(E897,Articles!D:D,0),14)</f>
        <v/>
      </c>
      <c r="N897" s="8" t="str">
        <f>INDEX(Articles!$1:$1048576,MATCH(E897,Articles!D:D,0),15)</f>
        <v/>
      </c>
      <c r="O897" s="8" t="str">
        <f>INDEX(Articles!$1:$1048576,MATCH(E897,Articles!D:D,0),16)</f>
        <v/>
      </c>
      <c r="P897" s="8">
        <f>INDEX(Articles!$1:$1048576,MATCH(E897,Articles!D:D,0),17)*1000</f>
        <v>0</v>
      </c>
      <c r="Q897" s="8" t="str">
        <f>INDEX(Articles!$1:$1048576,MATCH(E897,Articles!D:D,0),18)</f>
        <v/>
      </c>
      <c r="R897" s="8">
        <f>INDEX(Articles!$1:$1048576,MATCH(E897,Articles!D:D,0),19)</f>
        <v>0</v>
      </c>
      <c r="S897" s="2" t="str">
        <f>IF(INDEX('Unités CA'!$1:$1048576,MATCH(E897,'Unités CA'!D:D,0),5)=0,"",INDEX('Unités CA'!$1:$1048576,MATCH(E897,'Unités CA'!D:D,0),5))</f>
        <v>0036/CA</v>
      </c>
      <c r="T897" s="2" t="str">
        <f>IF(INDEX('Unités BTE'!$1:$1048576,MATCH(E897,'Unités CA'!D:D,0),5)=0,"",INDEX('Unités BTE'!$1:$1048576,MATCH(E897,'Unités CA'!D:D,0),5))</f>
        <v/>
      </c>
      <c r="U897" s="7" t="str">
        <f>IFERROR(INDEX('Prix PRO CA'!$1:$1048576,MATCH(E897,'Prix PRO CA'!D:D,0),10),"")</f>
        <v/>
      </c>
      <c r="V897" s="7" t="str">
        <f>IFERROR(INDEX('Prix PRO CA'!$1:$1048576,MATCH(E897,'Prix PRO BTE'!D:D,0),10),"")</f>
        <v/>
      </c>
      <c r="W897" s="7">
        <f>+IFERROR(INDEX('Prix PRO PCS'!$1:$1048576,MATCH(E897,'Prix PRO PCS'!D:D,0),10),"")</f>
        <v>2.5</v>
      </c>
      <c r="X897" s="148" t="str">
        <f t="shared" si="65"/>
        <v>Oui</v>
      </c>
      <c r="Y897" s="24" t="str">
        <f>IFERROR(INDEX(LigneAchat!$1:$1048576,MATCH(E897,LigneAchat!D:D,0),5),"")</f>
        <v/>
      </c>
      <c r="Z897" s="22">
        <f>INDEX(Articles!$1:$1048576,MATCH(E897,Articles!D:D,0),21)</f>
        <v>619</v>
      </c>
      <c r="AA897" s="22">
        <f t="shared" si="66"/>
        <v>619</v>
      </c>
      <c r="AB897" s="22">
        <f>+INDEX(Articles!$1:$1048576,MATCH(E897,Articles!D:D,0),23)</f>
        <v>0</v>
      </c>
    </row>
    <row r="898" spans="2:28" ht="15.75">
      <c r="B898" s="8" t="str">
        <f>INDEX(Articles!$1:$1048576,MATCH(E898,Articles!D:D,0),6)</f>
        <v>1</v>
      </c>
      <c r="C898" s="8" t="str">
        <f>INDEX(Articles!$1:$1048576,MATCH(E898,Articles!D:D,0),7)</f>
        <v/>
      </c>
      <c r="D898" s="28" t="str">
        <f>HYPERLINK(INDEX(Articles!$1:$1048576,MATCH(E898,Articles!D:D,0),24),"Lien")</f>
        <v>Lien</v>
      </c>
      <c r="E898" s="3" t="s">
        <v>74</v>
      </c>
      <c r="F898" s="18" t="str">
        <f>INDEX(Articles!$1:$1048576,MATCH(E898,Articles!D:D,0),5)</f>
        <v>RUBAN ADHESIF 120 METRES HAVANE</v>
      </c>
      <c r="G898" s="18" t="str">
        <f>INDEX(Articles!$1:$1048576,MATCH(E898,Articles!D:D,0),8)</f>
        <v>ACCPYRO</v>
      </c>
      <c r="H898" s="18" t="str">
        <f>INDEX(Articles!$1:$1048576,MATCH(E898,Articles!D:D,0),9)</f>
        <v>ADHESIF</v>
      </c>
      <c r="I898" s="8">
        <f>INDEX(Articles!$1:$1048576,MATCH(E898,Articles!D:D,0),10)</f>
        <v>0</v>
      </c>
      <c r="J898" s="18" t="str">
        <f>INDEX(Articles!$1:$1048576,MATCH(E898,Articles!D:D,0),11)</f>
        <v/>
      </c>
      <c r="K898" s="18" t="str">
        <f>INDEX(Articles!$1:$1048576,MATCH(E898,Articles!D:D,0),12)</f>
        <v/>
      </c>
      <c r="L898" s="8" t="str">
        <f>INDEX(Articles!$1:$1048576,MATCH(E898,Articles!D:D,0),13)</f>
        <v>CN</v>
      </c>
      <c r="M898" s="8" t="str">
        <f>INDEX(Articles!$1:$1048576,MATCH(E898,Articles!D:D,0),14)</f>
        <v/>
      </c>
      <c r="N898" s="8" t="str">
        <f>INDEX(Articles!$1:$1048576,MATCH(E898,Articles!D:D,0),15)</f>
        <v/>
      </c>
      <c r="O898" s="8" t="str">
        <f>INDEX(Articles!$1:$1048576,MATCH(E898,Articles!D:D,0),16)</f>
        <v/>
      </c>
      <c r="P898" s="8">
        <f>INDEX(Articles!$1:$1048576,MATCH(E898,Articles!D:D,0),17)*1000</f>
        <v>0</v>
      </c>
      <c r="Q898" s="8" t="str">
        <f>INDEX(Articles!$1:$1048576,MATCH(E898,Articles!D:D,0),18)</f>
        <v/>
      </c>
      <c r="R898" s="8">
        <f>INDEX(Articles!$1:$1048576,MATCH(E898,Articles!D:D,0),19)</f>
        <v>0</v>
      </c>
      <c r="S898" s="2" t="str">
        <f>IF(INDEX('Unités CA'!$1:$1048576,MATCH(E898,'Unités CA'!D:D,0),5)=0,"",INDEX('Unités CA'!$1:$1048576,MATCH(E898,'Unités CA'!D:D,0),5))</f>
        <v>0036/CA</v>
      </c>
      <c r="T898" s="2" t="str">
        <f>IF(INDEX('Unités BTE'!$1:$1048576,MATCH(E898,'Unités CA'!D:D,0),5)=0,"",INDEX('Unités BTE'!$1:$1048576,MATCH(E898,'Unités CA'!D:D,0),5))</f>
        <v/>
      </c>
      <c r="U898" s="7" t="str">
        <f>IFERROR(INDEX('Prix PRO CA'!$1:$1048576,MATCH(E898,'Prix PRO CA'!D:D,0),10),"")</f>
        <v/>
      </c>
      <c r="V898" s="7" t="str">
        <f>IFERROR(INDEX('Prix PRO CA'!$1:$1048576,MATCH(E898,'Prix PRO BTE'!D:D,0),10),"")</f>
        <v/>
      </c>
      <c r="W898" s="7">
        <f>+IFERROR(INDEX('Prix PRO PCS'!$1:$1048576,MATCH(E898,'Prix PRO PCS'!D:D,0),10),"")</f>
        <v>3.85</v>
      </c>
      <c r="X898" s="148" t="str">
        <f t="shared" si="65"/>
        <v>Oui</v>
      </c>
      <c r="Y898" s="24" t="str">
        <f>IFERROR(INDEX(LigneAchat!$1:$1048576,MATCH(E898,LigneAchat!D:D,0),5),"")</f>
        <v/>
      </c>
      <c r="Z898" s="22">
        <f>INDEX(Articles!$1:$1048576,MATCH(E898,Articles!D:D,0),21)</f>
        <v>6307</v>
      </c>
      <c r="AA898" s="22">
        <f t="shared" si="66"/>
        <v>6307</v>
      </c>
      <c r="AB898" s="22">
        <f>+INDEX(Articles!$1:$1048576,MATCH(E898,Articles!D:D,0),23)</f>
        <v>0</v>
      </c>
    </row>
    <row r="899" spans="2:28" ht="15.75">
      <c r="B899" s="8" t="str">
        <f>INDEX(Articles!$1:$1048576,MATCH(E899,Articles!D:D,0),6)</f>
        <v>1</v>
      </c>
      <c r="C899" s="8" t="str">
        <f>INDEX(Articles!$1:$1048576,MATCH(E899,Articles!D:D,0),7)</f>
        <v/>
      </c>
      <c r="D899" s="28" t="str">
        <f>HYPERLINK(INDEX(Articles!$1:$1048576,MATCH(E899,Articles!D:D,0),24),"Lien")</f>
        <v>Lien</v>
      </c>
      <c r="E899" s="3" t="s">
        <v>59</v>
      </c>
      <c r="F899" s="18" t="str">
        <f>INDEX(Articles!$1:$1048576,MATCH(E899,Articles!D:D,0),5)</f>
        <v>GAFFER ALUMINIUM 50 X 500 MM  LE RL</v>
      </c>
      <c r="G899" s="18" t="str">
        <f>INDEX(Articles!$1:$1048576,MATCH(E899,Articles!D:D,0),8)</f>
        <v>ACCPYRO</v>
      </c>
      <c r="H899" s="18" t="str">
        <f>INDEX(Articles!$1:$1048576,MATCH(E899,Articles!D:D,0),9)</f>
        <v>ADHESIF</v>
      </c>
      <c r="I899" s="8">
        <f>INDEX(Articles!$1:$1048576,MATCH(E899,Articles!D:D,0),10)</f>
        <v>0</v>
      </c>
      <c r="J899" s="18" t="str">
        <f>INDEX(Articles!$1:$1048576,MATCH(E899,Articles!D:D,0),11)</f>
        <v/>
      </c>
      <c r="K899" s="18" t="str">
        <f>INDEX(Articles!$1:$1048576,MATCH(E899,Articles!D:D,0),12)</f>
        <v/>
      </c>
      <c r="L899" s="8" t="str">
        <f>INDEX(Articles!$1:$1048576,MATCH(E899,Articles!D:D,0),13)</f>
        <v>FR</v>
      </c>
      <c r="M899" s="8" t="str">
        <f>INDEX(Articles!$1:$1048576,MATCH(E899,Articles!D:D,0),14)</f>
        <v/>
      </c>
      <c r="N899" s="8" t="str">
        <f>INDEX(Articles!$1:$1048576,MATCH(E899,Articles!D:D,0),15)</f>
        <v/>
      </c>
      <c r="O899" s="8" t="str">
        <f>INDEX(Articles!$1:$1048576,MATCH(E899,Articles!D:D,0),16)</f>
        <v/>
      </c>
      <c r="P899" s="8">
        <f>INDEX(Articles!$1:$1048576,MATCH(E899,Articles!D:D,0),17)*1000</f>
        <v>0</v>
      </c>
      <c r="Q899" s="8" t="str">
        <f>INDEX(Articles!$1:$1048576,MATCH(E899,Articles!D:D,0),18)</f>
        <v/>
      </c>
      <c r="R899" s="8">
        <f>INDEX(Articles!$1:$1048576,MATCH(E899,Articles!D:D,0),19)</f>
        <v>0</v>
      </c>
      <c r="S899" s="2" t="str">
        <f>IF(INDEX('Unités CA'!$1:$1048576,MATCH(E899,'Unités CA'!D:D,0),5)=0,"",INDEX('Unités CA'!$1:$1048576,MATCH(E899,'Unités CA'!D:D,0),5))</f>
        <v>0001/CA</v>
      </c>
      <c r="T899" s="2" t="str">
        <f>IF(INDEX('Unités BTE'!$1:$1048576,MATCH(E899,'Unités CA'!D:D,0),5)=0,"",INDEX('Unités BTE'!$1:$1048576,MATCH(E899,'Unités CA'!D:D,0),5))</f>
        <v>0005/BTE</v>
      </c>
      <c r="U899" s="7" t="str">
        <f>IFERROR(INDEX('Prix PRO CA'!$1:$1048576,MATCH(E899,'Prix PRO CA'!D:D,0),10),"")</f>
        <v/>
      </c>
      <c r="V899" s="7" t="str">
        <f>IFERROR(INDEX('Prix PRO CA'!$1:$1048576,MATCH(E899,'Prix PRO BTE'!D:D,0),10),"")</f>
        <v/>
      </c>
      <c r="W899" s="7">
        <f>+IFERROR(INDEX('Prix PRO PCS'!$1:$1048576,MATCH(E899,'Prix PRO PCS'!D:D,0),10),"")</f>
        <v>27.35</v>
      </c>
      <c r="X899" s="148" t="str">
        <f t="shared" si="65"/>
        <v>Non</v>
      </c>
      <c r="Y899" s="24" t="str">
        <f>IFERROR(INDEX(LigneAchat!$1:$1048576,MATCH(E899,LigneAchat!D:D,0),5),"")</f>
        <v/>
      </c>
      <c r="Z899" s="22">
        <f>INDEX(Articles!$1:$1048576,MATCH(E899,Articles!D:D,0),21)</f>
        <v>0</v>
      </c>
      <c r="AA899" s="22">
        <f>+Z899-AB899</f>
        <v>0</v>
      </c>
      <c r="AB899" s="22">
        <f>+INDEX(Articles!$1:$1048576,MATCH(E899,Articles!D:D,0),23)</f>
        <v>0</v>
      </c>
    </row>
    <row r="900" spans="2:28" s="7" customFormat="1" ht="15.75">
      <c r="B900" s="8" t="str">
        <f>INDEX(Articles!$1:$1048576,MATCH(E900,Articles!D:D,0),6)</f>
        <v>1</v>
      </c>
      <c r="C900" s="8" t="str">
        <f>INDEX(Articles!$1:$1048576,MATCH(E900,Articles!D:D,0),7)</f>
        <v/>
      </c>
      <c r="D900" s="28" t="str">
        <f>HYPERLINK(INDEX(Articles!$1:$1048576,MATCH(E900,Articles!D:D,0),24),"Lien")</f>
        <v>Lien</v>
      </c>
      <c r="E900" s="3" t="s">
        <v>55</v>
      </c>
      <c r="F900" s="18" t="str">
        <f>INDEX(Articles!$1:$1048576,MATCH(E900,Articles!D:D,0),5)</f>
        <v>RL ALUMINIUM EPAIS 100 METRES</v>
      </c>
      <c r="G900" s="18" t="str">
        <f>INDEX(Articles!$1:$1048576,MATCH(E900,Articles!D:D,0),8)</f>
        <v>ACCPYRO</v>
      </c>
      <c r="H900" s="18" t="str">
        <f>INDEX(Articles!$1:$1048576,MATCH(E900,Articles!D:D,0),9)</f>
        <v>ADHESIF</v>
      </c>
      <c r="I900" s="8">
        <f>INDEX(Articles!$1:$1048576,MATCH(E900,Articles!D:D,0),10)</f>
        <v>0</v>
      </c>
      <c r="J900" s="18" t="str">
        <f>INDEX(Articles!$1:$1048576,MATCH(E900,Articles!D:D,0),11)</f>
        <v/>
      </c>
      <c r="K900" s="18" t="str">
        <f>INDEX(Articles!$1:$1048576,MATCH(E900,Articles!D:D,0),12)</f>
        <v/>
      </c>
      <c r="L900" s="8" t="str">
        <f>INDEX(Articles!$1:$1048576,MATCH(E900,Articles!D:D,0),13)</f>
        <v>CN</v>
      </c>
      <c r="M900" s="8" t="str">
        <f>INDEX(Articles!$1:$1048576,MATCH(E900,Articles!D:D,0),14)</f>
        <v/>
      </c>
      <c r="N900" s="8" t="str">
        <f>INDEX(Articles!$1:$1048576,MATCH(E900,Articles!D:D,0),15)</f>
        <v/>
      </c>
      <c r="O900" s="8" t="str">
        <f>INDEX(Articles!$1:$1048576,MATCH(E900,Articles!D:D,0),16)</f>
        <v/>
      </c>
      <c r="P900" s="8">
        <f>INDEX(Articles!$1:$1048576,MATCH(E900,Articles!D:D,0),17)*1000</f>
        <v>0</v>
      </c>
      <c r="Q900" s="8" t="str">
        <f>INDEX(Articles!$1:$1048576,MATCH(E900,Articles!D:D,0),18)</f>
        <v/>
      </c>
      <c r="R900" s="8">
        <f>INDEX(Articles!$1:$1048576,MATCH(E900,Articles!D:D,0),19)</f>
        <v>0</v>
      </c>
      <c r="S900" s="2" t="str">
        <f>IF(INDEX('Unités CA'!$1:$1048576,MATCH(E900,'Unités CA'!D:D,0),5)=0,"",INDEX('Unités CA'!$1:$1048576,MATCH(E900,'Unités CA'!D:D,0),5))</f>
        <v>0004/CA</v>
      </c>
      <c r="T900" s="2" t="str">
        <f>IF(INDEX('Unités BTE'!$1:$1048576,MATCH(E900,'Unités CA'!D:D,0),5)=0,"",INDEX('Unités BTE'!$1:$1048576,MATCH(E900,'Unités CA'!D:D,0),5))</f>
        <v/>
      </c>
      <c r="U900" s="7" t="str">
        <f>IFERROR(INDEX('Prix PRO CA'!$1:$1048576,MATCH(E900,'Prix PRO CA'!D:D,0),10),"")</f>
        <v/>
      </c>
      <c r="V900" s="7" t="str">
        <f>IFERROR(INDEX('Prix PRO CA'!$1:$1048576,MATCH(E900,'Prix PRO BTE'!D:D,0),10),"")</f>
        <v/>
      </c>
      <c r="W900" s="7">
        <f>+IFERROR(INDEX('Prix PRO PCS'!$1:$1048576,MATCH(E900,'Prix PRO PCS'!D:D,0),10),"")</f>
        <v>47.7</v>
      </c>
      <c r="X900" s="148" t="str">
        <f t="shared" si="65"/>
        <v>Oui</v>
      </c>
      <c r="Y900" s="24" t="str">
        <f>IFERROR(INDEX(LigneAchat!$1:$1048576,MATCH(E900,LigneAchat!D:D,0),5),"")</f>
        <v/>
      </c>
      <c r="Z900" s="22">
        <f>INDEX(Articles!$1:$1048576,MATCH(E900,Articles!D:D,0),21)</f>
        <v>67</v>
      </c>
      <c r="AA900" s="22">
        <f>+Z900-AB900</f>
        <v>67</v>
      </c>
      <c r="AB900" s="22">
        <f>+INDEX(Articles!$1:$1048576,MATCH(E900,Articles!D:D,0),23)</f>
        <v>0</v>
      </c>
    </row>
    <row r="901" spans="2:28" ht="15.75">
      <c r="B901" s="8" t="str">
        <f>INDEX(Articles!$1:$1048576,MATCH(E901,Articles!D:D,0),6)</f>
        <v>1</v>
      </c>
      <c r="C901" s="8" t="str">
        <f>INDEX(Articles!$1:$1048576,MATCH(E901,Articles!D:D,0),7)</f>
        <v/>
      </c>
      <c r="D901" s="28" t="str">
        <f>HYPERLINK(INDEX(Articles!$1:$1048576,MATCH(E901,Articles!D:D,0),24),"Lien")</f>
        <v>Lien</v>
      </c>
      <c r="E901" s="3" t="s">
        <v>62</v>
      </c>
      <c r="F901" s="18" t="str">
        <f>INDEX(Articles!$1:$1048576,MATCH(E901,Articles!D:D,0),5)</f>
        <v>GAFFER ALUMINIUM RL 20 METRES</v>
      </c>
      <c r="G901" s="18" t="str">
        <f>INDEX(Articles!$1:$1048576,MATCH(E901,Articles!D:D,0),8)</f>
        <v>ACCPYRO</v>
      </c>
      <c r="H901" s="18" t="str">
        <f>INDEX(Articles!$1:$1048576,MATCH(E901,Articles!D:D,0),9)</f>
        <v>ADHESIF</v>
      </c>
      <c r="I901" s="8">
        <f>INDEX(Articles!$1:$1048576,MATCH(E901,Articles!D:D,0),10)</f>
        <v>0</v>
      </c>
      <c r="J901" s="18" t="str">
        <f>INDEX(Articles!$1:$1048576,MATCH(E901,Articles!D:D,0),11)</f>
        <v/>
      </c>
      <c r="K901" s="18" t="str">
        <f>INDEX(Articles!$1:$1048576,MATCH(E901,Articles!D:D,0),12)</f>
        <v/>
      </c>
      <c r="L901" s="8" t="str">
        <f>INDEX(Articles!$1:$1048576,MATCH(E901,Articles!D:D,0),13)</f>
        <v>CN</v>
      </c>
      <c r="M901" s="8" t="str">
        <f>INDEX(Articles!$1:$1048576,MATCH(E901,Articles!D:D,0),14)</f>
        <v/>
      </c>
      <c r="N901" s="8" t="str">
        <f>INDEX(Articles!$1:$1048576,MATCH(E901,Articles!D:D,0),15)</f>
        <v/>
      </c>
      <c r="O901" s="8" t="str">
        <f>INDEX(Articles!$1:$1048576,MATCH(E901,Articles!D:D,0),16)</f>
        <v/>
      </c>
      <c r="P901" s="8">
        <f>INDEX(Articles!$1:$1048576,MATCH(E901,Articles!D:D,0),17)*1000</f>
        <v>0</v>
      </c>
      <c r="Q901" s="8" t="str">
        <f>INDEX(Articles!$1:$1048576,MATCH(E901,Articles!D:D,0),18)</f>
        <v/>
      </c>
      <c r="R901" s="8">
        <f>INDEX(Articles!$1:$1048576,MATCH(E901,Articles!D:D,0),19)</f>
        <v>0</v>
      </c>
      <c r="S901" s="2" t="str">
        <f>IF(INDEX('Unités CA'!$1:$1048576,MATCH(E901,'Unités CA'!D:D,0),5)=0,"",INDEX('Unités CA'!$1:$1048576,MATCH(E901,'Unités CA'!D:D,0),5))</f>
        <v>0072/CA</v>
      </c>
      <c r="T901" s="2" t="str">
        <f>IF(INDEX('Unités BTE'!$1:$1048576,MATCH(E901,'Unités CA'!D:D,0),5)=0,"",INDEX('Unités BTE'!$1:$1048576,MATCH(E901,'Unités CA'!D:D,0),5))</f>
        <v/>
      </c>
      <c r="U901" s="7" t="str">
        <f>IFERROR(INDEX('Prix PRO CA'!$1:$1048576,MATCH(E901,'Prix PRO CA'!D:D,0),10),"")</f>
        <v/>
      </c>
      <c r="V901" s="7" t="str">
        <f>IFERROR(INDEX('Prix PRO CA'!$1:$1048576,MATCH(E901,'Prix PRO BTE'!D:D,0),10),"")</f>
        <v/>
      </c>
      <c r="W901" s="7">
        <f>+IFERROR(INDEX('Prix PRO PCS'!$1:$1048576,MATCH(E901,'Prix PRO PCS'!D:D,0),10),"")</f>
        <v>5.89</v>
      </c>
      <c r="X901" s="148" t="str">
        <f t="shared" si="65"/>
        <v>Oui</v>
      </c>
      <c r="Y901" s="24" t="str">
        <f>IFERROR(INDEX(LigneAchat!$1:$1048576,MATCH(E901,LigneAchat!D:D,0),5),"")</f>
        <v/>
      </c>
      <c r="Z901" s="22">
        <f>INDEX(Articles!$1:$1048576,MATCH(E901,Articles!D:D,0),21)</f>
        <v>175</v>
      </c>
      <c r="AA901" s="22">
        <f>+Z901-AB901</f>
        <v>175</v>
      </c>
      <c r="AB901" s="22">
        <f>+INDEX(Articles!$1:$1048576,MATCH(E901,Articles!D:D,0),23)</f>
        <v>0</v>
      </c>
    </row>
    <row r="902" spans="2:28" s="87" customFormat="1" ht="30.75" customHeight="1">
      <c r="B902" s="2" t="str">
        <f>INDEX(Articles!$1:$1048576,MATCH(E902,Articles!D:D,0),6)</f>
        <v>1</v>
      </c>
      <c r="C902" s="2" t="str">
        <f>INDEX(Articles!$1:$1048576,MATCH(E902,Articles!D:D,0),7)</f>
        <v/>
      </c>
      <c r="D902" s="88" t="str">
        <f>HYPERLINK(INDEX(Articles!$1:$1048576,MATCH(E902,Articles!D:D,0),24),"Lien")</f>
        <v>Lien</v>
      </c>
      <c r="E902" s="92" t="s">
        <v>118</v>
      </c>
      <c r="F902" s="9" t="str">
        <f>INDEX(Articles!$1:$1048576,MATCH(E902,Articles!D:D,0),5)</f>
        <v>BOBINE 200 M BIFILAIRE ORANGE CUIVRE 45/100°</v>
      </c>
      <c r="G902" s="9" t="str">
        <f>INDEX(Articles!$1:$1048576,MATCH(E902,Articles!D:D,0),8)</f>
        <v>ACCPYRO</v>
      </c>
      <c r="H902" s="9" t="str">
        <f>INDEX(Articles!$1:$1048576,MATCH(E902,Articles!D:D,0),9)</f>
        <v>FILS INFLA</v>
      </c>
      <c r="I902" s="2">
        <f>INDEX(Articles!$1:$1048576,MATCH(E902,Articles!D:D,0),10)</f>
        <v>0</v>
      </c>
      <c r="J902" s="9" t="str">
        <f>INDEX(Articles!$1:$1048576,MATCH(E902,Articles!D:D,0),11)</f>
        <v/>
      </c>
      <c r="K902" s="9" t="str">
        <f>INDEX(Articles!$1:$1048576,MATCH(E902,Articles!D:D,0),12)</f>
        <v/>
      </c>
      <c r="L902" s="2" t="str">
        <f>INDEX(Articles!$1:$1048576,MATCH(E902,Articles!D:D,0),13)</f>
        <v>CN</v>
      </c>
      <c r="M902" s="2" t="str">
        <f>INDEX(Articles!$1:$1048576,MATCH(E902,Articles!D:D,0),14)</f>
        <v/>
      </c>
      <c r="N902" s="2" t="str">
        <f>INDEX(Articles!$1:$1048576,MATCH(E902,Articles!D:D,0),15)</f>
        <v/>
      </c>
      <c r="O902" s="2" t="str">
        <f>INDEX(Articles!$1:$1048576,MATCH(E902,Articles!D:D,0),16)</f>
        <v/>
      </c>
      <c r="P902" s="2">
        <f>INDEX(Articles!$1:$1048576,MATCH(E902,Articles!D:D,0),17)*1000</f>
        <v>0</v>
      </c>
      <c r="Q902" s="2" t="str">
        <f>INDEX(Articles!$1:$1048576,MATCH(E902,Articles!D:D,0),18)</f>
        <v/>
      </c>
      <c r="R902" s="2">
        <f>INDEX(Articles!$1:$1048576,MATCH(E902,Articles!D:D,0),19)</f>
        <v>0</v>
      </c>
      <c r="S902" s="2" t="str">
        <f>IF(INDEX('Unités CA'!$1:$1048576,MATCH(E902,'Unités CA'!D:D,0),5)=0,"",INDEX('Unités CA'!$1:$1048576,MATCH(E902,'Unités CA'!D:D,0),5))</f>
        <v>0004/CA</v>
      </c>
      <c r="T902" s="2" t="str">
        <f>IF(INDEX('Unités BTE'!$1:$1048576,MATCH(E902,'Unités CA'!D:D,0),5)=0,"",INDEX('Unités BTE'!$1:$1048576,MATCH(E902,'Unités CA'!D:D,0),5))</f>
        <v/>
      </c>
      <c r="U902" s="87">
        <f>IFERROR(INDEX('Prix PRO CA'!$1:$1048576,MATCH(E902,'Prix PRO CA'!D:D,0),10),"")</f>
        <v>117.92</v>
      </c>
      <c r="V902" s="87" t="str">
        <f>IFERROR(INDEX('Prix PRO CA'!$1:$1048576,MATCH(E902,'Prix PRO BTE'!D:D,0),10),"")</f>
        <v/>
      </c>
      <c r="W902" s="87">
        <f>+IFERROR(INDEX('Prix PRO PCS'!$1:$1048576,MATCH(E902,'Prix PRO PCS'!D:D,0),10),"")</f>
        <v>39.31</v>
      </c>
      <c r="X902" s="148" t="str">
        <f t="shared" si="65"/>
        <v>Oui</v>
      </c>
      <c r="Y902" s="89" t="str">
        <f>IFERROR(INDEX(LigneAchat!$1:$1048576,MATCH(E902,LigneAchat!D:D,0),5),"")</f>
        <v/>
      </c>
      <c r="Z902" s="90">
        <f>INDEX(Articles!$1:$1048576,MATCH(E902,Articles!D:D,0),21)</f>
        <v>305</v>
      </c>
      <c r="AA902" s="90">
        <f t="shared" si="66"/>
        <v>304</v>
      </c>
      <c r="AB902" s="90">
        <f>+INDEX(Articles!$1:$1048576,MATCH(E902,Articles!D:D,0),23)</f>
        <v>1</v>
      </c>
    </row>
    <row r="903" spans="2:28" ht="15.75">
      <c r="B903" s="8" t="str">
        <f>INDEX(Articles!$1:$1048576,MATCH(E903,Articles!D:D,0),6)</f>
        <v>1</v>
      </c>
      <c r="C903" s="8" t="str">
        <f>INDEX(Articles!$1:$1048576,MATCH(E903,Articles!D:D,0),7)</f>
        <v/>
      </c>
      <c r="D903" s="28" t="str">
        <f>HYPERLINK(INDEX(Articles!$1:$1048576,MATCH(E903,Articles!D:D,0),24),"Lien")</f>
        <v>Lien</v>
      </c>
      <c r="E903" s="3" t="s">
        <v>121</v>
      </c>
      <c r="F903" s="18" t="str">
        <f>INDEX(Articles!$1:$1048576,MATCH(E903,Articles!D:D,0),5)</f>
        <v>BOBINE 500M BIFILAIRE ORANGE CUIVRE 45/100°(FB502)</v>
      </c>
      <c r="G903" s="18" t="str">
        <f>INDEX(Articles!$1:$1048576,MATCH(E903,Articles!D:D,0),8)</f>
        <v>ACCPYRO</v>
      </c>
      <c r="H903" s="18" t="str">
        <f>INDEX(Articles!$1:$1048576,MATCH(E903,Articles!D:D,0),9)</f>
        <v>FILS INFLA</v>
      </c>
      <c r="I903" s="8">
        <f>INDEX(Articles!$1:$1048576,MATCH(E903,Articles!D:D,0),10)</f>
        <v>0</v>
      </c>
      <c r="J903" s="18" t="str">
        <f>INDEX(Articles!$1:$1048576,MATCH(E903,Articles!D:D,0),11)</f>
        <v/>
      </c>
      <c r="K903" s="18" t="str">
        <f>INDEX(Articles!$1:$1048576,MATCH(E903,Articles!D:D,0),12)</f>
        <v/>
      </c>
      <c r="L903" s="8" t="str">
        <f>INDEX(Articles!$1:$1048576,MATCH(E903,Articles!D:D,0),13)</f>
        <v>CN</v>
      </c>
      <c r="M903" s="8" t="str">
        <f>INDEX(Articles!$1:$1048576,MATCH(E903,Articles!D:D,0),14)</f>
        <v/>
      </c>
      <c r="N903" s="8" t="str">
        <f>INDEX(Articles!$1:$1048576,MATCH(E903,Articles!D:D,0),15)</f>
        <v/>
      </c>
      <c r="O903" s="8" t="str">
        <f>INDEX(Articles!$1:$1048576,MATCH(E903,Articles!D:D,0),16)</f>
        <v/>
      </c>
      <c r="P903" s="8">
        <f>INDEX(Articles!$1:$1048576,MATCH(E903,Articles!D:D,0),17)*1000</f>
        <v>0</v>
      </c>
      <c r="Q903" s="8" t="str">
        <f>INDEX(Articles!$1:$1048576,MATCH(E903,Articles!D:D,0),18)</f>
        <v/>
      </c>
      <c r="R903" s="8">
        <f>INDEX(Articles!$1:$1048576,MATCH(E903,Articles!D:D,0),19)</f>
        <v>0</v>
      </c>
      <c r="S903" s="2" t="str">
        <f>IF(INDEX('Unités CA'!$1:$1048576,MATCH(E903,'Unités CA'!D:D,0),5)=0,"",INDEX('Unités CA'!$1:$1048576,MATCH(E903,'Unités CA'!D:D,0),5))</f>
        <v>0004/CA</v>
      </c>
      <c r="T903" s="2" t="str">
        <f>IF(INDEX('Unités BTE'!$1:$1048576,MATCH(E903,'Unités CA'!D:D,0),5)=0,"",INDEX('Unités BTE'!$1:$1048576,MATCH(E903,'Unités CA'!D:D,0),5))</f>
        <v/>
      </c>
      <c r="U903" s="7">
        <f>IFERROR(INDEX('Prix PRO CA'!$1:$1048576,MATCH(E903,'Prix PRO CA'!D:D,0),10),"")</f>
        <v>228.08</v>
      </c>
      <c r="V903" s="7" t="str">
        <f>IFERROR(INDEX('Prix PRO CA'!$1:$1048576,MATCH(E903,'Prix PRO BTE'!D:D,0),10),"")</f>
        <v/>
      </c>
      <c r="W903" s="7">
        <f>+IFERROR(INDEX('Prix PRO PCS'!$1:$1048576,MATCH(E903,'Prix PRO PCS'!D:D,0),10),"")</f>
        <v>69.89</v>
      </c>
      <c r="X903" s="148" t="str">
        <f t="shared" si="65"/>
        <v>Oui</v>
      </c>
      <c r="Y903" s="24" t="str">
        <f>IFERROR(INDEX(LigneAchat!$1:$1048576,MATCH(E903,LigneAchat!D:D,0),5),"")</f>
        <v/>
      </c>
      <c r="Z903" s="22">
        <f>INDEX(Articles!$1:$1048576,MATCH(E903,Articles!D:D,0),21)</f>
        <v>3226</v>
      </c>
      <c r="AA903" s="22">
        <f t="shared" si="66"/>
        <v>3226</v>
      </c>
      <c r="AB903" s="22">
        <f>+INDEX(Articles!$1:$1048576,MATCH(E903,Articles!D:D,0),23)</f>
        <v>0</v>
      </c>
    </row>
    <row r="904" spans="2:28" ht="15.75">
      <c r="B904" s="8" t="str">
        <f>INDEX(Articles!$1:$1048576,MATCH(E904,Articles!D:D,0),6)</f>
        <v>1</v>
      </c>
      <c r="C904" s="8" t="str">
        <f>INDEX(Articles!$1:$1048576,MATCH(E904,Articles!D:D,0),7)</f>
        <v/>
      </c>
      <c r="D904" s="28" t="str">
        <f>HYPERLINK(INDEX(Articles!$1:$1048576,MATCH(E904,Articles!D:D,0),24),"Lien")</f>
        <v>Lien</v>
      </c>
      <c r="E904" s="3" t="s">
        <v>123</v>
      </c>
      <c r="F904" s="18" t="str">
        <f>INDEX(Articles!$1:$1048576,MATCH(E904,Articles!D:D,0),5)</f>
        <v>BOBINE 500 M BIFILAIRE ORANGE BLEU CUIVRE 45/100°</v>
      </c>
      <c r="G904" s="18" t="str">
        <f>INDEX(Articles!$1:$1048576,MATCH(E904,Articles!D:D,0),8)</f>
        <v>ACCPYRO</v>
      </c>
      <c r="H904" s="18" t="str">
        <f>INDEX(Articles!$1:$1048576,MATCH(E904,Articles!D:D,0),9)</f>
        <v>FILS INFLA</v>
      </c>
      <c r="I904" s="8">
        <f>INDEX(Articles!$1:$1048576,MATCH(E904,Articles!D:D,0),10)</f>
        <v>0</v>
      </c>
      <c r="J904" s="18" t="str">
        <f>INDEX(Articles!$1:$1048576,MATCH(E904,Articles!D:D,0),11)</f>
        <v/>
      </c>
      <c r="K904" s="18" t="str">
        <f>INDEX(Articles!$1:$1048576,MATCH(E904,Articles!D:D,0),12)</f>
        <v/>
      </c>
      <c r="L904" s="8" t="str">
        <f>INDEX(Articles!$1:$1048576,MATCH(E904,Articles!D:D,0),13)</f>
        <v>CN</v>
      </c>
      <c r="M904" s="8" t="str">
        <f>INDEX(Articles!$1:$1048576,MATCH(E904,Articles!D:D,0),14)</f>
        <v/>
      </c>
      <c r="N904" s="8" t="str">
        <f>INDEX(Articles!$1:$1048576,MATCH(E904,Articles!D:D,0),15)</f>
        <v/>
      </c>
      <c r="O904" s="8" t="str">
        <f>INDEX(Articles!$1:$1048576,MATCH(E904,Articles!D:D,0),16)</f>
        <v/>
      </c>
      <c r="P904" s="8">
        <f>INDEX(Articles!$1:$1048576,MATCH(E904,Articles!D:D,0),17)*1000</f>
        <v>0</v>
      </c>
      <c r="Q904" s="8" t="str">
        <f>INDEX(Articles!$1:$1048576,MATCH(E904,Articles!D:D,0),18)</f>
        <v/>
      </c>
      <c r="R904" s="8">
        <f>INDEX(Articles!$1:$1048576,MATCH(E904,Articles!D:D,0),19)</f>
        <v>0</v>
      </c>
      <c r="S904" s="2" t="str">
        <f>IF(INDEX('Unités CA'!$1:$1048576,MATCH(E904,'Unités CA'!D:D,0),5)=0,"",INDEX('Unités CA'!$1:$1048576,MATCH(E904,'Unités CA'!D:D,0),5))</f>
        <v>0004/CA</v>
      </c>
      <c r="T904" s="2" t="str">
        <f>IF(INDEX('Unités BTE'!$1:$1048576,MATCH(E904,'Unités CA'!D:D,0),5)=0,"",INDEX('Unités BTE'!$1:$1048576,MATCH(E904,'Unités CA'!D:D,0),5))</f>
        <v/>
      </c>
      <c r="U904" s="7" t="str">
        <f>IFERROR(INDEX('Prix PRO CA'!$1:$1048576,MATCH(E904,'Prix PRO CA'!D:D,0),10),"")</f>
        <v/>
      </c>
      <c r="V904" s="7" t="str">
        <f>IFERROR(INDEX('Prix PRO CA'!$1:$1048576,MATCH(E904,'Prix PRO BTE'!D:D,0),10),"")</f>
        <v/>
      </c>
      <c r="W904" s="7">
        <f>+IFERROR(INDEX('Prix PRO PCS'!$1:$1048576,MATCH(E904,'Prix PRO PCS'!D:D,0),10),"")</f>
        <v>76.02</v>
      </c>
      <c r="X904" s="148" t="str">
        <f t="shared" si="65"/>
        <v>Oui</v>
      </c>
      <c r="Y904" s="24" t="str">
        <f>IFERROR(INDEX(LigneAchat!$1:$1048576,MATCH(E904,LigneAchat!D:D,0),5),"")</f>
        <v/>
      </c>
      <c r="Z904" s="22">
        <f>INDEX(Articles!$1:$1048576,MATCH(E904,Articles!D:D,0),21)</f>
        <v>269</v>
      </c>
      <c r="AA904" s="22">
        <f t="shared" si="66"/>
        <v>269</v>
      </c>
      <c r="AB904" s="22">
        <f>+INDEX(Articles!$1:$1048576,MATCH(E904,Articles!D:D,0),23)</f>
        <v>0</v>
      </c>
    </row>
    <row r="905" spans="2:28" ht="15.75">
      <c r="B905" s="8" t="str">
        <f>INDEX(Articles!$1:$1048576,MATCH(E905,Articles!D:D,0),6)</f>
        <v>1</v>
      </c>
      <c r="C905" s="8" t="str">
        <f>INDEX(Articles!$1:$1048576,MATCH(E905,Articles!D:D,0),7)</f>
        <v/>
      </c>
      <c r="D905" s="28" t="str">
        <f>HYPERLINK(INDEX(Articles!$1:$1048576,MATCH(E905,Articles!D:D,0),24),"Lien")</f>
        <v>Lien</v>
      </c>
      <c r="E905" s="3" t="s">
        <v>126</v>
      </c>
      <c r="F905" s="18" t="str">
        <f>INDEX(Articles!$1:$1048576,MATCH(E905,Articles!D:D,0),5)</f>
        <v>BLOC ELECTRIQUE 18 V</v>
      </c>
      <c r="G905" s="18" t="str">
        <f>INDEX(Articles!$1:$1048576,MATCH(E905,Articles!D:D,0),8)</f>
        <v>ACCPYRO</v>
      </c>
      <c r="H905" s="18" t="str">
        <f>INDEX(Articles!$1:$1048576,MATCH(E905,Articles!D:D,0),9)</f>
        <v>FILS INFLA</v>
      </c>
      <c r="I905" s="8">
        <f>INDEX(Articles!$1:$1048576,MATCH(E905,Articles!D:D,0),10)</f>
        <v>0</v>
      </c>
      <c r="J905" s="18" t="str">
        <f>INDEX(Articles!$1:$1048576,MATCH(E905,Articles!D:D,0),11)</f>
        <v/>
      </c>
      <c r="K905" s="18" t="str">
        <f>INDEX(Articles!$1:$1048576,MATCH(E905,Articles!D:D,0),12)</f>
        <v/>
      </c>
      <c r="L905" s="8" t="str">
        <f>INDEX(Articles!$1:$1048576,MATCH(E905,Articles!D:D,0),13)</f>
        <v>CN</v>
      </c>
      <c r="M905" s="8" t="str">
        <f>INDEX(Articles!$1:$1048576,MATCH(E905,Articles!D:D,0),14)</f>
        <v/>
      </c>
      <c r="N905" s="8" t="str">
        <f>INDEX(Articles!$1:$1048576,MATCH(E905,Articles!D:D,0),15)</f>
        <v/>
      </c>
      <c r="O905" s="8" t="str">
        <f>INDEX(Articles!$1:$1048576,MATCH(E905,Articles!D:D,0),16)</f>
        <v/>
      </c>
      <c r="P905" s="8">
        <f>INDEX(Articles!$1:$1048576,MATCH(E905,Articles!D:D,0),17)*1000</f>
        <v>0</v>
      </c>
      <c r="Q905" s="8" t="str">
        <f>INDEX(Articles!$1:$1048576,MATCH(E905,Articles!D:D,0),18)</f>
        <v/>
      </c>
      <c r="R905" s="8">
        <f>INDEX(Articles!$1:$1048576,MATCH(E905,Articles!D:D,0),19)</f>
        <v>0</v>
      </c>
      <c r="S905" s="2" t="str">
        <f>IF(INDEX('Unités CA'!$1:$1048576,MATCH(E905,'Unités CA'!D:D,0),5)=0,"",INDEX('Unités CA'!$1:$1048576,MATCH(E905,'Unités CA'!D:D,0),5))</f>
        <v>0001/CA</v>
      </c>
      <c r="T905" s="2" t="str">
        <f>IF(INDEX('Unités BTE'!$1:$1048576,MATCH(E905,'Unités CA'!D:D,0),5)=0,"",INDEX('Unités BTE'!$1:$1048576,MATCH(E905,'Unités CA'!D:D,0),5))</f>
        <v>0005/BTE</v>
      </c>
      <c r="U905" s="7" t="str">
        <f>IFERROR(INDEX('Prix PRO CA'!$1:$1048576,MATCH(E905,'Prix PRO CA'!D:D,0),10),"")</f>
        <v/>
      </c>
      <c r="V905" s="7" t="str">
        <f>IFERROR(INDEX('Prix PRO CA'!$1:$1048576,MATCH(E905,'Prix PRO BTE'!D:D,0),10),"")</f>
        <v/>
      </c>
      <c r="W905" s="7">
        <f>+IFERROR(INDEX('Prix PRO PCS'!$1:$1048576,MATCH(E905,'Prix PRO PCS'!D:D,0),10),"")</f>
        <v>14.82</v>
      </c>
      <c r="X905" s="148" t="str">
        <f t="shared" si="65"/>
        <v>Oui</v>
      </c>
      <c r="Y905" s="24" t="str">
        <f>IFERROR(INDEX(LigneAchat!$1:$1048576,MATCH(E905,LigneAchat!D:D,0),5),"")</f>
        <v/>
      </c>
      <c r="Z905" s="22">
        <f>INDEX(Articles!$1:$1048576,MATCH(E905,Articles!D:D,0),21)</f>
        <v>76</v>
      </c>
      <c r="AA905" s="22">
        <f t="shared" si="66"/>
        <v>76</v>
      </c>
      <c r="AB905" s="22">
        <f>+INDEX(Articles!$1:$1048576,MATCH(E905,Articles!D:D,0),23)</f>
        <v>0</v>
      </c>
    </row>
    <row r="906" spans="2:28" ht="15.75">
      <c r="B906" s="8" t="str">
        <f>INDEX(Articles!$1:$1048576,MATCH(E906,Articles!D:D,0),6)</f>
        <v>1</v>
      </c>
      <c r="C906" s="8" t="str">
        <f>INDEX(Articles!$1:$1048576,MATCH(E906,Articles!D:D,0),7)</f>
        <v/>
      </c>
      <c r="D906" s="28" t="str">
        <f>HYPERLINK(INDEX(Articles!$1:$1048576,MATCH(E906,Articles!D:D,0),24),"Lien")</f>
        <v>Lien</v>
      </c>
      <c r="E906" s="3" t="s">
        <v>128</v>
      </c>
      <c r="F906" s="18" t="str">
        <f>INDEX(Articles!$1:$1048576,MATCH(E906,Articles!D:D,0),5)</f>
        <v>BLOC ELECTRIQUE 90 V</v>
      </c>
      <c r="G906" s="18" t="str">
        <f>INDEX(Articles!$1:$1048576,MATCH(E906,Articles!D:D,0),8)</f>
        <v>ACCPYRO</v>
      </c>
      <c r="H906" s="18" t="str">
        <f>INDEX(Articles!$1:$1048576,MATCH(E906,Articles!D:D,0),9)</f>
        <v>FILS INFLA</v>
      </c>
      <c r="I906" s="8">
        <f>INDEX(Articles!$1:$1048576,MATCH(E906,Articles!D:D,0),10)</f>
        <v>0</v>
      </c>
      <c r="J906" s="18" t="str">
        <f>INDEX(Articles!$1:$1048576,MATCH(E906,Articles!D:D,0),11)</f>
        <v/>
      </c>
      <c r="K906" s="18" t="str">
        <f>INDEX(Articles!$1:$1048576,MATCH(E906,Articles!D:D,0),12)</f>
        <v/>
      </c>
      <c r="L906" s="8" t="str">
        <f>INDEX(Articles!$1:$1048576,MATCH(E906,Articles!D:D,0),13)</f>
        <v>FR</v>
      </c>
      <c r="M906" s="8" t="str">
        <f>INDEX(Articles!$1:$1048576,MATCH(E906,Articles!D:D,0),14)</f>
        <v/>
      </c>
      <c r="N906" s="8" t="str">
        <f>INDEX(Articles!$1:$1048576,MATCH(E906,Articles!D:D,0),15)</f>
        <v/>
      </c>
      <c r="O906" s="8" t="str">
        <f>INDEX(Articles!$1:$1048576,MATCH(E906,Articles!D:D,0),16)</f>
        <v/>
      </c>
      <c r="P906" s="8">
        <f>INDEX(Articles!$1:$1048576,MATCH(E906,Articles!D:D,0),17)*1000</f>
        <v>0</v>
      </c>
      <c r="Q906" s="8" t="str">
        <f>INDEX(Articles!$1:$1048576,MATCH(E906,Articles!D:D,0),18)</f>
        <v/>
      </c>
      <c r="R906" s="8">
        <f>INDEX(Articles!$1:$1048576,MATCH(E906,Articles!D:D,0),19)</f>
        <v>0</v>
      </c>
      <c r="S906" s="2" t="str">
        <f>IF(INDEX('Unités CA'!$1:$1048576,MATCH(E906,'Unités CA'!D:D,0),5)=0,"",INDEX('Unités CA'!$1:$1048576,MATCH(E906,'Unités CA'!D:D,0),5))</f>
        <v>0001/CA</v>
      </c>
      <c r="T906" s="2" t="str">
        <f>IF(INDEX('Unités BTE'!$1:$1048576,MATCH(E906,'Unités CA'!D:D,0),5)=0,"",INDEX('Unités BTE'!$1:$1048576,MATCH(E906,'Unités CA'!D:D,0),5))</f>
        <v>0005/BTE</v>
      </c>
      <c r="U906" s="7" t="str">
        <f>IFERROR(INDEX('Prix PRO CA'!$1:$1048576,MATCH(E906,'Prix PRO CA'!D:D,0),10),"")</f>
        <v/>
      </c>
      <c r="V906" s="7" t="str">
        <f>IFERROR(INDEX('Prix PRO CA'!$1:$1048576,MATCH(E906,'Prix PRO BTE'!D:D,0),10),"")</f>
        <v/>
      </c>
      <c r="W906" s="7">
        <f>+IFERROR(INDEX('Prix PRO PCS'!$1:$1048576,MATCH(E906,'Prix PRO PCS'!D:D,0),10),"")</f>
        <v>62.78</v>
      </c>
      <c r="X906" s="148" t="str">
        <f t="shared" si="65"/>
        <v>Inf à 10</v>
      </c>
      <c r="Y906" s="24" t="str">
        <f>IFERROR(INDEX(LigneAchat!$1:$1048576,MATCH(E906,LigneAchat!D:D,0),5),"")</f>
        <v/>
      </c>
      <c r="Z906" s="22">
        <f>INDEX(Articles!$1:$1048576,MATCH(E906,Articles!D:D,0),21)</f>
        <v>1</v>
      </c>
      <c r="AA906" s="22">
        <f t="shared" ref="AA906:AA916" si="67">+Z906-AB906</f>
        <v>1</v>
      </c>
      <c r="AB906" s="22">
        <f>+INDEX(Articles!$1:$1048576,MATCH(E906,Articles!D:D,0),23)</f>
        <v>0</v>
      </c>
    </row>
    <row r="907" spans="2:28" ht="15.75">
      <c r="B907" s="8" t="str">
        <f>INDEX(Articles!$1:$1048576,MATCH(E907,Articles!D:D,0),6)</f>
        <v>1</v>
      </c>
      <c r="C907" s="8" t="str">
        <f>INDEX(Articles!$1:$1048576,MATCH(E907,Articles!D:D,0),7)</f>
        <v/>
      </c>
      <c r="D907" s="28" t="str">
        <f>HYPERLINK(INDEX(Articles!$1:$1048576,MATCH(E907,Articles!D:D,0),24),"Lien")</f>
        <v>Lien</v>
      </c>
      <c r="E907" s="3" t="s">
        <v>133</v>
      </c>
      <c r="F907" s="18" t="str">
        <f>INDEX(Articles!$1:$1048576,MATCH(E907,Articles!D:D,0),5)</f>
        <v>CONNECTEUR ELECTRIQUE BOITE DE 500 PIECES</v>
      </c>
      <c r="G907" s="18" t="str">
        <f>INDEX(Articles!$1:$1048576,MATCH(E907,Articles!D:D,0),8)</f>
        <v>ACCPYRO</v>
      </c>
      <c r="H907" s="18" t="str">
        <f>INDEX(Articles!$1:$1048576,MATCH(E907,Articles!D:D,0),9)</f>
        <v>FILS INFLA</v>
      </c>
      <c r="I907" s="8">
        <f>INDEX(Articles!$1:$1048576,MATCH(E907,Articles!D:D,0),10)</f>
        <v>0</v>
      </c>
      <c r="J907" s="18" t="str">
        <f>INDEX(Articles!$1:$1048576,MATCH(E907,Articles!D:D,0),11)</f>
        <v/>
      </c>
      <c r="K907" s="18" t="str">
        <f>INDEX(Articles!$1:$1048576,MATCH(E907,Articles!D:D,0),12)</f>
        <v/>
      </c>
      <c r="L907" s="8" t="str">
        <f>INDEX(Articles!$1:$1048576,MATCH(E907,Articles!D:D,0),13)</f>
        <v>CN</v>
      </c>
      <c r="M907" s="8" t="str">
        <f>INDEX(Articles!$1:$1048576,MATCH(E907,Articles!D:D,0),14)</f>
        <v/>
      </c>
      <c r="N907" s="8" t="str">
        <f>INDEX(Articles!$1:$1048576,MATCH(E907,Articles!D:D,0),15)</f>
        <v/>
      </c>
      <c r="O907" s="8" t="str">
        <f>INDEX(Articles!$1:$1048576,MATCH(E907,Articles!D:D,0),16)</f>
        <v/>
      </c>
      <c r="P907" s="8">
        <f>INDEX(Articles!$1:$1048576,MATCH(E907,Articles!D:D,0),17)*1000</f>
        <v>0</v>
      </c>
      <c r="Q907" s="8" t="str">
        <f>INDEX(Articles!$1:$1048576,MATCH(E907,Articles!D:D,0),18)</f>
        <v/>
      </c>
      <c r="R907" s="8">
        <f>INDEX(Articles!$1:$1048576,MATCH(E907,Articles!D:D,0),19)</f>
        <v>0</v>
      </c>
      <c r="S907" s="2" t="str">
        <f>IF(INDEX('Unités CA'!$1:$1048576,MATCH(E907,'Unités CA'!D:D,0),5)=0,"",INDEX('Unités CA'!$1:$1048576,MATCH(E907,'Unités CA'!D:D,0),5))</f>
        <v>0040/CA</v>
      </c>
      <c r="T907" s="2" t="str">
        <f>IF(INDEX('Unités BTE'!$1:$1048576,MATCH(E907,'Unités CA'!D:D,0),5)=0,"",INDEX('Unités BTE'!$1:$1048576,MATCH(E907,'Unités CA'!D:D,0),5))</f>
        <v/>
      </c>
      <c r="U907" s="7" t="str">
        <f>IFERROR(INDEX('Prix PRO CA'!$1:$1048576,MATCH(E907,'Prix PRO CA'!D:D,0),10),"")</f>
        <v/>
      </c>
      <c r="V907" s="7">
        <f>IFERROR(INDEX('Prix PRO CA'!$1:$1048576,MATCH(E907,'Prix PRO BTE'!D:D,0),10),"")</f>
        <v>121.3</v>
      </c>
      <c r="W907" s="7">
        <f>+IFERROR(INDEX('Prix PRO PCS'!$1:$1048576,MATCH(E907,'Prix PRO PCS'!D:D,0),10),"")</f>
        <v>12.97</v>
      </c>
      <c r="X907" s="148" t="str">
        <f t="shared" si="65"/>
        <v>Oui</v>
      </c>
      <c r="Y907" s="24" t="str">
        <f>IFERROR(INDEX(LigneAchat!$1:$1048576,MATCH(E907,LigneAchat!D:D,0),5),"")</f>
        <v/>
      </c>
      <c r="Z907" s="22">
        <f>INDEX(Articles!$1:$1048576,MATCH(E907,Articles!D:D,0),21)</f>
        <v>20010</v>
      </c>
      <c r="AA907" s="22">
        <f t="shared" si="67"/>
        <v>20010</v>
      </c>
      <c r="AB907" s="22">
        <f>+INDEX(Articles!$1:$1048576,MATCH(E907,Articles!D:D,0),23)</f>
        <v>0</v>
      </c>
    </row>
    <row r="908" spans="2:28" ht="15.75">
      <c r="B908" s="8" t="str">
        <f>INDEX(Articles!$1:$1048576,MATCH(E908,Articles!D:D,0),6)</f>
        <v>1</v>
      </c>
      <c r="C908" s="8" t="str">
        <f>INDEX(Articles!$1:$1048576,MATCH(E908,Articles!D:D,0),7)</f>
        <v/>
      </c>
      <c r="D908" s="28" t="str">
        <f>HYPERLINK(INDEX(Articles!$1:$1048576,MATCH(E908,Articles!D:D,0),24),"Lien")</f>
        <v>Lien</v>
      </c>
      <c r="E908" s="3" t="s">
        <v>130</v>
      </c>
      <c r="F908" s="18" t="str">
        <f>INDEX(Articles!$1:$1048576,MATCH(E908,Articles!D:D,0),5)</f>
        <v>CONNECTEUR ELECTRIQUE - BOITE DE 500</v>
      </c>
      <c r="G908" s="18" t="str">
        <f>INDEX(Articles!$1:$1048576,MATCH(E908,Articles!D:D,0),8)</f>
        <v>ACCPYRO</v>
      </c>
      <c r="H908" s="18" t="str">
        <f>INDEX(Articles!$1:$1048576,MATCH(E908,Articles!D:D,0),9)</f>
        <v>FILS INFLA</v>
      </c>
      <c r="I908" s="8">
        <f>INDEX(Articles!$1:$1048576,MATCH(E908,Articles!D:D,0),10)</f>
        <v>0</v>
      </c>
      <c r="J908" s="18" t="str">
        <f>INDEX(Articles!$1:$1048576,MATCH(E908,Articles!D:D,0),11)</f>
        <v/>
      </c>
      <c r="K908" s="18" t="str">
        <f>INDEX(Articles!$1:$1048576,MATCH(E908,Articles!D:D,0),12)</f>
        <v/>
      </c>
      <c r="L908" s="8" t="str">
        <f>INDEX(Articles!$1:$1048576,MATCH(E908,Articles!D:D,0),13)</f>
        <v>FR</v>
      </c>
      <c r="M908" s="8" t="str">
        <f>INDEX(Articles!$1:$1048576,MATCH(E908,Articles!D:D,0),14)</f>
        <v/>
      </c>
      <c r="N908" s="8" t="str">
        <f>INDEX(Articles!$1:$1048576,MATCH(E908,Articles!D:D,0),15)</f>
        <v/>
      </c>
      <c r="O908" s="8" t="str">
        <f>INDEX(Articles!$1:$1048576,MATCH(E908,Articles!D:D,0),16)</f>
        <v/>
      </c>
      <c r="P908" s="8">
        <f>INDEX(Articles!$1:$1048576,MATCH(E908,Articles!D:D,0),17)*1000</f>
        <v>0</v>
      </c>
      <c r="Q908" s="8" t="str">
        <f>INDEX(Articles!$1:$1048576,MATCH(E908,Articles!D:D,0),18)</f>
        <v/>
      </c>
      <c r="R908" s="8">
        <f>INDEX(Articles!$1:$1048576,MATCH(E908,Articles!D:D,0),19)</f>
        <v>0</v>
      </c>
      <c r="S908" s="2" t="str">
        <f>IF(INDEX('Unités CA'!$1:$1048576,MATCH(E908,'Unités CA'!D:D,0),5)=0,"",INDEX('Unités CA'!$1:$1048576,MATCH(E908,'Unités CA'!D:D,0),5))</f>
        <v>0001/CA</v>
      </c>
      <c r="T908" s="2" t="str">
        <f>IF(INDEX('Unités BTE'!$1:$1048576,MATCH(E908,'Unités CA'!D:D,0),5)=0,"",INDEX('Unités BTE'!$1:$1048576,MATCH(E908,'Unités CA'!D:D,0),5))</f>
        <v>0005/BTE</v>
      </c>
      <c r="U908" s="7" t="str">
        <f>IFERROR(INDEX('Prix PRO CA'!$1:$1048576,MATCH(E908,'Prix PRO CA'!D:D,0),10),"")</f>
        <v/>
      </c>
      <c r="V908" s="7" t="str">
        <f>IFERROR(INDEX('Prix PRO CA'!$1:$1048576,MATCH(E908,'Prix PRO BTE'!D:D,0),10),"")</f>
        <v/>
      </c>
      <c r="W908" s="7">
        <f>+IFERROR(INDEX('Prix PRO PCS'!$1:$1048576,MATCH(E908,'Prix PRO PCS'!D:D,0),10),"")</f>
        <v>54.78</v>
      </c>
      <c r="X908" s="148" t="str">
        <f t="shared" si="65"/>
        <v>Oui</v>
      </c>
      <c r="Y908" s="24" t="str">
        <f>IFERROR(INDEX(LigneAchat!$1:$1048576,MATCH(E908,LigneAchat!D:D,0),5),"")</f>
        <v/>
      </c>
      <c r="Z908" s="22">
        <f>INDEX(Articles!$1:$1048576,MATCH(E908,Articles!D:D,0),21)</f>
        <v>415</v>
      </c>
      <c r="AA908" s="22">
        <f t="shared" si="67"/>
        <v>415</v>
      </c>
      <c r="AB908" s="22">
        <f>+INDEX(Articles!$1:$1048576,MATCH(E908,Articles!D:D,0),23)</f>
        <v>0</v>
      </c>
    </row>
    <row r="909" spans="2:28" s="87" customFormat="1" ht="30" customHeight="1">
      <c r="B909" s="2" t="str">
        <f>INDEX(Articles!$1:$1048576,MATCH(E909,Articles!D:D,0),6)</f>
        <v>1</v>
      </c>
      <c r="C909" s="2" t="str">
        <f>INDEX(Articles!$1:$1048576,MATCH(E909,Articles!D:D,0),7)</f>
        <v/>
      </c>
      <c r="D909" s="88" t="str">
        <f>HYPERLINK(INDEX(Articles!$1:$1048576,MATCH(E909,Articles!D:D,0),24),"Lien")</f>
        <v>Lien</v>
      </c>
      <c r="E909" s="92" t="s">
        <v>82</v>
      </c>
      <c r="F909" s="9" t="str">
        <f>INDEX(Articles!$1:$1048576,MATCH(E909,Articles!D:D,0),5)</f>
        <v>INFLAMMATEUR ELECTRIQUE  1 METRE</v>
      </c>
      <c r="G909" s="9" t="str">
        <f>INDEX(Articles!$1:$1048576,MATCH(E909,Articles!D:D,0),8)</f>
        <v>ACCPYRO</v>
      </c>
      <c r="H909" s="9" t="str">
        <f>INDEX(Articles!$1:$1048576,MATCH(E909,Articles!D:D,0),9)</f>
        <v>FILS INFLA</v>
      </c>
      <c r="I909" s="2">
        <f>INDEX(Articles!$1:$1048576,MATCH(E909,Articles!D:D,0),10)</f>
        <v>0</v>
      </c>
      <c r="J909" s="9" t="str">
        <f>INDEX(Articles!$1:$1048576,MATCH(E909,Articles!D:D,0),11)</f>
        <v/>
      </c>
      <c r="K909" s="9" t="str">
        <f>INDEX(Articles!$1:$1048576,MATCH(E909,Articles!D:D,0),12)</f>
        <v/>
      </c>
      <c r="L909" s="2" t="str">
        <f>INDEX(Articles!$1:$1048576,MATCH(E909,Articles!D:D,0),13)</f>
        <v>FR</v>
      </c>
      <c r="M909" s="2" t="str">
        <f>INDEX(Articles!$1:$1048576,MATCH(E909,Articles!D:D,0),14)</f>
        <v/>
      </c>
      <c r="N909" s="2" t="str">
        <f>INDEX(Articles!$1:$1048576,MATCH(E909,Articles!D:D,0),15)</f>
        <v>1.4S</v>
      </c>
      <c r="O909" s="2" t="str">
        <f>INDEX(Articles!$1:$1048576,MATCH(E909,Articles!D:D,0),16)</f>
        <v>0080.P2.14.0023</v>
      </c>
      <c r="P909" s="2">
        <f>INDEX(Articles!$1:$1048576,MATCH(E909,Articles!D:D,0),17)*1000</f>
        <v>1</v>
      </c>
      <c r="Q909" s="2" t="str">
        <f>INDEX(Articles!$1:$1048576,MATCH(E909,Articles!D:D,0),18)</f>
        <v/>
      </c>
      <c r="R909" s="2">
        <f>INDEX(Articles!$1:$1048576,MATCH(E909,Articles!D:D,0),19)</f>
        <v>0</v>
      </c>
      <c r="S909" s="2" t="str">
        <f>IF(INDEX('Unités CA'!$1:$1048576,MATCH(E909,'Unités CA'!D:D,0),5)=0,"",INDEX('Unités CA'!$1:$1048576,MATCH(E909,'Unités CA'!D:D,0),5))</f>
        <v>1500/CA</v>
      </c>
      <c r="T909" s="2" t="str">
        <f>IF(INDEX('Unités BTE'!$1:$1048576,MATCH(E909,'Unités CA'!D:D,0),5)=0,"",INDEX('Unités BTE'!$1:$1048576,MATCH(E909,'Unités CA'!D:D,0),5))</f>
        <v/>
      </c>
      <c r="U909" s="87">
        <f>IFERROR(INDEX('Prix PRO CA'!$1:$1048576,MATCH(E909,'Prix PRO CA'!D:D,0),10),"")</f>
        <v>1485</v>
      </c>
      <c r="V909" s="87">
        <f>IFERROR(INDEX('Prix PRO CA'!$1:$1048576,MATCH(E909,'Prix PRO BTE'!D:D,0),10),"")</f>
        <v>94.26</v>
      </c>
      <c r="W909" s="87">
        <f>+IFERROR(INDEX('Prix PRO PCS'!$1:$1048576,MATCH(E909,'Prix PRO PCS'!D:D,0),10),"")</f>
        <v>1.63</v>
      </c>
      <c r="X909" s="148" t="str">
        <f t="shared" si="65"/>
        <v>Oui</v>
      </c>
      <c r="Y909" s="89" t="str">
        <f>IFERROR(INDEX(LigneAchat!$1:$1048576,MATCH(E909,LigneAchat!D:D,0),5),"")</f>
        <v/>
      </c>
      <c r="Z909" s="90">
        <f>INDEX(Articles!$1:$1048576,MATCH(E909,Articles!D:D,0),21)</f>
        <v>67222</v>
      </c>
      <c r="AA909" s="90">
        <f t="shared" si="67"/>
        <v>67125</v>
      </c>
      <c r="AB909" s="90">
        <f>+INDEX(Articles!$1:$1048576,MATCH(E909,Articles!D:D,0),23)</f>
        <v>97</v>
      </c>
    </row>
    <row r="910" spans="2:28" s="7" customFormat="1" ht="15.75">
      <c r="B910" s="8" t="str">
        <f>INDEX(Articles!$1:$1048576,MATCH(E910,Articles!D:D,0),6)</f>
        <v>1</v>
      </c>
      <c r="C910" s="8" t="str">
        <f>INDEX(Articles!$1:$1048576,MATCH(E910,Articles!D:D,0),7)</f>
        <v/>
      </c>
      <c r="D910" s="28" t="str">
        <f>HYPERLINK(INDEX(Articles!$1:$1048576,MATCH(E910,Articles!D:D,0),24),"Lien")</f>
        <v>Lien</v>
      </c>
      <c r="E910" s="4" t="s">
        <v>112</v>
      </c>
      <c r="F910" s="18" t="str">
        <f>INDEX(Articles!$1:$1048576,MATCH(E910,Articles!D:D,0),5)</f>
        <v>BOBINE 500M FIL BIFILAIRE 51/100°- BICKFORD</v>
      </c>
      <c r="G910" s="18" t="str">
        <f>INDEX(Articles!$1:$1048576,MATCH(E910,Articles!D:D,0),8)</f>
        <v>ACCPYRO</v>
      </c>
      <c r="H910" s="18" t="str">
        <f>INDEX(Articles!$1:$1048576,MATCH(E910,Articles!D:D,0),9)</f>
        <v>FILS INFLA</v>
      </c>
      <c r="I910" s="8">
        <f>INDEX(Articles!$1:$1048576,MATCH(E910,Articles!D:D,0),10)</f>
        <v>0</v>
      </c>
      <c r="J910" s="18" t="str">
        <f>INDEX(Articles!$1:$1048576,MATCH(E910,Articles!D:D,0),11)</f>
        <v/>
      </c>
      <c r="K910" s="18" t="str">
        <f>INDEX(Articles!$1:$1048576,MATCH(E910,Articles!D:D,0),12)</f>
        <v/>
      </c>
      <c r="L910" s="8" t="str">
        <f>INDEX(Articles!$1:$1048576,MATCH(E910,Articles!D:D,0),13)</f>
        <v>FR</v>
      </c>
      <c r="M910" s="8" t="str">
        <f>INDEX(Articles!$1:$1048576,MATCH(E910,Articles!D:D,0),14)</f>
        <v/>
      </c>
      <c r="N910" s="8" t="str">
        <f>INDEX(Articles!$1:$1048576,MATCH(E910,Articles!D:D,0),15)</f>
        <v/>
      </c>
      <c r="O910" s="8" t="str">
        <f>INDEX(Articles!$1:$1048576,MATCH(E910,Articles!D:D,0),16)</f>
        <v/>
      </c>
      <c r="P910" s="8">
        <f>INDEX(Articles!$1:$1048576,MATCH(E910,Articles!D:D,0),17)*1000</f>
        <v>0</v>
      </c>
      <c r="Q910" s="8" t="str">
        <f>INDEX(Articles!$1:$1048576,MATCH(E910,Articles!D:D,0),18)</f>
        <v/>
      </c>
      <c r="R910" s="8">
        <f>INDEX(Articles!$1:$1048576,MATCH(E910,Articles!D:D,0),19)</f>
        <v>0</v>
      </c>
      <c r="S910" s="2" t="str">
        <f>IF(INDEX('Unités CA'!$1:$1048576,MATCH(E910,'Unités CA'!D:D,0),5)=0,"",INDEX('Unités CA'!$1:$1048576,MATCH(E910,'Unités CA'!D:D,0),5))</f>
        <v>0004/CA</v>
      </c>
      <c r="T910" s="2" t="str">
        <f>IF(INDEX('Unités BTE'!$1:$1048576,MATCH(E910,'Unités CA'!D:D,0),5)=0,"",INDEX('Unités BTE'!$1:$1048576,MATCH(E910,'Unités CA'!D:D,0),5))</f>
        <v/>
      </c>
      <c r="U910" s="7">
        <f>IFERROR(INDEX('Prix PRO CA'!$1:$1048576,MATCH(E910,'Prix PRO CA'!D:D,0),10),"")</f>
        <v>239.6</v>
      </c>
      <c r="V910" s="7" t="str">
        <f>IFERROR(INDEX('Prix PRO CA'!$1:$1048576,MATCH(E910,'Prix PRO BTE'!D:D,0),10),"")</f>
        <v/>
      </c>
      <c r="W910" s="7">
        <f>+IFERROR(INDEX('Prix PRO PCS'!$1:$1048576,MATCH(E910,'Prix PRO PCS'!D:D,0),10),"")</f>
        <v>71.39</v>
      </c>
      <c r="X910" s="148" t="str">
        <f t="shared" si="65"/>
        <v>Oui</v>
      </c>
      <c r="Y910" s="24" t="str">
        <f>IFERROR(INDEX(LigneAchat!$1:$1048576,MATCH(E910,LigneAchat!D:D,0),5),"")</f>
        <v/>
      </c>
      <c r="Z910" s="22">
        <f>INDEX(Articles!$1:$1048576,MATCH(E910,Articles!D:D,0),21)</f>
        <v>73</v>
      </c>
      <c r="AA910" s="22">
        <f>+Z910-AB910</f>
        <v>73</v>
      </c>
      <c r="AB910" s="22">
        <f>+INDEX(Articles!$1:$1048576,MATCH(E910,Articles!D:D,0),23)</f>
        <v>0</v>
      </c>
    </row>
    <row r="911" spans="2:28" s="7" customFormat="1" ht="15.75">
      <c r="B911" s="8" t="str">
        <f>INDEX(Articles!$1:$1048576,MATCH(E911,Articles!D:D,0),6)</f>
        <v>1</v>
      </c>
      <c r="C911" s="8" t="str">
        <f>INDEX(Articles!$1:$1048576,MATCH(E911,Articles!D:D,0),7)</f>
        <v/>
      </c>
      <c r="D911" s="28" t="str">
        <f>HYPERLINK(INDEX(Articles!$1:$1048576,MATCH(E911,Articles!D:D,0),24),"Lien")</f>
        <v>Lien</v>
      </c>
      <c r="E911" s="4" t="s">
        <v>85</v>
      </c>
      <c r="F911" s="18" t="str">
        <f>INDEX(Articles!$1:$1048576,MATCH(E911,Articles!D:D,0),5)</f>
        <v>INFLAMMATEUR ELECTRIQUE - 4M</v>
      </c>
      <c r="G911" s="18" t="str">
        <f>INDEX(Articles!$1:$1048576,MATCH(E911,Articles!D:D,0),8)</f>
        <v>ACCPYRO</v>
      </c>
      <c r="H911" s="18" t="str">
        <f>INDEX(Articles!$1:$1048576,MATCH(E911,Articles!D:D,0),9)</f>
        <v>FILS INFLA</v>
      </c>
      <c r="I911" s="8">
        <f>INDEX(Articles!$1:$1048576,MATCH(E911,Articles!D:D,0),10)</f>
        <v>0</v>
      </c>
      <c r="J911" s="18" t="str">
        <f>INDEX(Articles!$1:$1048576,MATCH(E911,Articles!D:D,0),11)</f>
        <v/>
      </c>
      <c r="K911" s="18" t="str">
        <f>INDEX(Articles!$1:$1048576,MATCH(E911,Articles!D:D,0),12)</f>
        <v/>
      </c>
      <c r="L911" s="8" t="str">
        <f>INDEX(Articles!$1:$1048576,MATCH(E911,Articles!D:D,0),13)</f>
        <v>FR</v>
      </c>
      <c r="M911" s="8" t="str">
        <f>INDEX(Articles!$1:$1048576,MATCH(E911,Articles!D:D,0),14)</f>
        <v/>
      </c>
      <c r="N911" s="8" t="str">
        <f>INDEX(Articles!$1:$1048576,MATCH(E911,Articles!D:D,0),15)</f>
        <v>1.4G</v>
      </c>
      <c r="O911" s="8" t="str">
        <f>INDEX(Articles!$1:$1048576,MATCH(E911,Articles!D:D,0),16)</f>
        <v>0080.P2.14.0023</v>
      </c>
      <c r="P911" s="8">
        <f>INDEX(Articles!$1:$1048576,MATCH(E911,Articles!D:D,0),17)*1000</f>
        <v>1</v>
      </c>
      <c r="Q911" s="8" t="str">
        <f>INDEX(Articles!$1:$1048576,MATCH(E911,Articles!D:D,0),18)</f>
        <v/>
      </c>
      <c r="R911" s="8">
        <f>INDEX(Articles!$1:$1048576,MATCH(E911,Articles!D:D,0),19)</f>
        <v>0</v>
      </c>
      <c r="S911" s="2" t="str">
        <f>IF(INDEX('Unités CA'!$1:$1048576,MATCH(E911,'Unités CA'!D:D,0),5)=0,"",INDEX('Unités CA'!$1:$1048576,MATCH(E911,'Unités CA'!D:D,0),5))</f>
        <v>0450/CA</v>
      </c>
      <c r="T911" s="2" t="str">
        <f>IF(INDEX('Unités BTE'!$1:$1048576,MATCH(E911,'Unités CA'!D:D,0),5)=0,"",INDEX('Unités BTE'!$1:$1048576,MATCH(E911,'Unités CA'!D:D,0),5))</f>
        <v/>
      </c>
      <c r="U911" s="7">
        <f>IFERROR(INDEX('Prix PRO CA'!$1:$1048576,MATCH(E911,'Prix PRO CA'!D:D,0),10),"")</f>
        <v>751.5</v>
      </c>
      <c r="V911" s="7">
        <f>IFERROR(INDEX('Prix PRO CA'!$1:$1048576,MATCH(E911,'Prix PRO BTE'!D:D,0),10),"")</f>
        <v>94.26</v>
      </c>
      <c r="W911" s="7">
        <f>+IFERROR(INDEX('Prix PRO PCS'!$1:$1048576,MATCH(E911,'Prix PRO PCS'!D:D,0),10),"")</f>
        <v>2.89</v>
      </c>
      <c r="X911" s="148" t="str">
        <f t="shared" si="65"/>
        <v>Oui</v>
      </c>
      <c r="Y911" s="24" t="str">
        <f>IFERROR(INDEX(LigneAchat!$1:$1048576,MATCH(E911,LigneAchat!D:D,0),5),"")</f>
        <v/>
      </c>
      <c r="Z911" s="22">
        <f>INDEX(Articles!$1:$1048576,MATCH(E911,Articles!D:D,0),21)</f>
        <v>5525</v>
      </c>
      <c r="AA911" s="22">
        <f>+Z911-AB911</f>
        <v>5525</v>
      </c>
      <c r="AB911" s="22">
        <f>+INDEX(Articles!$1:$1048576,MATCH(E911,Articles!D:D,0),23)</f>
        <v>0</v>
      </c>
    </row>
    <row r="912" spans="2:28" ht="15.75">
      <c r="B912" s="8" t="str">
        <f>INDEX(Articles!$1:$1048576,MATCH(E912,Articles!D:D,0),6)</f>
        <v>1</v>
      </c>
      <c r="C912" s="8" t="str">
        <f>INDEX(Articles!$1:$1048576,MATCH(E912,Articles!D:D,0),7)</f>
        <v/>
      </c>
      <c r="D912" s="28" t="str">
        <f>HYPERLINK(INDEX(Articles!$1:$1048576,MATCH(E912,Articles!D:D,0),24),"Lien")</f>
        <v>Lien</v>
      </c>
      <c r="E912" s="3" t="s">
        <v>106</v>
      </c>
      <c r="F912" s="18" t="str">
        <f>INDEX(Articles!$1:$1048576,MATCH(E912,Articles!D:D,0),5)</f>
        <v>INFLAMMATEUR 2 M</v>
      </c>
      <c r="G912" s="18" t="str">
        <f>INDEX(Articles!$1:$1048576,MATCH(E912,Articles!D:D,0),8)</f>
        <v>ACCPYRO</v>
      </c>
      <c r="H912" s="18" t="str">
        <f>INDEX(Articles!$1:$1048576,MATCH(E912,Articles!D:D,0),9)</f>
        <v>FILS INFLA</v>
      </c>
      <c r="I912" s="8">
        <f>INDEX(Articles!$1:$1048576,MATCH(E912,Articles!D:D,0),10)</f>
        <v>0</v>
      </c>
      <c r="J912" s="18" t="str">
        <f>INDEX(Articles!$1:$1048576,MATCH(E912,Articles!D:D,0),11)</f>
        <v/>
      </c>
      <c r="K912" s="18" t="str">
        <f>INDEX(Articles!$1:$1048576,MATCH(E912,Articles!D:D,0),12)</f>
        <v/>
      </c>
      <c r="L912" s="8" t="str">
        <f>INDEX(Articles!$1:$1048576,MATCH(E912,Articles!D:D,0),13)</f>
        <v>CN</v>
      </c>
      <c r="M912" s="8" t="str">
        <f>INDEX(Articles!$1:$1048576,MATCH(E912,Articles!D:D,0),14)</f>
        <v/>
      </c>
      <c r="N912" s="8" t="str">
        <f>INDEX(Articles!$1:$1048576,MATCH(E912,Articles!D:D,0),15)</f>
        <v>1.4S</v>
      </c>
      <c r="O912" s="8" t="str">
        <f>INDEX(Articles!$1:$1048576,MATCH(E912,Articles!D:D,0),16)</f>
        <v/>
      </c>
      <c r="P912" s="8">
        <f>INDEX(Articles!$1:$1048576,MATCH(E912,Articles!D:D,0),17)*1000</f>
        <v>1</v>
      </c>
      <c r="Q912" s="8" t="str">
        <f>INDEX(Articles!$1:$1048576,MATCH(E912,Articles!D:D,0),18)</f>
        <v/>
      </c>
      <c r="R912" s="8">
        <f>INDEX(Articles!$1:$1048576,MATCH(E912,Articles!D:D,0),19)</f>
        <v>0</v>
      </c>
      <c r="S912" s="2" t="str">
        <f>IF(INDEX('Unités CA'!$1:$1048576,MATCH(E912,'Unités CA'!D:D,0),5)=0,"",INDEX('Unités CA'!$1:$1048576,MATCH(E912,'Unités CA'!D:D,0),5))</f>
        <v>1000/CA</v>
      </c>
      <c r="T912" s="2" t="str">
        <f>IF(INDEX('Unités BTE'!$1:$1048576,MATCH(E912,'Unités CA'!D:D,0),5)=0,"",INDEX('Unités BTE'!$1:$1048576,MATCH(E912,'Unités CA'!D:D,0),5))</f>
        <v/>
      </c>
      <c r="U912" s="7">
        <f>IFERROR(INDEX('Prix PRO CA'!$1:$1048576,MATCH(E912,'Prix PRO CA'!D:D,0),10),"")</f>
        <v>714.77</v>
      </c>
      <c r="V912" s="7">
        <f>IFERROR(INDEX('Prix PRO CA'!$1:$1048576,MATCH(E912,'Prix PRO BTE'!D:D,0),10),"")</f>
        <v>121.3</v>
      </c>
      <c r="W912" s="7">
        <f>+IFERROR(INDEX('Prix PRO PCS'!$1:$1048576,MATCH(E912,'Prix PRO PCS'!D:D,0),10),"")</f>
        <v>1.1100000000000001</v>
      </c>
      <c r="X912" s="148" t="str">
        <f t="shared" si="65"/>
        <v>Oui</v>
      </c>
      <c r="Y912" s="24">
        <f>IFERROR(INDEX(LigneAchat!$1:$1048576,MATCH(E912,LigneAchat!D:D,0),5),"")</f>
        <v>44287</v>
      </c>
      <c r="Z912" s="22">
        <f>INDEX(Articles!$1:$1048576,MATCH(E912,Articles!D:D,0),21)</f>
        <v>65425</v>
      </c>
      <c r="AA912" s="22">
        <f t="shared" si="67"/>
        <v>50980</v>
      </c>
      <c r="AB912" s="22">
        <f>+INDEX(Articles!$1:$1048576,MATCH(E912,Articles!D:D,0),23)</f>
        <v>14445</v>
      </c>
    </row>
    <row r="913" spans="2:28" ht="15.75">
      <c r="B913" s="8" t="str">
        <f>INDEX(Articles!$1:$1048576,MATCH(E913,Articles!D:D,0),6)</f>
        <v>1</v>
      </c>
      <c r="C913" s="8" t="str">
        <f>INDEX(Articles!$1:$1048576,MATCH(E913,Articles!D:D,0),7)</f>
        <v/>
      </c>
      <c r="D913" s="28" t="str">
        <f>HYPERLINK(INDEX(Articles!$1:$1048576,MATCH(E913,Articles!D:D,0),24),"Lien")</f>
        <v>Lien</v>
      </c>
      <c r="E913" s="3" t="s">
        <v>109</v>
      </c>
      <c r="F913" s="18" t="str">
        <f>INDEX(Articles!$1:$1048576,MATCH(E913,Articles!D:D,0),5)</f>
        <v>INFLAMMATEUR 5 M</v>
      </c>
      <c r="G913" s="18" t="str">
        <f>INDEX(Articles!$1:$1048576,MATCH(E913,Articles!D:D,0),8)</f>
        <v>ACCPYRO</v>
      </c>
      <c r="H913" s="18" t="str">
        <f>INDEX(Articles!$1:$1048576,MATCH(E913,Articles!D:D,0),9)</f>
        <v>FILS INFLA</v>
      </c>
      <c r="I913" s="8">
        <f>INDEX(Articles!$1:$1048576,MATCH(E913,Articles!D:D,0),10)</f>
        <v>0</v>
      </c>
      <c r="J913" s="18" t="str">
        <f>INDEX(Articles!$1:$1048576,MATCH(E913,Articles!D:D,0),11)</f>
        <v/>
      </c>
      <c r="K913" s="18" t="str">
        <f>INDEX(Articles!$1:$1048576,MATCH(E913,Articles!D:D,0),12)</f>
        <v/>
      </c>
      <c r="L913" s="8" t="str">
        <f>INDEX(Articles!$1:$1048576,MATCH(E913,Articles!D:D,0),13)</f>
        <v>CN</v>
      </c>
      <c r="M913" s="8" t="str">
        <f>INDEX(Articles!$1:$1048576,MATCH(E913,Articles!D:D,0),14)</f>
        <v/>
      </c>
      <c r="N913" s="8" t="str">
        <f>INDEX(Articles!$1:$1048576,MATCH(E913,Articles!D:D,0),15)</f>
        <v>1.4S</v>
      </c>
      <c r="O913" s="8" t="str">
        <f>INDEX(Articles!$1:$1048576,MATCH(E913,Articles!D:D,0),16)</f>
        <v/>
      </c>
      <c r="P913" s="8">
        <f>INDEX(Articles!$1:$1048576,MATCH(E913,Articles!D:D,0),17)*1000</f>
        <v>1</v>
      </c>
      <c r="Q913" s="8" t="str">
        <f>INDEX(Articles!$1:$1048576,MATCH(E913,Articles!D:D,0),18)</f>
        <v/>
      </c>
      <c r="R913" s="8">
        <f>INDEX(Articles!$1:$1048576,MATCH(E913,Articles!D:D,0),19)</f>
        <v>0</v>
      </c>
      <c r="S913" s="2" t="str">
        <f>IF(INDEX('Unités CA'!$1:$1048576,MATCH(E913,'Unités CA'!D:D,0),5)=0,"",INDEX('Unités CA'!$1:$1048576,MATCH(E913,'Unités CA'!D:D,0),5))</f>
        <v>0300/CA</v>
      </c>
      <c r="T913" s="2" t="str">
        <f>IF(INDEX('Unités BTE'!$1:$1048576,MATCH(E913,'Unités CA'!D:D,0),5)=0,"",INDEX('Unités BTE'!$1:$1048576,MATCH(E913,'Unités CA'!D:D,0),5))</f>
        <v/>
      </c>
      <c r="U913" s="7">
        <f>IFERROR(INDEX('Prix PRO CA'!$1:$1048576,MATCH(E913,'Prix PRO CA'!D:D,0),10),"")</f>
        <v>621.67999999999995</v>
      </c>
      <c r="V913" s="7">
        <f>IFERROR(INDEX('Prix PRO CA'!$1:$1048576,MATCH(E913,'Prix PRO BTE'!D:D,0),10),"")</f>
        <v>121.3</v>
      </c>
      <c r="W913" s="7">
        <f>+IFERROR(INDEX('Prix PRO PCS'!$1:$1048576,MATCH(E913,'Prix PRO PCS'!D:D,0),10),"")</f>
        <v>1.93</v>
      </c>
      <c r="X913" s="148" t="str">
        <f t="shared" si="65"/>
        <v>Oui</v>
      </c>
      <c r="Y913" s="24">
        <f>IFERROR(INDEX(LigneAchat!$1:$1048576,MATCH(E913,LigneAchat!D:D,0),5),"")</f>
        <v>44287</v>
      </c>
      <c r="Z913" s="22">
        <f>INDEX(Articles!$1:$1048576,MATCH(E913,Articles!D:D,0),21)</f>
        <v>41171</v>
      </c>
      <c r="AA913" s="22">
        <f t="shared" si="67"/>
        <v>41064</v>
      </c>
      <c r="AB913" s="22">
        <f>+INDEX(Articles!$1:$1048576,MATCH(E913,Articles!D:D,0),23)</f>
        <v>107</v>
      </c>
    </row>
    <row r="914" spans="2:28" ht="15.75">
      <c r="B914" s="8" t="str">
        <f>INDEX(Articles!$1:$1048576,MATCH(E914,Articles!D:D,0),6)</f>
        <v>1</v>
      </c>
      <c r="C914" s="8" t="str">
        <f>INDEX(Articles!$1:$1048576,MATCH(E914,Articles!D:D,0),7)</f>
        <v/>
      </c>
      <c r="D914" s="28" t="str">
        <f>HYPERLINK(INDEX(Articles!$1:$1048576,MATCH(E914,Articles!D:D,0),24),"Lien")</f>
        <v>Lien</v>
      </c>
      <c r="E914" s="3" t="s">
        <v>102</v>
      </c>
      <c r="F914" s="18" t="str">
        <f>INDEX(Articles!$1:$1048576,MATCH(E914,Articles!D:D,0),5)</f>
        <v>INFLAMMATEUR 5 M SA 2004</v>
      </c>
      <c r="G914" s="18" t="str">
        <f>INDEX(Articles!$1:$1048576,MATCH(E914,Articles!D:D,0),8)</f>
        <v>ACCPYRO</v>
      </c>
      <c r="H914" s="18" t="str">
        <f>INDEX(Articles!$1:$1048576,MATCH(E914,Articles!D:D,0),9)</f>
        <v>FILS INFLA</v>
      </c>
      <c r="I914" s="8">
        <f>INDEX(Articles!$1:$1048576,MATCH(E914,Articles!D:D,0),10)</f>
        <v>0</v>
      </c>
      <c r="J914" s="18" t="str">
        <f>INDEX(Articles!$1:$1048576,MATCH(E914,Articles!D:D,0),11)</f>
        <v/>
      </c>
      <c r="K914" s="18" t="str">
        <f>INDEX(Articles!$1:$1048576,MATCH(E914,Articles!D:D,0),12)</f>
        <v/>
      </c>
      <c r="L914" s="8" t="str">
        <f>INDEX(Articles!$1:$1048576,MATCH(E914,Articles!D:D,0),13)</f>
        <v>FR</v>
      </c>
      <c r="M914" s="8" t="str">
        <f>INDEX(Articles!$1:$1048576,MATCH(E914,Articles!D:D,0),14)</f>
        <v/>
      </c>
      <c r="N914" s="8" t="str">
        <f>INDEX(Articles!$1:$1048576,MATCH(E914,Articles!D:D,0),15)</f>
        <v>1.4S</v>
      </c>
      <c r="O914" s="8" t="str">
        <f>INDEX(Articles!$1:$1048576,MATCH(E914,Articles!D:D,0),16)</f>
        <v>0080.P2.14.0023</v>
      </c>
      <c r="P914" s="8">
        <f>INDEX(Articles!$1:$1048576,MATCH(E914,Articles!D:D,0),17)*1000</f>
        <v>1</v>
      </c>
      <c r="Q914" s="8" t="str">
        <f>INDEX(Articles!$1:$1048576,MATCH(E914,Articles!D:D,0),18)</f>
        <v/>
      </c>
      <c r="R914" s="8">
        <f>INDEX(Articles!$1:$1048576,MATCH(E914,Articles!D:D,0),19)</f>
        <v>0</v>
      </c>
      <c r="S914" s="2" t="str">
        <f>IF(INDEX('Unités CA'!$1:$1048576,MATCH(E914,'Unités CA'!D:D,0),5)=0,"",INDEX('Unités CA'!$1:$1048576,MATCH(E914,'Unités CA'!D:D,0),5))</f>
        <v>0375/CA</v>
      </c>
      <c r="T914" s="2" t="str">
        <f>IF(INDEX('Unités BTE'!$1:$1048576,MATCH(E914,'Unités CA'!D:D,0),5)=0,"",INDEX('Unités BTE'!$1:$1048576,MATCH(E914,'Unités CA'!D:D,0),5))</f>
        <v/>
      </c>
      <c r="U914" s="7">
        <f>IFERROR(INDEX('Prix PRO CA'!$1:$1048576,MATCH(E914,'Prix PRO CA'!D:D,0),10),"")</f>
        <v>595</v>
      </c>
      <c r="V914" s="7" t="str">
        <f>IFERROR(INDEX('Prix PRO CA'!$1:$1048576,MATCH(E914,'Prix PRO BTE'!D:D,0),10),"")</f>
        <v/>
      </c>
      <c r="W914" s="7">
        <f>+IFERROR(INDEX('Prix PRO PCS'!$1:$1048576,MATCH(E914,'Prix PRO PCS'!D:D,0),10),"")</f>
        <v>3.2</v>
      </c>
      <c r="X914" s="148" t="str">
        <f t="shared" si="65"/>
        <v>Oui</v>
      </c>
      <c r="Y914" s="24" t="str">
        <f>IFERROR(INDEX(LigneAchat!$1:$1048576,MATCH(E914,LigneAchat!D:D,0),5),"")</f>
        <v/>
      </c>
      <c r="Z914" s="22">
        <f>INDEX(Articles!$1:$1048576,MATCH(E914,Articles!D:D,0),21)</f>
        <v>4375</v>
      </c>
      <c r="AA914" s="22">
        <f t="shared" si="67"/>
        <v>4375</v>
      </c>
      <c r="AB914" s="22">
        <f>+INDEX(Articles!$1:$1048576,MATCH(E914,Articles!D:D,0),23)</f>
        <v>0</v>
      </c>
    </row>
    <row r="915" spans="2:28" s="87" customFormat="1" ht="33" customHeight="1">
      <c r="B915" s="2" t="str">
        <f>INDEX(Articles!$1:$1048576,MATCH(E915,Articles!D:D,0),6)</f>
        <v>1</v>
      </c>
      <c r="C915" s="2" t="str">
        <f>INDEX(Articles!$1:$1048576,MATCH(E915,Articles!D:D,0),7)</f>
        <v/>
      </c>
      <c r="D915" s="88" t="str">
        <f>HYPERLINK(INDEX(Articles!$1:$1048576,MATCH(E915,Articles!D:D,0),24),"Lien")</f>
        <v>Lien</v>
      </c>
      <c r="E915" s="92" t="s">
        <v>91</v>
      </c>
      <c r="F915" s="9" t="str">
        <f>INDEX(Articles!$1:$1048576,MATCH(E915,Articles!D:D,0),5)</f>
        <v>MECHE SOUS CONDUIT PLASTIQUE ROULEAU 50 METRES</v>
      </c>
      <c r="G915" s="9" t="str">
        <f>INDEX(Articles!$1:$1048576,MATCH(E915,Articles!D:D,0),8)</f>
        <v>ACCPYRO</v>
      </c>
      <c r="H915" s="9" t="str">
        <f>INDEX(Articles!$1:$1048576,MATCH(E915,Articles!D:D,0),9)</f>
        <v>MECHE</v>
      </c>
      <c r="I915" s="2">
        <f>INDEX(Articles!$1:$1048576,MATCH(E915,Articles!D:D,0),10)</f>
        <v>0</v>
      </c>
      <c r="J915" s="9" t="str">
        <f>INDEX(Articles!$1:$1048576,MATCH(E915,Articles!D:D,0),11)</f>
        <v/>
      </c>
      <c r="K915" s="9" t="str">
        <f>INDEX(Articles!$1:$1048576,MATCH(E915,Articles!D:D,0),12)</f>
        <v/>
      </c>
      <c r="L915" s="2" t="str">
        <f>INDEX(Articles!$1:$1048576,MATCH(E915,Articles!D:D,0),13)</f>
        <v>CN</v>
      </c>
      <c r="M915" s="2" t="str">
        <f>INDEX(Articles!$1:$1048576,MATCH(E915,Articles!D:D,0),14)</f>
        <v/>
      </c>
      <c r="N915" s="2" t="str">
        <f>INDEX(Articles!$1:$1048576,MATCH(E915,Articles!D:D,0),15)</f>
        <v>1.4G</v>
      </c>
      <c r="O915" s="2" t="str">
        <f>INDEX(Articles!$1:$1048576,MATCH(E915,Articles!D:D,0),16)</f>
        <v/>
      </c>
      <c r="P915" s="2">
        <f>INDEX(Articles!$1:$1048576,MATCH(E915,Articles!D:D,0),17)*1000</f>
        <v>6.84</v>
      </c>
      <c r="Q915" s="2" t="str">
        <f>INDEX(Articles!$1:$1048576,MATCH(E915,Articles!D:D,0),18)</f>
        <v/>
      </c>
      <c r="R915" s="2">
        <f>INDEX(Articles!$1:$1048576,MATCH(E915,Articles!D:D,0),19)</f>
        <v>0</v>
      </c>
      <c r="S915" s="2" t="str">
        <f>IF(INDEX('Unités CA'!$1:$1048576,MATCH(E915,'Unités CA'!D:D,0),5)=0,"",INDEX('Unités CA'!$1:$1048576,MATCH(E915,'Unités CA'!D:D,0),5))</f>
        <v>0020/CA</v>
      </c>
      <c r="T915" s="2" t="str">
        <f>IF(INDEX('Unités BTE'!$1:$1048576,MATCH(E915,'Unités CA'!D:D,0),5)=0,"",INDEX('Unités BTE'!$1:$1048576,MATCH(E915,'Unités CA'!D:D,0),5))</f>
        <v/>
      </c>
      <c r="U915" s="87">
        <f>IFERROR(INDEX('Prix PRO CA'!$1:$1048576,MATCH(E915,'Prix PRO CA'!D:D,0),10),"")</f>
        <v>457.84</v>
      </c>
      <c r="V915" s="87" t="str">
        <f>IFERROR(INDEX('Prix PRO CA'!$1:$1048576,MATCH(E915,'Prix PRO BTE'!D:D,0),10),"")</f>
        <v/>
      </c>
      <c r="W915" s="87">
        <f>+IFERROR(INDEX('Prix PRO PCS'!$1:$1048576,MATCH(E915,'Prix PRO PCS'!D:D,0),10),"")</f>
        <v>23.79</v>
      </c>
      <c r="X915" s="148" t="str">
        <f t="shared" si="65"/>
        <v>Oui</v>
      </c>
      <c r="Y915" s="89" t="str">
        <f>IFERROR(INDEX(LigneAchat!$1:$1048576,MATCH(E915,LigneAchat!D:D,0),5),"")</f>
        <v/>
      </c>
      <c r="Z915" s="90">
        <f>INDEX(Articles!$1:$1048576,MATCH(E915,Articles!D:D,0),21)</f>
        <v>1561</v>
      </c>
      <c r="AA915" s="90">
        <f t="shared" si="67"/>
        <v>841</v>
      </c>
      <c r="AB915" s="90">
        <f>+INDEX(Articles!$1:$1048576,MATCH(E915,Articles!D:D,0),23)</f>
        <v>720</v>
      </c>
    </row>
    <row r="916" spans="2:28" ht="15.75">
      <c r="B916" s="8" t="str">
        <f>INDEX(Articles!$1:$1048576,MATCH(E916,Articles!D:D,0),6)</f>
        <v>1</v>
      </c>
      <c r="C916" s="8" t="str">
        <f>INDEX(Articles!$1:$1048576,MATCH(E916,Articles!D:D,0),7)</f>
        <v/>
      </c>
      <c r="D916" s="28" t="str">
        <f>HYPERLINK(INDEX(Articles!$1:$1048576,MATCH(E916,Articles!D:D,0),24),"Lien")</f>
        <v>Lien</v>
      </c>
      <c r="E916" s="3" t="s">
        <v>94</v>
      </c>
      <c r="F916" s="18" t="str">
        <f>INDEX(Articles!$1:$1048576,MATCH(E916,Articles!D:D,0),5)</f>
        <v>MECHE LENTE ARGENTEE (X 10 M)</v>
      </c>
      <c r="G916" s="18" t="str">
        <f>INDEX(Articles!$1:$1048576,MATCH(E916,Articles!D:D,0),8)</f>
        <v>ACCPYRO</v>
      </c>
      <c r="H916" s="18" t="str">
        <f>INDEX(Articles!$1:$1048576,MATCH(E916,Articles!D:D,0),9)</f>
        <v>MECHE</v>
      </c>
      <c r="I916" s="8">
        <f>INDEX(Articles!$1:$1048576,MATCH(E916,Articles!D:D,0),10)</f>
        <v>0</v>
      </c>
      <c r="J916" s="18" t="str">
        <f>INDEX(Articles!$1:$1048576,MATCH(E916,Articles!D:D,0),11)</f>
        <v/>
      </c>
      <c r="K916" s="18" t="str">
        <f>INDEX(Articles!$1:$1048576,MATCH(E916,Articles!D:D,0),12)</f>
        <v/>
      </c>
      <c r="L916" s="8" t="str">
        <f>INDEX(Articles!$1:$1048576,MATCH(E916,Articles!D:D,0),13)</f>
        <v>CN</v>
      </c>
      <c r="M916" s="8" t="str">
        <f>INDEX(Articles!$1:$1048576,MATCH(E916,Articles!D:D,0),14)</f>
        <v/>
      </c>
      <c r="N916" s="8" t="str">
        <f>INDEX(Articles!$1:$1048576,MATCH(E916,Articles!D:D,0),15)</f>
        <v>1.4G</v>
      </c>
      <c r="O916" s="8" t="str">
        <f>INDEX(Articles!$1:$1048576,MATCH(E916,Articles!D:D,0),16)</f>
        <v/>
      </c>
      <c r="P916" s="8">
        <f>INDEX(Articles!$1:$1048576,MATCH(E916,Articles!D:D,0),17)*1000</f>
        <v>1</v>
      </c>
      <c r="Q916" s="8" t="str">
        <f>INDEX(Articles!$1:$1048576,MATCH(E916,Articles!D:D,0),18)</f>
        <v/>
      </c>
      <c r="R916" s="8">
        <f>INDEX(Articles!$1:$1048576,MATCH(E916,Articles!D:D,0),19)</f>
        <v>0</v>
      </c>
      <c r="S916" s="2" t="str">
        <f>IF(INDEX('Unités CA'!$1:$1048576,MATCH(E916,'Unités CA'!D:D,0),5)=0,"",INDEX('Unités CA'!$1:$1048576,MATCH(E916,'Unités CA'!D:D,0),5))</f>
        <v>0100/CA</v>
      </c>
      <c r="T916" s="2" t="str">
        <f>IF(INDEX('Unités BTE'!$1:$1048576,MATCH(E916,'Unités CA'!D:D,0),5)=0,"",INDEX('Unités BTE'!$1:$1048576,MATCH(E916,'Unités CA'!D:D,0),5))</f>
        <v/>
      </c>
      <c r="U916" s="7" t="str">
        <f>IFERROR(INDEX('Prix PRO CA'!$1:$1048576,MATCH(E916,'Prix PRO CA'!D:D,0),10),"")</f>
        <v/>
      </c>
      <c r="V916" s="7" t="str">
        <f>IFERROR(INDEX('Prix PRO CA'!$1:$1048576,MATCH(E916,'Prix PRO BTE'!D:D,0),10),"")</f>
        <v/>
      </c>
      <c r="W916" s="7">
        <f>+IFERROR(INDEX('Prix PRO PCS'!$1:$1048576,MATCH(E916,'Prix PRO PCS'!D:D,0),10),"")</f>
        <v>4.38</v>
      </c>
      <c r="X916" s="148" t="str">
        <f t="shared" si="65"/>
        <v>Oui</v>
      </c>
      <c r="Y916" s="24" t="str">
        <f>IFERROR(INDEX(LigneAchat!$1:$1048576,MATCH(E916,LigneAchat!D:D,0),5),"")</f>
        <v/>
      </c>
      <c r="Z916" s="22">
        <f>INDEX(Articles!$1:$1048576,MATCH(E916,Articles!D:D,0),21)</f>
        <v>136</v>
      </c>
      <c r="AA916" s="22">
        <f t="shared" si="67"/>
        <v>136</v>
      </c>
      <c r="AB916" s="22">
        <f>+INDEX(Articles!$1:$1048576,MATCH(E916,Articles!D:D,0),23)</f>
        <v>0</v>
      </c>
    </row>
    <row r="917" spans="2:28" ht="15.75">
      <c r="B917" s="8" t="str">
        <f>INDEX(Articles!$1:$1048576,MATCH(E917,Articles!D:D,0),6)</f>
        <v>1</v>
      </c>
      <c r="C917" s="8" t="str">
        <f>INDEX(Articles!$1:$1048576,MATCH(E917,Articles!D:D,0),7)</f>
        <v/>
      </c>
      <c r="D917" s="28" t="str">
        <f>HYPERLINK(INDEX(Articles!$1:$1048576,MATCH(E917,Articles!D:D,0),24),"Lien")</f>
        <v>Lien</v>
      </c>
      <c r="E917" s="3" t="s">
        <v>78</v>
      </c>
      <c r="F917" s="18" t="str">
        <f>INDEX(Articles!$1:$1048576,MATCH(E917,Articles!D:D,0),5)</f>
        <v>MECHE SOUS CONDUIT PQT DE 20 METRES</v>
      </c>
      <c r="G917" s="18" t="str">
        <f>INDEX(Articles!$1:$1048576,MATCH(E917,Articles!D:D,0),8)</f>
        <v>ACCPYRO</v>
      </c>
      <c r="H917" s="18" t="str">
        <f>INDEX(Articles!$1:$1048576,MATCH(E917,Articles!D:D,0),9)</f>
        <v>MECHE</v>
      </c>
      <c r="I917" s="8">
        <f>INDEX(Articles!$1:$1048576,MATCH(E917,Articles!D:D,0),10)</f>
        <v>0</v>
      </c>
      <c r="J917" s="18" t="str">
        <f>INDEX(Articles!$1:$1048576,MATCH(E917,Articles!D:D,0),11)</f>
        <v/>
      </c>
      <c r="K917" s="18" t="str">
        <f>INDEX(Articles!$1:$1048576,MATCH(E917,Articles!D:D,0),12)</f>
        <v/>
      </c>
      <c r="L917" s="8" t="str">
        <f>INDEX(Articles!$1:$1048576,MATCH(E917,Articles!D:D,0),13)</f>
        <v>EU</v>
      </c>
      <c r="M917" s="8" t="str">
        <f>INDEX(Articles!$1:$1048576,MATCH(E917,Articles!D:D,0),14)</f>
        <v/>
      </c>
      <c r="N917" s="8" t="str">
        <f>INDEX(Articles!$1:$1048576,MATCH(E917,Articles!D:D,0),15)</f>
        <v>1.4G</v>
      </c>
      <c r="O917" s="8" t="str">
        <f>INDEX(Articles!$1:$1048576,MATCH(E917,Articles!D:D,0),16)</f>
        <v/>
      </c>
      <c r="P917" s="8">
        <f>INDEX(Articles!$1:$1048576,MATCH(E917,Articles!D:D,0),17)*1000</f>
        <v>100</v>
      </c>
      <c r="Q917" s="8" t="str">
        <f>INDEX(Articles!$1:$1048576,MATCH(E917,Articles!D:D,0),18)</f>
        <v/>
      </c>
      <c r="R917" s="8">
        <f>INDEX(Articles!$1:$1048576,MATCH(E917,Articles!D:D,0),19)</f>
        <v>0</v>
      </c>
      <c r="S917" s="2" t="str">
        <f>IF(INDEX('Unités CA'!$1:$1048576,MATCH(E917,'Unités CA'!D:D,0),5)=0,"",INDEX('Unités CA'!$1:$1048576,MATCH(E917,'Unités CA'!D:D,0),5))</f>
        <v>0001/CA</v>
      </c>
      <c r="T917" s="2" t="str">
        <f>IF(INDEX('Unités BTE'!$1:$1048576,MATCH(E917,'Unités CA'!D:D,0),5)=0,"",INDEX('Unités BTE'!$1:$1048576,MATCH(E917,'Unités CA'!D:D,0),5))</f>
        <v>0005/BTE</v>
      </c>
      <c r="U917" s="7" t="str">
        <f>IFERROR(INDEX('Prix PRO CA'!$1:$1048576,MATCH(E917,'Prix PRO CA'!D:D,0),10),"")</f>
        <v/>
      </c>
      <c r="V917" s="7" t="str">
        <f>IFERROR(INDEX('Prix PRO CA'!$1:$1048576,MATCH(E917,'Prix PRO BTE'!D:D,0),10),"")</f>
        <v/>
      </c>
      <c r="W917" s="7">
        <f>+IFERROR(INDEX('Prix PRO PCS'!$1:$1048576,MATCH(E917,'Prix PRO PCS'!D:D,0),10),"")</f>
        <v>13.25</v>
      </c>
      <c r="X917" s="148" t="str">
        <f t="shared" si="65"/>
        <v>Inf à 10</v>
      </c>
      <c r="Y917" s="24" t="str">
        <f>IFERROR(INDEX(LigneAchat!$1:$1048576,MATCH(E917,LigneAchat!D:D,0),5),"")</f>
        <v/>
      </c>
      <c r="Z917" s="22">
        <f>INDEX(Articles!$1:$1048576,MATCH(E917,Articles!D:D,0),21)</f>
        <v>6</v>
      </c>
      <c r="AA917" s="22">
        <f t="shared" ref="AA917:AA920" si="68">+Z917-AB917</f>
        <v>6</v>
      </c>
      <c r="AB917" s="22">
        <f>+INDEX(Articles!$1:$1048576,MATCH(E917,Articles!D:D,0),23)</f>
        <v>0</v>
      </c>
    </row>
    <row r="918" spans="2:28" ht="15.75">
      <c r="B918" s="8" t="str">
        <f>INDEX(Articles!$1:$1048576,MATCH(E918,Articles!D:D,0),6)</f>
        <v>1</v>
      </c>
      <c r="C918" s="8" t="str">
        <f>INDEX(Articles!$1:$1048576,MATCH(E918,Articles!D:D,0),7)</f>
        <v/>
      </c>
      <c r="D918" s="28" t="str">
        <f>HYPERLINK(INDEX(Articles!$1:$1048576,MATCH(E918,Articles!D:D,0),24),"Lien")</f>
        <v>Lien</v>
      </c>
      <c r="E918" s="3" t="s">
        <v>88</v>
      </c>
      <c r="F918" s="18" t="str">
        <f>INDEX(Articles!$1:$1048576,MATCH(E918,Articles!D:D,0),5)</f>
        <v>MECHE SOUS CONDUIT PLASTIFIE  PQT DE 10 METRES</v>
      </c>
      <c r="G918" s="18" t="str">
        <f>INDEX(Articles!$1:$1048576,MATCH(E918,Articles!D:D,0),8)</f>
        <v>ACCPYRO</v>
      </c>
      <c r="H918" s="18" t="str">
        <f>INDEX(Articles!$1:$1048576,MATCH(E918,Articles!D:D,0),9)</f>
        <v>MECHE</v>
      </c>
      <c r="I918" s="8">
        <f>INDEX(Articles!$1:$1048576,MATCH(E918,Articles!D:D,0),10)</f>
        <v>0</v>
      </c>
      <c r="J918" s="18" t="str">
        <f>INDEX(Articles!$1:$1048576,MATCH(E918,Articles!D:D,0),11)</f>
        <v/>
      </c>
      <c r="K918" s="18" t="str">
        <f>INDEX(Articles!$1:$1048576,MATCH(E918,Articles!D:D,0),12)</f>
        <v/>
      </c>
      <c r="L918" s="8" t="str">
        <f>INDEX(Articles!$1:$1048576,MATCH(E918,Articles!D:D,0),13)</f>
        <v>EU</v>
      </c>
      <c r="M918" s="8" t="str">
        <f>INDEX(Articles!$1:$1048576,MATCH(E918,Articles!D:D,0),14)</f>
        <v/>
      </c>
      <c r="N918" s="8" t="str">
        <f>INDEX(Articles!$1:$1048576,MATCH(E918,Articles!D:D,0),15)</f>
        <v>1.4G</v>
      </c>
      <c r="O918" s="8" t="str">
        <f>INDEX(Articles!$1:$1048576,MATCH(E918,Articles!D:D,0),16)</f>
        <v/>
      </c>
      <c r="P918" s="8">
        <f>INDEX(Articles!$1:$1048576,MATCH(E918,Articles!D:D,0),17)*1000</f>
        <v>1</v>
      </c>
      <c r="Q918" s="8" t="str">
        <f>INDEX(Articles!$1:$1048576,MATCH(E918,Articles!D:D,0),18)</f>
        <v/>
      </c>
      <c r="R918" s="8">
        <f>INDEX(Articles!$1:$1048576,MATCH(E918,Articles!D:D,0),19)</f>
        <v>0</v>
      </c>
      <c r="S918" s="2" t="str">
        <f>IF(INDEX('Unités CA'!$1:$1048576,MATCH(E918,'Unités CA'!D:D,0),5)=0,"",INDEX('Unités CA'!$1:$1048576,MATCH(E918,'Unités CA'!D:D,0),5))</f>
        <v>0001/CA</v>
      </c>
      <c r="T918" s="2" t="str">
        <f>IF(INDEX('Unités BTE'!$1:$1048576,MATCH(E918,'Unités CA'!D:D,0),5)=0,"",INDEX('Unités BTE'!$1:$1048576,MATCH(E918,'Unités CA'!D:D,0),5))</f>
        <v>0005/BTE</v>
      </c>
      <c r="U918" s="7" t="str">
        <f>IFERROR(INDEX('Prix PRO CA'!$1:$1048576,MATCH(E918,'Prix PRO CA'!D:D,0),10),"")</f>
        <v/>
      </c>
      <c r="V918" s="7" t="str">
        <f>IFERROR(INDEX('Prix PRO CA'!$1:$1048576,MATCH(E918,'Prix PRO BTE'!D:D,0),10),"")</f>
        <v/>
      </c>
      <c r="W918" s="7">
        <f>+IFERROR(INDEX('Prix PRO PCS'!$1:$1048576,MATCH(E918,'Prix PRO PCS'!D:D,0),10),"")</f>
        <v>8.07</v>
      </c>
      <c r="X918" s="148" t="str">
        <f t="shared" si="65"/>
        <v>Non</v>
      </c>
      <c r="Y918" s="24">
        <f>IFERROR(INDEX(LigneAchat!$1:$1048576,MATCH(E918,LigneAchat!D:D,0),5),"")</f>
        <v>44301</v>
      </c>
      <c r="Z918" s="22">
        <f>INDEX(Articles!$1:$1048576,MATCH(E918,Articles!D:D,0),21)</f>
        <v>0</v>
      </c>
      <c r="AA918" s="22">
        <f t="shared" si="68"/>
        <v>0</v>
      </c>
      <c r="AB918" s="22">
        <f>+INDEX(Articles!$1:$1048576,MATCH(E918,Articles!D:D,0),23)</f>
        <v>0</v>
      </c>
    </row>
    <row r="919" spans="2:28" ht="15.75">
      <c r="B919" s="8" t="str">
        <f>INDEX(Articles!$1:$1048576,MATCH(E919,Articles!D:D,0),6)</f>
        <v>1</v>
      </c>
      <c r="C919" s="8" t="str">
        <f>INDEX(Articles!$1:$1048576,MATCH(E919,Articles!D:D,0),7)</f>
        <v/>
      </c>
      <c r="D919" s="28" t="str">
        <f>HYPERLINK(INDEX(Articles!$1:$1048576,MATCH(E919,Articles!D:D,0),24),"Lien")</f>
        <v>Lien</v>
      </c>
      <c r="E919" s="3" t="s">
        <v>97</v>
      </c>
      <c r="F919" s="18" t="str">
        <f>INDEX(Articles!$1:$1048576,MATCH(E919,Articles!D:D,0),5)</f>
        <v>MECHE LENTE Ø 5 - 1 SEC/CM (LES 10 M)</v>
      </c>
      <c r="G919" s="18" t="str">
        <f>INDEX(Articles!$1:$1048576,MATCH(E919,Articles!D:D,0),8)</f>
        <v>ACCPYRO</v>
      </c>
      <c r="H919" s="18" t="str">
        <f>INDEX(Articles!$1:$1048576,MATCH(E919,Articles!D:D,0),9)</f>
        <v>MECHE</v>
      </c>
      <c r="I919" s="8">
        <f>INDEX(Articles!$1:$1048576,MATCH(E919,Articles!D:D,0),10)</f>
        <v>0</v>
      </c>
      <c r="J919" s="18" t="str">
        <f>INDEX(Articles!$1:$1048576,MATCH(E919,Articles!D:D,0),11)</f>
        <v/>
      </c>
      <c r="K919" s="18" t="str">
        <f>INDEX(Articles!$1:$1048576,MATCH(E919,Articles!D:D,0),12)</f>
        <v/>
      </c>
      <c r="L919" s="8" t="str">
        <f>INDEX(Articles!$1:$1048576,MATCH(E919,Articles!D:D,0),13)</f>
        <v>EU</v>
      </c>
      <c r="M919" s="8" t="str">
        <f>INDEX(Articles!$1:$1048576,MATCH(E919,Articles!D:D,0),14)</f>
        <v/>
      </c>
      <c r="N919" s="8" t="str">
        <f>INDEX(Articles!$1:$1048576,MATCH(E919,Articles!D:D,0),15)</f>
        <v>1.4G</v>
      </c>
      <c r="O919" s="8" t="str">
        <f>INDEX(Articles!$1:$1048576,MATCH(E919,Articles!D:D,0),16)</f>
        <v/>
      </c>
      <c r="P919" s="8">
        <f>INDEX(Articles!$1:$1048576,MATCH(E919,Articles!D:D,0),17)*1000</f>
        <v>1</v>
      </c>
      <c r="Q919" s="8" t="str">
        <f>INDEX(Articles!$1:$1048576,MATCH(E919,Articles!D:D,0),18)</f>
        <v/>
      </c>
      <c r="R919" s="8">
        <f>INDEX(Articles!$1:$1048576,MATCH(E919,Articles!D:D,0),19)</f>
        <v>0</v>
      </c>
      <c r="S919" s="2" t="str">
        <f>IF(INDEX('Unités CA'!$1:$1048576,MATCH(E919,'Unités CA'!D:D,0),5)=0,"",INDEX('Unités CA'!$1:$1048576,MATCH(E919,'Unités CA'!D:D,0),5))</f>
        <v>0001/CA</v>
      </c>
      <c r="T919" s="2" t="str">
        <f>IF(INDEX('Unités BTE'!$1:$1048576,MATCH(E919,'Unités CA'!D:D,0),5)=0,"",INDEX('Unités BTE'!$1:$1048576,MATCH(E919,'Unités CA'!D:D,0),5))</f>
        <v>0005/BTE</v>
      </c>
      <c r="U919" s="7" t="str">
        <f>IFERROR(INDEX('Prix PRO CA'!$1:$1048576,MATCH(E919,'Prix PRO CA'!D:D,0),10),"")</f>
        <v/>
      </c>
      <c r="V919" s="7" t="str">
        <f>IFERROR(INDEX('Prix PRO CA'!$1:$1048576,MATCH(E919,'Prix PRO BTE'!D:D,0),10),"")</f>
        <v/>
      </c>
      <c r="W919" s="7">
        <f>+IFERROR(INDEX('Prix PRO PCS'!$1:$1048576,MATCH(E919,'Prix PRO PCS'!D:D,0),10),"")</f>
        <v>14.44</v>
      </c>
      <c r="X919" s="148" t="str">
        <f t="shared" si="65"/>
        <v>Non</v>
      </c>
      <c r="Y919" s="24" t="str">
        <f>IFERROR(INDEX(LigneAchat!$1:$1048576,MATCH(E919,LigneAchat!D:D,0),5),"")</f>
        <v/>
      </c>
      <c r="Z919" s="22">
        <f>INDEX(Articles!$1:$1048576,MATCH(E919,Articles!D:D,0),21)</f>
        <v>0</v>
      </c>
      <c r="AA919" s="22">
        <f t="shared" si="68"/>
        <v>0</v>
      </c>
      <c r="AB919" s="22">
        <f>+INDEX(Articles!$1:$1048576,MATCH(E919,Articles!D:D,0),23)</f>
        <v>0</v>
      </c>
    </row>
    <row r="920" spans="2:28" ht="15.75">
      <c r="B920" s="8" t="str">
        <f>INDEX(Articles!$1:$1048576,MATCH(E920,Articles!D:D,0),6)</f>
        <v>1</v>
      </c>
      <c r="C920" s="8" t="str">
        <f>INDEX(Articles!$1:$1048576,MATCH(E920,Articles!D:D,0),7)</f>
        <v/>
      </c>
      <c r="D920" s="28" t="str">
        <f>HYPERLINK(INDEX(Articles!$1:$1048576,MATCH(E920,Articles!D:D,0),24),"Lien")</f>
        <v>Lien</v>
      </c>
      <c r="E920" s="3" t="s">
        <v>99</v>
      </c>
      <c r="F920" s="18" t="str">
        <f>INDEX(Articles!$1:$1048576,MATCH(E920,Articles!D:D,0),5)</f>
        <v>MECHE ADHESIVE   PQT DE 15 METRES</v>
      </c>
      <c r="G920" s="18" t="str">
        <f>INDEX(Articles!$1:$1048576,MATCH(E920,Articles!D:D,0),8)</f>
        <v>ACCPYRO</v>
      </c>
      <c r="H920" s="18" t="str">
        <f>INDEX(Articles!$1:$1048576,MATCH(E920,Articles!D:D,0),9)</f>
        <v>MECHE</v>
      </c>
      <c r="I920" s="8">
        <f>INDEX(Articles!$1:$1048576,MATCH(E920,Articles!D:D,0),10)</f>
        <v>0</v>
      </c>
      <c r="J920" s="18" t="str">
        <f>INDEX(Articles!$1:$1048576,MATCH(E920,Articles!D:D,0),11)</f>
        <v/>
      </c>
      <c r="K920" s="18" t="str">
        <f>INDEX(Articles!$1:$1048576,MATCH(E920,Articles!D:D,0),12)</f>
        <v/>
      </c>
      <c r="L920" s="8" t="str">
        <f>INDEX(Articles!$1:$1048576,MATCH(E920,Articles!D:D,0),13)</f>
        <v>EU</v>
      </c>
      <c r="M920" s="8" t="str">
        <f>INDEX(Articles!$1:$1048576,MATCH(E920,Articles!D:D,0),14)</f>
        <v/>
      </c>
      <c r="N920" s="8" t="str">
        <f>INDEX(Articles!$1:$1048576,MATCH(E920,Articles!D:D,0),15)</f>
        <v>1.4G</v>
      </c>
      <c r="O920" s="8" t="str">
        <f>INDEX(Articles!$1:$1048576,MATCH(E920,Articles!D:D,0),16)</f>
        <v/>
      </c>
      <c r="P920" s="8">
        <f>INDEX(Articles!$1:$1048576,MATCH(E920,Articles!D:D,0),17)*1000</f>
        <v>1</v>
      </c>
      <c r="Q920" s="8" t="str">
        <f>INDEX(Articles!$1:$1048576,MATCH(E920,Articles!D:D,0),18)</f>
        <v/>
      </c>
      <c r="R920" s="8">
        <f>INDEX(Articles!$1:$1048576,MATCH(E920,Articles!D:D,0),19)</f>
        <v>0</v>
      </c>
      <c r="S920" s="2" t="str">
        <f>IF(INDEX('Unités CA'!$1:$1048576,MATCH(E920,'Unités CA'!D:D,0),5)=0,"",INDEX('Unités CA'!$1:$1048576,MATCH(E920,'Unités CA'!D:D,0),5))</f>
        <v>0001/CA</v>
      </c>
      <c r="T920" s="2" t="str">
        <f>IF(INDEX('Unités BTE'!$1:$1048576,MATCH(E920,'Unités CA'!D:D,0),5)=0,"",INDEX('Unités BTE'!$1:$1048576,MATCH(E920,'Unités CA'!D:D,0),5))</f>
        <v>0005/BTE</v>
      </c>
      <c r="U920" s="7">
        <f>IFERROR(INDEX('Prix PRO CA'!$1:$1048576,MATCH(E920,'Prix PRO CA'!D:D,0),10),"")</f>
        <v>813.24</v>
      </c>
      <c r="V920" s="7" t="str">
        <f>IFERROR(INDEX('Prix PRO CA'!$1:$1048576,MATCH(E920,'Prix PRO BTE'!D:D,0),10),"")</f>
        <v/>
      </c>
      <c r="W920" s="7">
        <f>+IFERROR(INDEX('Prix PRO PCS'!$1:$1048576,MATCH(E920,'Prix PRO PCS'!D:D,0),10),"")</f>
        <v>23.48</v>
      </c>
      <c r="X920" s="148" t="str">
        <f t="shared" si="65"/>
        <v>Oui</v>
      </c>
      <c r="Y920" s="24" t="str">
        <f>IFERROR(INDEX(LigneAchat!$1:$1048576,MATCH(E920,LigneAchat!D:D,0),5),"")</f>
        <v/>
      </c>
      <c r="Z920" s="22">
        <f>INDEX(Articles!$1:$1048576,MATCH(E920,Articles!D:D,0),21)</f>
        <v>269</v>
      </c>
      <c r="AA920" s="22">
        <f t="shared" si="68"/>
        <v>263</v>
      </c>
      <c r="AB920" s="22">
        <f>+INDEX(Articles!$1:$1048576,MATCH(E920,Articles!D:D,0),23)</f>
        <v>6</v>
      </c>
    </row>
    <row r="921" spans="2:28" s="87" customFormat="1" ht="28.5" customHeight="1">
      <c r="B921" s="2" t="str">
        <f>INDEX(Articles!$1:$1048576,MATCH(E921,Articles!D:D,0),6)</f>
        <v>1</v>
      </c>
      <c r="C921" s="2" t="str">
        <f>INDEX(Articles!$1:$1048576,MATCH(E921,Articles!D:D,0),7)</f>
        <v/>
      </c>
      <c r="D921" s="88" t="str">
        <f>HYPERLINK(INDEX(Articles!$1:$1048576,MATCH(E921,Articles!D:D,0),24),"Lien")</f>
        <v>Lien</v>
      </c>
      <c r="E921" s="92" t="s">
        <v>261</v>
      </c>
      <c r="F921" s="9" t="str">
        <f>INDEX(Articles!$1:$1048576,MATCH(E921,Articles!D:D,0),5)</f>
        <v>RETARD MECHE CHEMISE 1 SECONDE</v>
      </c>
      <c r="G921" s="9" t="str">
        <f>INDEX(Articles!$1:$1048576,MATCH(E921,Articles!D:D,0),8)</f>
        <v>ACCPYRO</v>
      </c>
      <c r="H921" s="9" t="str">
        <f>INDEX(Articles!$1:$1048576,MATCH(E921,Articles!D:D,0),9)</f>
        <v>RETARD</v>
      </c>
      <c r="I921" s="2">
        <f>INDEX(Articles!$1:$1048576,MATCH(E921,Articles!D:D,0),10)</f>
        <v>0</v>
      </c>
      <c r="J921" s="9" t="str">
        <f>INDEX(Articles!$1:$1048576,MATCH(E921,Articles!D:D,0),11)</f>
        <v/>
      </c>
      <c r="K921" s="9" t="str">
        <f>INDEX(Articles!$1:$1048576,MATCH(E921,Articles!D:D,0),12)</f>
        <v/>
      </c>
      <c r="L921" s="2" t="str">
        <f>INDEX(Articles!$1:$1048576,MATCH(E921,Articles!D:D,0),13)</f>
        <v>CN</v>
      </c>
      <c r="M921" s="2" t="str">
        <f>INDEX(Articles!$1:$1048576,MATCH(E921,Articles!D:D,0),14)</f>
        <v/>
      </c>
      <c r="N921" s="2" t="str">
        <f>INDEX(Articles!$1:$1048576,MATCH(E921,Articles!D:D,0),15)</f>
        <v>1.4G</v>
      </c>
      <c r="O921" s="2" t="str">
        <f>INDEX(Articles!$1:$1048576,MATCH(E921,Articles!D:D,0),16)</f>
        <v/>
      </c>
      <c r="P921" s="2">
        <f>INDEX(Articles!$1:$1048576,MATCH(E921,Articles!D:D,0),17)*1000</f>
        <v>1</v>
      </c>
      <c r="Q921" s="2" t="str">
        <f>INDEX(Articles!$1:$1048576,MATCH(E921,Articles!D:D,0),18)</f>
        <v/>
      </c>
      <c r="R921" s="2">
        <f>INDEX(Articles!$1:$1048576,MATCH(E921,Articles!D:D,0),19)</f>
        <v>0</v>
      </c>
      <c r="S921" s="2" t="str">
        <f>IF(INDEX('Unités CA'!$1:$1048576,MATCH(E921,'Unités CA'!D:D,0),5)=0,"",INDEX('Unités CA'!$1:$1048576,MATCH(E921,'Unités CA'!D:D,0),5))</f>
        <v>8200/CA</v>
      </c>
      <c r="T921" s="2" t="str">
        <f>IF(INDEX('Unités BTE'!$1:$1048576,MATCH(E921,'Unités CA'!D:D,0),5)=0,"",INDEX('Unités BTE'!$1:$1048576,MATCH(E921,'Unités CA'!D:D,0),5))</f>
        <v/>
      </c>
      <c r="U921" s="87" t="str">
        <f>IFERROR(INDEX('Prix PRO CA'!$1:$1048576,MATCH(E921,'Prix PRO CA'!D:D,0),10),"")</f>
        <v/>
      </c>
      <c r="V921" s="87" t="str">
        <f>IFERROR(INDEX('Prix PRO CA'!$1:$1048576,MATCH(E921,'Prix PRO BTE'!D:D,0),10),"")</f>
        <v/>
      </c>
      <c r="W921" s="87">
        <f>+IFERROR(INDEX('Prix PRO PCS'!$1:$1048576,MATCH(E921,'Prix PRO PCS'!D:D,0),10),"")</f>
        <v>0.55000000000000004</v>
      </c>
      <c r="X921" s="148" t="str">
        <f t="shared" si="65"/>
        <v>Oui</v>
      </c>
      <c r="Y921" s="89" t="str">
        <f>IFERROR(INDEX(LigneAchat!$1:$1048576,MATCH(E921,LigneAchat!D:D,0),5),"")</f>
        <v/>
      </c>
      <c r="Z921" s="90">
        <f>INDEX(Articles!$1:$1048576,MATCH(E921,Articles!D:D,0),21)</f>
        <v>21017</v>
      </c>
      <c r="AA921" s="90">
        <f t="shared" si="66"/>
        <v>20822</v>
      </c>
      <c r="AB921" s="90">
        <f>+INDEX(Articles!$1:$1048576,MATCH(E921,Articles!D:D,0),23)</f>
        <v>195</v>
      </c>
    </row>
    <row r="922" spans="2:28" ht="15.75">
      <c r="B922" s="8" t="str">
        <f>INDEX(Articles!$1:$1048576,MATCH(E922,Articles!D:D,0),6)</f>
        <v>1</v>
      </c>
      <c r="C922" s="8" t="str">
        <f>INDEX(Articles!$1:$1048576,MATCH(E922,Articles!D:D,0),7)</f>
        <v/>
      </c>
      <c r="D922" s="28" t="str">
        <f>HYPERLINK(INDEX(Articles!$1:$1048576,MATCH(E922,Articles!D:D,0),24),"Lien")</f>
        <v>Lien</v>
      </c>
      <c r="E922" s="33" t="s">
        <v>264</v>
      </c>
      <c r="F922" s="18" t="str">
        <f>INDEX(Articles!$1:$1048576,MATCH(E922,Articles!D:D,0),5)</f>
        <v>RETARD MECHE CHEMISE 2 SECONDES</v>
      </c>
      <c r="G922" s="18" t="str">
        <f>INDEX(Articles!$1:$1048576,MATCH(E922,Articles!D:D,0),8)</f>
        <v>ACCPYRO</v>
      </c>
      <c r="H922" s="18" t="str">
        <f>INDEX(Articles!$1:$1048576,MATCH(E922,Articles!D:D,0),9)</f>
        <v>RETARD</v>
      </c>
      <c r="I922" s="8">
        <f>INDEX(Articles!$1:$1048576,MATCH(E922,Articles!D:D,0),10)</f>
        <v>0</v>
      </c>
      <c r="J922" s="18" t="str">
        <f>INDEX(Articles!$1:$1048576,MATCH(E922,Articles!D:D,0),11)</f>
        <v/>
      </c>
      <c r="K922" s="18" t="str">
        <f>INDEX(Articles!$1:$1048576,MATCH(E922,Articles!D:D,0),12)</f>
        <v/>
      </c>
      <c r="L922" s="8" t="str">
        <f>INDEX(Articles!$1:$1048576,MATCH(E922,Articles!D:D,0),13)</f>
        <v>CN</v>
      </c>
      <c r="M922" s="8" t="str">
        <f>INDEX(Articles!$1:$1048576,MATCH(E922,Articles!D:D,0),14)</f>
        <v/>
      </c>
      <c r="N922" s="8" t="str">
        <f>INDEX(Articles!$1:$1048576,MATCH(E922,Articles!D:D,0),15)</f>
        <v>1.4G</v>
      </c>
      <c r="O922" s="8" t="str">
        <f>INDEX(Articles!$1:$1048576,MATCH(E922,Articles!D:D,0),16)</f>
        <v/>
      </c>
      <c r="P922" s="8">
        <f>INDEX(Articles!$1:$1048576,MATCH(E922,Articles!D:D,0),17)*1000</f>
        <v>1</v>
      </c>
      <c r="Q922" s="8" t="str">
        <f>INDEX(Articles!$1:$1048576,MATCH(E922,Articles!D:D,0),18)</f>
        <v/>
      </c>
      <c r="R922" s="8">
        <f>INDEX(Articles!$1:$1048576,MATCH(E922,Articles!D:D,0),19)</f>
        <v>0</v>
      </c>
      <c r="S922" s="2" t="str">
        <f>IF(INDEX('Unités CA'!$1:$1048576,MATCH(E922,'Unités CA'!D:D,0),5)=0,"",INDEX('Unités CA'!$1:$1048576,MATCH(E922,'Unités CA'!D:D,0),5))</f>
        <v>6100/CA</v>
      </c>
      <c r="T922" s="2" t="str">
        <f>IF(INDEX('Unités BTE'!$1:$1048576,MATCH(E922,'Unités CA'!D:D,0),5)=0,"",INDEX('Unités BTE'!$1:$1048576,MATCH(E922,'Unités CA'!D:D,0),5))</f>
        <v/>
      </c>
      <c r="U922" s="7" t="str">
        <f>IFERROR(INDEX('Prix PRO CA'!$1:$1048576,MATCH(E922,'Prix PRO CA'!D:D,0),10),"")</f>
        <v/>
      </c>
      <c r="V922" s="7" t="str">
        <f>IFERROR(INDEX('Prix PRO CA'!$1:$1048576,MATCH(E922,'Prix PRO BTE'!D:D,0),10),"")</f>
        <v/>
      </c>
      <c r="W922" s="7">
        <f>+IFERROR(INDEX('Prix PRO PCS'!$1:$1048576,MATCH(E922,'Prix PRO PCS'!D:D,0),10),"")</f>
        <v>0.55000000000000004</v>
      </c>
      <c r="X922" s="148" t="str">
        <f t="shared" si="65"/>
        <v>Oui</v>
      </c>
      <c r="Y922" s="24" t="str">
        <f>IFERROR(INDEX(LigneAchat!$1:$1048576,MATCH(E922,LigneAchat!D:D,0),5),"")</f>
        <v/>
      </c>
      <c r="Z922" s="22">
        <f>INDEX(Articles!$1:$1048576,MATCH(E922,Articles!D:D,0),21)</f>
        <v>11570</v>
      </c>
      <c r="AA922" s="22">
        <f t="shared" si="66"/>
        <v>10730</v>
      </c>
      <c r="AB922" s="22">
        <f>+INDEX(Articles!$1:$1048576,MATCH(E922,Articles!D:D,0),23)</f>
        <v>840</v>
      </c>
    </row>
    <row r="923" spans="2:28" ht="15.75">
      <c r="B923" s="8" t="str">
        <f>INDEX(Articles!$1:$1048576,MATCH(E923,Articles!D:D,0),6)</f>
        <v>1</v>
      </c>
      <c r="C923" s="8" t="str">
        <f>INDEX(Articles!$1:$1048576,MATCH(E923,Articles!D:D,0),7)</f>
        <v/>
      </c>
      <c r="D923" s="28" t="str">
        <f>HYPERLINK(INDEX(Articles!$1:$1048576,MATCH(E923,Articles!D:D,0),24),"Lien")</f>
        <v>Lien</v>
      </c>
      <c r="E923" s="33" t="s">
        <v>267</v>
      </c>
      <c r="F923" s="18" t="str">
        <f>INDEX(Articles!$1:$1048576,MATCH(E923,Articles!D:D,0),5)</f>
        <v>RETARD MECHE CHEMISE 3 SECONDES</v>
      </c>
      <c r="G923" s="18" t="str">
        <f>INDEX(Articles!$1:$1048576,MATCH(E923,Articles!D:D,0),8)</f>
        <v>ACCPYRO</v>
      </c>
      <c r="H923" s="18" t="str">
        <f>INDEX(Articles!$1:$1048576,MATCH(E923,Articles!D:D,0),9)</f>
        <v>RETARD</v>
      </c>
      <c r="I923" s="8">
        <f>INDEX(Articles!$1:$1048576,MATCH(E923,Articles!D:D,0),10)</f>
        <v>0</v>
      </c>
      <c r="J923" s="18" t="str">
        <f>INDEX(Articles!$1:$1048576,MATCH(E923,Articles!D:D,0),11)</f>
        <v/>
      </c>
      <c r="K923" s="18" t="str">
        <f>INDEX(Articles!$1:$1048576,MATCH(E923,Articles!D:D,0),12)</f>
        <v/>
      </c>
      <c r="L923" s="8" t="str">
        <f>INDEX(Articles!$1:$1048576,MATCH(E923,Articles!D:D,0),13)</f>
        <v>CN</v>
      </c>
      <c r="M923" s="8" t="str">
        <f>INDEX(Articles!$1:$1048576,MATCH(E923,Articles!D:D,0),14)</f>
        <v/>
      </c>
      <c r="N923" s="8" t="str">
        <f>INDEX(Articles!$1:$1048576,MATCH(E923,Articles!D:D,0),15)</f>
        <v>1.4G</v>
      </c>
      <c r="O923" s="8" t="str">
        <f>INDEX(Articles!$1:$1048576,MATCH(E923,Articles!D:D,0),16)</f>
        <v/>
      </c>
      <c r="P923" s="8">
        <f>INDEX(Articles!$1:$1048576,MATCH(E923,Articles!D:D,0),17)*1000</f>
        <v>1</v>
      </c>
      <c r="Q923" s="8" t="str">
        <f>INDEX(Articles!$1:$1048576,MATCH(E923,Articles!D:D,0),18)</f>
        <v/>
      </c>
      <c r="R923" s="8">
        <f>INDEX(Articles!$1:$1048576,MATCH(E923,Articles!D:D,0),19)</f>
        <v>0</v>
      </c>
      <c r="S923" s="2" t="str">
        <f>IF(INDEX('Unités CA'!$1:$1048576,MATCH(E923,'Unités CA'!D:D,0),5)=0,"",INDEX('Unités CA'!$1:$1048576,MATCH(E923,'Unités CA'!D:D,0),5))</f>
        <v>4000/CA</v>
      </c>
      <c r="T923" s="2" t="str">
        <f>IF(INDEX('Unités BTE'!$1:$1048576,MATCH(E923,'Unités CA'!D:D,0),5)=0,"",INDEX('Unités BTE'!$1:$1048576,MATCH(E923,'Unités CA'!D:D,0),5))</f>
        <v/>
      </c>
      <c r="U923" s="7" t="str">
        <f>IFERROR(INDEX('Prix PRO CA'!$1:$1048576,MATCH(E923,'Prix PRO CA'!D:D,0),10),"")</f>
        <v/>
      </c>
      <c r="V923" s="7" t="str">
        <f>IFERROR(INDEX('Prix PRO CA'!$1:$1048576,MATCH(E923,'Prix PRO BTE'!D:D,0),10),"")</f>
        <v/>
      </c>
      <c r="W923" s="7">
        <f>+IFERROR(INDEX('Prix PRO PCS'!$1:$1048576,MATCH(E923,'Prix PRO PCS'!D:D,0),10),"")</f>
        <v>0.55000000000000004</v>
      </c>
      <c r="X923" s="148" t="str">
        <f t="shared" si="65"/>
        <v>Oui</v>
      </c>
      <c r="Y923" s="24" t="str">
        <f>IFERROR(INDEX(LigneAchat!$1:$1048576,MATCH(E923,LigneAchat!D:D,0),5),"")</f>
        <v/>
      </c>
      <c r="Z923" s="22">
        <f>INDEX(Articles!$1:$1048576,MATCH(E923,Articles!D:D,0),21)</f>
        <v>11169</v>
      </c>
      <c r="AA923" s="22">
        <f t="shared" si="66"/>
        <v>11064</v>
      </c>
      <c r="AB923" s="22">
        <f>+INDEX(Articles!$1:$1048576,MATCH(E923,Articles!D:D,0),23)</f>
        <v>105</v>
      </c>
    </row>
    <row r="924" spans="2:28" ht="15.75">
      <c r="B924" s="8" t="str">
        <f>INDEX(Articles!$1:$1048576,MATCH(E924,Articles!D:D,0),6)</f>
        <v>1</v>
      </c>
      <c r="C924" s="8" t="str">
        <f>INDEX(Articles!$1:$1048576,MATCH(E924,Articles!D:D,0),7)</f>
        <v/>
      </c>
      <c r="D924" s="28" t="str">
        <f>HYPERLINK(INDEX(Articles!$1:$1048576,MATCH(E924,Articles!D:D,0),24),"Lien")</f>
        <v>Lien</v>
      </c>
      <c r="E924" s="33" t="s">
        <v>270</v>
      </c>
      <c r="F924" s="18" t="str">
        <f>INDEX(Articles!$1:$1048576,MATCH(E924,Articles!D:D,0),5)</f>
        <v>RETARD MECHE CHEMISE 4 SECONDES</v>
      </c>
      <c r="G924" s="18" t="str">
        <f>INDEX(Articles!$1:$1048576,MATCH(E924,Articles!D:D,0),8)</f>
        <v>ACCPYRO</v>
      </c>
      <c r="H924" s="18" t="str">
        <f>INDEX(Articles!$1:$1048576,MATCH(E924,Articles!D:D,0),9)</f>
        <v>RETARD</v>
      </c>
      <c r="I924" s="8">
        <f>INDEX(Articles!$1:$1048576,MATCH(E924,Articles!D:D,0),10)</f>
        <v>0</v>
      </c>
      <c r="J924" s="18" t="str">
        <f>INDEX(Articles!$1:$1048576,MATCH(E924,Articles!D:D,0),11)</f>
        <v/>
      </c>
      <c r="K924" s="18" t="str">
        <f>INDEX(Articles!$1:$1048576,MATCH(E924,Articles!D:D,0),12)</f>
        <v/>
      </c>
      <c r="L924" s="8" t="str">
        <f>INDEX(Articles!$1:$1048576,MATCH(E924,Articles!D:D,0),13)</f>
        <v>CN</v>
      </c>
      <c r="M924" s="8" t="str">
        <f>INDEX(Articles!$1:$1048576,MATCH(E924,Articles!D:D,0),14)</f>
        <v/>
      </c>
      <c r="N924" s="8" t="str">
        <f>INDEX(Articles!$1:$1048576,MATCH(E924,Articles!D:D,0),15)</f>
        <v>1.4G</v>
      </c>
      <c r="O924" s="8" t="str">
        <f>INDEX(Articles!$1:$1048576,MATCH(E924,Articles!D:D,0),16)</f>
        <v/>
      </c>
      <c r="P924" s="8">
        <f>INDEX(Articles!$1:$1048576,MATCH(E924,Articles!D:D,0),17)*1000</f>
        <v>1</v>
      </c>
      <c r="Q924" s="8" t="str">
        <f>INDEX(Articles!$1:$1048576,MATCH(E924,Articles!D:D,0),18)</f>
        <v/>
      </c>
      <c r="R924" s="8">
        <f>INDEX(Articles!$1:$1048576,MATCH(E924,Articles!D:D,0),19)</f>
        <v>0</v>
      </c>
      <c r="S924" s="2" t="str">
        <f>IF(INDEX('Unités CA'!$1:$1048576,MATCH(E924,'Unités CA'!D:D,0),5)=0,"",INDEX('Unités CA'!$1:$1048576,MATCH(E924,'Unités CA'!D:D,0),5))</f>
        <v>6200/CA</v>
      </c>
      <c r="T924" s="2" t="str">
        <f>IF(INDEX('Unités BTE'!$1:$1048576,MATCH(E924,'Unités CA'!D:D,0),5)=0,"",INDEX('Unités BTE'!$1:$1048576,MATCH(E924,'Unités CA'!D:D,0),5))</f>
        <v/>
      </c>
      <c r="U924" s="7" t="str">
        <f>IFERROR(INDEX('Prix PRO CA'!$1:$1048576,MATCH(E924,'Prix PRO CA'!D:D,0),10),"")</f>
        <v/>
      </c>
      <c r="V924" s="7" t="str">
        <f>IFERROR(INDEX('Prix PRO CA'!$1:$1048576,MATCH(E924,'Prix PRO BTE'!D:D,0),10),"")</f>
        <v/>
      </c>
      <c r="W924" s="7">
        <f>+IFERROR(INDEX('Prix PRO PCS'!$1:$1048576,MATCH(E924,'Prix PRO PCS'!D:D,0),10),"")</f>
        <v>0.55000000000000004</v>
      </c>
      <c r="X924" s="148" t="str">
        <f t="shared" si="65"/>
        <v>Oui</v>
      </c>
      <c r="Y924" s="24" t="str">
        <f>IFERROR(INDEX(LigneAchat!$1:$1048576,MATCH(E924,LigneAchat!D:D,0),5),"")</f>
        <v/>
      </c>
      <c r="Z924" s="22">
        <f>INDEX(Articles!$1:$1048576,MATCH(E924,Articles!D:D,0),21)</f>
        <v>4736</v>
      </c>
      <c r="AA924" s="22">
        <f t="shared" si="66"/>
        <v>4631</v>
      </c>
      <c r="AB924" s="22">
        <f>+INDEX(Articles!$1:$1048576,MATCH(E924,Articles!D:D,0),23)</f>
        <v>105</v>
      </c>
    </row>
    <row r="925" spans="2:28" ht="15.75">
      <c r="B925" s="8" t="str">
        <f>INDEX(Articles!$1:$1048576,MATCH(E925,Articles!D:D,0),6)</f>
        <v>1</v>
      </c>
      <c r="C925" s="8" t="str">
        <f>INDEX(Articles!$1:$1048576,MATCH(E925,Articles!D:D,0),7)</f>
        <v/>
      </c>
      <c r="D925" s="28" t="str">
        <f>HYPERLINK(INDEX(Articles!$1:$1048576,MATCH(E925,Articles!D:D,0),24),"Lien")</f>
        <v>Lien</v>
      </c>
      <c r="E925" s="33" t="s">
        <v>273</v>
      </c>
      <c r="F925" s="18" t="str">
        <f>INDEX(Articles!$1:$1048576,MATCH(E925,Articles!D:D,0),5)</f>
        <v>RETARD MECHE CHEMISE 5 SECONDES</v>
      </c>
      <c r="G925" s="18" t="str">
        <f>INDEX(Articles!$1:$1048576,MATCH(E925,Articles!D:D,0),8)</f>
        <v>ACCPYRO</v>
      </c>
      <c r="H925" s="18" t="str">
        <f>INDEX(Articles!$1:$1048576,MATCH(E925,Articles!D:D,0),9)</f>
        <v>RETARD</v>
      </c>
      <c r="I925" s="8">
        <f>INDEX(Articles!$1:$1048576,MATCH(E925,Articles!D:D,0),10)</f>
        <v>0</v>
      </c>
      <c r="J925" s="18" t="str">
        <f>INDEX(Articles!$1:$1048576,MATCH(E925,Articles!D:D,0),11)</f>
        <v/>
      </c>
      <c r="K925" s="18" t="str">
        <f>INDEX(Articles!$1:$1048576,MATCH(E925,Articles!D:D,0),12)</f>
        <v/>
      </c>
      <c r="L925" s="8" t="str">
        <f>INDEX(Articles!$1:$1048576,MATCH(E925,Articles!D:D,0),13)</f>
        <v>CN</v>
      </c>
      <c r="M925" s="8" t="str">
        <f>INDEX(Articles!$1:$1048576,MATCH(E925,Articles!D:D,0),14)</f>
        <v/>
      </c>
      <c r="N925" s="8" t="str">
        <f>INDEX(Articles!$1:$1048576,MATCH(E925,Articles!D:D,0),15)</f>
        <v>1.4G</v>
      </c>
      <c r="O925" s="8" t="str">
        <f>INDEX(Articles!$1:$1048576,MATCH(E925,Articles!D:D,0),16)</f>
        <v/>
      </c>
      <c r="P925" s="8">
        <f>INDEX(Articles!$1:$1048576,MATCH(E925,Articles!D:D,0),17)*1000</f>
        <v>1</v>
      </c>
      <c r="Q925" s="8" t="str">
        <f>INDEX(Articles!$1:$1048576,MATCH(E925,Articles!D:D,0),18)</f>
        <v/>
      </c>
      <c r="R925" s="8">
        <f>INDEX(Articles!$1:$1048576,MATCH(E925,Articles!D:D,0),19)</f>
        <v>0</v>
      </c>
      <c r="S925" s="2" t="str">
        <f>IF(INDEX('Unités CA'!$1:$1048576,MATCH(E925,'Unités CA'!D:D,0),5)=0,"",INDEX('Unités CA'!$1:$1048576,MATCH(E925,'Unités CA'!D:D,0),5))</f>
        <v>5000/CA</v>
      </c>
      <c r="T925" s="2" t="str">
        <f>IF(INDEX('Unités BTE'!$1:$1048576,MATCH(E925,'Unités CA'!D:D,0),5)=0,"",INDEX('Unités BTE'!$1:$1048576,MATCH(E925,'Unités CA'!D:D,0),5))</f>
        <v/>
      </c>
      <c r="U925" s="7" t="str">
        <f>IFERROR(INDEX('Prix PRO CA'!$1:$1048576,MATCH(E925,'Prix PRO CA'!D:D,0),10),"")</f>
        <v/>
      </c>
      <c r="V925" s="7" t="str">
        <f>IFERROR(INDEX('Prix PRO CA'!$1:$1048576,MATCH(E925,'Prix PRO BTE'!D:D,0),10),"")</f>
        <v/>
      </c>
      <c r="W925" s="7">
        <f>+IFERROR(INDEX('Prix PRO PCS'!$1:$1048576,MATCH(E925,'Prix PRO PCS'!D:D,0),10),"")</f>
        <v>0.55000000000000004</v>
      </c>
      <c r="X925" s="148" t="str">
        <f t="shared" si="65"/>
        <v>Oui</v>
      </c>
      <c r="Y925" s="24" t="str">
        <f>IFERROR(INDEX(LigneAchat!$1:$1048576,MATCH(E925,LigneAchat!D:D,0),5),"")</f>
        <v/>
      </c>
      <c r="Z925" s="22">
        <f>INDEX(Articles!$1:$1048576,MATCH(E925,Articles!D:D,0),21)</f>
        <v>7054</v>
      </c>
      <c r="AA925" s="22">
        <f t="shared" si="66"/>
        <v>7054</v>
      </c>
      <c r="AB925" s="22">
        <f>+INDEX(Articles!$1:$1048576,MATCH(E925,Articles!D:D,0),23)</f>
        <v>0</v>
      </c>
    </row>
    <row r="926" spans="2:28" ht="15.75">
      <c r="B926" s="8" t="str">
        <f>INDEX(Articles!$1:$1048576,MATCH(E926,Articles!D:D,0),6)</f>
        <v>1</v>
      </c>
      <c r="C926" s="8" t="str">
        <f>INDEX(Articles!$1:$1048576,MATCH(E926,Articles!D:D,0),7)</f>
        <v/>
      </c>
      <c r="D926" s="28" t="str">
        <f>HYPERLINK(INDEX(Articles!$1:$1048576,MATCH(E926,Articles!D:D,0),24),"Lien")</f>
        <v>Lien</v>
      </c>
      <c r="E926" s="33" t="s">
        <v>276</v>
      </c>
      <c r="F926" s="18" t="str">
        <f>INDEX(Articles!$1:$1048576,MATCH(E926,Articles!D:D,0),5)</f>
        <v>RETARD MECHE CHEMISE 6 SECONDES</v>
      </c>
      <c r="G926" s="18" t="str">
        <f>INDEX(Articles!$1:$1048576,MATCH(E926,Articles!D:D,0),8)</f>
        <v>ACCPYRO</v>
      </c>
      <c r="H926" s="18" t="str">
        <f>INDEX(Articles!$1:$1048576,MATCH(E926,Articles!D:D,0),9)</f>
        <v>RETARD</v>
      </c>
      <c r="I926" s="8">
        <f>INDEX(Articles!$1:$1048576,MATCH(E926,Articles!D:D,0),10)</f>
        <v>0</v>
      </c>
      <c r="J926" s="18" t="str">
        <f>INDEX(Articles!$1:$1048576,MATCH(E926,Articles!D:D,0),11)</f>
        <v/>
      </c>
      <c r="K926" s="18" t="str">
        <f>INDEX(Articles!$1:$1048576,MATCH(E926,Articles!D:D,0),12)</f>
        <v/>
      </c>
      <c r="L926" s="8" t="str">
        <f>INDEX(Articles!$1:$1048576,MATCH(E926,Articles!D:D,0),13)</f>
        <v>CN</v>
      </c>
      <c r="M926" s="8" t="str">
        <f>INDEX(Articles!$1:$1048576,MATCH(E926,Articles!D:D,0),14)</f>
        <v/>
      </c>
      <c r="N926" s="8" t="str">
        <f>INDEX(Articles!$1:$1048576,MATCH(E926,Articles!D:D,0),15)</f>
        <v>1.4G</v>
      </c>
      <c r="O926" s="8" t="str">
        <f>INDEX(Articles!$1:$1048576,MATCH(E926,Articles!D:D,0),16)</f>
        <v/>
      </c>
      <c r="P926" s="8">
        <f>INDEX(Articles!$1:$1048576,MATCH(E926,Articles!D:D,0),17)*1000</f>
        <v>1</v>
      </c>
      <c r="Q926" s="8" t="str">
        <f>INDEX(Articles!$1:$1048576,MATCH(E926,Articles!D:D,0),18)</f>
        <v/>
      </c>
      <c r="R926" s="8">
        <f>INDEX(Articles!$1:$1048576,MATCH(E926,Articles!D:D,0),19)</f>
        <v>0</v>
      </c>
      <c r="S926" s="2" t="str">
        <f>IF(INDEX('Unités CA'!$1:$1048576,MATCH(E926,'Unités CA'!D:D,0),5)=0,"",INDEX('Unités CA'!$1:$1048576,MATCH(E926,'Unités CA'!D:D,0),5))</f>
        <v>2000/CA</v>
      </c>
      <c r="T926" s="2" t="str">
        <f>IF(INDEX('Unités BTE'!$1:$1048576,MATCH(E926,'Unités CA'!D:D,0),5)=0,"",INDEX('Unités BTE'!$1:$1048576,MATCH(E926,'Unités CA'!D:D,0),5))</f>
        <v/>
      </c>
      <c r="U926" s="7" t="str">
        <f>IFERROR(INDEX('Prix PRO CA'!$1:$1048576,MATCH(E926,'Prix PRO CA'!D:D,0),10),"")</f>
        <v/>
      </c>
      <c r="V926" s="7" t="str">
        <f>IFERROR(INDEX('Prix PRO CA'!$1:$1048576,MATCH(E926,'Prix PRO BTE'!D:D,0),10),"")</f>
        <v/>
      </c>
      <c r="W926" s="7">
        <f>+IFERROR(INDEX('Prix PRO PCS'!$1:$1048576,MATCH(E926,'Prix PRO PCS'!D:D,0),10),"")</f>
        <v>0.55000000000000004</v>
      </c>
      <c r="X926" s="148" t="str">
        <f t="shared" si="65"/>
        <v>Oui</v>
      </c>
      <c r="Y926" s="24" t="str">
        <f>IFERROR(INDEX(LigneAchat!$1:$1048576,MATCH(E926,LigneAchat!D:D,0),5),"")</f>
        <v/>
      </c>
      <c r="Z926" s="22">
        <f>INDEX(Articles!$1:$1048576,MATCH(E926,Articles!D:D,0),21)</f>
        <v>11171</v>
      </c>
      <c r="AA926" s="22">
        <f t="shared" si="66"/>
        <v>11171</v>
      </c>
      <c r="AB926" s="22">
        <f>+INDEX(Articles!$1:$1048576,MATCH(E926,Articles!D:D,0),23)</f>
        <v>0</v>
      </c>
    </row>
    <row r="927" spans="2:28" ht="15.75">
      <c r="B927" s="8" t="str">
        <f>INDEX(Articles!$1:$1048576,MATCH(E927,Articles!D:D,0),6)</f>
        <v>1</v>
      </c>
      <c r="C927" s="8" t="str">
        <f>INDEX(Articles!$1:$1048576,MATCH(E927,Articles!D:D,0),7)</f>
        <v/>
      </c>
      <c r="D927" s="28" t="str">
        <f>HYPERLINK(INDEX(Articles!$1:$1048576,MATCH(E927,Articles!D:D,0),24),"Lien")</f>
        <v>Lien</v>
      </c>
      <c r="E927" s="33" t="s">
        <v>279</v>
      </c>
      <c r="F927" s="18" t="str">
        <f>INDEX(Articles!$1:$1048576,MATCH(E927,Articles!D:D,0),5)</f>
        <v>RETARD MECHE CHEMISE 7 SECONDES</v>
      </c>
      <c r="G927" s="18" t="str">
        <f>INDEX(Articles!$1:$1048576,MATCH(E927,Articles!D:D,0),8)</f>
        <v>ACCPYRO</v>
      </c>
      <c r="H927" s="18" t="str">
        <f>INDEX(Articles!$1:$1048576,MATCH(E927,Articles!D:D,0),9)</f>
        <v>RETARD</v>
      </c>
      <c r="I927" s="8">
        <f>INDEX(Articles!$1:$1048576,MATCH(E927,Articles!D:D,0),10)</f>
        <v>0</v>
      </c>
      <c r="J927" s="18" t="str">
        <f>INDEX(Articles!$1:$1048576,MATCH(E927,Articles!D:D,0),11)</f>
        <v/>
      </c>
      <c r="K927" s="18" t="str">
        <f>INDEX(Articles!$1:$1048576,MATCH(E927,Articles!D:D,0),12)</f>
        <v/>
      </c>
      <c r="L927" s="8" t="str">
        <f>INDEX(Articles!$1:$1048576,MATCH(E927,Articles!D:D,0),13)</f>
        <v>CN</v>
      </c>
      <c r="M927" s="8" t="str">
        <f>INDEX(Articles!$1:$1048576,MATCH(E927,Articles!D:D,0),14)</f>
        <v/>
      </c>
      <c r="N927" s="8" t="str">
        <f>INDEX(Articles!$1:$1048576,MATCH(E927,Articles!D:D,0),15)</f>
        <v>1.4G</v>
      </c>
      <c r="O927" s="8" t="str">
        <f>INDEX(Articles!$1:$1048576,MATCH(E927,Articles!D:D,0),16)</f>
        <v/>
      </c>
      <c r="P927" s="8">
        <f>INDEX(Articles!$1:$1048576,MATCH(E927,Articles!D:D,0),17)*1000</f>
        <v>1</v>
      </c>
      <c r="Q927" s="8" t="str">
        <f>INDEX(Articles!$1:$1048576,MATCH(E927,Articles!D:D,0),18)</f>
        <v/>
      </c>
      <c r="R927" s="8">
        <f>INDEX(Articles!$1:$1048576,MATCH(E927,Articles!D:D,0),19)</f>
        <v>0</v>
      </c>
      <c r="S927" s="2" t="str">
        <f>IF(INDEX('Unités CA'!$1:$1048576,MATCH(E927,'Unités CA'!D:D,0),5)=0,"",INDEX('Unités CA'!$1:$1048576,MATCH(E927,'Unités CA'!D:D,0),5))</f>
        <v>3600/CA</v>
      </c>
      <c r="T927" s="2" t="str">
        <f>IF(INDEX('Unités BTE'!$1:$1048576,MATCH(E927,'Unités CA'!D:D,0),5)=0,"",INDEX('Unités BTE'!$1:$1048576,MATCH(E927,'Unités CA'!D:D,0),5))</f>
        <v/>
      </c>
      <c r="U927" s="7" t="str">
        <f>IFERROR(INDEX('Prix PRO CA'!$1:$1048576,MATCH(E927,'Prix PRO CA'!D:D,0),10),"")</f>
        <v/>
      </c>
      <c r="V927" s="7" t="str">
        <f>IFERROR(INDEX('Prix PRO CA'!$1:$1048576,MATCH(E927,'Prix PRO BTE'!D:D,0),10),"")</f>
        <v/>
      </c>
      <c r="W927" s="7">
        <f>+IFERROR(INDEX('Prix PRO PCS'!$1:$1048576,MATCH(E927,'Prix PRO PCS'!D:D,0),10),"")</f>
        <v>0.55000000000000004</v>
      </c>
      <c r="X927" s="148" t="str">
        <f t="shared" si="65"/>
        <v>Oui</v>
      </c>
      <c r="Y927" s="24" t="str">
        <f>IFERROR(INDEX(LigneAchat!$1:$1048576,MATCH(E927,LigneAchat!D:D,0),5),"")</f>
        <v/>
      </c>
      <c r="Z927" s="22">
        <f>INDEX(Articles!$1:$1048576,MATCH(E927,Articles!D:D,0),21)</f>
        <v>4375</v>
      </c>
      <c r="AA927" s="22">
        <f t="shared" si="66"/>
        <v>4375</v>
      </c>
      <c r="AB927" s="22">
        <f>+INDEX(Articles!$1:$1048576,MATCH(E927,Articles!D:D,0),23)</f>
        <v>0</v>
      </c>
    </row>
    <row r="928" spans="2:28" ht="15.75">
      <c r="B928" s="8" t="str">
        <f>INDEX(Articles!$1:$1048576,MATCH(E928,Articles!D:D,0),6)</f>
        <v>1</v>
      </c>
      <c r="C928" s="8" t="str">
        <f>INDEX(Articles!$1:$1048576,MATCH(E928,Articles!D:D,0),7)</f>
        <v/>
      </c>
      <c r="D928" s="28" t="str">
        <f>HYPERLINK(INDEX(Articles!$1:$1048576,MATCH(E928,Articles!D:D,0),24),"Lien")</f>
        <v>Lien</v>
      </c>
      <c r="E928" s="33" t="s">
        <v>282</v>
      </c>
      <c r="F928" s="18" t="str">
        <f>INDEX(Articles!$1:$1048576,MATCH(E928,Articles!D:D,0),5)</f>
        <v>RETARD MECHE CHEMISE 8 SECONDES</v>
      </c>
      <c r="G928" s="18" t="str">
        <f>INDEX(Articles!$1:$1048576,MATCH(E928,Articles!D:D,0),8)</f>
        <v>ACCPYRO</v>
      </c>
      <c r="H928" s="18" t="str">
        <f>INDEX(Articles!$1:$1048576,MATCH(E928,Articles!D:D,0),9)</f>
        <v>RETARD</v>
      </c>
      <c r="I928" s="8">
        <f>INDEX(Articles!$1:$1048576,MATCH(E928,Articles!D:D,0),10)</f>
        <v>0</v>
      </c>
      <c r="J928" s="18" t="str">
        <f>INDEX(Articles!$1:$1048576,MATCH(E928,Articles!D:D,0),11)</f>
        <v/>
      </c>
      <c r="K928" s="18" t="str">
        <f>INDEX(Articles!$1:$1048576,MATCH(E928,Articles!D:D,0),12)</f>
        <v/>
      </c>
      <c r="L928" s="8" t="str">
        <f>INDEX(Articles!$1:$1048576,MATCH(E928,Articles!D:D,0),13)</f>
        <v>CN</v>
      </c>
      <c r="M928" s="8" t="str">
        <f>INDEX(Articles!$1:$1048576,MATCH(E928,Articles!D:D,0),14)</f>
        <v/>
      </c>
      <c r="N928" s="8" t="str">
        <f>INDEX(Articles!$1:$1048576,MATCH(E928,Articles!D:D,0),15)</f>
        <v>1.4G</v>
      </c>
      <c r="O928" s="8" t="str">
        <f>INDEX(Articles!$1:$1048576,MATCH(E928,Articles!D:D,0),16)</f>
        <v/>
      </c>
      <c r="P928" s="8">
        <f>INDEX(Articles!$1:$1048576,MATCH(E928,Articles!D:D,0),17)*1000</f>
        <v>1</v>
      </c>
      <c r="Q928" s="8" t="str">
        <f>INDEX(Articles!$1:$1048576,MATCH(E928,Articles!D:D,0),18)</f>
        <v/>
      </c>
      <c r="R928" s="8">
        <f>INDEX(Articles!$1:$1048576,MATCH(E928,Articles!D:D,0),19)</f>
        <v>0</v>
      </c>
      <c r="S928" s="2" t="str">
        <f>IF(INDEX('Unités CA'!$1:$1048576,MATCH(E928,'Unités CA'!D:D,0),5)=0,"",INDEX('Unités CA'!$1:$1048576,MATCH(E928,'Unités CA'!D:D,0),5))</f>
        <v>3200/CA</v>
      </c>
      <c r="T928" s="2" t="str">
        <f>IF(INDEX('Unités BTE'!$1:$1048576,MATCH(E928,'Unités CA'!D:D,0),5)=0,"",INDEX('Unités BTE'!$1:$1048576,MATCH(E928,'Unités CA'!D:D,0),5))</f>
        <v/>
      </c>
      <c r="U928" s="7" t="str">
        <f>IFERROR(INDEX('Prix PRO CA'!$1:$1048576,MATCH(E928,'Prix PRO CA'!D:D,0),10),"")</f>
        <v/>
      </c>
      <c r="V928" s="7" t="str">
        <f>IFERROR(INDEX('Prix PRO CA'!$1:$1048576,MATCH(E928,'Prix PRO BTE'!D:D,0),10),"")</f>
        <v/>
      </c>
      <c r="W928" s="7">
        <f>+IFERROR(INDEX('Prix PRO PCS'!$1:$1048576,MATCH(E928,'Prix PRO PCS'!D:D,0),10),"")</f>
        <v>0.55000000000000004</v>
      </c>
      <c r="X928" s="148" t="str">
        <f t="shared" si="65"/>
        <v>Oui</v>
      </c>
      <c r="Y928" s="24" t="str">
        <f>IFERROR(INDEX(LigneAchat!$1:$1048576,MATCH(E928,LigneAchat!D:D,0),5),"")</f>
        <v/>
      </c>
      <c r="Z928" s="22">
        <f>INDEX(Articles!$1:$1048576,MATCH(E928,Articles!D:D,0),21)</f>
        <v>5321</v>
      </c>
      <c r="AA928" s="22">
        <f t="shared" si="66"/>
        <v>5321</v>
      </c>
      <c r="AB928" s="22">
        <f>+INDEX(Articles!$1:$1048576,MATCH(E928,Articles!D:D,0),23)</f>
        <v>0</v>
      </c>
    </row>
    <row r="929" spans="2:28" ht="15.75">
      <c r="B929" s="8" t="str">
        <f>INDEX(Articles!$1:$1048576,MATCH(E929,Articles!D:D,0),6)</f>
        <v>1</v>
      </c>
      <c r="C929" s="8" t="str">
        <f>INDEX(Articles!$1:$1048576,MATCH(E929,Articles!D:D,0),7)</f>
        <v/>
      </c>
      <c r="D929" s="28" t="str">
        <f>HYPERLINK(INDEX(Articles!$1:$1048576,MATCH(E929,Articles!D:D,0),24),"Lien")</f>
        <v>Lien</v>
      </c>
      <c r="E929" s="33" t="s">
        <v>285</v>
      </c>
      <c r="F929" s="18" t="str">
        <f>INDEX(Articles!$1:$1048576,MATCH(E929,Articles!D:D,0),5)</f>
        <v>RETARD MECHE CHEMISE 9 SECONDES</v>
      </c>
      <c r="G929" s="18" t="str">
        <f>INDEX(Articles!$1:$1048576,MATCH(E929,Articles!D:D,0),8)</f>
        <v>ACCPYRO</v>
      </c>
      <c r="H929" s="18" t="str">
        <f>INDEX(Articles!$1:$1048576,MATCH(E929,Articles!D:D,0),9)</f>
        <v>RETARD</v>
      </c>
      <c r="I929" s="8">
        <f>INDEX(Articles!$1:$1048576,MATCH(E929,Articles!D:D,0),10)</f>
        <v>0</v>
      </c>
      <c r="J929" s="18" t="str">
        <f>INDEX(Articles!$1:$1048576,MATCH(E929,Articles!D:D,0),11)</f>
        <v/>
      </c>
      <c r="K929" s="18" t="str">
        <f>INDEX(Articles!$1:$1048576,MATCH(E929,Articles!D:D,0),12)</f>
        <v/>
      </c>
      <c r="L929" s="8" t="str">
        <f>INDEX(Articles!$1:$1048576,MATCH(E929,Articles!D:D,0),13)</f>
        <v>CN</v>
      </c>
      <c r="M929" s="8" t="str">
        <f>INDEX(Articles!$1:$1048576,MATCH(E929,Articles!D:D,0),14)</f>
        <v/>
      </c>
      <c r="N929" s="8" t="str">
        <f>INDEX(Articles!$1:$1048576,MATCH(E929,Articles!D:D,0),15)</f>
        <v>1.4G</v>
      </c>
      <c r="O929" s="8" t="str">
        <f>INDEX(Articles!$1:$1048576,MATCH(E929,Articles!D:D,0),16)</f>
        <v/>
      </c>
      <c r="P929" s="8">
        <f>INDEX(Articles!$1:$1048576,MATCH(E929,Articles!D:D,0),17)*1000</f>
        <v>1</v>
      </c>
      <c r="Q929" s="8" t="str">
        <f>INDEX(Articles!$1:$1048576,MATCH(E929,Articles!D:D,0),18)</f>
        <v/>
      </c>
      <c r="R929" s="8">
        <f>INDEX(Articles!$1:$1048576,MATCH(E929,Articles!D:D,0),19)</f>
        <v>0</v>
      </c>
      <c r="S929" s="2" t="str">
        <f>IF(INDEX('Unités CA'!$1:$1048576,MATCH(E929,'Unités CA'!D:D,0),5)=0,"",INDEX('Unités CA'!$1:$1048576,MATCH(E929,'Unités CA'!D:D,0),5))</f>
        <v>2800/CA</v>
      </c>
      <c r="T929" s="2" t="str">
        <f>IF(INDEX('Unités BTE'!$1:$1048576,MATCH(E929,'Unités CA'!D:D,0),5)=0,"",INDEX('Unités BTE'!$1:$1048576,MATCH(E929,'Unités CA'!D:D,0),5))</f>
        <v/>
      </c>
      <c r="U929" s="7" t="str">
        <f>IFERROR(INDEX('Prix PRO CA'!$1:$1048576,MATCH(E929,'Prix PRO CA'!D:D,0),10),"")</f>
        <v/>
      </c>
      <c r="V929" s="7" t="str">
        <f>IFERROR(INDEX('Prix PRO CA'!$1:$1048576,MATCH(E929,'Prix PRO BTE'!D:D,0),10),"")</f>
        <v/>
      </c>
      <c r="W929" s="7">
        <f>+IFERROR(INDEX('Prix PRO PCS'!$1:$1048576,MATCH(E929,'Prix PRO PCS'!D:D,0),10),"")</f>
        <v>0.55000000000000004</v>
      </c>
      <c r="X929" s="148" t="str">
        <f t="shared" si="65"/>
        <v>Oui</v>
      </c>
      <c r="Y929" s="24" t="str">
        <f>IFERROR(INDEX(LigneAchat!$1:$1048576,MATCH(E929,LigneAchat!D:D,0),5),"")</f>
        <v/>
      </c>
      <c r="Z929" s="22">
        <f>INDEX(Articles!$1:$1048576,MATCH(E929,Articles!D:D,0),21)</f>
        <v>3219</v>
      </c>
      <c r="AA929" s="22">
        <f t="shared" si="66"/>
        <v>3219</v>
      </c>
      <c r="AB929" s="22">
        <f>+INDEX(Articles!$1:$1048576,MATCH(E929,Articles!D:D,0),23)</f>
        <v>0</v>
      </c>
    </row>
    <row r="930" spans="2:28" ht="15.75">
      <c r="B930" s="8" t="str">
        <f>INDEX(Articles!$1:$1048576,MATCH(E930,Articles!D:D,0),6)</f>
        <v>1</v>
      </c>
      <c r="C930" s="8" t="str">
        <f>INDEX(Articles!$1:$1048576,MATCH(E930,Articles!D:D,0),7)</f>
        <v/>
      </c>
      <c r="D930" s="28" t="str">
        <f>HYPERLINK(INDEX(Articles!$1:$1048576,MATCH(E930,Articles!D:D,0),24),"Lien")</f>
        <v>Lien</v>
      </c>
      <c r="E930" s="33" t="s">
        <v>288</v>
      </c>
      <c r="F930" s="18" t="str">
        <f>INDEX(Articles!$1:$1048576,MATCH(E930,Articles!D:D,0),5)</f>
        <v>RETARD MECHE CHEMISE 10 SECONDES</v>
      </c>
      <c r="G930" s="18" t="str">
        <f>INDEX(Articles!$1:$1048576,MATCH(E930,Articles!D:D,0),8)</f>
        <v>ACCPYRO</v>
      </c>
      <c r="H930" s="18" t="str">
        <f>INDEX(Articles!$1:$1048576,MATCH(E930,Articles!D:D,0),9)</f>
        <v>RETARD</v>
      </c>
      <c r="I930" s="8">
        <f>INDEX(Articles!$1:$1048576,MATCH(E930,Articles!D:D,0),10)</f>
        <v>0</v>
      </c>
      <c r="J930" s="18" t="str">
        <f>INDEX(Articles!$1:$1048576,MATCH(E930,Articles!D:D,0),11)</f>
        <v/>
      </c>
      <c r="K930" s="18" t="str">
        <f>INDEX(Articles!$1:$1048576,MATCH(E930,Articles!D:D,0),12)</f>
        <v/>
      </c>
      <c r="L930" s="8" t="str">
        <f>INDEX(Articles!$1:$1048576,MATCH(E930,Articles!D:D,0),13)</f>
        <v>CN</v>
      </c>
      <c r="M930" s="8" t="str">
        <f>INDEX(Articles!$1:$1048576,MATCH(E930,Articles!D:D,0),14)</f>
        <v/>
      </c>
      <c r="N930" s="8" t="str">
        <f>INDEX(Articles!$1:$1048576,MATCH(E930,Articles!D:D,0),15)</f>
        <v>1.4G</v>
      </c>
      <c r="O930" s="8" t="str">
        <f>INDEX(Articles!$1:$1048576,MATCH(E930,Articles!D:D,0),16)</f>
        <v/>
      </c>
      <c r="P930" s="8">
        <f>INDEX(Articles!$1:$1048576,MATCH(E930,Articles!D:D,0),17)*1000</f>
        <v>1</v>
      </c>
      <c r="Q930" s="8" t="str">
        <f>INDEX(Articles!$1:$1048576,MATCH(E930,Articles!D:D,0),18)</f>
        <v/>
      </c>
      <c r="R930" s="8">
        <f>INDEX(Articles!$1:$1048576,MATCH(E930,Articles!D:D,0),19)</f>
        <v>0</v>
      </c>
      <c r="S930" s="2" t="str">
        <f>IF(INDEX('Unités CA'!$1:$1048576,MATCH(E930,'Unités CA'!D:D,0),5)=0,"",INDEX('Unités CA'!$1:$1048576,MATCH(E930,'Unités CA'!D:D,0),5))</f>
        <v>2450/CA</v>
      </c>
      <c r="T930" s="2" t="str">
        <f>IF(INDEX('Unités BTE'!$1:$1048576,MATCH(E930,'Unités CA'!D:D,0),5)=0,"",INDEX('Unités BTE'!$1:$1048576,MATCH(E930,'Unités CA'!D:D,0),5))</f>
        <v/>
      </c>
      <c r="U930" s="7" t="str">
        <f>IFERROR(INDEX('Prix PRO CA'!$1:$1048576,MATCH(E930,'Prix PRO CA'!D:D,0),10),"")</f>
        <v/>
      </c>
      <c r="V930" s="7" t="str">
        <f>IFERROR(INDEX('Prix PRO CA'!$1:$1048576,MATCH(E930,'Prix PRO BTE'!D:D,0),10),"")</f>
        <v/>
      </c>
      <c r="W930" s="7">
        <f>+IFERROR(INDEX('Prix PRO PCS'!$1:$1048576,MATCH(E930,'Prix PRO PCS'!D:D,0),10),"")</f>
        <v>0.31</v>
      </c>
      <c r="X930" s="148" t="str">
        <f t="shared" si="65"/>
        <v>Oui</v>
      </c>
      <c r="Y930" s="24" t="str">
        <f>IFERROR(INDEX(LigneAchat!$1:$1048576,MATCH(E930,LigneAchat!D:D,0),5),"")</f>
        <v/>
      </c>
      <c r="Z930" s="22">
        <f>INDEX(Articles!$1:$1048576,MATCH(E930,Articles!D:D,0),21)</f>
        <v>6919</v>
      </c>
      <c r="AA930" s="22">
        <f t="shared" si="66"/>
        <v>6919</v>
      </c>
      <c r="AB930" s="22">
        <f>+INDEX(Articles!$1:$1048576,MATCH(E930,Articles!D:D,0),23)</f>
        <v>0</v>
      </c>
    </row>
    <row r="931" spans="2:28" ht="15.75">
      <c r="B931" s="8" t="str">
        <f>INDEX(Articles!$1:$1048576,MATCH(E931,Articles!D:D,0),6)</f>
        <v>1</v>
      </c>
      <c r="C931" s="8" t="str">
        <f>INDEX(Articles!$1:$1048576,MATCH(E931,Articles!D:D,0),7)</f>
        <v/>
      </c>
      <c r="D931" s="28" t="str">
        <f>HYPERLINK(INDEX(Articles!$1:$1048576,MATCH(E931,Articles!D:D,0),24),"Lien")</f>
        <v>Lien</v>
      </c>
      <c r="E931" s="33" t="s">
        <v>291</v>
      </c>
      <c r="F931" s="18" t="str">
        <f>INDEX(Articles!$1:$1048576,MATCH(E931,Articles!D:D,0),5)</f>
        <v>RETARD MECHE CHEMISE 15 SECONDES</v>
      </c>
      <c r="G931" s="18" t="str">
        <f>INDEX(Articles!$1:$1048576,MATCH(E931,Articles!D:D,0),8)</f>
        <v>ACCPYRO</v>
      </c>
      <c r="H931" s="18" t="str">
        <f>INDEX(Articles!$1:$1048576,MATCH(E931,Articles!D:D,0),9)</f>
        <v>RETARD</v>
      </c>
      <c r="I931" s="8">
        <f>INDEX(Articles!$1:$1048576,MATCH(E931,Articles!D:D,0),10)</f>
        <v>0</v>
      </c>
      <c r="J931" s="18" t="str">
        <f>INDEX(Articles!$1:$1048576,MATCH(E931,Articles!D:D,0),11)</f>
        <v/>
      </c>
      <c r="K931" s="18" t="str">
        <f>INDEX(Articles!$1:$1048576,MATCH(E931,Articles!D:D,0),12)</f>
        <v/>
      </c>
      <c r="L931" s="8" t="str">
        <f>INDEX(Articles!$1:$1048576,MATCH(E931,Articles!D:D,0),13)</f>
        <v>CN</v>
      </c>
      <c r="M931" s="8" t="str">
        <f>INDEX(Articles!$1:$1048576,MATCH(E931,Articles!D:D,0),14)</f>
        <v/>
      </c>
      <c r="N931" s="8" t="str">
        <f>INDEX(Articles!$1:$1048576,MATCH(E931,Articles!D:D,0),15)</f>
        <v>1.4G</v>
      </c>
      <c r="O931" s="8" t="str">
        <f>INDEX(Articles!$1:$1048576,MATCH(E931,Articles!D:D,0),16)</f>
        <v/>
      </c>
      <c r="P931" s="8">
        <f>INDEX(Articles!$1:$1048576,MATCH(E931,Articles!D:D,0),17)*1000</f>
        <v>1</v>
      </c>
      <c r="Q931" s="8" t="str">
        <f>INDEX(Articles!$1:$1048576,MATCH(E931,Articles!D:D,0),18)</f>
        <v/>
      </c>
      <c r="R931" s="8">
        <f>INDEX(Articles!$1:$1048576,MATCH(E931,Articles!D:D,0),19)</f>
        <v>0</v>
      </c>
      <c r="S931" s="2" t="str">
        <f>IF(INDEX('Unités CA'!$1:$1048576,MATCH(E931,'Unités CA'!D:D,0),5)=0,"",INDEX('Unités CA'!$1:$1048576,MATCH(E931,'Unités CA'!D:D,0),5))</f>
        <v>3300/CA</v>
      </c>
      <c r="T931" s="2" t="str">
        <f>IF(INDEX('Unités BTE'!$1:$1048576,MATCH(E931,'Unités CA'!D:D,0),5)=0,"",INDEX('Unités BTE'!$1:$1048576,MATCH(E931,'Unités CA'!D:D,0),5))</f>
        <v/>
      </c>
      <c r="U931" s="7" t="str">
        <f>IFERROR(INDEX('Prix PRO CA'!$1:$1048576,MATCH(E931,'Prix PRO CA'!D:D,0),10),"")</f>
        <v/>
      </c>
      <c r="V931" s="7" t="str">
        <f>IFERROR(INDEX('Prix PRO CA'!$1:$1048576,MATCH(E931,'Prix PRO BTE'!D:D,0),10),"")</f>
        <v/>
      </c>
      <c r="W931" s="7">
        <f>+IFERROR(INDEX('Prix PRO PCS'!$1:$1048576,MATCH(E931,'Prix PRO PCS'!D:D,0),10),"")</f>
        <v>0.33</v>
      </c>
      <c r="X931" s="148" t="str">
        <f t="shared" si="65"/>
        <v>Oui</v>
      </c>
      <c r="Y931" s="24" t="str">
        <f>IFERROR(INDEX(LigneAchat!$1:$1048576,MATCH(E931,LigneAchat!D:D,0),5),"")</f>
        <v/>
      </c>
      <c r="Z931" s="22">
        <f>INDEX(Articles!$1:$1048576,MATCH(E931,Articles!D:D,0),21)</f>
        <v>4186</v>
      </c>
      <c r="AA931" s="22">
        <f t="shared" si="66"/>
        <v>4186</v>
      </c>
      <c r="AB931" s="22">
        <f>+INDEX(Articles!$1:$1048576,MATCH(E931,Articles!D:D,0),23)</f>
        <v>0</v>
      </c>
    </row>
    <row r="932" spans="2:28" ht="15.75">
      <c r="B932" s="8" t="str">
        <f>INDEX(Articles!$1:$1048576,MATCH(E932,Articles!D:D,0),6)</f>
        <v>1</v>
      </c>
      <c r="C932" s="8" t="str">
        <f>INDEX(Articles!$1:$1048576,MATCH(E932,Articles!D:D,0),7)</f>
        <v/>
      </c>
      <c r="D932" s="28" t="str">
        <f>HYPERLINK(INDEX(Articles!$1:$1048576,MATCH(E932,Articles!D:D,0),24),"Lien")</f>
        <v>Lien</v>
      </c>
      <c r="E932" s="33" t="s">
        <v>294</v>
      </c>
      <c r="F932" s="18" t="str">
        <f>INDEX(Articles!$1:$1048576,MATCH(E932,Articles!D:D,0),5)</f>
        <v>RETARD MECHE CHEMISE 18 SECONDES</v>
      </c>
      <c r="G932" s="18" t="str">
        <f>INDEX(Articles!$1:$1048576,MATCH(E932,Articles!D:D,0),8)</f>
        <v>ACCPYRO</v>
      </c>
      <c r="H932" s="18" t="str">
        <f>INDEX(Articles!$1:$1048576,MATCH(E932,Articles!D:D,0),9)</f>
        <v>RETARD</v>
      </c>
      <c r="I932" s="8">
        <f>INDEX(Articles!$1:$1048576,MATCH(E932,Articles!D:D,0),10)</f>
        <v>0</v>
      </c>
      <c r="J932" s="18" t="str">
        <f>INDEX(Articles!$1:$1048576,MATCH(E932,Articles!D:D,0),11)</f>
        <v/>
      </c>
      <c r="K932" s="18" t="str">
        <f>INDEX(Articles!$1:$1048576,MATCH(E932,Articles!D:D,0),12)</f>
        <v/>
      </c>
      <c r="L932" s="8" t="str">
        <f>INDEX(Articles!$1:$1048576,MATCH(E932,Articles!D:D,0),13)</f>
        <v>CN</v>
      </c>
      <c r="M932" s="8" t="str">
        <f>INDEX(Articles!$1:$1048576,MATCH(E932,Articles!D:D,0),14)</f>
        <v/>
      </c>
      <c r="N932" s="8" t="str">
        <f>INDEX(Articles!$1:$1048576,MATCH(E932,Articles!D:D,0),15)</f>
        <v>1.4G</v>
      </c>
      <c r="O932" s="8" t="str">
        <f>INDEX(Articles!$1:$1048576,MATCH(E932,Articles!D:D,0),16)</f>
        <v/>
      </c>
      <c r="P932" s="8">
        <f>INDEX(Articles!$1:$1048576,MATCH(E932,Articles!D:D,0),17)*1000</f>
        <v>1</v>
      </c>
      <c r="Q932" s="8" t="str">
        <f>INDEX(Articles!$1:$1048576,MATCH(E932,Articles!D:D,0),18)</f>
        <v/>
      </c>
      <c r="R932" s="8">
        <f>INDEX(Articles!$1:$1048576,MATCH(E932,Articles!D:D,0),19)</f>
        <v>0</v>
      </c>
      <c r="S932" s="2" t="str">
        <f>IF(INDEX('Unités CA'!$1:$1048576,MATCH(E932,'Unités CA'!D:D,0),5)=0,"",INDEX('Unités CA'!$1:$1048576,MATCH(E932,'Unités CA'!D:D,0),5))</f>
        <v>1250/CA</v>
      </c>
      <c r="T932" s="2" t="str">
        <f>IF(INDEX('Unités BTE'!$1:$1048576,MATCH(E932,'Unités CA'!D:D,0),5)=0,"",INDEX('Unités BTE'!$1:$1048576,MATCH(E932,'Unités CA'!D:D,0),5))</f>
        <v/>
      </c>
      <c r="U932" s="7" t="str">
        <f>IFERROR(INDEX('Prix PRO CA'!$1:$1048576,MATCH(E932,'Prix PRO CA'!D:D,0),10),"")</f>
        <v/>
      </c>
      <c r="V932" s="7" t="str">
        <f>IFERROR(INDEX('Prix PRO CA'!$1:$1048576,MATCH(E932,'Prix PRO BTE'!D:D,0),10),"")</f>
        <v/>
      </c>
      <c r="W932" s="7">
        <f>+IFERROR(INDEX('Prix PRO PCS'!$1:$1048576,MATCH(E932,'Prix PRO PCS'!D:D,0),10),"")</f>
        <v>0.36</v>
      </c>
      <c r="X932" s="148" t="str">
        <f t="shared" si="65"/>
        <v>Oui</v>
      </c>
      <c r="Y932" s="24" t="str">
        <f>IFERROR(INDEX(LigneAchat!$1:$1048576,MATCH(E932,LigneAchat!D:D,0),5),"")</f>
        <v/>
      </c>
      <c r="Z932" s="22">
        <f>INDEX(Articles!$1:$1048576,MATCH(E932,Articles!D:D,0),21)</f>
        <v>1943</v>
      </c>
      <c r="AA932" s="22">
        <f t="shared" si="66"/>
        <v>1943</v>
      </c>
      <c r="AB932" s="22">
        <f>+INDEX(Articles!$1:$1048576,MATCH(E932,Articles!D:D,0),23)</f>
        <v>0</v>
      </c>
    </row>
    <row r="933" spans="2:28" ht="15.75">
      <c r="B933" s="8" t="str">
        <f>INDEX(Articles!$1:$1048576,MATCH(E933,Articles!D:D,0),6)</f>
        <v>1</v>
      </c>
      <c r="C933" s="8" t="str">
        <f>INDEX(Articles!$1:$1048576,MATCH(E933,Articles!D:D,0),7)</f>
        <v/>
      </c>
      <c r="D933" s="28" t="str">
        <f>HYPERLINK(INDEX(Articles!$1:$1048576,MATCH(E933,Articles!D:D,0),24),"Lien")</f>
        <v>Lien</v>
      </c>
      <c r="E933" s="33" t="s">
        <v>297</v>
      </c>
      <c r="F933" s="18" t="str">
        <f>INDEX(Articles!$1:$1048576,MATCH(E933,Articles!D:D,0),5)</f>
        <v>RETARD MECHE CHEMISE 20 SECONDES</v>
      </c>
      <c r="G933" s="18" t="str">
        <f>INDEX(Articles!$1:$1048576,MATCH(E933,Articles!D:D,0),8)</f>
        <v>ACCPYRO</v>
      </c>
      <c r="H933" s="18" t="str">
        <f>INDEX(Articles!$1:$1048576,MATCH(E933,Articles!D:D,0),9)</f>
        <v>RETARD</v>
      </c>
      <c r="I933" s="8">
        <f>INDEX(Articles!$1:$1048576,MATCH(E933,Articles!D:D,0),10)</f>
        <v>0</v>
      </c>
      <c r="J933" s="18" t="str">
        <f>INDEX(Articles!$1:$1048576,MATCH(E933,Articles!D:D,0),11)</f>
        <v/>
      </c>
      <c r="K933" s="18" t="str">
        <f>INDEX(Articles!$1:$1048576,MATCH(E933,Articles!D:D,0),12)</f>
        <v/>
      </c>
      <c r="L933" s="8" t="str">
        <f>INDEX(Articles!$1:$1048576,MATCH(E933,Articles!D:D,0),13)</f>
        <v>CN</v>
      </c>
      <c r="M933" s="8" t="str">
        <f>INDEX(Articles!$1:$1048576,MATCH(E933,Articles!D:D,0),14)</f>
        <v/>
      </c>
      <c r="N933" s="8" t="str">
        <f>INDEX(Articles!$1:$1048576,MATCH(E933,Articles!D:D,0),15)</f>
        <v>1.4G</v>
      </c>
      <c r="O933" s="8" t="str">
        <f>INDEX(Articles!$1:$1048576,MATCH(E933,Articles!D:D,0),16)</f>
        <v/>
      </c>
      <c r="P933" s="8">
        <f>INDEX(Articles!$1:$1048576,MATCH(E933,Articles!D:D,0),17)*1000</f>
        <v>1</v>
      </c>
      <c r="Q933" s="8" t="str">
        <f>INDEX(Articles!$1:$1048576,MATCH(E933,Articles!D:D,0),18)</f>
        <v/>
      </c>
      <c r="R933" s="8">
        <f>INDEX(Articles!$1:$1048576,MATCH(E933,Articles!D:D,0),19)</f>
        <v>0</v>
      </c>
      <c r="S933" s="2" t="str">
        <f>IF(INDEX('Unités CA'!$1:$1048576,MATCH(E933,'Unités CA'!D:D,0),5)=0,"",INDEX('Unités CA'!$1:$1048576,MATCH(E933,'Unités CA'!D:D,0),5))</f>
        <v>2500/CA</v>
      </c>
      <c r="T933" s="2" t="str">
        <f>IF(INDEX('Unités BTE'!$1:$1048576,MATCH(E933,'Unités CA'!D:D,0),5)=0,"",INDEX('Unités BTE'!$1:$1048576,MATCH(E933,'Unités CA'!D:D,0),5))</f>
        <v/>
      </c>
      <c r="U933" s="7" t="str">
        <f>IFERROR(INDEX('Prix PRO CA'!$1:$1048576,MATCH(E933,'Prix PRO CA'!D:D,0),10),"")</f>
        <v/>
      </c>
      <c r="V933" s="7" t="str">
        <f>IFERROR(INDEX('Prix PRO CA'!$1:$1048576,MATCH(E933,'Prix PRO BTE'!D:D,0),10),"")</f>
        <v/>
      </c>
      <c r="W933" s="7">
        <f>+IFERROR(INDEX('Prix PRO PCS'!$1:$1048576,MATCH(E933,'Prix PRO PCS'!D:D,0),10),"")</f>
        <v>0.39</v>
      </c>
      <c r="X933" s="148" t="str">
        <f t="shared" si="65"/>
        <v>Oui</v>
      </c>
      <c r="Y933" s="24" t="str">
        <f>IFERROR(INDEX(LigneAchat!$1:$1048576,MATCH(E933,LigneAchat!D:D,0),5),"")</f>
        <v/>
      </c>
      <c r="Z933" s="22">
        <f>INDEX(Articles!$1:$1048576,MATCH(E933,Articles!D:D,0),21)</f>
        <v>10608</v>
      </c>
      <c r="AA933" s="22">
        <f t="shared" si="66"/>
        <v>10608</v>
      </c>
      <c r="AB933" s="22">
        <f>+INDEX(Articles!$1:$1048576,MATCH(E933,Articles!D:D,0),23)</f>
        <v>0</v>
      </c>
    </row>
    <row r="934" spans="2:28" ht="15.75">
      <c r="B934" s="8" t="str">
        <f>INDEX(Articles!$1:$1048576,MATCH(E934,Articles!D:D,0),6)</f>
        <v>1</v>
      </c>
      <c r="C934" s="8" t="str">
        <f>INDEX(Articles!$1:$1048576,MATCH(E934,Articles!D:D,0),7)</f>
        <v/>
      </c>
      <c r="D934" s="28" t="str">
        <f>HYPERLINK(INDEX(Articles!$1:$1048576,MATCH(E934,Articles!D:D,0),24),"Lien")</f>
        <v>Lien</v>
      </c>
      <c r="E934" s="33" t="s">
        <v>300</v>
      </c>
      <c r="F934" s="18" t="str">
        <f>INDEX(Articles!$1:$1048576,MATCH(E934,Articles!D:D,0),5)</f>
        <v>RETARD MECHE CHEMISE 25 SECONDES</v>
      </c>
      <c r="G934" s="18" t="str">
        <f>INDEX(Articles!$1:$1048576,MATCH(E934,Articles!D:D,0),8)</f>
        <v>ACCPYRO</v>
      </c>
      <c r="H934" s="18" t="str">
        <f>INDEX(Articles!$1:$1048576,MATCH(E934,Articles!D:D,0),9)</f>
        <v>RETARD</v>
      </c>
      <c r="I934" s="8">
        <f>INDEX(Articles!$1:$1048576,MATCH(E934,Articles!D:D,0),10)</f>
        <v>0</v>
      </c>
      <c r="J934" s="18" t="str">
        <f>INDEX(Articles!$1:$1048576,MATCH(E934,Articles!D:D,0),11)</f>
        <v/>
      </c>
      <c r="K934" s="18" t="str">
        <f>INDEX(Articles!$1:$1048576,MATCH(E934,Articles!D:D,0),12)</f>
        <v/>
      </c>
      <c r="L934" s="8" t="str">
        <f>INDEX(Articles!$1:$1048576,MATCH(E934,Articles!D:D,0),13)</f>
        <v>CN</v>
      </c>
      <c r="M934" s="8" t="str">
        <f>INDEX(Articles!$1:$1048576,MATCH(E934,Articles!D:D,0),14)</f>
        <v/>
      </c>
      <c r="N934" s="8" t="str">
        <f>INDEX(Articles!$1:$1048576,MATCH(E934,Articles!D:D,0),15)</f>
        <v>1.4G</v>
      </c>
      <c r="O934" s="8" t="str">
        <f>INDEX(Articles!$1:$1048576,MATCH(E934,Articles!D:D,0),16)</f>
        <v/>
      </c>
      <c r="P934" s="8">
        <f>INDEX(Articles!$1:$1048576,MATCH(E934,Articles!D:D,0),17)*1000</f>
        <v>1</v>
      </c>
      <c r="Q934" s="8" t="str">
        <f>INDEX(Articles!$1:$1048576,MATCH(E934,Articles!D:D,0),18)</f>
        <v/>
      </c>
      <c r="R934" s="8">
        <f>INDEX(Articles!$1:$1048576,MATCH(E934,Articles!D:D,0),19)</f>
        <v>0</v>
      </c>
      <c r="S934" s="2" t="str">
        <f>IF(INDEX('Unités CA'!$1:$1048576,MATCH(E934,'Unités CA'!D:D,0),5)=0,"",INDEX('Unités CA'!$1:$1048576,MATCH(E934,'Unités CA'!D:D,0),5))</f>
        <v>2000/CA</v>
      </c>
      <c r="T934" s="2" t="str">
        <f>IF(INDEX('Unités BTE'!$1:$1048576,MATCH(E934,'Unités CA'!D:D,0),5)=0,"",INDEX('Unités BTE'!$1:$1048576,MATCH(E934,'Unités CA'!D:D,0),5))</f>
        <v/>
      </c>
      <c r="U934" s="7" t="str">
        <f>IFERROR(INDEX('Prix PRO CA'!$1:$1048576,MATCH(E934,'Prix PRO CA'!D:D,0),10),"")</f>
        <v/>
      </c>
      <c r="V934" s="7" t="str">
        <f>IFERROR(INDEX('Prix PRO CA'!$1:$1048576,MATCH(E934,'Prix PRO BTE'!D:D,0),10),"")</f>
        <v/>
      </c>
      <c r="W934" s="7">
        <f>+IFERROR(INDEX('Prix PRO PCS'!$1:$1048576,MATCH(E934,'Prix PRO PCS'!D:D,0),10),"")</f>
        <v>0.41</v>
      </c>
      <c r="X934" s="148" t="str">
        <f t="shared" si="65"/>
        <v>Oui</v>
      </c>
      <c r="Y934" s="24" t="str">
        <f>IFERROR(INDEX(LigneAchat!$1:$1048576,MATCH(E934,LigneAchat!D:D,0),5),"")</f>
        <v/>
      </c>
      <c r="Z934" s="22">
        <f>INDEX(Articles!$1:$1048576,MATCH(E934,Articles!D:D,0),21)</f>
        <v>2576</v>
      </c>
      <c r="AA934" s="22">
        <f t="shared" si="66"/>
        <v>2576</v>
      </c>
      <c r="AB934" s="22">
        <f>+INDEX(Articles!$1:$1048576,MATCH(E934,Articles!D:D,0),23)</f>
        <v>0</v>
      </c>
    </row>
    <row r="935" spans="2:28" ht="15.75">
      <c r="B935" s="8" t="str">
        <f>INDEX(Articles!$1:$1048576,MATCH(E935,Articles!D:D,0),6)</f>
        <v>1</v>
      </c>
      <c r="C935" s="8" t="str">
        <f>INDEX(Articles!$1:$1048576,MATCH(E935,Articles!D:D,0),7)</f>
        <v/>
      </c>
      <c r="D935" s="28" t="str">
        <f>HYPERLINK(INDEX(Articles!$1:$1048576,MATCH(E935,Articles!D:D,0),24),"Lien")</f>
        <v>Lien</v>
      </c>
      <c r="E935" s="33" t="s">
        <v>303</v>
      </c>
      <c r="F935" s="18" t="str">
        <f>INDEX(Articles!$1:$1048576,MATCH(E935,Articles!D:D,0),5)</f>
        <v>RETARD MECHE CHEMISE 30 SECONDES</v>
      </c>
      <c r="G935" s="18" t="str">
        <f>INDEX(Articles!$1:$1048576,MATCH(E935,Articles!D:D,0),8)</f>
        <v>ACCPYRO</v>
      </c>
      <c r="H935" s="18" t="str">
        <f>INDEX(Articles!$1:$1048576,MATCH(E935,Articles!D:D,0),9)</f>
        <v>RETARD</v>
      </c>
      <c r="I935" s="8">
        <f>INDEX(Articles!$1:$1048576,MATCH(E935,Articles!D:D,0),10)</f>
        <v>0</v>
      </c>
      <c r="J935" s="18" t="str">
        <f>INDEX(Articles!$1:$1048576,MATCH(E935,Articles!D:D,0),11)</f>
        <v/>
      </c>
      <c r="K935" s="18" t="str">
        <f>INDEX(Articles!$1:$1048576,MATCH(E935,Articles!D:D,0),12)</f>
        <v/>
      </c>
      <c r="L935" s="8" t="str">
        <f>INDEX(Articles!$1:$1048576,MATCH(E935,Articles!D:D,0),13)</f>
        <v>CN</v>
      </c>
      <c r="M935" s="8" t="str">
        <f>INDEX(Articles!$1:$1048576,MATCH(E935,Articles!D:D,0),14)</f>
        <v/>
      </c>
      <c r="N935" s="8" t="str">
        <f>INDEX(Articles!$1:$1048576,MATCH(E935,Articles!D:D,0),15)</f>
        <v>1.4G</v>
      </c>
      <c r="O935" s="8" t="str">
        <f>INDEX(Articles!$1:$1048576,MATCH(E935,Articles!D:D,0),16)</f>
        <v/>
      </c>
      <c r="P935" s="8">
        <f>INDEX(Articles!$1:$1048576,MATCH(E935,Articles!D:D,0),17)*1000</f>
        <v>1</v>
      </c>
      <c r="Q935" s="8" t="str">
        <f>INDEX(Articles!$1:$1048576,MATCH(E935,Articles!D:D,0),18)</f>
        <v/>
      </c>
      <c r="R935" s="8">
        <f>INDEX(Articles!$1:$1048576,MATCH(E935,Articles!D:D,0),19)</f>
        <v>0</v>
      </c>
      <c r="S935" s="2" t="str">
        <f>IF(INDEX('Unités CA'!$1:$1048576,MATCH(E935,'Unités CA'!D:D,0),5)=0,"",INDEX('Unités CA'!$1:$1048576,MATCH(E935,'Unités CA'!D:D,0),5))</f>
        <v>00750/CA</v>
      </c>
      <c r="T935" s="2" t="str">
        <f>IF(INDEX('Unités BTE'!$1:$1048576,MATCH(E935,'Unités CA'!D:D,0),5)=0,"",INDEX('Unités BTE'!$1:$1048576,MATCH(E935,'Unités CA'!D:D,0),5))</f>
        <v/>
      </c>
      <c r="U935" s="7" t="str">
        <f>IFERROR(INDEX('Prix PRO CA'!$1:$1048576,MATCH(E935,'Prix PRO CA'!D:D,0),10),"")</f>
        <v/>
      </c>
      <c r="V935" s="7" t="str">
        <f>IFERROR(INDEX('Prix PRO CA'!$1:$1048576,MATCH(E935,'Prix PRO BTE'!D:D,0),10),"")</f>
        <v/>
      </c>
      <c r="W935" s="7">
        <f>+IFERROR(INDEX('Prix PRO PCS'!$1:$1048576,MATCH(E935,'Prix PRO PCS'!D:D,0),10),"")</f>
        <v>0.46</v>
      </c>
      <c r="X935" s="148" t="str">
        <f t="shared" si="65"/>
        <v>Oui</v>
      </c>
      <c r="Y935" s="24" t="str">
        <f>IFERROR(INDEX(LigneAchat!$1:$1048576,MATCH(E935,LigneAchat!D:D,0),5),"")</f>
        <v/>
      </c>
      <c r="Z935" s="22">
        <f>INDEX(Articles!$1:$1048576,MATCH(E935,Articles!D:D,0),21)</f>
        <v>2787</v>
      </c>
      <c r="AA935" s="22">
        <f t="shared" si="66"/>
        <v>2787</v>
      </c>
      <c r="AB935" s="22">
        <f>+INDEX(Articles!$1:$1048576,MATCH(E935,Articles!D:D,0),23)</f>
        <v>0</v>
      </c>
    </row>
    <row r="936" spans="2:28" ht="15.75">
      <c r="B936" s="8" t="str">
        <f>INDEX(Articles!$1:$1048576,MATCH(E936,Articles!D:D,0),6)</f>
        <v>1</v>
      </c>
      <c r="C936" s="8" t="str">
        <f>INDEX(Articles!$1:$1048576,MATCH(E936,Articles!D:D,0),7)</f>
        <v/>
      </c>
      <c r="D936" s="28" t="str">
        <f>HYPERLINK(INDEX(Articles!$1:$1048576,MATCH(E936,Articles!D:D,0),24),"Lien")</f>
        <v>Lien</v>
      </c>
      <c r="E936" s="33" t="s">
        <v>306</v>
      </c>
      <c r="F936" s="18" t="str">
        <f>INDEX(Articles!$1:$1048576,MATCH(E936,Articles!D:D,0),5)</f>
        <v>RETARD MECHE CHEMISE 35 SECONDES</v>
      </c>
      <c r="G936" s="18" t="str">
        <f>INDEX(Articles!$1:$1048576,MATCH(E936,Articles!D:D,0),8)</f>
        <v>ACCPYRO</v>
      </c>
      <c r="H936" s="18" t="str">
        <f>INDEX(Articles!$1:$1048576,MATCH(E936,Articles!D:D,0),9)</f>
        <v>RETARD</v>
      </c>
      <c r="I936" s="8">
        <f>INDEX(Articles!$1:$1048576,MATCH(E936,Articles!D:D,0),10)</f>
        <v>0</v>
      </c>
      <c r="J936" s="18" t="str">
        <f>INDEX(Articles!$1:$1048576,MATCH(E936,Articles!D:D,0),11)</f>
        <v/>
      </c>
      <c r="K936" s="18" t="str">
        <f>INDEX(Articles!$1:$1048576,MATCH(E936,Articles!D:D,0),12)</f>
        <v/>
      </c>
      <c r="L936" s="8" t="str">
        <f>INDEX(Articles!$1:$1048576,MATCH(E936,Articles!D:D,0),13)</f>
        <v>CN</v>
      </c>
      <c r="M936" s="8" t="str">
        <f>INDEX(Articles!$1:$1048576,MATCH(E936,Articles!D:D,0),14)</f>
        <v/>
      </c>
      <c r="N936" s="8" t="str">
        <f>INDEX(Articles!$1:$1048576,MATCH(E936,Articles!D:D,0),15)</f>
        <v>1.4G</v>
      </c>
      <c r="O936" s="8" t="str">
        <f>INDEX(Articles!$1:$1048576,MATCH(E936,Articles!D:D,0),16)</f>
        <v/>
      </c>
      <c r="P936" s="8">
        <f>INDEX(Articles!$1:$1048576,MATCH(E936,Articles!D:D,0),17)*1000</f>
        <v>1</v>
      </c>
      <c r="Q936" s="8" t="str">
        <f>INDEX(Articles!$1:$1048576,MATCH(E936,Articles!D:D,0),18)</f>
        <v/>
      </c>
      <c r="R936" s="8">
        <f>INDEX(Articles!$1:$1048576,MATCH(E936,Articles!D:D,0),19)</f>
        <v>0</v>
      </c>
      <c r="S936" s="2" t="str">
        <f>IF(INDEX('Unités CA'!$1:$1048576,MATCH(E936,'Unités CA'!D:D,0),5)=0,"",INDEX('Unités CA'!$1:$1048576,MATCH(E936,'Unités CA'!D:D,0),5))</f>
        <v>1400/CA</v>
      </c>
      <c r="T936" s="2" t="str">
        <f>IF(INDEX('Unités BTE'!$1:$1048576,MATCH(E936,'Unités CA'!D:D,0),5)=0,"",INDEX('Unités BTE'!$1:$1048576,MATCH(E936,'Unités CA'!D:D,0),5))</f>
        <v/>
      </c>
      <c r="U936" s="7" t="str">
        <f>IFERROR(INDEX('Prix PRO CA'!$1:$1048576,MATCH(E936,'Prix PRO CA'!D:D,0),10),"")</f>
        <v/>
      </c>
      <c r="V936" s="7" t="str">
        <f>IFERROR(INDEX('Prix PRO CA'!$1:$1048576,MATCH(E936,'Prix PRO BTE'!D:D,0),10),"")</f>
        <v/>
      </c>
      <c r="W936" s="7">
        <f>+IFERROR(INDEX('Prix PRO PCS'!$1:$1048576,MATCH(E936,'Prix PRO PCS'!D:D,0),10),"")</f>
        <v>0.53</v>
      </c>
      <c r="X936" s="148" t="str">
        <f t="shared" si="65"/>
        <v>Oui</v>
      </c>
      <c r="Y936" s="24" t="str">
        <f>IFERROR(INDEX(LigneAchat!$1:$1048576,MATCH(E936,LigneAchat!D:D,0),5),"")</f>
        <v/>
      </c>
      <c r="Z936" s="22">
        <f>INDEX(Articles!$1:$1048576,MATCH(E936,Articles!D:D,0),21)</f>
        <v>507</v>
      </c>
      <c r="AA936" s="22">
        <f t="shared" si="66"/>
        <v>507</v>
      </c>
      <c r="AB936" s="22">
        <f>+INDEX(Articles!$1:$1048576,MATCH(E936,Articles!D:D,0),23)</f>
        <v>0</v>
      </c>
    </row>
    <row r="937" spans="2:28" s="7" customFormat="1" ht="15.75">
      <c r="B937" s="8" t="str">
        <f>INDEX(Articles!$1:$1048576,MATCH(E937,Articles!D:D,0),6)</f>
        <v>1</v>
      </c>
      <c r="C937" s="8" t="str">
        <f>INDEX(Articles!$1:$1048576,MATCH(E937,Articles!D:D,0),7)</f>
        <v/>
      </c>
      <c r="D937" s="28" t="str">
        <f>HYPERLINK(INDEX(Articles!$1:$1048576,MATCH(E937,Articles!D:D,0),24),"Lien")</f>
        <v>Lien</v>
      </c>
      <c r="E937" s="33" t="s">
        <v>309</v>
      </c>
      <c r="F937" s="18" t="str">
        <f>INDEX(Articles!$1:$1048576,MATCH(E937,Articles!D:D,0),5)</f>
        <v>GRAPPE BAMBOU 5 BOMBES RETARD 2 SECONDES</v>
      </c>
      <c r="G937" s="18" t="str">
        <f>INDEX(Articles!$1:$1048576,MATCH(E937,Articles!D:D,0),8)</f>
        <v>ACCPYRO</v>
      </c>
      <c r="H937" s="18" t="str">
        <f>INDEX(Articles!$1:$1048576,MATCH(E937,Articles!D:D,0),9)</f>
        <v>RETARD</v>
      </c>
      <c r="I937" s="8">
        <f>INDEX(Articles!$1:$1048576,MATCH(E937,Articles!D:D,0),10)</f>
        <v>0</v>
      </c>
      <c r="J937" s="18" t="str">
        <f>INDEX(Articles!$1:$1048576,MATCH(E937,Articles!D:D,0),11)</f>
        <v/>
      </c>
      <c r="K937" s="18" t="str">
        <f>INDEX(Articles!$1:$1048576,MATCH(E937,Articles!D:D,0),12)</f>
        <v/>
      </c>
      <c r="L937" s="8" t="str">
        <f>INDEX(Articles!$1:$1048576,MATCH(E937,Articles!D:D,0),13)</f>
        <v>CN</v>
      </c>
      <c r="M937" s="8" t="str">
        <f>INDEX(Articles!$1:$1048576,MATCH(E937,Articles!D:D,0),14)</f>
        <v/>
      </c>
      <c r="N937" s="8" t="str">
        <f>INDEX(Articles!$1:$1048576,MATCH(E937,Articles!D:D,0),15)</f>
        <v>1.4G</v>
      </c>
      <c r="O937" s="8" t="str">
        <f>INDEX(Articles!$1:$1048576,MATCH(E937,Articles!D:D,0),16)</f>
        <v/>
      </c>
      <c r="P937" s="8">
        <f>INDEX(Articles!$1:$1048576,MATCH(E937,Articles!D:D,0),17)*1000</f>
        <v>1</v>
      </c>
      <c r="Q937" s="8" t="str">
        <f>INDEX(Articles!$1:$1048576,MATCH(E937,Articles!D:D,0),18)</f>
        <v/>
      </c>
      <c r="R937" s="8">
        <f>INDEX(Articles!$1:$1048576,MATCH(E937,Articles!D:D,0),19)</f>
        <v>0</v>
      </c>
      <c r="S937" s="2" t="str">
        <f>IF(INDEX('Unités CA'!$1:$1048576,MATCH(E937,'Unités CA'!D:D,0),5)=0,"",INDEX('Unités CA'!$1:$1048576,MATCH(E937,'Unités CA'!D:D,0),5))</f>
        <v>0200/CA</v>
      </c>
      <c r="T937" s="2" t="str">
        <f>IF(INDEX('Unités BTE'!$1:$1048576,MATCH(E937,'Unités CA'!D:D,0),5)=0,"",INDEX('Unités BTE'!$1:$1048576,MATCH(E937,'Unités CA'!D:D,0),5))</f>
        <v/>
      </c>
      <c r="U937" s="7">
        <f>IFERROR(INDEX('Prix PRO CA'!$1:$1048576,MATCH(E937,'Prix PRO CA'!D:D,0),10),"")</f>
        <v>845</v>
      </c>
      <c r="V937" s="7" t="str">
        <f>IFERROR(INDEX('Prix PRO CA'!$1:$1048576,MATCH(E937,'Prix PRO BTE'!D:D,0),10),"")</f>
        <v/>
      </c>
      <c r="W937" s="7">
        <f>+IFERROR(INDEX('Prix PRO PCS'!$1:$1048576,MATCH(E937,'Prix PRO PCS'!D:D,0),10),"")</f>
        <v>4.12</v>
      </c>
      <c r="X937" s="148" t="str">
        <f t="shared" si="65"/>
        <v>Oui</v>
      </c>
      <c r="Y937" s="24" t="str">
        <f>IFERROR(INDEX(LigneAchat!$1:$1048576,MATCH(E937,LigneAchat!D:D,0),5),"")</f>
        <v/>
      </c>
      <c r="Z937" s="22">
        <f>INDEX(Articles!$1:$1048576,MATCH(E937,Articles!D:D,0),21)</f>
        <v>3361</v>
      </c>
      <c r="AA937" s="22">
        <f t="shared" si="66"/>
        <v>3361</v>
      </c>
      <c r="AB937" s="22">
        <f>+INDEX(Articles!$1:$1048576,MATCH(E937,Articles!D:D,0),23)</f>
        <v>0</v>
      </c>
    </row>
    <row r="938" spans="2:28" ht="15.75">
      <c r="B938" s="8" t="str">
        <f>INDEX(Articles!$1:$1048576,MATCH(E938,Articles!D:D,0),6)</f>
        <v>1</v>
      </c>
      <c r="C938" s="8" t="str">
        <f>INDEX(Articles!$1:$1048576,MATCH(E938,Articles!D:D,0),7)</f>
        <v/>
      </c>
      <c r="D938" s="28" t="str">
        <f>HYPERLINK(INDEX(Articles!$1:$1048576,MATCH(E938,Articles!D:D,0),24),"Lien")</f>
        <v>Lien</v>
      </c>
      <c r="E938" s="33" t="s">
        <v>312</v>
      </c>
      <c r="F938" s="18" t="str">
        <f>INDEX(Articles!$1:$1048576,MATCH(E938,Articles!D:D,0),5)</f>
        <v>GRAPPE BAMBOU 5 BOMBES RETARD 3 SECONDES</v>
      </c>
      <c r="G938" s="18" t="str">
        <f>INDEX(Articles!$1:$1048576,MATCH(E938,Articles!D:D,0),8)</f>
        <v>ACCPYRO</v>
      </c>
      <c r="H938" s="18" t="str">
        <f>INDEX(Articles!$1:$1048576,MATCH(E938,Articles!D:D,0),9)</f>
        <v>RETARD</v>
      </c>
      <c r="I938" s="8">
        <f>INDEX(Articles!$1:$1048576,MATCH(E938,Articles!D:D,0),10)</f>
        <v>0</v>
      </c>
      <c r="J938" s="18" t="str">
        <f>INDEX(Articles!$1:$1048576,MATCH(E938,Articles!D:D,0),11)</f>
        <v/>
      </c>
      <c r="K938" s="18" t="str">
        <f>INDEX(Articles!$1:$1048576,MATCH(E938,Articles!D:D,0),12)</f>
        <v/>
      </c>
      <c r="L938" s="8" t="str">
        <f>INDEX(Articles!$1:$1048576,MATCH(E938,Articles!D:D,0),13)</f>
        <v>CN</v>
      </c>
      <c r="M938" s="8" t="str">
        <f>INDEX(Articles!$1:$1048576,MATCH(E938,Articles!D:D,0),14)</f>
        <v/>
      </c>
      <c r="N938" s="8" t="str">
        <f>INDEX(Articles!$1:$1048576,MATCH(E938,Articles!D:D,0),15)</f>
        <v>1.4G</v>
      </c>
      <c r="O938" s="8" t="str">
        <f>INDEX(Articles!$1:$1048576,MATCH(E938,Articles!D:D,0),16)</f>
        <v/>
      </c>
      <c r="P938" s="8">
        <f>INDEX(Articles!$1:$1048576,MATCH(E938,Articles!D:D,0),17)*1000</f>
        <v>1</v>
      </c>
      <c r="Q938" s="8" t="str">
        <f>INDEX(Articles!$1:$1048576,MATCH(E938,Articles!D:D,0),18)</f>
        <v/>
      </c>
      <c r="R938" s="8">
        <f>INDEX(Articles!$1:$1048576,MATCH(E938,Articles!D:D,0),19)</f>
        <v>0</v>
      </c>
      <c r="S938" s="2" t="str">
        <f>IF(INDEX('Unités CA'!$1:$1048576,MATCH(E938,'Unités CA'!D:D,0),5)=0,"",INDEX('Unités CA'!$1:$1048576,MATCH(E938,'Unités CA'!D:D,0),5))</f>
        <v>0200/CA</v>
      </c>
      <c r="T938" s="2" t="str">
        <f>IF(INDEX('Unités BTE'!$1:$1048576,MATCH(E938,'Unités CA'!D:D,0),5)=0,"",INDEX('Unités BTE'!$1:$1048576,MATCH(E938,'Unités CA'!D:D,0),5))</f>
        <v/>
      </c>
      <c r="U938" s="7">
        <f>IFERROR(INDEX('Prix PRO CA'!$1:$1048576,MATCH(E938,'Prix PRO CA'!D:D,0),10),"")</f>
        <v>845</v>
      </c>
      <c r="V938" s="7" t="str">
        <f>IFERROR(INDEX('Prix PRO CA'!$1:$1048576,MATCH(E938,'Prix PRO BTE'!D:D,0),10),"")</f>
        <v/>
      </c>
      <c r="W938" s="7">
        <f>+IFERROR(INDEX('Prix PRO PCS'!$1:$1048576,MATCH(E938,'Prix PRO PCS'!D:D,0),10),"")</f>
        <v>4.12</v>
      </c>
      <c r="X938" s="148" t="str">
        <f t="shared" si="65"/>
        <v>Oui</v>
      </c>
      <c r="Y938" s="24" t="str">
        <f>IFERROR(INDEX(LigneAchat!$1:$1048576,MATCH(E938,LigneAchat!D:D,0),5),"")</f>
        <v/>
      </c>
      <c r="Z938" s="22">
        <f>INDEX(Articles!$1:$1048576,MATCH(E938,Articles!D:D,0),21)</f>
        <v>2554</v>
      </c>
      <c r="AA938" s="22">
        <f t="shared" si="66"/>
        <v>154</v>
      </c>
      <c r="AB938" s="22">
        <f>+INDEX(Articles!$1:$1048576,MATCH(E938,Articles!D:D,0),23)</f>
        <v>2400</v>
      </c>
    </row>
    <row r="939" spans="2:28" ht="15.75">
      <c r="B939" s="8" t="str">
        <f>INDEX(Articles!$1:$1048576,MATCH(E939,Articles!D:D,0),6)</f>
        <v>1</v>
      </c>
      <c r="C939" s="8" t="str">
        <f>INDEX(Articles!$1:$1048576,MATCH(E939,Articles!D:D,0),7)</f>
        <v/>
      </c>
      <c r="D939" s="28" t="str">
        <f>HYPERLINK(INDEX(Articles!$1:$1048576,MATCH(E939,Articles!D:D,0),24),"Lien")</f>
        <v>Lien</v>
      </c>
      <c r="E939" s="33" t="s">
        <v>315</v>
      </c>
      <c r="F939" s="18" t="str">
        <f>INDEX(Articles!$1:$1048576,MATCH(E939,Articles!D:D,0),5)</f>
        <v>GRAPPE BAMBOU 5 BOMBES RETARD 4 SECONDES</v>
      </c>
      <c r="G939" s="18" t="str">
        <f>INDEX(Articles!$1:$1048576,MATCH(E939,Articles!D:D,0),8)</f>
        <v>ACCPYRO</v>
      </c>
      <c r="H939" s="18" t="str">
        <f>INDEX(Articles!$1:$1048576,MATCH(E939,Articles!D:D,0),9)</f>
        <v>RETARD</v>
      </c>
      <c r="I939" s="8">
        <f>INDEX(Articles!$1:$1048576,MATCH(E939,Articles!D:D,0),10)</f>
        <v>0</v>
      </c>
      <c r="J939" s="18" t="str">
        <f>INDEX(Articles!$1:$1048576,MATCH(E939,Articles!D:D,0),11)</f>
        <v/>
      </c>
      <c r="K939" s="18" t="str">
        <f>INDEX(Articles!$1:$1048576,MATCH(E939,Articles!D:D,0),12)</f>
        <v/>
      </c>
      <c r="L939" s="8" t="str">
        <f>INDEX(Articles!$1:$1048576,MATCH(E939,Articles!D:D,0),13)</f>
        <v>CN</v>
      </c>
      <c r="M939" s="8" t="str">
        <f>INDEX(Articles!$1:$1048576,MATCH(E939,Articles!D:D,0),14)</f>
        <v/>
      </c>
      <c r="N939" s="8" t="str">
        <f>INDEX(Articles!$1:$1048576,MATCH(E939,Articles!D:D,0),15)</f>
        <v>1.4G</v>
      </c>
      <c r="O939" s="8" t="str">
        <f>INDEX(Articles!$1:$1048576,MATCH(E939,Articles!D:D,0),16)</f>
        <v/>
      </c>
      <c r="P939" s="8">
        <f>INDEX(Articles!$1:$1048576,MATCH(E939,Articles!D:D,0),17)*1000</f>
        <v>1</v>
      </c>
      <c r="Q939" s="8" t="str">
        <f>INDEX(Articles!$1:$1048576,MATCH(E939,Articles!D:D,0),18)</f>
        <v/>
      </c>
      <c r="R939" s="8">
        <f>INDEX(Articles!$1:$1048576,MATCH(E939,Articles!D:D,0),19)</f>
        <v>0</v>
      </c>
      <c r="S939" s="2" t="str">
        <f>IF(INDEX('Unités CA'!$1:$1048576,MATCH(E939,'Unités CA'!D:D,0),5)=0,"",INDEX('Unités CA'!$1:$1048576,MATCH(E939,'Unités CA'!D:D,0),5))</f>
        <v>0160/CA</v>
      </c>
      <c r="T939" s="2" t="str">
        <f>IF(INDEX('Unités BTE'!$1:$1048576,MATCH(E939,'Unités CA'!D:D,0),5)=0,"",INDEX('Unités BTE'!$1:$1048576,MATCH(E939,'Unités CA'!D:D,0),5))</f>
        <v/>
      </c>
      <c r="U939" s="7">
        <f>IFERROR(INDEX('Prix PRO CA'!$1:$1048576,MATCH(E939,'Prix PRO CA'!D:D,0),10),"")</f>
        <v>872.5</v>
      </c>
      <c r="V939" s="7" t="str">
        <f>IFERROR(INDEX('Prix PRO CA'!$1:$1048576,MATCH(E939,'Prix PRO BTE'!D:D,0),10),"")</f>
        <v/>
      </c>
      <c r="W939" s="7">
        <f>+IFERROR(INDEX('Prix PRO PCS'!$1:$1048576,MATCH(E939,'Prix PRO PCS'!D:D,0),10),"")</f>
        <v>4.26</v>
      </c>
      <c r="X939" s="148" t="str">
        <f t="shared" si="65"/>
        <v>Oui</v>
      </c>
      <c r="Y939" s="24" t="str">
        <f>IFERROR(INDEX(LigneAchat!$1:$1048576,MATCH(E939,LigneAchat!D:D,0),5),"")</f>
        <v/>
      </c>
      <c r="Z939" s="22">
        <f>INDEX(Articles!$1:$1048576,MATCH(E939,Articles!D:D,0),21)</f>
        <v>3057</v>
      </c>
      <c r="AA939" s="22">
        <f t="shared" si="66"/>
        <v>2057</v>
      </c>
      <c r="AB939" s="22">
        <f>+INDEX(Articles!$1:$1048576,MATCH(E939,Articles!D:D,0),23)</f>
        <v>1000</v>
      </c>
    </row>
    <row r="940" spans="2:28" ht="15.75">
      <c r="B940" s="8" t="str">
        <f>INDEX(Articles!$1:$1048576,MATCH(E940,Articles!D:D,0),6)</f>
        <v>1</v>
      </c>
      <c r="C940" s="8" t="str">
        <f>INDEX(Articles!$1:$1048576,MATCH(E940,Articles!D:D,0),7)</f>
        <v/>
      </c>
      <c r="D940" s="28" t="str">
        <f>HYPERLINK(INDEX(Articles!$1:$1048576,MATCH(E940,Articles!D:D,0),24),"Lien")</f>
        <v>Lien</v>
      </c>
      <c r="E940" s="33" t="s">
        <v>318</v>
      </c>
      <c r="F940" s="18" t="str">
        <f>INDEX(Articles!$1:$1048576,MATCH(E940,Articles!D:D,0),5)</f>
        <v>GRAPPE BAMBOU 5 BOMBES RETARD 5 SECONDES</v>
      </c>
      <c r="G940" s="18" t="str">
        <f>INDEX(Articles!$1:$1048576,MATCH(E940,Articles!D:D,0),8)</f>
        <v>ACCPYRO</v>
      </c>
      <c r="H940" s="18" t="str">
        <f>INDEX(Articles!$1:$1048576,MATCH(E940,Articles!D:D,0),9)</f>
        <v>RETARD</v>
      </c>
      <c r="I940" s="8">
        <f>INDEX(Articles!$1:$1048576,MATCH(E940,Articles!D:D,0),10)</f>
        <v>0</v>
      </c>
      <c r="J940" s="18" t="str">
        <f>INDEX(Articles!$1:$1048576,MATCH(E940,Articles!D:D,0),11)</f>
        <v/>
      </c>
      <c r="K940" s="18" t="str">
        <f>INDEX(Articles!$1:$1048576,MATCH(E940,Articles!D:D,0),12)</f>
        <v/>
      </c>
      <c r="L940" s="8" t="str">
        <f>INDEX(Articles!$1:$1048576,MATCH(E940,Articles!D:D,0),13)</f>
        <v>CN</v>
      </c>
      <c r="M940" s="8" t="str">
        <f>INDEX(Articles!$1:$1048576,MATCH(E940,Articles!D:D,0),14)</f>
        <v/>
      </c>
      <c r="N940" s="8" t="str">
        <f>INDEX(Articles!$1:$1048576,MATCH(E940,Articles!D:D,0),15)</f>
        <v>1.4G</v>
      </c>
      <c r="O940" s="8" t="str">
        <f>INDEX(Articles!$1:$1048576,MATCH(E940,Articles!D:D,0),16)</f>
        <v/>
      </c>
      <c r="P940" s="8">
        <f>INDEX(Articles!$1:$1048576,MATCH(E940,Articles!D:D,0),17)*1000</f>
        <v>1</v>
      </c>
      <c r="Q940" s="8" t="str">
        <f>INDEX(Articles!$1:$1048576,MATCH(E940,Articles!D:D,0),18)</f>
        <v/>
      </c>
      <c r="R940" s="8">
        <f>INDEX(Articles!$1:$1048576,MATCH(E940,Articles!D:D,0),19)</f>
        <v>0</v>
      </c>
      <c r="S940" s="2" t="str">
        <f>IF(INDEX('Unités CA'!$1:$1048576,MATCH(E940,'Unités CA'!D:D,0),5)=0,"",INDEX('Unités CA'!$1:$1048576,MATCH(E940,'Unités CA'!D:D,0),5))</f>
        <v>0160/CA</v>
      </c>
      <c r="T940" s="2" t="str">
        <f>IF(INDEX('Unités BTE'!$1:$1048576,MATCH(E940,'Unités CA'!D:D,0),5)=0,"",INDEX('Unités BTE'!$1:$1048576,MATCH(E940,'Unités CA'!D:D,0),5))</f>
        <v/>
      </c>
      <c r="U940" s="7">
        <f>IFERROR(INDEX('Prix PRO CA'!$1:$1048576,MATCH(E940,'Prix PRO CA'!D:D,0),10),"")</f>
        <v>872.5</v>
      </c>
      <c r="V940" s="7" t="str">
        <f>IFERROR(INDEX('Prix PRO CA'!$1:$1048576,MATCH(E940,'Prix PRO BTE'!D:D,0),10),"")</f>
        <v/>
      </c>
      <c r="W940" s="7">
        <f>+IFERROR(INDEX('Prix PRO PCS'!$1:$1048576,MATCH(E940,'Prix PRO PCS'!D:D,0),10),"")</f>
        <v>4.26</v>
      </c>
      <c r="X940" s="148" t="str">
        <f t="shared" si="65"/>
        <v>Oui</v>
      </c>
      <c r="Y940" s="24" t="str">
        <f>IFERROR(INDEX(LigneAchat!$1:$1048576,MATCH(E940,LigneAchat!D:D,0),5),"")</f>
        <v/>
      </c>
      <c r="Z940" s="22">
        <f>INDEX(Articles!$1:$1048576,MATCH(E940,Articles!D:D,0),21)</f>
        <v>12891</v>
      </c>
      <c r="AA940" s="22">
        <f t="shared" si="66"/>
        <v>10291</v>
      </c>
      <c r="AB940" s="22">
        <f>+INDEX(Articles!$1:$1048576,MATCH(E940,Articles!D:D,0),23)</f>
        <v>2600</v>
      </c>
    </row>
    <row r="941" spans="2:28" ht="15.75">
      <c r="B941" s="8" t="str">
        <f>INDEX(Articles!$1:$1048576,MATCH(E941,Articles!D:D,0),6)</f>
        <v>1</v>
      </c>
      <c r="C941" s="8" t="str">
        <f>INDEX(Articles!$1:$1048576,MATCH(E941,Articles!D:D,0),7)</f>
        <v/>
      </c>
      <c r="D941" s="28" t="str">
        <f>HYPERLINK(INDEX(Articles!$1:$1048576,MATCH(E941,Articles!D:D,0),24),"Lien")</f>
        <v>Lien</v>
      </c>
      <c r="E941" s="33" t="s">
        <v>321</v>
      </c>
      <c r="F941" s="18" t="str">
        <f>INDEX(Articles!$1:$1048576,MATCH(E941,Articles!D:D,0),5)</f>
        <v>GRAPPE BAMBOU 5 BOMBES RETARD 6 SECONDES</v>
      </c>
      <c r="G941" s="18" t="str">
        <f>INDEX(Articles!$1:$1048576,MATCH(E941,Articles!D:D,0),8)</f>
        <v>ACCPYRO</v>
      </c>
      <c r="H941" s="18" t="str">
        <f>INDEX(Articles!$1:$1048576,MATCH(E941,Articles!D:D,0),9)</f>
        <v>RETARD</v>
      </c>
      <c r="I941" s="8">
        <f>INDEX(Articles!$1:$1048576,MATCH(E941,Articles!D:D,0),10)</f>
        <v>0</v>
      </c>
      <c r="J941" s="18" t="str">
        <f>INDEX(Articles!$1:$1048576,MATCH(E941,Articles!D:D,0),11)</f>
        <v/>
      </c>
      <c r="K941" s="18" t="str">
        <f>INDEX(Articles!$1:$1048576,MATCH(E941,Articles!D:D,0),12)</f>
        <v/>
      </c>
      <c r="L941" s="8" t="str">
        <f>INDEX(Articles!$1:$1048576,MATCH(E941,Articles!D:D,0),13)</f>
        <v>CN</v>
      </c>
      <c r="M941" s="8" t="str">
        <f>INDEX(Articles!$1:$1048576,MATCH(E941,Articles!D:D,0),14)</f>
        <v/>
      </c>
      <c r="N941" s="8" t="str">
        <f>INDEX(Articles!$1:$1048576,MATCH(E941,Articles!D:D,0),15)</f>
        <v>1.4G</v>
      </c>
      <c r="O941" s="8" t="str">
        <f>INDEX(Articles!$1:$1048576,MATCH(E941,Articles!D:D,0),16)</f>
        <v/>
      </c>
      <c r="P941" s="8">
        <f>INDEX(Articles!$1:$1048576,MATCH(E941,Articles!D:D,0),17)*1000</f>
        <v>1</v>
      </c>
      <c r="Q941" s="8" t="str">
        <f>INDEX(Articles!$1:$1048576,MATCH(E941,Articles!D:D,0),18)</f>
        <v/>
      </c>
      <c r="R941" s="8">
        <f>INDEX(Articles!$1:$1048576,MATCH(E941,Articles!D:D,0),19)</f>
        <v>0</v>
      </c>
      <c r="S941" s="2" t="str">
        <f>IF(INDEX('Unités CA'!$1:$1048576,MATCH(E941,'Unités CA'!D:D,0),5)=0,"",INDEX('Unités CA'!$1:$1048576,MATCH(E941,'Unités CA'!D:D,0),5))</f>
        <v>0160/CA</v>
      </c>
      <c r="T941" s="2" t="str">
        <f>IF(INDEX('Unités BTE'!$1:$1048576,MATCH(E941,'Unités CA'!D:D,0),5)=0,"",INDEX('Unités BTE'!$1:$1048576,MATCH(E941,'Unités CA'!D:D,0),5))</f>
        <v/>
      </c>
      <c r="U941" s="7">
        <f>IFERROR(INDEX('Prix PRO CA'!$1:$1048576,MATCH(E941,'Prix PRO CA'!D:D,0),10),"")</f>
        <v>872.5</v>
      </c>
      <c r="V941" s="7" t="str">
        <f>IFERROR(INDEX('Prix PRO CA'!$1:$1048576,MATCH(E941,'Prix PRO BTE'!D:D,0),10),"")</f>
        <v/>
      </c>
      <c r="W941" s="7">
        <f>+IFERROR(INDEX('Prix PRO PCS'!$1:$1048576,MATCH(E941,'Prix PRO PCS'!D:D,0),10),"")</f>
        <v>4.26</v>
      </c>
      <c r="X941" s="148" t="str">
        <f t="shared" si="65"/>
        <v>Oui</v>
      </c>
      <c r="Y941" s="24" t="str">
        <f>IFERROR(INDEX(LigneAchat!$1:$1048576,MATCH(E941,LigneAchat!D:D,0),5),"")</f>
        <v/>
      </c>
      <c r="Z941" s="22">
        <f>INDEX(Articles!$1:$1048576,MATCH(E941,Articles!D:D,0),21)</f>
        <v>2461</v>
      </c>
      <c r="AA941" s="22">
        <f t="shared" si="66"/>
        <v>1061</v>
      </c>
      <c r="AB941" s="22">
        <f>+INDEX(Articles!$1:$1048576,MATCH(E941,Articles!D:D,0),23)</f>
        <v>1400</v>
      </c>
    </row>
    <row r="942" spans="2:28" ht="15.75">
      <c r="B942" s="8" t="str">
        <f>INDEX(Articles!$1:$1048576,MATCH(E942,Articles!D:D,0),6)</f>
        <v>1</v>
      </c>
      <c r="C942" s="8" t="str">
        <f>INDEX(Articles!$1:$1048576,MATCH(E942,Articles!D:D,0),7)</f>
        <v/>
      </c>
      <c r="D942" s="28" t="str">
        <f>HYPERLINK(INDEX(Articles!$1:$1048576,MATCH(E942,Articles!D:D,0),24),"Lien")</f>
        <v>Lien</v>
      </c>
      <c r="E942" s="32" t="s">
        <v>324</v>
      </c>
      <c r="F942" s="18" t="str">
        <f>INDEX(Articles!$1:$1048576,MATCH(E942,Articles!D:D,0),5)</f>
        <v>GRAPPES 5 BOMBES SALVES</v>
      </c>
      <c r="G942" s="18" t="str">
        <f>INDEX(Articles!$1:$1048576,MATCH(E942,Articles!D:D,0),8)</f>
        <v>ACCPYRO</v>
      </c>
      <c r="H942" s="18" t="str">
        <f>INDEX(Articles!$1:$1048576,MATCH(E942,Articles!D:D,0),9)</f>
        <v>RETARD</v>
      </c>
      <c r="I942" s="8">
        <f>INDEX(Articles!$1:$1048576,MATCH(E942,Articles!D:D,0),10)</f>
        <v>0</v>
      </c>
      <c r="J942" s="18" t="str">
        <f>INDEX(Articles!$1:$1048576,MATCH(E942,Articles!D:D,0),11)</f>
        <v/>
      </c>
      <c r="K942" s="18" t="str">
        <f>INDEX(Articles!$1:$1048576,MATCH(E942,Articles!D:D,0),12)</f>
        <v/>
      </c>
      <c r="L942" s="8" t="str">
        <f>INDEX(Articles!$1:$1048576,MATCH(E942,Articles!D:D,0),13)</f>
        <v>CN</v>
      </c>
      <c r="M942" s="8" t="str">
        <f>INDEX(Articles!$1:$1048576,MATCH(E942,Articles!D:D,0),14)</f>
        <v/>
      </c>
      <c r="N942" s="8" t="str">
        <f>INDEX(Articles!$1:$1048576,MATCH(E942,Articles!D:D,0),15)</f>
        <v>1.4G</v>
      </c>
      <c r="O942" s="8" t="str">
        <f>INDEX(Articles!$1:$1048576,MATCH(E942,Articles!D:D,0),16)</f>
        <v/>
      </c>
      <c r="P942" s="8">
        <f>INDEX(Articles!$1:$1048576,MATCH(E942,Articles!D:D,0),17)*1000</f>
        <v>1</v>
      </c>
      <c r="Q942" s="8" t="str">
        <f>INDEX(Articles!$1:$1048576,MATCH(E942,Articles!D:D,0),18)</f>
        <v/>
      </c>
      <c r="R942" s="8">
        <f>INDEX(Articles!$1:$1048576,MATCH(E942,Articles!D:D,0),19)</f>
        <v>0</v>
      </c>
      <c r="S942" s="2" t="str">
        <f>IF(INDEX('Unités CA'!$1:$1048576,MATCH(E942,'Unités CA'!D:D,0),5)=0,"",INDEX('Unités CA'!$1:$1048576,MATCH(E942,'Unités CA'!D:D,0),5))</f>
        <v>0200/CA</v>
      </c>
      <c r="T942" s="2" t="str">
        <f>IF(INDEX('Unités BTE'!$1:$1048576,MATCH(E942,'Unités CA'!D:D,0),5)=0,"",INDEX('Unités BTE'!$1:$1048576,MATCH(E942,'Unités CA'!D:D,0),5))</f>
        <v/>
      </c>
      <c r="U942" s="7">
        <f>IFERROR(INDEX('Prix PRO CA'!$1:$1048576,MATCH(E942,'Prix PRO CA'!D:D,0),10),"")</f>
        <v>857.5</v>
      </c>
      <c r="V942" s="7" t="str">
        <f>IFERROR(INDEX('Prix PRO CA'!$1:$1048576,MATCH(E942,'Prix PRO BTE'!D:D,0),10),"")</f>
        <v/>
      </c>
      <c r="W942" s="7">
        <f>+IFERROR(INDEX('Prix PRO PCS'!$1:$1048576,MATCH(E942,'Prix PRO PCS'!D:D,0),10),"")</f>
        <v>4.18</v>
      </c>
      <c r="X942" s="148" t="str">
        <f t="shared" si="65"/>
        <v>Oui</v>
      </c>
      <c r="Y942" s="24">
        <f>IFERROR(INDEX(LigneAchat!$1:$1048576,MATCH(E942,LigneAchat!D:D,0),5),"")</f>
        <v>44287</v>
      </c>
      <c r="Z942" s="22">
        <f>INDEX(Articles!$1:$1048576,MATCH(E942,Articles!D:D,0),21)</f>
        <v>360</v>
      </c>
      <c r="AA942" s="22">
        <f t="shared" si="66"/>
        <v>360</v>
      </c>
      <c r="AB942" s="22">
        <f>+INDEX(Articles!$1:$1048576,MATCH(E942,Articles!D:D,0),23)</f>
        <v>0</v>
      </c>
    </row>
    <row r="943" spans="2:28" ht="15.75">
      <c r="B943" s="8" t="str">
        <f>INDEX(Articles!$1:$1048576,MATCH(E943,Articles!D:D,0),6)</f>
        <v>1</v>
      </c>
      <c r="C943" s="8" t="str">
        <f>INDEX(Articles!$1:$1048576,MATCH(E943,Articles!D:D,0),7)</f>
        <v/>
      </c>
      <c r="D943" s="28" t="str">
        <f>HYPERLINK(INDEX(Articles!$1:$1048576,MATCH(E943,Articles!D:D,0),24),"Lien")</f>
        <v>Lien</v>
      </c>
      <c r="E943" s="32" t="s">
        <v>327</v>
      </c>
      <c r="F943" s="18" t="str">
        <f>INDEX(Articles!$1:$1048576,MATCH(E943,Articles!D:D,0),5)</f>
        <v>GRAPPE 5 BOMBES RETARD INDIVIDUEL 1 SECONDE</v>
      </c>
      <c r="G943" s="18" t="str">
        <f>INDEX(Articles!$1:$1048576,MATCH(E943,Articles!D:D,0),8)</f>
        <v>ACCPYRO</v>
      </c>
      <c r="H943" s="18" t="str">
        <f>INDEX(Articles!$1:$1048576,MATCH(E943,Articles!D:D,0),9)</f>
        <v>RETARD</v>
      </c>
      <c r="I943" s="8">
        <f>INDEX(Articles!$1:$1048576,MATCH(E943,Articles!D:D,0),10)</f>
        <v>0</v>
      </c>
      <c r="J943" s="18" t="str">
        <f>INDEX(Articles!$1:$1048576,MATCH(E943,Articles!D:D,0),11)</f>
        <v/>
      </c>
      <c r="K943" s="18" t="str">
        <f>INDEX(Articles!$1:$1048576,MATCH(E943,Articles!D:D,0),12)</f>
        <v/>
      </c>
      <c r="L943" s="8" t="str">
        <f>INDEX(Articles!$1:$1048576,MATCH(E943,Articles!D:D,0),13)</f>
        <v>CN</v>
      </c>
      <c r="M943" s="8" t="str">
        <f>INDEX(Articles!$1:$1048576,MATCH(E943,Articles!D:D,0),14)</f>
        <v/>
      </c>
      <c r="N943" s="8" t="str">
        <f>INDEX(Articles!$1:$1048576,MATCH(E943,Articles!D:D,0),15)</f>
        <v>1.4G</v>
      </c>
      <c r="O943" s="8" t="str">
        <f>INDEX(Articles!$1:$1048576,MATCH(E943,Articles!D:D,0),16)</f>
        <v/>
      </c>
      <c r="P943" s="8">
        <f>INDEX(Articles!$1:$1048576,MATCH(E943,Articles!D:D,0),17)*1000</f>
        <v>1</v>
      </c>
      <c r="Q943" s="8" t="str">
        <f>INDEX(Articles!$1:$1048576,MATCH(E943,Articles!D:D,0),18)</f>
        <v/>
      </c>
      <c r="R943" s="8">
        <f>INDEX(Articles!$1:$1048576,MATCH(E943,Articles!D:D,0),19)</f>
        <v>0</v>
      </c>
      <c r="S943" s="2" t="str">
        <f>IF(INDEX('Unités CA'!$1:$1048576,MATCH(E943,'Unités CA'!D:D,0),5)=0,"",INDEX('Unités CA'!$1:$1048576,MATCH(E943,'Unités CA'!D:D,0),5))</f>
        <v>0200/CA</v>
      </c>
      <c r="T943" s="2" t="str">
        <f>IF(INDEX('Unités BTE'!$1:$1048576,MATCH(E943,'Unités CA'!D:D,0),5)=0,"",INDEX('Unités BTE'!$1:$1048576,MATCH(E943,'Unités CA'!D:D,0),5))</f>
        <v/>
      </c>
      <c r="U943" s="7">
        <f>IFERROR(INDEX('Prix PRO CA'!$1:$1048576,MATCH(E943,'Prix PRO CA'!D:D,0),10),"")</f>
        <v>897.5</v>
      </c>
      <c r="V943" s="7" t="str">
        <f>IFERROR(INDEX('Prix PRO CA'!$1:$1048576,MATCH(E943,'Prix PRO BTE'!D:D,0),10),"")</f>
        <v/>
      </c>
      <c r="W943" s="7">
        <f>+IFERROR(INDEX('Prix PRO PCS'!$1:$1048576,MATCH(E943,'Prix PRO PCS'!D:D,0),10),"")</f>
        <v>4.38</v>
      </c>
      <c r="X943" s="148" t="str">
        <f t="shared" si="65"/>
        <v>Oui</v>
      </c>
      <c r="Y943" s="24" t="str">
        <f>IFERROR(INDEX(LigneAchat!$1:$1048576,MATCH(E943,LigneAchat!D:D,0),5),"")</f>
        <v/>
      </c>
      <c r="Z943" s="22">
        <f>INDEX(Articles!$1:$1048576,MATCH(E943,Articles!D:D,0),21)</f>
        <v>1067</v>
      </c>
      <c r="AA943" s="22">
        <f t="shared" si="66"/>
        <v>1067</v>
      </c>
      <c r="AB943" s="22">
        <f>+INDEX(Articles!$1:$1048576,MATCH(E943,Articles!D:D,0),23)</f>
        <v>0</v>
      </c>
    </row>
    <row r="944" spans="2:28" ht="15.75">
      <c r="B944" s="8" t="str">
        <f>INDEX(Articles!$1:$1048576,MATCH(E944,Articles!D:D,0),6)</f>
        <v>1</v>
      </c>
      <c r="C944" s="8" t="str">
        <f>INDEX(Articles!$1:$1048576,MATCH(E944,Articles!D:D,0),7)</f>
        <v/>
      </c>
      <c r="D944" s="28" t="str">
        <f>HYPERLINK(INDEX(Articles!$1:$1048576,MATCH(E944,Articles!D:D,0),24),"Lien")</f>
        <v>Lien</v>
      </c>
      <c r="E944" s="32" t="s">
        <v>330</v>
      </c>
      <c r="F944" s="18" t="str">
        <f>INDEX(Articles!$1:$1048576,MATCH(E944,Articles!D:D,0),5)</f>
        <v>GRAPPE 5 BOMBES RETARD INDIVIDUEL 2 SECONDES</v>
      </c>
      <c r="G944" s="18" t="str">
        <f>INDEX(Articles!$1:$1048576,MATCH(E944,Articles!D:D,0),8)</f>
        <v>ACCPYRO</v>
      </c>
      <c r="H944" s="18" t="str">
        <f>INDEX(Articles!$1:$1048576,MATCH(E944,Articles!D:D,0),9)</f>
        <v>RETARD</v>
      </c>
      <c r="I944" s="8">
        <f>INDEX(Articles!$1:$1048576,MATCH(E944,Articles!D:D,0),10)</f>
        <v>0</v>
      </c>
      <c r="J944" s="18" t="str">
        <f>INDEX(Articles!$1:$1048576,MATCH(E944,Articles!D:D,0),11)</f>
        <v/>
      </c>
      <c r="K944" s="18" t="str">
        <f>INDEX(Articles!$1:$1048576,MATCH(E944,Articles!D:D,0),12)</f>
        <v/>
      </c>
      <c r="L944" s="8" t="str">
        <f>INDEX(Articles!$1:$1048576,MATCH(E944,Articles!D:D,0),13)</f>
        <v>CN</v>
      </c>
      <c r="M944" s="8" t="str">
        <f>INDEX(Articles!$1:$1048576,MATCH(E944,Articles!D:D,0),14)</f>
        <v/>
      </c>
      <c r="N944" s="8" t="str">
        <f>INDEX(Articles!$1:$1048576,MATCH(E944,Articles!D:D,0),15)</f>
        <v>1.4G</v>
      </c>
      <c r="O944" s="8" t="str">
        <f>INDEX(Articles!$1:$1048576,MATCH(E944,Articles!D:D,0),16)</f>
        <v/>
      </c>
      <c r="P944" s="8">
        <f>INDEX(Articles!$1:$1048576,MATCH(E944,Articles!D:D,0),17)*1000</f>
        <v>1</v>
      </c>
      <c r="Q944" s="8" t="str">
        <f>INDEX(Articles!$1:$1048576,MATCH(E944,Articles!D:D,0),18)</f>
        <v/>
      </c>
      <c r="R944" s="8">
        <f>INDEX(Articles!$1:$1048576,MATCH(E944,Articles!D:D,0),19)</f>
        <v>0</v>
      </c>
      <c r="S944" s="2" t="str">
        <f>IF(INDEX('Unités CA'!$1:$1048576,MATCH(E944,'Unités CA'!D:D,0),5)=0,"",INDEX('Unités CA'!$1:$1048576,MATCH(E944,'Unités CA'!D:D,0),5))</f>
        <v>0100/CA</v>
      </c>
      <c r="T944" s="2" t="str">
        <f>IF(INDEX('Unités BTE'!$1:$1048576,MATCH(E944,'Unités CA'!D:D,0),5)=0,"",INDEX('Unités BTE'!$1:$1048576,MATCH(E944,'Unités CA'!D:D,0),5))</f>
        <v/>
      </c>
      <c r="U944" s="7">
        <f>IFERROR(INDEX('Prix PRO CA'!$1:$1048576,MATCH(E944,'Prix PRO CA'!D:D,0),10),"")</f>
        <v>897.5</v>
      </c>
      <c r="V944" s="7" t="str">
        <f>IFERROR(INDEX('Prix PRO CA'!$1:$1048576,MATCH(E944,'Prix PRO BTE'!D:D,0),10),"")</f>
        <v/>
      </c>
      <c r="W944" s="7">
        <f>+IFERROR(INDEX('Prix PRO PCS'!$1:$1048576,MATCH(E944,'Prix PRO PCS'!D:D,0),10),"")</f>
        <v>4.38</v>
      </c>
      <c r="X944" s="148" t="str">
        <f t="shared" si="65"/>
        <v>Oui</v>
      </c>
      <c r="Y944" s="24" t="str">
        <f>IFERROR(INDEX(LigneAchat!$1:$1048576,MATCH(E944,LigneAchat!D:D,0),5),"")</f>
        <v/>
      </c>
      <c r="Z944" s="22">
        <f>INDEX(Articles!$1:$1048576,MATCH(E944,Articles!D:D,0),21)</f>
        <v>11542</v>
      </c>
      <c r="AA944" s="22">
        <f t="shared" si="66"/>
        <v>11542</v>
      </c>
      <c r="AB944" s="22">
        <f>+INDEX(Articles!$1:$1048576,MATCH(E944,Articles!D:D,0),23)</f>
        <v>0</v>
      </c>
    </row>
    <row r="945" spans="2:28" ht="15.75">
      <c r="B945" s="8" t="str">
        <f>INDEX(Articles!$1:$1048576,MATCH(E945,Articles!D:D,0),6)</f>
        <v>1</v>
      </c>
      <c r="C945" s="8" t="str">
        <f>INDEX(Articles!$1:$1048576,MATCH(E945,Articles!D:D,0),7)</f>
        <v/>
      </c>
      <c r="D945" s="28" t="str">
        <f>HYPERLINK(INDEX(Articles!$1:$1048576,MATCH(E945,Articles!D:D,0),24),"Lien")</f>
        <v>Lien</v>
      </c>
      <c r="E945" s="32" t="s">
        <v>333</v>
      </c>
      <c r="F945" s="18" t="str">
        <f>INDEX(Articles!$1:$1048576,MATCH(E945,Articles!D:D,0),5)</f>
        <v>GRAPPE 5 BOMBES RETARD INDIVIDUEL 3 SECONDES</v>
      </c>
      <c r="G945" s="18" t="str">
        <f>INDEX(Articles!$1:$1048576,MATCH(E945,Articles!D:D,0),8)</f>
        <v>ACCPYRO</v>
      </c>
      <c r="H945" s="18" t="str">
        <f>INDEX(Articles!$1:$1048576,MATCH(E945,Articles!D:D,0),9)</f>
        <v>RETARD</v>
      </c>
      <c r="I945" s="8">
        <f>INDEX(Articles!$1:$1048576,MATCH(E945,Articles!D:D,0),10)</f>
        <v>0</v>
      </c>
      <c r="J945" s="18" t="str">
        <f>INDEX(Articles!$1:$1048576,MATCH(E945,Articles!D:D,0),11)</f>
        <v/>
      </c>
      <c r="K945" s="18" t="str">
        <f>INDEX(Articles!$1:$1048576,MATCH(E945,Articles!D:D,0),12)</f>
        <v/>
      </c>
      <c r="L945" s="8" t="str">
        <f>INDEX(Articles!$1:$1048576,MATCH(E945,Articles!D:D,0),13)</f>
        <v>CN</v>
      </c>
      <c r="M945" s="8" t="str">
        <f>INDEX(Articles!$1:$1048576,MATCH(E945,Articles!D:D,0),14)</f>
        <v/>
      </c>
      <c r="N945" s="8" t="str">
        <f>INDEX(Articles!$1:$1048576,MATCH(E945,Articles!D:D,0),15)</f>
        <v>1.4G</v>
      </c>
      <c r="O945" s="8" t="str">
        <f>INDEX(Articles!$1:$1048576,MATCH(E945,Articles!D:D,0),16)</f>
        <v/>
      </c>
      <c r="P945" s="8">
        <f>INDEX(Articles!$1:$1048576,MATCH(E945,Articles!D:D,0),17)*1000</f>
        <v>1</v>
      </c>
      <c r="Q945" s="8" t="str">
        <f>INDEX(Articles!$1:$1048576,MATCH(E945,Articles!D:D,0),18)</f>
        <v/>
      </c>
      <c r="R945" s="8">
        <f>INDEX(Articles!$1:$1048576,MATCH(E945,Articles!D:D,0),19)</f>
        <v>0</v>
      </c>
      <c r="S945" s="2" t="str">
        <f>IF(INDEX('Unités CA'!$1:$1048576,MATCH(E945,'Unités CA'!D:D,0),5)=0,"",INDEX('Unités CA'!$1:$1048576,MATCH(E945,'Unités CA'!D:D,0),5))</f>
        <v>0150/CA</v>
      </c>
      <c r="T945" s="2" t="str">
        <f>IF(INDEX('Unités BTE'!$1:$1048576,MATCH(E945,'Unités CA'!D:D,0),5)=0,"",INDEX('Unités BTE'!$1:$1048576,MATCH(E945,'Unités CA'!D:D,0),5))</f>
        <v/>
      </c>
      <c r="U945" s="7">
        <f>IFERROR(INDEX('Prix PRO CA'!$1:$1048576,MATCH(E945,'Prix PRO CA'!D:D,0),10),"")</f>
        <v>897.5</v>
      </c>
      <c r="V945" s="7" t="str">
        <f>IFERROR(INDEX('Prix PRO CA'!$1:$1048576,MATCH(E945,'Prix PRO BTE'!D:D,0),10),"")</f>
        <v/>
      </c>
      <c r="W945" s="7">
        <f>+IFERROR(INDEX('Prix PRO PCS'!$1:$1048576,MATCH(E945,'Prix PRO PCS'!D:D,0),10),"")</f>
        <v>4.38</v>
      </c>
      <c r="X945" s="148" t="str">
        <f t="shared" si="65"/>
        <v>Oui</v>
      </c>
      <c r="Y945" s="24" t="str">
        <f>IFERROR(INDEX(LigneAchat!$1:$1048576,MATCH(E945,LigneAchat!D:D,0),5),"")</f>
        <v/>
      </c>
      <c r="Z945" s="22">
        <f>INDEX(Articles!$1:$1048576,MATCH(E945,Articles!D:D,0),21)</f>
        <v>22383</v>
      </c>
      <c r="AA945" s="22">
        <f t="shared" si="66"/>
        <v>14553</v>
      </c>
      <c r="AB945" s="22">
        <f>+INDEX(Articles!$1:$1048576,MATCH(E945,Articles!D:D,0),23)</f>
        <v>7830</v>
      </c>
    </row>
    <row r="946" spans="2:28" ht="15.75">
      <c r="B946" s="8" t="str">
        <f>INDEX(Articles!$1:$1048576,MATCH(E946,Articles!D:D,0),6)</f>
        <v>1</v>
      </c>
      <c r="C946" s="8" t="str">
        <f>INDEX(Articles!$1:$1048576,MATCH(E946,Articles!D:D,0),7)</f>
        <v/>
      </c>
      <c r="D946" s="28" t="str">
        <f>HYPERLINK(INDEX(Articles!$1:$1048576,MATCH(E946,Articles!D:D,0),24),"Lien")</f>
        <v>Lien</v>
      </c>
      <c r="E946" s="32" t="s">
        <v>336</v>
      </c>
      <c r="F946" s="18" t="str">
        <f>INDEX(Articles!$1:$1048576,MATCH(E946,Articles!D:D,0),5)</f>
        <v>GRAPPE 5 BOMBES RETARD INDIVIDUEL 4 SECONDES</v>
      </c>
      <c r="G946" s="18" t="str">
        <f>INDEX(Articles!$1:$1048576,MATCH(E946,Articles!D:D,0),8)</f>
        <v>ACCPYRO</v>
      </c>
      <c r="H946" s="18" t="str">
        <f>INDEX(Articles!$1:$1048576,MATCH(E946,Articles!D:D,0),9)</f>
        <v>RETARD</v>
      </c>
      <c r="I946" s="8">
        <f>INDEX(Articles!$1:$1048576,MATCH(E946,Articles!D:D,0),10)</f>
        <v>0</v>
      </c>
      <c r="J946" s="18" t="str">
        <f>INDEX(Articles!$1:$1048576,MATCH(E946,Articles!D:D,0),11)</f>
        <v/>
      </c>
      <c r="K946" s="18" t="str">
        <f>INDEX(Articles!$1:$1048576,MATCH(E946,Articles!D:D,0),12)</f>
        <v/>
      </c>
      <c r="L946" s="8" t="str">
        <f>INDEX(Articles!$1:$1048576,MATCH(E946,Articles!D:D,0),13)</f>
        <v>CN</v>
      </c>
      <c r="M946" s="8" t="str">
        <f>INDEX(Articles!$1:$1048576,MATCH(E946,Articles!D:D,0),14)</f>
        <v/>
      </c>
      <c r="N946" s="8" t="str">
        <f>INDEX(Articles!$1:$1048576,MATCH(E946,Articles!D:D,0),15)</f>
        <v>1.4G</v>
      </c>
      <c r="O946" s="8" t="str">
        <f>INDEX(Articles!$1:$1048576,MATCH(E946,Articles!D:D,0),16)</f>
        <v/>
      </c>
      <c r="P946" s="8">
        <f>INDEX(Articles!$1:$1048576,MATCH(E946,Articles!D:D,0),17)*1000</f>
        <v>1</v>
      </c>
      <c r="Q946" s="8" t="str">
        <f>INDEX(Articles!$1:$1048576,MATCH(E946,Articles!D:D,0),18)</f>
        <v/>
      </c>
      <c r="R946" s="8">
        <f>INDEX(Articles!$1:$1048576,MATCH(E946,Articles!D:D,0),19)</f>
        <v>0</v>
      </c>
      <c r="S946" s="2" t="str">
        <f>IF(INDEX('Unités CA'!$1:$1048576,MATCH(E946,'Unités CA'!D:D,0),5)=0,"",INDEX('Unités CA'!$1:$1048576,MATCH(E946,'Unités CA'!D:D,0),5))</f>
        <v>0150/CA</v>
      </c>
      <c r="T946" s="2" t="str">
        <f>IF(INDEX('Unités BTE'!$1:$1048576,MATCH(E946,'Unités CA'!D:D,0),5)=0,"",INDEX('Unités BTE'!$1:$1048576,MATCH(E946,'Unités CA'!D:D,0),5))</f>
        <v/>
      </c>
      <c r="U946" s="7">
        <f>IFERROR(INDEX('Prix PRO CA'!$1:$1048576,MATCH(E946,'Prix PRO CA'!D:D,0),10),"")</f>
        <v>897.5</v>
      </c>
      <c r="V946" s="7" t="str">
        <f>IFERROR(INDEX('Prix PRO CA'!$1:$1048576,MATCH(E946,'Prix PRO BTE'!D:D,0),10),"")</f>
        <v/>
      </c>
      <c r="W946" s="7">
        <f>+IFERROR(INDEX('Prix PRO PCS'!$1:$1048576,MATCH(E946,'Prix PRO PCS'!D:D,0),10),"")</f>
        <v>4.38</v>
      </c>
      <c r="X946" s="148" t="str">
        <f t="shared" si="65"/>
        <v>Non</v>
      </c>
      <c r="Y946" s="24">
        <f>IFERROR(INDEX(LigneAchat!$1:$1048576,MATCH(E946,LigneAchat!D:D,0),5),"")</f>
        <v>44287</v>
      </c>
      <c r="Z946" s="22">
        <f>INDEX(Articles!$1:$1048576,MATCH(E946,Articles!D:D,0),21)</f>
        <v>6898</v>
      </c>
      <c r="AA946" s="22">
        <f t="shared" si="66"/>
        <v>-2682</v>
      </c>
      <c r="AB946" s="22">
        <f>+INDEX(Articles!$1:$1048576,MATCH(E946,Articles!D:D,0),23)</f>
        <v>9580</v>
      </c>
    </row>
    <row r="947" spans="2:28" ht="15.75">
      <c r="B947" s="8" t="str">
        <f>INDEX(Articles!$1:$1048576,MATCH(E947,Articles!D:D,0),6)</f>
        <v>1</v>
      </c>
      <c r="C947" s="8" t="str">
        <f>INDEX(Articles!$1:$1048576,MATCH(E947,Articles!D:D,0),7)</f>
        <v/>
      </c>
      <c r="D947" s="28" t="str">
        <f>HYPERLINK(INDEX(Articles!$1:$1048576,MATCH(E947,Articles!D:D,0),24),"Lien")</f>
        <v>Lien</v>
      </c>
      <c r="E947" s="32" t="s">
        <v>339</v>
      </c>
      <c r="F947" s="18" t="str">
        <f>INDEX(Articles!$1:$1048576,MATCH(E947,Articles!D:D,0),5)</f>
        <v>GRAPPE 5 BOMBES RETARD INDIVIDUEL 5 SECONDES</v>
      </c>
      <c r="G947" s="18" t="str">
        <f>INDEX(Articles!$1:$1048576,MATCH(E947,Articles!D:D,0),8)</f>
        <v>ACCPYRO</v>
      </c>
      <c r="H947" s="18" t="str">
        <f>INDEX(Articles!$1:$1048576,MATCH(E947,Articles!D:D,0),9)</f>
        <v>RETARD</v>
      </c>
      <c r="I947" s="8">
        <f>INDEX(Articles!$1:$1048576,MATCH(E947,Articles!D:D,0),10)</f>
        <v>0</v>
      </c>
      <c r="J947" s="18" t="str">
        <f>INDEX(Articles!$1:$1048576,MATCH(E947,Articles!D:D,0),11)</f>
        <v/>
      </c>
      <c r="K947" s="18" t="str">
        <f>INDEX(Articles!$1:$1048576,MATCH(E947,Articles!D:D,0),12)</f>
        <v/>
      </c>
      <c r="L947" s="8" t="str">
        <f>INDEX(Articles!$1:$1048576,MATCH(E947,Articles!D:D,0),13)</f>
        <v>CN</v>
      </c>
      <c r="M947" s="8" t="str">
        <f>INDEX(Articles!$1:$1048576,MATCH(E947,Articles!D:D,0),14)</f>
        <v/>
      </c>
      <c r="N947" s="8" t="str">
        <f>INDEX(Articles!$1:$1048576,MATCH(E947,Articles!D:D,0),15)</f>
        <v>1.4G</v>
      </c>
      <c r="O947" s="8" t="str">
        <f>INDEX(Articles!$1:$1048576,MATCH(E947,Articles!D:D,0),16)</f>
        <v/>
      </c>
      <c r="P947" s="8">
        <f>INDEX(Articles!$1:$1048576,MATCH(E947,Articles!D:D,0),17)*1000</f>
        <v>1</v>
      </c>
      <c r="Q947" s="8" t="str">
        <f>INDEX(Articles!$1:$1048576,MATCH(E947,Articles!D:D,0),18)</f>
        <v/>
      </c>
      <c r="R947" s="8">
        <f>INDEX(Articles!$1:$1048576,MATCH(E947,Articles!D:D,0),19)</f>
        <v>0</v>
      </c>
      <c r="S947" s="2" t="str">
        <f>IF(INDEX('Unités CA'!$1:$1048576,MATCH(E947,'Unités CA'!D:D,0),5)=0,"",INDEX('Unités CA'!$1:$1048576,MATCH(E947,'Unités CA'!D:D,0),5))</f>
        <v>0125/CA</v>
      </c>
      <c r="T947" s="2" t="str">
        <f>IF(INDEX('Unités BTE'!$1:$1048576,MATCH(E947,'Unités CA'!D:D,0),5)=0,"",INDEX('Unités BTE'!$1:$1048576,MATCH(E947,'Unités CA'!D:D,0),5))</f>
        <v/>
      </c>
      <c r="U947" s="7">
        <f>IFERROR(INDEX('Prix PRO CA'!$1:$1048576,MATCH(E947,'Prix PRO CA'!D:D,0),10),"")</f>
        <v>897.5</v>
      </c>
      <c r="V947" s="7" t="str">
        <f>IFERROR(INDEX('Prix PRO CA'!$1:$1048576,MATCH(E947,'Prix PRO BTE'!D:D,0),10),"")</f>
        <v/>
      </c>
      <c r="W947" s="7">
        <f>+IFERROR(INDEX('Prix PRO PCS'!$1:$1048576,MATCH(E947,'Prix PRO PCS'!D:D,0),10),"")</f>
        <v>4.51</v>
      </c>
      <c r="X947" s="148" t="str">
        <f t="shared" si="65"/>
        <v>Oui</v>
      </c>
      <c r="Y947" s="24" t="str">
        <f>IFERROR(INDEX(LigneAchat!$1:$1048576,MATCH(E947,LigneAchat!D:D,0),5),"")</f>
        <v/>
      </c>
      <c r="Z947" s="22">
        <f>INDEX(Articles!$1:$1048576,MATCH(E947,Articles!D:D,0),21)</f>
        <v>12659</v>
      </c>
      <c r="AA947" s="22">
        <f t="shared" si="66"/>
        <v>5097</v>
      </c>
      <c r="AB947" s="22">
        <f>+INDEX(Articles!$1:$1048576,MATCH(E947,Articles!D:D,0),23)</f>
        <v>7562</v>
      </c>
    </row>
    <row r="948" spans="2:28" ht="15.75">
      <c r="B948" s="8" t="str">
        <f>INDEX(Articles!$1:$1048576,MATCH(E948,Articles!D:D,0),6)</f>
        <v>1</v>
      </c>
      <c r="C948" s="8" t="str">
        <f>INDEX(Articles!$1:$1048576,MATCH(E948,Articles!D:D,0),7)</f>
        <v/>
      </c>
      <c r="D948" s="28" t="str">
        <f>HYPERLINK(INDEX(Articles!$1:$1048576,MATCH(E948,Articles!D:D,0),24),"Lien")</f>
        <v>Lien</v>
      </c>
      <c r="E948" s="32" t="s">
        <v>342</v>
      </c>
      <c r="F948" s="18" t="str">
        <f>INDEX(Articles!$1:$1048576,MATCH(E948,Articles!D:D,0),5)</f>
        <v>GRAPPE 5 BOMBES RETARD INDIVIDUEL 6 SECONDES</v>
      </c>
      <c r="G948" s="18" t="str">
        <f>INDEX(Articles!$1:$1048576,MATCH(E948,Articles!D:D,0),8)</f>
        <v>ACCPYRO</v>
      </c>
      <c r="H948" s="18" t="str">
        <f>INDEX(Articles!$1:$1048576,MATCH(E948,Articles!D:D,0),9)</f>
        <v>RETARD</v>
      </c>
      <c r="I948" s="8">
        <f>INDEX(Articles!$1:$1048576,MATCH(E948,Articles!D:D,0),10)</f>
        <v>0</v>
      </c>
      <c r="J948" s="18" t="str">
        <f>INDEX(Articles!$1:$1048576,MATCH(E948,Articles!D:D,0),11)</f>
        <v/>
      </c>
      <c r="K948" s="18" t="str">
        <f>INDEX(Articles!$1:$1048576,MATCH(E948,Articles!D:D,0),12)</f>
        <v/>
      </c>
      <c r="L948" s="8" t="str">
        <f>INDEX(Articles!$1:$1048576,MATCH(E948,Articles!D:D,0),13)</f>
        <v>CN</v>
      </c>
      <c r="M948" s="8" t="str">
        <f>INDEX(Articles!$1:$1048576,MATCH(E948,Articles!D:D,0),14)</f>
        <v/>
      </c>
      <c r="N948" s="8" t="str">
        <f>INDEX(Articles!$1:$1048576,MATCH(E948,Articles!D:D,0),15)</f>
        <v>1.4G</v>
      </c>
      <c r="O948" s="8" t="str">
        <f>INDEX(Articles!$1:$1048576,MATCH(E948,Articles!D:D,0),16)</f>
        <v/>
      </c>
      <c r="P948" s="8">
        <f>INDEX(Articles!$1:$1048576,MATCH(E948,Articles!D:D,0),17)*1000</f>
        <v>1</v>
      </c>
      <c r="Q948" s="8" t="str">
        <f>INDEX(Articles!$1:$1048576,MATCH(E948,Articles!D:D,0),18)</f>
        <v/>
      </c>
      <c r="R948" s="8">
        <f>INDEX(Articles!$1:$1048576,MATCH(E948,Articles!D:D,0),19)</f>
        <v>0</v>
      </c>
      <c r="S948" s="2" t="str">
        <f>IF(INDEX('Unités CA'!$1:$1048576,MATCH(E948,'Unités CA'!D:D,0),5)=0,"",INDEX('Unités CA'!$1:$1048576,MATCH(E948,'Unités CA'!D:D,0),5))</f>
        <v>0250/CA</v>
      </c>
      <c r="T948" s="2" t="str">
        <f>IF(INDEX('Unités BTE'!$1:$1048576,MATCH(E948,'Unités CA'!D:D,0),5)=0,"",INDEX('Unités BTE'!$1:$1048576,MATCH(E948,'Unités CA'!D:D,0),5))</f>
        <v/>
      </c>
      <c r="U948" s="7">
        <f>IFERROR(INDEX('Prix PRO CA'!$1:$1048576,MATCH(E948,'Prix PRO CA'!D:D,0),10),"")</f>
        <v>897.5</v>
      </c>
      <c r="V948" s="7" t="str">
        <f>IFERROR(INDEX('Prix PRO CA'!$1:$1048576,MATCH(E948,'Prix PRO BTE'!D:D,0),10),"")</f>
        <v/>
      </c>
      <c r="W948" s="7">
        <f>+IFERROR(INDEX('Prix PRO PCS'!$1:$1048576,MATCH(E948,'Prix PRO PCS'!D:D,0),10),"")</f>
        <v>4.51</v>
      </c>
      <c r="X948" s="148" t="str">
        <f t="shared" si="65"/>
        <v>Oui</v>
      </c>
      <c r="Y948" s="24" t="str">
        <f>IFERROR(INDEX(LigneAchat!$1:$1048576,MATCH(E948,LigneAchat!D:D,0),5),"")</f>
        <v/>
      </c>
      <c r="Z948" s="22">
        <f>INDEX(Articles!$1:$1048576,MATCH(E948,Articles!D:D,0),21)</f>
        <v>2092</v>
      </c>
      <c r="AA948" s="22">
        <f t="shared" si="66"/>
        <v>2092</v>
      </c>
      <c r="AB948" s="22">
        <f>+INDEX(Articles!$1:$1048576,MATCH(E948,Articles!D:D,0),23)</f>
        <v>0</v>
      </c>
    </row>
    <row r="949" spans="2:28" ht="15.75">
      <c r="B949" s="8" t="str">
        <f>INDEX(Articles!$1:$1048576,MATCH(E949,Articles!D:D,0),6)</f>
        <v>1</v>
      </c>
      <c r="C949" s="8" t="str">
        <f>INDEX(Articles!$1:$1048576,MATCH(E949,Articles!D:D,0),7)</f>
        <v/>
      </c>
      <c r="D949" s="28" t="str">
        <f>HYPERLINK(INDEX(Articles!$1:$1048576,MATCH(E949,Articles!D:D,0),24),"Lien")</f>
        <v>Lien</v>
      </c>
      <c r="E949" s="3" t="s">
        <v>3398</v>
      </c>
      <c r="F949" s="18" t="str">
        <f>INDEX(Articles!$1:$1048576,MATCH(E949,Articles!D:D,0),5)</f>
        <v>RETARD PYROCLOCK 2 SECONDES</v>
      </c>
      <c r="G949" s="18" t="str">
        <f>INDEX(Articles!$1:$1048576,MATCH(E949,Articles!D:D,0),8)</f>
        <v>ACCPYRO</v>
      </c>
      <c r="H949" s="18" t="str">
        <f>INDEX(Articles!$1:$1048576,MATCH(E949,Articles!D:D,0),9)</f>
        <v>RETARD</v>
      </c>
      <c r="I949" s="8">
        <f>INDEX(Articles!$1:$1048576,MATCH(E949,Articles!D:D,0),10)</f>
        <v>0</v>
      </c>
      <c r="J949" s="18" t="str">
        <f>INDEX(Articles!$1:$1048576,MATCH(E949,Articles!D:D,0),11)</f>
        <v/>
      </c>
      <c r="K949" s="18" t="str">
        <f>INDEX(Articles!$1:$1048576,MATCH(E949,Articles!D:D,0),12)</f>
        <v/>
      </c>
      <c r="L949" s="8" t="str">
        <f>INDEX(Articles!$1:$1048576,MATCH(E949,Articles!D:D,0),13)</f>
        <v>CN</v>
      </c>
      <c r="M949" s="8" t="str">
        <f>INDEX(Articles!$1:$1048576,MATCH(E949,Articles!D:D,0),14)</f>
        <v/>
      </c>
      <c r="N949" s="8" t="str">
        <f>INDEX(Articles!$1:$1048576,MATCH(E949,Articles!D:D,0),15)</f>
        <v>1.4S</v>
      </c>
      <c r="O949" s="8" t="str">
        <f>INDEX(Articles!$1:$1048576,MATCH(E949,Articles!D:D,0),16)</f>
        <v/>
      </c>
      <c r="P949" s="8">
        <f>INDEX(Articles!$1:$1048576,MATCH(E949,Articles!D:D,0),17)*1000</f>
        <v>1</v>
      </c>
      <c r="Q949" s="8" t="str">
        <f>INDEX(Articles!$1:$1048576,MATCH(E949,Articles!D:D,0),18)</f>
        <v/>
      </c>
      <c r="R949" s="8">
        <f>INDEX(Articles!$1:$1048576,MATCH(E949,Articles!D:D,0),19)</f>
        <v>0</v>
      </c>
      <c r="S949" s="2" t="str">
        <f>IF(INDEX('Unités CA'!$1:$1048576,MATCH(E949,'Unités CA'!D:D,0),5)=0,"",INDEX('Unités CA'!$1:$1048576,MATCH(E949,'Unités CA'!D:D,0),5))</f>
        <v>0250/CA</v>
      </c>
      <c r="T949" s="2" t="str">
        <f>IF(INDEX('Unités BTE'!$1:$1048576,MATCH(E949,'Unités CA'!D:D,0),5)=0,"",INDEX('Unités BTE'!$1:$1048576,MATCH(E949,'Unités CA'!D:D,0),5))</f>
        <v/>
      </c>
      <c r="U949" s="7">
        <f>IFERROR(INDEX('Prix PRO CA'!$1:$1048576,MATCH(E949,'Prix PRO CA'!D:D,0),10),"")</f>
        <v>790</v>
      </c>
      <c r="V949" s="7" t="str">
        <f>IFERROR(INDEX('Prix PRO CA'!$1:$1048576,MATCH(E949,'Prix PRO BTE'!D:D,0),10),"")</f>
        <v/>
      </c>
      <c r="W949" s="7" t="str">
        <f>+IFERROR(INDEX('Prix PRO PCS'!$1:$1048576,MATCH(E949,'Prix PRO PCS'!D:D,0),10),"")</f>
        <v/>
      </c>
      <c r="X949" s="148" t="str">
        <f t="shared" si="65"/>
        <v>Oui</v>
      </c>
      <c r="Y949" s="24" t="str">
        <f>IFERROR(INDEX(LigneAchat!$1:$1048576,MATCH(E949,LigneAchat!D:D,0),5),"")</f>
        <v/>
      </c>
      <c r="Z949" s="22">
        <f>INDEX(Articles!$1:$1048576,MATCH(E949,Articles!D:D,0),21)</f>
        <v>7989</v>
      </c>
      <c r="AA949" s="22">
        <f t="shared" si="66"/>
        <v>7989</v>
      </c>
      <c r="AB949" s="22">
        <f>+INDEX(Articles!$1:$1048576,MATCH(E949,Articles!D:D,0),23)</f>
        <v>0</v>
      </c>
    </row>
    <row r="950" spans="2:28" ht="15.75">
      <c r="B950" s="8" t="str">
        <f>INDEX(Articles!$1:$1048576,MATCH(E950,Articles!D:D,0),6)</f>
        <v>1</v>
      </c>
      <c r="C950" s="8" t="str">
        <f>INDEX(Articles!$1:$1048576,MATCH(E950,Articles!D:D,0),7)</f>
        <v/>
      </c>
      <c r="D950" s="28" t="str">
        <f>HYPERLINK(INDEX(Articles!$1:$1048576,MATCH(E950,Articles!D:D,0),24),"Lien")</f>
        <v>Lien</v>
      </c>
      <c r="E950" s="3" t="s">
        <v>3399</v>
      </c>
      <c r="F950" s="18" t="str">
        <f>INDEX(Articles!$1:$1048576,MATCH(E950,Articles!D:D,0),5)</f>
        <v>RETARD PYROCLOCK 3 SECONDES</v>
      </c>
      <c r="G950" s="18" t="str">
        <f>INDEX(Articles!$1:$1048576,MATCH(E950,Articles!D:D,0),8)</f>
        <v>ACCPYRO</v>
      </c>
      <c r="H950" s="18" t="str">
        <f>INDEX(Articles!$1:$1048576,MATCH(E950,Articles!D:D,0),9)</f>
        <v>RETARD</v>
      </c>
      <c r="I950" s="8">
        <f>INDEX(Articles!$1:$1048576,MATCH(E950,Articles!D:D,0),10)</f>
        <v>0</v>
      </c>
      <c r="J950" s="18" t="str">
        <f>INDEX(Articles!$1:$1048576,MATCH(E950,Articles!D:D,0),11)</f>
        <v/>
      </c>
      <c r="K950" s="18" t="str">
        <f>INDEX(Articles!$1:$1048576,MATCH(E950,Articles!D:D,0),12)</f>
        <v/>
      </c>
      <c r="L950" s="8" t="str">
        <f>INDEX(Articles!$1:$1048576,MATCH(E950,Articles!D:D,0),13)</f>
        <v>CN</v>
      </c>
      <c r="M950" s="8" t="str">
        <f>INDEX(Articles!$1:$1048576,MATCH(E950,Articles!D:D,0),14)</f>
        <v/>
      </c>
      <c r="N950" s="8" t="str">
        <f>INDEX(Articles!$1:$1048576,MATCH(E950,Articles!D:D,0),15)</f>
        <v>1.4S</v>
      </c>
      <c r="O950" s="8" t="str">
        <f>INDEX(Articles!$1:$1048576,MATCH(E950,Articles!D:D,0),16)</f>
        <v/>
      </c>
      <c r="P950" s="8">
        <f>INDEX(Articles!$1:$1048576,MATCH(E950,Articles!D:D,0),17)*1000</f>
        <v>1</v>
      </c>
      <c r="Q950" s="8" t="str">
        <f>INDEX(Articles!$1:$1048576,MATCH(E950,Articles!D:D,0),18)</f>
        <v/>
      </c>
      <c r="R950" s="8">
        <f>INDEX(Articles!$1:$1048576,MATCH(E950,Articles!D:D,0),19)</f>
        <v>0</v>
      </c>
      <c r="S950" s="2" t="str">
        <f>IF(INDEX('Unités CA'!$1:$1048576,MATCH(E950,'Unités CA'!D:D,0),5)=0,"",INDEX('Unités CA'!$1:$1048576,MATCH(E950,'Unités CA'!D:D,0),5))</f>
        <v>0250/CA</v>
      </c>
      <c r="T950" s="2" t="str">
        <f>IF(INDEX('Unités BTE'!$1:$1048576,MATCH(E950,'Unités CA'!D:D,0),5)=0,"",INDEX('Unités BTE'!$1:$1048576,MATCH(E950,'Unités CA'!D:D,0),5))</f>
        <v/>
      </c>
      <c r="U950" s="7">
        <f>IFERROR(INDEX('Prix PRO CA'!$1:$1048576,MATCH(E950,'Prix PRO CA'!D:D,0),10),"")</f>
        <v>790</v>
      </c>
      <c r="V950" s="7" t="str">
        <f>IFERROR(INDEX('Prix PRO CA'!$1:$1048576,MATCH(E950,'Prix PRO BTE'!D:D,0),10),"")</f>
        <v/>
      </c>
      <c r="W950" s="7" t="str">
        <f>+IFERROR(INDEX('Prix PRO PCS'!$1:$1048576,MATCH(E950,'Prix PRO PCS'!D:D,0),10),"")</f>
        <v/>
      </c>
      <c r="X950" s="148" t="str">
        <f t="shared" si="65"/>
        <v>Oui</v>
      </c>
      <c r="Y950" s="24" t="str">
        <f>IFERROR(INDEX(LigneAchat!$1:$1048576,MATCH(E950,LigneAchat!D:D,0),5),"")</f>
        <v/>
      </c>
      <c r="Z950" s="22">
        <f>INDEX(Articles!$1:$1048576,MATCH(E950,Articles!D:D,0),21)</f>
        <v>12999</v>
      </c>
      <c r="AA950" s="22">
        <f t="shared" si="66"/>
        <v>12999</v>
      </c>
      <c r="AB950" s="22">
        <f>+INDEX(Articles!$1:$1048576,MATCH(E950,Articles!D:D,0),23)</f>
        <v>0</v>
      </c>
    </row>
    <row r="951" spans="2:28" ht="15.75">
      <c r="B951" s="8" t="str">
        <f>INDEX(Articles!$1:$1048576,MATCH(E951,Articles!D:D,0),6)</f>
        <v>1</v>
      </c>
      <c r="C951" s="8" t="str">
        <f>INDEX(Articles!$1:$1048576,MATCH(E951,Articles!D:D,0),7)</f>
        <v/>
      </c>
      <c r="D951" s="28" t="str">
        <f>HYPERLINK(INDEX(Articles!$1:$1048576,MATCH(E951,Articles!D:D,0),24),"Lien")</f>
        <v>Lien</v>
      </c>
      <c r="E951" s="3" t="s">
        <v>3400</v>
      </c>
      <c r="F951" s="18" t="str">
        <f>INDEX(Articles!$1:$1048576,MATCH(E951,Articles!D:D,0),5)</f>
        <v>RETARD PYROCLOCK 4 SECONDES</v>
      </c>
      <c r="G951" s="18" t="str">
        <f>INDEX(Articles!$1:$1048576,MATCH(E951,Articles!D:D,0),8)</f>
        <v>ACCPYRO</v>
      </c>
      <c r="H951" s="18" t="str">
        <f>INDEX(Articles!$1:$1048576,MATCH(E951,Articles!D:D,0),9)</f>
        <v>RETARD</v>
      </c>
      <c r="I951" s="8">
        <f>INDEX(Articles!$1:$1048576,MATCH(E951,Articles!D:D,0),10)</f>
        <v>0</v>
      </c>
      <c r="J951" s="18" t="str">
        <f>INDEX(Articles!$1:$1048576,MATCH(E951,Articles!D:D,0),11)</f>
        <v/>
      </c>
      <c r="K951" s="18" t="str">
        <f>INDEX(Articles!$1:$1048576,MATCH(E951,Articles!D:D,0),12)</f>
        <v/>
      </c>
      <c r="L951" s="8" t="str">
        <f>INDEX(Articles!$1:$1048576,MATCH(E951,Articles!D:D,0),13)</f>
        <v>CN</v>
      </c>
      <c r="M951" s="8" t="str">
        <f>INDEX(Articles!$1:$1048576,MATCH(E951,Articles!D:D,0),14)</f>
        <v/>
      </c>
      <c r="N951" s="8" t="str">
        <f>INDEX(Articles!$1:$1048576,MATCH(E951,Articles!D:D,0),15)</f>
        <v>1.4S</v>
      </c>
      <c r="O951" s="8" t="str">
        <f>INDEX(Articles!$1:$1048576,MATCH(E951,Articles!D:D,0),16)</f>
        <v/>
      </c>
      <c r="P951" s="8">
        <f>INDEX(Articles!$1:$1048576,MATCH(E951,Articles!D:D,0),17)*1000</f>
        <v>1</v>
      </c>
      <c r="Q951" s="8" t="str">
        <f>INDEX(Articles!$1:$1048576,MATCH(E951,Articles!D:D,0),18)</f>
        <v/>
      </c>
      <c r="R951" s="8">
        <f>INDEX(Articles!$1:$1048576,MATCH(E951,Articles!D:D,0),19)</f>
        <v>0</v>
      </c>
      <c r="S951" s="2" t="str">
        <f>IF(INDEX('Unités CA'!$1:$1048576,MATCH(E951,'Unités CA'!D:D,0),5)=0,"",INDEX('Unités CA'!$1:$1048576,MATCH(E951,'Unités CA'!D:D,0),5))</f>
        <v>0250/CA</v>
      </c>
      <c r="T951" s="2" t="str">
        <f>IF(INDEX('Unités BTE'!$1:$1048576,MATCH(E951,'Unités CA'!D:D,0),5)=0,"",INDEX('Unités BTE'!$1:$1048576,MATCH(E951,'Unités CA'!D:D,0),5))</f>
        <v/>
      </c>
      <c r="U951" s="7">
        <f>IFERROR(INDEX('Prix PRO CA'!$1:$1048576,MATCH(E951,'Prix PRO CA'!D:D,0),10),"")</f>
        <v>790</v>
      </c>
      <c r="V951" s="7" t="str">
        <f>IFERROR(INDEX('Prix PRO CA'!$1:$1048576,MATCH(E951,'Prix PRO BTE'!D:D,0),10),"")</f>
        <v/>
      </c>
      <c r="W951" s="7" t="str">
        <f>+IFERROR(INDEX('Prix PRO PCS'!$1:$1048576,MATCH(E951,'Prix PRO PCS'!D:D,0),10),"")</f>
        <v/>
      </c>
      <c r="X951" s="148" t="str">
        <f t="shared" ref="X951:X1014" si="69">IF(B951="OPPORTUNITE",AA951,IF(AA951&lt;=0,"Non",IF(AA951&gt;10,"Oui","Inf à 10")))</f>
        <v>Oui</v>
      </c>
      <c r="Y951" s="24" t="str">
        <f>IFERROR(INDEX(LigneAchat!$1:$1048576,MATCH(E951,LigneAchat!D:D,0),5),"")</f>
        <v/>
      </c>
      <c r="Z951" s="22">
        <f>INDEX(Articles!$1:$1048576,MATCH(E951,Articles!D:D,0),21)</f>
        <v>11983</v>
      </c>
      <c r="AA951" s="22">
        <f t="shared" si="66"/>
        <v>11983</v>
      </c>
      <c r="AB951" s="22">
        <f>+INDEX(Articles!$1:$1048576,MATCH(E951,Articles!D:D,0),23)</f>
        <v>0</v>
      </c>
    </row>
    <row r="952" spans="2:28" ht="15.75">
      <c r="B952" s="8" t="str">
        <f>INDEX(Articles!$1:$1048576,MATCH(E952,Articles!D:D,0),6)</f>
        <v>1</v>
      </c>
      <c r="C952" s="8" t="str">
        <f>INDEX(Articles!$1:$1048576,MATCH(E952,Articles!D:D,0),7)</f>
        <v/>
      </c>
      <c r="D952" s="28" t="str">
        <f>HYPERLINK(INDEX(Articles!$1:$1048576,MATCH(E952,Articles!D:D,0),24),"Lien")</f>
        <v>Lien</v>
      </c>
      <c r="E952" s="32" t="s">
        <v>3401</v>
      </c>
      <c r="F952" s="18" t="str">
        <f>INDEX(Articles!$1:$1048576,MATCH(E952,Articles!D:D,0),5)</f>
        <v>RETARD PYROCLOCK 5 SECONDES</v>
      </c>
      <c r="G952" s="18" t="str">
        <f>INDEX(Articles!$1:$1048576,MATCH(E952,Articles!D:D,0),8)</f>
        <v>ACCPYRO</v>
      </c>
      <c r="H952" s="18" t="str">
        <f>INDEX(Articles!$1:$1048576,MATCH(E952,Articles!D:D,0),9)</f>
        <v>RETARD</v>
      </c>
      <c r="I952" s="8">
        <f>INDEX(Articles!$1:$1048576,MATCH(E952,Articles!D:D,0),10)</f>
        <v>0</v>
      </c>
      <c r="J952" s="18" t="str">
        <f>INDEX(Articles!$1:$1048576,MATCH(E952,Articles!D:D,0),11)</f>
        <v/>
      </c>
      <c r="K952" s="18" t="str">
        <f>INDEX(Articles!$1:$1048576,MATCH(E952,Articles!D:D,0),12)</f>
        <v/>
      </c>
      <c r="L952" s="8" t="str">
        <f>INDEX(Articles!$1:$1048576,MATCH(E952,Articles!D:D,0),13)</f>
        <v>CN</v>
      </c>
      <c r="M952" s="8" t="str">
        <f>INDEX(Articles!$1:$1048576,MATCH(E952,Articles!D:D,0),14)</f>
        <v/>
      </c>
      <c r="N952" s="8" t="str">
        <f>INDEX(Articles!$1:$1048576,MATCH(E952,Articles!D:D,0),15)</f>
        <v>1.4S</v>
      </c>
      <c r="O952" s="8" t="str">
        <f>INDEX(Articles!$1:$1048576,MATCH(E952,Articles!D:D,0),16)</f>
        <v/>
      </c>
      <c r="P952" s="8">
        <f>INDEX(Articles!$1:$1048576,MATCH(E952,Articles!D:D,0),17)*1000</f>
        <v>1</v>
      </c>
      <c r="Q952" s="8" t="str">
        <f>INDEX(Articles!$1:$1048576,MATCH(E952,Articles!D:D,0),18)</f>
        <v/>
      </c>
      <c r="R952" s="8">
        <f>INDEX(Articles!$1:$1048576,MATCH(E952,Articles!D:D,0),19)</f>
        <v>0</v>
      </c>
      <c r="S952" s="2" t="str">
        <f>IF(INDEX('Unités CA'!$1:$1048576,MATCH(E952,'Unités CA'!D:D,0),5)=0,"",INDEX('Unités CA'!$1:$1048576,MATCH(E952,'Unités CA'!D:D,0),5))</f>
        <v>0250/CA</v>
      </c>
      <c r="T952" s="2" t="str">
        <f>IF(INDEX('Unités BTE'!$1:$1048576,MATCH(E952,'Unités CA'!D:D,0),5)=0,"",INDEX('Unités BTE'!$1:$1048576,MATCH(E952,'Unités CA'!D:D,0),5))</f>
        <v/>
      </c>
      <c r="U952" s="7">
        <f>IFERROR(INDEX('Prix PRO CA'!$1:$1048576,MATCH(E952,'Prix PRO CA'!D:D,0),10),"")</f>
        <v>790</v>
      </c>
      <c r="V952" s="7" t="str">
        <f>IFERROR(INDEX('Prix PRO CA'!$1:$1048576,MATCH(E952,'Prix PRO BTE'!D:D,0),10),"")</f>
        <v/>
      </c>
      <c r="W952" s="7" t="str">
        <f>+IFERROR(INDEX('Prix PRO PCS'!$1:$1048576,MATCH(E952,'Prix PRO PCS'!D:D,0),10),"")</f>
        <v/>
      </c>
      <c r="X952" s="148" t="str">
        <f t="shared" si="69"/>
        <v>Oui</v>
      </c>
      <c r="Y952" s="24" t="str">
        <f>IFERROR(INDEX(LigneAchat!$1:$1048576,MATCH(E952,LigneAchat!D:D,0),5),"")</f>
        <v/>
      </c>
      <c r="Z952" s="22">
        <f>INDEX(Articles!$1:$1048576,MATCH(E952,Articles!D:D,0),21)</f>
        <v>6992</v>
      </c>
      <c r="AA952" s="22">
        <f t="shared" si="66"/>
        <v>6992</v>
      </c>
      <c r="AB952" s="22">
        <f>+INDEX(Articles!$1:$1048576,MATCH(E952,Articles!D:D,0),23)</f>
        <v>0</v>
      </c>
    </row>
    <row r="953" spans="2:28" s="87" customFormat="1" ht="31.5" customHeight="1">
      <c r="B953" s="2" t="str">
        <f>INDEX(Articles!$1:$1048576,MATCH(E953,Articles!D:D,0),6)</f>
        <v>1</v>
      </c>
      <c r="C953" s="2" t="str">
        <f>INDEX(Articles!$1:$1048576,MATCH(E953,Articles!D:D,0),7)</f>
        <v/>
      </c>
      <c r="D953" s="88" t="str">
        <f>HYPERLINK(INDEX(Articles!$1:$1048576,MATCH(E953,Articles!D:D,0),24),"Lien")</f>
        <v>Lien</v>
      </c>
      <c r="E953" s="92" t="s">
        <v>137</v>
      </c>
      <c r="F953" s="9" t="str">
        <f>INDEX(Articles!$1:$1048576,MATCH(E953,Articles!D:D,0),5)</f>
        <v>COLLIER PLASTIQUE 100 X 3 MM LOT DE 500</v>
      </c>
      <c r="G953" s="9" t="str">
        <f>INDEX(Articles!$1:$1048576,MATCH(E953,Articles!D:D,0),8)</f>
        <v>ACCPYRO</v>
      </c>
      <c r="H953" s="9" t="str">
        <f>INDEX(Articles!$1:$1048576,MATCH(E953,Articles!D:D,0),9)</f>
        <v>FIXATIONS</v>
      </c>
      <c r="I953" s="2">
        <f>INDEX(Articles!$1:$1048576,MATCH(E953,Articles!D:D,0),10)</f>
        <v>0</v>
      </c>
      <c r="J953" s="9" t="str">
        <f>INDEX(Articles!$1:$1048576,MATCH(E953,Articles!D:D,0),11)</f>
        <v/>
      </c>
      <c r="K953" s="9" t="str">
        <f>INDEX(Articles!$1:$1048576,MATCH(E953,Articles!D:D,0),12)</f>
        <v/>
      </c>
      <c r="L953" s="2" t="str">
        <f>INDEX(Articles!$1:$1048576,MATCH(E953,Articles!D:D,0),13)</f>
        <v>CN</v>
      </c>
      <c r="M953" s="2" t="str">
        <f>INDEX(Articles!$1:$1048576,MATCH(E953,Articles!D:D,0),14)</f>
        <v/>
      </c>
      <c r="N953" s="2" t="str">
        <f>INDEX(Articles!$1:$1048576,MATCH(E953,Articles!D:D,0),15)</f>
        <v/>
      </c>
      <c r="O953" s="2" t="str">
        <f>INDEX(Articles!$1:$1048576,MATCH(E953,Articles!D:D,0),16)</f>
        <v/>
      </c>
      <c r="P953" s="2">
        <f>INDEX(Articles!$1:$1048576,MATCH(E953,Articles!D:D,0),17)*1000</f>
        <v>0</v>
      </c>
      <c r="Q953" s="2" t="str">
        <f>INDEX(Articles!$1:$1048576,MATCH(E953,Articles!D:D,0),18)</f>
        <v/>
      </c>
      <c r="R953" s="2">
        <f>INDEX(Articles!$1:$1048576,MATCH(E953,Articles!D:D,0),19)</f>
        <v>0</v>
      </c>
      <c r="S953" s="2" t="str">
        <f>IF(INDEX('Unités CA'!$1:$1048576,MATCH(E953,'Unités CA'!D:D,0),5)=0,"",INDEX('Unités CA'!$1:$1048576,MATCH(E953,'Unités CA'!D:D,0),5))</f>
        <v>0001/CA</v>
      </c>
      <c r="T953" s="2" t="str">
        <f>IF(INDEX('Unités BTE'!$1:$1048576,MATCH(E953,'Unités CA'!D:D,0),5)=0,"",INDEX('Unités BTE'!$1:$1048576,MATCH(E953,'Unités CA'!D:D,0),5))</f>
        <v>0005/BTE</v>
      </c>
      <c r="U953" s="87" t="str">
        <f>IFERROR(INDEX('Prix PRO CA'!$1:$1048576,MATCH(E953,'Prix PRO CA'!D:D,0),10),"")</f>
        <v/>
      </c>
      <c r="V953" s="87" t="str">
        <f>IFERROR(INDEX('Prix PRO CA'!$1:$1048576,MATCH(E953,'Prix PRO BTE'!D:D,0),10),"")</f>
        <v/>
      </c>
      <c r="W953" s="87">
        <f>+IFERROR(INDEX('Prix PRO PCS'!$1:$1048576,MATCH(E953,'Prix PRO PCS'!D:D,0),10),"")</f>
        <v>7.02</v>
      </c>
      <c r="X953" s="148" t="str">
        <f t="shared" si="69"/>
        <v>Oui</v>
      </c>
      <c r="Y953" s="89" t="str">
        <f>IFERROR(INDEX(LigneAchat!$1:$1048576,MATCH(E953,LigneAchat!D:D,0),5),"")</f>
        <v/>
      </c>
      <c r="Z953" s="90">
        <f>INDEX(Articles!$1:$1048576,MATCH(E953,Articles!D:D,0),21)</f>
        <v>380</v>
      </c>
      <c r="AA953" s="90">
        <f t="shared" si="66"/>
        <v>380</v>
      </c>
      <c r="AB953" s="90">
        <f>+INDEX(Articles!$1:$1048576,MATCH(E953,Articles!D:D,0),23)</f>
        <v>0</v>
      </c>
    </row>
    <row r="954" spans="2:28" ht="15.75">
      <c r="B954" s="8" t="str">
        <f>INDEX(Articles!$1:$1048576,MATCH(E954,Articles!D:D,0),6)</f>
        <v>1</v>
      </c>
      <c r="C954" s="8" t="str">
        <f>INDEX(Articles!$1:$1048576,MATCH(E954,Articles!D:D,0),7)</f>
        <v/>
      </c>
      <c r="D954" s="28" t="str">
        <f>HYPERLINK(INDEX(Articles!$1:$1048576,MATCH(E954,Articles!D:D,0),24),"Lien")</f>
        <v>Lien</v>
      </c>
      <c r="E954" s="3" t="s">
        <v>144</v>
      </c>
      <c r="F954" s="18" t="str">
        <f>INDEX(Articles!$1:$1048576,MATCH(E954,Articles!D:D,0),5)</f>
        <v>COLLIER PLASTIQUE 200 X 4 MM LOT DE 1000</v>
      </c>
      <c r="G954" s="18" t="str">
        <f>INDEX(Articles!$1:$1048576,MATCH(E954,Articles!D:D,0),8)</f>
        <v>ACCPYRO</v>
      </c>
      <c r="H954" s="18" t="str">
        <f>INDEX(Articles!$1:$1048576,MATCH(E954,Articles!D:D,0),9)</f>
        <v>FIXATIONS</v>
      </c>
      <c r="I954" s="8">
        <f>INDEX(Articles!$1:$1048576,MATCH(E954,Articles!D:D,0),10)</f>
        <v>0</v>
      </c>
      <c r="J954" s="18" t="str">
        <f>INDEX(Articles!$1:$1048576,MATCH(E954,Articles!D:D,0),11)</f>
        <v/>
      </c>
      <c r="K954" s="18" t="str">
        <f>INDEX(Articles!$1:$1048576,MATCH(E954,Articles!D:D,0),12)</f>
        <v/>
      </c>
      <c r="L954" s="8" t="str">
        <f>INDEX(Articles!$1:$1048576,MATCH(E954,Articles!D:D,0),13)</f>
        <v>CN</v>
      </c>
      <c r="M954" s="8" t="str">
        <f>INDEX(Articles!$1:$1048576,MATCH(E954,Articles!D:D,0),14)</f>
        <v/>
      </c>
      <c r="N954" s="8" t="str">
        <f>INDEX(Articles!$1:$1048576,MATCH(E954,Articles!D:D,0),15)</f>
        <v/>
      </c>
      <c r="O954" s="8" t="str">
        <f>INDEX(Articles!$1:$1048576,MATCH(E954,Articles!D:D,0),16)</f>
        <v/>
      </c>
      <c r="P954" s="8">
        <f>INDEX(Articles!$1:$1048576,MATCH(E954,Articles!D:D,0),17)*1000</f>
        <v>0</v>
      </c>
      <c r="Q954" s="8" t="str">
        <f>INDEX(Articles!$1:$1048576,MATCH(E954,Articles!D:D,0),18)</f>
        <v/>
      </c>
      <c r="R954" s="8">
        <f>INDEX(Articles!$1:$1048576,MATCH(E954,Articles!D:D,0),19)</f>
        <v>0</v>
      </c>
      <c r="S954" s="2" t="str">
        <f>IF(INDEX('Unités CA'!$1:$1048576,MATCH(E954,'Unités CA'!D:D,0),5)=0,"",INDEX('Unités CA'!$1:$1048576,MATCH(E954,'Unités CA'!D:D,0),5))</f>
        <v>0001/CA</v>
      </c>
      <c r="T954" s="2" t="str">
        <f>IF(INDEX('Unités BTE'!$1:$1048576,MATCH(E954,'Unités CA'!D:D,0),5)=0,"",INDEX('Unités BTE'!$1:$1048576,MATCH(E954,'Unités CA'!D:D,0),5))</f>
        <v>0005/BTE</v>
      </c>
      <c r="U954" s="7" t="str">
        <f>IFERROR(INDEX('Prix PRO CA'!$1:$1048576,MATCH(E954,'Prix PRO CA'!D:D,0),10),"")</f>
        <v/>
      </c>
      <c r="V954" s="7" t="str">
        <f>IFERROR(INDEX('Prix PRO CA'!$1:$1048576,MATCH(E954,'Prix PRO BTE'!D:D,0),10),"")</f>
        <v/>
      </c>
      <c r="W954" s="7">
        <f>+IFERROR(INDEX('Prix PRO PCS'!$1:$1048576,MATCH(E954,'Prix PRO PCS'!D:D,0),10),"")</f>
        <v>33.18</v>
      </c>
      <c r="X954" s="148" t="str">
        <f t="shared" si="69"/>
        <v>Oui</v>
      </c>
      <c r="Y954" s="24" t="str">
        <f>IFERROR(INDEX(LigneAchat!$1:$1048576,MATCH(E954,LigneAchat!D:D,0),5),"")</f>
        <v/>
      </c>
      <c r="Z954" s="22">
        <f>INDEX(Articles!$1:$1048576,MATCH(E954,Articles!D:D,0),21)</f>
        <v>165</v>
      </c>
      <c r="AA954" s="22">
        <f>+Z954-AB954</f>
        <v>164</v>
      </c>
      <c r="AB954" s="22">
        <f>+INDEX(Articles!$1:$1048576,MATCH(E954,Articles!D:D,0),23)</f>
        <v>1</v>
      </c>
    </row>
    <row r="955" spans="2:28" ht="15.75">
      <c r="B955" s="8" t="str">
        <f>INDEX(Articles!$1:$1048576,MATCH(E955,Articles!D:D,0),6)</f>
        <v>1</v>
      </c>
      <c r="C955" s="8" t="str">
        <f>INDEX(Articles!$1:$1048576,MATCH(E955,Articles!D:D,0),7)</f>
        <v/>
      </c>
      <c r="D955" s="28" t="str">
        <f>HYPERLINK(INDEX(Articles!$1:$1048576,MATCH(E955,Articles!D:D,0),24),"Lien")</f>
        <v>Lien</v>
      </c>
      <c r="E955" s="3" t="s">
        <v>139</v>
      </c>
      <c r="F955" s="18" t="str">
        <f>INDEX(Articles!$1:$1048576,MATCH(E955,Articles!D:D,0),5)</f>
        <v>COLLIER PLASTIQUE 300 X 4MM LOT DE 100</v>
      </c>
      <c r="G955" s="18" t="str">
        <f>INDEX(Articles!$1:$1048576,MATCH(E955,Articles!D:D,0),8)</f>
        <v>ACCPYRO</v>
      </c>
      <c r="H955" s="18" t="str">
        <f>INDEX(Articles!$1:$1048576,MATCH(E955,Articles!D:D,0),9)</f>
        <v>FIXATIONS</v>
      </c>
      <c r="I955" s="8">
        <f>INDEX(Articles!$1:$1048576,MATCH(E955,Articles!D:D,0),10)</f>
        <v>0</v>
      </c>
      <c r="J955" s="18" t="str">
        <f>INDEX(Articles!$1:$1048576,MATCH(E955,Articles!D:D,0),11)</f>
        <v/>
      </c>
      <c r="K955" s="18" t="str">
        <f>INDEX(Articles!$1:$1048576,MATCH(E955,Articles!D:D,0),12)</f>
        <v/>
      </c>
      <c r="L955" s="8" t="str">
        <f>INDEX(Articles!$1:$1048576,MATCH(E955,Articles!D:D,0),13)</f>
        <v>CN</v>
      </c>
      <c r="M955" s="8" t="str">
        <f>INDEX(Articles!$1:$1048576,MATCH(E955,Articles!D:D,0),14)</f>
        <v/>
      </c>
      <c r="N955" s="8" t="str">
        <f>INDEX(Articles!$1:$1048576,MATCH(E955,Articles!D:D,0),15)</f>
        <v/>
      </c>
      <c r="O955" s="8" t="str">
        <f>INDEX(Articles!$1:$1048576,MATCH(E955,Articles!D:D,0),16)</f>
        <v/>
      </c>
      <c r="P955" s="8">
        <f>INDEX(Articles!$1:$1048576,MATCH(E955,Articles!D:D,0),17)*1000</f>
        <v>0</v>
      </c>
      <c r="Q955" s="8" t="str">
        <f>INDEX(Articles!$1:$1048576,MATCH(E955,Articles!D:D,0),18)</f>
        <v/>
      </c>
      <c r="R955" s="8">
        <f>INDEX(Articles!$1:$1048576,MATCH(E955,Articles!D:D,0),19)</f>
        <v>0</v>
      </c>
      <c r="S955" s="2" t="str">
        <f>IF(INDEX('Unités CA'!$1:$1048576,MATCH(E955,'Unités CA'!D:D,0),5)=0,"",INDEX('Unités CA'!$1:$1048576,MATCH(E955,'Unités CA'!D:D,0),5))</f>
        <v>0001/CA</v>
      </c>
      <c r="T955" s="2" t="str">
        <f>IF(INDEX('Unités BTE'!$1:$1048576,MATCH(E955,'Unités CA'!D:D,0),5)=0,"",INDEX('Unités BTE'!$1:$1048576,MATCH(E955,'Unités CA'!D:D,0),5))</f>
        <v>0005/BTE</v>
      </c>
      <c r="U955" s="7" t="str">
        <f>IFERROR(INDEX('Prix PRO CA'!$1:$1048576,MATCH(E955,'Prix PRO CA'!D:D,0),10),"")</f>
        <v/>
      </c>
      <c r="V955" s="7" t="str">
        <f>IFERROR(INDEX('Prix PRO CA'!$1:$1048576,MATCH(E955,'Prix PRO BTE'!D:D,0),10),"")</f>
        <v/>
      </c>
      <c r="W955" s="7">
        <f>+IFERROR(INDEX('Prix PRO PCS'!$1:$1048576,MATCH(E955,'Prix PRO PCS'!D:D,0),10),"")</f>
        <v>5.89</v>
      </c>
      <c r="X955" s="148" t="str">
        <f t="shared" si="69"/>
        <v>Oui</v>
      </c>
      <c r="Y955" s="24" t="str">
        <f>IFERROR(INDEX(LigneAchat!$1:$1048576,MATCH(E955,LigneAchat!D:D,0),5),"")</f>
        <v/>
      </c>
      <c r="Z955" s="22">
        <f>INDEX(Articles!$1:$1048576,MATCH(E955,Articles!D:D,0),21)</f>
        <v>1501</v>
      </c>
      <c r="AA955" s="22">
        <f t="shared" si="66"/>
        <v>1501</v>
      </c>
      <c r="AB955" s="22">
        <f>+INDEX(Articles!$1:$1048576,MATCH(E955,Articles!D:D,0),23)</f>
        <v>0</v>
      </c>
    </row>
    <row r="956" spans="2:28" ht="15.75">
      <c r="B956" s="8" t="str">
        <f>INDEX(Articles!$1:$1048576,MATCH(E956,Articles!D:D,0),6)</f>
        <v>1</v>
      </c>
      <c r="C956" s="8" t="str">
        <f>INDEX(Articles!$1:$1048576,MATCH(E956,Articles!D:D,0),7)</f>
        <v/>
      </c>
      <c r="D956" s="28" t="str">
        <f>HYPERLINK(INDEX(Articles!$1:$1048576,MATCH(E956,Articles!D:D,0),24),"Lien")</f>
        <v>Lien</v>
      </c>
      <c r="E956" s="3" t="s">
        <v>142</v>
      </c>
      <c r="F956" s="18" t="str">
        <f>INDEX(Articles!$1:$1048576,MATCH(E956,Articles!D:D,0),5)</f>
        <v>COLLIER PLASTIQUE 400 X 8 MM LOT DE 100</v>
      </c>
      <c r="G956" s="18" t="str">
        <f>INDEX(Articles!$1:$1048576,MATCH(E956,Articles!D:D,0),8)</f>
        <v>ACCPYRO</v>
      </c>
      <c r="H956" s="18" t="str">
        <f>INDEX(Articles!$1:$1048576,MATCH(E956,Articles!D:D,0),9)</f>
        <v>FIXATIONS</v>
      </c>
      <c r="I956" s="8">
        <f>INDEX(Articles!$1:$1048576,MATCH(E956,Articles!D:D,0),10)</f>
        <v>0</v>
      </c>
      <c r="J956" s="18" t="str">
        <f>INDEX(Articles!$1:$1048576,MATCH(E956,Articles!D:D,0),11)</f>
        <v/>
      </c>
      <c r="K956" s="18" t="str">
        <f>INDEX(Articles!$1:$1048576,MATCH(E956,Articles!D:D,0),12)</f>
        <v/>
      </c>
      <c r="L956" s="8" t="str">
        <f>INDEX(Articles!$1:$1048576,MATCH(E956,Articles!D:D,0),13)</f>
        <v>CN</v>
      </c>
      <c r="M956" s="8" t="str">
        <f>INDEX(Articles!$1:$1048576,MATCH(E956,Articles!D:D,0),14)</f>
        <v/>
      </c>
      <c r="N956" s="8" t="str">
        <f>INDEX(Articles!$1:$1048576,MATCH(E956,Articles!D:D,0),15)</f>
        <v/>
      </c>
      <c r="O956" s="8" t="str">
        <f>INDEX(Articles!$1:$1048576,MATCH(E956,Articles!D:D,0),16)</f>
        <v/>
      </c>
      <c r="P956" s="8">
        <f>INDEX(Articles!$1:$1048576,MATCH(E956,Articles!D:D,0),17)*1000</f>
        <v>0</v>
      </c>
      <c r="Q956" s="8" t="str">
        <f>INDEX(Articles!$1:$1048576,MATCH(E956,Articles!D:D,0),18)</f>
        <v/>
      </c>
      <c r="R956" s="8">
        <f>INDEX(Articles!$1:$1048576,MATCH(E956,Articles!D:D,0),19)</f>
        <v>0</v>
      </c>
      <c r="S956" s="2" t="str">
        <f>IF(INDEX('Unités CA'!$1:$1048576,MATCH(E956,'Unités CA'!D:D,0),5)=0,"",INDEX('Unités CA'!$1:$1048576,MATCH(E956,'Unités CA'!D:D,0),5))</f>
        <v>0001/CA</v>
      </c>
      <c r="T956" s="2" t="str">
        <f>IF(INDEX('Unités BTE'!$1:$1048576,MATCH(E956,'Unités CA'!D:D,0),5)=0,"",INDEX('Unités BTE'!$1:$1048576,MATCH(E956,'Unités CA'!D:D,0),5))</f>
        <v>0005/BTE</v>
      </c>
      <c r="U956" s="7" t="str">
        <f>IFERROR(INDEX('Prix PRO CA'!$1:$1048576,MATCH(E956,'Prix PRO CA'!D:D,0),10),"")</f>
        <v/>
      </c>
      <c r="V956" s="7" t="str">
        <f>IFERROR(INDEX('Prix PRO CA'!$1:$1048576,MATCH(E956,'Prix PRO BTE'!D:D,0),10),"")</f>
        <v/>
      </c>
      <c r="W956" s="7">
        <f>+IFERROR(INDEX('Prix PRO PCS'!$1:$1048576,MATCH(E956,'Prix PRO PCS'!D:D,0),10),"")</f>
        <v>20.03</v>
      </c>
      <c r="X956" s="148" t="str">
        <f t="shared" si="69"/>
        <v>Oui</v>
      </c>
      <c r="Y956" s="24" t="str">
        <f>IFERROR(INDEX(LigneAchat!$1:$1048576,MATCH(E956,LigneAchat!D:D,0),5),"")</f>
        <v/>
      </c>
      <c r="Z956" s="22">
        <f>INDEX(Articles!$1:$1048576,MATCH(E956,Articles!D:D,0),21)</f>
        <v>827</v>
      </c>
      <c r="AA956" s="22">
        <f t="shared" si="66"/>
        <v>826</v>
      </c>
      <c r="AB956" s="22">
        <f>+INDEX(Articles!$1:$1048576,MATCH(E956,Articles!D:D,0),23)</f>
        <v>1</v>
      </c>
    </row>
    <row r="957" spans="2:28" ht="15.75">
      <c r="B957" s="8" t="str">
        <f>INDEX(Articles!$1:$1048576,MATCH(E957,Articles!D:D,0),6)</f>
        <v>1</v>
      </c>
      <c r="C957" s="8" t="str">
        <f>INDEX(Articles!$1:$1048576,MATCH(E957,Articles!D:D,0),7)</f>
        <v/>
      </c>
      <c r="D957" s="28" t="str">
        <f>HYPERLINK(INDEX(Articles!$1:$1048576,MATCH(E957,Articles!D:D,0),24),"Lien")</f>
        <v>Lien</v>
      </c>
      <c r="E957" s="3" t="s">
        <v>146</v>
      </c>
      <c r="F957" s="18" t="str">
        <f>INDEX(Articles!$1:$1048576,MATCH(E957,Articles!D:D,0),5)</f>
        <v>FIL DE FER GALVA  PQT DE 5 KG</v>
      </c>
      <c r="G957" s="18" t="str">
        <f>INDEX(Articles!$1:$1048576,MATCH(E957,Articles!D:D,0),8)</f>
        <v>ACCPYRO</v>
      </c>
      <c r="H957" s="18" t="str">
        <f>INDEX(Articles!$1:$1048576,MATCH(E957,Articles!D:D,0),9)</f>
        <v>FIXATIONS</v>
      </c>
      <c r="I957" s="8">
        <f>INDEX(Articles!$1:$1048576,MATCH(E957,Articles!D:D,0),10)</f>
        <v>0</v>
      </c>
      <c r="J957" s="18" t="str">
        <f>INDEX(Articles!$1:$1048576,MATCH(E957,Articles!D:D,0),11)</f>
        <v/>
      </c>
      <c r="K957" s="18" t="str">
        <f>INDEX(Articles!$1:$1048576,MATCH(E957,Articles!D:D,0),12)</f>
        <v/>
      </c>
      <c r="L957" s="8" t="str">
        <f>INDEX(Articles!$1:$1048576,MATCH(E957,Articles!D:D,0),13)</f>
        <v>FR</v>
      </c>
      <c r="M957" s="8" t="str">
        <f>INDEX(Articles!$1:$1048576,MATCH(E957,Articles!D:D,0),14)</f>
        <v/>
      </c>
      <c r="N957" s="8" t="str">
        <f>INDEX(Articles!$1:$1048576,MATCH(E957,Articles!D:D,0),15)</f>
        <v/>
      </c>
      <c r="O957" s="8" t="str">
        <f>INDEX(Articles!$1:$1048576,MATCH(E957,Articles!D:D,0),16)</f>
        <v/>
      </c>
      <c r="P957" s="8">
        <f>INDEX(Articles!$1:$1048576,MATCH(E957,Articles!D:D,0),17)*1000</f>
        <v>0</v>
      </c>
      <c r="Q957" s="8" t="str">
        <f>INDEX(Articles!$1:$1048576,MATCH(E957,Articles!D:D,0),18)</f>
        <v/>
      </c>
      <c r="R957" s="8">
        <f>INDEX(Articles!$1:$1048576,MATCH(E957,Articles!D:D,0),19)</f>
        <v>0</v>
      </c>
      <c r="S957" s="2" t="e">
        <f>IF(INDEX('Unités CA'!$1:$1048576,MATCH(E957,'Unités CA'!D:D,0),5)=0,"",INDEX('Unités CA'!$1:$1048576,MATCH(E957,'Unités CA'!D:D,0),5))</f>
        <v>#N/A</v>
      </c>
      <c r="T957" s="2" t="e">
        <f>IF(INDEX('Unités BTE'!$1:$1048576,MATCH(E957,'Unités CA'!D:D,0),5)=0,"",INDEX('Unités BTE'!$1:$1048576,MATCH(E957,'Unités CA'!D:D,0),5))</f>
        <v>#N/A</v>
      </c>
      <c r="U957" s="7" t="str">
        <f>IFERROR(INDEX('Prix PRO CA'!$1:$1048576,MATCH(E957,'Prix PRO CA'!D:D,0),10),"")</f>
        <v/>
      </c>
      <c r="V957" s="7" t="str">
        <f>IFERROR(INDEX('Prix PRO CA'!$1:$1048576,MATCH(E957,'Prix PRO BTE'!D:D,0),10),"")</f>
        <v/>
      </c>
      <c r="W957" s="7">
        <f>+IFERROR(INDEX('Prix PRO PCS'!$1:$1048576,MATCH(E957,'Prix PRO PCS'!D:D,0),10),"")</f>
        <v>20.46</v>
      </c>
      <c r="X957" s="148" t="str">
        <f t="shared" si="69"/>
        <v>Oui</v>
      </c>
      <c r="Y957" s="24" t="str">
        <f>IFERROR(INDEX(LigneAchat!$1:$1048576,MATCH(E957,LigneAchat!D:D,0),5),"")</f>
        <v/>
      </c>
      <c r="Z957" s="22">
        <f>INDEX(Articles!$1:$1048576,MATCH(E957,Articles!D:D,0),21)</f>
        <v>37</v>
      </c>
      <c r="AA957" s="22">
        <f>+Z957-AB957</f>
        <v>37</v>
      </c>
      <c r="AB957" s="22">
        <f>+INDEX(Articles!$1:$1048576,MATCH(E957,Articles!D:D,0),23)</f>
        <v>0</v>
      </c>
    </row>
    <row r="958" spans="2:28" s="87" customFormat="1" ht="30.75" customHeight="1">
      <c r="B958" s="2" t="str">
        <f>INDEX(Articles!$1:$1048576,MATCH(E958,Articles!D:D,0),6)</f>
        <v>1</v>
      </c>
      <c r="C958" s="2" t="str">
        <f>INDEX(Articles!$1:$1048576,MATCH(E958,Articles!D:D,0),7)</f>
        <v/>
      </c>
      <c r="D958" s="88" t="str">
        <f>HYPERLINK(INDEX(Articles!$1:$1048576,MATCH(E958,Articles!D:D,0),24),"Lien")</f>
        <v>Lien</v>
      </c>
      <c r="E958" s="92" t="s">
        <v>237</v>
      </c>
      <c r="F958" s="9" t="str">
        <f>INDEX(Articles!$1:$1048576,MATCH(E958,Articles!D:D,0),5)</f>
        <v>FILM ETIRABLE  RL</v>
      </c>
      <c r="G958" s="9" t="str">
        <f>INDEX(Articles!$1:$1048576,MATCH(E958,Articles!D:D,0),8)</f>
        <v>ACCPYRO</v>
      </c>
      <c r="H958" s="9" t="str">
        <f>INDEX(Articles!$1:$1048576,MATCH(E958,Articles!D:D,0),9)</f>
        <v>PROTECTION</v>
      </c>
      <c r="I958" s="2">
        <f>INDEX(Articles!$1:$1048576,MATCH(E958,Articles!D:D,0),10)</f>
        <v>0</v>
      </c>
      <c r="J958" s="9" t="str">
        <f>INDEX(Articles!$1:$1048576,MATCH(E958,Articles!D:D,0),11)</f>
        <v/>
      </c>
      <c r="K958" s="9" t="str">
        <f>INDEX(Articles!$1:$1048576,MATCH(E958,Articles!D:D,0),12)</f>
        <v/>
      </c>
      <c r="L958" s="2" t="str">
        <f>INDEX(Articles!$1:$1048576,MATCH(E958,Articles!D:D,0),13)</f>
        <v>FR</v>
      </c>
      <c r="M958" s="2" t="str">
        <f>INDEX(Articles!$1:$1048576,MATCH(E958,Articles!D:D,0),14)</f>
        <v/>
      </c>
      <c r="N958" s="2" t="str">
        <f>INDEX(Articles!$1:$1048576,MATCH(E958,Articles!D:D,0),15)</f>
        <v/>
      </c>
      <c r="O958" s="2" t="str">
        <f>INDEX(Articles!$1:$1048576,MATCH(E958,Articles!D:D,0),16)</f>
        <v/>
      </c>
      <c r="P958" s="2">
        <f>INDEX(Articles!$1:$1048576,MATCH(E958,Articles!D:D,0),17)*1000</f>
        <v>0</v>
      </c>
      <c r="Q958" s="2" t="str">
        <f>INDEX(Articles!$1:$1048576,MATCH(E958,Articles!D:D,0),18)</f>
        <v/>
      </c>
      <c r="R958" s="2">
        <f>INDEX(Articles!$1:$1048576,MATCH(E958,Articles!D:D,0),19)</f>
        <v>0</v>
      </c>
      <c r="S958" s="2" t="str">
        <f>IF(INDEX('Unités CA'!$1:$1048576,MATCH(E958,'Unités CA'!D:D,0),5)=0,"",INDEX('Unités CA'!$1:$1048576,MATCH(E958,'Unités CA'!D:D,0),5))</f>
        <v>0006/CA</v>
      </c>
      <c r="T958" s="2" t="str">
        <f>IF(INDEX('Unités BTE'!$1:$1048576,MATCH(E958,'Unités CA'!D:D,0),5)=0,"",INDEX('Unités BTE'!$1:$1048576,MATCH(E958,'Unités CA'!D:D,0),5))</f>
        <v/>
      </c>
      <c r="U958" s="87" t="str">
        <f>IFERROR(INDEX('Prix PRO CA'!$1:$1048576,MATCH(E958,'Prix PRO CA'!D:D,0),10),"")</f>
        <v/>
      </c>
      <c r="V958" s="87" t="str">
        <f>IFERROR(INDEX('Prix PRO CA'!$1:$1048576,MATCH(E958,'Prix PRO BTE'!D:D,0),10),"")</f>
        <v/>
      </c>
      <c r="W958" s="87">
        <f>+IFERROR(INDEX('Prix PRO PCS'!$1:$1048576,MATCH(E958,'Prix PRO PCS'!D:D,0),10),"")</f>
        <v>14.71</v>
      </c>
      <c r="X958" s="148" t="str">
        <f t="shared" si="69"/>
        <v>Oui</v>
      </c>
      <c r="Y958" s="89" t="str">
        <f>IFERROR(INDEX(LigneAchat!$1:$1048576,MATCH(E958,LigneAchat!D:D,0),5),"")</f>
        <v/>
      </c>
      <c r="Z958" s="90">
        <f>INDEX(Articles!$1:$1048576,MATCH(E958,Articles!D:D,0),21)</f>
        <v>521</v>
      </c>
      <c r="AA958" s="90">
        <f>+Z958-AB958</f>
        <v>521</v>
      </c>
      <c r="AB958" s="90">
        <f>+INDEX(Articles!$1:$1048576,MATCH(E958,Articles!D:D,0),23)</f>
        <v>0</v>
      </c>
    </row>
    <row r="959" spans="2:28" ht="15.75">
      <c r="B959" s="8" t="str">
        <f>INDEX(Articles!$1:$1048576,MATCH(E959,Articles!D:D,0),6)</f>
        <v>1</v>
      </c>
      <c r="C959" s="8" t="str">
        <f>INDEX(Articles!$1:$1048576,MATCH(E959,Articles!D:D,0),7)</f>
        <v/>
      </c>
      <c r="D959" s="28" t="str">
        <f>HYPERLINK(INDEX(Articles!$1:$1048576,MATCH(E959,Articles!D:D,0),24),"Lien")</f>
        <v>Lien</v>
      </c>
      <c r="E959" s="3" t="s">
        <v>248</v>
      </c>
      <c r="F959" s="18" t="str">
        <f>INDEX(Articles!$1:$1048576,MATCH(E959,Articles!D:D,0),5)</f>
        <v>SACHET PLASTIQUE 650 X 650 MM  LOT DE 100</v>
      </c>
      <c r="G959" s="18" t="str">
        <f>INDEX(Articles!$1:$1048576,MATCH(E959,Articles!D:D,0),8)</f>
        <v>ACCPYRO</v>
      </c>
      <c r="H959" s="18" t="str">
        <f>INDEX(Articles!$1:$1048576,MATCH(E959,Articles!D:D,0),9)</f>
        <v>PROTECTION</v>
      </c>
      <c r="I959" s="8">
        <f>INDEX(Articles!$1:$1048576,MATCH(E959,Articles!D:D,0),10)</f>
        <v>0</v>
      </c>
      <c r="J959" s="18" t="str">
        <f>INDEX(Articles!$1:$1048576,MATCH(E959,Articles!D:D,0),11)</f>
        <v/>
      </c>
      <c r="K959" s="18" t="str">
        <f>INDEX(Articles!$1:$1048576,MATCH(E959,Articles!D:D,0),12)</f>
        <v/>
      </c>
      <c r="L959" s="8" t="str">
        <f>INDEX(Articles!$1:$1048576,MATCH(E959,Articles!D:D,0),13)</f>
        <v>FR</v>
      </c>
      <c r="M959" s="8" t="str">
        <f>INDEX(Articles!$1:$1048576,MATCH(E959,Articles!D:D,0),14)</f>
        <v/>
      </c>
      <c r="N959" s="8" t="str">
        <f>INDEX(Articles!$1:$1048576,MATCH(E959,Articles!D:D,0),15)</f>
        <v/>
      </c>
      <c r="O959" s="8" t="str">
        <f>INDEX(Articles!$1:$1048576,MATCH(E959,Articles!D:D,0),16)</f>
        <v/>
      </c>
      <c r="P959" s="8">
        <f>INDEX(Articles!$1:$1048576,MATCH(E959,Articles!D:D,0),17)*1000</f>
        <v>0</v>
      </c>
      <c r="Q959" s="8" t="str">
        <f>INDEX(Articles!$1:$1048576,MATCH(E959,Articles!D:D,0),18)</f>
        <v/>
      </c>
      <c r="R959" s="8">
        <f>INDEX(Articles!$1:$1048576,MATCH(E959,Articles!D:D,0),19)</f>
        <v>0</v>
      </c>
      <c r="S959" s="2" t="str">
        <f>IF(INDEX('Unités CA'!$1:$1048576,MATCH(E959,'Unités CA'!D:D,0),5)=0,"",INDEX('Unités CA'!$1:$1048576,MATCH(E959,'Unités CA'!D:D,0),5))</f>
        <v>0001/CA</v>
      </c>
      <c r="T959" s="2" t="str">
        <f>IF(INDEX('Unités BTE'!$1:$1048576,MATCH(E959,'Unités CA'!D:D,0),5)=0,"",INDEX('Unités BTE'!$1:$1048576,MATCH(E959,'Unités CA'!D:D,0),5))</f>
        <v>0005/BTE</v>
      </c>
      <c r="U959" s="7" t="str">
        <f>IFERROR(INDEX('Prix PRO CA'!$1:$1048576,MATCH(E959,'Prix PRO CA'!D:D,0),10),"")</f>
        <v/>
      </c>
      <c r="V959" s="7" t="str">
        <f>IFERROR(INDEX('Prix PRO CA'!$1:$1048576,MATCH(E959,'Prix PRO BTE'!D:D,0),10),"")</f>
        <v/>
      </c>
      <c r="W959" s="7">
        <f>+IFERROR(INDEX('Prix PRO PCS'!$1:$1048576,MATCH(E959,'Prix PRO PCS'!D:D,0),10),"")</f>
        <v>38.619999999999997</v>
      </c>
      <c r="X959" s="148" t="str">
        <f t="shared" si="69"/>
        <v>Oui</v>
      </c>
      <c r="Y959" s="24" t="str">
        <f>IFERROR(INDEX(LigneAchat!$1:$1048576,MATCH(E959,LigneAchat!D:D,0),5),"")</f>
        <v/>
      </c>
      <c r="Z959" s="22">
        <f>INDEX(Articles!$1:$1048576,MATCH(E959,Articles!D:D,0),21)</f>
        <v>20</v>
      </c>
      <c r="AA959" s="22">
        <f>+Z959-AB959</f>
        <v>20</v>
      </c>
      <c r="AB959" s="22">
        <f>+INDEX(Articles!$1:$1048576,MATCH(E959,Articles!D:D,0),23)</f>
        <v>0</v>
      </c>
    </row>
    <row r="960" spans="2:28" s="7" customFormat="1" ht="15.75">
      <c r="B960" s="8" t="str">
        <f>INDEX(Articles!$1:$1048576,MATCH(E960,Articles!D:D,0),6)</f>
        <v>1</v>
      </c>
      <c r="C960" s="8" t="str">
        <f>INDEX(Articles!$1:$1048576,MATCH(E960,Articles!D:D,0),7)</f>
        <v/>
      </c>
      <c r="D960" s="28" t="str">
        <f>HYPERLINK(INDEX(Articles!$1:$1048576,MATCH(E960,Articles!D:D,0),24),"Lien")</f>
        <v>Lien</v>
      </c>
      <c r="E960" s="3" t="s">
        <v>254</v>
      </c>
      <c r="F960" s="18" t="str">
        <f>INDEX(Articles!$1:$1048576,MATCH(E960,Articles!D:D,0),5)</f>
        <v>SACHET PLASTIQUE 1000 X 900 MM  LOT DE 50</v>
      </c>
      <c r="G960" s="18" t="str">
        <f>INDEX(Articles!$1:$1048576,MATCH(E960,Articles!D:D,0),8)</f>
        <v>ACCPYRO</v>
      </c>
      <c r="H960" s="18" t="str">
        <f>INDEX(Articles!$1:$1048576,MATCH(E960,Articles!D:D,0),9)</f>
        <v>PROTECTION</v>
      </c>
      <c r="I960" s="8">
        <f>INDEX(Articles!$1:$1048576,MATCH(E960,Articles!D:D,0),10)</f>
        <v>0</v>
      </c>
      <c r="J960" s="18" t="str">
        <f>INDEX(Articles!$1:$1048576,MATCH(E960,Articles!D:D,0),11)</f>
        <v/>
      </c>
      <c r="K960" s="18" t="str">
        <f>INDEX(Articles!$1:$1048576,MATCH(E960,Articles!D:D,0),12)</f>
        <v/>
      </c>
      <c r="L960" s="8" t="str">
        <f>INDEX(Articles!$1:$1048576,MATCH(E960,Articles!D:D,0),13)</f>
        <v>CN</v>
      </c>
      <c r="M960" s="8" t="str">
        <f>INDEX(Articles!$1:$1048576,MATCH(E960,Articles!D:D,0),14)</f>
        <v/>
      </c>
      <c r="N960" s="8" t="str">
        <f>INDEX(Articles!$1:$1048576,MATCH(E960,Articles!D:D,0),15)</f>
        <v/>
      </c>
      <c r="O960" s="8" t="str">
        <f>INDEX(Articles!$1:$1048576,MATCH(E960,Articles!D:D,0),16)</f>
        <v/>
      </c>
      <c r="P960" s="8">
        <f>INDEX(Articles!$1:$1048576,MATCH(E960,Articles!D:D,0),17)*1000</f>
        <v>0</v>
      </c>
      <c r="Q960" s="8" t="str">
        <f>INDEX(Articles!$1:$1048576,MATCH(E960,Articles!D:D,0),18)</f>
        <v/>
      </c>
      <c r="R960" s="8">
        <f>INDEX(Articles!$1:$1048576,MATCH(E960,Articles!D:D,0),19)</f>
        <v>0</v>
      </c>
      <c r="S960" s="2" t="str">
        <f>IF(INDEX('Unités CA'!$1:$1048576,MATCH(E960,'Unités CA'!D:D,0),5)=0,"",INDEX('Unités CA'!$1:$1048576,MATCH(E960,'Unités CA'!D:D,0),5))</f>
        <v>0010/CA</v>
      </c>
      <c r="T960" s="2" t="str">
        <f>IF(INDEX('Unités BTE'!$1:$1048576,MATCH(E960,'Unités CA'!D:D,0),5)=0,"",INDEX('Unités BTE'!$1:$1048576,MATCH(E960,'Unités CA'!D:D,0),5))</f>
        <v/>
      </c>
      <c r="U960" s="7" t="str">
        <f>IFERROR(INDEX('Prix PRO CA'!$1:$1048576,MATCH(E960,'Prix PRO CA'!D:D,0),10),"")</f>
        <v/>
      </c>
      <c r="V960" s="7" t="str">
        <f>IFERROR(INDEX('Prix PRO CA'!$1:$1048576,MATCH(E960,'Prix PRO BTE'!D:D,0),10),"")</f>
        <v/>
      </c>
      <c r="W960" s="7">
        <f>+IFERROR(INDEX('Prix PRO PCS'!$1:$1048576,MATCH(E960,'Prix PRO PCS'!D:D,0),10),"")</f>
        <v>26.745000000000001</v>
      </c>
      <c r="X960" s="148" t="str">
        <f t="shared" si="69"/>
        <v>Oui</v>
      </c>
      <c r="Y960" s="24" t="str">
        <f>IFERROR(INDEX(LigneAchat!$1:$1048576,MATCH(E960,LigneAchat!D:D,0),5),"")</f>
        <v/>
      </c>
      <c r="Z960" s="22">
        <f>INDEX(Articles!$1:$1048576,MATCH(E960,Articles!D:D,0),21)</f>
        <v>70</v>
      </c>
      <c r="AA960" s="22">
        <f>+Z960-AB960</f>
        <v>70</v>
      </c>
      <c r="AB960" s="22">
        <f>+INDEX(Articles!$1:$1048576,MATCH(E960,Articles!D:D,0),23)</f>
        <v>0</v>
      </c>
    </row>
    <row r="961" spans="2:28" ht="15.75">
      <c r="B961" s="8" t="str">
        <f>INDEX(Articles!$1:$1048576,MATCH(E961,Articles!D:D,0),6)</f>
        <v>1</v>
      </c>
      <c r="C961" s="8" t="str">
        <f>INDEX(Articles!$1:$1048576,MATCH(E961,Articles!D:D,0),7)</f>
        <v/>
      </c>
      <c r="D961" s="28" t="str">
        <f>HYPERLINK(INDEX(Articles!$1:$1048576,MATCH(E961,Articles!D:D,0),24),"Lien")</f>
        <v>Lien</v>
      </c>
      <c r="E961" s="3" t="s">
        <v>251</v>
      </c>
      <c r="F961" s="18" t="str">
        <f>INDEX(Articles!$1:$1048576,MATCH(E961,Articles!D:D,0),5)</f>
        <v>SACHET PLASTIQUE 1000 X 1000 MM  LOT DE 100</v>
      </c>
      <c r="G961" s="18" t="str">
        <f>INDEX(Articles!$1:$1048576,MATCH(E961,Articles!D:D,0),8)</f>
        <v>ACCPYRO</v>
      </c>
      <c r="H961" s="18" t="str">
        <f>INDEX(Articles!$1:$1048576,MATCH(E961,Articles!D:D,0),9)</f>
        <v>PROTECTION</v>
      </c>
      <c r="I961" s="8">
        <f>INDEX(Articles!$1:$1048576,MATCH(E961,Articles!D:D,0),10)</f>
        <v>0</v>
      </c>
      <c r="J961" s="18" t="str">
        <f>INDEX(Articles!$1:$1048576,MATCH(E961,Articles!D:D,0),11)</f>
        <v/>
      </c>
      <c r="K961" s="18" t="str">
        <f>INDEX(Articles!$1:$1048576,MATCH(E961,Articles!D:D,0),12)</f>
        <v/>
      </c>
      <c r="L961" s="8" t="str">
        <f>INDEX(Articles!$1:$1048576,MATCH(E961,Articles!D:D,0),13)</f>
        <v>FR</v>
      </c>
      <c r="M961" s="8" t="str">
        <f>INDEX(Articles!$1:$1048576,MATCH(E961,Articles!D:D,0),14)</f>
        <v/>
      </c>
      <c r="N961" s="8" t="str">
        <f>INDEX(Articles!$1:$1048576,MATCH(E961,Articles!D:D,0),15)</f>
        <v/>
      </c>
      <c r="O961" s="8" t="str">
        <f>INDEX(Articles!$1:$1048576,MATCH(E961,Articles!D:D,0),16)</f>
        <v/>
      </c>
      <c r="P961" s="8">
        <f>INDEX(Articles!$1:$1048576,MATCH(E961,Articles!D:D,0),17)*1000</f>
        <v>0</v>
      </c>
      <c r="Q961" s="8" t="str">
        <f>INDEX(Articles!$1:$1048576,MATCH(E961,Articles!D:D,0),18)</f>
        <v/>
      </c>
      <c r="R961" s="8">
        <f>INDEX(Articles!$1:$1048576,MATCH(E961,Articles!D:D,0),19)</f>
        <v>0</v>
      </c>
      <c r="S961" s="2" t="str">
        <f>IF(INDEX('Unités CA'!$1:$1048576,MATCH(E961,'Unités CA'!D:D,0),5)=0,"",INDEX('Unités CA'!$1:$1048576,MATCH(E961,'Unités CA'!D:D,0),5))</f>
        <v>0001/CA</v>
      </c>
      <c r="T961" s="2" t="str">
        <f>IF(INDEX('Unités BTE'!$1:$1048576,MATCH(E961,'Unités CA'!D:D,0),5)=0,"",INDEX('Unités BTE'!$1:$1048576,MATCH(E961,'Unités CA'!D:D,0),5))</f>
        <v>0005/BTE</v>
      </c>
      <c r="U961" s="7" t="str">
        <f>IFERROR(INDEX('Prix PRO CA'!$1:$1048576,MATCH(E961,'Prix PRO CA'!D:D,0),10),"")</f>
        <v/>
      </c>
      <c r="V961" s="7" t="str">
        <f>IFERROR(INDEX('Prix PRO CA'!$1:$1048576,MATCH(E961,'Prix PRO BTE'!D:D,0),10),"")</f>
        <v/>
      </c>
      <c r="W961" s="7">
        <f>+IFERROR(INDEX('Prix PRO PCS'!$1:$1048576,MATCH(E961,'Prix PRO PCS'!D:D,0),10),"")</f>
        <v>60.2</v>
      </c>
      <c r="X961" s="148" t="str">
        <f t="shared" si="69"/>
        <v>Inf à 10</v>
      </c>
      <c r="Y961" s="24" t="str">
        <f>IFERROR(INDEX(LigneAchat!$1:$1048576,MATCH(E961,LigneAchat!D:D,0),5),"")</f>
        <v/>
      </c>
      <c r="Z961" s="22">
        <f>INDEX(Articles!$1:$1048576,MATCH(E961,Articles!D:D,0),21)</f>
        <v>2</v>
      </c>
      <c r="AA961" s="22">
        <f>+Z961-AB961</f>
        <v>2</v>
      </c>
      <c r="AB961" s="22">
        <f>+INDEX(Articles!$1:$1048576,MATCH(E961,Articles!D:D,0),23)</f>
        <v>0</v>
      </c>
    </row>
    <row r="962" spans="2:28" ht="15.75">
      <c r="B962" s="8" t="str">
        <f>INDEX(Articles!$1:$1048576,MATCH(E962,Articles!D:D,0),6)</f>
        <v>1</v>
      </c>
      <c r="C962" s="8" t="str">
        <f>INDEX(Articles!$1:$1048576,MATCH(E962,Articles!D:D,0),7)</f>
        <v/>
      </c>
      <c r="D962" s="28" t="str">
        <f>HYPERLINK(INDEX(Articles!$1:$1048576,MATCH(E962,Articles!D:D,0),24),"Lien")</f>
        <v>Lien</v>
      </c>
      <c r="E962" s="3" t="s">
        <v>257</v>
      </c>
      <c r="F962" s="18" t="str">
        <f>INDEX(Articles!$1:$1048576,MATCH(E962,Articles!D:D,0),5)</f>
        <v>SACHET PLASTIQUE 1200 X 1000 MM  LOT DE 100</v>
      </c>
      <c r="G962" s="18" t="str">
        <f>INDEX(Articles!$1:$1048576,MATCH(E962,Articles!D:D,0),8)</f>
        <v>ACCPYRO</v>
      </c>
      <c r="H962" s="18" t="str">
        <f>INDEX(Articles!$1:$1048576,MATCH(E962,Articles!D:D,0),9)</f>
        <v>PROTECTION</v>
      </c>
      <c r="I962" s="8">
        <f>INDEX(Articles!$1:$1048576,MATCH(E962,Articles!D:D,0),10)</f>
        <v>0</v>
      </c>
      <c r="J962" s="18" t="str">
        <f>INDEX(Articles!$1:$1048576,MATCH(E962,Articles!D:D,0),11)</f>
        <v/>
      </c>
      <c r="K962" s="18" t="str">
        <f>INDEX(Articles!$1:$1048576,MATCH(E962,Articles!D:D,0),12)</f>
        <v/>
      </c>
      <c r="L962" s="8" t="str">
        <f>INDEX(Articles!$1:$1048576,MATCH(E962,Articles!D:D,0),13)</f>
        <v>CN</v>
      </c>
      <c r="M962" s="8" t="str">
        <f>INDEX(Articles!$1:$1048576,MATCH(E962,Articles!D:D,0),14)</f>
        <v/>
      </c>
      <c r="N962" s="8" t="str">
        <f>INDEX(Articles!$1:$1048576,MATCH(E962,Articles!D:D,0),15)</f>
        <v/>
      </c>
      <c r="O962" s="8" t="str">
        <f>INDEX(Articles!$1:$1048576,MATCH(E962,Articles!D:D,0),16)</f>
        <v/>
      </c>
      <c r="P962" s="8">
        <f>INDEX(Articles!$1:$1048576,MATCH(E962,Articles!D:D,0),17)*1000</f>
        <v>0</v>
      </c>
      <c r="Q962" s="8" t="str">
        <f>INDEX(Articles!$1:$1048576,MATCH(E962,Articles!D:D,0),18)</f>
        <v/>
      </c>
      <c r="R962" s="8">
        <f>INDEX(Articles!$1:$1048576,MATCH(E962,Articles!D:D,0),19)</f>
        <v>0</v>
      </c>
      <c r="S962" s="2" t="str">
        <f>IF(INDEX('Unités CA'!$1:$1048576,MATCH(E962,'Unités CA'!D:D,0),5)=0,"",INDEX('Unités CA'!$1:$1048576,MATCH(E962,'Unités CA'!D:D,0),5))</f>
        <v>0060/CA</v>
      </c>
      <c r="T962" s="2" t="str">
        <f>IF(INDEX('Unités BTE'!$1:$1048576,MATCH(E962,'Unités CA'!D:D,0),5)=0,"",INDEX('Unités BTE'!$1:$1048576,MATCH(E962,'Unités CA'!D:D,0),5))</f>
        <v/>
      </c>
      <c r="U962" s="7" t="str">
        <f>IFERROR(INDEX('Prix PRO CA'!$1:$1048576,MATCH(E962,'Prix PRO CA'!D:D,0),10),"")</f>
        <v/>
      </c>
      <c r="V962" s="7" t="str">
        <f>IFERROR(INDEX('Prix PRO CA'!$1:$1048576,MATCH(E962,'Prix PRO BTE'!D:D,0),10),"")</f>
        <v/>
      </c>
      <c r="W962" s="7">
        <f>+IFERROR(INDEX('Prix PRO PCS'!$1:$1048576,MATCH(E962,'Prix PRO PCS'!D:D,0),10),"")</f>
        <v>54.03</v>
      </c>
      <c r="X962" s="148" t="str">
        <f t="shared" si="69"/>
        <v>Oui</v>
      </c>
      <c r="Y962" s="24" t="str">
        <f>IFERROR(INDEX(LigneAchat!$1:$1048576,MATCH(E962,LigneAchat!D:D,0),5),"")</f>
        <v/>
      </c>
      <c r="Z962" s="22">
        <f>INDEX(Articles!$1:$1048576,MATCH(E962,Articles!D:D,0),21)</f>
        <v>67</v>
      </c>
      <c r="AA962" s="22">
        <f t="shared" ref="AA962:AA1011" si="70">+Z962-AB962</f>
        <v>67</v>
      </c>
      <c r="AB962" s="22">
        <f>+INDEX(Articles!$1:$1048576,MATCH(E962,Articles!D:D,0),23)</f>
        <v>0</v>
      </c>
    </row>
    <row r="963" spans="2:28" ht="15.75">
      <c r="B963" s="8" t="str">
        <f>INDEX(Articles!$1:$1048576,MATCH(E963,Articles!D:D,0),6)</f>
        <v>1</v>
      </c>
      <c r="C963" s="8" t="str">
        <f>INDEX(Articles!$1:$1048576,MATCH(E963,Articles!D:D,0),7)</f>
        <v/>
      </c>
      <c r="D963" s="28" t="str">
        <f>HYPERLINK(INDEX(Articles!$1:$1048576,MATCH(E963,Articles!D:D,0),24),"Lien")</f>
        <v>Lien</v>
      </c>
      <c r="E963" s="3" t="s">
        <v>240</v>
      </c>
      <c r="F963" s="18" t="str">
        <f>INDEX(Articles!$1:$1048576,MATCH(E963,Articles!D:D,0),5)</f>
        <v>GAINE PLASTIQUE 60 X 650 MM LOT DE 100</v>
      </c>
      <c r="G963" s="18" t="str">
        <f>INDEX(Articles!$1:$1048576,MATCH(E963,Articles!D:D,0),8)</f>
        <v>ACCPYRO</v>
      </c>
      <c r="H963" s="18" t="str">
        <f>INDEX(Articles!$1:$1048576,MATCH(E963,Articles!D:D,0),9)</f>
        <v>PROTECTION</v>
      </c>
      <c r="I963" s="8">
        <f>INDEX(Articles!$1:$1048576,MATCH(E963,Articles!D:D,0),10)</f>
        <v>0</v>
      </c>
      <c r="J963" s="18" t="str">
        <f>INDEX(Articles!$1:$1048576,MATCH(E963,Articles!D:D,0),11)</f>
        <v/>
      </c>
      <c r="K963" s="18" t="str">
        <f>INDEX(Articles!$1:$1048576,MATCH(E963,Articles!D:D,0),12)</f>
        <v/>
      </c>
      <c r="L963" s="8" t="str">
        <f>INDEX(Articles!$1:$1048576,MATCH(E963,Articles!D:D,0),13)</f>
        <v>FR</v>
      </c>
      <c r="M963" s="8" t="str">
        <f>INDEX(Articles!$1:$1048576,MATCH(E963,Articles!D:D,0),14)</f>
        <v/>
      </c>
      <c r="N963" s="8" t="str">
        <f>INDEX(Articles!$1:$1048576,MATCH(E963,Articles!D:D,0),15)</f>
        <v/>
      </c>
      <c r="O963" s="8" t="str">
        <f>INDEX(Articles!$1:$1048576,MATCH(E963,Articles!D:D,0),16)</f>
        <v/>
      </c>
      <c r="P963" s="8">
        <f>INDEX(Articles!$1:$1048576,MATCH(E963,Articles!D:D,0),17)*1000</f>
        <v>0</v>
      </c>
      <c r="Q963" s="8" t="str">
        <f>INDEX(Articles!$1:$1048576,MATCH(E963,Articles!D:D,0),18)</f>
        <v/>
      </c>
      <c r="R963" s="8">
        <f>INDEX(Articles!$1:$1048576,MATCH(E963,Articles!D:D,0),19)</f>
        <v>0</v>
      </c>
      <c r="S963" s="2" t="str">
        <f>IF(INDEX('Unités CA'!$1:$1048576,MATCH(E963,'Unités CA'!D:D,0),5)=0,"",INDEX('Unités CA'!$1:$1048576,MATCH(E963,'Unités CA'!D:D,0),5))</f>
        <v>0001/CA</v>
      </c>
      <c r="T963" s="2" t="str">
        <f>IF(INDEX('Unités BTE'!$1:$1048576,MATCH(E963,'Unités CA'!D:D,0),5)=0,"",INDEX('Unités BTE'!$1:$1048576,MATCH(E963,'Unités CA'!D:D,0),5))</f>
        <v>0005/BTE</v>
      </c>
      <c r="U963" s="7" t="str">
        <f>IFERROR(INDEX('Prix PRO CA'!$1:$1048576,MATCH(E963,'Prix PRO CA'!D:D,0),10),"")</f>
        <v/>
      </c>
      <c r="V963" s="7" t="str">
        <f>IFERROR(INDEX('Prix PRO CA'!$1:$1048576,MATCH(E963,'Prix PRO BTE'!D:D,0),10),"")</f>
        <v/>
      </c>
      <c r="W963" s="7">
        <f>+IFERROR(INDEX('Prix PRO PCS'!$1:$1048576,MATCH(E963,'Prix PRO PCS'!D:D,0),10),"")</f>
        <v>7.22</v>
      </c>
      <c r="X963" s="148" t="str">
        <f t="shared" si="69"/>
        <v>Oui</v>
      </c>
      <c r="Y963" s="24" t="str">
        <f>IFERROR(INDEX(LigneAchat!$1:$1048576,MATCH(E963,LigneAchat!D:D,0),5),"")</f>
        <v/>
      </c>
      <c r="Z963" s="22">
        <f>INDEX(Articles!$1:$1048576,MATCH(E963,Articles!D:D,0),21)</f>
        <v>45</v>
      </c>
      <c r="AA963" s="22">
        <f t="shared" ref="AA963:AA965" si="71">+Z963-AB963</f>
        <v>45</v>
      </c>
      <c r="AB963" s="22">
        <f>+INDEX(Articles!$1:$1048576,MATCH(E963,Articles!D:D,0),23)</f>
        <v>0</v>
      </c>
    </row>
    <row r="964" spans="2:28" ht="15.75">
      <c r="B964" s="8" t="str">
        <f>INDEX(Articles!$1:$1048576,MATCH(E964,Articles!D:D,0),6)</f>
        <v>1</v>
      </c>
      <c r="C964" s="8" t="str">
        <f>INDEX(Articles!$1:$1048576,MATCH(E964,Articles!D:D,0),7)</f>
        <v/>
      </c>
      <c r="D964" s="28" t="str">
        <f>HYPERLINK(INDEX(Articles!$1:$1048576,MATCH(E964,Articles!D:D,0),24),"Lien")</f>
        <v>Lien</v>
      </c>
      <c r="E964" s="3" t="s">
        <v>242</v>
      </c>
      <c r="F964" s="18" t="str">
        <f>INDEX(Articles!$1:$1048576,MATCH(E964,Articles!D:D,0),5)</f>
        <v>GAINE PLASTIQUE 120 X 1100 MM  LOT DE 100</v>
      </c>
      <c r="G964" s="18" t="str">
        <f>INDEX(Articles!$1:$1048576,MATCH(E964,Articles!D:D,0),8)</f>
        <v>ACCPYRO</v>
      </c>
      <c r="H964" s="18" t="str">
        <f>INDEX(Articles!$1:$1048576,MATCH(E964,Articles!D:D,0),9)</f>
        <v>PROTECTION</v>
      </c>
      <c r="I964" s="8">
        <f>INDEX(Articles!$1:$1048576,MATCH(E964,Articles!D:D,0),10)</f>
        <v>0</v>
      </c>
      <c r="J964" s="18" t="str">
        <f>INDEX(Articles!$1:$1048576,MATCH(E964,Articles!D:D,0),11)</f>
        <v/>
      </c>
      <c r="K964" s="18" t="str">
        <f>INDEX(Articles!$1:$1048576,MATCH(E964,Articles!D:D,0),12)</f>
        <v/>
      </c>
      <c r="L964" s="8" t="str">
        <f>INDEX(Articles!$1:$1048576,MATCH(E964,Articles!D:D,0),13)</f>
        <v>FR</v>
      </c>
      <c r="M964" s="8" t="str">
        <f>INDEX(Articles!$1:$1048576,MATCH(E964,Articles!D:D,0),14)</f>
        <v/>
      </c>
      <c r="N964" s="8" t="str">
        <f>INDEX(Articles!$1:$1048576,MATCH(E964,Articles!D:D,0),15)</f>
        <v/>
      </c>
      <c r="O964" s="8" t="str">
        <f>INDEX(Articles!$1:$1048576,MATCH(E964,Articles!D:D,0),16)</f>
        <v/>
      </c>
      <c r="P964" s="8">
        <f>INDEX(Articles!$1:$1048576,MATCH(E964,Articles!D:D,0),17)*1000</f>
        <v>0</v>
      </c>
      <c r="Q964" s="8" t="str">
        <f>INDEX(Articles!$1:$1048576,MATCH(E964,Articles!D:D,0),18)</f>
        <v/>
      </c>
      <c r="R964" s="8">
        <f>INDEX(Articles!$1:$1048576,MATCH(E964,Articles!D:D,0),19)</f>
        <v>0</v>
      </c>
      <c r="S964" s="2" t="str">
        <f>IF(INDEX('Unités CA'!$1:$1048576,MATCH(E964,'Unités CA'!D:D,0),5)=0,"",INDEX('Unités CA'!$1:$1048576,MATCH(E964,'Unités CA'!D:D,0),5))</f>
        <v>0001/CA</v>
      </c>
      <c r="T964" s="2" t="str">
        <f>IF(INDEX('Unités BTE'!$1:$1048576,MATCH(E964,'Unités CA'!D:D,0),5)=0,"",INDEX('Unités BTE'!$1:$1048576,MATCH(E964,'Unités CA'!D:D,0),5))</f>
        <v>0005/BTE</v>
      </c>
      <c r="U964" s="7" t="str">
        <f>IFERROR(INDEX('Prix PRO CA'!$1:$1048576,MATCH(E964,'Prix PRO CA'!D:D,0),10),"")</f>
        <v/>
      </c>
      <c r="V964" s="7" t="str">
        <f>IFERROR(INDEX('Prix PRO CA'!$1:$1048576,MATCH(E964,'Prix PRO BTE'!D:D,0),10),"")</f>
        <v/>
      </c>
      <c r="W964" s="7">
        <f>+IFERROR(INDEX('Prix PRO PCS'!$1:$1048576,MATCH(E964,'Prix PRO PCS'!D:D,0),10),"")</f>
        <v>15.34</v>
      </c>
      <c r="X964" s="148" t="str">
        <f t="shared" si="69"/>
        <v>Inf à 10</v>
      </c>
      <c r="Y964" s="24" t="str">
        <f>IFERROR(INDEX(LigneAchat!$1:$1048576,MATCH(E964,LigneAchat!D:D,0),5),"")</f>
        <v/>
      </c>
      <c r="Z964" s="22">
        <f>INDEX(Articles!$1:$1048576,MATCH(E964,Articles!D:D,0),21)</f>
        <v>4</v>
      </c>
      <c r="AA964" s="22">
        <f t="shared" si="71"/>
        <v>4</v>
      </c>
      <c r="AB964" s="22">
        <f>+INDEX(Articles!$1:$1048576,MATCH(E964,Articles!D:D,0),23)</f>
        <v>0</v>
      </c>
    </row>
    <row r="965" spans="2:28" ht="15.75">
      <c r="B965" s="8" t="str">
        <f>INDEX(Articles!$1:$1048576,MATCH(E965,Articles!D:D,0),6)</f>
        <v>1</v>
      </c>
      <c r="C965" s="8" t="str">
        <f>INDEX(Articles!$1:$1048576,MATCH(E965,Articles!D:D,0),7)</f>
        <v/>
      </c>
      <c r="D965" s="28" t="str">
        <f>HYPERLINK(INDEX(Articles!$1:$1048576,MATCH(E965,Articles!D:D,0),24),"Lien")</f>
        <v>Lien</v>
      </c>
      <c r="E965" s="3" t="s">
        <v>245</v>
      </c>
      <c r="F965" s="18" t="str">
        <f>INDEX(Articles!$1:$1048576,MATCH(E965,Articles!D:D,0),5)</f>
        <v>GAINE PLASTIQUE  150 X 1100 MM LOT DE 100</v>
      </c>
      <c r="G965" s="18" t="str">
        <f>INDEX(Articles!$1:$1048576,MATCH(E965,Articles!D:D,0),8)</f>
        <v>ACCPYRO</v>
      </c>
      <c r="H965" s="18" t="str">
        <f>INDEX(Articles!$1:$1048576,MATCH(E965,Articles!D:D,0),9)</f>
        <v>PROTECTION</v>
      </c>
      <c r="I965" s="8">
        <f>INDEX(Articles!$1:$1048576,MATCH(E965,Articles!D:D,0),10)</f>
        <v>0</v>
      </c>
      <c r="J965" s="18" t="str">
        <f>INDEX(Articles!$1:$1048576,MATCH(E965,Articles!D:D,0),11)</f>
        <v/>
      </c>
      <c r="K965" s="18" t="str">
        <f>INDEX(Articles!$1:$1048576,MATCH(E965,Articles!D:D,0),12)</f>
        <v/>
      </c>
      <c r="L965" s="8" t="str">
        <f>INDEX(Articles!$1:$1048576,MATCH(E965,Articles!D:D,0),13)</f>
        <v>FR</v>
      </c>
      <c r="M965" s="8" t="str">
        <f>INDEX(Articles!$1:$1048576,MATCH(E965,Articles!D:D,0),14)</f>
        <v/>
      </c>
      <c r="N965" s="8" t="str">
        <f>INDEX(Articles!$1:$1048576,MATCH(E965,Articles!D:D,0),15)</f>
        <v/>
      </c>
      <c r="O965" s="8" t="str">
        <f>INDEX(Articles!$1:$1048576,MATCH(E965,Articles!D:D,0),16)</f>
        <v/>
      </c>
      <c r="P965" s="8">
        <f>INDEX(Articles!$1:$1048576,MATCH(E965,Articles!D:D,0),17)*1000</f>
        <v>0</v>
      </c>
      <c r="Q965" s="8" t="str">
        <f>INDEX(Articles!$1:$1048576,MATCH(E965,Articles!D:D,0),18)</f>
        <v/>
      </c>
      <c r="R965" s="8">
        <f>INDEX(Articles!$1:$1048576,MATCH(E965,Articles!D:D,0),19)</f>
        <v>0</v>
      </c>
      <c r="S965" s="2" t="str">
        <f>IF(INDEX('Unités CA'!$1:$1048576,MATCH(E965,'Unités CA'!D:D,0),5)=0,"",INDEX('Unités CA'!$1:$1048576,MATCH(E965,'Unités CA'!D:D,0),5))</f>
        <v>0001/CA</v>
      </c>
      <c r="T965" s="2" t="str">
        <f>IF(INDEX('Unités BTE'!$1:$1048576,MATCH(E965,'Unités CA'!D:D,0),5)=0,"",INDEX('Unités BTE'!$1:$1048576,MATCH(E965,'Unités CA'!D:D,0),5))</f>
        <v>0005/BTE</v>
      </c>
      <c r="U965" s="7" t="str">
        <f>IFERROR(INDEX('Prix PRO CA'!$1:$1048576,MATCH(E965,'Prix PRO CA'!D:D,0),10),"")</f>
        <v/>
      </c>
      <c r="V965" s="7" t="str">
        <f>IFERROR(INDEX('Prix PRO CA'!$1:$1048576,MATCH(E965,'Prix PRO BTE'!D:D,0),10),"")</f>
        <v/>
      </c>
      <c r="W965" s="7">
        <f>+IFERROR(INDEX('Prix PRO PCS'!$1:$1048576,MATCH(E965,'Prix PRO PCS'!D:D,0),10),"")</f>
        <v>18.170000000000002</v>
      </c>
      <c r="X965" s="148" t="str">
        <f t="shared" si="69"/>
        <v>Oui</v>
      </c>
      <c r="Y965" s="24" t="str">
        <f>IFERROR(INDEX(LigneAchat!$1:$1048576,MATCH(E965,LigneAchat!D:D,0),5),"")</f>
        <v/>
      </c>
      <c r="Z965" s="22">
        <f>INDEX(Articles!$1:$1048576,MATCH(E965,Articles!D:D,0),21)</f>
        <v>27</v>
      </c>
      <c r="AA965" s="22">
        <f t="shared" si="71"/>
        <v>27</v>
      </c>
      <c r="AB965" s="22">
        <f>+INDEX(Articles!$1:$1048576,MATCH(E965,Articles!D:D,0),23)</f>
        <v>0</v>
      </c>
    </row>
    <row r="966" spans="2:28" s="87" customFormat="1" ht="31.5" customHeight="1">
      <c r="B966" s="2" t="str">
        <f>INDEX(Articles!$1:$1048576,MATCH(E966,Articles!D:D,0),6)</f>
        <v>1</v>
      </c>
      <c r="C966" s="2" t="str">
        <f>INDEX(Articles!$1:$1048576,MATCH(E966,Articles!D:D,0),7)</f>
        <v/>
      </c>
      <c r="D966" s="88" t="str">
        <f>HYPERLINK(INDEX(Articles!$1:$1048576,MATCH(E966,Articles!D:D,0),24),"Lien")</f>
        <v>Lien</v>
      </c>
      <c r="E966" s="92" t="s">
        <v>160</v>
      </c>
      <c r="F966" s="9" t="str">
        <f>INDEX(Articles!$1:$1048576,MATCH(E966,Articles!D:D,0),5)</f>
        <v>MORTIER FIBRE Ø50</v>
      </c>
      <c r="G966" s="9" t="str">
        <f>INDEX(Articles!$1:$1048576,MATCH(E966,Articles!D:D,0),8)</f>
        <v>ACCPYRO</v>
      </c>
      <c r="H966" s="9" t="str">
        <f>INDEX(Articles!$1:$1048576,MATCH(E966,Articles!D:D,0),9)</f>
        <v>MORT STRUC</v>
      </c>
      <c r="I966" s="2">
        <f>INDEX(Articles!$1:$1048576,MATCH(E966,Articles!D:D,0),10)</f>
        <v>0</v>
      </c>
      <c r="J966" s="9" t="str">
        <f>INDEX(Articles!$1:$1048576,MATCH(E966,Articles!D:D,0),11)</f>
        <v/>
      </c>
      <c r="K966" s="9" t="str">
        <f>INDEX(Articles!$1:$1048576,MATCH(E966,Articles!D:D,0),12)</f>
        <v/>
      </c>
      <c r="L966" s="2" t="str">
        <f>INDEX(Articles!$1:$1048576,MATCH(E966,Articles!D:D,0),13)</f>
        <v>CN</v>
      </c>
      <c r="M966" s="2" t="str">
        <f>INDEX(Articles!$1:$1048576,MATCH(E966,Articles!D:D,0),14)</f>
        <v/>
      </c>
      <c r="N966" s="2" t="str">
        <f>INDEX(Articles!$1:$1048576,MATCH(E966,Articles!D:D,0),15)</f>
        <v/>
      </c>
      <c r="O966" s="2" t="str">
        <f>INDEX(Articles!$1:$1048576,MATCH(E966,Articles!D:D,0),16)</f>
        <v/>
      </c>
      <c r="P966" s="2">
        <f>INDEX(Articles!$1:$1048576,MATCH(E966,Articles!D:D,0),17)*1000</f>
        <v>0</v>
      </c>
      <c r="Q966" s="2" t="str">
        <f>INDEX(Articles!$1:$1048576,MATCH(E966,Articles!D:D,0),18)</f>
        <v/>
      </c>
      <c r="R966" s="2">
        <f>INDEX(Articles!$1:$1048576,MATCH(E966,Articles!D:D,0),19)</f>
        <v>0</v>
      </c>
      <c r="S966" s="2" t="e">
        <f>IF(INDEX('Unités CA'!$1:$1048576,MATCH(E966,'Unités CA'!D:D,0),5)=0,"",INDEX('Unités CA'!$1:$1048576,MATCH(E966,'Unités CA'!D:D,0),5))</f>
        <v>#N/A</v>
      </c>
      <c r="T966" s="2" t="e">
        <f>IF(INDEX('Unités BTE'!$1:$1048576,MATCH(E966,'Unités CA'!D:D,0),5)=0,"",INDEX('Unités BTE'!$1:$1048576,MATCH(E966,'Unités CA'!D:D,0),5))</f>
        <v>#N/A</v>
      </c>
      <c r="U966" s="87" t="str">
        <f>IFERROR(INDEX('Prix PRO CA'!$1:$1048576,MATCH(E966,'Prix PRO CA'!D:D,0),10),"")</f>
        <v/>
      </c>
      <c r="V966" s="87" t="str">
        <f>IFERROR(INDEX('Prix PRO CA'!$1:$1048576,MATCH(E966,'Prix PRO BTE'!D:D,0),10),"")</f>
        <v/>
      </c>
      <c r="W966" s="87">
        <f>+IFERROR(INDEX('Prix PRO PCS'!$1:$1048576,MATCH(E966,'Prix PRO PCS'!D:D,0),10),"")</f>
        <v>4.38</v>
      </c>
      <c r="X966" s="148" t="str">
        <f t="shared" si="69"/>
        <v>Oui</v>
      </c>
      <c r="Y966" s="89" t="str">
        <f>IFERROR(INDEX(LigneAchat!$1:$1048576,MATCH(E966,LigneAchat!D:D,0),5),"")</f>
        <v/>
      </c>
      <c r="Z966" s="90">
        <f>INDEX(Articles!$1:$1048576,MATCH(E966,Articles!D:D,0),21)</f>
        <v>66</v>
      </c>
      <c r="AA966" s="90">
        <f t="shared" si="70"/>
        <v>66</v>
      </c>
      <c r="AB966" s="90">
        <f>+INDEX(Articles!$1:$1048576,MATCH(E966,Articles!D:D,0),23)</f>
        <v>0</v>
      </c>
    </row>
    <row r="967" spans="2:28" ht="15.75">
      <c r="B967" s="8" t="str">
        <f>INDEX(Articles!$1:$1048576,MATCH(E967,Articles!D:D,0),6)</f>
        <v>1</v>
      </c>
      <c r="C967" s="8" t="str">
        <f>INDEX(Articles!$1:$1048576,MATCH(E967,Articles!D:D,0),7)</f>
        <v/>
      </c>
      <c r="D967" s="28" t="str">
        <f>HYPERLINK(INDEX(Articles!$1:$1048576,MATCH(E967,Articles!D:D,0),24),"Lien")</f>
        <v>Lien</v>
      </c>
      <c r="E967" s="3" t="s">
        <v>163</v>
      </c>
      <c r="F967" s="18" t="str">
        <f>INDEX(Articles!$1:$1048576,MATCH(E967,Articles!D:D,0),5)</f>
        <v>MORTIER FIBRE Ø75</v>
      </c>
      <c r="G967" s="18" t="str">
        <f>INDEX(Articles!$1:$1048576,MATCH(E967,Articles!D:D,0),8)</f>
        <v>ACCPYRO</v>
      </c>
      <c r="H967" s="18" t="str">
        <f>INDEX(Articles!$1:$1048576,MATCH(E967,Articles!D:D,0),9)</f>
        <v>MORT STRUC</v>
      </c>
      <c r="I967" s="8">
        <f>INDEX(Articles!$1:$1048576,MATCH(E967,Articles!D:D,0),10)</f>
        <v>0</v>
      </c>
      <c r="J967" s="18" t="str">
        <f>INDEX(Articles!$1:$1048576,MATCH(E967,Articles!D:D,0),11)</f>
        <v/>
      </c>
      <c r="K967" s="18" t="str">
        <f>INDEX(Articles!$1:$1048576,MATCH(E967,Articles!D:D,0),12)</f>
        <v/>
      </c>
      <c r="L967" s="8" t="str">
        <f>INDEX(Articles!$1:$1048576,MATCH(E967,Articles!D:D,0),13)</f>
        <v>CN</v>
      </c>
      <c r="M967" s="8" t="str">
        <f>INDEX(Articles!$1:$1048576,MATCH(E967,Articles!D:D,0),14)</f>
        <v/>
      </c>
      <c r="N967" s="8" t="str">
        <f>INDEX(Articles!$1:$1048576,MATCH(E967,Articles!D:D,0),15)</f>
        <v/>
      </c>
      <c r="O967" s="8" t="str">
        <f>INDEX(Articles!$1:$1048576,MATCH(E967,Articles!D:D,0),16)</f>
        <v/>
      </c>
      <c r="P967" s="8">
        <f>INDEX(Articles!$1:$1048576,MATCH(E967,Articles!D:D,0),17)*1000</f>
        <v>0</v>
      </c>
      <c r="Q967" s="8" t="str">
        <f>INDEX(Articles!$1:$1048576,MATCH(E967,Articles!D:D,0),18)</f>
        <v/>
      </c>
      <c r="R967" s="8">
        <f>INDEX(Articles!$1:$1048576,MATCH(E967,Articles!D:D,0),19)</f>
        <v>0</v>
      </c>
      <c r="S967" s="2" t="str">
        <f>IF(INDEX('Unités CA'!$1:$1048576,MATCH(E967,'Unités CA'!D:D,0),5)=0,"",INDEX('Unités CA'!$1:$1048576,MATCH(E967,'Unités CA'!D:D,0),5))</f>
        <v>0001/CA</v>
      </c>
      <c r="T967" s="2" t="str">
        <f>IF(INDEX('Unités BTE'!$1:$1048576,MATCH(E967,'Unités CA'!D:D,0),5)=0,"",INDEX('Unités BTE'!$1:$1048576,MATCH(E967,'Unités CA'!D:D,0),5))</f>
        <v>0005/BTE</v>
      </c>
      <c r="U967" s="7" t="str">
        <f>IFERROR(INDEX('Prix PRO CA'!$1:$1048576,MATCH(E967,'Prix PRO CA'!D:D,0),10),"")</f>
        <v/>
      </c>
      <c r="V967" s="7" t="str">
        <f>IFERROR(INDEX('Prix PRO CA'!$1:$1048576,MATCH(E967,'Prix PRO BTE'!D:D,0),10),"")</f>
        <v/>
      </c>
      <c r="W967" s="7">
        <f>+IFERROR(INDEX('Prix PRO PCS'!$1:$1048576,MATCH(E967,'Prix PRO PCS'!D:D,0),10),"")</f>
        <v>9.39</v>
      </c>
      <c r="X967" s="148" t="str">
        <f t="shared" si="69"/>
        <v>Oui</v>
      </c>
      <c r="Y967" s="24" t="str">
        <f>IFERROR(INDEX(LigneAchat!$1:$1048576,MATCH(E967,LigneAchat!D:D,0),5),"")</f>
        <v/>
      </c>
      <c r="Z967" s="22">
        <f>INDEX(Articles!$1:$1048576,MATCH(E967,Articles!D:D,0),21)</f>
        <v>4201</v>
      </c>
      <c r="AA967" s="22">
        <f t="shared" si="70"/>
        <v>4201</v>
      </c>
      <c r="AB967" s="22">
        <f>+INDEX(Articles!$1:$1048576,MATCH(E967,Articles!D:D,0),23)</f>
        <v>0</v>
      </c>
    </row>
    <row r="968" spans="2:28" ht="15.75">
      <c r="B968" s="8" t="str">
        <f>INDEX(Articles!$1:$1048576,MATCH(E968,Articles!D:D,0),6)</f>
        <v>1</v>
      </c>
      <c r="C968" s="8" t="str">
        <f>INDEX(Articles!$1:$1048576,MATCH(E968,Articles!D:D,0),7)</f>
        <v/>
      </c>
      <c r="D968" s="28" t="str">
        <f>HYPERLINK(INDEX(Articles!$1:$1048576,MATCH(E968,Articles!D:D,0),24),"Lien")</f>
        <v>Lien</v>
      </c>
      <c r="E968" s="3" t="s">
        <v>166</v>
      </c>
      <c r="F968" s="18" t="str">
        <f>INDEX(Articles!$1:$1048576,MATCH(E968,Articles!D:D,0),5)</f>
        <v>MORTIER FIBRE Ø100</v>
      </c>
      <c r="G968" s="18" t="str">
        <f>INDEX(Articles!$1:$1048576,MATCH(E968,Articles!D:D,0),8)</f>
        <v>ACCPYRO</v>
      </c>
      <c r="H968" s="18" t="str">
        <f>INDEX(Articles!$1:$1048576,MATCH(E968,Articles!D:D,0),9)</f>
        <v>MORT STRUC</v>
      </c>
      <c r="I968" s="8">
        <f>INDEX(Articles!$1:$1048576,MATCH(E968,Articles!D:D,0),10)</f>
        <v>0</v>
      </c>
      <c r="J968" s="18" t="str">
        <f>INDEX(Articles!$1:$1048576,MATCH(E968,Articles!D:D,0),11)</f>
        <v/>
      </c>
      <c r="K968" s="18" t="str">
        <f>INDEX(Articles!$1:$1048576,MATCH(E968,Articles!D:D,0),12)</f>
        <v/>
      </c>
      <c r="L968" s="8" t="str">
        <f>INDEX(Articles!$1:$1048576,MATCH(E968,Articles!D:D,0),13)</f>
        <v>CN</v>
      </c>
      <c r="M968" s="8" t="str">
        <f>INDEX(Articles!$1:$1048576,MATCH(E968,Articles!D:D,0),14)</f>
        <v/>
      </c>
      <c r="N968" s="8" t="str">
        <f>INDEX(Articles!$1:$1048576,MATCH(E968,Articles!D:D,0),15)</f>
        <v/>
      </c>
      <c r="O968" s="8" t="str">
        <f>INDEX(Articles!$1:$1048576,MATCH(E968,Articles!D:D,0),16)</f>
        <v/>
      </c>
      <c r="P968" s="8">
        <f>INDEX(Articles!$1:$1048576,MATCH(E968,Articles!D:D,0),17)*1000</f>
        <v>0</v>
      </c>
      <c r="Q968" s="8" t="str">
        <f>INDEX(Articles!$1:$1048576,MATCH(E968,Articles!D:D,0),18)</f>
        <v/>
      </c>
      <c r="R968" s="8">
        <f>INDEX(Articles!$1:$1048576,MATCH(E968,Articles!D:D,0),19)</f>
        <v>0</v>
      </c>
      <c r="S968" s="2" t="str">
        <f>IF(INDEX('Unités CA'!$1:$1048576,MATCH(E968,'Unités CA'!D:D,0),5)=0,"",INDEX('Unités CA'!$1:$1048576,MATCH(E968,'Unités CA'!D:D,0),5))</f>
        <v>0001/CA</v>
      </c>
      <c r="T968" s="2" t="str">
        <f>IF(INDEX('Unités BTE'!$1:$1048576,MATCH(E968,'Unités CA'!D:D,0),5)=0,"",INDEX('Unités BTE'!$1:$1048576,MATCH(E968,'Unités CA'!D:D,0),5))</f>
        <v>0005/BTE</v>
      </c>
      <c r="U968" s="7" t="str">
        <f>IFERROR(INDEX('Prix PRO CA'!$1:$1048576,MATCH(E968,'Prix PRO CA'!D:D,0),10),"")</f>
        <v/>
      </c>
      <c r="V968" s="7" t="str">
        <f>IFERROR(INDEX('Prix PRO CA'!$1:$1048576,MATCH(E968,'Prix PRO BTE'!D:D,0),10),"")</f>
        <v/>
      </c>
      <c r="W968" s="7">
        <f>+IFERROR(INDEX('Prix PRO PCS'!$1:$1048576,MATCH(E968,'Prix PRO PCS'!D:D,0),10),"")</f>
        <v>14.4</v>
      </c>
      <c r="X968" s="148" t="str">
        <f t="shared" si="69"/>
        <v>Oui</v>
      </c>
      <c r="Y968" s="24" t="str">
        <f>IFERROR(INDEX(LigneAchat!$1:$1048576,MATCH(E968,LigneAchat!D:D,0),5),"")</f>
        <v/>
      </c>
      <c r="Z968" s="22">
        <f>INDEX(Articles!$1:$1048576,MATCH(E968,Articles!D:D,0),21)</f>
        <v>2014</v>
      </c>
      <c r="AA968" s="22">
        <f t="shared" si="70"/>
        <v>2014</v>
      </c>
      <c r="AB968" s="22">
        <f>+INDEX(Articles!$1:$1048576,MATCH(E968,Articles!D:D,0),23)</f>
        <v>0</v>
      </c>
    </row>
    <row r="969" spans="2:28" ht="15.75">
      <c r="B969" s="8" t="str">
        <f>INDEX(Articles!$1:$1048576,MATCH(E969,Articles!D:D,0),6)</f>
        <v>1</v>
      </c>
      <c r="C969" s="8" t="str">
        <f>INDEX(Articles!$1:$1048576,MATCH(E969,Articles!D:D,0),7)</f>
        <v/>
      </c>
      <c r="D969" s="28" t="str">
        <f>HYPERLINK(INDEX(Articles!$1:$1048576,MATCH(E969,Articles!D:D,0),24),"Lien")</f>
        <v>Lien</v>
      </c>
      <c r="E969" s="3" t="s">
        <v>169</v>
      </c>
      <c r="F969" s="18" t="str">
        <f>INDEX(Articles!$1:$1048576,MATCH(E969,Articles!D:D,0),5)</f>
        <v>MORTIER FIBRE Ø125</v>
      </c>
      <c r="G969" s="18" t="str">
        <f>INDEX(Articles!$1:$1048576,MATCH(E969,Articles!D:D,0),8)</f>
        <v>ACCPYRO</v>
      </c>
      <c r="H969" s="18" t="str">
        <f>INDEX(Articles!$1:$1048576,MATCH(E969,Articles!D:D,0),9)</f>
        <v>MORT STRUC</v>
      </c>
      <c r="I969" s="8">
        <f>INDEX(Articles!$1:$1048576,MATCH(E969,Articles!D:D,0),10)</f>
        <v>0</v>
      </c>
      <c r="J969" s="18" t="str">
        <f>INDEX(Articles!$1:$1048576,MATCH(E969,Articles!D:D,0),11)</f>
        <v/>
      </c>
      <c r="K969" s="18" t="str">
        <f>INDEX(Articles!$1:$1048576,MATCH(E969,Articles!D:D,0),12)</f>
        <v/>
      </c>
      <c r="L969" s="8" t="str">
        <f>INDEX(Articles!$1:$1048576,MATCH(E969,Articles!D:D,0),13)</f>
        <v>CN</v>
      </c>
      <c r="M969" s="8" t="str">
        <f>INDEX(Articles!$1:$1048576,MATCH(E969,Articles!D:D,0),14)</f>
        <v/>
      </c>
      <c r="N969" s="8" t="str">
        <f>INDEX(Articles!$1:$1048576,MATCH(E969,Articles!D:D,0),15)</f>
        <v/>
      </c>
      <c r="O969" s="8" t="str">
        <f>INDEX(Articles!$1:$1048576,MATCH(E969,Articles!D:D,0),16)</f>
        <v/>
      </c>
      <c r="P969" s="8">
        <f>INDEX(Articles!$1:$1048576,MATCH(E969,Articles!D:D,0),17)*1000</f>
        <v>0</v>
      </c>
      <c r="Q969" s="8" t="str">
        <f>INDEX(Articles!$1:$1048576,MATCH(E969,Articles!D:D,0),18)</f>
        <v/>
      </c>
      <c r="R969" s="8">
        <f>INDEX(Articles!$1:$1048576,MATCH(E969,Articles!D:D,0),19)</f>
        <v>0</v>
      </c>
      <c r="S969" s="2" t="str">
        <f>IF(INDEX('Unités CA'!$1:$1048576,MATCH(E969,'Unités CA'!D:D,0),5)=0,"",INDEX('Unités CA'!$1:$1048576,MATCH(E969,'Unités CA'!D:D,0),5))</f>
        <v>0001/CA</v>
      </c>
      <c r="T969" s="2" t="str">
        <f>IF(INDEX('Unités BTE'!$1:$1048576,MATCH(E969,'Unités CA'!D:D,0),5)=0,"",INDEX('Unités BTE'!$1:$1048576,MATCH(E969,'Unités CA'!D:D,0),5))</f>
        <v>0005/BTE</v>
      </c>
      <c r="U969" s="7" t="str">
        <f>IFERROR(INDEX('Prix PRO CA'!$1:$1048576,MATCH(E969,'Prix PRO CA'!D:D,0),10),"")</f>
        <v/>
      </c>
      <c r="V969" s="7" t="str">
        <f>IFERROR(INDEX('Prix PRO CA'!$1:$1048576,MATCH(E969,'Prix PRO BTE'!D:D,0),10),"")</f>
        <v/>
      </c>
      <c r="W969" s="7">
        <f>+IFERROR(INDEX('Prix PRO PCS'!$1:$1048576,MATCH(E969,'Prix PRO PCS'!D:D,0),10),"")</f>
        <v>13.45</v>
      </c>
      <c r="X969" s="148" t="str">
        <f t="shared" si="69"/>
        <v>Oui</v>
      </c>
      <c r="Y969" s="24" t="str">
        <f>IFERROR(INDEX(LigneAchat!$1:$1048576,MATCH(E969,LigneAchat!D:D,0),5),"")</f>
        <v/>
      </c>
      <c r="Z969" s="22">
        <f>INDEX(Articles!$1:$1048576,MATCH(E969,Articles!D:D,0),21)</f>
        <v>2231</v>
      </c>
      <c r="AA969" s="22">
        <f t="shared" si="70"/>
        <v>2231</v>
      </c>
      <c r="AB969" s="22">
        <f>+INDEX(Articles!$1:$1048576,MATCH(E969,Articles!D:D,0),23)</f>
        <v>0</v>
      </c>
    </row>
    <row r="970" spans="2:28" ht="15.75">
      <c r="B970" s="8" t="str">
        <f>INDEX(Articles!$1:$1048576,MATCH(E970,Articles!D:D,0),6)</f>
        <v>1</v>
      </c>
      <c r="C970" s="8" t="str">
        <f>INDEX(Articles!$1:$1048576,MATCH(E970,Articles!D:D,0),7)</f>
        <v/>
      </c>
      <c r="D970" s="28" t="str">
        <f>HYPERLINK(INDEX(Articles!$1:$1048576,MATCH(E970,Articles!D:D,0),24),"Lien")</f>
        <v>Lien</v>
      </c>
      <c r="E970" s="3" t="s">
        <v>172</v>
      </c>
      <c r="F970" s="18" t="str">
        <f>INDEX(Articles!$1:$1048576,MATCH(E970,Articles!D:D,0),5)</f>
        <v>MORTIER FIBRE Ø150</v>
      </c>
      <c r="G970" s="18" t="str">
        <f>INDEX(Articles!$1:$1048576,MATCH(E970,Articles!D:D,0),8)</f>
        <v>ACCPYRO</v>
      </c>
      <c r="H970" s="18" t="str">
        <f>INDEX(Articles!$1:$1048576,MATCH(E970,Articles!D:D,0),9)</f>
        <v>MORT STRUC</v>
      </c>
      <c r="I970" s="8">
        <f>INDEX(Articles!$1:$1048576,MATCH(E970,Articles!D:D,0),10)</f>
        <v>0</v>
      </c>
      <c r="J970" s="18" t="str">
        <f>INDEX(Articles!$1:$1048576,MATCH(E970,Articles!D:D,0),11)</f>
        <v/>
      </c>
      <c r="K970" s="18" t="str">
        <f>INDEX(Articles!$1:$1048576,MATCH(E970,Articles!D:D,0),12)</f>
        <v/>
      </c>
      <c r="L970" s="8" t="str">
        <f>INDEX(Articles!$1:$1048576,MATCH(E970,Articles!D:D,0),13)</f>
        <v>CN</v>
      </c>
      <c r="M970" s="8" t="str">
        <f>INDEX(Articles!$1:$1048576,MATCH(E970,Articles!D:D,0),14)</f>
        <v/>
      </c>
      <c r="N970" s="8" t="str">
        <f>INDEX(Articles!$1:$1048576,MATCH(E970,Articles!D:D,0),15)</f>
        <v/>
      </c>
      <c r="O970" s="8" t="str">
        <f>INDEX(Articles!$1:$1048576,MATCH(E970,Articles!D:D,0),16)</f>
        <v/>
      </c>
      <c r="P970" s="8">
        <f>INDEX(Articles!$1:$1048576,MATCH(E970,Articles!D:D,0),17)*1000</f>
        <v>0</v>
      </c>
      <c r="Q970" s="8" t="str">
        <f>INDEX(Articles!$1:$1048576,MATCH(E970,Articles!D:D,0),18)</f>
        <v/>
      </c>
      <c r="R970" s="8">
        <f>INDEX(Articles!$1:$1048576,MATCH(E970,Articles!D:D,0),19)</f>
        <v>0</v>
      </c>
      <c r="S970" s="2" t="str">
        <f>IF(INDEX('Unités CA'!$1:$1048576,MATCH(E970,'Unités CA'!D:D,0),5)=0,"",INDEX('Unités CA'!$1:$1048576,MATCH(E970,'Unités CA'!D:D,0),5))</f>
        <v>0001/CA</v>
      </c>
      <c r="T970" s="2" t="str">
        <f>IF(INDEX('Unités BTE'!$1:$1048576,MATCH(E970,'Unités CA'!D:D,0),5)=0,"",INDEX('Unités BTE'!$1:$1048576,MATCH(E970,'Unités CA'!D:D,0),5))</f>
        <v>0005/BTE</v>
      </c>
      <c r="U970" s="7" t="str">
        <f>IFERROR(INDEX('Prix PRO CA'!$1:$1048576,MATCH(E970,'Prix PRO CA'!D:D,0),10),"")</f>
        <v/>
      </c>
      <c r="V970" s="7" t="str">
        <f>IFERROR(INDEX('Prix PRO CA'!$1:$1048576,MATCH(E970,'Prix PRO BTE'!D:D,0),10),"")</f>
        <v/>
      </c>
      <c r="W970" s="7">
        <f>+IFERROR(INDEX('Prix PRO PCS'!$1:$1048576,MATCH(E970,'Prix PRO PCS'!D:D,0),10),"")</f>
        <v>34.56</v>
      </c>
      <c r="X970" s="148" t="str">
        <f t="shared" si="69"/>
        <v>Oui</v>
      </c>
      <c r="Y970" s="24" t="str">
        <f>IFERROR(INDEX(LigneAchat!$1:$1048576,MATCH(E970,LigneAchat!D:D,0),5),"")</f>
        <v/>
      </c>
      <c r="Z970" s="22">
        <f>INDEX(Articles!$1:$1048576,MATCH(E970,Articles!D:D,0),21)</f>
        <v>116</v>
      </c>
      <c r="AA970" s="22">
        <f t="shared" si="70"/>
        <v>116</v>
      </c>
      <c r="AB970" s="22">
        <f>+INDEX(Articles!$1:$1048576,MATCH(E970,Articles!D:D,0),23)</f>
        <v>0</v>
      </c>
    </row>
    <row r="971" spans="2:28" ht="15.75">
      <c r="B971" s="8" t="str">
        <f>INDEX(Articles!$1:$1048576,MATCH(E971,Articles!D:D,0),6)</f>
        <v>1</v>
      </c>
      <c r="C971" s="8" t="str">
        <f>INDEX(Articles!$1:$1048576,MATCH(E971,Articles!D:D,0),7)</f>
        <v/>
      </c>
      <c r="D971" s="28" t="str">
        <f>HYPERLINK(INDEX(Articles!$1:$1048576,MATCH(E971,Articles!D:D,0),24),"Lien")</f>
        <v>Lien</v>
      </c>
      <c r="E971" s="3" t="s">
        <v>175</v>
      </c>
      <c r="F971" s="18" t="str">
        <f>INDEX(Articles!$1:$1048576,MATCH(E971,Articles!D:D,0),5)</f>
        <v>MORTIER FIBRE Ø200</v>
      </c>
      <c r="G971" s="18" t="str">
        <f>INDEX(Articles!$1:$1048576,MATCH(E971,Articles!D:D,0),8)</f>
        <v>ACCPYRO</v>
      </c>
      <c r="H971" s="18" t="str">
        <f>INDEX(Articles!$1:$1048576,MATCH(E971,Articles!D:D,0),9)</f>
        <v>MORT STRUC</v>
      </c>
      <c r="I971" s="8">
        <f>INDEX(Articles!$1:$1048576,MATCH(E971,Articles!D:D,0),10)</f>
        <v>0</v>
      </c>
      <c r="J971" s="18" t="str">
        <f>INDEX(Articles!$1:$1048576,MATCH(E971,Articles!D:D,0),11)</f>
        <v/>
      </c>
      <c r="K971" s="18" t="str">
        <f>INDEX(Articles!$1:$1048576,MATCH(E971,Articles!D:D,0),12)</f>
        <v/>
      </c>
      <c r="L971" s="8" t="str">
        <f>INDEX(Articles!$1:$1048576,MATCH(E971,Articles!D:D,0),13)</f>
        <v>CN</v>
      </c>
      <c r="M971" s="8" t="str">
        <f>INDEX(Articles!$1:$1048576,MATCH(E971,Articles!D:D,0),14)</f>
        <v/>
      </c>
      <c r="N971" s="8" t="str">
        <f>INDEX(Articles!$1:$1048576,MATCH(E971,Articles!D:D,0),15)</f>
        <v/>
      </c>
      <c r="O971" s="8" t="str">
        <f>INDEX(Articles!$1:$1048576,MATCH(E971,Articles!D:D,0),16)</f>
        <v/>
      </c>
      <c r="P971" s="8">
        <f>INDEX(Articles!$1:$1048576,MATCH(E971,Articles!D:D,0),17)*1000</f>
        <v>0</v>
      </c>
      <c r="Q971" s="8" t="str">
        <f>INDEX(Articles!$1:$1048576,MATCH(E971,Articles!D:D,0),18)</f>
        <v/>
      </c>
      <c r="R971" s="8">
        <f>INDEX(Articles!$1:$1048576,MATCH(E971,Articles!D:D,0),19)</f>
        <v>0</v>
      </c>
      <c r="S971" s="2" t="str">
        <f>IF(INDEX('Unités CA'!$1:$1048576,MATCH(E971,'Unités CA'!D:D,0),5)=0,"",INDEX('Unités CA'!$1:$1048576,MATCH(E971,'Unités CA'!D:D,0),5))</f>
        <v>0001/CA</v>
      </c>
      <c r="T971" s="2" t="str">
        <f>IF(INDEX('Unités BTE'!$1:$1048576,MATCH(E971,'Unités CA'!D:D,0),5)=0,"",INDEX('Unités BTE'!$1:$1048576,MATCH(E971,'Unités CA'!D:D,0),5))</f>
        <v>0005/BTE</v>
      </c>
      <c r="U971" s="7" t="str">
        <f>IFERROR(INDEX('Prix PRO CA'!$1:$1048576,MATCH(E971,'Prix PRO CA'!D:D,0),10),"")</f>
        <v/>
      </c>
      <c r="V971" s="7" t="str">
        <f>IFERROR(INDEX('Prix PRO CA'!$1:$1048576,MATCH(E971,'Prix PRO BTE'!D:D,0),10),"")</f>
        <v/>
      </c>
      <c r="W971" s="7">
        <f>+IFERROR(INDEX('Prix PRO PCS'!$1:$1048576,MATCH(E971,'Prix PRO PCS'!D:D,0),10),"")</f>
        <v>69.62</v>
      </c>
      <c r="X971" s="148" t="str">
        <f t="shared" si="69"/>
        <v>Inf à 10</v>
      </c>
      <c r="Y971" s="24" t="str">
        <f>IFERROR(INDEX(LigneAchat!$1:$1048576,MATCH(E971,LigneAchat!D:D,0),5),"")</f>
        <v/>
      </c>
      <c r="Z971" s="22">
        <f>INDEX(Articles!$1:$1048576,MATCH(E971,Articles!D:D,0),21)</f>
        <v>10</v>
      </c>
      <c r="AA971" s="22">
        <f t="shared" si="70"/>
        <v>10</v>
      </c>
      <c r="AB971" s="22">
        <f>+INDEX(Articles!$1:$1048576,MATCH(E971,Articles!D:D,0),23)</f>
        <v>0</v>
      </c>
    </row>
    <row r="972" spans="2:28" ht="15.75">
      <c r="B972" s="8" t="str">
        <f>INDEX(Articles!$1:$1048576,MATCH(E972,Articles!D:D,0),6)</f>
        <v>1</v>
      </c>
      <c r="C972" s="8" t="str">
        <f>INDEX(Articles!$1:$1048576,MATCH(E972,Articles!D:D,0),7)</f>
        <v/>
      </c>
      <c r="D972" s="28" t="str">
        <f>HYPERLINK(INDEX(Articles!$1:$1048576,MATCH(E972,Articles!D:D,0),24),"Lien")</f>
        <v>Lien</v>
      </c>
      <c r="E972" s="3" t="s">
        <v>178</v>
      </c>
      <c r="F972" s="18" t="str">
        <f>INDEX(Articles!$1:$1048576,MATCH(E972,Articles!D:D,0),5)</f>
        <v>MORTIER FIBRE Ø250</v>
      </c>
      <c r="G972" s="18" t="str">
        <f>INDEX(Articles!$1:$1048576,MATCH(E972,Articles!D:D,0),8)</f>
        <v>ACCPYRO</v>
      </c>
      <c r="H972" s="18" t="str">
        <f>INDEX(Articles!$1:$1048576,MATCH(E972,Articles!D:D,0),9)</f>
        <v>MORT STRUC</v>
      </c>
      <c r="I972" s="8">
        <f>INDEX(Articles!$1:$1048576,MATCH(E972,Articles!D:D,0),10)</f>
        <v>0</v>
      </c>
      <c r="J972" s="18" t="str">
        <f>INDEX(Articles!$1:$1048576,MATCH(E972,Articles!D:D,0),11)</f>
        <v/>
      </c>
      <c r="K972" s="18" t="str">
        <f>INDEX(Articles!$1:$1048576,MATCH(E972,Articles!D:D,0),12)</f>
        <v/>
      </c>
      <c r="L972" s="8" t="str">
        <f>INDEX(Articles!$1:$1048576,MATCH(E972,Articles!D:D,0),13)</f>
        <v>CN</v>
      </c>
      <c r="M972" s="8" t="str">
        <f>INDEX(Articles!$1:$1048576,MATCH(E972,Articles!D:D,0),14)</f>
        <v/>
      </c>
      <c r="N972" s="8" t="str">
        <f>INDEX(Articles!$1:$1048576,MATCH(E972,Articles!D:D,0),15)</f>
        <v/>
      </c>
      <c r="O972" s="8" t="str">
        <f>INDEX(Articles!$1:$1048576,MATCH(E972,Articles!D:D,0),16)</f>
        <v/>
      </c>
      <c r="P972" s="8">
        <f>INDEX(Articles!$1:$1048576,MATCH(E972,Articles!D:D,0),17)*1000</f>
        <v>0</v>
      </c>
      <c r="Q972" s="8" t="str">
        <f>INDEX(Articles!$1:$1048576,MATCH(E972,Articles!D:D,0),18)</f>
        <v/>
      </c>
      <c r="R972" s="8">
        <f>INDEX(Articles!$1:$1048576,MATCH(E972,Articles!D:D,0),19)</f>
        <v>0</v>
      </c>
      <c r="S972" s="2" t="str">
        <f>IF(INDEX('Unités CA'!$1:$1048576,MATCH(E972,'Unités CA'!D:D,0),5)=0,"",INDEX('Unités CA'!$1:$1048576,MATCH(E972,'Unités CA'!D:D,0),5))</f>
        <v>0001/CA</v>
      </c>
      <c r="T972" s="2" t="str">
        <f>IF(INDEX('Unités BTE'!$1:$1048576,MATCH(E972,'Unités CA'!D:D,0),5)=0,"",INDEX('Unités BTE'!$1:$1048576,MATCH(E972,'Unités CA'!D:D,0),5))</f>
        <v>0005/BTE</v>
      </c>
      <c r="U972" s="7" t="str">
        <f>IFERROR(INDEX('Prix PRO CA'!$1:$1048576,MATCH(E972,'Prix PRO CA'!D:D,0),10),"")</f>
        <v/>
      </c>
      <c r="V972" s="7" t="str">
        <f>IFERROR(INDEX('Prix PRO CA'!$1:$1048576,MATCH(E972,'Prix PRO BTE'!D:D,0),10),"")</f>
        <v/>
      </c>
      <c r="W972" s="7">
        <f>+IFERROR(INDEX('Prix PRO PCS'!$1:$1048576,MATCH(E972,'Prix PRO PCS'!D:D,0),10),"")</f>
        <v>141.85</v>
      </c>
      <c r="X972" s="148" t="str">
        <f t="shared" si="69"/>
        <v>Oui</v>
      </c>
      <c r="Y972" s="24" t="str">
        <f>IFERROR(INDEX(LigneAchat!$1:$1048576,MATCH(E972,LigneAchat!D:D,0),5),"")</f>
        <v/>
      </c>
      <c r="Z972" s="22">
        <f>INDEX(Articles!$1:$1048576,MATCH(E972,Articles!D:D,0),21)</f>
        <v>27</v>
      </c>
      <c r="AA972" s="22">
        <f t="shared" si="70"/>
        <v>27</v>
      </c>
      <c r="AB972" s="22">
        <f>+INDEX(Articles!$1:$1048576,MATCH(E972,Articles!D:D,0),23)</f>
        <v>0</v>
      </c>
    </row>
    <row r="973" spans="2:28" ht="15.75">
      <c r="B973" s="8" t="str">
        <f>INDEX(Articles!$1:$1048576,MATCH(E973,Articles!D:D,0),6)</f>
        <v>1</v>
      </c>
      <c r="C973" s="8" t="str">
        <f>INDEX(Articles!$1:$1048576,MATCH(E973,Articles!D:D,0),7)</f>
        <v/>
      </c>
      <c r="D973" s="28" t="str">
        <f>HYPERLINK(INDEX(Articles!$1:$1048576,MATCH(E973,Articles!D:D,0),24),"Lien")</f>
        <v>Lien</v>
      </c>
      <c r="E973" s="3" t="s">
        <v>181</v>
      </c>
      <c r="F973" s="18" t="str">
        <f>INDEX(Articles!$1:$1048576,MATCH(E973,Articles!D:D,0),5)</f>
        <v>MORTIER FIBRE Ø300</v>
      </c>
      <c r="G973" s="18" t="str">
        <f>INDEX(Articles!$1:$1048576,MATCH(E973,Articles!D:D,0),8)</f>
        <v>ACCPYRO</v>
      </c>
      <c r="H973" s="18" t="str">
        <f>INDEX(Articles!$1:$1048576,MATCH(E973,Articles!D:D,0),9)</f>
        <v>MORT STRUC</v>
      </c>
      <c r="I973" s="8">
        <f>INDEX(Articles!$1:$1048576,MATCH(E973,Articles!D:D,0),10)</f>
        <v>0</v>
      </c>
      <c r="J973" s="18" t="str">
        <f>INDEX(Articles!$1:$1048576,MATCH(E973,Articles!D:D,0),11)</f>
        <v/>
      </c>
      <c r="K973" s="18" t="str">
        <f>INDEX(Articles!$1:$1048576,MATCH(E973,Articles!D:D,0),12)</f>
        <v/>
      </c>
      <c r="L973" s="8" t="str">
        <f>INDEX(Articles!$1:$1048576,MATCH(E973,Articles!D:D,0),13)</f>
        <v>CN</v>
      </c>
      <c r="M973" s="8" t="str">
        <f>INDEX(Articles!$1:$1048576,MATCH(E973,Articles!D:D,0),14)</f>
        <v/>
      </c>
      <c r="N973" s="8" t="str">
        <f>INDEX(Articles!$1:$1048576,MATCH(E973,Articles!D:D,0),15)</f>
        <v/>
      </c>
      <c r="O973" s="8" t="str">
        <f>INDEX(Articles!$1:$1048576,MATCH(E973,Articles!D:D,0),16)</f>
        <v/>
      </c>
      <c r="P973" s="8">
        <f>INDEX(Articles!$1:$1048576,MATCH(E973,Articles!D:D,0),17)*1000</f>
        <v>0</v>
      </c>
      <c r="Q973" s="8" t="str">
        <f>INDEX(Articles!$1:$1048576,MATCH(E973,Articles!D:D,0),18)</f>
        <v/>
      </c>
      <c r="R973" s="8">
        <f>INDEX(Articles!$1:$1048576,MATCH(E973,Articles!D:D,0),19)</f>
        <v>0</v>
      </c>
      <c r="S973" s="2" t="str">
        <f>IF(INDEX('Unités CA'!$1:$1048576,MATCH(E973,'Unités CA'!D:D,0),5)=0,"",INDEX('Unités CA'!$1:$1048576,MATCH(E973,'Unités CA'!D:D,0),5))</f>
        <v>0001/CA</v>
      </c>
      <c r="T973" s="2" t="str">
        <f>IF(INDEX('Unités BTE'!$1:$1048576,MATCH(E973,'Unités CA'!D:D,0),5)=0,"",INDEX('Unités BTE'!$1:$1048576,MATCH(E973,'Unités CA'!D:D,0),5))</f>
        <v>0005/BTE</v>
      </c>
      <c r="U973" s="7" t="str">
        <f>IFERROR(INDEX('Prix PRO CA'!$1:$1048576,MATCH(E973,'Prix PRO CA'!D:D,0),10),"")</f>
        <v/>
      </c>
      <c r="V973" s="7" t="str">
        <f>IFERROR(INDEX('Prix PRO CA'!$1:$1048576,MATCH(E973,'Prix PRO BTE'!D:D,0),10),"")</f>
        <v/>
      </c>
      <c r="W973" s="7">
        <f>+IFERROR(INDEX('Prix PRO PCS'!$1:$1048576,MATCH(E973,'Prix PRO PCS'!D:D,0),10),"")</f>
        <v>190.8</v>
      </c>
      <c r="X973" s="148" t="str">
        <f t="shared" si="69"/>
        <v>Oui</v>
      </c>
      <c r="Y973" s="24" t="str">
        <f>IFERROR(INDEX(LigneAchat!$1:$1048576,MATCH(E973,LigneAchat!D:D,0),5),"")</f>
        <v/>
      </c>
      <c r="Z973" s="22">
        <f>INDEX(Articles!$1:$1048576,MATCH(E973,Articles!D:D,0),21)</f>
        <v>41</v>
      </c>
      <c r="AA973" s="22">
        <f t="shared" si="70"/>
        <v>41</v>
      </c>
      <c r="AB973" s="22">
        <f>+INDEX(Articles!$1:$1048576,MATCH(E973,Articles!D:D,0),23)</f>
        <v>0</v>
      </c>
    </row>
    <row r="974" spans="2:28" ht="15.75">
      <c r="B974" s="8" t="str">
        <f>INDEX(Articles!$1:$1048576,MATCH(E974,Articles!D:D,0),6)</f>
        <v>1</v>
      </c>
      <c r="C974" s="8" t="str">
        <f>INDEX(Articles!$1:$1048576,MATCH(E974,Articles!D:D,0),7)</f>
        <v/>
      </c>
      <c r="D974" s="28" t="str">
        <f>HYPERLINK(INDEX(Articles!$1:$1048576,MATCH(E974,Articles!D:D,0),24),"Lien")</f>
        <v>Lien</v>
      </c>
      <c r="E974" s="3" t="s">
        <v>187</v>
      </c>
      <c r="F974" s="18" t="str">
        <f>INDEX(Articles!$1:$1048576,MATCH(E974,Articles!D:D,0),5)</f>
        <v>MORTIER FIBRE Ø175</v>
      </c>
      <c r="G974" s="18" t="str">
        <f>INDEX(Articles!$1:$1048576,MATCH(E974,Articles!D:D,0),8)</f>
        <v>ACCPYRO</v>
      </c>
      <c r="H974" s="18" t="str">
        <f>INDEX(Articles!$1:$1048576,MATCH(E974,Articles!D:D,0),9)</f>
        <v>MORT STRUC</v>
      </c>
      <c r="I974" s="8">
        <f>INDEX(Articles!$1:$1048576,MATCH(E974,Articles!D:D,0),10)</f>
        <v>0</v>
      </c>
      <c r="J974" s="18" t="str">
        <f>INDEX(Articles!$1:$1048576,MATCH(E974,Articles!D:D,0),11)</f>
        <v/>
      </c>
      <c r="K974" s="18" t="str">
        <f>INDEX(Articles!$1:$1048576,MATCH(E974,Articles!D:D,0),12)</f>
        <v/>
      </c>
      <c r="L974" s="8" t="str">
        <f>INDEX(Articles!$1:$1048576,MATCH(E974,Articles!D:D,0),13)</f>
        <v>CN</v>
      </c>
      <c r="M974" s="8" t="str">
        <f>INDEX(Articles!$1:$1048576,MATCH(E974,Articles!D:D,0),14)</f>
        <v/>
      </c>
      <c r="N974" s="8" t="str">
        <f>INDEX(Articles!$1:$1048576,MATCH(E974,Articles!D:D,0),15)</f>
        <v/>
      </c>
      <c r="O974" s="8" t="str">
        <f>INDEX(Articles!$1:$1048576,MATCH(E974,Articles!D:D,0),16)</f>
        <v/>
      </c>
      <c r="P974" s="8">
        <f>INDEX(Articles!$1:$1048576,MATCH(E974,Articles!D:D,0),17)*1000</f>
        <v>0</v>
      </c>
      <c r="Q974" s="8" t="str">
        <f>INDEX(Articles!$1:$1048576,MATCH(E974,Articles!D:D,0),18)</f>
        <v/>
      </c>
      <c r="R974" s="8">
        <f>INDEX(Articles!$1:$1048576,MATCH(E974,Articles!D:D,0),19)</f>
        <v>0</v>
      </c>
      <c r="S974" s="2" t="str">
        <f>IF(INDEX('Unités CA'!$1:$1048576,MATCH(E974,'Unités CA'!D:D,0),5)=0,"",INDEX('Unités CA'!$1:$1048576,MATCH(E974,'Unités CA'!D:D,0),5))</f>
        <v>0001/CA</v>
      </c>
      <c r="T974" s="2" t="str">
        <f>IF(INDEX('Unités BTE'!$1:$1048576,MATCH(E974,'Unités CA'!D:D,0),5)=0,"",INDEX('Unités BTE'!$1:$1048576,MATCH(E974,'Unités CA'!D:D,0),5))</f>
        <v>0005/BTE</v>
      </c>
      <c r="U974" s="7" t="str">
        <f>IFERROR(INDEX('Prix PRO CA'!$1:$1048576,MATCH(E974,'Prix PRO CA'!D:D,0),10),"")</f>
        <v/>
      </c>
      <c r="V974" s="7" t="str">
        <f>IFERROR(INDEX('Prix PRO CA'!$1:$1048576,MATCH(E974,'Prix PRO BTE'!D:D,0),10),"")</f>
        <v/>
      </c>
      <c r="W974" s="7">
        <f>+IFERROR(INDEX('Prix PRO PCS'!$1:$1048576,MATCH(E974,'Prix PRO PCS'!D:D,0),10),"")</f>
        <v>40.06</v>
      </c>
      <c r="X974" s="148" t="str">
        <f t="shared" si="69"/>
        <v>Oui</v>
      </c>
      <c r="Y974" s="24" t="str">
        <f>IFERROR(INDEX(LigneAchat!$1:$1048576,MATCH(E974,LigneAchat!D:D,0),5),"")</f>
        <v/>
      </c>
      <c r="Z974" s="22">
        <f>INDEX(Articles!$1:$1048576,MATCH(E974,Articles!D:D,0),21)</f>
        <v>36</v>
      </c>
      <c r="AA974" s="22">
        <f t="shared" si="70"/>
        <v>36</v>
      </c>
      <c r="AB974" s="22">
        <f>+INDEX(Articles!$1:$1048576,MATCH(E974,Articles!D:D,0),23)</f>
        <v>0</v>
      </c>
    </row>
    <row r="975" spans="2:28" ht="15.75">
      <c r="B975" s="8" t="str">
        <f>INDEX(Articles!$1:$1048576,MATCH(E975,Articles!D:D,0),6)</f>
        <v>1</v>
      </c>
      <c r="C975" s="8" t="str">
        <f>INDEX(Articles!$1:$1048576,MATCH(E975,Articles!D:D,0),7)</f>
        <v/>
      </c>
      <c r="D975" s="28" t="str">
        <f>HYPERLINK(INDEX(Articles!$1:$1048576,MATCH(E975,Articles!D:D,0),24),"Lien")</f>
        <v>Lien</v>
      </c>
      <c r="E975" s="3" t="s">
        <v>199</v>
      </c>
      <c r="F975" s="18" t="str">
        <f>INDEX(Articles!$1:$1048576,MATCH(E975,Articles!D:D,0),5)</f>
        <v>MORTIER CARTON BOMBES Ø50</v>
      </c>
      <c r="G975" s="18" t="str">
        <f>INDEX(Articles!$1:$1048576,MATCH(E975,Articles!D:D,0),8)</f>
        <v>ACCPYRO</v>
      </c>
      <c r="H975" s="18" t="str">
        <f>INDEX(Articles!$1:$1048576,MATCH(E975,Articles!D:D,0),9)</f>
        <v>MORT STRUC</v>
      </c>
      <c r="I975" s="8">
        <f>INDEX(Articles!$1:$1048576,MATCH(E975,Articles!D:D,0),10)</f>
        <v>0</v>
      </c>
      <c r="J975" s="18" t="str">
        <f>INDEX(Articles!$1:$1048576,MATCH(E975,Articles!D:D,0),11)</f>
        <v/>
      </c>
      <c r="K975" s="18" t="str">
        <f>INDEX(Articles!$1:$1048576,MATCH(E975,Articles!D:D,0),12)</f>
        <v/>
      </c>
      <c r="L975" s="8" t="str">
        <f>INDEX(Articles!$1:$1048576,MATCH(E975,Articles!D:D,0),13)</f>
        <v>CN</v>
      </c>
      <c r="M975" s="8" t="str">
        <f>INDEX(Articles!$1:$1048576,MATCH(E975,Articles!D:D,0),14)</f>
        <v/>
      </c>
      <c r="N975" s="8" t="str">
        <f>INDEX(Articles!$1:$1048576,MATCH(E975,Articles!D:D,0),15)</f>
        <v/>
      </c>
      <c r="O975" s="8" t="str">
        <f>INDEX(Articles!$1:$1048576,MATCH(E975,Articles!D:D,0),16)</f>
        <v/>
      </c>
      <c r="P975" s="8">
        <f>INDEX(Articles!$1:$1048576,MATCH(E975,Articles!D:D,0),17)*1000</f>
        <v>0</v>
      </c>
      <c r="Q975" s="8" t="str">
        <f>INDEX(Articles!$1:$1048576,MATCH(E975,Articles!D:D,0),18)</f>
        <v/>
      </c>
      <c r="R975" s="8">
        <f>INDEX(Articles!$1:$1048576,MATCH(E975,Articles!D:D,0),19)</f>
        <v>0</v>
      </c>
      <c r="S975" s="2" t="str">
        <f>IF(INDEX('Unités CA'!$1:$1048576,MATCH(E975,'Unités CA'!D:D,0),5)=0,"",INDEX('Unités CA'!$1:$1048576,MATCH(E975,'Unités CA'!D:D,0),5))</f>
        <v>0001/CA</v>
      </c>
      <c r="T975" s="2" t="str">
        <f>IF(INDEX('Unités BTE'!$1:$1048576,MATCH(E975,'Unités CA'!D:D,0),5)=0,"",INDEX('Unités BTE'!$1:$1048576,MATCH(E975,'Unités CA'!D:D,0),5))</f>
        <v>0006/BTE</v>
      </c>
      <c r="U975" s="7" t="str">
        <f>IFERROR(INDEX('Prix PRO CA'!$1:$1048576,MATCH(E975,'Prix PRO CA'!D:D,0),10),"")</f>
        <v/>
      </c>
      <c r="V975" s="7" t="str">
        <f>IFERROR(INDEX('Prix PRO CA'!$1:$1048576,MATCH(E975,'Prix PRO BTE'!D:D,0),10),"")</f>
        <v/>
      </c>
      <c r="W975" s="7">
        <f>+IFERROR(INDEX('Prix PRO PCS'!$1:$1048576,MATCH(E975,'Prix PRO PCS'!D:D,0),10),"")</f>
        <v>1.81</v>
      </c>
      <c r="X975" s="148" t="str">
        <f t="shared" si="69"/>
        <v>Oui</v>
      </c>
      <c r="Y975" s="24" t="str">
        <f>IFERROR(INDEX(LigneAchat!$1:$1048576,MATCH(E975,LigneAchat!D:D,0),5),"")</f>
        <v/>
      </c>
      <c r="Z975" s="22">
        <f>INDEX(Articles!$1:$1048576,MATCH(E975,Articles!D:D,0),21)</f>
        <v>2116</v>
      </c>
      <c r="AA975" s="22">
        <f>+Z975-AB975</f>
        <v>2116</v>
      </c>
      <c r="AB975" s="22">
        <f>+INDEX(Articles!$1:$1048576,MATCH(E975,Articles!D:D,0),23)</f>
        <v>0</v>
      </c>
    </row>
    <row r="976" spans="2:28" ht="15.75">
      <c r="B976" s="8" t="str">
        <f>INDEX(Articles!$1:$1048576,MATCH(E976,Articles!D:D,0),6)</f>
        <v>1</v>
      </c>
      <c r="C976" s="8" t="str">
        <f>INDEX(Articles!$1:$1048576,MATCH(E976,Articles!D:D,0),7)</f>
        <v/>
      </c>
      <c r="D976" s="28" t="str">
        <f>HYPERLINK(INDEX(Articles!$1:$1048576,MATCH(E976,Articles!D:D,0),24),"Lien")</f>
        <v>Lien</v>
      </c>
      <c r="E976" s="3" t="s">
        <v>205</v>
      </c>
      <c r="F976" s="18" t="str">
        <f>INDEX(Articles!$1:$1048576,MATCH(E976,Articles!D:D,0),5)</f>
        <v>MORTIER CARTON BOMBES Ø100</v>
      </c>
      <c r="G976" s="18" t="str">
        <f>INDEX(Articles!$1:$1048576,MATCH(E976,Articles!D:D,0),8)</f>
        <v>ACCPYRO</v>
      </c>
      <c r="H976" s="18" t="str">
        <f>INDEX(Articles!$1:$1048576,MATCH(E976,Articles!D:D,0),9)</f>
        <v>MORT STRUC</v>
      </c>
      <c r="I976" s="8">
        <f>INDEX(Articles!$1:$1048576,MATCH(E976,Articles!D:D,0),10)</f>
        <v>0</v>
      </c>
      <c r="J976" s="18" t="str">
        <f>INDEX(Articles!$1:$1048576,MATCH(E976,Articles!D:D,0),11)</f>
        <v/>
      </c>
      <c r="K976" s="18" t="str">
        <f>INDEX(Articles!$1:$1048576,MATCH(E976,Articles!D:D,0),12)</f>
        <v/>
      </c>
      <c r="L976" s="8" t="str">
        <f>INDEX(Articles!$1:$1048576,MATCH(E976,Articles!D:D,0),13)</f>
        <v>CN</v>
      </c>
      <c r="M976" s="8" t="str">
        <f>INDEX(Articles!$1:$1048576,MATCH(E976,Articles!D:D,0),14)</f>
        <v/>
      </c>
      <c r="N976" s="8" t="str">
        <f>INDEX(Articles!$1:$1048576,MATCH(E976,Articles!D:D,0),15)</f>
        <v/>
      </c>
      <c r="O976" s="8" t="str">
        <f>INDEX(Articles!$1:$1048576,MATCH(E976,Articles!D:D,0),16)</f>
        <v/>
      </c>
      <c r="P976" s="8">
        <f>INDEX(Articles!$1:$1048576,MATCH(E976,Articles!D:D,0),17)*1000</f>
        <v>0</v>
      </c>
      <c r="Q976" s="8" t="str">
        <f>INDEX(Articles!$1:$1048576,MATCH(E976,Articles!D:D,0),18)</f>
        <v/>
      </c>
      <c r="R976" s="8">
        <f>INDEX(Articles!$1:$1048576,MATCH(E976,Articles!D:D,0),19)</f>
        <v>0</v>
      </c>
      <c r="S976" s="2" t="str">
        <f>IF(INDEX('Unités CA'!$1:$1048576,MATCH(E976,'Unités CA'!D:D,0),5)=0,"",INDEX('Unités CA'!$1:$1048576,MATCH(E976,'Unités CA'!D:D,0),5))</f>
        <v>0001/CA</v>
      </c>
      <c r="T976" s="2" t="str">
        <f>IF(INDEX('Unités BTE'!$1:$1048576,MATCH(E976,'Unités CA'!D:D,0),5)=0,"",INDEX('Unités BTE'!$1:$1048576,MATCH(E976,'Unités CA'!D:D,0),5))</f>
        <v>0006/BTE</v>
      </c>
      <c r="U976" s="7" t="str">
        <f>IFERROR(INDEX('Prix PRO CA'!$1:$1048576,MATCH(E976,'Prix PRO CA'!D:D,0),10),"")</f>
        <v/>
      </c>
      <c r="V976" s="7" t="str">
        <f>IFERROR(INDEX('Prix PRO CA'!$1:$1048576,MATCH(E976,'Prix PRO BTE'!D:D,0),10),"")</f>
        <v/>
      </c>
      <c r="W976" s="7">
        <f>+IFERROR(INDEX('Prix PRO PCS'!$1:$1048576,MATCH(E976,'Prix PRO PCS'!D:D,0),10),"")</f>
        <v>5.19</v>
      </c>
      <c r="X976" s="148" t="str">
        <f t="shared" si="69"/>
        <v>Oui</v>
      </c>
      <c r="Y976" s="24" t="str">
        <f>IFERROR(INDEX(LigneAchat!$1:$1048576,MATCH(E976,LigneAchat!D:D,0),5),"")</f>
        <v/>
      </c>
      <c r="Z976" s="22">
        <f>INDEX(Articles!$1:$1048576,MATCH(E976,Articles!D:D,0),21)</f>
        <v>1885</v>
      </c>
      <c r="AA976" s="22">
        <f>+Z976-AB976</f>
        <v>1885</v>
      </c>
      <c r="AB976" s="22">
        <f>+INDEX(Articles!$1:$1048576,MATCH(E976,Articles!D:D,0),23)</f>
        <v>0</v>
      </c>
    </row>
    <row r="977" spans="2:28" ht="15.75">
      <c r="B977" s="8" t="str">
        <f>INDEX(Articles!$1:$1048576,MATCH(E977,Articles!D:D,0),6)</f>
        <v>1</v>
      </c>
      <c r="C977" s="8" t="str">
        <f>INDEX(Articles!$1:$1048576,MATCH(E977,Articles!D:D,0),7)</f>
        <v/>
      </c>
      <c r="D977" s="28" t="str">
        <f>HYPERLINK(INDEX(Articles!$1:$1048576,MATCH(E977,Articles!D:D,0),24),"Lien")</f>
        <v>Lien</v>
      </c>
      <c r="E977" s="3" t="s">
        <v>184</v>
      </c>
      <c r="F977" s="18" t="str">
        <f>INDEX(Articles!$1:$1048576,MATCH(E977,Articles!D:D,0),5)</f>
        <v>CAISSE 5 MORTIERS FIBRE Ø50</v>
      </c>
      <c r="G977" s="18" t="str">
        <f>INDEX(Articles!$1:$1048576,MATCH(E977,Articles!D:D,0),8)</f>
        <v>ACCPYRO</v>
      </c>
      <c r="H977" s="18" t="str">
        <f>INDEX(Articles!$1:$1048576,MATCH(E977,Articles!D:D,0),9)</f>
        <v>MORT STRUC</v>
      </c>
      <c r="I977" s="8">
        <f>INDEX(Articles!$1:$1048576,MATCH(E977,Articles!D:D,0),10)</f>
        <v>0</v>
      </c>
      <c r="J977" s="18" t="str">
        <f>INDEX(Articles!$1:$1048576,MATCH(E977,Articles!D:D,0),11)</f>
        <v/>
      </c>
      <c r="K977" s="18" t="str">
        <f>INDEX(Articles!$1:$1048576,MATCH(E977,Articles!D:D,0),12)</f>
        <v/>
      </c>
      <c r="L977" s="8" t="str">
        <f>INDEX(Articles!$1:$1048576,MATCH(E977,Articles!D:D,0),13)</f>
        <v>CN</v>
      </c>
      <c r="M977" s="8" t="str">
        <f>INDEX(Articles!$1:$1048576,MATCH(E977,Articles!D:D,0),14)</f>
        <v/>
      </c>
      <c r="N977" s="8" t="str">
        <f>INDEX(Articles!$1:$1048576,MATCH(E977,Articles!D:D,0),15)</f>
        <v/>
      </c>
      <c r="O977" s="8" t="str">
        <f>INDEX(Articles!$1:$1048576,MATCH(E977,Articles!D:D,0),16)</f>
        <v/>
      </c>
      <c r="P977" s="8">
        <f>INDEX(Articles!$1:$1048576,MATCH(E977,Articles!D:D,0),17)*1000</f>
        <v>0</v>
      </c>
      <c r="Q977" s="8" t="str">
        <f>INDEX(Articles!$1:$1048576,MATCH(E977,Articles!D:D,0),18)</f>
        <v/>
      </c>
      <c r="R977" s="8">
        <f>INDEX(Articles!$1:$1048576,MATCH(E977,Articles!D:D,0),19)</f>
        <v>0</v>
      </c>
      <c r="S977" s="2" t="str">
        <f>IF(INDEX('Unités CA'!$1:$1048576,MATCH(E977,'Unités CA'!D:D,0),5)=0,"",INDEX('Unités CA'!$1:$1048576,MATCH(E977,'Unités CA'!D:D,0),5))</f>
        <v>0001/CA</v>
      </c>
      <c r="T977" s="2" t="str">
        <f>IF(INDEX('Unités BTE'!$1:$1048576,MATCH(E977,'Unités CA'!D:D,0),5)=0,"",INDEX('Unités BTE'!$1:$1048576,MATCH(E977,'Unités CA'!D:D,0),5))</f>
        <v>0005/BTE</v>
      </c>
      <c r="U977" s="7" t="str">
        <f>IFERROR(INDEX('Prix PRO CA'!$1:$1048576,MATCH(E977,'Prix PRO CA'!D:D,0),10),"")</f>
        <v/>
      </c>
      <c r="V977" s="7" t="str">
        <f>IFERROR(INDEX('Prix PRO CA'!$1:$1048576,MATCH(E977,'Prix PRO BTE'!D:D,0),10),"")</f>
        <v/>
      </c>
      <c r="W977" s="7">
        <f>+IFERROR(INDEX('Prix PRO PCS'!$1:$1048576,MATCH(E977,'Prix PRO PCS'!D:D,0),10),"")</f>
        <v>36.93</v>
      </c>
      <c r="X977" s="148" t="str">
        <f t="shared" si="69"/>
        <v>Oui</v>
      </c>
      <c r="Y977" s="24" t="str">
        <f>IFERROR(INDEX(LigneAchat!$1:$1048576,MATCH(E977,LigneAchat!D:D,0),5),"")</f>
        <v/>
      </c>
      <c r="Z977" s="22">
        <f>INDEX(Articles!$1:$1048576,MATCH(E977,Articles!D:D,0),21)</f>
        <v>40</v>
      </c>
      <c r="AA977" s="22">
        <f>+Z977-AB977</f>
        <v>40</v>
      </c>
      <c r="AB977" s="22">
        <f>+INDEX(Articles!$1:$1048576,MATCH(E977,Articles!D:D,0),23)</f>
        <v>0</v>
      </c>
    </row>
    <row r="978" spans="2:28" ht="15.75">
      <c r="B978" s="8" t="str">
        <f>INDEX(Articles!$1:$1048576,MATCH(E978,Articles!D:D,0),6)</f>
        <v>1</v>
      </c>
      <c r="C978" s="8" t="str">
        <f>INDEX(Articles!$1:$1048576,MATCH(E978,Articles!D:D,0),7)</f>
        <v/>
      </c>
      <c r="D978" s="28" t="str">
        <f>HYPERLINK(INDEX(Articles!$1:$1048576,MATCH(E978,Articles!D:D,0),24),"Lien")</f>
        <v>Lien</v>
      </c>
      <c r="E978" s="3" t="s">
        <v>150</v>
      </c>
      <c r="F978" s="18" t="str">
        <f>INDEX(Articles!$1:$1048576,MATCH(E978,Articles!D:D,0),5)</f>
        <v>BATT. 5 MORTIERS FIBRE Ø75</v>
      </c>
      <c r="G978" s="18" t="str">
        <f>INDEX(Articles!$1:$1048576,MATCH(E978,Articles!D:D,0),8)</f>
        <v>ACCPYRO</v>
      </c>
      <c r="H978" s="18" t="str">
        <f>INDEX(Articles!$1:$1048576,MATCH(E978,Articles!D:D,0),9)</f>
        <v>MORT STRUC</v>
      </c>
      <c r="I978" s="8">
        <f>INDEX(Articles!$1:$1048576,MATCH(E978,Articles!D:D,0),10)</f>
        <v>0</v>
      </c>
      <c r="J978" s="18" t="str">
        <f>INDEX(Articles!$1:$1048576,MATCH(E978,Articles!D:D,0),11)</f>
        <v/>
      </c>
      <c r="K978" s="18" t="str">
        <f>INDEX(Articles!$1:$1048576,MATCH(E978,Articles!D:D,0),12)</f>
        <v/>
      </c>
      <c r="L978" s="8" t="str">
        <f>INDEX(Articles!$1:$1048576,MATCH(E978,Articles!D:D,0),13)</f>
        <v>CN</v>
      </c>
      <c r="M978" s="8" t="str">
        <f>INDEX(Articles!$1:$1048576,MATCH(E978,Articles!D:D,0),14)</f>
        <v/>
      </c>
      <c r="N978" s="8" t="str">
        <f>INDEX(Articles!$1:$1048576,MATCH(E978,Articles!D:D,0),15)</f>
        <v/>
      </c>
      <c r="O978" s="8" t="str">
        <f>INDEX(Articles!$1:$1048576,MATCH(E978,Articles!D:D,0),16)</f>
        <v/>
      </c>
      <c r="P978" s="8">
        <f>INDEX(Articles!$1:$1048576,MATCH(E978,Articles!D:D,0),17)*1000</f>
        <v>0</v>
      </c>
      <c r="Q978" s="8" t="str">
        <f>INDEX(Articles!$1:$1048576,MATCH(E978,Articles!D:D,0),18)</f>
        <v/>
      </c>
      <c r="R978" s="8">
        <f>INDEX(Articles!$1:$1048576,MATCH(E978,Articles!D:D,0),19)</f>
        <v>0</v>
      </c>
      <c r="S978" s="2" t="str">
        <f>IF(INDEX('Unités CA'!$1:$1048576,MATCH(E978,'Unités CA'!D:D,0),5)=0,"",INDEX('Unités CA'!$1:$1048576,MATCH(E978,'Unités CA'!D:D,0),5))</f>
        <v>0001/CA</v>
      </c>
      <c r="T978" s="2" t="str">
        <f>IF(INDEX('Unités BTE'!$1:$1048576,MATCH(E978,'Unités CA'!D:D,0),5)=0,"",INDEX('Unités BTE'!$1:$1048576,MATCH(E978,'Unités CA'!D:D,0),5))</f>
        <v>0005/BTE</v>
      </c>
      <c r="U978" s="7" t="str">
        <f>IFERROR(INDEX('Prix PRO CA'!$1:$1048576,MATCH(E978,'Prix PRO CA'!D:D,0),10),"")</f>
        <v/>
      </c>
      <c r="V978" s="7" t="str">
        <f>IFERROR(INDEX('Prix PRO CA'!$1:$1048576,MATCH(E978,'Prix PRO BTE'!D:D,0),10),"")</f>
        <v/>
      </c>
      <c r="W978" s="7">
        <f>+IFERROR(INDEX('Prix PRO PCS'!$1:$1048576,MATCH(E978,'Prix PRO PCS'!D:D,0),10),"")</f>
        <v>65.91</v>
      </c>
      <c r="X978" s="148" t="str">
        <f t="shared" si="69"/>
        <v>Oui</v>
      </c>
      <c r="Y978" s="24" t="str">
        <f>IFERROR(INDEX(LigneAchat!$1:$1048576,MATCH(E978,LigneAchat!D:D,0),5),"")</f>
        <v/>
      </c>
      <c r="Z978" s="22">
        <f>INDEX(Articles!$1:$1048576,MATCH(E978,Articles!D:D,0),21)</f>
        <v>29</v>
      </c>
      <c r="AA978" s="22">
        <f t="shared" si="70"/>
        <v>29</v>
      </c>
      <c r="AB978" s="22">
        <f>+INDEX(Articles!$1:$1048576,MATCH(E978,Articles!D:D,0),23)</f>
        <v>0</v>
      </c>
    </row>
    <row r="979" spans="2:28" ht="15.75">
      <c r="B979" s="8" t="str">
        <f>INDEX(Articles!$1:$1048576,MATCH(E979,Articles!D:D,0),6)</f>
        <v>1</v>
      </c>
      <c r="C979" s="8" t="str">
        <f>INDEX(Articles!$1:$1048576,MATCH(E979,Articles!D:D,0),7)</f>
        <v/>
      </c>
      <c r="D979" s="28" t="str">
        <f>HYPERLINK(INDEX(Articles!$1:$1048576,MATCH(E979,Articles!D:D,0),24),"Lien")</f>
        <v>Lien</v>
      </c>
      <c r="E979" s="3" t="s">
        <v>190</v>
      </c>
      <c r="F979" s="18" t="str">
        <f>INDEX(Articles!$1:$1048576,MATCH(E979,Articles!D:D,0),5)</f>
        <v>CAISSE 5 MORTIERS FIBRE Ø100</v>
      </c>
      <c r="G979" s="18" t="str">
        <f>INDEX(Articles!$1:$1048576,MATCH(E979,Articles!D:D,0),8)</f>
        <v>ACCPYRO</v>
      </c>
      <c r="H979" s="18" t="str">
        <f>INDEX(Articles!$1:$1048576,MATCH(E979,Articles!D:D,0),9)</f>
        <v>MORT STRUC</v>
      </c>
      <c r="I979" s="8">
        <f>INDEX(Articles!$1:$1048576,MATCH(E979,Articles!D:D,0),10)</f>
        <v>0</v>
      </c>
      <c r="J979" s="18" t="str">
        <f>INDEX(Articles!$1:$1048576,MATCH(E979,Articles!D:D,0),11)</f>
        <v/>
      </c>
      <c r="K979" s="18" t="str">
        <f>INDEX(Articles!$1:$1048576,MATCH(E979,Articles!D:D,0),12)</f>
        <v/>
      </c>
      <c r="L979" s="8" t="str">
        <f>INDEX(Articles!$1:$1048576,MATCH(E979,Articles!D:D,0),13)</f>
        <v>CN</v>
      </c>
      <c r="M979" s="8" t="str">
        <f>INDEX(Articles!$1:$1048576,MATCH(E979,Articles!D:D,0),14)</f>
        <v/>
      </c>
      <c r="N979" s="8" t="str">
        <f>INDEX(Articles!$1:$1048576,MATCH(E979,Articles!D:D,0),15)</f>
        <v/>
      </c>
      <c r="O979" s="8" t="str">
        <f>INDEX(Articles!$1:$1048576,MATCH(E979,Articles!D:D,0),16)</f>
        <v/>
      </c>
      <c r="P979" s="8">
        <f>INDEX(Articles!$1:$1048576,MATCH(E979,Articles!D:D,0),17)*1000</f>
        <v>0</v>
      </c>
      <c r="Q979" s="8" t="str">
        <f>INDEX(Articles!$1:$1048576,MATCH(E979,Articles!D:D,0),18)</f>
        <v/>
      </c>
      <c r="R979" s="8">
        <f>INDEX(Articles!$1:$1048576,MATCH(E979,Articles!D:D,0),19)</f>
        <v>0</v>
      </c>
      <c r="S979" s="2" t="str">
        <f>IF(INDEX('Unités CA'!$1:$1048576,MATCH(E979,'Unités CA'!D:D,0),5)=0,"",INDEX('Unités CA'!$1:$1048576,MATCH(E979,'Unités CA'!D:D,0),5))</f>
        <v>0001/CA</v>
      </c>
      <c r="T979" s="2" t="str">
        <f>IF(INDEX('Unités BTE'!$1:$1048576,MATCH(E979,'Unités CA'!D:D,0),5)=0,"",INDEX('Unités BTE'!$1:$1048576,MATCH(E979,'Unités CA'!D:D,0),5))</f>
        <v>0005/BTE</v>
      </c>
      <c r="U979" s="7" t="str">
        <f>IFERROR(INDEX('Prix PRO CA'!$1:$1048576,MATCH(E979,'Prix PRO CA'!D:D,0),10),"")</f>
        <v/>
      </c>
      <c r="V979" s="7" t="str">
        <f>IFERROR(INDEX('Prix PRO CA'!$1:$1048576,MATCH(E979,'Prix PRO BTE'!D:D,0),10),"")</f>
        <v/>
      </c>
      <c r="W979" s="7">
        <f>+IFERROR(INDEX('Prix PRO PCS'!$1:$1048576,MATCH(E979,'Prix PRO PCS'!D:D,0),10),"")</f>
        <v>99.52</v>
      </c>
      <c r="X979" s="148" t="str">
        <f t="shared" si="69"/>
        <v>Oui</v>
      </c>
      <c r="Y979" s="24" t="str">
        <f>IFERROR(INDEX(LigneAchat!$1:$1048576,MATCH(E979,LigneAchat!D:D,0),5),"")</f>
        <v/>
      </c>
      <c r="Z979" s="22">
        <f>INDEX(Articles!$1:$1048576,MATCH(E979,Articles!D:D,0),21)</f>
        <v>250</v>
      </c>
      <c r="AA979" s="22">
        <f t="shared" si="70"/>
        <v>250</v>
      </c>
      <c r="AB979" s="22">
        <f>+INDEX(Articles!$1:$1048576,MATCH(E979,Articles!D:D,0),23)</f>
        <v>0</v>
      </c>
    </row>
    <row r="980" spans="2:28" ht="15.75">
      <c r="B980" s="8" t="str">
        <f>INDEX(Articles!$1:$1048576,MATCH(E980,Articles!D:D,0),6)</f>
        <v>1</v>
      </c>
      <c r="C980" s="8" t="str">
        <f>INDEX(Articles!$1:$1048576,MATCH(E980,Articles!D:D,0),7)</f>
        <v/>
      </c>
      <c r="D980" s="28" t="str">
        <f>HYPERLINK(INDEX(Articles!$1:$1048576,MATCH(E980,Articles!D:D,0),24),"Lien")</f>
        <v>Lien</v>
      </c>
      <c r="E980" s="3" t="s">
        <v>193</v>
      </c>
      <c r="F980" s="18" t="str">
        <f>INDEX(Articles!$1:$1048576,MATCH(E980,Articles!D:D,0),5)</f>
        <v>CAISSE 5 MORTIERS FIBRE Ø125</v>
      </c>
      <c r="G980" s="18" t="str">
        <f>INDEX(Articles!$1:$1048576,MATCH(E980,Articles!D:D,0),8)</f>
        <v>ACCPYRO</v>
      </c>
      <c r="H980" s="18" t="str">
        <f>INDEX(Articles!$1:$1048576,MATCH(E980,Articles!D:D,0),9)</f>
        <v>MORT STRUC</v>
      </c>
      <c r="I980" s="8">
        <f>INDEX(Articles!$1:$1048576,MATCH(E980,Articles!D:D,0),10)</f>
        <v>0</v>
      </c>
      <c r="J980" s="18" t="str">
        <f>INDEX(Articles!$1:$1048576,MATCH(E980,Articles!D:D,0),11)</f>
        <v/>
      </c>
      <c r="K980" s="18" t="str">
        <f>INDEX(Articles!$1:$1048576,MATCH(E980,Articles!D:D,0),12)</f>
        <v/>
      </c>
      <c r="L980" s="8" t="str">
        <f>INDEX(Articles!$1:$1048576,MATCH(E980,Articles!D:D,0),13)</f>
        <v>CN</v>
      </c>
      <c r="M980" s="8" t="str">
        <f>INDEX(Articles!$1:$1048576,MATCH(E980,Articles!D:D,0),14)</f>
        <v/>
      </c>
      <c r="N980" s="8" t="str">
        <f>INDEX(Articles!$1:$1048576,MATCH(E980,Articles!D:D,0),15)</f>
        <v/>
      </c>
      <c r="O980" s="8" t="str">
        <f>INDEX(Articles!$1:$1048576,MATCH(E980,Articles!D:D,0),16)</f>
        <v/>
      </c>
      <c r="P980" s="8">
        <f>INDEX(Articles!$1:$1048576,MATCH(E980,Articles!D:D,0),17)*1000</f>
        <v>0</v>
      </c>
      <c r="Q980" s="8" t="str">
        <f>INDEX(Articles!$1:$1048576,MATCH(E980,Articles!D:D,0),18)</f>
        <v/>
      </c>
      <c r="R980" s="8">
        <f>INDEX(Articles!$1:$1048576,MATCH(E980,Articles!D:D,0),19)</f>
        <v>0</v>
      </c>
      <c r="S980" s="2" t="str">
        <f>IF(INDEX('Unités CA'!$1:$1048576,MATCH(E980,'Unités CA'!D:D,0),5)=0,"",INDEX('Unités CA'!$1:$1048576,MATCH(E980,'Unités CA'!D:D,0),5))</f>
        <v>0001/CA</v>
      </c>
      <c r="T980" s="2" t="str">
        <f>IF(INDEX('Unités BTE'!$1:$1048576,MATCH(E980,'Unités CA'!D:D,0),5)=0,"",INDEX('Unités BTE'!$1:$1048576,MATCH(E980,'Unités CA'!D:D,0),5))</f>
        <v>0005/BTE</v>
      </c>
      <c r="U980" s="7" t="str">
        <f>IFERROR(INDEX('Prix PRO CA'!$1:$1048576,MATCH(E980,'Prix PRO CA'!D:D,0),10),"")</f>
        <v/>
      </c>
      <c r="V980" s="7" t="str">
        <f>IFERROR(INDEX('Prix PRO CA'!$1:$1048576,MATCH(E980,'Prix PRO BTE'!D:D,0),10),"")</f>
        <v/>
      </c>
      <c r="W980" s="7">
        <f>+IFERROR(INDEX('Prix PRO PCS'!$1:$1048576,MATCH(E980,'Prix PRO PCS'!D:D,0),10),"")</f>
        <v>179.04</v>
      </c>
      <c r="X980" s="148" t="str">
        <f t="shared" si="69"/>
        <v>Oui</v>
      </c>
      <c r="Y980" s="24" t="str">
        <f>IFERROR(INDEX(LigneAchat!$1:$1048576,MATCH(E980,LigneAchat!D:D,0),5),"")</f>
        <v/>
      </c>
      <c r="Z980" s="22">
        <f>INDEX(Articles!$1:$1048576,MATCH(E980,Articles!D:D,0),21)</f>
        <v>14</v>
      </c>
      <c r="AA980" s="22">
        <f t="shared" si="70"/>
        <v>14</v>
      </c>
      <c r="AB980" s="22">
        <f>+INDEX(Articles!$1:$1048576,MATCH(E980,Articles!D:D,0),23)</f>
        <v>0</v>
      </c>
    </row>
    <row r="981" spans="2:28" ht="15.75">
      <c r="B981" s="8" t="str">
        <f>INDEX(Articles!$1:$1048576,MATCH(E981,Articles!D:D,0),6)</f>
        <v>1</v>
      </c>
      <c r="C981" s="8" t="str">
        <f>INDEX(Articles!$1:$1048576,MATCH(E981,Articles!D:D,0),7)</f>
        <v/>
      </c>
      <c r="D981" s="28" t="str">
        <f>HYPERLINK(INDEX(Articles!$1:$1048576,MATCH(E981,Articles!D:D,0),24),"Lien")</f>
        <v>Lien</v>
      </c>
      <c r="E981" s="3" t="s">
        <v>196</v>
      </c>
      <c r="F981" s="18" t="str">
        <f>INDEX(Articles!$1:$1048576,MATCH(E981,Articles!D:D,0),5)</f>
        <v>CAISSE 5 MORTIERS FIBRE Ø150</v>
      </c>
      <c r="G981" s="18" t="str">
        <f>INDEX(Articles!$1:$1048576,MATCH(E981,Articles!D:D,0),8)</f>
        <v>ACCPYRO</v>
      </c>
      <c r="H981" s="18" t="str">
        <f>INDEX(Articles!$1:$1048576,MATCH(E981,Articles!D:D,0),9)</f>
        <v>MORT STRUC</v>
      </c>
      <c r="I981" s="8">
        <f>INDEX(Articles!$1:$1048576,MATCH(E981,Articles!D:D,0),10)</f>
        <v>0</v>
      </c>
      <c r="J981" s="18" t="str">
        <f>INDEX(Articles!$1:$1048576,MATCH(E981,Articles!D:D,0),11)</f>
        <v/>
      </c>
      <c r="K981" s="18" t="str">
        <f>INDEX(Articles!$1:$1048576,MATCH(E981,Articles!D:D,0),12)</f>
        <v/>
      </c>
      <c r="L981" s="8" t="str">
        <f>INDEX(Articles!$1:$1048576,MATCH(E981,Articles!D:D,0),13)</f>
        <v>CN</v>
      </c>
      <c r="M981" s="8" t="str">
        <f>INDEX(Articles!$1:$1048576,MATCH(E981,Articles!D:D,0),14)</f>
        <v/>
      </c>
      <c r="N981" s="8" t="str">
        <f>INDEX(Articles!$1:$1048576,MATCH(E981,Articles!D:D,0),15)</f>
        <v/>
      </c>
      <c r="O981" s="8" t="str">
        <f>INDEX(Articles!$1:$1048576,MATCH(E981,Articles!D:D,0),16)</f>
        <v/>
      </c>
      <c r="P981" s="8">
        <f>INDEX(Articles!$1:$1048576,MATCH(E981,Articles!D:D,0),17)*1000</f>
        <v>0</v>
      </c>
      <c r="Q981" s="8" t="str">
        <f>INDEX(Articles!$1:$1048576,MATCH(E981,Articles!D:D,0),18)</f>
        <v/>
      </c>
      <c r="R981" s="8">
        <f>INDEX(Articles!$1:$1048576,MATCH(E981,Articles!D:D,0),19)</f>
        <v>0</v>
      </c>
      <c r="S981" s="2" t="str">
        <f>IF(INDEX('Unités CA'!$1:$1048576,MATCH(E981,'Unités CA'!D:D,0),5)=0,"",INDEX('Unités CA'!$1:$1048576,MATCH(E981,'Unités CA'!D:D,0),5))</f>
        <v>0001/CA</v>
      </c>
      <c r="T981" s="2" t="str">
        <f>IF(INDEX('Unités BTE'!$1:$1048576,MATCH(E981,'Unités CA'!D:D,0),5)=0,"",INDEX('Unités BTE'!$1:$1048576,MATCH(E981,'Unités CA'!D:D,0),5))</f>
        <v>0005/BTE</v>
      </c>
      <c r="U981" s="7" t="str">
        <f>IFERROR(INDEX('Prix PRO CA'!$1:$1048576,MATCH(E981,'Prix PRO CA'!D:D,0),10),"")</f>
        <v/>
      </c>
      <c r="V981" s="7" t="str">
        <f>IFERROR(INDEX('Prix PRO CA'!$1:$1048576,MATCH(E981,'Prix PRO BTE'!D:D,0),10),"")</f>
        <v/>
      </c>
      <c r="W981" s="7">
        <f>+IFERROR(INDEX('Prix PRO PCS'!$1:$1048576,MATCH(E981,'Prix PRO PCS'!D:D,0),10),"")</f>
        <v>250.01</v>
      </c>
      <c r="X981" s="148" t="str">
        <f t="shared" si="69"/>
        <v>Non</v>
      </c>
      <c r="Y981" s="24" t="str">
        <f>IFERROR(INDEX(LigneAchat!$1:$1048576,MATCH(E981,LigneAchat!D:D,0),5),"")</f>
        <v/>
      </c>
      <c r="Z981" s="22">
        <f>INDEX(Articles!$1:$1048576,MATCH(E981,Articles!D:D,0),21)</f>
        <v>0</v>
      </c>
      <c r="AA981" s="22">
        <f t="shared" si="70"/>
        <v>0</v>
      </c>
      <c r="AB981" s="22">
        <f>+INDEX(Articles!$1:$1048576,MATCH(E981,Articles!D:D,0),23)</f>
        <v>0</v>
      </c>
    </row>
    <row r="982" spans="2:28" ht="15.75">
      <c r="B982" s="8" t="str">
        <f>INDEX(Articles!$1:$1048576,MATCH(E982,Articles!D:D,0),6)</f>
        <v>1</v>
      </c>
      <c r="C982" s="8" t="str">
        <f>INDEX(Articles!$1:$1048576,MATCH(E982,Articles!D:D,0),7)</f>
        <v/>
      </c>
      <c r="D982" s="28" t="str">
        <f>HYPERLINK(INDEX(Articles!$1:$1048576,MATCH(E982,Articles!D:D,0),24),"Lien")</f>
        <v>Lien</v>
      </c>
      <c r="E982" s="3" t="s">
        <v>208</v>
      </c>
      <c r="F982" s="18" t="str">
        <f>INDEX(Articles!$1:$1048576,MATCH(E982,Articles!D:D,0),5)</f>
        <v>BATT. 5 MORTIERS Ø50 CARTON</v>
      </c>
      <c r="G982" s="18" t="str">
        <f>INDEX(Articles!$1:$1048576,MATCH(E982,Articles!D:D,0),8)</f>
        <v>ACCPYRO</v>
      </c>
      <c r="H982" s="18" t="str">
        <f>INDEX(Articles!$1:$1048576,MATCH(E982,Articles!D:D,0),9)</f>
        <v>MORT STRUC</v>
      </c>
      <c r="I982" s="8">
        <f>INDEX(Articles!$1:$1048576,MATCH(E982,Articles!D:D,0),10)</f>
        <v>0</v>
      </c>
      <c r="J982" s="18" t="str">
        <f>INDEX(Articles!$1:$1048576,MATCH(E982,Articles!D:D,0),11)</f>
        <v/>
      </c>
      <c r="K982" s="18" t="str">
        <f>INDEX(Articles!$1:$1048576,MATCH(E982,Articles!D:D,0),12)</f>
        <v/>
      </c>
      <c r="L982" s="8" t="str">
        <f>INDEX(Articles!$1:$1048576,MATCH(E982,Articles!D:D,0),13)</f>
        <v>CN</v>
      </c>
      <c r="M982" s="8" t="str">
        <f>INDEX(Articles!$1:$1048576,MATCH(E982,Articles!D:D,0),14)</f>
        <v/>
      </c>
      <c r="N982" s="8" t="str">
        <f>INDEX(Articles!$1:$1048576,MATCH(E982,Articles!D:D,0),15)</f>
        <v/>
      </c>
      <c r="O982" s="8" t="str">
        <f>INDEX(Articles!$1:$1048576,MATCH(E982,Articles!D:D,0),16)</f>
        <v/>
      </c>
      <c r="P982" s="8">
        <f>INDEX(Articles!$1:$1048576,MATCH(E982,Articles!D:D,0),17)*1000</f>
        <v>0</v>
      </c>
      <c r="Q982" s="8" t="str">
        <f>INDEX(Articles!$1:$1048576,MATCH(E982,Articles!D:D,0),18)</f>
        <v/>
      </c>
      <c r="R982" s="8">
        <f>INDEX(Articles!$1:$1048576,MATCH(E982,Articles!D:D,0),19)</f>
        <v>0</v>
      </c>
      <c r="S982" s="2" t="str">
        <f>IF(INDEX('Unités CA'!$1:$1048576,MATCH(E982,'Unités CA'!D:D,0),5)=0,"",INDEX('Unités CA'!$1:$1048576,MATCH(E982,'Unités CA'!D:D,0),5))</f>
        <v>0001/CA</v>
      </c>
      <c r="T982" s="2" t="str">
        <f>IF(INDEX('Unités BTE'!$1:$1048576,MATCH(E982,'Unités CA'!D:D,0),5)=0,"",INDEX('Unités BTE'!$1:$1048576,MATCH(E982,'Unités CA'!D:D,0),5))</f>
        <v>0008/BTE</v>
      </c>
      <c r="U982" s="7" t="str">
        <f>IFERROR(INDEX('Prix PRO CA'!$1:$1048576,MATCH(E982,'Prix PRO CA'!D:D,0),10),"")</f>
        <v/>
      </c>
      <c r="V982" s="7" t="str">
        <f>IFERROR(INDEX('Prix PRO CA'!$1:$1048576,MATCH(E982,'Prix PRO BTE'!D:D,0),10),"")</f>
        <v/>
      </c>
      <c r="W982" s="7">
        <f>+IFERROR(INDEX('Prix PRO PCS'!$1:$1048576,MATCH(E982,'Prix PRO PCS'!D:D,0),10),"")</f>
        <v>17.41</v>
      </c>
      <c r="X982" s="148" t="str">
        <f t="shared" si="69"/>
        <v>Oui</v>
      </c>
      <c r="Y982" s="24" t="str">
        <f>IFERROR(INDEX(LigneAchat!$1:$1048576,MATCH(E982,LigneAchat!D:D,0),5),"")</f>
        <v/>
      </c>
      <c r="Z982" s="22">
        <f>INDEX(Articles!$1:$1048576,MATCH(E982,Articles!D:D,0),21)</f>
        <v>213</v>
      </c>
      <c r="AA982" s="22">
        <f t="shared" si="70"/>
        <v>213</v>
      </c>
      <c r="AB982" s="22">
        <f>+INDEX(Articles!$1:$1048576,MATCH(E982,Articles!D:D,0),23)</f>
        <v>0</v>
      </c>
    </row>
    <row r="983" spans="2:28" ht="15.75">
      <c r="B983" s="8" t="str">
        <f>INDEX(Articles!$1:$1048576,MATCH(E983,Articles!D:D,0),6)</f>
        <v>1</v>
      </c>
      <c r="C983" s="8" t="str">
        <f>INDEX(Articles!$1:$1048576,MATCH(E983,Articles!D:D,0),7)</f>
        <v/>
      </c>
      <c r="D983" s="28" t="str">
        <f>HYPERLINK(INDEX(Articles!$1:$1048576,MATCH(E983,Articles!D:D,0),24),"Lien")</f>
        <v>Lien</v>
      </c>
      <c r="E983" s="3" t="s">
        <v>211</v>
      </c>
      <c r="F983" s="18" t="str">
        <f>INDEX(Articles!$1:$1048576,MATCH(E983,Articles!D:D,0),5)</f>
        <v>BATT. 3 MORTIERS Ø75 CARTON</v>
      </c>
      <c r="G983" s="18" t="str">
        <f>INDEX(Articles!$1:$1048576,MATCH(E983,Articles!D:D,0),8)</f>
        <v>ACCPYRO</v>
      </c>
      <c r="H983" s="18" t="str">
        <f>INDEX(Articles!$1:$1048576,MATCH(E983,Articles!D:D,0),9)</f>
        <v>MORT STRUC</v>
      </c>
      <c r="I983" s="8">
        <f>INDEX(Articles!$1:$1048576,MATCH(E983,Articles!D:D,0),10)</f>
        <v>0</v>
      </c>
      <c r="J983" s="18" t="str">
        <f>INDEX(Articles!$1:$1048576,MATCH(E983,Articles!D:D,0),11)</f>
        <v/>
      </c>
      <c r="K983" s="18" t="str">
        <f>INDEX(Articles!$1:$1048576,MATCH(E983,Articles!D:D,0),12)</f>
        <v/>
      </c>
      <c r="L983" s="8" t="str">
        <f>INDEX(Articles!$1:$1048576,MATCH(E983,Articles!D:D,0),13)</f>
        <v>CN</v>
      </c>
      <c r="M983" s="8" t="str">
        <f>INDEX(Articles!$1:$1048576,MATCH(E983,Articles!D:D,0),14)</f>
        <v/>
      </c>
      <c r="N983" s="8" t="str">
        <f>INDEX(Articles!$1:$1048576,MATCH(E983,Articles!D:D,0),15)</f>
        <v/>
      </c>
      <c r="O983" s="8" t="str">
        <f>INDEX(Articles!$1:$1048576,MATCH(E983,Articles!D:D,0),16)</f>
        <v/>
      </c>
      <c r="P983" s="8">
        <f>INDEX(Articles!$1:$1048576,MATCH(E983,Articles!D:D,0),17)*1000</f>
        <v>0</v>
      </c>
      <c r="Q983" s="8" t="str">
        <f>INDEX(Articles!$1:$1048576,MATCH(E983,Articles!D:D,0),18)</f>
        <v/>
      </c>
      <c r="R983" s="8">
        <f>INDEX(Articles!$1:$1048576,MATCH(E983,Articles!D:D,0),19)</f>
        <v>0</v>
      </c>
      <c r="S983" s="2" t="str">
        <f>IF(INDEX('Unités CA'!$1:$1048576,MATCH(E983,'Unités CA'!D:D,0),5)=0,"",INDEX('Unités CA'!$1:$1048576,MATCH(E983,'Unités CA'!D:D,0),5))</f>
        <v>0001/CA</v>
      </c>
      <c r="T983" s="2" t="str">
        <f>IF(INDEX('Unités BTE'!$1:$1048576,MATCH(E983,'Unités CA'!D:D,0),5)=0,"",INDEX('Unités BTE'!$1:$1048576,MATCH(E983,'Unités CA'!D:D,0),5))</f>
        <v>0008/BTE</v>
      </c>
      <c r="U983" s="7" t="str">
        <f>IFERROR(INDEX('Prix PRO CA'!$1:$1048576,MATCH(E983,'Prix PRO CA'!D:D,0),10),"")</f>
        <v/>
      </c>
      <c r="V983" s="7" t="str">
        <f>IFERROR(INDEX('Prix PRO CA'!$1:$1048576,MATCH(E983,'Prix PRO BTE'!D:D,0),10),"")</f>
        <v/>
      </c>
      <c r="W983" s="7">
        <f>+IFERROR(INDEX('Prix PRO PCS'!$1:$1048576,MATCH(E983,'Prix PRO PCS'!D:D,0),10),"")</f>
        <v>23.67</v>
      </c>
      <c r="X983" s="148" t="str">
        <f t="shared" si="69"/>
        <v>Oui</v>
      </c>
      <c r="Y983" s="24" t="str">
        <f>IFERROR(INDEX(LigneAchat!$1:$1048576,MATCH(E983,LigneAchat!D:D,0),5),"")</f>
        <v/>
      </c>
      <c r="Z983" s="22">
        <f>INDEX(Articles!$1:$1048576,MATCH(E983,Articles!D:D,0),21)</f>
        <v>44</v>
      </c>
      <c r="AA983" s="22">
        <f t="shared" si="70"/>
        <v>44</v>
      </c>
      <c r="AB983" s="22">
        <f>+INDEX(Articles!$1:$1048576,MATCH(E983,Articles!D:D,0),23)</f>
        <v>0</v>
      </c>
    </row>
    <row r="984" spans="2:28" ht="15.75">
      <c r="B984" s="8" t="str">
        <f>INDEX(Articles!$1:$1048576,MATCH(E984,Articles!D:D,0),6)</f>
        <v>1</v>
      </c>
      <c r="C984" s="8" t="str">
        <f>INDEX(Articles!$1:$1048576,MATCH(E984,Articles!D:D,0),7)</f>
        <v/>
      </c>
      <c r="D984" s="28" t="str">
        <f>HYPERLINK(INDEX(Articles!$1:$1048576,MATCH(E984,Articles!D:D,0),24),"Lien")</f>
        <v>Lien</v>
      </c>
      <c r="E984" s="3" t="s">
        <v>217</v>
      </c>
      <c r="F984" s="18" t="str">
        <f>INDEX(Articles!$1:$1048576,MATCH(E984,Articles!D:D,0),5)</f>
        <v>BATT. 5 MORTIERS Ø100 CARTON</v>
      </c>
      <c r="G984" s="18" t="str">
        <f>INDEX(Articles!$1:$1048576,MATCH(E984,Articles!D:D,0),8)</f>
        <v>ACCPYRO</v>
      </c>
      <c r="H984" s="18" t="str">
        <f>INDEX(Articles!$1:$1048576,MATCH(E984,Articles!D:D,0),9)</f>
        <v>MORT STRUC</v>
      </c>
      <c r="I984" s="8">
        <f>INDEX(Articles!$1:$1048576,MATCH(E984,Articles!D:D,0),10)</f>
        <v>0</v>
      </c>
      <c r="J984" s="18" t="str">
        <f>INDEX(Articles!$1:$1048576,MATCH(E984,Articles!D:D,0),11)</f>
        <v/>
      </c>
      <c r="K984" s="18" t="str">
        <f>INDEX(Articles!$1:$1048576,MATCH(E984,Articles!D:D,0),12)</f>
        <v/>
      </c>
      <c r="L984" s="8" t="str">
        <f>INDEX(Articles!$1:$1048576,MATCH(E984,Articles!D:D,0),13)</f>
        <v>CN</v>
      </c>
      <c r="M984" s="8" t="str">
        <f>INDEX(Articles!$1:$1048576,MATCH(E984,Articles!D:D,0),14)</f>
        <v/>
      </c>
      <c r="N984" s="8" t="str">
        <f>INDEX(Articles!$1:$1048576,MATCH(E984,Articles!D:D,0),15)</f>
        <v/>
      </c>
      <c r="O984" s="8" t="str">
        <f>INDEX(Articles!$1:$1048576,MATCH(E984,Articles!D:D,0),16)</f>
        <v/>
      </c>
      <c r="P984" s="8">
        <f>INDEX(Articles!$1:$1048576,MATCH(E984,Articles!D:D,0),17)*1000</f>
        <v>0</v>
      </c>
      <c r="Q984" s="8" t="str">
        <f>INDEX(Articles!$1:$1048576,MATCH(E984,Articles!D:D,0),18)</f>
        <v/>
      </c>
      <c r="R984" s="8">
        <f>INDEX(Articles!$1:$1048576,MATCH(E984,Articles!D:D,0),19)</f>
        <v>0</v>
      </c>
      <c r="S984" s="2" t="str">
        <f>IF(INDEX('Unités CA'!$1:$1048576,MATCH(E984,'Unités CA'!D:D,0),5)=0,"",INDEX('Unités CA'!$1:$1048576,MATCH(E984,'Unités CA'!D:D,0),5))</f>
        <v>0001/CA</v>
      </c>
      <c r="T984" s="2" t="str">
        <f>IF(INDEX('Unités BTE'!$1:$1048576,MATCH(E984,'Unités CA'!D:D,0),5)=0,"",INDEX('Unités BTE'!$1:$1048576,MATCH(E984,'Unités CA'!D:D,0),5))</f>
        <v>0008/BTE</v>
      </c>
      <c r="U984" s="7" t="str">
        <f>IFERROR(INDEX('Prix PRO CA'!$1:$1048576,MATCH(E984,'Prix PRO CA'!D:D,0),10),"")</f>
        <v/>
      </c>
      <c r="V984" s="7" t="str">
        <f>IFERROR(INDEX('Prix PRO CA'!$1:$1048576,MATCH(E984,'Prix PRO BTE'!D:D,0),10),"")</f>
        <v/>
      </c>
      <c r="W984" s="7">
        <f>+IFERROR(INDEX('Prix PRO PCS'!$1:$1048576,MATCH(E984,'Prix PRO PCS'!D:D,0),10),"")</f>
        <v>48.33</v>
      </c>
      <c r="X984" s="148" t="str">
        <f t="shared" si="69"/>
        <v>Oui</v>
      </c>
      <c r="Y984" s="24" t="str">
        <f>IFERROR(INDEX(LigneAchat!$1:$1048576,MATCH(E984,LigneAchat!D:D,0),5),"")</f>
        <v/>
      </c>
      <c r="Z984" s="22">
        <f>INDEX(Articles!$1:$1048576,MATCH(E984,Articles!D:D,0),21)</f>
        <v>223</v>
      </c>
      <c r="AA984" s="22">
        <f t="shared" si="70"/>
        <v>223</v>
      </c>
      <c r="AB984" s="22">
        <f>+INDEX(Articles!$1:$1048576,MATCH(E984,Articles!D:D,0),23)</f>
        <v>0</v>
      </c>
    </row>
    <row r="985" spans="2:28" s="87" customFormat="1" ht="31.5" customHeight="1">
      <c r="B985" s="2" t="str">
        <f>INDEX(Articles!$1:$1048576,MATCH(E985,Articles!D:D,0),6)</f>
        <v>1</v>
      </c>
      <c r="C985" s="2" t="str">
        <f>INDEX(Articles!$1:$1048576,MATCH(E985,Articles!D:D,0),7)</f>
        <v/>
      </c>
      <c r="D985" s="88" t="str">
        <f>HYPERLINK(INDEX(Articles!$1:$1048576,MATCH(E985,Articles!D:D,0),24),"Lien")</f>
        <v>Lien</v>
      </c>
      <c r="E985" s="92" t="s">
        <v>157</v>
      </c>
      <c r="F985" s="9" t="str">
        <f>INDEX(Articles!$1:$1048576,MATCH(E985,Articles!D:D,0),5)</f>
        <v>STRUCTURE ALUMINIUM POUR CHANDELLES PM</v>
      </c>
      <c r="G985" s="9" t="str">
        <f>INDEX(Articles!$1:$1048576,MATCH(E985,Articles!D:D,0),8)</f>
        <v>ACCPYRO</v>
      </c>
      <c r="H985" s="9" t="str">
        <f>INDEX(Articles!$1:$1048576,MATCH(E985,Articles!D:D,0),9)</f>
        <v>MORT STRUC</v>
      </c>
      <c r="I985" s="2">
        <f>INDEX(Articles!$1:$1048576,MATCH(E985,Articles!D:D,0),10)</f>
        <v>0</v>
      </c>
      <c r="J985" s="9" t="str">
        <f>INDEX(Articles!$1:$1048576,MATCH(E985,Articles!D:D,0),11)</f>
        <v/>
      </c>
      <c r="K985" s="9" t="str">
        <f>INDEX(Articles!$1:$1048576,MATCH(E985,Articles!D:D,0),12)</f>
        <v/>
      </c>
      <c r="L985" s="2" t="str">
        <f>INDEX(Articles!$1:$1048576,MATCH(E985,Articles!D:D,0),13)</f>
        <v>CN</v>
      </c>
      <c r="M985" s="2" t="str">
        <f>INDEX(Articles!$1:$1048576,MATCH(E985,Articles!D:D,0),14)</f>
        <v/>
      </c>
      <c r="N985" s="2" t="str">
        <f>INDEX(Articles!$1:$1048576,MATCH(E985,Articles!D:D,0),15)</f>
        <v/>
      </c>
      <c r="O985" s="2" t="str">
        <f>INDEX(Articles!$1:$1048576,MATCH(E985,Articles!D:D,0),16)</f>
        <v/>
      </c>
      <c r="P985" s="2">
        <f>INDEX(Articles!$1:$1048576,MATCH(E985,Articles!D:D,0),17)*1000</f>
        <v>0</v>
      </c>
      <c r="Q985" s="2" t="str">
        <f>INDEX(Articles!$1:$1048576,MATCH(E985,Articles!D:D,0),18)</f>
        <v/>
      </c>
      <c r="R985" s="2">
        <f>INDEX(Articles!$1:$1048576,MATCH(E985,Articles!D:D,0),19)</f>
        <v>0</v>
      </c>
      <c r="S985" s="2" t="str">
        <f>IF(INDEX('Unités CA'!$1:$1048576,MATCH(E985,'Unités CA'!D:D,0),5)=0,"",INDEX('Unités CA'!$1:$1048576,MATCH(E985,'Unités CA'!D:D,0),5))</f>
        <v>0001/CA</v>
      </c>
      <c r="T985" s="2" t="str">
        <f>IF(INDEX('Unités BTE'!$1:$1048576,MATCH(E985,'Unités CA'!D:D,0),5)=0,"",INDEX('Unités BTE'!$1:$1048576,MATCH(E985,'Unités CA'!D:D,0),5))</f>
        <v>0005/BTE</v>
      </c>
      <c r="U985" s="87" t="str">
        <f>IFERROR(INDEX('Prix PRO CA'!$1:$1048576,MATCH(E985,'Prix PRO CA'!D:D,0),10),"")</f>
        <v/>
      </c>
      <c r="V985" s="87" t="str">
        <f>IFERROR(INDEX('Prix PRO CA'!$1:$1048576,MATCH(E985,'Prix PRO BTE'!D:D,0),10),"")</f>
        <v/>
      </c>
      <c r="W985" s="87">
        <f>+IFERROR(INDEX('Prix PRO PCS'!$1:$1048576,MATCH(E985,'Prix PRO PCS'!D:D,0),10),"")</f>
        <v>110.89</v>
      </c>
      <c r="X985" s="148" t="str">
        <f t="shared" si="69"/>
        <v>Oui</v>
      </c>
      <c r="Y985" s="89" t="str">
        <f>IFERROR(INDEX(LigneAchat!$1:$1048576,MATCH(E985,LigneAchat!D:D,0),5),"")</f>
        <v/>
      </c>
      <c r="Z985" s="90">
        <f>INDEX(Articles!$1:$1048576,MATCH(E985,Articles!D:D,0),21)</f>
        <v>141</v>
      </c>
      <c r="AA985" s="90">
        <f t="shared" si="70"/>
        <v>141</v>
      </c>
      <c r="AB985" s="90">
        <f>+INDEX(Articles!$1:$1048576,MATCH(E985,Articles!D:D,0),23)</f>
        <v>0</v>
      </c>
    </row>
    <row r="986" spans="2:28" ht="15.75">
      <c r="B986" s="8" t="str">
        <f>INDEX(Articles!$1:$1048576,MATCH(E986,Articles!D:D,0),6)</f>
        <v>1</v>
      </c>
      <c r="C986" s="8" t="str">
        <f>INDEX(Articles!$1:$1048576,MATCH(E986,Articles!D:D,0),7)</f>
        <v/>
      </c>
      <c r="D986" s="28" t="str">
        <f>HYPERLINK(INDEX(Articles!$1:$1048576,MATCH(E986,Articles!D:D,0),24),"Lien")</f>
        <v>Lien</v>
      </c>
      <c r="E986" s="3" t="s">
        <v>153</v>
      </c>
      <c r="F986" s="18" t="str">
        <f>INDEX(Articles!$1:$1048576,MATCH(E986,Articles!D:D,0),5)</f>
        <v>SYSTEME DOUBLE FONTAINE ELECTRIQUE 220 VOLTS</v>
      </c>
      <c r="G986" s="18" t="str">
        <f>INDEX(Articles!$1:$1048576,MATCH(E986,Articles!D:D,0),8)</f>
        <v>ACCPYRO</v>
      </c>
      <c r="H986" s="18" t="str">
        <f>INDEX(Articles!$1:$1048576,MATCH(E986,Articles!D:D,0),9)</f>
        <v>MORT STRUC</v>
      </c>
      <c r="I986" s="8">
        <f>INDEX(Articles!$1:$1048576,MATCH(E986,Articles!D:D,0),10)</f>
        <v>28</v>
      </c>
      <c r="J986" s="18" t="str">
        <f>INDEX(Articles!$1:$1048576,MATCH(E986,Articles!D:D,0),11)</f>
        <v/>
      </c>
      <c r="K986" s="18" t="str">
        <f>INDEX(Articles!$1:$1048576,MATCH(E986,Articles!D:D,0),12)</f>
        <v/>
      </c>
      <c r="L986" s="8" t="str">
        <f>INDEX(Articles!$1:$1048576,MATCH(E986,Articles!D:D,0),13)</f>
        <v>CN</v>
      </c>
      <c r="M986" s="8" t="str">
        <f>INDEX(Articles!$1:$1048576,MATCH(E986,Articles!D:D,0),14)</f>
        <v/>
      </c>
      <c r="N986" s="8" t="str">
        <f>INDEX(Articles!$1:$1048576,MATCH(E986,Articles!D:D,0),15)</f>
        <v/>
      </c>
      <c r="O986" s="8" t="str">
        <f>INDEX(Articles!$1:$1048576,MATCH(E986,Articles!D:D,0),16)</f>
        <v/>
      </c>
      <c r="P986" s="8">
        <f>INDEX(Articles!$1:$1048576,MATCH(E986,Articles!D:D,0),17)*1000</f>
        <v>0</v>
      </c>
      <c r="Q986" s="8" t="str">
        <f>INDEX(Articles!$1:$1048576,MATCH(E986,Articles!D:D,0),18)</f>
        <v>60</v>
      </c>
      <c r="R986" s="8">
        <f>INDEX(Articles!$1:$1048576,MATCH(E986,Articles!D:D,0),19)</f>
        <v>8</v>
      </c>
      <c r="S986" s="2" t="str">
        <f>IF(INDEX('Unités CA'!$1:$1048576,MATCH(E986,'Unités CA'!D:D,0),5)=0,"",INDEX('Unités CA'!$1:$1048576,MATCH(E986,'Unités CA'!D:D,0),5))</f>
        <v>0001/CA</v>
      </c>
      <c r="T986" s="2" t="str">
        <f>IF(INDEX('Unités BTE'!$1:$1048576,MATCH(E986,'Unités CA'!D:D,0),5)=0,"",INDEX('Unités BTE'!$1:$1048576,MATCH(E986,'Unités CA'!D:D,0),5))</f>
        <v>0005/BTE</v>
      </c>
      <c r="U986" s="7" t="str">
        <f>IFERROR(INDEX('Prix PRO CA'!$1:$1048576,MATCH(E986,'Prix PRO CA'!D:D,0),10),"")</f>
        <v/>
      </c>
      <c r="V986" s="7" t="str">
        <f>IFERROR(INDEX('Prix PRO CA'!$1:$1048576,MATCH(E986,'Prix PRO BTE'!D:D,0),10),"")</f>
        <v/>
      </c>
      <c r="W986" s="7">
        <f>+IFERROR(INDEX('Prix PRO PCS'!$1:$1048576,MATCH(E986,'Prix PRO PCS'!D:D,0),10),"")</f>
        <v>263.20999999999998</v>
      </c>
      <c r="X986" s="148" t="str">
        <f t="shared" si="69"/>
        <v>Oui</v>
      </c>
      <c r="Y986" s="24" t="str">
        <f>IFERROR(INDEX(LigneAchat!$1:$1048576,MATCH(E986,LigneAchat!D:D,0),5),"")</f>
        <v/>
      </c>
      <c r="Z986" s="22">
        <f>INDEX(Articles!$1:$1048576,MATCH(E986,Articles!D:D,0),21)</f>
        <v>12</v>
      </c>
      <c r="AA986" s="22">
        <f t="shared" ref="AA986:AA992" si="72">+Z986-AB986</f>
        <v>12</v>
      </c>
      <c r="AB986" s="22">
        <f>+INDEX(Articles!$1:$1048576,MATCH(E986,Articles!D:D,0),23)</f>
        <v>0</v>
      </c>
    </row>
    <row r="987" spans="2:28" s="87" customFormat="1" ht="30.75" customHeight="1">
      <c r="B987" s="2" t="str">
        <f>INDEX(Articles!$1:$1048576,MATCH(E987,Articles!D:D,0),6)</f>
        <v>1</v>
      </c>
      <c r="C987" s="2" t="str">
        <f>INDEX(Articles!$1:$1048576,MATCH(E987,Articles!D:D,0),7)</f>
        <v/>
      </c>
      <c r="D987" s="88" t="str">
        <f>HYPERLINK(INDEX(Articles!$1:$1048576,MATCH(E987,Articles!D:D,0),24),"Lien")</f>
        <v>Lien</v>
      </c>
      <c r="E987" s="92" t="s">
        <v>221</v>
      </c>
      <c r="F987" s="9" t="str">
        <f>INDEX(Articles!$1:$1048576,MATCH(E987,Articles!D:D,0),5)</f>
        <v>PINCE A DENUDER</v>
      </c>
      <c r="G987" s="9" t="str">
        <f>INDEX(Articles!$1:$1048576,MATCH(E987,Articles!D:D,0),8)</f>
        <v>ACCPYRO</v>
      </c>
      <c r="H987" s="9" t="str">
        <f>INDEX(Articles!$1:$1048576,MATCH(E987,Articles!D:D,0),9)</f>
        <v>OUTILLAGE</v>
      </c>
      <c r="I987" s="2">
        <f>INDEX(Articles!$1:$1048576,MATCH(E987,Articles!D:D,0),10)</f>
        <v>0</v>
      </c>
      <c r="J987" s="9" t="str">
        <f>INDEX(Articles!$1:$1048576,MATCH(E987,Articles!D:D,0),11)</f>
        <v/>
      </c>
      <c r="K987" s="9" t="str">
        <f>INDEX(Articles!$1:$1048576,MATCH(E987,Articles!D:D,0),12)</f>
        <v/>
      </c>
      <c r="L987" s="2" t="str">
        <f>INDEX(Articles!$1:$1048576,MATCH(E987,Articles!D:D,0),13)</f>
        <v>CN</v>
      </c>
      <c r="M987" s="2" t="str">
        <f>INDEX(Articles!$1:$1048576,MATCH(E987,Articles!D:D,0),14)</f>
        <v/>
      </c>
      <c r="N987" s="2" t="str">
        <f>INDEX(Articles!$1:$1048576,MATCH(E987,Articles!D:D,0),15)</f>
        <v/>
      </c>
      <c r="O987" s="2" t="str">
        <f>INDEX(Articles!$1:$1048576,MATCH(E987,Articles!D:D,0),16)</f>
        <v/>
      </c>
      <c r="P987" s="2">
        <f>INDEX(Articles!$1:$1048576,MATCH(E987,Articles!D:D,0),17)*1000</f>
        <v>0</v>
      </c>
      <c r="Q987" s="2" t="str">
        <f>INDEX(Articles!$1:$1048576,MATCH(E987,Articles!D:D,0),18)</f>
        <v/>
      </c>
      <c r="R987" s="2">
        <f>INDEX(Articles!$1:$1048576,MATCH(E987,Articles!D:D,0),19)</f>
        <v>0</v>
      </c>
      <c r="S987" s="2" t="str">
        <f>IF(INDEX('Unités CA'!$1:$1048576,MATCH(E987,'Unités CA'!D:D,0),5)=0,"",INDEX('Unités CA'!$1:$1048576,MATCH(E987,'Unités CA'!D:D,0),5))</f>
        <v>0001/CA</v>
      </c>
      <c r="T987" s="2" t="str">
        <f>IF(INDEX('Unités BTE'!$1:$1048576,MATCH(E987,'Unités CA'!D:D,0),5)=0,"",INDEX('Unités BTE'!$1:$1048576,MATCH(E987,'Unités CA'!D:D,0),5))</f>
        <v>0005/BTE</v>
      </c>
      <c r="U987" s="87" t="str">
        <f>IFERROR(INDEX('Prix PRO CA'!$1:$1048576,MATCH(E987,'Prix PRO CA'!D:D,0),10),"")</f>
        <v/>
      </c>
      <c r="V987" s="87" t="str">
        <f>IFERROR(INDEX('Prix PRO CA'!$1:$1048576,MATCH(E987,'Prix PRO BTE'!D:D,0),10),"")</f>
        <v/>
      </c>
      <c r="W987" s="87">
        <f>+IFERROR(INDEX('Prix PRO PCS'!$1:$1048576,MATCH(E987,'Prix PRO PCS'!D:D,0),10),"")</f>
        <v>8.98</v>
      </c>
      <c r="X987" s="148" t="str">
        <f t="shared" si="69"/>
        <v>Oui</v>
      </c>
      <c r="Y987" s="89" t="str">
        <f>IFERROR(INDEX(LigneAchat!$1:$1048576,MATCH(E987,LigneAchat!D:D,0),5),"")</f>
        <v/>
      </c>
      <c r="Z987" s="90">
        <f>INDEX(Articles!$1:$1048576,MATCH(E987,Articles!D:D,0),21)</f>
        <v>1401</v>
      </c>
      <c r="AA987" s="90">
        <f t="shared" si="72"/>
        <v>1401</v>
      </c>
      <c r="AB987" s="90">
        <f>+INDEX(Articles!$1:$1048576,MATCH(E987,Articles!D:D,0),23)</f>
        <v>0</v>
      </c>
    </row>
    <row r="988" spans="2:28" ht="15.75">
      <c r="B988" s="8" t="str">
        <f>INDEX(Articles!$1:$1048576,MATCH(E988,Articles!D:D,0),6)</f>
        <v>1</v>
      </c>
      <c r="C988" s="8" t="str">
        <f>INDEX(Articles!$1:$1048576,MATCH(E988,Articles!D:D,0),7)</f>
        <v/>
      </c>
      <c r="D988" s="28" t="str">
        <f>HYPERLINK(INDEX(Articles!$1:$1048576,MATCH(E988,Articles!D:D,0),24),"Lien")</f>
        <v>Lien</v>
      </c>
      <c r="E988" s="3" t="s">
        <v>224</v>
      </c>
      <c r="F988" s="18" t="str">
        <f>INDEX(Articles!$1:$1048576,MATCH(E988,Articles!D:D,0),5)</f>
        <v>PINCE COUPANTE 20 CM</v>
      </c>
      <c r="G988" s="18" t="str">
        <f>INDEX(Articles!$1:$1048576,MATCH(E988,Articles!D:D,0),8)</f>
        <v>ACCPYRO</v>
      </c>
      <c r="H988" s="18" t="str">
        <f>INDEX(Articles!$1:$1048576,MATCH(E988,Articles!D:D,0),9)</f>
        <v>OUTILLAGE</v>
      </c>
      <c r="I988" s="8">
        <f>INDEX(Articles!$1:$1048576,MATCH(E988,Articles!D:D,0),10)</f>
        <v>0</v>
      </c>
      <c r="J988" s="18" t="str">
        <f>INDEX(Articles!$1:$1048576,MATCH(E988,Articles!D:D,0),11)</f>
        <v/>
      </c>
      <c r="K988" s="18" t="str">
        <f>INDEX(Articles!$1:$1048576,MATCH(E988,Articles!D:D,0),12)</f>
        <v/>
      </c>
      <c r="L988" s="8" t="str">
        <f>INDEX(Articles!$1:$1048576,MATCH(E988,Articles!D:D,0),13)</f>
        <v>CN</v>
      </c>
      <c r="M988" s="8" t="str">
        <f>INDEX(Articles!$1:$1048576,MATCH(E988,Articles!D:D,0),14)</f>
        <v/>
      </c>
      <c r="N988" s="8" t="str">
        <f>INDEX(Articles!$1:$1048576,MATCH(E988,Articles!D:D,0),15)</f>
        <v/>
      </c>
      <c r="O988" s="8" t="str">
        <f>INDEX(Articles!$1:$1048576,MATCH(E988,Articles!D:D,0),16)</f>
        <v/>
      </c>
      <c r="P988" s="8">
        <f>INDEX(Articles!$1:$1048576,MATCH(E988,Articles!D:D,0),17)*1000</f>
        <v>0</v>
      </c>
      <c r="Q988" s="8" t="str">
        <f>INDEX(Articles!$1:$1048576,MATCH(E988,Articles!D:D,0),18)</f>
        <v/>
      </c>
      <c r="R988" s="8">
        <f>INDEX(Articles!$1:$1048576,MATCH(E988,Articles!D:D,0),19)</f>
        <v>0</v>
      </c>
      <c r="S988" s="2" t="str">
        <f>IF(INDEX('Unités CA'!$1:$1048576,MATCH(E988,'Unités CA'!D:D,0),5)=0,"",INDEX('Unités CA'!$1:$1048576,MATCH(E988,'Unités CA'!D:D,0),5))</f>
        <v>0110/CA</v>
      </c>
      <c r="T988" s="2" t="str">
        <f>IF(INDEX('Unités BTE'!$1:$1048576,MATCH(E988,'Unités CA'!D:D,0),5)=0,"",INDEX('Unités BTE'!$1:$1048576,MATCH(E988,'Unités CA'!D:D,0),5))</f>
        <v/>
      </c>
      <c r="U988" s="7" t="str">
        <f>IFERROR(INDEX('Prix PRO CA'!$1:$1048576,MATCH(E988,'Prix PRO CA'!D:D,0),10),"")</f>
        <v/>
      </c>
      <c r="V988" s="7" t="str">
        <f>IFERROR(INDEX('Prix PRO CA'!$1:$1048576,MATCH(E988,'Prix PRO BTE'!D:D,0),10),"")</f>
        <v/>
      </c>
      <c r="W988" s="7">
        <f>+IFERROR(INDEX('Prix PRO PCS'!$1:$1048576,MATCH(E988,'Prix PRO PCS'!D:D,0),10),"")</f>
        <v>3.55</v>
      </c>
      <c r="X988" s="148" t="str">
        <f t="shared" si="69"/>
        <v>Oui</v>
      </c>
      <c r="Y988" s="24" t="str">
        <f>IFERROR(INDEX(LigneAchat!$1:$1048576,MATCH(E988,LigneAchat!D:D,0),5),"")</f>
        <v/>
      </c>
      <c r="Z988" s="22">
        <f>INDEX(Articles!$1:$1048576,MATCH(E988,Articles!D:D,0),21)</f>
        <v>1099</v>
      </c>
      <c r="AA988" s="22">
        <f t="shared" si="72"/>
        <v>1099</v>
      </c>
      <c r="AB988" s="22">
        <f>+INDEX(Articles!$1:$1048576,MATCH(E988,Articles!D:D,0),23)</f>
        <v>0</v>
      </c>
    </row>
    <row r="989" spans="2:28" ht="15.75">
      <c r="B989" s="8" t="str">
        <f>INDEX(Articles!$1:$1048576,MATCH(E989,Articles!D:D,0),6)</f>
        <v>1</v>
      </c>
      <c r="C989" s="8" t="str">
        <f>INDEX(Articles!$1:$1048576,MATCH(E989,Articles!D:D,0),7)</f>
        <v/>
      </c>
      <c r="D989" s="28" t="str">
        <f>HYPERLINK(INDEX(Articles!$1:$1048576,MATCH(E989,Articles!D:D,0),24),"Lien")</f>
        <v>Lien</v>
      </c>
      <c r="E989" s="3" t="s">
        <v>227</v>
      </c>
      <c r="F989" s="18" t="str">
        <f>INDEX(Articles!$1:$1048576,MATCH(E989,Articles!D:D,0),5)</f>
        <v>MULTIMETRE DIGITAL</v>
      </c>
      <c r="G989" s="18" t="str">
        <f>INDEX(Articles!$1:$1048576,MATCH(E989,Articles!D:D,0),8)</f>
        <v>ACCPYRO</v>
      </c>
      <c r="H989" s="18" t="str">
        <f>INDEX(Articles!$1:$1048576,MATCH(E989,Articles!D:D,0),9)</f>
        <v>OUTILLAGE</v>
      </c>
      <c r="I989" s="8">
        <f>INDEX(Articles!$1:$1048576,MATCH(E989,Articles!D:D,0),10)</f>
        <v>0</v>
      </c>
      <c r="J989" s="18" t="str">
        <f>INDEX(Articles!$1:$1048576,MATCH(E989,Articles!D:D,0),11)</f>
        <v/>
      </c>
      <c r="K989" s="18" t="str">
        <f>INDEX(Articles!$1:$1048576,MATCH(E989,Articles!D:D,0),12)</f>
        <v/>
      </c>
      <c r="L989" s="8" t="str">
        <f>INDEX(Articles!$1:$1048576,MATCH(E989,Articles!D:D,0),13)</f>
        <v>CN</v>
      </c>
      <c r="M989" s="8" t="str">
        <f>INDEX(Articles!$1:$1048576,MATCH(E989,Articles!D:D,0),14)</f>
        <v/>
      </c>
      <c r="N989" s="8" t="str">
        <f>INDEX(Articles!$1:$1048576,MATCH(E989,Articles!D:D,0),15)</f>
        <v/>
      </c>
      <c r="O989" s="8" t="str">
        <f>INDEX(Articles!$1:$1048576,MATCH(E989,Articles!D:D,0),16)</f>
        <v/>
      </c>
      <c r="P989" s="8">
        <f>INDEX(Articles!$1:$1048576,MATCH(E989,Articles!D:D,0),17)*1000</f>
        <v>0</v>
      </c>
      <c r="Q989" s="8" t="str">
        <f>INDEX(Articles!$1:$1048576,MATCH(E989,Articles!D:D,0),18)</f>
        <v/>
      </c>
      <c r="R989" s="8">
        <f>INDEX(Articles!$1:$1048576,MATCH(E989,Articles!D:D,0),19)</f>
        <v>0</v>
      </c>
      <c r="S989" s="2" t="str">
        <f>IF(INDEX('Unités CA'!$1:$1048576,MATCH(E989,'Unités CA'!D:D,0),5)=0,"",INDEX('Unités CA'!$1:$1048576,MATCH(E989,'Unités CA'!D:D,0),5))</f>
        <v>0001/CA</v>
      </c>
      <c r="T989" s="2" t="str">
        <f>IF(INDEX('Unités BTE'!$1:$1048576,MATCH(E989,'Unités CA'!D:D,0),5)=0,"",INDEX('Unités BTE'!$1:$1048576,MATCH(E989,'Unités CA'!D:D,0),5))</f>
        <v>0005/BTE</v>
      </c>
      <c r="U989" s="7" t="str">
        <f>IFERROR(INDEX('Prix PRO CA'!$1:$1048576,MATCH(E989,'Prix PRO CA'!D:D,0),10),"")</f>
        <v/>
      </c>
      <c r="V989" s="7" t="str">
        <f>IFERROR(INDEX('Prix PRO CA'!$1:$1048576,MATCH(E989,'Prix PRO BTE'!D:D,0),10),"")</f>
        <v/>
      </c>
      <c r="W989" s="7">
        <f>+IFERROR(INDEX('Prix PRO PCS'!$1:$1048576,MATCH(E989,'Prix PRO PCS'!D:D,0),10),"")</f>
        <v>7.95</v>
      </c>
      <c r="X989" s="148" t="str">
        <f t="shared" si="69"/>
        <v>Oui</v>
      </c>
      <c r="Y989" s="24" t="str">
        <f>IFERROR(INDEX(LigneAchat!$1:$1048576,MATCH(E989,LigneAchat!D:D,0),5),"")</f>
        <v/>
      </c>
      <c r="Z989" s="22">
        <f>INDEX(Articles!$1:$1048576,MATCH(E989,Articles!D:D,0),21)</f>
        <v>302</v>
      </c>
      <c r="AA989" s="22">
        <f t="shared" si="72"/>
        <v>302</v>
      </c>
      <c r="AB989" s="22">
        <f>+INDEX(Articles!$1:$1048576,MATCH(E989,Articles!D:D,0),23)</f>
        <v>0</v>
      </c>
    </row>
    <row r="990" spans="2:28" ht="15.75">
      <c r="B990" s="8" t="str">
        <f>INDEX(Articles!$1:$1048576,MATCH(E990,Articles!D:D,0),6)</f>
        <v>1</v>
      </c>
      <c r="C990" s="8" t="str">
        <f>INDEX(Articles!$1:$1048576,MATCH(E990,Articles!D:D,0),7)</f>
        <v/>
      </c>
      <c r="D990" s="28" t="str">
        <f>HYPERLINK(INDEX(Articles!$1:$1048576,MATCH(E990,Articles!D:D,0),24),"Lien")</f>
        <v>Lien</v>
      </c>
      <c r="E990" s="3" t="s">
        <v>230</v>
      </c>
      <c r="F990" s="18" t="str">
        <f>INDEX(Articles!$1:$1048576,MATCH(E990,Articles!D:D,0),5)</f>
        <v>PINCE POUR CONNECTEUR</v>
      </c>
      <c r="G990" s="18" t="str">
        <f>INDEX(Articles!$1:$1048576,MATCH(E990,Articles!D:D,0),8)</f>
        <v>ACCPYRO</v>
      </c>
      <c r="H990" s="18" t="str">
        <f>INDEX(Articles!$1:$1048576,MATCH(E990,Articles!D:D,0),9)</f>
        <v>OUTILLAGE</v>
      </c>
      <c r="I990" s="8">
        <f>INDEX(Articles!$1:$1048576,MATCH(E990,Articles!D:D,0),10)</f>
        <v>0</v>
      </c>
      <c r="J990" s="18" t="str">
        <f>INDEX(Articles!$1:$1048576,MATCH(E990,Articles!D:D,0),11)</f>
        <v/>
      </c>
      <c r="K990" s="18" t="str">
        <f>INDEX(Articles!$1:$1048576,MATCH(E990,Articles!D:D,0),12)</f>
        <v/>
      </c>
      <c r="L990" s="8" t="str">
        <f>INDEX(Articles!$1:$1048576,MATCH(E990,Articles!D:D,0),13)</f>
        <v>CN</v>
      </c>
      <c r="M990" s="8" t="str">
        <f>INDEX(Articles!$1:$1048576,MATCH(E990,Articles!D:D,0),14)</f>
        <v/>
      </c>
      <c r="N990" s="8" t="str">
        <f>INDEX(Articles!$1:$1048576,MATCH(E990,Articles!D:D,0),15)</f>
        <v/>
      </c>
      <c r="O990" s="8" t="str">
        <f>INDEX(Articles!$1:$1048576,MATCH(E990,Articles!D:D,0),16)</f>
        <v/>
      </c>
      <c r="P990" s="8">
        <f>INDEX(Articles!$1:$1048576,MATCH(E990,Articles!D:D,0),17)*1000</f>
        <v>0</v>
      </c>
      <c r="Q990" s="8" t="str">
        <f>INDEX(Articles!$1:$1048576,MATCH(E990,Articles!D:D,0),18)</f>
        <v/>
      </c>
      <c r="R990" s="8">
        <f>INDEX(Articles!$1:$1048576,MATCH(E990,Articles!D:D,0),19)</f>
        <v>0</v>
      </c>
      <c r="S990" s="2" t="str">
        <f>IF(INDEX('Unités CA'!$1:$1048576,MATCH(E990,'Unités CA'!D:D,0),5)=0,"",INDEX('Unités CA'!$1:$1048576,MATCH(E990,'Unités CA'!D:D,0),5))</f>
        <v>0001/CA</v>
      </c>
      <c r="T990" s="2" t="str">
        <f>IF(INDEX('Unités BTE'!$1:$1048576,MATCH(E990,'Unités CA'!D:D,0),5)=0,"",INDEX('Unités BTE'!$1:$1048576,MATCH(E990,'Unités CA'!D:D,0),5))</f>
        <v>0005/BTE</v>
      </c>
      <c r="U990" s="7" t="str">
        <f>IFERROR(INDEX('Prix PRO CA'!$1:$1048576,MATCH(E990,'Prix PRO CA'!D:D,0),10),"")</f>
        <v/>
      </c>
      <c r="V990" s="7" t="str">
        <f>IFERROR(INDEX('Prix PRO CA'!$1:$1048576,MATCH(E990,'Prix PRO BTE'!D:D,0),10),"")</f>
        <v/>
      </c>
      <c r="W990" s="7">
        <f>+IFERROR(INDEX('Prix PRO PCS'!$1:$1048576,MATCH(E990,'Prix PRO PCS'!D:D,0),10),"")</f>
        <v>7.38</v>
      </c>
      <c r="X990" s="148" t="str">
        <f t="shared" si="69"/>
        <v>Oui</v>
      </c>
      <c r="Y990" s="24" t="str">
        <f>IFERROR(INDEX(LigneAchat!$1:$1048576,MATCH(E990,LigneAchat!D:D,0),5),"")</f>
        <v/>
      </c>
      <c r="Z990" s="22">
        <f>INDEX(Articles!$1:$1048576,MATCH(E990,Articles!D:D,0),21)</f>
        <v>190</v>
      </c>
      <c r="AA990" s="22">
        <f t="shared" si="72"/>
        <v>190</v>
      </c>
      <c r="AB990" s="22">
        <f>+INDEX(Articles!$1:$1048576,MATCH(E990,Articles!D:D,0),23)</f>
        <v>0</v>
      </c>
    </row>
    <row r="991" spans="2:28" ht="15.75">
      <c r="B991" s="8" t="str">
        <f>INDEX(Articles!$1:$1048576,MATCH(E991,Articles!D:D,0),6)</f>
        <v>1</v>
      </c>
      <c r="C991" s="8" t="str">
        <f>INDEX(Articles!$1:$1048576,MATCH(E991,Articles!D:D,0),7)</f>
        <v/>
      </c>
      <c r="D991" s="28" t="str">
        <f>HYPERLINK(INDEX(Articles!$1:$1048576,MATCH(E991,Articles!D:D,0),24),"Lien")</f>
        <v>Lien</v>
      </c>
      <c r="E991" s="3" t="s">
        <v>233</v>
      </c>
      <c r="F991" s="18" t="str">
        <f>INDEX(Articles!$1:$1048576,MATCH(E991,Articles!D:D,0),5)</f>
        <v>CHRONOMETRE DE TABLE</v>
      </c>
      <c r="G991" s="18" t="str">
        <f>INDEX(Articles!$1:$1048576,MATCH(E991,Articles!D:D,0),8)</f>
        <v>ACCPYRO</v>
      </c>
      <c r="H991" s="18" t="str">
        <f>INDEX(Articles!$1:$1048576,MATCH(E991,Articles!D:D,0),9)</f>
        <v>OUTILLAGE</v>
      </c>
      <c r="I991" s="8">
        <f>INDEX(Articles!$1:$1048576,MATCH(E991,Articles!D:D,0),10)</f>
        <v>0</v>
      </c>
      <c r="J991" s="18" t="str">
        <f>INDEX(Articles!$1:$1048576,MATCH(E991,Articles!D:D,0),11)</f>
        <v/>
      </c>
      <c r="K991" s="18" t="str">
        <f>INDEX(Articles!$1:$1048576,MATCH(E991,Articles!D:D,0),12)</f>
        <v/>
      </c>
      <c r="L991" s="8" t="str">
        <f>INDEX(Articles!$1:$1048576,MATCH(E991,Articles!D:D,0),13)</f>
        <v>FR</v>
      </c>
      <c r="M991" s="8" t="str">
        <f>INDEX(Articles!$1:$1048576,MATCH(E991,Articles!D:D,0),14)</f>
        <v/>
      </c>
      <c r="N991" s="8" t="str">
        <f>INDEX(Articles!$1:$1048576,MATCH(E991,Articles!D:D,0),15)</f>
        <v/>
      </c>
      <c r="O991" s="8" t="str">
        <f>INDEX(Articles!$1:$1048576,MATCH(E991,Articles!D:D,0),16)</f>
        <v/>
      </c>
      <c r="P991" s="8">
        <f>INDEX(Articles!$1:$1048576,MATCH(E991,Articles!D:D,0),17)*1000</f>
        <v>0</v>
      </c>
      <c r="Q991" s="8" t="str">
        <f>INDEX(Articles!$1:$1048576,MATCH(E991,Articles!D:D,0),18)</f>
        <v/>
      </c>
      <c r="R991" s="8">
        <f>INDEX(Articles!$1:$1048576,MATCH(E991,Articles!D:D,0),19)</f>
        <v>0</v>
      </c>
      <c r="S991" s="2" t="str">
        <f>IF(INDEX('Unités CA'!$1:$1048576,MATCH(E991,'Unités CA'!D:D,0),5)=0,"",INDEX('Unités CA'!$1:$1048576,MATCH(E991,'Unités CA'!D:D,0),5))</f>
        <v>0001/CA</v>
      </c>
      <c r="T991" s="2" t="str">
        <f>IF(INDEX('Unités BTE'!$1:$1048576,MATCH(E991,'Unités CA'!D:D,0),5)=0,"",INDEX('Unités BTE'!$1:$1048576,MATCH(E991,'Unités CA'!D:D,0),5))</f>
        <v>0005/BTE</v>
      </c>
      <c r="U991" s="7" t="str">
        <f>IFERROR(INDEX('Prix PRO CA'!$1:$1048576,MATCH(E991,'Prix PRO CA'!D:D,0),10),"")</f>
        <v/>
      </c>
      <c r="V991" s="7" t="str">
        <f>IFERROR(INDEX('Prix PRO CA'!$1:$1048576,MATCH(E991,'Prix PRO BTE'!D:D,0),10),"")</f>
        <v/>
      </c>
      <c r="W991" s="7">
        <f>+IFERROR(INDEX('Prix PRO PCS'!$1:$1048576,MATCH(E991,'Prix PRO PCS'!D:D,0),10),"")</f>
        <v>59.05</v>
      </c>
      <c r="X991" s="148" t="str">
        <f t="shared" si="69"/>
        <v>Inf à 10</v>
      </c>
      <c r="Y991" s="24" t="str">
        <f>IFERROR(INDEX(LigneAchat!$1:$1048576,MATCH(E991,LigneAchat!D:D,0),5),"")</f>
        <v/>
      </c>
      <c r="Z991" s="22">
        <f>INDEX(Articles!$1:$1048576,MATCH(E991,Articles!D:D,0),21)</f>
        <v>1</v>
      </c>
      <c r="AA991" s="22">
        <f t="shared" si="72"/>
        <v>1</v>
      </c>
      <c r="AB991" s="22">
        <f>+INDEX(Articles!$1:$1048576,MATCH(E991,Articles!D:D,0),23)</f>
        <v>0</v>
      </c>
    </row>
    <row r="992" spans="2:28" s="7" customFormat="1" ht="15.75">
      <c r="B992" s="8" t="str">
        <f>INDEX(Articles!$1:$1048576,MATCH(E992,Articles!D:D,0),6)</f>
        <v>1</v>
      </c>
      <c r="C992" s="8" t="str">
        <f>INDEX(Articles!$1:$1048576,MATCH(E992,Articles!D:D,0),7)</f>
        <v/>
      </c>
      <c r="D992" s="28" t="str">
        <f>HYPERLINK(INDEX(Articles!$1:$1048576,MATCH(E992,Articles!D:D,0),24),"Lien")</f>
        <v>Lien</v>
      </c>
      <c r="E992" s="3" t="s">
        <v>3402</v>
      </c>
      <c r="F992" s="18" t="str">
        <f>INDEX(Articles!$1:$1048576,MATCH(E992,Articles!D:D,0),5)</f>
        <v>KIT ADR (2 Magn rect. Orange + 3 Magn Etiquette 1)</v>
      </c>
      <c r="G992" s="18" t="str">
        <f>INDEX(Articles!$1:$1048576,MATCH(E992,Articles!D:D,0),8)</f>
        <v>ACCPYRO</v>
      </c>
      <c r="H992" s="18" t="str">
        <f>INDEX(Articles!$1:$1048576,MATCH(E992,Articles!D:D,0),9)</f>
        <v>OUTILLAGE</v>
      </c>
      <c r="I992" s="8">
        <f>INDEX(Articles!$1:$1048576,MATCH(E992,Articles!D:D,0),10)</f>
        <v>0</v>
      </c>
      <c r="J992" s="18" t="str">
        <f>INDEX(Articles!$1:$1048576,MATCH(E992,Articles!D:D,0),11)</f>
        <v/>
      </c>
      <c r="K992" s="18" t="str">
        <f>INDEX(Articles!$1:$1048576,MATCH(E992,Articles!D:D,0),12)</f>
        <v/>
      </c>
      <c r="L992" s="8" t="str">
        <f>INDEX(Articles!$1:$1048576,MATCH(E992,Articles!D:D,0),13)</f>
        <v>FR</v>
      </c>
      <c r="M992" s="8" t="str">
        <f>INDEX(Articles!$1:$1048576,MATCH(E992,Articles!D:D,0),14)</f>
        <v/>
      </c>
      <c r="N992" s="8" t="str">
        <f>INDEX(Articles!$1:$1048576,MATCH(E992,Articles!D:D,0),15)</f>
        <v/>
      </c>
      <c r="O992" s="8" t="str">
        <f>INDEX(Articles!$1:$1048576,MATCH(E992,Articles!D:D,0),16)</f>
        <v/>
      </c>
      <c r="P992" s="8">
        <f>INDEX(Articles!$1:$1048576,MATCH(E992,Articles!D:D,0),17)*1000</f>
        <v>0</v>
      </c>
      <c r="Q992" s="8" t="str">
        <f>INDEX(Articles!$1:$1048576,MATCH(E992,Articles!D:D,0),18)</f>
        <v/>
      </c>
      <c r="R992" s="8">
        <f>INDEX(Articles!$1:$1048576,MATCH(E992,Articles!D:D,0),19)</f>
        <v>0</v>
      </c>
      <c r="S992" s="2" t="e">
        <f>IF(INDEX('Unités CA'!$1:$1048576,MATCH(E992,'Unités CA'!D:D,0),5)=0,"",INDEX('Unités CA'!$1:$1048576,MATCH(E992,'Unités CA'!D:D,0),5))</f>
        <v>#N/A</v>
      </c>
      <c r="T992" s="2" t="e">
        <f>IF(INDEX('Unités BTE'!$1:$1048576,MATCH(E992,'Unités CA'!D:D,0),5)=0,"",INDEX('Unités BTE'!$1:$1048576,MATCH(E992,'Unités CA'!D:D,0),5))</f>
        <v>#N/A</v>
      </c>
      <c r="U992" s="7" t="str">
        <f>IFERROR(INDEX('Prix PRO CA'!$1:$1048576,MATCH(E992,'Prix PRO CA'!D:D,0),10),"")</f>
        <v/>
      </c>
      <c r="V992" s="7" t="str">
        <f>IFERROR(INDEX('Prix PRO CA'!$1:$1048576,MATCH(E992,'Prix PRO BTE'!D:D,0),10),"")</f>
        <v/>
      </c>
      <c r="W992" s="7">
        <f>+IFERROR(INDEX('Prix PRO PCS'!$1:$1048576,MATCH(E992,'Prix PRO PCS'!D:D,0),10),"")</f>
        <v>179</v>
      </c>
      <c r="X992" s="148" t="str">
        <f t="shared" si="69"/>
        <v>Inf à 10</v>
      </c>
      <c r="Y992" s="24" t="str">
        <f>IFERROR(INDEX(LigneAchat!$1:$1048576,MATCH(E992,LigneAchat!D:D,0),5),"")</f>
        <v/>
      </c>
      <c r="Z992" s="22">
        <f>INDEX(Articles!$1:$1048576,MATCH(E992,Articles!D:D,0),21)</f>
        <v>1</v>
      </c>
      <c r="AA992" s="22">
        <f t="shared" si="72"/>
        <v>1</v>
      </c>
      <c r="AB992" s="22">
        <f>+INDEX(Articles!$1:$1048576,MATCH(E992,Articles!D:D,0),23)</f>
        <v>0</v>
      </c>
    </row>
    <row r="993" spans="2:28" s="87" customFormat="1" ht="32.25" customHeight="1">
      <c r="B993" s="2" t="str">
        <f>INDEX(Articles!$1:$1048576,MATCH(E993,Articles!D:D,0),6)</f>
        <v>1</v>
      </c>
      <c r="C993" s="2" t="str">
        <f>INDEX(Articles!$1:$1048576,MATCH(E993,Articles!D:D,0),7)</f>
        <v/>
      </c>
      <c r="D993" s="88" t="str">
        <f>HYPERLINK(INDEX(Articles!$1:$1048576,MATCH(E993,Articles!D:D,0),24),"Lien")</f>
        <v>Lien</v>
      </c>
      <c r="E993" s="92" t="s">
        <v>368</v>
      </c>
      <c r="F993" s="9" t="str">
        <f>INDEX(Articles!$1:$1048576,MATCH(E993,Articles!D:D,0),5)</f>
        <v>TABLE DE TIR F16 - DIGITALE 16L ( 1 TX + 1 RX)</v>
      </c>
      <c r="G993" s="9" t="str">
        <f>INDEX(Articles!$1:$1048576,MATCH(E993,Articles!D:D,0),8)</f>
        <v>ACCPYRO</v>
      </c>
      <c r="H993" s="9" t="str">
        <f>INDEX(Articles!$1:$1048576,MATCH(E993,Articles!D:D,0),9)</f>
        <v>TAB DE TIR</v>
      </c>
      <c r="I993" s="2">
        <f>INDEX(Articles!$1:$1048576,MATCH(E993,Articles!D:D,0),10)</f>
        <v>0</v>
      </c>
      <c r="J993" s="9" t="str">
        <f>INDEX(Articles!$1:$1048576,MATCH(E993,Articles!D:D,0),11)</f>
        <v/>
      </c>
      <c r="K993" s="9" t="str">
        <f>INDEX(Articles!$1:$1048576,MATCH(E993,Articles!D:D,0),12)</f>
        <v/>
      </c>
      <c r="L993" s="2" t="str">
        <f>INDEX(Articles!$1:$1048576,MATCH(E993,Articles!D:D,0),13)</f>
        <v>CN</v>
      </c>
      <c r="M993" s="2" t="str">
        <f>INDEX(Articles!$1:$1048576,MATCH(E993,Articles!D:D,0),14)</f>
        <v/>
      </c>
      <c r="N993" s="2" t="str">
        <f>INDEX(Articles!$1:$1048576,MATCH(E993,Articles!D:D,0),15)</f>
        <v/>
      </c>
      <c r="O993" s="2" t="str">
        <f>INDEX(Articles!$1:$1048576,MATCH(E993,Articles!D:D,0),16)</f>
        <v/>
      </c>
      <c r="P993" s="2">
        <f>INDEX(Articles!$1:$1048576,MATCH(E993,Articles!D:D,0),17)*1000</f>
        <v>0</v>
      </c>
      <c r="Q993" s="2" t="str">
        <f>INDEX(Articles!$1:$1048576,MATCH(E993,Articles!D:D,0),18)</f>
        <v/>
      </c>
      <c r="R993" s="2">
        <f>INDEX(Articles!$1:$1048576,MATCH(E993,Articles!D:D,0),19)</f>
        <v>0</v>
      </c>
      <c r="S993" s="2" t="str">
        <f>IF(INDEX('Unités CA'!$1:$1048576,MATCH(E993,'Unités CA'!D:D,0),5)=0,"",INDEX('Unités CA'!$1:$1048576,MATCH(E993,'Unités CA'!D:D,0),5))</f>
        <v>0010/CA</v>
      </c>
      <c r="T993" s="2" t="str">
        <f>IF(INDEX('Unités BTE'!$1:$1048576,MATCH(E993,'Unités CA'!D:D,0),5)=0,"",INDEX('Unités BTE'!$1:$1048576,MATCH(E993,'Unités CA'!D:D,0),5))</f>
        <v/>
      </c>
      <c r="U993" s="87" t="str">
        <f>IFERROR(INDEX('Prix PRO CA'!$1:$1048576,MATCH(E993,'Prix PRO CA'!D:D,0),10),"")</f>
        <v/>
      </c>
      <c r="V993" s="87" t="str">
        <f>IFERROR(INDEX('Prix PRO CA'!$1:$1048576,MATCH(E993,'Prix PRO BTE'!D:D,0),10),"")</f>
        <v/>
      </c>
      <c r="W993" s="87">
        <f>+IFERROR(INDEX('Prix PRO PCS'!$1:$1048576,MATCH(E993,'Prix PRO PCS'!D:D,0),10),"")</f>
        <v>347.58</v>
      </c>
      <c r="X993" s="148" t="str">
        <f t="shared" si="69"/>
        <v>Oui</v>
      </c>
      <c r="Y993" s="89" t="str">
        <f>IFERROR(INDEX(LigneAchat!$1:$1048576,MATCH(E993,LigneAchat!D:D,0),5),"")</f>
        <v/>
      </c>
      <c r="Z993" s="90">
        <f>INDEX(Articles!$1:$1048576,MATCH(E993,Articles!D:D,0),21)</f>
        <v>91</v>
      </c>
      <c r="AA993" s="90">
        <f t="shared" si="70"/>
        <v>89</v>
      </c>
      <c r="AB993" s="90">
        <f>+INDEX(Articles!$1:$1048576,MATCH(E993,Articles!D:D,0),23)</f>
        <v>2</v>
      </c>
    </row>
    <row r="994" spans="2:28" ht="15.75">
      <c r="B994" s="8" t="str">
        <f>INDEX(Articles!$1:$1048576,MATCH(E994,Articles!D:D,0),6)</f>
        <v>1</v>
      </c>
      <c r="C994" s="8" t="str">
        <f>INDEX(Articles!$1:$1048576,MATCH(E994,Articles!D:D,0),7)</f>
        <v/>
      </c>
      <c r="D994" s="28" t="str">
        <f>HYPERLINK(INDEX(Articles!$1:$1048576,MATCH(E994,Articles!D:D,0),24),"Lien")</f>
        <v>Lien</v>
      </c>
      <c r="E994" s="3" t="s">
        <v>360</v>
      </c>
      <c r="F994" s="18" t="str">
        <f>INDEX(Articles!$1:$1048576,MATCH(E994,Articles!D:D,0),5)</f>
        <v>BATT. PUISSANCE 40 VOLTS (POUR REF 14116)</v>
      </c>
      <c r="G994" s="18" t="str">
        <f>INDEX(Articles!$1:$1048576,MATCH(E994,Articles!D:D,0),8)</f>
        <v>ACCPYRO</v>
      </c>
      <c r="H994" s="18" t="str">
        <f>INDEX(Articles!$1:$1048576,MATCH(E994,Articles!D:D,0),9)</f>
        <v>TAB DE TIR</v>
      </c>
      <c r="I994" s="8">
        <f>INDEX(Articles!$1:$1048576,MATCH(E994,Articles!D:D,0),10)</f>
        <v>0</v>
      </c>
      <c r="J994" s="18" t="str">
        <f>INDEX(Articles!$1:$1048576,MATCH(E994,Articles!D:D,0),11)</f>
        <v/>
      </c>
      <c r="K994" s="18" t="str">
        <f>INDEX(Articles!$1:$1048576,MATCH(E994,Articles!D:D,0),12)</f>
        <v/>
      </c>
      <c r="L994" s="8" t="str">
        <f>INDEX(Articles!$1:$1048576,MATCH(E994,Articles!D:D,0),13)</f>
        <v>CN</v>
      </c>
      <c r="M994" s="8" t="str">
        <f>INDEX(Articles!$1:$1048576,MATCH(E994,Articles!D:D,0),14)</f>
        <v/>
      </c>
      <c r="N994" s="8" t="str">
        <f>INDEX(Articles!$1:$1048576,MATCH(E994,Articles!D:D,0),15)</f>
        <v/>
      </c>
      <c r="O994" s="8" t="str">
        <f>INDEX(Articles!$1:$1048576,MATCH(E994,Articles!D:D,0),16)</f>
        <v/>
      </c>
      <c r="P994" s="8">
        <f>INDEX(Articles!$1:$1048576,MATCH(E994,Articles!D:D,0),17)*1000</f>
        <v>0</v>
      </c>
      <c r="Q994" s="8" t="str">
        <f>INDEX(Articles!$1:$1048576,MATCH(E994,Articles!D:D,0),18)</f>
        <v/>
      </c>
      <c r="R994" s="8">
        <f>INDEX(Articles!$1:$1048576,MATCH(E994,Articles!D:D,0),19)</f>
        <v>0</v>
      </c>
      <c r="S994" s="2" t="str">
        <f>IF(INDEX('Unités CA'!$1:$1048576,MATCH(E994,'Unités CA'!D:D,0),5)=0,"",INDEX('Unités CA'!$1:$1048576,MATCH(E994,'Unités CA'!D:D,0),5))</f>
        <v>0001/CA</v>
      </c>
      <c r="T994" s="2" t="str">
        <f>IF(INDEX('Unités BTE'!$1:$1048576,MATCH(E994,'Unités CA'!D:D,0),5)=0,"",INDEX('Unités BTE'!$1:$1048576,MATCH(E994,'Unités CA'!D:D,0),5))</f>
        <v>0005/BTE</v>
      </c>
      <c r="U994" s="7" t="str">
        <f>IFERROR(INDEX('Prix PRO CA'!$1:$1048576,MATCH(E994,'Prix PRO CA'!D:D,0),10),"")</f>
        <v/>
      </c>
      <c r="V994" s="7" t="str">
        <f>IFERROR(INDEX('Prix PRO CA'!$1:$1048576,MATCH(E994,'Prix PRO BTE'!D:D,0),10),"")</f>
        <v/>
      </c>
      <c r="W994" s="7">
        <f>+IFERROR(INDEX('Prix PRO PCS'!$1:$1048576,MATCH(E994,'Prix PRO PCS'!D:D,0),10),"")</f>
        <v>52.98</v>
      </c>
      <c r="X994" s="148" t="str">
        <f t="shared" si="69"/>
        <v>Inf à 10</v>
      </c>
      <c r="Y994" s="24" t="str">
        <f>IFERROR(INDEX(LigneAchat!$1:$1048576,MATCH(E994,LigneAchat!D:D,0),5),"")</f>
        <v/>
      </c>
      <c r="Z994" s="22">
        <f>INDEX(Articles!$1:$1048576,MATCH(E994,Articles!D:D,0),21)</f>
        <v>5</v>
      </c>
      <c r="AA994" s="22">
        <f>+Z994-AB994</f>
        <v>3</v>
      </c>
      <c r="AB994" s="22">
        <f>+INDEX(Articles!$1:$1048576,MATCH(E994,Articles!D:D,0),23)</f>
        <v>2</v>
      </c>
    </row>
    <row r="995" spans="2:28" ht="15.75">
      <c r="B995" s="8" t="str">
        <f>INDEX(Articles!$1:$1048576,MATCH(E995,Articles!D:D,0),6)</f>
        <v>1</v>
      </c>
      <c r="C995" s="8" t="str">
        <f>INDEX(Articles!$1:$1048576,MATCH(E995,Articles!D:D,0),7)</f>
        <v/>
      </c>
      <c r="D995" s="28" t="str">
        <f>HYPERLINK(INDEX(Articles!$1:$1048576,MATCH(E995,Articles!D:D,0),24),"Lien")</f>
        <v>Lien</v>
      </c>
      <c r="E995" s="3" t="s">
        <v>351</v>
      </c>
      <c r="F995" s="18" t="str">
        <f>INDEX(Articles!$1:$1048576,MATCH(E995,Articles!D:D,0),5)</f>
        <v>SEQUENCEUR PYRONUMERIQUE 32 VOIES</v>
      </c>
      <c r="G995" s="18" t="str">
        <f>INDEX(Articles!$1:$1048576,MATCH(E995,Articles!D:D,0),8)</f>
        <v>ACCPYRO</v>
      </c>
      <c r="H995" s="18" t="str">
        <f>INDEX(Articles!$1:$1048576,MATCH(E995,Articles!D:D,0),9)</f>
        <v>TAB DE TIR</v>
      </c>
      <c r="I995" s="8">
        <f>INDEX(Articles!$1:$1048576,MATCH(E995,Articles!D:D,0),10)</f>
        <v>0</v>
      </c>
      <c r="J995" s="18" t="str">
        <f>INDEX(Articles!$1:$1048576,MATCH(E995,Articles!D:D,0),11)</f>
        <v/>
      </c>
      <c r="K995" s="18" t="str">
        <f>INDEX(Articles!$1:$1048576,MATCH(E995,Articles!D:D,0),12)</f>
        <v/>
      </c>
      <c r="L995" s="8" t="str">
        <f>INDEX(Articles!$1:$1048576,MATCH(E995,Articles!D:D,0),13)</f>
        <v>FR</v>
      </c>
      <c r="M995" s="8" t="str">
        <f>INDEX(Articles!$1:$1048576,MATCH(E995,Articles!D:D,0),14)</f>
        <v/>
      </c>
      <c r="N995" s="8" t="str">
        <f>INDEX(Articles!$1:$1048576,MATCH(E995,Articles!D:D,0),15)</f>
        <v/>
      </c>
      <c r="O995" s="8" t="str">
        <f>INDEX(Articles!$1:$1048576,MATCH(E995,Articles!D:D,0),16)</f>
        <v/>
      </c>
      <c r="P995" s="8">
        <f>INDEX(Articles!$1:$1048576,MATCH(E995,Articles!D:D,0),17)*1000</f>
        <v>0</v>
      </c>
      <c r="Q995" s="8" t="str">
        <f>INDEX(Articles!$1:$1048576,MATCH(E995,Articles!D:D,0),18)</f>
        <v/>
      </c>
      <c r="R995" s="8">
        <f>INDEX(Articles!$1:$1048576,MATCH(E995,Articles!D:D,0),19)</f>
        <v>0</v>
      </c>
      <c r="S995" s="2" t="str">
        <f>IF(INDEX('Unités CA'!$1:$1048576,MATCH(E995,'Unités CA'!D:D,0),5)=0,"",INDEX('Unités CA'!$1:$1048576,MATCH(E995,'Unités CA'!D:D,0),5))</f>
        <v>0001/CA</v>
      </c>
      <c r="T995" s="2" t="str">
        <f>IF(INDEX('Unités BTE'!$1:$1048576,MATCH(E995,'Unités CA'!D:D,0),5)=0,"",INDEX('Unités BTE'!$1:$1048576,MATCH(E995,'Unités CA'!D:D,0),5))</f>
        <v>0005/BTE</v>
      </c>
      <c r="U995" s="7" t="str">
        <f>IFERROR(INDEX('Prix PRO CA'!$1:$1048576,MATCH(E995,'Prix PRO CA'!D:D,0),10),"")</f>
        <v/>
      </c>
      <c r="V995" s="7" t="str">
        <f>IFERROR(INDEX('Prix PRO CA'!$1:$1048576,MATCH(E995,'Prix PRO BTE'!D:D,0),10),"")</f>
        <v/>
      </c>
      <c r="W995" s="7">
        <f>+IFERROR(INDEX('Prix PRO PCS'!$1:$1048576,MATCH(E995,'Prix PRO PCS'!D:D,0),10),"")</f>
        <v>680.27</v>
      </c>
      <c r="X995" s="148" t="str">
        <f t="shared" si="69"/>
        <v>Inf à 10</v>
      </c>
      <c r="Y995" s="24" t="str">
        <f>IFERROR(INDEX(LigneAchat!$1:$1048576,MATCH(E995,LigneAchat!D:D,0),5),"")</f>
        <v/>
      </c>
      <c r="Z995" s="22">
        <f>INDEX(Articles!$1:$1048576,MATCH(E995,Articles!D:D,0),21)</f>
        <v>1</v>
      </c>
      <c r="AA995" s="22">
        <f t="shared" si="70"/>
        <v>1</v>
      </c>
      <c r="AB995" s="22">
        <f>+INDEX(Articles!$1:$1048576,MATCH(E995,Articles!D:D,0),23)</f>
        <v>0</v>
      </c>
    </row>
    <row r="996" spans="2:28" ht="15.75">
      <c r="B996" s="8" t="str">
        <f>INDEX(Articles!$1:$1048576,MATCH(E996,Articles!D:D,0),6)</f>
        <v>1</v>
      </c>
      <c r="C996" s="8" t="str">
        <f>INDEX(Articles!$1:$1048576,MATCH(E996,Articles!D:D,0),7)</f>
        <v/>
      </c>
      <c r="D996" s="28" t="str">
        <f>HYPERLINK(INDEX(Articles!$1:$1048576,MATCH(E996,Articles!D:D,0),24),"Lien")</f>
        <v>Lien</v>
      </c>
      <c r="E996" s="3" t="s">
        <v>349</v>
      </c>
      <c r="F996" s="18" t="str">
        <f>INDEX(Articles!$1:$1048576,MATCH(E996,Articles!D:D,0),5)</f>
        <v>CABLE DE PROGRAMMATION SEQUENCEUR NUMERIQUE</v>
      </c>
      <c r="G996" s="18" t="str">
        <f>INDEX(Articles!$1:$1048576,MATCH(E996,Articles!D:D,0),8)</f>
        <v>ACCPYRO</v>
      </c>
      <c r="H996" s="18" t="str">
        <f>INDEX(Articles!$1:$1048576,MATCH(E996,Articles!D:D,0),9)</f>
        <v>TAB DE TIR</v>
      </c>
      <c r="I996" s="8">
        <f>INDEX(Articles!$1:$1048576,MATCH(E996,Articles!D:D,0),10)</f>
        <v>0</v>
      </c>
      <c r="J996" s="18" t="str">
        <f>INDEX(Articles!$1:$1048576,MATCH(E996,Articles!D:D,0),11)</f>
        <v/>
      </c>
      <c r="K996" s="18" t="str">
        <f>INDEX(Articles!$1:$1048576,MATCH(E996,Articles!D:D,0),12)</f>
        <v/>
      </c>
      <c r="L996" s="8" t="str">
        <f>INDEX(Articles!$1:$1048576,MATCH(E996,Articles!D:D,0),13)</f>
        <v>FR</v>
      </c>
      <c r="M996" s="8" t="str">
        <f>INDEX(Articles!$1:$1048576,MATCH(E996,Articles!D:D,0),14)</f>
        <v/>
      </c>
      <c r="N996" s="8" t="str">
        <f>INDEX(Articles!$1:$1048576,MATCH(E996,Articles!D:D,0),15)</f>
        <v/>
      </c>
      <c r="O996" s="8" t="str">
        <f>INDEX(Articles!$1:$1048576,MATCH(E996,Articles!D:D,0),16)</f>
        <v/>
      </c>
      <c r="P996" s="8">
        <f>INDEX(Articles!$1:$1048576,MATCH(E996,Articles!D:D,0),17)*1000</f>
        <v>0</v>
      </c>
      <c r="Q996" s="8" t="str">
        <f>INDEX(Articles!$1:$1048576,MATCH(E996,Articles!D:D,0),18)</f>
        <v/>
      </c>
      <c r="R996" s="8">
        <f>INDEX(Articles!$1:$1048576,MATCH(E996,Articles!D:D,0),19)</f>
        <v>0</v>
      </c>
      <c r="S996" s="2" t="str">
        <f>IF(INDEX('Unités CA'!$1:$1048576,MATCH(E996,'Unités CA'!D:D,0),5)=0,"",INDEX('Unités CA'!$1:$1048576,MATCH(E996,'Unités CA'!D:D,0),5))</f>
        <v>0001/CA</v>
      </c>
      <c r="T996" s="2" t="str">
        <f>IF(INDEX('Unités BTE'!$1:$1048576,MATCH(E996,'Unités CA'!D:D,0),5)=0,"",INDEX('Unités BTE'!$1:$1048576,MATCH(E996,'Unités CA'!D:D,0),5))</f>
        <v>0005/BTE</v>
      </c>
      <c r="U996" s="7" t="str">
        <f>IFERROR(INDEX('Prix PRO CA'!$1:$1048576,MATCH(E996,'Prix PRO CA'!D:D,0),10),"")</f>
        <v/>
      </c>
      <c r="V996" s="7" t="str">
        <f>IFERROR(INDEX('Prix PRO CA'!$1:$1048576,MATCH(E996,'Prix PRO BTE'!D:D,0),10),"")</f>
        <v/>
      </c>
      <c r="W996" s="7">
        <f>+IFERROR(INDEX('Prix PRO PCS'!$1:$1048576,MATCH(E996,'Prix PRO PCS'!D:D,0),10),"")</f>
        <v>40.880000000000003</v>
      </c>
      <c r="X996" s="148" t="str">
        <f t="shared" si="69"/>
        <v>Non</v>
      </c>
      <c r="Y996" s="24" t="str">
        <f>IFERROR(INDEX(LigneAchat!$1:$1048576,MATCH(E996,LigneAchat!D:D,0),5),"")</f>
        <v/>
      </c>
      <c r="Z996" s="22">
        <f>INDEX(Articles!$1:$1048576,MATCH(E996,Articles!D:D,0),21)</f>
        <v>0</v>
      </c>
      <c r="AA996" s="22">
        <f>+Z996-AB996</f>
        <v>0</v>
      </c>
      <c r="AB996" s="22">
        <f>+INDEX(Articles!$1:$1048576,MATCH(E996,Articles!D:D,0),23)</f>
        <v>0</v>
      </c>
    </row>
    <row r="997" spans="2:28" ht="15.75">
      <c r="B997" s="8" t="str">
        <f>INDEX(Articles!$1:$1048576,MATCH(E997,Articles!D:D,0),6)</f>
        <v>1</v>
      </c>
      <c r="C997" s="8" t="str">
        <f>INDEX(Articles!$1:$1048576,MATCH(E997,Articles!D:D,0),7)</f>
        <v/>
      </c>
      <c r="D997" s="28" t="str">
        <f>HYPERLINK(INDEX(Articles!$1:$1048576,MATCH(E997,Articles!D:D,0),24),"Lien")</f>
        <v>Lien</v>
      </c>
      <c r="E997" s="3" t="s">
        <v>363</v>
      </c>
      <c r="F997" s="18" t="str">
        <f>INDEX(Articles!$1:$1048576,MATCH(E997,Articles!D:D,0),5)</f>
        <v>ALIMENTATION 42V PR SEQUENCEUR 32 EN VALISE (PNF)</v>
      </c>
      <c r="G997" s="18" t="str">
        <f>INDEX(Articles!$1:$1048576,MATCH(E997,Articles!D:D,0),8)</f>
        <v>ACCPYRO</v>
      </c>
      <c r="H997" s="18" t="str">
        <f>INDEX(Articles!$1:$1048576,MATCH(E997,Articles!D:D,0),9)</f>
        <v>TAB DE TIR</v>
      </c>
      <c r="I997" s="8">
        <f>INDEX(Articles!$1:$1048576,MATCH(E997,Articles!D:D,0),10)</f>
        <v>0</v>
      </c>
      <c r="J997" s="18" t="str">
        <f>INDEX(Articles!$1:$1048576,MATCH(E997,Articles!D:D,0),11)</f>
        <v/>
      </c>
      <c r="K997" s="18" t="str">
        <f>INDEX(Articles!$1:$1048576,MATCH(E997,Articles!D:D,0),12)</f>
        <v/>
      </c>
      <c r="L997" s="8" t="str">
        <f>INDEX(Articles!$1:$1048576,MATCH(E997,Articles!D:D,0),13)</f>
        <v>FR</v>
      </c>
      <c r="M997" s="8" t="str">
        <f>INDEX(Articles!$1:$1048576,MATCH(E997,Articles!D:D,0),14)</f>
        <v/>
      </c>
      <c r="N997" s="8" t="str">
        <f>INDEX(Articles!$1:$1048576,MATCH(E997,Articles!D:D,0),15)</f>
        <v/>
      </c>
      <c r="O997" s="8" t="str">
        <f>INDEX(Articles!$1:$1048576,MATCH(E997,Articles!D:D,0),16)</f>
        <v/>
      </c>
      <c r="P997" s="8">
        <f>INDEX(Articles!$1:$1048576,MATCH(E997,Articles!D:D,0),17)*1000</f>
        <v>0</v>
      </c>
      <c r="Q997" s="8" t="str">
        <f>INDEX(Articles!$1:$1048576,MATCH(E997,Articles!D:D,0),18)</f>
        <v/>
      </c>
      <c r="R997" s="8">
        <f>INDEX(Articles!$1:$1048576,MATCH(E997,Articles!D:D,0),19)</f>
        <v>0</v>
      </c>
      <c r="S997" s="2" t="str">
        <f>IF(INDEX('Unités CA'!$1:$1048576,MATCH(E997,'Unités CA'!D:D,0),5)=0,"",INDEX('Unités CA'!$1:$1048576,MATCH(E997,'Unités CA'!D:D,0),5))</f>
        <v>0001/CA</v>
      </c>
      <c r="T997" s="2" t="str">
        <f>IF(INDEX('Unités BTE'!$1:$1048576,MATCH(E997,'Unités CA'!D:D,0),5)=0,"",INDEX('Unités BTE'!$1:$1048576,MATCH(E997,'Unités CA'!D:D,0),5))</f>
        <v>0005/BTE</v>
      </c>
      <c r="U997" s="7" t="str">
        <f>IFERROR(INDEX('Prix PRO CA'!$1:$1048576,MATCH(E997,'Prix PRO CA'!D:D,0),10),"")</f>
        <v/>
      </c>
      <c r="V997" s="7" t="str">
        <f>IFERROR(INDEX('Prix PRO CA'!$1:$1048576,MATCH(E997,'Prix PRO BTE'!D:D,0),10),"")</f>
        <v/>
      </c>
      <c r="W997" s="7">
        <f>+IFERROR(INDEX('Prix PRO PCS'!$1:$1048576,MATCH(E997,'Prix PRO PCS'!D:D,0),10),"")</f>
        <v>176.03</v>
      </c>
      <c r="X997" s="148" t="str">
        <f t="shared" si="69"/>
        <v>Inf à 10</v>
      </c>
      <c r="Y997" s="24" t="str">
        <f>IFERROR(INDEX(LigneAchat!$1:$1048576,MATCH(E997,LigneAchat!D:D,0),5),"")</f>
        <v/>
      </c>
      <c r="Z997" s="22">
        <f>INDEX(Articles!$1:$1048576,MATCH(E997,Articles!D:D,0),21)</f>
        <v>10</v>
      </c>
      <c r="AA997" s="22">
        <f>+Z997-AB997</f>
        <v>10</v>
      </c>
      <c r="AB997" s="22">
        <f>+INDEX(Articles!$1:$1048576,MATCH(E997,Articles!D:D,0),23)</f>
        <v>0</v>
      </c>
    </row>
    <row r="998" spans="2:28" ht="15.75">
      <c r="B998" s="8" t="str">
        <f>INDEX(Articles!$1:$1048576,MATCH(E998,Articles!D:D,0),6)</f>
        <v>1</v>
      </c>
      <c r="C998" s="8" t="str">
        <f>INDEX(Articles!$1:$1048576,MATCH(E998,Articles!D:D,0),7)</f>
        <v/>
      </c>
      <c r="D998" s="28" t="str">
        <f>HYPERLINK(INDEX(Articles!$1:$1048576,MATCH(E998,Articles!D:D,0),24),"Lien")</f>
        <v>Lien</v>
      </c>
      <c r="E998" s="3" t="s">
        <v>354</v>
      </c>
      <c r="F998" s="18" t="str">
        <f>INDEX(Articles!$1:$1048576,MATCH(E998,Articles!D:D,0),5)</f>
        <v>TABLE NUMERIQUE EMETTRICE 960 LIGNES</v>
      </c>
      <c r="G998" s="18" t="str">
        <f>INDEX(Articles!$1:$1048576,MATCH(E998,Articles!D:D,0),8)</f>
        <v>ACCPYRO</v>
      </c>
      <c r="H998" s="18" t="str">
        <f>INDEX(Articles!$1:$1048576,MATCH(E998,Articles!D:D,0),9)</f>
        <v>TAB DE TIR</v>
      </c>
      <c r="I998" s="8">
        <f>INDEX(Articles!$1:$1048576,MATCH(E998,Articles!D:D,0),10)</f>
        <v>0</v>
      </c>
      <c r="J998" s="18" t="str">
        <f>INDEX(Articles!$1:$1048576,MATCH(E998,Articles!D:D,0),11)</f>
        <v/>
      </c>
      <c r="K998" s="18" t="str">
        <f>INDEX(Articles!$1:$1048576,MATCH(E998,Articles!D:D,0),12)</f>
        <v/>
      </c>
      <c r="L998" s="8" t="str">
        <f>INDEX(Articles!$1:$1048576,MATCH(E998,Articles!D:D,0),13)</f>
        <v>FR</v>
      </c>
      <c r="M998" s="8" t="str">
        <f>INDEX(Articles!$1:$1048576,MATCH(E998,Articles!D:D,0),14)</f>
        <v/>
      </c>
      <c r="N998" s="8" t="str">
        <f>INDEX(Articles!$1:$1048576,MATCH(E998,Articles!D:D,0),15)</f>
        <v/>
      </c>
      <c r="O998" s="8" t="str">
        <f>INDEX(Articles!$1:$1048576,MATCH(E998,Articles!D:D,0),16)</f>
        <v/>
      </c>
      <c r="P998" s="8">
        <f>INDEX(Articles!$1:$1048576,MATCH(E998,Articles!D:D,0),17)*1000</f>
        <v>0</v>
      </c>
      <c r="Q998" s="8" t="str">
        <f>INDEX(Articles!$1:$1048576,MATCH(E998,Articles!D:D,0),18)</f>
        <v/>
      </c>
      <c r="R998" s="8">
        <f>INDEX(Articles!$1:$1048576,MATCH(E998,Articles!D:D,0),19)</f>
        <v>0</v>
      </c>
      <c r="S998" s="2" t="str">
        <f>IF(INDEX('Unités CA'!$1:$1048576,MATCH(E998,'Unités CA'!D:D,0),5)=0,"",INDEX('Unités CA'!$1:$1048576,MATCH(E998,'Unités CA'!D:D,0),5))</f>
        <v>0001/CA</v>
      </c>
      <c r="T998" s="2" t="str">
        <f>IF(INDEX('Unités BTE'!$1:$1048576,MATCH(E998,'Unités CA'!D:D,0),5)=0,"",INDEX('Unités BTE'!$1:$1048576,MATCH(E998,'Unités CA'!D:D,0),5))</f>
        <v>0005/BTE</v>
      </c>
      <c r="U998" s="7" t="str">
        <f>IFERROR(INDEX('Prix PRO CA'!$1:$1048576,MATCH(E998,'Prix PRO CA'!D:D,0),10),"")</f>
        <v/>
      </c>
      <c r="V998" s="7" t="str">
        <f>IFERROR(INDEX('Prix PRO CA'!$1:$1048576,MATCH(E998,'Prix PRO BTE'!D:D,0),10),"")</f>
        <v/>
      </c>
      <c r="W998" s="7">
        <f>+IFERROR(INDEX('Prix PRO PCS'!$1:$1048576,MATCH(E998,'Prix PRO PCS'!D:D,0),10),"")</f>
        <v>1134.55</v>
      </c>
      <c r="X998" s="148" t="str">
        <f t="shared" si="69"/>
        <v>Inf à 10</v>
      </c>
      <c r="Y998" s="24" t="str">
        <f>IFERROR(INDEX(LigneAchat!$1:$1048576,MATCH(E998,LigneAchat!D:D,0),5),"")</f>
        <v/>
      </c>
      <c r="Z998" s="22">
        <f>INDEX(Articles!$1:$1048576,MATCH(E998,Articles!D:D,0),21)</f>
        <v>1</v>
      </c>
      <c r="AA998" s="22">
        <f t="shared" si="70"/>
        <v>1</v>
      </c>
      <c r="AB998" s="22">
        <f>+INDEX(Articles!$1:$1048576,MATCH(E998,Articles!D:D,0),23)</f>
        <v>0</v>
      </c>
    </row>
    <row r="999" spans="2:28" ht="15.75">
      <c r="B999" s="8" t="str">
        <f>INDEX(Articles!$1:$1048576,MATCH(E999,Articles!D:D,0),6)</f>
        <v>1</v>
      </c>
      <c r="C999" s="8" t="str">
        <f>INDEX(Articles!$1:$1048576,MATCH(E999,Articles!D:D,0),7)</f>
        <v/>
      </c>
      <c r="D999" s="28" t="str">
        <f>HYPERLINK(INDEX(Articles!$1:$1048576,MATCH(E999,Articles!D:D,0),24),"Lien")</f>
        <v>Lien</v>
      </c>
      <c r="E999" s="3" t="s">
        <v>357</v>
      </c>
      <c r="F999" s="18" t="str">
        <f>INDEX(Articles!$1:$1048576,MATCH(E999,Articles!D:D,0),5)</f>
        <v>BOITIER DE CONNEXION  30 LIGNES</v>
      </c>
      <c r="G999" s="18" t="str">
        <f>INDEX(Articles!$1:$1048576,MATCH(E999,Articles!D:D,0),8)</f>
        <v>ACCPYRO</v>
      </c>
      <c r="H999" s="18" t="str">
        <f>INDEX(Articles!$1:$1048576,MATCH(E999,Articles!D:D,0),9)</f>
        <v>TAB DE TIR</v>
      </c>
      <c r="I999" s="8">
        <f>INDEX(Articles!$1:$1048576,MATCH(E999,Articles!D:D,0),10)</f>
        <v>0</v>
      </c>
      <c r="J999" s="18" t="str">
        <f>INDEX(Articles!$1:$1048576,MATCH(E999,Articles!D:D,0),11)</f>
        <v/>
      </c>
      <c r="K999" s="18" t="str">
        <f>INDEX(Articles!$1:$1048576,MATCH(E999,Articles!D:D,0),12)</f>
        <v/>
      </c>
      <c r="L999" s="8" t="str">
        <f>INDEX(Articles!$1:$1048576,MATCH(E999,Articles!D:D,0),13)</f>
        <v>FR</v>
      </c>
      <c r="M999" s="8" t="str">
        <f>INDEX(Articles!$1:$1048576,MATCH(E999,Articles!D:D,0),14)</f>
        <v/>
      </c>
      <c r="N999" s="8" t="str">
        <f>INDEX(Articles!$1:$1048576,MATCH(E999,Articles!D:D,0),15)</f>
        <v/>
      </c>
      <c r="O999" s="8" t="str">
        <f>INDEX(Articles!$1:$1048576,MATCH(E999,Articles!D:D,0),16)</f>
        <v/>
      </c>
      <c r="P999" s="8">
        <f>INDEX(Articles!$1:$1048576,MATCH(E999,Articles!D:D,0),17)*1000</f>
        <v>0</v>
      </c>
      <c r="Q999" s="8" t="str">
        <f>INDEX(Articles!$1:$1048576,MATCH(E999,Articles!D:D,0),18)</f>
        <v/>
      </c>
      <c r="R999" s="8">
        <f>INDEX(Articles!$1:$1048576,MATCH(E999,Articles!D:D,0),19)</f>
        <v>0</v>
      </c>
      <c r="S999" s="2" t="str">
        <f>IF(INDEX('Unités CA'!$1:$1048576,MATCH(E999,'Unités CA'!D:D,0),5)=0,"",INDEX('Unités CA'!$1:$1048576,MATCH(E999,'Unités CA'!D:D,0),5))</f>
        <v>0001/CA</v>
      </c>
      <c r="T999" s="2" t="str">
        <f>IF(INDEX('Unités BTE'!$1:$1048576,MATCH(E999,'Unités CA'!D:D,0),5)=0,"",INDEX('Unités BTE'!$1:$1048576,MATCH(E999,'Unités CA'!D:D,0),5))</f>
        <v>0005/BTE</v>
      </c>
      <c r="U999" s="7" t="str">
        <f>IFERROR(INDEX('Prix PRO CA'!$1:$1048576,MATCH(E999,'Prix PRO CA'!D:D,0),10),"")</f>
        <v/>
      </c>
      <c r="V999" s="7" t="str">
        <f>IFERROR(INDEX('Prix PRO CA'!$1:$1048576,MATCH(E999,'Prix PRO BTE'!D:D,0),10),"")</f>
        <v/>
      </c>
      <c r="W999" s="7">
        <f>+IFERROR(INDEX('Prix PRO PCS'!$1:$1048576,MATCH(E999,'Prix PRO PCS'!D:D,0),10),"")</f>
        <v>567.84</v>
      </c>
      <c r="X999" s="148" t="str">
        <f t="shared" si="69"/>
        <v>Non</v>
      </c>
      <c r="Y999" s="24" t="str">
        <f>IFERROR(INDEX(LigneAchat!$1:$1048576,MATCH(E999,LigneAchat!D:D,0),5),"")</f>
        <v/>
      </c>
      <c r="Z999" s="22">
        <f>INDEX(Articles!$1:$1048576,MATCH(E999,Articles!D:D,0),21)</f>
        <v>0</v>
      </c>
      <c r="AA999" s="22">
        <f t="shared" si="70"/>
        <v>0</v>
      </c>
      <c r="AB999" s="22">
        <f>+INDEX(Articles!$1:$1048576,MATCH(E999,Articles!D:D,0),23)</f>
        <v>0</v>
      </c>
    </row>
    <row r="1000" spans="2:28" ht="15.75">
      <c r="B1000" s="8" t="str">
        <f>INDEX(Articles!$1:$1048576,MATCH(E1000,Articles!D:D,0),6)</f>
        <v>1</v>
      </c>
      <c r="C1000" s="8" t="str">
        <f>INDEX(Articles!$1:$1048576,MATCH(E1000,Articles!D:D,0),7)</f>
        <v/>
      </c>
      <c r="D1000" s="28" t="str">
        <f>HYPERLINK(INDEX(Articles!$1:$1048576,MATCH(E1000,Articles!D:D,0),24),"Lien")</f>
        <v>Lien</v>
      </c>
      <c r="E1000" s="3" t="s">
        <v>365</v>
      </c>
      <c r="F1000" s="18" t="str">
        <f>INDEX(Articles!$1:$1048576,MATCH(E1000,Articles!D:D,0),5)</f>
        <v>BOITIER (RECEPTEUR 60 LIGNES - CONNEXION 60 LIGNES</v>
      </c>
      <c r="G1000" s="18" t="str">
        <f>INDEX(Articles!$1:$1048576,MATCH(E1000,Articles!D:D,0),8)</f>
        <v>ACCPYRO</v>
      </c>
      <c r="H1000" s="18" t="str">
        <f>INDEX(Articles!$1:$1048576,MATCH(E1000,Articles!D:D,0),9)</f>
        <v>TAB DE TIR</v>
      </c>
      <c r="I1000" s="8">
        <f>INDEX(Articles!$1:$1048576,MATCH(E1000,Articles!D:D,0),10)</f>
        <v>0</v>
      </c>
      <c r="J1000" s="18" t="str">
        <f>INDEX(Articles!$1:$1048576,MATCH(E1000,Articles!D:D,0),11)</f>
        <v/>
      </c>
      <c r="K1000" s="18" t="str">
        <f>INDEX(Articles!$1:$1048576,MATCH(E1000,Articles!D:D,0),12)</f>
        <v/>
      </c>
      <c r="L1000" s="8" t="str">
        <f>INDEX(Articles!$1:$1048576,MATCH(E1000,Articles!D:D,0),13)</f>
        <v>FR</v>
      </c>
      <c r="M1000" s="8" t="str">
        <f>INDEX(Articles!$1:$1048576,MATCH(E1000,Articles!D:D,0),14)</f>
        <v/>
      </c>
      <c r="N1000" s="8" t="str">
        <f>INDEX(Articles!$1:$1048576,MATCH(E1000,Articles!D:D,0),15)</f>
        <v/>
      </c>
      <c r="O1000" s="8" t="str">
        <f>INDEX(Articles!$1:$1048576,MATCH(E1000,Articles!D:D,0),16)</f>
        <v/>
      </c>
      <c r="P1000" s="8">
        <f>INDEX(Articles!$1:$1048576,MATCH(E1000,Articles!D:D,0),17)*1000</f>
        <v>0</v>
      </c>
      <c r="Q1000" s="8" t="str">
        <f>INDEX(Articles!$1:$1048576,MATCH(E1000,Articles!D:D,0),18)</f>
        <v/>
      </c>
      <c r="R1000" s="8">
        <f>INDEX(Articles!$1:$1048576,MATCH(E1000,Articles!D:D,0),19)</f>
        <v>0</v>
      </c>
      <c r="S1000" s="2" t="str">
        <f>IF(INDEX('Unités CA'!$1:$1048576,MATCH(E1000,'Unités CA'!D:D,0),5)=0,"",INDEX('Unités CA'!$1:$1048576,MATCH(E1000,'Unités CA'!D:D,0),5))</f>
        <v>0001/CA</v>
      </c>
      <c r="T1000" s="2" t="str">
        <f>IF(INDEX('Unités BTE'!$1:$1048576,MATCH(E1000,'Unités CA'!D:D,0),5)=0,"",INDEX('Unités BTE'!$1:$1048576,MATCH(E1000,'Unités CA'!D:D,0),5))</f>
        <v>0005/BTE</v>
      </c>
      <c r="U1000" s="7" t="str">
        <f>IFERROR(INDEX('Prix PRO CA'!$1:$1048576,MATCH(E1000,'Prix PRO CA'!D:D,0),10),"")</f>
        <v/>
      </c>
      <c r="V1000" s="7" t="str">
        <f>IFERROR(INDEX('Prix PRO CA'!$1:$1048576,MATCH(E1000,'Prix PRO BTE'!D:D,0),10),"")</f>
        <v/>
      </c>
      <c r="W1000" s="7">
        <f>+IFERROR(INDEX('Prix PRO PCS'!$1:$1048576,MATCH(E1000,'Prix PRO PCS'!D:D,0),10),"")</f>
        <v>1130</v>
      </c>
      <c r="X1000" s="148" t="str">
        <f t="shared" si="69"/>
        <v>Non</v>
      </c>
      <c r="Y1000" s="24" t="str">
        <f>IFERROR(INDEX(LigneAchat!$1:$1048576,MATCH(E1000,LigneAchat!D:D,0),5),"")</f>
        <v/>
      </c>
      <c r="Z1000" s="22">
        <f>INDEX(Articles!$1:$1048576,MATCH(E1000,Articles!D:D,0),21)</f>
        <v>0</v>
      </c>
      <c r="AA1000" s="22">
        <f t="shared" si="70"/>
        <v>0</v>
      </c>
      <c r="AB1000" s="22">
        <f>+INDEX(Articles!$1:$1048576,MATCH(E1000,Articles!D:D,0),23)</f>
        <v>0</v>
      </c>
    </row>
    <row r="1001" spans="2:28" ht="15.75">
      <c r="B1001" s="8" t="str">
        <f>INDEX(Articles!$1:$1048576,MATCH(E1001,Articles!D:D,0),6)</f>
        <v>1</v>
      </c>
      <c r="C1001" s="8" t="str">
        <f>INDEX(Articles!$1:$1048576,MATCH(E1001,Articles!D:D,0),7)</f>
        <v/>
      </c>
      <c r="D1001" s="28" t="str">
        <f>HYPERLINK(INDEX(Articles!$1:$1048576,MATCH(E1001,Articles!D:D,0),24),"Lien")</f>
        <v>Lien</v>
      </c>
      <c r="E1001" s="3" t="s">
        <v>370</v>
      </c>
      <c r="F1001" s="18" t="str">
        <f>INDEX(Articles!$1:$1048576,MATCH(E1001,Articles!D:D,0),5)</f>
        <v>TABLE DE TIR RECEPTEUR 64L HF (BATT. NON COMPRISE)</v>
      </c>
      <c r="G1001" s="18" t="str">
        <f>INDEX(Articles!$1:$1048576,MATCH(E1001,Articles!D:D,0),8)</f>
        <v>ACCPYRO</v>
      </c>
      <c r="H1001" s="18" t="str">
        <f>INDEX(Articles!$1:$1048576,MATCH(E1001,Articles!D:D,0),9)</f>
        <v>TAB DE TIR</v>
      </c>
      <c r="I1001" s="8">
        <f>INDEX(Articles!$1:$1048576,MATCH(E1001,Articles!D:D,0),10)</f>
        <v>0</v>
      </c>
      <c r="J1001" s="18" t="str">
        <f>INDEX(Articles!$1:$1048576,MATCH(E1001,Articles!D:D,0),11)</f>
        <v/>
      </c>
      <c r="K1001" s="18" t="str">
        <f>INDEX(Articles!$1:$1048576,MATCH(E1001,Articles!D:D,0),12)</f>
        <v/>
      </c>
      <c r="L1001" s="8" t="str">
        <f>INDEX(Articles!$1:$1048576,MATCH(E1001,Articles!D:D,0),13)</f>
        <v>FR</v>
      </c>
      <c r="M1001" s="8" t="str">
        <f>INDEX(Articles!$1:$1048576,MATCH(E1001,Articles!D:D,0),14)</f>
        <v/>
      </c>
      <c r="N1001" s="8" t="str">
        <f>INDEX(Articles!$1:$1048576,MATCH(E1001,Articles!D:D,0),15)</f>
        <v/>
      </c>
      <c r="O1001" s="8" t="str">
        <f>INDEX(Articles!$1:$1048576,MATCH(E1001,Articles!D:D,0),16)</f>
        <v/>
      </c>
      <c r="P1001" s="8">
        <f>INDEX(Articles!$1:$1048576,MATCH(E1001,Articles!D:D,0),17)*1000</f>
        <v>0</v>
      </c>
      <c r="Q1001" s="8" t="str">
        <f>INDEX(Articles!$1:$1048576,MATCH(E1001,Articles!D:D,0),18)</f>
        <v/>
      </c>
      <c r="R1001" s="8">
        <f>INDEX(Articles!$1:$1048576,MATCH(E1001,Articles!D:D,0),19)</f>
        <v>0</v>
      </c>
      <c r="S1001" s="2" t="str">
        <f>IF(INDEX('Unités CA'!$1:$1048576,MATCH(E1001,'Unités CA'!D:D,0),5)=0,"",INDEX('Unités CA'!$1:$1048576,MATCH(E1001,'Unités CA'!D:D,0),5))</f>
        <v>0001/CA</v>
      </c>
      <c r="T1001" s="2" t="str">
        <f>IF(INDEX('Unités BTE'!$1:$1048576,MATCH(E1001,'Unités CA'!D:D,0),5)=0,"",INDEX('Unités BTE'!$1:$1048576,MATCH(E1001,'Unités CA'!D:D,0),5))</f>
        <v>0005/BTE</v>
      </c>
      <c r="U1001" s="7" t="str">
        <f>IFERROR(INDEX('Prix PRO CA'!$1:$1048576,MATCH(E1001,'Prix PRO CA'!D:D,0),10),"")</f>
        <v/>
      </c>
      <c r="V1001" s="7" t="str">
        <f>IFERROR(INDEX('Prix PRO CA'!$1:$1048576,MATCH(E1001,'Prix PRO BTE'!D:D,0),10),"")</f>
        <v/>
      </c>
      <c r="W1001" s="7">
        <f>+IFERROR(INDEX('Prix PRO PCS'!$1:$1048576,MATCH(E1001,'Prix PRO PCS'!D:D,0),10),"")</f>
        <v>1040</v>
      </c>
      <c r="X1001" s="148" t="str">
        <f t="shared" si="69"/>
        <v>Oui</v>
      </c>
      <c r="Y1001" s="24" t="str">
        <f>IFERROR(INDEX(LigneAchat!$1:$1048576,MATCH(E1001,LigneAchat!D:D,0),5),"")</f>
        <v/>
      </c>
      <c r="Z1001" s="22">
        <f>INDEX(Articles!$1:$1048576,MATCH(E1001,Articles!D:D,0),21)</f>
        <v>11</v>
      </c>
      <c r="AA1001" s="22">
        <f t="shared" si="70"/>
        <v>11</v>
      </c>
      <c r="AB1001" s="22">
        <f>+INDEX(Articles!$1:$1048576,MATCH(E1001,Articles!D:D,0),23)</f>
        <v>0</v>
      </c>
    </row>
    <row r="1002" spans="2:28" ht="15.75">
      <c r="B1002" s="8" t="str">
        <f>INDEX(Articles!$1:$1048576,MATCH(E1002,Articles!D:D,0),6)</f>
        <v>1</v>
      </c>
      <c r="C1002" s="8" t="str">
        <f>INDEX(Articles!$1:$1048576,MATCH(E1002,Articles!D:D,0),7)</f>
        <v/>
      </c>
      <c r="D1002" s="28" t="str">
        <f>HYPERLINK(INDEX(Articles!$1:$1048576,MATCH(E1002,Articles!D:D,0),24),"Lien")</f>
        <v>Lien</v>
      </c>
      <c r="E1002" s="3" t="s">
        <v>372</v>
      </c>
      <c r="F1002" s="18" t="str">
        <f>INDEX(Articles!$1:$1048576,MATCH(E1002,Articles!D:D,0),5)</f>
        <v>TABLE DE TIR TRANSMETTEUR 64L HF (CHARGEURCOMPRIS)</v>
      </c>
      <c r="G1002" s="18" t="str">
        <f>INDEX(Articles!$1:$1048576,MATCH(E1002,Articles!D:D,0),8)</f>
        <v>ACCPYRO</v>
      </c>
      <c r="H1002" s="18" t="str">
        <f>INDEX(Articles!$1:$1048576,MATCH(E1002,Articles!D:D,0),9)</f>
        <v>TAB DE TIR</v>
      </c>
      <c r="I1002" s="8">
        <f>INDEX(Articles!$1:$1048576,MATCH(E1002,Articles!D:D,0),10)</f>
        <v>0</v>
      </c>
      <c r="J1002" s="18" t="str">
        <f>INDEX(Articles!$1:$1048576,MATCH(E1002,Articles!D:D,0),11)</f>
        <v/>
      </c>
      <c r="K1002" s="18" t="str">
        <f>INDEX(Articles!$1:$1048576,MATCH(E1002,Articles!D:D,0),12)</f>
        <v/>
      </c>
      <c r="L1002" s="8" t="str">
        <f>INDEX(Articles!$1:$1048576,MATCH(E1002,Articles!D:D,0),13)</f>
        <v>FR</v>
      </c>
      <c r="M1002" s="8" t="str">
        <f>INDEX(Articles!$1:$1048576,MATCH(E1002,Articles!D:D,0),14)</f>
        <v/>
      </c>
      <c r="N1002" s="8" t="str">
        <f>INDEX(Articles!$1:$1048576,MATCH(E1002,Articles!D:D,0),15)</f>
        <v/>
      </c>
      <c r="O1002" s="8" t="str">
        <f>INDEX(Articles!$1:$1048576,MATCH(E1002,Articles!D:D,0),16)</f>
        <v/>
      </c>
      <c r="P1002" s="8">
        <f>INDEX(Articles!$1:$1048576,MATCH(E1002,Articles!D:D,0),17)*1000</f>
        <v>0</v>
      </c>
      <c r="Q1002" s="8" t="str">
        <f>INDEX(Articles!$1:$1048576,MATCH(E1002,Articles!D:D,0),18)</f>
        <v/>
      </c>
      <c r="R1002" s="8">
        <f>INDEX(Articles!$1:$1048576,MATCH(E1002,Articles!D:D,0),19)</f>
        <v>0</v>
      </c>
      <c r="S1002" s="2" t="str">
        <f>IF(INDEX('Unités CA'!$1:$1048576,MATCH(E1002,'Unités CA'!D:D,0),5)=0,"",INDEX('Unités CA'!$1:$1048576,MATCH(E1002,'Unités CA'!D:D,0),5))</f>
        <v>0001/CA</v>
      </c>
      <c r="T1002" s="2" t="str">
        <f>IF(INDEX('Unités BTE'!$1:$1048576,MATCH(E1002,'Unités CA'!D:D,0),5)=0,"",INDEX('Unités BTE'!$1:$1048576,MATCH(E1002,'Unités CA'!D:D,0),5))</f>
        <v>0005/BTE</v>
      </c>
      <c r="U1002" s="7" t="str">
        <f>IFERROR(INDEX('Prix PRO CA'!$1:$1048576,MATCH(E1002,'Prix PRO CA'!D:D,0),10),"")</f>
        <v/>
      </c>
      <c r="V1002" s="7" t="str">
        <f>IFERROR(INDEX('Prix PRO CA'!$1:$1048576,MATCH(E1002,'Prix PRO BTE'!D:D,0),10),"")</f>
        <v/>
      </c>
      <c r="W1002" s="7">
        <f>+IFERROR(INDEX('Prix PRO PCS'!$1:$1048576,MATCH(E1002,'Prix PRO PCS'!D:D,0),10),"")</f>
        <v>520</v>
      </c>
      <c r="X1002" s="148" t="str">
        <f t="shared" si="69"/>
        <v>Oui</v>
      </c>
      <c r="Y1002" s="24" t="str">
        <f>IFERROR(INDEX(LigneAchat!$1:$1048576,MATCH(E1002,LigneAchat!D:D,0),5),"")</f>
        <v/>
      </c>
      <c r="Z1002" s="22">
        <f>INDEX(Articles!$1:$1048576,MATCH(E1002,Articles!D:D,0),21)</f>
        <v>19</v>
      </c>
      <c r="AA1002" s="22">
        <f t="shared" si="70"/>
        <v>19</v>
      </c>
      <c r="AB1002" s="22">
        <f>+INDEX(Articles!$1:$1048576,MATCH(E1002,Articles!D:D,0),23)</f>
        <v>0</v>
      </c>
    </row>
    <row r="1003" spans="2:28" s="26" customFormat="1" ht="30" customHeight="1">
      <c r="B1003" s="97" t="s">
        <v>12602</v>
      </c>
      <c r="C1003" s="97"/>
      <c r="D1003" s="97"/>
      <c r="E1003" s="94"/>
      <c r="F1003" s="35"/>
      <c r="G1003" s="35"/>
      <c r="H1003" s="35"/>
      <c r="I1003" s="35"/>
      <c r="J1003" s="35"/>
      <c r="K1003" s="35"/>
      <c r="L1003" s="35"/>
      <c r="M1003" s="36"/>
      <c r="N1003" s="35"/>
      <c r="O1003" s="36"/>
      <c r="P1003" s="36"/>
      <c r="Q1003" s="36"/>
      <c r="R1003" s="36"/>
      <c r="S1003" s="36"/>
      <c r="T1003" s="36"/>
      <c r="U1003" s="36"/>
      <c r="V1003" s="36"/>
      <c r="W1003" s="36"/>
      <c r="X1003" s="150"/>
      <c r="Y1003" s="36"/>
      <c r="Z1003" s="36"/>
      <c r="AA1003" s="36"/>
      <c r="AB1003" s="36"/>
    </row>
    <row r="1004" spans="2:28" ht="15.75">
      <c r="B1004" s="8" t="str">
        <f>INDEX(Articles!$1:$1048576,MATCH(E1004,Articles!D:D,0),6)</f>
        <v>OPPORTUNITE</v>
      </c>
      <c r="C1004" s="8" t="str">
        <f>INDEX(Articles!$1:$1048576,MATCH(E1004,Articles!D:D,0),7)</f>
        <v/>
      </c>
      <c r="D1004" s="28" t="str">
        <f>HYPERLINK(INDEX(Articles!$1:$1048576,MATCH(E1004,Articles!D:D,0),24),"Lien")</f>
        <v>Lien</v>
      </c>
      <c r="E1004" s="3" t="s">
        <v>3799</v>
      </c>
      <c r="F1004" s="18" t="str">
        <f>INDEX(Articles!$1:$1048576,MATCH(E1004,Articles!D:D,0),5)</f>
        <v>GRAPPE Ø60  PIVOINE TRAINEE ARGENT A CHGT JAUNE</v>
      </c>
      <c r="G1004" s="18" t="str">
        <f>INDEX(Articles!$1:$1048576,MATCH(E1004,Articles!D:D,0),8)</f>
        <v>BOMBE</v>
      </c>
      <c r="H1004" s="18" t="str">
        <f>INDEX(Articles!$1:$1048576,MATCH(E1004,Articles!D:D,0),9)</f>
        <v>SPHERIQUE</v>
      </c>
      <c r="I1004" s="8">
        <f>INDEX(Articles!$1:$1048576,MATCH(E1004,Articles!D:D,0),10)</f>
        <v>60</v>
      </c>
      <c r="J1004" s="18" t="str">
        <f>INDEX(Articles!$1:$1048576,MATCH(E1004,Articles!D:D,0),11)</f>
        <v>PIVOINE TRAINEE</v>
      </c>
      <c r="K1004" s="18" t="str">
        <f>INDEX(Articles!$1:$1048576,MATCH(E1004,Articles!D:D,0),12)</f>
        <v>JAUNE</v>
      </c>
      <c r="L1004" s="8" t="str">
        <f>INDEX(Articles!$1:$1048576,MATCH(E1004,Articles!D:D,0),13)</f>
        <v>CN</v>
      </c>
      <c r="M1004" s="8" t="str">
        <f>INDEX(Articles!$1:$1048576,MATCH(E1004,Articles!D:D,0),14)</f>
        <v>F4</v>
      </c>
      <c r="N1004" s="8" t="str">
        <f>INDEX(Articles!$1:$1048576,MATCH(E1004,Articles!D:D,0),15)</f>
        <v>1.3G</v>
      </c>
      <c r="O1004" s="8" t="str">
        <f>INDEX(Articles!$1:$1048576,MATCH(E1004,Articles!D:D,0),16)</f>
        <v>1008-F4-69253577</v>
      </c>
      <c r="P1004" s="8">
        <f>INDEX(Articles!$1:$1048576,MATCH(E1004,Articles!D:D,0),17)*1000</f>
        <v>425</v>
      </c>
      <c r="Q1004" s="8" t="str">
        <f>INDEX(Articles!$1:$1048576,MATCH(E1004,Articles!D:D,0),18)</f>
        <v>2,8</v>
      </c>
      <c r="R1004" s="8">
        <f>INDEX(Articles!$1:$1048576,MATCH(E1004,Articles!D:D,0),19)</f>
        <v>60</v>
      </c>
      <c r="S1004" s="2" t="str">
        <f>IF(INDEX('Unités CA'!$1:$1048576,MATCH(E1004,'Unités CA'!D:D,0),5)=0,"",INDEX('Unités CA'!$1:$1048576,MATCH(E1004,'Unités CA'!D:D,0),5))</f>
        <v>0096/CA</v>
      </c>
      <c r="T1004" s="2" t="str">
        <f>IF(INDEX('Unités BTE'!$1:$1048576,MATCH(E1004,'Unités CA'!D:D,0),5)=0,"",INDEX('Unités BTE'!$1:$1048576,MATCH(E1004,'Unités CA'!D:D,0),5))</f>
        <v/>
      </c>
      <c r="U1004" s="7">
        <f>IFERROR(INDEX('Prix PRO CA'!$1:$1048576,MATCH(E1004,'Prix PRO CA'!D:D,0),10),"")</f>
        <v>792</v>
      </c>
      <c r="V1004" s="7">
        <f>IFERROR(INDEX('Prix PRO CA'!$1:$1048576,MATCH(E1004,'Prix PRO BTE'!D:D,0),10),"")</f>
        <v>119.87</v>
      </c>
      <c r="W1004" s="7">
        <f>+IFERROR(INDEX('Prix PRO PCS'!$1:$1048576,MATCH(E1004,'Prix PRO PCS'!D:D,0),10),"")</f>
        <v>8.25</v>
      </c>
      <c r="X1004" s="148">
        <f t="shared" si="69"/>
        <v>28</v>
      </c>
      <c r="Y1004" s="24" t="str">
        <f>IFERROR(INDEX(LigneAchat!$1:$1048576,MATCH(E1004,LigneAchat!D:D,0),5),"")</f>
        <v/>
      </c>
      <c r="Z1004" s="22">
        <f>INDEX(Articles!$1:$1048576,MATCH(E1004,Articles!D:D,0),21)</f>
        <v>28</v>
      </c>
      <c r="AA1004" s="22">
        <f t="shared" si="70"/>
        <v>28</v>
      </c>
      <c r="AB1004" s="22">
        <f>+INDEX(Articles!$1:$1048576,MATCH(E1004,Articles!D:D,0),23)</f>
        <v>0</v>
      </c>
    </row>
    <row r="1005" spans="2:28" ht="15.75">
      <c r="B1005" s="8" t="str">
        <f>INDEX(Articles!$1:$1048576,MATCH(E1005,Articles!D:D,0),6)</f>
        <v>OPPORTUNITE</v>
      </c>
      <c r="C1005" s="8" t="str">
        <f>INDEX(Articles!$1:$1048576,MATCH(E1005,Articles!D:D,0),7)</f>
        <v/>
      </c>
      <c r="D1005" s="28" t="str">
        <f>HYPERLINK(INDEX(Articles!$1:$1048576,MATCH(E1005,Articles!D:D,0),24),"Lien")</f>
        <v>Lien</v>
      </c>
      <c r="E1005" s="3" t="s">
        <v>3800</v>
      </c>
      <c r="F1005" s="18" t="str">
        <f>INDEX(Articles!$1:$1048576,MATCH(E1005,Articles!D:D,0),5)</f>
        <v>GRAPPE Ø60  PIVOINE TRAINEE ARGENT A CHGT VERT</v>
      </c>
      <c r="G1005" s="18" t="str">
        <f>INDEX(Articles!$1:$1048576,MATCH(E1005,Articles!D:D,0),8)</f>
        <v>BOMBE</v>
      </c>
      <c r="H1005" s="18" t="str">
        <f>INDEX(Articles!$1:$1048576,MATCH(E1005,Articles!D:D,0),9)</f>
        <v>SPHERIQUE</v>
      </c>
      <c r="I1005" s="8">
        <f>INDEX(Articles!$1:$1048576,MATCH(E1005,Articles!D:D,0),10)</f>
        <v>60</v>
      </c>
      <c r="J1005" s="18" t="str">
        <f>INDEX(Articles!$1:$1048576,MATCH(E1005,Articles!D:D,0),11)</f>
        <v>PIVOINE TRAINEE</v>
      </c>
      <c r="K1005" s="18" t="str">
        <f>INDEX(Articles!$1:$1048576,MATCH(E1005,Articles!D:D,0),12)</f>
        <v>VERT</v>
      </c>
      <c r="L1005" s="8" t="str">
        <f>INDEX(Articles!$1:$1048576,MATCH(E1005,Articles!D:D,0),13)</f>
        <v>CN</v>
      </c>
      <c r="M1005" s="8" t="str">
        <f>INDEX(Articles!$1:$1048576,MATCH(E1005,Articles!D:D,0),14)</f>
        <v>F4</v>
      </c>
      <c r="N1005" s="8" t="str">
        <f>INDEX(Articles!$1:$1048576,MATCH(E1005,Articles!D:D,0),15)</f>
        <v>1.3G</v>
      </c>
      <c r="O1005" s="8" t="str">
        <f>INDEX(Articles!$1:$1048576,MATCH(E1005,Articles!D:D,0),16)</f>
        <v>1008-F4-69253577</v>
      </c>
      <c r="P1005" s="8">
        <f>INDEX(Articles!$1:$1048576,MATCH(E1005,Articles!D:D,0),17)*1000</f>
        <v>425</v>
      </c>
      <c r="Q1005" s="8" t="str">
        <f>INDEX(Articles!$1:$1048576,MATCH(E1005,Articles!D:D,0),18)</f>
        <v>2,8</v>
      </c>
      <c r="R1005" s="8">
        <f>INDEX(Articles!$1:$1048576,MATCH(E1005,Articles!D:D,0),19)</f>
        <v>60</v>
      </c>
      <c r="S1005" s="2" t="str">
        <f>IF(INDEX('Unités CA'!$1:$1048576,MATCH(E1005,'Unités CA'!D:D,0),5)=0,"",INDEX('Unités CA'!$1:$1048576,MATCH(E1005,'Unités CA'!D:D,0),5))</f>
        <v>0096/CA</v>
      </c>
      <c r="T1005" s="2" t="str">
        <f>IF(INDEX('Unités BTE'!$1:$1048576,MATCH(E1005,'Unités CA'!D:D,0),5)=0,"",INDEX('Unités BTE'!$1:$1048576,MATCH(E1005,'Unités CA'!D:D,0),5))</f>
        <v/>
      </c>
      <c r="U1005" s="7">
        <f>IFERROR(INDEX('Prix PRO CA'!$1:$1048576,MATCH(E1005,'Prix PRO CA'!D:D,0),10),"")</f>
        <v>792</v>
      </c>
      <c r="V1005" s="7">
        <f>IFERROR(INDEX('Prix PRO CA'!$1:$1048576,MATCH(E1005,'Prix PRO BTE'!D:D,0),10),"")</f>
        <v>119.87</v>
      </c>
      <c r="W1005" s="7">
        <f>+IFERROR(INDEX('Prix PRO PCS'!$1:$1048576,MATCH(E1005,'Prix PRO PCS'!D:D,0),10),"")</f>
        <v>8.25</v>
      </c>
      <c r="X1005" s="148">
        <f t="shared" si="69"/>
        <v>7</v>
      </c>
      <c r="Y1005" s="24" t="str">
        <f>IFERROR(INDEX(LigneAchat!$1:$1048576,MATCH(E1005,LigneAchat!D:D,0),5),"")</f>
        <v/>
      </c>
      <c r="Z1005" s="22">
        <f>INDEX(Articles!$1:$1048576,MATCH(E1005,Articles!D:D,0),21)</f>
        <v>7</v>
      </c>
      <c r="AA1005" s="22">
        <f t="shared" si="70"/>
        <v>7</v>
      </c>
      <c r="AB1005" s="22">
        <f>+INDEX(Articles!$1:$1048576,MATCH(E1005,Articles!D:D,0),23)</f>
        <v>0</v>
      </c>
    </row>
    <row r="1006" spans="2:28" ht="15.75">
      <c r="B1006" s="8" t="str">
        <f>INDEX(Articles!$1:$1048576,MATCH(E1006,Articles!D:D,0),6)</f>
        <v>OPPORTUNITE</v>
      </c>
      <c r="C1006" s="8" t="str">
        <f>INDEX(Articles!$1:$1048576,MATCH(E1006,Articles!D:D,0),7)</f>
        <v/>
      </c>
      <c r="D1006" s="28" t="str">
        <f>HYPERLINK(INDEX(Articles!$1:$1048576,MATCH(E1006,Articles!D:D,0),24),"Lien")</f>
        <v>Lien</v>
      </c>
      <c r="E1006" s="3" t="s">
        <v>3801</v>
      </c>
      <c r="F1006" s="18" t="str">
        <f>INDEX(Articles!$1:$1048576,MATCH(E1006,Articles!D:D,0),5)</f>
        <v>GRAPPE Ø60 PIVOINE TRAINEE ARGENT A CHGT ARGENT</v>
      </c>
      <c r="G1006" s="18" t="str">
        <f>INDEX(Articles!$1:$1048576,MATCH(E1006,Articles!D:D,0),8)</f>
        <v>BOMBE</v>
      </c>
      <c r="H1006" s="18" t="str">
        <f>INDEX(Articles!$1:$1048576,MATCH(E1006,Articles!D:D,0),9)</f>
        <v>SPHERIQUE</v>
      </c>
      <c r="I1006" s="8">
        <f>INDEX(Articles!$1:$1048576,MATCH(E1006,Articles!D:D,0),10)</f>
        <v>60</v>
      </c>
      <c r="J1006" s="18" t="str">
        <f>INDEX(Articles!$1:$1048576,MATCH(E1006,Articles!D:D,0),11)</f>
        <v>PIVOINE TRAINEE</v>
      </c>
      <c r="K1006" s="18" t="str">
        <f>INDEX(Articles!$1:$1048576,MATCH(E1006,Articles!D:D,0),12)</f>
        <v>ARGENT</v>
      </c>
      <c r="L1006" s="8" t="str">
        <f>INDEX(Articles!$1:$1048576,MATCH(E1006,Articles!D:D,0),13)</f>
        <v>CN</v>
      </c>
      <c r="M1006" s="8" t="str">
        <f>INDEX(Articles!$1:$1048576,MATCH(E1006,Articles!D:D,0),14)</f>
        <v>F4</v>
      </c>
      <c r="N1006" s="8" t="str">
        <f>INDEX(Articles!$1:$1048576,MATCH(E1006,Articles!D:D,0),15)</f>
        <v>1.3G</v>
      </c>
      <c r="O1006" s="8" t="str">
        <f>INDEX(Articles!$1:$1048576,MATCH(E1006,Articles!D:D,0),16)</f>
        <v>1008-F4-69253577</v>
      </c>
      <c r="P1006" s="8">
        <f>INDEX(Articles!$1:$1048576,MATCH(E1006,Articles!D:D,0),17)*1000</f>
        <v>425</v>
      </c>
      <c r="Q1006" s="8" t="str">
        <f>INDEX(Articles!$1:$1048576,MATCH(E1006,Articles!D:D,0),18)</f>
        <v>2,8</v>
      </c>
      <c r="R1006" s="8">
        <f>INDEX(Articles!$1:$1048576,MATCH(E1006,Articles!D:D,0),19)</f>
        <v>60</v>
      </c>
      <c r="S1006" s="2" t="str">
        <f>IF(INDEX('Unités CA'!$1:$1048576,MATCH(E1006,'Unités CA'!D:D,0),5)=0,"",INDEX('Unités CA'!$1:$1048576,MATCH(E1006,'Unités CA'!D:D,0),5))</f>
        <v>0096/CA</v>
      </c>
      <c r="T1006" s="2" t="str">
        <f>IF(INDEX('Unités BTE'!$1:$1048576,MATCH(E1006,'Unités CA'!D:D,0),5)=0,"",INDEX('Unités BTE'!$1:$1048576,MATCH(E1006,'Unités CA'!D:D,0),5))</f>
        <v/>
      </c>
      <c r="U1006" s="7">
        <f>IFERROR(INDEX('Prix PRO CA'!$1:$1048576,MATCH(E1006,'Prix PRO CA'!D:D,0),10),"")</f>
        <v>792</v>
      </c>
      <c r="V1006" s="7">
        <f>IFERROR(INDEX('Prix PRO CA'!$1:$1048576,MATCH(E1006,'Prix PRO BTE'!D:D,0),10),"")</f>
        <v>124.28</v>
      </c>
      <c r="W1006" s="7">
        <f>+IFERROR(INDEX('Prix PRO PCS'!$1:$1048576,MATCH(E1006,'Prix PRO PCS'!D:D,0),10),"")</f>
        <v>8.25</v>
      </c>
      <c r="X1006" s="148">
        <f t="shared" si="69"/>
        <v>1</v>
      </c>
      <c r="Y1006" s="24" t="str">
        <f>IFERROR(INDEX(LigneAchat!$1:$1048576,MATCH(E1006,LigneAchat!D:D,0),5),"")</f>
        <v/>
      </c>
      <c r="Z1006" s="22">
        <f>INDEX(Articles!$1:$1048576,MATCH(E1006,Articles!D:D,0),21)</f>
        <v>1</v>
      </c>
      <c r="AA1006" s="22">
        <f t="shared" si="70"/>
        <v>1</v>
      </c>
      <c r="AB1006" s="22">
        <f>+INDEX(Articles!$1:$1048576,MATCH(E1006,Articles!D:D,0),23)</f>
        <v>0</v>
      </c>
    </row>
    <row r="1007" spans="2:28" s="87" customFormat="1" ht="30" customHeight="1">
      <c r="B1007" s="2" t="str">
        <f>INDEX(Articles!$1:$1048576,MATCH(E1007,Articles!D:D,0),6)</f>
        <v>OPPORTUNITE</v>
      </c>
      <c r="C1007" s="2" t="str">
        <f>INDEX(Articles!$1:$1048576,MATCH(E1007,Articles!D:D,0),7)</f>
        <v/>
      </c>
      <c r="D1007" s="88" t="str">
        <f>HYPERLINK(INDEX(Articles!$1:$1048576,MATCH(E1007,Articles!D:D,0),24),"Lien")</f>
        <v>Lien</v>
      </c>
      <c r="E1007" s="92" t="s">
        <v>3812</v>
      </c>
      <c r="F1007" s="9" t="str">
        <f>INDEX(Articles!$1:$1048576,MATCH(E1007,Articles!D:D,0),5)</f>
        <v>BOMBE Ø75  ARAIGNEE ROUGE PISTIL CLIGNOTANT ARGE</v>
      </c>
      <c r="G1007" s="9" t="str">
        <f>INDEX(Articles!$1:$1048576,MATCH(E1007,Articles!D:D,0),8)</f>
        <v>BOMBE</v>
      </c>
      <c r="H1007" s="9" t="str">
        <f>INDEX(Articles!$1:$1048576,MATCH(E1007,Articles!D:D,0),9)</f>
        <v>SPHERIQUE</v>
      </c>
      <c r="I1007" s="2">
        <f>INDEX(Articles!$1:$1048576,MATCH(E1007,Articles!D:D,0),10)</f>
        <v>75</v>
      </c>
      <c r="J1007" s="9" t="str">
        <f>INDEX(Articles!$1:$1048576,MATCH(E1007,Articles!D:D,0),11)</f>
        <v>ARAIGNEE PISTIL</v>
      </c>
      <c r="K1007" s="9" t="str">
        <f>INDEX(Articles!$1:$1048576,MATCH(E1007,Articles!D:D,0),12)</f>
        <v>ROUGE</v>
      </c>
      <c r="L1007" s="2" t="str">
        <f>INDEX(Articles!$1:$1048576,MATCH(E1007,Articles!D:D,0),13)</f>
        <v>CN</v>
      </c>
      <c r="M1007" s="2" t="str">
        <f>INDEX(Articles!$1:$1048576,MATCH(E1007,Articles!D:D,0),14)</f>
        <v>F4</v>
      </c>
      <c r="N1007" s="2" t="str">
        <f>INDEX(Articles!$1:$1048576,MATCH(E1007,Articles!D:D,0),15)</f>
        <v>1.3G</v>
      </c>
      <c r="O1007" s="2" t="str">
        <f>INDEX(Articles!$1:$1048576,MATCH(E1007,Articles!D:D,0),16)</f>
        <v>1008-F4-69252667</v>
      </c>
      <c r="P1007" s="2">
        <f>INDEX(Articles!$1:$1048576,MATCH(E1007,Articles!D:D,0),17)*1000</f>
        <v>163</v>
      </c>
      <c r="Q1007" s="2" t="str">
        <f>INDEX(Articles!$1:$1048576,MATCH(E1007,Articles!D:D,0),18)</f>
        <v>3</v>
      </c>
      <c r="R1007" s="2">
        <f>INDEX(Articles!$1:$1048576,MATCH(E1007,Articles!D:D,0),19)</f>
        <v>75</v>
      </c>
      <c r="S1007" s="2" t="str">
        <f>IF(INDEX('Unités CA'!$1:$1048576,MATCH(E1007,'Unités CA'!D:D,0),5)=0,"",INDEX('Unités CA'!$1:$1048576,MATCH(E1007,'Unités CA'!D:D,0),5))</f>
        <v>0060/CA</v>
      </c>
      <c r="T1007" s="2" t="str">
        <f>IF(INDEX('Unités BTE'!$1:$1048576,MATCH(E1007,'Unités CA'!D:D,0),5)=0,"",INDEX('Unités BTE'!$1:$1048576,MATCH(E1007,'Unités CA'!D:D,0),5))</f>
        <v/>
      </c>
      <c r="U1007" s="87">
        <f>IFERROR(INDEX('Prix PRO CA'!$1:$1048576,MATCH(E1007,'Prix PRO CA'!D:D,0),10),"")</f>
        <v>145.19999999999999</v>
      </c>
      <c r="V1007" s="87">
        <f>IFERROR(INDEX('Prix PRO CA'!$1:$1048576,MATCH(E1007,'Prix PRO BTE'!D:D,0),10),"")</f>
        <v>124.28</v>
      </c>
      <c r="W1007" s="87">
        <f>+IFERROR(INDEX('Prix PRO PCS'!$1:$1048576,MATCH(E1007,'Prix PRO PCS'!D:D,0),10),"")</f>
        <v>2.42</v>
      </c>
      <c r="X1007" s="148">
        <f t="shared" si="69"/>
        <v>1</v>
      </c>
      <c r="Y1007" s="89" t="str">
        <f>IFERROR(INDEX(LigneAchat!$1:$1048576,MATCH(E1007,LigneAchat!D:D,0),5),"")</f>
        <v/>
      </c>
      <c r="Z1007" s="90">
        <f>INDEX(Articles!$1:$1048576,MATCH(E1007,Articles!D:D,0),21)</f>
        <v>1</v>
      </c>
      <c r="AA1007" s="90">
        <f t="shared" si="70"/>
        <v>1</v>
      </c>
      <c r="AB1007" s="90">
        <f>+INDEX(Articles!$1:$1048576,MATCH(E1007,Articles!D:D,0),23)</f>
        <v>0</v>
      </c>
    </row>
    <row r="1008" spans="2:28" ht="15.75">
      <c r="B1008" s="8" t="str">
        <f>INDEX(Articles!$1:$1048576,MATCH(E1008,Articles!D:D,0),6)</f>
        <v>OPPORTUNITE</v>
      </c>
      <c r="C1008" s="8" t="str">
        <f>INDEX(Articles!$1:$1048576,MATCH(E1008,Articles!D:D,0),7)</f>
        <v/>
      </c>
      <c r="D1008" s="28" t="str">
        <f>HYPERLINK(INDEX(Articles!$1:$1048576,MATCH(E1008,Articles!D:D,0),24),"Lien")</f>
        <v>Lien</v>
      </c>
      <c r="E1008" s="3" t="s">
        <v>3825</v>
      </c>
      <c r="F1008" s="18" t="str">
        <f>INDEX(Articles!$1:$1048576,MATCH(E1008,Articles!D:D,0),5)</f>
        <v>BOMBE Ø75 CERCLE ROUGE ARAIGNEE ARGENT</v>
      </c>
      <c r="G1008" s="18" t="str">
        <f>INDEX(Articles!$1:$1048576,MATCH(E1008,Articles!D:D,0),8)</f>
        <v>BOMBE</v>
      </c>
      <c r="H1008" s="18" t="str">
        <f>INDEX(Articles!$1:$1048576,MATCH(E1008,Articles!D:D,0),9)</f>
        <v>SPHERIQUE</v>
      </c>
      <c r="I1008" s="8">
        <f>INDEX(Articles!$1:$1048576,MATCH(E1008,Articles!D:D,0),10)</f>
        <v>75</v>
      </c>
      <c r="J1008" s="18" t="str">
        <f>INDEX(Articles!$1:$1048576,MATCH(E1008,Articles!D:D,0),11)</f>
        <v>GEOMETRIE CERCLE</v>
      </c>
      <c r="K1008" s="18" t="str">
        <f>INDEX(Articles!$1:$1048576,MATCH(E1008,Articles!D:D,0),12)</f>
        <v>ROUGE</v>
      </c>
      <c r="L1008" s="8" t="str">
        <f>INDEX(Articles!$1:$1048576,MATCH(E1008,Articles!D:D,0),13)</f>
        <v>CN</v>
      </c>
      <c r="M1008" s="8" t="str">
        <f>INDEX(Articles!$1:$1048576,MATCH(E1008,Articles!D:D,0),14)</f>
        <v>F4</v>
      </c>
      <c r="N1008" s="8" t="str">
        <f>INDEX(Articles!$1:$1048576,MATCH(E1008,Articles!D:D,0),15)</f>
        <v>1.3G</v>
      </c>
      <c r="O1008" s="8" t="str">
        <f>INDEX(Articles!$1:$1048576,MATCH(E1008,Articles!D:D,0),16)</f>
        <v>1008-F4-69252667</v>
      </c>
      <c r="P1008" s="8">
        <f>INDEX(Articles!$1:$1048576,MATCH(E1008,Articles!D:D,0),17)*1000</f>
        <v>128</v>
      </c>
      <c r="Q1008" s="8" t="str">
        <f>INDEX(Articles!$1:$1048576,MATCH(E1008,Articles!D:D,0),18)</f>
        <v>3</v>
      </c>
      <c r="R1008" s="8">
        <f>INDEX(Articles!$1:$1048576,MATCH(E1008,Articles!D:D,0),19)</f>
        <v>75</v>
      </c>
      <c r="S1008" s="2" t="str">
        <f>IF(INDEX('Unités CA'!$1:$1048576,MATCH(E1008,'Unités CA'!D:D,0),5)=0,"",INDEX('Unités CA'!$1:$1048576,MATCH(E1008,'Unités CA'!D:D,0),5))</f>
        <v>0060/CA</v>
      </c>
      <c r="T1008" s="2" t="str">
        <f>IF(INDEX('Unités BTE'!$1:$1048576,MATCH(E1008,'Unités CA'!D:D,0),5)=0,"",INDEX('Unités BTE'!$1:$1048576,MATCH(E1008,'Unités CA'!D:D,0),5))</f>
        <v/>
      </c>
      <c r="U1008" s="7">
        <f>IFERROR(INDEX('Prix PRO CA'!$1:$1048576,MATCH(E1008,'Prix PRO CA'!D:D,0),10),"")</f>
        <v>145.19999999999999</v>
      </c>
      <c r="V1008" s="7">
        <f>IFERROR(INDEX('Prix PRO CA'!$1:$1048576,MATCH(E1008,'Prix PRO BTE'!D:D,0),10),"")</f>
        <v>169.44</v>
      </c>
      <c r="W1008" s="7">
        <f>+IFERROR(INDEX('Prix PRO PCS'!$1:$1048576,MATCH(E1008,'Prix PRO PCS'!D:D,0),10),"")</f>
        <v>2.42</v>
      </c>
      <c r="X1008" s="148">
        <f t="shared" si="69"/>
        <v>756</v>
      </c>
      <c r="Y1008" s="24" t="str">
        <f>IFERROR(INDEX(LigneAchat!$1:$1048576,MATCH(E1008,LigneAchat!D:D,0),5),"")</f>
        <v/>
      </c>
      <c r="Z1008" s="22">
        <f>INDEX(Articles!$1:$1048576,MATCH(E1008,Articles!D:D,0),21)</f>
        <v>780</v>
      </c>
      <c r="AA1008" s="22">
        <f t="shared" si="70"/>
        <v>756</v>
      </c>
      <c r="AB1008" s="22">
        <f>+INDEX(Articles!$1:$1048576,MATCH(E1008,Articles!D:D,0),23)</f>
        <v>24</v>
      </c>
    </row>
    <row r="1009" spans="2:28" ht="15.75">
      <c r="B1009" s="8" t="str">
        <f>INDEX(Articles!$1:$1048576,MATCH(E1009,Articles!D:D,0),6)</f>
        <v>OPPORTUNITE</v>
      </c>
      <c r="C1009" s="8" t="str">
        <f>INDEX(Articles!$1:$1048576,MATCH(E1009,Articles!D:D,0),7)</f>
        <v/>
      </c>
      <c r="D1009" s="28" t="str">
        <f>HYPERLINK(INDEX(Articles!$1:$1048576,MATCH(E1009,Articles!D:D,0),24),"Lien")</f>
        <v>Lien</v>
      </c>
      <c r="E1009" s="3" t="s">
        <v>3786</v>
      </c>
      <c r="F1009" s="18" t="str">
        <f>INDEX(Articles!$1:$1048576,MATCH(E1009,Articles!D:D,0),5)</f>
        <v>BOMBE Ø75  ROUGE TRAINEE ARGENT</v>
      </c>
      <c r="G1009" s="18" t="str">
        <f>INDEX(Articles!$1:$1048576,MATCH(E1009,Articles!D:D,0),8)</f>
        <v>BOMBE</v>
      </c>
      <c r="H1009" s="18" t="str">
        <f>INDEX(Articles!$1:$1048576,MATCH(E1009,Articles!D:D,0),9)</f>
        <v>SPHERIQUE</v>
      </c>
      <c r="I1009" s="8">
        <f>INDEX(Articles!$1:$1048576,MATCH(E1009,Articles!D:D,0),10)</f>
        <v>75</v>
      </c>
      <c r="J1009" s="18" t="str">
        <f>INDEX(Articles!$1:$1048576,MATCH(E1009,Articles!D:D,0),11)</f>
        <v>PIVOINE TRAINEE</v>
      </c>
      <c r="K1009" s="18" t="str">
        <f>INDEX(Articles!$1:$1048576,MATCH(E1009,Articles!D:D,0),12)</f>
        <v>ROUGE</v>
      </c>
      <c r="L1009" s="8" t="str">
        <f>INDEX(Articles!$1:$1048576,MATCH(E1009,Articles!D:D,0),13)</f>
        <v>CN</v>
      </c>
      <c r="M1009" s="8" t="str">
        <f>INDEX(Articles!$1:$1048576,MATCH(E1009,Articles!D:D,0),14)</f>
        <v>F4</v>
      </c>
      <c r="N1009" s="8" t="str">
        <f>INDEX(Articles!$1:$1048576,MATCH(E1009,Articles!D:D,0),15)</f>
        <v>1.3G</v>
      </c>
      <c r="O1009" s="8" t="str">
        <f>INDEX(Articles!$1:$1048576,MATCH(E1009,Articles!D:D,0),16)</f>
        <v>1008-F4-69245223</v>
      </c>
      <c r="P1009" s="8">
        <f>INDEX(Articles!$1:$1048576,MATCH(E1009,Articles!D:D,0),17)*1000</f>
        <v>165</v>
      </c>
      <c r="Q1009" s="8" t="str">
        <f>INDEX(Articles!$1:$1048576,MATCH(E1009,Articles!D:D,0),18)</f>
        <v>3</v>
      </c>
      <c r="R1009" s="8">
        <f>INDEX(Articles!$1:$1048576,MATCH(E1009,Articles!D:D,0),19)</f>
        <v>75</v>
      </c>
      <c r="S1009" s="2" t="str">
        <f>IF(INDEX('Unités CA'!$1:$1048576,MATCH(E1009,'Unités CA'!D:D,0),5)=0,"",INDEX('Unités CA'!$1:$1048576,MATCH(E1009,'Unités CA'!D:D,0),5))</f>
        <v>0060/CA</v>
      </c>
      <c r="T1009" s="2" t="str">
        <f>IF(INDEX('Unités BTE'!$1:$1048576,MATCH(E1009,'Unités CA'!D:D,0),5)=0,"",INDEX('Unités BTE'!$1:$1048576,MATCH(E1009,'Unités CA'!D:D,0),5))</f>
        <v/>
      </c>
      <c r="U1009" s="7">
        <f>IFERROR(INDEX('Prix PRO CA'!$1:$1048576,MATCH(E1009,'Prix PRO CA'!D:D,0),10),"")</f>
        <v>145.19999999999999</v>
      </c>
      <c r="V1009" s="7">
        <f>IFERROR(INDEX('Prix PRO CA'!$1:$1048576,MATCH(E1009,'Prix PRO BTE'!D:D,0),10),"")</f>
        <v>219.32</v>
      </c>
      <c r="W1009" s="7">
        <f>+IFERROR(INDEX('Prix PRO PCS'!$1:$1048576,MATCH(E1009,'Prix PRO PCS'!D:D,0),10),"")</f>
        <v>2.42</v>
      </c>
      <c r="X1009" s="148">
        <f t="shared" si="69"/>
        <v>48</v>
      </c>
      <c r="Y1009" s="24" t="str">
        <f>IFERROR(INDEX(LigneAchat!$1:$1048576,MATCH(E1009,LigneAchat!D:D,0),5),"")</f>
        <v/>
      </c>
      <c r="Z1009" s="22">
        <f>INDEX(Articles!$1:$1048576,MATCH(E1009,Articles!D:D,0),21)</f>
        <v>48</v>
      </c>
      <c r="AA1009" s="22">
        <f t="shared" si="70"/>
        <v>48</v>
      </c>
      <c r="AB1009" s="22">
        <f>+INDEX(Articles!$1:$1048576,MATCH(E1009,Articles!D:D,0),23)</f>
        <v>0</v>
      </c>
    </row>
    <row r="1010" spans="2:28" ht="15.75">
      <c r="B1010" s="8" t="str">
        <f>INDEX(Articles!$1:$1048576,MATCH(E1010,Articles!D:D,0),6)</f>
        <v>OPPORTUNITE</v>
      </c>
      <c r="C1010" s="8" t="str">
        <f>INDEX(Articles!$1:$1048576,MATCH(E1010,Articles!D:D,0),7)</f>
        <v/>
      </c>
      <c r="D1010" s="28" t="str">
        <f>HYPERLINK(INDEX(Articles!$1:$1048576,MATCH(E1010,Articles!D:D,0),24),"Lien")</f>
        <v>Lien</v>
      </c>
      <c r="E1010" s="3" t="s">
        <v>3787</v>
      </c>
      <c r="F1010" s="18" t="str">
        <f>INDEX(Articles!$1:$1048576,MATCH(E1010,Articles!D:D,0),5)</f>
        <v>BOMBE Ø75 CYL VIOLETTE ET MULTIDETONATIONS</v>
      </c>
      <c r="G1010" s="18" t="str">
        <f>INDEX(Articles!$1:$1048576,MATCH(E1010,Articles!D:D,0),8)</f>
        <v>BOMBE</v>
      </c>
      <c r="H1010" s="18" t="str">
        <f>INDEX(Articles!$1:$1048576,MATCH(E1010,Articles!D:D,0),9)</f>
        <v>CYLIND</v>
      </c>
      <c r="I1010" s="8">
        <f>INDEX(Articles!$1:$1048576,MATCH(E1010,Articles!D:D,0),10)</f>
        <v>75</v>
      </c>
      <c r="J1010" s="18" t="str">
        <f>INDEX(Articles!$1:$1048576,MATCH(E1010,Articles!D:D,0),11)</f>
        <v>PIVOINE DETO</v>
      </c>
      <c r="K1010" s="18" t="str">
        <f>INDEX(Articles!$1:$1048576,MATCH(E1010,Articles!D:D,0),12)</f>
        <v>VIOLET</v>
      </c>
      <c r="L1010" s="8" t="str">
        <f>INDEX(Articles!$1:$1048576,MATCH(E1010,Articles!D:D,0),13)</f>
        <v>CN</v>
      </c>
      <c r="M1010" s="8" t="str">
        <f>INDEX(Articles!$1:$1048576,MATCH(E1010,Articles!D:D,0),14)</f>
        <v>F4</v>
      </c>
      <c r="N1010" s="8" t="str">
        <f>INDEX(Articles!$1:$1048576,MATCH(E1010,Articles!D:D,0),15)</f>
        <v>1.3G</v>
      </c>
      <c r="O1010" s="8" t="str">
        <f>INDEX(Articles!$1:$1048576,MATCH(E1010,Articles!D:D,0),16)</f>
        <v>1008-F4-69246113</v>
      </c>
      <c r="P1010" s="8">
        <f>INDEX(Articles!$1:$1048576,MATCH(E1010,Articles!D:D,0),17)*1000</f>
        <v>190</v>
      </c>
      <c r="Q1010" s="8" t="str">
        <f>INDEX(Articles!$1:$1048576,MATCH(E1010,Articles!D:D,0),18)</f>
        <v>3</v>
      </c>
      <c r="R1010" s="8">
        <f>INDEX(Articles!$1:$1048576,MATCH(E1010,Articles!D:D,0),19)</f>
        <v>75</v>
      </c>
      <c r="S1010" s="2" t="str">
        <f>IF(INDEX('Unités CA'!$1:$1048576,MATCH(E1010,'Unités CA'!D:D,0),5)=0,"",INDEX('Unités CA'!$1:$1048576,MATCH(E1010,'Unités CA'!D:D,0),5))</f>
        <v>0030/CA</v>
      </c>
      <c r="T1010" s="2" t="str">
        <f>IF(INDEX('Unités BTE'!$1:$1048576,MATCH(E1010,'Unités CA'!D:D,0),5)=0,"",INDEX('Unités BTE'!$1:$1048576,MATCH(E1010,'Unités CA'!D:D,0),5))</f>
        <v/>
      </c>
      <c r="U1010" s="7">
        <f>IFERROR(INDEX('Prix PRO CA'!$1:$1048576,MATCH(E1010,'Prix PRO CA'!D:D,0),10),"")</f>
        <v>72.599999999999994</v>
      </c>
      <c r="V1010" s="7" t="str">
        <f>IFERROR(INDEX('Prix PRO CA'!$1:$1048576,MATCH(E1010,'Prix PRO BTE'!D:D,0),10),"")</f>
        <v/>
      </c>
      <c r="W1010" s="7">
        <f>+IFERROR(INDEX('Prix PRO PCS'!$1:$1048576,MATCH(E1010,'Prix PRO PCS'!D:D,0),10),"")</f>
        <v>2.42</v>
      </c>
      <c r="X1010" s="148">
        <f t="shared" si="69"/>
        <v>0</v>
      </c>
      <c r="Y1010" s="24" t="str">
        <f>IFERROR(INDEX(LigneAchat!$1:$1048576,MATCH(E1010,LigneAchat!D:D,0),5),"")</f>
        <v/>
      </c>
      <c r="Z1010" s="22">
        <f>INDEX(Articles!$1:$1048576,MATCH(E1010,Articles!D:D,0),21)</f>
        <v>0</v>
      </c>
      <c r="AA1010" s="22">
        <f t="shared" si="70"/>
        <v>0</v>
      </c>
      <c r="AB1010" s="22">
        <f>+INDEX(Articles!$1:$1048576,MATCH(E1010,Articles!D:D,0),23)</f>
        <v>0</v>
      </c>
    </row>
    <row r="1011" spans="2:28" ht="15.75">
      <c r="B1011" s="8" t="str">
        <f>INDEX(Articles!$1:$1048576,MATCH(E1011,Articles!D:D,0),6)</f>
        <v>OPPORTUNITE</v>
      </c>
      <c r="C1011" s="8" t="str">
        <f>INDEX(Articles!$1:$1048576,MATCH(E1011,Articles!D:D,0),7)</f>
        <v/>
      </c>
      <c r="D1011" s="28" t="str">
        <f>HYPERLINK(INDEX(Articles!$1:$1048576,MATCH(E1011,Articles!D:D,0),24),"Lien")</f>
        <v>Lien</v>
      </c>
      <c r="E1011" s="3" t="s">
        <v>3773</v>
      </c>
      <c r="F1011" s="18" t="str">
        <f>INDEX(Articles!$1:$1048576,MATCH(E1011,Articles!D:D,0),5)</f>
        <v>POT-À-FEU Ø75 MOSAÏQUE ROSE</v>
      </c>
      <c r="G1011" s="18" t="str">
        <f>INDEX(Articles!$1:$1048576,MATCH(E1011,Articles!D:D,0),8)</f>
        <v>BOMBE</v>
      </c>
      <c r="H1011" s="18" t="str">
        <f>INDEX(Articles!$1:$1048576,MATCH(E1011,Articles!D:D,0),9)</f>
        <v>POT A FEU</v>
      </c>
      <c r="I1011" s="8">
        <f>INDEX(Articles!$1:$1048576,MATCH(E1011,Articles!D:D,0),10)</f>
        <v>75</v>
      </c>
      <c r="J1011" s="18" t="str">
        <f>INDEX(Articles!$1:$1048576,MATCH(E1011,Articles!D:D,0),11)</f>
        <v>MOSAIQUE</v>
      </c>
      <c r="K1011" s="18" t="str">
        <f>INDEX(Articles!$1:$1048576,MATCH(E1011,Articles!D:D,0),12)</f>
        <v>ROSE</v>
      </c>
      <c r="L1011" s="8" t="str">
        <f>INDEX(Articles!$1:$1048576,MATCH(E1011,Articles!D:D,0),13)</f>
        <v>CN</v>
      </c>
      <c r="M1011" s="8" t="str">
        <f>INDEX(Articles!$1:$1048576,MATCH(E1011,Articles!D:D,0),14)</f>
        <v>F4</v>
      </c>
      <c r="N1011" s="8" t="str">
        <f>INDEX(Articles!$1:$1048576,MATCH(E1011,Articles!D:D,0),15)</f>
        <v>1.3G</v>
      </c>
      <c r="O1011" s="8" t="str">
        <f>INDEX(Articles!$1:$1048576,MATCH(E1011,Articles!D:D,0),16)</f>
        <v>1008-F4-69245222</v>
      </c>
      <c r="P1011" s="8">
        <f>INDEX(Articles!$1:$1048576,MATCH(E1011,Articles!D:D,0),17)*1000</f>
        <v>119</v>
      </c>
      <c r="Q1011" s="8" t="str">
        <f>INDEX(Articles!$1:$1048576,MATCH(E1011,Articles!D:D,0),18)</f>
        <v>2</v>
      </c>
      <c r="R1011" s="8">
        <f>INDEX(Articles!$1:$1048576,MATCH(E1011,Articles!D:D,0),19)</f>
        <v>75</v>
      </c>
      <c r="S1011" s="2" t="str">
        <f>IF(INDEX('Unités CA'!$1:$1048576,MATCH(E1011,'Unités CA'!D:D,0),5)=0,"",INDEX('Unités CA'!$1:$1048576,MATCH(E1011,'Unités CA'!D:D,0),5))</f>
        <v>0060/CA</v>
      </c>
      <c r="T1011" s="2" t="str">
        <f>IF(INDEX('Unités BTE'!$1:$1048576,MATCH(E1011,'Unités CA'!D:D,0),5)=0,"",INDEX('Unités BTE'!$1:$1048576,MATCH(E1011,'Unités CA'!D:D,0),5))</f>
        <v/>
      </c>
      <c r="U1011" s="7">
        <f>IFERROR(INDEX('Prix PRO CA'!$1:$1048576,MATCH(E1011,'Prix PRO CA'!D:D,0),10),"")</f>
        <v>145.19999999999999</v>
      </c>
      <c r="V1011" s="7">
        <f>IFERROR(INDEX('Prix PRO CA'!$1:$1048576,MATCH(E1011,'Prix PRO BTE'!D:D,0),10),"")</f>
        <v>142.69999999999999</v>
      </c>
      <c r="W1011" s="7">
        <f>+IFERROR(INDEX('Prix PRO PCS'!$1:$1048576,MATCH(E1011,'Prix PRO PCS'!D:D,0),10),"")</f>
        <v>2.42</v>
      </c>
      <c r="X1011" s="148">
        <f t="shared" si="69"/>
        <v>46</v>
      </c>
      <c r="Y1011" s="24" t="str">
        <f>IFERROR(INDEX(LigneAchat!$1:$1048576,MATCH(E1011,LigneAchat!D:D,0),5),"")</f>
        <v/>
      </c>
      <c r="Z1011" s="22">
        <f>INDEX(Articles!$1:$1048576,MATCH(E1011,Articles!D:D,0),21)</f>
        <v>46</v>
      </c>
      <c r="AA1011" s="22">
        <f t="shared" si="70"/>
        <v>46</v>
      </c>
      <c r="AB1011" s="22">
        <f>+INDEX(Articles!$1:$1048576,MATCH(E1011,Articles!D:D,0),23)</f>
        <v>0</v>
      </c>
    </row>
    <row r="1012" spans="2:28" s="87" customFormat="1" ht="31.5" customHeight="1">
      <c r="B1012" s="2" t="str">
        <f>INDEX(Articles!$1:$1048576,MATCH(E1012,Articles!D:D,0),6)</f>
        <v>OPPORTUNITE</v>
      </c>
      <c r="C1012" s="2" t="str">
        <f>INDEX(Articles!$1:$1048576,MATCH(E1012,Articles!D:D,0),7)</f>
        <v/>
      </c>
      <c r="D1012" s="88" t="str">
        <f>HYPERLINK(INDEX(Articles!$1:$1048576,MATCH(E1012,Articles!D:D,0),24),"Lien")</f>
        <v>Lien</v>
      </c>
      <c r="E1012" s="92" t="s">
        <v>3814</v>
      </c>
      <c r="F1012" s="9" t="str">
        <f>INDEX(Articles!$1:$1048576,MATCH(E1012,Articles!D:D,0),5)</f>
        <v>BOMBE Ø100  CERCLE VERT</v>
      </c>
      <c r="G1012" s="9" t="str">
        <f>INDEX(Articles!$1:$1048576,MATCH(E1012,Articles!D:D,0),8)</f>
        <v>BOMBE</v>
      </c>
      <c r="H1012" s="9" t="str">
        <f>INDEX(Articles!$1:$1048576,MATCH(E1012,Articles!D:D,0),9)</f>
        <v>SPHERIQUE</v>
      </c>
      <c r="I1012" s="2">
        <f>INDEX(Articles!$1:$1048576,MATCH(E1012,Articles!D:D,0),10)</f>
        <v>100</v>
      </c>
      <c r="J1012" s="9" t="str">
        <f>INDEX(Articles!$1:$1048576,MATCH(E1012,Articles!D:D,0),11)</f>
        <v>GEOMETRIE CERCLE</v>
      </c>
      <c r="K1012" s="9" t="str">
        <f>INDEX(Articles!$1:$1048576,MATCH(E1012,Articles!D:D,0),12)</f>
        <v>VERT</v>
      </c>
      <c r="L1012" s="2" t="str">
        <f>INDEX(Articles!$1:$1048576,MATCH(E1012,Articles!D:D,0),13)</f>
        <v>CN</v>
      </c>
      <c r="M1012" s="2" t="str">
        <f>INDEX(Articles!$1:$1048576,MATCH(E1012,Articles!D:D,0),14)</f>
        <v>F4</v>
      </c>
      <c r="N1012" s="2" t="str">
        <f>INDEX(Articles!$1:$1048576,MATCH(E1012,Articles!D:D,0),15)</f>
        <v>1.3G</v>
      </c>
      <c r="O1012" s="2" t="str">
        <f>INDEX(Articles!$1:$1048576,MATCH(E1012,Articles!D:D,0),16)</f>
        <v>1008-F4-69252665</v>
      </c>
      <c r="P1012" s="2">
        <f>INDEX(Articles!$1:$1048576,MATCH(E1012,Articles!D:D,0),17)*1000</f>
        <v>320</v>
      </c>
      <c r="Q1012" s="2" t="str">
        <f>INDEX(Articles!$1:$1048576,MATCH(E1012,Articles!D:D,0),18)</f>
        <v>3,5</v>
      </c>
      <c r="R1012" s="2">
        <f>INDEX(Articles!$1:$1048576,MATCH(E1012,Articles!D:D,0),19)</f>
        <v>100</v>
      </c>
      <c r="S1012" s="2" t="str">
        <f>IF(INDEX('Unités CA'!$1:$1048576,MATCH(E1012,'Unités CA'!D:D,0),5)=0,"",INDEX('Unités CA'!$1:$1048576,MATCH(E1012,'Unités CA'!D:D,0),5))</f>
        <v>0030/CA</v>
      </c>
      <c r="T1012" s="2" t="str">
        <f>IF(INDEX('Unités BTE'!$1:$1048576,MATCH(E1012,'Unités CA'!D:D,0),5)=0,"",INDEX('Unités BTE'!$1:$1048576,MATCH(E1012,'Unités CA'!D:D,0),5))</f>
        <v/>
      </c>
      <c r="U1012" s="87">
        <f>IFERROR(INDEX('Prix PRO CA'!$1:$1048576,MATCH(E1012,'Prix PRO CA'!D:D,0),10),"")</f>
        <v>97.5</v>
      </c>
      <c r="V1012" s="87" t="str">
        <f>IFERROR(INDEX('Prix PRO CA'!$1:$1048576,MATCH(E1012,'Prix PRO BTE'!D:D,0),10),"")</f>
        <v/>
      </c>
      <c r="W1012" s="87">
        <f>+IFERROR(INDEX('Prix PRO PCS'!$1:$1048576,MATCH(E1012,'Prix PRO PCS'!D:D,0),10),"")</f>
        <v>3.25</v>
      </c>
      <c r="X1012" s="148">
        <f t="shared" si="69"/>
        <v>140</v>
      </c>
      <c r="Y1012" s="89" t="str">
        <f>IFERROR(INDEX(LigneAchat!$1:$1048576,MATCH(E1012,LigneAchat!D:D,0),5),"")</f>
        <v/>
      </c>
      <c r="Z1012" s="90">
        <f>INDEX(Articles!$1:$1048576,MATCH(E1012,Articles!D:D,0),21)</f>
        <v>187</v>
      </c>
      <c r="AA1012" s="90">
        <f t="shared" ref="AA1012:AA1087" si="73">+Z1012-AB1012</f>
        <v>140</v>
      </c>
      <c r="AB1012" s="90">
        <f>+INDEX(Articles!$1:$1048576,MATCH(E1012,Articles!D:D,0),23)</f>
        <v>47</v>
      </c>
    </row>
    <row r="1013" spans="2:28" ht="15.75">
      <c r="B1013" s="8" t="str">
        <f>INDEX(Articles!$1:$1048576,MATCH(E1013,Articles!D:D,0),6)</f>
        <v>OPPORTUNITE</v>
      </c>
      <c r="C1013" s="8" t="str">
        <f>INDEX(Articles!$1:$1048576,MATCH(E1013,Articles!D:D,0),7)</f>
        <v/>
      </c>
      <c r="D1013" s="28" t="str">
        <f>HYPERLINK(INDEX(Articles!$1:$1048576,MATCH(E1013,Articles!D:D,0),24),"Lien")</f>
        <v>Lien</v>
      </c>
      <c r="E1013" s="3" t="s">
        <v>2195</v>
      </c>
      <c r="F1013" s="18" t="str">
        <f>INDEX(Articles!$1:$1048576,MATCH(E1013,Articles!D:D,0),5)</f>
        <v>BOMBE 100MM COEUR FRISSON</v>
      </c>
      <c r="G1013" s="18" t="str">
        <f>INDEX(Articles!$1:$1048576,MATCH(E1013,Articles!D:D,0),8)</f>
        <v>BOMBE</v>
      </c>
      <c r="H1013" s="18" t="str">
        <f>INDEX(Articles!$1:$1048576,MATCH(E1013,Articles!D:D,0),9)</f>
        <v>SPHERIQUE</v>
      </c>
      <c r="I1013" s="8">
        <f>INDEX(Articles!$1:$1048576,MATCH(E1013,Articles!D:D,0),10)</f>
        <v>100</v>
      </c>
      <c r="J1013" s="18" t="str">
        <f>INDEX(Articles!$1:$1048576,MATCH(E1013,Articles!D:D,0),11)</f>
        <v>GEOMETRIE CŒUR</v>
      </c>
      <c r="K1013" s="18" t="str">
        <f>INDEX(Articles!$1:$1048576,MATCH(E1013,Articles!D:D,0),12)</f>
        <v>FRISSON</v>
      </c>
      <c r="L1013" s="8" t="str">
        <f>INDEX(Articles!$1:$1048576,MATCH(E1013,Articles!D:D,0),13)</f>
        <v>CN</v>
      </c>
      <c r="M1013" s="8" t="str">
        <f>INDEX(Articles!$1:$1048576,MATCH(E1013,Articles!D:D,0),14)</f>
        <v>F4</v>
      </c>
      <c r="N1013" s="8" t="str">
        <f>INDEX(Articles!$1:$1048576,MATCH(E1013,Articles!D:D,0),15)</f>
        <v>1.3G</v>
      </c>
      <c r="O1013" s="8" t="str">
        <f>INDEX(Articles!$1:$1048576,MATCH(E1013,Articles!D:D,0),16)</f>
        <v>1008-F4-69252665</v>
      </c>
      <c r="P1013" s="8">
        <f>INDEX(Articles!$1:$1048576,MATCH(E1013,Articles!D:D,0),17)*1000</f>
        <v>320</v>
      </c>
      <c r="Q1013" s="8" t="str">
        <f>INDEX(Articles!$1:$1048576,MATCH(E1013,Articles!D:D,0),18)</f>
        <v>3,5</v>
      </c>
      <c r="R1013" s="8">
        <f>INDEX(Articles!$1:$1048576,MATCH(E1013,Articles!D:D,0),19)</f>
        <v>100</v>
      </c>
      <c r="S1013" s="2" t="str">
        <f>IF(INDEX('Unités CA'!$1:$1048576,MATCH(E1013,'Unités CA'!D:D,0),5)=0,"",INDEX('Unités CA'!$1:$1048576,MATCH(E1013,'Unités CA'!D:D,0),5))</f>
        <v>0030/CA</v>
      </c>
      <c r="T1013" s="2" t="str">
        <f>IF(INDEX('Unités BTE'!$1:$1048576,MATCH(E1013,'Unités CA'!D:D,0),5)=0,"",INDEX('Unités BTE'!$1:$1048576,MATCH(E1013,'Unités CA'!D:D,0),5))</f>
        <v/>
      </c>
      <c r="U1013" s="7">
        <f>IFERROR(INDEX('Prix PRO CA'!$1:$1048576,MATCH(E1013,'Prix PRO CA'!D:D,0),10),"")</f>
        <v>97.5</v>
      </c>
      <c r="V1013" s="7" t="str">
        <f>IFERROR(INDEX('Prix PRO CA'!$1:$1048576,MATCH(E1013,'Prix PRO BTE'!D:D,0),10),"")</f>
        <v/>
      </c>
      <c r="W1013" s="7">
        <f>+IFERROR(INDEX('Prix PRO PCS'!$1:$1048576,MATCH(E1013,'Prix PRO PCS'!D:D,0),10),"")</f>
        <v>3.25</v>
      </c>
      <c r="X1013" s="148">
        <f t="shared" si="69"/>
        <v>60</v>
      </c>
      <c r="Y1013" s="24" t="str">
        <f>IFERROR(INDEX(LigneAchat!$1:$1048576,MATCH(E1013,LigneAchat!D:D,0),5),"")</f>
        <v/>
      </c>
      <c r="Z1013" s="22">
        <f>INDEX(Articles!$1:$1048576,MATCH(E1013,Articles!D:D,0),21)</f>
        <v>60</v>
      </c>
      <c r="AA1013" s="22">
        <f t="shared" si="73"/>
        <v>60</v>
      </c>
      <c r="AB1013" s="22">
        <f>+INDEX(Articles!$1:$1048576,MATCH(E1013,Articles!D:D,0),23)</f>
        <v>0</v>
      </c>
    </row>
    <row r="1014" spans="2:28" ht="15.75">
      <c r="B1014" s="8" t="str">
        <f>INDEX(Articles!$1:$1048576,MATCH(E1014,Articles!D:D,0),6)</f>
        <v>OPPORTUNITE</v>
      </c>
      <c r="C1014" s="8" t="str">
        <f>INDEX(Articles!$1:$1048576,MATCH(E1014,Articles!D:D,0),7)</f>
        <v/>
      </c>
      <c r="D1014" s="28" t="str">
        <f>HYPERLINK(INDEX(Articles!$1:$1048576,MATCH(E1014,Articles!D:D,0),24),"Lien")</f>
        <v>Lien</v>
      </c>
      <c r="E1014" s="3" t="s">
        <v>3783</v>
      </c>
      <c r="F1014" s="18" t="str">
        <f>INDEX(Articles!$1:$1048576,MATCH(E1014,Articles!D:D,0),5)</f>
        <v>BOMBE Ø100  COEUR ARGENT</v>
      </c>
      <c r="G1014" s="18" t="str">
        <f>INDEX(Articles!$1:$1048576,MATCH(E1014,Articles!D:D,0),8)</f>
        <v>BOMBE</v>
      </c>
      <c r="H1014" s="18" t="str">
        <f>INDEX(Articles!$1:$1048576,MATCH(E1014,Articles!D:D,0),9)</f>
        <v>SPHERIQUE</v>
      </c>
      <c r="I1014" s="8">
        <f>INDEX(Articles!$1:$1048576,MATCH(E1014,Articles!D:D,0),10)</f>
        <v>100</v>
      </c>
      <c r="J1014" s="18" t="str">
        <f>INDEX(Articles!$1:$1048576,MATCH(E1014,Articles!D:D,0),11)</f>
        <v>GEOMETRIE CŒUR</v>
      </c>
      <c r="K1014" s="18" t="str">
        <f>INDEX(Articles!$1:$1048576,MATCH(E1014,Articles!D:D,0),12)</f>
        <v>ARGENT</v>
      </c>
      <c r="L1014" s="8" t="str">
        <f>INDEX(Articles!$1:$1048576,MATCH(E1014,Articles!D:D,0),13)</f>
        <v>CN</v>
      </c>
      <c r="M1014" s="8" t="str">
        <f>INDEX(Articles!$1:$1048576,MATCH(E1014,Articles!D:D,0),14)</f>
        <v>F4</v>
      </c>
      <c r="N1014" s="8" t="str">
        <f>INDEX(Articles!$1:$1048576,MATCH(E1014,Articles!D:D,0),15)</f>
        <v>1.3G</v>
      </c>
      <c r="O1014" s="8" t="str">
        <f>INDEX(Articles!$1:$1048576,MATCH(E1014,Articles!D:D,0),16)</f>
        <v>1008-F4-69246116</v>
      </c>
      <c r="P1014" s="8">
        <f>INDEX(Articles!$1:$1048576,MATCH(E1014,Articles!D:D,0),17)*1000</f>
        <v>230</v>
      </c>
      <c r="Q1014" s="8" t="str">
        <f>INDEX(Articles!$1:$1048576,MATCH(E1014,Articles!D:D,0),18)</f>
        <v>3,5</v>
      </c>
      <c r="R1014" s="8">
        <f>INDEX(Articles!$1:$1048576,MATCH(E1014,Articles!D:D,0),19)</f>
        <v>100</v>
      </c>
      <c r="S1014" s="2" t="str">
        <f>IF(INDEX('Unités CA'!$1:$1048576,MATCH(E1014,'Unités CA'!D:D,0),5)=0,"",INDEX('Unités CA'!$1:$1048576,MATCH(E1014,'Unités CA'!D:D,0),5))</f>
        <v>0030/CA</v>
      </c>
      <c r="T1014" s="2" t="str">
        <f>IF(INDEX('Unités BTE'!$1:$1048576,MATCH(E1014,'Unités CA'!D:D,0),5)=0,"",INDEX('Unités BTE'!$1:$1048576,MATCH(E1014,'Unités CA'!D:D,0),5))</f>
        <v/>
      </c>
      <c r="U1014" s="7">
        <f>IFERROR(INDEX('Prix PRO CA'!$1:$1048576,MATCH(E1014,'Prix PRO CA'!D:D,0),10),"")</f>
        <v>97.5</v>
      </c>
      <c r="V1014" s="7" t="str">
        <f>IFERROR(INDEX('Prix PRO CA'!$1:$1048576,MATCH(E1014,'Prix PRO BTE'!D:D,0),10),"")</f>
        <v/>
      </c>
      <c r="W1014" s="7">
        <f>+IFERROR(INDEX('Prix PRO PCS'!$1:$1048576,MATCH(E1014,'Prix PRO PCS'!D:D,0),10),"")</f>
        <v>3.25</v>
      </c>
      <c r="X1014" s="148">
        <f t="shared" si="69"/>
        <v>3</v>
      </c>
      <c r="Y1014" s="24" t="str">
        <f>IFERROR(INDEX(LigneAchat!$1:$1048576,MATCH(E1014,LigneAchat!D:D,0),5),"")</f>
        <v/>
      </c>
      <c r="Z1014" s="22">
        <f>INDEX(Articles!$1:$1048576,MATCH(E1014,Articles!D:D,0),21)</f>
        <v>8</v>
      </c>
      <c r="AA1014" s="22">
        <f t="shared" si="73"/>
        <v>3</v>
      </c>
      <c r="AB1014" s="22">
        <f>+INDEX(Articles!$1:$1048576,MATCH(E1014,Articles!D:D,0),23)</f>
        <v>5</v>
      </c>
    </row>
    <row r="1015" spans="2:28" ht="15.75">
      <c r="B1015" s="8" t="str">
        <f>INDEX(Articles!$1:$1048576,MATCH(E1015,Articles!D:D,0),6)</f>
        <v>OPPORTUNITE</v>
      </c>
      <c r="C1015" s="8" t="str">
        <f>INDEX(Articles!$1:$1048576,MATCH(E1015,Articles!D:D,0),7)</f>
        <v/>
      </c>
      <c r="D1015" s="28" t="str">
        <f>HYPERLINK(INDEX(Articles!$1:$1048576,MATCH(E1015,Articles!D:D,0),24),"Lien")</f>
        <v>Lien</v>
      </c>
      <c r="E1015" s="3" t="s">
        <v>3771</v>
      </c>
      <c r="F1015" s="18" t="str">
        <f>INDEX(Articles!$1:$1048576,MATCH(E1015,Articles!D:D,0),5)</f>
        <v>POT-A-FEU Ø100 MOLDAVE MANDARINE</v>
      </c>
      <c r="G1015" s="18" t="str">
        <f>INDEX(Articles!$1:$1048576,MATCH(E1015,Articles!D:D,0),8)</f>
        <v>BOMBE</v>
      </c>
      <c r="H1015" s="18" t="str">
        <f>INDEX(Articles!$1:$1048576,MATCH(E1015,Articles!D:D,0),9)</f>
        <v>POT A FEU</v>
      </c>
      <c r="I1015" s="8">
        <f>INDEX(Articles!$1:$1048576,MATCH(E1015,Articles!D:D,0),10)</f>
        <v>100</v>
      </c>
      <c r="J1015" s="18" t="str">
        <f>INDEX(Articles!$1:$1048576,MATCH(E1015,Articles!D:D,0),11)</f>
        <v>MOSAIQUE</v>
      </c>
      <c r="K1015" s="18" t="str">
        <f>INDEX(Articles!$1:$1048576,MATCH(E1015,Articles!D:D,0),12)</f>
        <v>ORANGE</v>
      </c>
      <c r="L1015" s="8" t="str">
        <f>INDEX(Articles!$1:$1048576,MATCH(E1015,Articles!D:D,0),13)</f>
        <v>CN</v>
      </c>
      <c r="M1015" s="8" t="str">
        <f>INDEX(Articles!$1:$1048576,MATCH(E1015,Articles!D:D,0),14)</f>
        <v>F4</v>
      </c>
      <c r="N1015" s="8" t="str">
        <f>INDEX(Articles!$1:$1048576,MATCH(E1015,Articles!D:D,0),15)</f>
        <v>1.3G</v>
      </c>
      <c r="O1015" s="8" t="str">
        <f>INDEX(Articles!$1:$1048576,MATCH(E1015,Articles!D:D,0),16)</f>
        <v>1008-F4-69245225</v>
      </c>
      <c r="P1015" s="8">
        <f>INDEX(Articles!$1:$1048576,MATCH(E1015,Articles!D:D,0),17)*1000</f>
        <v>305</v>
      </c>
      <c r="Q1015" s="8" t="str">
        <f>INDEX(Articles!$1:$1048576,MATCH(E1015,Articles!D:D,0),18)</f>
        <v>2</v>
      </c>
      <c r="R1015" s="8">
        <f>INDEX(Articles!$1:$1048576,MATCH(E1015,Articles!D:D,0),19)</f>
        <v>100</v>
      </c>
      <c r="S1015" s="2" t="str">
        <f>IF(INDEX('Unités CA'!$1:$1048576,MATCH(E1015,'Unités CA'!D:D,0),5)=0,"",INDEX('Unités CA'!$1:$1048576,MATCH(E1015,'Unités CA'!D:D,0),5))</f>
        <v>0030/CA</v>
      </c>
      <c r="T1015" s="2" t="str">
        <f>IF(INDEX('Unités BTE'!$1:$1048576,MATCH(E1015,'Unités CA'!D:D,0),5)=0,"",INDEX('Unités BTE'!$1:$1048576,MATCH(E1015,'Unités CA'!D:D,0),5))</f>
        <v/>
      </c>
      <c r="U1015" s="7">
        <f>IFERROR(INDEX('Prix PRO CA'!$1:$1048576,MATCH(E1015,'Prix PRO CA'!D:D,0),10),"")</f>
        <v>97.5</v>
      </c>
      <c r="V1015" s="7" t="str">
        <f>IFERROR(INDEX('Prix PRO CA'!$1:$1048576,MATCH(E1015,'Prix PRO BTE'!D:D,0),10),"")</f>
        <v/>
      </c>
      <c r="W1015" s="7">
        <f>+IFERROR(INDEX('Prix PRO PCS'!$1:$1048576,MATCH(E1015,'Prix PRO PCS'!D:D,0),10),"")</f>
        <v>3.25</v>
      </c>
      <c r="X1015" s="148">
        <f t="shared" ref="X1015:X1078" si="74">IF(B1015="OPPORTUNITE",AA1015,IF(AA1015&lt;=0,"Non",IF(AA1015&gt;10,"Oui","Inf à 10")))</f>
        <v>120</v>
      </c>
      <c r="Y1015" s="24" t="str">
        <f>IFERROR(INDEX(LigneAchat!$1:$1048576,MATCH(E1015,LigneAchat!D:D,0),5),"")</f>
        <v/>
      </c>
      <c r="Z1015" s="22">
        <f>INDEX(Articles!$1:$1048576,MATCH(E1015,Articles!D:D,0),21)</f>
        <v>120</v>
      </c>
      <c r="AA1015" s="22">
        <f t="shared" si="73"/>
        <v>120</v>
      </c>
      <c r="AB1015" s="22">
        <f>+INDEX(Articles!$1:$1048576,MATCH(E1015,Articles!D:D,0),23)</f>
        <v>0</v>
      </c>
    </row>
    <row r="1016" spans="2:28" ht="15.75">
      <c r="B1016" s="8" t="str">
        <f>INDEX(Articles!$1:$1048576,MATCH(E1016,Articles!D:D,0),6)</f>
        <v>OPPORTUNITE</v>
      </c>
      <c r="C1016" s="8" t="str">
        <f>INDEX(Articles!$1:$1048576,MATCH(E1016,Articles!D:D,0),7)</f>
        <v/>
      </c>
      <c r="D1016" s="28" t="str">
        <f>HYPERLINK(INDEX(Articles!$1:$1048576,MATCH(E1016,Articles!D:D,0),24),"Lien")</f>
        <v>Lien</v>
      </c>
      <c r="E1016" s="3" t="s">
        <v>3772</v>
      </c>
      <c r="F1016" s="18" t="str">
        <f>INDEX(Articles!$1:$1048576,MATCH(E1016,Articles!D:D,0),5)</f>
        <v>POT-A-FEU Ø100 MOLDAVE AQUA</v>
      </c>
      <c r="G1016" s="18" t="str">
        <f>INDEX(Articles!$1:$1048576,MATCH(E1016,Articles!D:D,0),8)</f>
        <v>BOMBE</v>
      </c>
      <c r="H1016" s="18" t="str">
        <f>INDEX(Articles!$1:$1048576,MATCH(E1016,Articles!D:D,0),9)</f>
        <v>POT A FEU</v>
      </c>
      <c r="I1016" s="8">
        <f>INDEX(Articles!$1:$1048576,MATCH(E1016,Articles!D:D,0),10)</f>
        <v>100</v>
      </c>
      <c r="J1016" s="18" t="str">
        <f>INDEX(Articles!$1:$1048576,MATCH(E1016,Articles!D:D,0),11)</f>
        <v>MOSAIQUE</v>
      </c>
      <c r="K1016" s="18" t="str">
        <f>INDEX(Articles!$1:$1048576,MATCH(E1016,Articles!D:D,0),12)</f>
        <v>AQUA</v>
      </c>
      <c r="L1016" s="8" t="str">
        <f>INDEX(Articles!$1:$1048576,MATCH(E1016,Articles!D:D,0),13)</f>
        <v>CN</v>
      </c>
      <c r="M1016" s="8" t="str">
        <f>INDEX(Articles!$1:$1048576,MATCH(E1016,Articles!D:D,0),14)</f>
        <v>F4</v>
      </c>
      <c r="N1016" s="8" t="str">
        <f>INDEX(Articles!$1:$1048576,MATCH(E1016,Articles!D:D,0),15)</f>
        <v>1.3G</v>
      </c>
      <c r="O1016" s="8" t="str">
        <f>INDEX(Articles!$1:$1048576,MATCH(E1016,Articles!D:D,0),16)</f>
        <v>1008-F4-69245225</v>
      </c>
      <c r="P1016" s="8">
        <f>INDEX(Articles!$1:$1048576,MATCH(E1016,Articles!D:D,0),17)*1000</f>
        <v>320</v>
      </c>
      <c r="Q1016" s="8" t="str">
        <f>INDEX(Articles!$1:$1048576,MATCH(E1016,Articles!D:D,0),18)</f>
        <v>2</v>
      </c>
      <c r="R1016" s="8">
        <f>INDEX(Articles!$1:$1048576,MATCH(E1016,Articles!D:D,0),19)</f>
        <v>100</v>
      </c>
      <c r="S1016" s="2" t="str">
        <f>IF(INDEX('Unités CA'!$1:$1048576,MATCH(E1016,'Unités CA'!D:D,0),5)=0,"",INDEX('Unités CA'!$1:$1048576,MATCH(E1016,'Unités CA'!D:D,0),5))</f>
        <v>0030/CA</v>
      </c>
      <c r="T1016" s="2" t="str">
        <f>IF(INDEX('Unités BTE'!$1:$1048576,MATCH(E1016,'Unités CA'!D:D,0),5)=0,"",INDEX('Unités BTE'!$1:$1048576,MATCH(E1016,'Unités CA'!D:D,0),5))</f>
        <v/>
      </c>
      <c r="U1016" s="7">
        <f>IFERROR(INDEX('Prix PRO CA'!$1:$1048576,MATCH(E1016,'Prix PRO CA'!D:D,0),10),"")</f>
        <v>97.5</v>
      </c>
      <c r="V1016" s="7" t="str">
        <f>IFERROR(INDEX('Prix PRO CA'!$1:$1048576,MATCH(E1016,'Prix PRO BTE'!D:D,0),10),"")</f>
        <v/>
      </c>
      <c r="W1016" s="7">
        <f>+IFERROR(INDEX('Prix PRO PCS'!$1:$1048576,MATCH(E1016,'Prix PRO PCS'!D:D,0),10),"")</f>
        <v>3.25</v>
      </c>
      <c r="X1016" s="148">
        <f t="shared" si="74"/>
        <v>279</v>
      </c>
      <c r="Y1016" s="24" t="str">
        <f>IFERROR(INDEX(LigneAchat!$1:$1048576,MATCH(E1016,LigneAchat!D:D,0),5),"")</f>
        <v/>
      </c>
      <c r="Z1016" s="22">
        <f>INDEX(Articles!$1:$1048576,MATCH(E1016,Articles!D:D,0),21)</f>
        <v>279</v>
      </c>
      <c r="AA1016" s="22">
        <f t="shared" si="73"/>
        <v>279</v>
      </c>
      <c r="AB1016" s="22">
        <f>+INDEX(Articles!$1:$1048576,MATCH(E1016,Articles!D:D,0),23)</f>
        <v>0</v>
      </c>
    </row>
    <row r="1017" spans="2:28" ht="15.75">
      <c r="B1017" s="8" t="str">
        <f>INDEX(Articles!$1:$1048576,MATCH(E1017,Articles!D:D,0),6)</f>
        <v>OPPORTUNITE</v>
      </c>
      <c r="C1017" s="8" t="str">
        <f>INDEX(Articles!$1:$1048576,MATCH(E1017,Articles!D:D,0),7)</f>
        <v/>
      </c>
      <c r="D1017" s="28" t="str">
        <f>HYPERLINK(INDEX(Articles!$1:$1048576,MATCH(E1017,Articles!D:D,0),24),"Lien")</f>
        <v>Lien</v>
      </c>
      <c r="E1017" s="3" t="s">
        <v>3797</v>
      </c>
      <c r="F1017" s="18" t="str">
        <f>INDEX(Articles!$1:$1048576,MATCH(E1017,Articles!D:D,0),5)</f>
        <v>BOMBE Ø100  POT-A-FEU PAPILLOTE MULTICOLORE</v>
      </c>
      <c r="G1017" s="18" t="str">
        <f>INDEX(Articles!$1:$1048576,MATCH(E1017,Articles!D:D,0),8)</f>
        <v>BOMBE</v>
      </c>
      <c r="H1017" s="18" t="str">
        <f>INDEX(Articles!$1:$1048576,MATCH(E1017,Articles!D:D,0),9)</f>
        <v>POT A FEU</v>
      </c>
      <c r="I1017" s="8">
        <f>INDEX(Articles!$1:$1048576,MATCH(E1017,Articles!D:D,0),10)</f>
        <v>100</v>
      </c>
      <c r="J1017" s="18" t="str">
        <f>INDEX(Articles!$1:$1048576,MATCH(E1017,Articles!D:D,0),11)</f>
        <v>SPECIAL SERPENTIN</v>
      </c>
      <c r="K1017" s="18" t="str">
        <f>INDEX(Articles!$1:$1048576,MATCH(E1017,Articles!D:D,0),12)</f>
        <v>MULTICOLORE</v>
      </c>
      <c r="L1017" s="8" t="str">
        <f>INDEX(Articles!$1:$1048576,MATCH(E1017,Articles!D:D,0),13)</f>
        <v>CN</v>
      </c>
      <c r="M1017" s="8" t="str">
        <f>INDEX(Articles!$1:$1048576,MATCH(E1017,Articles!D:D,0),14)</f>
        <v>F4</v>
      </c>
      <c r="N1017" s="8" t="str">
        <f>INDEX(Articles!$1:$1048576,MATCH(E1017,Articles!D:D,0),15)</f>
        <v>1.3G</v>
      </c>
      <c r="O1017" s="8" t="str">
        <f>INDEX(Articles!$1:$1048576,MATCH(E1017,Articles!D:D,0),16)</f>
        <v>1008-F4-69252665</v>
      </c>
      <c r="P1017" s="8">
        <f>INDEX(Articles!$1:$1048576,MATCH(E1017,Articles!D:D,0),17)*1000</f>
        <v>320</v>
      </c>
      <c r="Q1017" s="8" t="str">
        <f>INDEX(Articles!$1:$1048576,MATCH(E1017,Articles!D:D,0),18)</f>
        <v>2</v>
      </c>
      <c r="R1017" s="8">
        <f>INDEX(Articles!$1:$1048576,MATCH(E1017,Articles!D:D,0),19)</f>
        <v>100</v>
      </c>
      <c r="S1017" s="2" t="str">
        <f>IF(INDEX('Unités CA'!$1:$1048576,MATCH(E1017,'Unités CA'!D:D,0),5)=0,"",INDEX('Unités CA'!$1:$1048576,MATCH(E1017,'Unités CA'!D:D,0),5))</f>
        <v>0030/CA</v>
      </c>
      <c r="T1017" s="2" t="str">
        <f>IF(INDEX('Unités BTE'!$1:$1048576,MATCH(E1017,'Unités CA'!D:D,0),5)=0,"",INDEX('Unités BTE'!$1:$1048576,MATCH(E1017,'Unités CA'!D:D,0),5))</f>
        <v/>
      </c>
      <c r="U1017" s="7">
        <f>IFERROR(INDEX('Prix PRO CA'!$1:$1048576,MATCH(E1017,'Prix PRO CA'!D:D,0),10),"")</f>
        <v>97.5</v>
      </c>
      <c r="V1017" s="7" t="str">
        <f>IFERROR(INDEX('Prix PRO CA'!$1:$1048576,MATCH(E1017,'Prix PRO BTE'!D:D,0),10),"")</f>
        <v/>
      </c>
      <c r="W1017" s="7">
        <f>+IFERROR(INDEX('Prix PRO PCS'!$1:$1048576,MATCH(E1017,'Prix PRO PCS'!D:D,0),10),"")</f>
        <v>3.25</v>
      </c>
      <c r="X1017" s="148">
        <f t="shared" si="74"/>
        <v>128</v>
      </c>
      <c r="Y1017" s="24" t="str">
        <f>IFERROR(INDEX(LigneAchat!$1:$1048576,MATCH(E1017,LigneAchat!D:D,0),5),"")</f>
        <v/>
      </c>
      <c r="Z1017" s="22">
        <f>INDEX(Articles!$1:$1048576,MATCH(E1017,Articles!D:D,0),21)</f>
        <v>128</v>
      </c>
      <c r="AA1017" s="22">
        <f t="shared" si="73"/>
        <v>128</v>
      </c>
      <c r="AB1017" s="22">
        <f>+INDEX(Articles!$1:$1048576,MATCH(E1017,Articles!D:D,0),23)</f>
        <v>0</v>
      </c>
    </row>
    <row r="1018" spans="2:28" ht="15.75">
      <c r="B1018" s="8" t="str">
        <f>INDEX(Articles!$1:$1048576,MATCH(E1018,Articles!D:D,0),6)</f>
        <v>OPPORTUNITE</v>
      </c>
      <c r="C1018" s="8" t="str">
        <f>INDEX(Articles!$1:$1048576,MATCH(E1018,Articles!D:D,0),7)</f>
        <v/>
      </c>
      <c r="D1018" s="28" t="str">
        <f>HYPERLINK(INDEX(Articles!$1:$1048576,MATCH(E1018,Articles!D:D,0),24),"Lien")</f>
        <v>Lien</v>
      </c>
      <c r="E1018" s="3" t="s">
        <v>3774</v>
      </c>
      <c r="F1018" s="18" t="str">
        <f>INDEX(Articles!$1:$1048576,MATCH(E1018,Articles!D:D,0),5)</f>
        <v>BOMBE Ø100 CYL. FLASH JAUNE</v>
      </c>
      <c r="G1018" s="18" t="str">
        <f>INDEX(Articles!$1:$1048576,MATCH(E1018,Articles!D:D,0),8)</f>
        <v>BOMBE</v>
      </c>
      <c r="H1018" s="18" t="str">
        <f>INDEX(Articles!$1:$1048576,MATCH(E1018,Articles!D:D,0),9)</f>
        <v>CYLIND</v>
      </c>
      <c r="I1018" s="8">
        <f>INDEX(Articles!$1:$1048576,MATCH(E1018,Articles!D:D,0),10)</f>
        <v>100</v>
      </c>
      <c r="J1018" s="18" t="str">
        <f>INDEX(Articles!$1:$1048576,MATCH(E1018,Articles!D:D,0),11)</f>
        <v>FLAMME</v>
      </c>
      <c r="K1018" s="18" t="str">
        <f>INDEX(Articles!$1:$1048576,MATCH(E1018,Articles!D:D,0),12)</f>
        <v>JAUNE</v>
      </c>
      <c r="L1018" s="8" t="str">
        <f>INDEX(Articles!$1:$1048576,MATCH(E1018,Articles!D:D,0),13)</f>
        <v>EU</v>
      </c>
      <c r="M1018" s="8" t="str">
        <f>INDEX(Articles!$1:$1048576,MATCH(E1018,Articles!D:D,0),14)</f>
        <v>F4</v>
      </c>
      <c r="N1018" s="8" t="str">
        <f>INDEX(Articles!$1:$1048576,MATCH(E1018,Articles!D:D,0),15)</f>
        <v>1.3G</v>
      </c>
      <c r="O1018" s="8" t="str">
        <f>INDEX(Articles!$1:$1048576,MATCH(E1018,Articles!D:D,0),16)</f>
        <v>0589-F4-0063</v>
      </c>
      <c r="P1018" s="8">
        <f>INDEX(Articles!$1:$1048576,MATCH(E1018,Articles!D:D,0),17)*1000</f>
        <v>127</v>
      </c>
      <c r="Q1018" s="8" t="str">
        <f>INDEX(Articles!$1:$1048576,MATCH(E1018,Articles!D:D,0),18)</f>
        <v>2,2</v>
      </c>
      <c r="R1018" s="8">
        <f>INDEX(Articles!$1:$1048576,MATCH(E1018,Articles!D:D,0),19)</f>
        <v>100</v>
      </c>
      <c r="S1018" s="2" t="str">
        <f>IF(INDEX('Unités CA'!$1:$1048576,MATCH(E1018,'Unités CA'!D:D,0),5)=0,"",INDEX('Unités CA'!$1:$1048576,MATCH(E1018,'Unités CA'!D:D,0),5))</f>
        <v>0025/CA</v>
      </c>
      <c r="T1018" s="2" t="str">
        <f>IF(INDEX('Unités BTE'!$1:$1048576,MATCH(E1018,'Unités CA'!D:D,0),5)=0,"",INDEX('Unités BTE'!$1:$1048576,MATCH(E1018,'Unités CA'!D:D,0),5))</f>
        <v/>
      </c>
      <c r="U1018" s="7">
        <f>IFERROR(INDEX('Prix PRO CA'!$1:$1048576,MATCH(E1018,'Prix PRO CA'!D:D,0),10),"")</f>
        <v>310.5</v>
      </c>
      <c r="V1018" s="7" t="str">
        <f>IFERROR(INDEX('Prix PRO CA'!$1:$1048576,MATCH(E1018,'Prix PRO BTE'!D:D,0),10),"")</f>
        <v/>
      </c>
      <c r="W1018" s="7">
        <f>+IFERROR(INDEX('Prix PRO PCS'!$1:$1048576,MATCH(E1018,'Prix PRO PCS'!D:D,0),10),"")</f>
        <v>12.42</v>
      </c>
      <c r="X1018" s="148">
        <f t="shared" si="74"/>
        <v>2</v>
      </c>
      <c r="Y1018" s="24" t="str">
        <f>IFERROR(INDEX(LigneAchat!$1:$1048576,MATCH(E1018,LigneAchat!D:D,0),5),"")</f>
        <v/>
      </c>
      <c r="Z1018" s="22">
        <f>INDEX(Articles!$1:$1048576,MATCH(E1018,Articles!D:D,0),21)</f>
        <v>2</v>
      </c>
      <c r="AA1018" s="22">
        <f t="shared" si="73"/>
        <v>2</v>
      </c>
      <c r="AB1018" s="22">
        <f>+INDEX(Articles!$1:$1048576,MATCH(E1018,Articles!D:D,0),23)</f>
        <v>0</v>
      </c>
    </row>
    <row r="1019" spans="2:28" ht="15.75">
      <c r="B1019" s="8" t="str">
        <f>INDEX(Articles!$1:$1048576,MATCH(E1019,Articles!D:D,0),6)</f>
        <v>OPPORTUNITE</v>
      </c>
      <c r="C1019" s="8" t="str">
        <f>INDEX(Articles!$1:$1048576,MATCH(E1019,Articles!D:D,0),7)</f>
        <v/>
      </c>
      <c r="D1019" s="28" t="str">
        <f>HYPERLINK(INDEX(Articles!$1:$1048576,MATCH(E1019,Articles!D:D,0),24),"Lien")</f>
        <v>Lien</v>
      </c>
      <c r="E1019" s="3" t="s">
        <v>3768</v>
      </c>
      <c r="F1019" s="18" t="str">
        <f>INDEX(Articles!$1:$1048576,MATCH(E1019,Articles!D:D,0),5)</f>
        <v>POT-A-FEU 100 MM CLIGNOTANT ARGENT</v>
      </c>
      <c r="G1019" s="18" t="str">
        <f>INDEX(Articles!$1:$1048576,MATCH(E1019,Articles!D:D,0),8)</f>
        <v>BOMBE</v>
      </c>
      <c r="H1019" s="18" t="str">
        <f>INDEX(Articles!$1:$1048576,MATCH(E1019,Articles!D:D,0),9)</f>
        <v>POT A FEU</v>
      </c>
      <c r="I1019" s="8">
        <f>INDEX(Articles!$1:$1048576,MATCH(E1019,Articles!D:D,0),10)</f>
        <v>100</v>
      </c>
      <c r="J1019" s="18" t="str">
        <f>INDEX(Articles!$1:$1048576,MATCH(E1019,Articles!D:D,0),11)</f>
        <v>POT A FEU</v>
      </c>
      <c r="K1019" s="18" t="str">
        <f>INDEX(Articles!$1:$1048576,MATCH(E1019,Articles!D:D,0),12)</f>
        <v>ARGENT</v>
      </c>
      <c r="L1019" s="8" t="str">
        <f>INDEX(Articles!$1:$1048576,MATCH(E1019,Articles!D:D,0),13)</f>
        <v>EU</v>
      </c>
      <c r="M1019" s="8" t="str">
        <f>INDEX(Articles!$1:$1048576,MATCH(E1019,Articles!D:D,0),14)</f>
        <v>F4</v>
      </c>
      <c r="N1019" s="8" t="str">
        <f>INDEX(Articles!$1:$1048576,MATCH(E1019,Articles!D:D,0),15)</f>
        <v>1.3G</v>
      </c>
      <c r="O1019" s="8" t="str">
        <f>INDEX(Articles!$1:$1048576,MATCH(E1019,Articles!D:D,0),16)</f>
        <v>0163-F4-3777</v>
      </c>
      <c r="P1019" s="8">
        <f>INDEX(Articles!$1:$1048576,MATCH(E1019,Articles!D:D,0),17)*1000</f>
        <v>464</v>
      </c>
      <c r="Q1019" s="8" t="str">
        <f>INDEX(Articles!$1:$1048576,MATCH(E1019,Articles!D:D,0),18)</f>
        <v>2</v>
      </c>
      <c r="R1019" s="8">
        <f>INDEX(Articles!$1:$1048576,MATCH(E1019,Articles!D:D,0),19)</f>
        <v>100</v>
      </c>
      <c r="S1019" s="2" t="str">
        <f>IF(INDEX('Unités CA'!$1:$1048576,MATCH(E1019,'Unités CA'!D:D,0),5)=0,"",INDEX('Unités CA'!$1:$1048576,MATCH(E1019,'Unités CA'!D:D,0),5))</f>
        <v>0017/CA</v>
      </c>
      <c r="T1019" s="2" t="str">
        <f>IF(INDEX('Unités BTE'!$1:$1048576,MATCH(E1019,'Unités CA'!D:D,0),5)=0,"",INDEX('Unités BTE'!$1:$1048576,MATCH(E1019,'Unités CA'!D:D,0),5))</f>
        <v/>
      </c>
      <c r="U1019" s="7">
        <f>IFERROR(INDEX('Prix PRO CA'!$1:$1048576,MATCH(E1019,'Prix PRO CA'!D:D,0),10),"")</f>
        <v>126.14</v>
      </c>
      <c r="V1019" s="7" t="str">
        <f>IFERROR(INDEX('Prix PRO CA'!$1:$1048576,MATCH(E1019,'Prix PRO BTE'!D:D,0),10),"")</f>
        <v/>
      </c>
      <c r="W1019" s="7">
        <f>+IFERROR(INDEX('Prix PRO PCS'!$1:$1048576,MATCH(E1019,'Prix PRO PCS'!D:D,0),10),"")</f>
        <v>7.42</v>
      </c>
      <c r="X1019" s="148">
        <f t="shared" si="74"/>
        <v>97</v>
      </c>
      <c r="Y1019" s="24" t="str">
        <f>IFERROR(INDEX(LigneAchat!$1:$1048576,MATCH(E1019,LigneAchat!D:D,0),5),"")</f>
        <v/>
      </c>
      <c r="Z1019" s="22">
        <f>INDEX(Articles!$1:$1048576,MATCH(E1019,Articles!D:D,0),21)</f>
        <v>97</v>
      </c>
      <c r="AA1019" s="22">
        <f t="shared" si="73"/>
        <v>97</v>
      </c>
      <c r="AB1019" s="22">
        <f>+INDEX(Articles!$1:$1048576,MATCH(E1019,Articles!D:D,0),23)</f>
        <v>0</v>
      </c>
    </row>
    <row r="1020" spans="2:28" ht="15.75">
      <c r="B1020" s="8" t="str">
        <f>INDEX(Articles!$1:$1048576,MATCH(E1020,Articles!D:D,0),6)</f>
        <v>OPPORTUNITE</v>
      </c>
      <c r="C1020" s="8" t="str">
        <f>INDEX(Articles!$1:$1048576,MATCH(E1020,Articles!D:D,0),7)</f>
        <v/>
      </c>
      <c r="D1020" s="28" t="str">
        <f>HYPERLINK(INDEX(Articles!$1:$1048576,MATCH(E1020,Articles!D:D,0),24),"Lien")</f>
        <v>Lien</v>
      </c>
      <c r="E1020" s="3" t="s">
        <v>3769</v>
      </c>
      <c r="F1020" s="18" t="str">
        <f>INDEX(Articles!$1:$1048576,MATCH(E1020,Articles!D:D,0),5)</f>
        <v>POT-A-FEU Ø100 SERPENTEAUX ROUGES</v>
      </c>
      <c r="G1020" s="18" t="str">
        <f>INDEX(Articles!$1:$1048576,MATCH(E1020,Articles!D:D,0),8)</f>
        <v>BOMBE</v>
      </c>
      <c r="H1020" s="18" t="str">
        <f>INDEX(Articles!$1:$1048576,MATCH(E1020,Articles!D:D,0),9)</f>
        <v>POT A FEU</v>
      </c>
      <c r="I1020" s="8">
        <f>INDEX(Articles!$1:$1048576,MATCH(E1020,Articles!D:D,0),10)</f>
        <v>100</v>
      </c>
      <c r="J1020" s="18" t="str">
        <f>INDEX(Articles!$1:$1048576,MATCH(E1020,Articles!D:D,0),11)</f>
        <v>SPECIAL SERPENTIN</v>
      </c>
      <c r="K1020" s="18" t="str">
        <f>INDEX(Articles!$1:$1048576,MATCH(E1020,Articles!D:D,0),12)</f>
        <v>ROUGE</v>
      </c>
      <c r="L1020" s="8" t="str">
        <f>INDEX(Articles!$1:$1048576,MATCH(E1020,Articles!D:D,0),13)</f>
        <v>EU</v>
      </c>
      <c r="M1020" s="8" t="str">
        <f>INDEX(Articles!$1:$1048576,MATCH(E1020,Articles!D:D,0),14)</f>
        <v>F4</v>
      </c>
      <c r="N1020" s="8" t="str">
        <f>INDEX(Articles!$1:$1048576,MATCH(E1020,Articles!D:D,0),15)</f>
        <v>1.3G</v>
      </c>
      <c r="O1020" s="8" t="str">
        <f>INDEX(Articles!$1:$1048576,MATCH(E1020,Articles!D:D,0),16)</f>
        <v>0163-F4-3777</v>
      </c>
      <c r="P1020" s="8">
        <f>INDEX(Articles!$1:$1048576,MATCH(E1020,Articles!D:D,0),17)*1000</f>
        <v>278</v>
      </c>
      <c r="Q1020" s="8" t="str">
        <f>INDEX(Articles!$1:$1048576,MATCH(E1020,Articles!D:D,0),18)</f>
        <v>2</v>
      </c>
      <c r="R1020" s="8">
        <f>INDEX(Articles!$1:$1048576,MATCH(E1020,Articles!D:D,0),19)</f>
        <v>100</v>
      </c>
      <c r="S1020" s="2" t="str">
        <f>IF(INDEX('Unités CA'!$1:$1048576,MATCH(E1020,'Unités CA'!D:D,0),5)=0,"",INDEX('Unités CA'!$1:$1048576,MATCH(E1020,'Unités CA'!D:D,0),5))</f>
        <v>0025/CA</v>
      </c>
      <c r="T1020" s="2" t="str">
        <f>IF(INDEX('Unités BTE'!$1:$1048576,MATCH(E1020,'Unités CA'!D:D,0),5)=0,"",INDEX('Unités BTE'!$1:$1048576,MATCH(E1020,'Unités CA'!D:D,0),5))</f>
        <v/>
      </c>
      <c r="U1020" s="7">
        <f>IFERROR(INDEX('Prix PRO CA'!$1:$1048576,MATCH(E1020,'Prix PRO CA'!D:D,0),10),"")</f>
        <v>185.5</v>
      </c>
      <c r="V1020" s="7" t="str">
        <f>IFERROR(INDEX('Prix PRO CA'!$1:$1048576,MATCH(E1020,'Prix PRO BTE'!D:D,0),10),"")</f>
        <v/>
      </c>
      <c r="W1020" s="7">
        <f>+IFERROR(INDEX('Prix PRO PCS'!$1:$1048576,MATCH(E1020,'Prix PRO PCS'!D:D,0),10),"")</f>
        <v>7.42</v>
      </c>
      <c r="X1020" s="148">
        <f t="shared" si="74"/>
        <v>25</v>
      </c>
      <c r="Y1020" s="24" t="str">
        <f>IFERROR(INDEX(LigneAchat!$1:$1048576,MATCH(E1020,LigneAchat!D:D,0),5),"")</f>
        <v/>
      </c>
      <c r="Z1020" s="22">
        <f>INDEX(Articles!$1:$1048576,MATCH(E1020,Articles!D:D,0),21)</f>
        <v>25</v>
      </c>
      <c r="AA1020" s="22">
        <f t="shared" si="73"/>
        <v>25</v>
      </c>
      <c r="AB1020" s="22">
        <f>+INDEX(Articles!$1:$1048576,MATCH(E1020,Articles!D:D,0),23)</f>
        <v>0</v>
      </c>
    </row>
    <row r="1021" spans="2:28" ht="15.75">
      <c r="B1021" s="8" t="str">
        <f>INDEX(Articles!$1:$1048576,MATCH(E1021,Articles!D:D,0),6)</f>
        <v>OPPORTUNITE</v>
      </c>
      <c r="C1021" s="8" t="str">
        <f>INDEX(Articles!$1:$1048576,MATCH(E1021,Articles!D:D,0),7)</f>
        <v/>
      </c>
      <c r="D1021" s="28" t="str">
        <f>HYPERLINK(INDEX(Articles!$1:$1048576,MATCH(E1021,Articles!D:D,0),24),"Lien")</f>
        <v>Lien</v>
      </c>
      <c r="E1021" s="3" t="s">
        <v>3770</v>
      </c>
      <c r="F1021" s="18" t="str">
        <f>INDEX(Articles!$1:$1048576,MATCH(E1021,Articles!D:D,0),5)</f>
        <v>POT-A-FEU Ø100 SERPENTEAUX VERTS</v>
      </c>
      <c r="G1021" s="18" t="str">
        <f>INDEX(Articles!$1:$1048576,MATCH(E1021,Articles!D:D,0),8)</f>
        <v>BOMBE</v>
      </c>
      <c r="H1021" s="18" t="str">
        <f>INDEX(Articles!$1:$1048576,MATCH(E1021,Articles!D:D,0),9)</f>
        <v>POT A FEU</v>
      </c>
      <c r="I1021" s="8">
        <f>INDEX(Articles!$1:$1048576,MATCH(E1021,Articles!D:D,0),10)</f>
        <v>100</v>
      </c>
      <c r="J1021" s="18" t="str">
        <f>INDEX(Articles!$1:$1048576,MATCH(E1021,Articles!D:D,0),11)</f>
        <v>SPECIAL SERPENTIN</v>
      </c>
      <c r="K1021" s="18" t="str">
        <f>INDEX(Articles!$1:$1048576,MATCH(E1021,Articles!D:D,0),12)</f>
        <v>VERT</v>
      </c>
      <c r="L1021" s="8" t="str">
        <f>INDEX(Articles!$1:$1048576,MATCH(E1021,Articles!D:D,0),13)</f>
        <v>EU</v>
      </c>
      <c r="M1021" s="8" t="str">
        <f>INDEX(Articles!$1:$1048576,MATCH(E1021,Articles!D:D,0),14)</f>
        <v>F4</v>
      </c>
      <c r="N1021" s="8" t="str">
        <f>INDEX(Articles!$1:$1048576,MATCH(E1021,Articles!D:D,0),15)</f>
        <v>1.3G</v>
      </c>
      <c r="O1021" s="8" t="str">
        <f>INDEX(Articles!$1:$1048576,MATCH(E1021,Articles!D:D,0),16)</f>
        <v>0163-F4-3777</v>
      </c>
      <c r="P1021" s="8">
        <f>INDEX(Articles!$1:$1048576,MATCH(E1021,Articles!D:D,0),17)*1000</f>
        <v>278</v>
      </c>
      <c r="Q1021" s="8" t="str">
        <f>INDEX(Articles!$1:$1048576,MATCH(E1021,Articles!D:D,0),18)</f>
        <v>2</v>
      </c>
      <c r="R1021" s="8">
        <f>INDEX(Articles!$1:$1048576,MATCH(E1021,Articles!D:D,0),19)</f>
        <v>100</v>
      </c>
      <c r="S1021" s="2" t="str">
        <f>IF(INDEX('Unités CA'!$1:$1048576,MATCH(E1021,'Unités CA'!D:D,0),5)=0,"",INDEX('Unités CA'!$1:$1048576,MATCH(E1021,'Unités CA'!D:D,0),5))</f>
        <v>0025/CA</v>
      </c>
      <c r="T1021" s="2" t="str">
        <f>IF(INDEX('Unités BTE'!$1:$1048576,MATCH(E1021,'Unités CA'!D:D,0),5)=0,"",INDEX('Unités BTE'!$1:$1048576,MATCH(E1021,'Unités CA'!D:D,0),5))</f>
        <v/>
      </c>
      <c r="U1021" s="7">
        <f>IFERROR(INDEX('Prix PRO CA'!$1:$1048576,MATCH(E1021,'Prix PRO CA'!D:D,0),10),"")</f>
        <v>185.5</v>
      </c>
      <c r="V1021" s="7" t="str">
        <f>IFERROR(INDEX('Prix PRO CA'!$1:$1048576,MATCH(E1021,'Prix PRO BTE'!D:D,0),10),"")</f>
        <v/>
      </c>
      <c r="W1021" s="7">
        <f>+IFERROR(INDEX('Prix PRO PCS'!$1:$1048576,MATCH(E1021,'Prix PRO PCS'!D:D,0),10),"")</f>
        <v>7.42</v>
      </c>
      <c r="X1021" s="148">
        <f t="shared" si="74"/>
        <v>86</v>
      </c>
      <c r="Y1021" s="24" t="str">
        <f>IFERROR(INDEX(LigneAchat!$1:$1048576,MATCH(E1021,LigneAchat!D:D,0),5),"")</f>
        <v/>
      </c>
      <c r="Z1021" s="22">
        <f>INDEX(Articles!$1:$1048576,MATCH(E1021,Articles!D:D,0),21)</f>
        <v>86</v>
      </c>
      <c r="AA1021" s="22">
        <f t="shared" si="73"/>
        <v>86</v>
      </c>
      <c r="AB1021" s="22">
        <f>+INDEX(Articles!$1:$1048576,MATCH(E1021,Articles!D:D,0),23)</f>
        <v>0</v>
      </c>
    </row>
    <row r="1022" spans="2:28" s="87" customFormat="1" ht="30.75" customHeight="1">
      <c r="B1022" s="2" t="str">
        <f>INDEX(Articles!$1:$1048576,MATCH(E1022,Articles!D:D,0),6)</f>
        <v>OPPORTUNITE</v>
      </c>
      <c r="C1022" s="2" t="str">
        <f>INDEX(Articles!$1:$1048576,MATCH(E1022,Articles!D:D,0),7)</f>
        <v/>
      </c>
      <c r="D1022" s="88" t="str">
        <f>HYPERLINK(INDEX(Articles!$1:$1048576,MATCH(E1022,Articles!D:D,0),24),"Lien")</f>
        <v>Lien</v>
      </c>
      <c r="E1022" s="92" t="s">
        <v>3806</v>
      </c>
      <c r="F1022" s="9" t="str">
        <f>INDEX(Articles!$1:$1048576,MATCH(E1022,Articles!D:D,0),5)</f>
        <v>BOMBE PIVOINE JAUNE PISTIL ROUGE</v>
      </c>
      <c r="G1022" s="9" t="str">
        <f>INDEX(Articles!$1:$1048576,MATCH(E1022,Articles!D:D,0),8)</f>
        <v>BOMBE</v>
      </c>
      <c r="H1022" s="9" t="str">
        <f>INDEX(Articles!$1:$1048576,MATCH(E1022,Articles!D:D,0),9)</f>
        <v>ASSORTIE</v>
      </c>
      <c r="I1022" s="2">
        <f>INDEX(Articles!$1:$1048576,MATCH(E1022,Articles!D:D,0),10)</f>
        <v>125</v>
      </c>
      <c r="J1022" s="9" t="str">
        <f>INDEX(Articles!$1:$1048576,MATCH(E1022,Articles!D:D,0),11)</f>
        <v>PIVOINE</v>
      </c>
      <c r="K1022" s="9" t="str">
        <f>INDEX(Articles!$1:$1048576,MATCH(E1022,Articles!D:D,0),12)</f>
        <v>JAUNE</v>
      </c>
      <c r="L1022" s="2" t="str">
        <f>INDEX(Articles!$1:$1048576,MATCH(E1022,Articles!D:D,0),13)</f>
        <v>CN</v>
      </c>
      <c r="M1022" s="2" t="str">
        <f>INDEX(Articles!$1:$1048576,MATCH(E1022,Articles!D:D,0),14)</f>
        <v>F4</v>
      </c>
      <c r="N1022" s="2" t="str">
        <f>INDEX(Articles!$1:$1048576,MATCH(E1022,Articles!D:D,0),15)</f>
        <v>1.3G</v>
      </c>
      <c r="O1022" s="2" t="str">
        <f>INDEX(Articles!$1:$1048576,MATCH(E1022,Articles!D:D,0),16)</f>
        <v>1008-f4-69253205</v>
      </c>
      <c r="P1022" s="2">
        <f>INDEX(Articles!$1:$1048576,MATCH(E1022,Articles!D:D,0),17)*1000</f>
        <v>695</v>
      </c>
      <c r="Q1022" s="2" t="str">
        <f>INDEX(Articles!$1:$1048576,MATCH(E1022,Articles!D:D,0),18)</f>
        <v>3,8</v>
      </c>
      <c r="R1022" s="2">
        <f>INDEX(Articles!$1:$1048576,MATCH(E1022,Articles!D:D,0),19)</f>
        <v>125</v>
      </c>
      <c r="S1022" s="2" t="str">
        <f>IF(INDEX('Unités CA'!$1:$1048576,MATCH(E1022,'Unités CA'!D:D,0),5)=0,"",INDEX('Unités CA'!$1:$1048576,MATCH(E1022,'Unités CA'!D:D,0),5))</f>
        <v>0024/CA</v>
      </c>
      <c r="T1022" s="2" t="str">
        <f>IF(INDEX('Unités BTE'!$1:$1048576,MATCH(E1022,'Unités CA'!D:D,0),5)=0,"",INDEX('Unités BTE'!$1:$1048576,MATCH(E1022,'Unités CA'!D:D,0),5))</f>
        <v/>
      </c>
      <c r="U1022" s="87">
        <f>IFERROR(INDEX('Prix PRO CA'!$1:$1048576,MATCH(E1022,'Prix PRO CA'!D:D,0),10),"")</f>
        <v>178.08</v>
      </c>
      <c r="V1022" s="87" t="str">
        <f>IFERROR(INDEX('Prix PRO CA'!$1:$1048576,MATCH(E1022,'Prix PRO BTE'!D:D,0),10),"")</f>
        <v/>
      </c>
      <c r="W1022" s="87">
        <f>+IFERROR(INDEX('Prix PRO PCS'!$1:$1048576,MATCH(E1022,'Prix PRO PCS'!D:D,0),10),"")</f>
        <v>7.42</v>
      </c>
      <c r="X1022" s="148">
        <f t="shared" si="74"/>
        <v>264</v>
      </c>
      <c r="Y1022" s="89" t="str">
        <f>IFERROR(INDEX(LigneAchat!$1:$1048576,MATCH(E1022,LigneAchat!D:D,0),5),"")</f>
        <v/>
      </c>
      <c r="Z1022" s="90">
        <f>INDEX(Articles!$1:$1048576,MATCH(E1022,Articles!D:D,0),21)</f>
        <v>264</v>
      </c>
      <c r="AA1022" s="90">
        <f t="shared" si="73"/>
        <v>264</v>
      </c>
      <c r="AB1022" s="90">
        <f>+INDEX(Articles!$1:$1048576,MATCH(E1022,Articles!D:D,0),23)</f>
        <v>0</v>
      </c>
    </row>
    <row r="1023" spans="2:28" ht="15.75">
      <c r="B1023" s="8" t="str">
        <f>INDEX(Articles!$1:$1048576,MATCH(E1023,Articles!D:D,0),6)</f>
        <v>OPPORTUNITE</v>
      </c>
      <c r="C1023" s="8" t="str">
        <f>INDEX(Articles!$1:$1048576,MATCH(E1023,Articles!D:D,0),7)</f>
        <v/>
      </c>
      <c r="D1023" s="28" t="str">
        <f>HYPERLINK(INDEX(Articles!$1:$1048576,MATCH(E1023,Articles!D:D,0),24),"Lien")</f>
        <v>Lien</v>
      </c>
      <c r="E1023" s="4" t="s">
        <v>3871</v>
      </c>
      <c r="F1023" s="18" t="str">
        <f>INDEX(Articles!$1:$1048576,MATCH(E1023,Articles!D:D,0),5)</f>
        <v>BOMBE Ø125 QUATRE PETALES</v>
      </c>
      <c r="G1023" s="18" t="str">
        <f>INDEX(Articles!$1:$1048576,MATCH(E1023,Articles!D:D,0),8)</f>
        <v>BOMBE</v>
      </c>
      <c r="H1023" s="18" t="str">
        <f>INDEX(Articles!$1:$1048576,MATCH(E1023,Articles!D:D,0),9)</f>
        <v>SPHERIQUE</v>
      </c>
      <c r="I1023" s="8">
        <f>INDEX(Articles!$1:$1048576,MATCH(E1023,Articles!D:D,0),10)</f>
        <v>125</v>
      </c>
      <c r="J1023" s="18" t="str">
        <f>INDEX(Articles!$1:$1048576,MATCH(E1023,Articles!D:D,0),11)</f>
        <v>ARAIGNEE</v>
      </c>
      <c r="K1023" s="18" t="str">
        <f>INDEX(Articles!$1:$1048576,MATCH(E1023,Articles!D:D,0),12)</f>
        <v>VERT</v>
      </c>
      <c r="L1023" s="8" t="str">
        <f>INDEX(Articles!$1:$1048576,MATCH(E1023,Articles!D:D,0),13)</f>
        <v>CN</v>
      </c>
      <c r="M1023" s="8" t="str">
        <f>INDEX(Articles!$1:$1048576,MATCH(E1023,Articles!D:D,0),14)</f>
        <v>F4</v>
      </c>
      <c r="N1023" s="8" t="str">
        <f>INDEX(Articles!$1:$1048576,MATCH(E1023,Articles!D:D,0),15)</f>
        <v>1.3G</v>
      </c>
      <c r="O1023" s="8" t="str">
        <f>INDEX(Articles!$1:$1048576,MATCH(E1023,Articles!D:D,0),16)</f>
        <v>1170-F4-02744</v>
      </c>
      <c r="P1023" s="8">
        <f>INDEX(Articles!$1:$1048576,MATCH(E1023,Articles!D:D,0),17)*1000</f>
        <v>660</v>
      </c>
      <c r="Q1023" s="8" t="str">
        <f>INDEX(Articles!$1:$1048576,MATCH(E1023,Articles!D:D,0),18)</f>
        <v>3,8</v>
      </c>
      <c r="R1023" s="8">
        <f>INDEX(Articles!$1:$1048576,MATCH(E1023,Articles!D:D,0),19)</f>
        <v>125</v>
      </c>
      <c r="S1023" s="2" t="str">
        <f>IF(INDEX('Unités CA'!$1:$1048576,MATCH(E1023,'Unités CA'!D:D,0),5)=0,"",INDEX('Unités CA'!$1:$1048576,MATCH(E1023,'Unités CA'!D:D,0),5))</f>
        <v>0024/CA</v>
      </c>
      <c r="T1023" s="2" t="str">
        <f>IF(INDEX('Unités BTE'!$1:$1048576,MATCH(E1023,'Unités CA'!D:D,0),5)=0,"",INDEX('Unités BTE'!$1:$1048576,MATCH(E1023,'Unités CA'!D:D,0),5))</f>
        <v/>
      </c>
      <c r="U1023" s="7">
        <f>IFERROR(INDEX('Prix PRO CA'!$1:$1048576,MATCH(E1023,'Prix PRO CA'!D:D,0),10),"")</f>
        <v>118.08</v>
      </c>
      <c r="V1023" s="7" t="str">
        <f>IFERROR(INDEX('Prix PRO CA'!$1:$1048576,MATCH(E1023,'Prix PRO BTE'!D:D,0),10),"")</f>
        <v/>
      </c>
      <c r="W1023" s="7">
        <f>+IFERROR(INDEX('Prix PRO PCS'!$1:$1048576,MATCH(E1023,'Prix PRO PCS'!D:D,0),10),"")</f>
        <v>4.92</v>
      </c>
      <c r="X1023" s="148">
        <f t="shared" si="74"/>
        <v>61</v>
      </c>
      <c r="Y1023" s="24" t="str">
        <f>IFERROR(INDEX(LigneAchat!$1:$1048576,MATCH(E1023,LigneAchat!D:D,0),5),"")</f>
        <v/>
      </c>
      <c r="Z1023" s="22">
        <f>INDEX(Articles!$1:$1048576,MATCH(E1023,Articles!D:D,0),21)</f>
        <v>61</v>
      </c>
      <c r="AA1023" s="22">
        <f t="shared" si="73"/>
        <v>61</v>
      </c>
      <c r="AB1023" s="22">
        <f>+INDEX(Articles!$1:$1048576,MATCH(E1023,Articles!D:D,0),23)</f>
        <v>0</v>
      </c>
    </row>
    <row r="1024" spans="2:28" ht="15.75">
      <c r="B1024" s="8" t="str">
        <f>INDEX(Articles!$1:$1048576,MATCH(E1024,Articles!D:D,0),6)</f>
        <v>OPPORTUNITE</v>
      </c>
      <c r="C1024" s="8" t="str">
        <f>INDEX(Articles!$1:$1048576,MATCH(E1024,Articles!D:D,0),7)</f>
        <v/>
      </c>
      <c r="D1024" s="28" t="str">
        <f>HYPERLINK(INDEX(Articles!$1:$1048576,MATCH(E1024,Articles!D:D,0),24),"Lien")</f>
        <v>Lien</v>
      </c>
      <c r="E1024" s="3" t="s">
        <v>3808</v>
      </c>
      <c r="F1024" s="18" t="str">
        <f>INDEX(Articles!$1:$1048576,MATCH(E1024,Articles!D:D,0),5)</f>
        <v>BOMBE Ø125 TRONC + ARAIGNEE VIOLET</v>
      </c>
      <c r="G1024" s="18" t="str">
        <f>INDEX(Articles!$1:$1048576,MATCH(E1024,Articles!D:D,0),8)</f>
        <v>BOMBE</v>
      </c>
      <c r="H1024" s="18" t="str">
        <f>INDEX(Articles!$1:$1048576,MATCH(E1024,Articles!D:D,0),9)</f>
        <v>SPHERIQUE</v>
      </c>
      <c r="I1024" s="8">
        <f>INDEX(Articles!$1:$1048576,MATCH(E1024,Articles!D:D,0),10)</f>
        <v>125</v>
      </c>
      <c r="J1024" s="18" t="str">
        <f>INDEX(Articles!$1:$1048576,MATCH(E1024,Articles!D:D,0),11)</f>
        <v>ARAIGNEE TRONC</v>
      </c>
      <c r="K1024" s="18" t="str">
        <f>INDEX(Articles!$1:$1048576,MATCH(E1024,Articles!D:D,0),12)</f>
        <v>VIOLET</v>
      </c>
      <c r="L1024" s="8" t="str">
        <f>INDEX(Articles!$1:$1048576,MATCH(E1024,Articles!D:D,0),13)</f>
        <v>CN</v>
      </c>
      <c r="M1024" s="8" t="str">
        <f>INDEX(Articles!$1:$1048576,MATCH(E1024,Articles!D:D,0),14)</f>
        <v>F4</v>
      </c>
      <c r="N1024" s="8" t="str">
        <f>INDEX(Articles!$1:$1048576,MATCH(E1024,Articles!D:D,0),15)</f>
        <v>1.3G</v>
      </c>
      <c r="O1024" s="8" t="str">
        <f>INDEX(Articles!$1:$1048576,MATCH(E1024,Articles!D:D,0),16)</f>
        <v>1008-F4-69253205</v>
      </c>
      <c r="P1024" s="8">
        <f>INDEX(Articles!$1:$1048576,MATCH(E1024,Articles!D:D,0),17)*1000</f>
        <v>660</v>
      </c>
      <c r="Q1024" s="8" t="str">
        <f>INDEX(Articles!$1:$1048576,MATCH(E1024,Articles!D:D,0),18)</f>
        <v>3,8</v>
      </c>
      <c r="R1024" s="8">
        <f>INDEX(Articles!$1:$1048576,MATCH(E1024,Articles!D:D,0),19)</f>
        <v>125</v>
      </c>
      <c r="S1024" s="2" t="str">
        <f>IF(INDEX('Unités CA'!$1:$1048576,MATCH(E1024,'Unités CA'!D:D,0),5)=0,"",INDEX('Unités CA'!$1:$1048576,MATCH(E1024,'Unités CA'!D:D,0),5))</f>
        <v>0024/CA</v>
      </c>
      <c r="T1024" s="2" t="str">
        <f>IF(INDEX('Unités BTE'!$1:$1048576,MATCH(E1024,'Unités CA'!D:D,0),5)=0,"",INDEX('Unités BTE'!$1:$1048576,MATCH(E1024,'Unités CA'!D:D,0),5))</f>
        <v/>
      </c>
      <c r="U1024" s="7">
        <f>IFERROR(INDEX('Prix PRO CA'!$1:$1048576,MATCH(E1024,'Prix PRO CA'!D:D,0),10),"")</f>
        <v>118.08</v>
      </c>
      <c r="V1024" s="7" t="str">
        <f>IFERROR(INDEX('Prix PRO CA'!$1:$1048576,MATCH(E1024,'Prix PRO BTE'!D:D,0),10),"")</f>
        <v/>
      </c>
      <c r="W1024" s="7">
        <f>+IFERROR(INDEX('Prix PRO PCS'!$1:$1048576,MATCH(E1024,'Prix PRO PCS'!D:D,0),10),"")</f>
        <v>4.92</v>
      </c>
      <c r="X1024" s="148">
        <f t="shared" si="74"/>
        <v>6</v>
      </c>
      <c r="Y1024" s="24" t="str">
        <f>IFERROR(INDEX(LigneAchat!$1:$1048576,MATCH(E1024,LigneAchat!D:D,0),5),"")</f>
        <v/>
      </c>
      <c r="Z1024" s="22">
        <f>INDEX(Articles!$1:$1048576,MATCH(E1024,Articles!D:D,0),21)</f>
        <v>9</v>
      </c>
      <c r="AA1024" s="22">
        <f t="shared" si="73"/>
        <v>6</v>
      </c>
      <c r="AB1024" s="22">
        <f>+INDEX(Articles!$1:$1048576,MATCH(E1024,Articles!D:D,0),23)</f>
        <v>3</v>
      </c>
    </row>
    <row r="1025" spans="2:28" ht="15.75">
      <c r="B1025" s="8" t="str">
        <f>INDEX(Articles!$1:$1048576,MATCH(E1025,Articles!D:D,0),6)</f>
        <v>OPPORTUNITE</v>
      </c>
      <c r="C1025" s="8" t="str">
        <f>INDEX(Articles!$1:$1048576,MATCH(E1025,Articles!D:D,0),7)</f>
        <v/>
      </c>
      <c r="D1025" s="28" t="str">
        <f>HYPERLINK(INDEX(Articles!$1:$1048576,MATCH(E1025,Articles!D:D,0),24),"Lien")</f>
        <v>Lien</v>
      </c>
      <c r="E1025" s="3" t="s">
        <v>3809</v>
      </c>
      <c r="F1025" s="18" t="str">
        <f>INDEX(Articles!$1:$1048576,MATCH(E1025,Articles!D:D,0),5)</f>
        <v>BOMBE Ø125 TRONC + ARAIGNEE VERTE</v>
      </c>
      <c r="G1025" s="18" t="str">
        <f>INDEX(Articles!$1:$1048576,MATCH(E1025,Articles!D:D,0),8)</f>
        <v>BOMBE</v>
      </c>
      <c r="H1025" s="18" t="str">
        <f>INDEX(Articles!$1:$1048576,MATCH(E1025,Articles!D:D,0),9)</f>
        <v>SPHERIQUE</v>
      </c>
      <c r="I1025" s="8">
        <f>INDEX(Articles!$1:$1048576,MATCH(E1025,Articles!D:D,0),10)</f>
        <v>125</v>
      </c>
      <c r="J1025" s="18" t="str">
        <f>INDEX(Articles!$1:$1048576,MATCH(E1025,Articles!D:D,0),11)</f>
        <v>ARAIGNEE TRONC</v>
      </c>
      <c r="K1025" s="18" t="str">
        <f>INDEX(Articles!$1:$1048576,MATCH(E1025,Articles!D:D,0),12)</f>
        <v>VERT</v>
      </c>
      <c r="L1025" s="8" t="str">
        <f>INDEX(Articles!$1:$1048576,MATCH(E1025,Articles!D:D,0),13)</f>
        <v>CN</v>
      </c>
      <c r="M1025" s="8" t="str">
        <f>INDEX(Articles!$1:$1048576,MATCH(E1025,Articles!D:D,0),14)</f>
        <v>F4</v>
      </c>
      <c r="N1025" s="8" t="str">
        <f>INDEX(Articles!$1:$1048576,MATCH(E1025,Articles!D:D,0),15)</f>
        <v>1.3G</v>
      </c>
      <c r="O1025" s="8" t="str">
        <f>INDEX(Articles!$1:$1048576,MATCH(E1025,Articles!D:D,0),16)</f>
        <v>1008-F4-69253205</v>
      </c>
      <c r="P1025" s="8">
        <f>INDEX(Articles!$1:$1048576,MATCH(E1025,Articles!D:D,0),17)*1000</f>
        <v>660</v>
      </c>
      <c r="Q1025" s="8" t="str">
        <f>INDEX(Articles!$1:$1048576,MATCH(E1025,Articles!D:D,0),18)</f>
        <v>3,8</v>
      </c>
      <c r="R1025" s="8">
        <f>INDEX(Articles!$1:$1048576,MATCH(E1025,Articles!D:D,0),19)</f>
        <v>125</v>
      </c>
      <c r="S1025" s="2" t="str">
        <f>IF(INDEX('Unités CA'!$1:$1048576,MATCH(E1025,'Unités CA'!D:D,0),5)=0,"",INDEX('Unités CA'!$1:$1048576,MATCH(E1025,'Unités CA'!D:D,0),5))</f>
        <v>0024/CA</v>
      </c>
      <c r="T1025" s="2" t="str">
        <f>IF(INDEX('Unités BTE'!$1:$1048576,MATCH(E1025,'Unités CA'!D:D,0),5)=0,"",INDEX('Unités BTE'!$1:$1048576,MATCH(E1025,'Unités CA'!D:D,0),5))</f>
        <v/>
      </c>
      <c r="U1025" s="7">
        <f>IFERROR(INDEX('Prix PRO CA'!$1:$1048576,MATCH(E1025,'Prix PRO CA'!D:D,0),10),"")</f>
        <v>118.08</v>
      </c>
      <c r="V1025" s="7" t="str">
        <f>IFERROR(INDEX('Prix PRO CA'!$1:$1048576,MATCH(E1025,'Prix PRO BTE'!D:D,0),10),"")</f>
        <v/>
      </c>
      <c r="W1025" s="7">
        <f>+IFERROR(INDEX('Prix PRO PCS'!$1:$1048576,MATCH(E1025,'Prix PRO PCS'!D:D,0),10),"")</f>
        <v>4.92</v>
      </c>
      <c r="X1025" s="148">
        <f t="shared" si="74"/>
        <v>210</v>
      </c>
      <c r="Y1025" s="24" t="str">
        <f>IFERROR(INDEX(LigneAchat!$1:$1048576,MATCH(E1025,LigneAchat!D:D,0),5),"")</f>
        <v/>
      </c>
      <c r="Z1025" s="22">
        <f>INDEX(Articles!$1:$1048576,MATCH(E1025,Articles!D:D,0),21)</f>
        <v>210</v>
      </c>
      <c r="AA1025" s="22">
        <f t="shared" si="73"/>
        <v>210</v>
      </c>
      <c r="AB1025" s="22">
        <f>+INDEX(Articles!$1:$1048576,MATCH(E1025,Articles!D:D,0),23)</f>
        <v>0</v>
      </c>
    </row>
    <row r="1026" spans="2:28" ht="15.75">
      <c r="B1026" s="8" t="str">
        <f>INDEX(Articles!$1:$1048576,MATCH(E1026,Articles!D:D,0),6)</f>
        <v>OPPORTUNITE</v>
      </c>
      <c r="C1026" s="8" t="str">
        <f>INDEX(Articles!$1:$1048576,MATCH(E1026,Articles!D:D,0),7)</f>
        <v/>
      </c>
      <c r="D1026" s="28" t="str">
        <f>HYPERLINK(INDEX(Articles!$1:$1048576,MATCH(E1026,Articles!D:D,0),24),"Lien")</f>
        <v>Lien</v>
      </c>
      <c r="E1026" s="3" t="s">
        <v>3823</v>
      </c>
      <c r="F1026" s="18" t="str">
        <f>INDEX(Articles!$1:$1048576,MATCH(E1026,Articles!D:D,0),5)</f>
        <v>BOMBE Ø125 SPIRALE VIOLETTE</v>
      </c>
      <c r="G1026" s="18" t="str">
        <f>INDEX(Articles!$1:$1048576,MATCH(E1026,Articles!D:D,0),8)</f>
        <v>BOMBE</v>
      </c>
      <c r="H1026" s="18" t="str">
        <f>INDEX(Articles!$1:$1048576,MATCH(E1026,Articles!D:D,0),9)</f>
        <v>SPHERIQUE</v>
      </c>
      <c r="I1026" s="8">
        <f>INDEX(Articles!$1:$1048576,MATCH(E1026,Articles!D:D,0),10)</f>
        <v>125</v>
      </c>
      <c r="J1026" s="18" t="str">
        <f>INDEX(Articles!$1:$1048576,MATCH(E1026,Articles!D:D,0),11)</f>
        <v>GEOMETRIE MOTIF</v>
      </c>
      <c r="K1026" s="18" t="str">
        <f>INDEX(Articles!$1:$1048576,MATCH(E1026,Articles!D:D,0),12)</f>
        <v>VIOLET</v>
      </c>
      <c r="L1026" s="8" t="str">
        <f>INDEX(Articles!$1:$1048576,MATCH(E1026,Articles!D:D,0),13)</f>
        <v>CN</v>
      </c>
      <c r="M1026" s="8" t="str">
        <f>INDEX(Articles!$1:$1048576,MATCH(E1026,Articles!D:D,0),14)</f>
        <v>F4</v>
      </c>
      <c r="N1026" s="8" t="str">
        <f>INDEX(Articles!$1:$1048576,MATCH(E1026,Articles!D:D,0),15)</f>
        <v>1.3G</v>
      </c>
      <c r="O1026" s="8" t="str">
        <f>INDEX(Articles!$1:$1048576,MATCH(E1026,Articles!D:D,0),16)</f>
        <v>1008-F4-69253205</v>
      </c>
      <c r="P1026" s="8">
        <f>INDEX(Articles!$1:$1048576,MATCH(E1026,Articles!D:D,0),17)*1000</f>
        <v>660</v>
      </c>
      <c r="Q1026" s="8" t="str">
        <f>INDEX(Articles!$1:$1048576,MATCH(E1026,Articles!D:D,0),18)</f>
        <v>3,8</v>
      </c>
      <c r="R1026" s="8">
        <f>INDEX(Articles!$1:$1048576,MATCH(E1026,Articles!D:D,0),19)</f>
        <v>125</v>
      </c>
      <c r="S1026" s="2" t="str">
        <f>IF(INDEX('Unités CA'!$1:$1048576,MATCH(E1026,'Unités CA'!D:D,0),5)=0,"",INDEX('Unités CA'!$1:$1048576,MATCH(E1026,'Unités CA'!D:D,0),5))</f>
        <v>0024/CA</v>
      </c>
      <c r="T1026" s="2" t="str">
        <f>IF(INDEX('Unités BTE'!$1:$1048576,MATCH(E1026,'Unités CA'!D:D,0),5)=0,"",INDEX('Unités BTE'!$1:$1048576,MATCH(E1026,'Unités CA'!D:D,0),5))</f>
        <v/>
      </c>
      <c r="U1026" s="7">
        <f>IFERROR(INDEX('Prix PRO CA'!$1:$1048576,MATCH(E1026,'Prix PRO CA'!D:D,0),10),"")</f>
        <v>118.08</v>
      </c>
      <c r="V1026" s="7" t="str">
        <f>IFERROR(INDEX('Prix PRO CA'!$1:$1048576,MATCH(E1026,'Prix PRO BTE'!D:D,0),10),"")</f>
        <v/>
      </c>
      <c r="W1026" s="7">
        <f>+IFERROR(INDEX('Prix PRO PCS'!$1:$1048576,MATCH(E1026,'Prix PRO PCS'!D:D,0),10),"")</f>
        <v>4.92</v>
      </c>
      <c r="X1026" s="148">
        <f t="shared" si="74"/>
        <v>5</v>
      </c>
      <c r="Y1026" s="24" t="str">
        <f>IFERROR(INDEX(LigneAchat!$1:$1048576,MATCH(E1026,LigneAchat!D:D,0),5),"")</f>
        <v/>
      </c>
      <c r="Z1026" s="22">
        <f>INDEX(Articles!$1:$1048576,MATCH(E1026,Articles!D:D,0),21)</f>
        <v>5</v>
      </c>
      <c r="AA1026" s="22">
        <f t="shared" si="73"/>
        <v>5</v>
      </c>
      <c r="AB1026" s="22">
        <f>+INDEX(Articles!$1:$1048576,MATCH(E1026,Articles!D:D,0),23)</f>
        <v>0</v>
      </c>
    </row>
    <row r="1027" spans="2:28" ht="15.75">
      <c r="B1027" s="8" t="str">
        <f>INDEX(Articles!$1:$1048576,MATCH(E1027,Articles!D:D,0),6)</f>
        <v>OPPORTUNITE</v>
      </c>
      <c r="C1027" s="8" t="str">
        <f>INDEX(Articles!$1:$1048576,MATCH(E1027,Articles!D:D,0),7)</f>
        <v/>
      </c>
      <c r="D1027" s="28" t="str">
        <f>HYPERLINK(INDEX(Articles!$1:$1048576,MATCH(E1027,Articles!D:D,0),24),"Lien")</f>
        <v>Lien</v>
      </c>
      <c r="E1027" s="3" t="s">
        <v>3784</v>
      </c>
      <c r="F1027" s="18" t="str">
        <f>INDEX(Articles!$1:$1048576,MATCH(E1027,Articles!D:D,0),5)</f>
        <v>BOMBE Ø125  CROISEMENTS BLEUS</v>
      </c>
      <c r="G1027" s="18" t="str">
        <f>INDEX(Articles!$1:$1048576,MATCH(E1027,Articles!D:D,0),8)</f>
        <v>BOMBE</v>
      </c>
      <c r="H1027" s="18" t="str">
        <f>INDEX(Articles!$1:$1048576,MATCH(E1027,Articles!D:D,0),9)</f>
        <v>SPHERIQUE</v>
      </c>
      <c r="I1027" s="8">
        <f>INDEX(Articles!$1:$1048576,MATCH(E1027,Articles!D:D,0),10)</f>
        <v>125</v>
      </c>
      <c r="J1027" s="18" t="str">
        <f>INDEX(Articles!$1:$1048576,MATCH(E1027,Articles!D:D,0),11)</f>
        <v>MOSAIQUE</v>
      </c>
      <c r="K1027" s="18" t="str">
        <f>INDEX(Articles!$1:$1048576,MATCH(E1027,Articles!D:D,0),12)</f>
        <v>BLEU</v>
      </c>
      <c r="L1027" s="8" t="str">
        <f>INDEX(Articles!$1:$1048576,MATCH(E1027,Articles!D:D,0),13)</f>
        <v>CN</v>
      </c>
      <c r="M1027" s="8" t="str">
        <f>INDEX(Articles!$1:$1048576,MATCH(E1027,Articles!D:D,0),14)</f>
        <v>F4</v>
      </c>
      <c r="N1027" s="8" t="str">
        <f>INDEX(Articles!$1:$1048576,MATCH(E1027,Articles!D:D,0),15)</f>
        <v>1.3G</v>
      </c>
      <c r="O1027" s="8" t="str">
        <f>INDEX(Articles!$1:$1048576,MATCH(E1027,Articles!D:D,0),16)</f>
        <v>1008-F4-69246122</v>
      </c>
      <c r="P1027" s="8">
        <f>INDEX(Articles!$1:$1048576,MATCH(E1027,Articles!D:D,0),17)*1000</f>
        <v>436</v>
      </c>
      <c r="Q1027" s="8" t="str">
        <f>INDEX(Articles!$1:$1048576,MATCH(E1027,Articles!D:D,0),18)</f>
        <v>3,8</v>
      </c>
      <c r="R1027" s="8">
        <f>INDEX(Articles!$1:$1048576,MATCH(E1027,Articles!D:D,0),19)</f>
        <v>125</v>
      </c>
      <c r="S1027" s="2" t="str">
        <f>IF(INDEX('Unités CA'!$1:$1048576,MATCH(E1027,'Unités CA'!D:D,0),5)=0,"",INDEX('Unités CA'!$1:$1048576,MATCH(E1027,'Unités CA'!D:D,0),5))</f>
        <v>0024/CA</v>
      </c>
      <c r="T1027" s="2" t="str">
        <f>IF(INDEX('Unités BTE'!$1:$1048576,MATCH(E1027,'Unités CA'!D:D,0),5)=0,"",INDEX('Unités BTE'!$1:$1048576,MATCH(E1027,'Unités CA'!D:D,0),5))</f>
        <v/>
      </c>
      <c r="U1027" s="7">
        <f>IFERROR(INDEX('Prix PRO CA'!$1:$1048576,MATCH(E1027,'Prix PRO CA'!D:D,0),10),"")</f>
        <v>118.08</v>
      </c>
      <c r="V1027" s="7" t="str">
        <f>IFERROR(INDEX('Prix PRO CA'!$1:$1048576,MATCH(E1027,'Prix PRO BTE'!D:D,0),10),"")</f>
        <v/>
      </c>
      <c r="W1027" s="7">
        <f>+IFERROR(INDEX('Prix PRO PCS'!$1:$1048576,MATCH(E1027,'Prix PRO PCS'!D:D,0),10),"")</f>
        <v>4.92</v>
      </c>
      <c r="X1027" s="148">
        <f t="shared" si="74"/>
        <v>13</v>
      </c>
      <c r="Y1027" s="24" t="str">
        <f>IFERROR(INDEX(LigneAchat!$1:$1048576,MATCH(E1027,LigneAchat!D:D,0),5),"")</f>
        <v/>
      </c>
      <c r="Z1027" s="22">
        <f>INDEX(Articles!$1:$1048576,MATCH(E1027,Articles!D:D,0),21)</f>
        <v>22</v>
      </c>
      <c r="AA1027" s="22">
        <f t="shared" si="73"/>
        <v>13</v>
      </c>
      <c r="AB1027" s="22">
        <f>+INDEX(Articles!$1:$1048576,MATCH(E1027,Articles!D:D,0),23)</f>
        <v>9</v>
      </c>
    </row>
    <row r="1028" spans="2:28" ht="15.75">
      <c r="B1028" s="8" t="str">
        <f>INDEX(Articles!$1:$1048576,MATCH(E1028,Articles!D:D,0),6)</f>
        <v>OPPORTUNITE</v>
      </c>
      <c r="C1028" s="8" t="str">
        <f>INDEX(Articles!$1:$1048576,MATCH(E1028,Articles!D:D,0),7)</f>
        <v/>
      </c>
      <c r="D1028" s="28" t="str">
        <f>HYPERLINK(INDEX(Articles!$1:$1048576,MATCH(E1028,Articles!D:D,0),24),"Lien")</f>
        <v>Lien</v>
      </c>
      <c r="E1028" s="3" t="s">
        <v>3785</v>
      </c>
      <c r="F1028" s="18" t="str">
        <f>INDEX(Articles!$1:$1048576,MATCH(E1028,Articles!D:D,0),5)</f>
        <v>BOMBE Ø125  CROISEMENTS ROUGES</v>
      </c>
      <c r="G1028" s="18" t="str">
        <f>INDEX(Articles!$1:$1048576,MATCH(E1028,Articles!D:D,0),8)</f>
        <v>BOMBE</v>
      </c>
      <c r="H1028" s="18" t="str">
        <f>INDEX(Articles!$1:$1048576,MATCH(E1028,Articles!D:D,0),9)</f>
        <v>SPHERIQUE</v>
      </c>
      <c r="I1028" s="8">
        <f>INDEX(Articles!$1:$1048576,MATCH(E1028,Articles!D:D,0),10)</f>
        <v>125</v>
      </c>
      <c r="J1028" s="18" t="str">
        <f>INDEX(Articles!$1:$1048576,MATCH(E1028,Articles!D:D,0),11)</f>
        <v>MOSAIQUE</v>
      </c>
      <c r="K1028" s="18" t="str">
        <f>INDEX(Articles!$1:$1048576,MATCH(E1028,Articles!D:D,0),12)</f>
        <v>ROUGE</v>
      </c>
      <c r="L1028" s="8" t="str">
        <f>INDEX(Articles!$1:$1048576,MATCH(E1028,Articles!D:D,0),13)</f>
        <v>CN</v>
      </c>
      <c r="M1028" s="8" t="str">
        <f>INDEX(Articles!$1:$1048576,MATCH(E1028,Articles!D:D,0),14)</f>
        <v>F4</v>
      </c>
      <c r="N1028" s="8" t="str">
        <f>INDEX(Articles!$1:$1048576,MATCH(E1028,Articles!D:D,0),15)</f>
        <v>1.3G</v>
      </c>
      <c r="O1028" s="8" t="str">
        <f>INDEX(Articles!$1:$1048576,MATCH(E1028,Articles!D:D,0),16)</f>
        <v>1008-F4-69246122</v>
      </c>
      <c r="P1028" s="8">
        <f>INDEX(Articles!$1:$1048576,MATCH(E1028,Articles!D:D,0),17)*1000</f>
        <v>436</v>
      </c>
      <c r="Q1028" s="8" t="str">
        <f>INDEX(Articles!$1:$1048576,MATCH(E1028,Articles!D:D,0),18)</f>
        <v>3,8</v>
      </c>
      <c r="R1028" s="8">
        <f>INDEX(Articles!$1:$1048576,MATCH(E1028,Articles!D:D,0),19)</f>
        <v>125</v>
      </c>
      <c r="S1028" s="2" t="str">
        <f>IF(INDEX('Unités CA'!$1:$1048576,MATCH(E1028,'Unités CA'!D:D,0),5)=0,"",INDEX('Unités CA'!$1:$1048576,MATCH(E1028,'Unités CA'!D:D,0),5))</f>
        <v>0024/CA</v>
      </c>
      <c r="T1028" s="2" t="str">
        <f>IF(INDEX('Unités BTE'!$1:$1048576,MATCH(E1028,'Unités CA'!D:D,0),5)=0,"",INDEX('Unités BTE'!$1:$1048576,MATCH(E1028,'Unités CA'!D:D,0),5))</f>
        <v/>
      </c>
      <c r="U1028" s="7">
        <f>IFERROR(INDEX('Prix PRO CA'!$1:$1048576,MATCH(E1028,'Prix PRO CA'!D:D,0),10),"")</f>
        <v>118.08</v>
      </c>
      <c r="V1028" s="7" t="str">
        <f>IFERROR(INDEX('Prix PRO CA'!$1:$1048576,MATCH(E1028,'Prix PRO BTE'!D:D,0),10),"")</f>
        <v/>
      </c>
      <c r="W1028" s="7">
        <f>+IFERROR(INDEX('Prix PRO PCS'!$1:$1048576,MATCH(E1028,'Prix PRO PCS'!D:D,0),10),"")</f>
        <v>4.92</v>
      </c>
      <c r="X1028" s="148">
        <f t="shared" si="74"/>
        <v>1</v>
      </c>
      <c r="Y1028" s="24" t="str">
        <f>IFERROR(INDEX(LigneAchat!$1:$1048576,MATCH(E1028,LigneAchat!D:D,0),5),"")</f>
        <v/>
      </c>
      <c r="Z1028" s="22">
        <f>INDEX(Articles!$1:$1048576,MATCH(E1028,Articles!D:D,0),21)</f>
        <v>9</v>
      </c>
      <c r="AA1028" s="22">
        <f t="shared" si="73"/>
        <v>1</v>
      </c>
      <c r="AB1028" s="22">
        <f>+INDEX(Articles!$1:$1048576,MATCH(E1028,Articles!D:D,0),23)</f>
        <v>8</v>
      </c>
    </row>
    <row r="1029" spans="2:28" ht="15.75">
      <c r="B1029" s="8" t="str">
        <f>INDEX(Articles!$1:$1048576,MATCH(E1029,Articles!D:D,0),6)</f>
        <v>OPPORTUNITE</v>
      </c>
      <c r="C1029" s="8" t="str">
        <f>INDEX(Articles!$1:$1048576,MATCH(E1029,Articles!D:D,0),7)</f>
        <v/>
      </c>
      <c r="D1029" s="28" t="str">
        <f>HYPERLINK(INDEX(Articles!$1:$1048576,MATCH(E1029,Articles!D:D,0),24),"Lien")</f>
        <v>Lien</v>
      </c>
      <c r="E1029" s="3" t="s">
        <v>3802</v>
      </c>
      <c r="F1029" s="18" t="str">
        <f>INDEX(Articles!$1:$1048576,MATCH(E1029,Articles!D:D,0),5)</f>
        <v>BOMBE 125MM PIVOINE ROSE A CHGT FRISSON 77512-40</v>
      </c>
      <c r="G1029" s="18" t="str">
        <f>INDEX(Articles!$1:$1048576,MATCH(E1029,Articles!D:D,0),8)</f>
        <v>BOMBE</v>
      </c>
      <c r="H1029" s="18" t="str">
        <f>INDEX(Articles!$1:$1048576,MATCH(E1029,Articles!D:D,0),9)</f>
        <v>SPHERIQUE</v>
      </c>
      <c r="I1029" s="8">
        <f>INDEX(Articles!$1:$1048576,MATCH(E1029,Articles!D:D,0),10)</f>
        <v>125</v>
      </c>
      <c r="J1029" s="18" t="str">
        <f>INDEX(Articles!$1:$1048576,MATCH(E1029,Articles!D:D,0),11)</f>
        <v>PIVOINE CHANGEMENT</v>
      </c>
      <c r="K1029" s="18" t="str">
        <f>INDEX(Articles!$1:$1048576,MATCH(E1029,Articles!D:D,0),12)</f>
        <v>ROSE</v>
      </c>
      <c r="L1029" s="8" t="str">
        <f>INDEX(Articles!$1:$1048576,MATCH(E1029,Articles!D:D,0),13)</f>
        <v>CN</v>
      </c>
      <c r="M1029" s="8" t="str">
        <f>INDEX(Articles!$1:$1048576,MATCH(E1029,Articles!D:D,0),14)</f>
        <v>F4</v>
      </c>
      <c r="N1029" s="8" t="str">
        <f>INDEX(Articles!$1:$1048576,MATCH(E1029,Articles!D:D,0),15)</f>
        <v>1.3G</v>
      </c>
      <c r="O1029" s="8" t="str">
        <f>INDEX(Articles!$1:$1048576,MATCH(E1029,Articles!D:D,0),16)</f>
        <v>1008-F4-69253205</v>
      </c>
      <c r="P1029" s="8">
        <f>INDEX(Articles!$1:$1048576,MATCH(E1029,Articles!D:D,0),17)*1000</f>
        <v>690</v>
      </c>
      <c r="Q1029" s="8" t="str">
        <f>INDEX(Articles!$1:$1048576,MATCH(E1029,Articles!D:D,0),18)</f>
        <v>3,8</v>
      </c>
      <c r="R1029" s="8">
        <f>INDEX(Articles!$1:$1048576,MATCH(E1029,Articles!D:D,0),19)</f>
        <v>125</v>
      </c>
      <c r="S1029" s="2" t="str">
        <f>IF(INDEX('Unités CA'!$1:$1048576,MATCH(E1029,'Unités CA'!D:D,0),5)=0,"",INDEX('Unités CA'!$1:$1048576,MATCH(E1029,'Unités CA'!D:D,0),5))</f>
        <v>0024/CA</v>
      </c>
      <c r="T1029" s="2" t="str">
        <f>IF(INDEX('Unités BTE'!$1:$1048576,MATCH(E1029,'Unités CA'!D:D,0),5)=0,"",INDEX('Unités BTE'!$1:$1048576,MATCH(E1029,'Unités CA'!D:D,0),5))</f>
        <v/>
      </c>
      <c r="U1029" s="7">
        <f>IFERROR(INDEX('Prix PRO CA'!$1:$1048576,MATCH(E1029,'Prix PRO CA'!D:D,0),10),"")</f>
        <v>118.08</v>
      </c>
      <c r="V1029" s="7" t="str">
        <f>IFERROR(INDEX('Prix PRO CA'!$1:$1048576,MATCH(E1029,'Prix PRO BTE'!D:D,0),10),"")</f>
        <v/>
      </c>
      <c r="W1029" s="7">
        <f>+IFERROR(INDEX('Prix PRO PCS'!$1:$1048576,MATCH(E1029,'Prix PRO PCS'!D:D,0),10),"")</f>
        <v>4.92</v>
      </c>
      <c r="X1029" s="148">
        <f t="shared" si="74"/>
        <v>234</v>
      </c>
      <c r="Y1029" s="24" t="str">
        <f>IFERROR(INDEX(LigneAchat!$1:$1048576,MATCH(E1029,LigneAchat!D:D,0),5),"")</f>
        <v/>
      </c>
      <c r="Z1029" s="22">
        <f>INDEX(Articles!$1:$1048576,MATCH(E1029,Articles!D:D,0),21)</f>
        <v>234</v>
      </c>
      <c r="AA1029" s="22">
        <f t="shared" si="73"/>
        <v>234</v>
      </c>
      <c r="AB1029" s="22">
        <f>+INDEX(Articles!$1:$1048576,MATCH(E1029,Articles!D:D,0),23)</f>
        <v>0</v>
      </c>
    </row>
    <row r="1030" spans="2:28" ht="15.75">
      <c r="B1030" s="8" t="str">
        <f>INDEX(Articles!$1:$1048576,MATCH(E1030,Articles!D:D,0),6)</f>
        <v>OPPORTUNITE</v>
      </c>
      <c r="C1030" s="8" t="str">
        <f>INDEX(Articles!$1:$1048576,MATCH(E1030,Articles!D:D,0),7)</f>
        <v/>
      </c>
      <c r="D1030" s="28" t="str">
        <f>HYPERLINK(INDEX(Articles!$1:$1048576,MATCH(E1030,Articles!D:D,0),24),"Lien")</f>
        <v>Lien</v>
      </c>
      <c r="E1030" s="3" t="s">
        <v>3803</v>
      </c>
      <c r="F1030" s="18" t="str">
        <f>INDEX(Articles!$1:$1048576,MATCH(E1030,Articles!D:D,0),5)</f>
        <v>BOMBE Ø125  PIVOINE VERTE A CHGT FRISSON PISTIL</v>
      </c>
      <c r="G1030" s="18" t="str">
        <f>INDEX(Articles!$1:$1048576,MATCH(E1030,Articles!D:D,0),8)</f>
        <v>BOMBE</v>
      </c>
      <c r="H1030" s="18" t="str">
        <f>INDEX(Articles!$1:$1048576,MATCH(E1030,Articles!D:D,0),9)</f>
        <v>SPHERIQUE</v>
      </c>
      <c r="I1030" s="8">
        <f>INDEX(Articles!$1:$1048576,MATCH(E1030,Articles!D:D,0),10)</f>
        <v>125</v>
      </c>
      <c r="J1030" s="18" t="str">
        <f>INDEX(Articles!$1:$1048576,MATCH(E1030,Articles!D:D,0),11)</f>
        <v>PIVOINE CHANGEMENT</v>
      </c>
      <c r="K1030" s="18" t="str">
        <f>INDEX(Articles!$1:$1048576,MATCH(E1030,Articles!D:D,0),12)</f>
        <v>VERT</v>
      </c>
      <c r="L1030" s="8" t="str">
        <f>INDEX(Articles!$1:$1048576,MATCH(E1030,Articles!D:D,0),13)</f>
        <v>CN</v>
      </c>
      <c r="M1030" s="8" t="str">
        <f>INDEX(Articles!$1:$1048576,MATCH(E1030,Articles!D:D,0),14)</f>
        <v>F4</v>
      </c>
      <c r="N1030" s="8" t="str">
        <f>INDEX(Articles!$1:$1048576,MATCH(E1030,Articles!D:D,0),15)</f>
        <v>1.3G</v>
      </c>
      <c r="O1030" s="8" t="str">
        <f>INDEX(Articles!$1:$1048576,MATCH(E1030,Articles!D:D,0),16)</f>
        <v>1008-F4-69253205</v>
      </c>
      <c r="P1030" s="8">
        <f>INDEX(Articles!$1:$1048576,MATCH(E1030,Articles!D:D,0),17)*1000</f>
        <v>690</v>
      </c>
      <c r="Q1030" s="8" t="str">
        <f>INDEX(Articles!$1:$1048576,MATCH(E1030,Articles!D:D,0),18)</f>
        <v>3,8</v>
      </c>
      <c r="R1030" s="8">
        <f>INDEX(Articles!$1:$1048576,MATCH(E1030,Articles!D:D,0),19)</f>
        <v>125</v>
      </c>
      <c r="S1030" s="2" t="str">
        <f>IF(INDEX('Unités CA'!$1:$1048576,MATCH(E1030,'Unités CA'!D:D,0),5)=0,"",INDEX('Unités CA'!$1:$1048576,MATCH(E1030,'Unités CA'!D:D,0),5))</f>
        <v>0024/CA</v>
      </c>
      <c r="T1030" s="2" t="str">
        <f>IF(INDEX('Unités BTE'!$1:$1048576,MATCH(E1030,'Unités CA'!D:D,0),5)=0,"",INDEX('Unités BTE'!$1:$1048576,MATCH(E1030,'Unités CA'!D:D,0),5))</f>
        <v/>
      </c>
      <c r="U1030" s="7">
        <f>IFERROR(INDEX('Prix PRO CA'!$1:$1048576,MATCH(E1030,'Prix PRO CA'!D:D,0),10),"")</f>
        <v>118.08</v>
      </c>
      <c r="V1030" s="7" t="str">
        <f>IFERROR(INDEX('Prix PRO CA'!$1:$1048576,MATCH(E1030,'Prix PRO BTE'!D:D,0),10),"")</f>
        <v/>
      </c>
      <c r="W1030" s="7">
        <f>+IFERROR(INDEX('Prix PRO PCS'!$1:$1048576,MATCH(E1030,'Prix PRO PCS'!D:D,0),10),"")</f>
        <v>4.92</v>
      </c>
      <c r="X1030" s="148">
        <f t="shared" si="74"/>
        <v>7</v>
      </c>
      <c r="Y1030" s="24" t="str">
        <f>IFERROR(INDEX(LigneAchat!$1:$1048576,MATCH(E1030,LigneAchat!D:D,0),5),"")</f>
        <v/>
      </c>
      <c r="Z1030" s="22">
        <f>INDEX(Articles!$1:$1048576,MATCH(E1030,Articles!D:D,0),21)</f>
        <v>103</v>
      </c>
      <c r="AA1030" s="22">
        <f t="shared" si="73"/>
        <v>7</v>
      </c>
      <c r="AB1030" s="22">
        <f>+INDEX(Articles!$1:$1048576,MATCH(E1030,Articles!D:D,0),23)</f>
        <v>96</v>
      </c>
    </row>
    <row r="1031" spans="2:28" ht="15.75">
      <c r="B1031" s="8" t="str">
        <f>INDEX(Articles!$1:$1048576,MATCH(E1031,Articles!D:D,0),6)</f>
        <v>OPPORTUNITE</v>
      </c>
      <c r="C1031" s="8" t="str">
        <f>INDEX(Articles!$1:$1048576,MATCH(E1031,Articles!D:D,0),7)</f>
        <v/>
      </c>
      <c r="D1031" s="28" t="str">
        <f>HYPERLINK(INDEX(Articles!$1:$1048576,MATCH(E1031,Articles!D:D,0),24),"Lien")</f>
        <v>Lien</v>
      </c>
      <c r="E1031" s="3" t="s">
        <v>3815</v>
      </c>
      <c r="F1031" s="18" t="str">
        <f>INDEX(Articles!$1:$1048576,MATCH(E1031,Articles!D:D,0),5)</f>
        <v>BOMBE 125 MM CHRYSANTHEME ROUGE ET OR</v>
      </c>
      <c r="G1031" s="18" t="str">
        <f>INDEX(Articles!$1:$1048576,MATCH(E1031,Articles!D:D,0),8)</f>
        <v>BOMBE</v>
      </c>
      <c r="H1031" s="18" t="str">
        <f>INDEX(Articles!$1:$1048576,MATCH(E1031,Articles!D:D,0),9)</f>
        <v>SPHERIQUE</v>
      </c>
      <c r="I1031" s="8">
        <f>INDEX(Articles!$1:$1048576,MATCH(E1031,Articles!D:D,0),10)</f>
        <v>125</v>
      </c>
      <c r="J1031" s="18" t="str">
        <f>INDEX(Articles!$1:$1048576,MATCH(E1031,Articles!D:D,0),11)</f>
        <v>PIVOINE TRAINEE</v>
      </c>
      <c r="K1031" s="18" t="str">
        <f>INDEX(Articles!$1:$1048576,MATCH(E1031,Articles!D:D,0),12)</f>
        <v>ROUGE</v>
      </c>
      <c r="L1031" s="8" t="str">
        <f>INDEX(Articles!$1:$1048576,MATCH(E1031,Articles!D:D,0),13)</f>
        <v>CN</v>
      </c>
      <c r="M1031" s="8" t="str">
        <f>INDEX(Articles!$1:$1048576,MATCH(E1031,Articles!D:D,0),14)</f>
        <v>F4</v>
      </c>
      <c r="N1031" s="8" t="str">
        <f>INDEX(Articles!$1:$1048576,MATCH(E1031,Articles!D:D,0),15)</f>
        <v>1.3G</v>
      </c>
      <c r="O1031" s="8" t="str">
        <f>INDEX(Articles!$1:$1048576,MATCH(E1031,Articles!D:D,0),16)</f>
        <v>1008-F4-69253205</v>
      </c>
      <c r="P1031" s="8">
        <f>INDEX(Articles!$1:$1048576,MATCH(E1031,Articles!D:D,0),17)*1000</f>
        <v>660</v>
      </c>
      <c r="Q1031" s="8" t="str">
        <f>INDEX(Articles!$1:$1048576,MATCH(E1031,Articles!D:D,0),18)</f>
        <v>3,8</v>
      </c>
      <c r="R1031" s="8">
        <f>INDEX(Articles!$1:$1048576,MATCH(E1031,Articles!D:D,0),19)</f>
        <v>125</v>
      </c>
      <c r="S1031" s="2" t="str">
        <f>IF(INDEX('Unités CA'!$1:$1048576,MATCH(E1031,'Unités CA'!D:D,0),5)=0,"",INDEX('Unités CA'!$1:$1048576,MATCH(E1031,'Unités CA'!D:D,0),5))</f>
        <v>0024/CA</v>
      </c>
      <c r="T1031" s="2" t="str">
        <f>IF(INDEX('Unités BTE'!$1:$1048576,MATCH(E1031,'Unités CA'!D:D,0),5)=0,"",INDEX('Unités BTE'!$1:$1048576,MATCH(E1031,'Unités CA'!D:D,0),5))</f>
        <v/>
      </c>
      <c r="U1031" s="7">
        <f>IFERROR(INDEX('Prix PRO CA'!$1:$1048576,MATCH(E1031,'Prix PRO CA'!D:D,0),10),"")</f>
        <v>118.08</v>
      </c>
      <c r="V1031" s="7" t="str">
        <f>IFERROR(INDEX('Prix PRO CA'!$1:$1048576,MATCH(E1031,'Prix PRO BTE'!D:D,0),10),"")</f>
        <v/>
      </c>
      <c r="W1031" s="7">
        <f>+IFERROR(INDEX('Prix PRO PCS'!$1:$1048576,MATCH(E1031,'Prix PRO PCS'!D:D,0),10),"")</f>
        <v>4.92</v>
      </c>
      <c r="X1031" s="148">
        <f t="shared" si="74"/>
        <v>216</v>
      </c>
      <c r="Y1031" s="24" t="str">
        <f>IFERROR(INDEX(LigneAchat!$1:$1048576,MATCH(E1031,LigneAchat!D:D,0),5),"")</f>
        <v/>
      </c>
      <c r="Z1031" s="22">
        <f>INDEX(Articles!$1:$1048576,MATCH(E1031,Articles!D:D,0),21)</f>
        <v>216</v>
      </c>
      <c r="AA1031" s="22">
        <f t="shared" si="73"/>
        <v>216</v>
      </c>
      <c r="AB1031" s="22">
        <f>+INDEX(Articles!$1:$1048576,MATCH(E1031,Articles!D:D,0),23)</f>
        <v>0</v>
      </c>
    </row>
    <row r="1032" spans="2:28" ht="15.75">
      <c r="B1032" s="8" t="str">
        <f>INDEX(Articles!$1:$1048576,MATCH(E1032,Articles!D:D,0),6)</f>
        <v>OPPORTUNITE</v>
      </c>
      <c r="C1032" s="8" t="str">
        <f>INDEX(Articles!$1:$1048576,MATCH(E1032,Articles!D:D,0),7)</f>
        <v/>
      </c>
      <c r="D1032" s="28" t="str">
        <f>HYPERLINK(INDEX(Articles!$1:$1048576,MATCH(E1032,Articles!D:D,0),24),"Lien")</f>
        <v>Lien</v>
      </c>
      <c r="E1032" s="3" t="s">
        <v>3788</v>
      </c>
      <c r="F1032" s="18" t="str">
        <f>INDEX(Articles!$1:$1048576,MATCH(E1032,Articles!D:D,0),5)</f>
        <v>BOMBE Ø125  TRONC + VERTE</v>
      </c>
      <c r="G1032" s="18" t="str">
        <f>INDEX(Articles!$1:$1048576,MATCH(E1032,Articles!D:D,0),8)</f>
        <v>BOMBE</v>
      </c>
      <c r="H1032" s="18" t="str">
        <f>INDEX(Articles!$1:$1048576,MATCH(E1032,Articles!D:D,0),9)</f>
        <v>SPHERIQUE</v>
      </c>
      <c r="I1032" s="8">
        <f>INDEX(Articles!$1:$1048576,MATCH(E1032,Articles!D:D,0),10)</f>
        <v>125</v>
      </c>
      <c r="J1032" s="18" t="str">
        <f>INDEX(Articles!$1:$1048576,MATCH(E1032,Articles!D:D,0),11)</f>
        <v>PIVOINE TRONC</v>
      </c>
      <c r="K1032" s="18" t="str">
        <f>INDEX(Articles!$1:$1048576,MATCH(E1032,Articles!D:D,0),12)</f>
        <v>VERT</v>
      </c>
      <c r="L1032" s="8" t="str">
        <f>INDEX(Articles!$1:$1048576,MATCH(E1032,Articles!D:D,0),13)</f>
        <v>CN</v>
      </c>
      <c r="M1032" s="8" t="str">
        <f>INDEX(Articles!$1:$1048576,MATCH(E1032,Articles!D:D,0),14)</f>
        <v>F4</v>
      </c>
      <c r="N1032" s="8" t="str">
        <f>INDEX(Articles!$1:$1048576,MATCH(E1032,Articles!D:D,0),15)</f>
        <v>1.3G</v>
      </c>
      <c r="O1032" s="8" t="str">
        <f>INDEX(Articles!$1:$1048576,MATCH(E1032,Articles!D:D,0),16)</f>
        <v>1008-F4-69245230</v>
      </c>
      <c r="P1032" s="8">
        <f>INDEX(Articles!$1:$1048576,MATCH(E1032,Articles!D:D,0),17)*1000</f>
        <v>720</v>
      </c>
      <c r="Q1032" s="8" t="str">
        <f>INDEX(Articles!$1:$1048576,MATCH(E1032,Articles!D:D,0),18)</f>
        <v>3,8</v>
      </c>
      <c r="R1032" s="8">
        <f>INDEX(Articles!$1:$1048576,MATCH(E1032,Articles!D:D,0),19)</f>
        <v>125</v>
      </c>
      <c r="S1032" s="2" t="str">
        <f>IF(INDEX('Unités CA'!$1:$1048576,MATCH(E1032,'Unités CA'!D:D,0),5)=0,"",INDEX('Unités CA'!$1:$1048576,MATCH(E1032,'Unités CA'!D:D,0),5))</f>
        <v>0024/CA</v>
      </c>
      <c r="T1032" s="2" t="str">
        <f>IF(INDEX('Unités BTE'!$1:$1048576,MATCH(E1032,'Unités CA'!D:D,0),5)=0,"",INDEX('Unités BTE'!$1:$1048576,MATCH(E1032,'Unités CA'!D:D,0),5))</f>
        <v/>
      </c>
      <c r="U1032" s="7">
        <f>IFERROR(INDEX('Prix PRO CA'!$1:$1048576,MATCH(E1032,'Prix PRO CA'!D:D,0),10),"")</f>
        <v>118.08</v>
      </c>
      <c r="V1032" s="7" t="str">
        <f>IFERROR(INDEX('Prix PRO CA'!$1:$1048576,MATCH(E1032,'Prix PRO BTE'!D:D,0),10),"")</f>
        <v/>
      </c>
      <c r="W1032" s="7">
        <f>+IFERROR(INDEX('Prix PRO PCS'!$1:$1048576,MATCH(E1032,'Prix PRO PCS'!D:D,0),10),"")</f>
        <v>4.92</v>
      </c>
      <c r="X1032" s="148">
        <f t="shared" si="74"/>
        <v>117</v>
      </c>
      <c r="Y1032" s="24" t="str">
        <f>IFERROR(INDEX(LigneAchat!$1:$1048576,MATCH(E1032,LigneAchat!D:D,0),5),"")</f>
        <v/>
      </c>
      <c r="Z1032" s="22">
        <f>INDEX(Articles!$1:$1048576,MATCH(E1032,Articles!D:D,0),21)</f>
        <v>122</v>
      </c>
      <c r="AA1032" s="22">
        <f t="shared" si="73"/>
        <v>117</v>
      </c>
      <c r="AB1032" s="22">
        <f>+INDEX(Articles!$1:$1048576,MATCH(E1032,Articles!D:D,0),23)</f>
        <v>5</v>
      </c>
    </row>
    <row r="1033" spans="2:28" ht="15.75">
      <c r="B1033" s="8" t="str">
        <f>INDEX(Articles!$1:$1048576,MATCH(E1033,Articles!D:D,0),6)</f>
        <v>OPPORTUNITE</v>
      </c>
      <c r="C1033" s="8" t="str">
        <f>INDEX(Articles!$1:$1048576,MATCH(E1033,Articles!D:D,0),7)</f>
        <v/>
      </c>
      <c r="D1033" s="28" t="str">
        <f>HYPERLINK(INDEX(Articles!$1:$1048576,MATCH(E1033,Articles!D:D,0),24),"Lien")</f>
        <v>Lien</v>
      </c>
      <c r="E1033" s="3" t="s">
        <v>2483</v>
      </c>
      <c r="F1033" s="18" t="str">
        <f>INDEX(Articles!$1:$1048576,MATCH(E1033,Articles!D:D,0),5)</f>
        <v>BOMBE Ø125 TRONC ARGENT + BOMBE ROUGE/ BLEU</v>
      </c>
      <c r="G1033" s="18" t="str">
        <f>INDEX(Articles!$1:$1048576,MATCH(E1033,Articles!D:D,0),8)</f>
        <v>BOMBE</v>
      </c>
      <c r="H1033" s="18" t="str">
        <f>INDEX(Articles!$1:$1048576,MATCH(E1033,Articles!D:D,0),9)</f>
        <v>SPHERIQUE</v>
      </c>
      <c r="I1033" s="8">
        <f>INDEX(Articles!$1:$1048576,MATCH(E1033,Articles!D:D,0),10)</f>
        <v>125</v>
      </c>
      <c r="J1033" s="18" t="str">
        <f>INDEX(Articles!$1:$1048576,MATCH(E1033,Articles!D:D,0),11)</f>
        <v>PIVOINE TRONC</v>
      </c>
      <c r="K1033" s="18" t="str">
        <f>INDEX(Articles!$1:$1048576,MATCH(E1033,Articles!D:D,0),12)</f>
        <v>TRICOLORE</v>
      </c>
      <c r="L1033" s="8" t="str">
        <f>INDEX(Articles!$1:$1048576,MATCH(E1033,Articles!D:D,0),13)</f>
        <v>CN</v>
      </c>
      <c r="M1033" s="8" t="str">
        <f>INDEX(Articles!$1:$1048576,MATCH(E1033,Articles!D:D,0),14)</f>
        <v>F4</v>
      </c>
      <c r="N1033" s="8" t="str">
        <f>INDEX(Articles!$1:$1048576,MATCH(E1033,Articles!D:D,0),15)</f>
        <v>1.3G</v>
      </c>
      <c r="O1033" s="8" t="str">
        <f>INDEX(Articles!$1:$1048576,MATCH(E1033,Articles!D:D,0),16)</f>
        <v>1008-F4-69253205</v>
      </c>
      <c r="P1033" s="8">
        <f>INDEX(Articles!$1:$1048576,MATCH(E1033,Articles!D:D,0),17)*1000</f>
        <v>678</v>
      </c>
      <c r="Q1033" s="8" t="str">
        <f>INDEX(Articles!$1:$1048576,MATCH(E1033,Articles!D:D,0),18)</f>
        <v>3,8</v>
      </c>
      <c r="R1033" s="8">
        <f>INDEX(Articles!$1:$1048576,MATCH(E1033,Articles!D:D,0),19)</f>
        <v>125</v>
      </c>
      <c r="S1033" s="2" t="str">
        <f>IF(INDEX('Unités CA'!$1:$1048576,MATCH(E1033,'Unités CA'!D:D,0),5)=0,"",INDEX('Unités CA'!$1:$1048576,MATCH(E1033,'Unités CA'!D:D,0),5))</f>
        <v>0024/CA</v>
      </c>
      <c r="T1033" s="2" t="str">
        <f>IF(INDEX('Unités BTE'!$1:$1048576,MATCH(E1033,'Unités CA'!D:D,0),5)=0,"",INDEX('Unités BTE'!$1:$1048576,MATCH(E1033,'Unités CA'!D:D,0),5))</f>
        <v/>
      </c>
      <c r="U1033" s="7">
        <f>IFERROR(INDEX('Prix PRO CA'!$1:$1048576,MATCH(E1033,'Prix PRO CA'!D:D,0),10),"")</f>
        <v>118.08</v>
      </c>
      <c r="V1033" s="7" t="str">
        <f>IFERROR(INDEX('Prix PRO CA'!$1:$1048576,MATCH(E1033,'Prix PRO BTE'!D:D,0),10),"")</f>
        <v/>
      </c>
      <c r="W1033" s="7">
        <f>+IFERROR(INDEX('Prix PRO PCS'!$1:$1048576,MATCH(E1033,'Prix PRO PCS'!D:D,0),10),"")</f>
        <v>4.92</v>
      </c>
      <c r="X1033" s="148">
        <f t="shared" si="74"/>
        <v>62</v>
      </c>
      <c r="Y1033" s="24" t="str">
        <f>IFERROR(INDEX(LigneAchat!$1:$1048576,MATCH(E1033,LigneAchat!D:D,0),5),"")</f>
        <v/>
      </c>
      <c r="Z1033" s="22">
        <f>INDEX(Articles!$1:$1048576,MATCH(E1033,Articles!D:D,0),21)</f>
        <v>70</v>
      </c>
      <c r="AA1033" s="22">
        <f t="shared" si="73"/>
        <v>62</v>
      </c>
      <c r="AB1033" s="22">
        <f>+INDEX(Articles!$1:$1048576,MATCH(E1033,Articles!D:D,0),23)</f>
        <v>8</v>
      </c>
    </row>
    <row r="1034" spans="2:28" ht="15.75">
      <c r="B1034" s="8" t="str">
        <f>INDEX(Articles!$1:$1048576,MATCH(E1034,Articles!D:D,0),6)</f>
        <v>OPPORTUNITE</v>
      </c>
      <c r="C1034" s="8" t="str">
        <f>INDEX(Articles!$1:$1048576,MATCH(E1034,Articles!D:D,0),7)</f>
        <v/>
      </c>
      <c r="D1034" s="28" t="str">
        <f>HYPERLINK(INDEX(Articles!$1:$1048576,MATCH(E1034,Articles!D:D,0),24),"Lien")</f>
        <v>Lien</v>
      </c>
      <c r="E1034" s="3" t="s">
        <v>3781</v>
      </c>
      <c r="F1034" s="18" t="str">
        <f>INDEX(Articles!$1:$1048576,MATCH(E1034,Articles!D:D,0),5)</f>
        <v>BOMBE Ø125  PLEUREUR VERT</v>
      </c>
      <c r="G1034" s="18" t="str">
        <f>INDEX(Articles!$1:$1048576,MATCH(E1034,Articles!D:D,0),8)</f>
        <v>BOMBE</v>
      </c>
      <c r="H1034" s="18" t="str">
        <f>INDEX(Articles!$1:$1048576,MATCH(E1034,Articles!D:D,0),9)</f>
        <v>SPHERIQUE</v>
      </c>
      <c r="I1034" s="8">
        <f>INDEX(Articles!$1:$1048576,MATCH(E1034,Articles!D:D,0),10)</f>
        <v>125</v>
      </c>
      <c r="J1034" s="18" t="str">
        <f>INDEX(Articles!$1:$1048576,MATCH(E1034,Articles!D:D,0),11)</f>
        <v>SPECIAL CASCADE</v>
      </c>
      <c r="K1034" s="18" t="str">
        <f>INDEX(Articles!$1:$1048576,MATCH(E1034,Articles!D:D,0),12)</f>
        <v>VERT</v>
      </c>
      <c r="L1034" s="8" t="str">
        <f>INDEX(Articles!$1:$1048576,MATCH(E1034,Articles!D:D,0),13)</f>
        <v>CN</v>
      </c>
      <c r="M1034" s="8" t="str">
        <f>INDEX(Articles!$1:$1048576,MATCH(E1034,Articles!D:D,0),14)</f>
        <v>F4</v>
      </c>
      <c r="N1034" s="8" t="str">
        <f>INDEX(Articles!$1:$1048576,MATCH(E1034,Articles!D:D,0),15)</f>
        <v>1.3G</v>
      </c>
      <c r="O1034" s="8" t="str">
        <f>INDEX(Articles!$1:$1048576,MATCH(E1034,Articles!D:D,0),16)</f>
        <v>1008-F4-69245229</v>
      </c>
      <c r="P1034" s="8">
        <f>INDEX(Articles!$1:$1048576,MATCH(E1034,Articles!D:D,0),17)*1000</f>
        <v>327</v>
      </c>
      <c r="Q1034" s="8" t="str">
        <f>INDEX(Articles!$1:$1048576,MATCH(E1034,Articles!D:D,0),18)</f>
        <v>3,8</v>
      </c>
      <c r="R1034" s="8">
        <f>INDEX(Articles!$1:$1048576,MATCH(E1034,Articles!D:D,0),19)</f>
        <v>125</v>
      </c>
      <c r="S1034" s="2" t="str">
        <f>IF(INDEX('Unités CA'!$1:$1048576,MATCH(E1034,'Unités CA'!D:D,0),5)=0,"",INDEX('Unités CA'!$1:$1048576,MATCH(E1034,'Unités CA'!D:D,0),5))</f>
        <v>0024/CA</v>
      </c>
      <c r="T1034" s="2" t="str">
        <f>IF(INDEX('Unités BTE'!$1:$1048576,MATCH(E1034,'Unités CA'!D:D,0),5)=0,"",INDEX('Unités BTE'!$1:$1048576,MATCH(E1034,'Unités CA'!D:D,0),5))</f>
        <v/>
      </c>
      <c r="U1034" s="7">
        <f>IFERROR(INDEX('Prix PRO CA'!$1:$1048576,MATCH(E1034,'Prix PRO CA'!D:D,0),10),"")</f>
        <v>118.08</v>
      </c>
      <c r="V1034" s="7" t="str">
        <f>IFERROR(INDEX('Prix PRO CA'!$1:$1048576,MATCH(E1034,'Prix PRO BTE'!D:D,0),10),"")</f>
        <v/>
      </c>
      <c r="W1034" s="7">
        <f>+IFERROR(INDEX('Prix PRO PCS'!$1:$1048576,MATCH(E1034,'Prix PRO PCS'!D:D,0),10),"")</f>
        <v>4.92</v>
      </c>
      <c r="X1034" s="148">
        <f t="shared" si="74"/>
        <v>44</v>
      </c>
      <c r="Y1034" s="24" t="str">
        <f>IFERROR(INDEX(LigneAchat!$1:$1048576,MATCH(E1034,LigneAchat!D:D,0),5),"")</f>
        <v/>
      </c>
      <c r="Z1034" s="22">
        <f>INDEX(Articles!$1:$1048576,MATCH(E1034,Articles!D:D,0),21)</f>
        <v>44</v>
      </c>
      <c r="AA1034" s="22">
        <f t="shared" si="73"/>
        <v>44</v>
      </c>
      <c r="AB1034" s="22">
        <f>+INDEX(Articles!$1:$1048576,MATCH(E1034,Articles!D:D,0),23)</f>
        <v>0</v>
      </c>
    </row>
    <row r="1035" spans="2:28" ht="15.75">
      <c r="B1035" s="8" t="str">
        <f>INDEX(Articles!$1:$1048576,MATCH(E1035,Articles!D:D,0),6)</f>
        <v>OPPORTUNITE</v>
      </c>
      <c r="C1035" s="8" t="str">
        <f>INDEX(Articles!$1:$1048576,MATCH(E1035,Articles!D:D,0),7)</f>
        <v/>
      </c>
      <c r="D1035" s="28" t="str">
        <f>HYPERLINK(INDEX(Articles!$1:$1048576,MATCH(E1035,Articles!D:D,0),24),"Lien")</f>
        <v>Lien</v>
      </c>
      <c r="E1035" s="4" t="s">
        <v>3869</v>
      </c>
      <c r="F1035" s="18" t="str">
        <f>INDEX(Articles!$1:$1048576,MATCH(E1035,Articles!D:D,0),5)</f>
        <v>BOMBE Ø125 FEUILLES JAUNES</v>
      </c>
      <c r="G1035" s="18" t="str">
        <f>INDEX(Articles!$1:$1048576,MATCH(E1035,Articles!D:D,0),8)</f>
        <v>BOMBE</v>
      </c>
      <c r="H1035" s="18" t="str">
        <f>INDEX(Articles!$1:$1048576,MATCH(E1035,Articles!D:D,0),9)</f>
        <v>SPHERIQUE</v>
      </c>
      <c r="I1035" s="8">
        <f>INDEX(Articles!$1:$1048576,MATCH(E1035,Articles!D:D,0),10)</f>
        <v>125</v>
      </c>
      <c r="J1035" s="18" t="str">
        <f>INDEX(Articles!$1:$1048576,MATCH(E1035,Articles!D:D,0),11)</f>
        <v>SPECIAL FEUILLE</v>
      </c>
      <c r="K1035" s="18" t="str">
        <f>INDEX(Articles!$1:$1048576,MATCH(E1035,Articles!D:D,0),12)</f>
        <v>JAUNE</v>
      </c>
      <c r="L1035" s="8" t="str">
        <f>INDEX(Articles!$1:$1048576,MATCH(E1035,Articles!D:D,0),13)</f>
        <v>CN</v>
      </c>
      <c r="M1035" s="8" t="str">
        <f>INDEX(Articles!$1:$1048576,MATCH(E1035,Articles!D:D,0),14)</f>
        <v>F4</v>
      </c>
      <c r="N1035" s="8" t="str">
        <f>INDEX(Articles!$1:$1048576,MATCH(E1035,Articles!D:D,0),15)</f>
        <v>1.3G</v>
      </c>
      <c r="O1035" s="8" t="str">
        <f>INDEX(Articles!$1:$1048576,MATCH(E1035,Articles!D:D,0),16)</f>
        <v>1170-F4-02745</v>
      </c>
      <c r="P1035" s="8">
        <f>INDEX(Articles!$1:$1048576,MATCH(E1035,Articles!D:D,0),17)*1000</f>
        <v>440</v>
      </c>
      <c r="Q1035" s="8" t="str">
        <f>INDEX(Articles!$1:$1048576,MATCH(E1035,Articles!D:D,0),18)</f>
        <v>3,8</v>
      </c>
      <c r="R1035" s="8">
        <f>INDEX(Articles!$1:$1048576,MATCH(E1035,Articles!D:D,0),19)</f>
        <v>125</v>
      </c>
      <c r="S1035" s="2" t="str">
        <f>IF(INDEX('Unités CA'!$1:$1048576,MATCH(E1035,'Unités CA'!D:D,0),5)=0,"",INDEX('Unités CA'!$1:$1048576,MATCH(E1035,'Unités CA'!D:D,0),5))</f>
        <v>0024/CA</v>
      </c>
      <c r="T1035" s="2" t="str">
        <f>IF(INDEX('Unités BTE'!$1:$1048576,MATCH(E1035,'Unités CA'!D:D,0),5)=0,"",INDEX('Unités BTE'!$1:$1048576,MATCH(E1035,'Unités CA'!D:D,0),5))</f>
        <v/>
      </c>
      <c r="U1035" s="7">
        <f>IFERROR(INDEX('Prix PRO CA'!$1:$1048576,MATCH(E1035,'Prix PRO CA'!D:D,0),10),"")</f>
        <v>118.08</v>
      </c>
      <c r="V1035" s="7" t="str">
        <f>IFERROR(INDEX('Prix PRO CA'!$1:$1048576,MATCH(E1035,'Prix PRO BTE'!D:D,0),10),"")</f>
        <v/>
      </c>
      <c r="W1035" s="7">
        <f>+IFERROR(INDEX('Prix PRO PCS'!$1:$1048576,MATCH(E1035,'Prix PRO PCS'!D:D,0),10),"")</f>
        <v>4.92</v>
      </c>
      <c r="X1035" s="148">
        <f t="shared" si="74"/>
        <v>208</v>
      </c>
      <c r="Y1035" s="24" t="str">
        <f>IFERROR(INDEX(LigneAchat!$1:$1048576,MATCH(E1035,LigneAchat!D:D,0),5),"")</f>
        <v/>
      </c>
      <c r="Z1035" s="22">
        <f>INDEX(Articles!$1:$1048576,MATCH(E1035,Articles!D:D,0),21)</f>
        <v>208</v>
      </c>
      <c r="AA1035" s="22">
        <f t="shared" si="73"/>
        <v>208</v>
      </c>
      <c r="AB1035" s="22">
        <f>+INDEX(Articles!$1:$1048576,MATCH(E1035,Articles!D:D,0),23)</f>
        <v>0</v>
      </c>
    </row>
    <row r="1036" spans="2:28" ht="15.75">
      <c r="B1036" s="8" t="str">
        <f>INDEX(Articles!$1:$1048576,MATCH(E1036,Articles!D:D,0),6)</f>
        <v>OPPORTUNITE</v>
      </c>
      <c r="C1036" s="8" t="str">
        <f>INDEX(Articles!$1:$1048576,MATCH(E1036,Articles!D:D,0),7)</f>
        <v/>
      </c>
      <c r="D1036" s="28" t="str">
        <f>HYPERLINK(INDEX(Articles!$1:$1048576,MATCH(E1036,Articles!D:D,0),24),"Lien")</f>
        <v>Lien</v>
      </c>
      <c r="E1036" s="4" t="s">
        <v>3870</v>
      </c>
      <c r="F1036" s="18" t="str">
        <f>INDEX(Articles!$1:$1048576,MATCH(E1036,Articles!D:D,0),5)</f>
        <v>BOMBE Ø125 FEUILLES VERTES</v>
      </c>
      <c r="G1036" s="18" t="str">
        <f>INDEX(Articles!$1:$1048576,MATCH(E1036,Articles!D:D,0),8)</f>
        <v>BOMBE</v>
      </c>
      <c r="H1036" s="18" t="str">
        <f>INDEX(Articles!$1:$1048576,MATCH(E1036,Articles!D:D,0),9)</f>
        <v>SPHERIQUE</v>
      </c>
      <c r="I1036" s="8">
        <f>INDEX(Articles!$1:$1048576,MATCH(E1036,Articles!D:D,0),10)</f>
        <v>125</v>
      </c>
      <c r="J1036" s="18" t="str">
        <f>INDEX(Articles!$1:$1048576,MATCH(E1036,Articles!D:D,0),11)</f>
        <v>SPECIAL FEUILLE</v>
      </c>
      <c r="K1036" s="18" t="str">
        <f>INDEX(Articles!$1:$1048576,MATCH(E1036,Articles!D:D,0),12)</f>
        <v>VERT</v>
      </c>
      <c r="L1036" s="8" t="str">
        <f>INDEX(Articles!$1:$1048576,MATCH(E1036,Articles!D:D,0),13)</f>
        <v>CN</v>
      </c>
      <c r="M1036" s="8" t="str">
        <f>INDEX(Articles!$1:$1048576,MATCH(E1036,Articles!D:D,0),14)</f>
        <v>F4</v>
      </c>
      <c r="N1036" s="8" t="str">
        <f>INDEX(Articles!$1:$1048576,MATCH(E1036,Articles!D:D,0),15)</f>
        <v>1.3G</v>
      </c>
      <c r="O1036" s="8" t="str">
        <f>INDEX(Articles!$1:$1048576,MATCH(E1036,Articles!D:D,0),16)</f>
        <v>1170-F4-02745</v>
      </c>
      <c r="P1036" s="8">
        <f>INDEX(Articles!$1:$1048576,MATCH(E1036,Articles!D:D,0),17)*1000</f>
        <v>440</v>
      </c>
      <c r="Q1036" s="8" t="str">
        <f>INDEX(Articles!$1:$1048576,MATCH(E1036,Articles!D:D,0),18)</f>
        <v>3,8</v>
      </c>
      <c r="R1036" s="8">
        <f>INDEX(Articles!$1:$1048576,MATCH(E1036,Articles!D:D,0),19)</f>
        <v>125</v>
      </c>
      <c r="S1036" s="2" t="str">
        <f>IF(INDEX('Unités CA'!$1:$1048576,MATCH(E1036,'Unités CA'!D:D,0),5)=0,"",INDEX('Unités CA'!$1:$1048576,MATCH(E1036,'Unités CA'!D:D,0),5))</f>
        <v>0024/CA</v>
      </c>
      <c r="T1036" s="2" t="str">
        <f>IF(INDEX('Unités BTE'!$1:$1048576,MATCH(E1036,'Unités CA'!D:D,0),5)=0,"",INDEX('Unités BTE'!$1:$1048576,MATCH(E1036,'Unités CA'!D:D,0),5))</f>
        <v/>
      </c>
      <c r="U1036" s="7">
        <f>IFERROR(INDEX('Prix PRO CA'!$1:$1048576,MATCH(E1036,'Prix PRO CA'!D:D,0),10),"")</f>
        <v>118.08</v>
      </c>
      <c r="V1036" s="7" t="str">
        <f>IFERROR(INDEX('Prix PRO CA'!$1:$1048576,MATCH(E1036,'Prix PRO BTE'!D:D,0),10),"")</f>
        <v/>
      </c>
      <c r="W1036" s="7">
        <f>+IFERROR(INDEX('Prix PRO PCS'!$1:$1048576,MATCH(E1036,'Prix PRO PCS'!D:D,0),10),"")</f>
        <v>4.92</v>
      </c>
      <c r="X1036" s="148">
        <f t="shared" si="74"/>
        <v>36</v>
      </c>
      <c r="Y1036" s="24" t="str">
        <f>IFERROR(INDEX(LigneAchat!$1:$1048576,MATCH(E1036,LigneAchat!D:D,0),5),"")</f>
        <v/>
      </c>
      <c r="Z1036" s="22">
        <f>INDEX(Articles!$1:$1048576,MATCH(E1036,Articles!D:D,0),21)</f>
        <v>105</v>
      </c>
      <c r="AA1036" s="22">
        <f t="shared" si="73"/>
        <v>36</v>
      </c>
      <c r="AB1036" s="22">
        <f>+INDEX(Articles!$1:$1048576,MATCH(E1036,Articles!D:D,0),23)</f>
        <v>69</v>
      </c>
    </row>
    <row r="1037" spans="2:28" ht="15.75">
      <c r="B1037" s="8" t="str">
        <f>INDEX(Articles!$1:$1048576,MATCH(E1037,Articles!D:D,0),6)</f>
        <v>OPPORTUNITE</v>
      </c>
      <c r="C1037" s="8" t="str">
        <f>INDEX(Articles!$1:$1048576,MATCH(E1037,Articles!D:D,0),7)</f>
        <v/>
      </c>
      <c r="D1037" s="28" t="str">
        <f>HYPERLINK(INDEX(Articles!$1:$1048576,MATCH(E1037,Articles!D:D,0),24),"Lien")</f>
        <v>Lien</v>
      </c>
      <c r="E1037" s="3" t="s">
        <v>3816</v>
      </c>
      <c r="F1037" s="18" t="str">
        <f>INDEX(Articles!$1:$1048576,MATCH(E1037,Articles!D:D,0),5)</f>
        <v>BOMBE Ø125  FEUILLES BLEUES</v>
      </c>
      <c r="G1037" s="18" t="str">
        <f>INDEX(Articles!$1:$1048576,MATCH(E1037,Articles!D:D,0),8)</f>
        <v>BOMBE</v>
      </c>
      <c r="H1037" s="18" t="str">
        <f>INDEX(Articles!$1:$1048576,MATCH(E1037,Articles!D:D,0),9)</f>
        <v>SPHERIQUE</v>
      </c>
      <c r="I1037" s="8">
        <f>INDEX(Articles!$1:$1048576,MATCH(E1037,Articles!D:D,0),10)</f>
        <v>125</v>
      </c>
      <c r="J1037" s="18" t="str">
        <f>INDEX(Articles!$1:$1048576,MATCH(E1037,Articles!D:D,0),11)</f>
        <v>SPECIAL FEUILLE</v>
      </c>
      <c r="K1037" s="18" t="str">
        <f>INDEX(Articles!$1:$1048576,MATCH(E1037,Articles!D:D,0),12)</f>
        <v>BLEU</v>
      </c>
      <c r="L1037" s="8" t="str">
        <f>INDEX(Articles!$1:$1048576,MATCH(E1037,Articles!D:D,0),13)</f>
        <v>CN</v>
      </c>
      <c r="M1037" s="8" t="str">
        <f>INDEX(Articles!$1:$1048576,MATCH(E1037,Articles!D:D,0),14)</f>
        <v>F4</v>
      </c>
      <c r="N1037" s="8" t="str">
        <f>INDEX(Articles!$1:$1048576,MATCH(E1037,Articles!D:D,0),15)</f>
        <v>1.3G</v>
      </c>
      <c r="O1037" s="8" t="str">
        <f>INDEX(Articles!$1:$1048576,MATCH(E1037,Articles!D:D,0),16)</f>
        <v>1008-F4-69253204</v>
      </c>
      <c r="P1037" s="8">
        <f>INDEX(Articles!$1:$1048576,MATCH(E1037,Articles!D:D,0),17)*1000</f>
        <v>440</v>
      </c>
      <c r="Q1037" s="8" t="str">
        <f>INDEX(Articles!$1:$1048576,MATCH(E1037,Articles!D:D,0),18)</f>
        <v>3,8</v>
      </c>
      <c r="R1037" s="8">
        <f>INDEX(Articles!$1:$1048576,MATCH(E1037,Articles!D:D,0),19)</f>
        <v>125</v>
      </c>
      <c r="S1037" s="2" t="str">
        <f>IF(INDEX('Unités CA'!$1:$1048576,MATCH(E1037,'Unités CA'!D:D,0),5)=0,"",INDEX('Unités CA'!$1:$1048576,MATCH(E1037,'Unités CA'!D:D,0),5))</f>
        <v>0024/CA</v>
      </c>
      <c r="T1037" s="2" t="str">
        <f>IF(INDEX('Unités BTE'!$1:$1048576,MATCH(E1037,'Unités CA'!D:D,0),5)=0,"",INDEX('Unités BTE'!$1:$1048576,MATCH(E1037,'Unités CA'!D:D,0),5))</f>
        <v/>
      </c>
      <c r="U1037" s="7">
        <f>IFERROR(INDEX('Prix PRO CA'!$1:$1048576,MATCH(E1037,'Prix PRO CA'!D:D,0),10),"")</f>
        <v>118.08</v>
      </c>
      <c r="V1037" s="7" t="str">
        <f>IFERROR(INDEX('Prix PRO CA'!$1:$1048576,MATCH(E1037,'Prix PRO BTE'!D:D,0),10),"")</f>
        <v/>
      </c>
      <c r="W1037" s="7">
        <f>+IFERROR(INDEX('Prix PRO PCS'!$1:$1048576,MATCH(E1037,'Prix PRO PCS'!D:D,0),10),"")</f>
        <v>4.92</v>
      </c>
      <c r="X1037" s="148">
        <f t="shared" si="74"/>
        <v>111</v>
      </c>
      <c r="Y1037" s="24" t="str">
        <f>IFERROR(INDEX(LigneAchat!$1:$1048576,MATCH(E1037,LigneAchat!D:D,0),5),"")</f>
        <v/>
      </c>
      <c r="Z1037" s="22">
        <f>INDEX(Articles!$1:$1048576,MATCH(E1037,Articles!D:D,0),21)</f>
        <v>117</v>
      </c>
      <c r="AA1037" s="22">
        <f t="shared" si="73"/>
        <v>111</v>
      </c>
      <c r="AB1037" s="22">
        <f>+INDEX(Articles!$1:$1048576,MATCH(E1037,Articles!D:D,0),23)</f>
        <v>6</v>
      </c>
    </row>
    <row r="1038" spans="2:28" ht="15.75">
      <c r="B1038" s="8" t="str">
        <f>INDEX(Articles!$1:$1048576,MATCH(E1038,Articles!D:D,0),6)</f>
        <v>OPPORTUNITE</v>
      </c>
      <c r="C1038" s="8" t="str">
        <f>INDEX(Articles!$1:$1048576,MATCH(E1038,Articles!D:D,0),7)</f>
        <v/>
      </c>
      <c r="D1038" s="28" t="str">
        <f>HYPERLINK(INDEX(Articles!$1:$1048576,MATCH(E1038,Articles!D:D,0),24),"Lien")</f>
        <v>Lien</v>
      </c>
      <c r="E1038" s="3" t="s">
        <v>3817</v>
      </c>
      <c r="F1038" s="18" t="str">
        <f>INDEX(Articles!$1:$1048576,MATCH(E1038,Articles!D:D,0),5)</f>
        <v>BOMBE Ø125 FEUILLES ROUGES</v>
      </c>
      <c r="G1038" s="18" t="str">
        <f>INDEX(Articles!$1:$1048576,MATCH(E1038,Articles!D:D,0),8)</f>
        <v>BOMBE</v>
      </c>
      <c r="H1038" s="18" t="str">
        <f>INDEX(Articles!$1:$1048576,MATCH(E1038,Articles!D:D,0),9)</f>
        <v>SPHERIQUE</v>
      </c>
      <c r="I1038" s="8">
        <f>INDEX(Articles!$1:$1048576,MATCH(E1038,Articles!D:D,0),10)</f>
        <v>125</v>
      </c>
      <c r="J1038" s="18" t="str">
        <f>INDEX(Articles!$1:$1048576,MATCH(E1038,Articles!D:D,0),11)</f>
        <v>SPECIAL FEUILLE</v>
      </c>
      <c r="K1038" s="18" t="str">
        <f>INDEX(Articles!$1:$1048576,MATCH(E1038,Articles!D:D,0),12)</f>
        <v>ROUGE</v>
      </c>
      <c r="L1038" s="8" t="str">
        <f>INDEX(Articles!$1:$1048576,MATCH(E1038,Articles!D:D,0),13)</f>
        <v>CN</v>
      </c>
      <c r="M1038" s="8" t="str">
        <f>INDEX(Articles!$1:$1048576,MATCH(E1038,Articles!D:D,0),14)</f>
        <v>F4</v>
      </c>
      <c r="N1038" s="8" t="str">
        <f>INDEX(Articles!$1:$1048576,MATCH(E1038,Articles!D:D,0),15)</f>
        <v>1.3G</v>
      </c>
      <c r="O1038" s="8" t="str">
        <f>INDEX(Articles!$1:$1048576,MATCH(E1038,Articles!D:D,0),16)</f>
        <v>1008-F4-69253204</v>
      </c>
      <c r="P1038" s="8">
        <f>INDEX(Articles!$1:$1048576,MATCH(E1038,Articles!D:D,0),17)*1000</f>
        <v>440</v>
      </c>
      <c r="Q1038" s="8" t="str">
        <f>INDEX(Articles!$1:$1048576,MATCH(E1038,Articles!D:D,0),18)</f>
        <v>3,8</v>
      </c>
      <c r="R1038" s="8">
        <f>INDEX(Articles!$1:$1048576,MATCH(E1038,Articles!D:D,0),19)</f>
        <v>125</v>
      </c>
      <c r="S1038" s="2" t="str">
        <f>IF(INDEX('Unités CA'!$1:$1048576,MATCH(E1038,'Unités CA'!D:D,0),5)=0,"",INDEX('Unités CA'!$1:$1048576,MATCH(E1038,'Unités CA'!D:D,0),5))</f>
        <v>0024/CA</v>
      </c>
      <c r="T1038" s="2" t="str">
        <f>IF(INDEX('Unités BTE'!$1:$1048576,MATCH(E1038,'Unités CA'!D:D,0),5)=0,"",INDEX('Unités BTE'!$1:$1048576,MATCH(E1038,'Unités CA'!D:D,0),5))</f>
        <v/>
      </c>
      <c r="U1038" s="7">
        <f>IFERROR(INDEX('Prix PRO CA'!$1:$1048576,MATCH(E1038,'Prix PRO CA'!D:D,0),10),"")</f>
        <v>118.08</v>
      </c>
      <c r="V1038" s="7" t="str">
        <f>IFERROR(INDEX('Prix PRO CA'!$1:$1048576,MATCH(E1038,'Prix PRO BTE'!D:D,0),10),"")</f>
        <v/>
      </c>
      <c r="W1038" s="7">
        <f>+IFERROR(INDEX('Prix PRO PCS'!$1:$1048576,MATCH(E1038,'Prix PRO PCS'!D:D,0),10),"")</f>
        <v>4.92</v>
      </c>
      <c r="X1038" s="148">
        <f t="shared" si="74"/>
        <v>76</v>
      </c>
      <c r="Y1038" s="24" t="str">
        <f>IFERROR(INDEX(LigneAchat!$1:$1048576,MATCH(E1038,LigneAchat!D:D,0),5),"")</f>
        <v/>
      </c>
      <c r="Z1038" s="22">
        <f>INDEX(Articles!$1:$1048576,MATCH(E1038,Articles!D:D,0),21)</f>
        <v>76</v>
      </c>
      <c r="AA1038" s="22">
        <f t="shared" si="73"/>
        <v>76</v>
      </c>
      <c r="AB1038" s="22">
        <f>+INDEX(Articles!$1:$1048576,MATCH(E1038,Articles!D:D,0),23)</f>
        <v>0</v>
      </c>
    </row>
    <row r="1039" spans="2:28" ht="15.75">
      <c r="B1039" s="8" t="str">
        <f>INDEX(Articles!$1:$1048576,MATCH(E1039,Articles!D:D,0),6)</f>
        <v>OPPORTUNITE</v>
      </c>
      <c r="C1039" s="8" t="str">
        <f>INDEX(Articles!$1:$1048576,MATCH(E1039,Articles!D:D,0),7)</f>
        <v/>
      </c>
      <c r="D1039" s="28" t="str">
        <f>HYPERLINK(INDEX(Articles!$1:$1048576,MATCH(E1039,Articles!D:D,0),24),"Lien")</f>
        <v>Lien</v>
      </c>
      <c r="E1039" s="3" t="s">
        <v>3818</v>
      </c>
      <c r="F1039" s="18" t="str">
        <f>INDEX(Articles!$1:$1048576,MATCH(E1039,Articles!D:D,0),5)</f>
        <v>BOMBE Ø125  FEUILLES MULTICOLORES 704508</v>
      </c>
      <c r="G1039" s="18" t="str">
        <f>INDEX(Articles!$1:$1048576,MATCH(E1039,Articles!D:D,0),8)</f>
        <v>BOMBE</v>
      </c>
      <c r="H1039" s="18" t="str">
        <f>INDEX(Articles!$1:$1048576,MATCH(E1039,Articles!D:D,0),9)</f>
        <v>SPHERIQUE</v>
      </c>
      <c r="I1039" s="8">
        <f>INDEX(Articles!$1:$1048576,MATCH(E1039,Articles!D:D,0),10)</f>
        <v>125</v>
      </c>
      <c r="J1039" s="18" t="str">
        <f>INDEX(Articles!$1:$1048576,MATCH(E1039,Articles!D:D,0),11)</f>
        <v>SPECIAL FEUILLE</v>
      </c>
      <c r="K1039" s="18" t="str">
        <f>INDEX(Articles!$1:$1048576,MATCH(E1039,Articles!D:D,0),12)</f>
        <v>MULTICOLORE</v>
      </c>
      <c r="L1039" s="8" t="str">
        <f>INDEX(Articles!$1:$1048576,MATCH(E1039,Articles!D:D,0),13)</f>
        <v>CN</v>
      </c>
      <c r="M1039" s="8" t="str">
        <f>INDEX(Articles!$1:$1048576,MATCH(E1039,Articles!D:D,0),14)</f>
        <v>F4</v>
      </c>
      <c r="N1039" s="8" t="str">
        <f>INDEX(Articles!$1:$1048576,MATCH(E1039,Articles!D:D,0),15)</f>
        <v>1.3G</v>
      </c>
      <c r="O1039" s="8" t="str">
        <f>INDEX(Articles!$1:$1048576,MATCH(E1039,Articles!D:D,0),16)</f>
        <v>1008-F4-69253204</v>
      </c>
      <c r="P1039" s="8">
        <f>INDEX(Articles!$1:$1048576,MATCH(E1039,Articles!D:D,0),17)*1000</f>
        <v>440</v>
      </c>
      <c r="Q1039" s="8" t="str">
        <f>INDEX(Articles!$1:$1048576,MATCH(E1039,Articles!D:D,0),18)</f>
        <v>3,8</v>
      </c>
      <c r="R1039" s="8">
        <f>INDEX(Articles!$1:$1048576,MATCH(E1039,Articles!D:D,0),19)</f>
        <v>125</v>
      </c>
      <c r="S1039" s="2" t="str">
        <f>IF(INDEX('Unités CA'!$1:$1048576,MATCH(E1039,'Unités CA'!D:D,0),5)=0,"",INDEX('Unités CA'!$1:$1048576,MATCH(E1039,'Unités CA'!D:D,0),5))</f>
        <v>0024/CA</v>
      </c>
      <c r="T1039" s="2" t="str">
        <f>IF(INDEX('Unités BTE'!$1:$1048576,MATCH(E1039,'Unités CA'!D:D,0),5)=0,"",INDEX('Unités BTE'!$1:$1048576,MATCH(E1039,'Unités CA'!D:D,0),5))</f>
        <v/>
      </c>
      <c r="U1039" s="7">
        <f>IFERROR(INDEX('Prix PRO CA'!$1:$1048576,MATCH(E1039,'Prix PRO CA'!D:D,0),10),"")</f>
        <v>118.08</v>
      </c>
      <c r="V1039" s="7" t="str">
        <f>IFERROR(INDEX('Prix PRO CA'!$1:$1048576,MATCH(E1039,'Prix PRO BTE'!D:D,0),10),"")</f>
        <v/>
      </c>
      <c r="W1039" s="7">
        <f>+IFERROR(INDEX('Prix PRO PCS'!$1:$1048576,MATCH(E1039,'Prix PRO PCS'!D:D,0),10),"")</f>
        <v>4.92</v>
      </c>
      <c r="X1039" s="148">
        <f t="shared" si="74"/>
        <v>14</v>
      </c>
      <c r="Y1039" s="24" t="str">
        <f>IFERROR(INDEX(LigneAchat!$1:$1048576,MATCH(E1039,LigneAchat!D:D,0),5),"")</f>
        <v/>
      </c>
      <c r="Z1039" s="22">
        <f>INDEX(Articles!$1:$1048576,MATCH(E1039,Articles!D:D,0),21)</f>
        <v>19</v>
      </c>
      <c r="AA1039" s="22">
        <f t="shared" si="73"/>
        <v>14</v>
      </c>
      <c r="AB1039" s="22">
        <f>+INDEX(Articles!$1:$1048576,MATCH(E1039,Articles!D:D,0),23)</f>
        <v>5</v>
      </c>
    </row>
    <row r="1040" spans="2:28" ht="15.75">
      <c r="B1040" s="8" t="str">
        <f>INDEX(Articles!$1:$1048576,MATCH(E1040,Articles!D:D,0),6)</f>
        <v>OPPORTUNITE</v>
      </c>
      <c r="C1040" s="8" t="str">
        <f>INDEX(Articles!$1:$1048576,MATCH(E1040,Articles!D:D,0),7)</f>
        <v/>
      </c>
      <c r="D1040" s="28" t="str">
        <f>HYPERLINK(INDEX(Articles!$1:$1048576,MATCH(E1040,Articles!D:D,0),24),"Lien")</f>
        <v>Lien</v>
      </c>
      <c r="E1040" s="3" t="s">
        <v>3819</v>
      </c>
      <c r="F1040" s="18" t="str">
        <f>INDEX(Articles!$1:$1048576,MATCH(E1040,Articles!D:D,0),5)</f>
        <v>BOMBE Ø125 FEUILLES ARGENT</v>
      </c>
      <c r="G1040" s="18" t="str">
        <f>INDEX(Articles!$1:$1048576,MATCH(E1040,Articles!D:D,0),8)</f>
        <v>BOMBE</v>
      </c>
      <c r="H1040" s="18" t="str">
        <f>INDEX(Articles!$1:$1048576,MATCH(E1040,Articles!D:D,0),9)</f>
        <v>SPHERIQUE</v>
      </c>
      <c r="I1040" s="8">
        <f>INDEX(Articles!$1:$1048576,MATCH(E1040,Articles!D:D,0),10)</f>
        <v>125</v>
      </c>
      <c r="J1040" s="18" t="str">
        <f>INDEX(Articles!$1:$1048576,MATCH(E1040,Articles!D:D,0),11)</f>
        <v>SPECIAL FEUILLE</v>
      </c>
      <c r="K1040" s="18" t="str">
        <f>INDEX(Articles!$1:$1048576,MATCH(E1040,Articles!D:D,0),12)</f>
        <v>ARGENT</v>
      </c>
      <c r="L1040" s="8" t="str">
        <f>INDEX(Articles!$1:$1048576,MATCH(E1040,Articles!D:D,0),13)</f>
        <v>CN</v>
      </c>
      <c r="M1040" s="8" t="str">
        <f>INDEX(Articles!$1:$1048576,MATCH(E1040,Articles!D:D,0),14)</f>
        <v>F4</v>
      </c>
      <c r="N1040" s="8" t="str">
        <f>INDEX(Articles!$1:$1048576,MATCH(E1040,Articles!D:D,0),15)</f>
        <v>1.3G</v>
      </c>
      <c r="O1040" s="8" t="str">
        <f>INDEX(Articles!$1:$1048576,MATCH(E1040,Articles!D:D,0),16)</f>
        <v>1008-F4-69253204</v>
      </c>
      <c r="P1040" s="8">
        <f>INDEX(Articles!$1:$1048576,MATCH(E1040,Articles!D:D,0),17)*1000</f>
        <v>440</v>
      </c>
      <c r="Q1040" s="8" t="str">
        <f>INDEX(Articles!$1:$1048576,MATCH(E1040,Articles!D:D,0),18)</f>
        <v>3,8</v>
      </c>
      <c r="R1040" s="8">
        <f>INDEX(Articles!$1:$1048576,MATCH(E1040,Articles!D:D,0),19)</f>
        <v>125</v>
      </c>
      <c r="S1040" s="2" t="str">
        <f>IF(INDEX('Unités CA'!$1:$1048576,MATCH(E1040,'Unités CA'!D:D,0),5)=0,"",INDEX('Unités CA'!$1:$1048576,MATCH(E1040,'Unités CA'!D:D,0),5))</f>
        <v>0024/CA</v>
      </c>
      <c r="T1040" s="2" t="str">
        <f>IF(INDEX('Unités BTE'!$1:$1048576,MATCH(E1040,'Unités CA'!D:D,0),5)=0,"",INDEX('Unités BTE'!$1:$1048576,MATCH(E1040,'Unités CA'!D:D,0),5))</f>
        <v/>
      </c>
      <c r="U1040" s="7">
        <f>IFERROR(INDEX('Prix PRO CA'!$1:$1048576,MATCH(E1040,'Prix PRO CA'!D:D,0),10),"")</f>
        <v>118.08</v>
      </c>
      <c r="V1040" s="7" t="str">
        <f>IFERROR(INDEX('Prix PRO CA'!$1:$1048576,MATCH(E1040,'Prix PRO BTE'!D:D,0),10),"")</f>
        <v/>
      </c>
      <c r="W1040" s="7">
        <f>+IFERROR(INDEX('Prix PRO PCS'!$1:$1048576,MATCH(E1040,'Prix PRO PCS'!D:D,0),10),"")</f>
        <v>4.92</v>
      </c>
      <c r="X1040" s="148">
        <f t="shared" si="74"/>
        <v>138</v>
      </c>
      <c r="Y1040" s="24" t="str">
        <f>IFERROR(INDEX(LigneAchat!$1:$1048576,MATCH(E1040,LigneAchat!D:D,0),5),"")</f>
        <v/>
      </c>
      <c r="Z1040" s="22">
        <f>INDEX(Articles!$1:$1048576,MATCH(E1040,Articles!D:D,0),21)</f>
        <v>142</v>
      </c>
      <c r="AA1040" s="22">
        <f t="shared" si="73"/>
        <v>138</v>
      </c>
      <c r="AB1040" s="22">
        <f>+INDEX(Articles!$1:$1048576,MATCH(E1040,Articles!D:D,0),23)</f>
        <v>4</v>
      </c>
    </row>
    <row r="1041" spans="2:28" ht="15.75">
      <c r="B1041" s="8" t="str">
        <f>INDEX(Articles!$1:$1048576,MATCH(E1041,Articles!D:D,0),6)</f>
        <v>OPPORTUNITE</v>
      </c>
      <c r="C1041" s="8" t="str">
        <f>INDEX(Articles!$1:$1048576,MATCH(E1041,Articles!D:D,0),7)</f>
        <v/>
      </c>
      <c r="D1041" s="28" t="str">
        <f>HYPERLINK(INDEX(Articles!$1:$1048576,MATCH(E1041,Articles!D:D,0),24),"Lien")</f>
        <v>Lien</v>
      </c>
      <c r="E1041" s="3" t="s">
        <v>3820</v>
      </c>
      <c r="F1041" s="18" t="str">
        <f>INDEX(Articles!$1:$1048576,MATCH(E1041,Articles!D:D,0),5)</f>
        <v>BOMBE Ø125  FEUILLES FRISSON BLANC</v>
      </c>
      <c r="G1041" s="18" t="str">
        <f>INDEX(Articles!$1:$1048576,MATCH(E1041,Articles!D:D,0),8)</f>
        <v>BOMBE</v>
      </c>
      <c r="H1041" s="18" t="str">
        <f>INDEX(Articles!$1:$1048576,MATCH(E1041,Articles!D:D,0),9)</f>
        <v>SPHERIQUE</v>
      </c>
      <c r="I1041" s="8">
        <f>INDEX(Articles!$1:$1048576,MATCH(E1041,Articles!D:D,0),10)</f>
        <v>125</v>
      </c>
      <c r="J1041" s="18" t="str">
        <f>INDEX(Articles!$1:$1048576,MATCH(E1041,Articles!D:D,0),11)</f>
        <v>SPECIAL FEUILLE</v>
      </c>
      <c r="K1041" s="18" t="str">
        <f>INDEX(Articles!$1:$1048576,MATCH(E1041,Articles!D:D,0),12)</f>
        <v>FRISSON</v>
      </c>
      <c r="L1041" s="8" t="str">
        <f>INDEX(Articles!$1:$1048576,MATCH(E1041,Articles!D:D,0),13)</f>
        <v>CN</v>
      </c>
      <c r="M1041" s="8" t="str">
        <f>INDEX(Articles!$1:$1048576,MATCH(E1041,Articles!D:D,0),14)</f>
        <v>F4</v>
      </c>
      <c r="N1041" s="8" t="str">
        <f>INDEX(Articles!$1:$1048576,MATCH(E1041,Articles!D:D,0),15)</f>
        <v>1.3G</v>
      </c>
      <c r="O1041" s="8" t="str">
        <f>INDEX(Articles!$1:$1048576,MATCH(E1041,Articles!D:D,0),16)</f>
        <v>1008-F4-69253204</v>
      </c>
      <c r="P1041" s="8">
        <f>INDEX(Articles!$1:$1048576,MATCH(E1041,Articles!D:D,0),17)*1000</f>
        <v>440</v>
      </c>
      <c r="Q1041" s="8" t="str">
        <f>INDEX(Articles!$1:$1048576,MATCH(E1041,Articles!D:D,0),18)</f>
        <v>3,8</v>
      </c>
      <c r="R1041" s="8">
        <f>INDEX(Articles!$1:$1048576,MATCH(E1041,Articles!D:D,0),19)</f>
        <v>125</v>
      </c>
      <c r="S1041" s="2" t="str">
        <f>IF(INDEX('Unités CA'!$1:$1048576,MATCH(E1041,'Unités CA'!D:D,0),5)=0,"",INDEX('Unités CA'!$1:$1048576,MATCH(E1041,'Unités CA'!D:D,0),5))</f>
        <v>0009/CA</v>
      </c>
      <c r="T1041" s="2" t="str">
        <f>IF(INDEX('Unités BTE'!$1:$1048576,MATCH(E1041,'Unités CA'!D:D,0),5)=0,"",INDEX('Unités BTE'!$1:$1048576,MATCH(E1041,'Unités CA'!D:D,0),5))</f>
        <v/>
      </c>
      <c r="U1041" s="7">
        <f>IFERROR(INDEX('Prix PRO CA'!$1:$1048576,MATCH(E1041,'Prix PRO CA'!D:D,0),10),"")</f>
        <v>118.08</v>
      </c>
      <c r="V1041" s="7" t="str">
        <f>IFERROR(INDEX('Prix PRO CA'!$1:$1048576,MATCH(E1041,'Prix PRO BTE'!D:D,0),10),"")</f>
        <v/>
      </c>
      <c r="W1041" s="7">
        <f>+IFERROR(INDEX('Prix PRO PCS'!$1:$1048576,MATCH(E1041,'Prix PRO PCS'!D:D,0),10),"")</f>
        <v>4.92</v>
      </c>
      <c r="X1041" s="148">
        <f t="shared" si="74"/>
        <v>215</v>
      </c>
      <c r="Y1041" s="24" t="str">
        <f>IFERROR(INDEX(LigneAchat!$1:$1048576,MATCH(E1041,LigneAchat!D:D,0),5),"")</f>
        <v/>
      </c>
      <c r="Z1041" s="22">
        <f>INDEX(Articles!$1:$1048576,MATCH(E1041,Articles!D:D,0),21)</f>
        <v>215</v>
      </c>
      <c r="AA1041" s="22">
        <f t="shared" si="73"/>
        <v>215</v>
      </c>
      <c r="AB1041" s="22">
        <f>+INDEX(Articles!$1:$1048576,MATCH(E1041,Articles!D:D,0),23)</f>
        <v>0</v>
      </c>
    </row>
    <row r="1042" spans="2:28" ht="15.75">
      <c r="B1042" s="8" t="str">
        <f>INDEX(Articles!$1:$1048576,MATCH(E1042,Articles!D:D,0),6)</f>
        <v>OPPORTUNITE</v>
      </c>
      <c r="C1042" s="8" t="str">
        <f>INDEX(Articles!$1:$1048576,MATCH(E1042,Articles!D:D,0),7)</f>
        <v/>
      </c>
      <c r="D1042" s="28" t="str">
        <f>HYPERLINK(INDEX(Articles!$1:$1048576,MATCH(E1042,Articles!D:D,0),24),"Lien")</f>
        <v>Lien</v>
      </c>
      <c r="E1042" s="3" t="s">
        <v>3775</v>
      </c>
      <c r="F1042" s="18" t="str">
        <f>INDEX(Articles!$1:$1048576,MATCH(E1042,Articles!D:D,0),5)</f>
        <v>BOMBE Ø125 ARAIGNEE VERTE</v>
      </c>
      <c r="G1042" s="18" t="str">
        <f>INDEX(Articles!$1:$1048576,MATCH(E1042,Articles!D:D,0),8)</f>
        <v>BOMBE</v>
      </c>
      <c r="H1042" s="18" t="str">
        <f>INDEX(Articles!$1:$1048576,MATCH(E1042,Articles!D:D,0),9)</f>
        <v>SPHERIQUE</v>
      </c>
      <c r="I1042" s="8">
        <f>INDEX(Articles!$1:$1048576,MATCH(E1042,Articles!D:D,0),10)</f>
        <v>125</v>
      </c>
      <c r="J1042" s="18" t="str">
        <f>INDEX(Articles!$1:$1048576,MATCH(E1042,Articles!D:D,0),11)</f>
        <v>ARAIGNEE</v>
      </c>
      <c r="K1042" s="18" t="str">
        <f>INDEX(Articles!$1:$1048576,MATCH(E1042,Articles!D:D,0),12)</f>
        <v>VERT</v>
      </c>
      <c r="L1042" s="8" t="str">
        <f>INDEX(Articles!$1:$1048576,MATCH(E1042,Articles!D:D,0),13)</f>
        <v>EU</v>
      </c>
      <c r="M1042" s="8" t="str">
        <f>INDEX(Articles!$1:$1048576,MATCH(E1042,Articles!D:D,0),14)</f>
        <v>F4</v>
      </c>
      <c r="N1042" s="8" t="str">
        <f>INDEX(Articles!$1:$1048576,MATCH(E1042,Articles!D:D,0),15)</f>
        <v>1.3G</v>
      </c>
      <c r="O1042" s="8" t="str">
        <f>INDEX(Articles!$1:$1048576,MATCH(E1042,Articles!D:D,0),16)</f>
        <v>0589-F4-0067</v>
      </c>
      <c r="P1042" s="8">
        <f>INDEX(Articles!$1:$1048576,MATCH(E1042,Articles!D:D,0),17)*1000</f>
        <v>587</v>
      </c>
      <c r="Q1042" s="8" t="str">
        <f>INDEX(Articles!$1:$1048576,MATCH(E1042,Articles!D:D,0),18)</f>
        <v>3</v>
      </c>
      <c r="R1042" s="8">
        <f>INDEX(Articles!$1:$1048576,MATCH(E1042,Articles!D:D,0),19)</f>
        <v>125</v>
      </c>
      <c r="S1042" s="2" t="str">
        <f>IF(INDEX('Unités CA'!$1:$1048576,MATCH(E1042,'Unités CA'!D:D,0),5)=0,"",INDEX('Unités CA'!$1:$1048576,MATCH(E1042,'Unités CA'!D:D,0),5))</f>
        <v>0020/CA</v>
      </c>
      <c r="T1042" s="2" t="str">
        <f>IF(INDEX('Unités BTE'!$1:$1048576,MATCH(E1042,'Unités CA'!D:D,0),5)=0,"",INDEX('Unités BTE'!$1:$1048576,MATCH(E1042,'Unités CA'!D:D,0),5))</f>
        <v/>
      </c>
      <c r="U1042" s="7">
        <f>IFERROR(INDEX('Prix PRO CA'!$1:$1048576,MATCH(E1042,'Prix PRO CA'!D:D,0),10),"")</f>
        <v>148.4</v>
      </c>
      <c r="V1042" s="7" t="str">
        <f>IFERROR(INDEX('Prix PRO CA'!$1:$1048576,MATCH(E1042,'Prix PRO BTE'!D:D,0),10),"")</f>
        <v/>
      </c>
      <c r="W1042" s="7">
        <f>+IFERROR(INDEX('Prix PRO PCS'!$1:$1048576,MATCH(E1042,'Prix PRO PCS'!D:D,0),10),"")</f>
        <v>7.42</v>
      </c>
      <c r="X1042" s="148">
        <f t="shared" si="74"/>
        <v>5</v>
      </c>
      <c r="Y1042" s="24" t="str">
        <f>IFERROR(INDEX(LigneAchat!$1:$1048576,MATCH(E1042,LigneAchat!D:D,0),5),"")</f>
        <v/>
      </c>
      <c r="Z1042" s="22">
        <f>INDEX(Articles!$1:$1048576,MATCH(E1042,Articles!D:D,0),21)</f>
        <v>5</v>
      </c>
      <c r="AA1042" s="22">
        <f t="shared" si="73"/>
        <v>5</v>
      </c>
      <c r="AB1042" s="22">
        <f>+INDEX(Articles!$1:$1048576,MATCH(E1042,Articles!D:D,0),23)</f>
        <v>0</v>
      </c>
    </row>
    <row r="1043" spans="2:28" s="87" customFormat="1" ht="30.75" customHeight="1">
      <c r="B1043" s="2" t="str">
        <f>INDEX(Articles!$1:$1048576,MATCH(E1043,Articles!D:D,0),6)</f>
        <v>OPPORTUNITE</v>
      </c>
      <c r="C1043" s="2" t="str">
        <f>INDEX(Articles!$1:$1048576,MATCH(E1043,Articles!D:D,0),7)</f>
        <v/>
      </c>
      <c r="D1043" s="88" t="str">
        <f>HYPERLINK(INDEX(Articles!$1:$1048576,MATCH(E1043,Articles!D:D,0),24),"Lien")</f>
        <v>Lien</v>
      </c>
      <c r="E1043" s="92" t="s">
        <v>3796</v>
      </c>
      <c r="F1043" s="9" t="str">
        <f>INDEX(Articles!$1:$1048576,MATCH(E1043,Articles!D:D,0),5)</f>
        <v>BOMBE Ø150  ARAIGNEE CLIGNOTANTE OR</v>
      </c>
      <c r="G1043" s="9" t="str">
        <f>INDEX(Articles!$1:$1048576,MATCH(E1043,Articles!D:D,0),8)</f>
        <v>BOMBE</v>
      </c>
      <c r="H1043" s="9" t="str">
        <f>INDEX(Articles!$1:$1048576,MATCH(E1043,Articles!D:D,0),9)</f>
        <v>SPHERIQUE</v>
      </c>
      <c r="I1043" s="2">
        <f>INDEX(Articles!$1:$1048576,MATCH(E1043,Articles!D:D,0),10)</f>
        <v>150</v>
      </c>
      <c r="J1043" s="9" t="str">
        <f>INDEX(Articles!$1:$1048576,MATCH(E1043,Articles!D:D,0),11)</f>
        <v>ARAIGNEE</v>
      </c>
      <c r="K1043" s="9" t="str">
        <f>INDEX(Articles!$1:$1048576,MATCH(E1043,Articles!D:D,0),12)</f>
        <v>OR</v>
      </c>
      <c r="L1043" s="2" t="str">
        <f>INDEX(Articles!$1:$1048576,MATCH(E1043,Articles!D:D,0),13)</f>
        <v>CN</v>
      </c>
      <c r="M1043" s="2" t="str">
        <f>INDEX(Articles!$1:$1048576,MATCH(E1043,Articles!D:D,0),14)</f>
        <v>F4</v>
      </c>
      <c r="N1043" s="2" t="str">
        <f>INDEX(Articles!$1:$1048576,MATCH(E1043,Articles!D:D,0),15)</f>
        <v>1.3G</v>
      </c>
      <c r="O1043" s="2" t="str">
        <f>INDEX(Articles!$1:$1048576,MATCH(E1043,Articles!D:D,0),16)</f>
        <v>1170-F4-02059</v>
      </c>
      <c r="P1043" s="2">
        <f>INDEX(Articles!$1:$1048576,MATCH(E1043,Articles!D:D,0),17)*1000</f>
        <v>1050</v>
      </c>
      <c r="Q1043" s="2" t="str">
        <f>INDEX(Articles!$1:$1048576,MATCH(E1043,Articles!D:D,0),18)</f>
        <v>4,2</v>
      </c>
      <c r="R1043" s="2">
        <f>INDEX(Articles!$1:$1048576,MATCH(E1043,Articles!D:D,0),19)</f>
        <v>150</v>
      </c>
      <c r="S1043" s="2" t="str">
        <f>IF(INDEX('Unités CA'!$1:$1048576,MATCH(E1043,'Unités CA'!D:D,0),5)=0,"",INDEX('Unités CA'!$1:$1048576,MATCH(E1043,'Unités CA'!D:D,0),5))</f>
        <v>0010/CA</v>
      </c>
      <c r="T1043" s="2" t="str">
        <f>IF(INDEX('Unités BTE'!$1:$1048576,MATCH(E1043,'Unités CA'!D:D,0),5)=0,"",INDEX('Unités BTE'!$1:$1048576,MATCH(E1043,'Unités CA'!D:D,0),5))</f>
        <v/>
      </c>
      <c r="U1043" s="87">
        <f>IFERROR(INDEX('Prix PRO CA'!$1:$1048576,MATCH(E1043,'Prix PRO CA'!D:D,0),10),"")</f>
        <v>107.5</v>
      </c>
      <c r="V1043" s="87" t="str">
        <f>IFERROR(INDEX('Prix PRO CA'!$1:$1048576,MATCH(E1043,'Prix PRO BTE'!D:D,0),10),"")</f>
        <v/>
      </c>
      <c r="W1043" s="87">
        <f>+IFERROR(INDEX('Prix PRO PCS'!$1:$1048576,MATCH(E1043,'Prix PRO PCS'!D:D,0),10),"")</f>
        <v>10.75</v>
      </c>
      <c r="X1043" s="148">
        <f t="shared" si="74"/>
        <v>10</v>
      </c>
      <c r="Y1043" s="89" t="str">
        <f>IFERROR(INDEX(LigneAchat!$1:$1048576,MATCH(E1043,LigneAchat!D:D,0),5),"")</f>
        <v/>
      </c>
      <c r="Z1043" s="90">
        <f>INDEX(Articles!$1:$1048576,MATCH(E1043,Articles!D:D,0),21)</f>
        <v>14</v>
      </c>
      <c r="AA1043" s="90">
        <f t="shared" si="73"/>
        <v>10</v>
      </c>
      <c r="AB1043" s="90">
        <f>+INDEX(Articles!$1:$1048576,MATCH(E1043,Articles!D:D,0),23)</f>
        <v>4</v>
      </c>
    </row>
    <row r="1044" spans="2:28" ht="15.75">
      <c r="B1044" s="8" t="str">
        <f>INDEX(Articles!$1:$1048576,MATCH(E1044,Articles!D:D,0),6)</f>
        <v>OPPORTUNITE</v>
      </c>
      <c r="C1044" s="8" t="str">
        <f>INDEX(Articles!$1:$1048576,MATCH(E1044,Articles!D:D,0),7)</f>
        <v/>
      </c>
      <c r="D1044" s="28" t="str">
        <f>HYPERLINK(INDEX(Articles!$1:$1048576,MATCH(E1044,Articles!D:D,0),24),"Lien")</f>
        <v>Lien</v>
      </c>
      <c r="E1044" s="3" t="s">
        <v>3782</v>
      </c>
      <c r="F1044" s="18" t="str">
        <f>INDEX(Articles!$1:$1048576,MATCH(E1044,Articles!D:D,0),5)</f>
        <v>BOMBE Ø150  ARAIGNEE VERTE FRISSON AVEC TRONC</v>
      </c>
      <c r="G1044" s="18" t="str">
        <f>INDEX(Articles!$1:$1048576,MATCH(E1044,Articles!D:D,0),8)</f>
        <v>BOMBE</v>
      </c>
      <c r="H1044" s="18" t="str">
        <f>INDEX(Articles!$1:$1048576,MATCH(E1044,Articles!D:D,0),9)</f>
        <v>SPHERIQUE</v>
      </c>
      <c r="I1044" s="8">
        <f>INDEX(Articles!$1:$1048576,MATCH(E1044,Articles!D:D,0),10)</f>
        <v>150</v>
      </c>
      <c r="J1044" s="18" t="str">
        <f>INDEX(Articles!$1:$1048576,MATCH(E1044,Articles!D:D,0),11)</f>
        <v>ARAIGNEE TRONC</v>
      </c>
      <c r="K1044" s="18" t="str">
        <f>INDEX(Articles!$1:$1048576,MATCH(E1044,Articles!D:D,0),12)</f>
        <v>VERT</v>
      </c>
      <c r="L1044" s="8" t="str">
        <f>INDEX(Articles!$1:$1048576,MATCH(E1044,Articles!D:D,0),13)</f>
        <v>CN</v>
      </c>
      <c r="M1044" s="8" t="str">
        <f>INDEX(Articles!$1:$1048576,MATCH(E1044,Articles!D:D,0),14)</f>
        <v>F4</v>
      </c>
      <c r="N1044" s="8" t="str">
        <f>INDEX(Articles!$1:$1048576,MATCH(E1044,Articles!D:D,0),15)</f>
        <v>1.3G</v>
      </c>
      <c r="O1044" s="8" t="str">
        <f>INDEX(Articles!$1:$1048576,MATCH(E1044,Articles!D:D,0),16)</f>
        <v>1008-F4-69245233</v>
      </c>
      <c r="P1044" s="8">
        <f>INDEX(Articles!$1:$1048576,MATCH(E1044,Articles!D:D,0),17)*1000</f>
        <v>1329</v>
      </c>
      <c r="Q1044" s="8" t="str">
        <f>INDEX(Articles!$1:$1048576,MATCH(E1044,Articles!D:D,0),18)</f>
        <v>4,2</v>
      </c>
      <c r="R1044" s="8">
        <f>INDEX(Articles!$1:$1048576,MATCH(E1044,Articles!D:D,0),19)</f>
        <v>150</v>
      </c>
      <c r="S1044" s="2" t="str">
        <f>IF(INDEX('Unités CA'!$1:$1048576,MATCH(E1044,'Unités CA'!D:D,0),5)=0,"",INDEX('Unités CA'!$1:$1048576,MATCH(E1044,'Unités CA'!D:D,0),5))</f>
        <v>0009/CA</v>
      </c>
      <c r="T1044" s="2" t="str">
        <f>IF(INDEX('Unités BTE'!$1:$1048576,MATCH(E1044,'Unités CA'!D:D,0),5)=0,"",INDEX('Unités BTE'!$1:$1048576,MATCH(E1044,'Unités CA'!D:D,0),5))</f>
        <v/>
      </c>
      <c r="U1044" s="7">
        <f>IFERROR(INDEX('Prix PRO CA'!$1:$1048576,MATCH(E1044,'Prix PRO CA'!D:D,0),10),"")</f>
        <v>96.75</v>
      </c>
      <c r="V1044" s="7" t="str">
        <f>IFERROR(INDEX('Prix PRO CA'!$1:$1048576,MATCH(E1044,'Prix PRO BTE'!D:D,0),10),"")</f>
        <v/>
      </c>
      <c r="W1044" s="7">
        <f>+IFERROR(INDEX('Prix PRO PCS'!$1:$1048576,MATCH(E1044,'Prix PRO PCS'!D:D,0),10),"")</f>
        <v>10.75</v>
      </c>
      <c r="X1044" s="148">
        <f t="shared" si="74"/>
        <v>25</v>
      </c>
      <c r="Y1044" s="24" t="str">
        <f>IFERROR(INDEX(LigneAchat!$1:$1048576,MATCH(E1044,LigneAchat!D:D,0),5),"")</f>
        <v/>
      </c>
      <c r="Z1044" s="22">
        <f>INDEX(Articles!$1:$1048576,MATCH(E1044,Articles!D:D,0),21)</f>
        <v>33</v>
      </c>
      <c r="AA1044" s="22">
        <f t="shared" si="73"/>
        <v>25</v>
      </c>
      <c r="AB1044" s="22">
        <f>+INDEX(Articles!$1:$1048576,MATCH(E1044,Articles!D:D,0),23)</f>
        <v>8</v>
      </c>
    </row>
    <row r="1045" spans="2:28" ht="15.75">
      <c r="B1045" s="8" t="str">
        <f>INDEX(Articles!$1:$1048576,MATCH(E1045,Articles!D:D,0),6)</f>
        <v>OPPORTUNITE</v>
      </c>
      <c r="C1045" s="8" t="str">
        <f>INDEX(Articles!$1:$1048576,MATCH(E1045,Articles!D:D,0),7)</f>
        <v/>
      </c>
      <c r="D1045" s="28" t="str">
        <f>HYPERLINK(INDEX(Articles!$1:$1048576,MATCH(E1045,Articles!D:D,0),24),"Lien")</f>
        <v>Lien</v>
      </c>
      <c r="E1045" s="3" t="s">
        <v>3798</v>
      </c>
      <c r="F1045" s="18" t="str">
        <f>INDEX(Articles!$1:$1048576,MATCH(E1045,Articles!D:D,0),5)</f>
        <v>BOMBE Ø150  ARAIGNEE FILET D'OR FRISSON AVEC TRO</v>
      </c>
      <c r="G1045" s="18" t="str">
        <f>INDEX(Articles!$1:$1048576,MATCH(E1045,Articles!D:D,0),8)</f>
        <v>BOMBE</v>
      </c>
      <c r="H1045" s="18" t="str">
        <f>INDEX(Articles!$1:$1048576,MATCH(E1045,Articles!D:D,0),9)</f>
        <v>SPHERIQUE</v>
      </c>
      <c r="I1045" s="8">
        <f>INDEX(Articles!$1:$1048576,MATCH(E1045,Articles!D:D,0),10)</f>
        <v>150</v>
      </c>
      <c r="J1045" s="18" t="str">
        <f>INDEX(Articles!$1:$1048576,MATCH(E1045,Articles!D:D,0),11)</f>
        <v>ARAIGNEE TRONC</v>
      </c>
      <c r="K1045" s="18" t="str">
        <f>INDEX(Articles!$1:$1048576,MATCH(E1045,Articles!D:D,0),12)</f>
        <v>OR</v>
      </c>
      <c r="L1045" s="8" t="str">
        <f>INDEX(Articles!$1:$1048576,MATCH(E1045,Articles!D:D,0),13)</f>
        <v>CN</v>
      </c>
      <c r="M1045" s="8" t="str">
        <f>INDEX(Articles!$1:$1048576,MATCH(E1045,Articles!D:D,0),14)</f>
        <v>F4</v>
      </c>
      <c r="N1045" s="8" t="str">
        <f>INDEX(Articles!$1:$1048576,MATCH(E1045,Articles!D:D,0),15)</f>
        <v>1.3G</v>
      </c>
      <c r="O1045" s="8" t="str">
        <f>INDEX(Articles!$1:$1048576,MATCH(E1045,Articles!D:D,0),16)</f>
        <v>1008-F4-69253207</v>
      </c>
      <c r="P1045" s="8">
        <f>INDEX(Articles!$1:$1048576,MATCH(E1045,Articles!D:D,0),17)*1000</f>
        <v>1050</v>
      </c>
      <c r="Q1045" s="8" t="str">
        <f>INDEX(Articles!$1:$1048576,MATCH(E1045,Articles!D:D,0),18)</f>
        <v>4,2</v>
      </c>
      <c r="R1045" s="8">
        <f>INDEX(Articles!$1:$1048576,MATCH(E1045,Articles!D:D,0),19)</f>
        <v>150</v>
      </c>
      <c r="S1045" s="2" t="str">
        <f>IF(INDEX('Unités CA'!$1:$1048576,MATCH(E1045,'Unités CA'!D:D,0),5)=0,"",INDEX('Unités CA'!$1:$1048576,MATCH(E1045,'Unités CA'!D:D,0),5))</f>
        <v>0010/CA</v>
      </c>
      <c r="T1045" s="2" t="str">
        <f>IF(INDEX('Unités BTE'!$1:$1048576,MATCH(E1045,'Unités CA'!D:D,0),5)=0,"",INDEX('Unités BTE'!$1:$1048576,MATCH(E1045,'Unités CA'!D:D,0),5))</f>
        <v/>
      </c>
      <c r="U1045" s="7">
        <f>IFERROR(INDEX('Prix PRO CA'!$1:$1048576,MATCH(E1045,'Prix PRO CA'!D:D,0),10),"")</f>
        <v>107.5</v>
      </c>
      <c r="V1045" s="7" t="str">
        <f>IFERROR(INDEX('Prix PRO CA'!$1:$1048576,MATCH(E1045,'Prix PRO BTE'!D:D,0),10),"")</f>
        <v/>
      </c>
      <c r="W1045" s="7">
        <f>+IFERROR(INDEX('Prix PRO PCS'!$1:$1048576,MATCH(E1045,'Prix PRO PCS'!D:D,0),10),"")</f>
        <v>10.75</v>
      </c>
      <c r="X1045" s="148">
        <f t="shared" si="74"/>
        <v>30</v>
      </c>
      <c r="Y1045" s="24" t="str">
        <f>IFERROR(INDEX(LigneAchat!$1:$1048576,MATCH(E1045,LigneAchat!D:D,0),5),"")</f>
        <v/>
      </c>
      <c r="Z1045" s="22">
        <f>INDEX(Articles!$1:$1048576,MATCH(E1045,Articles!D:D,0),21)</f>
        <v>49</v>
      </c>
      <c r="AA1045" s="22">
        <f t="shared" si="73"/>
        <v>30</v>
      </c>
      <c r="AB1045" s="22">
        <f>+INDEX(Articles!$1:$1048576,MATCH(E1045,Articles!D:D,0),23)</f>
        <v>19</v>
      </c>
    </row>
    <row r="1046" spans="2:28" ht="15.75">
      <c r="B1046" s="8" t="str">
        <f>INDEX(Articles!$1:$1048576,MATCH(E1046,Articles!D:D,0),6)</f>
        <v>OPPORTUNITE</v>
      </c>
      <c r="C1046" s="8" t="str">
        <f>INDEX(Articles!$1:$1048576,MATCH(E1046,Articles!D:D,0),7)</f>
        <v/>
      </c>
      <c r="D1046" s="28" t="str">
        <f>HYPERLINK(INDEX(Articles!$1:$1048576,MATCH(E1046,Articles!D:D,0),24),"Lien")</f>
        <v>Lien</v>
      </c>
      <c r="E1046" s="3" t="s">
        <v>3810</v>
      </c>
      <c r="F1046" s="18" t="str">
        <f>INDEX(Articles!$1:$1048576,MATCH(E1046,Articles!D:D,0),5)</f>
        <v>BOMBE Ø150 ARAIGNEE VERTE AVEC TRONC</v>
      </c>
      <c r="G1046" s="18" t="str">
        <f>INDEX(Articles!$1:$1048576,MATCH(E1046,Articles!D:D,0),8)</f>
        <v>BOMBE</v>
      </c>
      <c r="H1046" s="18" t="str">
        <f>INDEX(Articles!$1:$1048576,MATCH(E1046,Articles!D:D,0),9)</f>
        <v>SPHERIQUE</v>
      </c>
      <c r="I1046" s="8">
        <f>INDEX(Articles!$1:$1048576,MATCH(E1046,Articles!D:D,0),10)</f>
        <v>150</v>
      </c>
      <c r="J1046" s="18" t="str">
        <f>INDEX(Articles!$1:$1048576,MATCH(E1046,Articles!D:D,0),11)</f>
        <v>ARAIGNEE TRONC</v>
      </c>
      <c r="K1046" s="18" t="str">
        <f>INDEX(Articles!$1:$1048576,MATCH(E1046,Articles!D:D,0),12)</f>
        <v>VERT</v>
      </c>
      <c r="L1046" s="8" t="str">
        <f>INDEX(Articles!$1:$1048576,MATCH(E1046,Articles!D:D,0),13)</f>
        <v>CN</v>
      </c>
      <c r="M1046" s="8" t="str">
        <f>INDEX(Articles!$1:$1048576,MATCH(E1046,Articles!D:D,0),14)</f>
        <v>F4</v>
      </c>
      <c r="N1046" s="8" t="str">
        <f>INDEX(Articles!$1:$1048576,MATCH(E1046,Articles!D:D,0),15)</f>
        <v>1.3G</v>
      </c>
      <c r="O1046" s="8" t="str">
        <f>INDEX(Articles!$1:$1048576,MATCH(E1046,Articles!D:D,0),16)</f>
        <v>1008-F4-69253207</v>
      </c>
      <c r="P1046" s="8">
        <f>INDEX(Articles!$1:$1048576,MATCH(E1046,Articles!D:D,0),17)*1000</f>
        <v>1050</v>
      </c>
      <c r="Q1046" s="8" t="str">
        <f>INDEX(Articles!$1:$1048576,MATCH(E1046,Articles!D:D,0),18)</f>
        <v>4</v>
      </c>
      <c r="R1046" s="8">
        <f>INDEX(Articles!$1:$1048576,MATCH(E1046,Articles!D:D,0),19)</f>
        <v>150</v>
      </c>
      <c r="S1046" s="2" t="str">
        <f>IF(INDEX('Unités CA'!$1:$1048576,MATCH(E1046,'Unités CA'!D:D,0),5)=0,"",INDEX('Unités CA'!$1:$1048576,MATCH(E1046,'Unités CA'!D:D,0),5))</f>
        <v>0010/CA</v>
      </c>
      <c r="T1046" s="2" t="str">
        <f>IF(INDEX('Unités BTE'!$1:$1048576,MATCH(E1046,'Unités CA'!D:D,0),5)=0,"",INDEX('Unités BTE'!$1:$1048576,MATCH(E1046,'Unités CA'!D:D,0),5))</f>
        <v/>
      </c>
      <c r="U1046" s="7">
        <f>IFERROR(INDEX('Prix PRO CA'!$1:$1048576,MATCH(E1046,'Prix PRO CA'!D:D,0),10),"")</f>
        <v>107.5</v>
      </c>
      <c r="V1046" s="7" t="str">
        <f>IFERROR(INDEX('Prix PRO CA'!$1:$1048576,MATCH(E1046,'Prix PRO BTE'!D:D,0),10),"")</f>
        <v/>
      </c>
      <c r="W1046" s="7">
        <f>+IFERROR(INDEX('Prix PRO PCS'!$1:$1048576,MATCH(E1046,'Prix PRO PCS'!D:D,0),10),"")</f>
        <v>10.75</v>
      </c>
      <c r="X1046" s="148">
        <f t="shared" si="74"/>
        <v>73</v>
      </c>
      <c r="Y1046" s="24" t="str">
        <f>IFERROR(INDEX(LigneAchat!$1:$1048576,MATCH(E1046,LigneAchat!D:D,0),5),"")</f>
        <v/>
      </c>
      <c r="Z1046" s="22">
        <f>INDEX(Articles!$1:$1048576,MATCH(E1046,Articles!D:D,0),21)</f>
        <v>73</v>
      </c>
      <c r="AA1046" s="22">
        <f t="shared" si="73"/>
        <v>73</v>
      </c>
      <c r="AB1046" s="22">
        <f>+INDEX(Articles!$1:$1048576,MATCH(E1046,Articles!D:D,0),23)</f>
        <v>0</v>
      </c>
    </row>
    <row r="1047" spans="2:28" ht="15.75">
      <c r="B1047" s="8" t="str">
        <f>INDEX(Articles!$1:$1048576,MATCH(E1047,Articles!D:D,0),6)</f>
        <v>OPPORTUNITE</v>
      </c>
      <c r="C1047" s="8" t="str">
        <f>INDEX(Articles!$1:$1048576,MATCH(E1047,Articles!D:D,0),7)</f>
        <v/>
      </c>
      <c r="D1047" s="28" t="str">
        <f>HYPERLINK(INDEX(Articles!$1:$1048576,MATCH(E1047,Articles!D:D,0),24),"Lien")</f>
        <v>Lien</v>
      </c>
      <c r="E1047" s="3" t="s">
        <v>3811</v>
      </c>
      <c r="F1047" s="18" t="str">
        <f>INDEX(Articles!$1:$1048576,MATCH(E1047,Articles!D:D,0),5)</f>
        <v>BOMBE Ø150 ARAIGNEE ARGENT AVEC TRONC</v>
      </c>
      <c r="G1047" s="18" t="str">
        <f>INDEX(Articles!$1:$1048576,MATCH(E1047,Articles!D:D,0),8)</f>
        <v>BOMBE</v>
      </c>
      <c r="H1047" s="18" t="str">
        <f>INDEX(Articles!$1:$1048576,MATCH(E1047,Articles!D:D,0),9)</f>
        <v>SPHERIQUE</v>
      </c>
      <c r="I1047" s="8">
        <f>INDEX(Articles!$1:$1048576,MATCH(E1047,Articles!D:D,0),10)</f>
        <v>150</v>
      </c>
      <c r="J1047" s="18" t="str">
        <f>INDEX(Articles!$1:$1048576,MATCH(E1047,Articles!D:D,0),11)</f>
        <v>ARAIGNEE TRONC</v>
      </c>
      <c r="K1047" s="18" t="str">
        <f>INDEX(Articles!$1:$1048576,MATCH(E1047,Articles!D:D,0),12)</f>
        <v>ARGENT</v>
      </c>
      <c r="L1047" s="8" t="str">
        <f>INDEX(Articles!$1:$1048576,MATCH(E1047,Articles!D:D,0),13)</f>
        <v>CN</v>
      </c>
      <c r="M1047" s="8" t="str">
        <f>INDEX(Articles!$1:$1048576,MATCH(E1047,Articles!D:D,0),14)</f>
        <v>F4</v>
      </c>
      <c r="N1047" s="8" t="str">
        <f>INDEX(Articles!$1:$1048576,MATCH(E1047,Articles!D:D,0),15)</f>
        <v>1.3G</v>
      </c>
      <c r="O1047" s="8" t="str">
        <f>INDEX(Articles!$1:$1048576,MATCH(E1047,Articles!D:D,0),16)</f>
        <v>1008-F4-69253207</v>
      </c>
      <c r="P1047" s="8">
        <f>INDEX(Articles!$1:$1048576,MATCH(E1047,Articles!D:D,0),17)*1000</f>
        <v>1070</v>
      </c>
      <c r="Q1047" s="8" t="str">
        <f>INDEX(Articles!$1:$1048576,MATCH(E1047,Articles!D:D,0),18)</f>
        <v>4</v>
      </c>
      <c r="R1047" s="8">
        <f>INDEX(Articles!$1:$1048576,MATCH(E1047,Articles!D:D,0),19)</f>
        <v>150</v>
      </c>
      <c r="S1047" s="2" t="str">
        <f>IF(INDEX('Unités CA'!$1:$1048576,MATCH(E1047,'Unités CA'!D:D,0),5)=0,"",INDEX('Unités CA'!$1:$1048576,MATCH(E1047,'Unités CA'!D:D,0),5))</f>
        <v>0010/CA</v>
      </c>
      <c r="T1047" s="2" t="str">
        <f>IF(INDEX('Unités BTE'!$1:$1048576,MATCH(E1047,'Unités CA'!D:D,0),5)=0,"",INDEX('Unités BTE'!$1:$1048576,MATCH(E1047,'Unités CA'!D:D,0),5))</f>
        <v/>
      </c>
      <c r="U1047" s="7">
        <f>IFERROR(INDEX('Prix PRO CA'!$1:$1048576,MATCH(E1047,'Prix PRO CA'!D:D,0),10),"")</f>
        <v>107.5</v>
      </c>
      <c r="V1047" s="7" t="str">
        <f>IFERROR(INDEX('Prix PRO CA'!$1:$1048576,MATCH(E1047,'Prix PRO BTE'!D:D,0),10),"")</f>
        <v/>
      </c>
      <c r="W1047" s="7">
        <f>+IFERROR(INDEX('Prix PRO PCS'!$1:$1048576,MATCH(E1047,'Prix PRO PCS'!D:D,0),10),"")</f>
        <v>10.75</v>
      </c>
      <c r="X1047" s="148">
        <f t="shared" si="74"/>
        <v>13</v>
      </c>
      <c r="Y1047" s="24" t="str">
        <f>IFERROR(INDEX(LigneAchat!$1:$1048576,MATCH(E1047,LigneAchat!D:D,0),5),"")</f>
        <v/>
      </c>
      <c r="Z1047" s="22">
        <f>INDEX(Articles!$1:$1048576,MATCH(E1047,Articles!D:D,0),21)</f>
        <v>23</v>
      </c>
      <c r="AA1047" s="22">
        <f t="shared" si="73"/>
        <v>13</v>
      </c>
      <c r="AB1047" s="22">
        <f>+INDEX(Articles!$1:$1048576,MATCH(E1047,Articles!D:D,0),23)</f>
        <v>10</v>
      </c>
    </row>
    <row r="1048" spans="2:28" ht="15.75">
      <c r="B1048" s="8" t="str">
        <f>INDEX(Articles!$1:$1048576,MATCH(E1048,Articles!D:D,0),6)</f>
        <v>OPPORTUNITE</v>
      </c>
      <c r="C1048" s="8" t="str">
        <f>INDEX(Articles!$1:$1048576,MATCH(E1048,Articles!D:D,0),7)</f>
        <v/>
      </c>
      <c r="D1048" s="28" t="str">
        <f>HYPERLINK(INDEX(Articles!$1:$1048576,MATCH(E1048,Articles!D:D,0),24),"Lien")</f>
        <v>Lien</v>
      </c>
      <c r="E1048" s="4" t="s">
        <v>3876</v>
      </c>
      <c r="F1048" s="18" t="str">
        <f>INDEX(Articles!$1:$1048576,MATCH(E1048,Articles!D:D,0),5)</f>
        <v>BOMBE Ø150 ETOILE 5 BRANCHES ROUGES</v>
      </c>
      <c r="G1048" s="18" t="str">
        <f>INDEX(Articles!$1:$1048576,MATCH(E1048,Articles!D:D,0),8)</f>
        <v>BOMBE</v>
      </c>
      <c r="H1048" s="18" t="str">
        <f>INDEX(Articles!$1:$1048576,MATCH(E1048,Articles!D:D,0),9)</f>
        <v>SPHERIQUE</v>
      </c>
      <c r="I1048" s="8">
        <f>INDEX(Articles!$1:$1048576,MATCH(E1048,Articles!D:D,0),10)</f>
        <v>150</v>
      </c>
      <c r="J1048" s="18" t="str">
        <f>INDEX(Articles!$1:$1048576,MATCH(E1048,Articles!D:D,0),11)</f>
        <v>GEOMETRIE MOTIF</v>
      </c>
      <c r="K1048" s="18" t="str">
        <f>INDEX(Articles!$1:$1048576,MATCH(E1048,Articles!D:D,0),12)</f>
        <v>ROUGE</v>
      </c>
      <c r="L1048" s="8" t="str">
        <f>INDEX(Articles!$1:$1048576,MATCH(E1048,Articles!D:D,0),13)</f>
        <v>CN</v>
      </c>
      <c r="M1048" s="8" t="str">
        <f>INDEX(Articles!$1:$1048576,MATCH(E1048,Articles!D:D,0),14)</f>
        <v>F4</v>
      </c>
      <c r="N1048" s="8" t="str">
        <f>INDEX(Articles!$1:$1048576,MATCH(E1048,Articles!D:D,0),15)</f>
        <v>1.3G</v>
      </c>
      <c r="O1048" s="8" t="str">
        <f>INDEX(Articles!$1:$1048576,MATCH(E1048,Articles!D:D,0),16)</f>
        <v>1170-F4-02746</v>
      </c>
      <c r="P1048" s="8">
        <f>INDEX(Articles!$1:$1048576,MATCH(E1048,Articles!D:D,0),17)*1000</f>
        <v>775</v>
      </c>
      <c r="Q1048" s="8" t="str">
        <f>INDEX(Articles!$1:$1048576,MATCH(E1048,Articles!D:D,0),18)</f>
        <v>4,2</v>
      </c>
      <c r="R1048" s="8">
        <f>INDEX(Articles!$1:$1048576,MATCH(E1048,Articles!D:D,0),19)</f>
        <v>150</v>
      </c>
      <c r="S1048" s="2" t="str">
        <f>IF(INDEX('Unités CA'!$1:$1048576,MATCH(E1048,'Unités CA'!D:D,0),5)=0,"",INDEX('Unités CA'!$1:$1048576,MATCH(E1048,'Unités CA'!D:D,0),5))</f>
        <v>0010/CA</v>
      </c>
      <c r="T1048" s="2" t="str">
        <f>IF(INDEX('Unités BTE'!$1:$1048576,MATCH(E1048,'Unités CA'!D:D,0),5)=0,"",INDEX('Unités BTE'!$1:$1048576,MATCH(E1048,'Unités CA'!D:D,0),5))</f>
        <v/>
      </c>
      <c r="U1048" s="7">
        <f>IFERROR(INDEX('Prix PRO CA'!$1:$1048576,MATCH(E1048,'Prix PRO CA'!D:D,0),10),"")</f>
        <v>107.5</v>
      </c>
      <c r="V1048" s="7" t="str">
        <f>IFERROR(INDEX('Prix PRO CA'!$1:$1048576,MATCH(E1048,'Prix PRO BTE'!D:D,0),10),"")</f>
        <v/>
      </c>
      <c r="W1048" s="7">
        <f>+IFERROR(INDEX('Prix PRO PCS'!$1:$1048576,MATCH(E1048,'Prix PRO PCS'!D:D,0),10),"")</f>
        <v>10.75</v>
      </c>
      <c r="X1048" s="148">
        <f t="shared" si="74"/>
        <v>50</v>
      </c>
      <c r="Y1048" s="24" t="str">
        <f>IFERROR(INDEX(LigneAchat!$1:$1048576,MATCH(E1048,LigneAchat!D:D,0),5),"")</f>
        <v/>
      </c>
      <c r="Z1048" s="22">
        <f>INDEX(Articles!$1:$1048576,MATCH(E1048,Articles!D:D,0),21)</f>
        <v>52</v>
      </c>
      <c r="AA1048" s="22">
        <f t="shared" si="73"/>
        <v>50</v>
      </c>
      <c r="AB1048" s="22">
        <f>+INDEX(Articles!$1:$1048576,MATCH(E1048,Articles!D:D,0),23)</f>
        <v>2</v>
      </c>
    </row>
    <row r="1049" spans="2:28" ht="15.75">
      <c r="B1049" s="8" t="str">
        <f>INDEX(Articles!$1:$1048576,MATCH(E1049,Articles!D:D,0),6)</f>
        <v>OPPORTUNITE</v>
      </c>
      <c r="C1049" s="8" t="str">
        <f>INDEX(Articles!$1:$1048576,MATCH(E1049,Articles!D:D,0),7)</f>
        <v/>
      </c>
      <c r="D1049" s="28" t="str">
        <f>HYPERLINK(INDEX(Articles!$1:$1048576,MATCH(E1049,Articles!D:D,0),24),"Lien")</f>
        <v>Lien</v>
      </c>
      <c r="E1049" s="3" t="s">
        <v>3824</v>
      </c>
      <c r="F1049" s="18" t="str">
        <f>INDEX(Articles!$1:$1048576,MATCH(E1049,Articles!D:D,0),5)</f>
        <v>BOMBE Ø150 MOTIF SOURIRE 704690</v>
      </c>
      <c r="G1049" s="18" t="str">
        <f>INDEX(Articles!$1:$1048576,MATCH(E1049,Articles!D:D,0),8)</f>
        <v>BOMBE</v>
      </c>
      <c r="H1049" s="18" t="str">
        <f>INDEX(Articles!$1:$1048576,MATCH(E1049,Articles!D:D,0),9)</f>
        <v>SPHERIQUE</v>
      </c>
      <c r="I1049" s="8">
        <f>INDEX(Articles!$1:$1048576,MATCH(E1049,Articles!D:D,0),10)</f>
        <v>150</v>
      </c>
      <c r="J1049" s="18" t="str">
        <f>INDEX(Articles!$1:$1048576,MATCH(E1049,Articles!D:D,0),11)</f>
        <v>GEOMETRIE MOTIF</v>
      </c>
      <c r="K1049" s="18" t="str">
        <f>INDEX(Articles!$1:$1048576,MATCH(E1049,Articles!D:D,0),12)</f>
        <v>MULTICOLORE</v>
      </c>
      <c r="L1049" s="8" t="str">
        <f>INDEX(Articles!$1:$1048576,MATCH(E1049,Articles!D:D,0),13)</f>
        <v>CN</v>
      </c>
      <c r="M1049" s="8" t="str">
        <f>INDEX(Articles!$1:$1048576,MATCH(E1049,Articles!D:D,0),14)</f>
        <v>F4</v>
      </c>
      <c r="N1049" s="8" t="str">
        <f>INDEX(Articles!$1:$1048576,MATCH(E1049,Articles!D:D,0),15)</f>
        <v>1.3G</v>
      </c>
      <c r="O1049" s="8" t="str">
        <f>INDEX(Articles!$1:$1048576,MATCH(E1049,Articles!D:D,0),16)</f>
        <v>1008-F4-69253207</v>
      </c>
      <c r="P1049" s="8">
        <f>INDEX(Articles!$1:$1048576,MATCH(E1049,Articles!D:D,0),17)*1000</f>
        <v>793</v>
      </c>
      <c r="Q1049" s="8" t="str">
        <f>INDEX(Articles!$1:$1048576,MATCH(E1049,Articles!D:D,0),18)</f>
        <v>4</v>
      </c>
      <c r="R1049" s="8">
        <f>INDEX(Articles!$1:$1048576,MATCH(E1049,Articles!D:D,0),19)</f>
        <v>150</v>
      </c>
      <c r="S1049" s="2" t="str">
        <f>IF(INDEX('Unités CA'!$1:$1048576,MATCH(E1049,'Unités CA'!D:D,0),5)=0,"",INDEX('Unités CA'!$1:$1048576,MATCH(E1049,'Unités CA'!D:D,0),5))</f>
        <v>0010/CA</v>
      </c>
      <c r="T1049" s="2" t="str">
        <f>IF(INDEX('Unités BTE'!$1:$1048576,MATCH(E1049,'Unités CA'!D:D,0),5)=0,"",INDEX('Unités BTE'!$1:$1048576,MATCH(E1049,'Unités CA'!D:D,0),5))</f>
        <v/>
      </c>
      <c r="U1049" s="7">
        <f>IFERROR(INDEX('Prix PRO CA'!$1:$1048576,MATCH(E1049,'Prix PRO CA'!D:D,0),10),"")</f>
        <v>107.5</v>
      </c>
      <c r="V1049" s="7" t="str">
        <f>IFERROR(INDEX('Prix PRO CA'!$1:$1048576,MATCH(E1049,'Prix PRO BTE'!D:D,0),10),"")</f>
        <v/>
      </c>
      <c r="W1049" s="7">
        <f>+IFERROR(INDEX('Prix PRO PCS'!$1:$1048576,MATCH(E1049,'Prix PRO PCS'!D:D,0),10),"")</f>
        <v>10.75</v>
      </c>
      <c r="X1049" s="148">
        <f t="shared" si="74"/>
        <v>44</v>
      </c>
      <c r="Y1049" s="24" t="str">
        <f>IFERROR(INDEX(LigneAchat!$1:$1048576,MATCH(E1049,LigneAchat!D:D,0),5),"")</f>
        <v/>
      </c>
      <c r="Z1049" s="22">
        <f>INDEX(Articles!$1:$1048576,MATCH(E1049,Articles!D:D,0),21)</f>
        <v>56</v>
      </c>
      <c r="AA1049" s="22">
        <f t="shared" si="73"/>
        <v>44</v>
      </c>
      <c r="AB1049" s="22">
        <f>+INDEX(Articles!$1:$1048576,MATCH(E1049,Articles!D:D,0),23)</f>
        <v>12</v>
      </c>
    </row>
    <row r="1050" spans="2:28" ht="15.75">
      <c r="B1050" s="8" t="str">
        <f>INDEX(Articles!$1:$1048576,MATCH(E1050,Articles!D:D,0),6)</f>
        <v>OPPORTUNITE</v>
      </c>
      <c r="C1050" s="8" t="str">
        <f>INDEX(Articles!$1:$1048576,MATCH(E1050,Articles!D:D,0),7)</f>
        <v/>
      </c>
      <c r="D1050" s="28" t="str">
        <f>HYPERLINK(INDEX(Articles!$1:$1048576,MATCH(E1050,Articles!D:D,0),24),"Lien")</f>
        <v>Lien</v>
      </c>
      <c r="E1050" s="4" t="s">
        <v>3875</v>
      </c>
      <c r="F1050" s="18" t="str">
        <f>INDEX(Articles!$1:$1048576,MATCH(E1050,Articles!D:D,0),5)</f>
        <v>BOMBE Ø150 ARGENT AVEC PISTIL BLEU</v>
      </c>
      <c r="G1050" s="18" t="str">
        <f>INDEX(Articles!$1:$1048576,MATCH(E1050,Articles!D:D,0),8)</f>
        <v>BOMBE</v>
      </c>
      <c r="H1050" s="18" t="str">
        <f>INDEX(Articles!$1:$1048576,MATCH(E1050,Articles!D:D,0),9)</f>
        <v>SPHERIQUE</v>
      </c>
      <c r="I1050" s="8">
        <f>INDEX(Articles!$1:$1048576,MATCH(E1050,Articles!D:D,0),10)</f>
        <v>150</v>
      </c>
      <c r="J1050" s="18" t="str">
        <f>INDEX(Articles!$1:$1048576,MATCH(E1050,Articles!D:D,0),11)</f>
        <v>PIVOINE</v>
      </c>
      <c r="K1050" s="18" t="str">
        <f>INDEX(Articles!$1:$1048576,MATCH(E1050,Articles!D:D,0),12)</f>
        <v>ARGENT</v>
      </c>
      <c r="L1050" s="8" t="str">
        <f>INDEX(Articles!$1:$1048576,MATCH(E1050,Articles!D:D,0),13)</f>
        <v>CN</v>
      </c>
      <c r="M1050" s="8" t="str">
        <f>INDEX(Articles!$1:$1048576,MATCH(E1050,Articles!D:D,0),14)</f>
        <v>F4</v>
      </c>
      <c r="N1050" s="8" t="str">
        <f>INDEX(Articles!$1:$1048576,MATCH(E1050,Articles!D:D,0),15)</f>
        <v>1.3G</v>
      </c>
      <c r="O1050" s="8" t="str">
        <f>INDEX(Articles!$1:$1048576,MATCH(E1050,Articles!D:D,0),16)</f>
        <v>1170-F4-02746</v>
      </c>
      <c r="P1050" s="8">
        <f>INDEX(Articles!$1:$1048576,MATCH(E1050,Articles!D:D,0),17)*1000</f>
        <v>1100</v>
      </c>
      <c r="Q1050" s="8" t="str">
        <f>INDEX(Articles!$1:$1048576,MATCH(E1050,Articles!D:D,0),18)</f>
        <v>4,2</v>
      </c>
      <c r="R1050" s="8">
        <f>INDEX(Articles!$1:$1048576,MATCH(E1050,Articles!D:D,0),19)</f>
        <v>150</v>
      </c>
      <c r="S1050" s="2" t="str">
        <f>IF(INDEX('Unités CA'!$1:$1048576,MATCH(E1050,'Unités CA'!D:D,0),5)=0,"",INDEX('Unités CA'!$1:$1048576,MATCH(E1050,'Unités CA'!D:D,0),5))</f>
        <v>0010/CA</v>
      </c>
      <c r="T1050" s="2" t="str">
        <f>IF(INDEX('Unités BTE'!$1:$1048576,MATCH(E1050,'Unités CA'!D:D,0),5)=0,"",INDEX('Unités BTE'!$1:$1048576,MATCH(E1050,'Unités CA'!D:D,0),5))</f>
        <v/>
      </c>
      <c r="U1050" s="7">
        <f>IFERROR(INDEX('Prix PRO CA'!$1:$1048576,MATCH(E1050,'Prix PRO CA'!D:D,0),10),"")</f>
        <v>107.5</v>
      </c>
      <c r="V1050" s="7" t="str">
        <f>IFERROR(INDEX('Prix PRO CA'!$1:$1048576,MATCH(E1050,'Prix PRO BTE'!D:D,0),10),"")</f>
        <v/>
      </c>
      <c r="W1050" s="7">
        <f>+IFERROR(INDEX('Prix PRO PCS'!$1:$1048576,MATCH(E1050,'Prix PRO PCS'!D:D,0),10),"")</f>
        <v>10.75</v>
      </c>
      <c r="X1050" s="148">
        <f t="shared" si="74"/>
        <v>47</v>
      </c>
      <c r="Y1050" s="24" t="str">
        <f>IFERROR(INDEX(LigneAchat!$1:$1048576,MATCH(E1050,LigneAchat!D:D,0),5),"")</f>
        <v/>
      </c>
      <c r="Z1050" s="22">
        <f>INDEX(Articles!$1:$1048576,MATCH(E1050,Articles!D:D,0),21)</f>
        <v>82</v>
      </c>
      <c r="AA1050" s="22">
        <f t="shared" si="73"/>
        <v>47</v>
      </c>
      <c r="AB1050" s="22">
        <f>+INDEX(Articles!$1:$1048576,MATCH(E1050,Articles!D:D,0),23)</f>
        <v>35</v>
      </c>
    </row>
    <row r="1051" spans="2:28" ht="15.75">
      <c r="B1051" s="8" t="str">
        <f>INDEX(Articles!$1:$1048576,MATCH(E1051,Articles!D:D,0),6)</f>
        <v>OPPORTUNITE</v>
      </c>
      <c r="C1051" s="8" t="str">
        <f>INDEX(Articles!$1:$1048576,MATCH(E1051,Articles!D:D,0),7)</f>
        <v/>
      </c>
      <c r="D1051" s="28" t="str">
        <f>HYPERLINK(INDEX(Articles!$1:$1048576,MATCH(E1051,Articles!D:D,0),24),"Lien")</f>
        <v>Lien</v>
      </c>
      <c r="E1051" s="3" t="s">
        <v>3804</v>
      </c>
      <c r="F1051" s="18" t="str">
        <f>INDEX(Articles!$1:$1048576,MATCH(E1051,Articles!D:D,0),5)</f>
        <v>BOMBE Ø150  PIVOINE ROSE A CHGT FRISSON PISTIL F</v>
      </c>
      <c r="G1051" s="18" t="str">
        <f>INDEX(Articles!$1:$1048576,MATCH(E1051,Articles!D:D,0),8)</f>
        <v>BOMBE</v>
      </c>
      <c r="H1051" s="18" t="str">
        <f>INDEX(Articles!$1:$1048576,MATCH(E1051,Articles!D:D,0),9)</f>
        <v>SPHERIQUE</v>
      </c>
      <c r="I1051" s="8">
        <f>INDEX(Articles!$1:$1048576,MATCH(E1051,Articles!D:D,0),10)</f>
        <v>150</v>
      </c>
      <c r="J1051" s="18" t="str">
        <f>INDEX(Articles!$1:$1048576,MATCH(E1051,Articles!D:D,0),11)</f>
        <v>PIVOINE CHANGEMENT</v>
      </c>
      <c r="K1051" s="18" t="str">
        <f>INDEX(Articles!$1:$1048576,MATCH(E1051,Articles!D:D,0),12)</f>
        <v>ROSE</v>
      </c>
      <c r="L1051" s="8" t="str">
        <f>INDEX(Articles!$1:$1048576,MATCH(E1051,Articles!D:D,0),13)</f>
        <v>CN</v>
      </c>
      <c r="M1051" s="8" t="str">
        <f>INDEX(Articles!$1:$1048576,MATCH(E1051,Articles!D:D,0),14)</f>
        <v>F4</v>
      </c>
      <c r="N1051" s="8" t="str">
        <f>INDEX(Articles!$1:$1048576,MATCH(E1051,Articles!D:D,0),15)</f>
        <v>1.3G</v>
      </c>
      <c r="O1051" s="8" t="str">
        <f>INDEX(Articles!$1:$1048576,MATCH(E1051,Articles!D:D,0),16)</f>
        <v>1008-F4-69253207</v>
      </c>
      <c r="P1051" s="8">
        <f>INDEX(Articles!$1:$1048576,MATCH(E1051,Articles!D:D,0),17)*1000</f>
        <v>1050</v>
      </c>
      <c r="Q1051" s="8" t="str">
        <f>INDEX(Articles!$1:$1048576,MATCH(E1051,Articles!D:D,0),18)</f>
        <v>4,2</v>
      </c>
      <c r="R1051" s="8">
        <f>INDEX(Articles!$1:$1048576,MATCH(E1051,Articles!D:D,0),19)</f>
        <v>150</v>
      </c>
      <c r="S1051" s="2" t="str">
        <f>IF(INDEX('Unités CA'!$1:$1048576,MATCH(E1051,'Unités CA'!D:D,0),5)=0,"",INDEX('Unités CA'!$1:$1048576,MATCH(E1051,'Unités CA'!D:D,0),5))</f>
        <v>0010/CA</v>
      </c>
      <c r="T1051" s="2" t="str">
        <f>IF(INDEX('Unités BTE'!$1:$1048576,MATCH(E1051,'Unités CA'!D:D,0),5)=0,"",INDEX('Unités BTE'!$1:$1048576,MATCH(E1051,'Unités CA'!D:D,0),5))</f>
        <v/>
      </c>
      <c r="U1051" s="7">
        <f>IFERROR(INDEX('Prix PRO CA'!$1:$1048576,MATCH(E1051,'Prix PRO CA'!D:D,0),10),"")</f>
        <v>107.5</v>
      </c>
      <c r="V1051" s="7" t="str">
        <f>IFERROR(INDEX('Prix PRO CA'!$1:$1048576,MATCH(E1051,'Prix PRO BTE'!D:D,0),10),"")</f>
        <v/>
      </c>
      <c r="W1051" s="7">
        <f>+IFERROR(INDEX('Prix PRO PCS'!$1:$1048576,MATCH(E1051,'Prix PRO PCS'!D:D,0),10),"")</f>
        <v>10.75</v>
      </c>
      <c r="X1051" s="148">
        <f t="shared" si="74"/>
        <v>2</v>
      </c>
      <c r="Y1051" s="24" t="str">
        <f>IFERROR(INDEX(LigneAchat!$1:$1048576,MATCH(E1051,LigneAchat!D:D,0),5),"")</f>
        <v/>
      </c>
      <c r="Z1051" s="22">
        <f>INDEX(Articles!$1:$1048576,MATCH(E1051,Articles!D:D,0),21)</f>
        <v>28</v>
      </c>
      <c r="AA1051" s="22">
        <f t="shared" si="73"/>
        <v>2</v>
      </c>
      <c r="AB1051" s="22">
        <f>+INDEX(Articles!$1:$1048576,MATCH(E1051,Articles!D:D,0),23)</f>
        <v>26</v>
      </c>
    </row>
    <row r="1052" spans="2:28" ht="15.75">
      <c r="B1052" s="8" t="str">
        <f>INDEX(Articles!$1:$1048576,MATCH(E1052,Articles!D:D,0),6)</f>
        <v>OPPORTUNITE</v>
      </c>
      <c r="C1052" s="8" t="str">
        <f>INDEX(Articles!$1:$1048576,MATCH(E1052,Articles!D:D,0),7)</f>
        <v/>
      </c>
      <c r="D1052" s="28" t="str">
        <f>HYPERLINK(INDEX(Articles!$1:$1048576,MATCH(E1052,Articles!D:D,0),24),"Lien")</f>
        <v>Lien</v>
      </c>
      <c r="E1052" s="3" t="s">
        <v>3805</v>
      </c>
      <c r="F1052" s="18" t="str">
        <f>INDEX(Articles!$1:$1048576,MATCH(E1052,Articles!D:D,0),5)</f>
        <v>BOMBE Ø150 PIVOINE VERTE A CHGT FRISSON PISTIL</v>
      </c>
      <c r="G1052" s="18" t="str">
        <f>INDEX(Articles!$1:$1048576,MATCH(E1052,Articles!D:D,0),8)</f>
        <v>BOMBE</v>
      </c>
      <c r="H1052" s="18" t="str">
        <f>INDEX(Articles!$1:$1048576,MATCH(E1052,Articles!D:D,0),9)</f>
        <v>SPHERIQUE</v>
      </c>
      <c r="I1052" s="8">
        <f>INDEX(Articles!$1:$1048576,MATCH(E1052,Articles!D:D,0),10)</f>
        <v>150</v>
      </c>
      <c r="J1052" s="18" t="str">
        <f>INDEX(Articles!$1:$1048576,MATCH(E1052,Articles!D:D,0),11)</f>
        <v>PIVOINE CHANGEMENT</v>
      </c>
      <c r="K1052" s="18" t="str">
        <f>INDEX(Articles!$1:$1048576,MATCH(E1052,Articles!D:D,0),12)</f>
        <v>VERT</v>
      </c>
      <c r="L1052" s="8" t="str">
        <f>INDEX(Articles!$1:$1048576,MATCH(E1052,Articles!D:D,0),13)</f>
        <v>CN</v>
      </c>
      <c r="M1052" s="8" t="str">
        <f>INDEX(Articles!$1:$1048576,MATCH(E1052,Articles!D:D,0),14)</f>
        <v>F4</v>
      </c>
      <c r="N1052" s="8" t="str">
        <f>INDEX(Articles!$1:$1048576,MATCH(E1052,Articles!D:D,0),15)</f>
        <v>1.3G</v>
      </c>
      <c r="O1052" s="8" t="str">
        <f>INDEX(Articles!$1:$1048576,MATCH(E1052,Articles!D:D,0),16)</f>
        <v>1008-F4-69253207</v>
      </c>
      <c r="P1052" s="8">
        <f>INDEX(Articles!$1:$1048576,MATCH(E1052,Articles!D:D,0),17)*1000</f>
        <v>1050</v>
      </c>
      <c r="Q1052" s="8" t="str">
        <f>INDEX(Articles!$1:$1048576,MATCH(E1052,Articles!D:D,0),18)</f>
        <v>4,2</v>
      </c>
      <c r="R1052" s="8">
        <f>INDEX(Articles!$1:$1048576,MATCH(E1052,Articles!D:D,0),19)</f>
        <v>150</v>
      </c>
      <c r="S1052" s="2" t="str">
        <f>IF(INDEX('Unités CA'!$1:$1048576,MATCH(E1052,'Unités CA'!D:D,0),5)=0,"",INDEX('Unités CA'!$1:$1048576,MATCH(E1052,'Unités CA'!D:D,0),5))</f>
        <v>0010/CA</v>
      </c>
      <c r="T1052" s="2" t="str">
        <f>IF(INDEX('Unités BTE'!$1:$1048576,MATCH(E1052,'Unités CA'!D:D,0),5)=0,"",INDEX('Unités BTE'!$1:$1048576,MATCH(E1052,'Unités CA'!D:D,0),5))</f>
        <v/>
      </c>
      <c r="U1052" s="7">
        <f>IFERROR(INDEX('Prix PRO CA'!$1:$1048576,MATCH(E1052,'Prix PRO CA'!D:D,0),10),"")</f>
        <v>107.5</v>
      </c>
      <c r="V1052" s="7" t="str">
        <f>IFERROR(INDEX('Prix PRO CA'!$1:$1048576,MATCH(E1052,'Prix PRO BTE'!D:D,0),10),"")</f>
        <v/>
      </c>
      <c r="W1052" s="7">
        <f>+IFERROR(INDEX('Prix PRO PCS'!$1:$1048576,MATCH(E1052,'Prix PRO PCS'!D:D,0),10),"")</f>
        <v>10.75</v>
      </c>
      <c r="X1052" s="148">
        <f t="shared" si="74"/>
        <v>17</v>
      </c>
      <c r="Y1052" s="24" t="str">
        <f>IFERROR(INDEX(LigneAchat!$1:$1048576,MATCH(E1052,LigneAchat!D:D,0),5),"")</f>
        <v/>
      </c>
      <c r="Z1052" s="22">
        <f>INDEX(Articles!$1:$1048576,MATCH(E1052,Articles!D:D,0),21)</f>
        <v>38</v>
      </c>
      <c r="AA1052" s="22">
        <f t="shared" si="73"/>
        <v>17</v>
      </c>
      <c r="AB1052" s="22">
        <f>+INDEX(Articles!$1:$1048576,MATCH(E1052,Articles!D:D,0),23)</f>
        <v>21</v>
      </c>
    </row>
    <row r="1053" spans="2:28" ht="15.75">
      <c r="B1053" s="8" t="str">
        <f>INDEX(Articles!$1:$1048576,MATCH(E1053,Articles!D:D,0),6)</f>
        <v>OPPORTUNITE</v>
      </c>
      <c r="C1053" s="8" t="str">
        <f>INDEX(Articles!$1:$1048576,MATCH(E1053,Articles!D:D,0),7)</f>
        <v/>
      </c>
      <c r="D1053" s="28" t="str">
        <f>HYPERLINK(INDEX(Articles!$1:$1048576,MATCH(E1053,Articles!D:D,0),24),"Lien")</f>
        <v>Lien</v>
      </c>
      <c r="E1053" s="3" t="s">
        <v>3821</v>
      </c>
      <c r="F1053" s="18" t="str">
        <f>INDEX(Articles!$1:$1048576,MATCH(E1053,Articles!D:D,0),5)</f>
        <v>BOMBE Ø150 SAULE CLIGNOTANT VERT</v>
      </c>
      <c r="G1053" s="18" t="str">
        <f>INDEX(Articles!$1:$1048576,MATCH(E1053,Articles!D:D,0),8)</f>
        <v>BOMBE</v>
      </c>
      <c r="H1053" s="18" t="str">
        <f>INDEX(Articles!$1:$1048576,MATCH(E1053,Articles!D:D,0),9)</f>
        <v>SPHERIQUE</v>
      </c>
      <c r="I1053" s="8">
        <f>INDEX(Articles!$1:$1048576,MATCH(E1053,Articles!D:D,0),10)</f>
        <v>150</v>
      </c>
      <c r="J1053" s="18" t="str">
        <f>INDEX(Articles!$1:$1048576,MATCH(E1053,Articles!D:D,0),11)</f>
        <v>PIVOINE CLIGNO</v>
      </c>
      <c r="K1053" s="18" t="str">
        <f>INDEX(Articles!$1:$1048576,MATCH(E1053,Articles!D:D,0),12)</f>
        <v>VERT</v>
      </c>
      <c r="L1053" s="8" t="str">
        <f>INDEX(Articles!$1:$1048576,MATCH(E1053,Articles!D:D,0),13)</f>
        <v>CN</v>
      </c>
      <c r="M1053" s="8" t="str">
        <f>INDEX(Articles!$1:$1048576,MATCH(E1053,Articles!D:D,0),14)</f>
        <v>F4</v>
      </c>
      <c r="N1053" s="8" t="str">
        <f>INDEX(Articles!$1:$1048576,MATCH(E1053,Articles!D:D,0),15)</f>
        <v>1.3G</v>
      </c>
      <c r="O1053" s="8" t="str">
        <f>INDEX(Articles!$1:$1048576,MATCH(E1053,Articles!D:D,0),16)</f>
        <v>1008-F4-69253207</v>
      </c>
      <c r="P1053" s="8">
        <f>INDEX(Articles!$1:$1048576,MATCH(E1053,Articles!D:D,0),17)*1000</f>
        <v>1050</v>
      </c>
      <c r="Q1053" s="8" t="str">
        <f>INDEX(Articles!$1:$1048576,MATCH(E1053,Articles!D:D,0),18)</f>
        <v>4,2</v>
      </c>
      <c r="R1053" s="8">
        <f>INDEX(Articles!$1:$1048576,MATCH(E1053,Articles!D:D,0),19)</f>
        <v>150</v>
      </c>
      <c r="S1053" s="2" t="str">
        <f>IF(INDEX('Unités CA'!$1:$1048576,MATCH(E1053,'Unités CA'!D:D,0),5)=0,"",INDEX('Unités CA'!$1:$1048576,MATCH(E1053,'Unités CA'!D:D,0),5))</f>
        <v>0010/CA</v>
      </c>
      <c r="T1053" s="2" t="str">
        <f>IF(INDEX('Unités BTE'!$1:$1048576,MATCH(E1053,'Unités CA'!D:D,0),5)=0,"",INDEX('Unités BTE'!$1:$1048576,MATCH(E1053,'Unités CA'!D:D,0),5))</f>
        <v/>
      </c>
      <c r="U1053" s="7">
        <f>IFERROR(INDEX('Prix PRO CA'!$1:$1048576,MATCH(E1053,'Prix PRO CA'!D:D,0),10),"")</f>
        <v>107.5</v>
      </c>
      <c r="V1053" s="7" t="str">
        <f>IFERROR(INDEX('Prix PRO CA'!$1:$1048576,MATCH(E1053,'Prix PRO BTE'!D:D,0),10),"")</f>
        <v/>
      </c>
      <c r="W1053" s="7">
        <f>+IFERROR(INDEX('Prix PRO PCS'!$1:$1048576,MATCH(E1053,'Prix PRO PCS'!D:D,0),10),"")</f>
        <v>10.75</v>
      </c>
      <c r="X1053" s="148">
        <f t="shared" si="74"/>
        <v>68</v>
      </c>
      <c r="Y1053" s="24" t="str">
        <f>IFERROR(INDEX(LigneAchat!$1:$1048576,MATCH(E1053,LigneAchat!D:D,0),5),"")</f>
        <v/>
      </c>
      <c r="Z1053" s="22">
        <f>INDEX(Articles!$1:$1048576,MATCH(E1053,Articles!D:D,0),21)</f>
        <v>74</v>
      </c>
      <c r="AA1053" s="22">
        <f t="shared" si="73"/>
        <v>68</v>
      </c>
      <c r="AB1053" s="22">
        <f>+INDEX(Articles!$1:$1048576,MATCH(E1053,Articles!D:D,0),23)</f>
        <v>6</v>
      </c>
    </row>
    <row r="1054" spans="2:28" ht="15.75">
      <c r="B1054" s="8" t="str">
        <f>INDEX(Articles!$1:$1048576,MATCH(E1054,Articles!D:D,0),6)</f>
        <v>OPPORTUNITE</v>
      </c>
      <c r="C1054" s="8" t="str">
        <f>INDEX(Articles!$1:$1048576,MATCH(E1054,Articles!D:D,0),7)</f>
        <v/>
      </c>
      <c r="D1054" s="28" t="str">
        <f>HYPERLINK(INDEX(Articles!$1:$1048576,MATCH(E1054,Articles!D:D,0),24),"Lien")</f>
        <v>Lien</v>
      </c>
      <c r="E1054" s="3" t="s">
        <v>3822</v>
      </c>
      <c r="F1054" s="18" t="str">
        <f>INDEX(Articles!$1:$1048576,MATCH(E1054,Articles!D:D,0),5)</f>
        <v>BOMBE Ø150 SAULE SCINTILLANT OR</v>
      </c>
      <c r="G1054" s="18" t="str">
        <f>INDEX(Articles!$1:$1048576,MATCH(E1054,Articles!D:D,0),8)</f>
        <v>BOMBE</v>
      </c>
      <c r="H1054" s="18" t="str">
        <f>INDEX(Articles!$1:$1048576,MATCH(E1054,Articles!D:D,0),9)</f>
        <v>SPHERIQUE</v>
      </c>
      <c r="I1054" s="8">
        <f>INDEX(Articles!$1:$1048576,MATCH(E1054,Articles!D:D,0),10)</f>
        <v>150</v>
      </c>
      <c r="J1054" s="18" t="str">
        <f>INDEX(Articles!$1:$1048576,MATCH(E1054,Articles!D:D,0),11)</f>
        <v>PIVOINE CLIGNO</v>
      </c>
      <c r="K1054" s="18" t="str">
        <f>INDEX(Articles!$1:$1048576,MATCH(E1054,Articles!D:D,0),12)</f>
        <v>OR</v>
      </c>
      <c r="L1054" s="8" t="str">
        <f>INDEX(Articles!$1:$1048576,MATCH(E1054,Articles!D:D,0),13)</f>
        <v>CN</v>
      </c>
      <c r="M1054" s="8" t="str">
        <f>INDEX(Articles!$1:$1048576,MATCH(E1054,Articles!D:D,0),14)</f>
        <v>F4</v>
      </c>
      <c r="N1054" s="8" t="str">
        <f>INDEX(Articles!$1:$1048576,MATCH(E1054,Articles!D:D,0),15)</f>
        <v>1.3G</v>
      </c>
      <c r="O1054" s="8" t="str">
        <f>INDEX(Articles!$1:$1048576,MATCH(E1054,Articles!D:D,0),16)</f>
        <v>1008-F4-69253207</v>
      </c>
      <c r="P1054" s="8">
        <f>INDEX(Articles!$1:$1048576,MATCH(E1054,Articles!D:D,0),17)*1000</f>
        <v>1050</v>
      </c>
      <c r="Q1054" s="8" t="str">
        <f>INDEX(Articles!$1:$1048576,MATCH(E1054,Articles!D:D,0),18)</f>
        <v>4,2</v>
      </c>
      <c r="R1054" s="8">
        <f>INDEX(Articles!$1:$1048576,MATCH(E1054,Articles!D:D,0),19)</f>
        <v>150</v>
      </c>
      <c r="S1054" s="2" t="str">
        <f>IF(INDEX('Unités CA'!$1:$1048576,MATCH(E1054,'Unités CA'!D:D,0),5)=0,"",INDEX('Unités CA'!$1:$1048576,MATCH(E1054,'Unités CA'!D:D,0),5))</f>
        <v>0010/CA</v>
      </c>
      <c r="T1054" s="2" t="str">
        <f>IF(INDEX('Unités BTE'!$1:$1048576,MATCH(E1054,'Unités CA'!D:D,0),5)=0,"",INDEX('Unités BTE'!$1:$1048576,MATCH(E1054,'Unités CA'!D:D,0),5))</f>
        <v/>
      </c>
      <c r="U1054" s="7">
        <f>IFERROR(INDEX('Prix PRO CA'!$1:$1048576,MATCH(E1054,'Prix PRO CA'!D:D,0),10),"")</f>
        <v>107.5</v>
      </c>
      <c r="V1054" s="7" t="str">
        <f>IFERROR(INDEX('Prix PRO CA'!$1:$1048576,MATCH(E1054,'Prix PRO BTE'!D:D,0),10),"")</f>
        <v/>
      </c>
      <c r="W1054" s="7">
        <f>+IFERROR(INDEX('Prix PRO PCS'!$1:$1048576,MATCH(E1054,'Prix PRO PCS'!D:D,0),10),"")</f>
        <v>10.75</v>
      </c>
      <c r="X1054" s="148">
        <f t="shared" si="74"/>
        <v>65</v>
      </c>
      <c r="Y1054" s="24" t="str">
        <f>IFERROR(INDEX(LigneAchat!$1:$1048576,MATCH(E1054,LigneAchat!D:D,0),5),"")</f>
        <v/>
      </c>
      <c r="Z1054" s="22">
        <f>INDEX(Articles!$1:$1048576,MATCH(E1054,Articles!D:D,0),21)</f>
        <v>67</v>
      </c>
      <c r="AA1054" s="22">
        <f t="shared" si="73"/>
        <v>65</v>
      </c>
      <c r="AB1054" s="22">
        <f>+INDEX(Articles!$1:$1048576,MATCH(E1054,Articles!D:D,0),23)</f>
        <v>2</v>
      </c>
    </row>
    <row r="1055" spans="2:28" ht="15.75">
      <c r="B1055" s="8" t="str">
        <f>INDEX(Articles!$1:$1048576,MATCH(E1055,Articles!D:D,0),6)</f>
        <v>OPPORTUNITE</v>
      </c>
      <c r="C1055" s="8" t="str">
        <f>INDEX(Articles!$1:$1048576,MATCH(E1055,Articles!D:D,0),7)</f>
        <v/>
      </c>
      <c r="D1055" s="28" t="str">
        <f>HYPERLINK(INDEX(Articles!$1:$1048576,MATCH(E1055,Articles!D:D,0),24),"Lien")</f>
        <v>Lien</v>
      </c>
      <c r="E1055" s="3" t="s">
        <v>3789</v>
      </c>
      <c r="F1055" s="18" t="str">
        <f>INDEX(Articles!$1:$1048576,MATCH(E1055,Articles!D:D,0),5)</f>
        <v>BOMBE Ø150  TRONC + ROSE</v>
      </c>
      <c r="G1055" s="18" t="str">
        <f>INDEX(Articles!$1:$1048576,MATCH(E1055,Articles!D:D,0),8)</f>
        <v>BOMBE</v>
      </c>
      <c r="H1055" s="18" t="str">
        <f>INDEX(Articles!$1:$1048576,MATCH(E1055,Articles!D:D,0),9)</f>
        <v>SPHERIQUE</v>
      </c>
      <c r="I1055" s="8">
        <f>INDEX(Articles!$1:$1048576,MATCH(E1055,Articles!D:D,0),10)</f>
        <v>150</v>
      </c>
      <c r="J1055" s="18" t="str">
        <f>INDEX(Articles!$1:$1048576,MATCH(E1055,Articles!D:D,0),11)</f>
        <v>PIVOINE TRONC</v>
      </c>
      <c r="K1055" s="18" t="str">
        <f>INDEX(Articles!$1:$1048576,MATCH(E1055,Articles!D:D,0),12)</f>
        <v>ROSE</v>
      </c>
      <c r="L1055" s="8" t="str">
        <f>INDEX(Articles!$1:$1048576,MATCH(E1055,Articles!D:D,0),13)</f>
        <v>CN</v>
      </c>
      <c r="M1055" s="8" t="str">
        <f>INDEX(Articles!$1:$1048576,MATCH(E1055,Articles!D:D,0),14)</f>
        <v>F4</v>
      </c>
      <c r="N1055" s="8" t="str">
        <f>INDEX(Articles!$1:$1048576,MATCH(E1055,Articles!D:D,0),15)</f>
        <v>1.3G</v>
      </c>
      <c r="O1055" s="8" t="str">
        <f>INDEX(Articles!$1:$1048576,MATCH(E1055,Articles!D:D,0),16)</f>
        <v>1008-F4-69245234</v>
      </c>
      <c r="P1055" s="8">
        <f>INDEX(Articles!$1:$1048576,MATCH(E1055,Articles!D:D,0),17)*1000</f>
        <v>1000</v>
      </c>
      <c r="Q1055" s="8" t="str">
        <f>INDEX(Articles!$1:$1048576,MATCH(E1055,Articles!D:D,0),18)</f>
        <v>4,2</v>
      </c>
      <c r="R1055" s="8">
        <f>INDEX(Articles!$1:$1048576,MATCH(E1055,Articles!D:D,0),19)</f>
        <v>150</v>
      </c>
      <c r="S1055" s="2" t="str">
        <f>IF(INDEX('Unités CA'!$1:$1048576,MATCH(E1055,'Unités CA'!D:D,0),5)=0,"",INDEX('Unités CA'!$1:$1048576,MATCH(E1055,'Unités CA'!D:D,0),5))</f>
        <v>0009/CA</v>
      </c>
      <c r="T1055" s="2" t="str">
        <f>IF(INDEX('Unités BTE'!$1:$1048576,MATCH(E1055,'Unités CA'!D:D,0),5)=0,"",INDEX('Unités BTE'!$1:$1048576,MATCH(E1055,'Unités CA'!D:D,0),5))</f>
        <v/>
      </c>
      <c r="U1055" s="7">
        <f>IFERROR(INDEX('Prix PRO CA'!$1:$1048576,MATCH(E1055,'Prix PRO CA'!D:D,0),10),"")</f>
        <v>96.75</v>
      </c>
      <c r="V1055" s="7" t="str">
        <f>IFERROR(INDEX('Prix PRO CA'!$1:$1048576,MATCH(E1055,'Prix PRO BTE'!D:D,0),10),"")</f>
        <v/>
      </c>
      <c r="W1055" s="7">
        <f>+IFERROR(INDEX('Prix PRO PCS'!$1:$1048576,MATCH(E1055,'Prix PRO PCS'!D:D,0),10),"")</f>
        <v>10.75</v>
      </c>
      <c r="X1055" s="148">
        <f t="shared" si="74"/>
        <v>7</v>
      </c>
      <c r="Y1055" s="24" t="str">
        <f>IFERROR(INDEX(LigneAchat!$1:$1048576,MATCH(E1055,LigneAchat!D:D,0),5),"")</f>
        <v/>
      </c>
      <c r="Z1055" s="22">
        <f>INDEX(Articles!$1:$1048576,MATCH(E1055,Articles!D:D,0),21)</f>
        <v>7</v>
      </c>
      <c r="AA1055" s="22">
        <f t="shared" si="73"/>
        <v>7</v>
      </c>
      <c r="AB1055" s="22">
        <f>+INDEX(Articles!$1:$1048576,MATCH(E1055,Articles!D:D,0),23)</f>
        <v>0</v>
      </c>
    </row>
    <row r="1056" spans="2:28" ht="15.75">
      <c r="B1056" s="8" t="str">
        <f>INDEX(Articles!$1:$1048576,MATCH(E1056,Articles!D:D,0),6)</f>
        <v>OPPORTUNITE</v>
      </c>
      <c r="C1056" s="8" t="str">
        <f>INDEX(Articles!$1:$1048576,MATCH(E1056,Articles!D:D,0),7)</f>
        <v/>
      </c>
      <c r="D1056" s="28" t="str">
        <f>HYPERLINK(INDEX(Articles!$1:$1048576,MATCH(E1056,Articles!D:D,0),24),"Lien")</f>
        <v>Lien</v>
      </c>
      <c r="E1056" s="3" t="s">
        <v>3807</v>
      </c>
      <c r="F1056" s="18" t="str">
        <f>INDEX(Articles!$1:$1048576,MATCH(E1056,Articles!D:D,0),5)</f>
        <v>BOMBE Ø150 TRONC + 1/2 CITRON 1/2 VIOLET</v>
      </c>
      <c r="G1056" s="18" t="str">
        <f>INDEX(Articles!$1:$1048576,MATCH(E1056,Articles!D:D,0),8)</f>
        <v>BOMBE</v>
      </c>
      <c r="H1056" s="18" t="str">
        <f>INDEX(Articles!$1:$1048576,MATCH(E1056,Articles!D:D,0),9)</f>
        <v>SPHERIQUE</v>
      </c>
      <c r="I1056" s="8">
        <f>INDEX(Articles!$1:$1048576,MATCH(E1056,Articles!D:D,0),10)</f>
        <v>150</v>
      </c>
      <c r="J1056" s="18" t="str">
        <f>INDEX(Articles!$1:$1048576,MATCH(E1056,Articles!D:D,0),11)</f>
        <v>PIVOINE TRONC</v>
      </c>
      <c r="K1056" s="18" t="str">
        <f>INDEX(Articles!$1:$1048576,MATCH(E1056,Articles!D:D,0),12)</f>
        <v>JAUNE</v>
      </c>
      <c r="L1056" s="8" t="str">
        <f>INDEX(Articles!$1:$1048576,MATCH(E1056,Articles!D:D,0),13)</f>
        <v>CN</v>
      </c>
      <c r="M1056" s="8" t="str">
        <f>INDEX(Articles!$1:$1048576,MATCH(E1056,Articles!D:D,0),14)</f>
        <v>F4</v>
      </c>
      <c r="N1056" s="8" t="str">
        <f>INDEX(Articles!$1:$1048576,MATCH(E1056,Articles!D:D,0),15)</f>
        <v>1.3G</v>
      </c>
      <c r="O1056" s="8" t="str">
        <f>INDEX(Articles!$1:$1048576,MATCH(E1056,Articles!D:D,0),16)</f>
        <v>1008-F4-69253207</v>
      </c>
      <c r="P1056" s="8">
        <f>INDEX(Articles!$1:$1048576,MATCH(E1056,Articles!D:D,0),17)*1000</f>
        <v>1070</v>
      </c>
      <c r="Q1056" s="8" t="str">
        <f>INDEX(Articles!$1:$1048576,MATCH(E1056,Articles!D:D,0),18)</f>
        <v>4,2</v>
      </c>
      <c r="R1056" s="8">
        <f>INDEX(Articles!$1:$1048576,MATCH(E1056,Articles!D:D,0),19)</f>
        <v>150</v>
      </c>
      <c r="S1056" s="2" t="str">
        <f>IF(INDEX('Unités CA'!$1:$1048576,MATCH(E1056,'Unités CA'!D:D,0),5)=0,"",INDEX('Unités CA'!$1:$1048576,MATCH(E1056,'Unités CA'!D:D,0),5))</f>
        <v>0009/CA</v>
      </c>
      <c r="T1056" s="2" t="str">
        <f>IF(INDEX('Unités BTE'!$1:$1048576,MATCH(E1056,'Unités CA'!D:D,0),5)=0,"",INDEX('Unités BTE'!$1:$1048576,MATCH(E1056,'Unités CA'!D:D,0),5))</f>
        <v/>
      </c>
      <c r="U1056" s="7">
        <f>IFERROR(INDEX('Prix PRO CA'!$1:$1048576,MATCH(E1056,'Prix PRO CA'!D:D,0),10),"")</f>
        <v>96.75</v>
      </c>
      <c r="V1056" s="7" t="str">
        <f>IFERROR(INDEX('Prix PRO CA'!$1:$1048576,MATCH(E1056,'Prix PRO BTE'!D:D,0),10),"")</f>
        <v/>
      </c>
      <c r="W1056" s="7">
        <f>+IFERROR(INDEX('Prix PRO PCS'!$1:$1048576,MATCH(E1056,'Prix PRO PCS'!D:D,0),10),"")</f>
        <v>10.75</v>
      </c>
      <c r="X1056" s="148">
        <f t="shared" si="74"/>
        <v>65</v>
      </c>
      <c r="Y1056" s="24" t="str">
        <f>IFERROR(INDEX(LigneAchat!$1:$1048576,MATCH(E1056,LigneAchat!D:D,0),5),"")</f>
        <v/>
      </c>
      <c r="Z1056" s="22">
        <f>INDEX(Articles!$1:$1048576,MATCH(E1056,Articles!D:D,0),21)</f>
        <v>65</v>
      </c>
      <c r="AA1056" s="22">
        <f t="shared" si="73"/>
        <v>65</v>
      </c>
      <c r="AB1056" s="22">
        <f>+INDEX(Articles!$1:$1048576,MATCH(E1056,Articles!D:D,0),23)</f>
        <v>0</v>
      </c>
    </row>
    <row r="1057" spans="2:28" ht="15.75">
      <c r="B1057" s="8" t="str">
        <f>INDEX(Articles!$1:$1048576,MATCH(E1057,Articles!D:D,0),6)</f>
        <v>OPPORTUNITE</v>
      </c>
      <c r="C1057" s="8" t="str">
        <f>INDEX(Articles!$1:$1048576,MATCH(E1057,Articles!D:D,0),7)</f>
        <v/>
      </c>
      <c r="D1057" s="28" t="str">
        <f>HYPERLINK(INDEX(Articles!$1:$1048576,MATCH(E1057,Articles!D:D,0),24),"Lien")</f>
        <v>Lien</v>
      </c>
      <c r="E1057" s="3" t="s">
        <v>3780</v>
      </c>
      <c r="F1057" s="18" t="str">
        <f>INDEX(Articles!$1:$1048576,MATCH(E1057,Articles!D:D,0),5)</f>
        <v>BOMBE Ø150  FILET D'ARGENT EN CASCADE</v>
      </c>
      <c r="G1057" s="18" t="str">
        <f>INDEX(Articles!$1:$1048576,MATCH(E1057,Articles!D:D,0),8)</f>
        <v>BOMBE</v>
      </c>
      <c r="H1057" s="18" t="str">
        <f>INDEX(Articles!$1:$1048576,MATCH(E1057,Articles!D:D,0),9)</f>
        <v>SPHERIQUE</v>
      </c>
      <c r="I1057" s="8">
        <f>INDEX(Articles!$1:$1048576,MATCH(E1057,Articles!D:D,0),10)</f>
        <v>150</v>
      </c>
      <c r="J1057" s="18" t="str">
        <f>INDEX(Articles!$1:$1048576,MATCH(E1057,Articles!D:D,0),11)</f>
        <v>SPECIAL CASCADE</v>
      </c>
      <c r="K1057" s="18" t="str">
        <f>INDEX(Articles!$1:$1048576,MATCH(E1057,Articles!D:D,0),12)</f>
        <v>ARGENT</v>
      </c>
      <c r="L1057" s="8" t="str">
        <f>INDEX(Articles!$1:$1048576,MATCH(E1057,Articles!D:D,0),13)</f>
        <v>CN</v>
      </c>
      <c r="M1057" s="8" t="str">
        <f>INDEX(Articles!$1:$1048576,MATCH(E1057,Articles!D:D,0),14)</f>
        <v>F4</v>
      </c>
      <c r="N1057" s="8" t="str">
        <f>INDEX(Articles!$1:$1048576,MATCH(E1057,Articles!D:D,0),15)</f>
        <v>1.3G</v>
      </c>
      <c r="O1057" s="8" t="str">
        <f>INDEX(Articles!$1:$1048576,MATCH(E1057,Articles!D:D,0),16)</f>
        <v>1008-F4-69245235</v>
      </c>
      <c r="P1057" s="8">
        <f>INDEX(Articles!$1:$1048576,MATCH(E1057,Articles!D:D,0),17)*1000</f>
        <v>1040</v>
      </c>
      <c r="Q1057" s="8" t="str">
        <f>INDEX(Articles!$1:$1048576,MATCH(E1057,Articles!D:D,0),18)</f>
        <v>4,2</v>
      </c>
      <c r="R1057" s="8">
        <f>INDEX(Articles!$1:$1048576,MATCH(E1057,Articles!D:D,0),19)</f>
        <v>150</v>
      </c>
      <c r="S1057" s="2" t="str">
        <f>IF(INDEX('Unités CA'!$1:$1048576,MATCH(E1057,'Unités CA'!D:D,0),5)=0,"",INDEX('Unités CA'!$1:$1048576,MATCH(E1057,'Unités CA'!D:D,0),5))</f>
        <v>0009/CA</v>
      </c>
      <c r="T1057" s="2" t="str">
        <f>IF(INDEX('Unités BTE'!$1:$1048576,MATCH(E1057,'Unités CA'!D:D,0),5)=0,"",INDEX('Unités BTE'!$1:$1048576,MATCH(E1057,'Unités CA'!D:D,0),5))</f>
        <v/>
      </c>
      <c r="U1057" s="7">
        <f>IFERROR(INDEX('Prix PRO CA'!$1:$1048576,MATCH(E1057,'Prix PRO CA'!D:D,0),10),"")</f>
        <v>96.75</v>
      </c>
      <c r="V1057" s="7" t="str">
        <f>IFERROR(INDEX('Prix PRO CA'!$1:$1048576,MATCH(E1057,'Prix PRO BTE'!D:D,0),10),"")</f>
        <v/>
      </c>
      <c r="W1057" s="7">
        <f>+IFERROR(INDEX('Prix PRO PCS'!$1:$1048576,MATCH(E1057,'Prix PRO PCS'!D:D,0),10),"")</f>
        <v>10.75</v>
      </c>
      <c r="X1057" s="148">
        <f t="shared" si="74"/>
        <v>20</v>
      </c>
      <c r="Y1057" s="24" t="str">
        <f>IFERROR(INDEX(LigneAchat!$1:$1048576,MATCH(E1057,LigneAchat!D:D,0),5),"")</f>
        <v/>
      </c>
      <c r="Z1057" s="22">
        <f>INDEX(Articles!$1:$1048576,MATCH(E1057,Articles!D:D,0),21)</f>
        <v>20</v>
      </c>
      <c r="AA1057" s="22">
        <f t="shared" si="73"/>
        <v>20</v>
      </c>
      <c r="AB1057" s="22">
        <f>+INDEX(Articles!$1:$1048576,MATCH(E1057,Articles!D:D,0),23)</f>
        <v>0</v>
      </c>
    </row>
    <row r="1058" spans="2:28" ht="15.75">
      <c r="B1058" s="8" t="str">
        <f>INDEX(Articles!$1:$1048576,MATCH(E1058,Articles!D:D,0),6)</f>
        <v>OPPORTUNITE</v>
      </c>
      <c r="C1058" s="8" t="str">
        <f>INDEX(Articles!$1:$1048576,MATCH(E1058,Articles!D:D,0),7)</f>
        <v/>
      </c>
      <c r="D1058" s="28" t="str">
        <f>HYPERLINK(INDEX(Articles!$1:$1048576,MATCH(E1058,Articles!D:D,0),24),"Lien")</f>
        <v>Lien</v>
      </c>
      <c r="E1058" s="3" t="s">
        <v>3790</v>
      </c>
      <c r="F1058" s="18" t="str">
        <f>INDEX(Articles!$1:$1048576,MATCH(E1058,Articles!D:D,0),5)</f>
        <v>BOMBE Ø150  BLEUE CASCADE</v>
      </c>
      <c r="G1058" s="18" t="str">
        <f>INDEX(Articles!$1:$1048576,MATCH(E1058,Articles!D:D,0),8)</f>
        <v>BOMBE</v>
      </c>
      <c r="H1058" s="18" t="str">
        <f>INDEX(Articles!$1:$1048576,MATCH(E1058,Articles!D:D,0),9)</f>
        <v>SPHERIQUE</v>
      </c>
      <c r="I1058" s="8">
        <f>INDEX(Articles!$1:$1048576,MATCH(E1058,Articles!D:D,0),10)</f>
        <v>150</v>
      </c>
      <c r="J1058" s="18" t="str">
        <f>INDEX(Articles!$1:$1048576,MATCH(E1058,Articles!D:D,0),11)</f>
        <v>SPECIAL CASCADE</v>
      </c>
      <c r="K1058" s="18" t="str">
        <f>INDEX(Articles!$1:$1048576,MATCH(E1058,Articles!D:D,0),12)</f>
        <v>BLEU</v>
      </c>
      <c r="L1058" s="8" t="str">
        <f>INDEX(Articles!$1:$1048576,MATCH(E1058,Articles!D:D,0),13)</f>
        <v>CN</v>
      </c>
      <c r="M1058" s="8" t="str">
        <f>INDEX(Articles!$1:$1048576,MATCH(E1058,Articles!D:D,0),14)</f>
        <v>F4</v>
      </c>
      <c r="N1058" s="8" t="str">
        <f>INDEX(Articles!$1:$1048576,MATCH(E1058,Articles!D:D,0),15)</f>
        <v>1.3G</v>
      </c>
      <c r="O1058" s="8" t="str">
        <f>INDEX(Articles!$1:$1048576,MATCH(E1058,Articles!D:D,0),16)</f>
        <v>1008-F4-69246457</v>
      </c>
      <c r="P1058" s="8">
        <f>INDEX(Articles!$1:$1048576,MATCH(E1058,Articles!D:D,0),17)*1000</f>
        <v>800</v>
      </c>
      <c r="Q1058" s="8" t="str">
        <f>INDEX(Articles!$1:$1048576,MATCH(E1058,Articles!D:D,0),18)</f>
        <v>4,2</v>
      </c>
      <c r="R1058" s="8">
        <f>INDEX(Articles!$1:$1048576,MATCH(E1058,Articles!D:D,0),19)</f>
        <v>150</v>
      </c>
      <c r="S1058" s="2" t="str">
        <f>IF(INDEX('Unités CA'!$1:$1048576,MATCH(E1058,'Unités CA'!D:D,0),5)=0,"",INDEX('Unités CA'!$1:$1048576,MATCH(E1058,'Unités CA'!D:D,0),5))</f>
        <v>0010/CA</v>
      </c>
      <c r="T1058" s="2" t="str">
        <f>IF(INDEX('Unités BTE'!$1:$1048576,MATCH(E1058,'Unités CA'!D:D,0),5)=0,"",INDEX('Unités BTE'!$1:$1048576,MATCH(E1058,'Unités CA'!D:D,0),5))</f>
        <v/>
      </c>
      <c r="U1058" s="7">
        <f>IFERROR(INDEX('Prix PRO CA'!$1:$1048576,MATCH(E1058,'Prix PRO CA'!D:D,0),10),"")</f>
        <v>107.5</v>
      </c>
      <c r="V1058" s="7" t="str">
        <f>IFERROR(INDEX('Prix PRO CA'!$1:$1048576,MATCH(E1058,'Prix PRO BTE'!D:D,0),10),"")</f>
        <v/>
      </c>
      <c r="W1058" s="7">
        <f>+IFERROR(INDEX('Prix PRO PCS'!$1:$1048576,MATCH(E1058,'Prix PRO PCS'!D:D,0),10),"")</f>
        <v>10.75</v>
      </c>
      <c r="X1058" s="148">
        <f t="shared" si="74"/>
        <v>92</v>
      </c>
      <c r="Y1058" s="24" t="str">
        <f>IFERROR(INDEX(LigneAchat!$1:$1048576,MATCH(E1058,LigneAchat!D:D,0),5),"")</f>
        <v/>
      </c>
      <c r="Z1058" s="22">
        <f>INDEX(Articles!$1:$1048576,MATCH(E1058,Articles!D:D,0),21)</f>
        <v>93</v>
      </c>
      <c r="AA1058" s="22">
        <f t="shared" si="73"/>
        <v>92</v>
      </c>
      <c r="AB1058" s="22">
        <f>+INDEX(Articles!$1:$1048576,MATCH(E1058,Articles!D:D,0),23)</f>
        <v>1</v>
      </c>
    </row>
    <row r="1059" spans="2:28" ht="15.75">
      <c r="B1059" s="8" t="str">
        <f>INDEX(Articles!$1:$1048576,MATCH(E1059,Articles!D:D,0),6)</f>
        <v>OPPORTUNITE</v>
      </c>
      <c r="C1059" s="8" t="str">
        <f>INDEX(Articles!$1:$1048576,MATCH(E1059,Articles!D:D,0),7)</f>
        <v/>
      </c>
      <c r="D1059" s="28" t="str">
        <f>HYPERLINK(INDEX(Articles!$1:$1048576,MATCH(E1059,Articles!D:D,0),24),"Lien")</f>
        <v>Lien</v>
      </c>
      <c r="E1059" s="3" t="s">
        <v>3791</v>
      </c>
      <c r="F1059" s="18" t="str">
        <f>INDEX(Articles!$1:$1048576,MATCH(E1059,Articles!D:D,0),5)</f>
        <v>BOMBE Ø150  JAUNE CASCADE</v>
      </c>
      <c r="G1059" s="18" t="str">
        <f>INDEX(Articles!$1:$1048576,MATCH(E1059,Articles!D:D,0),8)</f>
        <v>BOMBE</v>
      </c>
      <c r="H1059" s="18" t="str">
        <f>INDEX(Articles!$1:$1048576,MATCH(E1059,Articles!D:D,0),9)</f>
        <v>SPHERIQUE</v>
      </c>
      <c r="I1059" s="8">
        <f>INDEX(Articles!$1:$1048576,MATCH(E1059,Articles!D:D,0),10)</f>
        <v>150</v>
      </c>
      <c r="J1059" s="18" t="str">
        <f>INDEX(Articles!$1:$1048576,MATCH(E1059,Articles!D:D,0),11)</f>
        <v>SPECIAL CASCADE</v>
      </c>
      <c r="K1059" s="18" t="str">
        <f>INDEX(Articles!$1:$1048576,MATCH(E1059,Articles!D:D,0),12)</f>
        <v>JAUNE</v>
      </c>
      <c r="L1059" s="8" t="str">
        <f>INDEX(Articles!$1:$1048576,MATCH(E1059,Articles!D:D,0),13)</f>
        <v>CN</v>
      </c>
      <c r="M1059" s="8" t="str">
        <f>INDEX(Articles!$1:$1048576,MATCH(E1059,Articles!D:D,0),14)</f>
        <v>F4</v>
      </c>
      <c r="N1059" s="8" t="str">
        <f>INDEX(Articles!$1:$1048576,MATCH(E1059,Articles!D:D,0),15)</f>
        <v>1.3G</v>
      </c>
      <c r="O1059" s="8" t="str">
        <f>INDEX(Articles!$1:$1048576,MATCH(E1059,Articles!D:D,0),16)</f>
        <v>1008-F4-69246457</v>
      </c>
      <c r="P1059" s="8">
        <f>INDEX(Articles!$1:$1048576,MATCH(E1059,Articles!D:D,0),17)*1000</f>
        <v>800</v>
      </c>
      <c r="Q1059" s="8" t="str">
        <f>INDEX(Articles!$1:$1048576,MATCH(E1059,Articles!D:D,0),18)</f>
        <v>4,2</v>
      </c>
      <c r="R1059" s="8">
        <f>INDEX(Articles!$1:$1048576,MATCH(E1059,Articles!D:D,0),19)</f>
        <v>150</v>
      </c>
      <c r="S1059" s="2" t="str">
        <f>IF(INDEX('Unités CA'!$1:$1048576,MATCH(E1059,'Unités CA'!D:D,0),5)=0,"",INDEX('Unités CA'!$1:$1048576,MATCH(E1059,'Unités CA'!D:D,0),5))</f>
        <v>0010/CA</v>
      </c>
      <c r="T1059" s="2" t="str">
        <f>IF(INDEX('Unités BTE'!$1:$1048576,MATCH(E1059,'Unités CA'!D:D,0),5)=0,"",INDEX('Unités BTE'!$1:$1048576,MATCH(E1059,'Unités CA'!D:D,0),5))</f>
        <v/>
      </c>
      <c r="U1059" s="7">
        <f>IFERROR(INDEX('Prix PRO CA'!$1:$1048576,MATCH(E1059,'Prix PRO CA'!D:D,0),10),"")</f>
        <v>107.5</v>
      </c>
      <c r="V1059" s="7" t="str">
        <f>IFERROR(INDEX('Prix PRO CA'!$1:$1048576,MATCH(E1059,'Prix PRO BTE'!D:D,0),10),"")</f>
        <v/>
      </c>
      <c r="W1059" s="7">
        <f>+IFERROR(INDEX('Prix PRO PCS'!$1:$1048576,MATCH(E1059,'Prix PRO PCS'!D:D,0),10),"")</f>
        <v>10.75</v>
      </c>
      <c r="X1059" s="148">
        <f t="shared" si="74"/>
        <v>76</v>
      </c>
      <c r="Y1059" s="24" t="str">
        <f>IFERROR(INDEX(LigneAchat!$1:$1048576,MATCH(E1059,LigneAchat!D:D,0),5),"")</f>
        <v/>
      </c>
      <c r="Z1059" s="22">
        <f>INDEX(Articles!$1:$1048576,MATCH(E1059,Articles!D:D,0),21)</f>
        <v>76</v>
      </c>
      <c r="AA1059" s="22">
        <f t="shared" si="73"/>
        <v>76</v>
      </c>
      <c r="AB1059" s="22">
        <f>+INDEX(Articles!$1:$1048576,MATCH(E1059,Articles!D:D,0),23)</f>
        <v>0</v>
      </c>
    </row>
    <row r="1060" spans="2:28" ht="15.75">
      <c r="B1060" s="8" t="str">
        <f>INDEX(Articles!$1:$1048576,MATCH(E1060,Articles!D:D,0),6)</f>
        <v>OPPORTUNITE</v>
      </c>
      <c r="C1060" s="8" t="str">
        <f>INDEX(Articles!$1:$1048576,MATCH(E1060,Articles!D:D,0),7)</f>
        <v/>
      </c>
      <c r="D1060" s="28" t="str">
        <f>HYPERLINK(INDEX(Articles!$1:$1048576,MATCH(E1060,Articles!D:D,0),24),"Lien")</f>
        <v>Lien</v>
      </c>
      <c r="E1060" s="3" t="s">
        <v>3792</v>
      </c>
      <c r="F1060" s="18" t="str">
        <f>INDEX(Articles!$1:$1048576,MATCH(E1060,Articles!D:D,0),5)</f>
        <v>BOMBE Ø150  VERTE CASCADE</v>
      </c>
      <c r="G1060" s="18" t="str">
        <f>INDEX(Articles!$1:$1048576,MATCH(E1060,Articles!D:D,0),8)</f>
        <v>BOMBE</v>
      </c>
      <c r="H1060" s="18" t="str">
        <f>INDEX(Articles!$1:$1048576,MATCH(E1060,Articles!D:D,0),9)</f>
        <v>SPHERIQUE</v>
      </c>
      <c r="I1060" s="8">
        <f>INDEX(Articles!$1:$1048576,MATCH(E1060,Articles!D:D,0),10)</f>
        <v>150</v>
      </c>
      <c r="J1060" s="18" t="str">
        <f>INDEX(Articles!$1:$1048576,MATCH(E1060,Articles!D:D,0),11)</f>
        <v>SPECIAL CASCADE</v>
      </c>
      <c r="K1060" s="18" t="str">
        <f>INDEX(Articles!$1:$1048576,MATCH(E1060,Articles!D:D,0),12)</f>
        <v>VERT</v>
      </c>
      <c r="L1060" s="8" t="str">
        <f>INDEX(Articles!$1:$1048576,MATCH(E1060,Articles!D:D,0),13)</f>
        <v>CN</v>
      </c>
      <c r="M1060" s="8" t="str">
        <f>INDEX(Articles!$1:$1048576,MATCH(E1060,Articles!D:D,0),14)</f>
        <v>F4</v>
      </c>
      <c r="N1060" s="8" t="str">
        <f>INDEX(Articles!$1:$1048576,MATCH(E1060,Articles!D:D,0),15)</f>
        <v>1.3G</v>
      </c>
      <c r="O1060" s="8" t="str">
        <f>INDEX(Articles!$1:$1048576,MATCH(E1060,Articles!D:D,0),16)</f>
        <v>1008-F4-69246457</v>
      </c>
      <c r="P1060" s="8">
        <f>INDEX(Articles!$1:$1048576,MATCH(E1060,Articles!D:D,0),17)*1000</f>
        <v>800</v>
      </c>
      <c r="Q1060" s="8" t="str">
        <f>INDEX(Articles!$1:$1048576,MATCH(E1060,Articles!D:D,0),18)</f>
        <v>4,2</v>
      </c>
      <c r="R1060" s="8">
        <f>INDEX(Articles!$1:$1048576,MATCH(E1060,Articles!D:D,0),19)</f>
        <v>150</v>
      </c>
      <c r="S1060" s="2" t="str">
        <f>IF(INDEX('Unités CA'!$1:$1048576,MATCH(E1060,'Unités CA'!D:D,0),5)=0,"",INDEX('Unités CA'!$1:$1048576,MATCH(E1060,'Unités CA'!D:D,0),5))</f>
        <v>0010/CA</v>
      </c>
      <c r="T1060" s="2" t="str">
        <f>IF(INDEX('Unités BTE'!$1:$1048576,MATCH(E1060,'Unités CA'!D:D,0),5)=0,"",INDEX('Unités BTE'!$1:$1048576,MATCH(E1060,'Unités CA'!D:D,0),5))</f>
        <v/>
      </c>
      <c r="U1060" s="7">
        <f>IFERROR(INDEX('Prix PRO CA'!$1:$1048576,MATCH(E1060,'Prix PRO CA'!D:D,0),10),"")</f>
        <v>107.5</v>
      </c>
      <c r="V1060" s="7" t="str">
        <f>IFERROR(INDEX('Prix PRO CA'!$1:$1048576,MATCH(E1060,'Prix PRO BTE'!D:D,0),10),"")</f>
        <v/>
      </c>
      <c r="W1060" s="7">
        <f>+IFERROR(INDEX('Prix PRO PCS'!$1:$1048576,MATCH(E1060,'Prix PRO PCS'!D:D,0),10),"")</f>
        <v>10.75</v>
      </c>
      <c r="X1060" s="148">
        <f t="shared" si="74"/>
        <v>103</v>
      </c>
      <c r="Y1060" s="24" t="str">
        <f>IFERROR(INDEX(LigneAchat!$1:$1048576,MATCH(E1060,LigneAchat!D:D,0),5),"")</f>
        <v/>
      </c>
      <c r="Z1060" s="22">
        <f>INDEX(Articles!$1:$1048576,MATCH(E1060,Articles!D:D,0),21)</f>
        <v>103</v>
      </c>
      <c r="AA1060" s="22">
        <f t="shared" si="73"/>
        <v>103</v>
      </c>
      <c r="AB1060" s="22">
        <f>+INDEX(Articles!$1:$1048576,MATCH(E1060,Articles!D:D,0),23)</f>
        <v>0</v>
      </c>
    </row>
    <row r="1061" spans="2:28" ht="15.75">
      <c r="B1061" s="8" t="str">
        <f>INDEX(Articles!$1:$1048576,MATCH(E1061,Articles!D:D,0),6)</f>
        <v>OPPORTUNITE</v>
      </c>
      <c r="C1061" s="8" t="str">
        <f>INDEX(Articles!$1:$1048576,MATCH(E1061,Articles!D:D,0),7)</f>
        <v/>
      </c>
      <c r="D1061" s="28" t="str">
        <f>HYPERLINK(INDEX(Articles!$1:$1048576,MATCH(E1061,Articles!D:D,0),24),"Lien")</f>
        <v>Lien</v>
      </c>
      <c r="E1061" s="3" t="s">
        <v>3793</v>
      </c>
      <c r="F1061" s="18" t="str">
        <f>INDEX(Articles!$1:$1048576,MATCH(E1061,Articles!D:D,0),5)</f>
        <v>BOMBE Ø150  ROUGE CASCADE</v>
      </c>
      <c r="G1061" s="18" t="str">
        <f>INDEX(Articles!$1:$1048576,MATCH(E1061,Articles!D:D,0),8)</f>
        <v>BOMBE</v>
      </c>
      <c r="H1061" s="18" t="str">
        <f>INDEX(Articles!$1:$1048576,MATCH(E1061,Articles!D:D,0),9)</f>
        <v>SPHERIQUE</v>
      </c>
      <c r="I1061" s="8">
        <f>INDEX(Articles!$1:$1048576,MATCH(E1061,Articles!D:D,0),10)</f>
        <v>150</v>
      </c>
      <c r="J1061" s="18" t="str">
        <f>INDEX(Articles!$1:$1048576,MATCH(E1061,Articles!D:D,0),11)</f>
        <v>SPECIAL CASCADE</v>
      </c>
      <c r="K1061" s="18" t="str">
        <f>INDEX(Articles!$1:$1048576,MATCH(E1061,Articles!D:D,0),12)</f>
        <v>ROUGE</v>
      </c>
      <c r="L1061" s="8" t="str">
        <f>INDEX(Articles!$1:$1048576,MATCH(E1061,Articles!D:D,0),13)</f>
        <v>CN</v>
      </c>
      <c r="M1061" s="8" t="str">
        <f>INDEX(Articles!$1:$1048576,MATCH(E1061,Articles!D:D,0),14)</f>
        <v>F4</v>
      </c>
      <c r="N1061" s="8" t="str">
        <f>INDEX(Articles!$1:$1048576,MATCH(E1061,Articles!D:D,0),15)</f>
        <v>1.3G</v>
      </c>
      <c r="O1061" s="8" t="str">
        <f>INDEX(Articles!$1:$1048576,MATCH(E1061,Articles!D:D,0),16)</f>
        <v>1008-F4-69246457</v>
      </c>
      <c r="P1061" s="8">
        <f>INDEX(Articles!$1:$1048576,MATCH(E1061,Articles!D:D,0),17)*1000</f>
        <v>800</v>
      </c>
      <c r="Q1061" s="8" t="str">
        <f>INDEX(Articles!$1:$1048576,MATCH(E1061,Articles!D:D,0),18)</f>
        <v>4,2</v>
      </c>
      <c r="R1061" s="8">
        <f>INDEX(Articles!$1:$1048576,MATCH(E1061,Articles!D:D,0),19)</f>
        <v>150</v>
      </c>
      <c r="S1061" s="2" t="str">
        <f>IF(INDEX('Unités CA'!$1:$1048576,MATCH(E1061,'Unités CA'!D:D,0),5)=0,"",INDEX('Unités CA'!$1:$1048576,MATCH(E1061,'Unités CA'!D:D,0),5))</f>
        <v>0010/CA</v>
      </c>
      <c r="T1061" s="2" t="str">
        <f>IF(INDEX('Unités BTE'!$1:$1048576,MATCH(E1061,'Unités CA'!D:D,0),5)=0,"",INDEX('Unités BTE'!$1:$1048576,MATCH(E1061,'Unités CA'!D:D,0),5))</f>
        <v/>
      </c>
      <c r="U1061" s="7">
        <f>IFERROR(INDEX('Prix PRO CA'!$1:$1048576,MATCH(E1061,'Prix PRO CA'!D:D,0),10),"")</f>
        <v>107.5</v>
      </c>
      <c r="V1061" s="7" t="str">
        <f>IFERROR(INDEX('Prix PRO CA'!$1:$1048576,MATCH(E1061,'Prix PRO BTE'!D:D,0),10),"")</f>
        <v/>
      </c>
      <c r="W1061" s="7">
        <f>+IFERROR(INDEX('Prix PRO PCS'!$1:$1048576,MATCH(E1061,'Prix PRO PCS'!D:D,0),10),"")</f>
        <v>10.75</v>
      </c>
      <c r="X1061" s="148">
        <f t="shared" si="74"/>
        <v>139</v>
      </c>
      <c r="Y1061" s="24" t="str">
        <f>IFERROR(INDEX(LigneAchat!$1:$1048576,MATCH(E1061,LigneAchat!D:D,0),5),"")</f>
        <v/>
      </c>
      <c r="Z1061" s="22">
        <f>INDEX(Articles!$1:$1048576,MATCH(E1061,Articles!D:D,0),21)</f>
        <v>139</v>
      </c>
      <c r="AA1061" s="22">
        <f t="shared" si="73"/>
        <v>139</v>
      </c>
      <c r="AB1061" s="22">
        <f>+INDEX(Articles!$1:$1048576,MATCH(E1061,Articles!D:D,0),23)</f>
        <v>0</v>
      </c>
    </row>
    <row r="1062" spans="2:28" ht="15.75">
      <c r="B1062" s="8" t="str">
        <f>INDEX(Articles!$1:$1048576,MATCH(E1062,Articles!D:D,0),6)</f>
        <v>OPPORTUNITE</v>
      </c>
      <c r="C1062" s="8" t="str">
        <f>INDEX(Articles!$1:$1048576,MATCH(E1062,Articles!D:D,0),7)</f>
        <v/>
      </c>
      <c r="D1062" s="28" t="str">
        <f>HYPERLINK(INDEX(Articles!$1:$1048576,MATCH(E1062,Articles!D:D,0),24),"Lien")</f>
        <v>Lien</v>
      </c>
      <c r="E1062" s="3" t="s">
        <v>3794</v>
      </c>
      <c r="F1062" s="18" t="str">
        <f>INDEX(Articles!$1:$1048576,MATCH(E1062,Articles!D:D,0),5)</f>
        <v>BOMBE Ø150  ORANGE CASCADE</v>
      </c>
      <c r="G1062" s="18" t="str">
        <f>INDEX(Articles!$1:$1048576,MATCH(E1062,Articles!D:D,0),8)</f>
        <v>BOMBE</v>
      </c>
      <c r="H1062" s="18" t="str">
        <f>INDEX(Articles!$1:$1048576,MATCH(E1062,Articles!D:D,0),9)</f>
        <v>SPHERIQUE</v>
      </c>
      <c r="I1062" s="8">
        <f>INDEX(Articles!$1:$1048576,MATCH(E1062,Articles!D:D,0),10)</f>
        <v>150</v>
      </c>
      <c r="J1062" s="18" t="str">
        <f>INDEX(Articles!$1:$1048576,MATCH(E1062,Articles!D:D,0),11)</f>
        <v>SPECIAL CASCADE</v>
      </c>
      <c r="K1062" s="18" t="str">
        <f>INDEX(Articles!$1:$1048576,MATCH(E1062,Articles!D:D,0),12)</f>
        <v>ORANGE</v>
      </c>
      <c r="L1062" s="8" t="str">
        <f>INDEX(Articles!$1:$1048576,MATCH(E1062,Articles!D:D,0),13)</f>
        <v>CN</v>
      </c>
      <c r="M1062" s="8" t="str">
        <f>INDEX(Articles!$1:$1048576,MATCH(E1062,Articles!D:D,0),14)</f>
        <v>F4</v>
      </c>
      <c r="N1062" s="8" t="str">
        <f>INDEX(Articles!$1:$1048576,MATCH(E1062,Articles!D:D,0),15)</f>
        <v>1.3G</v>
      </c>
      <c r="O1062" s="8" t="str">
        <f>INDEX(Articles!$1:$1048576,MATCH(E1062,Articles!D:D,0),16)</f>
        <v>1008-F4-69246457</v>
      </c>
      <c r="P1062" s="8">
        <f>INDEX(Articles!$1:$1048576,MATCH(E1062,Articles!D:D,0),17)*1000</f>
        <v>800</v>
      </c>
      <c r="Q1062" s="8" t="str">
        <f>INDEX(Articles!$1:$1048576,MATCH(E1062,Articles!D:D,0),18)</f>
        <v>4,2</v>
      </c>
      <c r="R1062" s="8">
        <f>INDEX(Articles!$1:$1048576,MATCH(E1062,Articles!D:D,0),19)</f>
        <v>150</v>
      </c>
      <c r="S1062" s="2" t="str">
        <f>IF(INDEX('Unités CA'!$1:$1048576,MATCH(E1062,'Unités CA'!D:D,0),5)=0,"",INDEX('Unités CA'!$1:$1048576,MATCH(E1062,'Unités CA'!D:D,0),5))</f>
        <v>0010/CA</v>
      </c>
      <c r="T1062" s="2" t="str">
        <f>IF(INDEX('Unités BTE'!$1:$1048576,MATCH(E1062,'Unités CA'!D:D,0),5)=0,"",INDEX('Unités BTE'!$1:$1048576,MATCH(E1062,'Unités CA'!D:D,0),5))</f>
        <v/>
      </c>
      <c r="U1062" s="7">
        <f>IFERROR(INDEX('Prix PRO CA'!$1:$1048576,MATCH(E1062,'Prix PRO CA'!D:D,0),10),"")</f>
        <v>107.5</v>
      </c>
      <c r="V1062" s="7" t="str">
        <f>IFERROR(INDEX('Prix PRO CA'!$1:$1048576,MATCH(E1062,'Prix PRO BTE'!D:D,0),10),"")</f>
        <v/>
      </c>
      <c r="W1062" s="7">
        <f>+IFERROR(INDEX('Prix PRO PCS'!$1:$1048576,MATCH(E1062,'Prix PRO PCS'!D:D,0),10),"")</f>
        <v>10.75</v>
      </c>
      <c r="X1062" s="148">
        <f t="shared" si="74"/>
        <v>124</v>
      </c>
      <c r="Y1062" s="24" t="str">
        <f>IFERROR(INDEX(LigneAchat!$1:$1048576,MATCH(E1062,LigneAchat!D:D,0),5),"")</f>
        <v/>
      </c>
      <c r="Z1062" s="22">
        <f>INDEX(Articles!$1:$1048576,MATCH(E1062,Articles!D:D,0),21)</f>
        <v>126</v>
      </c>
      <c r="AA1062" s="22">
        <f t="shared" si="73"/>
        <v>124</v>
      </c>
      <c r="AB1062" s="22">
        <f>+INDEX(Articles!$1:$1048576,MATCH(E1062,Articles!D:D,0),23)</f>
        <v>2</v>
      </c>
    </row>
    <row r="1063" spans="2:28" ht="15.75">
      <c r="B1063" s="8" t="str">
        <f>INDEX(Articles!$1:$1048576,MATCH(E1063,Articles!D:D,0),6)</f>
        <v>OPPORTUNITE</v>
      </c>
      <c r="C1063" s="8" t="str">
        <f>INDEX(Articles!$1:$1048576,MATCH(E1063,Articles!D:D,0),7)</f>
        <v/>
      </c>
      <c r="D1063" s="28" t="str">
        <f>HYPERLINK(INDEX(Articles!$1:$1048576,MATCH(E1063,Articles!D:D,0),24),"Lien")</f>
        <v>Lien</v>
      </c>
      <c r="E1063" s="3" t="s">
        <v>3795</v>
      </c>
      <c r="F1063" s="18" t="str">
        <f>INDEX(Articles!$1:$1048576,MATCH(E1063,Articles!D:D,0),5)</f>
        <v>BOMBE Ø150  VIOLETTE CASCADE</v>
      </c>
      <c r="G1063" s="18" t="str">
        <f>INDEX(Articles!$1:$1048576,MATCH(E1063,Articles!D:D,0),8)</f>
        <v>BOMBE</v>
      </c>
      <c r="H1063" s="18" t="str">
        <f>INDEX(Articles!$1:$1048576,MATCH(E1063,Articles!D:D,0),9)</f>
        <v>SPHERIQUE</v>
      </c>
      <c r="I1063" s="8">
        <f>INDEX(Articles!$1:$1048576,MATCH(E1063,Articles!D:D,0),10)</f>
        <v>150</v>
      </c>
      <c r="J1063" s="18" t="str">
        <f>INDEX(Articles!$1:$1048576,MATCH(E1063,Articles!D:D,0),11)</f>
        <v>SPECIAL CASCADE</v>
      </c>
      <c r="K1063" s="18" t="str">
        <f>INDEX(Articles!$1:$1048576,MATCH(E1063,Articles!D:D,0),12)</f>
        <v>VIOLET</v>
      </c>
      <c r="L1063" s="8" t="str">
        <f>INDEX(Articles!$1:$1048576,MATCH(E1063,Articles!D:D,0),13)</f>
        <v>CN</v>
      </c>
      <c r="M1063" s="8" t="str">
        <f>INDEX(Articles!$1:$1048576,MATCH(E1063,Articles!D:D,0),14)</f>
        <v>F4</v>
      </c>
      <c r="N1063" s="8" t="str">
        <f>INDEX(Articles!$1:$1048576,MATCH(E1063,Articles!D:D,0),15)</f>
        <v>1.3G</v>
      </c>
      <c r="O1063" s="8" t="str">
        <f>INDEX(Articles!$1:$1048576,MATCH(E1063,Articles!D:D,0),16)</f>
        <v>1008-F4-69246457</v>
      </c>
      <c r="P1063" s="8">
        <f>INDEX(Articles!$1:$1048576,MATCH(E1063,Articles!D:D,0),17)*1000</f>
        <v>800</v>
      </c>
      <c r="Q1063" s="8" t="str">
        <f>INDEX(Articles!$1:$1048576,MATCH(E1063,Articles!D:D,0),18)</f>
        <v>4,2</v>
      </c>
      <c r="R1063" s="8">
        <f>INDEX(Articles!$1:$1048576,MATCH(E1063,Articles!D:D,0),19)</f>
        <v>150</v>
      </c>
      <c r="S1063" s="2" t="str">
        <f>IF(INDEX('Unités CA'!$1:$1048576,MATCH(E1063,'Unités CA'!D:D,0),5)=0,"",INDEX('Unités CA'!$1:$1048576,MATCH(E1063,'Unités CA'!D:D,0),5))</f>
        <v>0010/CA</v>
      </c>
      <c r="T1063" s="2" t="str">
        <f>IF(INDEX('Unités BTE'!$1:$1048576,MATCH(E1063,'Unités CA'!D:D,0),5)=0,"",INDEX('Unités BTE'!$1:$1048576,MATCH(E1063,'Unités CA'!D:D,0),5))</f>
        <v/>
      </c>
      <c r="U1063" s="7">
        <f>IFERROR(INDEX('Prix PRO CA'!$1:$1048576,MATCH(E1063,'Prix PRO CA'!D:D,0),10),"")</f>
        <v>107.5</v>
      </c>
      <c r="V1063" s="7" t="str">
        <f>IFERROR(INDEX('Prix PRO CA'!$1:$1048576,MATCH(E1063,'Prix PRO BTE'!D:D,0),10),"")</f>
        <v/>
      </c>
      <c r="W1063" s="7">
        <f>+IFERROR(INDEX('Prix PRO PCS'!$1:$1048576,MATCH(E1063,'Prix PRO PCS'!D:D,0),10),"")</f>
        <v>10.75</v>
      </c>
      <c r="X1063" s="148">
        <f t="shared" si="74"/>
        <v>95</v>
      </c>
      <c r="Y1063" s="24" t="str">
        <f>IFERROR(INDEX(LigneAchat!$1:$1048576,MATCH(E1063,LigneAchat!D:D,0),5),"")</f>
        <v/>
      </c>
      <c r="Z1063" s="22">
        <f>INDEX(Articles!$1:$1048576,MATCH(E1063,Articles!D:D,0),21)</f>
        <v>104</v>
      </c>
      <c r="AA1063" s="22">
        <f t="shared" si="73"/>
        <v>95</v>
      </c>
      <c r="AB1063" s="22">
        <f>+INDEX(Articles!$1:$1048576,MATCH(E1063,Articles!D:D,0),23)</f>
        <v>9</v>
      </c>
    </row>
    <row r="1064" spans="2:28" ht="15.75">
      <c r="B1064" s="8" t="str">
        <f>INDEX(Articles!$1:$1048576,MATCH(E1064,Articles!D:D,0),6)</f>
        <v>OPPORTUNITE</v>
      </c>
      <c r="C1064" s="8" t="str">
        <f>INDEX(Articles!$1:$1048576,MATCH(E1064,Articles!D:D,0),7)</f>
        <v/>
      </c>
      <c r="D1064" s="28" t="str">
        <f>HYPERLINK(INDEX(Articles!$1:$1048576,MATCH(E1064,Articles!D:D,0),24),"Lien")</f>
        <v>Lien</v>
      </c>
      <c r="E1064" s="3" t="s">
        <v>3813</v>
      </c>
      <c r="F1064" s="18" t="str">
        <f>INDEX(Articles!$1:$1048576,MATCH(E1064,Articles!D:D,0),5)</f>
        <v>BOMBE Ø150  CASCADE SAULE PLEUREUR 77415-22</v>
      </c>
      <c r="G1064" s="18" t="str">
        <f>INDEX(Articles!$1:$1048576,MATCH(E1064,Articles!D:D,0),8)</f>
        <v>BOMBE</v>
      </c>
      <c r="H1064" s="18" t="str">
        <f>INDEX(Articles!$1:$1048576,MATCH(E1064,Articles!D:D,0),9)</f>
        <v>SPHERIQUE</v>
      </c>
      <c r="I1064" s="8">
        <f>INDEX(Articles!$1:$1048576,MATCH(E1064,Articles!D:D,0),10)</f>
        <v>150</v>
      </c>
      <c r="J1064" s="18" t="str">
        <f>INDEX(Articles!$1:$1048576,MATCH(E1064,Articles!D:D,0),11)</f>
        <v>SPECIAL CASCADE</v>
      </c>
      <c r="K1064" s="18" t="str">
        <f>INDEX(Articles!$1:$1048576,MATCH(E1064,Articles!D:D,0),12)</f>
        <v>OR</v>
      </c>
      <c r="L1064" s="8" t="str">
        <f>INDEX(Articles!$1:$1048576,MATCH(E1064,Articles!D:D,0),13)</f>
        <v>CN</v>
      </c>
      <c r="M1064" s="8" t="str">
        <f>INDEX(Articles!$1:$1048576,MATCH(E1064,Articles!D:D,0),14)</f>
        <v>F4</v>
      </c>
      <c r="N1064" s="8" t="str">
        <f>INDEX(Articles!$1:$1048576,MATCH(E1064,Articles!D:D,0),15)</f>
        <v>1.3G</v>
      </c>
      <c r="O1064" s="8" t="str">
        <f>INDEX(Articles!$1:$1048576,MATCH(E1064,Articles!D:D,0),16)</f>
        <v>1008-F4-69253206</v>
      </c>
      <c r="P1064" s="8">
        <f>INDEX(Articles!$1:$1048576,MATCH(E1064,Articles!D:D,0),17)*1000</f>
        <v>960</v>
      </c>
      <c r="Q1064" s="8" t="str">
        <f>INDEX(Articles!$1:$1048576,MATCH(E1064,Articles!D:D,0),18)</f>
        <v>4,2</v>
      </c>
      <c r="R1064" s="8">
        <f>INDEX(Articles!$1:$1048576,MATCH(E1064,Articles!D:D,0),19)</f>
        <v>150</v>
      </c>
      <c r="S1064" s="2" t="str">
        <f>IF(INDEX('Unités CA'!$1:$1048576,MATCH(E1064,'Unités CA'!D:D,0),5)=0,"",INDEX('Unités CA'!$1:$1048576,MATCH(E1064,'Unités CA'!D:D,0),5))</f>
        <v>0010/CA</v>
      </c>
      <c r="T1064" s="2" t="str">
        <f>IF(INDEX('Unités BTE'!$1:$1048576,MATCH(E1064,'Unités CA'!D:D,0),5)=0,"",INDEX('Unités BTE'!$1:$1048576,MATCH(E1064,'Unités CA'!D:D,0),5))</f>
        <v/>
      </c>
      <c r="U1064" s="7">
        <f>IFERROR(INDEX('Prix PRO CA'!$1:$1048576,MATCH(E1064,'Prix PRO CA'!D:D,0),10),"")</f>
        <v>107.5</v>
      </c>
      <c r="V1064" s="7" t="str">
        <f>IFERROR(INDEX('Prix PRO CA'!$1:$1048576,MATCH(E1064,'Prix PRO BTE'!D:D,0),10),"")</f>
        <v/>
      </c>
      <c r="W1064" s="7">
        <f>+IFERROR(INDEX('Prix PRO PCS'!$1:$1048576,MATCH(E1064,'Prix PRO PCS'!D:D,0),10),"")</f>
        <v>10.75</v>
      </c>
      <c r="X1064" s="148">
        <f t="shared" si="74"/>
        <v>36</v>
      </c>
      <c r="Y1064" s="24" t="str">
        <f>IFERROR(INDEX(LigneAchat!$1:$1048576,MATCH(E1064,LigneAchat!D:D,0),5),"")</f>
        <v/>
      </c>
      <c r="Z1064" s="22">
        <f>INDEX(Articles!$1:$1048576,MATCH(E1064,Articles!D:D,0),21)</f>
        <v>48</v>
      </c>
      <c r="AA1064" s="22">
        <f t="shared" si="73"/>
        <v>36</v>
      </c>
      <c r="AB1064" s="22">
        <f>+INDEX(Articles!$1:$1048576,MATCH(E1064,Articles!D:D,0),23)</f>
        <v>12</v>
      </c>
    </row>
    <row r="1065" spans="2:28" ht="15.75">
      <c r="B1065" s="8" t="str">
        <f>INDEX(Articles!$1:$1048576,MATCH(E1065,Articles!D:D,0),6)</f>
        <v>OPPORTUNITE</v>
      </c>
      <c r="C1065" s="8" t="str">
        <f>INDEX(Articles!$1:$1048576,MATCH(E1065,Articles!D:D,0),7)</f>
        <v/>
      </c>
      <c r="D1065" s="28" t="str">
        <f>HYPERLINK(INDEX(Articles!$1:$1048576,MATCH(E1065,Articles!D:D,0),24),"Lien")</f>
        <v>Lien</v>
      </c>
      <c r="E1065" s="4" t="s">
        <v>3872</v>
      </c>
      <c r="F1065" s="18" t="str">
        <f>INDEX(Articles!$1:$1048576,MATCH(E1065,Articles!D:D,0),5)</f>
        <v>BOMBE Ø150 FEUILLES BLEUES</v>
      </c>
      <c r="G1065" s="18" t="str">
        <f>INDEX(Articles!$1:$1048576,MATCH(E1065,Articles!D:D,0),8)</f>
        <v>BOMBE</v>
      </c>
      <c r="H1065" s="18" t="str">
        <f>INDEX(Articles!$1:$1048576,MATCH(E1065,Articles!D:D,0),9)</f>
        <v>SPHERIQUE</v>
      </c>
      <c r="I1065" s="8">
        <f>INDEX(Articles!$1:$1048576,MATCH(E1065,Articles!D:D,0),10)</f>
        <v>150</v>
      </c>
      <c r="J1065" s="18" t="str">
        <f>INDEX(Articles!$1:$1048576,MATCH(E1065,Articles!D:D,0),11)</f>
        <v>SPECIAL FEUILLE</v>
      </c>
      <c r="K1065" s="18" t="str">
        <f>INDEX(Articles!$1:$1048576,MATCH(E1065,Articles!D:D,0),12)</f>
        <v>BLEU</v>
      </c>
      <c r="L1065" s="8" t="str">
        <f>INDEX(Articles!$1:$1048576,MATCH(E1065,Articles!D:D,0),13)</f>
        <v>CN</v>
      </c>
      <c r="M1065" s="8" t="str">
        <f>INDEX(Articles!$1:$1048576,MATCH(E1065,Articles!D:D,0),14)</f>
        <v>F4</v>
      </c>
      <c r="N1065" s="8" t="str">
        <f>INDEX(Articles!$1:$1048576,MATCH(E1065,Articles!D:D,0),15)</f>
        <v>1.3G</v>
      </c>
      <c r="O1065" s="8" t="str">
        <f>INDEX(Articles!$1:$1048576,MATCH(E1065,Articles!D:D,0),16)</f>
        <v>1170-F4-02747</v>
      </c>
      <c r="P1065" s="8">
        <f>INDEX(Articles!$1:$1048576,MATCH(E1065,Articles!D:D,0),17)*1000</f>
        <v>610</v>
      </c>
      <c r="Q1065" s="8" t="str">
        <f>INDEX(Articles!$1:$1048576,MATCH(E1065,Articles!D:D,0),18)</f>
        <v>4,2</v>
      </c>
      <c r="R1065" s="8">
        <f>INDEX(Articles!$1:$1048576,MATCH(E1065,Articles!D:D,0),19)</f>
        <v>150</v>
      </c>
      <c r="S1065" s="2" t="str">
        <f>IF(INDEX('Unités CA'!$1:$1048576,MATCH(E1065,'Unités CA'!D:D,0),5)=0,"",INDEX('Unités CA'!$1:$1048576,MATCH(E1065,'Unités CA'!D:D,0),5))</f>
        <v>0010/CA</v>
      </c>
      <c r="T1065" s="2" t="str">
        <f>IF(INDEX('Unités BTE'!$1:$1048576,MATCH(E1065,'Unités CA'!D:D,0),5)=0,"",INDEX('Unités BTE'!$1:$1048576,MATCH(E1065,'Unités CA'!D:D,0),5))</f>
        <v/>
      </c>
      <c r="U1065" s="7">
        <f>IFERROR(INDEX('Prix PRO CA'!$1:$1048576,MATCH(E1065,'Prix PRO CA'!D:D,0),10),"")</f>
        <v>107.5</v>
      </c>
      <c r="V1065" s="7" t="str">
        <f>IFERROR(INDEX('Prix PRO CA'!$1:$1048576,MATCH(E1065,'Prix PRO BTE'!D:D,0),10),"")</f>
        <v/>
      </c>
      <c r="W1065" s="7">
        <f>+IFERROR(INDEX('Prix PRO PCS'!$1:$1048576,MATCH(E1065,'Prix PRO PCS'!D:D,0),10),"")</f>
        <v>10.75</v>
      </c>
      <c r="X1065" s="148">
        <f t="shared" si="74"/>
        <v>93</v>
      </c>
      <c r="Y1065" s="24" t="str">
        <f>IFERROR(INDEX(LigneAchat!$1:$1048576,MATCH(E1065,LigneAchat!D:D,0),5),"")</f>
        <v/>
      </c>
      <c r="Z1065" s="22">
        <f>INDEX(Articles!$1:$1048576,MATCH(E1065,Articles!D:D,0),21)</f>
        <v>93</v>
      </c>
      <c r="AA1065" s="22">
        <f t="shared" si="73"/>
        <v>93</v>
      </c>
      <c r="AB1065" s="22">
        <f>+INDEX(Articles!$1:$1048576,MATCH(E1065,Articles!D:D,0),23)</f>
        <v>0</v>
      </c>
    </row>
    <row r="1066" spans="2:28" ht="15.75">
      <c r="B1066" s="8" t="str">
        <f>INDEX(Articles!$1:$1048576,MATCH(E1066,Articles!D:D,0),6)</f>
        <v>OPPORTUNITE</v>
      </c>
      <c r="C1066" s="8" t="str">
        <f>INDEX(Articles!$1:$1048576,MATCH(E1066,Articles!D:D,0),7)</f>
        <v/>
      </c>
      <c r="D1066" s="28" t="str">
        <f>HYPERLINK(INDEX(Articles!$1:$1048576,MATCH(E1066,Articles!D:D,0),24),"Lien")</f>
        <v>Lien</v>
      </c>
      <c r="E1066" s="4" t="s">
        <v>3873</v>
      </c>
      <c r="F1066" s="18" t="str">
        <f>INDEX(Articles!$1:$1048576,MATCH(E1066,Articles!D:D,0),5)</f>
        <v>BOMBE Ø150 FEUILLES ROUGES</v>
      </c>
      <c r="G1066" s="18" t="str">
        <f>INDEX(Articles!$1:$1048576,MATCH(E1066,Articles!D:D,0),8)</f>
        <v>BOMBE</v>
      </c>
      <c r="H1066" s="18" t="str">
        <f>INDEX(Articles!$1:$1048576,MATCH(E1066,Articles!D:D,0),9)</f>
        <v>SPHERIQUE</v>
      </c>
      <c r="I1066" s="8">
        <f>INDEX(Articles!$1:$1048576,MATCH(E1066,Articles!D:D,0),10)</f>
        <v>150</v>
      </c>
      <c r="J1066" s="18" t="str">
        <f>INDEX(Articles!$1:$1048576,MATCH(E1066,Articles!D:D,0),11)</f>
        <v>SPECIAL FEUILLE</v>
      </c>
      <c r="K1066" s="18" t="str">
        <f>INDEX(Articles!$1:$1048576,MATCH(E1066,Articles!D:D,0),12)</f>
        <v>ROUGE</v>
      </c>
      <c r="L1066" s="8" t="str">
        <f>INDEX(Articles!$1:$1048576,MATCH(E1066,Articles!D:D,0),13)</f>
        <v>CN</v>
      </c>
      <c r="M1066" s="8" t="str">
        <f>INDEX(Articles!$1:$1048576,MATCH(E1066,Articles!D:D,0),14)</f>
        <v>F4</v>
      </c>
      <c r="N1066" s="8" t="str">
        <f>INDEX(Articles!$1:$1048576,MATCH(E1066,Articles!D:D,0),15)</f>
        <v>1.3G</v>
      </c>
      <c r="O1066" s="8" t="str">
        <f>INDEX(Articles!$1:$1048576,MATCH(E1066,Articles!D:D,0),16)</f>
        <v>1170-F4-02747</v>
      </c>
      <c r="P1066" s="8">
        <f>INDEX(Articles!$1:$1048576,MATCH(E1066,Articles!D:D,0),17)*1000</f>
        <v>610</v>
      </c>
      <c r="Q1066" s="8" t="str">
        <f>INDEX(Articles!$1:$1048576,MATCH(E1066,Articles!D:D,0),18)</f>
        <v>4,2</v>
      </c>
      <c r="R1066" s="8">
        <f>INDEX(Articles!$1:$1048576,MATCH(E1066,Articles!D:D,0),19)</f>
        <v>150</v>
      </c>
      <c r="S1066" s="2" t="str">
        <f>IF(INDEX('Unités CA'!$1:$1048576,MATCH(E1066,'Unités CA'!D:D,0),5)=0,"",INDEX('Unités CA'!$1:$1048576,MATCH(E1066,'Unités CA'!D:D,0),5))</f>
        <v>0010/CA</v>
      </c>
      <c r="T1066" s="2" t="str">
        <f>IF(INDEX('Unités BTE'!$1:$1048576,MATCH(E1066,'Unités CA'!D:D,0),5)=0,"",INDEX('Unités BTE'!$1:$1048576,MATCH(E1066,'Unités CA'!D:D,0),5))</f>
        <v/>
      </c>
      <c r="U1066" s="7">
        <f>IFERROR(INDEX('Prix PRO CA'!$1:$1048576,MATCH(E1066,'Prix PRO CA'!D:D,0),10),"")</f>
        <v>107.5</v>
      </c>
      <c r="V1066" s="7" t="str">
        <f>IFERROR(INDEX('Prix PRO CA'!$1:$1048576,MATCH(E1066,'Prix PRO BTE'!D:D,0),10),"")</f>
        <v/>
      </c>
      <c r="W1066" s="7">
        <f>+IFERROR(INDEX('Prix PRO PCS'!$1:$1048576,MATCH(E1066,'Prix PRO PCS'!D:D,0),10),"")</f>
        <v>10.75</v>
      </c>
      <c r="X1066" s="148">
        <f t="shared" si="74"/>
        <v>57</v>
      </c>
      <c r="Y1066" s="24" t="str">
        <f>IFERROR(INDEX(LigneAchat!$1:$1048576,MATCH(E1066,LigneAchat!D:D,0),5),"")</f>
        <v/>
      </c>
      <c r="Z1066" s="22">
        <f>INDEX(Articles!$1:$1048576,MATCH(E1066,Articles!D:D,0),21)</f>
        <v>57</v>
      </c>
      <c r="AA1066" s="22">
        <f t="shared" si="73"/>
        <v>57</v>
      </c>
      <c r="AB1066" s="22">
        <f>+INDEX(Articles!$1:$1048576,MATCH(E1066,Articles!D:D,0),23)</f>
        <v>0</v>
      </c>
    </row>
    <row r="1067" spans="2:28" ht="15.75">
      <c r="B1067" s="8" t="str">
        <f>INDEX(Articles!$1:$1048576,MATCH(E1067,Articles!D:D,0),6)</f>
        <v>OPPORTUNITE</v>
      </c>
      <c r="C1067" s="8" t="str">
        <f>INDEX(Articles!$1:$1048576,MATCH(E1067,Articles!D:D,0),7)</f>
        <v/>
      </c>
      <c r="D1067" s="28" t="str">
        <f>HYPERLINK(INDEX(Articles!$1:$1048576,MATCH(E1067,Articles!D:D,0),24),"Lien")</f>
        <v>Lien</v>
      </c>
      <c r="E1067" s="4" t="s">
        <v>3874</v>
      </c>
      <c r="F1067" s="18" t="str">
        <f>INDEX(Articles!$1:$1048576,MATCH(E1067,Articles!D:D,0),5)</f>
        <v>BOMBE Ø150 FEUILLES ARGENT</v>
      </c>
      <c r="G1067" s="18" t="str">
        <f>INDEX(Articles!$1:$1048576,MATCH(E1067,Articles!D:D,0),8)</f>
        <v>BOMBE</v>
      </c>
      <c r="H1067" s="18" t="str">
        <f>INDEX(Articles!$1:$1048576,MATCH(E1067,Articles!D:D,0),9)</f>
        <v>SPHERIQUE</v>
      </c>
      <c r="I1067" s="8">
        <f>INDEX(Articles!$1:$1048576,MATCH(E1067,Articles!D:D,0),10)</f>
        <v>150</v>
      </c>
      <c r="J1067" s="18" t="str">
        <f>INDEX(Articles!$1:$1048576,MATCH(E1067,Articles!D:D,0),11)</f>
        <v>SPECIAL FEUILLE</v>
      </c>
      <c r="K1067" s="18" t="str">
        <f>INDEX(Articles!$1:$1048576,MATCH(E1067,Articles!D:D,0),12)</f>
        <v>ARGENT</v>
      </c>
      <c r="L1067" s="8" t="str">
        <f>INDEX(Articles!$1:$1048576,MATCH(E1067,Articles!D:D,0),13)</f>
        <v>CN</v>
      </c>
      <c r="M1067" s="8" t="str">
        <f>INDEX(Articles!$1:$1048576,MATCH(E1067,Articles!D:D,0),14)</f>
        <v>F4</v>
      </c>
      <c r="N1067" s="8" t="str">
        <f>INDEX(Articles!$1:$1048576,MATCH(E1067,Articles!D:D,0),15)</f>
        <v>1.3G</v>
      </c>
      <c r="O1067" s="8" t="str">
        <f>INDEX(Articles!$1:$1048576,MATCH(E1067,Articles!D:D,0),16)</f>
        <v>1170-F4-02747</v>
      </c>
      <c r="P1067" s="8">
        <f>INDEX(Articles!$1:$1048576,MATCH(E1067,Articles!D:D,0),17)*1000</f>
        <v>610</v>
      </c>
      <c r="Q1067" s="8" t="str">
        <f>INDEX(Articles!$1:$1048576,MATCH(E1067,Articles!D:D,0),18)</f>
        <v>4,2</v>
      </c>
      <c r="R1067" s="8">
        <f>INDEX(Articles!$1:$1048576,MATCH(E1067,Articles!D:D,0),19)</f>
        <v>150</v>
      </c>
      <c r="S1067" s="2" t="str">
        <f>IF(INDEX('Unités CA'!$1:$1048576,MATCH(E1067,'Unités CA'!D:D,0),5)=0,"",INDEX('Unités CA'!$1:$1048576,MATCH(E1067,'Unités CA'!D:D,0),5))</f>
        <v>0010/CA</v>
      </c>
      <c r="T1067" s="2" t="str">
        <f>IF(INDEX('Unités BTE'!$1:$1048576,MATCH(E1067,'Unités CA'!D:D,0),5)=0,"",INDEX('Unités BTE'!$1:$1048576,MATCH(E1067,'Unités CA'!D:D,0),5))</f>
        <v/>
      </c>
      <c r="U1067" s="7">
        <f>IFERROR(INDEX('Prix PRO CA'!$1:$1048576,MATCH(E1067,'Prix PRO CA'!D:D,0),10),"")</f>
        <v>107.5</v>
      </c>
      <c r="V1067" s="7" t="str">
        <f>IFERROR(INDEX('Prix PRO CA'!$1:$1048576,MATCH(E1067,'Prix PRO BTE'!D:D,0),10),"")</f>
        <v/>
      </c>
      <c r="W1067" s="7">
        <f>+IFERROR(INDEX('Prix PRO PCS'!$1:$1048576,MATCH(E1067,'Prix PRO PCS'!D:D,0),10),"")</f>
        <v>10.75</v>
      </c>
      <c r="X1067" s="148">
        <f t="shared" si="74"/>
        <v>80</v>
      </c>
      <c r="Y1067" s="24" t="str">
        <f>IFERROR(INDEX(LigneAchat!$1:$1048576,MATCH(E1067,LigneAchat!D:D,0),5),"")</f>
        <v/>
      </c>
      <c r="Z1067" s="22">
        <f>INDEX(Articles!$1:$1048576,MATCH(E1067,Articles!D:D,0),21)</f>
        <v>80</v>
      </c>
      <c r="AA1067" s="22">
        <f t="shared" si="73"/>
        <v>80</v>
      </c>
      <c r="AB1067" s="22">
        <f>+INDEX(Articles!$1:$1048576,MATCH(E1067,Articles!D:D,0),23)</f>
        <v>0</v>
      </c>
    </row>
    <row r="1068" spans="2:28" s="87" customFormat="1" ht="30.75" customHeight="1">
      <c r="B1068" s="2" t="str">
        <f>INDEX(Articles!$1:$1048576,MATCH(E1068,Articles!D:D,0),6)</f>
        <v>OPPORTUNITE</v>
      </c>
      <c r="C1068" s="2" t="str">
        <f>INDEX(Articles!$1:$1048576,MATCH(E1068,Articles!D:D,0),7)</f>
        <v/>
      </c>
      <c r="D1068" s="88" t="str">
        <f>HYPERLINK(INDEX(Articles!$1:$1048576,MATCH(E1068,Articles!D:D,0),24),"Lien")</f>
        <v>Lien</v>
      </c>
      <c r="E1068" s="92" t="s">
        <v>3765</v>
      </c>
      <c r="F1068" s="9" t="str">
        <f>INDEX(Articles!$1:$1048576,MATCH(E1068,Articles!D:D,0),5)</f>
        <v>CHAND 25 MM 8 DEPARTS - BOMBETTES FRISSON BLANC A</v>
      </c>
      <c r="G1068" s="9" t="str">
        <f>INDEX(Articles!$1:$1048576,MATCH(E1068,Articles!D:D,0),8)</f>
        <v>CHANDELLE</v>
      </c>
      <c r="H1068" s="9" t="str">
        <f>INDEX(Articles!$1:$1048576,MATCH(E1068,Articles!D:D,0),9)</f>
        <v>DROITE</v>
      </c>
      <c r="I1068" s="2">
        <f>INDEX(Articles!$1:$1048576,MATCH(E1068,Articles!D:D,0),10)</f>
        <v>25</v>
      </c>
      <c r="J1068" s="9" t="str">
        <f>INDEX(Articles!$1:$1048576,MATCH(E1068,Articles!D:D,0),11)</f>
        <v>BOMBE TRONC</v>
      </c>
      <c r="K1068" s="9" t="str">
        <f>INDEX(Articles!$1:$1048576,MATCH(E1068,Articles!D:D,0),12)</f>
        <v>FRISSON</v>
      </c>
      <c r="L1068" s="2" t="str">
        <f>INDEX(Articles!$1:$1048576,MATCH(E1068,Articles!D:D,0),13)</f>
        <v>CN</v>
      </c>
      <c r="M1068" s="2" t="str">
        <f>INDEX(Articles!$1:$1048576,MATCH(E1068,Articles!D:D,0),14)</f>
        <v>F3</v>
      </c>
      <c r="N1068" s="2" t="str">
        <f>INDEX(Articles!$1:$1048576,MATCH(E1068,Articles!D:D,0),15)</f>
        <v>1.4G</v>
      </c>
      <c r="O1068" s="2" t="str">
        <f>INDEX(Articles!$1:$1048576,MATCH(E1068,Articles!D:D,0),16)</f>
        <v>1008-F3-69242599</v>
      </c>
      <c r="P1068" s="2">
        <f>INDEX(Articles!$1:$1048576,MATCH(E1068,Articles!D:D,0),17)*1000</f>
        <v>105</v>
      </c>
      <c r="Q1068" s="2" t="str">
        <f>INDEX(Articles!$1:$1048576,MATCH(E1068,Articles!D:D,0),18)</f>
        <v>30</v>
      </c>
      <c r="R1068" s="2">
        <f>INDEX(Articles!$1:$1048576,MATCH(E1068,Articles!D:D,0),19)</f>
        <v>25</v>
      </c>
      <c r="S1068" s="2" t="str">
        <f>IF(INDEX('Unités CA'!$1:$1048576,MATCH(E1068,'Unités CA'!D:D,0),5)=0,"",INDEX('Unités CA'!$1:$1048576,MATCH(E1068,'Unités CA'!D:D,0),5))</f>
        <v>0036/CA</v>
      </c>
      <c r="T1068" s="2" t="str">
        <f>IF(INDEX('Unités BTE'!$1:$1048576,MATCH(E1068,'Unités CA'!D:D,0),5)=0,"",INDEX('Unités BTE'!$1:$1048576,MATCH(E1068,'Unités CA'!D:D,0),5))</f>
        <v/>
      </c>
      <c r="U1068" s="87">
        <f>IFERROR(INDEX('Prix PRO CA'!$1:$1048576,MATCH(E1068,'Prix PRO CA'!D:D,0),10),"")</f>
        <v>89.64</v>
      </c>
      <c r="V1068" s="87" t="str">
        <f>IFERROR(INDEX('Prix PRO CA'!$1:$1048576,MATCH(E1068,'Prix PRO BTE'!D:D,0),10),"")</f>
        <v/>
      </c>
      <c r="W1068" s="87">
        <f>+IFERROR(INDEX('Prix PRO PCS'!$1:$1048576,MATCH(E1068,'Prix PRO PCS'!D:D,0),10),"")</f>
        <v>2.4900000000000002</v>
      </c>
      <c r="X1068" s="148">
        <f t="shared" si="74"/>
        <v>0</v>
      </c>
      <c r="Y1068" s="89" t="str">
        <f>IFERROR(INDEX(LigneAchat!$1:$1048576,MATCH(E1068,LigneAchat!D:D,0),5),"")</f>
        <v/>
      </c>
      <c r="Z1068" s="90">
        <f>INDEX(Articles!$1:$1048576,MATCH(E1068,Articles!D:D,0),21)</f>
        <v>0</v>
      </c>
      <c r="AA1068" s="90">
        <f t="shared" si="73"/>
        <v>0</v>
      </c>
      <c r="AB1068" s="90">
        <f>+INDEX(Articles!$1:$1048576,MATCH(E1068,Articles!D:D,0),23)</f>
        <v>0</v>
      </c>
    </row>
    <row r="1069" spans="2:28" ht="15.75">
      <c r="B1069" s="8" t="str">
        <f>INDEX(Articles!$1:$1048576,MATCH(E1069,Articles!D:D,0),6)</f>
        <v>OPPORTUNITE</v>
      </c>
      <c r="C1069" s="8" t="str">
        <f>INDEX(Articles!$1:$1048576,MATCH(E1069,Articles!D:D,0),7)</f>
        <v/>
      </c>
      <c r="D1069" s="28" t="str">
        <f>HYPERLINK(INDEX(Articles!$1:$1048576,MATCH(E1069,Articles!D:D,0),24),"Lien")</f>
        <v>Lien</v>
      </c>
      <c r="E1069" s="3" t="s">
        <v>2854</v>
      </c>
      <c r="F1069" s="18" t="str">
        <f>INDEX(Articles!$1:$1048576,MATCH(E1069,Articles!D:D,0),5)</f>
        <v>CHAND. 30 MM 8 COMÈTES JAUNES</v>
      </c>
      <c r="G1069" s="18" t="str">
        <f>INDEX(Articles!$1:$1048576,MATCH(E1069,Articles!D:D,0),8)</f>
        <v>CHANDELLE</v>
      </c>
      <c r="H1069" s="18" t="str">
        <f>INDEX(Articles!$1:$1048576,MATCH(E1069,Articles!D:D,0),9)</f>
        <v>DROITE</v>
      </c>
      <c r="I1069" s="8">
        <f>INDEX(Articles!$1:$1048576,MATCH(E1069,Articles!D:D,0),10)</f>
        <v>30</v>
      </c>
      <c r="J1069" s="18" t="str">
        <f>INDEX(Articles!$1:$1048576,MATCH(E1069,Articles!D:D,0),11)</f>
        <v>COMETE</v>
      </c>
      <c r="K1069" s="18" t="str">
        <f>INDEX(Articles!$1:$1048576,MATCH(E1069,Articles!D:D,0),12)</f>
        <v>JAUNE</v>
      </c>
      <c r="L1069" s="8" t="str">
        <f>INDEX(Articles!$1:$1048576,MATCH(E1069,Articles!D:D,0),13)</f>
        <v>CN</v>
      </c>
      <c r="M1069" s="8" t="str">
        <f>INDEX(Articles!$1:$1048576,MATCH(E1069,Articles!D:D,0),14)</f>
        <v>F3</v>
      </c>
      <c r="N1069" s="8" t="str">
        <f>INDEX(Articles!$1:$1048576,MATCH(E1069,Articles!D:D,0),15)</f>
        <v>1.4G</v>
      </c>
      <c r="O1069" s="8" t="str">
        <f>INDEX(Articles!$1:$1048576,MATCH(E1069,Articles!D:D,0),16)</f>
        <v>1008-F3-69242599</v>
      </c>
      <c r="P1069" s="8">
        <f>INDEX(Articles!$1:$1048576,MATCH(E1069,Articles!D:D,0),17)*1000</f>
        <v>132</v>
      </c>
      <c r="Q1069" s="8" t="str">
        <f>INDEX(Articles!$1:$1048576,MATCH(E1069,Articles!D:D,0),18)</f>
        <v>30</v>
      </c>
      <c r="R1069" s="8">
        <f>INDEX(Articles!$1:$1048576,MATCH(E1069,Articles!D:D,0),19)</f>
        <v>25</v>
      </c>
      <c r="S1069" s="2" t="str">
        <f>IF(INDEX('Unités CA'!$1:$1048576,MATCH(E1069,'Unités CA'!D:D,0),5)=0,"",INDEX('Unités CA'!$1:$1048576,MATCH(E1069,'Unités CA'!D:D,0),5))</f>
        <v>0025/CA</v>
      </c>
      <c r="T1069" s="2" t="str">
        <f>IF(INDEX('Unités BTE'!$1:$1048576,MATCH(E1069,'Unités CA'!D:D,0),5)=0,"",INDEX('Unités BTE'!$1:$1048576,MATCH(E1069,'Unités CA'!D:D,0),5))</f>
        <v/>
      </c>
      <c r="U1069" s="7">
        <f>IFERROR(INDEX('Prix PRO CA'!$1:$1048576,MATCH(E1069,'Prix PRO CA'!D:D,0),10),"")</f>
        <v>102</v>
      </c>
      <c r="V1069" s="7" t="str">
        <f>IFERROR(INDEX('Prix PRO CA'!$1:$1048576,MATCH(E1069,'Prix PRO BTE'!D:D,0),10),"")</f>
        <v/>
      </c>
      <c r="W1069" s="7">
        <f>+IFERROR(INDEX('Prix PRO PCS'!$1:$1048576,MATCH(E1069,'Prix PRO PCS'!D:D,0),10),"")</f>
        <v>4.08</v>
      </c>
      <c r="X1069" s="148">
        <f t="shared" si="74"/>
        <v>386</v>
      </c>
      <c r="Y1069" s="24" t="str">
        <f>IFERROR(INDEX(LigneAchat!$1:$1048576,MATCH(E1069,LigneAchat!D:D,0),5),"")</f>
        <v/>
      </c>
      <c r="Z1069" s="22">
        <f>INDEX(Articles!$1:$1048576,MATCH(E1069,Articles!D:D,0),21)</f>
        <v>416</v>
      </c>
      <c r="AA1069" s="22">
        <f t="shared" si="73"/>
        <v>386</v>
      </c>
      <c r="AB1069" s="22">
        <f>+INDEX(Articles!$1:$1048576,MATCH(E1069,Articles!D:D,0),23)</f>
        <v>30</v>
      </c>
    </row>
    <row r="1070" spans="2:28" ht="15.75">
      <c r="B1070" s="8" t="str">
        <f>INDEX(Articles!$1:$1048576,MATCH(E1070,Articles!D:D,0),6)</f>
        <v>OPPORTUNITE</v>
      </c>
      <c r="C1070" s="8" t="str">
        <f>INDEX(Articles!$1:$1048576,MATCH(E1070,Articles!D:D,0),7)</f>
        <v/>
      </c>
      <c r="D1070" s="28" t="str">
        <f>HYPERLINK(INDEX(Articles!$1:$1048576,MATCH(E1070,Articles!D:D,0),24),"Lien")</f>
        <v>Lien</v>
      </c>
      <c r="E1070" s="3" t="s">
        <v>2858</v>
      </c>
      <c r="F1070" s="18" t="str">
        <f>INDEX(Articles!$1:$1048576,MATCH(E1070,Articles!D:D,0),5)</f>
        <v>CHAND. 30 MM 8 COMÈTES VERTES</v>
      </c>
      <c r="G1070" s="18" t="str">
        <f>INDEX(Articles!$1:$1048576,MATCH(E1070,Articles!D:D,0),8)</f>
        <v>CHANDELLE</v>
      </c>
      <c r="H1070" s="18" t="str">
        <f>INDEX(Articles!$1:$1048576,MATCH(E1070,Articles!D:D,0),9)</f>
        <v>DROITE</v>
      </c>
      <c r="I1070" s="8">
        <f>INDEX(Articles!$1:$1048576,MATCH(E1070,Articles!D:D,0),10)</f>
        <v>30</v>
      </c>
      <c r="J1070" s="18" t="str">
        <f>INDEX(Articles!$1:$1048576,MATCH(E1070,Articles!D:D,0),11)</f>
        <v>COMETE</v>
      </c>
      <c r="K1070" s="18" t="str">
        <f>INDEX(Articles!$1:$1048576,MATCH(E1070,Articles!D:D,0),12)</f>
        <v>VERT</v>
      </c>
      <c r="L1070" s="8" t="str">
        <f>INDEX(Articles!$1:$1048576,MATCH(E1070,Articles!D:D,0),13)</f>
        <v>CN</v>
      </c>
      <c r="M1070" s="8" t="str">
        <f>INDEX(Articles!$1:$1048576,MATCH(E1070,Articles!D:D,0),14)</f>
        <v>F3</v>
      </c>
      <c r="N1070" s="8" t="str">
        <f>INDEX(Articles!$1:$1048576,MATCH(E1070,Articles!D:D,0),15)</f>
        <v>1.4G</v>
      </c>
      <c r="O1070" s="8" t="str">
        <f>INDEX(Articles!$1:$1048576,MATCH(E1070,Articles!D:D,0),16)</f>
        <v>1008-F3-69242599</v>
      </c>
      <c r="P1070" s="8">
        <f>INDEX(Articles!$1:$1048576,MATCH(E1070,Articles!D:D,0),17)*1000</f>
        <v>132</v>
      </c>
      <c r="Q1070" s="8" t="str">
        <f>INDEX(Articles!$1:$1048576,MATCH(E1070,Articles!D:D,0),18)</f>
        <v>30</v>
      </c>
      <c r="R1070" s="8">
        <f>INDEX(Articles!$1:$1048576,MATCH(E1070,Articles!D:D,0),19)</f>
        <v>25</v>
      </c>
      <c r="S1070" s="2" t="str">
        <f>IF(INDEX('Unités CA'!$1:$1048576,MATCH(E1070,'Unités CA'!D:D,0),5)=0,"",INDEX('Unités CA'!$1:$1048576,MATCH(E1070,'Unités CA'!D:D,0),5))</f>
        <v>0025/CA</v>
      </c>
      <c r="T1070" s="2" t="str">
        <f>IF(INDEX('Unités BTE'!$1:$1048576,MATCH(E1070,'Unités CA'!D:D,0),5)=0,"",INDEX('Unités BTE'!$1:$1048576,MATCH(E1070,'Unités CA'!D:D,0),5))</f>
        <v/>
      </c>
      <c r="U1070" s="7">
        <f>IFERROR(INDEX('Prix PRO CA'!$1:$1048576,MATCH(E1070,'Prix PRO CA'!D:D,0),10),"")</f>
        <v>102</v>
      </c>
      <c r="V1070" s="7" t="str">
        <f>IFERROR(INDEX('Prix PRO CA'!$1:$1048576,MATCH(E1070,'Prix PRO BTE'!D:D,0),10),"")</f>
        <v/>
      </c>
      <c r="W1070" s="7">
        <f>+IFERROR(INDEX('Prix PRO PCS'!$1:$1048576,MATCH(E1070,'Prix PRO PCS'!D:D,0),10),"")</f>
        <v>4.08</v>
      </c>
      <c r="X1070" s="148">
        <f t="shared" si="74"/>
        <v>28</v>
      </c>
      <c r="Y1070" s="24" t="str">
        <f>IFERROR(INDEX(LigneAchat!$1:$1048576,MATCH(E1070,LigneAchat!D:D,0),5),"")</f>
        <v/>
      </c>
      <c r="Z1070" s="22">
        <f>INDEX(Articles!$1:$1048576,MATCH(E1070,Articles!D:D,0),21)</f>
        <v>37</v>
      </c>
      <c r="AA1070" s="22">
        <f t="shared" si="73"/>
        <v>28</v>
      </c>
      <c r="AB1070" s="22">
        <f>+INDEX(Articles!$1:$1048576,MATCH(E1070,Articles!D:D,0),23)</f>
        <v>9</v>
      </c>
    </row>
    <row r="1071" spans="2:28" ht="15.75">
      <c r="B1071" s="8" t="str">
        <f>INDEX(Articles!$1:$1048576,MATCH(E1071,Articles!D:D,0),6)</f>
        <v>OPPORTUNITE</v>
      </c>
      <c r="C1071" s="8" t="str">
        <f>INDEX(Articles!$1:$1048576,MATCH(E1071,Articles!D:D,0),7)</f>
        <v/>
      </c>
      <c r="D1071" s="28" t="str">
        <f>HYPERLINK(INDEX(Articles!$1:$1048576,MATCH(E1071,Articles!D:D,0),24),"Lien")</f>
        <v>Lien</v>
      </c>
      <c r="E1071" s="3" t="s">
        <v>2864</v>
      </c>
      <c r="F1071" s="18" t="str">
        <f>INDEX(Articles!$1:$1048576,MATCH(E1071,Articles!D:D,0),5)</f>
        <v>CHAND. 30 MM 8 COMÈTES FRISSON BLANC</v>
      </c>
      <c r="G1071" s="18" t="str">
        <f>INDEX(Articles!$1:$1048576,MATCH(E1071,Articles!D:D,0),8)</f>
        <v>CHANDELLE</v>
      </c>
      <c r="H1071" s="18" t="str">
        <f>INDEX(Articles!$1:$1048576,MATCH(E1071,Articles!D:D,0),9)</f>
        <v>DROITE</v>
      </c>
      <c r="I1071" s="8">
        <f>INDEX(Articles!$1:$1048576,MATCH(E1071,Articles!D:D,0),10)</f>
        <v>30</v>
      </c>
      <c r="J1071" s="18" t="str">
        <f>INDEX(Articles!$1:$1048576,MATCH(E1071,Articles!D:D,0),11)</f>
        <v>COMETE</v>
      </c>
      <c r="K1071" s="18" t="str">
        <f>INDEX(Articles!$1:$1048576,MATCH(E1071,Articles!D:D,0),12)</f>
        <v>FRISSON</v>
      </c>
      <c r="L1071" s="8" t="str">
        <f>INDEX(Articles!$1:$1048576,MATCH(E1071,Articles!D:D,0),13)</f>
        <v>CN</v>
      </c>
      <c r="M1071" s="8" t="str">
        <f>INDEX(Articles!$1:$1048576,MATCH(E1071,Articles!D:D,0),14)</f>
        <v>F3</v>
      </c>
      <c r="N1071" s="8" t="str">
        <f>INDEX(Articles!$1:$1048576,MATCH(E1071,Articles!D:D,0),15)</f>
        <v>1.4G</v>
      </c>
      <c r="O1071" s="8" t="str">
        <f>INDEX(Articles!$1:$1048576,MATCH(E1071,Articles!D:D,0),16)</f>
        <v>1008-F3-69242599</v>
      </c>
      <c r="P1071" s="8">
        <f>INDEX(Articles!$1:$1048576,MATCH(E1071,Articles!D:D,0),17)*1000</f>
        <v>132</v>
      </c>
      <c r="Q1071" s="8" t="str">
        <f>INDEX(Articles!$1:$1048576,MATCH(E1071,Articles!D:D,0),18)</f>
        <v>30</v>
      </c>
      <c r="R1071" s="8">
        <f>INDEX(Articles!$1:$1048576,MATCH(E1071,Articles!D:D,0),19)</f>
        <v>25</v>
      </c>
      <c r="S1071" s="2" t="str">
        <f>IF(INDEX('Unités CA'!$1:$1048576,MATCH(E1071,'Unités CA'!D:D,0),5)=0,"",INDEX('Unités CA'!$1:$1048576,MATCH(E1071,'Unités CA'!D:D,0),5))</f>
        <v>0025/CA</v>
      </c>
      <c r="T1071" s="2" t="str">
        <f>IF(INDEX('Unités BTE'!$1:$1048576,MATCH(E1071,'Unités CA'!D:D,0),5)=0,"",INDEX('Unités BTE'!$1:$1048576,MATCH(E1071,'Unités CA'!D:D,0),5))</f>
        <v/>
      </c>
      <c r="U1071" s="7">
        <f>IFERROR(INDEX('Prix PRO CA'!$1:$1048576,MATCH(E1071,'Prix PRO CA'!D:D,0),10),"")</f>
        <v>102</v>
      </c>
      <c r="V1071" s="7" t="str">
        <f>IFERROR(INDEX('Prix PRO CA'!$1:$1048576,MATCH(E1071,'Prix PRO BTE'!D:D,0),10),"")</f>
        <v/>
      </c>
      <c r="W1071" s="7">
        <f>+IFERROR(INDEX('Prix PRO PCS'!$1:$1048576,MATCH(E1071,'Prix PRO PCS'!D:D,0),10),"")</f>
        <v>4.08</v>
      </c>
      <c r="X1071" s="148">
        <f t="shared" si="74"/>
        <v>208</v>
      </c>
      <c r="Y1071" s="24" t="str">
        <f>IFERROR(INDEX(LigneAchat!$1:$1048576,MATCH(E1071,LigneAchat!D:D,0),5),"")</f>
        <v/>
      </c>
      <c r="Z1071" s="22">
        <f>INDEX(Articles!$1:$1048576,MATCH(E1071,Articles!D:D,0),21)</f>
        <v>208</v>
      </c>
      <c r="AA1071" s="22">
        <f t="shared" si="73"/>
        <v>208</v>
      </c>
      <c r="AB1071" s="22">
        <f>+INDEX(Articles!$1:$1048576,MATCH(E1071,Articles!D:D,0),23)</f>
        <v>0</v>
      </c>
    </row>
    <row r="1072" spans="2:28" ht="15.75">
      <c r="B1072" s="8" t="str">
        <f>INDEX(Articles!$1:$1048576,MATCH(E1072,Articles!D:D,0),6)</f>
        <v>OPPORTUNITE</v>
      </c>
      <c r="C1072" s="8" t="str">
        <f>INDEX(Articles!$1:$1048576,MATCH(E1072,Articles!D:D,0),7)</f>
        <v/>
      </c>
      <c r="D1072" s="28" t="str">
        <f>HYPERLINK(INDEX(Articles!$1:$1048576,MATCH(E1072,Articles!D:D,0),24),"Lien")</f>
        <v>Lien</v>
      </c>
      <c r="E1072" s="3" t="s">
        <v>3767</v>
      </c>
      <c r="F1072" s="18" t="str">
        <f>INDEX(Articles!$1:$1048576,MATCH(E1072,Articles!D:D,0),5)</f>
        <v>CHAND. 30 MM 10 PAF JAUNE</v>
      </c>
      <c r="G1072" s="18" t="str">
        <f>INDEX(Articles!$1:$1048576,MATCH(E1072,Articles!D:D,0),8)</f>
        <v>CHANDELLE</v>
      </c>
      <c r="H1072" s="18" t="str">
        <f>INDEX(Articles!$1:$1048576,MATCH(E1072,Articles!D:D,0),9)</f>
        <v>POT A FEU</v>
      </c>
      <c r="I1072" s="8">
        <f>INDEX(Articles!$1:$1048576,MATCH(E1072,Articles!D:D,0),10)</f>
        <v>30</v>
      </c>
      <c r="J1072" s="18" t="str">
        <f>INDEX(Articles!$1:$1048576,MATCH(E1072,Articles!D:D,0),11)</f>
        <v>POT A FEU</v>
      </c>
      <c r="K1072" s="18" t="str">
        <f>INDEX(Articles!$1:$1048576,MATCH(E1072,Articles!D:D,0),12)</f>
        <v>JAUNE</v>
      </c>
      <c r="L1072" s="8" t="str">
        <f>INDEX(Articles!$1:$1048576,MATCH(E1072,Articles!D:D,0),13)</f>
        <v>EU</v>
      </c>
      <c r="M1072" s="8" t="str">
        <f>INDEX(Articles!$1:$1048576,MATCH(E1072,Articles!D:D,0),14)</f>
        <v>F4</v>
      </c>
      <c r="N1072" s="8" t="str">
        <f>INDEX(Articles!$1:$1048576,MATCH(E1072,Articles!D:D,0),15)</f>
        <v>1.4G</v>
      </c>
      <c r="O1072" s="8" t="str">
        <f>INDEX(Articles!$1:$1048576,MATCH(E1072,Articles!D:D,0),16)</f>
        <v>0163-F4-2292</v>
      </c>
      <c r="P1072" s="8">
        <f>INDEX(Articles!$1:$1048576,MATCH(E1072,Articles!D:D,0),17)*1000</f>
        <v>253</v>
      </c>
      <c r="Q1072" s="8" t="str">
        <f>INDEX(Articles!$1:$1048576,MATCH(E1072,Articles!D:D,0),18)</f>
        <v>36</v>
      </c>
      <c r="R1072" s="8">
        <f>INDEX(Articles!$1:$1048576,MATCH(E1072,Articles!D:D,0),19)</f>
        <v>50</v>
      </c>
      <c r="S1072" s="2" t="str">
        <f>IF(INDEX('Unités CA'!$1:$1048576,MATCH(E1072,'Unités CA'!D:D,0),5)=0,"",INDEX('Unités CA'!$1:$1048576,MATCH(E1072,'Unités CA'!D:D,0),5))</f>
        <v>0030/CA</v>
      </c>
      <c r="T1072" s="2" t="str">
        <f>IF(INDEX('Unités BTE'!$1:$1048576,MATCH(E1072,'Unités CA'!D:D,0),5)=0,"",INDEX('Unités BTE'!$1:$1048576,MATCH(E1072,'Unités CA'!D:D,0),5))</f>
        <v/>
      </c>
      <c r="U1072" s="7">
        <f>IFERROR(INDEX('Prix PRO CA'!$1:$1048576,MATCH(E1072,'Prix PRO CA'!D:D,0),10),"")</f>
        <v>172.5</v>
      </c>
      <c r="V1072" s="7" t="str">
        <f>IFERROR(INDEX('Prix PRO CA'!$1:$1048576,MATCH(E1072,'Prix PRO BTE'!D:D,0),10),"")</f>
        <v/>
      </c>
      <c r="W1072" s="7">
        <f>+IFERROR(INDEX('Prix PRO PCS'!$1:$1048576,MATCH(E1072,'Prix PRO PCS'!D:D,0),10),"")</f>
        <v>5.75</v>
      </c>
      <c r="X1072" s="148">
        <f t="shared" si="74"/>
        <v>6</v>
      </c>
      <c r="Y1072" s="24" t="str">
        <f>IFERROR(INDEX(LigneAchat!$1:$1048576,MATCH(E1072,LigneAchat!D:D,0),5),"")</f>
        <v/>
      </c>
      <c r="Z1072" s="22">
        <f>INDEX(Articles!$1:$1048576,MATCH(E1072,Articles!D:D,0),21)</f>
        <v>20</v>
      </c>
      <c r="AA1072" s="22">
        <f t="shared" ref="AA1072:AA1083" si="75">+Z1072-AB1072</f>
        <v>6</v>
      </c>
      <c r="AB1072" s="22">
        <f>+INDEX(Articles!$1:$1048576,MATCH(E1072,Articles!D:D,0),23)</f>
        <v>14</v>
      </c>
    </row>
    <row r="1073" spans="2:28" ht="15.75">
      <c r="B1073" s="8" t="str">
        <f>INDEX(Articles!$1:$1048576,MATCH(E1073,Articles!D:D,0),6)</f>
        <v>OPPORTUNITE</v>
      </c>
      <c r="C1073" s="8" t="str">
        <f>INDEX(Articles!$1:$1048576,MATCH(E1073,Articles!D:D,0),7)</f>
        <v/>
      </c>
      <c r="D1073" s="28" t="str">
        <f>HYPERLINK(INDEX(Articles!$1:$1048576,MATCH(E1073,Articles!D:D,0),24),"Lien")</f>
        <v>Lien</v>
      </c>
      <c r="E1073" s="3" t="s">
        <v>3764</v>
      </c>
      <c r="F1073" s="18" t="str">
        <f>INDEX(Articles!$1:$1048576,MATCH(E1073,Articles!D:D,0),5)</f>
        <v>CHAND. 40 MM 8 TRONC + BOMBES ARGENT</v>
      </c>
      <c r="G1073" s="18" t="str">
        <f>INDEX(Articles!$1:$1048576,MATCH(E1073,Articles!D:D,0),8)</f>
        <v>CHANDELLE</v>
      </c>
      <c r="H1073" s="18" t="str">
        <f>INDEX(Articles!$1:$1048576,MATCH(E1073,Articles!D:D,0),9)</f>
        <v>DROITE</v>
      </c>
      <c r="I1073" s="8">
        <f>INDEX(Articles!$1:$1048576,MATCH(E1073,Articles!D:D,0),10)</f>
        <v>37</v>
      </c>
      <c r="J1073" s="18" t="str">
        <f>INDEX(Articles!$1:$1048576,MATCH(E1073,Articles!D:D,0),11)</f>
        <v>BOMBE TRONC</v>
      </c>
      <c r="K1073" s="18" t="str">
        <f>INDEX(Articles!$1:$1048576,MATCH(E1073,Articles!D:D,0),12)</f>
        <v>ARGENT</v>
      </c>
      <c r="L1073" s="8" t="str">
        <f>INDEX(Articles!$1:$1048576,MATCH(E1073,Articles!D:D,0),13)</f>
        <v>CN</v>
      </c>
      <c r="M1073" s="8" t="str">
        <f>INDEX(Articles!$1:$1048576,MATCH(E1073,Articles!D:D,0),14)</f>
        <v>F4</v>
      </c>
      <c r="N1073" s="8" t="str">
        <f>INDEX(Articles!$1:$1048576,MATCH(E1073,Articles!D:D,0),15)</f>
        <v>1.4G</v>
      </c>
      <c r="O1073" s="8" t="str">
        <f>INDEX(Articles!$1:$1048576,MATCH(E1073,Articles!D:D,0),16)</f>
        <v>1008-F4-69245790</v>
      </c>
      <c r="P1073" s="8">
        <f>INDEX(Articles!$1:$1048576,MATCH(E1073,Articles!D:D,0),17)*1000</f>
        <v>198</v>
      </c>
      <c r="Q1073" s="8" t="str">
        <f>INDEX(Articles!$1:$1048576,MATCH(E1073,Articles!D:D,0),18)</f>
        <v>30</v>
      </c>
      <c r="R1073" s="8">
        <f>INDEX(Articles!$1:$1048576,MATCH(E1073,Articles!D:D,0),19)</f>
        <v>50</v>
      </c>
      <c r="S1073" s="2" t="str">
        <f>IF(INDEX('Unités CA'!$1:$1048576,MATCH(E1073,'Unités CA'!D:D,0),5)=0,"",INDEX('Unités CA'!$1:$1048576,MATCH(E1073,'Unités CA'!D:D,0),5))</f>
        <v>0015/CA</v>
      </c>
      <c r="T1073" s="2" t="str">
        <f>IF(INDEX('Unités BTE'!$1:$1048576,MATCH(E1073,'Unités CA'!D:D,0),5)=0,"",INDEX('Unités BTE'!$1:$1048576,MATCH(E1073,'Unités CA'!D:D,0),5))</f>
        <v/>
      </c>
      <c r="U1073" s="7">
        <f>IFERROR(INDEX('Prix PRO CA'!$1:$1048576,MATCH(E1073,'Prix PRO CA'!D:D,0),10),"")</f>
        <v>73.8</v>
      </c>
      <c r="V1073" s="7" t="str">
        <f>IFERROR(INDEX('Prix PRO CA'!$1:$1048576,MATCH(E1073,'Prix PRO BTE'!D:D,0),10),"")</f>
        <v/>
      </c>
      <c r="W1073" s="7">
        <f>+IFERROR(INDEX('Prix PRO PCS'!$1:$1048576,MATCH(E1073,'Prix PRO PCS'!D:D,0),10),"")</f>
        <v>4.92</v>
      </c>
      <c r="X1073" s="148">
        <f t="shared" si="74"/>
        <v>2</v>
      </c>
      <c r="Y1073" s="24" t="str">
        <f>IFERROR(INDEX(LigneAchat!$1:$1048576,MATCH(E1073,LigneAchat!D:D,0),5),"")</f>
        <v/>
      </c>
      <c r="Z1073" s="22">
        <f>INDEX(Articles!$1:$1048576,MATCH(E1073,Articles!D:D,0),21)</f>
        <v>2</v>
      </c>
      <c r="AA1073" s="22">
        <f t="shared" si="75"/>
        <v>2</v>
      </c>
      <c r="AB1073" s="22">
        <f>+INDEX(Articles!$1:$1048576,MATCH(E1073,Articles!D:D,0),23)</f>
        <v>0</v>
      </c>
    </row>
    <row r="1074" spans="2:28" ht="15.75">
      <c r="B1074" s="8" t="str">
        <f>INDEX(Articles!$1:$1048576,MATCH(E1074,Articles!D:D,0),6)</f>
        <v>OPPORTUNITE</v>
      </c>
      <c r="C1074" s="8" t="str">
        <f>INDEX(Articles!$1:$1048576,MATCH(E1074,Articles!D:D,0),7)</f>
        <v/>
      </c>
      <c r="D1074" s="28" t="str">
        <f>HYPERLINK(INDEX(Articles!$1:$1048576,MATCH(E1074,Articles!D:D,0),24),"Lien")</f>
        <v>Lien</v>
      </c>
      <c r="E1074" s="3" t="s">
        <v>3763</v>
      </c>
      <c r="F1074" s="18" t="str">
        <f>INDEX(Articles!$1:$1048576,MATCH(E1074,Articles!D:D,0),5)</f>
        <v>CHAND. 40 MM 8 COMETES VIOLETTES</v>
      </c>
      <c r="G1074" s="18" t="str">
        <f>INDEX(Articles!$1:$1048576,MATCH(E1074,Articles!D:D,0),8)</f>
        <v>CHANDELLE</v>
      </c>
      <c r="H1074" s="18" t="str">
        <f>INDEX(Articles!$1:$1048576,MATCH(E1074,Articles!D:D,0),9)</f>
        <v>DROITE</v>
      </c>
      <c r="I1074" s="8">
        <f>INDEX(Articles!$1:$1048576,MATCH(E1074,Articles!D:D,0),10)</f>
        <v>37</v>
      </c>
      <c r="J1074" s="18" t="str">
        <f>INDEX(Articles!$1:$1048576,MATCH(E1074,Articles!D:D,0),11)</f>
        <v>COMETE</v>
      </c>
      <c r="K1074" s="18" t="str">
        <f>INDEX(Articles!$1:$1048576,MATCH(E1074,Articles!D:D,0),12)</f>
        <v>VIOLET</v>
      </c>
      <c r="L1074" s="8" t="str">
        <f>INDEX(Articles!$1:$1048576,MATCH(E1074,Articles!D:D,0),13)</f>
        <v>CN</v>
      </c>
      <c r="M1074" s="8" t="str">
        <f>INDEX(Articles!$1:$1048576,MATCH(E1074,Articles!D:D,0),14)</f>
        <v>F4</v>
      </c>
      <c r="N1074" s="8" t="str">
        <f>INDEX(Articles!$1:$1048576,MATCH(E1074,Articles!D:D,0),15)</f>
        <v>1.4G</v>
      </c>
      <c r="O1074" s="8" t="str">
        <f>INDEX(Articles!$1:$1048576,MATCH(E1074,Articles!D:D,0),16)</f>
        <v>1008-F4-69245791</v>
      </c>
      <c r="P1074" s="8">
        <f>INDEX(Articles!$1:$1048576,MATCH(E1074,Articles!D:D,0),17)*1000</f>
        <v>277</v>
      </c>
      <c r="Q1074" s="8" t="str">
        <f>INDEX(Articles!$1:$1048576,MATCH(E1074,Articles!D:D,0),18)</f>
        <v>30</v>
      </c>
      <c r="R1074" s="8">
        <f>INDEX(Articles!$1:$1048576,MATCH(E1074,Articles!D:D,0),19)</f>
        <v>50</v>
      </c>
      <c r="S1074" s="2" t="str">
        <f>IF(INDEX('Unités CA'!$1:$1048576,MATCH(E1074,'Unités CA'!D:D,0),5)=0,"",INDEX('Unités CA'!$1:$1048576,MATCH(E1074,'Unités CA'!D:D,0),5))</f>
        <v>0015/CA</v>
      </c>
      <c r="T1074" s="2" t="str">
        <f>IF(INDEX('Unités BTE'!$1:$1048576,MATCH(E1074,'Unités CA'!D:D,0),5)=0,"",INDEX('Unités BTE'!$1:$1048576,MATCH(E1074,'Unités CA'!D:D,0),5))</f>
        <v/>
      </c>
      <c r="U1074" s="7">
        <f>IFERROR(INDEX('Prix PRO CA'!$1:$1048576,MATCH(E1074,'Prix PRO CA'!D:D,0),10),"")</f>
        <v>73.8</v>
      </c>
      <c r="V1074" s="7" t="str">
        <f>IFERROR(INDEX('Prix PRO CA'!$1:$1048576,MATCH(E1074,'Prix PRO BTE'!D:D,0),10),"")</f>
        <v/>
      </c>
      <c r="W1074" s="7">
        <f>+IFERROR(INDEX('Prix PRO PCS'!$1:$1048576,MATCH(E1074,'Prix PRO PCS'!D:D,0),10),"")</f>
        <v>4.92</v>
      </c>
      <c r="X1074" s="148">
        <f t="shared" si="74"/>
        <v>13</v>
      </c>
      <c r="Y1074" s="24" t="str">
        <f>IFERROR(INDEX(LigneAchat!$1:$1048576,MATCH(E1074,LigneAchat!D:D,0),5),"")</f>
        <v/>
      </c>
      <c r="Z1074" s="22">
        <f>INDEX(Articles!$1:$1048576,MATCH(E1074,Articles!D:D,0),21)</f>
        <v>43</v>
      </c>
      <c r="AA1074" s="22">
        <f t="shared" si="75"/>
        <v>13</v>
      </c>
      <c r="AB1074" s="22">
        <f>+INDEX(Articles!$1:$1048576,MATCH(E1074,Articles!D:D,0),23)</f>
        <v>30</v>
      </c>
    </row>
    <row r="1075" spans="2:28" ht="15.75">
      <c r="B1075" s="8" t="str">
        <f>INDEX(Articles!$1:$1048576,MATCH(E1075,Articles!D:D,0),6)</f>
        <v>OPPORTUNITE</v>
      </c>
      <c r="C1075" s="8" t="str">
        <f>INDEX(Articles!$1:$1048576,MATCH(E1075,Articles!D:D,0),7)</f>
        <v/>
      </c>
      <c r="D1075" s="28" t="str">
        <f>HYPERLINK(INDEX(Articles!$1:$1048576,MATCH(E1075,Articles!D:D,0),24),"Lien")</f>
        <v>Lien</v>
      </c>
      <c r="E1075" s="3" t="s">
        <v>3110</v>
      </c>
      <c r="F1075" s="18" t="str">
        <f>INDEX(Articles!$1:$1048576,MATCH(E1075,Articles!D:D,0),5)</f>
        <v>CHAND. 40 MM 8 POTS À FEU VERT</v>
      </c>
      <c r="G1075" s="18" t="str">
        <f>INDEX(Articles!$1:$1048576,MATCH(E1075,Articles!D:D,0),8)</f>
        <v>CHANDELLE</v>
      </c>
      <c r="H1075" s="18" t="str">
        <f>INDEX(Articles!$1:$1048576,MATCH(E1075,Articles!D:D,0),9)</f>
        <v>POT A FEU</v>
      </c>
      <c r="I1075" s="8">
        <f>INDEX(Articles!$1:$1048576,MATCH(E1075,Articles!D:D,0),10)</f>
        <v>37</v>
      </c>
      <c r="J1075" s="18" t="str">
        <f>INDEX(Articles!$1:$1048576,MATCH(E1075,Articles!D:D,0),11)</f>
        <v>POT A FEU</v>
      </c>
      <c r="K1075" s="18" t="str">
        <f>INDEX(Articles!$1:$1048576,MATCH(E1075,Articles!D:D,0),12)</f>
        <v>VERT</v>
      </c>
      <c r="L1075" s="8" t="str">
        <f>INDEX(Articles!$1:$1048576,MATCH(E1075,Articles!D:D,0),13)</f>
        <v>CN</v>
      </c>
      <c r="M1075" s="8" t="str">
        <f>INDEX(Articles!$1:$1048576,MATCH(E1075,Articles!D:D,0),14)</f>
        <v>F4</v>
      </c>
      <c r="N1075" s="8" t="str">
        <f>INDEX(Articles!$1:$1048576,MATCH(E1075,Articles!D:D,0),15)</f>
        <v>1.4G</v>
      </c>
      <c r="O1075" s="8" t="str">
        <f>INDEX(Articles!$1:$1048576,MATCH(E1075,Articles!D:D,0),16)</f>
        <v>1008-F4-69245793</v>
      </c>
      <c r="P1075" s="8">
        <f>INDEX(Articles!$1:$1048576,MATCH(E1075,Articles!D:D,0),17)*1000</f>
        <v>164</v>
      </c>
      <c r="Q1075" s="8" t="str">
        <f>INDEX(Articles!$1:$1048576,MATCH(E1075,Articles!D:D,0),18)</f>
        <v>30</v>
      </c>
      <c r="R1075" s="8">
        <f>INDEX(Articles!$1:$1048576,MATCH(E1075,Articles!D:D,0),19)</f>
        <v>40</v>
      </c>
      <c r="S1075" s="2" t="str">
        <f>IF(INDEX('Unités CA'!$1:$1048576,MATCH(E1075,'Unités CA'!D:D,0),5)=0,"",INDEX('Unités CA'!$1:$1048576,MATCH(E1075,'Unités CA'!D:D,0),5))</f>
        <v>0015/CA</v>
      </c>
      <c r="T1075" s="2" t="str">
        <f>IF(INDEX('Unités BTE'!$1:$1048576,MATCH(E1075,'Unités CA'!D:D,0),5)=0,"",INDEX('Unités BTE'!$1:$1048576,MATCH(E1075,'Unités CA'!D:D,0),5))</f>
        <v/>
      </c>
      <c r="U1075" s="7">
        <f>IFERROR(INDEX('Prix PRO CA'!$1:$1048576,MATCH(E1075,'Prix PRO CA'!D:D,0),10),"")</f>
        <v>86.25</v>
      </c>
      <c r="V1075" s="7" t="str">
        <f>IFERROR(INDEX('Prix PRO CA'!$1:$1048576,MATCH(E1075,'Prix PRO BTE'!D:D,0),10),"")</f>
        <v/>
      </c>
      <c r="W1075" s="7">
        <f>+IFERROR(INDEX('Prix PRO PCS'!$1:$1048576,MATCH(E1075,'Prix PRO PCS'!D:D,0),10),"")</f>
        <v>5.75</v>
      </c>
      <c r="X1075" s="148">
        <f t="shared" si="74"/>
        <v>105</v>
      </c>
      <c r="Y1075" s="24" t="str">
        <f>IFERROR(INDEX(LigneAchat!$1:$1048576,MATCH(E1075,LigneAchat!D:D,0),5),"")</f>
        <v/>
      </c>
      <c r="Z1075" s="22">
        <f>INDEX(Articles!$1:$1048576,MATCH(E1075,Articles!D:D,0),21)</f>
        <v>105</v>
      </c>
      <c r="AA1075" s="22">
        <f t="shared" si="75"/>
        <v>105</v>
      </c>
      <c r="AB1075" s="22">
        <f>+INDEX(Articles!$1:$1048576,MATCH(E1075,Articles!D:D,0),23)</f>
        <v>0</v>
      </c>
    </row>
    <row r="1076" spans="2:28" ht="15.75">
      <c r="B1076" s="8" t="str">
        <f>INDEX(Articles!$1:$1048576,MATCH(E1076,Articles!D:D,0),6)</f>
        <v>OPPORTUNITE</v>
      </c>
      <c r="C1076" s="8" t="str">
        <f>INDEX(Articles!$1:$1048576,MATCH(E1076,Articles!D:D,0),7)</f>
        <v/>
      </c>
      <c r="D1076" s="28" t="str">
        <f>HYPERLINK(INDEX(Articles!$1:$1048576,MATCH(E1076,Articles!D:D,0),24),"Lien")</f>
        <v>Lien</v>
      </c>
      <c r="E1076" s="3" t="s">
        <v>3122</v>
      </c>
      <c r="F1076" s="18" t="str">
        <f>INDEX(Articles!$1:$1048576,MATCH(E1076,Articles!D:D,0),5)</f>
        <v>CHAND. 40 MM 8 POTS À FEU VIOLET</v>
      </c>
      <c r="G1076" s="18" t="str">
        <f>INDEX(Articles!$1:$1048576,MATCH(E1076,Articles!D:D,0),8)</f>
        <v>CHANDELLE</v>
      </c>
      <c r="H1076" s="18" t="str">
        <f>INDEX(Articles!$1:$1048576,MATCH(E1076,Articles!D:D,0),9)</f>
        <v>POT A FEU</v>
      </c>
      <c r="I1076" s="8">
        <f>INDEX(Articles!$1:$1048576,MATCH(E1076,Articles!D:D,0),10)</f>
        <v>37</v>
      </c>
      <c r="J1076" s="18" t="str">
        <f>INDEX(Articles!$1:$1048576,MATCH(E1076,Articles!D:D,0),11)</f>
        <v>POT A FEU</v>
      </c>
      <c r="K1076" s="18" t="str">
        <f>INDEX(Articles!$1:$1048576,MATCH(E1076,Articles!D:D,0),12)</f>
        <v>VIOLET</v>
      </c>
      <c r="L1076" s="8" t="str">
        <f>INDEX(Articles!$1:$1048576,MATCH(E1076,Articles!D:D,0),13)</f>
        <v>CN</v>
      </c>
      <c r="M1076" s="8" t="str">
        <f>INDEX(Articles!$1:$1048576,MATCH(E1076,Articles!D:D,0),14)</f>
        <v>F4</v>
      </c>
      <c r="N1076" s="8" t="str">
        <f>INDEX(Articles!$1:$1048576,MATCH(E1076,Articles!D:D,0),15)</f>
        <v>1.4G</v>
      </c>
      <c r="O1076" s="8" t="str">
        <f>INDEX(Articles!$1:$1048576,MATCH(E1076,Articles!D:D,0),16)</f>
        <v>1008-F4-69245793</v>
      </c>
      <c r="P1076" s="8">
        <f>INDEX(Articles!$1:$1048576,MATCH(E1076,Articles!D:D,0),17)*1000</f>
        <v>164</v>
      </c>
      <c r="Q1076" s="8" t="str">
        <f>INDEX(Articles!$1:$1048576,MATCH(E1076,Articles!D:D,0),18)</f>
        <v>30</v>
      </c>
      <c r="R1076" s="8">
        <f>INDEX(Articles!$1:$1048576,MATCH(E1076,Articles!D:D,0),19)</f>
        <v>40</v>
      </c>
      <c r="S1076" s="2" t="str">
        <f>IF(INDEX('Unités CA'!$1:$1048576,MATCH(E1076,'Unités CA'!D:D,0),5)=0,"",INDEX('Unités CA'!$1:$1048576,MATCH(E1076,'Unités CA'!D:D,0),5))</f>
        <v>0015/CA</v>
      </c>
      <c r="T1076" s="2" t="str">
        <f>IF(INDEX('Unités BTE'!$1:$1048576,MATCH(E1076,'Unités CA'!D:D,0),5)=0,"",INDEX('Unités BTE'!$1:$1048576,MATCH(E1076,'Unités CA'!D:D,0),5))</f>
        <v/>
      </c>
      <c r="U1076" s="7">
        <f>IFERROR(INDEX('Prix PRO CA'!$1:$1048576,MATCH(E1076,'Prix PRO CA'!D:D,0),10),"")</f>
        <v>86.25</v>
      </c>
      <c r="V1076" s="7" t="str">
        <f>IFERROR(INDEX('Prix PRO CA'!$1:$1048576,MATCH(E1076,'Prix PRO BTE'!D:D,0),10),"")</f>
        <v/>
      </c>
      <c r="W1076" s="7">
        <f>+IFERROR(INDEX('Prix PRO PCS'!$1:$1048576,MATCH(E1076,'Prix PRO PCS'!D:D,0),10),"")</f>
        <v>5.75</v>
      </c>
      <c r="X1076" s="148">
        <f t="shared" si="74"/>
        <v>119</v>
      </c>
      <c r="Y1076" s="24" t="str">
        <f>IFERROR(INDEX(LigneAchat!$1:$1048576,MATCH(E1076,LigneAchat!D:D,0),5),"")</f>
        <v/>
      </c>
      <c r="Z1076" s="22">
        <f>INDEX(Articles!$1:$1048576,MATCH(E1076,Articles!D:D,0),21)</f>
        <v>119</v>
      </c>
      <c r="AA1076" s="22">
        <f t="shared" si="75"/>
        <v>119</v>
      </c>
      <c r="AB1076" s="22">
        <f>+INDEX(Articles!$1:$1048576,MATCH(E1076,Articles!D:D,0),23)</f>
        <v>0</v>
      </c>
    </row>
    <row r="1077" spans="2:28" ht="15.75">
      <c r="B1077" s="8" t="str">
        <f>INDEX(Articles!$1:$1048576,MATCH(E1077,Articles!D:D,0),6)</f>
        <v>OPPORTUNITE</v>
      </c>
      <c r="C1077" s="8" t="str">
        <f>INDEX(Articles!$1:$1048576,MATCH(E1077,Articles!D:D,0),7)</f>
        <v/>
      </c>
      <c r="D1077" s="28" t="str">
        <f>HYPERLINK(INDEX(Articles!$1:$1048576,MATCH(E1077,Articles!D:D,0),24),"Lien")</f>
        <v>Lien</v>
      </c>
      <c r="E1077" s="3" t="s">
        <v>3128</v>
      </c>
      <c r="F1077" s="18" t="str">
        <f>INDEX(Articles!$1:$1048576,MATCH(E1077,Articles!D:D,0),5)</f>
        <v>CHAND. 40 MM 8 POTS À FEU FRISSONNANT OR</v>
      </c>
      <c r="G1077" s="18" t="str">
        <f>INDEX(Articles!$1:$1048576,MATCH(E1077,Articles!D:D,0),8)</f>
        <v>CHANDELLE</v>
      </c>
      <c r="H1077" s="18" t="str">
        <f>INDEX(Articles!$1:$1048576,MATCH(E1077,Articles!D:D,0),9)</f>
        <v>POT A FEU</v>
      </c>
      <c r="I1077" s="8">
        <f>INDEX(Articles!$1:$1048576,MATCH(E1077,Articles!D:D,0),10)</f>
        <v>37</v>
      </c>
      <c r="J1077" s="18" t="str">
        <f>INDEX(Articles!$1:$1048576,MATCH(E1077,Articles!D:D,0),11)</f>
        <v>POT A FEU</v>
      </c>
      <c r="K1077" s="18" t="str">
        <f>INDEX(Articles!$1:$1048576,MATCH(E1077,Articles!D:D,0),12)</f>
        <v>OR</v>
      </c>
      <c r="L1077" s="8" t="str">
        <f>INDEX(Articles!$1:$1048576,MATCH(E1077,Articles!D:D,0),13)</f>
        <v>CN</v>
      </c>
      <c r="M1077" s="8" t="str">
        <f>INDEX(Articles!$1:$1048576,MATCH(E1077,Articles!D:D,0),14)</f>
        <v>F4</v>
      </c>
      <c r="N1077" s="8" t="str">
        <f>INDEX(Articles!$1:$1048576,MATCH(E1077,Articles!D:D,0),15)</f>
        <v>1.4G</v>
      </c>
      <c r="O1077" s="8" t="str">
        <f>INDEX(Articles!$1:$1048576,MATCH(E1077,Articles!D:D,0),16)</f>
        <v>1008-F4-69245793</v>
      </c>
      <c r="P1077" s="8">
        <f>INDEX(Articles!$1:$1048576,MATCH(E1077,Articles!D:D,0),17)*1000</f>
        <v>164</v>
      </c>
      <c r="Q1077" s="8" t="str">
        <f>INDEX(Articles!$1:$1048576,MATCH(E1077,Articles!D:D,0),18)</f>
        <v>30</v>
      </c>
      <c r="R1077" s="8">
        <f>INDEX(Articles!$1:$1048576,MATCH(E1077,Articles!D:D,0),19)</f>
        <v>40</v>
      </c>
      <c r="S1077" s="2" t="str">
        <f>IF(INDEX('Unités CA'!$1:$1048576,MATCH(E1077,'Unités CA'!D:D,0),5)=0,"",INDEX('Unités CA'!$1:$1048576,MATCH(E1077,'Unités CA'!D:D,0),5))</f>
        <v>0015/CA</v>
      </c>
      <c r="T1077" s="2" t="str">
        <f>IF(INDEX('Unités BTE'!$1:$1048576,MATCH(E1077,'Unités CA'!D:D,0),5)=0,"",INDEX('Unités BTE'!$1:$1048576,MATCH(E1077,'Unités CA'!D:D,0),5))</f>
        <v/>
      </c>
      <c r="U1077" s="7">
        <f>IFERROR(INDEX('Prix PRO CA'!$1:$1048576,MATCH(E1077,'Prix PRO CA'!D:D,0),10),"")</f>
        <v>86.25</v>
      </c>
      <c r="V1077" s="7" t="str">
        <f>IFERROR(INDEX('Prix PRO CA'!$1:$1048576,MATCH(E1077,'Prix PRO BTE'!D:D,0),10),"")</f>
        <v/>
      </c>
      <c r="W1077" s="7">
        <f>+IFERROR(INDEX('Prix PRO PCS'!$1:$1048576,MATCH(E1077,'Prix PRO PCS'!D:D,0),10),"")</f>
        <v>5.75</v>
      </c>
      <c r="X1077" s="148">
        <f t="shared" si="74"/>
        <v>84</v>
      </c>
      <c r="Y1077" s="24" t="str">
        <f>IFERROR(INDEX(LigneAchat!$1:$1048576,MATCH(E1077,LigneAchat!D:D,0),5),"")</f>
        <v/>
      </c>
      <c r="Z1077" s="22">
        <f>INDEX(Articles!$1:$1048576,MATCH(E1077,Articles!D:D,0),21)</f>
        <v>140</v>
      </c>
      <c r="AA1077" s="22">
        <f t="shared" si="75"/>
        <v>84</v>
      </c>
      <c r="AB1077" s="22">
        <f>+INDEX(Articles!$1:$1048576,MATCH(E1077,Articles!D:D,0),23)</f>
        <v>56</v>
      </c>
    </row>
    <row r="1078" spans="2:28" ht="15.75">
      <c r="B1078" s="8" t="str">
        <f>INDEX(Articles!$1:$1048576,MATCH(E1078,Articles!D:D,0),6)</f>
        <v>OPPORTUNITE</v>
      </c>
      <c r="C1078" s="8" t="str">
        <f>INDEX(Articles!$1:$1048576,MATCH(E1078,Articles!D:D,0),7)</f>
        <v/>
      </c>
      <c r="D1078" s="28" t="str">
        <f>HYPERLINK(INDEX(Articles!$1:$1048576,MATCH(E1078,Articles!D:D,0),24),"Lien")</f>
        <v>Lien</v>
      </c>
      <c r="E1078" s="3" t="s">
        <v>3766</v>
      </c>
      <c r="F1078" s="18" t="str">
        <f>INDEX(Articles!$1:$1048576,MATCH(E1078,Articles!D:D,0),5)</f>
        <v>CHAND. 49 MM 8 DEPART - 5 COMETES OR + DETO</v>
      </c>
      <c r="G1078" s="18" t="str">
        <f>INDEX(Articles!$1:$1048576,MATCH(E1078,Articles!D:D,0),8)</f>
        <v>CHANDELLE</v>
      </c>
      <c r="H1078" s="18" t="str">
        <f>INDEX(Articles!$1:$1048576,MATCH(E1078,Articles!D:D,0),9)</f>
        <v>COMETE</v>
      </c>
      <c r="I1078" s="8">
        <f>INDEX(Articles!$1:$1048576,MATCH(E1078,Articles!D:D,0),10)</f>
        <v>50</v>
      </c>
      <c r="J1078" s="18" t="str">
        <f>INDEX(Articles!$1:$1048576,MATCH(E1078,Articles!D:D,0),11)</f>
        <v>DETONATION</v>
      </c>
      <c r="K1078" s="18" t="str">
        <f>INDEX(Articles!$1:$1048576,MATCH(E1078,Articles!D:D,0),12)</f>
        <v>OR</v>
      </c>
      <c r="L1078" s="8" t="str">
        <f>INDEX(Articles!$1:$1048576,MATCH(E1078,Articles!D:D,0),13)</f>
        <v>CN</v>
      </c>
      <c r="M1078" s="8" t="str">
        <f>INDEX(Articles!$1:$1048576,MATCH(E1078,Articles!D:D,0),14)</f>
        <v>F4</v>
      </c>
      <c r="N1078" s="8" t="str">
        <f>INDEX(Articles!$1:$1048576,MATCH(E1078,Articles!D:D,0),15)</f>
        <v>1.3G</v>
      </c>
      <c r="O1078" s="8" t="str">
        <f>INDEX(Articles!$1:$1048576,MATCH(E1078,Articles!D:D,0),16)</f>
        <v>1008-F4-69242603</v>
      </c>
      <c r="P1078" s="8">
        <f>INDEX(Articles!$1:$1048576,MATCH(E1078,Articles!D:D,0),17)*1000</f>
        <v>360</v>
      </c>
      <c r="Q1078" s="8" t="str">
        <f>INDEX(Articles!$1:$1048576,MATCH(E1078,Articles!D:D,0),18)</f>
        <v>30</v>
      </c>
      <c r="R1078" s="8">
        <f>INDEX(Articles!$1:$1048576,MATCH(E1078,Articles!D:D,0),19)</f>
        <v>50</v>
      </c>
      <c r="S1078" s="2" t="str">
        <f>IF(INDEX('Unités CA'!$1:$1048576,MATCH(E1078,'Unités CA'!D:D,0),5)=0,"",INDEX('Unités CA'!$1:$1048576,MATCH(E1078,'Unités CA'!D:D,0),5))</f>
        <v>0012/CA</v>
      </c>
      <c r="T1078" s="2" t="str">
        <f>IF(INDEX('Unités BTE'!$1:$1048576,MATCH(E1078,'Unités CA'!D:D,0),5)=0,"",INDEX('Unités BTE'!$1:$1048576,MATCH(E1078,'Unités CA'!D:D,0),5))</f>
        <v/>
      </c>
      <c r="U1078" s="7">
        <f>IFERROR(INDEX('Prix PRO CA'!$1:$1048576,MATCH(E1078,'Prix PRO CA'!D:D,0),10),"")</f>
        <v>69</v>
      </c>
      <c r="V1078" s="7" t="str">
        <f>IFERROR(INDEX('Prix PRO CA'!$1:$1048576,MATCH(E1078,'Prix PRO BTE'!D:D,0),10),"")</f>
        <v/>
      </c>
      <c r="W1078" s="7">
        <f>+IFERROR(INDEX('Prix PRO PCS'!$1:$1048576,MATCH(E1078,'Prix PRO PCS'!D:D,0),10),"")</f>
        <v>5.75</v>
      </c>
      <c r="X1078" s="148">
        <f t="shared" si="74"/>
        <v>48</v>
      </c>
      <c r="Y1078" s="24" t="str">
        <f>IFERROR(INDEX(LigneAchat!$1:$1048576,MATCH(E1078,LigneAchat!D:D,0),5),"")</f>
        <v/>
      </c>
      <c r="Z1078" s="22">
        <f>INDEX(Articles!$1:$1048576,MATCH(E1078,Articles!D:D,0),21)</f>
        <v>48</v>
      </c>
      <c r="AA1078" s="22">
        <f t="shared" si="75"/>
        <v>48</v>
      </c>
      <c r="AB1078" s="22">
        <f>+INDEX(Articles!$1:$1048576,MATCH(E1078,Articles!D:D,0),23)</f>
        <v>0</v>
      </c>
    </row>
    <row r="1079" spans="2:28" ht="15.75">
      <c r="B1079" s="8" t="str">
        <f>INDEX(Articles!$1:$1048576,MATCH(E1079,Articles!D:D,0),6)</f>
        <v>OPPORTUNITE</v>
      </c>
      <c r="C1079" s="8" t="str">
        <f>INDEX(Articles!$1:$1048576,MATCH(E1079,Articles!D:D,0),7)</f>
        <v/>
      </c>
      <c r="D1079" s="28" t="str">
        <f>HYPERLINK(INDEX(Articles!$1:$1048576,MATCH(E1079,Articles!D:D,0),24),"Lien")</f>
        <v>Lien</v>
      </c>
      <c r="E1079" s="4" t="s">
        <v>2938</v>
      </c>
      <c r="F1079" s="18" t="str">
        <f>INDEX(Articles!$1:$1048576,MATCH(E1079,Articles!D:D,0),5)</f>
        <v>CHAND. 50 MM 6 DEPART TRONC PALMIER ARGENT</v>
      </c>
      <c r="G1079" s="18" t="str">
        <f>INDEX(Articles!$1:$1048576,MATCH(E1079,Articles!D:D,0),8)</f>
        <v>CHANDELLE</v>
      </c>
      <c r="H1079" s="18" t="str">
        <f>INDEX(Articles!$1:$1048576,MATCH(E1079,Articles!D:D,0),9)</f>
        <v>DROITE</v>
      </c>
      <c r="I1079" s="8">
        <f>INDEX(Articles!$1:$1048576,MATCH(E1079,Articles!D:D,0),10)</f>
        <v>50</v>
      </c>
      <c r="J1079" s="18" t="str">
        <f>INDEX(Articles!$1:$1048576,MATCH(E1079,Articles!D:D,0),11)</f>
        <v>BOMBE TRONC</v>
      </c>
      <c r="K1079" s="18" t="str">
        <f>INDEX(Articles!$1:$1048576,MATCH(E1079,Articles!D:D,0),12)</f>
        <v>ARGENT</v>
      </c>
      <c r="L1079" s="8" t="str">
        <f>INDEX(Articles!$1:$1048576,MATCH(E1079,Articles!D:D,0),13)</f>
        <v>EU</v>
      </c>
      <c r="M1079" s="8" t="str">
        <f>INDEX(Articles!$1:$1048576,MATCH(E1079,Articles!D:D,0),14)</f>
        <v>F4</v>
      </c>
      <c r="N1079" s="8" t="str">
        <f>INDEX(Articles!$1:$1048576,MATCH(E1079,Articles!D:D,0),15)</f>
        <v>1.4G</v>
      </c>
      <c r="O1079" s="8" t="str">
        <f>INDEX(Articles!$1:$1048576,MATCH(E1079,Articles!D:D,0),16)</f>
        <v>0163-F4-2298</v>
      </c>
      <c r="P1079" s="8">
        <f>INDEX(Articles!$1:$1048576,MATCH(E1079,Articles!D:D,0),17)*1000</f>
        <v>450</v>
      </c>
      <c r="Q1079" s="8" t="str">
        <f>INDEX(Articles!$1:$1048576,MATCH(E1079,Articles!D:D,0),18)</f>
        <v>25</v>
      </c>
      <c r="R1079" s="8">
        <f>INDEX(Articles!$1:$1048576,MATCH(E1079,Articles!D:D,0),19)</f>
        <v>60</v>
      </c>
      <c r="S1079" s="2" t="str">
        <f>IF(INDEX('Unités CA'!$1:$1048576,MATCH(E1079,'Unités CA'!D:D,0),5)=0,"",INDEX('Unités CA'!$1:$1048576,MATCH(E1079,'Unités CA'!D:D,0),5))</f>
        <v>0013/CA</v>
      </c>
      <c r="T1079" s="2" t="str">
        <f>IF(INDEX('Unités BTE'!$1:$1048576,MATCH(E1079,'Unités CA'!D:D,0),5)=0,"",INDEX('Unités BTE'!$1:$1048576,MATCH(E1079,'Unités CA'!D:D,0),5))</f>
        <v/>
      </c>
      <c r="U1079" s="7">
        <f>IFERROR(INDEX('Prix PRO CA'!$1:$1048576,MATCH(E1079,'Prix PRO CA'!D:D,0),10),"")</f>
        <v>269.75</v>
      </c>
      <c r="V1079" s="7" t="str">
        <f>IFERROR(INDEX('Prix PRO CA'!$1:$1048576,MATCH(E1079,'Prix PRO BTE'!D:D,0),10),"")</f>
        <v/>
      </c>
      <c r="W1079" s="7">
        <f>+IFERROR(INDEX('Prix PRO PCS'!$1:$1048576,MATCH(E1079,'Prix PRO PCS'!D:D,0),10),"")</f>
        <v>20.75</v>
      </c>
      <c r="X1079" s="148">
        <f t="shared" ref="X1079:X1136" si="76">IF(B1079="OPPORTUNITE",AA1079,IF(AA1079&lt;=0,"Non",IF(AA1079&gt;10,"Oui","Inf à 10")))</f>
        <v>1</v>
      </c>
      <c r="Y1079" s="24" t="str">
        <f>IFERROR(INDEX(LigneAchat!$1:$1048576,MATCH(E1079,LigneAchat!D:D,0),5),"")</f>
        <v/>
      </c>
      <c r="Z1079" s="22">
        <f>INDEX(Articles!$1:$1048576,MATCH(E1079,Articles!D:D,0),21)</f>
        <v>1</v>
      </c>
      <c r="AA1079" s="22">
        <f t="shared" si="75"/>
        <v>1</v>
      </c>
      <c r="AB1079" s="22">
        <f>+INDEX(Articles!$1:$1048576,MATCH(E1079,Articles!D:D,0),23)</f>
        <v>0</v>
      </c>
    </row>
    <row r="1080" spans="2:28" ht="15.75">
      <c r="B1080" s="8" t="str">
        <f>INDEX(Articles!$1:$1048576,MATCH(E1080,Articles!D:D,0),6)</f>
        <v>OPPORTUNITE</v>
      </c>
      <c r="C1080" s="8" t="str">
        <f>INDEX(Articles!$1:$1048576,MATCH(E1080,Articles!D:D,0),7)</f>
        <v/>
      </c>
      <c r="D1080" s="28" t="str">
        <f>HYPERLINK(INDEX(Articles!$1:$1048576,MATCH(E1080,Articles!D:D,0),24),"Lien")</f>
        <v>Lien</v>
      </c>
      <c r="E1080" s="3" t="s">
        <v>3759</v>
      </c>
      <c r="F1080" s="18" t="str">
        <f>INDEX(Articles!$1:$1048576,MATCH(E1080,Articles!D:D,0),5)</f>
        <v>CHAND. 75 MM 6 BOMBES BLEUES</v>
      </c>
      <c r="G1080" s="18" t="str">
        <f>INDEX(Articles!$1:$1048576,MATCH(E1080,Articles!D:D,0),8)</f>
        <v>CHANDELLE</v>
      </c>
      <c r="H1080" s="18" t="str">
        <f>INDEX(Articles!$1:$1048576,MATCH(E1080,Articles!D:D,0),9)</f>
        <v>DROITE</v>
      </c>
      <c r="I1080" s="8">
        <f>INDEX(Articles!$1:$1048576,MATCH(E1080,Articles!D:D,0),10)</f>
        <v>75</v>
      </c>
      <c r="J1080" s="18" t="str">
        <f>INDEX(Articles!$1:$1048576,MATCH(E1080,Articles!D:D,0),11)</f>
        <v>BOMBE</v>
      </c>
      <c r="K1080" s="18" t="str">
        <f>INDEX(Articles!$1:$1048576,MATCH(E1080,Articles!D:D,0),12)</f>
        <v>BLEU</v>
      </c>
      <c r="L1080" s="8" t="str">
        <f>INDEX(Articles!$1:$1048576,MATCH(E1080,Articles!D:D,0),13)</f>
        <v>CN</v>
      </c>
      <c r="M1080" s="8" t="str">
        <f>INDEX(Articles!$1:$1048576,MATCH(E1080,Articles!D:D,0),14)</f>
        <v>F4</v>
      </c>
      <c r="N1080" s="8" t="str">
        <f>INDEX(Articles!$1:$1048576,MATCH(E1080,Articles!D:D,0),15)</f>
        <v>1.3G</v>
      </c>
      <c r="O1080" s="8" t="str">
        <f>INDEX(Articles!$1:$1048576,MATCH(E1080,Articles!D:D,0),16)</f>
        <v>1008-F4-69245799</v>
      </c>
      <c r="P1080" s="8">
        <f>INDEX(Articles!$1:$1048576,MATCH(E1080,Articles!D:D,0),17)*1000</f>
        <v>879</v>
      </c>
      <c r="Q1080" s="8" t="str">
        <f>INDEX(Articles!$1:$1048576,MATCH(E1080,Articles!D:D,0),18)</f>
        <v>27</v>
      </c>
      <c r="R1080" s="8">
        <f>INDEX(Articles!$1:$1048576,MATCH(E1080,Articles!D:D,0),19)</f>
        <v>75</v>
      </c>
      <c r="S1080" s="2" t="str">
        <f>IF(INDEX('Unités CA'!$1:$1048576,MATCH(E1080,'Unités CA'!D:D,0),5)=0,"",INDEX('Unités CA'!$1:$1048576,MATCH(E1080,'Unités CA'!D:D,0),5))</f>
        <v>0006/CA</v>
      </c>
      <c r="T1080" s="2" t="str">
        <f>IF(INDEX('Unités BTE'!$1:$1048576,MATCH(E1080,'Unités CA'!D:D,0),5)=0,"",INDEX('Unités BTE'!$1:$1048576,MATCH(E1080,'Unités CA'!D:D,0),5))</f>
        <v/>
      </c>
      <c r="U1080" s="7">
        <f>IFERROR(INDEX('Prix PRO CA'!$1:$1048576,MATCH(E1080,'Prix PRO CA'!D:D,0),10),"")</f>
        <v>99.48</v>
      </c>
      <c r="V1080" s="7" t="str">
        <f>IFERROR(INDEX('Prix PRO CA'!$1:$1048576,MATCH(E1080,'Prix PRO BTE'!D:D,0),10),"")</f>
        <v/>
      </c>
      <c r="W1080" s="7">
        <f>+IFERROR(INDEX('Prix PRO PCS'!$1:$1048576,MATCH(E1080,'Prix PRO PCS'!D:D,0),10),"")</f>
        <v>16.579999999999998</v>
      </c>
      <c r="X1080" s="148">
        <f t="shared" si="76"/>
        <v>0</v>
      </c>
      <c r="Y1080" s="24" t="str">
        <f>IFERROR(INDEX(LigneAchat!$1:$1048576,MATCH(E1080,LigneAchat!D:D,0),5),"")</f>
        <v/>
      </c>
      <c r="Z1080" s="22">
        <f>INDEX(Articles!$1:$1048576,MATCH(E1080,Articles!D:D,0),21)</f>
        <v>34</v>
      </c>
      <c r="AA1080" s="22">
        <f t="shared" si="75"/>
        <v>0</v>
      </c>
      <c r="AB1080" s="22">
        <f>+INDEX(Articles!$1:$1048576,MATCH(E1080,Articles!D:D,0),23)</f>
        <v>34</v>
      </c>
    </row>
    <row r="1081" spans="2:28" ht="15.75">
      <c r="B1081" s="8" t="str">
        <f>INDEX(Articles!$1:$1048576,MATCH(E1081,Articles!D:D,0),6)</f>
        <v>OPPORTUNITE</v>
      </c>
      <c r="C1081" s="8" t="str">
        <f>INDEX(Articles!$1:$1048576,MATCH(E1081,Articles!D:D,0),7)</f>
        <v/>
      </c>
      <c r="D1081" s="28" t="str">
        <f>HYPERLINK(INDEX(Articles!$1:$1048576,MATCH(E1081,Articles!D:D,0),24),"Lien")</f>
        <v>Lien</v>
      </c>
      <c r="E1081" s="3" t="s">
        <v>3760</v>
      </c>
      <c r="F1081" s="18" t="str">
        <f>INDEX(Articles!$1:$1048576,MATCH(E1081,Articles!D:D,0),5)</f>
        <v>CHAND. 75 MM 6 BOMBES VERTES</v>
      </c>
      <c r="G1081" s="18" t="str">
        <f>INDEX(Articles!$1:$1048576,MATCH(E1081,Articles!D:D,0),8)</f>
        <v>CHANDELLE</v>
      </c>
      <c r="H1081" s="18" t="str">
        <f>INDEX(Articles!$1:$1048576,MATCH(E1081,Articles!D:D,0),9)</f>
        <v>DROITE</v>
      </c>
      <c r="I1081" s="8">
        <f>INDEX(Articles!$1:$1048576,MATCH(E1081,Articles!D:D,0),10)</f>
        <v>75</v>
      </c>
      <c r="J1081" s="18" t="str">
        <f>INDEX(Articles!$1:$1048576,MATCH(E1081,Articles!D:D,0),11)</f>
        <v>BOMBE</v>
      </c>
      <c r="K1081" s="18" t="str">
        <f>INDEX(Articles!$1:$1048576,MATCH(E1081,Articles!D:D,0),12)</f>
        <v>VERT</v>
      </c>
      <c r="L1081" s="8" t="str">
        <f>INDEX(Articles!$1:$1048576,MATCH(E1081,Articles!D:D,0),13)</f>
        <v>CN</v>
      </c>
      <c r="M1081" s="8" t="str">
        <f>INDEX(Articles!$1:$1048576,MATCH(E1081,Articles!D:D,0),14)</f>
        <v>F4</v>
      </c>
      <c r="N1081" s="8" t="str">
        <f>INDEX(Articles!$1:$1048576,MATCH(E1081,Articles!D:D,0),15)</f>
        <v>1.3G</v>
      </c>
      <c r="O1081" s="8" t="str">
        <f>INDEX(Articles!$1:$1048576,MATCH(E1081,Articles!D:D,0),16)</f>
        <v>1008-F4-69245799</v>
      </c>
      <c r="P1081" s="8">
        <f>INDEX(Articles!$1:$1048576,MATCH(E1081,Articles!D:D,0),17)*1000</f>
        <v>879</v>
      </c>
      <c r="Q1081" s="8" t="str">
        <f>INDEX(Articles!$1:$1048576,MATCH(E1081,Articles!D:D,0),18)</f>
        <v>27</v>
      </c>
      <c r="R1081" s="8">
        <f>INDEX(Articles!$1:$1048576,MATCH(E1081,Articles!D:D,0),19)</f>
        <v>75</v>
      </c>
      <c r="S1081" s="2" t="str">
        <f>IF(INDEX('Unités CA'!$1:$1048576,MATCH(E1081,'Unités CA'!D:D,0),5)=0,"",INDEX('Unités CA'!$1:$1048576,MATCH(E1081,'Unités CA'!D:D,0),5))</f>
        <v>0006/CA</v>
      </c>
      <c r="T1081" s="2" t="str">
        <f>IF(INDEX('Unités BTE'!$1:$1048576,MATCH(E1081,'Unités CA'!D:D,0),5)=0,"",INDEX('Unités BTE'!$1:$1048576,MATCH(E1081,'Unités CA'!D:D,0),5))</f>
        <v/>
      </c>
      <c r="U1081" s="7">
        <f>IFERROR(INDEX('Prix PRO CA'!$1:$1048576,MATCH(E1081,'Prix PRO CA'!D:D,0),10),"")</f>
        <v>99.48</v>
      </c>
      <c r="V1081" s="7" t="str">
        <f>IFERROR(INDEX('Prix PRO CA'!$1:$1048576,MATCH(E1081,'Prix PRO BTE'!D:D,0),10),"")</f>
        <v/>
      </c>
      <c r="W1081" s="7">
        <f>+IFERROR(INDEX('Prix PRO PCS'!$1:$1048576,MATCH(E1081,'Prix PRO PCS'!D:D,0),10),"")</f>
        <v>16.579999999999998</v>
      </c>
      <c r="X1081" s="148">
        <f t="shared" si="76"/>
        <v>8</v>
      </c>
      <c r="Y1081" s="24" t="str">
        <f>IFERROR(INDEX(LigneAchat!$1:$1048576,MATCH(E1081,LigneAchat!D:D,0),5),"")</f>
        <v/>
      </c>
      <c r="Z1081" s="22">
        <f>INDEX(Articles!$1:$1048576,MATCH(E1081,Articles!D:D,0),21)</f>
        <v>44</v>
      </c>
      <c r="AA1081" s="22">
        <f t="shared" si="75"/>
        <v>8</v>
      </c>
      <c r="AB1081" s="22">
        <f>+INDEX(Articles!$1:$1048576,MATCH(E1081,Articles!D:D,0),23)</f>
        <v>36</v>
      </c>
    </row>
    <row r="1082" spans="2:28" ht="15.75">
      <c r="B1082" s="8" t="str">
        <f>INDEX(Articles!$1:$1048576,MATCH(E1082,Articles!D:D,0),6)</f>
        <v>OPPORTUNITE</v>
      </c>
      <c r="C1082" s="8" t="str">
        <f>INDEX(Articles!$1:$1048576,MATCH(E1082,Articles!D:D,0),7)</f>
        <v/>
      </c>
      <c r="D1082" s="28" t="str">
        <f>HYPERLINK(INDEX(Articles!$1:$1048576,MATCH(E1082,Articles!D:D,0),24),"Lien")</f>
        <v>Lien</v>
      </c>
      <c r="E1082" s="3" t="s">
        <v>3761</v>
      </c>
      <c r="F1082" s="18" t="str">
        <f>INDEX(Articles!$1:$1048576,MATCH(E1082,Articles!D:D,0),5)</f>
        <v>CHAND. 75 MM 6 BOMBES ROUGES</v>
      </c>
      <c r="G1082" s="18" t="str">
        <f>INDEX(Articles!$1:$1048576,MATCH(E1082,Articles!D:D,0),8)</f>
        <v>CHANDELLE</v>
      </c>
      <c r="H1082" s="18" t="str">
        <f>INDEX(Articles!$1:$1048576,MATCH(E1082,Articles!D:D,0),9)</f>
        <v>DROITE</v>
      </c>
      <c r="I1082" s="8">
        <f>INDEX(Articles!$1:$1048576,MATCH(E1082,Articles!D:D,0),10)</f>
        <v>75</v>
      </c>
      <c r="J1082" s="18" t="str">
        <f>INDEX(Articles!$1:$1048576,MATCH(E1082,Articles!D:D,0),11)</f>
        <v>BOMBE</v>
      </c>
      <c r="K1082" s="18" t="str">
        <f>INDEX(Articles!$1:$1048576,MATCH(E1082,Articles!D:D,0),12)</f>
        <v>ROUGE</v>
      </c>
      <c r="L1082" s="8" t="str">
        <f>INDEX(Articles!$1:$1048576,MATCH(E1082,Articles!D:D,0),13)</f>
        <v>CN</v>
      </c>
      <c r="M1082" s="8" t="str">
        <f>INDEX(Articles!$1:$1048576,MATCH(E1082,Articles!D:D,0),14)</f>
        <v>F4</v>
      </c>
      <c r="N1082" s="8" t="str">
        <f>INDEX(Articles!$1:$1048576,MATCH(E1082,Articles!D:D,0),15)</f>
        <v>1.3G</v>
      </c>
      <c r="O1082" s="8" t="str">
        <f>INDEX(Articles!$1:$1048576,MATCH(E1082,Articles!D:D,0),16)</f>
        <v>1008-F4-69245799</v>
      </c>
      <c r="P1082" s="8">
        <f>INDEX(Articles!$1:$1048576,MATCH(E1082,Articles!D:D,0),17)*1000</f>
        <v>879</v>
      </c>
      <c r="Q1082" s="8" t="str">
        <f>INDEX(Articles!$1:$1048576,MATCH(E1082,Articles!D:D,0),18)</f>
        <v>27</v>
      </c>
      <c r="R1082" s="8">
        <f>INDEX(Articles!$1:$1048576,MATCH(E1082,Articles!D:D,0),19)</f>
        <v>75</v>
      </c>
      <c r="S1082" s="2" t="str">
        <f>IF(INDEX('Unités CA'!$1:$1048576,MATCH(E1082,'Unités CA'!D:D,0),5)=0,"",INDEX('Unités CA'!$1:$1048576,MATCH(E1082,'Unités CA'!D:D,0),5))</f>
        <v>0006/CA</v>
      </c>
      <c r="T1082" s="2" t="str">
        <f>IF(INDEX('Unités BTE'!$1:$1048576,MATCH(E1082,'Unités CA'!D:D,0),5)=0,"",INDEX('Unités BTE'!$1:$1048576,MATCH(E1082,'Unités CA'!D:D,0),5))</f>
        <v/>
      </c>
      <c r="U1082" s="7">
        <f>IFERROR(INDEX('Prix PRO CA'!$1:$1048576,MATCH(E1082,'Prix PRO CA'!D:D,0),10),"")</f>
        <v>99.48</v>
      </c>
      <c r="V1082" s="7" t="str">
        <f>IFERROR(INDEX('Prix PRO CA'!$1:$1048576,MATCH(E1082,'Prix PRO BTE'!D:D,0),10),"")</f>
        <v/>
      </c>
      <c r="W1082" s="7">
        <f>+IFERROR(INDEX('Prix PRO PCS'!$1:$1048576,MATCH(E1082,'Prix PRO PCS'!D:D,0),10),"")</f>
        <v>16.579999999999998</v>
      </c>
      <c r="X1082" s="148">
        <f t="shared" si="76"/>
        <v>0</v>
      </c>
      <c r="Y1082" s="24" t="str">
        <f>IFERROR(INDEX(LigneAchat!$1:$1048576,MATCH(E1082,LigneAchat!D:D,0),5),"")</f>
        <v/>
      </c>
      <c r="Z1082" s="22">
        <f>INDEX(Articles!$1:$1048576,MATCH(E1082,Articles!D:D,0),21)</f>
        <v>16</v>
      </c>
      <c r="AA1082" s="22">
        <f t="shared" si="75"/>
        <v>0</v>
      </c>
      <c r="AB1082" s="22">
        <f>+INDEX(Articles!$1:$1048576,MATCH(E1082,Articles!D:D,0),23)</f>
        <v>16</v>
      </c>
    </row>
    <row r="1083" spans="2:28" ht="15.75">
      <c r="B1083" s="8" t="str">
        <f>INDEX(Articles!$1:$1048576,MATCH(E1083,Articles!D:D,0),6)</f>
        <v>OPPORTUNITE</v>
      </c>
      <c r="C1083" s="8" t="str">
        <f>INDEX(Articles!$1:$1048576,MATCH(E1083,Articles!D:D,0),7)</f>
        <v/>
      </c>
      <c r="D1083" s="28" t="str">
        <f>HYPERLINK(INDEX(Articles!$1:$1048576,MATCH(E1083,Articles!D:D,0),24),"Lien")</f>
        <v>Lien</v>
      </c>
      <c r="E1083" s="3" t="s">
        <v>3762</v>
      </c>
      <c r="F1083" s="18" t="str">
        <f>INDEX(Articles!$1:$1048576,MATCH(E1083,Articles!D:D,0),5)</f>
        <v>CHAND. 75 MM 6 BOMBES TRICOLORES</v>
      </c>
      <c r="G1083" s="18" t="str">
        <f>INDEX(Articles!$1:$1048576,MATCH(E1083,Articles!D:D,0),8)</f>
        <v>CHANDELLE</v>
      </c>
      <c r="H1083" s="18" t="str">
        <f>INDEX(Articles!$1:$1048576,MATCH(E1083,Articles!D:D,0),9)</f>
        <v>DROITE</v>
      </c>
      <c r="I1083" s="8">
        <f>INDEX(Articles!$1:$1048576,MATCH(E1083,Articles!D:D,0),10)</f>
        <v>75</v>
      </c>
      <c r="J1083" s="18" t="str">
        <f>INDEX(Articles!$1:$1048576,MATCH(E1083,Articles!D:D,0),11)</f>
        <v>BOMBE</v>
      </c>
      <c r="K1083" s="18" t="str">
        <f>INDEX(Articles!$1:$1048576,MATCH(E1083,Articles!D:D,0),12)</f>
        <v>TRICOLORE</v>
      </c>
      <c r="L1083" s="8" t="str">
        <f>INDEX(Articles!$1:$1048576,MATCH(E1083,Articles!D:D,0),13)</f>
        <v>CN</v>
      </c>
      <c r="M1083" s="8" t="str">
        <f>INDEX(Articles!$1:$1048576,MATCH(E1083,Articles!D:D,0),14)</f>
        <v>F4</v>
      </c>
      <c r="N1083" s="8" t="str">
        <f>INDEX(Articles!$1:$1048576,MATCH(E1083,Articles!D:D,0),15)</f>
        <v>1.3G</v>
      </c>
      <c r="O1083" s="8" t="str">
        <f>INDEX(Articles!$1:$1048576,MATCH(E1083,Articles!D:D,0),16)</f>
        <v>1008-F4-69245799</v>
      </c>
      <c r="P1083" s="8">
        <f>INDEX(Articles!$1:$1048576,MATCH(E1083,Articles!D:D,0),17)*1000</f>
        <v>879</v>
      </c>
      <c r="Q1083" s="8" t="str">
        <f>INDEX(Articles!$1:$1048576,MATCH(E1083,Articles!D:D,0),18)</f>
        <v>27</v>
      </c>
      <c r="R1083" s="8">
        <f>INDEX(Articles!$1:$1048576,MATCH(E1083,Articles!D:D,0),19)</f>
        <v>75</v>
      </c>
      <c r="S1083" s="2" t="str">
        <f>IF(INDEX('Unités CA'!$1:$1048576,MATCH(E1083,'Unités CA'!D:D,0),5)=0,"",INDEX('Unités CA'!$1:$1048576,MATCH(E1083,'Unités CA'!D:D,0),5))</f>
        <v>0006/CA</v>
      </c>
      <c r="T1083" s="2" t="str">
        <f>IF(INDEX('Unités BTE'!$1:$1048576,MATCH(E1083,'Unités CA'!D:D,0),5)=0,"",INDEX('Unités BTE'!$1:$1048576,MATCH(E1083,'Unités CA'!D:D,0),5))</f>
        <v/>
      </c>
      <c r="U1083" s="7">
        <f>IFERROR(INDEX('Prix PRO CA'!$1:$1048576,MATCH(E1083,'Prix PRO CA'!D:D,0),10),"")</f>
        <v>99.48</v>
      </c>
      <c r="V1083" s="7" t="str">
        <f>IFERROR(INDEX('Prix PRO CA'!$1:$1048576,MATCH(E1083,'Prix PRO BTE'!D:D,0),10),"")</f>
        <v/>
      </c>
      <c r="W1083" s="7">
        <f>+IFERROR(INDEX('Prix PRO PCS'!$1:$1048576,MATCH(E1083,'Prix PRO PCS'!D:D,0),10),"")</f>
        <v>16.579999999999998</v>
      </c>
      <c r="X1083" s="148">
        <f t="shared" si="76"/>
        <v>12</v>
      </c>
      <c r="Y1083" s="24" t="str">
        <f>IFERROR(INDEX(LigneAchat!$1:$1048576,MATCH(E1083,LigneAchat!D:D,0),5),"")</f>
        <v/>
      </c>
      <c r="Z1083" s="22">
        <f>INDEX(Articles!$1:$1048576,MATCH(E1083,Articles!D:D,0),21)</f>
        <v>14</v>
      </c>
      <c r="AA1083" s="22">
        <f t="shared" si="75"/>
        <v>12</v>
      </c>
      <c r="AB1083" s="22">
        <f>+INDEX(Articles!$1:$1048576,MATCH(E1083,Articles!D:D,0),23)</f>
        <v>2</v>
      </c>
    </row>
    <row r="1084" spans="2:28" s="87" customFormat="1" ht="33" customHeight="1">
      <c r="B1084" s="2" t="str">
        <f>INDEX(Articles!$1:$1048576,MATCH(E1084,Articles!D:D,0),6)</f>
        <v>OPPORTUNITE</v>
      </c>
      <c r="C1084" s="2" t="str">
        <f>INDEX(Articles!$1:$1048576,MATCH(E1084,Articles!D:D,0),7)</f>
        <v/>
      </c>
      <c r="D1084" s="88" t="str">
        <f>HYPERLINK(INDEX(Articles!$1:$1048576,MATCH(E1084,Articles!D:D,0),24),"Lien")</f>
        <v>Lien</v>
      </c>
      <c r="E1084" s="92" t="s">
        <v>3037</v>
      </c>
      <c r="F1084" s="9" t="str">
        <f>INDEX(Articles!$1:$1048576,MATCH(E1084,Articles!D:D,0),5)</f>
        <v>MONOCOUP 30 MM BOMBETTES PAILLETÉ OR AVEC TRONC</v>
      </c>
      <c r="G1084" s="9" t="str">
        <f>INDEX(Articles!$1:$1048576,MATCH(E1084,Articles!D:D,0),8)</f>
        <v>CHANDELLE</v>
      </c>
      <c r="H1084" s="9" t="str">
        <f>INDEX(Articles!$1:$1048576,MATCH(E1084,Articles!D:D,0),9)</f>
        <v>MONOCOUP</v>
      </c>
      <c r="I1084" s="2">
        <f>INDEX(Articles!$1:$1048576,MATCH(E1084,Articles!D:D,0),10)</f>
        <v>30</v>
      </c>
      <c r="J1084" s="9" t="str">
        <f>INDEX(Articles!$1:$1048576,MATCH(E1084,Articles!D:D,0),11)</f>
        <v>BOMBE CLIGNO</v>
      </c>
      <c r="K1084" s="9" t="str">
        <f>INDEX(Articles!$1:$1048576,MATCH(E1084,Articles!D:D,0),12)</f>
        <v>OR</v>
      </c>
      <c r="L1084" s="2" t="str">
        <f>INDEX(Articles!$1:$1048576,MATCH(E1084,Articles!D:D,0),13)</f>
        <v>CN</v>
      </c>
      <c r="M1084" s="2" t="str">
        <f>INDEX(Articles!$1:$1048576,MATCH(E1084,Articles!D:D,0),14)</f>
        <v>F3</v>
      </c>
      <c r="N1084" s="2" t="str">
        <f>INDEX(Articles!$1:$1048576,MATCH(E1084,Articles!D:D,0),15)</f>
        <v>1.4G</v>
      </c>
      <c r="O1084" s="2" t="str">
        <f>INDEX(Articles!$1:$1048576,MATCH(E1084,Articles!D:D,0),16)</f>
        <v>1008-F3-69242497</v>
      </c>
      <c r="P1084" s="2">
        <f>INDEX(Articles!$1:$1048576,MATCH(E1084,Articles!D:D,0),17)*1000</f>
        <v>21.5</v>
      </c>
      <c r="Q1084" s="2" t="str">
        <f>INDEX(Articles!$1:$1048576,MATCH(E1084,Articles!D:D,0),18)</f>
        <v>2</v>
      </c>
      <c r="R1084" s="2">
        <f>INDEX(Articles!$1:$1048576,MATCH(E1084,Articles!D:D,0),19)</f>
        <v>25</v>
      </c>
      <c r="S1084" s="2" t="str">
        <f>IF(INDEX('Unités CA'!$1:$1048576,MATCH(E1084,'Unités CA'!D:D,0),5)=0,"",INDEX('Unités CA'!$1:$1048576,MATCH(E1084,'Unités CA'!D:D,0),5))</f>
        <v>0100/CA</v>
      </c>
      <c r="T1084" s="2" t="str">
        <f>IF(INDEX('Unités BTE'!$1:$1048576,MATCH(E1084,'Unités CA'!D:D,0),5)=0,"",INDEX('Unités BTE'!$1:$1048576,MATCH(E1084,'Unités CA'!D:D,0),5))</f>
        <v/>
      </c>
      <c r="U1084" s="87">
        <f>IFERROR(INDEX('Prix PRO CA'!$1:$1048576,MATCH(E1084,'Prix PRO CA'!D:D,0),10),"")</f>
        <v>83</v>
      </c>
      <c r="V1084" s="87" t="str">
        <f>IFERROR(INDEX('Prix PRO CA'!$1:$1048576,MATCH(E1084,'Prix PRO BTE'!D:D,0),10),"")</f>
        <v/>
      </c>
      <c r="W1084" s="87">
        <f>+IFERROR(INDEX('Prix PRO PCS'!$1:$1048576,MATCH(E1084,'Prix PRO PCS'!D:D,0),10),"")</f>
        <v>0.83</v>
      </c>
      <c r="X1084" s="148">
        <f t="shared" si="76"/>
        <v>745</v>
      </c>
      <c r="Y1084" s="89" t="str">
        <f>IFERROR(INDEX(LigneAchat!$1:$1048576,MATCH(E1084,LigneAchat!D:D,0),5),"")</f>
        <v/>
      </c>
      <c r="Z1084" s="90">
        <f>INDEX(Articles!$1:$1048576,MATCH(E1084,Articles!D:D,0),21)</f>
        <v>793</v>
      </c>
      <c r="AA1084" s="90">
        <f t="shared" si="73"/>
        <v>745</v>
      </c>
      <c r="AB1084" s="90">
        <f>+INDEX(Articles!$1:$1048576,MATCH(E1084,Articles!D:D,0),23)</f>
        <v>48</v>
      </c>
    </row>
    <row r="1085" spans="2:28" ht="15.75">
      <c r="B1085" s="8" t="str">
        <f>INDEX(Articles!$1:$1048576,MATCH(E1085,Articles!D:D,0),6)</f>
        <v>OPPORTUNITE</v>
      </c>
      <c r="C1085" s="8" t="str">
        <f>INDEX(Articles!$1:$1048576,MATCH(E1085,Articles!D:D,0),7)</f>
        <v/>
      </c>
      <c r="D1085" s="28" t="str">
        <f>HYPERLINK(INDEX(Articles!$1:$1048576,MATCH(E1085,Articles!D:D,0),24),"Lien")</f>
        <v>Lien</v>
      </c>
      <c r="E1085" s="3" t="s">
        <v>3040</v>
      </c>
      <c r="F1085" s="18" t="str">
        <f>INDEX(Articles!$1:$1048576,MATCH(E1085,Articles!D:D,0),5)</f>
        <v>MONOCOUP 30 MM BOMBETTES CLIGNO ROUGES  + TRONC</v>
      </c>
      <c r="G1085" s="18" t="str">
        <f>INDEX(Articles!$1:$1048576,MATCH(E1085,Articles!D:D,0),8)</f>
        <v>CHANDELLE</v>
      </c>
      <c r="H1085" s="18" t="str">
        <f>INDEX(Articles!$1:$1048576,MATCH(E1085,Articles!D:D,0),9)</f>
        <v>MONOCOUP</v>
      </c>
      <c r="I1085" s="8">
        <f>INDEX(Articles!$1:$1048576,MATCH(E1085,Articles!D:D,0),10)</f>
        <v>30</v>
      </c>
      <c r="J1085" s="18" t="str">
        <f>INDEX(Articles!$1:$1048576,MATCH(E1085,Articles!D:D,0),11)</f>
        <v>BOMBE CLIGNO</v>
      </c>
      <c r="K1085" s="18" t="str">
        <f>INDEX(Articles!$1:$1048576,MATCH(E1085,Articles!D:D,0),12)</f>
        <v>ROUGE</v>
      </c>
      <c r="L1085" s="8" t="str">
        <f>INDEX(Articles!$1:$1048576,MATCH(E1085,Articles!D:D,0),13)</f>
        <v>CN</v>
      </c>
      <c r="M1085" s="8" t="str">
        <f>INDEX(Articles!$1:$1048576,MATCH(E1085,Articles!D:D,0),14)</f>
        <v>F3</v>
      </c>
      <c r="N1085" s="8" t="str">
        <f>INDEX(Articles!$1:$1048576,MATCH(E1085,Articles!D:D,0),15)</f>
        <v>1.4G</v>
      </c>
      <c r="O1085" s="8" t="str">
        <f>INDEX(Articles!$1:$1048576,MATCH(E1085,Articles!D:D,0),16)</f>
        <v>1008-F3-69242497</v>
      </c>
      <c r="P1085" s="8">
        <f>INDEX(Articles!$1:$1048576,MATCH(E1085,Articles!D:D,0),17)*1000</f>
        <v>14.5</v>
      </c>
      <c r="Q1085" s="8" t="str">
        <f>INDEX(Articles!$1:$1048576,MATCH(E1085,Articles!D:D,0),18)</f>
        <v>2</v>
      </c>
      <c r="R1085" s="8">
        <f>INDEX(Articles!$1:$1048576,MATCH(E1085,Articles!D:D,0),19)</f>
        <v>25</v>
      </c>
      <c r="S1085" s="2" t="str">
        <f>IF(INDEX('Unités CA'!$1:$1048576,MATCH(E1085,'Unités CA'!D:D,0),5)=0,"",INDEX('Unités CA'!$1:$1048576,MATCH(E1085,'Unités CA'!D:D,0),5))</f>
        <v>0100/CA</v>
      </c>
      <c r="T1085" s="2" t="str">
        <f>IF(INDEX('Unités BTE'!$1:$1048576,MATCH(E1085,'Unités CA'!D:D,0),5)=0,"",INDEX('Unités BTE'!$1:$1048576,MATCH(E1085,'Unités CA'!D:D,0),5))</f>
        <v/>
      </c>
      <c r="U1085" s="7">
        <f>IFERROR(INDEX('Prix PRO CA'!$1:$1048576,MATCH(E1085,'Prix PRO CA'!D:D,0),10),"")</f>
        <v>83</v>
      </c>
      <c r="V1085" s="7" t="str">
        <f>IFERROR(INDEX('Prix PRO CA'!$1:$1048576,MATCH(E1085,'Prix PRO BTE'!D:D,0),10),"")</f>
        <v/>
      </c>
      <c r="W1085" s="7">
        <f>+IFERROR(INDEX('Prix PRO PCS'!$1:$1048576,MATCH(E1085,'Prix PRO PCS'!D:D,0),10),"")</f>
        <v>0.83</v>
      </c>
      <c r="X1085" s="148">
        <f t="shared" si="76"/>
        <v>704</v>
      </c>
      <c r="Y1085" s="24" t="str">
        <f>IFERROR(INDEX(LigneAchat!$1:$1048576,MATCH(E1085,LigneAchat!D:D,0),5),"")</f>
        <v/>
      </c>
      <c r="Z1085" s="22">
        <f>INDEX(Articles!$1:$1048576,MATCH(E1085,Articles!D:D,0),21)</f>
        <v>704</v>
      </c>
      <c r="AA1085" s="22">
        <f t="shared" si="73"/>
        <v>704</v>
      </c>
      <c r="AB1085" s="22">
        <f>+INDEX(Articles!$1:$1048576,MATCH(E1085,Articles!D:D,0),23)</f>
        <v>0</v>
      </c>
    </row>
    <row r="1086" spans="2:28" ht="15.75">
      <c r="B1086" s="8" t="str">
        <f>INDEX(Articles!$1:$1048576,MATCH(E1086,Articles!D:D,0),6)</f>
        <v>OPPORTUNITE</v>
      </c>
      <c r="C1086" s="8" t="str">
        <f>INDEX(Articles!$1:$1048576,MATCH(E1086,Articles!D:D,0),7)</f>
        <v/>
      </c>
      <c r="D1086" s="28" t="str">
        <f>HYPERLINK(INDEX(Articles!$1:$1048576,MATCH(E1086,Articles!D:D,0),24),"Lien")</f>
        <v>Lien</v>
      </c>
      <c r="E1086" s="3" t="s">
        <v>3777</v>
      </c>
      <c r="F1086" s="18" t="str">
        <f>INDEX(Articles!$1:$1048576,MATCH(E1086,Articles!D:D,0),5)</f>
        <v>MONOCOUP 30 MM - MOSAIQUE VERTE</v>
      </c>
      <c r="G1086" s="18" t="str">
        <f>INDEX(Articles!$1:$1048576,MATCH(E1086,Articles!D:D,0),8)</f>
        <v>MONOCOUP</v>
      </c>
      <c r="H1086" s="18" t="str">
        <f>INDEX(Articles!$1:$1048576,MATCH(E1086,Articles!D:D,0),9)</f>
        <v>COMETE</v>
      </c>
      <c r="I1086" s="8">
        <f>INDEX(Articles!$1:$1048576,MATCH(E1086,Articles!D:D,0),10)</f>
        <v>30</v>
      </c>
      <c r="J1086" s="18" t="str">
        <f>INDEX(Articles!$1:$1048576,MATCH(E1086,Articles!D:D,0),11)</f>
        <v>MOSAIQUE</v>
      </c>
      <c r="K1086" s="18" t="str">
        <f>INDEX(Articles!$1:$1048576,MATCH(E1086,Articles!D:D,0),12)</f>
        <v>VERT</v>
      </c>
      <c r="L1086" s="8" t="str">
        <f>INDEX(Articles!$1:$1048576,MATCH(E1086,Articles!D:D,0),13)</f>
        <v>CN</v>
      </c>
      <c r="M1086" s="8" t="str">
        <f>INDEX(Articles!$1:$1048576,MATCH(E1086,Articles!D:D,0),14)</f>
        <v>F3</v>
      </c>
      <c r="N1086" s="8" t="str">
        <f>INDEX(Articles!$1:$1048576,MATCH(E1086,Articles!D:D,0),15)</f>
        <v>1.4G</v>
      </c>
      <c r="O1086" s="8" t="str">
        <f>INDEX(Articles!$1:$1048576,MATCH(E1086,Articles!D:D,0),16)</f>
        <v>1008-F3-69242600</v>
      </c>
      <c r="P1086" s="8">
        <f>INDEX(Articles!$1:$1048576,MATCH(E1086,Articles!D:D,0),17)*1000</f>
        <v>29</v>
      </c>
      <c r="Q1086" s="8" t="str">
        <f>INDEX(Articles!$1:$1048576,MATCH(E1086,Articles!D:D,0),18)</f>
        <v>2</v>
      </c>
      <c r="R1086" s="8">
        <f>INDEX(Articles!$1:$1048576,MATCH(E1086,Articles!D:D,0),19)</f>
        <v>25</v>
      </c>
      <c r="S1086" s="2" t="str">
        <f>IF(INDEX('Unités CA'!$1:$1048576,MATCH(E1086,'Unités CA'!D:D,0),5)=0,"",INDEX('Unités CA'!$1:$1048576,MATCH(E1086,'Unités CA'!D:D,0),5))</f>
        <v>0100/CA</v>
      </c>
      <c r="T1086" s="2" t="str">
        <f>IF(INDEX('Unités BTE'!$1:$1048576,MATCH(E1086,'Unités CA'!D:D,0),5)=0,"",INDEX('Unités BTE'!$1:$1048576,MATCH(E1086,'Unités CA'!D:D,0),5))</f>
        <v/>
      </c>
      <c r="U1086" s="7">
        <f>IFERROR(INDEX('Prix PRO CA'!$1:$1048576,MATCH(E1086,'Prix PRO CA'!D:D,0),10),"")</f>
        <v>158</v>
      </c>
      <c r="V1086" s="7" t="str">
        <f>IFERROR(INDEX('Prix PRO CA'!$1:$1048576,MATCH(E1086,'Prix PRO BTE'!D:D,0),10),"")</f>
        <v/>
      </c>
      <c r="W1086" s="7">
        <f>+IFERROR(INDEX('Prix PRO PCS'!$1:$1048576,MATCH(E1086,'Prix PRO PCS'!D:D,0),10),"")</f>
        <v>1.58</v>
      </c>
      <c r="X1086" s="148">
        <f t="shared" si="76"/>
        <v>6</v>
      </c>
      <c r="Y1086" s="24" t="str">
        <f>IFERROR(INDEX(LigneAchat!$1:$1048576,MATCH(E1086,LigneAchat!D:D,0),5),"")</f>
        <v/>
      </c>
      <c r="Z1086" s="22">
        <f>INDEX(Articles!$1:$1048576,MATCH(E1086,Articles!D:D,0),21)</f>
        <v>6</v>
      </c>
      <c r="AA1086" s="22">
        <f t="shared" si="73"/>
        <v>6</v>
      </c>
      <c r="AB1086" s="22">
        <f>+INDEX(Articles!$1:$1048576,MATCH(E1086,Articles!D:D,0),23)</f>
        <v>0</v>
      </c>
    </row>
    <row r="1087" spans="2:28" ht="15.75">
      <c r="B1087" s="8" t="str">
        <f>INDEX(Articles!$1:$1048576,MATCH(E1087,Articles!D:D,0),6)</f>
        <v>OPPORTUNITE</v>
      </c>
      <c r="C1087" s="8" t="str">
        <f>INDEX(Articles!$1:$1048576,MATCH(E1087,Articles!D:D,0),7)</f>
        <v/>
      </c>
      <c r="D1087" s="28" t="str">
        <f>HYPERLINK(INDEX(Articles!$1:$1048576,MATCH(E1087,Articles!D:D,0),24),"Lien")</f>
        <v>Lien</v>
      </c>
      <c r="E1087" s="3" t="s">
        <v>3778</v>
      </c>
      <c r="F1087" s="18" t="str">
        <f>INDEX(Articles!$1:$1048576,MATCH(E1087,Articles!D:D,0),5)</f>
        <v>MONOCOUP 30 MM - MOSAIQUE ROUGE</v>
      </c>
      <c r="G1087" s="18" t="str">
        <f>INDEX(Articles!$1:$1048576,MATCH(E1087,Articles!D:D,0),8)</f>
        <v>MONOCOUP</v>
      </c>
      <c r="H1087" s="18" t="str">
        <f>INDEX(Articles!$1:$1048576,MATCH(E1087,Articles!D:D,0),9)</f>
        <v>COMETE</v>
      </c>
      <c r="I1087" s="8">
        <f>INDEX(Articles!$1:$1048576,MATCH(E1087,Articles!D:D,0),10)</f>
        <v>30</v>
      </c>
      <c r="J1087" s="18" t="str">
        <f>INDEX(Articles!$1:$1048576,MATCH(E1087,Articles!D:D,0),11)</f>
        <v>MOSAIQUE</v>
      </c>
      <c r="K1087" s="18" t="str">
        <f>INDEX(Articles!$1:$1048576,MATCH(E1087,Articles!D:D,0),12)</f>
        <v>ROUGE</v>
      </c>
      <c r="L1087" s="8" t="str">
        <f>INDEX(Articles!$1:$1048576,MATCH(E1087,Articles!D:D,0),13)</f>
        <v>CN</v>
      </c>
      <c r="M1087" s="8" t="str">
        <f>INDEX(Articles!$1:$1048576,MATCH(E1087,Articles!D:D,0),14)</f>
        <v>F3</v>
      </c>
      <c r="N1087" s="8" t="str">
        <f>INDEX(Articles!$1:$1048576,MATCH(E1087,Articles!D:D,0),15)</f>
        <v>1.4G</v>
      </c>
      <c r="O1087" s="8" t="str">
        <f>INDEX(Articles!$1:$1048576,MATCH(E1087,Articles!D:D,0),16)</f>
        <v>1008-F3-69242600</v>
      </c>
      <c r="P1087" s="8">
        <f>INDEX(Articles!$1:$1048576,MATCH(E1087,Articles!D:D,0),17)*1000</f>
        <v>29</v>
      </c>
      <c r="Q1087" s="8" t="str">
        <f>INDEX(Articles!$1:$1048576,MATCH(E1087,Articles!D:D,0),18)</f>
        <v>2</v>
      </c>
      <c r="R1087" s="8">
        <f>INDEX(Articles!$1:$1048576,MATCH(E1087,Articles!D:D,0),19)</f>
        <v>25</v>
      </c>
      <c r="S1087" s="2" t="str">
        <f>IF(INDEX('Unités CA'!$1:$1048576,MATCH(E1087,'Unités CA'!D:D,0),5)=0,"",INDEX('Unités CA'!$1:$1048576,MATCH(E1087,'Unités CA'!D:D,0),5))</f>
        <v>0100/CA</v>
      </c>
      <c r="T1087" s="2" t="str">
        <f>IF(INDEX('Unités BTE'!$1:$1048576,MATCH(E1087,'Unités CA'!D:D,0),5)=0,"",INDEX('Unités BTE'!$1:$1048576,MATCH(E1087,'Unités CA'!D:D,0),5))</f>
        <v/>
      </c>
      <c r="U1087" s="7">
        <f>IFERROR(INDEX('Prix PRO CA'!$1:$1048576,MATCH(E1087,'Prix PRO CA'!D:D,0),10),"")</f>
        <v>158</v>
      </c>
      <c r="V1087" s="7" t="str">
        <f>IFERROR(INDEX('Prix PRO CA'!$1:$1048576,MATCH(E1087,'Prix PRO BTE'!D:D,0),10),"")</f>
        <v/>
      </c>
      <c r="W1087" s="7">
        <f>+IFERROR(INDEX('Prix PRO PCS'!$1:$1048576,MATCH(E1087,'Prix PRO PCS'!D:D,0),10),"")</f>
        <v>1.58</v>
      </c>
      <c r="X1087" s="148">
        <f t="shared" si="76"/>
        <v>1</v>
      </c>
      <c r="Y1087" s="24" t="str">
        <f>IFERROR(INDEX(LigneAchat!$1:$1048576,MATCH(E1087,LigneAchat!D:D,0),5),"")</f>
        <v/>
      </c>
      <c r="Z1087" s="22">
        <f>INDEX(Articles!$1:$1048576,MATCH(E1087,Articles!D:D,0),21)</f>
        <v>1</v>
      </c>
      <c r="AA1087" s="22">
        <f t="shared" si="73"/>
        <v>1</v>
      </c>
      <c r="AB1087" s="22">
        <f>+INDEX(Articles!$1:$1048576,MATCH(E1087,Articles!D:D,0),23)</f>
        <v>0</v>
      </c>
    </row>
    <row r="1088" spans="2:28" ht="15.75">
      <c r="B1088" s="8" t="str">
        <f>INDEX(Articles!$1:$1048576,MATCH(E1088,Articles!D:D,0),6)</f>
        <v>OPPORTUNITE</v>
      </c>
      <c r="C1088" s="8" t="str">
        <f>INDEX(Articles!$1:$1048576,MATCH(E1088,Articles!D:D,0),7)</f>
        <v/>
      </c>
      <c r="D1088" s="28" t="str">
        <f>HYPERLINK(INDEX(Articles!$1:$1048576,MATCH(E1088,Articles!D:D,0),24),"Lien")</f>
        <v>Lien</v>
      </c>
      <c r="E1088" s="3" t="s">
        <v>3779</v>
      </c>
      <c r="F1088" s="18" t="str">
        <f>INDEX(Articles!$1:$1048576,MATCH(E1088,Articles!D:D,0),5)</f>
        <v>MONOCOUP 30 MM - MOSAIQUE FILET D'OR</v>
      </c>
      <c r="G1088" s="18" t="str">
        <f>INDEX(Articles!$1:$1048576,MATCH(E1088,Articles!D:D,0),8)</f>
        <v>MONOCOUP</v>
      </c>
      <c r="H1088" s="18" t="str">
        <f>INDEX(Articles!$1:$1048576,MATCH(E1088,Articles!D:D,0),9)</f>
        <v>COMETE</v>
      </c>
      <c r="I1088" s="8">
        <f>INDEX(Articles!$1:$1048576,MATCH(E1088,Articles!D:D,0),10)</f>
        <v>30</v>
      </c>
      <c r="J1088" s="18" t="str">
        <f>INDEX(Articles!$1:$1048576,MATCH(E1088,Articles!D:D,0),11)</f>
        <v>MOSAIQUE</v>
      </c>
      <c r="K1088" s="18" t="str">
        <f>INDEX(Articles!$1:$1048576,MATCH(E1088,Articles!D:D,0),12)</f>
        <v>OR</v>
      </c>
      <c r="L1088" s="8" t="str">
        <f>INDEX(Articles!$1:$1048576,MATCH(E1088,Articles!D:D,0),13)</f>
        <v>CN</v>
      </c>
      <c r="M1088" s="8" t="str">
        <f>INDEX(Articles!$1:$1048576,MATCH(E1088,Articles!D:D,0),14)</f>
        <v>F3</v>
      </c>
      <c r="N1088" s="8" t="str">
        <f>INDEX(Articles!$1:$1048576,MATCH(E1088,Articles!D:D,0),15)</f>
        <v>1.4G</v>
      </c>
      <c r="O1088" s="8" t="str">
        <f>INDEX(Articles!$1:$1048576,MATCH(E1088,Articles!D:D,0),16)</f>
        <v>1008-F3-69242600</v>
      </c>
      <c r="P1088" s="8">
        <f>INDEX(Articles!$1:$1048576,MATCH(E1088,Articles!D:D,0),17)*1000</f>
        <v>29</v>
      </c>
      <c r="Q1088" s="8" t="str">
        <f>INDEX(Articles!$1:$1048576,MATCH(E1088,Articles!D:D,0),18)</f>
        <v>2</v>
      </c>
      <c r="R1088" s="8">
        <f>INDEX(Articles!$1:$1048576,MATCH(E1088,Articles!D:D,0),19)</f>
        <v>25</v>
      </c>
      <c r="S1088" s="2" t="str">
        <f>IF(INDEX('Unités CA'!$1:$1048576,MATCH(E1088,'Unités CA'!D:D,0),5)=0,"",INDEX('Unités CA'!$1:$1048576,MATCH(E1088,'Unités CA'!D:D,0),5))</f>
        <v>0100/CA</v>
      </c>
      <c r="T1088" s="2" t="str">
        <f>IF(INDEX('Unités BTE'!$1:$1048576,MATCH(E1088,'Unités CA'!D:D,0),5)=0,"",INDEX('Unités BTE'!$1:$1048576,MATCH(E1088,'Unités CA'!D:D,0),5))</f>
        <v/>
      </c>
      <c r="U1088" s="7">
        <f>IFERROR(INDEX('Prix PRO CA'!$1:$1048576,MATCH(E1088,'Prix PRO CA'!D:D,0),10),"")</f>
        <v>158</v>
      </c>
      <c r="V1088" s="7" t="str">
        <f>IFERROR(INDEX('Prix PRO CA'!$1:$1048576,MATCH(E1088,'Prix PRO BTE'!D:D,0),10),"")</f>
        <v/>
      </c>
      <c r="W1088" s="7">
        <f>+IFERROR(INDEX('Prix PRO PCS'!$1:$1048576,MATCH(E1088,'Prix PRO PCS'!D:D,0),10),"")</f>
        <v>1.58</v>
      </c>
      <c r="X1088" s="148">
        <f t="shared" si="76"/>
        <v>51</v>
      </c>
      <c r="Y1088" s="24" t="str">
        <f>IFERROR(INDEX(LigneAchat!$1:$1048576,MATCH(E1088,LigneAchat!D:D,0),5),"")</f>
        <v/>
      </c>
      <c r="Z1088" s="22">
        <f>INDEX(Articles!$1:$1048576,MATCH(E1088,Articles!D:D,0),21)</f>
        <v>51</v>
      </c>
      <c r="AA1088" s="22">
        <f t="shared" ref="AA1088:AA1136" si="77">+Z1088-AB1088</f>
        <v>51</v>
      </c>
      <c r="AB1088" s="22">
        <f>+INDEX(Articles!$1:$1048576,MATCH(E1088,Articles!D:D,0),23)</f>
        <v>0</v>
      </c>
    </row>
    <row r="1089" spans="2:28" ht="15.75">
      <c r="B1089" s="8" t="str">
        <f>INDEX(Articles!$1:$1048576,MATCH(E1089,Articles!D:D,0),6)</f>
        <v>OPPORTUNITE</v>
      </c>
      <c r="C1089" s="8" t="str">
        <f>INDEX(Articles!$1:$1048576,MATCH(E1089,Articles!D:D,0),7)</f>
        <v/>
      </c>
      <c r="D1089" s="28" t="str">
        <f>HYPERLINK(INDEX(Articles!$1:$1048576,MATCH(E1089,Articles!D:D,0),24),"Lien")</f>
        <v>Lien</v>
      </c>
      <c r="E1089" s="3" t="s">
        <v>2964</v>
      </c>
      <c r="F1089" s="18" t="str">
        <f>INDEX(Articles!$1:$1048576,MATCH(E1089,Articles!D:D,0),5)</f>
        <v>MONOCOUP 30 MM COMÈTE BLANCHE</v>
      </c>
      <c r="G1089" s="18" t="str">
        <f>INDEX(Articles!$1:$1048576,MATCH(E1089,Articles!D:D,0),8)</f>
        <v>CHANDELLE</v>
      </c>
      <c r="H1089" s="18" t="str">
        <f>INDEX(Articles!$1:$1048576,MATCH(E1089,Articles!D:D,0),9)</f>
        <v>MONOCOUP</v>
      </c>
      <c r="I1089" s="8">
        <f>INDEX(Articles!$1:$1048576,MATCH(E1089,Articles!D:D,0),10)</f>
        <v>30</v>
      </c>
      <c r="J1089" s="18" t="str">
        <f>INDEX(Articles!$1:$1048576,MATCH(E1089,Articles!D:D,0),11)</f>
        <v>COMETE</v>
      </c>
      <c r="K1089" s="18" t="str">
        <f>INDEX(Articles!$1:$1048576,MATCH(E1089,Articles!D:D,0),12)</f>
        <v>BLANC</v>
      </c>
      <c r="L1089" s="8" t="str">
        <f>INDEX(Articles!$1:$1048576,MATCH(E1089,Articles!D:D,0),13)</f>
        <v>EU</v>
      </c>
      <c r="M1089" s="8" t="str">
        <f>INDEX(Articles!$1:$1048576,MATCH(E1089,Articles!D:D,0),14)</f>
        <v>F4</v>
      </c>
      <c r="N1089" s="8" t="str">
        <f>INDEX(Articles!$1:$1048576,MATCH(E1089,Articles!D:D,0),15)</f>
        <v>1.3G</v>
      </c>
      <c r="O1089" s="8" t="str">
        <f>INDEX(Articles!$1:$1048576,MATCH(E1089,Articles!D:D,0),16)</f>
        <v>0589-F4-0009</v>
      </c>
      <c r="P1089" s="8">
        <f>INDEX(Articles!$1:$1048576,MATCH(E1089,Articles!D:D,0),17)*1000</f>
        <v>29</v>
      </c>
      <c r="Q1089" s="8" t="str">
        <f>INDEX(Articles!$1:$1048576,MATCH(E1089,Articles!D:D,0),18)</f>
        <v>2</v>
      </c>
      <c r="R1089" s="8">
        <f>INDEX(Articles!$1:$1048576,MATCH(E1089,Articles!D:D,0),19)</f>
        <v>40</v>
      </c>
      <c r="S1089" s="2" t="str">
        <f>IF(INDEX('Unités CA'!$1:$1048576,MATCH(E1089,'Unités CA'!D:D,0),5)=0,"",INDEX('Unités CA'!$1:$1048576,MATCH(E1089,'Unités CA'!D:D,0),5))</f>
        <v>0140/CA</v>
      </c>
      <c r="T1089" s="2" t="str">
        <f>IF(INDEX('Unités BTE'!$1:$1048576,MATCH(E1089,'Unités CA'!D:D,0),5)=0,"",INDEX('Unités BTE'!$1:$1048576,MATCH(E1089,'Unités CA'!D:D,0),5))</f>
        <v/>
      </c>
      <c r="U1089" s="7">
        <f>IFERROR(INDEX('Prix PRO CA'!$1:$1048576,MATCH(E1089,'Prix PRO CA'!D:D,0),10),"")</f>
        <v>348.6</v>
      </c>
      <c r="V1089" s="7" t="str">
        <f>IFERROR(INDEX('Prix PRO CA'!$1:$1048576,MATCH(E1089,'Prix PRO BTE'!D:D,0),10),"")</f>
        <v/>
      </c>
      <c r="W1089" s="7">
        <f>+IFERROR(INDEX('Prix PRO PCS'!$1:$1048576,MATCH(E1089,'Prix PRO PCS'!D:D,0),10),"")</f>
        <v>2.4900000000000002</v>
      </c>
      <c r="X1089" s="148">
        <f t="shared" si="76"/>
        <v>92</v>
      </c>
      <c r="Y1089" s="24" t="str">
        <f>IFERROR(INDEX(LigneAchat!$1:$1048576,MATCH(E1089,LigneAchat!D:D,0),5),"")</f>
        <v/>
      </c>
      <c r="Z1089" s="22">
        <f>INDEX(Articles!$1:$1048576,MATCH(E1089,Articles!D:D,0),21)</f>
        <v>128</v>
      </c>
      <c r="AA1089" s="22">
        <f t="shared" si="77"/>
        <v>92</v>
      </c>
      <c r="AB1089" s="22">
        <f>+INDEX(Articles!$1:$1048576,MATCH(E1089,Articles!D:D,0),23)</f>
        <v>36</v>
      </c>
    </row>
    <row r="1090" spans="2:28" ht="15.75">
      <c r="B1090" s="8" t="str">
        <f>INDEX(Articles!$1:$1048576,MATCH(E1090,Articles!D:D,0),6)</f>
        <v>OPPORTUNITE</v>
      </c>
      <c r="C1090" s="8" t="str">
        <f>INDEX(Articles!$1:$1048576,MATCH(E1090,Articles!D:D,0),7)</f>
        <v/>
      </c>
      <c r="D1090" s="28" t="str">
        <f>HYPERLINK(INDEX(Articles!$1:$1048576,MATCH(E1090,Articles!D:D,0),24),"Lien")</f>
        <v>Lien</v>
      </c>
      <c r="E1090" s="3" t="s">
        <v>2967</v>
      </c>
      <c r="F1090" s="18" t="str">
        <f>INDEX(Articles!$1:$1048576,MATCH(E1090,Articles!D:D,0),5)</f>
        <v>MONOCOUP 30 MM COMÈTE JAUNE</v>
      </c>
      <c r="G1090" s="18" t="str">
        <f>INDEX(Articles!$1:$1048576,MATCH(E1090,Articles!D:D,0),8)</f>
        <v>CHANDELLE</v>
      </c>
      <c r="H1090" s="18" t="str">
        <f>INDEX(Articles!$1:$1048576,MATCH(E1090,Articles!D:D,0),9)</f>
        <v>MONOCOUP</v>
      </c>
      <c r="I1090" s="8">
        <f>INDEX(Articles!$1:$1048576,MATCH(E1090,Articles!D:D,0),10)</f>
        <v>30</v>
      </c>
      <c r="J1090" s="18" t="str">
        <f>INDEX(Articles!$1:$1048576,MATCH(E1090,Articles!D:D,0),11)</f>
        <v>COMETE</v>
      </c>
      <c r="K1090" s="18" t="str">
        <f>INDEX(Articles!$1:$1048576,MATCH(E1090,Articles!D:D,0),12)</f>
        <v>JAUNE</v>
      </c>
      <c r="L1090" s="8" t="str">
        <f>INDEX(Articles!$1:$1048576,MATCH(E1090,Articles!D:D,0),13)</f>
        <v>EU</v>
      </c>
      <c r="M1090" s="8" t="str">
        <f>INDEX(Articles!$1:$1048576,MATCH(E1090,Articles!D:D,0),14)</f>
        <v>F4</v>
      </c>
      <c r="N1090" s="8" t="str">
        <f>INDEX(Articles!$1:$1048576,MATCH(E1090,Articles!D:D,0),15)</f>
        <v>1.3G</v>
      </c>
      <c r="O1090" s="8" t="str">
        <f>INDEX(Articles!$1:$1048576,MATCH(E1090,Articles!D:D,0),16)</f>
        <v>0589-F4-0009</v>
      </c>
      <c r="P1090" s="8">
        <f>INDEX(Articles!$1:$1048576,MATCH(E1090,Articles!D:D,0),17)*1000</f>
        <v>24</v>
      </c>
      <c r="Q1090" s="8" t="str">
        <f>INDEX(Articles!$1:$1048576,MATCH(E1090,Articles!D:D,0),18)</f>
        <v>2</v>
      </c>
      <c r="R1090" s="8">
        <f>INDEX(Articles!$1:$1048576,MATCH(E1090,Articles!D:D,0),19)</f>
        <v>40</v>
      </c>
      <c r="S1090" s="2" t="str">
        <f>IF(INDEX('Unités CA'!$1:$1048576,MATCH(E1090,'Unités CA'!D:D,0),5)=0,"",INDEX('Unités CA'!$1:$1048576,MATCH(E1090,'Unités CA'!D:D,0),5))</f>
        <v>0140/CA</v>
      </c>
      <c r="T1090" s="2" t="str">
        <f>IF(INDEX('Unités BTE'!$1:$1048576,MATCH(E1090,'Unités CA'!D:D,0),5)=0,"",INDEX('Unités BTE'!$1:$1048576,MATCH(E1090,'Unités CA'!D:D,0),5))</f>
        <v/>
      </c>
      <c r="U1090" s="7">
        <f>IFERROR(INDEX('Prix PRO CA'!$1:$1048576,MATCH(E1090,'Prix PRO CA'!D:D,0),10),"")</f>
        <v>348.6</v>
      </c>
      <c r="V1090" s="7" t="str">
        <f>IFERROR(INDEX('Prix PRO CA'!$1:$1048576,MATCH(E1090,'Prix PRO BTE'!D:D,0),10),"")</f>
        <v/>
      </c>
      <c r="W1090" s="7">
        <f>+IFERROR(INDEX('Prix PRO PCS'!$1:$1048576,MATCH(E1090,'Prix PRO PCS'!D:D,0),10),"")</f>
        <v>2.4900000000000002</v>
      </c>
      <c r="X1090" s="148">
        <f t="shared" si="76"/>
        <v>117</v>
      </c>
      <c r="Y1090" s="24" t="str">
        <f>IFERROR(INDEX(LigneAchat!$1:$1048576,MATCH(E1090,LigneAchat!D:D,0),5),"")</f>
        <v/>
      </c>
      <c r="Z1090" s="22">
        <f>INDEX(Articles!$1:$1048576,MATCH(E1090,Articles!D:D,0),21)</f>
        <v>117</v>
      </c>
      <c r="AA1090" s="22">
        <f t="shared" si="77"/>
        <v>117</v>
      </c>
      <c r="AB1090" s="22">
        <f>+INDEX(Articles!$1:$1048576,MATCH(E1090,Articles!D:D,0),23)</f>
        <v>0</v>
      </c>
    </row>
    <row r="1091" spans="2:28" ht="15.75">
      <c r="B1091" s="8" t="str">
        <f>INDEX(Articles!$1:$1048576,MATCH(E1091,Articles!D:D,0),6)</f>
        <v>OPPORTUNITE</v>
      </c>
      <c r="C1091" s="8" t="str">
        <f>INDEX(Articles!$1:$1048576,MATCH(E1091,Articles!D:D,0),7)</f>
        <v/>
      </c>
      <c r="D1091" s="28" t="str">
        <f>HYPERLINK(INDEX(Articles!$1:$1048576,MATCH(E1091,Articles!D:D,0),24),"Lien")</f>
        <v>Lien</v>
      </c>
      <c r="E1091" s="3" t="s">
        <v>2970</v>
      </c>
      <c r="F1091" s="18" t="str">
        <f>INDEX(Articles!$1:$1048576,MATCH(E1091,Articles!D:D,0),5)</f>
        <v>MONOCOUP 30 MM COMÈTE KAMURO</v>
      </c>
      <c r="G1091" s="18" t="str">
        <f>INDEX(Articles!$1:$1048576,MATCH(E1091,Articles!D:D,0),8)</f>
        <v>CHANDELLE</v>
      </c>
      <c r="H1091" s="18" t="str">
        <f>INDEX(Articles!$1:$1048576,MATCH(E1091,Articles!D:D,0),9)</f>
        <v>MONOCOUP</v>
      </c>
      <c r="I1091" s="8">
        <f>INDEX(Articles!$1:$1048576,MATCH(E1091,Articles!D:D,0),10)</f>
        <v>30</v>
      </c>
      <c r="J1091" s="18" t="str">
        <f>INDEX(Articles!$1:$1048576,MATCH(E1091,Articles!D:D,0),11)</f>
        <v>COMETE</v>
      </c>
      <c r="K1091" s="18" t="str">
        <f>INDEX(Articles!$1:$1048576,MATCH(E1091,Articles!D:D,0),12)</f>
        <v>KAMURO</v>
      </c>
      <c r="L1091" s="8" t="str">
        <f>INDEX(Articles!$1:$1048576,MATCH(E1091,Articles!D:D,0),13)</f>
        <v>EU</v>
      </c>
      <c r="M1091" s="8" t="str">
        <f>INDEX(Articles!$1:$1048576,MATCH(E1091,Articles!D:D,0),14)</f>
        <v>F4</v>
      </c>
      <c r="N1091" s="8" t="str">
        <f>INDEX(Articles!$1:$1048576,MATCH(E1091,Articles!D:D,0),15)</f>
        <v>1.3G</v>
      </c>
      <c r="O1091" s="8" t="str">
        <f>INDEX(Articles!$1:$1048576,MATCH(E1091,Articles!D:D,0),16)</f>
        <v>0589-F4-0009</v>
      </c>
      <c r="P1091" s="8">
        <f>INDEX(Articles!$1:$1048576,MATCH(E1091,Articles!D:D,0),17)*1000</f>
        <v>26</v>
      </c>
      <c r="Q1091" s="8" t="str">
        <f>INDEX(Articles!$1:$1048576,MATCH(E1091,Articles!D:D,0),18)</f>
        <v>2</v>
      </c>
      <c r="R1091" s="8">
        <f>INDEX(Articles!$1:$1048576,MATCH(E1091,Articles!D:D,0),19)</f>
        <v>40</v>
      </c>
      <c r="S1091" s="2" t="str">
        <f>IF(INDEX('Unités CA'!$1:$1048576,MATCH(E1091,'Unités CA'!D:D,0),5)=0,"",INDEX('Unités CA'!$1:$1048576,MATCH(E1091,'Unités CA'!D:D,0),5))</f>
        <v>0140/CA</v>
      </c>
      <c r="T1091" s="2" t="str">
        <f>IF(INDEX('Unités BTE'!$1:$1048576,MATCH(E1091,'Unités CA'!D:D,0),5)=0,"",INDEX('Unités BTE'!$1:$1048576,MATCH(E1091,'Unités CA'!D:D,0),5))</f>
        <v/>
      </c>
      <c r="U1091" s="7">
        <f>IFERROR(INDEX('Prix PRO CA'!$1:$1048576,MATCH(E1091,'Prix PRO CA'!D:D,0),10),"")</f>
        <v>348.6</v>
      </c>
      <c r="V1091" s="7" t="str">
        <f>IFERROR(INDEX('Prix PRO CA'!$1:$1048576,MATCH(E1091,'Prix PRO BTE'!D:D,0),10),"")</f>
        <v/>
      </c>
      <c r="W1091" s="7">
        <f>+IFERROR(INDEX('Prix PRO PCS'!$1:$1048576,MATCH(E1091,'Prix PRO PCS'!D:D,0),10),"")</f>
        <v>2.4900000000000002</v>
      </c>
      <c r="X1091" s="148">
        <f t="shared" si="76"/>
        <v>308</v>
      </c>
      <c r="Y1091" s="24" t="str">
        <f>IFERROR(INDEX(LigneAchat!$1:$1048576,MATCH(E1091,LigneAchat!D:D,0),5),"")</f>
        <v/>
      </c>
      <c r="Z1091" s="22">
        <f>INDEX(Articles!$1:$1048576,MATCH(E1091,Articles!D:D,0),21)</f>
        <v>339</v>
      </c>
      <c r="AA1091" s="22">
        <f t="shared" si="77"/>
        <v>308</v>
      </c>
      <c r="AB1091" s="22">
        <f>+INDEX(Articles!$1:$1048576,MATCH(E1091,Articles!D:D,0),23)</f>
        <v>31</v>
      </c>
    </row>
    <row r="1092" spans="2:28" ht="15.75">
      <c r="B1092" s="8" t="str">
        <f>INDEX(Articles!$1:$1048576,MATCH(E1092,Articles!D:D,0),6)</f>
        <v>OPPORTUNITE</v>
      </c>
      <c r="C1092" s="8" t="str">
        <f>INDEX(Articles!$1:$1048576,MATCH(E1092,Articles!D:D,0),7)</f>
        <v/>
      </c>
      <c r="D1092" s="28" t="str">
        <f>HYPERLINK(INDEX(Articles!$1:$1048576,MATCH(E1092,Articles!D:D,0),24),"Lien")</f>
        <v>Lien</v>
      </c>
      <c r="E1092" s="3" t="s">
        <v>2973</v>
      </c>
      <c r="F1092" s="18" t="str">
        <f>INDEX(Articles!$1:$1048576,MATCH(E1092,Articles!D:D,0),5)</f>
        <v>MONOCOUP 30 MM COMÈTE ORANGE</v>
      </c>
      <c r="G1092" s="18" t="str">
        <f>INDEX(Articles!$1:$1048576,MATCH(E1092,Articles!D:D,0),8)</f>
        <v>CHANDELLE</v>
      </c>
      <c r="H1092" s="18" t="str">
        <f>INDEX(Articles!$1:$1048576,MATCH(E1092,Articles!D:D,0),9)</f>
        <v>MONOCOUP</v>
      </c>
      <c r="I1092" s="8">
        <f>INDEX(Articles!$1:$1048576,MATCH(E1092,Articles!D:D,0),10)</f>
        <v>30</v>
      </c>
      <c r="J1092" s="18" t="str">
        <f>INDEX(Articles!$1:$1048576,MATCH(E1092,Articles!D:D,0),11)</f>
        <v>COMETE</v>
      </c>
      <c r="K1092" s="18" t="str">
        <f>INDEX(Articles!$1:$1048576,MATCH(E1092,Articles!D:D,0),12)</f>
        <v>ORANGE</v>
      </c>
      <c r="L1092" s="8" t="str">
        <f>INDEX(Articles!$1:$1048576,MATCH(E1092,Articles!D:D,0),13)</f>
        <v>EU</v>
      </c>
      <c r="M1092" s="8" t="str">
        <f>INDEX(Articles!$1:$1048576,MATCH(E1092,Articles!D:D,0),14)</f>
        <v>F4</v>
      </c>
      <c r="N1092" s="8" t="str">
        <f>INDEX(Articles!$1:$1048576,MATCH(E1092,Articles!D:D,0),15)</f>
        <v>1.3G</v>
      </c>
      <c r="O1092" s="8" t="str">
        <f>INDEX(Articles!$1:$1048576,MATCH(E1092,Articles!D:D,0),16)</f>
        <v>0589-F4-0009</v>
      </c>
      <c r="P1092" s="8">
        <f>INDEX(Articles!$1:$1048576,MATCH(E1092,Articles!D:D,0),17)*1000</f>
        <v>30</v>
      </c>
      <c r="Q1092" s="8" t="str">
        <f>INDEX(Articles!$1:$1048576,MATCH(E1092,Articles!D:D,0),18)</f>
        <v>2</v>
      </c>
      <c r="R1092" s="8">
        <f>INDEX(Articles!$1:$1048576,MATCH(E1092,Articles!D:D,0),19)</f>
        <v>40</v>
      </c>
      <c r="S1092" s="2" t="str">
        <f>IF(INDEX('Unités CA'!$1:$1048576,MATCH(E1092,'Unités CA'!D:D,0),5)=0,"",INDEX('Unités CA'!$1:$1048576,MATCH(E1092,'Unités CA'!D:D,0),5))</f>
        <v>0140/CA</v>
      </c>
      <c r="T1092" s="2" t="str">
        <f>IF(INDEX('Unités BTE'!$1:$1048576,MATCH(E1092,'Unités CA'!D:D,0),5)=0,"",INDEX('Unités BTE'!$1:$1048576,MATCH(E1092,'Unités CA'!D:D,0),5))</f>
        <v/>
      </c>
      <c r="U1092" s="7">
        <f>IFERROR(INDEX('Prix PRO CA'!$1:$1048576,MATCH(E1092,'Prix PRO CA'!D:D,0),10),"")</f>
        <v>348.6</v>
      </c>
      <c r="V1092" s="7" t="str">
        <f>IFERROR(INDEX('Prix PRO CA'!$1:$1048576,MATCH(E1092,'Prix PRO BTE'!D:D,0),10),"")</f>
        <v/>
      </c>
      <c r="W1092" s="7">
        <f>+IFERROR(INDEX('Prix PRO PCS'!$1:$1048576,MATCH(E1092,'Prix PRO PCS'!D:D,0),10),"")</f>
        <v>2.4900000000000002</v>
      </c>
      <c r="X1092" s="148">
        <f t="shared" si="76"/>
        <v>24</v>
      </c>
      <c r="Y1092" s="24" t="str">
        <f>IFERROR(INDEX(LigneAchat!$1:$1048576,MATCH(E1092,LigneAchat!D:D,0),5),"")</f>
        <v/>
      </c>
      <c r="Z1092" s="22">
        <f>INDEX(Articles!$1:$1048576,MATCH(E1092,Articles!D:D,0),21)</f>
        <v>132</v>
      </c>
      <c r="AA1092" s="22">
        <f t="shared" si="77"/>
        <v>24</v>
      </c>
      <c r="AB1092" s="22">
        <f>+INDEX(Articles!$1:$1048576,MATCH(E1092,Articles!D:D,0),23)</f>
        <v>108</v>
      </c>
    </row>
    <row r="1093" spans="2:28" ht="15.75">
      <c r="B1093" s="8" t="str">
        <f>INDEX(Articles!$1:$1048576,MATCH(E1093,Articles!D:D,0),6)</f>
        <v>OPPORTUNITE</v>
      </c>
      <c r="C1093" s="8" t="str">
        <f>INDEX(Articles!$1:$1048576,MATCH(E1093,Articles!D:D,0),7)</f>
        <v/>
      </c>
      <c r="D1093" s="28" t="str">
        <f>HYPERLINK(INDEX(Articles!$1:$1048576,MATCH(E1093,Articles!D:D,0),24),"Lien")</f>
        <v>Lien</v>
      </c>
      <c r="E1093" s="3" t="s">
        <v>2976</v>
      </c>
      <c r="F1093" s="18" t="str">
        <f>INDEX(Articles!$1:$1048576,MATCH(E1093,Articles!D:D,0),5)</f>
        <v>MONOCOUP 30 MM COMÈTE ROUGE</v>
      </c>
      <c r="G1093" s="18" t="str">
        <f>INDEX(Articles!$1:$1048576,MATCH(E1093,Articles!D:D,0),8)</f>
        <v>CHANDELLE</v>
      </c>
      <c r="H1093" s="18" t="str">
        <f>INDEX(Articles!$1:$1048576,MATCH(E1093,Articles!D:D,0),9)</f>
        <v>MONOCOUP</v>
      </c>
      <c r="I1093" s="8">
        <f>INDEX(Articles!$1:$1048576,MATCH(E1093,Articles!D:D,0),10)</f>
        <v>30</v>
      </c>
      <c r="J1093" s="18" t="str">
        <f>INDEX(Articles!$1:$1048576,MATCH(E1093,Articles!D:D,0),11)</f>
        <v>COMETE</v>
      </c>
      <c r="K1093" s="18" t="str">
        <f>INDEX(Articles!$1:$1048576,MATCH(E1093,Articles!D:D,0),12)</f>
        <v>ROUGE</v>
      </c>
      <c r="L1093" s="8" t="str">
        <f>INDEX(Articles!$1:$1048576,MATCH(E1093,Articles!D:D,0),13)</f>
        <v>EU</v>
      </c>
      <c r="M1093" s="8" t="str">
        <f>INDEX(Articles!$1:$1048576,MATCH(E1093,Articles!D:D,0),14)</f>
        <v>F4</v>
      </c>
      <c r="N1093" s="8" t="str">
        <f>INDEX(Articles!$1:$1048576,MATCH(E1093,Articles!D:D,0),15)</f>
        <v>1.3G</v>
      </c>
      <c r="O1093" s="8" t="str">
        <f>INDEX(Articles!$1:$1048576,MATCH(E1093,Articles!D:D,0),16)</f>
        <v>0589-F4-0009</v>
      </c>
      <c r="P1093" s="8">
        <f>INDEX(Articles!$1:$1048576,MATCH(E1093,Articles!D:D,0),17)*1000</f>
        <v>30</v>
      </c>
      <c r="Q1093" s="8" t="str">
        <f>INDEX(Articles!$1:$1048576,MATCH(E1093,Articles!D:D,0),18)</f>
        <v>2</v>
      </c>
      <c r="R1093" s="8">
        <f>INDEX(Articles!$1:$1048576,MATCH(E1093,Articles!D:D,0),19)</f>
        <v>40</v>
      </c>
      <c r="S1093" s="2" t="str">
        <f>IF(INDEX('Unités CA'!$1:$1048576,MATCH(E1093,'Unités CA'!D:D,0),5)=0,"",INDEX('Unités CA'!$1:$1048576,MATCH(E1093,'Unités CA'!D:D,0),5))</f>
        <v>0140/CA</v>
      </c>
      <c r="T1093" s="2" t="str">
        <f>IF(INDEX('Unités BTE'!$1:$1048576,MATCH(E1093,'Unités CA'!D:D,0),5)=0,"",INDEX('Unités BTE'!$1:$1048576,MATCH(E1093,'Unités CA'!D:D,0),5))</f>
        <v/>
      </c>
      <c r="U1093" s="7">
        <f>IFERROR(INDEX('Prix PRO CA'!$1:$1048576,MATCH(E1093,'Prix PRO CA'!D:D,0),10),"")</f>
        <v>348.6</v>
      </c>
      <c r="V1093" s="7" t="str">
        <f>IFERROR(INDEX('Prix PRO CA'!$1:$1048576,MATCH(E1093,'Prix PRO BTE'!D:D,0),10),"")</f>
        <v/>
      </c>
      <c r="W1093" s="7">
        <f>+IFERROR(INDEX('Prix PRO PCS'!$1:$1048576,MATCH(E1093,'Prix PRO PCS'!D:D,0),10),"")</f>
        <v>2.4900000000000002</v>
      </c>
      <c r="X1093" s="148">
        <f t="shared" si="76"/>
        <v>305</v>
      </c>
      <c r="Y1093" s="24" t="str">
        <f>IFERROR(INDEX(LigneAchat!$1:$1048576,MATCH(E1093,LigneAchat!D:D,0),5),"")</f>
        <v/>
      </c>
      <c r="Z1093" s="22">
        <f>INDEX(Articles!$1:$1048576,MATCH(E1093,Articles!D:D,0),21)</f>
        <v>305</v>
      </c>
      <c r="AA1093" s="22">
        <f t="shared" si="77"/>
        <v>305</v>
      </c>
      <c r="AB1093" s="22">
        <f>+INDEX(Articles!$1:$1048576,MATCH(E1093,Articles!D:D,0),23)</f>
        <v>0</v>
      </c>
    </row>
    <row r="1094" spans="2:28" ht="15.75">
      <c r="B1094" s="8" t="str">
        <f>INDEX(Articles!$1:$1048576,MATCH(E1094,Articles!D:D,0),6)</f>
        <v>OPPORTUNITE</v>
      </c>
      <c r="C1094" s="8" t="str">
        <f>INDEX(Articles!$1:$1048576,MATCH(E1094,Articles!D:D,0),7)</f>
        <v/>
      </c>
      <c r="D1094" s="28" t="str">
        <f>HYPERLINK(INDEX(Articles!$1:$1048576,MATCH(E1094,Articles!D:D,0),24),"Lien")</f>
        <v>Lien</v>
      </c>
      <c r="E1094" s="3" t="s">
        <v>2979</v>
      </c>
      <c r="F1094" s="18" t="str">
        <f>INDEX(Articles!$1:$1048576,MATCH(E1094,Articles!D:D,0),5)</f>
        <v>MONOCOUP 30 MM COMÈTE VERTE</v>
      </c>
      <c r="G1094" s="18" t="str">
        <f>INDEX(Articles!$1:$1048576,MATCH(E1094,Articles!D:D,0),8)</f>
        <v>CHANDELLE</v>
      </c>
      <c r="H1094" s="18" t="str">
        <f>INDEX(Articles!$1:$1048576,MATCH(E1094,Articles!D:D,0),9)</f>
        <v>MONOCOUP</v>
      </c>
      <c r="I1094" s="8">
        <f>INDEX(Articles!$1:$1048576,MATCH(E1094,Articles!D:D,0),10)</f>
        <v>30</v>
      </c>
      <c r="J1094" s="18" t="str">
        <f>INDEX(Articles!$1:$1048576,MATCH(E1094,Articles!D:D,0),11)</f>
        <v>COMETE</v>
      </c>
      <c r="K1094" s="18" t="str">
        <f>INDEX(Articles!$1:$1048576,MATCH(E1094,Articles!D:D,0),12)</f>
        <v>VERT</v>
      </c>
      <c r="L1094" s="8" t="str">
        <f>INDEX(Articles!$1:$1048576,MATCH(E1094,Articles!D:D,0),13)</f>
        <v>EU</v>
      </c>
      <c r="M1094" s="8" t="str">
        <f>INDEX(Articles!$1:$1048576,MATCH(E1094,Articles!D:D,0),14)</f>
        <v>F4</v>
      </c>
      <c r="N1094" s="8" t="str">
        <f>INDEX(Articles!$1:$1048576,MATCH(E1094,Articles!D:D,0),15)</f>
        <v>1.3G</v>
      </c>
      <c r="O1094" s="8" t="str">
        <f>INDEX(Articles!$1:$1048576,MATCH(E1094,Articles!D:D,0),16)</f>
        <v>0589-F4-0009</v>
      </c>
      <c r="P1094" s="8">
        <f>INDEX(Articles!$1:$1048576,MATCH(E1094,Articles!D:D,0),17)*1000</f>
        <v>30</v>
      </c>
      <c r="Q1094" s="8" t="str">
        <f>INDEX(Articles!$1:$1048576,MATCH(E1094,Articles!D:D,0),18)</f>
        <v>2</v>
      </c>
      <c r="R1094" s="8">
        <f>INDEX(Articles!$1:$1048576,MATCH(E1094,Articles!D:D,0),19)</f>
        <v>40</v>
      </c>
      <c r="S1094" s="2" t="str">
        <f>IF(INDEX('Unités CA'!$1:$1048576,MATCH(E1094,'Unités CA'!D:D,0),5)=0,"",INDEX('Unités CA'!$1:$1048576,MATCH(E1094,'Unités CA'!D:D,0),5))</f>
        <v>0140/CA</v>
      </c>
      <c r="T1094" s="2" t="str">
        <f>IF(INDEX('Unités BTE'!$1:$1048576,MATCH(E1094,'Unités CA'!D:D,0),5)=0,"",INDEX('Unités BTE'!$1:$1048576,MATCH(E1094,'Unités CA'!D:D,0),5))</f>
        <v/>
      </c>
      <c r="U1094" s="7">
        <f>IFERROR(INDEX('Prix PRO CA'!$1:$1048576,MATCH(E1094,'Prix PRO CA'!D:D,0),10),"")</f>
        <v>348.6</v>
      </c>
      <c r="V1094" s="7" t="str">
        <f>IFERROR(INDEX('Prix PRO CA'!$1:$1048576,MATCH(E1094,'Prix PRO BTE'!D:D,0),10),"")</f>
        <v/>
      </c>
      <c r="W1094" s="7">
        <f>+IFERROR(INDEX('Prix PRO PCS'!$1:$1048576,MATCH(E1094,'Prix PRO PCS'!D:D,0),10),"")</f>
        <v>2.4900000000000002</v>
      </c>
      <c r="X1094" s="148">
        <f t="shared" si="76"/>
        <v>136</v>
      </c>
      <c r="Y1094" s="24" t="str">
        <f>IFERROR(INDEX(LigneAchat!$1:$1048576,MATCH(E1094,LigneAchat!D:D,0),5),"")</f>
        <v/>
      </c>
      <c r="Z1094" s="22">
        <f>INDEX(Articles!$1:$1048576,MATCH(E1094,Articles!D:D,0),21)</f>
        <v>166</v>
      </c>
      <c r="AA1094" s="22">
        <f t="shared" si="77"/>
        <v>136</v>
      </c>
      <c r="AB1094" s="22">
        <f>+INDEX(Articles!$1:$1048576,MATCH(E1094,Articles!D:D,0),23)</f>
        <v>30</v>
      </c>
    </row>
    <row r="1095" spans="2:28" ht="15.75">
      <c r="B1095" s="8" t="str">
        <f>INDEX(Articles!$1:$1048576,MATCH(E1095,Articles!D:D,0),6)</f>
        <v>OPPORTUNITE</v>
      </c>
      <c r="C1095" s="8" t="str">
        <f>INDEX(Articles!$1:$1048576,MATCH(E1095,Articles!D:D,0),7)</f>
        <v/>
      </c>
      <c r="D1095" s="28" t="str">
        <f>HYPERLINK(INDEX(Articles!$1:$1048576,MATCH(E1095,Articles!D:D,0),24),"Lien")</f>
        <v>Lien</v>
      </c>
      <c r="E1095" s="3" t="s">
        <v>2982</v>
      </c>
      <c r="F1095" s="18" t="str">
        <f>INDEX(Articles!$1:$1048576,MATCH(E1095,Articles!D:D,0),5)</f>
        <v>MONOCOUP 30 MM COMÈTE VIOLETTE</v>
      </c>
      <c r="G1095" s="18" t="str">
        <f>INDEX(Articles!$1:$1048576,MATCH(E1095,Articles!D:D,0),8)</f>
        <v>CHANDELLE</v>
      </c>
      <c r="H1095" s="18" t="str">
        <f>INDEX(Articles!$1:$1048576,MATCH(E1095,Articles!D:D,0),9)</f>
        <v>MONOCOUP</v>
      </c>
      <c r="I1095" s="8">
        <f>INDEX(Articles!$1:$1048576,MATCH(E1095,Articles!D:D,0),10)</f>
        <v>30</v>
      </c>
      <c r="J1095" s="18" t="str">
        <f>INDEX(Articles!$1:$1048576,MATCH(E1095,Articles!D:D,0),11)</f>
        <v>COMETE</v>
      </c>
      <c r="K1095" s="18" t="str">
        <f>INDEX(Articles!$1:$1048576,MATCH(E1095,Articles!D:D,0),12)</f>
        <v>VIOLET</v>
      </c>
      <c r="L1095" s="8" t="str">
        <f>INDEX(Articles!$1:$1048576,MATCH(E1095,Articles!D:D,0),13)</f>
        <v>EU</v>
      </c>
      <c r="M1095" s="8" t="str">
        <f>INDEX(Articles!$1:$1048576,MATCH(E1095,Articles!D:D,0),14)</f>
        <v>F4</v>
      </c>
      <c r="N1095" s="8" t="str">
        <f>INDEX(Articles!$1:$1048576,MATCH(E1095,Articles!D:D,0),15)</f>
        <v>1.3G</v>
      </c>
      <c r="O1095" s="8" t="str">
        <f>INDEX(Articles!$1:$1048576,MATCH(E1095,Articles!D:D,0),16)</f>
        <v>0589-F4-0009</v>
      </c>
      <c r="P1095" s="8">
        <f>INDEX(Articles!$1:$1048576,MATCH(E1095,Articles!D:D,0),17)*1000</f>
        <v>64</v>
      </c>
      <c r="Q1095" s="8" t="str">
        <f>INDEX(Articles!$1:$1048576,MATCH(E1095,Articles!D:D,0),18)</f>
        <v>2</v>
      </c>
      <c r="R1095" s="8">
        <f>INDEX(Articles!$1:$1048576,MATCH(E1095,Articles!D:D,0),19)</f>
        <v>40</v>
      </c>
      <c r="S1095" s="2" t="str">
        <f>IF(INDEX('Unités CA'!$1:$1048576,MATCH(E1095,'Unités CA'!D:D,0),5)=0,"",INDEX('Unités CA'!$1:$1048576,MATCH(E1095,'Unités CA'!D:D,0),5))</f>
        <v>0140/CA</v>
      </c>
      <c r="T1095" s="2" t="str">
        <f>IF(INDEX('Unités BTE'!$1:$1048576,MATCH(E1095,'Unités CA'!D:D,0),5)=0,"",INDEX('Unités BTE'!$1:$1048576,MATCH(E1095,'Unités CA'!D:D,0),5))</f>
        <v/>
      </c>
      <c r="U1095" s="7">
        <f>IFERROR(INDEX('Prix PRO CA'!$1:$1048576,MATCH(E1095,'Prix PRO CA'!D:D,0),10),"")</f>
        <v>348.6</v>
      </c>
      <c r="V1095" s="7" t="str">
        <f>IFERROR(INDEX('Prix PRO CA'!$1:$1048576,MATCH(E1095,'Prix PRO BTE'!D:D,0),10),"")</f>
        <v/>
      </c>
      <c r="W1095" s="7">
        <f>+IFERROR(INDEX('Prix PRO PCS'!$1:$1048576,MATCH(E1095,'Prix PRO PCS'!D:D,0),10),"")</f>
        <v>2.4900000000000002</v>
      </c>
      <c r="X1095" s="148">
        <f t="shared" si="76"/>
        <v>129</v>
      </c>
      <c r="Y1095" s="24" t="str">
        <f>IFERROR(INDEX(LigneAchat!$1:$1048576,MATCH(E1095,LigneAchat!D:D,0),5),"")</f>
        <v/>
      </c>
      <c r="Z1095" s="22">
        <f>INDEX(Articles!$1:$1048576,MATCH(E1095,Articles!D:D,0),21)</f>
        <v>221</v>
      </c>
      <c r="AA1095" s="22">
        <f t="shared" si="77"/>
        <v>129</v>
      </c>
      <c r="AB1095" s="22">
        <f>+INDEX(Articles!$1:$1048576,MATCH(E1095,Articles!D:D,0),23)</f>
        <v>92</v>
      </c>
    </row>
    <row r="1096" spans="2:28" ht="15.75">
      <c r="B1096" s="8" t="str">
        <f>INDEX(Articles!$1:$1048576,MATCH(E1096,Articles!D:D,0),6)</f>
        <v>OPPORTUNITE</v>
      </c>
      <c r="C1096" s="8" t="str">
        <f>INDEX(Articles!$1:$1048576,MATCH(E1096,Articles!D:D,0),7)</f>
        <v/>
      </c>
      <c r="D1096" s="28" t="str">
        <f>HYPERLINK(INDEX(Articles!$1:$1048576,MATCH(E1096,Articles!D:D,0),24),"Lien")</f>
        <v>Lien</v>
      </c>
      <c r="E1096" s="3" t="s">
        <v>2985</v>
      </c>
      <c r="F1096" s="18" t="str">
        <f>INDEX(Articles!$1:$1048576,MATCH(E1096,Articles!D:D,0),5)</f>
        <v>MONOCOUP 30 MM PÔT-À-FEU BLANC</v>
      </c>
      <c r="G1096" s="18" t="str">
        <f>INDEX(Articles!$1:$1048576,MATCH(E1096,Articles!D:D,0),8)</f>
        <v>CHANDELLE</v>
      </c>
      <c r="H1096" s="18" t="str">
        <f>INDEX(Articles!$1:$1048576,MATCH(E1096,Articles!D:D,0),9)</f>
        <v>MONOCOUP</v>
      </c>
      <c r="I1096" s="8">
        <f>INDEX(Articles!$1:$1048576,MATCH(E1096,Articles!D:D,0),10)</f>
        <v>30</v>
      </c>
      <c r="J1096" s="18" t="str">
        <f>INDEX(Articles!$1:$1048576,MATCH(E1096,Articles!D:D,0),11)</f>
        <v>POT A FEU</v>
      </c>
      <c r="K1096" s="18" t="str">
        <f>INDEX(Articles!$1:$1048576,MATCH(E1096,Articles!D:D,0),12)</f>
        <v>BLANC</v>
      </c>
      <c r="L1096" s="8" t="str">
        <f>INDEX(Articles!$1:$1048576,MATCH(E1096,Articles!D:D,0),13)</f>
        <v>EU</v>
      </c>
      <c r="M1096" s="8" t="str">
        <f>INDEX(Articles!$1:$1048576,MATCH(E1096,Articles!D:D,0),14)</f>
        <v>F4</v>
      </c>
      <c r="N1096" s="8" t="str">
        <f>INDEX(Articles!$1:$1048576,MATCH(E1096,Articles!D:D,0),15)</f>
        <v>1.3G</v>
      </c>
      <c r="O1096" s="8" t="str">
        <f>INDEX(Articles!$1:$1048576,MATCH(E1096,Articles!D:D,0),16)</f>
        <v>0589-F4-0009</v>
      </c>
      <c r="P1096" s="8">
        <f>INDEX(Articles!$1:$1048576,MATCH(E1096,Articles!D:D,0),17)*1000</f>
        <v>35</v>
      </c>
      <c r="Q1096" s="8" t="str">
        <f>INDEX(Articles!$1:$1048576,MATCH(E1096,Articles!D:D,0),18)</f>
        <v>2</v>
      </c>
      <c r="R1096" s="8">
        <f>INDEX(Articles!$1:$1048576,MATCH(E1096,Articles!D:D,0),19)</f>
        <v>40</v>
      </c>
      <c r="S1096" s="2" t="str">
        <f>IF(INDEX('Unités CA'!$1:$1048576,MATCH(E1096,'Unités CA'!D:D,0),5)=0,"",INDEX('Unités CA'!$1:$1048576,MATCH(E1096,'Unités CA'!D:D,0),5))</f>
        <v>0150/CA</v>
      </c>
      <c r="T1096" s="2" t="str">
        <f>IF(INDEX('Unités BTE'!$1:$1048576,MATCH(E1096,'Unités CA'!D:D,0),5)=0,"",INDEX('Unités BTE'!$1:$1048576,MATCH(E1096,'Unités CA'!D:D,0),5))</f>
        <v/>
      </c>
      <c r="U1096" s="7">
        <f>IFERROR(INDEX('Prix PRO CA'!$1:$1048576,MATCH(E1096,'Prix PRO CA'!D:D,0),10),"")</f>
        <v>406.5</v>
      </c>
      <c r="V1096" s="7" t="str">
        <f>IFERROR(INDEX('Prix PRO CA'!$1:$1048576,MATCH(E1096,'Prix PRO BTE'!D:D,0),10),"")</f>
        <v/>
      </c>
      <c r="W1096" s="7">
        <f>+IFERROR(INDEX('Prix PRO PCS'!$1:$1048576,MATCH(E1096,'Prix PRO PCS'!D:D,0),10),"")</f>
        <v>2.71</v>
      </c>
      <c r="X1096" s="148">
        <f t="shared" si="76"/>
        <v>213</v>
      </c>
      <c r="Y1096" s="24" t="str">
        <f>IFERROR(INDEX(LigneAchat!$1:$1048576,MATCH(E1096,LigneAchat!D:D,0),5),"")</f>
        <v/>
      </c>
      <c r="Z1096" s="22">
        <f>INDEX(Articles!$1:$1048576,MATCH(E1096,Articles!D:D,0),21)</f>
        <v>218</v>
      </c>
      <c r="AA1096" s="22">
        <f t="shared" si="77"/>
        <v>213</v>
      </c>
      <c r="AB1096" s="22">
        <f>+INDEX(Articles!$1:$1048576,MATCH(E1096,Articles!D:D,0),23)</f>
        <v>5</v>
      </c>
    </row>
    <row r="1097" spans="2:28" ht="15.75">
      <c r="B1097" s="8" t="str">
        <f>INDEX(Articles!$1:$1048576,MATCH(E1097,Articles!D:D,0),6)</f>
        <v>OPPORTUNITE</v>
      </c>
      <c r="C1097" s="8" t="str">
        <f>INDEX(Articles!$1:$1048576,MATCH(E1097,Articles!D:D,0),7)</f>
        <v/>
      </c>
      <c r="D1097" s="28" t="str">
        <f>HYPERLINK(INDEX(Articles!$1:$1048576,MATCH(E1097,Articles!D:D,0),24),"Lien")</f>
        <v>Lien</v>
      </c>
      <c r="E1097" s="3" t="s">
        <v>2988</v>
      </c>
      <c r="F1097" s="18" t="str">
        <f>INDEX(Articles!$1:$1048576,MATCH(E1097,Articles!D:D,0),5)</f>
        <v>MONOCOUP 30 MM PÔT-À-FEU KAMURO</v>
      </c>
      <c r="G1097" s="18" t="str">
        <f>INDEX(Articles!$1:$1048576,MATCH(E1097,Articles!D:D,0),8)</f>
        <v>CHANDELLE</v>
      </c>
      <c r="H1097" s="18" t="str">
        <f>INDEX(Articles!$1:$1048576,MATCH(E1097,Articles!D:D,0),9)</f>
        <v>MONOCOUP</v>
      </c>
      <c r="I1097" s="8">
        <f>INDEX(Articles!$1:$1048576,MATCH(E1097,Articles!D:D,0),10)</f>
        <v>30</v>
      </c>
      <c r="J1097" s="18" t="str">
        <f>INDEX(Articles!$1:$1048576,MATCH(E1097,Articles!D:D,0),11)</f>
        <v>POT A FEU</v>
      </c>
      <c r="K1097" s="18" t="str">
        <f>INDEX(Articles!$1:$1048576,MATCH(E1097,Articles!D:D,0),12)</f>
        <v>KAMURO</v>
      </c>
      <c r="L1097" s="8" t="str">
        <f>INDEX(Articles!$1:$1048576,MATCH(E1097,Articles!D:D,0),13)</f>
        <v>EU</v>
      </c>
      <c r="M1097" s="8" t="str">
        <f>INDEX(Articles!$1:$1048576,MATCH(E1097,Articles!D:D,0),14)</f>
        <v>F4</v>
      </c>
      <c r="N1097" s="8" t="str">
        <f>INDEX(Articles!$1:$1048576,MATCH(E1097,Articles!D:D,0),15)</f>
        <v>1.3G</v>
      </c>
      <c r="O1097" s="8" t="str">
        <f>INDEX(Articles!$1:$1048576,MATCH(E1097,Articles!D:D,0),16)</f>
        <v>0589-F4-0009</v>
      </c>
      <c r="P1097" s="8">
        <f>INDEX(Articles!$1:$1048576,MATCH(E1097,Articles!D:D,0),17)*1000</f>
        <v>36</v>
      </c>
      <c r="Q1097" s="8" t="str">
        <f>INDEX(Articles!$1:$1048576,MATCH(E1097,Articles!D:D,0),18)</f>
        <v>2</v>
      </c>
      <c r="R1097" s="8">
        <f>INDEX(Articles!$1:$1048576,MATCH(E1097,Articles!D:D,0),19)</f>
        <v>40</v>
      </c>
      <c r="S1097" s="2" t="str">
        <f>IF(INDEX('Unités CA'!$1:$1048576,MATCH(E1097,'Unités CA'!D:D,0),5)=0,"",INDEX('Unités CA'!$1:$1048576,MATCH(E1097,'Unités CA'!D:D,0),5))</f>
        <v>0150/CA</v>
      </c>
      <c r="T1097" s="2" t="str">
        <f>IF(INDEX('Unités BTE'!$1:$1048576,MATCH(E1097,'Unités CA'!D:D,0),5)=0,"",INDEX('Unités BTE'!$1:$1048576,MATCH(E1097,'Unités CA'!D:D,0),5))</f>
        <v/>
      </c>
      <c r="U1097" s="7">
        <f>IFERROR(INDEX('Prix PRO CA'!$1:$1048576,MATCH(E1097,'Prix PRO CA'!D:D,0),10),"")</f>
        <v>406.5</v>
      </c>
      <c r="V1097" s="7" t="str">
        <f>IFERROR(INDEX('Prix PRO CA'!$1:$1048576,MATCH(E1097,'Prix PRO BTE'!D:D,0),10),"")</f>
        <v/>
      </c>
      <c r="W1097" s="7">
        <f>+IFERROR(INDEX('Prix PRO PCS'!$1:$1048576,MATCH(E1097,'Prix PRO PCS'!D:D,0),10),"")</f>
        <v>2.71</v>
      </c>
      <c r="X1097" s="148">
        <f t="shared" si="76"/>
        <v>76</v>
      </c>
      <c r="Y1097" s="24" t="str">
        <f>IFERROR(INDEX(LigneAchat!$1:$1048576,MATCH(E1097,LigneAchat!D:D,0),5),"")</f>
        <v/>
      </c>
      <c r="Z1097" s="22">
        <f>INDEX(Articles!$1:$1048576,MATCH(E1097,Articles!D:D,0),21)</f>
        <v>128</v>
      </c>
      <c r="AA1097" s="22">
        <f t="shared" si="77"/>
        <v>76</v>
      </c>
      <c r="AB1097" s="22">
        <f>+INDEX(Articles!$1:$1048576,MATCH(E1097,Articles!D:D,0),23)</f>
        <v>52</v>
      </c>
    </row>
    <row r="1098" spans="2:28" ht="15.75">
      <c r="B1098" s="8" t="str">
        <f>INDEX(Articles!$1:$1048576,MATCH(E1098,Articles!D:D,0),6)</f>
        <v>OPPORTUNITE</v>
      </c>
      <c r="C1098" s="8" t="str">
        <f>INDEX(Articles!$1:$1048576,MATCH(E1098,Articles!D:D,0),7)</f>
        <v/>
      </c>
      <c r="D1098" s="28" t="str">
        <f>HYPERLINK(INDEX(Articles!$1:$1048576,MATCH(E1098,Articles!D:D,0),24),"Lien")</f>
        <v>Lien</v>
      </c>
      <c r="E1098" s="3" t="s">
        <v>2991</v>
      </c>
      <c r="F1098" s="18" t="str">
        <f>INDEX(Articles!$1:$1048576,MATCH(E1098,Articles!D:D,0),5)</f>
        <v>MONOCOUP 30 MM PÔT-À-FEU ROUGE</v>
      </c>
      <c r="G1098" s="18" t="str">
        <f>INDEX(Articles!$1:$1048576,MATCH(E1098,Articles!D:D,0),8)</f>
        <v>CHANDELLE</v>
      </c>
      <c r="H1098" s="18" t="str">
        <f>INDEX(Articles!$1:$1048576,MATCH(E1098,Articles!D:D,0),9)</f>
        <v>MONOCOUP</v>
      </c>
      <c r="I1098" s="8">
        <f>INDEX(Articles!$1:$1048576,MATCH(E1098,Articles!D:D,0),10)</f>
        <v>30</v>
      </c>
      <c r="J1098" s="18" t="str">
        <f>INDEX(Articles!$1:$1048576,MATCH(E1098,Articles!D:D,0),11)</f>
        <v>POT A FEU</v>
      </c>
      <c r="K1098" s="18" t="str">
        <f>INDEX(Articles!$1:$1048576,MATCH(E1098,Articles!D:D,0),12)</f>
        <v>ROUGE</v>
      </c>
      <c r="L1098" s="8" t="str">
        <f>INDEX(Articles!$1:$1048576,MATCH(E1098,Articles!D:D,0),13)</f>
        <v>EU</v>
      </c>
      <c r="M1098" s="8" t="str">
        <f>INDEX(Articles!$1:$1048576,MATCH(E1098,Articles!D:D,0),14)</f>
        <v>F4</v>
      </c>
      <c r="N1098" s="8" t="str">
        <f>INDEX(Articles!$1:$1048576,MATCH(E1098,Articles!D:D,0),15)</f>
        <v>1.3G</v>
      </c>
      <c r="O1098" s="8" t="str">
        <f>INDEX(Articles!$1:$1048576,MATCH(E1098,Articles!D:D,0),16)</f>
        <v>0589-F4-0009</v>
      </c>
      <c r="P1098" s="8">
        <f>INDEX(Articles!$1:$1048576,MATCH(E1098,Articles!D:D,0),17)*1000</f>
        <v>36</v>
      </c>
      <c r="Q1098" s="8" t="str">
        <f>INDEX(Articles!$1:$1048576,MATCH(E1098,Articles!D:D,0),18)</f>
        <v>2</v>
      </c>
      <c r="R1098" s="8">
        <f>INDEX(Articles!$1:$1048576,MATCH(E1098,Articles!D:D,0),19)</f>
        <v>40</v>
      </c>
      <c r="S1098" s="2" t="str">
        <f>IF(INDEX('Unités CA'!$1:$1048576,MATCH(E1098,'Unités CA'!D:D,0),5)=0,"",INDEX('Unités CA'!$1:$1048576,MATCH(E1098,'Unités CA'!D:D,0),5))</f>
        <v>0150/CA</v>
      </c>
      <c r="T1098" s="2" t="str">
        <f>IF(INDEX('Unités BTE'!$1:$1048576,MATCH(E1098,'Unités CA'!D:D,0),5)=0,"",INDEX('Unités BTE'!$1:$1048576,MATCH(E1098,'Unités CA'!D:D,0),5))</f>
        <v/>
      </c>
      <c r="U1098" s="7">
        <f>IFERROR(INDEX('Prix PRO CA'!$1:$1048576,MATCH(E1098,'Prix PRO CA'!D:D,0),10),"")</f>
        <v>406.5</v>
      </c>
      <c r="V1098" s="7" t="str">
        <f>IFERROR(INDEX('Prix PRO CA'!$1:$1048576,MATCH(E1098,'Prix PRO BTE'!D:D,0),10),"")</f>
        <v/>
      </c>
      <c r="W1098" s="7">
        <f>+IFERROR(INDEX('Prix PRO PCS'!$1:$1048576,MATCH(E1098,'Prix PRO PCS'!D:D,0),10),"")</f>
        <v>2.71</v>
      </c>
      <c r="X1098" s="148">
        <f t="shared" si="76"/>
        <v>59</v>
      </c>
      <c r="Y1098" s="24" t="str">
        <f>IFERROR(INDEX(LigneAchat!$1:$1048576,MATCH(E1098,LigneAchat!D:D,0),5),"")</f>
        <v/>
      </c>
      <c r="Z1098" s="22">
        <f>INDEX(Articles!$1:$1048576,MATCH(E1098,Articles!D:D,0),21)</f>
        <v>59</v>
      </c>
      <c r="AA1098" s="22">
        <f t="shared" si="77"/>
        <v>59</v>
      </c>
      <c r="AB1098" s="22">
        <f>+INDEX(Articles!$1:$1048576,MATCH(E1098,Articles!D:D,0),23)</f>
        <v>0</v>
      </c>
    </row>
    <row r="1099" spans="2:28" ht="15.75">
      <c r="B1099" s="8" t="str">
        <f>INDEX(Articles!$1:$1048576,MATCH(E1099,Articles!D:D,0),6)</f>
        <v>OPPORTUNITE</v>
      </c>
      <c r="C1099" s="8" t="str">
        <f>INDEX(Articles!$1:$1048576,MATCH(E1099,Articles!D:D,0),7)</f>
        <v/>
      </c>
      <c r="D1099" s="28" t="str">
        <f>HYPERLINK(INDEX(Articles!$1:$1048576,MATCH(E1099,Articles!D:D,0),24),"Lien")</f>
        <v>Lien</v>
      </c>
      <c r="E1099" s="3" t="s">
        <v>2994</v>
      </c>
      <c r="F1099" s="18" t="str">
        <f>INDEX(Articles!$1:$1048576,MATCH(E1099,Articles!D:D,0),5)</f>
        <v>MONOCOUP 30 MM PÔT-À-FEU ROSE</v>
      </c>
      <c r="G1099" s="18" t="str">
        <f>INDEX(Articles!$1:$1048576,MATCH(E1099,Articles!D:D,0),8)</f>
        <v>CHANDELLE</v>
      </c>
      <c r="H1099" s="18" t="str">
        <f>INDEX(Articles!$1:$1048576,MATCH(E1099,Articles!D:D,0),9)</f>
        <v>MONOCOUP</v>
      </c>
      <c r="I1099" s="8">
        <f>INDEX(Articles!$1:$1048576,MATCH(E1099,Articles!D:D,0),10)</f>
        <v>30</v>
      </c>
      <c r="J1099" s="18" t="str">
        <f>INDEX(Articles!$1:$1048576,MATCH(E1099,Articles!D:D,0),11)</f>
        <v>POT A FEU</v>
      </c>
      <c r="K1099" s="18" t="str">
        <f>INDEX(Articles!$1:$1048576,MATCH(E1099,Articles!D:D,0),12)</f>
        <v>ROSE</v>
      </c>
      <c r="L1099" s="8" t="str">
        <f>INDEX(Articles!$1:$1048576,MATCH(E1099,Articles!D:D,0),13)</f>
        <v>EU</v>
      </c>
      <c r="M1099" s="8" t="str">
        <f>INDEX(Articles!$1:$1048576,MATCH(E1099,Articles!D:D,0),14)</f>
        <v>F4</v>
      </c>
      <c r="N1099" s="8" t="str">
        <f>INDEX(Articles!$1:$1048576,MATCH(E1099,Articles!D:D,0),15)</f>
        <v>1.3G</v>
      </c>
      <c r="O1099" s="8" t="str">
        <f>INDEX(Articles!$1:$1048576,MATCH(E1099,Articles!D:D,0),16)</f>
        <v>0589-F4-0009</v>
      </c>
      <c r="P1099" s="8">
        <f>INDEX(Articles!$1:$1048576,MATCH(E1099,Articles!D:D,0),17)*1000</f>
        <v>35</v>
      </c>
      <c r="Q1099" s="8" t="str">
        <f>INDEX(Articles!$1:$1048576,MATCH(E1099,Articles!D:D,0),18)</f>
        <v>2</v>
      </c>
      <c r="R1099" s="8">
        <f>INDEX(Articles!$1:$1048576,MATCH(E1099,Articles!D:D,0),19)</f>
        <v>40</v>
      </c>
      <c r="S1099" s="2" t="str">
        <f>IF(INDEX('Unités CA'!$1:$1048576,MATCH(E1099,'Unités CA'!D:D,0),5)=0,"",INDEX('Unités CA'!$1:$1048576,MATCH(E1099,'Unités CA'!D:D,0),5))</f>
        <v>0150/CA</v>
      </c>
      <c r="T1099" s="2" t="str">
        <f>IF(INDEX('Unités BTE'!$1:$1048576,MATCH(E1099,'Unités CA'!D:D,0),5)=0,"",INDEX('Unités BTE'!$1:$1048576,MATCH(E1099,'Unités CA'!D:D,0),5))</f>
        <v/>
      </c>
      <c r="U1099" s="7">
        <f>IFERROR(INDEX('Prix PRO CA'!$1:$1048576,MATCH(E1099,'Prix PRO CA'!D:D,0),10),"")</f>
        <v>406.5</v>
      </c>
      <c r="V1099" s="7" t="str">
        <f>IFERROR(INDEX('Prix PRO CA'!$1:$1048576,MATCH(E1099,'Prix PRO BTE'!D:D,0),10),"")</f>
        <v/>
      </c>
      <c r="W1099" s="7">
        <f>+IFERROR(INDEX('Prix PRO PCS'!$1:$1048576,MATCH(E1099,'Prix PRO PCS'!D:D,0),10),"")</f>
        <v>2.71</v>
      </c>
      <c r="X1099" s="148">
        <f t="shared" si="76"/>
        <v>65</v>
      </c>
      <c r="Y1099" s="24" t="str">
        <f>IFERROR(INDEX(LigneAchat!$1:$1048576,MATCH(E1099,LigneAchat!D:D,0),5),"")</f>
        <v/>
      </c>
      <c r="Z1099" s="22">
        <f>INDEX(Articles!$1:$1048576,MATCH(E1099,Articles!D:D,0),21)</f>
        <v>79</v>
      </c>
      <c r="AA1099" s="22">
        <f t="shared" si="77"/>
        <v>65</v>
      </c>
      <c r="AB1099" s="22">
        <f>+INDEX(Articles!$1:$1048576,MATCH(E1099,Articles!D:D,0),23)</f>
        <v>14</v>
      </c>
    </row>
    <row r="1100" spans="2:28" ht="15.75">
      <c r="B1100" s="8" t="str">
        <f>INDEX(Articles!$1:$1048576,MATCH(E1100,Articles!D:D,0),6)</f>
        <v>OPPORTUNITE</v>
      </c>
      <c r="C1100" s="8" t="str">
        <f>INDEX(Articles!$1:$1048576,MATCH(E1100,Articles!D:D,0),7)</f>
        <v/>
      </c>
      <c r="D1100" s="28" t="str">
        <f>HYPERLINK(INDEX(Articles!$1:$1048576,MATCH(E1100,Articles!D:D,0),24),"Lien")</f>
        <v>Lien</v>
      </c>
      <c r="E1100" s="3" t="s">
        <v>3776</v>
      </c>
      <c r="F1100" s="18" t="str">
        <f>INDEX(Articles!$1:$1048576,MATCH(E1100,Articles!D:D,0),5)</f>
        <v>CHAND. 37 MM 1 COUP COMETE ROUGE</v>
      </c>
      <c r="G1100" s="18" t="str">
        <f>INDEX(Articles!$1:$1048576,MATCH(E1100,Articles!D:D,0),8)</f>
        <v>CHANDELLE</v>
      </c>
      <c r="H1100" s="18" t="str">
        <f>INDEX(Articles!$1:$1048576,MATCH(E1100,Articles!D:D,0),9)</f>
        <v>MONOCOUP</v>
      </c>
      <c r="I1100" s="8">
        <f>INDEX(Articles!$1:$1048576,MATCH(E1100,Articles!D:D,0),10)</f>
        <v>37</v>
      </c>
      <c r="J1100" s="18" t="str">
        <f>INDEX(Articles!$1:$1048576,MATCH(E1100,Articles!D:D,0),11)</f>
        <v>COMETE</v>
      </c>
      <c r="K1100" s="18" t="str">
        <f>INDEX(Articles!$1:$1048576,MATCH(E1100,Articles!D:D,0),12)</f>
        <v>ROUGE</v>
      </c>
      <c r="L1100" s="8" t="str">
        <f>INDEX(Articles!$1:$1048576,MATCH(E1100,Articles!D:D,0),13)</f>
        <v>CN</v>
      </c>
      <c r="M1100" s="8" t="str">
        <f>INDEX(Articles!$1:$1048576,MATCH(E1100,Articles!D:D,0),14)</f>
        <v>F3</v>
      </c>
      <c r="N1100" s="8" t="str">
        <f>INDEX(Articles!$1:$1048576,MATCH(E1100,Articles!D:D,0),15)</f>
        <v>1.4G</v>
      </c>
      <c r="O1100" s="8" t="str">
        <f>INDEX(Articles!$1:$1048576,MATCH(E1100,Articles!D:D,0),16)</f>
        <v>1008-F3-69245824</v>
      </c>
      <c r="P1100" s="8">
        <f>INDEX(Articles!$1:$1048576,MATCH(E1100,Articles!D:D,0),17)*1000</f>
        <v>42</v>
      </c>
      <c r="Q1100" s="8" t="str">
        <f>INDEX(Articles!$1:$1048576,MATCH(E1100,Articles!D:D,0),18)</f>
        <v>3</v>
      </c>
      <c r="R1100" s="8">
        <f>INDEX(Articles!$1:$1048576,MATCH(E1100,Articles!D:D,0),19)</f>
        <v>25</v>
      </c>
      <c r="S1100" s="2" t="str">
        <f>IF(INDEX('Unités CA'!$1:$1048576,MATCH(E1100,'Unités CA'!D:D,0),5)=0,"",INDEX('Unités CA'!$1:$1048576,MATCH(E1100,'Unités CA'!D:D,0),5))</f>
        <v>0040/CA</v>
      </c>
      <c r="T1100" s="2" t="str">
        <f>IF(INDEX('Unités BTE'!$1:$1048576,MATCH(E1100,'Unités CA'!D:D,0),5)=0,"",INDEX('Unités BTE'!$1:$1048576,MATCH(E1100,'Unités CA'!D:D,0),5))</f>
        <v/>
      </c>
      <c r="U1100" s="7">
        <f>IFERROR(INDEX('Prix PRO CA'!$1:$1048576,MATCH(E1100,'Prix PRO CA'!D:D,0),10),"")</f>
        <v>83.2</v>
      </c>
      <c r="V1100" s="7" t="str">
        <f>IFERROR(INDEX('Prix PRO CA'!$1:$1048576,MATCH(E1100,'Prix PRO BTE'!D:D,0),10),"")</f>
        <v/>
      </c>
      <c r="W1100" s="7">
        <f>+IFERROR(INDEX('Prix PRO PCS'!$1:$1048576,MATCH(E1100,'Prix PRO PCS'!D:D,0),10),"")</f>
        <v>2.08</v>
      </c>
      <c r="X1100" s="148">
        <f t="shared" si="76"/>
        <v>4</v>
      </c>
      <c r="Y1100" s="24" t="str">
        <f>IFERROR(INDEX(LigneAchat!$1:$1048576,MATCH(E1100,LigneAchat!D:D,0),5),"")</f>
        <v/>
      </c>
      <c r="Z1100" s="22">
        <f>INDEX(Articles!$1:$1048576,MATCH(E1100,Articles!D:D,0),21)</f>
        <v>100</v>
      </c>
      <c r="AA1100" s="22">
        <f>+Z1100-AB1100</f>
        <v>4</v>
      </c>
      <c r="AB1100" s="22">
        <f>+INDEX(Articles!$1:$1048576,MATCH(E1100,Articles!D:D,0),23)</f>
        <v>96</v>
      </c>
    </row>
    <row r="1101" spans="2:28" ht="15.75">
      <c r="B1101" s="8" t="str">
        <f>INDEX(Articles!$1:$1048576,MATCH(E1101,Articles!D:D,0),6)</f>
        <v>OPPORTUNITE</v>
      </c>
      <c r="C1101" s="8" t="str">
        <f>INDEX(Articles!$1:$1048576,MATCH(E1101,Articles!D:D,0),7)</f>
        <v/>
      </c>
      <c r="D1101" s="28" t="str">
        <f>HYPERLINK(INDEX(Articles!$1:$1048576,MATCH(E1101,Articles!D:D,0),24),"Lien")</f>
        <v>Lien</v>
      </c>
      <c r="E1101" s="3" t="s">
        <v>3695</v>
      </c>
      <c r="F1101" s="18" t="str">
        <f>INDEX(Articles!$1:$1048576,MATCH(E1101,Articles!D:D,0),5)</f>
        <v>MONOCOUP 45 MM PAF CLIGNO BLANC + PAPILLONS</v>
      </c>
      <c r="G1101" s="18" t="str">
        <f>INDEX(Articles!$1:$1048576,MATCH(E1101,Articles!D:D,0),8)</f>
        <v>CHANDELLE</v>
      </c>
      <c r="H1101" s="18" t="str">
        <f>INDEX(Articles!$1:$1048576,MATCH(E1101,Articles!D:D,0),9)</f>
        <v>MONOCOUP</v>
      </c>
      <c r="I1101" s="8">
        <f>INDEX(Articles!$1:$1048576,MATCH(E1101,Articles!D:D,0),10)</f>
        <v>45</v>
      </c>
      <c r="J1101" s="18" t="str">
        <f>INDEX(Articles!$1:$1048576,MATCH(E1101,Articles!D:D,0),11)</f>
        <v>SPECIAL SERPENTIN</v>
      </c>
      <c r="K1101" s="18" t="str">
        <f>INDEX(Articles!$1:$1048576,MATCH(E1101,Articles!D:D,0),12)</f>
        <v>BLANC</v>
      </c>
      <c r="L1101" s="8" t="str">
        <f>INDEX(Articles!$1:$1048576,MATCH(E1101,Articles!D:D,0),13)</f>
        <v>EU</v>
      </c>
      <c r="M1101" s="8" t="str">
        <f>INDEX(Articles!$1:$1048576,MATCH(E1101,Articles!D:D,0),14)</f>
        <v>F4</v>
      </c>
      <c r="N1101" s="8" t="str">
        <f>INDEX(Articles!$1:$1048576,MATCH(E1101,Articles!D:D,0),15)</f>
        <v>1.3G</v>
      </c>
      <c r="O1101" s="8" t="str">
        <f>INDEX(Articles!$1:$1048576,MATCH(E1101,Articles!D:D,0),16)</f>
        <v>1008-F4-692246598</v>
      </c>
      <c r="P1101" s="8">
        <f>INDEX(Articles!$1:$1048576,MATCH(E1101,Articles!D:D,0),17)*1000</f>
        <v>70</v>
      </c>
      <c r="Q1101" s="8" t="str">
        <f>INDEX(Articles!$1:$1048576,MATCH(E1101,Articles!D:D,0),18)</f>
        <v>2</v>
      </c>
      <c r="R1101" s="8">
        <f>INDEX(Articles!$1:$1048576,MATCH(E1101,Articles!D:D,0),19)</f>
        <v>45</v>
      </c>
      <c r="S1101" s="2" t="str">
        <f>IF(INDEX('Unités CA'!$1:$1048576,MATCH(E1101,'Unités CA'!D:D,0),5)=0,"",INDEX('Unités CA'!$1:$1048576,MATCH(E1101,'Unités CA'!D:D,0),5))</f>
        <v>0058/CA</v>
      </c>
      <c r="T1101" s="2" t="str">
        <f>IF(INDEX('Unités BTE'!$1:$1048576,MATCH(E1101,'Unités CA'!D:D,0),5)=0,"",INDEX('Unités BTE'!$1:$1048576,MATCH(E1101,'Unités CA'!D:D,0),5))</f>
        <v/>
      </c>
      <c r="U1101" s="7">
        <f>IFERROR(INDEX('Prix PRO CA'!$1:$1048576,MATCH(E1101,'Prix PRO CA'!D:D,0),10),"")</f>
        <v>236.64</v>
      </c>
      <c r="V1101" s="7" t="str">
        <f>IFERROR(INDEX('Prix PRO CA'!$1:$1048576,MATCH(E1101,'Prix PRO BTE'!D:D,0),10),"")</f>
        <v/>
      </c>
      <c r="W1101" s="7">
        <f>+IFERROR(INDEX('Prix PRO PCS'!$1:$1048576,MATCH(E1101,'Prix PRO PCS'!D:D,0),10),"")</f>
        <v>4.08</v>
      </c>
      <c r="X1101" s="148">
        <f t="shared" si="76"/>
        <v>1037</v>
      </c>
      <c r="Y1101" s="24" t="str">
        <f>IFERROR(INDEX(LigneAchat!$1:$1048576,MATCH(E1101,LigneAchat!D:D,0),5),"")</f>
        <v/>
      </c>
      <c r="Z1101" s="22">
        <f>INDEX(Articles!$1:$1048576,MATCH(E1101,Articles!D:D,0),21)</f>
        <v>1150</v>
      </c>
      <c r="AA1101" s="22">
        <f t="shared" si="77"/>
        <v>1037</v>
      </c>
      <c r="AB1101" s="22">
        <f>+INDEX(Articles!$1:$1048576,MATCH(E1101,Articles!D:D,0),23)</f>
        <v>113</v>
      </c>
    </row>
    <row r="1102" spans="2:28" ht="15.75">
      <c r="B1102" s="8" t="str">
        <f>INDEX(Articles!$1:$1048576,MATCH(E1102,Articles!D:D,0),6)</f>
        <v>OPPORTUNITE</v>
      </c>
      <c r="C1102" s="8" t="str">
        <f>INDEX(Articles!$1:$1048576,MATCH(E1102,Articles!D:D,0),7)</f>
        <v/>
      </c>
      <c r="D1102" s="28" t="str">
        <f>HYPERLINK(INDEX(Articles!$1:$1048576,MATCH(E1102,Articles!D:D,0),24),"Lien")</f>
        <v>Lien</v>
      </c>
      <c r="E1102" s="3" t="s">
        <v>3696</v>
      </c>
      <c r="F1102" s="18" t="str">
        <f>INDEX(Articles!$1:$1048576,MATCH(E1102,Articles!D:D,0),5)</f>
        <v>MONOCOUP 45 MM PAF CLIGNO BLANC + TOURBILLONS</v>
      </c>
      <c r="G1102" s="18" t="str">
        <f>INDEX(Articles!$1:$1048576,MATCH(E1102,Articles!D:D,0),8)</f>
        <v>CHANDELLE</v>
      </c>
      <c r="H1102" s="18" t="str">
        <f>INDEX(Articles!$1:$1048576,MATCH(E1102,Articles!D:D,0),9)</f>
        <v>MONOCOUP</v>
      </c>
      <c r="I1102" s="8">
        <f>INDEX(Articles!$1:$1048576,MATCH(E1102,Articles!D:D,0),10)</f>
        <v>45</v>
      </c>
      <c r="J1102" s="18" t="str">
        <f>INDEX(Articles!$1:$1048576,MATCH(E1102,Articles!D:D,0),11)</f>
        <v>SPECIAL SERPENTIN</v>
      </c>
      <c r="K1102" s="18" t="str">
        <f>INDEX(Articles!$1:$1048576,MATCH(E1102,Articles!D:D,0),12)</f>
        <v>BLANC</v>
      </c>
      <c r="L1102" s="8" t="str">
        <f>INDEX(Articles!$1:$1048576,MATCH(E1102,Articles!D:D,0),13)</f>
        <v>EU</v>
      </c>
      <c r="M1102" s="8" t="str">
        <f>INDEX(Articles!$1:$1048576,MATCH(E1102,Articles!D:D,0),14)</f>
        <v>F4</v>
      </c>
      <c r="N1102" s="8" t="str">
        <f>INDEX(Articles!$1:$1048576,MATCH(E1102,Articles!D:D,0),15)</f>
        <v>1.3G</v>
      </c>
      <c r="O1102" s="8" t="str">
        <f>INDEX(Articles!$1:$1048576,MATCH(E1102,Articles!D:D,0),16)</f>
        <v>1008-F4-692246598</v>
      </c>
      <c r="P1102" s="8">
        <f>INDEX(Articles!$1:$1048576,MATCH(E1102,Articles!D:D,0),17)*1000</f>
        <v>70</v>
      </c>
      <c r="Q1102" s="8" t="str">
        <f>INDEX(Articles!$1:$1048576,MATCH(E1102,Articles!D:D,0),18)</f>
        <v>2</v>
      </c>
      <c r="R1102" s="8">
        <f>INDEX(Articles!$1:$1048576,MATCH(E1102,Articles!D:D,0),19)</f>
        <v>45</v>
      </c>
      <c r="S1102" s="2" t="str">
        <f>IF(INDEX('Unités CA'!$1:$1048576,MATCH(E1102,'Unités CA'!D:D,0),5)=0,"",INDEX('Unités CA'!$1:$1048576,MATCH(E1102,'Unités CA'!D:D,0),5))</f>
        <v>0058/CA</v>
      </c>
      <c r="T1102" s="2" t="str">
        <f>IF(INDEX('Unités BTE'!$1:$1048576,MATCH(E1102,'Unités CA'!D:D,0),5)=0,"",INDEX('Unités BTE'!$1:$1048576,MATCH(E1102,'Unités CA'!D:D,0),5))</f>
        <v/>
      </c>
      <c r="U1102" s="7">
        <f>IFERROR(INDEX('Prix PRO CA'!$1:$1048576,MATCH(E1102,'Prix PRO CA'!D:D,0),10),"")</f>
        <v>236.64</v>
      </c>
      <c r="V1102" s="7" t="str">
        <f>IFERROR(INDEX('Prix PRO CA'!$1:$1048576,MATCH(E1102,'Prix PRO BTE'!D:D,0),10),"")</f>
        <v/>
      </c>
      <c r="W1102" s="7">
        <f>+IFERROR(INDEX('Prix PRO PCS'!$1:$1048576,MATCH(E1102,'Prix PRO PCS'!D:D,0),10),"")</f>
        <v>4.08</v>
      </c>
      <c r="X1102" s="148">
        <f t="shared" si="76"/>
        <v>2701</v>
      </c>
      <c r="Y1102" s="24" t="str">
        <f>IFERROR(INDEX(LigneAchat!$1:$1048576,MATCH(E1102,LigneAchat!D:D,0),5),"")</f>
        <v/>
      </c>
      <c r="Z1102" s="22">
        <f>INDEX(Articles!$1:$1048576,MATCH(E1102,Articles!D:D,0),21)</f>
        <v>2831</v>
      </c>
      <c r="AA1102" s="22">
        <f t="shared" si="77"/>
        <v>2701</v>
      </c>
      <c r="AB1102" s="22">
        <f>+INDEX(Articles!$1:$1048576,MATCH(E1102,Articles!D:D,0),23)</f>
        <v>130</v>
      </c>
    </row>
    <row r="1103" spans="2:28" ht="15.75">
      <c r="B1103" s="8" t="str">
        <f>INDEX(Articles!$1:$1048576,MATCH(E1103,Articles!D:D,0),6)</f>
        <v>OPPORTUNITE</v>
      </c>
      <c r="C1103" s="8" t="str">
        <f>INDEX(Articles!$1:$1048576,MATCH(E1103,Articles!D:D,0),7)</f>
        <v/>
      </c>
      <c r="D1103" s="28" t="str">
        <f>HYPERLINK(INDEX(Articles!$1:$1048576,MATCH(E1103,Articles!D:D,0),24),"Lien")</f>
        <v>Lien</v>
      </c>
      <c r="E1103" s="3" t="s">
        <v>3092</v>
      </c>
      <c r="F1103" s="18" t="str">
        <f>INDEX(Articles!$1:$1048576,MATCH(E1103,Articles!D:D,0),5)</f>
        <v>MONOCOUP 50 MM POT-À-FEU BLEU</v>
      </c>
      <c r="G1103" s="18" t="str">
        <f>INDEX(Articles!$1:$1048576,MATCH(E1103,Articles!D:D,0),8)</f>
        <v>MONOCOUP</v>
      </c>
      <c r="H1103" s="18" t="str">
        <f>INDEX(Articles!$1:$1048576,MATCH(E1103,Articles!D:D,0),9)</f>
        <v>POT A FEU</v>
      </c>
      <c r="I1103" s="8">
        <f>INDEX(Articles!$1:$1048576,MATCH(E1103,Articles!D:D,0),10)</f>
        <v>50</v>
      </c>
      <c r="J1103" s="18" t="str">
        <f>INDEX(Articles!$1:$1048576,MATCH(E1103,Articles!D:D,0),11)</f>
        <v>POT A FEU</v>
      </c>
      <c r="K1103" s="18" t="str">
        <f>INDEX(Articles!$1:$1048576,MATCH(E1103,Articles!D:D,0),12)</f>
        <v>BLEU</v>
      </c>
      <c r="L1103" s="8" t="str">
        <f>INDEX(Articles!$1:$1048576,MATCH(E1103,Articles!D:D,0),13)</f>
        <v>CN</v>
      </c>
      <c r="M1103" s="8" t="str">
        <f>INDEX(Articles!$1:$1048576,MATCH(E1103,Articles!D:D,0),14)</f>
        <v>F3</v>
      </c>
      <c r="N1103" s="8" t="str">
        <f>INDEX(Articles!$1:$1048576,MATCH(E1103,Articles!D:D,0),15)</f>
        <v>1.4G</v>
      </c>
      <c r="O1103" s="8" t="str">
        <f>INDEX(Articles!$1:$1048576,MATCH(E1103,Articles!D:D,0),16)</f>
        <v>1008-F3-69242500</v>
      </c>
      <c r="P1103" s="8">
        <f>INDEX(Articles!$1:$1048576,MATCH(E1103,Articles!D:D,0),17)*1000</f>
        <v>52</v>
      </c>
      <c r="Q1103" s="8" t="str">
        <f>INDEX(Articles!$1:$1048576,MATCH(E1103,Articles!D:D,0),18)</f>
        <v>2</v>
      </c>
      <c r="R1103" s="8">
        <f>INDEX(Articles!$1:$1048576,MATCH(E1103,Articles!D:D,0),19)</f>
        <v>25</v>
      </c>
      <c r="S1103" s="2" t="str">
        <f>IF(INDEX('Unités CA'!$1:$1048576,MATCH(E1103,'Unités CA'!D:D,0),5)=0,"",INDEX('Unités CA'!$1:$1048576,MATCH(E1103,'Unités CA'!D:D,0),5))</f>
        <v>0050/CA</v>
      </c>
      <c r="T1103" s="2" t="str">
        <f>IF(INDEX('Unités BTE'!$1:$1048576,MATCH(E1103,'Unités CA'!D:D,0),5)=0,"",INDEX('Unités BTE'!$1:$1048576,MATCH(E1103,'Unités CA'!D:D,0),5))</f>
        <v/>
      </c>
      <c r="U1103" s="7">
        <f>IFERROR(INDEX('Prix PRO CA'!$1:$1048576,MATCH(E1103,'Prix PRO CA'!D:D,0),10),"")</f>
        <v>104</v>
      </c>
      <c r="V1103" s="7" t="str">
        <f>IFERROR(INDEX('Prix PRO CA'!$1:$1048576,MATCH(E1103,'Prix PRO BTE'!D:D,0),10),"")</f>
        <v/>
      </c>
      <c r="W1103" s="7">
        <f>+IFERROR(INDEX('Prix PRO PCS'!$1:$1048576,MATCH(E1103,'Prix PRO PCS'!D:D,0),10),"")</f>
        <v>2.08</v>
      </c>
      <c r="X1103" s="148">
        <f t="shared" si="76"/>
        <v>195</v>
      </c>
      <c r="Y1103" s="24" t="str">
        <f>IFERROR(INDEX(LigneAchat!$1:$1048576,MATCH(E1103,LigneAchat!D:D,0),5),"")</f>
        <v/>
      </c>
      <c r="Z1103" s="22">
        <f>INDEX(Articles!$1:$1048576,MATCH(E1103,Articles!D:D,0),21)</f>
        <v>201</v>
      </c>
      <c r="AA1103" s="22">
        <f t="shared" si="77"/>
        <v>195</v>
      </c>
      <c r="AB1103" s="22">
        <f>+INDEX(Articles!$1:$1048576,MATCH(E1103,Articles!D:D,0),23)</f>
        <v>6</v>
      </c>
    </row>
    <row r="1104" spans="2:28" ht="15.75">
      <c r="B1104" s="8" t="str">
        <f>INDEX(Articles!$1:$1048576,MATCH(E1104,Articles!D:D,0),6)</f>
        <v>OPPORTUNITE</v>
      </c>
      <c r="C1104" s="8" t="str">
        <f>INDEX(Articles!$1:$1048576,MATCH(E1104,Articles!D:D,0),7)</f>
        <v/>
      </c>
      <c r="D1104" s="28" t="str">
        <f>HYPERLINK(INDEX(Articles!$1:$1048576,MATCH(E1104,Articles!D:D,0),24),"Lien")</f>
        <v>Lien</v>
      </c>
      <c r="E1104" s="3" t="s">
        <v>3095</v>
      </c>
      <c r="F1104" s="18" t="str">
        <f>INDEX(Articles!$1:$1048576,MATCH(E1104,Articles!D:D,0),5)</f>
        <v>MONOCOUP 50 MM POT-À-FEU ARGENT</v>
      </c>
      <c r="G1104" s="18" t="str">
        <f>INDEX(Articles!$1:$1048576,MATCH(E1104,Articles!D:D,0),8)</f>
        <v>MONOCOUP</v>
      </c>
      <c r="H1104" s="18" t="str">
        <f>INDEX(Articles!$1:$1048576,MATCH(E1104,Articles!D:D,0),9)</f>
        <v>POT A FEU</v>
      </c>
      <c r="I1104" s="8">
        <f>INDEX(Articles!$1:$1048576,MATCH(E1104,Articles!D:D,0),10)</f>
        <v>50</v>
      </c>
      <c r="J1104" s="18" t="str">
        <f>INDEX(Articles!$1:$1048576,MATCH(E1104,Articles!D:D,0),11)</f>
        <v>POT A FEU</v>
      </c>
      <c r="K1104" s="18" t="str">
        <f>INDEX(Articles!$1:$1048576,MATCH(E1104,Articles!D:D,0),12)</f>
        <v>ARGENT</v>
      </c>
      <c r="L1104" s="8" t="str">
        <f>INDEX(Articles!$1:$1048576,MATCH(E1104,Articles!D:D,0),13)</f>
        <v>CN</v>
      </c>
      <c r="M1104" s="8" t="str">
        <f>INDEX(Articles!$1:$1048576,MATCH(E1104,Articles!D:D,0),14)</f>
        <v>F3</v>
      </c>
      <c r="N1104" s="8" t="str">
        <f>INDEX(Articles!$1:$1048576,MATCH(E1104,Articles!D:D,0),15)</f>
        <v>1.4G</v>
      </c>
      <c r="O1104" s="8" t="str">
        <f>INDEX(Articles!$1:$1048576,MATCH(E1104,Articles!D:D,0),16)</f>
        <v>1008-F3-69242500</v>
      </c>
      <c r="P1104" s="8">
        <f>INDEX(Articles!$1:$1048576,MATCH(E1104,Articles!D:D,0),17)*1000</f>
        <v>52</v>
      </c>
      <c r="Q1104" s="8" t="str">
        <f>INDEX(Articles!$1:$1048576,MATCH(E1104,Articles!D:D,0),18)</f>
        <v>2</v>
      </c>
      <c r="R1104" s="8">
        <f>INDEX(Articles!$1:$1048576,MATCH(E1104,Articles!D:D,0),19)</f>
        <v>25</v>
      </c>
      <c r="S1104" s="2" t="str">
        <f>IF(INDEX('Unités CA'!$1:$1048576,MATCH(E1104,'Unités CA'!D:D,0),5)=0,"",INDEX('Unités CA'!$1:$1048576,MATCH(E1104,'Unités CA'!D:D,0),5))</f>
        <v>0050/CA</v>
      </c>
      <c r="T1104" s="2" t="str">
        <f>IF(INDEX('Unités BTE'!$1:$1048576,MATCH(E1104,'Unités CA'!D:D,0),5)=0,"",INDEX('Unités BTE'!$1:$1048576,MATCH(E1104,'Unités CA'!D:D,0),5))</f>
        <v/>
      </c>
      <c r="U1104" s="7">
        <f>IFERROR(INDEX('Prix PRO CA'!$1:$1048576,MATCH(E1104,'Prix PRO CA'!D:D,0),10),"")</f>
        <v>104</v>
      </c>
      <c r="V1104" s="7" t="str">
        <f>IFERROR(INDEX('Prix PRO CA'!$1:$1048576,MATCH(E1104,'Prix PRO BTE'!D:D,0),10),"")</f>
        <v/>
      </c>
      <c r="W1104" s="7">
        <f>+IFERROR(INDEX('Prix PRO PCS'!$1:$1048576,MATCH(E1104,'Prix PRO PCS'!D:D,0),10),"")</f>
        <v>2.08</v>
      </c>
      <c r="X1104" s="148">
        <f t="shared" si="76"/>
        <v>349</v>
      </c>
      <c r="Y1104" s="24" t="str">
        <f>IFERROR(INDEX(LigneAchat!$1:$1048576,MATCH(E1104,LigneAchat!D:D,0),5),"")</f>
        <v/>
      </c>
      <c r="Z1104" s="22">
        <f>INDEX(Articles!$1:$1048576,MATCH(E1104,Articles!D:D,0),21)</f>
        <v>364</v>
      </c>
      <c r="AA1104" s="22">
        <f t="shared" si="77"/>
        <v>349</v>
      </c>
      <c r="AB1104" s="22">
        <f>+INDEX(Articles!$1:$1048576,MATCH(E1104,Articles!D:D,0),23)</f>
        <v>15</v>
      </c>
    </row>
    <row r="1105" spans="2:28" ht="15.75">
      <c r="B1105" s="8" t="str">
        <f>INDEX(Articles!$1:$1048576,MATCH(E1105,Articles!D:D,0),6)</f>
        <v>OPPORTUNITE</v>
      </c>
      <c r="C1105" s="8" t="str">
        <f>INDEX(Articles!$1:$1048576,MATCH(E1105,Articles!D:D,0),7)</f>
        <v/>
      </c>
      <c r="D1105" s="28" t="str">
        <f>HYPERLINK(INDEX(Articles!$1:$1048576,MATCH(E1105,Articles!D:D,0),24),"Lien")</f>
        <v>Lien</v>
      </c>
      <c r="E1105" s="3" t="s">
        <v>2957</v>
      </c>
      <c r="F1105" s="18" t="str">
        <f>INDEX(Articles!$1:$1048576,MATCH(E1105,Articles!D:D,0),5)</f>
        <v>MONOCOUP POT-À-FEU FRISSON OR</v>
      </c>
      <c r="G1105" s="18" t="str">
        <f>INDEX(Articles!$1:$1048576,MATCH(E1105,Articles!D:D,0),8)</f>
        <v>CHANDELLE</v>
      </c>
      <c r="H1105" s="18" t="str">
        <f>INDEX(Articles!$1:$1048576,MATCH(E1105,Articles!D:D,0),9)</f>
        <v>MONOCOUP</v>
      </c>
      <c r="I1105" s="8">
        <f>INDEX(Articles!$1:$1048576,MATCH(E1105,Articles!D:D,0),10)</f>
        <v>50</v>
      </c>
      <c r="J1105" s="18" t="str">
        <f>INDEX(Articles!$1:$1048576,MATCH(E1105,Articles!D:D,0),11)</f>
        <v>POT A FEU</v>
      </c>
      <c r="K1105" s="18" t="str">
        <f>INDEX(Articles!$1:$1048576,MATCH(E1105,Articles!D:D,0),12)</f>
        <v>OR</v>
      </c>
      <c r="L1105" s="8" t="str">
        <f>INDEX(Articles!$1:$1048576,MATCH(E1105,Articles!D:D,0),13)</f>
        <v>EU</v>
      </c>
      <c r="M1105" s="8" t="str">
        <f>INDEX(Articles!$1:$1048576,MATCH(E1105,Articles!D:D,0),14)</f>
        <v>F4</v>
      </c>
      <c r="N1105" s="8" t="str">
        <f>INDEX(Articles!$1:$1048576,MATCH(E1105,Articles!D:D,0),15)</f>
        <v>1.4G</v>
      </c>
      <c r="O1105" s="8" t="str">
        <f>INDEX(Articles!$1:$1048576,MATCH(E1105,Articles!D:D,0),16)</f>
        <v>0589-F4-0017</v>
      </c>
      <c r="P1105" s="8">
        <f>INDEX(Articles!$1:$1048576,MATCH(E1105,Articles!D:D,0),17)*1000</f>
        <v>80</v>
      </c>
      <c r="Q1105" s="8" t="str">
        <f>INDEX(Articles!$1:$1048576,MATCH(E1105,Articles!D:D,0),18)</f>
        <v>2</v>
      </c>
      <c r="R1105" s="8">
        <f>INDEX(Articles!$1:$1048576,MATCH(E1105,Articles!D:D,0),19)</f>
        <v>50</v>
      </c>
      <c r="S1105" s="2" t="str">
        <f>IF(INDEX('Unités CA'!$1:$1048576,MATCH(E1105,'Unités CA'!D:D,0),5)=0,"",INDEX('Unités CA'!$1:$1048576,MATCH(E1105,'Unités CA'!D:D,0),5))</f>
        <v>0060/CA</v>
      </c>
      <c r="T1105" s="2" t="str">
        <f>IF(INDEX('Unités BTE'!$1:$1048576,MATCH(E1105,'Unités CA'!D:D,0),5)=0,"",INDEX('Unités BTE'!$1:$1048576,MATCH(E1105,'Unités CA'!D:D,0),5))</f>
        <v/>
      </c>
      <c r="U1105" s="7">
        <f>IFERROR(INDEX('Prix PRO CA'!$1:$1048576,MATCH(E1105,'Prix PRO CA'!D:D,0),10),"")</f>
        <v>214.8</v>
      </c>
      <c r="V1105" s="7" t="str">
        <f>IFERROR(INDEX('Prix PRO CA'!$1:$1048576,MATCH(E1105,'Prix PRO BTE'!D:D,0),10),"")</f>
        <v/>
      </c>
      <c r="W1105" s="7">
        <f>+IFERROR(INDEX('Prix PRO PCS'!$1:$1048576,MATCH(E1105,'Prix PRO PCS'!D:D,0),10),"")</f>
        <v>3.58</v>
      </c>
      <c r="X1105" s="148">
        <f t="shared" si="76"/>
        <v>22</v>
      </c>
      <c r="Y1105" s="24" t="str">
        <f>IFERROR(INDEX(LigneAchat!$1:$1048576,MATCH(E1105,LigneAchat!D:D,0),5),"")</f>
        <v/>
      </c>
      <c r="Z1105" s="22">
        <f>INDEX(Articles!$1:$1048576,MATCH(E1105,Articles!D:D,0),21)</f>
        <v>46</v>
      </c>
      <c r="AA1105" s="22">
        <f t="shared" si="77"/>
        <v>22</v>
      </c>
      <c r="AB1105" s="22">
        <f>+INDEX(Articles!$1:$1048576,MATCH(E1105,Articles!D:D,0),23)</f>
        <v>24</v>
      </c>
    </row>
    <row r="1106" spans="2:28" s="87" customFormat="1" ht="31.5" customHeight="1">
      <c r="B1106" s="2" t="str">
        <f>INDEX(Articles!$1:$1048576,MATCH(E1106,Articles!D:D,0),6)</f>
        <v>OPPORTUNITE</v>
      </c>
      <c r="C1106" s="2" t="str">
        <f>INDEX(Articles!$1:$1048576,MATCH(E1106,Articles!D:D,0),7)</f>
        <v/>
      </c>
      <c r="D1106" s="88" t="str">
        <f>HYPERLINK(INDEX(Articles!$1:$1048576,MATCH(E1106,Articles!D:D,0),24),"Lien")</f>
        <v>Lien</v>
      </c>
      <c r="E1106" s="93" t="s">
        <v>1008</v>
      </c>
      <c r="F1106" s="9" t="str">
        <f>INDEX(Articles!$1:$1048576,MATCH(E1106,Articles!D:D,0),5)</f>
        <v>BATT. 20 MM 19 CPS BOMBETTES FRISSON/FRISSON BLANC</v>
      </c>
      <c r="G1106" s="9" t="str">
        <f>INDEX(Articles!$1:$1048576,MATCH(E1106,Articles!D:D,0),8)</f>
        <v>BATTERIE</v>
      </c>
      <c r="H1106" s="9" t="str">
        <f>INDEX(Articles!$1:$1048576,MATCH(E1106,Articles!D:D,0),9)</f>
        <v>DROITE</v>
      </c>
      <c r="I1106" s="2">
        <f>INDEX(Articles!$1:$1048576,MATCH(E1106,Articles!D:D,0),10)</f>
        <v>20</v>
      </c>
      <c r="J1106" s="9" t="str">
        <f>INDEX(Articles!$1:$1048576,MATCH(E1106,Articles!D:D,0),11)</f>
        <v>BOMBE POT A FEU</v>
      </c>
      <c r="K1106" s="9" t="str">
        <f>INDEX(Articles!$1:$1048576,MATCH(E1106,Articles!D:D,0),12)</f>
        <v>FRISSON</v>
      </c>
      <c r="L1106" s="2" t="str">
        <f>INDEX(Articles!$1:$1048576,MATCH(E1106,Articles!D:D,0),13)</f>
        <v>CN</v>
      </c>
      <c r="M1106" s="2" t="str">
        <f>INDEX(Articles!$1:$1048576,MATCH(E1106,Articles!D:D,0),14)</f>
        <v>F2</v>
      </c>
      <c r="N1106" s="2" t="str">
        <f>INDEX(Articles!$1:$1048576,MATCH(E1106,Articles!D:D,0),15)</f>
        <v>1.4G</v>
      </c>
      <c r="O1106" s="2" t="str">
        <f>INDEX(Articles!$1:$1048576,MATCH(E1106,Articles!D:D,0),16)</f>
        <v>1008-F2-69246331</v>
      </c>
      <c r="P1106" s="2">
        <f>INDEX(Articles!$1:$1048576,MATCH(E1106,Articles!D:D,0),17)*1000</f>
        <v>173</v>
      </c>
      <c r="Q1106" s="2" t="str">
        <f>INDEX(Articles!$1:$1048576,MATCH(E1106,Articles!D:D,0),18)</f>
        <v>30</v>
      </c>
      <c r="R1106" s="2">
        <f>INDEX(Articles!$1:$1048576,MATCH(E1106,Articles!D:D,0),19)</f>
        <v>8</v>
      </c>
      <c r="S1106" s="2" t="str">
        <f>IF(INDEX('Unités CA'!$1:$1048576,MATCH(E1106,'Unités CA'!D:D,0),5)=0,"",INDEX('Unités CA'!$1:$1048576,MATCH(E1106,'Unités CA'!D:D,0),5))</f>
        <v>0012/CA</v>
      </c>
      <c r="T1106" s="2" t="str">
        <f>IF(INDEX('Unités BTE'!$1:$1048576,MATCH(E1106,'Unités CA'!D:D,0),5)=0,"",INDEX('Unités BTE'!$1:$1048576,MATCH(E1106,'Unités CA'!D:D,0),5))</f>
        <v/>
      </c>
      <c r="U1106" s="87">
        <f>IFERROR(INDEX('Prix PRO CA'!$1:$1048576,MATCH(E1106,'Prix PRO CA'!D:D,0),10),"")</f>
        <v>39.9</v>
      </c>
      <c r="V1106" s="87" t="str">
        <f>IFERROR(INDEX('Prix PRO CA'!$1:$1048576,MATCH(E1106,'Prix PRO BTE'!D:D,0),10),"")</f>
        <v/>
      </c>
      <c r="W1106" s="87">
        <f>+IFERROR(INDEX('Prix PRO PCS'!$1:$1048576,MATCH(E1106,'Prix PRO PCS'!D:D,0),10),"")</f>
        <v>3.3250000000000002</v>
      </c>
      <c r="X1106" s="148">
        <f t="shared" si="76"/>
        <v>8</v>
      </c>
      <c r="Y1106" s="89" t="str">
        <f>IFERROR(INDEX(LigneAchat!$1:$1048576,MATCH(E1106,LigneAchat!D:D,0),5),"")</f>
        <v/>
      </c>
      <c r="Z1106" s="90">
        <f>INDEX(Articles!$1:$1048576,MATCH(E1106,Articles!D:D,0),21)</f>
        <v>34</v>
      </c>
      <c r="AA1106" s="90">
        <f t="shared" si="77"/>
        <v>8</v>
      </c>
      <c r="AB1106" s="90">
        <f>+INDEX(Articles!$1:$1048576,MATCH(E1106,Articles!D:D,0),23)</f>
        <v>26</v>
      </c>
    </row>
    <row r="1107" spans="2:28" ht="15.75">
      <c r="B1107" s="8" t="str">
        <f>INDEX(Articles!$1:$1048576,MATCH(E1107,Articles!D:D,0),6)</f>
        <v>OPPORTUNITE</v>
      </c>
      <c r="C1107" s="8" t="str">
        <f>INDEX(Articles!$1:$1048576,MATCH(E1107,Articles!D:D,0),7)</f>
        <v/>
      </c>
      <c r="D1107" s="28" t="str">
        <f>HYPERLINK(INDEX(Articles!$1:$1048576,MATCH(E1107,Articles!D:D,0),24),"Lien")</f>
        <v>Lien</v>
      </c>
      <c r="E1107" s="3" t="s">
        <v>1155</v>
      </c>
      <c r="F1107" s="18" t="str">
        <f>INDEX(Articles!$1:$1048576,MATCH(E1107,Articles!D:D,0),5)</f>
        <v>BATT. 20 MM 35 CPS TRONC + CHEVEUX ROUGES</v>
      </c>
      <c r="G1107" s="18" t="str">
        <f>INDEX(Articles!$1:$1048576,MATCH(E1107,Articles!D:D,0),8)</f>
        <v>BATTERIE</v>
      </c>
      <c r="H1107" s="18" t="str">
        <f>INDEX(Articles!$1:$1048576,MATCH(E1107,Articles!D:D,0),9)</f>
        <v>EVENTAILLE</v>
      </c>
      <c r="I1107" s="8">
        <f>INDEX(Articles!$1:$1048576,MATCH(E1107,Articles!D:D,0),10)</f>
        <v>20</v>
      </c>
      <c r="J1107" s="18" t="str">
        <f>INDEX(Articles!$1:$1048576,MATCH(E1107,Articles!D:D,0),11)</f>
        <v>SPECIAL ETOILE</v>
      </c>
      <c r="K1107" s="18" t="str">
        <f>INDEX(Articles!$1:$1048576,MATCH(E1107,Articles!D:D,0),12)</f>
        <v>ROUGE</v>
      </c>
      <c r="L1107" s="8" t="str">
        <f>INDEX(Articles!$1:$1048576,MATCH(E1107,Articles!D:D,0),13)</f>
        <v>CN</v>
      </c>
      <c r="M1107" s="8" t="str">
        <f>INDEX(Articles!$1:$1048576,MATCH(E1107,Articles!D:D,0),14)</f>
        <v>F2</v>
      </c>
      <c r="N1107" s="8" t="str">
        <f>INDEX(Articles!$1:$1048576,MATCH(E1107,Articles!D:D,0),15)</f>
        <v>1.4G</v>
      </c>
      <c r="O1107" s="8" t="str">
        <f>INDEX(Articles!$1:$1048576,MATCH(E1107,Articles!D:D,0),16)</f>
        <v>1008-F2-69254318</v>
      </c>
      <c r="P1107" s="8">
        <f>INDEX(Articles!$1:$1048576,MATCH(E1107,Articles!D:D,0),17)*1000</f>
        <v>161</v>
      </c>
      <c r="Q1107" s="8" t="str">
        <f>INDEX(Articles!$1:$1048576,MATCH(E1107,Articles!D:D,0),18)</f>
        <v>23</v>
      </c>
      <c r="R1107" s="8">
        <f>INDEX(Articles!$1:$1048576,MATCH(E1107,Articles!D:D,0),19)</f>
        <v>8</v>
      </c>
      <c r="S1107" s="2" t="str">
        <f>IF(INDEX('Unités CA'!$1:$1048576,MATCH(E1107,'Unités CA'!D:D,0),5)=0,"",INDEX('Unités CA'!$1:$1048576,MATCH(E1107,'Unités CA'!D:D,0),5))</f>
        <v>0006/CA</v>
      </c>
      <c r="T1107" s="2" t="str">
        <f>IF(INDEX('Unités BTE'!$1:$1048576,MATCH(E1107,'Unités CA'!D:D,0),5)=0,"",INDEX('Unités BTE'!$1:$1048576,MATCH(E1107,'Unités CA'!D:D,0),5))</f>
        <v/>
      </c>
      <c r="U1107" s="7">
        <f>IFERROR(INDEX('Prix PRO CA'!$1:$1048576,MATCH(E1107,'Prix PRO CA'!D:D,0),10),"")</f>
        <v>74.52</v>
      </c>
      <c r="V1107" s="7" t="str">
        <f>IFERROR(INDEX('Prix PRO CA'!$1:$1048576,MATCH(E1107,'Prix PRO BTE'!D:D,0),10),"")</f>
        <v/>
      </c>
      <c r="W1107" s="7">
        <f>+IFERROR(INDEX('Prix PRO PCS'!$1:$1048576,MATCH(E1107,'Prix PRO PCS'!D:D,0),10),"")</f>
        <v>12.42</v>
      </c>
      <c r="X1107" s="148">
        <f t="shared" si="76"/>
        <v>21</v>
      </c>
      <c r="Y1107" s="24" t="str">
        <f>IFERROR(INDEX(LigneAchat!$1:$1048576,MATCH(E1107,LigneAchat!D:D,0),5),"")</f>
        <v/>
      </c>
      <c r="Z1107" s="22">
        <f>INDEX(Articles!$1:$1048576,MATCH(E1107,Articles!D:D,0),21)</f>
        <v>26</v>
      </c>
      <c r="AA1107" s="22">
        <f t="shared" si="77"/>
        <v>21</v>
      </c>
      <c r="AB1107" s="22">
        <f>+INDEX(Articles!$1:$1048576,MATCH(E1107,Articles!D:D,0),23)</f>
        <v>5</v>
      </c>
    </row>
    <row r="1108" spans="2:28" ht="15.75">
      <c r="B1108" s="8" t="str">
        <f>INDEX(Articles!$1:$1048576,MATCH(E1108,Articles!D:D,0),6)</f>
        <v>OPPORTUNITE</v>
      </c>
      <c r="C1108" s="8" t="str">
        <f>INDEX(Articles!$1:$1048576,MATCH(E1108,Articles!D:D,0),7)</f>
        <v/>
      </c>
      <c r="D1108" s="28" t="str">
        <f>HYPERLINK(INDEX(Articles!$1:$1048576,MATCH(E1108,Articles!D:D,0),24),"Lien")</f>
        <v>Lien</v>
      </c>
      <c r="E1108" s="3" t="s">
        <v>1050</v>
      </c>
      <c r="F1108" s="18" t="str">
        <f>INDEX(Articles!$1:$1048576,MATCH(E1108,Articles!D:D,0),5)</f>
        <v>BATT. 24 MM 100 CPS FILET D'ARGENT/ VERTE</v>
      </c>
      <c r="G1108" s="18" t="str">
        <f>INDEX(Articles!$1:$1048576,MATCH(E1108,Articles!D:D,0),8)</f>
        <v>BATTERIE</v>
      </c>
      <c r="H1108" s="18" t="str">
        <f>INDEX(Articles!$1:$1048576,MATCH(E1108,Articles!D:D,0),9)</f>
        <v>EVENTAILLE</v>
      </c>
      <c r="I1108" s="8">
        <f>INDEX(Articles!$1:$1048576,MATCH(E1108,Articles!D:D,0),10)</f>
        <v>24</v>
      </c>
      <c r="J1108" s="18" t="str">
        <f>INDEX(Articles!$1:$1048576,MATCH(E1108,Articles!D:D,0),11)</f>
        <v>COMETE</v>
      </c>
      <c r="K1108" s="18" t="str">
        <f>INDEX(Articles!$1:$1048576,MATCH(E1108,Articles!D:D,0),12)</f>
        <v>ARGENT</v>
      </c>
      <c r="L1108" s="8" t="str">
        <f>INDEX(Articles!$1:$1048576,MATCH(E1108,Articles!D:D,0),13)</f>
        <v>CN</v>
      </c>
      <c r="M1108" s="8" t="str">
        <f>INDEX(Articles!$1:$1048576,MATCH(E1108,Articles!D:D,0),14)</f>
        <v>F4</v>
      </c>
      <c r="N1108" s="8" t="str">
        <f>INDEX(Articles!$1:$1048576,MATCH(E1108,Articles!D:D,0),15)</f>
        <v>1.4G</v>
      </c>
      <c r="O1108" s="8" t="str">
        <f>INDEX(Articles!$1:$1048576,MATCH(E1108,Articles!D:D,0),16)</f>
        <v>1008-F4-69245809</v>
      </c>
      <c r="P1108" s="8">
        <f>INDEX(Articles!$1:$1048576,MATCH(E1108,Articles!D:D,0),17)*1000</f>
        <v>1490</v>
      </c>
      <c r="Q1108" s="8" t="str">
        <f>INDEX(Articles!$1:$1048576,MATCH(E1108,Articles!D:D,0),18)</f>
        <v>30</v>
      </c>
      <c r="R1108" s="8">
        <f>INDEX(Articles!$1:$1048576,MATCH(E1108,Articles!D:D,0),19)</f>
        <v>36</v>
      </c>
      <c r="S1108" s="2" t="str">
        <f>IF(INDEX('Unités CA'!$1:$1048576,MATCH(E1108,'Unités CA'!D:D,0),5)=0,"",INDEX('Unités CA'!$1:$1048576,MATCH(E1108,'Unités CA'!D:D,0),5))</f>
        <v>0002/CA</v>
      </c>
      <c r="T1108" s="2" t="str">
        <f>IF(INDEX('Unités BTE'!$1:$1048576,MATCH(E1108,'Unités CA'!D:D,0),5)=0,"",INDEX('Unités BTE'!$1:$1048576,MATCH(E1108,'Unités CA'!D:D,0),5))</f>
        <v/>
      </c>
      <c r="U1108" s="7">
        <f>IFERROR(INDEX('Prix PRO CA'!$1:$1048576,MATCH(E1108,'Prix PRO CA'!D:D,0),10),"")</f>
        <v>66.5</v>
      </c>
      <c r="V1108" s="7" t="str">
        <f>IFERROR(INDEX('Prix PRO CA'!$1:$1048576,MATCH(E1108,'Prix PRO BTE'!D:D,0),10),"")</f>
        <v/>
      </c>
      <c r="W1108" s="7">
        <f>+IFERROR(INDEX('Prix PRO PCS'!$1:$1048576,MATCH(E1108,'Prix PRO PCS'!D:D,0),10),"")</f>
        <v>33.25</v>
      </c>
      <c r="X1108" s="148">
        <f t="shared" si="76"/>
        <v>50</v>
      </c>
      <c r="Y1108" s="24" t="str">
        <f>IFERROR(INDEX(LigneAchat!$1:$1048576,MATCH(E1108,LigneAchat!D:D,0),5),"")</f>
        <v/>
      </c>
      <c r="Z1108" s="22">
        <f>INDEX(Articles!$1:$1048576,MATCH(E1108,Articles!D:D,0),21)</f>
        <v>56</v>
      </c>
      <c r="AA1108" s="22">
        <f t="shared" si="77"/>
        <v>50</v>
      </c>
      <c r="AB1108" s="22">
        <f>+INDEX(Articles!$1:$1048576,MATCH(E1108,Articles!D:D,0),23)</f>
        <v>6</v>
      </c>
    </row>
    <row r="1109" spans="2:28" ht="15.75">
      <c r="B1109" s="8" t="str">
        <f>INDEX(Articles!$1:$1048576,MATCH(E1109,Articles!D:D,0),6)</f>
        <v>OPPORTUNITE</v>
      </c>
      <c r="C1109" s="8" t="str">
        <f>INDEX(Articles!$1:$1048576,MATCH(E1109,Articles!D:D,0),7)</f>
        <v/>
      </c>
      <c r="D1109" s="28" t="str">
        <f>HYPERLINK(INDEX(Articles!$1:$1048576,MATCH(E1109,Articles!D:D,0),24),"Lien")</f>
        <v>Lien</v>
      </c>
      <c r="E1109" s="3" t="s">
        <v>1054</v>
      </c>
      <c r="F1109" s="18" t="str">
        <f>INDEX(Articles!$1:$1048576,MATCH(E1109,Articles!D:D,0),5)</f>
        <v>BATT. 24 MM 100 CPS FILET D'OR/ BLEUE</v>
      </c>
      <c r="G1109" s="18" t="str">
        <f>INDEX(Articles!$1:$1048576,MATCH(E1109,Articles!D:D,0),8)</f>
        <v>BATTERIE</v>
      </c>
      <c r="H1109" s="18" t="str">
        <f>INDEX(Articles!$1:$1048576,MATCH(E1109,Articles!D:D,0),9)</f>
        <v>EVENTAILLE</v>
      </c>
      <c r="I1109" s="8">
        <f>INDEX(Articles!$1:$1048576,MATCH(E1109,Articles!D:D,0),10)</f>
        <v>24</v>
      </c>
      <c r="J1109" s="18" t="str">
        <f>INDEX(Articles!$1:$1048576,MATCH(E1109,Articles!D:D,0),11)</f>
        <v>COMETE</v>
      </c>
      <c r="K1109" s="18" t="str">
        <f>INDEX(Articles!$1:$1048576,MATCH(E1109,Articles!D:D,0),12)</f>
        <v>OR</v>
      </c>
      <c r="L1109" s="8" t="str">
        <f>INDEX(Articles!$1:$1048576,MATCH(E1109,Articles!D:D,0),13)</f>
        <v>CN</v>
      </c>
      <c r="M1109" s="8" t="str">
        <f>INDEX(Articles!$1:$1048576,MATCH(E1109,Articles!D:D,0),14)</f>
        <v>F4</v>
      </c>
      <c r="N1109" s="8" t="str">
        <f>INDEX(Articles!$1:$1048576,MATCH(E1109,Articles!D:D,0),15)</f>
        <v>1.4G</v>
      </c>
      <c r="O1109" s="8" t="str">
        <f>INDEX(Articles!$1:$1048576,MATCH(E1109,Articles!D:D,0),16)</f>
        <v>1008-F4-69245809</v>
      </c>
      <c r="P1109" s="8">
        <f>INDEX(Articles!$1:$1048576,MATCH(E1109,Articles!D:D,0),17)*1000</f>
        <v>1350</v>
      </c>
      <c r="Q1109" s="8" t="str">
        <f>INDEX(Articles!$1:$1048576,MATCH(E1109,Articles!D:D,0),18)</f>
        <v>30</v>
      </c>
      <c r="R1109" s="8">
        <f>INDEX(Articles!$1:$1048576,MATCH(E1109,Articles!D:D,0),19)</f>
        <v>36</v>
      </c>
      <c r="S1109" s="2" t="str">
        <f>IF(INDEX('Unités CA'!$1:$1048576,MATCH(E1109,'Unités CA'!D:D,0),5)=0,"",INDEX('Unités CA'!$1:$1048576,MATCH(E1109,'Unités CA'!D:D,0),5))</f>
        <v>0002/CA</v>
      </c>
      <c r="T1109" s="2" t="str">
        <f>IF(INDEX('Unités BTE'!$1:$1048576,MATCH(E1109,'Unités CA'!D:D,0),5)=0,"",INDEX('Unités BTE'!$1:$1048576,MATCH(E1109,'Unités CA'!D:D,0),5))</f>
        <v/>
      </c>
      <c r="U1109" s="7">
        <f>IFERROR(INDEX('Prix PRO CA'!$1:$1048576,MATCH(E1109,'Prix PRO CA'!D:D,0),10),"")</f>
        <v>66.5</v>
      </c>
      <c r="V1109" s="7" t="str">
        <f>IFERROR(INDEX('Prix PRO CA'!$1:$1048576,MATCH(E1109,'Prix PRO BTE'!D:D,0),10),"")</f>
        <v/>
      </c>
      <c r="W1109" s="7">
        <f>+IFERROR(INDEX('Prix PRO PCS'!$1:$1048576,MATCH(E1109,'Prix PRO PCS'!D:D,0),10),"")</f>
        <v>33.25</v>
      </c>
      <c r="X1109" s="148">
        <f t="shared" si="76"/>
        <v>101</v>
      </c>
      <c r="Y1109" s="24" t="str">
        <f>IFERROR(INDEX(LigneAchat!$1:$1048576,MATCH(E1109,LigneAchat!D:D,0),5),"")</f>
        <v/>
      </c>
      <c r="Z1109" s="22">
        <f>INDEX(Articles!$1:$1048576,MATCH(E1109,Articles!D:D,0),21)</f>
        <v>109</v>
      </c>
      <c r="AA1109" s="22">
        <f t="shared" si="77"/>
        <v>101</v>
      </c>
      <c r="AB1109" s="22">
        <f>+INDEX(Articles!$1:$1048576,MATCH(E1109,Articles!D:D,0),23)</f>
        <v>8</v>
      </c>
    </row>
    <row r="1110" spans="2:28" ht="15.75">
      <c r="B1110" s="8" t="str">
        <f>INDEX(Articles!$1:$1048576,MATCH(E1110,Articles!D:D,0),6)</f>
        <v>OPPORTUNITE</v>
      </c>
      <c r="C1110" s="8" t="str">
        <f>INDEX(Articles!$1:$1048576,MATCH(E1110,Articles!D:D,0),7)</f>
        <v/>
      </c>
      <c r="D1110" s="28" t="str">
        <f>HYPERLINK(INDEX(Articles!$1:$1048576,MATCH(E1110,Articles!D:D,0),24),"Lien")</f>
        <v>Lien</v>
      </c>
      <c r="E1110" s="3" t="s">
        <v>3743</v>
      </c>
      <c r="F1110" s="18" t="str">
        <f>INDEX(Articles!$1:$1048576,MATCH(E1110,Articles!D:D,0),5)</f>
        <v>BATT 40 COUPS 25 MM 040260/04028VE/04026R/04025PO</v>
      </c>
      <c r="G1110" s="18" t="str">
        <f>INDEX(Articles!$1:$1048576,MATCH(E1110,Articles!D:D,0),8)</f>
        <v>BATTERIE</v>
      </c>
      <c r="H1110" s="18" t="str">
        <f>INDEX(Articles!$1:$1048576,MATCH(E1110,Articles!D:D,0),9)</f>
        <v>EVENTAILLE</v>
      </c>
      <c r="I1110" s="8">
        <f>INDEX(Articles!$1:$1048576,MATCH(E1110,Articles!D:D,0),10)</f>
        <v>25</v>
      </c>
      <c r="J1110" s="18" t="str">
        <f>INDEX(Articles!$1:$1048576,MATCH(E1110,Articles!D:D,0),11)</f>
        <v>MULTI EFFETS</v>
      </c>
      <c r="K1110" s="18" t="str">
        <f>INDEX(Articles!$1:$1048576,MATCH(E1110,Articles!D:D,0),12)</f>
        <v>ASSORTI</v>
      </c>
      <c r="L1110" s="8" t="str">
        <f>INDEX(Articles!$1:$1048576,MATCH(E1110,Articles!D:D,0),13)</f>
        <v>CN</v>
      </c>
      <c r="M1110" s="8" t="str">
        <f>INDEX(Articles!$1:$1048576,MATCH(E1110,Articles!D:D,0),14)</f>
        <v>F3</v>
      </c>
      <c r="N1110" s="8" t="str">
        <f>INDEX(Articles!$1:$1048576,MATCH(E1110,Articles!D:D,0),15)</f>
        <v>1.4G</v>
      </c>
      <c r="O1110" s="8" t="str">
        <f>INDEX(Articles!$1:$1048576,MATCH(E1110,Articles!D:D,0),16)</f>
        <v>1008-F3-692486/02/03/07</v>
      </c>
      <c r="P1110" s="8">
        <f>INDEX(Articles!$1:$1048576,MATCH(E1110,Articles!D:D,0),17)*1000</f>
        <v>680</v>
      </c>
      <c r="Q1110" s="8" t="str">
        <f>INDEX(Articles!$1:$1048576,MATCH(E1110,Articles!D:D,0),18)</f>
        <v>30</v>
      </c>
      <c r="R1110" s="8">
        <f>INDEX(Articles!$1:$1048576,MATCH(E1110,Articles!D:D,0),19)</f>
        <v>25</v>
      </c>
      <c r="S1110" s="2" t="str">
        <f>IF(INDEX('Unités CA'!$1:$1048576,MATCH(E1110,'Unités CA'!D:D,0),5)=0,"",INDEX('Unités CA'!$1:$1048576,MATCH(E1110,'Unités CA'!D:D,0),5))</f>
        <v>0004/CA</v>
      </c>
      <c r="T1110" s="2" t="str">
        <f>IF(INDEX('Unités BTE'!$1:$1048576,MATCH(E1110,'Unités CA'!D:D,0),5)=0,"",INDEX('Unités BTE'!$1:$1048576,MATCH(E1110,'Unités CA'!D:D,0),5))</f>
        <v/>
      </c>
      <c r="U1110" s="7" t="str">
        <f>IFERROR(INDEX('Prix PRO CA'!$1:$1048576,MATCH(E1110,'Prix PRO CA'!D:D,0),10),"")</f>
        <v/>
      </c>
      <c r="V1110" s="7" t="str">
        <f>IFERROR(INDEX('Prix PRO CA'!$1:$1048576,MATCH(E1110,'Prix PRO BTE'!D:D,0),10),"")</f>
        <v/>
      </c>
      <c r="W1110" s="7">
        <f>+IFERROR(INDEX('Prix PRO PCS'!$1:$1048576,MATCH(E1110,'Prix PRO PCS'!D:D,0),10),"")</f>
        <v>14.08</v>
      </c>
      <c r="X1110" s="148">
        <f t="shared" si="76"/>
        <v>279</v>
      </c>
      <c r="Y1110" s="24" t="str">
        <f>IFERROR(INDEX(LigneAchat!$1:$1048576,MATCH(E1110,LigneAchat!D:D,0),5),"")</f>
        <v/>
      </c>
      <c r="Z1110" s="22">
        <f>INDEX(Articles!$1:$1048576,MATCH(E1110,Articles!D:D,0),21)</f>
        <v>279</v>
      </c>
      <c r="AA1110" s="22">
        <f t="shared" si="77"/>
        <v>279</v>
      </c>
      <c r="AB1110" s="22">
        <f>+INDEX(Articles!$1:$1048576,MATCH(E1110,Articles!D:D,0),23)</f>
        <v>0</v>
      </c>
    </row>
    <row r="1111" spans="2:28" ht="15.75">
      <c r="B1111" s="8" t="str">
        <f>INDEX(Articles!$1:$1048576,MATCH(E1111,Articles!D:D,0),6)</f>
        <v>OPPORTUNITE</v>
      </c>
      <c r="C1111" s="8" t="str">
        <f>INDEX(Articles!$1:$1048576,MATCH(E1111,Articles!D:D,0),7)</f>
        <v/>
      </c>
      <c r="D1111" s="28" t="str">
        <f>HYPERLINK(INDEX(Articles!$1:$1048576,MATCH(E1111,Articles!D:D,0),24),"Lien")</f>
        <v>Lien</v>
      </c>
      <c r="E1111" s="3" t="s">
        <v>912</v>
      </c>
      <c r="F1111" s="18" t="str">
        <f>INDEX(Articles!$1:$1048576,MATCH(E1111,Articles!D:D,0),5)</f>
        <v>BATT. 30 MM 25 CPS - BBTTES VERTES &amp; FRISSON + TRC</v>
      </c>
      <c r="G1111" s="18" t="str">
        <f>INDEX(Articles!$1:$1048576,MATCH(E1111,Articles!D:D,0),8)</f>
        <v>BATTERIE</v>
      </c>
      <c r="H1111" s="18" t="str">
        <f>INDEX(Articles!$1:$1048576,MATCH(E1111,Articles!D:D,0),9)</f>
        <v>DROITE</v>
      </c>
      <c r="I1111" s="8">
        <f>INDEX(Articles!$1:$1048576,MATCH(E1111,Articles!D:D,0),10)</f>
        <v>30</v>
      </c>
      <c r="J1111" s="18" t="str">
        <f>INDEX(Articles!$1:$1048576,MATCH(E1111,Articles!D:D,0),11)</f>
        <v>BOMBE TRONC</v>
      </c>
      <c r="K1111" s="18" t="str">
        <f>INDEX(Articles!$1:$1048576,MATCH(E1111,Articles!D:D,0),12)</f>
        <v>VERT</v>
      </c>
      <c r="L1111" s="8" t="str">
        <f>INDEX(Articles!$1:$1048576,MATCH(E1111,Articles!D:D,0),13)</f>
        <v>CN</v>
      </c>
      <c r="M1111" s="8" t="str">
        <f>INDEX(Articles!$1:$1048576,MATCH(E1111,Articles!D:D,0),14)</f>
        <v>F3</v>
      </c>
      <c r="N1111" s="8" t="str">
        <f>INDEX(Articles!$1:$1048576,MATCH(E1111,Articles!D:D,0),15)</f>
        <v>1.4G</v>
      </c>
      <c r="O1111" s="8" t="str">
        <f>INDEX(Articles!$1:$1048576,MATCH(E1111,Articles!D:D,0),16)</f>
        <v>1008-F3-69242495</v>
      </c>
      <c r="P1111" s="8">
        <f>INDEX(Articles!$1:$1048576,MATCH(E1111,Articles!D:D,0),17)*1000</f>
        <v>270</v>
      </c>
      <c r="Q1111" s="8" t="str">
        <f>INDEX(Articles!$1:$1048576,MATCH(E1111,Articles!D:D,0),18)</f>
        <v>30</v>
      </c>
      <c r="R1111" s="8">
        <f>INDEX(Articles!$1:$1048576,MATCH(E1111,Articles!D:D,0),19)</f>
        <v>25</v>
      </c>
      <c r="S1111" s="2" t="str">
        <f>IF(INDEX('Unités CA'!$1:$1048576,MATCH(E1111,'Unités CA'!D:D,0),5)=0,"",INDEX('Unités CA'!$1:$1048576,MATCH(E1111,'Unités CA'!D:D,0),5))</f>
        <v>0006/CA</v>
      </c>
      <c r="T1111" s="2" t="str">
        <f>IF(INDEX('Unités BTE'!$1:$1048576,MATCH(E1111,'Unités CA'!D:D,0),5)=0,"",INDEX('Unités BTE'!$1:$1048576,MATCH(E1111,'Unités CA'!D:D,0),5))</f>
        <v/>
      </c>
      <c r="U1111" s="7">
        <f>IFERROR(INDEX('Prix PRO CA'!$1:$1048576,MATCH(E1111,'Prix PRO CA'!D:D,0),10),"")</f>
        <v>64.5</v>
      </c>
      <c r="V1111" s="7" t="str">
        <f>IFERROR(INDEX('Prix PRO CA'!$1:$1048576,MATCH(E1111,'Prix PRO BTE'!D:D,0),10),"")</f>
        <v/>
      </c>
      <c r="W1111" s="7">
        <f>+IFERROR(INDEX('Prix PRO PCS'!$1:$1048576,MATCH(E1111,'Prix PRO PCS'!D:D,0),10),"")</f>
        <v>10.75</v>
      </c>
      <c r="X1111" s="148">
        <f t="shared" si="76"/>
        <v>182</v>
      </c>
      <c r="Y1111" s="24" t="str">
        <f>IFERROR(INDEX(LigneAchat!$1:$1048576,MATCH(E1111,LigneAchat!D:D,0),5),"")</f>
        <v/>
      </c>
      <c r="Z1111" s="22">
        <f>INDEX(Articles!$1:$1048576,MATCH(E1111,Articles!D:D,0),21)</f>
        <v>350</v>
      </c>
      <c r="AA1111" s="22">
        <f t="shared" si="77"/>
        <v>182</v>
      </c>
      <c r="AB1111" s="22">
        <f>+INDEX(Articles!$1:$1048576,MATCH(E1111,Articles!D:D,0),23)</f>
        <v>168</v>
      </c>
    </row>
    <row r="1112" spans="2:28" ht="15.75">
      <c r="B1112" s="8" t="str">
        <f>INDEX(Articles!$1:$1048576,MATCH(E1112,Articles!D:D,0),6)</f>
        <v>OPPORTUNITE</v>
      </c>
      <c r="C1112" s="8" t="str">
        <f>INDEX(Articles!$1:$1048576,MATCH(E1112,Articles!D:D,0),7)</f>
        <v/>
      </c>
      <c r="D1112" s="28" t="str">
        <f>HYPERLINK(INDEX(Articles!$1:$1048576,MATCH(E1112,Articles!D:D,0),24),"Lien")</f>
        <v>Lien</v>
      </c>
      <c r="E1112" s="3" t="s">
        <v>922</v>
      </c>
      <c r="F1112" s="18" t="str">
        <f>INDEX(Articles!$1:$1048576,MATCH(E1112,Articles!D:D,0),5)</f>
        <v>BATT. 30 MM 25 CPS - BBTTES ARGENT &amp; FRISSON + TRC</v>
      </c>
      <c r="G1112" s="18" t="str">
        <f>INDEX(Articles!$1:$1048576,MATCH(E1112,Articles!D:D,0),8)</f>
        <v>BATTERIE</v>
      </c>
      <c r="H1112" s="18" t="str">
        <f>INDEX(Articles!$1:$1048576,MATCH(E1112,Articles!D:D,0),9)</f>
        <v>DROITE</v>
      </c>
      <c r="I1112" s="8">
        <f>INDEX(Articles!$1:$1048576,MATCH(E1112,Articles!D:D,0),10)</f>
        <v>30</v>
      </c>
      <c r="J1112" s="18" t="str">
        <f>INDEX(Articles!$1:$1048576,MATCH(E1112,Articles!D:D,0),11)</f>
        <v>BOMBE TRONC</v>
      </c>
      <c r="K1112" s="18" t="str">
        <f>INDEX(Articles!$1:$1048576,MATCH(E1112,Articles!D:D,0),12)</f>
        <v>ARGENT</v>
      </c>
      <c r="L1112" s="8" t="str">
        <f>INDEX(Articles!$1:$1048576,MATCH(E1112,Articles!D:D,0),13)</f>
        <v>CN</v>
      </c>
      <c r="M1112" s="8" t="str">
        <f>INDEX(Articles!$1:$1048576,MATCH(E1112,Articles!D:D,0),14)</f>
        <v>F3</v>
      </c>
      <c r="N1112" s="8" t="str">
        <f>INDEX(Articles!$1:$1048576,MATCH(E1112,Articles!D:D,0),15)</f>
        <v>1.4G</v>
      </c>
      <c r="O1112" s="8" t="str">
        <f>INDEX(Articles!$1:$1048576,MATCH(E1112,Articles!D:D,0),16)</f>
        <v>1008-F3-69242495</v>
      </c>
      <c r="P1112" s="8">
        <f>INDEX(Articles!$1:$1048576,MATCH(E1112,Articles!D:D,0),17)*1000</f>
        <v>270</v>
      </c>
      <c r="Q1112" s="8" t="str">
        <f>INDEX(Articles!$1:$1048576,MATCH(E1112,Articles!D:D,0),18)</f>
        <v>30</v>
      </c>
      <c r="R1112" s="8">
        <f>INDEX(Articles!$1:$1048576,MATCH(E1112,Articles!D:D,0),19)</f>
        <v>25</v>
      </c>
      <c r="S1112" s="2" t="str">
        <f>IF(INDEX('Unités CA'!$1:$1048576,MATCH(E1112,'Unités CA'!D:D,0),5)=0,"",INDEX('Unités CA'!$1:$1048576,MATCH(E1112,'Unités CA'!D:D,0),5))</f>
        <v>0006/CA</v>
      </c>
      <c r="T1112" s="2" t="str">
        <f>IF(INDEX('Unités BTE'!$1:$1048576,MATCH(E1112,'Unités CA'!D:D,0),5)=0,"",INDEX('Unités BTE'!$1:$1048576,MATCH(E1112,'Unités CA'!D:D,0),5))</f>
        <v/>
      </c>
      <c r="U1112" s="7">
        <f>IFERROR(INDEX('Prix PRO CA'!$1:$1048576,MATCH(E1112,'Prix PRO CA'!D:D,0),10),"")</f>
        <v>64.5</v>
      </c>
      <c r="V1112" s="7" t="str">
        <f>IFERROR(INDEX('Prix PRO CA'!$1:$1048576,MATCH(E1112,'Prix PRO BTE'!D:D,0),10),"")</f>
        <v/>
      </c>
      <c r="W1112" s="7">
        <f>+IFERROR(INDEX('Prix PRO PCS'!$1:$1048576,MATCH(E1112,'Prix PRO PCS'!D:D,0),10),"")</f>
        <v>10.75</v>
      </c>
      <c r="X1112" s="148">
        <f t="shared" si="76"/>
        <v>300</v>
      </c>
      <c r="Y1112" s="24" t="str">
        <f>IFERROR(INDEX(LigneAchat!$1:$1048576,MATCH(E1112,LigneAchat!D:D,0),5),"")</f>
        <v/>
      </c>
      <c r="Z1112" s="22">
        <f>INDEX(Articles!$1:$1048576,MATCH(E1112,Articles!D:D,0),21)</f>
        <v>309</v>
      </c>
      <c r="AA1112" s="22">
        <f t="shared" si="77"/>
        <v>300</v>
      </c>
      <c r="AB1112" s="22">
        <f>+INDEX(Articles!$1:$1048576,MATCH(E1112,Articles!D:D,0),23)</f>
        <v>9</v>
      </c>
    </row>
    <row r="1113" spans="2:28" ht="15.75">
      <c r="B1113" s="8" t="str">
        <f>INDEX(Articles!$1:$1048576,MATCH(E1113,Articles!D:D,0),6)</f>
        <v>OPPORTUNITE</v>
      </c>
      <c r="C1113" s="8" t="str">
        <f>INDEX(Articles!$1:$1048576,MATCH(E1113,Articles!D:D,0),7)</f>
        <v/>
      </c>
      <c r="D1113" s="28" t="str">
        <f>HYPERLINK(INDEX(Articles!$1:$1048576,MATCH(E1113,Articles!D:D,0),24),"Lien")</f>
        <v>Lien</v>
      </c>
      <c r="E1113" s="3" t="s">
        <v>3742</v>
      </c>
      <c r="F1113" s="18" t="str">
        <f>INDEX(Articles!$1:$1048576,MATCH(E1113,Articles!D:D,0),5)</f>
        <v>BATT. 30 MM 20 CPS CROISEMENTS FILET D'OR</v>
      </c>
      <c r="G1113" s="18" t="str">
        <f>INDEX(Articles!$1:$1048576,MATCH(E1113,Articles!D:D,0),8)</f>
        <v>BATTERIE</v>
      </c>
      <c r="H1113" s="18" t="str">
        <f>INDEX(Articles!$1:$1048576,MATCH(E1113,Articles!D:D,0),9)</f>
        <v>DROITE</v>
      </c>
      <c r="I1113" s="8">
        <f>INDEX(Articles!$1:$1048576,MATCH(E1113,Articles!D:D,0),10)</f>
        <v>30</v>
      </c>
      <c r="J1113" s="18" t="str">
        <f>INDEX(Articles!$1:$1048576,MATCH(E1113,Articles!D:D,0),11)</f>
        <v>MOSAIQUE</v>
      </c>
      <c r="K1113" s="18" t="str">
        <f>INDEX(Articles!$1:$1048576,MATCH(E1113,Articles!D:D,0),12)</f>
        <v>OR</v>
      </c>
      <c r="L1113" s="8" t="str">
        <f>INDEX(Articles!$1:$1048576,MATCH(E1113,Articles!D:D,0),13)</f>
        <v>CN</v>
      </c>
      <c r="M1113" s="8" t="str">
        <f>INDEX(Articles!$1:$1048576,MATCH(E1113,Articles!D:D,0),14)</f>
        <v>F4</v>
      </c>
      <c r="N1113" s="8" t="str">
        <f>INDEX(Articles!$1:$1048576,MATCH(E1113,Articles!D:D,0),15)</f>
        <v>1.4G</v>
      </c>
      <c r="O1113" s="8" t="str">
        <f>INDEX(Articles!$1:$1048576,MATCH(E1113,Articles!D:D,0),16)</f>
        <v>1008-F4-69254324</v>
      </c>
      <c r="P1113" s="8">
        <f>INDEX(Articles!$1:$1048576,MATCH(E1113,Articles!D:D,0),17)*1000</f>
        <v>432</v>
      </c>
      <c r="Q1113" s="8" t="str">
        <f>INDEX(Articles!$1:$1048576,MATCH(E1113,Articles!D:D,0),18)</f>
        <v>30</v>
      </c>
      <c r="R1113" s="8">
        <f>INDEX(Articles!$1:$1048576,MATCH(E1113,Articles!D:D,0),19)</f>
        <v>32</v>
      </c>
      <c r="S1113" s="2" t="str">
        <f>IF(INDEX('Unités CA'!$1:$1048576,MATCH(E1113,'Unités CA'!D:D,0),5)=0,"",INDEX('Unités CA'!$1:$1048576,MATCH(E1113,'Unités CA'!D:D,0),5))</f>
        <v>0004/CA</v>
      </c>
      <c r="T1113" s="2" t="str">
        <f>IF(INDEX('Unités BTE'!$1:$1048576,MATCH(E1113,'Unités CA'!D:D,0),5)=0,"",INDEX('Unités BTE'!$1:$1048576,MATCH(E1113,'Unités CA'!D:D,0),5))</f>
        <v/>
      </c>
      <c r="U1113" s="7">
        <f>IFERROR(INDEX('Prix PRO CA'!$1:$1048576,MATCH(E1113,'Prix PRO CA'!D:D,0),10),"")</f>
        <v>126.24</v>
      </c>
      <c r="V1113" s="7" t="str">
        <f>IFERROR(INDEX('Prix PRO CA'!$1:$1048576,MATCH(E1113,'Prix PRO BTE'!D:D,0),10),"")</f>
        <v/>
      </c>
      <c r="W1113" s="7">
        <f>+IFERROR(INDEX('Prix PRO PCS'!$1:$1048576,MATCH(E1113,'Prix PRO PCS'!D:D,0),10),"")</f>
        <v>36.340000000000003</v>
      </c>
      <c r="X1113" s="148">
        <f t="shared" si="76"/>
        <v>0</v>
      </c>
      <c r="Y1113" s="24" t="str">
        <f>IFERROR(INDEX(LigneAchat!$1:$1048576,MATCH(E1113,LigneAchat!D:D,0),5),"")</f>
        <v/>
      </c>
      <c r="Z1113" s="22">
        <f>INDEX(Articles!$1:$1048576,MATCH(E1113,Articles!D:D,0),21)</f>
        <v>87</v>
      </c>
      <c r="AA1113" s="22">
        <f t="shared" si="77"/>
        <v>0</v>
      </c>
      <c r="AB1113" s="22">
        <f>+INDEX(Articles!$1:$1048576,MATCH(E1113,Articles!D:D,0),23)</f>
        <v>87</v>
      </c>
    </row>
    <row r="1114" spans="2:28" ht="15.75">
      <c r="B1114" s="8" t="str">
        <f>INDEX(Articles!$1:$1048576,MATCH(E1114,Articles!D:D,0),6)</f>
        <v>OPPORTUNITE</v>
      </c>
      <c r="C1114" s="8" t="str">
        <f>INDEX(Articles!$1:$1048576,MATCH(E1114,Articles!D:D,0),7)</f>
        <v/>
      </c>
      <c r="D1114" s="28" t="str">
        <f>HYPERLINK(INDEX(Articles!$1:$1048576,MATCH(E1114,Articles!D:D,0),24),"Lien")</f>
        <v>Lien</v>
      </c>
      <c r="E1114" s="4" t="s">
        <v>1015</v>
      </c>
      <c r="F1114" s="18" t="str">
        <f>INDEX(Articles!$1:$1048576,MATCH(E1114,Articles!D:D,0),5)</f>
        <v>BATT. 30 MM 25 CPS MOS. OR + PAF RGE FRISSON</v>
      </c>
      <c r="G1114" s="18" t="str">
        <f>INDEX(Articles!$1:$1048576,MATCH(E1114,Articles!D:D,0),8)</f>
        <v>BATTERIE</v>
      </c>
      <c r="H1114" s="18" t="str">
        <f>INDEX(Articles!$1:$1048576,MATCH(E1114,Articles!D:D,0),9)</f>
        <v>DROITE</v>
      </c>
      <c r="I1114" s="8">
        <f>INDEX(Articles!$1:$1048576,MATCH(E1114,Articles!D:D,0),10)</f>
        <v>30</v>
      </c>
      <c r="J1114" s="18" t="str">
        <f>INDEX(Articles!$1:$1048576,MATCH(E1114,Articles!D:D,0),11)</f>
        <v>MOSAIQUE</v>
      </c>
      <c r="K1114" s="18" t="str">
        <f>INDEX(Articles!$1:$1048576,MATCH(E1114,Articles!D:D,0),12)</f>
        <v>OR</v>
      </c>
      <c r="L1114" s="8" t="str">
        <f>INDEX(Articles!$1:$1048576,MATCH(E1114,Articles!D:D,0),13)</f>
        <v>CN</v>
      </c>
      <c r="M1114" s="8" t="str">
        <f>INDEX(Articles!$1:$1048576,MATCH(E1114,Articles!D:D,0),14)</f>
        <v>F3</v>
      </c>
      <c r="N1114" s="8" t="str">
        <f>INDEX(Articles!$1:$1048576,MATCH(E1114,Articles!D:D,0),15)</f>
        <v>1.4G</v>
      </c>
      <c r="O1114" s="8" t="str">
        <f>INDEX(Articles!$1:$1048576,MATCH(E1114,Articles!D:D,0),16)</f>
        <v>1170-F3-02497</v>
      </c>
      <c r="P1114" s="8">
        <f>INDEX(Articles!$1:$1048576,MATCH(E1114,Articles!D:D,0),17)*1000</f>
        <v>650</v>
      </c>
      <c r="Q1114" s="8" t="str">
        <f>INDEX(Articles!$1:$1048576,MATCH(E1114,Articles!D:D,0),18)</f>
        <v>30</v>
      </c>
      <c r="R1114" s="8">
        <f>INDEX(Articles!$1:$1048576,MATCH(E1114,Articles!D:D,0),19)</f>
        <v>25</v>
      </c>
      <c r="S1114" s="2" t="str">
        <f>IF(INDEX('Unités CA'!$1:$1048576,MATCH(E1114,'Unités CA'!D:D,0),5)=0,"",INDEX('Unités CA'!$1:$1048576,MATCH(E1114,'Unités CA'!D:D,0),5))</f>
        <v>0006/CA</v>
      </c>
      <c r="T1114" s="2" t="str">
        <f>IF(INDEX('Unités BTE'!$1:$1048576,MATCH(E1114,'Unités CA'!D:D,0),5)=0,"",INDEX('Unités BTE'!$1:$1048576,MATCH(E1114,'Unités CA'!D:D,0),5))</f>
        <v/>
      </c>
      <c r="U1114" s="7">
        <f>IFERROR(INDEX('Prix PRO CA'!$1:$1048576,MATCH(E1114,'Prix PRO CA'!D:D,0),10),"")</f>
        <v>64.5</v>
      </c>
      <c r="V1114" s="7" t="str">
        <f>IFERROR(INDEX('Prix PRO CA'!$1:$1048576,MATCH(E1114,'Prix PRO BTE'!D:D,0),10),"")</f>
        <v/>
      </c>
      <c r="W1114" s="7">
        <f>+IFERROR(INDEX('Prix PRO PCS'!$1:$1048576,MATCH(E1114,'Prix PRO PCS'!D:D,0),10),"")</f>
        <v>10.75</v>
      </c>
      <c r="X1114" s="148">
        <f t="shared" si="76"/>
        <v>349</v>
      </c>
      <c r="Y1114" s="24" t="str">
        <f>IFERROR(INDEX(LigneAchat!$1:$1048576,MATCH(E1114,LigneAchat!D:D,0),5),"")</f>
        <v/>
      </c>
      <c r="Z1114" s="22">
        <f>INDEX(Articles!$1:$1048576,MATCH(E1114,Articles!D:D,0),21)</f>
        <v>362</v>
      </c>
      <c r="AA1114" s="22">
        <f t="shared" si="77"/>
        <v>349</v>
      </c>
      <c r="AB1114" s="22">
        <f>+INDEX(Articles!$1:$1048576,MATCH(E1114,Articles!D:D,0),23)</f>
        <v>13</v>
      </c>
    </row>
    <row r="1115" spans="2:28" ht="15.75">
      <c r="B1115" s="8" t="str">
        <f>INDEX(Articles!$1:$1048576,MATCH(E1115,Articles!D:D,0),6)</f>
        <v>OPPORTUNITE</v>
      </c>
      <c r="C1115" s="8" t="str">
        <f>INDEX(Articles!$1:$1048576,MATCH(E1115,Articles!D:D,0),7)</f>
        <v/>
      </c>
      <c r="D1115" s="28" t="str">
        <f>HYPERLINK(INDEX(Articles!$1:$1048576,MATCH(E1115,Articles!D:D,0),24),"Lien")</f>
        <v>Lien</v>
      </c>
      <c r="E1115" s="3" t="s">
        <v>3745</v>
      </c>
      <c r="F1115" s="18" t="str">
        <f>INDEX(Articles!$1:$1048576,MATCH(E1115,Articles!D:D,0),5)</f>
        <v>BATT. 30MM 7 SALVES DE 7 EFFETS EN 7 ALLUMAGES</v>
      </c>
      <c r="G1115" s="18" t="str">
        <f>INDEX(Articles!$1:$1048576,MATCH(E1115,Articles!D:D,0),8)</f>
        <v>BATTERIE</v>
      </c>
      <c r="H1115" s="18" t="str">
        <f>INDEX(Articles!$1:$1048576,MATCH(E1115,Articles!D:D,0),9)</f>
        <v>EVENTAILLE</v>
      </c>
      <c r="I1115" s="8">
        <f>INDEX(Articles!$1:$1048576,MATCH(E1115,Articles!D:D,0),10)</f>
        <v>30</v>
      </c>
      <c r="J1115" s="18" t="str">
        <f>INDEX(Articles!$1:$1048576,MATCH(E1115,Articles!D:D,0),11)</f>
        <v>MULTI EFFETS</v>
      </c>
      <c r="K1115" s="18" t="str">
        <f>INDEX(Articles!$1:$1048576,MATCH(E1115,Articles!D:D,0),12)</f>
        <v>ASSORTI</v>
      </c>
      <c r="L1115" s="8" t="str">
        <f>INDEX(Articles!$1:$1048576,MATCH(E1115,Articles!D:D,0),13)</f>
        <v>CN</v>
      </c>
      <c r="M1115" s="8" t="str">
        <f>INDEX(Articles!$1:$1048576,MATCH(E1115,Articles!D:D,0),14)</f>
        <v>F4</v>
      </c>
      <c r="N1115" s="8" t="str">
        <f>INDEX(Articles!$1:$1048576,MATCH(E1115,Articles!D:D,0),15)</f>
        <v>1.4G</v>
      </c>
      <c r="O1115" s="8" t="str">
        <f>INDEX(Articles!$1:$1048576,MATCH(E1115,Articles!D:D,0),16)</f>
        <v>1008-F4-69241607</v>
      </c>
      <c r="P1115" s="8">
        <f>INDEX(Articles!$1:$1048576,MATCH(E1115,Articles!D:D,0),17)*1000</f>
        <v>1083</v>
      </c>
      <c r="Q1115" s="8" t="str">
        <f>INDEX(Articles!$1:$1048576,MATCH(E1115,Articles!D:D,0),18)</f>
        <v>15</v>
      </c>
      <c r="R1115" s="8">
        <f>INDEX(Articles!$1:$1048576,MATCH(E1115,Articles!D:D,0),19)</f>
        <v>45</v>
      </c>
      <c r="S1115" s="2" t="str">
        <f>IF(INDEX('Unités CA'!$1:$1048576,MATCH(E1115,'Unités CA'!D:D,0),5)=0,"",INDEX('Unités CA'!$1:$1048576,MATCH(E1115,'Unités CA'!D:D,0),5))</f>
        <v>0002/CA</v>
      </c>
      <c r="T1115" s="2" t="str">
        <f>IF(INDEX('Unités BTE'!$1:$1048576,MATCH(E1115,'Unités CA'!D:D,0),5)=0,"",INDEX('Unités BTE'!$1:$1048576,MATCH(E1115,'Unités CA'!D:D,0),5))</f>
        <v/>
      </c>
      <c r="U1115" s="7">
        <f>IFERROR(INDEX('Prix PRO CA'!$1:$1048576,MATCH(E1115,'Prix PRO CA'!D:D,0),10),"")</f>
        <v>41.5</v>
      </c>
      <c r="V1115" s="7" t="str">
        <f>IFERROR(INDEX('Prix PRO CA'!$1:$1048576,MATCH(E1115,'Prix PRO BTE'!D:D,0),10),"")</f>
        <v/>
      </c>
      <c r="W1115" s="7">
        <f>+IFERROR(INDEX('Prix PRO PCS'!$1:$1048576,MATCH(E1115,'Prix PRO PCS'!D:D,0),10),"")</f>
        <v>20.75</v>
      </c>
      <c r="X1115" s="148">
        <f t="shared" si="76"/>
        <v>22</v>
      </c>
      <c r="Y1115" s="24" t="str">
        <f>IFERROR(INDEX(LigneAchat!$1:$1048576,MATCH(E1115,LigneAchat!D:D,0),5),"")</f>
        <v/>
      </c>
      <c r="Z1115" s="22">
        <f>INDEX(Articles!$1:$1048576,MATCH(E1115,Articles!D:D,0),21)</f>
        <v>22</v>
      </c>
      <c r="AA1115" s="22">
        <f t="shared" si="77"/>
        <v>22</v>
      </c>
      <c r="AB1115" s="22">
        <f>+INDEX(Articles!$1:$1048576,MATCH(E1115,Articles!D:D,0),23)</f>
        <v>0</v>
      </c>
    </row>
    <row r="1116" spans="2:28" ht="15.75">
      <c r="B1116" s="8" t="str">
        <f>INDEX(Articles!$1:$1048576,MATCH(E1116,Articles!D:D,0),6)</f>
        <v>OPPORTUNITE</v>
      </c>
      <c r="C1116" s="8" t="str">
        <f>INDEX(Articles!$1:$1048576,MATCH(E1116,Articles!D:D,0),7)</f>
        <v/>
      </c>
      <c r="D1116" s="28" t="str">
        <f>HYPERLINK(INDEX(Articles!$1:$1048576,MATCH(E1116,Articles!D:D,0),24),"Lien")</f>
        <v>Lien</v>
      </c>
      <c r="E1116" s="3" t="s">
        <v>3746</v>
      </c>
      <c r="F1116" s="18" t="str">
        <f>INDEX(Articles!$1:$1048576,MATCH(E1116,Articles!D:D,0),5)</f>
        <v>BATT. 30 MM 70 CPS TOURNANT PAF ET FEUILLES MULTIC</v>
      </c>
      <c r="G1116" s="18" t="str">
        <f>INDEX(Articles!$1:$1048576,MATCH(E1116,Articles!D:D,0),8)</f>
        <v>BATTERIE</v>
      </c>
      <c r="H1116" s="18" t="str">
        <f>INDEX(Articles!$1:$1048576,MATCH(E1116,Articles!D:D,0),9)</f>
        <v>SEQUENCEE</v>
      </c>
      <c r="I1116" s="8">
        <f>INDEX(Articles!$1:$1048576,MATCH(E1116,Articles!D:D,0),10)</f>
        <v>30</v>
      </c>
      <c r="J1116" s="18" t="str">
        <f>INDEX(Articles!$1:$1048576,MATCH(E1116,Articles!D:D,0),11)</f>
        <v>SPECIAL FEUILLE</v>
      </c>
      <c r="K1116" s="18" t="str">
        <f>INDEX(Articles!$1:$1048576,MATCH(E1116,Articles!D:D,0),12)</f>
        <v>MULTICOLORE</v>
      </c>
      <c r="L1116" s="8" t="str">
        <f>INDEX(Articles!$1:$1048576,MATCH(E1116,Articles!D:D,0),13)</f>
        <v>CN</v>
      </c>
      <c r="M1116" s="8" t="str">
        <f>INDEX(Articles!$1:$1048576,MATCH(E1116,Articles!D:D,0),14)</f>
        <v>F4</v>
      </c>
      <c r="N1116" s="8" t="str">
        <f>INDEX(Articles!$1:$1048576,MATCH(E1116,Articles!D:D,0),15)</f>
        <v>1.4G</v>
      </c>
      <c r="O1116" s="8" t="str">
        <f>INDEX(Articles!$1:$1048576,MATCH(E1116,Articles!D:D,0),16)</f>
        <v>1008-F4-69254060</v>
      </c>
      <c r="P1116" s="8">
        <f>INDEX(Articles!$1:$1048576,MATCH(E1116,Articles!D:D,0),17)*1000</f>
        <v>1070</v>
      </c>
      <c r="Q1116" s="8" t="str">
        <f>INDEX(Articles!$1:$1048576,MATCH(E1116,Articles!D:D,0),18)</f>
        <v>25</v>
      </c>
      <c r="R1116" s="8">
        <f>INDEX(Articles!$1:$1048576,MATCH(E1116,Articles!D:D,0),19)</f>
        <v>45</v>
      </c>
      <c r="S1116" s="2" t="str">
        <f>IF(INDEX('Unités CA'!$1:$1048576,MATCH(E1116,'Unités CA'!D:D,0),5)=0,"",INDEX('Unités CA'!$1:$1048576,MATCH(E1116,'Unités CA'!D:D,0),5))</f>
        <v>0001/CA</v>
      </c>
      <c r="T1116" s="2" t="str">
        <f>IF(INDEX('Unités BTE'!$1:$1048576,MATCH(E1116,'Unités CA'!D:D,0),5)=0,"",INDEX('Unités BTE'!$1:$1048576,MATCH(E1116,'Unités CA'!D:D,0),5))</f>
        <v>0005/BTE</v>
      </c>
      <c r="U1116" s="7" t="str">
        <f>IFERROR(INDEX('Prix PRO CA'!$1:$1048576,MATCH(E1116,'Prix PRO CA'!D:D,0),10),"")</f>
        <v/>
      </c>
      <c r="V1116" s="7" t="str">
        <f>IFERROR(INDEX('Prix PRO CA'!$1:$1048576,MATCH(E1116,'Prix PRO BTE'!D:D,0),10),"")</f>
        <v/>
      </c>
      <c r="W1116" s="7">
        <f>+IFERROR(INDEX('Prix PRO PCS'!$1:$1048576,MATCH(E1116,'Prix PRO PCS'!D:D,0),10),"")</f>
        <v>58.25</v>
      </c>
      <c r="X1116" s="148">
        <f t="shared" si="76"/>
        <v>39</v>
      </c>
      <c r="Y1116" s="24" t="str">
        <f>IFERROR(INDEX(LigneAchat!$1:$1048576,MATCH(E1116,LigneAchat!D:D,0),5),"")</f>
        <v/>
      </c>
      <c r="Z1116" s="22">
        <f>INDEX(Articles!$1:$1048576,MATCH(E1116,Articles!D:D,0),21)</f>
        <v>39</v>
      </c>
      <c r="AA1116" s="22">
        <f t="shared" si="77"/>
        <v>39</v>
      </c>
      <c r="AB1116" s="22">
        <f>+INDEX(Articles!$1:$1048576,MATCH(E1116,Articles!D:D,0),23)</f>
        <v>0</v>
      </c>
    </row>
    <row r="1117" spans="2:28" ht="15.75">
      <c r="B1117" s="8" t="str">
        <f>INDEX(Articles!$1:$1048576,MATCH(E1117,Articles!D:D,0),6)</f>
        <v>OPPORTUNITE</v>
      </c>
      <c r="C1117" s="8" t="str">
        <f>INDEX(Articles!$1:$1048576,MATCH(E1117,Articles!D:D,0),7)</f>
        <v/>
      </c>
      <c r="D1117" s="28" t="str">
        <f>HYPERLINK(INDEX(Articles!$1:$1048576,MATCH(E1117,Articles!D:D,0),24),"Lien")</f>
        <v>Lien</v>
      </c>
      <c r="E1117" s="3" t="s">
        <v>700</v>
      </c>
      <c r="F1117" s="18" t="str">
        <f>INDEX(Articles!$1:$1048576,MATCH(E1117,Articles!D:D,0),5)</f>
        <v>BATT. 45 MM 16 CPS TB BOMBES BLEUES</v>
      </c>
      <c r="G1117" s="18" t="str">
        <f>INDEX(Articles!$1:$1048576,MATCH(E1117,Articles!D:D,0),8)</f>
        <v>BATTERIE</v>
      </c>
      <c r="H1117" s="18" t="str">
        <f>INDEX(Articles!$1:$1048576,MATCH(E1117,Articles!D:D,0),9)</f>
        <v>DROITE</v>
      </c>
      <c r="I1117" s="8">
        <f>INDEX(Articles!$1:$1048576,MATCH(E1117,Articles!D:D,0),10)</f>
        <v>45</v>
      </c>
      <c r="J1117" s="18" t="str">
        <f>INDEX(Articles!$1:$1048576,MATCH(E1117,Articles!D:D,0),11)</f>
        <v>BOMBE TRONC</v>
      </c>
      <c r="K1117" s="18" t="str">
        <f>INDEX(Articles!$1:$1048576,MATCH(E1117,Articles!D:D,0),12)</f>
        <v>BLEU</v>
      </c>
      <c r="L1117" s="8" t="str">
        <f>INDEX(Articles!$1:$1048576,MATCH(E1117,Articles!D:D,0),13)</f>
        <v>CN</v>
      </c>
      <c r="M1117" s="8" t="str">
        <f>INDEX(Articles!$1:$1048576,MATCH(E1117,Articles!D:D,0),14)</f>
        <v>F4</v>
      </c>
      <c r="N1117" s="8" t="str">
        <f>INDEX(Articles!$1:$1048576,MATCH(E1117,Articles!D:D,0),15)</f>
        <v>1.4G</v>
      </c>
      <c r="O1117" s="8" t="str">
        <f>INDEX(Articles!$1:$1048576,MATCH(E1117,Articles!D:D,0),16)</f>
        <v>1008-F4-69254062</v>
      </c>
      <c r="P1117" s="8">
        <f>INDEX(Articles!$1:$1048576,MATCH(E1117,Articles!D:D,0),17)*1000</f>
        <v>592</v>
      </c>
      <c r="Q1117" s="8" t="str">
        <f>INDEX(Articles!$1:$1048576,MATCH(E1117,Articles!D:D,0),18)</f>
        <v>30</v>
      </c>
      <c r="R1117" s="8">
        <f>INDEX(Articles!$1:$1048576,MATCH(E1117,Articles!D:D,0),19)</f>
        <v>45</v>
      </c>
      <c r="S1117" s="2" t="str">
        <f>IF(INDEX('Unités CA'!$1:$1048576,MATCH(E1117,'Unités CA'!D:D,0),5)=0,"",INDEX('Unités CA'!$1:$1048576,MATCH(E1117,'Unités CA'!D:D,0),5))</f>
        <v>0004/CA</v>
      </c>
      <c r="T1117" s="2" t="str">
        <f>IF(INDEX('Unités BTE'!$1:$1048576,MATCH(E1117,'Unités CA'!D:D,0),5)=0,"",INDEX('Unités BTE'!$1:$1048576,MATCH(E1117,'Unités CA'!D:D,0),5))</f>
        <v/>
      </c>
      <c r="U1117" s="7">
        <f>IFERROR(INDEX('Prix PRO CA'!$1:$1048576,MATCH(E1117,'Prix PRO CA'!D:D,0),10),"")</f>
        <v>83</v>
      </c>
      <c r="V1117" s="7" t="str">
        <f>IFERROR(INDEX('Prix PRO CA'!$1:$1048576,MATCH(E1117,'Prix PRO BTE'!D:D,0),10),"")</f>
        <v/>
      </c>
      <c r="W1117" s="7">
        <f>+IFERROR(INDEX('Prix PRO PCS'!$1:$1048576,MATCH(E1117,'Prix PRO PCS'!D:D,0),10),"")</f>
        <v>20.75</v>
      </c>
      <c r="X1117" s="148">
        <f t="shared" si="76"/>
        <v>-1</v>
      </c>
      <c r="Y1117" s="24" t="str">
        <f>IFERROR(INDEX(LigneAchat!$1:$1048576,MATCH(E1117,LigneAchat!D:D,0),5),"")</f>
        <v/>
      </c>
      <c r="Z1117" s="22">
        <f>INDEX(Articles!$1:$1048576,MATCH(E1117,Articles!D:D,0),21)</f>
        <v>13</v>
      </c>
      <c r="AA1117" s="22">
        <f t="shared" si="77"/>
        <v>-1</v>
      </c>
      <c r="AB1117" s="22">
        <f>+INDEX(Articles!$1:$1048576,MATCH(E1117,Articles!D:D,0),23)</f>
        <v>14</v>
      </c>
    </row>
    <row r="1118" spans="2:28" ht="15.75">
      <c r="B1118" s="8" t="str">
        <f>INDEX(Articles!$1:$1048576,MATCH(E1118,Articles!D:D,0),6)</f>
        <v>OPPORTUNITE</v>
      </c>
      <c r="C1118" s="8" t="str">
        <f>INDEX(Articles!$1:$1048576,MATCH(E1118,Articles!D:D,0),7)</f>
        <v/>
      </c>
      <c r="D1118" s="28" t="str">
        <f>HYPERLINK(INDEX(Articles!$1:$1048576,MATCH(E1118,Articles!D:D,0),24),"Lien")</f>
        <v>Lien</v>
      </c>
      <c r="E1118" s="3" t="s">
        <v>705</v>
      </c>
      <c r="F1118" s="18" t="str">
        <f>INDEX(Articles!$1:$1048576,MATCH(E1118,Articles!D:D,0),5)</f>
        <v>BATT. 45 MM 16 CPS TB BOMBES ROUGES</v>
      </c>
      <c r="G1118" s="18" t="str">
        <f>INDEX(Articles!$1:$1048576,MATCH(E1118,Articles!D:D,0),8)</f>
        <v>BATTERIE</v>
      </c>
      <c r="H1118" s="18" t="str">
        <f>INDEX(Articles!$1:$1048576,MATCH(E1118,Articles!D:D,0),9)</f>
        <v>DROITE</v>
      </c>
      <c r="I1118" s="8">
        <f>INDEX(Articles!$1:$1048576,MATCH(E1118,Articles!D:D,0),10)</f>
        <v>45</v>
      </c>
      <c r="J1118" s="18" t="str">
        <f>INDEX(Articles!$1:$1048576,MATCH(E1118,Articles!D:D,0),11)</f>
        <v>BOMBE TRONC</v>
      </c>
      <c r="K1118" s="18" t="str">
        <f>INDEX(Articles!$1:$1048576,MATCH(E1118,Articles!D:D,0),12)</f>
        <v>ROUGE</v>
      </c>
      <c r="L1118" s="8" t="str">
        <f>INDEX(Articles!$1:$1048576,MATCH(E1118,Articles!D:D,0),13)</f>
        <v>CN</v>
      </c>
      <c r="M1118" s="8" t="str">
        <f>INDEX(Articles!$1:$1048576,MATCH(E1118,Articles!D:D,0),14)</f>
        <v>F4</v>
      </c>
      <c r="N1118" s="8" t="str">
        <f>INDEX(Articles!$1:$1048576,MATCH(E1118,Articles!D:D,0),15)</f>
        <v>1.4G</v>
      </c>
      <c r="O1118" s="8" t="str">
        <f>INDEX(Articles!$1:$1048576,MATCH(E1118,Articles!D:D,0),16)</f>
        <v>1008-F4-69254062</v>
      </c>
      <c r="P1118" s="8">
        <f>INDEX(Articles!$1:$1048576,MATCH(E1118,Articles!D:D,0),17)*1000</f>
        <v>592</v>
      </c>
      <c r="Q1118" s="8" t="str">
        <f>INDEX(Articles!$1:$1048576,MATCH(E1118,Articles!D:D,0),18)</f>
        <v>30</v>
      </c>
      <c r="R1118" s="8">
        <f>INDEX(Articles!$1:$1048576,MATCH(E1118,Articles!D:D,0),19)</f>
        <v>45</v>
      </c>
      <c r="S1118" s="2" t="str">
        <f>IF(INDEX('Unités CA'!$1:$1048576,MATCH(E1118,'Unités CA'!D:D,0),5)=0,"",INDEX('Unités CA'!$1:$1048576,MATCH(E1118,'Unités CA'!D:D,0),5))</f>
        <v>0004/CA</v>
      </c>
      <c r="T1118" s="2" t="str">
        <f>IF(INDEX('Unités BTE'!$1:$1048576,MATCH(E1118,'Unités CA'!D:D,0),5)=0,"",INDEX('Unités BTE'!$1:$1048576,MATCH(E1118,'Unités CA'!D:D,0),5))</f>
        <v/>
      </c>
      <c r="U1118" s="7">
        <f>IFERROR(INDEX('Prix PRO CA'!$1:$1048576,MATCH(E1118,'Prix PRO CA'!D:D,0),10),"")</f>
        <v>83</v>
      </c>
      <c r="V1118" s="7" t="str">
        <f>IFERROR(INDEX('Prix PRO CA'!$1:$1048576,MATCH(E1118,'Prix PRO BTE'!D:D,0),10),"")</f>
        <v/>
      </c>
      <c r="W1118" s="7">
        <f>+IFERROR(INDEX('Prix PRO PCS'!$1:$1048576,MATCH(E1118,'Prix PRO PCS'!D:D,0),10),"")</f>
        <v>20.75</v>
      </c>
      <c r="X1118" s="148">
        <f t="shared" si="76"/>
        <v>59</v>
      </c>
      <c r="Y1118" s="24" t="str">
        <f>IFERROR(INDEX(LigneAchat!$1:$1048576,MATCH(E1118,LigneAchat!D:D,0),5),"")</f>
        <v/>
      </c>
      <c r="Z1118" s="22">
        <f>INDEX(Articles!$1:$1048576,MATCH(E1118,Articles!D:D,0),21)</f>
        <v>74</v>
      </c>
      <c r="AA1118" s="22">
        <f t="shared" si="77"/>
        <v>59</v>
      </c>
      <c r="AB1118" s="22">
        <f>+INDEX(Articles!$1:$1048576,MATCH(E1118,Articles!D:D,0),23)</f>
        <v>15</v>
      </c>
    </row>
    <row r="1119" spans="2:28" s="7" customFormat="1" ht="15.75">
      <c r="B1119" s="8" t="str">
        <f>INDEX(Articles!$1:$1048576,MATCH(E1119,Articles!D:D,0),6)</f>
        <v>OPPORTUNITE</v>
      </c>
      <c r="C1119" s="8" t="str">
        <f>INDEX(Articles!$1:$1048576,MATCH(E1119,Articles!D:D,0),7)</f>
        <v/>
      </c>
      <c r="D1119" s="28" t="str">
        <f>HYPERLINK(INDEX(Articles!$1:$1048576,MATCH(E1119,Articles!D:D,0),24),"Lien")</f>
        <v>Lien</v>
      </c>
      <c r="E1119" s="3" t="s">
        <v>708</v>
      </c>
      <c r="F1119" s="18" t="str">
        <f>INDEX(Articles!$1:$1048576,MATCH(E1119,Articles!D:D,0),5)</f>
        <v>BATT. 45 MM 16 CPS TB BOMBES MULTICOLORES</v>
      </c>
      <c r="G1119" s="18" t="str">
        <f>INDEX(Articles!$1:$1048576,MATCH(E1119,Articles!D:D,0),8)</f>
        <v>BATTERIE</v>
      </c>
      <c r="H1119" s="18" t="str">
        <f>INDEX(Articles!$1:$1048576,MATCH(E1119,Articles!D:D,0),9)</f>
        <v>DROITE</v>
      </c>
      <c r="I1119" s="8">
        <f>INDEX(Articles!$1:$1048576,MATCH(E1119,Articles!D:D,0),10)</f>
        <v>45</v>
      </c>
      <c r="J1119" s="18" t="str">
        <f>INDEX(Articles!$1:$1048576,MATCH(E1119,Articles!D:D,0),11)</f>
        <v>BOMBE TRONC</v>
      </c>
      <c r="K1119" s="18" t="str">
        <f>INDEX(Articles!$1:$1048576,MATCH(E1119,Articles!D:D,0),12)</f>
        <v>MULTICOLORE</v>
      </c>
      <c r="L1119" s="8" t="str">
        <f>INDEX(Articles!$1:$1048576,MATCH(E1119,Articles!D:D,0),13)</f>
        <v>CN</v>
      </c>
      <c r="M1119" s="8" t="str">
        <f>INDEX(Articles!$1:$1048576,MATCH(E1119,Articles!D:D,0),14)</f>
        <v>F4</v>
      </c>
      <c r="N1119" s="8" t="str">
        <f>INDEX(Articles!$1:$1048576,MATCH(E1119,Articles!D:D,0),15)</f>
        <v>1.4G</v>
      </c>
      <c r="O1119" s="8" t="str">
        <f>INDEX(Articles!$1:$1048576,MATCH(E1119,Articles!D:D,0),16)</f>
        <v>1008-F4-69254062</v>
      </c>
      <c r="P1119" s="8">
        <f>INDEX(Articles!$1:$1048576,MATCH(E1119,Articles!D:D,0),17)*1000</f>
        <v>592</v>
      </c>
      <c r="Q1119" s="8" t="str">
        <f>INDEX(Articles!$1:$1048576,MATCH(E1119,Articles!D:D,0),18)</f>
        <v>30</v>
      </c>
      <c r="R1119" s="8">
        <f>INDEX(Articles!$1:$1048576,MATCH(E1119,Articles!D:D,0),19)</f>
        <v>45</v>
      </c>
      <c r="S1119" s="2" t="str">
        <f>IF(INDEX('Unités CA'!$1:$1048576,MATCH(E1119,'Unités CA'!D:D,0),5)=0,"",INDEX('Unités CA'!$1:$1048576,MATCH(E1119,'Unités CA'!D:D,0),5))</f>
        <v>0004/CA</v>
      </c>
      <c r="T1119" s="2" t="str">
        <f>IF(INDEX('Unités BTE'!$1:$1048576,MATCH(E1119,'Unités CA'!D:D,0),5)=0,"",INDEX('Unités BTE'!$1:$1048576,MATCH(E1119,'Unités CA'!D:D,0),5))</f>
        <v/>
      </c>
      <c r="U1119" s="7">
        <f>IFERROR(INDEX('Prix PRO CA'!$1:$1048576,MATCH(E1119,'Prix PRO CA'!D:D,0),10),"")</f>
        <v>83</v>
      </c>
      <c r="V1119" s="7" t="str">
        <f>IFERROR(INDEX('Prix PRO CA'!$1:$1048576,MATCH(E1119,'Prix PRO BTE'!D:D,0),10),"")</f>
        <v/>
      </c>
      <c r="W1119" s="7">
        <f>+IFERROR(INDEX('Prix PRO PCS'!$1:$1048576,MATCH(E1119,'Prix PRO PCS'!D:D,0),10),"")</f>
        <v>20.75</v>
      </c>
      <c r="X1119" s="148">
        <f t="shared" si="76"/>
        <v>109</v>
      </c>
      <c r="Y1119" s="24" t="str">
        <f>IFERROR(INDEX(LigneAchat!$1:$1048576,MATCH(E1119,LigneAchat!D:D,0),5),"")</f>
        <v/>
      </c>
      <c r="Z1119" s="22">
        <f>INDEX(Articles!$1:$1048576,MATCH(E1119,Articles!D:D,0),21)</f>
        <v>128</v>
      </c>
      <c r="AA1119" s="22">
        <f t="shared" si="77"/>
        <v>109</v>
      </c>
      <c r="AB1119" s="22">
        <f>+INDEX(Articles!$1:$1048576,MATCH(E1119,Articles!D:D,0),23)</f>
        <v>19</v>
      </c>
    </row>
    <row r="1120" spans="2:28" s="7" customFormat="1" ht="15.75">
      <c r="B1120" s="8" t="str">
        <f>INDEX(Articles!$1:$1048576,MATCH(E1120,Articles!D:D,0),6)</f>
        <v>OPPORTUNITE</v>
      </c>
      <c r="C1120" s="8" t="str">
        <f>INDEX(Articles!$1:$1048576,MATCH(E1120,Articles!D:D,0),7)</f>
        <v/>
      </c>
      <c r="D1120" s="28" t="str">
        <f>HYPERLINK(INDEX(Articles!$1:$1048576,MATCH(E1120,Articles!D:D,0),24),"Lien")</f>
        <v>Lien</v>
      </c>
      <c r="E1120" s="3" t="s">
        <v>717</v>
      </c>
      <c r="F1120" s="18" t="str">
        <f>INDEX(Articles!$1:$1048576,MATCH(E1120,Articles!D:D,0),5)</f>
        <v>BATT. 45 MM 16 CPS TB BOMBES FILET D'OR</v>
      </c>
      <c r="G1120" s="18" t="str">
        <f>INDEX(Articles!$1:$1048576,MATCH(E1120,Articles!D:D,0),8)</f>
        <v>BATTERIE</v>
      </c>
      <c r="H1120" s="18" t="str">
        <f>INDEX(Articles!$1:$1048576,MATCH(E1120,Articles!D:D,0),9)</f>
        <v>DROITE</v>
      </c>
      <c r="I1120" s="8">
        <f>INDEX(Articles!$1:$1048576,MATCH(E1120,Articles!D:D,0),10)</f>
        <v>45</v>
      </c>
      <c r="J1120" s="18" t="str">
        <f>INDEX(Articles!$1:$1048576,MATCH(E1120,Articles!D:D,0),11)</f>
        <v>BOMBE TRONC</v>
      </c>
      <c r="K1120" s="18" t="str">
        <f>INDEX(Articles!$1:$1048576,MATCH(E1120,Articles!D:D,0),12)</f>
        <v>OR</v>
      </c>
      <c r="L1120" s="8" t="str">
        <f>INDEX(Articles!$1:$1048576,MATCH(E1120,Articles!D:D,0),13)</f>
        <v>CN</v>
      </c>
      <c r="M1120" s="8" t="str">
        <f>INDEX(Articles!$1:$1048576,MATCH(E1120,Articles!D:D,0),14)</f>
        <v>F4</v>
      </c>
      <c r="N1120" s="8" t="str">
        <f>INDEX(Articles!$1:$1048576,MATCH(E1120,Articles!D:D,0),15)</f>
        <v>1.4G</v>
      </c>
      <c r="O1120" s="8" t="str">
        <f>INDEX(Articles!$1:$1048576,MATCH(E1120,Articles!D:D,0),16)</f>
        <v>1008-F4-69254062</v>
      </c>
      <c r="P1120" s="8">
        <f>INDEX(Articles!$1:$1048576,MATCH(E1120,Articles!D:D,0),17)*1000</f>
        <v>592</v>
      </c>
      <c r="Q1120" s="8" t="str">
        <f>INDEX(Articles!$1:$1048576,MATCH(E1120,Articles!D:D,0),18)</f>
        <v>30</v>
      </c>
      <c r="R1120" s="8">
        <f>INDEX(Articles!$1:$1048576,MATCH(E1120,Articles!D:D,0),19)</f>
        <v>45</v>
      </c>
      <c r="S1120" s="2" t="str">
        <f>IF(INDEX('Unités CA'!$1:$1048576,MATCH(E1120,'Unités CA'!D:D,0),5)=0,"",INDEX('Unités CA'!$1:$1048576,MATCH(E1120,'Unités CA'!D:D,0),5))</f>
        <v>0004/CA</v>
      </c>
      <c r="T1120" s="2" t="str">
        <f>IF(INDEX('Unités BTE'!$1:$1048576,MATCH(E1120,'Unités CA'!D:D,0),5)=0,"",INDEX('Unités BTE'!$1:$1048576,MATCH(E1120,'Unités CA'!D:D,0),5))</f>
        <v/>
      </c>
      <c r="U1120" s="7">
        <f>IFERROR(INDEX('Prix PRO CA'!$1:$1048576,MATCH(E1120,'Prix PRO CA'!D:D,0),10),"")</f>
        <v>83</v>
      </c>
      <c r="V1120" s="7" t="str">
        <f>IFERROR(INDEX('Prix PRO CA'!$1:$1048576,MATCH(E1120,'Prix PRO BTE'!D:D,0),10),"")</f>
        <v/>
      </c>
      <c r="W1120" s="7">
        <f>+IFERROR(INDEX('Prix PRO PCS'!$1:$1048576,MATCH(E1120,'Prix PRO PCS'!D:D,0),10),"")</f>
        <v>20.75</v>
      </c>
      <c r="X1120" s="148">
        <f t="shared" si="76"/>
        <v>159</v>
      </c>
      <c r="Y1120" s="24" t="str">
        <f>IFERROR(INDEX(LigneAchat!$1:$1048576,MATCH(E1120,LigneAchat!D:D,0),5),"")</f>
        <v/>
      </c>
      <c r="Z1120" s="22">
        <f>INDEX(Articles!$1:$1048576,MATCH(E1120,Articles!D:D,0),21)</f>
        <v>171</v>
      </c>
      <c r="AA1120" s="22">
        <f t="shared" si="77"/>
        <v>159</v>
      </c>
      <c r="AB1120" s="22">
        <f>+INDEX(Articles!$1:$1048576,MATCH(E1120,Articles!D:D,0),23)</f>
        <v>12</v>
      </c>
    </row>
    <row r="1121" spans="2:28" s="7" customFormat="1" ht="15.75">
      <c r="B1121" s="8" t="str">
        <f>INDEX(Articles!$1:$1048576,MATCH(E1121,Articles!D:D,0),6)</f>
        <v>OPPORTUNITE</v>
      </c>
      <c r="C1121" s="8" t="str">
        <f>INDEX(Articles!$1:$1048576,MATCH(E1121,Articles!D:D,0),7)</f>
        <v/>
      </c>
      <c r="D1121" s="28" t="str">
        <f>HYPERLINK(INDEX(Articles!$1:$1048576,MATCH(E1121,Articles!D:D,0),24),"Lien")</f>
        <v>Lien</v>
      </c>
      <c r="E1121" s="3" t="s">
        <v>3744</v>
      </c>
      <c r="F1121" s="18" t="str">
        <f>INDEX(Articles!$1:$1048576,MATCH(E1121,Articles!D:D,0),5)</f>
        <v>BATT DE 40 COUPS 25MM (04028M/04026CB)</v>
      </c>
      <c r="G1121" s="18" t="str">
        <f>INDEX(Articles!$1:$1048576,MATCH(E1121,Articles!D:D,0),8)</f>
        <v>COLOR STD</v>
      </c>
      <c r="H1121" s="18" t="str">
        <f>INDEX(Articles!$1:$1048576,MATCH(E1121,Articles!D:D,0),9)</f>
        <v>COLOR STD</v>
      </c>
      <c r="I1121" s="8">
        <f>INDEX(Articles!$1:$1048576,MATCH(E1121,Articles!D:D,0),10)</f>
        <v>25</v>
      </c>
      <c r="J1121" s="18" t="str">
        <f>INDEX(Articles!$1:$1048576,MATCH(E1121,Articles!D:D,0),11)</f>
        <v>MULTI EFFETS</v>
      </c>
      <c r="K1121" s="18" t="str">
        <f>INDEX(Articles!$1:$1048576,MATCH(E1121,Articles!D:D,0),12)</f>
        <v>ASSORTI</v>
      </c>
      <c r="L1121" s="8" t="str">
        <f>INDEX(Articles!$1:$1048576,MATCH(E1121,Articles!D:D,0),13)</f>
        <v>CN</v>
      </c>
      <c r="M1121" s="8" t="str">
        <f>INDEX(Articles!$1:$1048576,MATCH(E1121,Articles!D:D,0),14)</f>
        <v>F3</v>
      </c>
      <c r="N1121" s="8" t="str">
        <f>INDEX(Articles!$1:$1048576,MATCH(E1121,Articles!D:D,0),15)</f>
        <v>1.4G</v>
      </c>
      <c r="O1121" s="8" t="str">
        <f>INDEX(Articles!$1:$1048576,MATCH(E1121,Articles!D:D,0),16)</f>
        <v>1008-F3-692486/03/07</v>
      </c>
      <c r="P1121" s="8">
        <f>INDEX(Articles!$1:$1048576,MATCH(E1121,Articles!D:D,0),17)*1000</f>
        <v>550</v>
      </c>
      <c r="Q1121" s="8" t="str">
        <f>INDEX(Articles!$1:$1048576,MATCH(E1121,Articles!D:D,0),18)</f>
        <v>30</v>
      </c>
      <c r="R1121" s="8">
        <f>INDEX(Articles!$1:$1048576,MATCH(E1121,Articles!D:D,0),19)</f>
        <v>25</v>
      </c>
      <c r="S1121" s="2" t="str">
        <f>IF(INDEX('Unités CA'!$1:$1048576,MATCH(E1121,'Unités CA'!D:D,0),5)=0,"",INDEX('Unités CA'!$1:$1048576,MATCH(E1121,'Unités CA'!D:D,0),5))</f>
        <v>0002/CA</v>
      </c>
      <c r="T1121" s="2" t="str">
        <f>IF(INDEX('Unités BTE'!$1:$1048576,MATCH(E1121,'Unités CA'!D:D,0),5)=0,"",INDEX('Unités BTE'!$1:$1048576,MATCH(E1121,'Unités CA'!D:D,0),5))</f>
        <v/>
      </c>
      <c r="U1121" s="7" t="str">
        <f>IFERROR(INDEX('Prix PRO CA'!$1:$1048576,MATCH(E1121,'Prix PRO CA'!D:D,0),10),"")</f>
        <v/>
      </c>
      <c r="V1121" s="7" t="str">
        <f>IFERROR(INDEX('Prix PRO CA'!$1:$1048576,MATCH(E1121,'Prix PRO BTE'!D:D,0),10),"")</f>
        <v/>
      </c>
      <c r="W1121" s="7">
        <f>+IFERROR(INDEX('Prix PRO PCS'!$1:$1048576,MATCH(E1121,'Prix PRO PCS'!D:D,0),10),"")</f>
        <v>14.08</v>
      </c>
      <c r="X1121" s="148">
        <f t="shared" si="76"/>
        <v>34</v>
      </c>
      <c r="Y1121" s="24" t="str">
        <f>IFERROR(INDEX(LigneAchat!$1:$1048576,MATCH(E1121,LigneAchat!D:D,0),5),"")</f>
        <v/>
      </c>
      <c r="Z1121" s="22">
        <f>INDEX(Articles!$1:$1048576,MATCH(E1121,Articles!D:D,0),21)</f>
        <v>46</v>
      </c>
      <c r="AA1121" s="22">
        <f>+Z1121-AB1121</f>
        <v>34</v>
      </c>
      <c r="AB1121" s="22">
        <f>+INDEX(Articles!$1:$1048576,MATCH(E1121,Articles!D:D,0),23)</f>
        <v>12</v>
      </c>
    </row>
    <row r="1122" spans="2:28" s="87" customFormat="1" ht="30" customHeight="1">
      <c r="B1122" s="2" t="str">
        <f>INDEX(Articles!$1:$1048576,MATCH(E1122,Articles!D:D,0),6)</f>
        <v>OPPORTUNITE</v>
      </c>
      <c r="C1122" s="2" t="str">
        <f>INDEX(Articles!$1:$1048576,MATCH(E1122,Articles!D:D,0),7)</f>
        <v/>
      </c>
      <c r="D1122" s="88" t="str">
        <f>HYPERLINK(INDEX(Articles!$1:$1048576,MATCH(E1122,Articles!D:D,0),24),"Lien")</f>
        <v>Lien</v>
      </c>
      <c r="E1122" s="92" t="s">
        <v>3752</v>
      </c>
      <c r="F1122" s="9" t="str">
        <f>INDEX(Articles!$1:$1048576,MATCH(E1122,Articles!D:D,0),5)</f>
        <v>FONTAINE DECOR ARGENT 30 SEC</v>
      </c>
      <c r="G1122" s="9" t="str">
        <f>INDEX(Articles!$1:$1048576,MATCH(E1122,Articles!D:D,0),8)</f>
        <v>AUTRESPYRO</v>
      </c>
      <c r="H1122" s="9" t="str">
        <f>INDEX(Articles!$1:$1048576,MATCH(E1122,Articles!D:D,0),9)</f>
        <v>LANCE DECO</v>
      </c>
      <c r="I1122" s="2">
        <f>INDEX(Articles!$1:$1048576,MATCH(E1122,Articles!D:D,0),10)</f>
        <v>15</v>
      </c>
      <c r="J1122" s="9" t="str">
        <f>INDEX(Articles!$1:$1048576,MATCH(E1122,Articles!D:D,0),11)</f>
        <v>FONTAINE</v>
      </c>
      <c r="K1122" s="9" t="str">
        <f>INDEX(Articles!$1:$1048576,MATCH(E1122,Articles!D:D,0),12)</f>
        <v>ARGENT</v>
      </c>
      <c r="L1122" s="2" t="str">
        <f>INDEX(Articles!$1:$1048576,MATCH(E1122,Articles!D:D,0),13)</f>
        <v>CN</v>
      </c>
      <c r="M1122" s="2" t="str">
        <f>INDEX(Articles!$1:$1048576,MATCH(E1122,Articles!D:D,0),14)</f>
        <v>T1</v>
      </c>
      <c r="N1122" s="2" t="str">
        <f>INDEX(Articles!$1:$1048576,MATCH(E1122,Articles!D:D,0),15)</f>
        <v>1.4G</v>
      </c>
      <c r="O1122" s="2" t="str">
        <f>INDEX(Articles!$1:$1048576,MATCH(E1122,Articles!D:D,0),16)</f>
        <v>0163-T1-1128</v>
      </c>
      <c r="P1122" s="2">
        <f>INDEX(Articles!$1:$1048576,MATCH(E1122,Articles!D:D,0),17)*1000</f>
        <v>3.5</v>
      </c>
      <c r="Q1122" s="2" t="str">
        <f>INDEX(Articles!$1:$1048576,MATCH(E1122,Articles!D:D,0),18)</f>
        <v>30</v>
      </c>
      <c r="R1122" s="2">
        <f>INDEX(Articles!$1:$1048576,MATCH(E1122,Articles!D:D,0),19)</f>
        <v>1</v>
      </c>
      <c r="S1122" s="2" t="str">
        <f>IF(INDEX('Unités CA'!$1:$1048576,MATCH(E1122,'Unités CA'!D:D,0),5)=0,"",INDEX('Unités CA'!$1:$1048576,MATCH(E1122,'Unités CA'!D:D,0),5))</f>
        <v>2000/CA</v>
      </c>
      <c r="T1122" s="2" t="str">
        <f>IF(INDEX('Unités BTE'!$1:$1048576,MATCH(E1122,'Unités CA'!D:D,0),5)=0,"",INDEX('Unités BTE'!$1:$1048576,MATCH(E1122,'Unités CA'!D:D,0),5))</f>
        <v/>
      </c>
      <c r="U1122" s="87">
        <f>IFERROR(INDEX('Prix PRO CA'!$1:$1048576,MATCH(E1122,'Prix PRO CA'!D:D,0),10),"")</f>
        <v>320</v>
      </c>
      <c r="V1122" s="87" t="str">
        <f>IFERROR(INDEX('Prix PRO CA'!$1:$1048576,MATCH(E1122,'Prix PRO BTE'!D:D,0),10),"")</f>
        <v/>
      </c>
      <c r="W1122" s="87">
        <f>+IFERROR(INDEX('Prix PRO PCS'!$1:$1048576,MATCH(E1122,'Prix PRO PCS'!D:D,0),10),"")</f>
        <v>0.16</v>
      </c>
      <c r="X1122" s="148">
        <f t="shared" si="76"/>
        <v>2000</v>
      </c>
      <c r="Y1122" s="89" t="str">
        <f>IFERROR(INDEX(LigneAchat!$1:$1048576,MATCH(E1122,LigneAchat!D:D,0),5),"")</f>
        <v/>
      </c>
      <c r="Z1122" s="90">
        <f>INDEX(Articles!$1:$1048576,MATCH(E1122,Articles!D:D,0),21)</f>
        <v>2000</v>
      </c>
      <c r="AA1122" s="90">
        <f t="shared" si="77"/>
        <v>2000</v>
      </c>
      <c r="AB1122" s="90">
        <f>+INDEX(Articles!$1:$1048576,MATCH(E1122,Articles!D:D,0),23)</f>
        <v>0</v>
      </c>
    </row>
    <row r="1123" spans="2:28" s="7" customFormat="1" ht="15.75">
      <c r="B1123" s="8" t="str">
        <f>INDEX(Articles!$1:$1048576,MATCH(E1123,Articles!D:D,0),6)</f>
        <v>OPPORTUNITE</v>
      </c>
      <c r="C1123" s="8" t="str">
        <f>INDEX(Articles!$1:$1048576,MATCH(E1123,Articles!D:D,0),7)</f>
        <v/>
      </c>
      <c r="D1123" s="28" t="str">
        <f>HYPERLINK(INDEX(Articles!$1:$1048576,MATCH(E1123,Articles!D:D,0),24),"Lien")</f>
        <v>Lien</v>
      </c>
      <c r="E1123" s="3" t="s">
        <v>3753</v>
      </c>
      <c r="F1123" s="18" t="str">
        <f>INDEX(Articles!$1:$1048576,MATCH(E1123,Articles!D:D,0),5)</f>
        <v>FONTAINE DECOR BLEU 30 SEC</v>
      </c>
      <c r="G1123" s="18" t="str">
        <f>INDEX(Articles!$1:$1048576,MATCH(E1123,Articles!D:D,0),8)</f>
        <v>AUTRESPYRO</v>
      </c>
      <c r="H1123" s="18" t="str">
        <f>INDEX(Articles!$1:$1048576,MATCH(E1123,Articles!D:D,0),9)</f>
        <v>LANCE DECO</v>
      </c>
      <c r="I1123" s="8">
        <f>INDEX(Articles!$1:$1048576,MATCH(E1123,Articles!D:D,0),10)</f>
        <v>15</v>
      </c>
      <c r="J1123" s="18" t="str">
        <f>INDEX(Articles!$1:$1048576,MATCH(E1123,Articles!D:D,0),11)</f>
        <v>FONTAINE</v>
      </c>
      <c r="K1123" s="18" t="str">
        <f>INDEX(Articles!$1:$1048576,MATCH(E1123,Articles!D:D,0),12)</f>
        <v>BLEU</v>
      </c>
      <c r="L1123" s="8" t="str">
        <f>INDEX(Articles!$1:$1048576,MATCH(E1123,Articles!D:D,0),13)</f>
        <v>CN</v>
      </c>
      <c r="M1123" s="8" t="str">
        <f>INDEX(Articles!$1:$1048576,MATCH(E1123,Articles!D:D,0),14)</f>
        <v>T1</v>
      </c>
      <c r="N1123" s="8" t="str">
        <f>INDEX(Articles!$1:$1048576,MATCH(E1123,Articles!D:D,0),15)</f>
        <v>1.4G</v>
      </c>
      <c r="O1123" s="8" t="str">
        <f>INDEX(Articles!$1:$1048576,MATCH(E1123,Articles!D:D,0),16)</f>
        <v>0163-T1-1128</v>
      </c>
      <c r="P1123" s="8">
        <f>INDEX(Articles!$1:$1048576,MATCH(E1123,Articles!D:D,0),17)*1000</f>
        <v>3.5</v>
      </c>
      <c r="Q1123" s="8" t="str">
        <f>INDEX(Articles!$1:$1048576,MATCH(E1123,Articles!D:D,0),18)</f>
        <v>30</v>
      </c>
      <c r="R1123" s="8">
        <f>INDEX(Articles!$1:$1048576,MATCH(E1123,Articles!D:D,0),19)</f>
        <v>1</v>
      </c>
      <c r="S1123" s="2" t="str">
        <f>IF(INDEX('Unités CA'!$1:$1048576,MATCH(E1123,'Unités CA'!D:D,0),5)=0,"",INDEX('Unités CA'!$1:$1048576,MATCH(E1123,'Unités CA'!D:D,0),5))</f>
        <v>2000/CA</v>
      </c>
      <c r="T1123" s="2" t="str">
        <f>IF(INDEX('Unités BTE'!$1:$1048576,MATCH(E1123,'Unités CA'!D:D,0),5)=0,"",INDEX('Unités BTE'!$1:$1048576,MATCH(E1123,'Unités CA'!D:D,0),5))</f>
        <v/>
      </c>
      <c r="U1123" s="7">
        <f>IFERROR(INDEX('Prix PRO CA'!$1:$1048576,MATCH(E1123,'Prix PRO CA'!D:D,0),10),"")</f>
        <v>320</v>
      </c>
      <c r="V1123" s="7" t="str">
        <f>IFERROR(INDEX('Prix PRO CA'!$1:$1048576,MATCH(E1123,'Prix PRO BTE'!D:D,0),10),"")</f>
        <v/>
      </c>
      <c r="W1123" s="7">
        <f>+IFERROR(INDEX('Prix PRO PCS'!$1:$1048576,MATCH(E1123,'Prix PRO PCS'!D:D,0),10),"")</f>
        <v>0.16</v>
      </c>
      <c r="X1123" s="148">
        <f t="shared" si="76"/>
        <v>12000</v>
      </c>
      <c r="Y1123" s="24" t="str">
        <f>IFERROR(INDEX(LigneAchat!$1:$1048576,MATCH(E1123,LigneAchat!D:D,0),5),"")</f>
        <v/>
      </c>
      <c r="Z1123" s="22">
        <f>INDEX(Articles!$1:$1048576,MATCH(E1123,Articles!D:D,0),21)</f>
        <v>12000</v>
      </c>
      <c r="AA1123" s="22">
        <f t="shared" si="77"/>
        <v>12000</v>
      </c>
      <c r="AB1123" s="22">
        <f>+INDEX(Articles!$1:$1048576,MATCH(E1123,Articles!D:D,0),23)</f>
        <v>0</v>
      </c>
    </row>
    <row r="1124" spans="2:28" s="7" customFormat="1" ht="15.75">
      <c r="B1124" s="8" t="str">
        <f>INDEX(Articles!$1:$1048576,MATCH(E1124,Articles!D:D,0),6)</f>
        <v>OPPORTUNITE</v>
      </c>
      <c r="C1124" s="8" t="str">
        <f>INDEX(Articles!$1:$1048576,MATCH(E1124,Articles!D:D,0),7)</f>
        <v/>
      </c>
      <c r="D1124" s="28" t="str">
        <f>HYPERLINK(INDEX(Articles!$1:$1048576,MATCH(E1124,Articles!D:D,0),24),"Lien")</f>
        <v>Lien</v>
      </c>
      <c r="E1124" s="3" t="s">
        <v>3754</v>
      </c>
      <c r="F1124" s="18" t="str">
        <f>INDEX(Articles!$1:$1048576,MATCH(E1124,Articles!D:D,0),5)</f>
        <v>FONTAINE DECOR ROUGE 30 SEC</v>
      </c>
      <c r="G1124" s="18" t="str">
        <f>INDEX(Articles!$1:$1048576,MATCH(E1124,Articles!D:D,0),8)</f>
        <v>AUTRESPYRO</v>
      </c>
      <c r="H1124" s="18" t="str">
        <f>INDEX(Articles!$1:$1048576,MATCH(E1124,Articles!D:D,0),9)</f>
        <v>LANCE DECO</v>
      </c>
      <c r="I1124" s="8">
        <f>INDEX(Articles!$1:$1048576,MATCH(E1124,Articles!D:D,0),10)</f>
        <v>15</v>
      </c>
      <c r="J1124" s="18" t="str">
        <f>INDEX(Articles!$1:$1048576,MATCH(E1124,Articles!D:D,0),11)</f>
        <v>FONTAINE</v>
      </c>
      <c r="K1124" s="18" t="str">
        <f>INDEX(Articles!$1:$1048576,MATCH(E1124,Articles!D:D,0),12)</f>
        <v>ROUGE</v>
      </c>
      <c r="L1124" s="8" t="str">
        <f>INDEX(Articles!$1:$1048576,MATCH(E1124,Articles!D:D,0),13)</f>
        <v>CN</v>
      </c>
      <c r="M1124" s="8" t="str">
        <f>INDEX(Articles!$1:$1048576,MATCH(E1124,Articles!D:D,0),14)</f>
        <v>T1</v>
      </c>
      <c r="N1124" s="8" t="str">
        <f>INDEX(Articles!$1:$1048576,MATCH(E1124,Articles!D:D,0),15)</f>
        <v>1.4G</v>
      </c>
      <c r="O1124" s="8" t="str">
        <f>INDEX(Articles!$1:$1048576,MATCH(E1124,Articles!D:D,0),16)</f>
        <v>0163-T1-1128</v>
      </c>
      <c r="P1124" s="8">
        <f>INDEX(Articles!$1:$1048576,MATCH(E1124,Articles!D:D,0),17)*1000</f>
        <v>3.5</v>
      </c>
      <c r="Q1124" s="8" t="str">
        <f>INDEX(Articles!$1:$1048576,MATCH(E1124,Articles!D:D,0),18)</f>
        <v>30</v>
      </c>
      <c r="R1124" s="8">
        <f>INDEX(Articles!$1:$1048576,MATCH(E1124,Articles!D:D,0),19)</f>
        <v>1</v>
      </c>
      <c r="S1124" s="2" t="str">
        <f>IF(INDEX('Unités CA'!$1:$1048576,MATCH(E1124,'Unités CA'!D:D,0),5)=0,"",INDEX('Unités CA'!$1:$1048576,MATCH(E1124,'Unités CA'!D:D,0),5))</f>
        <v>2000/CA</v>
      </c>
      <c r="T1124" s="2" t="str">
        <f>IF(INDEX('Unités BTE'!$1:$1048576,MATCH(E1124,'Unités CA'!D:D,0),5)=0,"",INDEX('Unités BTE'!$1:$1048576,MATCH(E1124,'Unités CA'!D:D,0),5))</f>
        <v/>
      </c>
      <c r="U1124" s="7">
        <f>IFERROR(INDEX('Prix PRO CA'!$1:$1048576,MATCH(E1124,'Prix PRO CA'!D:D,0),10),"")</f>
        <v>320</v>
      </c>
      <c r="V1124" s="7" t="str">
        <f>IFERROR(INDEX('Prix PRO CA'!$1:$1048576,MATCH(E1124,'Prix PRO BTE'!D:D,0),10),"")</f>
        <v/>
      </c>
      <c r="W1124" s="7">
        <f>+IFERROR(INDEX('Prix PRO PCS'!$1:$1048576,MATCH(E1124,'Prix PRO PCS'!D:D,0),10),"")</f>
        <v>0.16</v>
      </c>
      <c r="X1124" s="148">
        <f t="shared" si="76"/>
        <v>10000</v>
      </c>
      <c r="Y1124" s="24" t="str">
        <f>IFERROR(INDEX(LigneAchat!$1:$1048576,MATCH(E1124,LigneAchat!D:D,0),5),"")</f>
        <v/>
      </c>
      <c r="Z1124" s="22">
        <f>INDEX(Articles!$1:$1048576,MATCH(E1124,Articles!D:D,0),21)</f>
        <v>10000</v>
      </c>
      <c r="AA1124" s="22">
        <f t="shared" si="77"/>
        <v>10000</v>
      </c>
      <c r="AB1124" s="22">
        <f>+INDEX(Articles!$1:$1048576,MATCH(E1124,Articles!D:D,0),23)</f>
        <v>0</v>
      </c>
    </row>
    <row r="1125" spans="2:28" s="7" customFormat="1" ht="15.75">
      <c r="B1125" s="8" t="str">
        <f>INDEX(Articles!$1:$1048576,MATCH(E1125,Articles!D:D,0),6)</f>
        <v>OPPORTUNITE</v>
      </c>
      <c r="C1125" s="8" t="str">
        <f>INDEX(Articles!$1:$1048576,MATCH(E1125,Articles!D:D,0),7)</f>
        <v/>
      </c>
      <c r="D1125" s="28" t="str">
        <f>HYPERLINK(INDEX(Articles!$1:$1048576,MATCH(E1125,Articles!D:D,0),24),"Lien")</f>
        <v>Lien</v>
      </c>
      <c r="E1125" s="3" t="s">
        <v>3826</v>
      </c>
      <c r="F1125" s="18" t="str">
        <f>INDEX(Articles!$1:$1048576,MATCH(E1125,Articles!D:D,0),5)</f>
        <v>FLAMME DE BENGALE BLEU 1 MIN</v>
      </c>
      <c r="G1125" s="18" t="str">
        <f>INDEX(Articles!$1:$1048576,MATCH(E1125,Articles!D:D,0),8)</f>
        <v>AUTRESPYRO</v>
      </c>
      <c r="H1125" s="18" t="str">
        <f>INDEX(Articles!$1:$1048576,MATCH(E1125,Articles!D:D,0),9)</f>
        <v>PETIT ART</v>
      </c>
      <c r="I1125" s="8">
        <f>INDEX(Articles!$1:$1048576,MATCH(E1125,Articles!D:D,0),10)</f>
        <v>35</v>
      </c>
      <c r="J1125" s="18" t="str">
        <f>INDEX(Articles!$1:$1048576,MATCH(E1125,Articles!D:D,0),11)</f>
        <v>FLAMME</v>
      </c>
      <c r="K1125" s="18" t="str">
        <f>INDEX(Articles!$1:$1048576,MATCH(E1125,Articles!D:D,0),12)</f>
        <v>BLEU</v>
      </c>
      <c r="L1125" s="8" t="str">
        <f>INDEX(Articles!$1:$1048576,MATCH(E1125,Articles!D:D,0),13)</f>
        <v>FR</v>
      </c>
      <c r="M1125" s="8" t="str">
        <f>INDEX(Articles!$1:$1048576,MATCH(E1125,Articles!D:D,0),14)</f>
        <v>F2</v>
      </c>
      <c r="N1125" s="8" t="str">
        <f>INDEX(Articles!$1:$1048576,MATCH(E1125,Articles!D:D,0),15)</f>
        <v>1.4G</v>
      </c>
      <c r="O1125" s="8" t="str">
        <f>INDEX(Articles!$1:$1048576,MATCH(E1125,Articles!D:D,0),16)</f>
        <v>0163-F2-3856</v>
      </c>
      <c r="P1125" s="8">
        <f>INDEX(Articles!$1:$1048576,MATCH(E1125,Articles!D:D,0),17)*1000</f>
        <v>94.399999999999991</v>
      </c>
      <c r="Q1125" s="8" t="str">
        <f>INDEX(Articles!$1:$1048576,MATCH(E1125,Articles!D:D,0),18)</f>
        <v>60</v>
      </c>
      <c r="R1125" s="8">
        <f>INDEX(Articles!$1:$1048576,MATCH(E1125,Articles!D:D,0),19)</f>
        <v>8</v>
      </c>
      <c r="S1125" s="2" t="str">
        <f>IF(INDEX('Unités CA'!$1:$1048576,MATCH(E1125,'Unités CA'!D:D,0),5)=0,"",INDEX('Unités CA'!$1:$1048576,MATCH(E1125,'Unités CA'!D:D,0),5))</f>
        <v>0036/CA</v>
      </c>
      <c r="T1125" s="2" t="str">
        <f>IF(INDEX('Unités BTE'!$1:$1048576,MATCH(E1125,'Unités CA'!D:D,0),5)=0,"",INDEX('Unités BTE'!$1:$1048576,MATCH(E1125,'Unités CA'!D:D,0),5))</f>
        <v/>
      </c>
      <c r="U1125" s="7">
        <f>IFERROR(INDEX('Prix PRO CA'!$1:$1048576,MATCH(E1125,'Prix PRO CA'!D:D,0),10),"")</f>
        <v>207</v>
      </c>
      <c r="V1125" s="7">
        <f>IFERROR(INDEX('Prix PRO CA'!$1:$1048576,MATCH(E1125,'Prix PRO BTE'!D:D,0),10),"")</f>
        <v>169.44</v>
      </c>
      <c r="W1125" s="7">
        <f>+IFERROR(INDEX('Prix PRO PCS'!$1:$1048576,MATCH(E1125,'Prix PRO PCS'!D:D,0),10),"")</f>
        <v>5.75</v>
      </c>
      <c r="X1125" s="148">
        <f t="shared" si="76"/>
        <v>24</v>
      </c>
      <c r="Y1125" s="24" t="str">
        <f>IFERROR(INDEX(LigneAchat!$1:$1048576,MATCH(E1125,LigneAchat!D:D,0),5),"")</f>
        <v/>
      </c>
      <c r="Z1125" s="22">
        <f>INDEX(Articles!$1:$1048576,MATCH(E1125,Articles!D:D,0),21)</f>
        <v>24</v>
      </c>
      <c r="AA1125" s="22">
        <f t="shared" si="77"/>
        <v>24</v>
      </c>
      <c r="AB1125" s="22">
        <f>+INDEX(Articles!$1:$1048576,MATCH(E1125,Articles!D:D,0),23)</f>
        <v>0</v>
      </c>
    </row>
    <row r="1126" spans="2:28" s="7" customFormat="1" ht="15.75">
      <c r="B1126" s="8" t="str">
        <f>INDEX(Articles!$1:$1048576,MATCH(E1126,Articles!D:D,0),6)</f>
        <v>OPPORTUNITE</v>
      </c>
      <c r="C1126" s="8" t="str">
        <f>INDEX(Articles!$1:$1048576,MATCH(E1126,Articles!D:D,0),7)</f>
        <v/>
      </c>
      <c r="D1126" s="28" t="str">
        <f>HYPERLINK(INDEX(Articles!$1:$1048576,MATCH(E1126,Articles!D:D,0),24),"Lien")</f>
        <v>Lien</v>
      </c>
      <c r="E1126" s="3" t="s">
        <v>3827</v>
      </c>
      <c r="F1126" s="18" t="str">
        <f>INDEX(Articles!$1:$1048576,MATCH(E1126,Articles!D:D,0),5)</f>
        <v>FLAMME DE BENGALE BLANCHE 1 MIN</v>
      </c>
      <c r="G1126" s="18" t="str">
        <f>INDEX(Articles!$1:$1048576,MATCH(E1126,Articles!D:D,0),8)</f>
        <v>AUTRESPYRO</v>
      </c>
      <c r="H1126" s="18" t="str">
        <f>INDEX(Articles!$1:$1048576,MATCH(E1126,Articles!D:D,0),9)</f>
        <v>PETIT ART</v>
      </c>
      <c r="I1126" s="8">
        <f>INDEX(Articles!$1:$1048576,MATCH(E1126,Articles!D:D,0),10)</f>
        <v>35</v>
      </c>
      <c r="J1126" s="18" t="str">
        <f>INDEX(Articles!$1:$1048576,MATCH(E1126,Articles!D:D,0),11)</f>
        <v>FLAMME</v>
      </c>
      <c r="K1126" s="18" t="str">
        <f>INDEX(Articles!$1:$1048576,MATCH(E1126,Articles!D:D,0),12)</f>
        <v>BLANC</v>
      </c>
      <c r="L1126" s="8" t="str">
        <f>INDEX(Articles!$1:$1048576,MATCH(E1126,Articles!D:D,0),13)</f>
        <v>FR</v>
      </c>
      <c r="M1126" s="8" t="str">
        <f>INDEX(Articles!$1:$1048576,MATCH(E1126,Articles!D:D,0),14)</f>
        <v>F2</v>
      </c>
      <c r="N1126" s="8" t="str">
        <f>INDEX(Articles!$1:$1048576,MATCH(E1126,Articles!D:D,0),15)</f>
        <v>1.4G</v>
      </c>
      <c r="O1126" s="8" t="str">
        <f>INDEX(Articles!$1:$1048576,MATCH(E1126,Articles!D:D,0),16)</f>
        <v>0163-F2-3856</v>
      </c>
      <c r="P1126" s="8">
        <f>INDEX(Articles!$1:$1048576,MATCH(E1126,Articles!D:D,0),17)*1000</f>
        <v>9.277000000000001</v>
      </c>
      <c r="Q1126" s="8" t="str">
        <f>INDEX(Articles!$1:$1048576,MATCH(E1126,Articles!D:D,0),18)</f>
        <v>60</v>
      </c>
      <c r="R1126" s="8">
        <f>INDEX(Articles!$1:$1048576,MATCH(E1126,Articles!D:D,0),19)</f>
        <v>8</v>
      </c>
      <c r="S1126" s="2" t="str">
        <f>IF(INDEX('Unités CA'!$1:$1048576,MATCH(E1126,'Unités CA'!D:D,0),5)=0,"",INDEX('Unités CA'!$1:$1048576,MATCH(E1126,'Unités CA'!D:D,0),5))</f>
        <v>0036/CA</v>
      </c>
      <c r="T1126" s="2" t="str">
        <f>IF(INDEX('Unités BTE'!$1:$1048576,MATCH(E1126,'Unités CA'!D:D,0),5)=0,"",INDEX('Unités BTE'!$1:$1048576,MATCH(E1126,'Unités CA'!D:D,0),5))</f>
        <v/>
      </c>
      <c r="U1126" s="7">
        <f>IFERROR(INDEX('Prix PRO CA'!$1:$1048576,MATCH(E1126,'Prix PRO CA'!D:D,0),10),"")</f>
        <v>207</v>
      </c>
      <c r="V1126" s="7">
        <f>IFERROR(INDEX('Prix PRO CA'!$1:$1048576,MATCH(E1126,'Prix PRO BTE'!D:D,0),10),"")</f>
        <v>169.44</v>
      </c>
      <c r="W1126" s="7">
        <f>+IFERROR(INDEX('Prix PRO PCS'!$1:$1048576,MATCH(E1126,'Prix PRO PCS'!D:D,0),10),"")</f>
        <v>5.75</v>
      </c>
      <c r="X1126" s="148">
        <f t="shared" si="76"/>
        <v>3</v>
      </c>
      <c r="Y1126" s="24" t="str">
        <f>IFERROR(INDEX(LigneAchat!$1:$1048576,MATCH(E1126,LigneAchat!D:D,0),5),"")</f>
        <v/>
      </c>
      <c r="Z1126" s="22">
        <f>INDEX(Articles!$1:$1048576,MATCH(E1126,Articles!D:D,0),21)</f>
        <v>3</v>
      </c>
      <c r="AA1126" s="22">
        <f t="shared" si="77"/>
        <v>3</v>
      </c>
      <c r="AB1126" s="22">
        <f>+INDEX(Articles!$1:$1048576,MATCH(E1126,Articles!D:D,0),23)</f>
        <v>0</v>
      </c>
    </row>
    <row r="1127" spans="2:28" s="7" customFormat="1" ht="15.75">
      <c r="B1127" s="8" t="str">
        <f>INDEX(Articles!$1:$1048576,MATCH(E1127,Articles!D:D,0),6)</f>
        <v>OPPORTUNITE</v>
      </c>
      <c r="C1127" s="8" t="str">
        <f>INDEX(Articles!$1:$1048576,MATCH(E1127,Articles!D:D,0),7)</f>
        <v/>
      </c>
      <c r="D1127" s="28" t="str">
        <f>HYPERLINK(INDEX(Articles!$1:$1048576,MATCH(E1127,Articles!D:D,0),24),"Lien")</f>
        <v>Lien</v>
      </c>
      <c r="E1127" s="3" t="s">
        <v>3828</v>
      </c>
      <c r="F1127" s="18" t="str">
        <f>INDEX(Articles!$1:$1048576,MATCH(E1127,Articles!D:D,0),5)</f>
        <v>FLAMME DE BENGALE ROUGE 1 MIN</v>
      </c>
      <c r="G1127" s="18" t="str">
        <f>INDEX(Articles!$1:$1048576,MATCH(E1127,Articles!D:D,0),8)</f>
        <v>AUTRESPYRO</v>
      </c>
      <c r="H1127" s="18" t="str">
        <f>INDEX(Articles!$1:$1048576,MATCH(E1127,Articles!D:D,0),9)</f>
        <v>PETIT ART</v>
      </c>
      <c r="I1127" s="8">
        <f>INDEX(Articles!$1:$1048576,MATCH(E1127,Articles!D:D,0),10)</f>
        <v>35</v>
      </c>
      <c r="J1127" s="18" t="str">
        <f>INDEX(Articles!$1:$1048576,MATCH(E1127,Articles!D:D,0),11)</f>
        <v>FLAMME</v>
      </c>
      <c r="K1127" s="18" t="str">
        <f>INDEX(Articles!$1:$1048576,MATCH(E1127,Articles!D:D,0),12)</f>
        <v>ROUGE</v>
      </c>
      <c r="L1127" s="8" t="str">
        <f>INDEX(Articles!$1:$1048576,MATCH(E1127,Articles!D:D,0),13)</f>
        <v>FR</v>
      </c>
      <c r="M1127" s="8" t="str">
        <f>INDEX(Articles!$1:$1048576,MATCH(E1127,Articles!D:D,0),14)</f>
        <v>F2</v>
      </c>
      <c r="N1127" s="8" t="str">
        <f>INDEX(Articles!$1:$1048576,MATCH(E1127,Articles!D:D,0),15)</f>
        <v>1.4G</v>
      </c>
      <c r="O1127" s="8" t="str">
        <f>INDEX(Articles!$1:$1048576,MATCH(E1127,Articles!D:D,0),16)</f>
        <v>0163-F2-3856</v>
      </c>
      <c r="P1127" s="8">
        <f>INDEX(Articles!$1:$1048576,MATCH(E1127,Articles!D:D,0),17)*1000</f>
        <v>86</v>
      </c>
      <c r="Q1127" s="8" t="str">
        <f>INDEX(Articles!$1:$1048576,MATCH(E1127,Articles!D:D,0),18)</f>
        <v>60</v>
      </c>
      <c r="R1127" s="8">
        <f>INDEX(Articles!$1:$1048576,MATCH(E1127,Articles!D:D,0),19)</f>
        <v>8</v>
      </c>
      <c r="S1127" s="2" t="str">
        <f>IF(INDEX('Unités CA'!$1:$1048576,MATCH(E1127,'Unités CA'!D:D,0),5)=0,"",INDEX('Unités CA'!$1:$1048576,MATCH(E1127,'Unités CA'!D:D,0),5))</f>
        <v>0008/CA</v>
      </c>
      <c r="T1127" s="2" t="str">
        <f>IF(INDEX('Unités BTE'!$1:$1048576,MATCH(E1127,'Unités CA'!D:D,0),5)=0,"",INDEX('Unités BTE'!$1:$1048576,MATCH(E1127,'Unités CA'!D:D,0),5))</f>
        <v/>
      </c>
      <c r="U1127" s="7">
        <f>IFERROR(INDEX('Prix PRO CA'!$1:$1048576,MATCH(E1127,'Prix PRO CA'!D:D,0),10),"")</f>
        <v>207</v>
      </c>
      <c r="V1127" s="7">
        <f>IFERROR(INDEX('Prix PRO CA'!$1:$1048576,MATCH(E1127,'Prix PRO BTE'!D:D,0),10),"")</f>
        <v>169.44</v>
      </c>
      <c r="W1127" s="7">
        <f>+IFERROR(INDEX('Prix PRO PCS'!$1:$1048576,MATCH(E1127,'Prix PRO PCS'!D:D,0),10),"")</f>
        <v>5.75</v>
      </c>
      <c r="X1127" s="148">
        <f t="shared" si="76"/>
        <v>8</v>
      </c>
      <c r="Y1127" s="24" t="str">
        <f>IFERROR(INDEX(LigneAchat!$1:$1048576,MATCH(E1127,LigneAchat!D:D,0),5),"")</f>
        <v/>
      </c>
      <c r="Z1127" s="22">
        <f>INDEX(Articles!$1:$1048576,MATCH(E1127,Articles!D:D,0),21)</f>
        <v>8</v>
      </c>
      <c r="AA1127" s="22">
        <f t="shared" si="77"/>
        <v>8</v>
      </c>
      <c r="AB1127" s="22">
        <f>+INDEX(Articles!$1:$1048576,MATCH(E1127,Articles!D:D,0),23)</f>
        <v>0</v>
      </c>
    </row>
    <row r="1128" spans="2:28" s="7" customFormat="1" ht="15.75">
      <c r="B1128" s="8" t="str">
        <f>INDEX(Articles!$1:$1048576,MATCH(E1128,Articles!D:D,0),6)</f>
        <v>OPPORTUNITE</v>
      </c>
      <c r="C1128" s="8" t="str">
        <f>INDEX(Articles!$1:$1048576,MATCH(E1128,Articles!D:D,0),7)</f>
        <v/>
      </c>
      <c r="D1128" s="28" t="str">
        <f>HYPERLINK(INDEX(Articles!$1:$1048576,MATCH(E1128,Articles!D:D,0),24),"Lien")</f>
        <v>Lien</v>
      </c>
      <c r="E1128" s="3" t="s">
        <v>3755</v>
      </c>
      <c r="F1128" s="18" t="str">
        <f>INDEX(Articles!$1:$1048576,MATCH(E1128,Articles!D:D,0),5)</f>
        <v>FONTAINE LUMIERE D'ARGENT 2 AE</v>
      </c>
      <c r="G1128" s="18" t="str">
        <f>INDEX(Articles!$1:$1048576,MATCH(E1128,Articles!D:D,0),8)</f>
        <v>AUTRESPYRO</v>
      </c>
      <c r="H1128" s="18" t="str">
        <f>INDEX(Articles!$1:$1048576,MATCH(E1128,Articles!D:D,0),9)</f>
        <v>FONTAINE</v>
      </c>
      <c r="I1128" s="8">
        <f>INDEX(Articles!$1:$1048576,MATCH(E1128,Articles!D:D,0),10)</f>
        <v>75</v>
      </c>
      <c r="J1128" s="18" t="str">
        <f>INDEX(Articles!$1:$1048576,MATCH(E1128,Articles!D:D,0),11)</f>
        <v>FONTAINE</v>
      </c>
      <c r="K1128" s="18" t="str">
        <f>INDEX(Articles!$1:$1048576,MATCH(E1128,Articles!D:D,0),12)</f>
        <v>ARGENT</v>
      </c>
      <c r="L1128" s="8" t="str">
        <f>INDEX(Articles!$1:$1048576,MATCH(E1128,Articles!D:D,0),13)</f>
        <v>CN</v>
      </c>
      <c r="M1128" s="8" t="str">
        <f>INDEX(Articles!$1:$1048576,MATCH(E1128,Articles!D:D,0),14)</f>
        <v>T1</v>
      </c>
      <c r="N1128" s="8" t="str">
        <f>INDEX(Articles!$1:$1048576,MATCH(E1128,Articles!D:D,0),15)</f>
        <v>1.4G</v>
      </c>
      <c r="O1128" s="8" t="str">
        <f>INDEX(Articles!$1:$1048576,MATCH(E1128,Articles!D:D,0),16)</f>
        <v>0163-T1-2877</v>
      </c>
      <c r="P1128" s="8">
        <f>INDEX(Articles!$1:$1048576,MATCH(E1128,Articles!D:D,0),17)*1000</f>
        <v>650</v>
      </c>
      <c r="Q1128" s="8" t="str">
        <f>INDEX(Articles!$1:$1048576,MATCH(E1128,Articles!D:D,0),18)</f>
        <v>90</v>
      </c>
      <c r="R1128" s="8">
        <f>INDEX(Articles!$1:$1048576,MATCH(E1128,Articles!D:D,0),19)</f>
        <v>15</v>
      </c>
      <c r="S1128" s="2" t="str">
        <f>IF(INDEX('Unités CA'!$1:$1048576,MATCH(E1128,'Unités CA'!D:D,0),5)=0,"",INDEX('Unités CA'!$1:$1048576,MATCH(E1128,'Unités CA'!D:D,0),5))</f>
        <v>0006/CA</v>
      </c>
      <c r="T1128" s="2" t="str">
        <f>IF(INDEX('Unités BTE'!$1:$1048576,MATCH(E1128,'Unités CA'!D:D,0),5)=0,"",INDEX('Unités BTE'!$1:$1048576,MATCH(E1128,'Unités CA'!D:D,0),5))</f>
        <v/>
      </c>
      <c r="U1128" s="7">
        <f>IFERROR(INDEX('Prix PRO CA'!$1:$1048576,MATCH(E1128,'Prix PRO CA'!D:D,0),10),"")</f>
        <v>99.48</v>
      </c>
      <c r="V1128" s="7" t="str">
        <f>IFERROR(INDEX('Prix PRO CA'!$1:$1048576,MATCH(E1128,'Prix PRO BTE'!D:D,0),10),"")</f>
        <v/>
      </c>
      <c r="W1128" s="7">
        <f>+IFERROR(INDEX('Prix PRO PCS'!$1:$1048576,MATCH(E1128,'Prix PRO PCS'!D:D,0),10),"")</f>
        <v>16.579999999999998</v>
      </c>
      <c r="X1128" s="148">
        <f t="shared" si="76"/>
        <v>51</v>
      </c>
      <c r="Y1128" s="24" t="str">
        <f>IFERROR(INDEX(LigneAchat!$1:$1048576,MATCH(E1128,LigneAchat!D:D,0),5),"")</f>
        <v/>
      </c>
      <c r="Z1128" s="22">
        <f>INDEX(Articles!$1:$1048576,MATCH(E1128,Articles!D:D,0),21)</f>
        <v>51</v>
      </c>
      <c r="AA1128" s="22">
        <f t="shared" si="77"/>
        <v>51</v>
      </c>
      <c r="AB1128" s="22">
        <f>+INDEX(Articles!$1:$1048576,MATCH(E1128,Articles!D:D,0),23)</f>
        <v>0</v>
      </c>
    </row>
    <row r="1129" spans="2:28" s="7" customFormat="1" ht="15.75">
      <c r="B1129" s="8" t="str">
        <f>INDEX(Articles!$1:$1048576,MATCH(E1129,Articles!D:D,0),6)</f>
        <v>OPPORTUNITE</v>
      </c>
      <c r="C1129" s="8" t="str">
        <f>INDEX(Articles!$1:$1048576,MATCH(E1129,Articles!D:D,0),7)</f>
        <v/>
      </c>
      <c r="D1129" s="28" t="str">
        <f>HYPERLINK(INDEX(Articles!$1:$1048576,MATCH(E1129,Articles!D:D,0),24),"Lien")</f>
        <v>Lien</v>
      </c>
      <c r="E1129" s="3" t="s">
        <v>3756</v>
      </c>
      <c r="F1129" s="18" t="str">
        <f>INDEX(Articles!$1:$1048576,MATCH(E1129,Articles!D:D,0),5)</f>
        <v>FONTAINE LUMIERE D'OR 2 AE</v>
      </c>
      <c r="G1129" s="18" t="str">
        <f>INDEX(Articles!$1:$1048576,MATCH(E1129,Articles!D:D,0),8)</f>
        <v>AUTRESPYRO</v>
      </c>
      <c r="H1129" s="18" t="str">
        <f>INDEX(Articles!$1:$1048576,MATCH(E1129,Articles!D:D,0),9)</f>
        <v>FONTAINE</v>
      </c>
      <c r="I1129" s="8">
        <f>INDEX(Articles!$1:$1048576,MATCH(E1129,Articles!D:D,0),10)</f>
        <v>75</v>
      </c>
      <c r="J1129" s="18" t="str">
        <f>INDEX(Articles!$1:$1048576,MATCH(E1129,Articles!D:D,0),11)</f>
        <v>FONTAINE</v>
      </c>
      <c r="K1129" s="18" t="str">
        <f>INDEX(Articles!$1:$1048576,MATCH(E1129,Articles!D:D,0),12)</f>
        <v>OR</v>
      </c>
      <c r="L1129" s="8" t="str">
        <f>INDEX(Articles!$1:$1048576,MATCH(E1129,Articles!D:D,0),13)</f>
        <v>CN</v>
      </c>
      <c r="M1129" s="8" t="str">
        <f>INDEX(Articles!$1:$1048576,MATCH(E1129,Articles!D:D,0),14)</f>
        <v>T1</v>
      </c>
      <c r="N1129" s="8" t="str">
        <f>INDEX(Articles!$1:$1048576,MATCH(E1129,Articles!D:D,0),15)</f>
        <v>1.4G</v>
      </c>
      <c r="O1129" s="8" t="str">
        <f>INDEX(Articles!$1:$1048576,MATCH(E1129,Articles!D:D,0),16)</f>
        <v>0163-T1-2877</v>
      </c>
      <c r="P1129" s="8">
        <f>INDEX(Articles!$1:$1048576,MATCH(E1129,Articles!D:D,0),17)*1000</f>
        <v>650</v>
      </c>
      <c r="Q1129" s="8" t="str">
        <f>INDEX(Articles!$1:$1048576,MATCH(E1129,Articles!D:D,0),18)</f>
        <v>90</v>
      </c>
      <c r="R1129" s="8">
        <f>INDEX(Articles!$1:$1048576,MATCH(E1129,Articles!D:D,0),19)</f>
        <v>15</v>
      </c>
      <c r="S1129" s="2" t="str">
        <f>IF(INDEX('Unités CA'!$1:$1048576,MATCH(E1129,'Unités CA'!D:D,0),5)=0,"",INDEX('Unités CA'!$1:$1048576,MATCH(E1129,'Unités CA'!D:D,0),5))</f>
        <v>0006/CA</v>
      </c>
      <c r="T1129" s="2" t="str">
        <f>IF(INDEX('Unités BTE'!$1:$1048576,MATCH(E1129,'Unités CA'!D:D,0),5)=0,"",INDEX('Unités BTE'!$1:$1048576,MATCH(E1129,'Unités CA'!D:D,0),5))</f>
        <v/>
      </c>
      <c r="U1129" s="7">
        <f>IFERROR(INDEX('Prix PRO CA'!$1:$1048576,MATCH(E1129,'Prix PRO CA'!D:D,0),10),"")</f>
        <v>99.48</v>
      </c>
      <c r="V1129" s="7" t="str">
        <f>IFERROR(INDEX('Prix PRO CA'!$1:$1048576,MATCH(E1129,'Prix PRO BTE'!D:D,0),10),"")</f>
        <v/>
      </c>
      <c r="W1129" s="7">
        <f>+IFERROR(INDEX('Prix PRO PCS'!$1:$1048576,MATCH(E1129,'Prix PRO PCS'!D:D,0),10),"")</f>
        <v>16.579999999999998</v>
      </c>
      <c r="X1129" s="148">
        <f t="shared" si="76"/>
        <v>28</v>
      </c>
      <c r="Y1129" s="24" t="str">
        <f>IFERROR(INDEX(LigneAchat!$1:$1048576,MATCH(E1129,LigneAchat!D:D,0),5),"")</f>
        <v/>
      </c>
      <c r="Z1129" s="22">
        <f>INDEX(Articles!$1:$1048576,MATCH(E1129,Articles!D:D,0),21)</f>
        <v>28</v>
      </c>
      <c r="AA1129" s="22">
        <f t="shared" si="77"/>
        <v>28</v>
      </c>
      <c r="AB1129" s="22">
        <f>+INDEX(Articles!$1:$1048576,MATCH(E1129,Articles!D:D,0),23)</f>
        <v>0</v>
      </c>
    </row>
    <row r="1130" spans="2:28" s="7" customFormat="1" ht="15.75">
      <c r="B1130" s="8" t="str">
        <f>INDEX(Articles!$1:$1048576,MATCH(E1130,Articles!D:D,0),6)</f>
        <v>OPPORTUNITE</v>
      </c>
      <c r="C1130" s="8" t="str">
        <f>INDEX(Articles!$1:$1048576,MATCH(E1130,Articles!D:D,0),7)</f>
        <v/>
      </c>
      <c r="D1130" s="28" t="str">
        <f>HYPERLINK(INDEX(Articles!$1:$1048576,MATCH(E1130,Articles!D:D,0),24),"Lien")</f>
        <v>Lien</v>
      </c>
      <c r="E1130" s="3" t="s">
        <v>3757</v>
      </c>
      <c r="F1130" s="18" t="str">
        <f>INDEX(Articles!$1:$1048576,MATCH(E1130,Articles!D:D,0),5)</f>
        <v>FLAMINGO JAUNE 160 MM 4 SEC.</v>
      </c>
      <c r="G1130" s="18" t="str">
        <f>INDEX(Articles!$1:$1048576,MATCH(E1130,Articles!D:D,0),8)</f>
        <v>AUTRESPYRO</v>
      </c>
      <c r="H1130" s="18" t="str">
        <f>INDEX(Articles!$1:$1048576,MATCH(E1130,Articles!D:D,0),9)</f>
        <v>FONTAINE</v>
      </c>
      <c r="I1130" s="8">
        <f>INDEX(Articles!$1:$1048576,MATCH(E1130,Articles!D:D,0),10)</f>
        <v>160</v>
      </c>
      <c r="J1130" s="18" t="str">
        <f>INDEX(Articles!$1:$1048576,MATCH(E1130,Articles!D:D,0),11)</f>
        <v>FLAMME</v>
      </c>
      <c r="K1130" s="18" t="str">
        <f>INDEX(Articles!$1:$1048576,MATCH(E1130,Articles!D:D,0),12)</f>
        <v>JAUNE</v>
      </c>
      <c r="L1130" s="8" t="str">
        <f>INDEX(Articles!$1:$1048576,MATCH(E1130,Articles!D:D,0),13)</f>
        <v>CN</v>
      </c>
      <c r="M1130" s="8" t="str">
        <f>INDEX(Articles!$1:$1048576,MATCH(E1130,Articles!D:D,0),14)</f>
        <v>T2</v>
      </c>
      <c r="N1130" s="8" t="str">
        <f>INDEX(Articles!$1:$1048576,MATCH(E1130,Articles!D:D,0),15)</f>
        <v>1.4G</v>
      </c>
      <c r="O1130" s="8" t="str">
        <f>INDEX(Articles!$1:$1048576,MATCH(E1130,Articles!D:D,0),16)</f>
        <v>0163-T2-3507</v>
      </c>
      <c r="P1130" s="8">
        <f>INDEX(Articles!$1:$1048576,MATCH(E1130,Articles!D:D,0),17)*1000</f>
        <v>480</v>
      </c>
      <c r="Q1130" s="8" t="str">
        <f>INDEX(Articles!$1:$1048576,MATCH(E1130,Articles!D:D,0),18)</f>
        <v>4</v>
      </c>
      <c r="R1130" s="8">
        <f>INDEX(Articles!$1:$1048576,MATCH(E1130,Articles!D:D,0),19)</f>
        <v>15</v>
      </c>
      <c r="S1130" s="2" t="str">
        <f>IF(INDEX('Unités CA'!$1:$1048576,MATCH(E1130,'Unités CA'!D:D,0),5)=0,"",INDEX('Unités CA'!$1:$1048576,MATCH(E1130,'Unités CA'!D:D,0),5))</f>
        <v>0012/CA</v>
      </c>
      <c r="T1130" s="2" t="str">
        <f>IF(INDEX('Unités BTE'!$1:$1048576,MATCH(E1130,'Unités CA'!D:D,0),5)=0,"",INDEX('Unités BTE'!$1:$1048576,MATCH(E1130,'Unités CA'!D:D,0),5))</f>
        <v/>
      </c>
      <c r="U1130" s="7">
        <f>IFERROR(INDEX('Prix PRO CA'!$1:$1048576,MATCH(E1130,'Prix PRO CA'!D:D,0),10),"")</f>
        <v>189</v>
      </c>
      <c r="V1130" s="7" t="str">
        <f>IFERROR(INDEX('Prix PRO CA'!$1:$1048576,MATCH(E1130,'Prix PRO BTE'!D:D,0),10),"")</f>
        <v/>
      </c>
      <c r="W1130" s="7">
        <f>+IFERROR(INDEX('Prix PRO PCS'!$1:$1048576,MATCH(E1130,'Prix PRO PCS'!D:D,0),10),"")</f>
        <v>15.75</v>
      </c>
      <c r="X1130" s="148">
        <f t="shared" si="76"/>
        <v>38</v>
      </c>
      <c r="Y1130" s="24" t="str">
        <f>IFERROR(INDEX(LigneAchat!$1:$1048576,MATCH(E1130,LigneAchat!D:D,0),5),"")</f>
        <v/>
      </c>
      <c r="Z1130" s="22">
        <f>INDEX(Articles!$1:$1048576,MATCH(E1130,Articles!D:D,0),21)</f>
        <v>38</v>
      </c>
      <c r="AA1130" s="22">
        <f t="shared" si="77"/>
        <v>38</v>
      </c>
      <c r="AB1130" s="22">
        <f>+INDEX(Articles!$1:$1048576,MATCH(E1130,Articles!D:D,0),23)</f>
        <v>0</v>
      </c>
    </row>
    <row r="1131" spans="2:28" s="7" customFormat="1" ht="15.75">
      <c r="B1131" s="8" t="str">
        <f>INDEX(Articles!$1:$1048576,MATCH(E1131,Articles!D:D,0),6)</f>
        <v>OPPORTUNITE</v>
      </c>
      <c r="C1131" s="8" t="str">
        <f>INDEX(Articles!$1:$1048576,MATCH(E1131,Articles!D:D,0),7)</f>
        <v/>
      </c>
      <c r="D1131" s="28" t="str">
        <f>HYPERLINK(INDEX(Articles!$1:$1048576,MATCH(E1131,Articles!D:D,0),24),"Lien")</f>
        <v>Lien</v>
      </c>
      <c r="E1131" s="3" t="s">
        <v>3758</v>
      </c>
      <c r="F1131" s="18" t="str">
        <f>INDEX(Articles!$1:$1048576,MATCH(E1131,Articles!D:D,0),5)</f>
        <v>FLAMINGO VERT 160 MM 4 SEC.</v>
      </c>
      <c r="G1131" s="18" t="str">
        <f>INDEX(Articles!$1:$1048576,MATCH(E1131,Articles!D:D,0),8)</f>
        <v>AUTRESPYRO</v>
      </c>
      <c r="H1131" s="18" t="str">
        <f>INDEX(Articles!$1:$1048576,MATCH(E1131,Articles!D:D,0),9)</f>
        <v>FONTAINE</v>
      </c>
      <c r="I1131" s="8">
        <f>INDEX(Articles!$1:$1048576,MATCH(E1131,Articles!D:D,0),10)</f>
        <v>160</v>
      </c>
      <c r="J1131" s="18" t="str">
        <f>INDEX(Articles!$1:$1048576,MATCH(E1131,Articles!D:D,0),11)</f>
        <v>FLAMME</v>
      </c>
      <c r="K1131" s="18" t="str">
        <f>INDEX(Articles!$1:$1048576,MATCH(E1131,Articles!D:D,0),12)</f>
        <v>VERT</v>
      </c>
      <c r="L1131" s="8" t="str">
        <f>INDEX(Articles!$1:$1048576,MATCH(E1131,Articles!D:D,0),13)</f>
        <v>CN</v>
      </c>
      <c r="M1131" s="8" t="str">
        <f>INDEX(Articles!$1:$1048576,MATCH(E1131,Articles!D:D,0),14)</f>
        <v>T2</v>
      </c>
      <c r="N1131" s="8" t="str">
        <f>INDEX(Articles!$1:$1048576,MATCH(E1131,Articles!D:D,0),15)</f>
        <v>1.4G</v>
      </c>
      <c r="O1131" s="8" t="str">
        <f>INDEX(Articles!$1:$1048576,MATCH(E1131,Articles!D:D,0),16)</f>
        <v>0163-T2-3507</v>
      </c>
      <c r="P1131" s="8">
        <f>INDEX(Articles!$1:$1048576,MATCH(E1131,Articles!D:D,0),17)*1000</f>
        <v>480</v>
      </c>
      <c r="Q1131" s="8" t="str">
        <f>INDEX(Articles!$1:$1048576,MATCH(E1131,Articles!D:D,0),18)</f>
        <v>4</v>
      </c>
      <c r="R1131" s="8">
        <f>INDEX(Articles!$1:$1048576,MATCH(E1131,Articles!D:D,0),19)</f>
        <v>15</v>
      </c>
      <c r="S1131" s="2" t="str">
        <f>IF(INDEX('Unités CA'!$1:$1048576,MATCH(E1131,'Unités CA'!D:D,0),5)=0,"",INDEX('Unités CA'!$1:$1048576,MATCH(E1131,'Unités CA'!D:D,0),5))</f>
        <v>0012/CA</v>
      </c>
      <c r="T1131" s="2" t="str">
        <f>IF(INDEX('Unités BTE'!$1:$1048576,MATCH(E1131,'Unités CA'!D:D,0),5)=0,"",INDEX('Unités BTE'!$1:$1048576,MATCH(E1131,'Unités CA'!D:D,0),5))</f>
        <v/>
      </c>
      <c r="U1131" s="7">
        <f>IFERROR(INDEX('Prix PRO CA'!$1:$1048576,MATCH(E1131,'Prix PRO CA'!D:D,0),10),"")</f>
        <v>189</v>
      </c>
      <c r="V1131" s="7" t="str">
        <f>IFERROR(INDEX('Prix PRO CA'!$1:$1048576,MATCH(E1131,'Prix PRO BTE'!D:D,0),10),"")</f>
        <v/>
      </c>
      <c r="W1131" s="7">
        <f>+IFERROR(INDEX('Prix PRO PCS'!$1:$1048576,MATCH(E1131,'Prix PRO PCS'!D:D,0),10),"")</f>
        <v>15.75</v>
      </c>
      <c r="X1131" s="148">
        <f t="shared" si="76"/>
        <v>44</v>
      </c>
      <c r="Y1131" s="24" t="str">
        <f>IFERROR(INDEX(LigneAchat!$1:$1048576,MATCH(E1131,LigneAchat!D:D,0),5),"")</f>
        <v/>
      </c>
      <c r="Z1131" s="22">
        <f>INDEX(Articles!$1:$1048576,MATCH(E1131,Articles!D:D,0),21)</f>
        <v>44</v>
      </c>
      <c r="AA1131" s="22">
        <f t="shared" si="77"/>
        <v>44</v>
      </c>
      <c r="AB1131" s="22">
        <f>+INDEX(Articles!$1:$1048576,MATCH(E1131,Articles!D:D,0),23)</f>
        <v>0</v>
      </c>
    </row>
    <row r="1132" spans="2:28" s="87" customFormat="1" ht="31.5" customHeight="1">
      <c r="B1132" s="2" t="str">
        <f>INDEX(Articles!$1:$1048576,MATCH(E1132,Articles!D:D,0),6)</f>
        <v>OPPORTUNITE</v>
      </c>
      <c r="C1132" s="2" t="str">
        <f>INDEX(Articles!$1:$1048576,MATCH(E1132,Articles!D:D,0),7)</f>
        <v/>
      </c>
      <c r="D1132" s="88" t="str">
        <f>HYPERLINK(INDEX(Articles!$1:$1048576,MATCH(E1132,Articles!D:D,0),24),"Lien")</f>
        <v>Lien</v>
      </c>
      <c r="E1132" s="92" t="s">
        <v>3747</v>
      </c>
      <c r="F1132" s="9" t="str">
        <f>INDEX(Articles!$1:$1048576,MATCH(E1132,Articles!D:D,0),5)</f>
        <v>GRAPPE PRE-MECHEE 4 RETARDS - 5 SORTIES - 2 SEC</v>
      </c>
      <c r="G1132" s="9" t="str">
        <f>INDEX(Articles!$1:$1048576,MATCH(E1132,Articles!D:D,0),8)</f>
        <v>ACCPYRO</v>
      </c>
      <c r="H1132" s="9" t="str">
        <f>INDEX(Articles!$1:$1048576,MATCH(E1132,Articles!D:D,0),9)</f>
        <v>RETARD</v>
      </c>
      <c r="I1132" s="2">
        <f>INDEX(Articles!$1:$1048576,MATCH(E1132,Articles!D:D,0),10)</f>
        <v>0</v>
      </c>
      <c r="J1132" s="9" t="str">
        <f>INDEX(Articles!$1:$1048576,MATCH(E1132,Articles!D:D,0),11)</f>
        <v/>
      </c>
      <c r="K1132" s="9" t="str">
        <f>INDEX(Articles!$1:$1048576,MATCH(E1132,Articles!D:D,0),12)</f>
        <v/>
      </c>
      <c r="L1132" s="2" t="str">
        <f>INDEX(Articles!$1:$1048576,MATCH(E1132,Articles!D:D,0),13)</f>
        <v>CN</v>
      </c>
      <c r="M1132" s="2" t="str">
        <f>INDEX(Articles!$1:$1048576,MATCH(E1132,Articles!D:D,0),14)</f>
        <v/>
      </c>
      <c r="N1132" s="2" t="str">
        <f>INDEX(Articles!$1:$1048576,MATCH(E1132,Articles!D:D,0),15)</f>
        <v>1.4G</v>
      </c>
      <c r="O1132" s="2" t="str">
        <f>INDEX(Articles!$1:$1048576,MATCH(E1132,Articles!D:D,0),16)</f>
        <v/>
      </c>
      <c r="P1132" s="2">
        <f>INDEX(Articles!$1:$1048576,MATCH(E1132,Articles!D:D,0),17)*1000</f>
        <v>1</v>
      </c>
      <c r="Q1132" s="2" t="str">
        <f>INDEX(Articles!$1:$1048576,MATCH(E1132,Articles!D:D,0),18)</f>
        <v/>
      </c>
      <c r="R1132" s="2">
        <f>INDEX(Articles!$1:$1048576,MATCH(E1132,Articles!D:D,0),19)</f>
        <v>0</v>
      </c>
      <c r="S1132" s="2" t="str">
        <f>IF(INDEX('Unités CA'!$1:$1048576,MATCH(E1132,'Unités CA'!D:D,0),5)=0,"",INDEX('Unités CA'!$1:$1048576,MATCH(E1132,'Unités CA'!D:D,0),5))</f>
        <v>0400/CA</v>
      </c>
      <c r="T1132" s="2" t="str">
        <f>IF(INDEX('Unités BTE'!$1:$1048576,MATCH(E1132,'Unités CA'!D:D,0),5)=0,"",INDEX('Unités BTE'!$1:$1048576,MATCH(E1132,'Unités CA'!D:D,0),5))</f>
        <v/>
      </c>
      <c r="U1132" s="87">
        <f>IFERROR(INDEX('Prix PRO CA'!$1:$1048576,MATCH(E1132,'Prix PRO CA'!D:D,0),10),"")</f>
        <v>1276</v>
      </c>
      <c r="V1132" s="87" t="str">
        <f>IFERROR(INDEX('Prix PRO CA'!$1:$1048576,MATCH(E1132,'Prix PRO BTE'!D:D,0),10),"")</f>
        <v/>
      </c>
      <c r="W1132" s="87">
        <f>+IFERROR(INDEX('Prix PRO PCS'!$1:$1048576,MATCH(E1132,'Prix PRO PCS'!D:D,0),10),"")</f>
        <v>3.96</v>
      </c>
      <c r="X1132" s="148">
        <f t="shared" si="76"/>
        <v>201</v>
      </c>
      <c r="Y1132" s="89" t="str">
        <f>IFERROR(INDEX(LigneAchat!$1:$1048576,MATCH(E1132,LigneAchat!D:D,0),5),"")</f>
        <v/>
      </c>
      <c r="Z1132" s="90">
        <f>INDEX(Articles!$1:$1048576,MATCH(E1132,Articles!D:D,0),21)</f>
        <v>201</v>
      </c>
      <c r="AA1132" s="90">
        <f t="shared" si="77"/>
        <v>201</v>
      </c>
      <c r="AB1132" s="90">
        <f>+INDEX(Articles!$1:$1048576,MATCH(E1132,Articles!D:D,0),23)</f>
        <v>0</v>
      </c>
    </row>
    <row r="1133" spans="2:28" s="7" customFormat="1" ht="15.75">
      <c r="B1133" s="8" t="str">
        <f>INDEX(Articles!$1:$1048576,MATCH(E1133,Articles!D:D,0),6)</f>
        <v>OPPORTUNITE</v>
      </c>
      <c r="C1133" s="8" t="str">
        <f>INDEX(Articles!$1:$1048576,MATCH(E1133,Articles!D:D,0),7)</f>
        <v/>
      </c>
      <c r="D1133" s="28" t="str">
        <f>HYPERLINK(INDEX(Articles!$1:$1048576,MATCH(E1133,Articles!D:D,0),24),"Lien")</f>
        <v>Lien</v>
      </c>
      <c r="E1133" s="3" t="s">
        <v>3748</v>
      </c>
      <c r="F1133" s="18" t="str">
        <f>INDEX(Articles!$1:$1048576,MATCH(E1133,Articles!D:D,0),5)</f>
        <v>GRAPPE PRE-MECHEE 4 RETARDS - 5 SORTIES - 3 SEC</v>
      </c>
      <c r="G1133" s="18" t="str">
        <f>INDEX(Articles!$1:$1048576,MATCH(E1133,Articles!D:D,0),8)</f>
        <v>ACCPYRO</v>
      </c>
      <c r="H1133" s="18" t="str">
        <f>INDEX(Articles!$1:$1048576,MATCH(E1133,Articles!D:D,0),9)</f>
        <v>RETARD</v>
      </c>
      <c r="I1133" s="8">
        <f>INDEX(Articles!$1:$1048576,MATCH(E1133,Articles!D:D,0),10)</f>
        <v>0</v>
      </c>
      <c r="J1133" s="18" t="str">
        <f>INDEX(Articles!$1:$1048576,MATCH(E1133,Articles!D:D,0),11)</f>
        <v/>
      </c>
      <c r="K1133" s="18" t="str">
        <f>INDEX(Articles!$1:$1048576,MATCH(E1133,Articles!D:D,0),12)</f>
        <v/>
      </c>
      <c r="L1133" s="8" t="str">
        <f>INDEX(Articles!$1:$1048576,MATCH(E1133,Articles!D:D,0),13)</f>
        <v>CN</v>
      </c>
      <c r="M1133" s="8" t="str">
        <f>INDEX(Articles!$1:$1048576,MATCH(E1133,Articles!D:D,0),14)</f>
        <v/>
      </c>
      <c r="N1133" s="8" t="str">
        <f>INDEX(Articles!$1:$1048576,MATCH(E1133,Articles!D:D,0),15)</f>
        <v>1.4G</v>
      </c>
      <c r="O1133" s="8" t="str">
        <f>INDEX(Articles!$1:$1048576,MATCH(E1133,Articles!D:D,0),16)</f>
        <v/>
      </c>
      <c r="P1133" s="8">
        <f>INDEX(Articles!$1:$1048576,MATCH(E1133,Articles!D:D,0),17)*1000</f>
        <v>1</v>
      </c>
      <c r="Q1133" s="8" t="str">
        <f>INDEX(Articles!$1:$1048576,MATCH(E1133,Articles!D:D,0),18)</f>
        <v/>
      </c>
      <c r="R1133" s="8">
        <f>INDEX(Articles!$1:$1048576,MATCH(E1133,Articles!D:D,0),19)</f>
        <v>0</v>
      </c>
      <c r="S1133" s="2" t="str">
        <f>IF(INDEX('Unités CA'!$1:$1048576,MATCH(E1133,'Unités CA'!D:D,0),5)=0,"",INDEX('Unités CA'!$1:$1048576,MATCH(E1133,'Unités CA'!D:D,0),5))</f>
        <v>0400/CA</v>
      </c>
      <c r="T1133" s="2" t="str">
        <f>IF(INDEX('Unités BTE'!$1:$1048576,MATCH(E1133,'Unités CA'!D:D,0),5)=0,"",INDEX('Unités BTE'!$1:$1048576,MATCH(E1133,'Unités CA'!D:D,0),5))</f>
        <v/>
      </c>
      <c r="U1133" s="7">
        <f>IFERROR(INDEX('Prix PRO CA'!$1:$1048576,MATCH(E1133,'Prix PRO CA'!D:D,0),10),"")</f>
        <v>1276</v>
      </c>
      <c r="V1133" s="7" t="str">
        <f>IFERROR(INDEX('Prix PRO CA'!$1:$1048576,MATCH(E1133,'Prix PRO BTE'!D:D,0),10),"")</f>
        <v/>
      </c>
      <c r="W1133" s="7">
        <f>+IFERROR(INDEX('Prix PRO PCS'!$1:$1048576,MATCH(E1133,'Prix PRO PCS'!D:D,0),10),"")</f>
        <v>3.96</v>
      </c>
      <c r="X1133" s="148">
        <f t="shared" si="76"/>
        <v>1603</v>
      </c>
      <c r="Y1133" s="24" t="str">
        <f>IFERROR(INDEX(LigneAchat!$1:$1048576,MATCH(E1133,LigneAchat!D:D,0),5),"")</f>
        <v/>
      </c>
      <c r="Z1133" s="22">
        <f>INDEX(Articles!$1:$1048576,MATCH(E1133,Articles!D:D,0),21)</f>
        <v>1603</v>
      </c>
      <c r="AA1133" s="22">
        <f t="shared" si="77"/>
        <v>1603</v>
      </c>
      <c r="AB1133" s="22">
        <f>+INDEX(Articles!$1:$1048576,MATCH(E1133,Articles!D:D,0),23)</f>
        <v>0</v>
      </c>
    </row>
    <row r="1134" spans="2:28" s="7" customFormat="1" ht="15.75">
      <c r="B1134" s="8" t="str">
        <f>INDEX(Articles!$1:$1048576,MATCH(E1134,Articles!D:D,0),6)</f>
        <v>OPPORTUNITE</v>
      </c>
      <c r="C1134" s="8" t="str">
        <f>INDEX(Articles!$1:$1048576,MATCH(E1134,Articles!D:D,0),7)</f>
        <v/>
      </c>
      <c r="D1134" s="28" t="str">
        <f>HYPERLINK(INDEX(Articles!$1:$1048576,MATCH(E1134,Articles!D:D,0),24),"Lien")</f>
        <v>Lien</v>
      </c>
      <c r="E1134" s="3" t="s">
        <v>3749</v>
      </c>
      <c r="F1134" s="18" t="str">
        <f>INDEX(Articles!$1:$1048576,MATCH(E1134,Articles!D:D,0),5)</f>
        <v>GRAPPE PRE-MECHEE 4 RETARDS - 5 SORTIES - 4 SEC</v>
      </c>
      <c r="G1134" s="18" t="str">
        <f>INDEX(Articles!$1:$1048576,MATCH(E1134,Articles!D:D,0),8)</f>
        <v>ACCPYRO</v>
      </c>
      <c r="H1134" s="18" t="str">
        <f>INDEX(Articles!$1:$1048576,MATCH(E1134,Articles!D:D,0),9)</f>
        <v>RETARD</v>
      </c>
      <c r="I1134" s="8">
        <f>INDEX(Articles!$1:$1048576,MATCH(E1134,Articles!D:D,0),10)</f>
        <v>0</v>
      </c>
      <c r="J1134" s="18" t="str">
        <f>INDEX(Articles!$1:$1048576,MATCH(E1134,Articles!D:D,0),11)</f>
        <v/>
      </c>
      <c r="K1134" s="18" t="str">
        <f>INDEX(Articles!$1:$1048576,MATCH(E1134,Articles!D:D,0),12)</f>
        <v/>
      </c>
      <c r="L1134" s="8" t="str">
        <f>INDEX(Articles!$1:$1048576,MATCH(E1134,Articles!D:D,0),13)</f>
        <v>CN</v>
      </c>
      <c r="M1134" s="8" t="str">
        <f>INDEX(Articles!$1:$1048576,MATCH(E1134,Articles!D:D,0),14)</f>
        <v/>
      </c>
      <c r="N1134" s="8" t="str">
        <f>INDEX(Articles!$1:$1048576,MATCH(E1134,Articles!D:D,0),15)</f>
        <v>1.4G</v>
      </c>
      <c r="O1134" s="8" t="str">
        <f>INDEX(Articles!$1:$1048576,MATCH(E1134,Articles!D:D,0),16)</f>
        <v/>
      </c>
      <c r="P1134" s="8">
        <f>INDEX(Articles!$1:$1048576,MATCH(E1134,Articles!D:D,0),17)*1000</f>
        <v>1</v>
      </c>
      <c r="Q1134" s="8" t="str">
        <f>INDEX(Articles!$1:$1048576,MATCH(E1134,Articles!D:D,0),18)</f>
        <v/>
      </c>
      <c r="R1134" s="8">
        <f>INDEX(Articles!$1:$1048576,MATCH(E1134,Articles!D:D,0),19)</f>
        <v>0</v>
      </c>
      <c r="S1134" s="2" t="str">
        <f>IF(INDEX('Unités CA'!$1:$1048576,MATCH(E1134,'Unités CA'!D:D,0),5)=0,"",INDEX('Unités CA'!$1:$1048576,MATCH(E1134,'Unités CA'!D:D,0),5))</f>
        <v>0400/CA</v>
      </c>
      <c r="T1134" s="2" t="str">
        <f>IF(INDEX('Unités BTE'!$1:$1048576,MATCH(E1134,'Unités CA'!D:D,0),5)=0,"",INDEX('Unités BTE'!$1:$1048576,MATCH(E1134,'Unités CA'!D:D,0),5))</f>
        <v/>
      </c>
      <c r="U1134" s="7">
        <f>IFERROR(INDEX('Prix PRO CA'!$1:$1048576,MATCH(E1134,'Prix PRO CA'!D:D,0),10),"")</f>
        <v>1276</v>
      </c>
      <c r="V1134" s="7" t="str">
        <f>IFERROR(INDEX('Prix PRO CA'!$1:$1048576,MATCH(E1134,'Prix PRO BTE'!D:D,0),10),"")</f>
        <v/>
      </c>
      <c r="W1134" s="7">
        <f>+IFERROR(INDEX('Prix PRO PCS'!$1:$1048576,MATCH(E1134,'Prix PRO PCS'!D:D,0),10),"")</f>
        <v>3.96</v>
      </c>
      <c r="X1134" s="148">
        <f t="shared" si="76"/>
        <v>320</v>
      </c>
      <c r="Y1134" s="24" t="str">
        <f>IFERROR(INDEX(LigneAchat!$1:$1048576,MATCH(E1134,LigneAchat!D:D,0),5),"")</f>
        <v/>
      </c>
      <c r="Z1134" s="22">
        <f>INDEX(Articles!$1:$1048576,MATCH(E1134,Articles!D:D,0),21)</f>
        <v>320</v>
      </c>
      <c r="AA1134" s="22">
        <f t="shared" si="77"/>
        <v>320</v>
      </c>
      <c r="AB1134" s="22">
        <f>+INDEX(Articles!$1:$1048576,MATCH(E1134,Articles!D:D,0),23)</f>
        <v>0</v>
      </c>
    </row>
    <row r="1135" spans="2:28" s="7" customFormat="1" ht="15.75">
      <c r="B1135" s="8" t="str">
        <f>INDEX(Articles!$1:$1048576,MATCH(E1135,Articles!D:D,0),6)</f>
        <v>OPPORTUNITE</v>
      </c>
      <c r="C1135" s="8" t="str">
        <f>INDEX(Articles!$1:$1048576,MATCH(E1135,Articles!D:D,0),7)</f>
        <v/>
      </c>
      <c r="D1135" s="28" t="str">
        <f>HYPERLINK(INDEX(Articles!$1:$1048576,MATCH(E1135,Articles!D:D,0),24),"Lien")</f>
        <v>Lien</v>
      </c>
      <c r="E1135" s="3" t="s">
        <v>3750</v>
      </c>
      <c r="F1135" s="18" t="str">
        <f>INDEX(Articles!$1:$1048576,MATCH(E1135,Articles!D:D,0),5)</f>
        <v>GRAPPE PRE-MECHEE 4 RETARDS - 5 SORTIES - 5 SEC</v>
      </c>
      <c r="G1135" s="18" t="str">
        <f>INDEX(Articles!$1:$1048576,MATCH(E1135,Articles!D:D,0),8)</f>
        <v>ACCPYRO</v>
      </c>
      <c r="H1135" s="18" t="str">
        <f>INDEX(Articles!$1:$1048576,MATCH(E1135,Articles!D:D,0),9)</f>
        <v>RETARD</v>
      </c>
      <c r="I1135" s="8">
        <f>INDEX(Articles!$1:$1048576,MATCH(E1135,Articles!D:D,0),10)</f>
        <v>0</v>
      </c>
      <c r="J1135" s="18" t="str">
        <f>INDEX(Articles!$1:$1048576,MATCH(E1135,Articles!D:D,0),11)</f>
        <v/>
      </c>
      <c r="K1135" s="18" t="str">
        <f>INDEX(Articles!$1:$1048576,MATCH(E1135,Articles!D:D,0),12)</f>
        <v/>
      </c>
      <c r="L1135" s="8" t="str">
        <f>INDEX(Articles!$1:$1048576,MATCH(E1135,Articles!D:D,0),13)</f>
        <v>CN</v>
      </c>
      <c r="M1135" s="8" t="str">
        <f>INDEX(Articles!$1:$1048576,MATCH(E1135,Articles!D:D,0),14)</f>
        <v/>
      </c>
      <c r="N1135" s="8" t="str">
        <f>INDEX(Articles!$1:$1048576,MATCH(E1135,Articles!D:D,0),15)</f>
        <v>1.4G</v>
      </c>
      <c r="O1135" s="8" t="str">
        <f>INDEX(Articles!$1:$1048576,MATCH(E1135,Articles!D:D,0),16)</f>
        <v/>
      </c>
      <c r="P1135" s="8">
        <f>INDEX(Articles!$1:$1048576,MATCH(E1135,Articles!D:D,0),17)*1000</f>
        <v>1</v>
      </c>
      <c r="Q1135" s="8" t="str">
        <f>INDEX(Articles!$1:$1048576,MATCH(E1135,Articles!D:D,0),18)</f>
        <v/>
      </c>
      <c r="R1135" s="8">
        <f>INDEX(Articles!$1:$1048576,MATCH(E1135,Articles!D:D,0),19)</f>
        <v>0</v>
      </c>
      <c r="S1135" s="2" t="str">
        <f>IF(INDEX('Unités CA'!$1:$1048576,MATCH(E1135,'Unités CA'!D:D,0),5)=0,"",INDEX('Unités CA'!$1:$1048576,MATCH(E1135,'Unités CA'!D:D,0),5))</f>
        <v>0400/CA</v>
      </c>
      <c r="T1135" s="2" t="str">
        <f>IF(INDEX('Unités BTE'!$1:$1048576,MATCH(E1135,'Unités CA'!D:D,0),5)=0,"",INDEX('Unités BTE'!$1:$1048576,MATCH(E1135,'Unités CA'!D:D,0),5))</f>
        <v/>
      </c>
      <c r="U1135" s="7">
        <f>IFERROR(INDEX('Prix PRO CA'!$1:$1048576,MATCH(E1135,'Prix PRO CA'!D:D,0),10),"")</f>
        <v>1276</v>
      </c>
      <c r="V1135" s="7" t="str">
        <f>IFERROR(INDEX('Prix PRO CA'!$1:$1048576,MATCH(E1135,'Prix PRO BTE'!D:D,0),10),"")</f>
        <v/>
      </c>
      <c r="W1135" s="7">
        <f>+IFERROR(INDEX('Prix PRO PCS'!$1:$1048576,MATCH(E1135,'Prix PRO PCS'!D:D,0),10),"")</f>
        <v>3.96</v>
      </c>
      <c r="X1135" s="148">
        <f t="shared" si="76"/>
        <v>1</v>
      </c>
      <c r="Y1135" s="24" t="str">
        <f>IFERROR(INDEX(LigneAchat!$1:$1048576,MATCH(E1135,LigneAchat!D:D,0),5),"")</f>
        <v/>
      </c>
      <c r="Z1135" s="22">
        <f>INDEX(Articles!$1:$1048576,MATCH(E1135,Articles!D:D,0),21)</f>
        <v>1</v>
      </c>
      <c r="AA1135" s="22">
        <f t="shared" si="77"/>
        <v>1</v>
      </c>
      <c r="AB1135" s="22">
        <f>+INDEX(Articles!$1:$1048576,MATCH(E1135,Articles!D:D,0),23)</f>
        <v>0</v>
      </c>
    </row>
    <row r="1136" spans="2:28" s="7" customFormat="1" ht="15.75">
      <c r="B1136" s="8" t="str">
        <f>INDEX(Articles!$1:$1048576,MATCH(E1136,Articles!D:D,0),6)</f>
        <v>OPPORTUNITE</v>
      </c>
      <c r="C1136" s="8" t="str">
        <f>INDEX(Articles!$1:$1048576,MATCH(E1136,Articles!D:D,0),7)</f>
        <v/>
      </c>
      <c r="D1136" s="28" t="str">
        <f>HYPERLINK(INDEX(Articles!$1:$1048576,MATCH(E1136,Articles!D:D,0),24),"Lien")</f>
        <v>Lien</v>
      </c>
      <c r="E1136" s="3" t="s">
        <v>3751</v>
      </c>
      <c r="F1136" s="18" t="str">
        <f>INDEX(Articles!$1:$1048576,MATCH(E1136,Articles!D:D,0),5)</f>
        <v>GRAPPE PRE-MECHEE 4 RETARDS - 5 SORTIES - 7 SEC</v>
      </c>
      <c r="G1136" s="18" t="str">
        <f>INDEX(Articles!$1:$1048576,MATCH(E1136,Articles!D:D,0),8)</f>
        <v>ACCPYRO</v>
      </c>
      <c r="H1136" s="18" t="str">
        <f>INDEX(Articles!$1:$1048576,MATCH(E1136,Articles!D:D,0),9)</f>
        <v>RETARD</v>
      </c>
      <c r="I1136" s="8">
        <f>INDEX(Articles!$1:$1048576,MATCH(E1136,Articles!D:D,0),10)</f>
        <v>0</v>
      </c>
      <c r="J1136" s="18" t="str">
        <f>INDEX(Articles!$1:$1048576,MATCH(E1136,Articles!D:D,0),11)</f>
        <v/>
      </c>
      <c r="K1136" s="18" t="str">
        <f>INDEX(Articles!$1:$1048576,MATCH(E1136,Articles!D:D,0),12)</f>
        <v/>
      </c>
      <c r="L1136" s="8" t="str">
        <f>INDEX(Articles!$1:$1048576,MATCH(E1136,Articles!D:D,0),13)</f>
        <v>CN</v>
      </c>
      <c r="M1136" s="8" t="str">
        <f>INDEX(Articles!$1:$1048576,MATCH(E1136,Articles!D:D,0),14)</f>
        <v/>
      </c>
      <c r="N1136" s="8" t="str">
        <f>INDEX(Articles!$1:$1048576,MATCH(E1136,Articles!D:D,0),15)</f>
        <v>1.4G</v>
      </c>
      <c r="O1136" s="8" t="str">
        <f>INDEX(Articles!$1:$1048576,MATCH(E1136,Articles!D:D,0),16)</f>
        <v/>
      </c>
      <c r="P1136" s="8">
        <f>INDEX(Articles!$1:$1048576,MATCH(E1136,Articles!D:D,0),17)*1000</f>
        <v>1</v>
      </c>
      <c r="Q1136" s="8" t="str">
        <f>INDEX(Articles!$1:$1048576,MATCH(E1136,Articles!D:D,0),18)</f>
        <v/>
      </c>
      <c r="R1136" s="8">
        <f>INDEX(Articles!$1:$1048576,MATCH(E1136,Articles!D:D,0),19)</f>
        <v>0</v>
      </c>
      <c r="S1136" s="2" t="str">
        <f>IF(INDEX('Unités CA'!$1:$1048576,MATCH(E1136,'Unités CA'!D:D,0),5)=0,"",INDEX('Unités CA'!$1:$1048576,MATCH(E1136,'Unités CA'!D:D,0),5))</f>
        <v>0400/CA</v>
      </c>
      <c r="T1136" s="2" t="str">
        <f>IF(INDEX('Unités BTE'!$1:$1048576,MATCH(E1136,'Unités CA'!D:D,0),5)=0,"",INDEX('Unités BTE'!$1:$1048576,MATCH(E1136,'Unités CA'!D:D,0),5))</f>
        <v/>
      </c>
      <c r="U1136" s="7">
        <f>IFERROR(INDEX('Prix PRO CA'!$1:$1048576,MATCH(E1136,'Prix PRO CA'!D:D,0),10),"")</f>
        <v>1276</v>
      </c>
      <c r="V1136" s="7" t="str">
        <f>IFERROR(INDEX('Prix PRO CA'!$1:$1048576,MATCH(E1136,'Prix PRO BTE'!D:D,0),10),"")</f>
        <v/>
      </c>
      <c r="W1136" s="7">
        <f>+IFERROR(INDEX('Prix PRO PCS'!$1:$1048576,MATCH(E1136,'Prix PRO PCS'!D:D,0),10),"")</f>
        <v>3.96</v>
      </c>
      <c r="X1136" s="148">
        <f t="shared" si="76"/>
        <v>823</v>
      </c>
      <c r="Y1136" s="24" t="str">
        <f>IFERROR(INDEX(LigneAchat!$1:$1048576,MATCH(E1136,LigneAchat!D:D,0),5),"")</f>
        <v/>
      </c>
      <c r="Z1136" s="22">
        <f>INDEX(Articles!$1:$1048576,MATCH(E1136,Articles!D:D,0),21)</f>
        <v>823</v>
      </c>
      <c r="AA1136" s="22">
        <f t="shared" si="77"/>
        <v>823</v>
      </c>
      <c r="AB1136" s="22">
        <f>+INDEX(Articles!$1:$1048576,MATCH(E1136,Articles!D:D,0),23)</f>
        <v>0</v>
      </c>
    </row>
  </sheetData>
  <sheetProtection algorithmName="SHA-512" hashValue="AW9KsEcPDdcMOkwi0XUJnP0fpUJFpSxXkSLUL1yRr4B7SiOwU2DfweLCaONEzzTbvkU05fRqBQDsU8upBuyKuA==" saltValue="orNG9brAFQf0Wxs1gq+6Lg==" spinCount="100000" sheet="1" objects="1" scenarios="1"/>
  <sortState xmlns:xlrd2="http://schemas.microsoft.com/office/spreadsheetml/2017/richdata2" ref="A784:AB787">
    <sortCondition ref="F784:F787"/>
  </sortState>
  <phoneticPr fontId="5" type="noConversion"/>
  <printOptions horizontalCentered="1" verticalCentered="1"/>
  <pageMargins left="0" right="0" top="0.74803149606299213" bottom="0.74803149606299213" header="0.31496062992125984" footer="0.31496062992125984"/>
  <pageSetup paperSize="9" scale="10" fitToWidth="0" orientation="landscape" r:id="rId1"/>
  <headerFooter>
    <oddHeader>&amp;LEdition du &amp;D</oddHeader>
    <oddFooter>&amp;CTarif applicable au 1er janvier 2021&amp;R&amp;P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C85A7-18E9-4BF0-AA1C-EB0517D9E8F4}">
  <sheetPr>
    <pageSetUpPr fitToPage="1"/>
  </sheetPr>
  <dimension ref="A1:I96"/>
  <sheetViews>
    <sheetView topLeftCell="B2" zoomScale="97" zoomScaleNormal="97" workbookViewId="0">
      <selection activeCell="B47" sqref="A47:XFD47"/>
    </sheetView>
  </sheetViews>
  <sheetFormatPr defaultColWidth="10.85546875" defaultRowHeight="15"/>
  <cols>
    <col min="1" max="1" width="2.85546875" style="7" hidden="1" customWidth="1"/>
    <col min="2" max="2" width="14.42578125" style="38" customWidth="1"/>
    <col min="3" max="3" width="43.7109375" style="37" customWidth="1"/>
    <col min="4" max="4" width="11.85546875" style="37" customWidth="1"/>
    <col min="5" max="5" width="15.85546875" style="38" customWidth="1"/>
    <col min="6" max="6" width="11.28515625" style="38" customWidth="1"/>
    <col min="7" max="7" width="45.85546875" style="37" bestFit="1" customWidth="1"/>
    <col min="8" max="16384" width="10.85546875" style="37"/>
  </cols>
  <sheetData>
    <row r="1" spans="1:9" hidden="1">
      <c r="A1" s="7" t="s">
        <v>4383</v>
      </c>
    </row>
    <row r="2" spans="1:9" s="129" customFormat="1" ht="49.5" customHeight="1">
      <c r="B2" s="95" t="s">
        <v>4316</v>
      </c>
      <c r="C2" s="151" t="s">
        <v>4315</v>
      </c>
      <c r="D2" s="151"/>
      <c r="E2" s="151"/>
      <c r="F2" s="151"/>
      <c r="G2" s="151"/>
      <c r="H2" s="77"/>
      <c r="I2" s="77"/>
    </row>
    <row r="3" spans="1:9" s="7" customFormat="1" ht="18" customHeight="1">
      <c r="B3" s="73"/>
      <c r="C3" s="73"/>
      <c r="D3" s="73"/>
      <c r="E3" s="73"/>
      <c r="F3" s="73"/>
      <c r="G3" s="73"/>
      <c r="H3" s="73"/>
      <c r="I3" s="72"/>
    </row>
    <row r="4" spans="1:9" s="7" customFormat="1" ht="14.25" customHeight="1">
      <c r="B4" s="49" t="s">
        <v>1410</v>
      </c>
      <c r="C4" s="49" t="s">
        <v>4352</v>
      </c>
      <c r="D4" s="49" t="s">
        <v>4223</v>
      </c>
      <c r="E4" s="73"/>
      <c r="F4" s="49" t="s">
        <v>4382</v>
      </c>
      <c r="G4" s="49" t="s">
        <v>4352</v>
      </c>
      <c r="H4" s="49" t="s">
        <v>4223</v>
      </c>
      <c r="I4" s="72"/>
    </row>
    <row r="5" spans="1:9" s="7" customFormat="1" ht="14.25" customHeight="1">
      <c r="B5" s="55">
        <v>1</v>
      </c>
      <c r="C5" s="75" t="s">
        <v>4381</v>
      </c>
      <c r="D5" s="44" t="s">
        <v>4380</v>
      </c>
      <c r="E5" s="73"/>
      <c r="F5" s="56">
        <v>1</v>
      </c>
      <c r="G5" s="74" t="s">
        <v>4302</v>
      </c>
      <c r="H5" s="44" t="s">
        <v>4301</v>
      </c>
      <c r="I5" s="72"/>
    </row>
    <row r="6" spans="1:9" s="7" customFormat="1" ht="14.25" customHeight="1">
      <c r="B6" s="55">
        <v>2</v>
      </c>
      <c r="C6" s="75" t="s">
        <v>4379</v>
      </c>
      <c r="D6" s="44" t="s">
        <v>4378</v>
      </c>
      <c r="E6" s="73"/>
      <c r="F6" s="55">
        <v>2</v>
      </c>
      <c r="G6" s="74" t="s">
        <v>4278</v>
      </c>
      <c r="H6" s="44" t="s">
        <v>4277</v>
      </c>
      <c r="I6" s="72"/>
    </row>
    <row r="7" spans="1:9" s="7" customFormat="1" ht="14.25" customHeight="1">
      <c r="B7" s="55">
        <v>3</v>
      </c>
      <c r="C7" s="75" t="s">
        <v>4377</v>
      </c>
      <c r="D7" s="44" t="s">
        <v>4376</v>
      </c>
      <c r="E7" s="73"/>
      <c r="F7" s="55">
        <v>3</v>
      </c>
      <c r="G7" s="74" t="s">
        <v>4320</v>
      </c>
      <c r="H7" s="44" t="s">
        <v>4319</v>
      </c>
      <c r="I7" s="72"/>
    </row>
    <row r="8" spans="1:9" s="7" customFormat="1" ht="14.25" customHeight="1">
      <c r="B8" s="55">
        <v>4</v>
      </c>
      <c r="C8" s="75" t="s">
        <v>4375</v>
      </c>
      <c r="D8" s="44" t="s">
        <v>4374</v>
      </c>
      <c r="E8" s="73"/>
      <c r="F8" s="55">
        <v>4</v>
      </c>
      <c r="G8" s="74" t="s">
        <v>4251</v>
      </c>
      <c r="H8" s="44" t="s">
        <v>4250</v>
      </c>
      <c r="I8" s="72"/>
    </row>
    <row r="9" spans="1:9" s="7" customFormat="1" ht="14.25" customHeight="1">
      <c r="B9" s="55">
        <v>5</v>
      </c>
      <c r="C9" s="75" t="s">
        <v>4373</v>
      </c>
      <c r="D9" s="44" t="s">
        <v>4372</v>
      </c>
      <c r="E9" s="73"/>
      <c r="F9" s="55">
        <v>5</v>
      </c>
      <c r="G9" s="76" t="s">
        <v>4371</v>
      </c>
      <c r="H9" s="44" t="s">
        <v>4370</v>
      </c>
      <c r="I9" s="72"/>
    </row>
    <row r="10" spans="1:9" s="7" customFormat="1" ht="14.1" customHeight="1">
      <c r="B10" s="55">
        <v>6</v>
      </c>
      <c r="C10" s="75" t="s">
        <v>4369</v>
      </c>
      <c r="D10" s="44" t="s">
        <v>4368</v>
      </c>
      <c r="E10" s="73"/>
      <c r="F10" s="55">
        <v>6</v>
      </c>
      <c r="G10" s="74" t="s">
        <v>4236</v>
      </c>
      <c r="H10" s="44" t="s">
        <v>4235</v>
      </c>
      <c r="I10" s="72"/>
    </row>
    <row r="11" spans="1:9" s="7" customFormat="1" ht="14.1" customHeight="1">
      <c r="B11" s="55">
        <v>7</v>
      </c>
      <c r="C11" s="75" t="s">
        <v>4367</v>
      </c>
      <c r="D11" s="44" t="s">
        <v>4366</v>
      </c>
      <c r="E11" s="73"/>
      <c r="F11" s="55">
        <v>7</v>
      </c>
      <c r="G11" s="74" t="s">
        <v>4240</v>
      </c>
      <c r="H11" s="44" t="s">
        <v>4239</v>
      </c>
      <c r="I11" s="72"/>
    </row>
    <row r="12" spans="1:9" s="7" customFormat="1" ht="14.1" customHeight="1">
      <c r="B12" s="55">
        <v>8</v>
      </c>
      <c r="C12" s="75" t="s">
        <v>4365</v>
      </c>
      <c r="D12" s="44" t="s">
        <v>4364</v>
      </c>
      <c r="E12" s="73"/>
      <c r="F12" s="55">
        <v>8</v>
      </c>
      <c r="G12" s="76" t="s">
        <v>4363</v>
      </c>
      <c r="H12" s="44" t="s">
        <v>4362</v>
      </c>
      <c r="I12" s="72"/>
    </row>
    <row r="13" spans="1:9" s="7" customFormat="1" ht="14.1" customHeight="1">
      <c r="B13" s="55">
        <v>9</v>
      </c>
      <c r="C13" s="75" t="s">
        <v>4361</v>
      </c>
      <c r="D13" s="44" t="s">
        <v>4360</v>
      </c>
      <c r="E13" s="73"/>
      <c r="F13" s="55">
        <v>9</v>
      </c>
      <c r="G13" s="74" t="s">
        <v>4318</v>
      </c>
      <c r="H13" s="44" t="s">
        <v>4317</v>
      </c>
      <c r="I13" s="72"/>
    </row>
    <row r="14" spans="1:9" s="7" customFormat="1" ht="14.1" customHeight="1">
      <c r="B14" s="55">
        <v>10</v>
      </c>
      <c r="C14" s="75" t="s">
        <v>4359</v>
      </c>
      <c r="D14" s="44" t="s">
        <v>4358</v>
      </c>
      <c r="E14" s="73"/>
      <c r="F14" s="55">
        <v>10</v>
      </c>
      <c r="G14" s="74" t="s">
        <v>4340</v>
      </c>
      <c r="H14" s="44" t="s">
        <v>4339</v>
      </c>
      <c r="I14" s="72"/>
    </row>
    <row r="15" spans="1:9" s="7" customFormat="1" ht="14.1" customHeight="1">
      <c r="B15" s="55">
        <v>11</v>
      </c>
      <c r="C15" s="75" t="s">
        <v>4357</v>
      </c>
      <c r="D15" s="44" t="s">
        <v>4229</v>
      </c>
      <c r="E15" s="73"/>
      <c r="F15" s="55">
        <v>11</v>
      </c>
      <c r="G15" s="74" t="s">
        <v>4285</v>
      </c>
      <c r="H15" s="44" t="s">
        <v>4284</v>
      </c>
      <c r="I15" s="72"/>
    </row>
    <row r="16" spans="1:9" s="7" customFormat="1" ht="14.1" customHeight="1">
      <c r="B16" s="54">
        <v>12</v>
      </c>
      <c r="C16" s="75" t="s">
        <v>4356</v>
      </c>
      <c r="D16" s="44" t="s">
        <v>4355</v>
      </c>
      <c r="E16" s="73"/>
      <c r="F16" s="54">
        <v>12</v>
      </c>
      <c r="G16" s="74" t="s">
        <v>4232</v>
      </c>
      <c r="H16" s="44" t="s">
        <v>4231</v>
      </c>
      <c r="I16" s="72"/>
    </row>
    <row r="17" spans="2:9" s="7" customFormat="1" ht="19.5" customHeight="1">
      <c r="B17" s="73"/>
      <c r="C17" s="73"/>
      <c r="D17" s="73"/>
      <c r="E17" s="73"/>
      <c r="F17" s="73"/>
      <c r="G17" s="73"/>
      <c r="H17" s="73"/>
      <c r="I17" s="72"/>
    </row>
    <row r="18" spans="2:9" s="7" customFormat="1" ht="14.25" customHeight="1">
      <c r="B18" s="49" t="s">
        <v>4354</v>
      </c>
      <c r="C18" s="49" t="s">
        <v>4352</v>
      </c>
      <c r="D18" s="49" t="s">
        <v>4223</v>
      </c>
      <c r="E18" s="73"/>
      <c r="F18" s="49" t="s">
        <v>4353</v>
      </c>
      <c r="G18" s="49" t="s">
        <v>4352</v>
      </c>
      <c r="H18" s="49" t="s">
        <v>4223</v>
      </c>
      <c r="I18" s="72"/>
    </row>
    <row r="19" spans="2:9" s="7" customFormat="1" ht="14.25" customHeight="1">
      <c r="B19" s="55">
        <v>1</v>
      </c>
      <c r="C19" s="74" t="s">
        <v>4275</v>
      </c>
      <c r="D19" s="44" t="s">
        <v>4274</v>
      </c>
      <c r="E19" s="73"/>
      <c r="F19" s="55">
        <v>1</v>
      </c>
      <c r="G19" s="74" t="s">
        <v>4310</v>
      </c>
      <c r="H19" s="44" t="s">
        <v>4309</v>
      </c>
      <c r="I19" s="72"/>
    </row>
    <row r="20" spans="2:9" s="7" customFormat="1" ht="14.25" customHeight="1">
      <c r="B20" s="55">
        <v>2</v>
      </c>
      <c r="C20" s="74" t="s">
        <v>4322</v>
      </c>
      <c r="D20" s="44" t="s">
        <v>4321</v>
      </c>
      <c r="E20" s="73"/>
      <c r="F20" s="55">
        <v>2</v>
      </c>
      <c r="G20" s="74" t="s">
        <v>4246</v>
      </c>
      <c r="H20" s="44" t="s">
        <v>4245</v>
      </c>
      <c r="I20" s="72"/>
    </row>
    <row r="21" spans="2:9" s="7" customFormat="1" ht="14.25" customHeight="1">
      <c r="B21" s="55">
        <v>3</v>
      </c>
      <c r="C21" s="74" t="s">
        <v>4351</v>
      </c>
      <c r="D21" s="44" t="s">
        <v>4290</v>
      </c>
      <c r="E21" s="73"/>
      <c r="F21" s="55">
        <v>3</v>
      </c>
      <c r="G21" s="74" t="s">
        <v>4338</v>
      </c>
      <c r="H21" s="44" t="s">
        <v>4337</v>
      </c>
      <c r="I21" s="72"/>
    </row>
    <row r="22" spans="2:9" s="7" customFormat="1" ht="14.25" customHeight="1">
      <c r="B22" s="55">
        <v>4</v>
      </c>
      <c r="C22" s="74" t="s">
        <v>4328</v>
      </c>
      <c r="D22" s="44" t="s">
        <v>4327</v>
      </c>
      <c r="E22" s="73"/>
      <c r="F22" s="55">
        <v>4</v>
      </c>
      <c r="G22" s="74" t="s">
        <v>4281</v>
      </c>
      <c r="H22" s="44" t="s">
        <v>4280</v>
      </c>
      <c r="I22" s="72"/>
    </row>
    <row r="23" spans="2:9" s="7" customFormat="1" ht="14.25" customHeight="1">
      <c r="B23" s="55">
        <v>5</v>
      </c>
      <c r="C23" s="74" t="s">
        <v>4230</v>
      </c>
      <c r="D23" s="44" t="s">
        <v>4229</v>
      </c>
      <c r="E23" s="73"/>
      <c r="F23" s="55">
        <v>5</v>
      </c>
      <c r="G23" s="74" t="s">
        <v>4336</v>
      </c>
      <c r="H23" s="44" t="s">
        <v>4335</v>
      </c>
      <c r="I23" s="72"/>
    </row>
    <row r="24" spans="2:9" s="7" customFormat="1" ht="14.1" customHeight="1">
      <c r="B24" s="55">
        <v>6</v>
      </c>
      <c r="C24" s="74" t="s">
        <v>4314</v>
      </c>
      <c r="D24" s="44" t="s">
        <v>4313</v>
      </c>
      <c r="E24" s="73"/>
      <c r="F24" s="55">
        <v>6</v>
      </c>
      <c r="G24" s="74" t="s">
        <v>4287</v>
      </c>
      <c r="H24" s="44" t="s">
        <v>4286</v>
      </c>
      <c r="I24" s="72"/>
    </row>
    <row r="25" spans="2:9" s="7" customFormat="1" ht="14.1" customHeight="1">
      <c r="B25" s="55">
        <v>7</v>
      </c>
      <c r="C25" s="74" t="s">
        <v>4350</v>
      </c>
      <c r="D25" s="44" t="s">
        <v>4305</v>
      </c>
      <c r="E25" s="73"/>
      <c r="F25" s="55">
        <v>7</v>
      </c>
      <c r="G25" s="74" t="s">
        <v>4244</v>
      </c>
      <c r="H25" s="44" t="s">
        <v>4243</v>
      </c>
      <c r="I25" s="72"/>
    </row>
    <row r="26" spans="2:9" s="7" customFormat="1" ht="14.1" customHeight="1">
      <c r="B26" s="55">
        <v>8</v>
      </c>
      <c r="C26" s="74" t="s">
        <v>4349</v>
      </c>
      <c r="D26" s="44" t="s">
        <v>4348</v>
      </c>
      <c r="E26" s="73"/>
      <c r="F26" s="55">
        <v>8</v>
      </c>
      <c r="G26" s="74" t="s">
        <v>4347</v>
      </c>
      <c r="H26" s="44" t="s">
        <v>4346</v>
      </c>
      <c r="I26" s="72"/>
    </row>
    <row r="27" spans="2:9" s="7" customFormat="1" ht="14.1" customHeight="1">
      <c r="B27" s="55">
        <v>9</v>
      </c>
      <c r="C27" s="74" t="s">
        <v>4271</v>
      </c>
      <c r="D27" s="44" t="s">
        <v>4270</v>
      </c>
      <c r="E27" s="73"/>
      <c r="F27" s="55">
        <v>9</v>
      </c>
      <c r="G27" s="74" t="s">
        <v>4234</v>
      </c>
      <c r="H27" s="44" t="s">
        <v>4233</v>
      </c>
      <c r="I27" s="72"/>
    </row>
    <row r="28" spans="2:9" s="7" customFormat="1" ht="14.1" customHeight="1">
      <c r="B28" s="55">
        <v>10</v>
      </c>
      <c r="C28" s="74" t="s">
        <v>4345</v>
      </c>
      <c r="D28" s="44" t="s">
        <v>4325</v>
      </c>
      <c r="E28" s="73"/>
      <c r="F28" s="55">
        <v>10</v>
      </c>
      <c r="G28" s="74" t="s">
        <v>4344</v>
      </c>
      <c r="H28" s="44" t="s">
        <v>4343</v>
      </c>
      <c r="I28" s="72"/>
    </row>
    <row r="29" spans="2:9" s="7" customFormat="1" ht="14.1" customHeight="1">
      <c r="B29" s="55">
        <v>11</v>
      </c>
      <c r="C29" s="74" t="s">
        <v>4342</v>
      </c>
      <c r="D29" s="44" t="s">
        <v>4341</v>
      </c>
      <c r="E29" s="73"/>
      <c r="F29" s="55">
        <v>11</v>
      </c>
      <c r="G29" s="74" t="s">
        <v>4228</v>
      </c>
      <c r="H29" s="44" t="s">
        <v>4227</v>
      </c>
      <c r="I29" s="72"/>
    </row>
    <row r="30" spans="2:9" s="7" customFormat="1" ht="14.1" customHeight="1">
      <c r="B30" s="54">
        <v>12</v>
      </c>
      <c r="C30" s="74" t="s">
        <v>4242</v>
      </c>
      <c r="D30" s="44" t="s">
        <v>4241</v>
      </c>
      <c r="E30" s="73"/>
      <c r="F30" s="54">
        <v>12</v>
      </c>
      <c r="G30" s="74" t="s">
        <v>4298</v>
      </c>
      <c r="H30" s="44" t="s">
        <v>4297</v>
      </c>
      <c r="I30" s="72"/>
    </row>
    <row r="31" spans="2:9" s="7" customFormat="1" ht="20.25" customHeight="1">
      <c r="B31" s="72"/>
      <c r="C31" s="73"/>
      <c r="D31" s="73"/>
      <c r="E31" s="73"/>
      <c r="F31" s="73"/>
      <c r="G31" s="73"/>
      <c r="H31" s="73"/>
      <c r="I31" s="72"/>
    </row>
    <row r="32" spans="2:9" ht="14.25" customHeight="1">
      <c r="B32" s="50" t="s">
        <v>1582</v>
      </c>
      <c r="C32" s="62" t="s">
        <v>4226</v>
      </c>
      <c r="D32" s="49" t="s">
        <v>4223</v>
      </c>
      <c r="F32" s="50" t="s">
        <v>1580</v>
      </c>
      <c r="G32" s="62" t="s">
        <v>4226</v>
      </c>
      <c r="H32" s="49" t="s">
        <v>4223</v>
      </c>
    </row>
    <row r="33" spans="1:8" ht="14.25" customHeight="1">
      <c r="B33" s="48">
        <v>1</v>
      </c>
      <c r="C33" s="63" t="s">
        <v>4308</v>
      </c>
      <c r="D33" s="44" t="s">
        <v>4307</v>
      </c>
      <c r="F33" s="48">
        <v>1</v>
      </c>
      <c r="G33" s="63" t="s">
        <v>4340</v>
      </c>
      <c r="H33" s="44" t="s">
        <v>4339</v>
      </c>
    </row>
    <row r="34" spans="1:8" ht="14.25" customHeight="1">
      <c r="B34" s="47">
        <v>2</v>
      </c>
      <c r="C34" s="63" t="s">
        <v>4338</v>
      </c>
      <c r="D34" s="44" t="s">
        <v>4337</v>
      </c>
      <c r="F34" s="47">
        <v>2</v>
      </c>
      <c r="G34" s="63" t="s">
        <v>4320</v>
      </c>
      <c r="H34" s="44" t="s">
        <v>4319</v>
      </c>
    </row>
    <row r="35" spans="1:8" ht="14.25" customHeight="1">
      <c r="B35" s="47">
        <v>3</v>
      </c>
      <c r="C35" s="63" t="s">
        <v>4236</v>
      </c>
      <c r="D35" s="44" t="s">
        <v>4235</v>
      </c>
      <c r="F35" s="47">
        <v>3</v>
      </c>
      <c r="G35" s="63" t="s">
        <v>4296</v>
      </c>
      <c r="H35" s="44" t="s">
        <v>4295</v>
      </c>
    </row>
    <row r="36" spans="1:8" ht="14.25" customHeight="1">
      <c r="B36" s="47">
        <v>4</v>
      </c>
      <c r="C36" s="63" t="s">
        <v>4336</v>
      </c>
      <c r="D36" s="44" t="s">
        <v>4335</v>
      </c>
      <c r="F36" s="47">
        <v>4</v>
      </c>
      <c r="G36" s="63" t="s">
        <v>4232</v>
      </c>
      <c r="H36" s="44" t="s">
        <v>4231</v>
      </c>
    </row>
    <row r="37" spans="1:8" ht="14.25" customHeight="1">
      <c r="B37" s="46">
        <v>5</v>
      </c>
      <c r="C37" s="63" t="s">
        <v>4230</v>
      </c>
      <c r="D37" s="44" t="s">
        <v>4229</v>
      </c>
      <c r="F37" s="46">
        <v>5</v>
      </c>
      <c r="G37" s="63" t="s">
        <v>4228</v>
      </c>
      <c r="H37" s="44" t="s">
        <v>4227</v>
      </c>
    </row>
    <row r="38" spans="1:8" ht="27" customHeight="1">
      <c r="D38" s="38"/>
      <c r="H38" s="71"/>
    </row>
    <row r="39" spans="1:8" ht="14.25" customHeight="1">
      <c r="B39" s="50" t="s">
        <v>1575</v>
      </c>
      <c r="C39" s="62" t="s">
        <v>4226</v>
      </c>
      <c r="D39" s="49" t="s">
        <v>4223</v>
      </c>
      <c r="F39" s="50" t="s">
        <v>1552</v>
      </c>
      <c r="G39" s="62" t="s">
        <v>4226</v>
      </c>
      <c r="H39" s="49" t="s">
        <v>4223</v>
      </c>
    </row>
    <row r="40" spans="1:8" ht="14.25" customHeight="1">
      <c r="B40" s="48">
        <v>1</v>
      </c>
      <c r="C40" s="63" t="s">
        <v>4281</v>
      </c>
      <c r="D40" s="44" t="s">
        <v>4280</v>
      </c>
      <c r="F40" s="48">
        <v>1</v>
      </c>
      <c r="G40" s="63" t="s">
        <v>4334</v>
      </c>
      <c r="H40" s="44" t="s">
        <v>4333</v>
      </c>
    </row>
    <row r="41" spans="1:8" ht="14.25" customHeight="1">
      <c r="B41" s="47">
        <v>2</v>
      </c>
      <c r="C41" s="63" t="s">
        <v>4332</v>
      </c>
      <c r="D41" s="44" t="s">
        <v>4331</v>
      </c>
      <c r="E41" s="37"/>
      <c r="F41" s="47">
        <v>2</v>
      </c>
      <c r="G41" s="63" t="s">
        <v>4330</v>
      </c>
      <c r="H41" s="44" t="s">
        <v>4329</v>
      </c>
    </row>
    <row r="42" spans="1:8" ht="14.25" customHeight="1">
      <c r="B42" s="47">
        <v>3</v>
      </c>
      <c r="C42" s="63" t="s">
        <v>4328</v>
      </c>
      <c r="D42" s="44" t="s">
        <v>4327</v>
      </c>
      <c r="E42" s="37"/>
      <c r="F42" s="47">
        <v>3</v>
      </c>
      <c r="G42" s="63" t="s">
        <v>4326</v>
      </c>
      <c r="H42" s="44" t="s">
        <v>4325</v>
      </c>
    </row>
    <row r="43" spans="1:8" ht="14.25" customHeight="1">
      <c r="B43" s="47">
        <v>4</v>
      </c>
      <c r="C43" s="63" t="s">
        <v>4324</v>
      </c>
      <c r="D43" s="44" t="s">
        <v>4323</v>
      </c>
      <c r="E43" s="37"/>
      <c r="F43" s="47">
        <v>4</v>
      </c>
      <c r="G43" s="63" t="s">
        <v>4322</v>
      </c>
      <c r="H43" s="44" t="s">
        <v>4321</v>
      </c>
    </row>
    <row r="44" spans="1:8" ht="14.25" customHeight="1">
      <c r="B44" s="46">
        <v>5</v>
      </c>
      <c r="C44" s="63" t="s">
        <v>4320</v>
      </c>
      <c r="D44" s="44" t="s">
        <v>4319</v>
      </c>
      <c r="E44" s="37"/>
      <c r="F44" s="46">
        <v>5</v>
      </c>
      <c r="G44" s="63" t="s">
        <v>4318</v>
      </c>
      <c r="H44" s="44" t="s">
        <v>4317</v>
      </c>
    </row>
    <row r="45" spans="1:8" ht="14.25" customHeight="1">
      <c r="C45" s="58"/>
      <c r="D45" s="42"/>
      <c r="E45" s="37"/>
      <c r="G45" s="58"/>
      <c r="H45" s="42"/>
    </row>
    <row r="46" spans="1:8" ht="14.25" customHeight="1">
      <c r="C46" s="58"/>
      <c r="D46" s="42"/>
      <c r="E46" s="37"/>
      <c r="G46" s="58"/>
      <c r="H46" s="42"/>
    </row>
    <row r="47" spans="1:8" ht="50.1" customHeight="1" thickBot="1">
      <c r="A47" s="70"/>
      <c r="B47" s="69" t="s">
        <v>4316</v>
      </c>
      <c r="C47" s="152" t="s">
        <v>4315</v>
      </c>
      <c r="D47" s="152"/>
      <c r="E47" s="152"/>
      <c r="F47" s="152"/>
      <c r="G47" s="152"/>
      <c r="H47" s="152"/>
    </row>
    <row r="48" spans="1:8" ht="14.25" customHeight="1">
      <c r="B48" s="50" t="s">
        <v>1562</v>
      </c>
      <c r="C48" s="62" t="s">
        <v>4226</v>
      </c>
      <c r="D48" s="49" t="s">
        <v>4223</v>
      </c>
      <c r="E48" s="37"/>
      <c r="F48" s="68" t="s">
        <v>1557</v>
      </c>
      <c r="G48" s="52" t="s">
        <v>4226</v>
      </c>
      <c r="H48" s="49" t="s">
        <v>4223</v>
      </c>
    </row>
    <row r="49" spans="2:8" ht="14.25" customHeight="1">
      <c r="B49" s="48">
        <v>1</v>
      </c>
      <c r="C49" s="63" t="s">
        <v>4314</v>
      </c>
      <c r="D49" s="44" t="s">
        <v>4313</v>
      </c>
      <c r="F49" s="48">
        <v>1</v>
      </c>
      <c r="G49" s="63" t="s">
        <v>4240</v>
      </c>
      <c r="H49" s="44" t="s">
        <v>4239</v>
      </c>
    </row>
    <row r="50" spans="2:8" ht="14.25" customHeight="1">
      <c r="B50" s="47">
        <v>2</v>
      </c>
      <c r="C50" s="63" t="s">
        <v>4238</v>
      </c>
      <c r="D50" s="44" t="s">
        <v>4237</v>
      </c>
      <c r="F50" s="47">
        <v>2</v>
      </c>
      <c r="G50" s="63" t="s">
        <v>4312</v>
      </c>
      <c r="H50" s="44" t="s">
        <v>4311</v>
      </c>
    </row>
    <row r="51" spans="2:8" ht="14.25" customHeight="1">
      <c r="B51" s="47">
        <v>3</v>
      </c>
      <c r="C51" s="63" t="s">
        <v>4310</v>
      </c>
      <c r="D51" s="44" t="s">
        <v>4309</v>
      </c>
      <c r="E51" s="37"/>
      <c r="F51" s="47">
        <v>3</v>
      </c>
      <c r="G51" s="63" t="s">
        <v>4308</v>
      </c>
      <c r="H51" s="44" t="s">
        <v>4307</v>
      </c>
    </row>
    <row r="52" spans="2:8" ht="14.25" customHeight="1">
      <c r="B52" s="47">
        <v>4</v>
      </c>
      <c r="C52" s="63" t="s">
        <v>4306</v>
      </c>
      <c r="D52" s="44" t="s">
        <v>4305</v>
      </c>
      <c r="E52" s="37"/>
      <c r="F52" s="47">
        <v>4</v>
      </c>
      <c r="G52" s="63" t="s">
        <v>4304</v>
      </c>
      <c r="H52" s="44" t="s">
        <v>4303</v>
      </c>
    </row>
    <row r="53" spans="2:8" ht="14.25" customHeight="1">
      <c r="B53" s="46">
        <v>5</v>
      </c>
      <c r="C53" s="63" t="s">
        <v>4302</v>
      </c>
      <c r="D53" s="44" t="s">
        <v>4301</v>
      </c>
      <c r="E53" s="37"/>
      <c r="F53" s="46">
        <v>5</v>
      </c>
      <c r="G53" s="63" t="s">
        <v>4300</v>
      </c>
      <c r="H53" s="44" t="s">
        <v>4299</v>
      </c>
    </row>
    <row r="54" spans="2:8" ht="11.25" customHeight="1">
      <c r="B54" s="65"/>
      <c r="C54" s="65"/>
      <c r="D54" s="38"/>
      <c r="E54" s="37"/>
      <c r="F54" s="66"/>
      <c r="G54" s="67"/>
      <c r="H54" s="66"/>
    </row>
    <row r="55" spans="2:8" ht="14.25" customHeight="1">
      <c r="B55" s="50" t="s">
        <v>1579</v>
      </c>
      <c r="C55" s="62" t="s">
        <v>4226</v>
      </c>
      <c r="D55" s="49" t="s">
        <v>4223</v>
      </c>
      <c r="E55" s="37"/>
      <c r="F55" s="50" t="s">
        <v>1568</v>
      </c>
      <c r="G55" s="62" t="s">
        <v>4226</v>
      </c>
      <c r="H55" s="49" t="s">
        <v>4223</v>
      </c>
    </row>
    <row r="56" spans="2:8" ht="14.25" customHeight="1">
      <c r="B56" s="48">
        <v>1</v>
      </c>
      <c r="C56" s="63" t="s">
        <v>4298</v>
      </c>
      <c r="D56" s="44" t="s">
        <v>4297</v>
      </c>
      <c r="E56" s="37"/>
      <c r="F56" s="48">
        <v>1</v>
      </c>
      <c r="G56" s="63" t="s">
        <v>4296</v>
      </c>
      <c r="H56" s="44" t="s">
        <v>4295</v>
      </c>
    </row>
    <row r="57" spans="2:8" ht="14.25" customHeight="1">
      <c r="B57" s="47">
        <v>2</v>
      </c>
      <c r="C57" s="63" t="s">
        <v>4242</v>
      </c>
      <c r="D57" s="44" t="s">
        <v>4241</v>
      </c>
      <c r="F57" s="47">
        <v>2</v>
      </c>
      <c r="G57" s="63" t="s">
        <v>4294</v>
      </c>
      <c r="H57" s="44" t="s">
        <v>4293</v>
      </c>
    </row>
    <row r="58" spans="2:8" ht="14.25" customHeight="1">
      <c r="B58" s="47">
        <v>3</v>
      </c>
      <c r="C58" s="63" t="s">
        <v>4292</v>
      </c>
      <c r="D58" s="44" t="s">
        <v>4290</v>
      </c>
      <c r="F58" s="47">
        <v>3</v>
      </c>
      <c r="G58" s="63" t="s">
        <v>4291</v>
      </c>
      <c r="H58" s="44" t="s">
        <v>4290</v>
      </c>
    </row>
    <row r="59" spans="2:8" ht="14.25" customHeight="1">
      <c r="B59" s="47">
        <v>4</v>
      </c>
      <c r="C59" s="63" t="s">
        <v>4234</v>
      </c>
      <c r="D59" s="44" t="s">
        <v>4233</v>
      </c>
      <c r="E59" s="37"/>
      <c r="F59" s="47">
        <v>4</v>
      </c>
      <c r="G59" s="63" t="s">
        <v>4289</v>
      </c>
      <c r="H59" s="44" t="s">
        <v>4288</v>
      </c>
    </row>
    <row r="60" spans="2:8" ht="14.25" customHeight="1">
      <c r="B60" s="46">
        <v>5</v>
      </c>
      <c r="C60" s="63" t="s">
        <v>4287</v>
      </c>
      <c r="D60" s="44" t="s">
        <v>4286</v>
      </c>
      <c r="E60" s="37"/>
      <c r="F60" s="46">
        <v>5</v>
      </c>
      <c r="G60" s="63" t="s">
        <v>4285</v>
      </c>
      <c r="H60" s="44" t="s">
        <v>4284</v>
      </c>
    </row>
    <row r="61" spans="2:8" ht="12.75" customHeight="1">
      <c r="B61" s="65"/>
      <c r="C61" s="65"/>
      <c r="D61" s="42"/>
      <c r="E61" s="37"/>
      <c r="H61" s="38"/>
    </row>
    <row r="62" spans="2:8" ht="14.25" customHeight="1">
      <c r="B62" s="50" t="s">
        <v>4283</v>
      </c>
      <c r="C62" s="62" t="s">
        <v>4226</v>
      </c>
      <c r="D62" s="49" t="s">
        <v>4223</v>
      </c>
      <c r="E62" s="37"/>
      <c r="F62" s="50" t="s">
        <v>1577</v>
      </c>
      <c r="G62" s="62" t="s">
        <v>4226</v>
      </c>
      <c r="H62" s="49" t="s">
        <v>4223</v>
      </c>
    </row>
    <row r="63" spans="2:8" ht="14.25" customHeight="1">
      <c r="B63" s="48">
        <v>1</v>
      </c>
      <c r="C63" s="64" t="s">
        <v>4282</v>
      </c>
      <c r="D63" s="60" t="s">
        <v>2424</v>
      </c>
      <c r="E63" s="37"/>
      <c r="F63" s="48">
        <v>1</v>
      </c>
      <c r="G63" s="63" t="s">
        <v>4281</v>
      </c>
      <c r="H63" s="44" t="s">
        <v>4280</v>
      </c>
    </row>
    <row r="64" spans="2:8" ht="14.25" customHeight="1">
      <c r="B64" s="47">
        <v>2</v>
      </c>
      <c r="C64" s="64" t="s">
        <v>4279</v>
      </c>
      <c r="D64" s="60" t="s">
        <v>2457</v>
      </c>
      <c r="E64" s="37"/>
      <c r="F64" s="47">
        <v>2</v>
      </c>
      <c r="G64" s="63" t="s">
        <v>4278</v>
      </c>
      <c r="H64" s="44" t="s">
        <v>4277</v>
      </c>
    </row>
    <row r="65" spans="2:8" ht="14.25" customHeight="1">
      <c r="B65" s="47">
        <v>3</v>
      </c>
      <c r="C65" s="64" t="s">
        <v>4276</v>
      </c>
      <c r="D65" s="60" t="s">
        <v>2486</v>
      </c>
      <c r="E65" s="37"/>
      <c r="F65" s="47">
        <v>3</v>
      </c>
      <c r="G65" s="63" t="s">
        <v>4275</v>
      </c>
      <c r="H65" s="44" t="s">
        <v>4274</v>
      </c>
    </row>
    <row r="66" spans="2:8" ht="14.25" customHeight="1">
      <c r="B66" s="47">
        <v>4</v>
      </c>
      <c r="C66" s="64" t="s">
        <v>4273</v>
      </c>
      <c r="D66" s="60" t="s">
        <v>4272</v>
      </c>
      <c r="E66" s="37"/>
      <c r="F66" s="47">
        <v>4</v>
      </c>
      <c r="G66" s="63" t="s">
        <v>4271</v>
      </c>
      <c r="H66" s="44" t="s">
        <v>4270</v>
      </c>
    </row>
    <row r="67" spans="2:8" ht="14.25" customHeight="1">
      <c r="B67" s="46">
        <v>5</v>
      </c>
      <c r="C67" s="64" t="s">
        <v>4269</v>
      </c>
      <c r="D67" s="60" t="s">
        <v>2468</v>
      </c>
      <c r="F67" s="46">
        <v>5</v>
      </c>
      <c r="G67" s="63" t="s">
        <v>4246</v>
      </c>
      <c r="H67" s="44" t="s">
        <v>4245</v>
      </c>
    </row>
    <row r="68" spans="2:8" ht="12" customHeight="1">
      <c r="D68" s="59"/>
      <c r="G68" s="58"/>
      <c r="H68" s="42"/>
    </row>
    <row r="69" spans="2:8" ht="14.25" customHeight="1">
      <c r="B69" s="50" t="s">
        <v>1573</v>
      </c>
      <c r="C69" s="52" t="s">
        <v>4226</v>
      </c>
      <c r="D69" s="49" t="s">
        <v>4223</v>
      </c>
      <c r="F69" s="50" t="s">
        <v>4268</v>
      </c>
      <c r="G69" s="62" t="s">
        <v>4226</v>
      </c>
      <c r="H69" s="49" t="s">
        <v>4223</v>
      </c>
    </row>
    <row r="70" spans="2:8" ht="14.25" customHeight="1">
      <c r="B70" s="48">
        <v>1</v>
      </c>
      <c r="C70" s="51" t="s">
        <v>4267</v>
      </c>
      <c r="D70" s="44" t="s">
        <v>4266</v>
      </c>
      <c r="F70" s="48">
        <v>1</v>
      </c>
      <c r="G70" s="61" t="s">
        <v>4265</v>
      </c>
      <c r="H70" s="60" t="s">
        <v>4264</v>
      </c>
    </row>
    <row r="71" spans="2:8" ht="14.25" customHeight="1">
      <c r="B71" s="47">
        <v>2</v>
      </c>
      <c r="C71" s="51" t="s">
        <v>4263</v>
      </c>
      <c r="D71" s="44" t="s">
        <v>4262</v>
      </c>
      <c r="F71" s="47">
        <v>2</v>
      </c>
      <c r="G71" s="61" t="s">
        <v>4261</v>
      </c>
      <c r="H71" s="60" t="s">
        <v>4260</v>
      </c>
    </row>
    <row r="72" spans="2:8" ht="14.25" customHeight="1">
      <c r="B72" s="47">
        <v>3</v>
      </c>
      <c r="C72" s="51" t="s">
        <v>4259</v>
      </c>
      <c r="D72" s="44" t="s">
        <v>4258</v>
      </c>
      <c r="F72" s="47">
        <v>3</v>
      </c>
      <c r="G72" s="61" t="s">
        <v>4257</v>
      </c>
      <c r="H72" s="60" t="s">
        <v>4256</v>
      </c>
    </row>
    <row r="73" spans="2:8" ht="14.25" customHeight="1">
      <c r="B73" s="47">
        <v>4</v>
      </c>
      <c r="C73" s="51" t="s">
        <v>4255</v>
      </c>
      <c r="D73" s="44" t="s">
        <v>4254</v>
      </c>
      <c r="F73" s="47">
        <v>4</v>
      </c>
      <c r="G73" s="61" t="s">
        <v>4253</v>
      </c>
      <c r="H73" s="60" t="s">
        <v>4252</v>
      </c>
    </row>
    <row r="74" spans="2:8" ht="14.25" customHeight="1">
      <c r="B74" s="46">
        <v>5</v>
      </c>
      <c r="C74" s="51" t="s">
        <v>4251</v>
      </c>
      <c r="D74" s="44" t="s">
        <v>4250</v>
      </c>
      <c r="F74" s="46">
        <v>5</v>
      </c>
      <c r="G74" s="61" t="s">
        <v>4249</v>
      </c>
      <c r="H74" s="60" t="s">
        <v>2567</v>
      </c>
    </row>
    <row r="75" spans="2:8" ht="12.75" customHeight="1">
      <c r="D75" s="59"/>
      <c r="G75" s="58"/>
      <c r="H75" s="42"/>
    </row>
    <row r="76" spans="2:8" ht="14.25" customHeight="1">
      <c r="B76" s="50" t="s">
        <v>1565</v>
      </c>
      <c r="C76" s="57" t="s">
        <v>4248</v>
      </c>
      <c r="D76" s="49" t="s">
        <v>4223</v>
      </c>
      <c r="F76" s="50" t="s">
        <v>1554</v>
      </c>
      <c r="G76" s="49" t="s">
        <v>4247</v>
      </c>
      <c r="H76" s="49" t="s">
        <v>4223</v>
      </c>
    </row>
    <row r="77" spans="2:8" ht="14.25" customHeight="1">
      <c r="B77" s="56">
        <v>1</v>
      </c>
      <c r="C77" s="53" t="s">
        <v>4246</v>
      </c>
      <c r="D77" s="44" t="s">
        <v>4245</v>
      </c>
      <c r="F77" s="56">
        <v>1</v>
      </c>
      <c r="G77" s="53" t="s">
        <v>4244</v>
      </c>
      <c r="H77" s="44" t="s">
        <v>4243</v>
      </c>
    </row>
    <row r="78" spans="2:8" ht="14.25" customHeight="1">
      <c r="B78" s="55">
        <v>2</v>
      </c>
      <c r="C78" s="53" t="s">
        <v>4242</v>
      </c>
      <c r="D78" s="44" t="s">
        <v>4241</v>
      </c>
      <c r="F78" s="55">
        <v>2</v>
      </c>
      <c r="G78" s="53" t="s">
        <v>4240</v>
      </c>
      <c r="H78" s="44" t="s">
        <v>4239</v>
      </c>
    </row>
    <row r="79" spans="2:8" ht="14.25" customHeight="1">
      <c r="B79" s="55">
        <v>3</v>
      </c>
      <c r="C79" s="53" t="s">
        <v>4238</v>
      </c>
      <c r="D79" s="44" t="s">
        <v>4237</v>
      </c>
      <c r="F79" s="55">
        <v>3</v>
      </c>
      <c r="G79" s="53" t="s">
        <v>4236</v>
      </c>
      <c r="H79" s="44" t="s">
        <v>4235</v>
      </c>
    </row>
    <row r="80" spans="2:8" ht="14.25" customHeight="1">
      <c r="B80" s="55">
        <v>4</v>
      </c>
      <c r="C80" s="53" t="s">
        <v>4234</v>
      </c>
      <c r="D80" s="44" t="s">
        <v>4233</v>
      </c>
      <c r="F80" s="55">
        <v>4</v>
      </c>
      <c r="G80" s="53" t="s">
        <v>4232</v>
      </c>
      <c r="H80" s="44" t="s">
        <v>4231</v>
      </c>
    </row>
    <row r="81" spans="2:8" ht="14.25" customHeight="1">
      <c r="B81" s="54">
        <v>5</v>
      </c>
      <c r="C81" s="53" t="s">
        <v>4230</v>
      </c>
      <c r="D81" s="44" t="s">
        <v>4229</v>
      </c>
      <c r="F81" s="54">
        <v>5</v>
      </c>
      <c r="G81" s="53" t="s">
        <v>4228</v>
      </c>
      <c r="H81" s="44" t="s">
        <v>4227</v>
      </c>
    </row>
    <row r="82" spans="2:8" ht="11.25" customHeight="1">
      <c r="D82" s="38"/>
      <c r="H82" s="38"/>
    </row>
    <row r="83" spans="2:8" ht="14.25" customHeight="1">
      <c r="B83" s="50" t="s">
        <v>1512</v>
      </c>
      <c r="C83" s="52" t="s">
        <v>4226</v>
      </c>
      <c r="D83" s="49" t="s">
        <v>4223</v>
      </c>
      <c r="F83" s="50" t="s">
        <v>1516</v>
      </c>
      <c r="G83" s="52" t="s">
        <v>4226</v>
      </c>
      <c r="H83" s="49" t="s">
        <v>4223</v>
      </c>
    </row>
    <row r="84" spans="2:8" ht="14.25" customHeight="1">
      <c r="B84" s="48">
        <v>1</v>
      </c>
      <c r="C84" s="51" t="s">
        <v>4225</v>
      </c>
      <c r="D84" s="44" t="s">
        <v>2293</v>
      </c>
      <c r="E84" s="37"/>
      <c r="F84" s="48">
        <v>1</v>
      </c>
      <c r="G84" s="51" t="s">
        <v>4222</v>
      </c>
      <c r="H84" s="44" t="s">
        <v>4221</v>
      </c>
    </row>
    <row r="85" spans="2:8" ht="14.25" customHeight="1">
      <c r="B85" s="47">
        <v>2</v>
      </c>
      <c r="C85" s="51" t="s">
        <v>4225</v>
      </c>
      <c r="D85" s="44" t="s">
        <v>2293</v>
      </c>
      <c r="E85" s="37"/>
      <c r="F85" s="47">
        <v>2</v>
      </c>
      <c r="G85" s="51" t="s">
        <v>4222</v>
      </c>
      <c r="H85" s="44" t="s">
        <v>4221</v>
      </c>
    </row>
    <row r="86" spans="2:8" ht="14.25" customHeight="1">
      <c r="B86" s="47">
        <v>3</v>
      </c>
      <c r="C86" s="51" t="s">
        <v>4225</v>
      </c>
      <c r="D86" s="44" t="s">
        <v>2293</v>
      </c>
      <c r="E86" s="37"/>
      <c r="F86" s="47">
        <v>3</v>
      </c>
      <c r="G86" s="51" t="s">
        <v>4222</v>
      </c>
      <c r="H86" s="44" t="s">
        <v>4221</v>
      </c>
    </row>
    <row r="87" spans="2:8" ht="14.25" customHeight="1">
      <c r="B87" s="47">
        <v>4</v>
      </c>
      <c r="C87" s="51" t="s">
        <v>4225</v>
      </c>
      <c r="D87" s="44" t="s">
        <v>2293</v>
      </c>
      <c r="E87" s="37"/>
      <c r="F87" s="47">
        <v>4</v>
      </c>
      <c r="G87" s="51" t="s">
        <v>4222</v>
      </c>
      <c r="H87" s="44" t="s">
        <v>4221</v>
      </c>
    </row>
    <row r="88" spans="2:8" ht="14.25" customHeight="1">
      <c r="B88" s="46">
        <v>5</v>
      </c>
      <c r="C88" s="51" t="s">
        <v>4225</v>
      </c>
      <c r="D88" s="44" t="s">
        <v>2293</v>
      </c>
      <c r="E88" s="37"/>
      <c r="F88" s="46">
        <v>5</v>
      </c>
      <c r="G88" s="51" t="s">
        <v>4222</v>
      </c>
      <c r="H88" s="44" t="s">
        <v>4221</v>
      </c>
    </row>
    <row r="89" spans="2:8" ht="12" customHeight="1">
      <c r="C89" s="43"/>
      <c r="D89" s="42"/>
      <c r="E89" s="37"/>
      <c r="G89" s="43"/>
      <c r="H89" s="42"/>
    </row>
    <row r="90" spans="2:8" ht="14.25" customHeight="1">
      <c r="B90" s="50" t="s">
        <v>1519</v>
      </c>
      <c r="C90" s="49" t="s">
        <v>4224</v>
      </c>
      <c r="D90" s="49" t="s">
        <v>4223</v>
      </c>
      <c r="E90" s="37"/>
      <c r="G90" s="43"/>
      <c r="H90" s="42"/>
    </row>
    <row r="91" spans="2:8" ht="14.25" customHeight="1">
      <c r="B91" s="48">
        <v>1</v>
      </c>
      <c r="C91" s="45" t="s">
        <v>4222</v>
      </c>
      <c r="D91" s="44" t="s">
        <v>4221</v>
      </c>
      <c r="E91" s="37"/>
      <c r="G91" s="43"/>
      <c r="H91" s="42"/>
    </row>
    <row r="92" spans="2:8" ht="14.25" customHeight="1">
      <c r="B92" s="47">
        <v>2</v>
      </c>
      <c r="C92" s="45" t="s">
        <v>4222</v>
      </c>
      <c r="D92" s="44" t="s">
        <v>4221</v>
      </c>
      <c r="E92" s="37"/>
      <c r="G92" s="43"/>
      <c r="H92" s="42"/>
    </row>
    <row r="93" spans="2:8" ht="14.25" customHeight="1">
      <c r="B93" s="46">
        <v>3</v>
      </c>
      <c r="C93" s="45" t="s">
        <v>4222</v>
      </c>
      <c r="D93" s="44" t="s">
        <v>4221</v>
      </c>
      <c r="E93" s="37"/>
      <c r="G93" s="43"/>
      <c r="H93" s="42"/>
    </row>
    <row r="94" spans="2:8" ht="14.25" customHeight="1">
      <c r="C94" s="43"/>
      <c r="D94" s="42"/>
      <c r="E94" s="37"/>
      <c r="G94" s="43"/>
      <c r="H94" s="42"/>
    </row>
    <row r="95" spans="2:8" ht="18.75" customHeight="1">
      <c r="C95" s="43"/>
      <c r="D95" s="42"/>
      <c r="E95" s="37"/>
      <c r="G95" s="43"/>
      <c r="H95" s="42"/>
    </row>
    <row r="96" spans="2:8">
      <c r="F96" s="41"/>
      <c r="G96" s="40"/>
      <c r="H96" s="39"/>
    </row>
  </sheetData>
  <mergeCells count="2">
    <mergeCell ref="C2:G2"/>
    <mergeCell ref="C47:H47"/>
  </mergeCells>
  <pageMargins left="0.25" right="0.25" top="0.75" bottom="0.75" header="0.3" footer="0.3"/>
  <pageSetup paperSize="9" scale="54" orientation="portrait" r:id="rId1"/>
  <headerFooter>
    <oddFooter>&amp;R&amp;P</oddFooter>
  </headerFooter>
  <rowBreaks count="1" manualBreakCount="1">
    <brk id="4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51BB0-9FA8-417B-A94B-0CCA10AFBA93}">
  <sheetPr>
    <pageSetUpPr fitToPage="1"/>
  </sheetPr>
  <dimension ref="A1:I89"/>
  <sheetViews>
    <sheetView topLeftCell="B44" zoomScaleNormal="100" workbookViewId="0">
      <selection activeCell="C46" sqref="C46"/>
    </sheetView>
  </sheetViews>
  <sheetFormatPr defaultColWidth="10.85546875" defaultRowHeight="12.75"/>
  <cols>
    <col min="1" max="1" width="2.85546875" style="106" hidden="1" customWidth="1"/>
    <col min="2" max="2" width="14.42578125" style="107" customWidth="1"/>
    <col min="3" max="3" width="43.7109375" style="106" customWidth="1"/>
    <col min="4" max="4" width="15.85546875" style="106" customWidth="1"/>
    <col min="5" max="5" width="14" style="106" customWidth="1"/>
    <col min="6" max="6" width="14" style="107" customWidth="1"/>
    <col min="7" max="7" width="45.42578125" style="106" customWidth="1"/>
    <col min="8" max="16384" width="10.85546875" style="106"/>
  </cols>
  <sheetData>
    <row r="1" spans="1:9" hidden="1">
      <c r="A1" s="106" t="s">
        <v>4383</v>
      </c>
    </row>
    <row r="2" spans="1:9" s="129" customFormat="1" ht="50.1" customHeight="1">
      <c r="B2" s="96" t="s">
        <v>4403</v>
      </c>
      <c r="C2" s="152" t="s">
        <v>4402</v>
      </c>
      <c r="D2" s="152"/>
      <c r="E2" s="152"/>
      <c r="F2" s="152"/>
      <c r="G2" s="152"/>
      <c r="H2" s="152"/>
    </row>
    <row r="3" spans="1:9">
      <c r="B3" s="108" t="s">
        <v>1416</v>
      </c>
      <c r="C3" s="108" t="s">
        <v>4352</v>
      </c>
      <c r="D3" s="108" t="s">
        <v>4223</v>
      </c>
      <c r="F3" s="108" t="s">
        <v>4461</v>
      </c>
      <c r="G3" s="108" t="s">
        <v>4352</v>
      </c>
      <c r="H3" s="108" t="s">
        <v>4223</v>
      </c>
      <c r="I3" s="109"/>
    </row>
    <row r="4" spans="1:9">
      <c r="B4" s="110">
        <v>1</v>
      </c>
      <c r="C4" s="111" t="s">
        <v>4460</v>
      </c>
      <c r="D4" s="112" t="s">
        <v>4459</v>
      </c>
      <c r="F4" s="110">
        <v>1</v>
      </c>
      <c r="G4" s="112" t="s">
        <v>4302</v>
      </c>
      <c r="H4" s="112" t="s">
        <v>4416</v>
      </c>
      <c r="I4" s="109"/>
    </row>
    <row r="5" spans="1:9">
      <c r="B5" s="113">
        <v>2</v>
      </c>
      <c r="C5" s="111" t="s">
        <v>4458</v>
      </c>
      <c r="D5" s="112" t="s">
        <v>4457</v>
      </c>
      <c r="F5" s="113">
        <v>2</v>
      </c>
      <c r="G5" s="112" t="s">
        <v>4278</v>
      </c>
      <c r="H5" s="112" t="s">
        <v>4399</v>
      </c>
      <c r="I5" s="109"/>
    </row>
    <row r="6" spans="1:9">
      <c r="B6" s="113">
        <v>3</v>
      </c>
      <c r="C6" s="111" t="s">
        <v>4456</v>
      </c>
      <c r="D6" s="112" t="s">
        <v>4455</v>
      </c>
      <c r="F6" s="113">
        <v>3</v>
      </c>
      <c r="G6" s="112" t="s">
        <v>4320</v>
      </c>
      <c r="H6" s="112" t="s">
        <v>4406</v>
      </c>
      <c r="I6" s="109"/>
    </row>
    <row r="7" spans="1:9">
      <c r="B7" s="113">
        <v>4</v>
      </c>
      <c r="C7" s="111" t="s">
        <v>4454</v>
      </c>
      <c r="D7" s="112" t="s">
        <v>4442</v>
      </c>
      <c r="F7" s="113">
        <v>4</v>
      </c>
      <c r="G7" s="112" t="s">
        <v>4251</v>
      </c>
      <c r="H7" s="112" t="s">
        <v>4408</v>
      </c>
      <c r="I7" s="109"/>
    </row>
    <row r="8" spans="1:9">
      <c r="B8" s="113">
        <v>5</v>
      </c>
      <c r="C8" s="111" t="s">
        <v>4453</v>
      </c>
      <c r="D8" s="112" t="s">
        <v>4452</v>
      </c>
      <c r="F8" s="113">
        <v>5</v>
      </c>
      <c r="G8" s="114" t="s">
        <v>4371</v>
      </c>
      <c r="H8" s="112" t="s">
        <v>4451</v>
      </c>
      <c r="I8" s="109"/>
    </row>
    <row r="9" spans="1:9">
      <c r="B9" s="113">
        <v>6</v>
      </c>
      <c r="C9" s="111" t="s">
        <v>4450</v>
      </c>
      <c r="D9" s="112" t="s">
        <v>4449</v>
      </c>
      <c r="F9" s="113">
        <v>6</v>
      </c>
      <c r="G9" s="112" t="s">
        <v>4236</v>
      </c>
      <c r="H9" s="112" t="s">
        <v>4389</v>
      </c>
      <c r="I9" s="109"/>
    </row>
    <row r="10" spans="1:9">
      <c r="B10" s="113">
        <v>7</v>
      </c>
      <c r="C10" s="111" t="s">
        <v>4448</v>
      </c>
      <c r="D10" s="112" t="s">
        <v>4447</v>
      </c>
      <c r="F10" s="113">
        <v>7</v>
      </c>
      <c r="G10" s="112" t="s">
        <v>4240</v>
      </c>
      <c r="H10" s="112" t="s">
        <v>4239</v>
      </c>
      <c r="I10" s="109"/>
    </row>
    <row r="11" spans="1:9">
      <c r="B11" s="113">
        <v>8</v>
      </c>
      <c r="C11" s="111" t="s">
        <v>4446</v>
      </c>
      <c r="D11" s="112" t="s">
        <v>4445</v>
      </c>
      <c r="F11" s="113">
        <v>8</v>
      </c>
      <c r="G11" s="114" t="s">
        <v>4363</v>
      </c>
      <c r="H11" s="112" t="s">
        <v>4444</v>
      </c>
      <c r="I11" s="109"/>
    </row>
    <row r="12" spans="1:9">
      <c r="B12" s="113">
        <v>9</v>
      </c>
      <c r="C12" s="111" t="s">
        <v>4443</v>
      </c>
      <c r="D12" s="112" t="s">
        <v>4442</v>
      </c>
      <c r="F12" s="113">
        <v>9</v>
      </c>
      <c r="G12" s="112" t="s">
        <v>4318</v>
      </c>
      <c r="H12" s="112" t="s">
        <v>4424</v>
      </c>
      <c r="I12" s="109"/>
    </row>
    <row r="13" spans="1:9">
      <c r="B13" s="113">
        <v>10</v>
      </c>
      <c r="C13" s="111" t="s">
        <v>4441</v>
      </c>
      <c r="D13" s="112" t="s">
        <v>4440</v>
      </c>
      <c r="F13" s="113">
        <v>10</v>
      </c>
      <c r="G13" s="112" t="s">
        <v>4340</v>
      </c>
      <c r="H13" s="112" t="s">
        <v>4407</v>
      </c>
      <c r="I13" s="109"/>
    </row>
    <row r="14" spans="1:9">
      <c r="B14" s="113">
        <v>11</v>
      </c>
      <c r="C14" s="111" t="s">
        <v>4439</v>
      </c>
      <c r="D14" s="112" t="s">
        <v>4384</v>
      </c>
      <c r="F14" s="113">
        <v>11</v>
      </c>
      <c r="G14" s="112" t="s">
        <v>4285</v>
      </c>
      <c r="H14" s="112" t="s">
        <v>4387</v>
      </c>
      <c r="I14" s="109"/>
    </row>
    <row r="15" spans="1:9">
      <c r="B15" s="117">
        <v>12</v>
      </c>
      <c r="C15" s="111" t="s">
        <v>4438</v>
      </c>
      <c r="D15" s="112" t="s">
        <v>4437</v>
      </c>
      <c r="F15" s="117">
        <v>12</v>
      </c>
      <c r="G15" s="112" t="s">
        <v>4232</v>
      </c>
      <c r="H15" s="112" t="s">
        <v>4404</v>
      </c>
      <c r="I15" s="109"/>
    </row>
    <row r="16" spans="1:9" ht="17.25" customHeight="1">
      <c r="B16" s="115"/>
      <c r="C16" s="116"/>
      <c r="D16" s="116"/>
      <c r="E16" s="116"/>
      <c r="F16" s="116"/>
      <c r="G16" s="116"/>
      <c r="H16" s="116"/>
    </row>
    <row r="17" spans="2:8" ht="15" customHeight="1">
      <c r="B17" s="108" t="s">
        <v>4436</v>
      </c>
      <c r="C17" s="108" t="s">
        <v>4352</v>
      </c>
      <c r="D17" s="108" t="s">
        <v>4223</v>
      </c>
      <c r="F17" s="108" t="s">
        <v>4435</v>
      </c>
      <c r="G17" s="108" t="s">
        <v>4352</v>
      </c>
      <c r="H17" s="108" t="s">
        <v>4223</v>
      </c>
    </row>
    <row r="18" spans="2:8" ht="15" customHeight="1">
      <c r="B18" s="113">
        <v>1</v>
      </c>
      <c r="C18" s="112" t="s">
        <v>4310</v>
      </c>
      <c r="D18" s="112" t="s">
        <v>4420</v>
      </c>
      <c r="F18" s="113">
        <v>1</v>
      </c>
      <c r="G18" s="112" t="s">
        <v>4275</v>
      </c>
      <c r="H18" s="112" t="s">
        <v>4397</v>
      </c>
    </row>
    <row r="19" spans="2:8" ht="15" customHeight="1">
      <c r="B19" s="113">
        <v>2</v>
      </c>
      <c r="C19" s="112" t="s">
        <v>4246</v>
      </c>
      <c r="D19" s="112" t="s">
        <v>4392</v>
      </c>
      <c r="F19" s="113">
        <v>2</v>
      </c>
      <c r="G19" s="112" t="s">
        <v>4322</v>
      </c>
      <c r="H19" s="112" t="s">
        <v>4426</v>
      </c>
    </row>
    <row r="20" spans="2:8" ht="15" customHeight="1">
      <c r="B20" s="113">
        <v>3</v>
      </c>
      <c r="C20" s="112" t="s">
        <v>4338</v>
      </c>
      <c r="D20" s="112" t="s">
        <v>4398</v>
      </c>
      <c r="F20" s="113">
        <v>3</v>
      </c>
      <c r="G20" s="112" t="s">
        <v>4434</v>
      </c>
      <c r="H20" s="112" t="s">
        <v>4433</v>
      </c>
    </row>
    <row r="21" spans="2:8" ht="15" customHeight="1">
      <c r="B21" s="113">
        <v>4</v>
      </c>
      <c r="C21" s="112" t="s">
        <v>4281</v>
      </c>
      <c r="D21" s="112" t="s">
        <v>4401</v>
      </c>
      <c r="F21" s="113">
        <v>4</v>
      </c>
      <c r="G21" s="112" t="s">
        <v>4328</v>
      </c>
      <c r="H21" s="112" t="s">
        <v>4411</v>
      </c>
    </row>
    <row r="22" spans="2:8" ht="15" customHeight="1">
      <c r="B22" s="113">
        <v>5</v>
      </c>
      <c r="C22" s="112" t="s">
        <v>4336</v>
      </c>
      <c r="D22" s="112" t="s">
        <v>4395</v>
      </c>
      <c r="F22" s="113">
        <v>5</v>
      </c>
      <c r="G22" s="112" t="s">
        <v>4230</v>
      </c>
      <c r="H22" s="112" t="s">
        <v>4384</v>
      </c>
    </row>
    <row r="23" spans="2:8" ht="15" customHeight="1">
      <c r="B23" s="117">
        <v>6</v>
      </c>
      <c r="C23" s="112" t="s">
        <v>4287</v>
      </c>
      <c r="D23" s="112" t="s">
        <v>4432</v>
      </c>
      <c r="F23" s="117">
        <v>6</v>
      </c>
      <c r="G23" s="112" t="s">
        <v>4314</v>
      </c>
      <c r="H23" s="112" t="s">
        <v>4422</v>
      </c>
    </row>
    <row r="24" spans="2:8" ht="14.25" customHeight="1">
      <c r="B24" s="115"/>
      <c r="C24" s="116"/>
      <c r="D24" s="116"/>
      <c r="E24" s="116"/>
      <c r="F24" s="116"/>
      <c r="G24" s="116"/>
      <c r="H24" s="116"/>
    </row>
    <row r="25" spans="2:8" ht="15" customHeight="1">
      <c r="B25" s="118" t="s">
        <v>1504</v>
      </c>
      <c r="C25" s="125" t="s">
        <v>4226</v>
      </c>
      <c r="D25" s="108" t="s">
        <v>4223</v>
      </c>
      <c r="E25" s="107"/>
      <c r="F25" s="118" t="s">
        <v>1509</v>
      </c>
      <c r="G25" s="125" t="s">
        <v>4226</v>
      </c>
      <c r="H25" s="108" t="s">
        <v>4223</v>
      </c>
    </row>
    <row r="26" spans="2:8" ht="15" customHeight="1">
      <c r="B26" s="120">
        <v>1</v>
      </c>
      <c r="C26" s="130" t="s">
        <v>4225</v>
      </c>
      <c r="D26" s="131" t="s">
        <v>2225</v>
      </c>
      <c r="F26" s="120">
        <v>1</v>
      </c>
      <c r="G26" s="130" t="s">
        <v>4222</v>
      </c>
      <c r="H26" s="131" t="s">
        <v>4431</v>
      </c>
    </row>
    <row r="27" spans="2:8" ht="15" customHeight="1">
      <c r="B27" s="113">
        <v>2</v>
      </c>
      <c r="C27" s="130" t="s">
        <v>4225</v>
      </c>
      <c r="D27" s="131" t="s">
        <v>2225</v>
      </c>
      <c r="F27" s="113">
        <v>2</v>
      </c>
      <c r="G27" s="130" t="s">
        <v>4222</v>
      </c>
      <c r="H27" s="131" t="s">
        <v>4431</v>
      </c>
    </row>
    <row r="28" spans="2:8" ht="15" customHeight="1">
      <c r="B28" s="113">
        <v>3</v>
      </c>
      <c r="C28" s="130" t="s">
        <v>4225</v>
      </c>
      <c r="D28" s="131" t="s">
        <v>2225</v>
      </c>
      <c r="F28" s="113">
        <v>3</v>
      </c>
      <c r="G28" s="130" t="s">
        <v>4222</v>
      </c>
      <c r="H28" s="131" t="s">
        <v>4431</v>
      </c>
    </row>
    <row r="29" spans="2:8" ht="15" customHeight="1">
      <c r="B29" s="113">
        <v>4</v>
      </c>
      <c r="C29" s="130" t="s">
        <v>4225</v>
      </c>
      <c r="D29" s="131" t="s">
        <v>2225</v>
      </c>
      <c r="F29" s="113">
        <v>4</v>
      </c>
      <c r="G29" s="130" t="s">
        <v>4222</v>
      </c>
      <c r="H29" s="131" t="s">
        <v>4431</v>
      </c>
    </row>
    <row r="30" spans="2:8" ht="15" customHeight="1">
      <c r="B30" s="117">
        <v>5</v>
      </c>
      <c r="C30" s="130" t="s">
        <v>4225</v>
      </c>
      <c r="D30" s="131" t="s">
        <v>2225</v>
      </c>
      <c r="F30" s="117">
        <v>5</v>
      </c>
      <c r="G30" s="130" t="s">
        <v>4222</v>
      </c>
      <c r="H30" s="131" t="s">
        <v>4431</v>
      </c>
    </row>
    <row r="31" spans="2:8" ht="18" customHeight="1">
      <c r="B31" s="115"/>
      <c r="C31" s="116"/>
      <c r="D31" s="116"/>
      <c r="E31" s="116"/>
      <c r="F31" s="116"/>
      <c r="G31" s="116"/>
      <c r="H31" s="116"/>
    </row>
    <row r="32" spans="2:8" ht="15" customHeight="1">
      <c r="B32" s="118" t="s">
        <v>1522</v>
      </c>
      <c r="C32" s="119" t="s">
        <v>4226</v>
      </c>
      <c r="D32" s="108" t="s">
        <v>4223</v>
      </c>
      <c r="E32" s="116"/>
      <c r="F32" s="118" t="s">
        <v>1528</v>
      </c>
      <c r="G32" s="119" t="s">
        <v>4226</v>
      </c>
      <c r="H32" s="108" t="s">
        <v>4223</v>
      </c>
    </row>
    <row r="33" spans="2:8" ht="15" customHeight="1">
      <c r="B33" s="120">
        <v>1</v>
      </c>
      <c r="C33" s="121" t="s">
        <v>4334</v>
      </c>
      <c r="D33" s="131" t="s">
        <v>4430</v>
      </c>
      <c r="E33" s="116"/>
      <c r="F33" s="120">
        <v>1</v>
      </c>
      <c r="G33" s="121" t="s">
        <v>4240</v>
      </c>
      <c r="H33" s="131" t="s">
        <v>4391</v>
      </c>
    </row>
    <row r="34" spans="2:8" ht="15" customHeight="1">
      <c r="B34" s="113">
        <v>2</v>
      </c>
      <c r="C34" s="121" t="s">
        <v>4330</v>
      </c>
      <c r="D34" s="131" t="s">
        <v>4429</v>
      </c>
      <c r="E34" s="116"/>
      <c r="F34" s="113">
        <v>2</v>
      </c>
      <c r="G34" s="121" t="s">
        <v>4312</v>
      </c>
      <c r="H34" s="131" t="s">
        <v>4428</v>
      </c>
    </row>
    <row r="35" spans="2:8" ht="15" customHeight="1">
      <c r="B35" s="113">
        <v>3</v>
      </c>
      <c r="C35" s="121" t="s">
        <v>4326</v>
      </c>
      <c r="D35" s="131" t="s">
        <v>4427</v>
      </c>
      <c r="E35" s="116"/>
      <c r="F35" s="113">
        <v>3</v>
      </c>
      <c r="G35" s="121" t="s">
        <v>4308</v>
      </c>
      <c r="H35" s="131" t="s">
        <v>4400</v>
      </c>
    </row>
    <row r="36" spans="2:8" ht="15" customHeight="1">
      <c r="B36" s="113">
        <v>4</v>
      </c>
      <c r="C36" s="121" t="s">
        <v>4322</v>
      </c>
      <c r="D36" s="131" t="s">
        <v>4426</v>
      </c>
      <c r="E36" s="116"/>
      <c r="F36" s="113">
        <v>4</v>
      </c>
      <c r="G36" s="121" t="s">
        <v>4304</v>
      </c>
      <c r="H36" s="131" t="s">
        <v>4425</v>
      </c>
    </row>
    <row r="37" spans="2:8" ht="15" customHeight="1">
      <c r="B37" s="117">
        <v>5</v>
      </c>
      <c r="C37" s="121" t="s">
        <v>4318</v>
      </c>
      <c r="D37" s="131" t="s">
        <v>4424</v>
      </c>
      <c r="E37" s="116"/>
      <c r="F37" s="117">
        <v>5</v>
      </c>
      <c r="G37" s="121" t="s">
        <v>4300</v>
      </c>
      <c r="H37" s="131" t="s">
        <v>4423</v>
      </c>
    </row>
    <row r="38" spans="2:8" ht="12.75" customHeight="1">
      <c r="B38" s="115"/>
      <c r="C38" s="116"/>
      <c r="D38" s="116"/>
      <c r="E38" s="116"/>
      <c r="F38" s="116"/>
      <c r="G38" s="116"/>
      <c r="H38" s="116"/>
    </row>
    <row r="39" spans="2:8" ht="15" customHeight="1">
      <c r="B39" s="118" t="s">
        <v>1531</v>
      </c>
      <c r="C39" s="119" t="s">
        <v>4226</v>
      </c>
      <c r="D39" s="108" t="s">
        <v>4223</v>
      </c>
      <c r="E39" s="116"/>
      <c r="F39" s="118" t="s">
        <v>1537</v>
      </c>
      <c r="G39" s="119" t="s">
        <v>4226</v>
      </c>
      <c r="H39" s="108" t="s">
        <v>4223</v>
      </c>
    </row>
    <row r="40" spans="2:8" ht="15" customHeight="1">
      <c r="B40" s="120">
        <v>1</v>
      </c>
      <c r="C40" s="121" t="s">
        <v>4314</v>
      </c>
      <c r="D40" s="131" t="s">
        <v>4422</v>
      </c>
      <c r="E40" s="116"/>
      <c r="F40" s="120">
        <v>1</v>
      </c>
      <c r="G40" s="121" t="s">
        <v>4296</v>
      </c>
      <c r="H40" s="131" t="s">
        <v>4405</v>
      </c>
    </row>
    <row r="41" spans="2:8" ht="15" customHeight="1">
      <c r="B41" s="113">
        <v>2</v>
      </c>
      <c r="C41" s="121" t="s">
        <v>4238</v>
      </c>
      <c r="D41" s="131" t="s">
        <v>4388</v>
      </c>
      <c r="E41" s="116"/>
      <c r="F41" s="113">
        <v>2</v>
      </c>
      <c r="G41" s="121" t="s">
        <v>4294</v>
      </c>
      <c r="H41" s="131" t="s">
        <v>4421</v>
      </c>
    </row>
    <row r="42" spans="2:8" ht="15" customHeight="1">
      <c r="B42" s="113">
        <v>3</v>
      </c>
      <c r="C42" s="121" t="s">
        <v>4310</v>
      </c>
      <c r="D42" s="131" t="s">
        <v>4420</v>
      </c>
      <c r="E42" s="116"/>
      <c r="F42" s="113">
        <v>3</v>
      </c>
      <c r="G42" s="121" t="s">
        <v>4291</v>
      </c>
      <c r="H42" s="131" t="s">
        <v>4419</v>
      </c>
    </row>
    <row r="43" spans="2:8" ht="15" customHeight="1">
      <c r="B43" s="113">
        <v>4</v>
      </c>
      <c r="C43" s="121" t="s">
        <v>4306</v>
      </c>
      <c r="D43" s="131" t="s">
        <v>4418</v>
      </c>
      <c r="E43" s="116"/>
      <c r="F43" s="113">
        <v>4</v>
      </c>
      <c r="G43" s="121" t="s">
        <v>4289</v>
      </c>
      <c r="H43" s="131" t="s">
        <v>4417</v>
      </c>
    </row>
    <row r="44" spans="2:8" ht="15" customHeight="1">
      <c r="B44" s="117">
        <v>5</v>
      </c>
      <c r="C44" s="121" t="s">
        <v>4302</v>
      </c>
      <c r="D44" s="131" t="s">
        <v>4416</v>
      </c>
      <c r="E44" s="116"/>
      <c r="F44" s="117">
        <v>5</v>
      </c>
      <c r="G44" s="121" t="s">
        <v>4285</v>
      </c>
      <c r="H44" s="131" t="s">
        <v>4387</v>
      </c>
    </row>
    <row r="45" spans="2:8" ht="15" customHeight="1">
      <c r="B45" s="115"/>
      <c r="C45" s="116"/>
      <c r="D45" s="116"/>
      <c r="E45" s="116"/>
      <c r="F45" s="116"/>
      <c r="G45" s="116"/>
      <c r="H45" s="116"/>
    </row>
    <row r="46" spans="2:8" ht="15" customHeight="1">
      <c r="B46" s="118" t="s">
        <v>1540</v>
      </c>
      <c r="C46" s="119" t="s">
        <v>4226</v>
      </c>
      <c r="D46" s="108" t="s">
        <v>4223</v>
      </c>
      <c r="E46" s="116"/>
      <c r="F46" s="118" t="s">
        <v>1543</v>
      </c>
      <c r="G46" s="125" t="s">
        <v>4226</v>
      </c>
      <c r="H46" s="108" t="s">
        <v>4223</v>
      </c>
    </row>
    <row r="47" spans="2:8" ht="15" customHeight="1">
      <c r="B47" s="113">
        <v>1</v>
      </c>
      <c r="C47" s="121" t="s">
        <v>4267</v>
      </c>
      <c r="D47" s="131" t="s">
        <v>4415</v>
      </c>
      <c r="E47" s="116"/>
      <c r="F47" s="122">
        <v>1</v>
      </c>
      <c r="G47" s="132" t="s">
        <v>4281</v>
      </c>
      <c r="H47" s="131" t="s">
        <v>4401</v>
      </c>
    </row>
    <row r="48" spans="2:8" ht="15" customHeight="1">
      <c r="B48" s="113">
        <v>2</v>
      </c>
      <c r="C48" s="121" t="s">
        <v>4263</v>
      </c>
      <c r="D48" s="131" t="s">
        <v>4414</v>
      </c>
      <c r="E48" s="116"/>
      <c r="F48" s="122">
        <v>2</v>
      </c>
      <c r="G48" s="132" t="s">
        <v>4332</v>
      </c>
      <c r="H48" s="131" t="s">
        <v>4413</v>
      </c>
    </row>
    <row r="49" spans="2:8" ht="15" customHeight="1">
      <c r="B49" s="113">
        <v>3</v>
      </c>
      <c r="C49" s="121" t="s">
        <v>4259</v>
      </c>
      <c r="D49" s="131" t="s">
        <v>4412</v>
      </c>
      <c r="E49" s="116"/>
      <c r="F49" s="122">
        <v>3</v>
      </c>
      <c r="G49" s="132" t="s">
        <v>4328</v>
      </c>
      <c r="H49" s="131" t="s">
        <v>4411</v>
      </c>
    </row>
    <row r="50" spans="2:8" ht="15" customHeight="1">
      <c r="B50" s="113">
        <v>4</v>
      </c>
      <c r="C50" s="121" t="s">
        <v>4255</v>
      </c>
      <c r="D50" s="131" t="s">
        <v>4410</v>
      </c>
      <c r="E50" s="116"/>
      <c r="F50" s="122">
        <v>4</v>
      </c>
      <c r="G50" s="132" t="s">
        <v>4324</v>
      </c>
      <c r="H50" s="131" t="s">
        <v>4409</v>
      </c>
    </row>
    <row r="51" spans="2:8" ht="15" customHeight="1">
      <c r="B51" s="117">
        <v>5</v>
      </c>
      <c r="C51" s="121" t="s">
        <v>4251</v>
      </c>
      <c r="D51" s="131" t="s">
        <v>4408</v>
      </c>
      <c r="E51" s="116"/>
      <c r="F51" s="122">
        <v>5</v>
      </c>
      <c r="G51" s="132" t="s">
        <v>4320</v>
      </c>
      <c r="H51" s="131" t="s">
        <v>4406</v>
      </c>
    </row>
    <row r="52" spans="2:8" ht="15" customHeight="1">
      <c r="B52" s="117"/>
      <c r="C52" s="133"/>
      <c r="D52" s="131"/>
      <c r="E52" s="116"/>
      <c r="G52" s="134"/>
      <c r="H52" s="123"/>
    </row>
    <row r="53" spans="2:8" ht="15" customHeight="1">
      <c r="B53" s="118" t="s">
        <v>3666</v>
      </c>
      <c r="C53" s="119" t="s">
        <v>4226</v>
      </c>
      <c r="D53" s="108" t="s">
        <v>4223</v>
      </c>
      <c r="E53" s="116"/>
      <c r="F53" s="135"/>
      <c r="G53" s="134"/>
      <c r="H53" s="136"/>
    </row>
    <row r="54" spans="2:8" ht="15" customHeight="1">
      <c r="B54" s="120">
        <v>1</v>
      </c>
      <c r="C54" s="132" t="s">
        <v>4340</v>
      </c>
      <c r="D54" s="131" t="s">
        <v>4407</v>
      </c>
      <c r="E54" s="116"/>
      <c r="F54" s="137"/>
      <c r="G54" s="134"/>
      <c r="H54" s="123"/>
    </row>
    <row r="55" spans="2:8" ht="15" customHeight="1">
      <c r="B55" s="113">
        <v>2</v>
      </c>
      <c r="C55" s="132" t="s">
        <v>4320</v>
      </c>
      <c r="D55" s="131" t="s">
        <v>4406</v>
      </c>
      <c r="E55" s="116"/>
      <c r="G55" s="134"/>
      <c r="H55" s="123"/>
    </row>
    <row r="56" spans="2:8" ht="15" customHeight="1">
      <c r="B56" s="113">
        <v>3</v>
      </c>
      <c r="C56" s="132" t="s">
        <v>4296</v>
      </c>
      <c r="D56" s="131" t="s">
        <v>4405</v>
      </c>
      <c r="E56" s="116"/>
      <c r="G56" s="134"/>
      <c r="H56" s="123"/>
    </row>
    <row r="57" spans="2:8" ht="15" customHeight="1">
      <c r="B57" s="113">
        <v>4</v>
      </c>
      <c r="C57" s="132" t="s">
        <v>4232</v>
      </c>
      <c r="D57" s="131" t="s">
        <v>4404</v>
      </c>
      <c r="E57" s="116"/>
      <c r="G57" s="134"/>
      <c r="H57" s="123"/>
    </row>
    <row r="58" spans="2:8" ht="15" customHeight="1">
      <c r="B58" s="117">
        <v>5</v>
      </c>
      <c r="C58" s="132" t="s">
        <v>4228</v>
      </c>
      <c r="D58" s="131" t="s">
        <v>4385</v>
      </c>
      <c r="E58" s="116"/>
      <c r="G58" s="134"/>
      <c r="H58" s="123"/>
    </row>
    <row r="59" spans="2:8" s="129" customFormat="1" ht="34.5" customHeight="1">
      <c r="B59" s="96" t="s">
        <v>4403</v>
      </c>
      <c r="C59" s="152" t="s">
        <v>4402</v>
      </c>
      <c r="D59" s="152"/>
      <c r="E59" s="152"/>
      <c r="F59" s="152"/>
      <c r="G59" s="152"/>
      <c r="H59" s="152"/>
    </row>
    <row r="60" spans="2:8" ht="15" customHeight="1">
      <c r="B60" s="118" t="s">
        <v>1546</v>
      </c>
      <c r="C60" s="119" t="s">
        <v>4226</v>
      </c>
      <c r="D60" s="108" t="s">
        <v>4223</v>
      </c>
      <c r="E60" s="116"/>
      <c r="F60" s="118" t="s">
        <v>1549</v>
      </c>
      <c r="G60" s="119" t="s">
        <v>4226</v>
      </c>
      <c r="H60" s="108" t="s">
        <v>4223</v>
      </c>
    </row>
    <row r="61" spans="2:8" ht="15" customHeight="1">
      <c r="B61" s="120">
        <v>1</v>
      </c>
      <c r="C61" s="121" t="s">
        <v>4281</v>
      </c>
      <c r="D61" s="131" t="s">
        <v>4401</v>
      </c>
      <c r="E61" s="116"/>
      <c r="F61" s="120">
        <v>1</v>
      </c>
      <c r="G61" s="121" t="s">
        <v>4308</v>
      </c>
      <c r="H61" s="131" t="s">
        <v>4400</v>
      </c>
    </row>
    <row r="62" spans="2:8" ht="15" customHeight="1">
      <c r="B62" s="113">
        <v>2</v>
      </c>
      <c r="C62" s="121" t="s">
        <v>4278</v>
      </c>
      <c r="D62" s="131" t="s">
        <v>4399</v>
      </c>
      <c r="E62" s="116"/>
      <c r="F62" s="113">
        <v>2</v>
      </c>
      <c r="G62" s="121" t="s">
        <v>4338</v>
      </c>
      <c r="H62" s="131" t="s">
        <v>4398</v>
      </c>
    </row>
    <row r="63" spans="2:8" ht="15" customHeight="1">
      <c r="B63" s="113">
        <v>3</v>
      </c>
      <c r="C63" s="121" t="s">
        <v>4275</v>
      </c>
      <c r="D63" s="131" t="s">
        <v>4397</v>
      </c>
      <c r="E63" s="116"/>
      <c r="F63" s="113">
        <v>3</v>
      </c>
      <c r="G63" s="121" t="s">
        <v>4236</v>
      </c>
      <c r="H63" s="131" t="s">
        <v>4389</v>
      </c>
    </row>
    <row r="64" spans="2:8" ht="15" customHeight="1">
      <c r="B64" s="113">
        <v>4</v>
      </c>
      <c r="C64" s="121" t="s">
        <v>4271</v>
      </c>
      <c r="D64" s="131" t="s">
        <v>4396</v>
      </c>
      <c r="E64" s="116"/>
      <c r="F64" s="113">
        <v>4</v>
      </c>
      <c r="G64" s="121" t="s">
        <v>4336</v>
      </c>
      <c r="H64" s="131" t="s">
        <v>4395</v>
      </c>
    </row>
    <row r="65" spans="2:9" ht="15" customHeight="1">
      <c r="B65" s="117">
        <v>5</v>
      </c>
      <c r="C65" s="121" t="s">
        <v>4246</v>
      </c>
      <c r="D65" s="131" t="s">
        <v>4392</v>
      </c>
      <c r="E65" s="116"/>
      <c r="F65" s="117">
        <v>5</v>
      </c>
      <c r="G65" s="121" t="s">
        <v>4230</v>
      </c>
      <c r="H65" s="131" t="s">
        <v>4384</v>
      </c>
    </row>
    <row r="66" spans="2:9" ht="15" customHeight="1">
      <c r="B66" s="115"/>
      <c r="C66" s="116"/>
      <c r="D66" s="116"/>
      <c r="E66" s="116"/>
      <c r="F66" s="116"/>
      <c r="G66" s="116"/>
      <c r="H66" s="116"/>
    </row>
    <row r="67" spans="2:9" ht="15" customHeight="1">
      <c r="B67" s="118" t="s">
        <v>1525</v>
      </c>
      <c r="C67" s="119" t="s">
        <v>4394</v>
      </c>
      <c r="D67" s="108" t="s">
        <v>4223</v>
      </c>
      <c r="E67" s="116"/>
      <c r="F67" s="118" t="s">
        <v>1534</v>
      </c>
      <c r="G67" s="119" t="s">
        <v>4248</v>
      </c>
      <c r="H67" s="108" t="s">
        <v>4223</v>
      </c>
    </row>
    <row r="68" spans="2:9" ht="15" customHeight="1">
      <c r="B68" s="120">
        <v>1</v>
      </c>
      <c r="C68" s="121" t="s">
        <v>4244</v>
      </c>
      <c r="D68" s="131" t="s">
        <v>4393</v>
      </c>
      <c r="E68" s="116"/>
      <c r="F68" s="120">
        <v>1</v>
      </c>
      <c r="G68" s="121" t="s">
        <v>4246</v>
      </c>
      <c r="H68" s="131" t="s">
        <v>4392</v>
      </c>
    </row>
    <row r="69" spans="2:9" ht="15" customHeight="1">
      <c r="B69" s="113">
        <v>2</v>
      </c>
      <c r="C69" s="121" t="s">
        <v>4240</v>
      </c>
      <c r="D69" s="131" t="s">
        <v>4391</v>
      </c>
      <c r="E69" s="116"/>
      <c r="F69" s="113">
        <v>2</v>
      </c>
      <c r="G69" s="121" t="s">
        <v>4242</v>
      </c>
      <c r="H69" s="131" t="s">
        <v>4390</v>
      </c>
    </row>
    <row r="70" spans="2:9" ht="15" customHeight="1">
      <c r="B70" s="113">
        <v>3</v>
      </c>
      <c r="C70" s="121" t="s">
        <v>4236</v>
      </c>
      <c r="D70" s="131" t="s">
        <v>4389</v>
      </c>
      <c r="E70" s="116"/>
      <c r="F70" s="113">
        <v>3</v>
      </c>
      <c r="G70" s="121" t="s">
        <v>4238</v>
      </c>
      <c r="H70" s="131" t="s">
        <v>4388</v>
      </c>
    </row>
    <row r="71" spans="2:9" ht="13.5" customHeight="1">
      <c r="B71" s="113">
        <v>4</v>
      </c>
      <c r="C71" s="121" t="s">
        <v>4232</v>
      </c>
      <c r="D71" s="131" t="s">
        <v>4387</v>
      </c>
      <c r="F71" s="113">
        <v>4</v>
      </c>
      <c r="G71" s="121" t="s">
        <v>4234</v>
      </c>
      <c r="H71" s="131" t="s">
        <v>4386</v>
      </c>
    </row>
    <row r="72" spans="2:9">
      <c r="B72" s="117">
        <v>5</v>
      </c>
      <c r="C72" s="121" t="s">
        <v>4228</v>
      </c>
      <c r="D72" s="131" t="s">
        <v>4385</v>
      </c>
      <c r="F72" s="117">
        <v>5</v>
      </c>
      <c r="G72" s="121" t="s">
        <v>4230</v>
      </c>
      <c r="H72" s="131" t="s">
        <v>4384</v>
      </c>
    </row>
    <row r="73" spans="2:9" ht="24" customHeight="1">
      <c r="D73" s="123"/>
      <c r="H73" s="123"/>
    </row>
    <row r="74" spans="2:9">
      <c r="F74" s="109"/>
      <c r="G74" s="109"/>
      <c r="H74" s="109"/>
      <c r="I74" s="109"/>
    </row>
    <row r="75" spans="2:9">
      <c r="F75" s="109"/>
      <c r="G75" s="109"/>
      <c r="H75" s="109"/>
      <c r="I75" s="109"/>
    </row>
    <row r="76" spans="2:9">
      <c r="I76" s="109"/>
    </row>
    <row r="77" spans="2:9">
      <c r="I77" s="109"/>
    </row>
    <row r="78" spans="2:9">
      <c r="I78" s="109"/>
    </row>
    <row r="79" spans="2:9">
      <c r="I79" s="109"/>
    </row>
    <row r="80" spans="2:9">
      <c r="I80" s="109"/>
    </row>
    <row r="81" spans="2:9">
      <c r="F81" s="109"/>
      <c r="G81" s="138"/>
      <c r="H81" s="138"/>
      <c r="I81" s="109"/>
    </row>
    <row r="82" spans="2:9">
      <c r="F82" s="109"/>
      <c r="G82" s="138"/>
      <c r="H82" s="138"/>
      <c r="I82" s="109"/>
    </row>
    <row r="83" spans="2:9">
      <c r="F83" s="109"/>
      <c r="G83" s="138"/>
      <c r="H83" s="138"/>
      <c r="I83" s="109"/>
    </row>
    <row r="84" spans="2:9">
      <c r="F84" s="109"/>
      <c r="G84" s="138"/>
      <c r="H84" s="138"/>
      <c r="I84" s="109"/>
    </row>
    <row r="85" spans="2:9">
      <c r="F85" s="109"/>
      <c r="G85" s="138"/>
      <c r="H85" s="138"/>
      <c r="I85" s="109"/>
    </row>
    <row r="86" spans="2:9">
      <c r="F86" s="109"/>
      <c r="G86" s="138"/>
      <c r="H86" s="138"/>
      <c r="I86" s="109"/>
    </row>
    <row r="87" spans="2:9">
      <c r="F87" s="109"/>
      <c r="G87" s="139"/>
      <c r="H87" s="139"/>
      <c r="I87" s="109"/>
    </row>
    <row r="88" spans="2:9">
      <c r="F88" s="109"/>
      <c r="G88" s="139"/>
      <c r="H88" s="139"/>
      <c r="I88" s="109"/>
    </row>
    <row r="89" spans="2:9">
      <c r="B89" s="109"/>
      <c r="C89" s="109"/>
      <c r="D89" s="109"/>
      <c r="F89" s="109"/>
      <c r="G89" s="109"/>
      <c r="H89" s="140"/>
      <c r="I89" s="109"/>
    </row>
  </sheetData>
  <mergeCells count="2">
    <mergeCell ref="C2:H2"/>
    <mergeCell ref="C59:H59"/>
  </mergeCells>
  <conditionalFormatting sqref="C32">
    <cfRule type="cellIs" dxfId="69" priority="5" stopIfTrue="1" operator="equal">
      <formula>""</formula>
    </cfRule>
  </conditionalFormatting>
  <conditionalFormatting sqref="C39">
    <cfRule type="cellIs" dxfId="68" priority="4" stopIfTrue="1" operator="equal">
      <formula>""</formula>
    </cfRule>
  </conditionalFormatting>
  <conditionalFormatting sqref="C46">
    <cfRule type="cellIs" dxfId="67" priority="3" stopIfTrue="1" operator="equal">
      <formula>""</formula>
    </cfRule>
  </conditionalFormatting>
  <conditionalFormatting sqref="G46">
    <cfRule type="cellIs" dxfId="66" priority="2" stopIfTrue="1" operator="equal">
      <formula>""</formula>
    </cfRule>
  </conditionalFormatting>
  <conditionalFormatting sqref="C53">
    <cfRule type="cellIs" dxfId="65" priority="1" stopIfTrue="1" operator="equal">
      <formula>""</formula>
    </cfRule>
  </conditionalFormatting>
  <pageMargins left="0.25" right="0.25" top="0.75" bottom="0.75" header="0.3" footer="0.3"/>
  <pageSetup paperSize="9" scale="63" orientation="portrait" r:id="rId1"/>
  <headerFooter>
    <oddFooter>&amp;R&amp;P</oddFooter>
  </headerFooter>
  <rowBreaks count="1" manualBreakCount="1">
    <brk id="37"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189D2-2A74-4C36-897B-D57F7F09CF17}">
  <sheetPr>
    <pageSetUpPr fitToPage="1"/>
  </sheetPr>
  <dimension ref="A1:H33"/>
  <sheetViews>
    <sheetView topLeftCell="B2" workbookViewId="0">
      <selection activeCell="C6" sqref="C6"/>
    </sheetView>
  </sheetViews>
  <sheetFormatPr defaultColWidth="11.42578125" defaultRowHeight="15"/>
  <cols>
    <col min="1" max="1" width="2.85546875" style="7" hidden="1" customWidth="1"/>
    <col min="2" max="2" width="18.7109375" style="7" customWidth="1"/>
    <col min="3" max="3" width="45.42578125" style="7" customWidth="1"/>
    <col min="4" max="4" width="18.7109375" style="7" customWidth="1"/>
    <col min="5" max="5" width="11.42578125" style="7"/>
    <col min="6" max="6" width="18.7109375" style="7" customWidth="1"/>
    <col min="7" max="7" width="45.42578125" style="7" customWidth="1"/>
    <col min="8" max="8" width="18.7109375" style="7" customWidth="1"/>
    <col min="9" max="16384" width="11.42578125" style="7"/>
  </cols>
  <sheetData>
    <row r="1" spans="1:8" hidden="1">
      <c r="A1" s="7" t="s">
        <v>4383</v>
      </c>
    </row>
    <row r="2" spans="1:8" ht="50.1" customHeight="1">
      <c r="B2" s="69" t="s">
        <v>4500</v>
      </c>
      <c r="C2" s="151" t="s">
        <v>4499</v>
      </c>
      <c r="D2" s="151"/>
      <c r="E2" s="151"/>
      <c r="F2" s="151"/>
      <c r="G2" s="151"/>
      <c r="H2" s="151"/>
    </row>
    <row r="3" spans="1:8">
      <c r="B3" s="49" t="s">
        <v>4498</v>
      </c>
      <c r="C3" s="49" t="s">
        <v>4352</v>
      </c>
      <c r="D3" s="49" t="s">
        <v>4223</v>
      </c>
      <c r="F3" s="49" t="s">
        <v>1420</v>
      </c>
      <c r="G3" s="49" t="s">
        <v>4352</v>
      </c>
      <c r="H3" s="49" t="s">
        <v>4223</v>
      </c>
    </row>
    <row r="4" spans="1:8">
      <c r="B4" s="81">
        <v>1</v>
      </c>
      <c r="C4" s="82" t="s">
        <v>4310</v>
      </c>
      <c r="D4" s="81" t="s">
        <v>4497</v>
      </c>
      <c r="F4" s="81">
        <v>1</v>
      </c>
      <c r="G4" s="82" t="s">
        <v>4460</v>
      </c>
      <c r="H4" s="81" t="s">
        <v>4496</v>
      </c>
    </row>
    <row r="5" spans="1:8">
      <c r="B5" s="81">
        <v>2</v>
      </c>
      <c r="C5" s="82" t="s">
        <v>4246</v>
      </c>
      <c r="D5" s="81" t="s">
        <v>4495</v>
      </c>
      <c r="F5" s="81">
        <v>2</v>
      </c>
      <c r="G5" s="82" t="s">
        <v>4458</v>
      </c>
      <c r="H5" s="81" t="s">
        <v>4494</v>
      </c>
    </row>
    <row r="6" spans="1:8">
      <c r="B6" s="81">
        <v>3</v>
      </c>
      <c r="C6" s="82" t="s">
        <v>4338</v>
      </c>
      <c r="D6" s="81" t="s">
        <v>4493</v>
      </c>
      <c r="F6" s="81">
        <v>3</v>
      </c>
      <c r="G6" s="82" t="s">
        <v>4456</v>
      </c>
      <c r="H6" s="81" t="s">
        <v>4492</v>
      </c>
    </row>
    <row r="7" spans="1:8">
      <c r="B7" s="81">
        <v>4</v>
      </c>
      <c r="C7" s="82" t="s">
        <v>4281</v>
      </c>
      <c r="D7" s="81" t="s">
        <v>4491</v>
      </c>
      <c r="F7" s="81">
        <v>4</v>
      </c>
      <c r="G7" s="82" t="s">
        <v>4454</v>
      </c>
      <c r="H7" s="81" t="s">
        <v>4490</v>
      </c>
    </row>
    <row r="8" spans="1:8">
      <c r="B8" s="81">
        <v>5</v>
      </c>
      <c r="C8" s="82" t="s">
        <v>4336</v>
      </c>
      <c r="D8" s="81" t="s">
        <v>4489</v>
      </c>
      <c r="F8" s="81">
        <v>5</v>
      </c>
      <c r="G8" s="82" t="s">
        <v>4453</v>
      </c>
      <c r="H8" s="81" t="s">
        <v>4488</v>
      </c>
    </row>
    <row r="9" spans="1:8">
      <c r="B9" s="81">
        <v>6</v>
      </c>
      <c r="C9" s="82" t="s">
        <v>4287</v>
      </c>
      <c r="D9" s="81" t="s">
        <v>4487</v>
      </c>
      <c r="F9" s="81">
        <v>6</v>
      </c>
      <c r="G9" s="82" t="s">
        <v>4450</v>
      </c>
      <c r="H9" s="81" t="s">
        <v>4486</v>
      </c>
    </row>
    <row r="10" spans="1:8">
      <c r="B10" s="81">
        <v>7</v>
      </c>
      <c r="C10" s="82" t="s">
        <v>4244</v>
      </c>
      <c r="D10" s="81" t="s">
        <v>4485</v>
      </c>
      <c r="F10" s="81">
        <v>7</v>
      </c>
      <c r="G10" s="82" t="s">
        <v>4448</v>
      </c>
      <c r="H10" s="81" t="s">
        <v>4484</v>
      </c>
    </row>
    <row r="11" spans="1:8">
      <c r="B11" s="81">
        <v>8</v>
      </c>
      <c r="C11" s="82" t="s">
        <v>4347</v>
      </c>
      <c r="D11" s="81" t="s">
        <v>4483</v>
      </c>
      <c r="F11" s="81">
        <v>8</v>
      </c>
      <c r="G11" s="82" t="s">
        <v>4446</v>
      </c>
      <c r="H11" s="81" t="s">
        <v>4482</v>
      </c>
    </row>
    <row r="12" spans="1:8">
      <c r="B12" s="81">
        <v>9</v>
      </c>
      <c r="C12" s="82" t="s">
        <v>4234</v>
      </c>
      <c r="D12" s="81" t="s">
        <v>4481</v>
      </c>
      <c r="F12" s="81">
        <v>9</v>
      </c>
      <c r="G12" s="82" t="s">
        <v>4443</v>
      </c>
      <c r="H12" s="81" t="s">
        <v>4480</v>
      </c>
    </row>
    <row r="13" spans="1:8">
      <c r="B13" s="81">
        <v>10</v>
      </c>
      <c r="C13" s="82" t="s">
        <v>4344</v>
      </c>
      <c r="D13" s="81" t="s">
        <v>4479</v>
      </c>
      <c r="F13" s="81">
        <v>10</v>
      </c>
      <c r="G13" s="82" t="s">
        <v>4441</v>
      </c>
      <c r="H13" s="81" t="s">
        <v>4478</v>
      </c>
    </row>
    <row r="14" spans="1:8">
      <c r="B14" s="81">
        <v>11</v>
      </c>
      <c r="C14" s="82" t="s">
        <v>4228</v>
      </c>
      <c r="D14" s="81" t="s">
        <v>4477</v>
      </c>
      <c r="F14" s="81">
        <v>11</v>
      </c>
      <c r="G14" s="82" t="s">
        <v>4439</v>
      </c>
      <c r="H14" s="81" t="s">
        <v>4476</v>
      </c>
    </row>
    <row r="15" spans="1:8">
      <c r="B15" s="81">
        <v>12</v>
      </c>
      <c r="C15" s="82" t="s">
        <v>4298</v>
      </c>
      <c r="D15" s="85" t="s">
        <v>3815</v>
      </c>
      <c r="F15" s="81">
        <v>12</v>
      </c>
      <c r="G15" s="82" t="s">
        <v>4438</v>
      </c>
      <c r="H15" s="85" t="s">
        <v>4475</v>
      </c>
    </row>
    <row r="16" spans="1:8">
      <c r="B16" s="79"/>
      <c r="C16" s="84"/>
      <c r="D16" s="79"/>
      <c r="F16" s="79"/>
      <c r="G16" s="84"/>
      <c r="H16" s="79"/>
    </row>
    <row r="17" spans="2:8">
      <c r="B17" s="79"/>
      <c r="C17" s="80"/>
      <c r="D17" s="79"/>
      <c r="F17" s="79"/>
      <c r="G17" s="80"/>
      <c r="H17" s="79"/>
    </row>
    <row r="18" spans="2:8">
      <c r="B18" s="49" t="s">
        <v>4474</v>
      </c>
      <c r="C18" s="49" t="s">
        <v>4352</v>
      </c>
      <c r="D18" s="49" t="s">
        <v>4223</v>
      </c>
      <c r="F18" s="79"/>
      <c r="G18" s="80"/>
      <c r="H18" s="79"/>
    </row>
    <row r="19" spans="2:8">
      <c r="B19" s="81">
        <v>1</v>
      </c>
      <c r="C19" s="82" t="s">
        <v>4302</v>
      </c>
      <c r="D19" s="81" t="s">
        <v>4473</v>
      </c>
      <c r="F19" s="79"/>
      <c r="G19" s="80"/>
      <c r="H19" s="79"/>
    </row>
    <row r="20" spans="2:8">
      <c r="B20" s="81">
        <v>2</v>
      </c>
      <c r="C20" s="82" t="s">
        <v>4278</v>
      </c>
      <c r="D20" s="81" t="s">
        <v>4472</v>
      </c>
      <c r="F20" s="79"/>
      <c r="G20" s="80"/>
      <c r="H20" s="79"/>
    </row>
    <row r="21" spans="2:8">
      <c r="B21" s="81">
        <v>3</v>
      </c>
      <c r="C21" s="82" t="s">
        <v>4320</v>
      </c>
      <c r="D21" s="81" t="s">
        <v>4471</v>
      </c>
      <c r="F21" s="79"/>
      <c r="G21" s="80"/>
      <c r="H21" s="79"/>
    </row>
    <row r="22" spans="2:8">
      <c r="B22" s="81">
        <v>4</v>
      </c>
      <c r="C22" s="82" t="s">
        <v>4251</v>
      </c>
      <c r="D22" s="81" t="s">
        <v>4470</v>
      </c>
      <c r="F22" s="79"/>
      <c r="G22" s="80"/>
      <c r="H22" s="79"/>
    </row>
    <row r="23" spans="2:8">
      <c r="B23" s="81">
        <v>5</v>
      </c>
      <c r="C23" s="83" t="s">
        <v>4371</v>
      </c>
      <c r="D23" s="81" t="s">
        <v>4469</v>
      </c>
      <c r="F23" s="79"/>
      <c r="G23" s="80"/>
      <c r="H23" s="79"/>
    </row>
    <row r="24" spans="2:8">
      <c r="B24" s="81">
        <v>6</v>
      </c>
      <c r="C24" s="82" t="s">
        <v>4236</v>
      </c>
      <c r="D24" s="81" t="s">
        <v>4468</v>
      </c>
      <c r="F24" s="79"/>
      <c r="G24" s="80"/>
      <c r="H24" s="79"/>
    </row>
    <row r="25" spans="2:8">
      <c r="B25" s="81">
        <v>7</v>
      </c>
      <c r="C25" s="82" t="s">
        <v>4240</v>
      </c>
      <c r="D25" s="81" t="s">
        <v>4467</v>
      </c>
      <c r="F25" s="79"/>
      <c r="G25" s="80"/>
      <c r="H25" s="79"/>
    </row>
    <row r="26" spans="2:8">
      <c r="B26" s="81">
        <v>8</v>
      </c>
      <c r="C26" s="83" t="s">
        <v>4363</v>
      </c>
      <c r="D26" s="81" t="s">
        <v>4466</v>
      </c>
      <c r="F26" s="79"/>
      <c r="G26" s="80"/>
      <c r="H26" s="79"/>
    </row>
    <row r="27" spans="2:8">
      <c r="B27" s="81">
        <v>9</v>
      </c>
      <c r="C27" s="82" t="s">
        <v>4318</v>
      </c>
      <c r="D27" s="81" t="s">
        <v>4465</v>
      </c>
      <c r="F27" s="79"/>
      <c r="G27" s="80"/>
      <c r="H27" s="79"/>
    </row>
    <row r="28" spans="2:8">
      <c r="B28" s="81">
        <v>10</v>
      </c>
      <c r="C28" s="82" t="s">
        <v>4340</v>
      </c>
      <c r="D28" s="81" t="s">
        <v>4464</v>
      </c>
      <c r="F28" s="79"/>
      <c r="G28" s="80"/>
      <c r="H28" s="79"/>
    </row>
    <row r="29" spans="2:8">
      <c r="B29" s="81">
        <v>11</v>
      </c>
      <c r="C29" s="82" t="s">
        <v>4285</v>
      </c>
      <c r="D29" s="81" t="s">
        <v>4463</v>
      </c>
      <c r="F29" s="79"/>
      <c r="G29" s="80"/>
      <c r="H29" s="79"/>
    </row>
    <row r="30" spans="2:8">
      <c r="B30" s="81">
        <v>12</v>
      </c>
      <c r="C30" s="82" t="s">
        <v>4232</v>
      </c>
      <c r="D30" s="81" t="s">
        <v>4462</v>
      </c>
      <c r="F30" s="79"/>
      <c r="G30" s="80"/>
      <c r="H30" s="79"/>
    </row>
    <row r="31" spans="2:8">
      <c r="B31" s="78"/>
      <c r="C31" s="78"/>
      <c r="D31" s="78"/>
      <c r="F31" s="78"/>
      <c r="G31" s="78"/>
      <c r="H31" s="78"/>
    </row>
    <row r="33" spans="1:1">
      <c r="A33" s="70"/>
    </row>
  </sheetData>
  <mergeCells count="1">
    <mergeCell ref="C2:H2"/>
  </mergeCells>
  <pageMargins left="0.25" right="0.25" top="0.75" bottom="0.75" header="0.3" footer="0.3"/>
  <pageSetup paperSize="9" scale="80" orientation="landscape" r:id="rId1"/>
  <headerFooter>
    <oddFooter>&amp;R&amp;P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671EA-33B3-4610-B6FD-208BC66EF815}">
  <sheetPr>
    <pageSetUpPr fitToPage="1"/>
  </sheetPr>
  <dimension ref="A1:I47"/>
  <sheetViews>
    <sheetView topLeftCell="B2" zoomScaleNormal="100" workbookViewId="0">
      <selection activeCell="F25" sqref="F25"/>
    </sheetView>
  </sheetViews>
  <sheetFormatPr defaultColWidth="10.85546875" defaultRowHeight="12.75"/>
  <cols>
    <col min="1" max="1" width="2.85546875" style="106" hidden="1" customWidth="1"/>
    <col min="2" max="2" width="14.42578125" style="107" customWidth="1"/>
    <col min="3" max="3" width="43.7109375" style="106" customWidth="1"/>
    <col min="4" max="4" width="10.85546875" style="106" customWidth="1"/>
    <col min="5" max="5" width="14" style="106" customWidth="1"/>
    <col min="6" max="6" width="14" style="107" customWidth="1"/>
    <col min="7" max="7" width="45.42578125" style="106" customWidth="1"/>
    <col min="8" max="16384" width="10.85546875" style="106"/>
  </cols>
  <sheetData>
    <row r="1" spans="1:9" hidden="1">
      <c r="A1" s="106" t="s">
        <v>4383</v>
      </c>
    </row>
    <row r="2" spans="1:9" ht="50.1" customHeight="1">
      <c r="B2" s="96" t="s">
        <v>4525</v>
      </c>
      <c r="C2" s="151" t="s">
        <v>4524</v>
      </c>
      <c r="D2" s="151"/>
      <c r="E2" s="151"/>
      <c r="F2" s="151"/>
      <c r="G2" s="151"/>
      <c r="H2" s="151"/>
    </row>
    <row r="3" spans="1:9">
      <c r="B3" s="108" t="s">
        <v>4523</v>
      </c>
      <c r="C3" s="108" t="s">
        <v>4352</v>
      </c>
      <c r="D3" s="108" t="s">
        <v>4223</v>
      </c>
      <c r="F3" s="108" t="s">
        <v>4522</v>
      </c>
      <c r="G3" s="108" t="s">
        <v>4352</v>
      </c>
      <c r="H3" s="108" t="s">
        <v>4223</v>
      </c>
      <c r="I3" s="109"/>
    </row>
    <row r="4" spans="1:9">
      <c r="B4" s="110">
        <v>1</v>
      </c>
      <c r="C4" s="111" t="s">
        <v>4521</v>
      </c>
      <c r="D4" s="112" t="s">
        <v>4501</v>
      </c>
      <c r="F4" s="110">
        <v>1</v>
      </c>
      <c r="G4" s="112" t="s">
        <v>4520</v>
      </c>
      <c r="H4" s="112" t="s">
        <v>4501</v>
      </c>
      <c r="I4" s="109"/>
    </row>
    <row r="5" spans="1:9">
      <c r="B5" s="113">
        <v>2</v>
      </c>
      <c r="C5" s="111" t="s">
        <v>4338</v>
      </c>
      <c r="D5" s="112" t="s">
        <v>4501</v>
      </c>
      <c r="F5" s="113">
        <v>2</v>
      </c>
      <c r="G5" s="112" t="s">
        <v>4519</v>
      </c>
      <c r="H5" s="112" t="s">
        <v>4501</v>
      </c>
      <c r="I5" s="109"/>
    </row>
    <row r="6" spans="1:9">
      <c r="B6" s="113">
        <v>3</v>
      </c>
      <c r="C6" s="111" t="s">
        <v>4281</v>
      </c>
      <c r="D6" s="112" t="s">
        <v>4501</v>
      </c>
      <c r="F6" s="113">
        <v>3</v>
      </c>
      <c r="G6" s="112" t="s">
        <v>4251</v>
      </c>
      <c r="H6" s="112" t="s">
        <v>4501</v>
      </c>
      <c r="I6" s="109"/>
    </row>
    <row r="7" spans="1:9">
      <c r="B7" s="113">
        <v>4</v>
      </c>
      <c r="C7" s="111" t="s">
        <v>4336</v>
      </c>
      <c r="D7" s="112" t="s">
        <v>4501</v>
      </c>
      <c r="F7" s="113">
        <v>4</v>
      </c>
      <c r="G7" s="112" t="s">
        <v>4518</v>
      </c>
      <c r="H7" s="112" t="s">
        <v>4501</v>
      </c>
      <c r="I7" s="109"/>
    </row>
    <row r="8" spans="1:9">
      <c r="B8" s="113">
        <v>5</v>
      </c>
      <c r="C8" s="111" t="s">
        <v>4517</v>
      </c>
      <c r="D8" s="112" t="s">
        <v>4501</v>
      </c>
      <c r="F8" s="113">
        <v>5</v>
      </c>
      <c r="G8" s="114" t="s">
        <v>4516</v>
      </c>
      <c r="H8" s="112" t="s">
        <v>4501</v>
      </c>
      <c r="I8" s="109"/>
    </row>
    <row r="9" spans="1:9">
      <c r="B9" s="113">
        <v>6</v>
      </c>
      <c r="C9" s="111" t="s">
        <v>4515</v>
      </c>
      <c r="D9" s="112" t="s">
        <v>4501</v>
      </c>
      <c r="F9" s="113">
        <v>6</v>
      </c>
      <c r="G9" s="112" t="s">
        <v>4240</v>
      </c>
      <c r="H9" s="112" t="s">
        <v>4501</v>
      </c>
      <c r="I9" s="109"/>
    </row>
    <row r="10" spans="1:9">
      <c r="B10" s="113">
        <v>7</v>
      </c>
      <c r="C10" s="111" t="s">
        <v>4514</v>
      </c>
      <c r="D10" s="112" t="s">
        <v>4501</v>
      </c>
      <c r="F10" s="113">
        <v>7</v>
      </c>
      <c r="G10" s="112" t="s">
        <v>4513</v>
      </c>
      <c r="H10" s="112" t="s">
        <v>4501</v>
      </c>
      <c r="I10" s="109"/>
    </row>
    <row r="11" spans="1:9">
      <c r="B11" s="113">
        <v>8</v>
      </c>
      <c r="C11" s="111" t="s">
        <v>4512</v>
      </c>
      <c r="D11" s="112" t="s">
        <v>4501</v>
      </c>
      <c r="F11" s="113">
        <v>8</v>
      </c>
      <c r="G11" s="114" t="s">
        <v>4511</v>
      </c>
      <c r="H11" s="112" t="s">
        <v>4501</v>
      </c>
      <c r="I11" s="109"/>
    </row>
    <row r="12" spans="1:9">
      <c r="B12" s="113">
        <v>9</v>
      </c>
      <c r="C12" s="111" t="s">
        <v>4510</v>
      </c>
      <c r="D12" s="112" t="s">
        <v>4501</v>
      </c>
      <c r="F12" s="113">
        <v>9</v>
      </c>
      <c r="G12" s="112" t="s">
        <v>4285</v>
      </c>
      <c r="H12" s="112" t="s">
        <v>4501</v>
      </c>
      <c r="I12" s="109"/>
    </row>
    <row r="13" spans="1:9">
      <c r="B13" s="113">
        <v>10</v>
      </c>
      <c r="C13" s="111" t="s">
        <v>4228</v>
      </c>
      <c r="D13" s="112" t="s">
        <v>4501</v>
      </c>
      <c r="F13" s="113">
        <v>10</v>
      </c>
      <c r="G13" s="112" t="s">
        <v>4232</v>
      </c>
      <c r="H13" s="112" t="s">
        <v>4501</v>
      </c>
      <c r="I13" s="109"/>
    </row>
    <row r="14" spans="1:9" ht="17.25" customHeight="1">
      <c r="B14" s="115"/>
      <c r="C14" s="116"/>
      <c r="D14" s="116"/>
      <c r="E14" s="116"/>
      <c r="F14" s="116"/>
      <c r="G14" s="116"/>
      <c r="H14" s="116"/>
    </row>
    <row r="15" spans="1:9" ht="15" customHeight="1">
      <c r="B15" s="108" t="s">
        <v>1424</v>
      </c>
      <c r="C15" s="108" t="s">
        <v>4352</v>
      </c>
      <c r="D15" s="108" t="s">
        <v>4223</v>
      </c>
      <c r="F15" s="108" t="s">
        <v>4509</v>
      </c>
      <c r="G15" s="108" t="s">
        <v>4352</v>
      </c>
      <c r="H15" s="108" t="s">
        <v>4223</v>
      </c>
    </row>
    <row r="16" spans="1:9">
      <c r="B16" s="110">
        <v>1</v>
      </c>
      <c r="C16" s="111" t="s">
        <v>4508</v>
      </c>
      <c r="D16" s="112" t="s">
        <v>4501</v>
      </c>
      <c r="F16" s="110">
        <v>1</v>
      </c>
      <c r="G16" s="112" t="s">
        <v>4507</v>
      </c>
      <c r="H16" s="112" t="s">
        <v>4501</v>
      </c>
      <c r="I16" s="109"/>
    </row>
    <row r="17" spans="2:9">
      <c r="B17" s="113">
        <v>2</v>
      </c>
      <c r="C17" s="111" t="s">
        <v>4458</v>
      </c>
      <c r="D17" s="112" t="s">
        <v>4501</v>
      </c>
      <c r="F17" s="113">
        <v>2</v>
      </c>
      <c r="G17" s="112" t="s">
        <v>4506</v>
      </c>
      <c r="H17" s="112" t="s">
        <v>4501</v>
      </c>
      <c r="I17" s="109"/>
    </row>
    <row r="18" spans="2:9">
      <c r="B18" s="113">
        <v>3</v>
      </c>
      <c r="C18" s="111" t="s">
        <v>4456</v>
      </c>
      <c r="D18" s="112" t="s">
        <v>4501</v>
      </c>
      <c r="F18" s="113">
        <v>3</v>
      </c>
      <c r="G18" s="112" t="s">
        <v>4230</v>
      </c>
      <c r="H18" s="112" t="s">
        <v>4501</v>
      </c>
      <c r="I18" s="109"/>
    </row>
    <row r="19" spans="2:9">
      <c r="B19" s="113">
        <v>4</v>
      </c>
      <c r="C19" s="111" t="s">
        <v>4453</v>
      </c>
      <c r="D19" s="112" t="s">
        <v>4501</v>
      </c>
      <c r="F19" s="113">
        <v>4</v>
      </c>
      <c r="G19" s="112" t="s">
        <v>4505</v>
      </c>
      <c r="H19" s="112" t="s">
        <v>4501</v>
      </c>
      <c r="I19" s="109"/>
    </row>
    <row r="20" spans="2:9">
      <c r="B20" s="113">
        <v>5</v>
      </c>
      <c r="C20" s="111" t="s">
        <v>4450</v>
      </c>
      <c r="D20" s="112" t="s">
        <v>4501</v>
      </c>
      <c r="F20" s="113">
        <v>5</v>
      </c>
      <c r="G20" s="114" t="s">
        <v>4350</v>
      </c>
      <c r="H20" s="112" t="s">
        <v>4501</v>
      </c>
      <c r="I20" s="109"/>
    </row>
    <row r="21" spans="2:9">
      <c r="B21" s="113">
        <v>6</v>
      </c>
      <c r="C21" s="111" t="s">
        <v>4448</v>
      </c>
      <c r="D21" s="112" t="s">
        <v>4501</v>
      </c>
      <c r="F21" s="113">
        <v>6</v>
      </c>
      <c r="G21" s="112" t="s">
        <v>4504</v>
      </c>
      <c r="H21" s="112" t="s">
        <v>4501</v>
      </c>
      <c r="I21" s="109"/>
    </row>
    <row r="22" spans="2:9">
      <c r="B22" s="113">
        <v>7</v>
      </c>
      <c r="C22" s="111" t="s">
        <v>4443</v>
      </c>
      <c r="D22" s="112" t="s">
        <v>4501</v>
      </c>
      <c r="F22" s="113">
        <v>7</v>
      </c>
      <c r="G22" s="112" t="s">
        <v>4271</v>
      </c>
      <c r="H22" s="112" t="s">
        <v>4501</v>
      </c>
      <c r="I22" s="109"/>
    </row>
    <row r="23" spans="2:9">
      <c r="B23" s="113">
        <v>8</v>
      </c>
      <c r="C23" s="111" t="s">
        <v>4441</v>
      </c>
      <c r="D23" s="112" t="s">
        <v>4501</v>
      </c>
      <c r="F23" s="113">
        <v>8</v>
      </c>
      <c r="G23" s="112" t="s">
        <v>4503</v>
      </c>
      <c r="H23" s="112" t="s">
        <v>4501</v>
      </c>
      <c r="I23" s="109"/>
    </row>
    <row r="24" spans="2:9">
      <c r="B24" s="113">
        <v>9</v>
      </c>
      <c r="C24" s="111" t="s">
        <v>4439</v>
      </c>
      <c r="D24" s="112" t="s">
        <v>4501</v>
      </c>
      <c r="F24" s="113">
        <v>9</v>
      </c>
      <c r="G24" s="112" t="s">
        <v>4502</v>
      </c>
      <c r="H24" s="112" t="s">
        <v>4501</v>
      </c>
      <c r="I24" s="109"/>
    </row>
    <row r="25" spans="2:9">
      <c r="B25" s="113">
        <v>10</v>
      </c>
      <c r="C25" s="111" t="s">
        <v>4438</v>
      </c>
      <c r="D25" s="112" t="s">
        <v>4501</v>
      </c>
      <c r="F25" s="113">
        <v>10</v>
      </c>
      <c r="G25" s="112" t="s">
        <v>4242</v>
      </c>
      <c r="H25" s="112" t="s">
        <v>4501</v>
      </c>
      <c r="I25" s="109"/>
    </row>
    <row r="47" spans="1:7" ht="50.1" customHeight="1">
      <c r="A47" s="104"/>
      <c r="B47" s="109"/>
      <c r="C47" s="104"/>
      <c r="D47" s="104"/>
      <c r="E47" s="104"/>
      <c r="F47" s="109"/>
      <c r="G47" s="104"/>
    </row>
  </sheetData>
  <mergeCells count="1">
    <mergeCell ref="C2:H2"/>
  </mergeCells>
  <pageMargins left="0.25" right="0.25" top="0.75" bottom="0.75" header="0.3" footer="0.3"/>
  <pageSetup paperSize="9" scale="93" orientation="landscape" r:id="rId1"/>
  <headerFooter>
    <oddFooter>&amp;R&amp;P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D4E84-8372-4F57-B930-DD7AEA604A93}">
  <sheetPr>
    <pageSetUpPr fitToPage="1"/>
  </sheetPr>
  <dimension ref="A1:I47"/>
  <sheetViews>
    <sheetView topLeftCell="B2" workbookViewId="0">
      <selection activeCell="C19" sqref="C19"/>
    </sheetView>
  </sheetViews>
  <sheetFormatPr defaultColWidth="11.42578125" defaultRowHeight="12.75"/>
  <cols>
    <col min="1" max="1" width="2.85546875" style="106" hidden="1" customWidth="1"/>
    <col min="2" max="2" width="14.42578125" style="106" customWidth="1"/>
    <col min="3" max="3" width="43.7109375" style="106" customWidth="1"/>
    <col min="4" max="4" width="11.85546875" style="106" customWidth="1"/>
    <col min="5" max="5" width="11.42578125" style="106"/>
    <col min="6" max="6" width="14.42578125" style="106" customWidth="1"/>
    <col min="7" max="7" width="43.7109375" style="106" customWidth="1"/>
    <col min="8" max="8" width="11.85546875" style="106" customWidth="1"/>
    <col min="9" max="16384" width="11.42578125" style="106"/>
  </cols>
  <sheetData>
    <row r="1" spans="1:9" hidden="1">
      <c r="A1" s="106" t="s">
        <v>4383</v>
      </c>
    </row>
    <row r="2" spans="1:9" s="129" customFormat="1" ht="50.1" customHeight="1">
      <c r="B2" s="96" t="s">
        <v>4541</v>
      </c>
      <c r="C2" s="151" t="s">
        <v>4540</v>
      </c>
      <c r="D2" s="151"/>
      <c r="E2" s="151"/>
      <c r="F2" s="151"/>
      <c r="G2" s="151"/>
      <c r="H2" s="151"/>
    </row>
    <row r="3" spans="1:9" ht="15" customHeight="1">
      <c r="B3" s="118" t="s">
        <v>888</v>
      </c>
      <c r="C3" s="119" t="s">
        <v>4533</v>
      </c>
      <c r="D3" s="108" t="s">
        <v>4223</v>
      </c>
      <c r="F3" s="118" t="s">
        <v>3165</v>
      </c>
      <c r="G3" s="119" t="s">
        <v>4533</v>
      </c>
      <c r="H3" s="108" t="s">
        <v>4223</v>
      </c>
    </row>
    <row r="4" spans="1:9" ht="15" customHeight="1">
      <c r="B4" s="120"/>
      <c r="C4" s="121" t="s">
        <v>4539</v>
      </c>
      <c r="D4" s="122" t="s">
        <v>4204</v>
      </c>
      <c r="F4" s="120"/>
      <c r="G4" s="121" t="s">
        <v>4538</v>
      </c>
      <c r="H4" s="122" t="s">
        <v>1265</v>
      </c>
    </row>
    <row r="5" spans="1:9" ht="15" customHeight="1">
      <c r="B5" s="113"/>
      <c r="C5" s="121" t="s">
        <v>4537</v>
      </c>
      <c r="D5" s="122" t="s">
        <v>4205</v>
      </c>
      <c r="F5" s="113"/>
      <c r="G5" s="121" t="s">
        <v>4531</v>
      </c>
      <c r="H5" s="122" t="s">
        <v>1277</v>
      </c>
      <c r="I5" s="86"/>
    </row>
    <row r="6" spans="1:9" ht="15" customHeight="1">
      <c r="B6" s="113"/>
      <c r="C6" s="121" t="s">
        <v>4536</v>
      </c>
      <c r="D6" s="122" t="s">
        <v>4203</v>
      </c>
      <c r="F6" s="113"/>
      <c r="G6" s="121" t="s">
        <v>4528</v>
      </c>
      <c r="H6" s="122" t="s">
        <v>1173</v>
      </c>
      <c r="I6" s="86"/>
    </row>
    <row r="7" spans="1:9" ht="15" customHeight="1">
      <c r="B7" s="117"/>
      <c r="C7" s="121" t="s">
        <v>4535</v>
      </c>
      <c r="D7" s="122" t="s">
        <v>4206</v>
      </c>
      <c r="F7" s="117"/>
      <c r="G7" s="121" t="s">
        <v>4534</v>
      </c>
      <c r="H7" s="122" t="s">
        <v>1213</v>
      </c>
      <c r="I7" s="86"/>
    </row>
    <row r="8" spans="1:9" ht="15" customHeight="1">
      <c r="B8" s="107"/>
      <c r="F8" s="107"/>
      <c r="H8" s="123"/>
      <c r="I8" s="86"/>
    </row>
    <row r="9" spans="1:9" ht="15" customHeight="1">
      <c r="B9" s="118" t="s">
        <v>3743</v>
      </c>
      <c r="C9" s="119" t="s">
        <v>4533</v>
      </c>
      <c r="D9" s="108" t="s">
        <v>4223</v>
      </c>
      <c r="F9" s="124" t="s">
        <v>3744</v>
      </c>
      <c r="G9" s="125" t="s">
        <v>4533</v>
      </c>
      <c r="H9" s="108" t="s">
        <v>4223</v>
      </c>
    </row>
    <row r="10" spans="1:9" ht="15" customHeight="1">
      <c r="B10" s="120"/>
      <c r="C10" s="121" t="s">
        <v>4532</v>
      </c>
      <c r="D10" s="126" t="s">
        <v>1216</v>
      </c>
      <c r="F10" s="127"/>
      <c r="G10" s="121" t="s">
        <v>4531</v>
      </c>
      <c r="H10" s="122" t="s">
        <v>1277</v>
      </c>
      <c r="I10" s="109"/>
    </row>
    <row r="11" spans="1:9" ht="15" customHeight="1">
      <c r="B11" s="113"/>
      <c r="C11" s="121" t="s">
        <v>4530</v>
      </c>
      <c r="D11" s="126" t="s">
        <v>4529</v>
      </c>
      <c r="F11" s="128"/>
      <c r="G11" s="121" t="s">
        <v>4528</v>
      </c>
      <c r="H11" s="122" t="s">
        <v>1204</v>
      </c>
      <c r="I11" s="109"/>
    </row>
    <row r="12" spans="1:9" ht="15" customHeight="1">
      <c r="B12" s="113"/>
      <c r="C12" s="121" t="s">
        <v>4527</v>
      </c>
      <c r="D12" s="126" t="s">
        <v>1219</v>
      </c>
      <c r="F12" s="109"/>
      <c r="G12" s="109"/>
      <c r="H12" s="109"/>
      <c r="I12" s="109"/>
    </row>
    <row r="13" spans="1:9" ht="15" customHeight="1">
      <c r="B13" s="117"/>
      <c r="C13" s="121" t="s">
        <v>4526</v>
      </c>
      <c r="D13" s="126" t="s">
        <v>1185</v>
      </c>
      <c r="F13" s="109"/>
      <c r="G13" s="109"/>
      <c r="H13" s="109"/>
      <c r="I13" s="109"/>
    </row>
    <row r="47" spans="1:1">
      <c r="A47" s="104"/>
    </row>
  </sheetData>
  <mergeCells count="1">
    <mergeCell ref="C2:H2"/>
  </mergeCells>
  <pageMargins left="0.25" right="0.25" top="0.75" bottom="0.75" header="0.3" footer="0.3"/>
  <pageSetup paperSize="9" scale="94" orientation="landscape" r:id="rId1"/>
  <headerFooter>
    <oddFooter>&amp;R&amp;P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11D29-97AB-4A98-904C-85FC4F5FD2F8}">
  <sheetPr>
    <pageSetUpPr fitToPage="1"/>
  </sheetPr>
  <dimension ref="A1:B28"/>
  <sheetViews>
    <sheetView topLeftCell="B17" workbookViewId="0">
      <selection activeCell="B24" sqref="B24"/>
    </sheetView>
  </sheetViews>
  <sheetFormatPr defaultColWidth="11.42578125" defaultRowHeight="11.25"/>
  <cols>
    <col min="1" max="1" width="11.42578125" style="99" hidden="1" customWidth="1"/>
    <col min="2" max="2" width="223" style="100" customWidth="1"/>
    <col min="3" max="16384" width="11.42578125" style="99"/>
  </cols>
  <sheetData>
    <row r="1" spans="1:2" hidden="1">
      <c r="A1" s="99" t="s">
        <v>4383</v>
      </c>
    </row>
    <row r="2" spans="1:2" ht="21">
      <c r="B2" s="103" t="s">
        <v>4554</v>
      </c>
    </row>
    <row r="4" spans="1:2">
      <c r="B4" s="101" t="s">
        <v>4553</v>
      </c>
    </row>
    <row r="5" spans="1:2" ht="147.75" customHeight="1">
      <c r="B5" s="100" t="s">
        <v>4694</v>
      </c>
    </row>
    <row r="6" spans="1:2" s="102" customFormat="1">
      <c r="B6" s="101" t="s">
        <v>4552</v>
      </c>
    </row>
    <row r="7" spans="1:2" ht="135" customHeight="1">
      <c r="B7" s="100" t="s">
        <v>4705</v>
      </c>
    </row>
    <row r="8" spans="1:2" ht="114.75" customHeight="1">
      <c r="B8" s="100" t="s">
        <v>4706</v>
      </c>
    </row>
    <row r="9" spans="1:2">
      <c r="B9" s="101" t="s">
        <v>4551</v>
      </c>
    </row>
    <row r="10" spans="1:2" ht="349.5" customHeight="1">
      <c r="B10" s="100" t="s">
        <v>4701</v>
      </c>
    </row>
    <row r="11" spans="1:2">
      <c r="B11" s="101" t="s">
        <v>4550</v>
      </c>
    </row>
    <row r="12" spans="1:2" ht="178.5" customHeight="1">
      <c r="B12" s="100" t="s">
        <v>4695</v>
      </c>
    </row>
    <row r="13" spans="1:2">
      <c r="B13" s="101" t="s">
        <v>4549</v>
      </c>
    </row>
    <row r="14" spans="1:2" ht="54" customHeight="1">
      <c r="B14" s="100" t="s">
        <v>4696</v>
      </c>
    </row>
    <row r="15" spans="1:2" s="102" customFormat="1">
      <c r="B15" s="101" t="s">
        <v>4548</v>
      </c>
    </row>
    <row r="16" spans="1:2" ht="267" customHeight="1">
      <c r="B16" s="100" t="s">
        <v>4702</v>
      </c>
    </row>
    <row r="17" spans="2:2">
      <c r="B17" s="101" t="s">
        <v>4547</v>
      </c>
    </row>
    <row r="18" spans="2:2" ht="33.75">
      <c r="B18" s="100" t="s">
        <v>4700</v>
      </c>
    </row>
    <row r="19" spans="2:2">
      <c r="B19" s="101" t="s">
        <v>4546</v>
      </c>
    </row>
    <row r="20" spans="2:2" ht="45">
      <c r="B20" s="100" t="s">
        <v>4703</v>
      </c>
    </row>
    <row r="21" spans="2:2">
      <c r="B21" s="101" t="s">
        <v>4545</v>
      </c>
    </row>
    <row r="22" spans="2:2" ht="22.5">
      <c r="B22" s="100" t="s">
        <v>4704</v>
      </c>
    </row>
    <row r="23" spans="2:2">
      <c r="B23" s="101" t="s">
        <v>4544</v>
      </c>
    </row>
    <row r="24" spans="2:2" ht="112.5">
      <c r="B24" s="100" t="s">
        <v>4699</v>
      </c>
    </row>
    <row r="25" spans="2:2">
      <c r="B25" s="101" t="s">
        <v>4543</v>
      </c>
    </row>
    <row r="26" spans="2:2" ht="33.75">
      <c r="B26" s="100" t="s">
        <v>4698</v>
      </c>
    </row>
    <row r="27" spans="2:2">
      <c r="B27" s="101" t="s">
        <v>4542</v>
      </c>
    </row>
    <row r="28" spans="2:2" ht="45">
      <c r="B28" s="100" t="s">
        <v>4697</v>
      </c>
    </row>
  </sheetData>
  <pageMargins left="0.23622047244094491" right="0.23622047244094491" top="0.35433070866141736" bottom="0.35433070866141736" header="0.31496062992125984" footer="0.31496062992125984"/>
  <pageSetup paperSize="9" scale="99" fitToHeight="0" orientation="landscape" r:id="rId1"/>
  <headerFooter>
    <oddFooter>&amp;R&amp;P</oddFooter>
  </headerFooter>
  <rowBreaks count="3" manualBreakCount="3">
    <brk id="8" max="16383" man="1"/>
    <brk id="12" max="16383" man="1"/>
    <brk id="22"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3A64B-E2DE-4BB8-9221-DBC354764816}">
  <sheetPr>
    <pageSetUpPr fitToPage="1"/>
  </sheetPr>
  <dimension ref="A1:C67"/>
  <sheetViews>
    <sheetView topLeftCell="B2" workbookViewId="0">
      <selection activeCell="C51" sqref="C51"/>
    </sheetView>
  </sheetViews>
  <sheetFormatPr defaultColWidth="11.42578125" defaultRowHeight="12.75"/>
  <cols>
    <col min="1" max="1" width="11.42578125" style="105" hidden="1" customWidth="1"/>
    <col min="2" max="2" width="21.42578125" style="105" bestFit="1" customWidth="1"/>
    <col min="3" max="3" width="144.7109375" style="105" customWidth="1"/>
    <col min="4" max="16384" width="11.42578125" style="105"/>
  </cols>
  <sheetData>
    <row r="1" spans="1:3" hidden="1">
      <c r="A1" s="105" t="s">
        <v>3627</v>
      </c>
    </row>
    <row r="2" spans="1:3" ht="28.5" customHeight="1">
      <c r="B2" s="153" t="s">
        <v>4678</v>
      </c>
      <c r="C2" s="153"/>
    </row>
    <row r="4" spans="1:3">
      <c r="B4" s="105" t="s">
        <v>4677</v>
      </c>
      <c r="C4" s="105" t="s">
        <v>4676</v>
      </c>
    </row>
    <row r="5" spans="1:3">
      <c r="B5" s="105" t="s">
        <v>4675</v>
      </c>
      <c r="C5" s="105" t="s">
        <v>4674</v>
      </c>
    </row>
    <row r="6" spans="1:3">
      <c r="B6" s="105" t="s">
        <v>4673</v>
      </c>
      <c r="C6" s="105" t="s">
        <v>4672</v>
      </c>
    </row>
    <row r="7" spans="1:3">
      <c r="B7" s="105" t="s">
        <v>4671</v>
      </c>
      <c r="C7" s="105" t="s">
        <v>4670</v>
      </c>
    </row>
    <row r="8" spans="1:3">
      <c r="B8" s="105" t="s">
        <v>4669</v>
      </c>
      <c r="C8" s="105" t="s">
        <v>4668</v>
      </c>
    </row>
    <row r="9" spans="1:3">
      <c r="B9" s="105" t="s">
        <v>4667</v>
      </c>
      <c r="C9" s="105" t="s">
        <v>4666</v>
      </c>
    </row>
    <row r="10" spans="1:3">
      <c r="B10" s="105" t="s">
        <v>4665</v>
      </c>
      <c r="C10" s="105" t="s">
        <v>4664</v>
      </c>
    </row>
    <row r="11" spans="1:3">
      <c r="B11" s="105" t="s">
        <v>4663</v>
      </c>
      <c r="C11" s="105" t="s">
        <v>4662</v>
      </c>
    </row>
    <row r="12" spans="1:3">
      <c r="B12" s="105" t="s">
        <v>4661</v>
      </c>
      <c r="C12" s="105" t="s">
        <v>4660</v>
      </c>
    </row>
    <row r="13" spans="1:3">
      <c r="B13" s="105" t="s">
        <v>4659</v>
      </c>
      <c r="C13" s="105" t="s">
        <v>4658</v>
      </c>
    </row>
    <row r="14" spans="1:3">
      <c r="B14" s="105" t="s">
        <v>4657</v>
      </c>
      <c r="C14" s="105" t="s">
        <v>4656</v>
      </c>
    </row>
    <row r="15" spans="1:3">
      <c r="B15" s="105" t="s">
        <v>4655</v>
      </c>
      <c r="C15" s="105" t="s">
        <v>4654</v>
      </c>
    </row>
    <row r="16" spans="1:3">
      <c r="B16" s="105" t="s">
        <v>4653</v>
      </c>
      <c r="C16" s="105" t="s">
        <v>4652</v>
      </c>
    </row>
    <row r="17" spans="2:3">
      <c r="B17" s="105" t="s">
        <v>4202</v>
      </c>
      <c r="C17" s="105" t="s">
        <v>4651</v>
      </c>
    </row>
    <row r="18" spans="2:3">
      <c r="B18" s="105" t="s">
        <v>4650</v>
      </c>
      <c r="C18" s="105" t="s">
        <v>4649</v>
      </c>
    </row>
    <row r="19" spans="2:3">
      <c r="B19" s="105" t="s">
        <v>4648</v>
      </c>
      <c r="C19" s="105" t="s">
        <v>4647</v>
      </c>
    </row>
    <row r="20" spans="2:3">
      <c r="B20" s="105" t="s">
        <v>4646</v>
      </c>
      <c r="C20" s="105" t="s">
        <v>4645</v>
      </c>
    </row>
    <row r="21" spans="2:3">
      <c r="B21" s="105" t="s">
        <v>4644</v>
      </c>
      <c r="C21" s="105" t="s">
        <v>4643</v>
      </c>
    </row>
    <row r="22" spans="2:3">
      <c r="B22" s="105" t="s">
        <v>4642</v>
      </c>
      <c r="C22" s="105" t="s">
        <v>4641</v>
      </c>
    </row>
    <row r="23" spans="2:3">
      <c r="B23" s="105" t="s">
        <v>4640</v>
      </c>
      <c r="C23" s="105" t="s">
        <v>4639</v>
      </c>
    </row>
    <row r="24" spans="2:3">
      <c r="B24" s="105" t="s">
        <v>4638</v>
      </c>
      <c r="C24" s="105" t="s">
        <v>4637</v>
      </c>
    </row>
    <row r="25" spans="2:3">
      <c r="B25" s="105" t="s">
        <v>4636</v>
      </c>
      <c r="C25" s="105" t="s">
        <v>4635</v>
      </c>
    </row>
    <row r="26" spans="2:3">
      <c r="B26" s="105" t="s">
        <v>4634</v>
      </c>
      <c r="C26" s="105" t="s">
        <v>4633</v>
      </c>
    </row>
    <row r="28" spans="2:3" ht="25.5">
      <c r="B28" s="105" t="s">
        <v>4632</v>
      </c>
      <c r="C28" s="105" t="s">
        <v>4631</v>
      </c>
    </row>
    <row r="29" spans="2:3">
      <c r="B29" s="105" t="s">
        <v>4630</v>
      </c>
      <c r="C29" s="105" t="s">
        <v>4629</v>
      </c>
    </row>
    <row r="30" spans="2:3">
      <c r="B30" s="105" t="s">
        <v>4628</v>
      </c>
      <c r="C30" s="105" t="s">
        <v>4627</v>
      </c>
    </row>
    <row r="31" spans="2:3">
      <c r="B31" s="105" t="s">
        <v>4626</v>
      </c>
      <c r="C31" s="105" t="s">
        <v>4625</v>
      </c>
    </row>
    <row r="32" spans="2:3">
      <c r="B32" s="105" t="s">
        <v>4624</v>
      </c>
      <c r="C32" s="105" t="s">
        <v>4623</v>
      </c>
    </row>
    <row r="33" spans="2:3">
      <c r="B33" s="105" t="s">
        <v>4622</v>
      </c>
      <c r="C33" s="105" t="s">
        <v>4621</v>
      </c>
    </row>
    <row r="34" spans="2:3">
      <c r="B34" s="105" t="s">
        <v>4620</v>
      </c>
      <c r="C34" s="105" t="s">
        <v>4619</v>
      </c>
    </row>
    <row r="35" spans="2:3">
      <c r="B35" s="105" t="s">
        <v>4618</v>
      </c>
      <c r="C35" s="105" t="s">
        <v>4617</v>
      </c>
    </row>
    <row r="36" spans="2:3">
      <c r="B36" s="105" t="s">
        <v>4616</v>
      </c>
      <c r="C36" s="105" t="s">
        <v>4615</v>
      </c>
    </row>
    <row r="37" spans="2:3" ht="25.5">
      <c r="B37" s="105" t="s">
        <v>4614</v>
      </c>
      <c r="C37" s="105" t="s">
        <v>4613</v>
      </c>
    </row>
    <row r="38" spans="2:3" ht="25.5">
      <c r="B38" s="105" t="s">
        <v>4612</v>
      </c>
      <c r="C38" s="105" t="s">
        <v>4611</v>
      </c>
    </row>
    <row r="39" spans="2:3">
      <c r="B39" s="105" t="s">
        <v>4610</v>
      </c>
      <c r="C39" s="105" t="s">
        <v>4609</v>
      </c>
    </row>
    <row r="40" spans="2:3">
      <c r="B40" s="105" t="s">
        <v>4608</v>
      </c>
      <c r="C40" s="105" t="s">
        <v>4607</v>
      </c>
    </row>
    <row r="41" spans="2:3">
      <c r="B41" s="105" t="s">
        <v>4606</v>
      </c>
      <c r="C41" s="105" t="s">
        <v>4605</v>
      </c>
    </row>
    <row r="42" spans="2:3">
      <c r="B42" s="105" t="s">
        <v>4604</v>
      </c>
      <c r="C42" s="105" t="s">
        <v>4603</v>
      </c>
    </row>
    <row r="43" spans="2:3">
      <c r="B43" s="105" t="s">
        <v>4602</v>
      </c>
      <c r="C43" s="105" t="s">
        <v>4571</v>
      </c>
    </row>
    <row r="44" spans="2:3" ht="25.5">
      <c r="B44" s="105" t="s">
        <v>4601</v>
      </c>
      <c r="C44" s="105" t="s">
        <v>4600</v>
      </c>
    </row>
    <row r="45" spans="2:3">
      <c r="B45" s="105" t="s">
        <v>4599</v>
      </c>
      <c r="C45" s="105" t="s">
        <v>4598</v>
      </c>
    </row>
    <row r="46" spans="2:3">
      <c r="B46" s="105" t="s">
        <v>4597</v>
      </c>
      <c r="C46" s="105" t="s">
        <v>4596</v>
      </c>
    </row>
    <row r="47" spans="2:3">
      <c r="B47" s="105" t="s">
        <v>4595</v>
      </c>
      <c r="C47" s="105" t="s">
        <v>4594</v>
      </c>
    </row>
    <row r="48" spans="2:3">
      <c r="B48" s="105" t="s">
        <v>4593</v>
      </c>
      <c r="C48" s="105" t="s">
        <v>4592</v>
      </c>
    </row>
    <row r="49" spans="2:3" ht="25.5">
      <c r="B49" s="105" t="s">
        <v>4591</v>
      </c>
      <c r="C49" s="105" t="s">
        <v>4590</v>
      </c>
    </row>
    <row r="50" spans="2:3">
      <c r="B50" s="105" t="s">
        <v>4693</v>
      </c>
      <c r="C50" s="105" t="s">
        <v>4589</v>
      </c>
    </row>
    <row r="51" spans="2:3">
      <c r="B51" s="105" t="s">
        <v>4588</v>
      </c>
      <c r="C51" s="105" t="s">
        <v>4587</v>
      </c>
    </row>
    <row r="52" spans="2:3">
      <c r="B52" s="105" t="s">
        <v>4586</v>
      </c>
      <c r="C52" s="105" t="s">
        <v>4585</v>
      </c>
    </row>
    <row r="53" spans="2:3" ht="25.5">
      <c r="B53" s="105" t="s">
        <v>4584</v>
      </c>
      <c r="C53" s="105" t="s">
        <v>4583</v>
      </c>
    </row>
    <row r="54" spans="2:3">
      <c r="B54" s="105" t="s">
        <v>4582</v>
      </c>
      <c r="C54" s="105" t="s">
        <v>4581</v>
      </c>
    </row>
    <row r="55" spans="2:3">
      <c r="B55" s="105" t="s">
        <v>4580</v>
      </c>
      <c r="C55" s="105" t="s">
        <v>4579</v>
      </c>
    </row>
    <row r="56" spans="2:3">
      <c r="B56" s="105" t="s">
        <v>4578</v>
      </c>
      <c r="C56" s="105" t="s">
        <v>4577</v>
      </c>
    </row>
    <row r="57" spans="2:3">
      <c r="B57" s="105" t="s">
        <v>4576</v>
      </c>
      <c r="C57" s="105" t="s">
        <v>4575</v>
      </c>
    </row>
    <row r="58" spans="2:3" ht="25.5">
      <c r="B58" s="105" t="s">
        <v>4574</v>
      </c>
      <c r="C58" s="105" t="s">
        <v>4573</v>
      </c>
    </row>
    <row r="59" spans="2:3">
      <c r="B59" s="105" t="s">
        <v>4572</v>
      </c>
      <c r="C59" s="105" t="s">
        <v>4571</v>
      </c>
    </row>
    <row r="60" spans="2:3">
      <c r="B60" s="105" t="s">
        <v>4570</v>
      </c>
      <c r="C60" s="105" t="s">
        <v>4569</v>
      </c>
    </row>
    <row r="61" spans="2:3">
      <c r="B61" s="105" t="s">
        <v>4568</v>
      </c>
      <c r="C61" s="105" t="s">
        <v>4567</v>
      </c>
    </row>
    <row r="62" spans="2:3" ht="25.5">
      <c r="B62" s="105" t="s">
        <v>4566</v>
      </c>
      <c r="C62" s="105" t="s">
        <v>4565</v>
      </c>
    </row>
    <row r="63" spans="2:3">
      <c r="B63" s="105" t="s">
        <v>4564</v>
      </c>
      <c r="C63" s="105" t="s">
        <v>4563</v>
      </c>
    </row>
    <row r="64" spans="2:3">
      <c r="B64" s="105" t="s">
        <v>4562</v>
      </c>
      <c r="C64" s="105" t="s">
        <v>4561</v>
      </c>
    </row>
    <row r="65" spans="2:3">
      <c r="B65" s="105" t="s">
        <v>4560</v>
      </c>
      <c r="C65" s="105" t="s">
        <v>4559</v>
      </c>
    </row>
    <row r="66" spans="2:3">
      <c r="B66" s="105" t="s">
        <v>4558</v>
      </c>
      <c r="C66" s="105" t="s">
        <v>4557</v>
      </c>
    </row>
    <row r="67" spans="2:3">
      <c r="B67" s="105" t="s">
        <v>4556</v>
      </c>
      <c r="C67" s="105" t="s">
        <v>4555</v>
      </c>
    </row>
  </sheetData>
  <mergeCells count="1">
    <mergeCell ref="B2:C2"/>
  </mergeCells>
  <pageMargins left="0.25" right="0.25" top="0.75" bottom="0.75" header="0.3" footer="0.3"/>
  <pageSetup paperSize="9" scale="86" fitToHeight="0" orientation="landscape" r:id="rId1"/>
  <headerFooter>
    <oddFooter>&amp;R&amp;P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F170D-D1EB-4D2D-8083-E717B5197147}">
  <dimension ref="A1:AS2356"/>
  <sheetViews>
    <sheetView topLeftCell="B2" workbookViewId="0">
      <selection activeCell="N21" sqref="N21"/>
    </sheetView>
  </sheetViews>
  <sheetFormatPr defaultColWidth="11.42578125" defaultRowHeight="15"/>
  <cols>
    <col min="1" max="1" width="11.42578125" hidden="1" customWidth="1"/>
    <col min="3" max="3" width="22.140625" bestFit="1" customWidth="1"/>
    <col min="4" max="4" width="19" bestFit="1" customWidth="1"/>
    <col min="5" max="5" width="57.28515625" bestFit="1" customWidth="1"/>
    <col min="6" max="6" width="22.140625" bestFit="1" customWidth="1"/>
    <col min="7" max="7" width="17.7109375" bestFit="1" customWidth="1"/>
    <col min="8" max="8" width="23.5703125" bestFit="1" customWidth="1"/>
    <col min="9" max="9" width="26.28515625" bestFit="1" customWidth="1"/>
    <col min="10" max="10" width="17.7109375" bestFit="1" customWidth="1"/>
    <col min="11" max="11" width="21.7109375" bestFit="1" customWidth="1"/>
    <col min="12" max="12" width="17.7109375" bestFit="1" customWidth="1"/>
    <col min="13" max="13" width="25.85546875" bestFit="1" customWidth="1"/>
    <col min="14" max="14" width="17.7109375" bestFit="1" customWidth="1"/>
    <col min="15" max="15" width="20.28515625" bestFit="1" customWidth="1"/>
    <col min="16" max="16" width="50" bestFit="1" customWidth="1"/>
    <col min="17" max="17" width="24.28515625" bestFit="1" customWidth="1"/>
    <col min="18" max="18" width="17.7109375" bestFit="1" customWidth="1"/>
    <col min="19" max="19" width="21.28515625" bestFit="1" customWidth="1"/>
    <col min="20" max="21" width="17.7109375" bestFit="1" customWidth="1"/>
    <col min="22" max="22" width="20" bestFit="1" customWidth="1"/>
    <col min="23" max="23" width="25.85546875" bestFit="1" customWidth="1"/>
    <col min="24" max="24" width="31.7109375" bestFit="1" customWidth="1"/>
  </cols>
  <sheetData>
    <row r="1" spans="1:45" hidden="1">
      <c r="A1" s="10" t="s">
        <v>10155</v>
      </c>
      <c r="B1" s="7"/>
      <c r="C1" s="7"/>
      <c r="D1" s="7" t="s">
        <v>4742</v>
      </c>
      <c r="E1" s="7" t="s">
        <v>51</v>
      </c>
      <c r="F1" s="7" t="s">
        <v>51</v>
      </c>
      <c r="G1" s="7" t="s">
        <v>51</v>
      </c>
      <c r="H1" s="7" t="s">
        <v>51</v>
      </c>
      <c r="I1" s="7" t="s">
        <v>51</v>
      </c>
      <c r="J1" s="7" t="s">
        <v>51</v>
      </c>
      <c r="K1" s="7" t="s">
        <v>51</v>
      </c>
      <c r="L1" s="7" t="s">
        <v>51</v>
      </c>
      <c r="M1" s="7" t="s">
        <v>51</v>
      </c>
      <c r="N1" s="7" t="s">
        <v>51</v>
      </c>
      <c r="O1" s="7" t="s">
        <v>51</v>
      </c>
      <c r="P1" s="7" t="s">
        <v>51</v>
      </c>
      <c r="Q1" s="7" t="s">
        <v>51</v>
      </c>
      <c r="R1" s="7" t="s">
        <v>51</v>
      </c>
      <c r="S1" s="7" t="s">
        <v>51</v>
      </c>
      <c r="T1" s="7" t="s">
        <v>51</v>
      </c>
      <c r="U1" s="7" t="s">
        <v>51</v>
      </c>
      <c r="V1" s="7" t="s">
        <v>51</v>
      </c>
      <c r="W1" s="7" t="s">
        <v>51</v>
      </c>
      <c r="X1" s="7" t="s">
        <v>51</v>
      </c>
      <c r="Y1" s="10"/>
      <c r="Z1" s="10"/>
      <c r="AA1" s="10"/>
      <c r="AB1" s="10"/>
      <c r="AC1" s="10"/>
      <c r="AD1" s="10"/>
      <c r="AE1" s="10"/>
      <c r="AF1" s="10"/>
      <c r="AG1" s="10"/>
      <c r="AH1" s="10"/>
      <c r="AI1" s="10"/>
      <c r="AJ1" s="10"/>
      <c r="AK1" s="10"/>
      <c r="AL1" s="10"/>
      <c r="AM1" s="10"/>
      <c r="AN1" s="10"/>
      <c r="AO1" s="10"/>
      <c r="AP1" s="10"/>
      <c r="AQ1" s="10"/>
      <c r="AR1" s="10"/>
      <c r="AS1" s="10"/>
    </row>
    <row r="2" spans="1:4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R2" s="7"/>
      <c r="AS2" s="7"/>
    </row>
    <row r="3" spans="1:45" hidden="1">
      <c r="A3" s="10" t="s">
        <v>9</v>
      </c>
      <c r="B3" s="7"/>
      <c r="C3" s="11" t="s">
        <v>3</v>
      </c>
      <c r="D3" s="12" t="s">
        <v>4</v>
      </c>
      <c r="E3" s="142"/>
      <c r="F3" s="142"/>
      <c r="G3" s="142"/>
      <c r="H3" s="142"/>
      <c r="I3" s="142"/>
      <c r="J3" s="142"/>
      <c r="K3" s="142"/>
      <c r="L3" s="142"/>
      <c r="M3" s="142"/>
      <c r="N3" s="142"/>
      <c r="O3" s="142"/>
      <c r="P3" s="142"/>
      <c r="Q3" s="142"/>
      <c r="R3" s="142"/>
      <c r="S3" s="142"/>
      <c r="T3" s="142"/>
      <c r="U3" s="142"/>
      <c r="V3" s="142"/>
      <c r="W3" s="142"/>
      <c r="X3" s="142"/>
      <c r="Y3" s="7"/>
      <c r="Z3" s="7"/>
      <c r="AA3" s="7"/>
      <c r="AB3" s="7"/>
      <c r="AC3" s="7"/>
      <c r="AD3" s="7"/>
      <c r="AE3" s="7"/>
      <c r="AF3" s="7"/>
      <c r="AG3" s="7"/>
      <c r="AH3" s="7"/>
      <c r="AI3" s="7"/>
      <c r="AJ3" s="7"/>
      <c r="AK3" s="7"/>
      <c r="AL3" s="7"/>
      <c r="AM3" s="7"/>
      <c r="AR3" s="7"/>
      <c r="AS3" s="7"/>
    </row>
    <row r="4" spans="1:45" ht="15.75" hidden="1" thickTop="1">
      <c r="A4" s="10" t="s">
        <v>9</v>
      </c>
      <c r="B4" s="7"/>
      <c r="C4" s="13" t="s">
        <v>5</v>
      </c>
      <c r="D4" s="14"/>
      <c r="E4" s="142"/>
      <c r="F4" s="142"/>
      <c r="G4" s="142"/>
      <c r="H4" s="142"/>
      <c r="I4" s="142"/>
      <c r="J4" s="142"/>
      <c r="K4" s="142"/>
      <c r="L4" s="142"/>
      <c r="M4" s="142"/>
      <c r="N4" s="142"/>
      <c r="O4" s="142"/>
      <c r="P4" s="142"/>
      <c r="Q4" s="142"/>
      <c r="R4" s="142"/>
      <c r="S4" s="142"/>
      <c r="T4" s="142"/>
      <c r="U4" s="142"/>
      <c r="V4" s="142"/>
      <c r="W4" s="142"/>
      <c r="X4" s="142"/>
      <c r="Y4" s="7"/>
      <c r="Z4" s="7"/>
      <c r="AA4" s="7"/>
      <c r="AB4" s="7"/>
      <c r="AC4" s="7"/>
      <c r="AD4" s="7"/>
      <c r="AE4" s="7"/>
      <c r="AF4" s="7"/>
      <c r="AG4" s="7"/>
      <c r="AH4" s="7"/>
      <c r="AI4" s="7"/>
      <c r="AJ4" s="7"/>
      <c r="AK4" s="7"/>
      <c r="AL4" s="7"/>
      <c r="AM4" s="7"/>
      <c r="AR4" s="7"/>
      <c r="AS4" s="7"/>
    </row>
    <row r="5" spans="1:45" hidden="1">
      <c r="A5" s="10" t="s">
        <v>9</v>
      </c>
      <c r="B5" s="7"/>
      <c r="C5" s="16" t="s">
        <v>7</v>
      </c>
      <c r="D5" s="17" t="s">
        <v>3842</v>
      </c>
      <c r="E5" s="143"/>
      <c r="F5" s="143"/>
      <c r="G5" s="143"/>
      <c r="H5" s="143"/>
      <c r="I5" s="143"/>
      <c r="J5" s="143"/>
      <c r="K5" s="143"/>
      <c r="L5" s="143"/>
      <c r="M5" s="143"/>
      <c r="N5" s="143"/>
      <c r="O5" s="143"/>
      <c r="P5" s="143"/>
      <c r="Q5" s="143"/>
      <c r="R5" s="143"/>
      <c r="S5" s="143"/>
      <c r="T5" s="143"/>
      <c r="U5" s="143"/>
      <c r="V5" s="143"/>
      <c r="W5" s="143"/>
      <c r="X5" s="143"/>
      <c r="Y5" s="7"/>
      <c r="Z5" s="7"/>
      <c r="AA5" s="7"/>
      <c r="AB5" s="7"/>
      <c r="AC5" s="7"/>
      <c r="AD5" s="7"/>
      <c r="AE5" s="7"/>
      <c r="AF5" s="7"/>
      <c r="AG5" s="7"/>
      <c r="AH5" s="7"/>
      <c r="AI5" s="7"/>
      <c r="AJ5" s="7"/>
      <c r="AK5" s="7"/>
      <c r="AL5" s="7"/>
      <c r="AM5" s="7"/>
      <c r="AR5" s="7"/>
      <c r="AS5" s="7"/>
    </row>
    <row r="6" spans="1:4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R6" s="7"/>
      <c r="AS6" s="7"/>
    </row>
    <row r="7" spans="1:45" hidden="1">
      <c r="A7" s="10" t="s">
        <v>9</v>
      </c>
      <c r="B7" s="7"/>
      <c r="C7" s="7"/>
      <c r="D7" s="15" t="s">
        <v>11</v>
      </c>
      <c r="E7" s="15"/>
      <c r="F7" s="15"/>
      <c r="G7" s="15"/>
      <c r="H7" s="15"/>
      <c r="I7" s="15"/>
      <c r="J7" s="15"/>
      <c r="K7" s="15"/>
      <c r="L7" s="15"/>
      <c r="M7" s="15"/>
      <c r="N7" s="15"/>
      <c r="O7" s="15"/>
      <c r="P7" s="15"/>
      <c r="Q7" s="15"/>
      <c r="R7" s="15"/>
      <c r="S7" s="15"/>
      <c r="T7" s="15"/>
      <c r="U7" s="15"/>
      <c r="V7" s="15"/>
      <c r="W7" s="15"/>
      <c r="X7" s="15"/>
      <c r="Y7" s="10" t="s">
        <v>18</v>
      </c>
      <c r="Z7" s="10" t="s">
        <v>20</v>
      </c>
      <c r="AA7" s="10" t="s">
        <v>8</v>
      </c>
      <c r="AB7" s="10" t="s">
        <v>4197</v>
      </c>
      <c r="AC7" s="10" t="s">
        <v>14</v>
      </c>
      <c r="AD7" s="10" t="s">
        <v>16</v>
      </c>
      <c r="AE7" s="10" t="s">
        <v>27</v>
      </c>
      <c r="AF7" s="10" t="s">
        <v>23</v>
      </c>
      <c r="AG7" s="10" t="s">
        <v>25</v>
      </c>
      <c r="AH7" s="10" t="s">
        <v>3843</v>
      </c>
      <c r="AI7" s="10" t="s">
        <v>29</v>
      </c>
      <c r="AJ7" s="10" t="s">
        <v>31</v>
      </c>
      <c r="AK7" s="10" t="s">
        <v>33</v>
      </c>
      <c r="AL7" s="10" t="s">
        <v>35</v>
      </c>
      <c r="AM7" s="10" t="s">
        <v>37</v>
      </c>
      <c r="AN7" s="10" t="s">
        <v>39</v>
      </c>
      <c r="AO7" s="10" t="s">
        <v>3864</v>
      </c>
      <c r="AP7" s="10" t="s">
        <v>3840</v>
      </c>
      <c r="AQ7" s="10" t="s">
        <v>3878</v>
      </c>
      <c r="AR7" s="10" t="s">
        <v>3879</v>
      </c>
      <c r="AS7" s="10" t="s">
        <v>4198</v>
      </c>
    </row>
    <row r="8" spans="1:45" hidden="1">
      <c r="A8" s="10" t="s">
        <v>9</v>
      </c>
      <c r="B8" s="7"/>
      <c r="C8" s="7"/>
      <c r="D8" s="15" t="s">
        <v>12</v>
      </c>
      <c r="E8" s="15"/>
      <c r="F8" s="15"/>
      <c r="G8" s="15"/>
      <c r="H8" s="15"/>
      <c r="I8" s="15"/>
      <c r="J8" s="15"/>
      <c r="K8" s="15"/>
      <c r="L8" s="15"/>
      <c r="M8" s="15"/>
      <c r="N8" s="15"/>
      <c r="O8" s="15"/>
      <c r="P8" s="15"/>
      <c r="Q8" s="15"/>
      <c r="R8" s="15"/>
      <c r="S8" s="15"/>
      <c r="T8" s="15"/>
      <c r="U8" s="15"/>
      <c r="V8" s="15"/>
      <c r="W8" s="15"/>
      <c r="X8" s="15"/>
      <c r="Y8" s="10" t="s">
        <v>18</v>
      </c>
      <c r="Z8" s="10" t="s">
        <v>20</v>
      </c>
      <c r="AA8" s="10" t="s">
        <v>8</v>
      </c>
      <c r="AB8" s="10" t="s">
        <v>4197</v>
      </c>
      <c r="AC8" s="10" t="s">
        <v>14</v>
      </c>
      <c r="AD8" s="10" t="s">
        <v>16</v>
      </c>
      <c r="AE8" s="10" t="s">
        <v>27</v>
      </c>
      <c r="AF8" s="10" t="s">
        <v>23</v>
      </c>
      <c r="AG8" s="10" t="s">
        <v>25</v>
      </c>
      <c r="AH8" s="10" t="s">
        <v>3843</v>
      </c>
      <c r="AI8" s="10" t="s">
        <v>29</v>
      </c>
      <c r="AJ8" s="10" t="s">
        <v>31</v>
      </c>
      <c r="AK8" s="10" t="s">
        <v>33</v>
      </c>
      <c r="AL8" s="10" t="s">
        <v>35</v>
      </c>
      <c r="AM8" s="10" t="s">
        <v>37</v>
      </c>
      <c r="AN8" s="10" t="s">
        <v>39</v>
      </c>
      <c r="AO8" s="10" t="s">
        <v>3864</v>
      </c>
      <c r="AP8" s="10" t="str">
        <f>"FlowField([Stocks])"</f>
        <v>FlowField([Stocks])</v>
      </c>
      <c r="AQ8" s="10" t="s">
        <v>3878</v>
      </c>
      <c r="AR8" s="10" t="s">
        <v>3879</v>
      </c>
      <c r="AS8" s="10" t="s">
        <v>4199</v>
      </c>
    </row>
    <row r="9" spans="1:45">
      <c r="A9" s="7"/>
      <c r="B9" s="7"/>
      <c r="C9" s="7"/>
      <c r="D9" t="s">
        <v>18</v>
      </c>
      <c r="E9" s="7" t="s">
        <v>20</v>
      </c>
      <c r="F9" s="7" t="s">
        <v>8</v>
      </c>
      <c r="G9" s="7" t="s">
        <v>4197</v>
      </c>
      <c r="H9" s="7" t="s">
        <v>14</v>
      </c>
      <c r="I9" s="7" t="s">
        <v>16</v>
      </c>
      <c r="J9" s="7" t="s">
        <v>27</v>
      </c>
      <c r="K9" s="7" t="s">
        <v>23</v>
      </c>
      <c r="L9" s="7" t="s">
        <v>25</v>
      </c>
      <c r="M9" s="7" t="s">
        <v>3843</v>
      </c>
      <c r="N9" s="7" t="s">
        <v>29</v>
      </c>
      <c r="O9" s="7" t="s">
        <v>31</v>
      </c>
      <c r="P9" s="7" t="s">
        <v>33</v>
      </c>
      <c r="Q9" s="7" t="s">
        <v>35</v>
      </c>
      <c r="R9" s="7" t="s">
        <v>37</v>
      </c>
      <c r="S9" s="7" t="s">
        <v>39</v>
      </c>
      <c r="T9" s="7" t="s">
        <v>3864</v>
      </c>
      <c r="U9" s="7" t="s">
        <v>3840</v>
      </c>
      <c r="V9" s="7" t="s">
        <v>3878</v>
      </c>
      <c r="W9" s="7" t="s">
        <v>3879</v>
      </c>
      <c r="X9" s="7" t="s">
        <v>4198</v>
      </c>
      <c r="Y9" s="7"/>
      <c r="Z9" s="7"/>
      <c r="AA9" s="7"/>
      <c r="AB9" s="7"/>
      <c r="AC9" s="7"/>
      <c r="AD9" s="7"/>
      <c r="AE9" s="7"/>
      <c r="AF9" s="7"/>
      <c r="AG9" s="7"/>
      <c r="AH9" s="7"/>
      <c r="AI9" s="7"/>
      <c r="AJ9" s="7"/>
      <c r="AK9" s="7"/>
      <c r="AL9" s="7"/>
      <c r="AM9" s="7"/>
      <c r="AR9" s="7"/>
      <c r="AS9" s="7"/>
    </row>
    <row r="10" spans="1:45" s="7" customFormat="1">
      <c r="A10" s="7" t="s">
        <v>49</v>
      </c>
      <c r="D10" s="144" t="s">
        <v>4743</v>
      </c>
      <c r="E10" s="144" t="s">
        <v>4744</v>
      </c>
      <c r="F10" s="144" t="s">
        <v>4745</v>
      </c>
      <c r="G10" s="144" t="s">
        <v>4745</v>
      </c>
      <c r="H10" s="144" t="s">
        <v>4745</v>
      </c>
      <c r="I10" s="144" t="s">
        <v>4745</v>
      </c>
      <c r="J10" s="145">
        <v>0</v>
      </c>
      <c r="K10" s="144" t="s">
        <v>4745</v>
      </c>
      <c r="L10" s="144" t="s">
        <v>4745</v>
      </c>
      <c r="M10" s="144" t="s">
        <v>4202</v>
      </c>
      <c r="N10" s="144" t="s">
        <v>4745</v>
      </c>
      <c r="O10" s="144" t="s">
        <v>4745</v>
      </c>
      <c r="P10" s="144" t="s">
        <v>4745</v>
      </c>
      <c r="Q10" s="145">
        <v>0</v>
      </c>
      <c r="R10" s="144" t="s">
        <v>4745</v>
      </c>
      <c r="S10" s="145">
        <v>0</v>
      </c>
      <c r="T10" s="144" t="s">
        <v>4746</v>
      </c>
      <c r="U10" s="145">
        <v>-996</v>
      </c>
      <c r="V10" s="145">
        <v>0</v>
      </c>
      <c r="W10" s="145">
        <v>1</v>
      </c>
      <c r="X10" s="144" t="s">
        <v>4745</v>
      </c>
    </row>
    <row r="11" spans="1:45" s="7" customFormat="1">
      <c r="A11" s="7" t="s">
        <v>49</v>
      </c>
      <c r="D11" s="144" t="s">
        <v>4747</v>
      </c>
      <c r="E11" s="144" t="s">
        <v>4748</v>
      </c>
      <c r="F11" s="144" t="s">
        <v>4745</v>
      </c>
      <c r="G11" s="144" t="s">
        <v>4745</v>
      </c>
      <c r="H11" s="144" t="s">
        <v>4745</v>
      </c>
      <c r="I11" s="144" t="s">
        <v>4745</v>
      </c>
      <c r="J11" s="145">
        <v>0</v>
      </c>
      <c r="K11" s="144" t="s">
        <v>4745</v>
      </c>
      <c r="L11" s="144" t="s">
        <v>4745</v>
      </c>
      <c r="M11" s="144" t="s">
        <v>4745</v>
      </c>
      <c r="N11" s="144" t="s">
        <v>4745</v>
      </c>
      <c r="O11" s="144" t="s">
        <v>4745</v>
      </c>
      <c r="P11" s="144" t="s">
        <v>4745</v>
      </c>
      <c r="Q11" s="145">
        <v>0</v>
      </c>
      <c r="R11" s="144" t="s">
        <v>4745</v>
      </c>
      <c r="S11" s="145">
        <v>0</v>
      </c>
      <c r="T11" s="144" t="s">
        <v>4745</v>
      </c>
      <c r="U11" s="145">
        <v>307</v>
      </c>
      <c r="V11" s="145">
        <v>0</v>
      </c>
      <c r="W11" s="145">
        <v>0</v>
      </c>
      <c r="X11" s="144" t="s">
        <v>4745</v>
      </c>
    </row>
    <row r="12" spans="1:45" s="7" customFormat="1">
      <c r="A12" s="7" t="s">
        <v>49</v>
      </c>
      <c r="D12" s="144" t="s">
        <v>4749</v>
      </c>
      <c r="E12" s="144" t="s">
        <v>4750</v>
      </c>
      <c r="F12" s="144" t="s">
        <v>4745</v>
      </c>
      <c r="G12" s="144" t="s">
        <v>4745</v>
      </c>
      <c r="H12" s="144" t="s">
        <v>4745</v>
      </c>
      <c r="I12" s="144" t="s">
        <v>4745</v>
      </c>
      <c r="J12" s="145">
        <v>0</v>
      </c>
      <c r="K12" s="144" t="s">
        <v>4745</v>
      </c>
      <c r="L12" s="144" t="s">
        <v>4745</v>
      </c>
      <c r="M12" s="144" t="s">
        <v>4745</v>
      </c>
      <c r="N12" s="144" t="s">
        <v>4745</v>
      </c>
      <c r="O12" s="144" t="s">
        <v>4745</v>
      </c>
      <c r="P12" s="144" t="s">
        <v>4745</v>
      </c>
      <c r="Q12" s="145">
        <v>0</v>
      </c>
      <c r="R12" s="144" t="s">
        <v>4745</v>
      </c>
      <c r="S12" s="145">
        <v>0</v>
      </c>
      <c r="T12" s="144" t="s">
        <v>4745</v>
      </c>
      <c r="U12" s="145">
        <v>-855</v>
      </c>
      <c r="V12" s="145">
        <v>8.33</v>
      </c>
      <c r="W12" s="145">
        <v>0</v>
      </c>
      <c r="X12" s="144" t="s">
        <v>4745</v>
      </c>
    </row>
    <row r="13" spans="1:45" s="7" customFormat="1">
      <c r="A13" s="7" t="s">
        <v>49</v>
      </c>
      <c r="D13" s="144" t="s">
        <v>4751</v>
      </c>
      <c r="E13" s="144" t="s">
        <v>4752</v>
      </c>
      <c r="F13" s="144" t="s">
        <v>4745</v>
      </c>
      <c r="G13" s="144" t="s">
        <v>4745</v>
      </c>
      <c r="H13" s="144" t="s">
        <v>4745</v>
      </c>
      <c r="I13" s="144" t="s">
        <v>4745</v>
      </c>
      <c r="J13" s="145">
        <v>0</v>
      </c>
      <c r="K13" s="144" t="s">
        <v>4745</v>
      </c>
      <c r="L13" s="144" t="s">
        <v>4745</v>
      </c>
      <c r="M13" s="144" t="s">
        <v>4745</v>
      </c>
      <c r="N13" s="144" t="s">
        <v>4745</v>
      </c>
      <c r="O13" s="144" t="s">
        <v>4745</v>
      </c>
      <c r="P13" s="144" t="s">
        <v>4745</v>
      </c>
      <c r="Q13" s="145">
        <v>0</v>
      </c>
      <c r="R13" s="144" t="s">
        <v>4745</v>
      </c>
      <c r="S13" s="145">
        <v>0</v>
      </c>
      <c r="T13" s="144" t="s">
        <v>4745</v>
      </c>
      <c r="U13" s="145">
        <v>-158</v>
      </c>
      <c r="V13" s="145">
        <v>0</v>
      </c>
      <c r="W13" s="145">
        <v>0</v>
      </c>
      <c r="X13" s="144" t="s">
        <v>4745</v>
      </c>
    </row>
    <row r="14" spans="1:45" s="7" customFormat="1">
      <c r="A14" s="7" t="s">
        <v>49</v>
      </c>
      <c r="D14" s="144" t="s">
        <v>55</v>
      </c>
      <c r="E14" s="144" t="s">
        <v>56</v>
      </c>
      <c r="F14" s="144" t="s">
        <v>655</v>
      </c>
      <c r="G14" s="144" t="s">
        <v>4745</v>
      </c>
      <c r="H14" s="144" t="s">
        <v>53</v>
      </c>
      <c r="I14" s="144" t="s">
        <v>54</v>
      </c>
      <c r="J14" s="145">
        <v>0</v>
      </c>
      <c r="K14" s="144" t="s">
        <v>4745</v>
      </c>
      <c r="L14" s="144" t="s">
        <v>4745</v>
      </c>
      <c r="M14" s="144" t="s">
        <v>4753</v>
      </c>
      <c r="N14" s="144" t="s">
        <v>4745</v>
      </c>
      <c r="O14" s="144" t="s">
        <v>4745</v>
      </c>
      <c r="P14" s="144" t="s">
        <v>4745</v>
      </c>
      <c r="Q14" s="145">
        <v>0</v>
      </c>
      <c r="R14" s="144" t="s">
        <v>4745</v>
      </c>
      <c r="S14" s="145">
        <v>0</v>
      </c>
      <c r="T14" s="144" t="s">
        <v>4754</v>
      </c>
      <c r="U14" s="145">
        <v>67</v>
      </c>
      <c r="V14" s="145">
        <v>43.514000000000003</v>
      </c>
      <c r="W14" s="145">
        <v>0</v>
      </c>
      <c r="X14" s="144" t="s">
        <v>4745</v>
      </c>
    </row>
    <row r="15" spans="1:45" s="7" customFormat="1">
      <c r="A15" s="7" t="s">
        <v>49</v>
      </c>
      <c r="D15" s="144" t="s">
        <v>59</v>
      </c>
      <c r="E15" s="144" t="s">
        <v>60</v>
      </c>
      <c r="F15" s="144" t="s">
        <v>655</v>
      </c>
      <c r="G15" s="144" t="s">
        <v>4745</v>
      </c>
      <c r="H15" s="144" t="s">
        <v>53</v>
      </c>
      <c r="I15" s="144" t="s">
        <v>54</v>
      </c>
      <c r="J15" s="145">
        <v>0</v>
      </c>
      <c r="K15" s="144" t="s">
        <v>4745</v>
      </c>
      <c r="L15" s="144" t="s">
        <v>4745</v>
      </c>
      <c r="M15" s="144" t="s">
        <v>4202</v>
      </c>
      <c r="N15" s="144" t="s">
        <v>4745</v>
      </c>
      <c r="O15" s="144" t="s">
        <v>4745</v>
      </c>
      <c r="P15" s="144" t="s">
        <v>4745</v>
      </c>
      <c r="Q15" s="145">
        <v>0</v>
      </c>
      <c r="R15" s="144" t="s">
        <v>4745</v>
      </c>
      <c r="S15" s="145">
        <v>0</v>
      </c>
      <c r="T15" s="144" t="s">
        <v>4755</v>
      </c>
      <c r="U15" s="145">
        <v>0</v>
      </c>
      <c r="V15" s="145">
        <v>0</v>
      </c>
      <c r="W15" s="145">
        <v>0</v>
      </c>
      <c r="X15" s="144" t="s">
        <v>4745</v>
      </c>
    </row>
    <row r="16" spans="1:45" s="7" customFormat="1">
      <c r="A16" s="7" t="s">
        <v>49</v>
      </c>
      <c r="D16" s="144" t="s">
        <v>62</v>
      </c>
      <c r="E16" s="144" t="s">
        <v>63</v>
      </c>
      <c r="F16" s="144" t="s">
        <v>655</v>
      </c>
      <c r="G16" s="144" t="s">
        <v>4745</v>
      </c>
      <c r="H16" s="144" t="s">
        <v>53</v>
      </c>
      <c r="I16" s="144" t="s">
        <v>54</v>
      </c>
      <c r="J16" s="145">
        <v>0</v>
      </c>
      <c r="K16" s="144" t="s">
        <v>4745</v>
      </c>
      <c r="L16" s="144" t="s">
        <v>4745</v>
      </c>
      <c r="M16" s="144" t="s">
        <v>4753</v>
      </c>
      <c r="N16" s="144" t="s">
        <v>4745</v>
      </c>
      <c r="O16" s="144" t="s">
        <v>4745</v>
      </c>
      <c r="P16" s="144" t="s">
        <v>4745</v>
      </c>
      <c r="Q16" s="145">
        <v>0</v>
      </c>
      <c r="R16" s="144" t="s">
        <v>4745</v>
      </c>
      <c r="S16" s="145">
        <v>0</v>
      </c>
      <c r="T16" s="144" t="s">
        <v>4754</v>
      </c>
      <c r="U16" s="145">
        <v>175</v>
      </c>
      <c r="V16" s="145">
        <v>0.69</v>
      </c>
      <c r="W16" s="145">
        <v>0</v>
      </c>
      <c r="X16" s="144" t="s">
        <v>4745</v>
      </c>
    </row>
    <row r="17" spans="1:24" s="7" customFormat="1">
      <c r="A17" s="7" t="s">
        <v>49</v>
      </c>
      <c r="D17" s="144" t="s">
        <v>65</v>
      </c>
      <c r="E17" s="144" t="s">
        <v>66</v>
      </c>
      <c r="F17" s="144" t="s">
        <v>655</v>
      </c>
      <c r="G17" s="144" t="s">
        <v>4745</v>
      </c>
      <c r="H17" s="144" t="s">
        <v>53</v>
      </c>
      <c r="I17" s="144" t="s">
        <v>54</v>
      </c>
      <c r="J17" s="145">
        <v>0</v>
      </c>
      <c r="K17" s="144" t="s">
        <v>4745</v>
      </c>
      <c r="L17" s="144" t="s">
        <v>4745</v>
      </c>
      <c r="M17" s="144" t="s">
        <v>4753</v>
      </c>
      <c r="N17" s="144" t="s">
        <v>4745</v>
      </c>
      <c r="O17" s="144" t="s">
        <v>4745</v>
      </c>
      <c r="P17" s="144" t="s">
        <v>4745</v>
      </c>
      <c r="Q17" s="145">
        <v>0</v>
      </c>
      <c r="R17" s="144" t="s">
        <v>4745</v>
      </c>
      <c r="S17" s="145">
        <v>0</v>
      </c>
      <c r="T17" s="144" t="s">
        <v>4754</v>
      </c>
      <c r="U17" s="145">
        <v>107</v>
      </c>
      <c r="V17" s="145">
        <v>0.41</v>
      </c>
      <c r="W17" s="145">
        <v>0</v>
      </c>
      <c r="X17" s="144" t="s">
        <v>4745</v>
      </c>
    </row>
    <row r="18" spans="1:24" s="7" customFormat="1">
      <c r="A18" s="7" t="s">
        <v>49</v>
      </c>
      <c r="D18" s="144" t="s">
        <v>68</v>
      </c>
      <c r="E18" s="144" t="s">
        <v>69</v>
      </c>
      <c r="F18" s="144" t="s">
        <v>655</v>
      </c>
      <c r="G18" s="144" t="s">
        <v>4745</v>
      </c>
      <c r="H18" s="144" t="s">
        <v>53</v>
      </c>
      <c r="I18" s="144" t="s">
        <v>54</v>
      </c>
      <c r="J18" s="145">
        <v>0</v>
      </c>
      <c r="K18" s="144" t="s">
        <v>4745</v>
      </c>
      <c r="L18" s="144" t="s">
        <v>4745</v>
      </c>
      <c r="M18" s="144" t="s">
        <v>4753</v>
      </c>
      <c r="N18" s="144" t="s">
        <v>4745</v>
      </c>
      <c r="O18" s="144" t="s">
        <v>4745</v>
      </c>
      <c r="P18" s="144" t="s">
        <v>4745</v>
      </c>
      <c r="Q18" s="145">
        <v>0</v>
      </c>
      <c r="R18" s="144" t="s">
        <v>4745</v>
      </c>
      <c r="S18" s="145">
        <v>0</v>
      </c>
      <c r="T18" s="144" t="s">
        <v>4754</v>
      </c>
      <c r="U18" s="145">
        <v>19</v>
      </c>
      <c r="V18" s="145">
        <v>2.89</v>
      </c>
      <c r="W18" s="145">
        <v>0</v>
      </c>
      <c r="X18" s="144" t="s">
        <v>4745</v>
      </c>
    </row>
    <row r="19" spans="1:24" s="7" customFormat="1">
      <c r="A19" s="7" t="s">
        <v>49</v>
      </c>
      <c r="D19" s="144" t="s">
        <v>71</v>
      </c>
      <c r="E19" s="144" t="s">
        <v>72</v>
      </c>
      <c r="F19" s="144" t="s">
        <v>655</v>
      </c>
      <c r="G19" s="144" t="s">
        <v>4745</v>
      </c>
      <c r="H19" s="144" t="s">
        <v>53</v>
      </c>
      <c r="I19" s="144" t="s">
        <v>54</v>
      </c>
      <c r="J19" s="145">
        <v>0</v>
      </c>
      <c r="K19" s="144" t="s">
        <v>4745</v>
      </c>
      <c r="L19" s="144" t="s">
        <v>4745</v>
      </c>
      <c r="M19" s="144" t="s">
        <v>4753</v>
      </c>
      <c r="N19" s="144" t="s">
        <v>4745</v>
      </c>
      <c r="O19" s="144" t="s">
        <v>4745</v>
      </c>
      <c r="P19" s="144" t="s">
        <v>4745</v>
      </c>
      <c r="Q19" s="145">
        <v>0</v>
      </c>
      <c r="R19" s="144" t="s">
        <v>4745</v>
      </c>
      <c r="S19" s="145">
        <v>0</v>
      </c>
      <c r="T19" s="144" t="s">
        <v>4754</v>
      </c>
      <c r="U19" s="145">
        <v>619</v>
      </c>
      <c r="V19" s="145">
        <v>0.45268000000000003</v>
      </c>
      <c r="W19" s="145">
        <v>0</v>
      </c>
      <c r="X19" s="144" t="s">
        <v>4745</v>
      </c>
    </row>
    <row r="20" spans="1:24" s="7" customFormat="1">
      <c r="A20" s="7" t="s">
        <v>49</v>
      </c>
      <c r="D20" s="144" t="s">
        <v>74</v>
      </c>
      <c r="E20" s="144" t="s">
        <v>75</v>
      </c>
      <c r="F20" s="144" t="s">
        <v>655</v>
      </c>
      <c r="G20" s="144" t="s">
        <v>4745</v>
      </c>
      <c r="H20" s="144" t="s">
        <v>53</v>
      </c>
      <c r="I20" s="144" t="s">
        <v>54</v>
      </c>
      <c r="J20" s="145">
        <v>0</v>
      </c>
      <c r="K20" s="144" t="s">
        <v>4745</v>
      </c>
      <c r="L20" s="144" t="s">
        <v>4745</v>
      </c>
      <c r="M20" s="144" t="s">
        <v>4753</v>
      </c>
      <c r="N20" s="144" t="s">
        <v>4745</v>
      </c>
      <c r="O20" s="144" t="s">
        <v>4745</v>
      </c>
      <c r="P20" s="144" t="s">
        <v>4745</v>
      </c>
      <c r="Q20" s="145">
        <v>0</v>
      </c>
      <c r="R20" s="144" t="s">
        <v>4745</v>
      </c>
      <c r="S20" s="145">
        <v>0</v>
      </c>
      <c r="T20" s="144" t="s">
        <v>4754</v>
      </c>
      <c r="U20" s="145">
        <v>6307</v>
      </c>
      <c r="V20" s="145">
        <v>0.87761</v>
      </c>
      <c r="W20" s="145">
        <v>0</v>
      </c>
      <c r="X20" s="144" t="s">
        <v>4745</v>
      </c>
    </row>
    <row r="21" spans="1:24" s="7" customFormat="1">
      <c r="A21" s="7" t="s">
        <v>49</v>
      </c>
      <c r="D21" s="144" t="s">
        <v>112</v>
      </c>
      <c r="E21" s="144" t="s">
        <v>12580</v>
      </c>
      <c r="F21" s="144" t="s">
        <v>655</v>
      </c>
      <c r="G21" s="144" t="s">
        <v>4745</v>
      </c>
      <c r="H21" s="144" t="s">
        <v>53</v>
      </c>
      <c r="I21" s="144" t="s">
        <v>77</v>
      </c>
      <c r="J21" s="145">
        <v>0</v>
      </c>
      <c r="K21" s="144" t="s">
        <v>4745</v>
      </c>
      <c r="L21" s="144" t="s">
        <v>4745</v>
      </c>
      <c r="M21" s="144" t="s">
        <v>4202</v>
      </c>
      <c r="N21" s="144" t="s">
        <v>4745</v>
      </c>
      <c r="O21" s="144" t="s">
        <v>4745</v>
      </c>
      <c r="P21" s="144" t="s">
        <v>4745</v>
      </c>
      <c r="Q21" s="145">
        <v>0</v>
      </c>
      <c r="R21" s="144" t="s">
        <v>4745</v>
      </c>
      <c r="S21" s="145">
        <v>0</v>
      </c>
      <c r="T21" s="144" t="s">
        <v>4763</v>
      </c>
      <c r="U21" s="145">
        <v>73</v>
      </c>
      <c r="V21" s="145">
        <v>29</v>
      </c>
      <c r="W21" s="145">
        <v>0</v>
      </c>
      <c r="X21" s="144" t="s">
        <v>4745</v>
      </c>
    </row>
    <row r="22" spans="1:24" s="7" customFormat="1">
      <c r="A22" s="7" t="s">
        <v>49</v>
      </c>
      <c r="D22" s="144" t="s">
        <v>85</v>
      </c>
      <c r="E22" s="144" t="s">
        <v>12581</v>
      </c>
      <c r="F22" s="144" t="s">
        <v>655</v>
      </c>
      <c r="G22" s="144" t="s">
        <v>4745</v>
      </c>
      <c r="H22" s="144" t="s">
        <v>53</v>
      </c>
      <c r="I22" s="144" t="s">
        <v>77</v>
      </c>
      <c r="J22" s="145">
        <v>0</v>
      </c>
      <c r="K22" s="144" t="s">
        <v>4745</v>
      </c>
      <c r="L22" s="144" t="s">
        <v>4745</v>
      </c>
      <c r="M22" s="144" t="s">
        <v>4202</v>
      </c>
      <c r="N22" s="144" t="s">
        <v>4745</v>
      </c>
      <c r="O22" s="144" t="s">
        <v>81</v>
      </c>
      <c r="P22" s="144" t="s">
        <v>4762</v>
      </c>
      <c r="Q22" s="145">
        <v>1E-3</v>
      </c>
      <c r="R22" s="144" t="s">
        <v>4745</v>
      </c>
      <c r="S22" s="145">
        <v>0</v>
      </c>
      <c r="T22" s="144" t="s">
        <v>4763</v>
      </c>
      <c r="U22" s="145">
        <v>5525</v>
      </c>
      <c r="V22" s="145">
        <v>0.93</v>
      </c>
      <c r="W22" s="145">
        <v>0</v>
      </c>
      <c r="X22" s="144" t="s">
        <v>4745</v>
      </c>
    </row>
    <row r="23" spans="1:24" s="7" customFormat="1">
      <c r="A23" s="7" t="s">
        <v>49</v>
      </c>
      <c r="D23" s="144" t="s">
        <v>4756</v>
      </c>
      <c r="E23" s="144" t="s">
        <v>4757</v>
      </c>
      <c r="F23" s="144" t="s">
        <v>4758</v>
      </c>
      <c r="G23" s="144" t="s">
        <v>4745</v>
      </c>
      <c r="H23" s="144" t="s">
        <v>53</v>
      </c>
      <c r="I23" s="144" t="s">
        <v>77</v>
      </c>
      <c r="J23" s="145">
        <v>0</v>
      </c>
      <c r="K23" s="144" t="s">
        <v>4745</v>
      </c>
      <c r="L23" s="144" t="s">
        <v>4745</v>
      </c>
      <c r="M23" s="144" t="s">
        <v>4753</v>
      </c>
      <c r="N23" s="144" t="s">
        <v>4745</v>
      </c>
      <c r="O23" s="144" t="s">
        <v>81</v>
      </c>
      <c r="P23" s="144" t="s">
        <v>4745</v>
      </c>
      <c r="Q23" s="145">
        <v>1E-3</v>
      </c>
      <c r="R23" s="144" t="s">
        <v>4745</v>
      </c>
      <c r="S23" s="145">
        <v>0</v>
      </c>
      <c r="T23" s="144" t="s">
        <v>4754</v>
      </c>
      <c r="U23" s="145">
        <v>1520</v>
      </c>
      <c r="V23" s="145">
        <v>0.21</v>
      </c>
      <c r="W23" s="145">
        <v>0</v>
      </c>
      <c r="X23" s="144" t="s">
        <v>4745</v>
      </c>
    </row>
    <row r="24" spans="1:24" s="7" customFormat="1">
      <c r="A24" s="7" t="s">
        <v>49</v>
      </c>
      <c r="D24" s="144" t="s">
        <v>4759</v>
      </c>
      <c r="E24" s="144" t="s">
        <v>4760</v>
      </c>
      <c r="F24" s="144" t="s">
        <v>4758</v>
      </c>
      <c r="G24" s="144" t="s">
        <v>4745</v>
      </c>
      <c r="H24" s="144" t="s">
        <v>53</v>
      </c>
      <c r="I24" s="144" t="s">
        <v>77</v>
      </c>
      <c r="J24" s="145">
        <v>0</v>
      </c>
      <c r="K24" s="144" t="s">
        <v>4745</v>
      </c>
      <c r="L24" s="144" t="s">
        <v>4745</v>
      </c>
      <c r="M24" s="144" t="s">
        <v>4753</v>
      </c>
      <c r="N24" s="144" t="s">
        <v>4745</v>
      </c>
      <c r="O24" s="144" t="s">
        <v>81</v>
      </c>
      <c r="P24" s="144" t="s">
        <v>4745</v>
      </c>
      <c r="Q24" s="145">
        <v>2.2000000000000001E-3</v>
      </c>
      <c r="R24" s="144" t="s">
        <v>4745</v>
      </c>
      <c r="S24" s="145">
        <v>0</v>
      </c>
      <c r="T24" s="144" t="s">
        <v>4761</v>
      </c>
      <c r="U24" s="145">
        <v>0</v>
      </c>
      <c r="V24" s="145">
        <v>1.96</v>
      </c>
      <c r="W24" s="145">
        <v>0</v>
      </c>
      <c r="X24" s="144" t="s">
        <v>4745</v>
      </c>
    </row>
    <row r="25" spans="1:24" s="7" customFormat="1">
      <c r="A25" s="7" t="s">
        <v>49</v>
      </c>
      <c r="D25" s="144" t="s">
        <v>82</v>
      </c>
      <c r="E25" s="144" t="s">
        <v>83</v>
      </c>
      <c r="F25" s="144" t="s">
        <v>655</v>
      </c>
      <c r="G25" s="144" t="s">
        <v>4745</v>
      </c>
      <c r="H25" s="144" t="s">
        <v>53</v>
      </c>
      <c r="I25" s="144" t="s">
        <v>77</v>
      </c>
      <c r="J25" s="145">
        <v>0</v>
      </c>
      <c r="K25" s="144" t="s">
        <v>4745</v>
      </c>
      <c r="L25" s="144" t="s">
        <v>4745</v>
      </c>
      <c r="M25" s="144" t="s">
        <v>4202</v>
      </c>
      <c r="N25" s="144" t="s">
        <v>4745</v>
      </c>
      <c r="O25" s="144" t="s">
        <v>105</v>
      </c>
      <c r="P25" s="144" t="s">
        <v>4762</v>
      </c>
      <c r="Q25" s="145">
        <v>1E-3</v>
      </c>
      <c r="R25" s="144" t="s">
        <v>4745</v>
      </c>
      <c r="S25" s="145">
        <v>0</v>
      </c>
      <c r="T25" s="144" t="s">
        <v>4763</v>
      </c>
      <c r="U25" s="145">
        <v>67222</v>
      </c>
      <c r="V25" s="145">
        <v>0.45750000000000002</v>
      </c>
      <c r="W25" s="145">
        <v>97</v>
      </c>
      <c r="X25" s="144" t="s">
        <v>4745</v>
      </c>
    </row>
    <row r="26" spans="1:24" s="7" customFormat="1">
      <c r="A26" s="7" t="s">
        <v>49</v>
      </c>
      <c r="D26" s="144" t="s">
        <v>4764</v>
      </c>
      <c r="E26" s="144" t="s">
        <v>4765</v>
      </c>
      <c r="F26" s="144" t="s">
        <v>4766</v>
      </c>
      <c r="G26" s="144" t="s">
        <v>4745</v>
      </c>
      <c r="H26" s="144" t="s">
        <v>53</v>
      </c>
      <c r="I26" s="144" t="s">
        <v>77</v>
      </c>
      <c r="J26" s="145">
        <v>0</v>
      </c>
      <c r="K26" s="144" t="s">
        <v>4745</v>
      </c>
      <c r="L26" s="144" t="s">
        <v>4745</v>
      </c>
      <c r="M26" s="144" t="s">
        <v>4202</v>
      </c>
      <c r="N26" s="144" t="s">
        <v>4745</v>
      </c>
      <c r="O26" s="144" t="s">
        <v>105</v>
      </c>
      <c r="P26" s="144" t="s">
        <v>4745</v>
      </c>
      <c r="Q26" s="145">
        <v>1E-3</v>
      </c>
      <c r="R26" s="144" t="s">
        <v>4745</v>
      </c>
      <c r="S26" s="145">
        <v>0</v>
      </c>
      <c r="T26" s="144" t="s">
        <v>4763</v>
      </c>
      <c r="U26" s="145">
        <v>4689</v>
      </c>
      <c r="V26" s="145">
        <v>0.5</v>
      </c>
      <c r="W26" s="145">
        <v>0</v>
      </c>
      <c r="X26" s="144" t="s">
        <v>4745</v>
      </c>
    </row>
    <row r="27" spans="1:24" s="7" customFormat="1">
      <c r="A27" s="7" t="s">
        <v>49</v>
      </c>
      <c r="D27" s="144" t="s">
        <v>102</v>
      </c>
      <c r="E27" s="144" t="s">
        <v>103</v>
      </c>
      <c r="F27" s="144" t="s">
        <v>655</v>
      </c>
      <c r="G27" s="144" t="s">
        <v>4745</v>
      </c>
      <c r="H27" s="144" t="s">
        <v>53</v>
      </c>
      <c r="I27" s="144" t="s">
        <v>77</v>
      </c>
      <c r="J27" s="145">
        <v>0</v>
      </c>
      <c r="K27" s="144" t="s">
        <v>4745</v>
      </c>
      <c r="L27" s="144" t="s">
        <v>4745</v>
      </c>
      <c r="M27" s="144" t="s">
        <v>4202</v>
      </c>
      <c r="N27" s="144" t="s">
        <v>4745</v>
      </c>
      <c r="O27" s="144" t="s">
        <v>105</v>
      </c>
      <c r="P27" s="144" t="s">
        <v>4762</v>
      </c>
      <c r="Q27" s="145">
        <v>1E-3</v>
      </c>
      <c r="R27" s="144" t="s">
        <v>4745</v>
      </c>
      <c r="S27" s="145">
        <v>0</v>
      </c>
      <c r="T27" s="144" t="s">
        <v>4763</v>
      </c>
      <c r="U27" s="145">
        <v>4375</v>
      </c>
      <c r="V27" s="145">
        <v>0.96</v>
      </c>
      <c r="W27" s="145">
        <v>0</v>
      </c>
      <c r="X27" s="144" t="s">
        <v>4745</v>
      </c>
    </row>
    <row r="28" spans="1:24" s="7" customFormat="1">
      <c r="A28" s="7" t="s">
        <v>49</v>
      </c>
      <c r="D28" s="144" t="s">
        <v>106</v>
      </c>
      <c r="E28" s="144" t="s">
        <v>107</v>
      </c>
      <c r="F28" s="144" t="s">
        <v>655</v>
      </c>
      <c r="G28" s="144" t="s">
        <v>4745</v>
      </c>
      <c r="H28" s="144" t="s">
        <v>53</v>
      </c>
      <c r="I28" s="144" t="s">
        <v>77</v>
      </c>
      <c r="J28" s="145">
        <v>0</v>
      </c>
      <c r="K28" s="144" t="s">
        <v>4745</v>
      </c>
      <c r="L28" s="144" t="s">
        <v>4745</v>
      </c>
      <c r="M28" s="144" t="s">
        <v>4753</v>
      </c>
      <c r="N28" s="144" t="s">
        <v>4745</v>
      </c>
      <c r="O28" s="144" t="s">
        <v>105</v>
      </c>
      <c r="P28" s="144" t="s">
        <v>4745</v>
      </c>
      <c r="Q28" s="145">
        <v>1E-3</v>
      </c>
      <c r="R28" s="144" t="s">
        <v>4745</v>
      </c>
      <c r="S28" s="145">
        <v>0</v>
      </c>
      <c r="T28" s="144" t="s">
        <v>4754</v>
      </c>
      <c r="U28" s="145">
        <v>65425</v>
      </c>
      <c r="V28" s="145">
        <v>0.19</v>
      </c>
      <c r="W28" s="145">
        <v>14445</v>
      </c>
      <c r="X28" s="144" t="s">
        <v>4745</v>
      </c>
    </row>
    <row r="29" spans="1:24" s="7" customFormat="1">
      <c r="A29" s="7" t="s">
        <v>49</v>
      </c>
      <c r="D29" s="144" t="s">
        <v>4767</v>
      </c>
      <c r="E29" s="144" t="s">
        <v>4768</v>
      </c>
      <c r="F29" s="144" t="s">
        <v>4758</v>
      </c>
      <c r="G29" s="144" t="s">
        <v>4745</v>
      </c>
      <c r="H29" s="144" t="s">
        <v>53</v>
      </c>
      <c r="I29" s="144" t="s">
        <v>77</v>
      </c>
      <c r="J29" s="145">
        <v>0</v>
      </c>
      <c r="K29" s="144" t="s">
        <v>4745</v>
      </c>
      <c r="L29" s="144" t="s">
        <v>4745</v>
      </c>
      <c r="M29" s="144" t="s">
        <v>4753</v>
      </c>
      <c r="N29" s="144" t="s">
        <v>4745</v>
      </c>
      <c r="O29" s="144" t="s">
        <v>105</v>
      </c>
      <c r="P29" s="144" t="s">
        <v>4745</v>
      </c>
      <c r="Q29" s="145">
        <v>1E-3</v>
      </c>
      <c r="R29" s="144" t="s">
        <v>4745</v>
      </c>
      <c r="S29" s="145">
        <v>0</v>
      </c>
      <c r="T29" s="144" t="s">
        <v>4769</v>
      </c>
      <c r="U29" s="145">
        <v>2603</v>
      </c>
      <c r="V29" s="145">
        <v>0.23277999999999999</v>
      </c>
      <c r="W29" s="145">
        <v>0</v>
      </c>
      <c r="X29" s="144" t="s">
        <v>4745</v>
      </c>
    </row>
    <row r="30" spans="1:24" s="7" customFormat="1">
      <c r="A30" s="7" t="s">
        <v>49</v>
      </c>
      <c r="D30" s="144" t="s">
        <v>109</v>
      </c>
      <c r="E30" s="144" t="s">
        <v>110</v>
      </c>
      <c r="F30" s="144" t="s">
        <v>655</v>
      </c>
      <c r="G30" s="144" t="s">
        <v>4745</v>
      </c>
      <c r="H30" s="144" t="s">
        <v>53</v>
      </c>
      <c r="I30" s="144" t="s">
        <v>77</v>
      </c>
      <c r="J30" s="145">
        <v>0</v>
      </c>
      <c r="K30" s="144" t="s">
        <v>4745</v>
      </c>
      <c r="L30" s="144" t="s">
        <v>4745</v>
      </c>
      <c r="M30" s="144" t="s">
        <v>4753</v>
      </c>
      <c r="N30" s="144" t="s">
        <v>4745</v>
      </c>
      <c r="O30" s="144" t="s">
        <v>105</v>
      </c>
      <c r="P30" s="144" t="s">
        <v>4745</v>
      </c>
      <c r="Q30" s="145">
        <v>1E-3</v>
      </c>
      <c r="R30" s="144" t="s">
        <v>4745</v>
      </c>
      <c r="S30" s="145">
        <v>0</v>
      </c>
      <c r="T30" s="144" t="s">
        <v>4754</v>
      </c>
      <c r="U30" s="145">
        <v>41171</v>
      </c>
      <c r="V30" s="145">
        <v>0.41839999999999999</v>
      </c>
      <c r="W30" s="145">
        <v>107</v>
      </c>
      <c r="X30" s="144" t="s">
        <v>4745</v>
      </c>
    </row>
    <row r="31" spans="1:24" s="7" customFormat="1">
      <c r="A31" s="7" t="s">
        <v>49</v>
      </c>
      <c r="D31" s="144" t="s">
        <v>4770</v>
      </c>
      <c r="E31" s="144" t="s">
        <v>4771</v>
      </c>
      <c r="F31" s="144" t="s">
        <v>4758</v>
      </c>
      <c r="G31" s="144" t="s">
        <v>4745</v>
      </c>
      <c r="H31" s="144" t="s">
        <v>53</v>
      </c>
      <c r="I31" s="144" t="s">
        <v>77</v>
      </c>
      <c r="J31" s="145">
        <v>0</v>
      </c>
      <c r="K31" s="144" t="s">
        <v>4745</v>
      </c>
      <c r="L31" s="144" t="s">
        <v>4745</v>
      </c>
      <c r="M31" s="144" t="s">
        <v>4202</v>
      </c>
      <c r="N31" s="144" t="s">
        <v>4745</v>
      </c>
      <c r="O31" s="144" t="s">
        <v>4745</v>
      </c>
      <c r="P31" s="144" t="s">
        <v>4745</v>
      </c>
      <c r="Q31" s="145">
        <v>0</v>
      </c>
      <c r="R31" s="144" t="s">
        <v>4745</v>
      </c>
      <c r="S31" s="145">
        <v>0</v>
      </c>
      <c r="T31" s="144" t="s">
        <v>4763</v>
      </c>
      <c r="U31" s="145">
        <v>3</v>
      </c>
      <c r="V31" s="145">
        <v>19.82</v>
      </c>
      <c r="W31" s="145">
        <v>0</v>
      </c>
      <c r="X31" s="144" t="s">
        <v>4745</v>
      </c>
    </row>
    <row r="32" spans="1:24" s="7" customFormat="1">
      <c r="A32" s="7" t="s">
        <v>49</v>
      </c>
      <c r="D32" s="144" t="s">
        <v>4772</v>
      </c>
      <c r="E32" s="144" t="s">
        <v>4773</v>
      </c>
      <c r="F32" s="144" t="s">
        <v>4758</v>
      </c>
      <c r="G32" s="144" t="s">
        <v>4745</v>
      </c>
      <c r="H32" s="144" t="s">
        <v>53</v>
      </c>
      <c r="I32" s="144" t="s">
        <v>77</v>
      </c>
      <c r="J32" s="145">
        <v>0</v>
      </c>
      <c r="K32" s="144" t="s">
        <v>4745</v>
      </c>
      <c r="L32" s="144" t="s">
        <v>4745</v>
      </c>
      <c r="M32" s="144" t="s">
        <v>4202</v>
      </c>
      <c r="N32" s="144" t="s">
        <v>4745</v>
      </c>
      <c r="O32" s="144" t="s">
        <v>4745</v>
      </c>
      <c r="P32" s="144" t="s">
        <v>4745</v>
      </c>
      <c r="Q32" s="145">
        <v>0</v>
      </c>
      <c r="R32" s="144" t="s">
        <v>4745</v>
      </c>
      <c r="S32" s="145">
        <v>0</v>
      </c>
      <c r="T32" s="144" t="s">
        <v>4763</v>
      </c>
      <c r="U32" s="145">
        <v>11</v>
      </c>
      <c r="V32" s="145">
        <v>16.04</v>
      </c>
      <c r="W32" s="145">
        <v>0</v>
      </c>
      <c r="X32" s="144" t="s">
        <v>4745</v>
      </c>
    </row>
    <row r="33" spans="1:24" s="7" customFormat="1">
      <c r="A33" s="7" t="s">
        <v>49</v>
      </c>
      <c r="D33" s="144" t="s">
        <v>115</v>
      </c>
      <c r="E33" s="144" t="s">
        <v>116</v>
      </c>
      <c r="F33" s="144" t="s">
        <v>655</v>
      </c>
      <c r="G33" s="144" t="s">
        <v>4745</v>
      </c>
      <c r="H33" s="144" t="s">
        <v>53</v>
      </c>
      <c r="I33" s="144" t="s">
        <v>77</v>
      </c>
      <c r="J33" s="145">
        <v>0</v>
      </c>
      <c r="K33" s="144" t="s">
        <v>4745</v>
      </c>
      <c r="L33" s="144" t="s">
        <v>4745</v>
      </c>
      <c r="M33" s="144" t="s">
        <v>4202</v>
      </c>
      <c r="N33" s="144" t="s">
        <v>4745</v>
      </c>
      <c r="O33" s="144" t="s">
        <v>4745</v>
      </c>
      <c r="P33" s="144" t="s">
        <v>4745</v>
      </c>
      <c r="Q33" s="145">
        <v>0</v>
      </c>
      <c r="R33" s="144" t="s">
        <v>4745</v>
      </c>
      <c r="S33" s="145">
        <v>0</v>
      </c>
      <c r="T33" s="144" t="s">
        <v>4763</v>
      </c>
      <c r="U33" s="145">
        <v>0</v>
      </c>
      <c r="V33" s="145">
        <v>0</v>
      </c>
      <c r="W33" s="145">
        <v>0</v>
      </c>
      <c r="X33" s="144" t="s">
        <v>4745</v>
      </c>
    </row>
    <row r="34" spans="1:24" s="7" customFormat="1">
      <c r="A34" s="7" t="s">
        <v>49</v>
      </c>
      <c r="D34" s="144" t="s">
        <v>4774</v>
      </c>
      <c r="E34" s="144" t="s">
        <v>4775</v>
      </c>
      <c r="F34" s="144" t="s">
        <v>4758</v>
      </c>
      <c r="G34" s="144" t="s">
        <v>4745</v>
      </c>
      <c r="H34" s="144" t="s">
        <v>53</v>
      </c>
      <c r="I34" s="144" t="s">
        <v>77</v>
      </c>
      <c r="J34" s="145">
        <v>0</v>
      </c>
      <c r="K34" s="144" t="s">
        <v>4745</v>
      </c>
      <c r="L34" s="144" t="s">
        <v>4745</v>
      </c>
      <c r="M34" s="144" t="s">
        <v>4202</v>
      </c>
      <c r="N34" s="144" t="s">
        <v>4745</v>
      </c>
      <c r="O34" s="144" t="s">
        <v>4745</v>
      </c>
      <c r="P34" s="144" t="s">
        <v>4745</v>
      </c>
      <c r="Q34" s="145">
        <v>0</v>
      </c>
      <c r="R34" s="144" t="s">
        <v>4745</v>
      </c>
      <c r="S34" s="145">
        <v>0</v>
      </c>
      <c r="T34" s="144" t="s">
        <v>4776</v>
      </c>
      <c r="U34" s="145">
        <v>4</v>
      </c>
      <c r="V34" s="145">
        <v>18.100000000000001</v>
      </c>
      <c r="W34" s="145">
        <v>0</v>
      </c>
      <c r="X34" s="144" t="s">
        <v>4745</v>
      </c>
    </row>
    <row r="35" spans="1:24" s="7" customFormat="1">
      <c r="A35" s="7" t="s">
        <v>49</v>
      </c>
      <c r="D35" s="144" t="s">
        <v>118</v>
      </c>
      <c r="E35" s="144" t="s">
        <v>119</v>
      </c>
      <c r="F35" s="144" t="s">
        <v>655</v>
      </c>
      <c r="G35" s="144" t="s">
        <v>4745</v>
      </c>
      <c r="H35" s="144" t="s">
        <v>53</v>
      </c>
      <c r="I35" s="144" t="s">
        <v>77</v>
      </c>
      <c r="J35" s="145">
        <v>0</v>
      </c>
      <c r="K35" s="144" t="s">
        <v>4745</v>
      </c>
      <c r="L35" s="144" t="s">
        <v>4745</v>
      </c>
      <c r="M35" s="144" t="s">
        <v>4753</v>
      </c>
      <c r="N35" s="144" t="s">
        <v>4745</v>
      </c>
      <c r="O35" s="144" t="s">
        <v>4745</v>
      </c>
      <c r="P35" s="144" t="s">
        <v>4745</v>
      </c>
      <c r="Q35" s="145">
        <v>0</v>
      </c>
      <c r="R35" s="144" t="s">
        <v>4745</v>
      </c>
      <c r="S35" s="145">
        <v>0</v>
      </c>
      <c r="T35" s="144" t="s">
        <v>4754</v>
      </c>
      <c r="U35" s="145">
        <v>305</v>
      </c>
      <c r="V35" s="145">
        <v>7.0875000000000004</v>
      </c>
      <c r="W35" s="145">
        <v>1</v>
      </c>
      <c r="X35" s="144" t="s">
        <v>4745</v>
      </c>
    </row>
    <row r="36" spans="1:24" s="7" customFormat="1">
      <c r="A36" s="7" t="s">
        <v>49</v>
      </c>
      <c r="D36" s="144" t="s">
        <v>121</v>
      </c>
      <c r="E36" s="144" t="s">
        <v>3434</v>
      </c>
      <c r="F36" s="144" t="s">
        <v>655</v>
      </c>
      <c r="G36" s="144" t="s">
        <v>4745</v>
      </c>
      <c r="H36" s="144" t="s">
        <v>53</v>
      </c>
      <c r="I36" s="144" t="s">
        <v>77</v>
      </c>
      <c r="J36" s="145">
        <v>0</v>
      </c>
      <c r="K36" s="144" t="s">
        <v>4745</v>
      </c>
      <c r="L36" s="144" t="s">
        <v>4745</v>
      </c>
      <c r="M36" s="144" t="s">
        <v>4753</v>
      </c>
      <c r="N36" s="144" t="s">
        <v>4745</v>
      </c>
      <c r="O36" s="144" t="s">
        <v>4745</v>
      </c>
      <c r="P36" s="144" t="s">
        <v>4745</v>
      </c>
      <c r="Q36" s="145">
        <v>0</v>
      </c>
      <c r="R36" s="144" t="s">
        <v>4745</v>
      </c>
      <c r="S36" s="145">
        <v>0</v>
      </c>
      <c r="T36" s="144" t="s">
        <v>4754</v>
      </c>
      <c r="U36" s="145">
        <v>3226</v>
      </c>
      <c r="V36" s="145">
        <v>35</v>
      </c>
      <c r="W36" s="145">
        <v>0</v>
      </c>
      <c r="X36" s="144" t="s">
        <v>4745</v>
      </c>
    </row>
    <row r="37" spans="1:24" s="7" customFormat="1">
      <c r="A37" s="7" t="s">
        <v>49</v>
      </c>
      <c r="D37" s="144" t="s">
        <v>123</v>
      </c>
      <c r="E37" s="144" t="s">
        <v>124</v>
      </c>
      <c r="F37" s="144" t="s">
        <v>655</v>
      </c>
      <c r="G37" s="144" t="s">
        <v>4745</v>
      </c>
      <c r="H37" s="144" t="s">
        <v>53</v>
      </c>
      <c r="I37" s="144" t="s">
        <v>77</v>
      </c>
      <c r="J37" s="145">
        <v>0</v>
      </c>
      <c r="K37" s="144" t="s">
        <v>4745</v>
      </c>
      <c r="L37" s="144" t="s">
        <v>4745</v>
      </c>
      <c r="M37" s="144" t="s">
        <v>4753</v>
      </c>
      <c r="N37" s="144" t="s">
        <v>4745</v>
      </c>
      <c r="O37" s="144" t="s">
        <v>4745</v>
      </c>
      <c r="P37" s="144" t="s">
        <v>4745</v>
      </c>
      <c r="Q37" s="145">
        <v>0</v>
      </c>
      <c r="R37" s="144" t="s">
        <v>4745</v>
      </c>
      <c r="S37" s="145">
        <v>0</v>
      </c>
      <c r="T37" s="144" t="s">
        <v>4754</v>
      </c>
      <c r="U37" s="145">
        <v>269</v>
      </c>
      <c r="V37" s="145">
        <v>14.154</v>
      </c>
      <c r="W37" s="145">
        <v>0</v>
      </c>
      <c r="X37" s="144" t="s">
        <v>4745</v>
      </c>
    </row>
    <row r="38" spans="1:24" s="7" customFormat="1">
      <c r="A38" s="7" t="s">
        <v>49</v>
      </c>
      <c r="D38" s="144" t="s">
        <v>4777</v>
      </c>
      <c r="E38" s="144" t="s">
        <v>4778</v>
      </c>
      <c r="F38" s="144" t="s">
        <v>4758</v>
      </c>
      <c r="G38" s="144" t="s">
        <v>4745</v>
      </c>
      <c r="H38" s="144" t="s">
        <v>53</v>
      </c>
      <c r="I38" s="144" t="s">
        <v>77</v>
      </c>
      <c r="J38" s="145">
        <v>0</v>
      </c>
      <c r="K38" s="144" t="s">
        <v>4745</v>
      </c>
      <c r="L38" s="144" t="s">
        <v>4745</v>
      </c>
      <c r="M38" s="144" t="s">
        <v>4753</v>
      </c>
      <c r="N38" s="144" t="s">
        <v>4745</v>
      </c>
      <c r="O38" s="144" t="s">
        <v>4745</v>
      </c>
      <c r="P38" s="144" t="s">
        <v>4745</v>
      </c>
      <c r="Q38" s="145">
        <v>0</v>
      </c>
      <c r="R38" s="144" t="s">
        <v>4745</v>
      </c>
      <c r="S38" s="145">
        <v>0</v>
      </c>
      <c r="T38" s="144" t="s">
        <v>4754</v>
      </c>
      <c r="U38" s="145">
        <v>0</v>
      </c>
      <c r="V38" s="145">
        <v>36.299999999999997</v>
      </c>
      <c r="W38" s="145">
        <v>0</v>
      </c>
      <c r="X38" s="144" t="s">
        <v>4745</v>
      </c>
    </row>
    <row r="39" spans="1:24" s="7" customFormat="1">
      <c r="A39" s="7" t="s">
        <v>49</v>
      </c>
      <c r="D39" s="144" t="s">
        <v>126</v>
      </c>
      <c r="E39" s="144" t="s">
        <v>3575</v>
      </c>
      <c r="F39" s="144" t="s">
        <v>655</v>
      </c>
      <c r="G39" s="144" t="s">
        <v>4745</v>
      </c>
      <c r="H39" s="144" t="s">
        <v>53</v>
      </c>
      <c r="I39" s="144" t="s">
        <v>77</v>
      </c>
      <c r="J39" s="145">
        <v>0</v>
      </c>
      <c r="K39" s="144" t="s">
        <v>4745</v>
      </c>
      <c r="L39" s="144" t="s">
        <v>4745</v>
      </c>
      <c r="M39" s="144" t="s">
        <v>4753</v>
      </c>
      <c r="N39" s="144" t="s">
        <v>4745</v>
      </c>
      <c r="O39" s="144" t="s">
        <v>4745</v>
      </c>
      <c r="P39" s="144" t="s">
        <v>4745</v>
      </c>
      <c r="Q39" s="145">
        <v>0</v>
      </c>
      <c r="R39" s="144" t="s">
        <v>4745</v>
      </c>
      <c r="S39" s="145">
        <v>0</v>
      </c>
      <c r="T39" s="144" t="s">
        <v>4754</v>
      </c>
      <c r="U39" s="145">
        <v>76</v>
      </c>
      <c r="V39" s="145">
        <v>8.8109999999999999</v>
      </c>
      <c r="W39" s="145">
        <v>0</v>
      </c>
      <c r="X39" s="144" t="s">
        <v>4745</v>
      </c>
    </row>
    <row r="40" spans="1:24" s="7" customFormat="1">
      <c r="A40" s="7" t="s">
        <v>49</v>
      </c>
      <c r="D40" s="144" t="s">
        <v>4779</v>
      </c>
      <c r="E40" s="144" t="s">
        <v>4780</v>
      </c>
      <c r="F40" s="144" t="s">
        <v>4758</v>
      </c>
      <c r="G40" s="144" t="s">
        <v>4745</v>
      </c>
      <c r="H40" s="144" t="s">
        <v>53</v>
      </c>
      <c r="I40" s="144" t="s">
        <v>77</v>
      </c>
      <c r="J40" s="145">
        <v>0</v>
      </c>
      <c r="K40" s="144" t="s">
        <v>4745</v>
      </c>
      <c r="L40" s="144" t="s">
        <v>4745</v>
      </c>
      <c r="M40" s="144" t="s">
        <v>4753</v>
      </c>
      <c r="N40" s="144" t="s">
        <v>4745</v>
      </c>
      <c r="O40" s="144" t="s">
        <v>4745</v>
      </c>
      <c r="P40" s="144" t="s">
        <v>4745</v>
      </c>
      <c r="Q40" s="145">
        <v>0</v>
      </c>
      <c r="R40" s="144" t="s">
        <v>4745</v>
      </c>
      <c r="S40" s="145">
        <v>0</v>
      </c>
      <c r="T40" s="144" t="s">
        <v>4754</v>
      </c>
      <c r="U40" s="145">
        <v>3</v>
      </c>
      <c r="V40" s="145">
        <v>11.3</v>
      </c>
      <c r="W40" s="145">
        <v>0</v>
      </c>
      <c r="X40" s="144" t="s">
        <v>4745</v>
      </c>
    </row>
    <row r="41" spans="1:24" s="7" customFormat="1">
      <c r="A41" s="7" t="s">
        <v>49</v>
      </c>
      <c r="D41" s="144" t="s">
        <v>128</v>
      </c>
      <c r="E41" s="144" t="s">
        <v>3576</v>
      </c>
      <c r="F41" s="144" t="s">
        <v>655</v>
      </c>
      <c r="G41" s="144" t="s">
        <v>4745</v>
      </c>
      <c r="H41" s="144" t="s">
        <v>53</v>
      </c>
      <c r="I41" s="144" t="s">
        <v>77</v>
      </c>
      <c r="J41" s="145">
        <v>0</v>
      </c>
      <c r="K41" s="144" t="s">
        <v>4745</v>
      </c>
      <c r="L41" s="144" t="s">
        <v>4745</v>
      </c>
      <c r="M41" s="144" t="s">
        <v>4202</v>
      </c>
      <c r="N41" s="144" t="s">
        <v>4745</v>
      </c>
      <c r="O41" s="144" t="s">
        <v>4745</v>
      </c>
      <c r="P41" s="144" t="s">
        <v>4745</v>
      </c>
      <c r="Q41" s="145">
        <v>0</v>
      </c>
      <c r="R41" s="144" t="s">
        <v>4745</v>
      </c>
      <c r="S41" s="145">
        <v>0</v>
      </c>
      <c r="T41" s="144" t="s">
        <v>4776</v>
      </c>
      <c r="U41" s="145">
        <v>1</v>
      </c>
      <c r="V41" s="145">
        <v>27.55</v>
      </c>
      <c r="W41" s="145">
        <v>0</v>
      </c>
      <c r="X41" s="144" t="s">
        <v>4745</v>
      </c>
    </row>
    <row r="42" spans="1:24" s="7" customFormat="1">
      <c r="A42" s="7" t="s">
        <v>49</v>
      </c>
      <c r="D42" s="144" t="s">
        <v>4781</v>
      </c>
      <c r="E42" s="144" t="s">
        <v>4782</v>
      </c>
      <c r="F42" s="144" t="s">
        <v>4758</v>
      </c>
      <c r="G42" s="144" t="s">
        <v>4745</v>
      </c>
      <c r="H42" s="144" t="s">
        <v>53</v>
      </c>
      <c r="I42" s="144" t="s">
        <v>77</v>
      </c>
      <c r="J42" s="145">
        <v>0</v>
      </c>
      <c r="K42" s="144" t="s">
        <v>4745</v>
      </c>
      <c r="L42" s="144" t="s">
        <v>4745</v>
      </c>
      <c r="M42" s="144" t="s">
        <v>4202</v>
      </c>
      <c r="N42" s="144" t="s">
        <v>4745</v>
      </c>
      <c r="O42" s="144" t="s">
        <v>4745</v>
      </c>
      <c r="P42" s="144" t="s">
        <v>4745</v>
      </c>
      <c r="Q42" s="145">
        <v>0</v>
      </c>
      <c r="R42" s="144" t="s">
        <v>4745</v>
      </c>
      <c r="S42" s="145">
        <v>0</v>
      </c>
      <c r="T42" s="144" t="s">
        <v>4783</v>
      </c>
      <c r="U42" s="145">
        <v>0</v>
      </c>
      <c r="V42" s="145">
        <v>0</v>
      </c>
      <c r="W42" s="145">
        <v>0</v>
      </c>
      <c r="X42" s="144" t="s">
        <v>4745</v>
      </c>
    </row>
    <row r="43" spans="1:24" s="7" customFormat="1">
      <c r="A43" s="7" t="s">
        <v>49</v>
      </c>
      <c r="D43" s="144" t="s">
        <v>130</v>
      </c>
      <c r="E43" s="144" t="s">
        <v>131</v>
      </c>
      <c r="F43" s="144" t="s">
        <v>655</v>
      </c>
      <c r="G43" s="144" t="s">
        <v>4745</v>
      </c>
      <c r="H43" s="144" t="s">
        <v>53</v>
      </c>
      <c r="I43" s="144" t="s">
        <v>77</v>
      </c>
      <c r="J43" s="145">
        <v>0</v>
      </c>
      <c r="K43" s="144" t="s">
        <v>4745</v>
      </c>
      <c r="L43" s="144" t="s">
        <v>4745</v>
      </c>
      <c r="M43" s="144" t="s">
        <v>4202</v>
      </c>
      <c r="N43" s="144" t="s">
        <v>4745</v>
      </c>
      <c r="O43" s="144" t="s">
        <v>4745</v>
      </c>
      <c r="P43" s="144" t="s">
        <v>4745</v>
      </c>
      <c r="Q43" s="145">
        <v>0</v>
      </c>
      <c r="R43" s="144" t="s">
        <v>4745</v>
      </c>
      <c r="S43" s="145">
        <v>0</v>
      </c>
      <c r="T43" s="144" t="s">
        <v>4746</v>
      </c>
      <c r="U43" s="145">
        <v>415</v>
      </c>
      <c r="V43" s="145">
        <v>0.01</v>
      </c>
      <c r="W43" s="145">
        <v>0</v>
      </c>
      <c r="X43" s="144" t="s">
        <v>4745</v>
      </c>
    </row>
    <row r="44" spans="1:24" s="7" customFormat="1">
      <c r="A44" s="7" t="s">
        <v>49</v>
      </c>
      <c r="D44" s="144" t="s">
        <v>133</v>
      </c>
      <c r="E44" s="144" t="s">
        <v>4784</v>
      </c>
      <c r="F44" s="144" t="s">
        <v>655</v>
      </c>
      <c r="G44" s="144" t="s">
        <v>4745</v>
      </c>
      <c r="H44" s="144" t="s">
        <v>53</v>
      </c>
      <c r="I44" s="144" t="s">
        <v>77</v>
      </c>
      <c r="J44" s="145">
        <v>0</v>
      </c>
      <c r="K44" s="144" t="s">
        <v>4745</v>
      </c>
      <c r="L44" s="144" t="s">
        <v>4745</v>
      </c>
      <c r="M44" s="144" t="s">
        <v>4753</v>
      </c>
      <c r="N44" s="144" t="s">
        <v>4745</v>
      </c>
      <c r="O44" s="144" t="s">
        <v>4745</v>
      </c>
      <c r="P44" s="144" t="s">
        <v>4745</v>
      </c>
      <c r="Q44" s="145">
        <v>0</v>
      </c>
      <c r="R44" s="144" t="s">
        <v>4745</v>
      </c>
      <c r="S44" s="145">
        <v>0</v>
      </c>
      <c r="T44" s="144" t="s">
        <v>4754</v>
      </c>
      <c r="U44" s="145">
        <v>20010</v>
      </c>
      <c r="V44" s="145">
        <v>7.5300000000000002E-3</v>
      </c>
      <c r="W44" s="145">
        <v>0</v>
      </c>
      <c r="X44" s="144" t="s">
        <v>4745</v>
      </c>
    </row>
    <row r="45" spans="1:24" s="7" customFormat="1">
      <c r="A45" s="7" t="s">
        <v>49</v>
      </c>
      <c r="D45" s="144" t="s">
        <v>4785</v>
      </c>
      <c r="E45" s="144" t="s">
        <v>4786</v>
      </c>
      <c r="F45" s="144" t="s">
        <v>4758</v>
      </c>
      <c r="G45" s="144" t="s">
        <v>4745</v>
      </c>
      <c r="H45" s="144" t="s">
        <v>53</v>
      </c>
      <c r="I45" s="144" t="s">
        <v>77</v>
      </c>
      <c r="J45" s="145">
        <v>0</v>
      </c>
      <c r="K45" s="144" t="s">
        <v>4745</v>
      </c>
      <c r="L45" s="144" t="s">
        <v>4745</v>
      </c>
      <c r="M45" s="144" t="s">
        <v>4202</v>
      </c>
      <c r="N45" s="144" t="s">
        <v>4745</v>
      </c>
      <c r="O45" s="144" t="s">
        <v>4745</v>
      </c>
      <c r="P45" s="144" t="s">
        <v>4745</v>
      </c>
      <c r="Q45" s="145">
        <v>0</v>
      </c>
      <c r="R45" s="144" t="s">
        <v>4745</v>
      </c>
      <c r="S45" s="145">
        <v>0</v>
      </c>
      <c r="T45" s="144" t="s">
        <v>4746</v>
      </c>
      <c r="U45" s="145">
        <v>44</v>
      </c>
      <c r="V45" s="145">
        <v>0</v>
      </c>
      <c r="W45" s="145">
        <v>0</v>
      </c>
      <c r="X45" s="144" t="s">
        <v>4745</v>
      </c>
    </row>
    <row r="46" spans="1:24" s="7" customFormat="1">
      <c r="A46" s="7" t="s">
        <v>49</v>
      </c>
      <c r="D46" s="144" t="s">
        <v>139</v>
      </c>
      <c r="E46" s="144" t="s">
        <v>140</v>
      </c>
      <c r="F46" s="144" t="s">
        <v>655</v>
      </c>
      <c r="G46" s="144" t="s">
        <v>4745</v>
      </c>
      <c r="H46" s="144" t="s">
        <v>53</v>
      </c>
      <c r="I46" s="144" t="s">
        <v>136</v>
      </c>
      <c r="J46" s="145">
        <v>0</v>
      </c>
      <c r="K46" s="144" t="s">
        <v>4745</v>
      </c>
      <c r="L46" s="144" t="s">
        <v>4745</v>
      </c>
      <c r="M46" s="144" t="s">
        <v>4753</v>
      </c>
      <c r="N46" s="144" t="s">
        <v>4745</v>
      </c>
      <c r="O46" s="144" t="s">
        <v>4745</v>
      </c>
      <c r="P46" s="144" t="s">
        <v>4745</v>
      </c>
      <c r="Q46" s="145">
        <v>0</v>
      </c>
      <c r="R46" s="144" t="s">
        <v>4745</v>
      </c>
      <c r="S46" s="145">
        <v>0</v>
      </c>
      <c r="T46" s="144" t="s">
        <v>4754</v>
      </c>
      <c r="U46" s="145">
        <v>1501</v>
      </c>
      <c r="V46" s="145">
        <v>0.97067000000000003</v>
      </c>
      <c r="W46" s="145">
        <v>0</v>
      </c>
      <c r="X46" s="144" t="s">
        <v>4745</v>
      </c>
    </row>
    <row r="47" spans="1:24" s="7" customFormat="1">
      <c r="A47" s="7" t="s">
        <v>49</v>
      </c>
      <c r="D47" s="144" t="s">
        <v>137</v>
      </c>
      <c r="E47" s="144" t="s">
        <v>3577</v>
      </c>
      <c r="F47" s="144" t="s">
        <v>655</v>
      </c>
      <c r="G47" s="144" t="s">
        <v>4745</v>
      </c>
      <c r="H47" s="144" t="s">
        <v>53</v>
      </c>
      <c r="I47" s="144" t="s">
        <v>136</v>
      </c>
      <c r="J47" s="145">
        <v>0</v>
      </c>
      <c r="K47" s="144" t="s">
        <v>4745</v>
      </c>
      <c r="L47" s="144" t="s">
        <v>4745</v>
      </c>
      <c r="M47" s="144" t="s">
        <v>4753</v>
      </c>
      <c r="N47" s="144" t="s">
        <v>4745</v>
      </c>
      <c r="O47" s="144" t="s">
        <v>4745</v>
      </c>
      <c r="P47" s="144" t="s">
        <v>4745</v>
      </c>
      <c r="Q47" s="145">
        <v>0</v>
      </c>
      <c r="R47" s="144" t="s">
        <v>4745</v>
      </c>
      <c r="S47" s="145">
        <v>0</v>
      </c>
      <c r="T47" s="144" t="s">
        <v>4754</v>
      </c>
      <c r="U47" s="145">
        <v>380</v>
      </c>
      <c r="V47" s="145">
        <v>2.57</v>
      </c>
      <c r="W47" s="145">
        <v>0</v>
      </c>
      <c r="X47" s="144" t="s">
        <v>4745</v>
      </c>
    </row>
    <row r="48" spans="1:24" s="7" customFormat="1">
      <c r="A48" s="7" t="s">
        <v>49</v>
      </c>
      <c r="D48" s="144" t="s">
        <v>142</v>
      </c>
      <c r="E48" s="144" t="s">
        <v>3578</v>
      </c>
      <c r="F48" s="144" t="s">
        <v>655</v>
      </c>
      <c r="G48" s="144" t="s">
        <v>4745</v>
      </c>
      <c r="H48" s="144" t="s">
        <v>53</v>
      </c>
      <c r="I48" s="144" t="s">
        <v>136</v>
      </c>
      <c r="J48" s="145">
        <v>0</v>
      </c>
      <c r="K48" s="144" t="s">
        <v>4745</v>
      </c>
      <c r="L48" s="144" t="s">
        <v>4745</v>
      </c>
      <c r="M48" s="144" t="s">
        <v>4753</v>
      </c>
      <c r="N48" s="144" t="s">
        <v>4745</v>
      </c>
      <c r="O48" s="144" t="s">
        <v>4745</v>
      </c>
      <c r="P48" s="144" t="s">
        <v>4745</v>
      </c>
      <c r="Q48" s="145">
        <v>0</v>
      </c>
      <c r="R48" s="144" t="s">
        <v>4745</v>
      </c>
      <c r="S48" s="145">
        <v>0</v>
      </c>
      <c r="T48" s="144" t="s">
        <v>4754</v>
      </c>
      <c r="U48" s="145">
        <v>827</v>
      </c>
      <c r="V48" s="145">
        <v>4.1420000000000003</v>
      </c>
      <c r="W48" s="145">
        <v>1</v>
      </c>
      <c r="X48" s="144" t="s">
        <v>4745</v>
      </c>
    </row>
    <row r="49" spans="1:24" s="7" customFormat="1">
      <c r="A49" s="7" t="s">
        <v>49</v>
      </c>
      <c r="D49" s="144" t="s">
        <v>4787</v>
      </c>
      <c r="E49" s="144" t="s">
        <v>4788</v>
      </c>
      <c r="F49" s="144" t="s">
        <v>4758</v>
      </c>
      <c r="G49" s="144" t="s">
        <v>4745</v>
      </c>
      <c r="H49" s="144" t="s">
        <v>53</v>
      </c>
      <c r="I49" s="144" t="s">
        <v>136</v>
      </c>
      <c r="J49" s="145">
        <v>0</v>
      </c>
      <c r="K49" s="144" t="s">
        <v>4745</v>
      </c>
      <c r="L49" s="144" t="s">
        <v>4745</v>
      </c>
      <c r="M49" s="144" t="s">
        <v>4753</v>
      </c>
      <c r="N49" s="144" t="s">
        <v>4745</v>
      </c>
      <c r="O49" s="144" t="s">
        <v>4745</v>
      </c>
      <c r="P49" s="144" t="s">
        <v>4745</v>
      </c>
      <c r="Q49" s="145">
        <v>0</v>
      </c>
      <c r="R49" s="144" t="s">
        <v>4745</v>
      </c>
      <c r="S49" s="145">
        <v>0</v>
      </c>
      <c r="T49" s="144" t="s">
        <v>4754</v>
      </c>
      <c r="U49" s="145">
        <v>120</v>
      </c>
      <c r="V49" s="145">
        <v>6.24</v>
      </c>
      <c r="W49" s="145">
        <v>0</v>
      </c>
      <c r="X49" s="144" t="s">
        <v>4745</v>
      </c>
    </row>
    <row r="50" spans="1:24" s="7" customFormat="1">
      <c r="A50" s="7" t="s">
        <v>49</v>
      </c>
      <c r="D50" s="144" t="s">
        <v>144</v>
      </c>
      <c r="E50" s="144" t="s">
        <v>3579</v>
      </c>
      <c r="F50" s="144" t="s">
        <v>655</v>
      </c>
      <c r="G50" s="144" t="s">
        <v>4745</v>
      </c>
      <c r="H50" s="144" t="s">
        <v>53</v>
      </c>
      <c r="I50" s="144" t="s">
        <v>136</v>
      </c>
      <c r="J50" s="145">
        <v>0</v>
      </c>
      <c r="K50" s="144" t="s">
        <v>4745</v>
      </c>
      <c r="L50" s="144" t="s">
        <v>4745</v>
      </c>
      <c r="M50" s="144" t="s">
        <v>4753</v>
      </c>
      <c r="N50" s="144" t="s">
        <v>4745</v>
      </c>
      <c r="O50" s="144" t="s">
        <v>4745</v>
      </c>
      <c r="P50" s="144" t="s">
        <v>4745</v>
      </c>
      <c r="Q50" s="145">
        <v>0</v>
      </c>
      <c r="R50" s="144" t="s">
        <v>4745</v>
      </c>
      <c r="S50" s="145">
        <v>0</v>
      </c>
      <c r="T50" s="144" t="s">
        <v>4754</v>
      </c>
      <c r="U50" s="145">
        <v>165</v>
      </c>
      <c r="V50" s="145">
        <v>6.8733300000000002</v>
      </c>
      <c r="W50" s="145">
        <v>1</v>
      </c>
      <c r="X50" s="144" t="s">
        <v>4745</v>
      </c>
    </row>
    <row r="51" spans="1:24" s="7" customFormat="1">
      <c r="A51" s="7" t="s">
        <v>49</v>
      </c>
      <c r="D51" s="144" t="s">
        <v>146</v>
      </c>
      <c r="E51" s="144" t="s">
        <v>147</v>
      </c>
      <c r="F51" s="144" t="s">
        <v>655</v>
      </c>
      <c r="G51" s="144" t="s">
        <v>4745</v>
      </c>
      <c r="H51" s="144" t="s">
        <v>53</v>
      </c>
      <c r="I51" s="144" t="s">
        <v>136</v>
      </c>
      <c r="J51" s="145">
        <v>0</v>
      </c>
      <c r="K51" s="144" t="s">
        <v>4745</v>
      </c>
      <c r="L51" s="144" t="s">
        <v>4745</v>
      </c>
      <c r="M51" s="144" t="s">
        <v>4202</v>
      </c>
      <c r="N51" s="144" t="s">
        <v>4745</v>
      </c>
      <c r="O51" s="144" t="s">
        <v>4745</v>
      </c>
      <c r="P51" s="144" t="s">
        <v>4745</v>
      </c>
      <c r="Q51" s="145">
        <v>0</v>
      </c>
      <c r="R51" s="144" t="s">
        <v>4745</v>
      </c>
      <c r="S51" s="145">
        <v>0</v>
      </c>
      <c r="T51" s="144" t="s">
        <v>4789</v>
      </c>
      <c r="U51" s="145">
        <v>37</v>
      </c>
      <c r="V51" s="145">
        <v>10.45</v>
      </c>
      <c r="W51" s="145">
        <v>0</v>
      </c>
      <c r="X51" s="144" t="s">
        <v>4745</v>
      </c>
    </row>
    <row r="52" spans="1:24" s="7" customFormat="1">
      <c r="A52" s="7" t="s">
        <v>49</v>
      </c>
      <c r="D52" s="144" t="s">
        <v>4790</v>
      </c>
      <c r="E52" s="144" t="s">
        <v>4791</v>
      </c>
      <c r="F52" s="144" t="s">
        <v>4792</v>
      </c>
      <c r="G52" s="144" t="s">
        <v>4745</v>
      </c>
      <c r="H52" s="144" t="s">
        <v>53</v>
      </c>
      <c r="I52" s="144" t="s">
        <v>136</v>
      </c>
      <c r="J52" s="145">
        <v>0</v>
      </c>
      <c r="K52" s="144" t="s">
        <v>4745</v>
      </c>
      <c r="L52" s="144" t="s">
        <v>4745</v>
      </c>
      <c r="M52" s="144" t="s">
        <v>4753</v>
      </c>
      <c r="N52" s="144" t="s">
        <v>4745</v>
      </c>
      <c r="O52" s="144" t="s">
        <v>4745</v>
      </c>
      <c r="P52" s="144" t="s">
        <v>4745</v>
      </c>
      <c r="Q52" s="145">
        <v>0</v>
      </c>
      <c r="R52" s="144" t="s">
        <v>4745</v>
      </c>
      <c r="S52" s="145">
        <v>0</v>
      </c>
      <c r="T52" s="144" t="s">
        <v>4754</v>
      </c>
      <c r="U52" s="145">
        <v>0</v>
      </c>
      <c r="V52" s="145">
        <v>0.84</v>
      </c>
      <c r="W52" s="145">
        <v>0</v>
      </c>
      <c r="X52" s="144" t="s">
        <v>4745</v>
      </c>
    </row>
    <row r="53" spans="1:24" s="7" customFormat="1">
      <c r="A53" s="7" t="s">
        <v>49</v>
      </c>
      <c r="D53" s="144" t="s">
        <v>4793</v>
      </c>
      <c r="E53" s="144" t="s">
        <v>4794</v>
      </c>
      <c r="F53" s="144" t="s">
        <v>4792</v>
      </c>
      <c r="G53" s="144" t="s">
        <v>4745</v>
      </c>
      <c r="H53" s="144" t="s">
        <v>53</v>
      </c>
      <c r="I53" s="144" t="s">
        <v>4795</v>
      </c>
      <c r="J53" s="145">
        <v>0</v>
      </c>
      <c r="K53" s="144" t="s">
        <v>4745</v>
      </c>
      <c r="L53" s="144" t="s">
        <v>4745</v>
      </c>
      <c r="M53" s="144" t="s">
        <v>4753</v>
      </c>
      <c r="N53" s="144" t="s">
        <v>4745</v>
      </c>
      <c r="O53" s="144" t="s">
        <v>4745</v>
      </c>
      <c r="P53" s="144" t="s">
        <v>4745</v>
      </c>
      <c r="Q53" s="145">
        <v>0</v>
      </c>
      <c r="R53" s="144" t="s">
        <v>4745</v>
      </c>
      <c r="S53" s="145">
        <v>0</v>
      </c>
      <c r="T53" s="144" t="s">
        <v>4754</v>
      </c>
      <c r="U53" s="145">
        <v>0</v>
      </c>
      <c r="V53" s="145">
        <v>0</v>
      </c>
      <c r="W53" s="145">
        <v>0</v>
      </c>
      <c r="X53" s="144" t="s">
        <v>4745</v>
      </c>
    </row>
    <row r="54" spans="1:24" s="7" customFormat="1">
      <c r="A54" s="7" t="s">
        <v>49</v>
      </c>
      <c r="D54" s="144" t="s">
        <v>78</v>
      </c>
      <c r="E54" s="144" t="s">
        <v>79</v>
      </c>
      <c r="F54" s="144" t="s">
        <v>655</v>
      </c>
      <c r="G54" s="144" t="s">
        <v>4745</v>
      </c>
      <c r="H54" s="144" t="s">
        <v>53</v>
      </c>
      <c r="I54" s="144" t="s">
        <v>4796</v>
      </c>
      <c r="J54" s="145">
        <v>0</v>
      </c>
      <c r="K54" s="144" t="s">
        <v>4745</v>
      </c>
      <c r="L54" s="144" t="s">
        <v>4745</v>
      </c>
      <c r="M54" s="144" t="s">
        <v>4797</v>
      </c>
      <c r="N54" s="144" t="s">
        <v>4745</v>
      </c>
      <c r="O54" s="144" t="s">
        <v>81</v>
      </c>
      <c r="P54" s="144" t="s">
        <v>4745</v>
      </c>
      <c r="Q54" s="145">
        <v>0.1</v>
      </c>
      <c r="R54" s="144" t="s">
        <v>4745</v>
      </c>
      <c r="S54" s="145">
        <v>0</v>
      </c>
      <c r="T54" s="144" t="s">
        <v>4798</v>
      </c>
      <c r="U54" s="145">
        <v>6</v>
      </c>
      <c r="V54" s="145">
        <v>3.6</v>
      </c>
      <c r="W54" s="145">
        <v>0</v>
      </c>
      <c r="X54" s="144" t="s">
        <v>4745</v>
      </c>
    </row>
    <row r="55" spans="1:24" s="7" customFormat="1">
      <c r="A55" s="7" t="s">
        <v>49</v>
      </c>
      <c r="D55" s="144" t="s">
        <v>88</v>
      </c>
      <c r="E55" s="144" t="s">
        <v>89</v>
      </c>
      <c r="F55" s="144" t="s">
        <v>655</v>
      </c>
      <c r="G55" s="144" t="s">
        <v>4745</v>
      </c>
      <c r="H55" s="144" t="s">
        <v>53</v>
      </c>
      <c r="I55" s="144" t="s">
        <v>4796</v>
      </c>
      <c r="J55" s="145">
        <v>0</v>
      </c>
      <c r="K55" s="144" t="s">
        <v>4745</v>
      </c>
      <c r="L55" s="144" t="s">
        <v>4745</v>
      </c>
      <c r="M55" s="144" t="s">
        <v>4797</v>
      </c>
      <c r="N55" s="144" t="s">
        <v>4745</v>
      </c>
      <c r="O55" s="144" t="s">
        <v>81</v>
      </c>
      <c r="P55" s="144" t="s">
        <v>4745</v>
      </c>
      <c r="Q55" s="145">
        <v>1E-3</v>
      </c>
      <c r="R55" s="144" t="s">
        <v>4745</v>
      </c>
      <c r="S55" s="145">
        <v>0</v>
      </c>
      <c r="T55" s="144" t="s">
        <v>4798</v>
      </c>
      <c r="U55" s="145">
        <v>0</v>
      </c>
      <c r="V55" s="145">
        <v>0.27</v>
      </c>
      <c r="W55" s="145">
        <v>0</v>
      </c>
      <c r="X55" s="144" t="s">
        <v>4745</v>
      </c>
    </row>
    <row r="56" spans="1:24" s="7" customFormat="1">
      <c r="A56" s="7" t="s">
        <v>49</v>
      </c>
      <c r="D56" s="144" t="s">
        <v>91</v>
      </c>
      <c r="E56" s="144" t="s">
        <v>92</v>
      </c>
      <c r="F56" s="144" t="s">
        <v>655</v>
      </c>
      <c r="G56" s="144" t="s">
        <v>4745</v>
      </c>
      <c r="H56" s="144" t="s">
        <v>53</v>
      </c>
      <c r="I56" s="144" t="s">
        <v>4796</v>
      </c>
      <c r="J56" s="145">
        <v>0</v>
      </c>
      <c r="K56" s="144" t="s">
        <v>4745</v>
      </c>
      <c r="L56" s="144" t="s">
        <v>4745</v>
      </c>
      <c r="M56" s="144" t="s">
        <v>4753</v>
      </c>
      <c r="N56" s="144" t="s">
        <v>4745</v>
      </c>
      <c r="O56" s="144" t="s">
        <v>81</v>
      </c>
      <c r="P56" s="144" t="s">
        <v>4745</v>
      </c>
      <c r="Q56" s="145">
        <v>6.8399999999999997E-3</v>
      </c>
      <c r="R56" s="144" t="s">
        <v>4745</v>
      </c>
      <c r="S56" s="145">
        <v>0</v>
      </c>
      <c r="T56" s="144" t="s">
        <v>4754</v>
      </c>
      <c r="U56" s="145">
        <v>1561</v>
      </c>
      <c r="V56" s="145">
        <v>5.45</v>
      </c>
      <c r="W56" s="145">
        <v>720</v>
      </c>
      <c r="X56" s="144" t="s">
        <v>4745</v>
      </c>
    </row>
    <row r="57" spans="1:24" s="7" customFormat="1">
      <c r="A57" s="7" t="s">
        <v>49</v>
      </c>
      <c r="D57" s="144" t="s">
        <v>94</v>
      </c>
      <c r="E57" s="144" t="s">
        <v>95</v>
      </c>
      <c r="F57" s="144" t="s">
        <v>655</v>
      </c>
      <c r="G57" s="144" t="s">
        <v>4745</v>
      </c>
      <c r="H57" s="144" t="s">
        <v>53</v>
      </c>
      <c r="I57" s="144" t="s">
        <v>4796</v>
      </c>
      <c r="J57" s="145">
        <v>0</v>
      </c>
      <c r="K57" s="144" t="s">
        <v>4745</v>
      </c>
      <c r="L57" s="144" t="s">
        <v>4745</v>
      </c>
      <c r="M57" s="144" t="s">
        <v>4753</v>
      </c>
      <c r="N57" s="144" t="s">
        <v>4745</v>
      </c>
      <c r="O57" s="144" t="s">
        <v>81</v>
      </c>
      <c r="P57" s="144" t="s">
        <v>4745</v>
      </c>
      <c r="Q57" s="145">
        <v>1E-3</v>
      </c>
      <c r="R57" s="144" t="s">
        <v>4745</v>
      </c>
      <c r="S57" s="145">
        <v>0</v>
      </c>
      <c r="T57" s="144" t="s">
        <v>4754</v>
      </c>
      <c r="U57" s="145">
        <v>136</v>
      </c>
      <c r="V57" s="145">
        <v>0.51</v>
      </c>
      <c r="W57" s="145">
        <v>0</v>
      </c>
      <c r="X57" s="144" t="s">
        <v>4745</v>
      </c>
    </row>
    <row r="58" spans="1:24" s="7" customFormat="1">
      <c r="A58" s="7" t="s">
        <v>49</v>
      </c>
      <c r="D58" s="144" t="s">
        <v>97</v>
      </c>
      <c r="E58" s="144" t="s">
        <v>3574</v>
      </c>
      <c r="F58" s="144" t="s">
        <v>655</v>
      </c>
      <c r="G58" s="144" t="s">
        <v>4745</v>
      </c>
      <c r="H58" s="144" t="s">
        <v>53</v>
      </c>
      <c r="I58" s="144" t="s">
        <v>4796</v>
      </c>
      <c r="J58" s="145">
        <v>0</v>
      </c>
      <c r="K58" s="144" t="s">
        <v>4745</v>
      </c>
      <c r="L58" s="144" t="s">
        <v>4745</v>
      </c>
      <c r="M58" s="144" t="s">
        <v>4797</v>
      </c>
      <c r="N58" s="144" t="s">
        <v>4745</v>
      </c>
      <c r="O58" s="144" t="s">
        <v>81</v>
      </c>
      <c r="P58" s="144" t="s">
        <v>4745</v>
      </c>
      <c r="Q58" s="145">
        <v>1E-3</v>
      </c>
      <c r="R58" s="144" t="s">
        <v>4745</v>
      </c>
      <c r="S58" s="145">
        <v>0</v>
      </c>
      <c r="T58" s="144" t="s">
        <v>4798</v>
      </c>
      <c r="U58" s="145">
        <v>0</v>
      </c>
      <c r="V58" s="145">
        <v>5.5</v>
      </c>
      <c r="W58" s="145">
        <v>0</v>
      </c>
      <c r="X58" s="144" t="s">
        <v>4745</v>
      </c>
    </row>
    <row r="59" spans="1:24" s="7" customFormat="1">
      <c r="A59" s="7" t="s">
        <v>49</v>
      </c>
      <c r="D59" s="144" t="s">
        <v>99</v>
      </c>
      <c r="E59" s="144" t="s">
        <v>100</v>
      </c>
      <c r="F59" s="144" t="s">
        <v>655</v>
      </c>
      <c r="G59" s="144" t="s">
        <v>4745</v>
      </c>
      <c r="H59" s="144" t="s">
        <v>53</v>
      </c>
      <c r="I59" s="144" t="s">
        <v>4796</v>
      </c>
      <c r="J59" s="145">
        <v>0</v>
      </c>
      <c r="K59" s="144" t="s">
        <v>4745</v>
      </c>
      <c r="L59" s="144" t="s">
        <v>4745</v>
      </c>
      <c r="M59" s="144" t="s">
        <v>4797</v>
      </c>
      <c r="N59" s="144" t="s">
        <v>4745</v>
      </c>
      <c r="O59" s="144" t="s">
        <v>81</v>
      </c>
      <c r="P59" s="144" t="s">
        <v>4745</v>
      </c>
      <c r="Q59" s="145">
        <v>1E-3</v>
      </c>
      <c r="R59" s="144" t="s">
        <v>4745</v>
      </c>
      <c r="S59" s="145">
        <v>0</v>
      </c>
      <c r="T59" s="144" t="s">
        <v>4799</v>
      </c>
      <c r="U59" s="145">
        <v>269</v>
      </c>
      <c r="V59" s="145">
        <v>6.76</v>
      </c>
      <c r="W59" s="145">
        <v>6</v>
      </c>
      <c r="X59" s="144" t="s">
        <v>4745</v>
      </c>
    </row>
    <row r="60" spans="1:24" s="7" customFormat="1">
      <c r="A60" s="7" t="s">
        <v>49</v>
      </c>
      <c r="D60" s="144" t="s">
        <v>153</v>
      </c>
      <c r="E60" s="144" t="s">
        <v>154</v>
      </c>
      <c r="F60" s="144" t="s">
        <v>655</v>
      </c>
      <c r="G60" s="144" t="s">
        <v>4745</v>
      </c>
      <c r="H60" s="144" t="s">
        <v>53</v>
      </c>
      <c r="I60" s="144" t="s">
        <v>149</v>
      </c>
      <c r="J60" s="145">
        <v>28</v>
      </c>
      <c r="K60" s="144" t="s">
        <v>4745</v>
      </c>
      <c r="L60" s="144" t="s">
        <v>4745</v>
      </c>
      <c r="M60" s="144" t="s">
        <v>4753</v>
      </c>
      <c r="N60" s="144" t="s">
        <v>4745</v>
      </c>
      <c r="O60" s="144" t="s">
        <v>4745</v>
      </c>
      <c r="P60" s="144" t="s">
        <v>4745</v>
      </c>
      <c r="Q60" s="145">
        <v>0</v>
      </c>
      <c r="R60" s="144" t="s">
        <v>156</v>
      </c>
      <c r="S60" s="145">
        <v>8</v>
      </c>
      <c r="T60" s="144" t="s">
        <v>4754</v>
      </c>
      <c r="U60" s="145">
        <v>12</v>
      </c>
      <c r="V60" s="145">
        <v>55.12133</v>
      </c>
      <c r="W60" s="145">
        <v>0</v>
      </c>
      <c r="X60" s="144" t="s">
        <v>4745</v>
      </c>
    </row>
    <row r="61" spans="1:24" s="7" customFormat="1">
      <c r="A61" s="7" t="s">
        <v>49</v>
      </c>
      <c r="D61" s="144" t="s">
        <v>157</v>
      </c>
      <c r="E61" s="144" t="s">
        <v>158</v>
      </c>
      <c r="F61" s="144" t="s">
        <v>655</v>
      </c>
      <c r="G61" s="144" t="s">
        <v>4745</v>
      </c>
      <c r="H61" s="144" t="s">
        <v>53</v>
      </c>
      <c r="I61" s="144" t="s">
        <v>149</v>
      </c>
      <c r="J61" s="145">
        <v>0</v>
      </c>
      <c r="K61" s="144" t="s">
        <v>4745</v>
      </c>
      <c r="L61" s="144" t="s">
        <v>4745</v>
      </c>
      <c r="M61" s="144" t="s">
        <v>4753</v>
      </c>
      <c r="N61" s="144" t="s">
        <v>4745</v>
      </c>
      <c r="O61" s="144" t="s">
        <v>4745</v>
      </c>
      <c r="P61" s="144" t="s">
        <v>4745</v>
      </c>
      <c r="Q61" s="145">
        <v>0</v>
      </c>
      <c r="R61" s="144" t="s">
        <v>4745</v>
      </c>
      <c r="S61" s="145">
        <v>0</v>
      </c>
      <c r="T61" s="144" t="s">
        <v>4754</v>
      </c>
      <c r="U61" s="145">
        <v>141</v>
      </c>
      <c r="V61" s="145">
        <v>51.88158</v>
      </c>
      <c r="W61" s="145">
        <v>0</v>
      </c>
      <c r="X61" s="144" t="s">
        <v>4745</v>
      </c>
    </row>
    <row r="62" spans="1:24" s="7" customFormat="1">
      <c r="A62" s="7" t="s">
        <v>49</v>
      </c>
      <c r="D62" s="144" t="s">
        <v>4800</v>
      </c>
      <c r="E62" s="144" t="s">
        <v>4801</v>
      </c>
      <c r="F62" s="144" t="s">
        <v>4758</v>
      </c>
      <c r="G62" s="144" t="s">
        <v>4745</v>
      </c>
      <c r="H62" s="144" t="s">
        <v>53</v>
      </c>
      <c r="I62" s="144" t="s">
        <v>149</v>
      </c>
      <c r="J62" s="145">
        <v>0</v>
      </c>
      <c r="K62" s="144" t="s">
        <v>4745</v>
      </c>
      <c r="L62" s="144" t="s">
        <v>4745</v>
      </c>
      <c r="M62" s="144" t="s">
        <v>4202</v>
      </c>
      <c r="N62" s="144" t="s">
        <v>4745</v>
      </c>
      <c r="O62" s="144" t="s">
        <v>4745</v>
      </c>
      <c r="P62" s="144" t="s">
        <v>4745</v>
      </c>
      <c r="Q62" s="145">
        <v>0</v>
      </c>
      <c r="R62" s="144" t="s">
        <v>4745</v>
      </c>
      <c r="S62" s="145">
        <v>0</v>
      </c>
      <c r="T62" s="144" t="s">
        <v>4746</v>
      </c>
      <c r="U62" s="145">
        <v>1</v>
      </c>
      <c r="V62" s="145">
        <v>0</v>
      </c>
      <c r="W62" s="145">
        <v>0</v>
      </c>
      <c r="X62" s="144" t="s">
        <v>4745</v>
      </c>
    </row>
    <row r="63" spans="1:24" s="7" customFormat="1">
      <c r="A63" s="7" t="s">
        <v>49</v>
      </c>
      <c r="D63" s="144" t="s">
        <v>160</v>
      </c>
      <c r="E63" s="144" t="s">
        <v>161</v>
      </c>
      <c r="F63" s="144" t="s">
        <v>655</v>
      </c>
      <c r="G63" s="144" t="s">
        <v>4745</v>
      </c>
      <c r="H63" s="144" t="s">
        <v>53</v>
      </c>
      <c r="I63" s="144" t="s">
        <v>149</v>
      </c>
      <c r="J63" s="145">
        <v>0</v>
      </c>
      <c r="K63" s="144" t="s">
        <v>4745</v>
      </c>
      <c r="L63" s="144" t="s">
        <v>4745</v>
      </c>
      <c r="M63" s="144" t="s">
        <v>4753</v>
      </c>
      <c r="N63" s="144" t="s">
        <v>4745</v>
      </c>
      <c r="O63" s="144" t="s">
        <v>4745</v>
      </c>
      <c r="P63" s="144" t="s">
        <v>4745</v>
      </c>
      <c r="Q63" s="145">
        <v>0</v>
      </c>
      <c r="R63" s="144" t="s">
        <v>4745</v>
      </c>
      <c r="S63" s="145">
        <v>0</v>
      </c>
      <c r="T63" s="144" t="s">
        <v>4754</v>
      </c>
      <c r="U63" s="145">
        <v>66</v>
      </c>
      <c r="V63" s="145">
        <v>0.71</v>
      </c>
      <c r="W63" s="145">
        <v>0</v>
      </c>
      <c r="X63" s="144" t="s">
        <v>4745</v>
      </c>
    </row>
    <row r="64" spans="1:24" s="7" customFormat="1">
      <c r="A64" s="7" t="s">
        <v>49</v>
      </c>
      <c r="D64" s="144" t="s">
        <v>4802</v>
      </c>
      <c r="E64" s="144" t="s">
        <v>4803</v>
      </c>
      <c r="F64" s="144" t="s">
        <v>4758</v>
      </c>
      <c r="G64" s="144" t="s">
        <v>4745</v>
      </c>
      <c r="H64" s="144" t="s">
        <v>53</v>
      </c>
      <c r="I64" s="144" t="s">
        <v>149</v>
      </c>
      <c r="J64" s="145">
        <v>0</v>
      </c>
      <c r="K64" s="144" t="s">
        <v>4745</v>
      </c>
      <c r="L64" s="144" t="s">
        <v>4745</v>
      </c>
      <c r="M64" s="144" t="s">
        <v>4753</v>
      </c>
      <c r="N64" s="144" t="s">
        <v>4745</v>
      </c>
      <c r="O64" s="144" t="s">
        <v>4745</v>
      </c>
      <c r="P64" s="144" t="s">
        <v>4745</v>
      </c>
      <c r="Q64" s="145">
        <v>0</v>
      </c>
      <c r="R64" s="144" t="s">
        <v>4745</v>
      </c>
      <c r="S64" s="145">
        <v>0</v>
      </c>
      <c r="T64" s="144" t="s">
        <v>4754</v>
      </c>
      <c r="U64" s="145">
        <v>533</v>
      </c>
      <c r="V64" s="145">
        <v>0.67542000000000002</v>
      </c>
      <c r="W64" s="145">
        <v>0</v>
      </c>
      <c r="X64" s="144" t="s">
        <v>4745</v>
      </c>
    </row>
    <row r="65" spans="1:24" s="7" customFormat="1">
      <c r="A65" s="7" t="s">
        <v>49</v>
      </c>
      <c r="D65" s="144" t="s">
        <v>4804</v>
      </c>
      <c r="E65" s="144" t="s">
        <v>4805</v>
      </c>
      <c r="F65" s="144" t="s">
        <v>4758</v>
      </c>
      <c r="G65" s="144" t="s">
        <v>4745</v>
      </c>
      <c r="H65" s="144" t="s">
        <v>53</v>
      </c>
      <c r="I65" s="144" t="s">
        <v>149</v>
      </c>
      <c r="J65" s="145">
        <v>0</v>
      </c>
      <c r="K65" s="144" t="s">
        <v>4745</v>
      </c>
      <c r="L65" s="144" t="s">
        <v>4745</v>
      </c>
      <c r="M65" s="144" t="s">
        <v>4753</v>
      </c>
      <c r="N65" s="144" t="s">
        <v>4745</v>
      </c>
      <c r="O65" s="144" t="s">
        <v>4745</v>
      </c>
      <c r="P65" s="144" t="s">
        <v>4745</v>
      </c>
      <c r="Q65" s="145">
        <v>0</v>
      </c>
      <c r="R65" s="144" t="s">
        <v>4745</v>
      </c>
      <c r="S65" s="145">
        <v>0</v>
      </c>
      <c r="T65" s="144" t="s">
        <v>4754</v>
      </c>
      <c r="U65" s="145">
        <v>0</v>
      </c>
      <c r="V65" s="145">
        <v>0</v>
      </c>
      <c r="W65" s="145">
        <v>0</v>
      </c>
      <c r="X65" s="144" t="s">
        <v>4745</v>
      </c>
    </row>
    <row r="66" spans="1:24" s="7" customFormat="1">
      <c r="A66" s="7" t="s">
        <v>49</v>
      </c>
      <c r="D66" s="144" t="s">
        <v>163</v>
      </c>
      <c r="E66" s="144" t="s">
        <v>164</v>
      </c>
      <c r="F66" s="144" t="s">
        <v>655</v>
      </c>
      <c r="G66" s="144" t="s">
        <v>4745</v>
      </c>
      <c r="H66" s="144" t="s">
        <v>53</v>
      </c>
      <c r="I66" s="144" t="s">
        <v>149</v>
      </c>
      <c r="J66" s="145">
        <v>0</v>
      </c>
      <c r="K66" s="144" t="s">
        <v>4745</v>
      </c>
      <c r="L66" s="144" t="s">
        <v>4745</v>
      </c>
      <c r="M66" s="144" t="s">
        <v>4753</v>
      </c>
      <c r="N66" s="144" t="s">
        <v>4745</v>
      </c>
      <c r="O66" s="144" t="s">
        <v>4745</v>
      </c>
      <c r="P66" s="144" t="s">
        <v>4745</v>
      </c>
      <c r="Q66" s="145">
        <v>0</v>
      </c>
      <c r="R66" s="144" t="s">
        <v>4745</v>
      </c>
      <c r="S66" s="145">
        <v>0</v>
      </c>
      <c r="T66" s="144" t="s">
        <v>4754</v>
      </c>
      <c r="U66" s="145">
        <v>4201</v>
      </c>
      <c r="V66" s="145">
        <v>1.5313399999999999</v>
      </c>
      <c r="W66" s="145">
        <v>0</v>
      </c>
      <c r="X66" s="144" t="s">
        <v>4745</v>
      </c>
    </row>
    <row r="67" spans="1:24" s="7" customFormat="1">
      <c r="A67" s="7" t="s">
        <v>49</v>
      </c>
      <c r="D67" s="144" t="s">
        <v>166</v>
      </c>
      <c r="E67" s="144" t="s">
        <v>167</v>
      </c>
      <c r="F67" s="144" t="s">
        <v>655</v>
      </c>
      <c r="G67" s="144" t="s">
        <v>4745</v>
      </c>
      <c r="H67" s="144" t="s">
        <v>53</v>
      </c>
      <c r="I67" s="144" t="s">
        <v>149</v>
      </c>
      <c r="J67" s="145">
        <v>0</v>
      </c>
      <c r="K67" s="144" t="s">
        <v>4745</v>
      </c>
      <c r="L67" s="144" t="s">
        <v>4745</v>
      </c>
      <c r="M67" s="144" t="s">
        <v>4753</v>
      </c>
      <c r="N67" s="144" t="s">
        <v>4745</v>
      </c>
      <c r="O67" s="144" t="s">
        <v>4745</v>
      </c>
      <c r="P67" s="144" t="s">
        <v>4745</v>
      </c>
      <c r="Q67" s="145">
        <v>0</v>
      </c>
      <c r="R67" s="144" t="s">
        <v>4745</v>
      </c>
      <c r="S67" s="145">
        <v>0</v>
      </c>
      <c r="T67" s="144" t="s">
        <v>4754</v>
      </c>
      <c r="U67" s="145">
        <v>2014</v>
      </c>
      <c r="V67" s="145">
        <v>3.2470500000000002</v>
      </c>
      <c r="W67" s="145">
        <v>0</v>
      </c>
      <c r="X67" s="144" t="s">
        <v>4745</v>
      </c>
    </row>
    <row r="68" spans="1:24" s="7" customFormat="1">
      <c r="A68" s="7" t="s">
        <v>49</v>
      </c>
      <c r="D68" s="144" t="s">
        <v>169</v>
      </c>
      <c r="E68" s="144" t="s">
        <v>170</v>
      </c>
      <c r="F68" s="144" t="s">
        <v>655</v>
      </c>
      <c r="G68" s="144" t="s">
        <v>4745</v>
      </c>
      <c r="H68" s="144" t="s">
        <v>53</v>
      </c>
      <c r="I68" s="144" t="s">
        <v>149</v>
      </c>
      <c r="J68" s="145">
        <v>0</v>
      </c>
      <c r="K68" s="144" t="s">
        <v>4745</v>
      </c>
      <c r="L68" s="144" t="s">
        <v>4745</v>
      </c>
      <c r="M68" s="144" t="s">
        <v>4753</v>
      </c>
      <c r="N68" s="144" t="s">
        <v>4745</v>
      </c>
      <c r="O68" s="144" t="s">
        <v>4745</v>
      </c>
      <c r="P68" s="144" t="s">
        <v>4745</v>
      </c>
      <c r="Q68" s="145">
        <v>0</v>
      </c>
      <c r="R68" s="144" t="s">
        <v>4745</v>
      </c>
      <c r="S68" s="145">
        <v>0</v>
      </c>
      <c r="T68" s="144" t="s">
        <v>4754</v>
      </c>
      <c r="U68" s="145">
        <v>2231</v>
      </c>
      <c r="V68" s="145">
        <v>5.24</v>
      </c>
      <c r="W68" s="145">
        <v>0</v>
      </c>
      <c r="X68" s="144" t="s">
        <v>4745</v>
      </c>
    </row>
    <row r="69" spans="1:24" s="7" customFormat="1">
      <c r="A69" s="7" t="s">
        <v>49</v>
      </c>
      <c r="D69" s="144" t="s">
        <v>172</v>
      </c>
      <c r="E69" s="144" t="s">
        <v>173</v>
      </c>
      <c r="F69" s="144" t="s">
        <v>655</v>
      </c>
      <c r="G69" s="144" t="s">
        <v>4745</v>
      </c>
      <c r="H69" s="144" t="s">
        <v>53</v>
      </c>
      <c r="I69" s="144" t="s">
        <v>149</v>
      </c>
      <c r="J69" s="145">
        <v>0</v>
      </c>
      <c r="K69" s="144" t="s">
        <v>4745</v>
      </c>
      <c r="L69" s="144" t="s">
        <v>4745</v>
      </c>
      <c r="M69" s="144" t="s">
        <v>4753</v>
      </c>
      <c r="N69" s="144" t="s">
        <v>4745</v>
      </c>
      <c r="O69" s="144" t="s">
        <v>4745</v>
      </c>
      <c r="P69" s="144" t="s">
        <v>4745</v>
      </c>
      <c r="Q69" s="145">
        <v>0</v>
      </c>
      <c r="R69" s="144" t="s">
        <v>4745</v>
      </c>
      <c r="S69" s="145">
        <v>0</v>
      </c>
      <c r="T69" s="144" t="s">
        <v>4754</v>
      </c>
      <c r="U69" s="145">
        <v>116</v>
      </c>
      <c r="V69" s="145">
        <v>6.1588200000000004</v>
      </c>
      <c r="W69" s="145">
        <v>0</v>
      </c>
      <c r="X69" s="144" t="s">
        <v>4745</v>
      </c>
    </row>
    <row r="70" spans="1:24" s="7" customFormat="1">
      <c r="A70" s="7" t="s">
        <v>49</v>
      </c>
      <c r="D70" s="144" t="s">
        <v>175</v>
      </c>
      <c r="E70" s="144" t="s">
        <v>176</v>
      </c>
      <c r="F70" s="144" t="s">
        <v>655</v>
      </c>
      <c r="G70" s="144" t="s">
        <v>4745</v>
      </c>
      <c r="H70" s="144" t="s">
        <v>53</v>
      </c>
      <c r="I70" s="144" t="s">
        <v>149</v>
      </c>
      <c r="J70" s="145">
        <v>0</v>
      </c>
      <c r="K70" s="144" t="s">
        <v>4745</v>
      </c>
      <c r="L70" s="144" t="s">
        <v>4745</v>
      </c>
      <c r="M70" s="144" t="s">
        <v>4753</v>
      </c>
      <c r="N70" s="144" t="s">
        <v>4745</v>
      </c>
      <c r="O70" s="144" t="s">
        <v>4745</v>
      </c>
      <c r="P70" s="144" t="s">
        <v>4745</v>
      </c>
      <c r="Q70" s="145">
        <v>0</v>
      </c>
      <c r="R70" s="144" t="s">
        <v>4745</v>
      </c>
      <c r="S70" s="145">
        <v>0</v>
      </c>
      <c r="T70" s="144" t="s">
        <v>4754</v>
      </c>
      <c r="U70" s="145">
        <v>10</v>
      </c>
      <c r="V70" s="145">
        <v>8.02</v>
      </c>
      <c r="W70" s="145">
        <v>0</v>
      </c>
      <c r="X70" s="144" t="s">
        <v>4745</v>
      </c>
    </row>
    <row r="71" spans="1:24" s="7" customFormat="1">
      <c r="A71" s="7" t="s">
        <v>49</v>
      </c>
      <c r="D71" s="144" t="s">
        <v>178</v>
      </c>
      <c r="E71" s="144" t="s">
        <v>179</v>
      </c>
      <c r="F71" s="144" t="s">
        <v>655</v>
      </c>
      <c r="G71" s="144" t="s">
        <v>4745</v>
      </c>
      <c r="H71" s="144" t="s">
        <v>53</v>
      </c>
      <c r="I71" s="144" t="s">
        <v>149</v>
      </c>
      <c r="J71" s="145">
        <v>0</v>
      </c>
      <c r="K71" s="144" t="s">
        <v>4745</v>
      </c>
      <c r="L71" s="144" t="s">
        <v>4745</v>
      </c>
      <c r="M71" s="144" t="s">
        <v>4753</v>
      </c>
      <c r="N71" s="144" t="s">
        <v>4745</v>
      </c>
      <c r="O71" s="144" t="s">
        <v>4745</v>
      </c>
      <c r="P71" s="144" t="s">
        <v>4745</v>
      </c>
      <c r="Q71" s="145">
        <v>0</v>
      </c>
      <c r="R71" s="144" t="s">
        <v>4745</v>
      </c>
      <c r="S71" s="145">
        <v>0</v>
      </c>
      <c r="T71" s="144" t="s">
        <v>4754</v>
      </c>
      <c r="U71" s="145">
        <v>27</v>
      </c>
      <c r="V71" s="145">
        <v>27.97</v>
      </c>
      <c r="W71" s="145">
        <v>0</v>
      </c>
      <c r="X71" s="144" t="s">
        <v>4745</v>
      </c>
    </row>
    <row r="72" spans="1:24" s="7" customFormat="1">
      <c r="A72" s="7" t="s">
        <v>49</v>
      </c>
      <c r="D72" s="144" t="s">
        <v>181</v>
      </c>
      <c r="E72" s="144" t="s">
        <v>182</v>
      </c>
      <c r="F72" s="144" t="s">
        <v>655</v>
      </c>
      <c r="G72" s="144" t="s">
        <v>4745</v>
      </c>
      <c r="H72" s="144" t="s">
        <v>53</v>
      </c>
      <c r="I72" s="144" t="s">
        <v>149</v>
      </c>
      <c r="J72" s="145">
        <v>0</v>
      </c>
      <c r="K72" s="144" t="s">
        <v>4745</v>
      </c>
      <c r="L72" s="144" t="s">
        <v>4745</v>
      </c>
      <c r="M72" s="144" t="s">
        <v>4753</v>
      </c>
      <c r="N72" s="144" t="s">
        <v>4745</v>
      </c>
      <c r="O72" s="144" t="s">
        <v>4745</v>
      </c>
      <c r="P72" s="144" t="s">
        <v>4745</v>
      </c>
      <c r="Q72" s="145">
        <v>0</v>
      </c>
      <c r="R72" s="144" t="s">
        <v>4745</v>
      </c>
      <c r="S72" s="145">
        <v>0</v>
      </c>
      <c r="T72" s="144" t="s">
        <v>4754</v>
      </c>
      <c r="U72" s="145">
        <v>41</v>
      </c>
      <c r="V72" s="145">
        <v>14.1</v>
      </c>
      <c r="W72" s="145">
        <v>0</v>
      </c>
      <c r="X72" s="144" t="s">
        <v>4745</v>
      </c>
    </row>
    <row r="73" spans="1:24" s="7" customFormat="1">
      <c r="A73" s="7" t="s">
        <v>49</v>
      </c>
      <c r="D73" s="144" t="s">
        <v>184</v>
      </c>
      <c r="E73" s="144" t="s">
        <v>185</v>
      </c>
      <c r="F73" s="144" t="s">
        <v>655</v>
      </c>
      <c r="G73" s="144" t="s">
        <v>4745</v>
      </c>
      <c r="H73" s="144" t="s">
        <v>53</v>
      </c>
      <c r="I73" s="144" t="s">
        <v>149</v>
      </c>
      <c r="J73" s="145">
        <v>0</v>
      </c>
      <c r="K73" s="144" t="s">
        <v>4745</v>
      </c>
      <c r="L73" s="144" t="s">
        <v>4745</v>
      </c>
      <c r="M73" s="144" t="s">
        <v>4753</v>
      </c>
      <c r="N73" s="144" t="s">
        <v>4745</v>
      </c>
      <c r="O73" s="144" t="s">
        <v>4745</v>
      </c>
      <c r="P73" s="144" t="s">
        <v>4745</v>
      </c>
      <c r="Q73" s="145">
        <v>0</v>
      </c>
      <c r="R73" s="144" t="s">
        <v>4745</v>
      </c>
      <c r="S73" s="145">
        <v>0</v>
      </c>
      <c r="T73" s="144" t="s">
        <v>4754</v>
      </c>
      <c r="U73" s="145">
        <v>40</v>
      </c>
      <c r="V73" s="145">
        <v>5.15</v>
      </c>
      <c r="W73" s="145">
        <v>0</v>
      </c>
      <c r="X73" s="144" t="s">
        <v>4745</v>
      </c>
    </row>
    <row r="74" spans="1:24" s="7" customFormat="1">
      <c r="A74" s="7" t="s">
        <v>49</v>
      </c>
      <c r="D74" s="144" t="s">
        <v>4806</v>
      </c>
      <c r="E74" s="144" t="s">
        <v>4807</v>
      </c>
      <c r="F74" s="144" t="s">
        <v>4758</v>
      </c>
      <c r="G74" s="144" t="s">
        <v>4745</v>
      </c>
      <c r="H74" s="144" t="s">
        <v>53</v>
      </c>
      <c r="I74" s="144" t="s">
        <v>149</v>
      </c>
      <c r="J74" s="145">
        <v>0</v>
      </c>
      <c r="K74" s="144" t="s">
        <v>4745</v>
      </c>
      <c r="L74" s="144" t="s">
        <v>4745</v>
      </c>
      <c r="M74" s="144" t="s">
        <v>4753</v>
      </c>
      <c r="N74" s="144" t="s">
        <v>4745</v>
      </c>
      <c r="O74" s="144" t="s">
        <v>4745</v>
      </c>
      <c r="P74" s="144" t="s">
        <v>4745</v>
      </c>
      <c r="Q74" s="145">
        <v>0</v>
      </c>
      <c r="R74" s="144" t="s">
        <v>4745</v>
      </c>
      <c r="S74" s="145">
        <v>0</v>
      </c>
      <c r="T74" s="144" t="s">
        <v>4754</v>
      </c>
      <c r="U74" s="145">
        <v>109</v>
      </c>
      <c r="V74" s="145">
        <v>7.87</v>
      </c>
      <c r="W74" s="145">
        <v>0</v>
      </c>
      <c r="X74" s="144" t="s">
        <v>4745</v>
      </c>
    </row>
    <row r="75" spans="1:24" s="7" customFormat="1">
      <c r="A75" s="7" t="s">
        <v>49</v>
      </c>
      <c r="D75" s="144" t="s">
        <v>187</v>
      </c>
      <c r="E75" s="144" t="s">
        <v>188</v>
      </c>
      <c r="F75" s="144" t="s">
        <v>655</v>
      </c>
      <c r="G75" s="144" t="s">
        <v>4745</v>
      </c>
      <c r="H75" s="144" t="s">
        <v>53</v>
      </c>
      <c r="I75" s="144" t="s">
        <v>149</v>
      </c>
      <c r="J75" s="145">
        <v>0</v>
      </c>
      <c r="K75" s="144" t="s">
        <v>4745</v>
      </c>
      <c r="L75" s="144" t="s">
        <v>4745</v>
      </c>
      <c r="M75" s="144" t="s">
        <v>4753</v>
      </c>
      <c r="N75" s="144" t="s">
        <v>4745</v>
      </c>
      <c r="O75" s="144" t="s">
        <v>4745</v>
      </c>
      <c r="P75" s="144" t="s">
        <v>4745</v>
      </c>
      <c r="Q75" s="145">
        <v>0</v>
      </c>
      <c r="R75" s="144" t="s">
        <v>4745</v>
      </c>
      <c r="S75" s="145">
        <v>0</v>
      </c>
      <c r="T75" s="144" t="s">
        <v>4754</v>
      </c>
      <c r="U75" s="145">
        <v>36</v>
      </c>
      <c r="V75" s="145">
        <v>13.79</v>
      </c>
      <c r="W75" s="145">
        <v>0</v>
      </c>
      <c r="X75" s="144" t="s">
        <v>4745</v>
      </c>
    </row>
    <row r="76" spans="1:24" s="7" customFormat="1">
      <c r="A76" s="7" t="s">
        <v>49</v>
      </c>
      <c r="D76" s="144" t="s">
        <v>150</v>
      </c>
      <c r="E76" s="144" t="s">
        <v>151</v>
      </c>
      <c r="F76" s="144" t="s">
        <v>655</v>
      </c>
      <c r="G76" s="144" t="s">
        <v>4745</v>
      </c>
      <c r="H76" s="144" t="s">
        <v>53</v>
      </c>
      <c r="I76" s="144" t="s">
        <v>149</v>
      </c>
      <c r="J76" s="145">
        <v>0</v>
      </c>
      <c r="K76" s="144" t="s">
        <v>4745</v>
      </c>
      <c r="L76" s="144" t="s">
        <v>4745</v>
      </c>
      <c r="M76" s="144" t="s">
        <v>4753</v>
      </c>
      <c r="N76" s="144" t="s">
        <v>4745</v>
      </c>
      <c r="O76" s="144" t="s">
        <v>4745</v>
      </c>
      <c r="P76" s="144" t="s">
        <v>4745</v>
      </c>
      <c r="Q76" s="145">
        <v>0</v>
      </c>
      <c r="R76" s="144" t="s">
        <v>4745</v>
      </c>
      <c r="S76" s="145">
        <v>0</v>
      </c>
      <c r="T76" s="144" t="s">
        <v>4754</v>
      </c>
      <c r="U76" s="145">
        <v>29</v>
      </c>
      <c r="V76" s="145">
        <v>12.003539999999999</v>
      </c>
      <c r="W76" s="145">
        <v>0</v>
      </c>
      <c r="X76" s="144" t="s">
        <v>4745</v>
      </c>
    </row>
    <row r="77" spans="1:24" s="7" customFormat="1">
      <c r="A77" s="7" t="s">
        <v>49</v>
      </c>
      <c r="D77" s="144" t="s">
        <v>4808</v>
      </c>
      <c r="E77" s="144" t="s">
        <v>4809</v>
      </c>
      <c r="F77" s="144" t="s">
        <v>4758</v>
      </c>
      <c r="G77" s="144" t="s">
        <v>4745</v>
      </c>
      <c r="H77" s="144" t="s">
        <v>53</v>
      </c>
      <c r="I77" s="144" t="s">
        <v>149</v>
      </c>
      <c r="J77" s="145">
        <v>0</v>
      </c>
      <c r="K77" s="144" t="s">
        <v>4745</v>
      </c>
      <c r="L77" s="144" t="s">
        <v>4745</v>
      </c>
      <c r="M77" s="144" t="s">
        <v>4753</v>
      </c>
      <c r="N77" s="144" t="s">
        <v>4745</v>
      </c>
      <c r="O77" s="144" t="s">
        <v>4745</v>
      </c>
      <c r="P77" s="144" t="s">
        <v>4745</v>
      </c>
      <c r="Q77" s="145">
        <v>0</v>
      </c>
      <c r="R77" s="144" t="s">
        <v>4745</v>
      </c>
      <c r="S77" s="145">
        <v>0</v>
      </c>
      <c r="T77" s="144" t="s">
        <v>4754</v>
      </c>
      <c r="U77" s="145">
        <v>0</v>
      </c>
      <c r="V77" s="145">
        <v>5.81</v>
      </c>
      <c r="W77" s="145">
        <v>0</v>
      </c>
      <c r="X77" s="144" t="s">
        <v>4745</v>
      </c>
    </row>
    <row r="78" spans="1:24" s="7" customFormat="1">
      <c r="A78" s="7" t="s">
        <v>49</v>
      </c>
      <c r="D78" s="144" t="s">
        <v>4810</v>
      </c>
      <c r="E78" s="144" t="s">
        <v>4811</v>
      </c>
      <c r="F78" s="144" t="s">
        <v>4758</v>
      </c>
      <c r="G78" s="144" t="s">
        <v>4745</v>
      </c>
      <c r="H78" s="144" t="s">
        <v>53</v>
      </c>
      <c r="I78" s="144" t="s">
        <v>149</v>
      </c>
      <c r="J78" s="145">
        <v>0</v>
      </c>
      <c r="K78" s="144" t="s">
        <v>4745</v>
      </c>
      <c r="L78" s="144" t="s">
        <v>4745</v>
      </c>
      <c r="M78" s="144" t="s">
        <v>4202</v>
      </c>
      <c r="N78" s="144" t="s">
        <v>4745</v>
      </c>
      <c r="O78" s="144" t="s">
        <v>4745</v>
      </c>
      <c r="P78" s="144" t="s">
        <v>4745</v>
      </c>
      <c r="Q78" s="145">
        <v>0</v>
      </c>
      <c r="R78" s="144" t="s">
        <v>4745</v>
      </c>
      <c r="S78" s="145">
        <v>0</v>
      </c>
      <c r="T78" s="144" t="s">
        <v>4812</v>
      </c>
      <c r="U78" s="145">
        <v>11</v>
      </c>
      <c r="V78" s="145">
        <v>12.004</v>
      </c>
      <c r="W78" s="145">
        <v>0</v>
      </c>
      <c r="X78" s="144" t="s">
        <v>4745</v>
      </c>
    </row>
    <row r="79" spans="1:24" s="7" customFormat="1">
      <c r="A79" s="7" t="s">
        <v>49</v>
      </c>
      <c r="D79" s="144" t="s">
        <v>190</v>
      </c>
      <c r="E79" s="144" t="s">
        <v>191</v>
      </c>
      <c r="F79" s="144" t="s">
        <v>655</v>
      </c>
      <c r="G79" s="144" t="s">
        <v>4745</v>
      </c>
      <c r="H79" s="144" t="s">
        <v>53</v>
      </c>
      <c r="I79" s="144" t="s">
        <v>149</v>
      </c>
      <c r="J79" s="145">
        <v>0</v>
      </c>
      <c r="K79" s="144" t="s">
        <v>4745</v>
      </c>
      <c r="L79" s="144" t="s">
        <v>4745</v>
      </c>
      <c r="M79" s="144" t="s">
        <v>4753</v>
      </c>
      <c r="N79" s="144" t="s">
        <v>4745</v>
      </c>
      <c r="O79" s="144" t="s">
        <v>4745</v>
      </c>
      <c r="P79" s="144" t="s">
        <v>4745</v>
      </c>
      <c r="Q79" s="145">
        <v>0</v>
      </c>
      <c r="R79" s="144" t="s">
        <v>4745</v>
      </c>
      <c r="S79" s="145">
        <v>0</v>
      </c>
      <c r="T79" s="144" t="s">
        <v>4754</v>
      </c>
      <c r="U79" s="145">
        <v>250</v>
      </c>
      <c r="V79" s="145">
        <v>21.032820000000001</v>
      </c>
      <c r="W79" s="145">
        <v>0</v>
      </c>
      <c r="X79" s="144" t="s">
        <v>4745</v>
      </c>
    </row>
    <row r="80" spans="1:24" s="7" customFormat="1">
      <c r="A80" s="7" t="s">
        <v>49</v>
      </c>
      <c r="D80" s="144" t="s">
        <v>4813</v>
      </c>
      <c r="E80" s="144" t="s">
        <v>4814</v>
      </c>
      <c r="F80" s="144" t="s">
        <v>4758</v>
      </c>
      <c r="G80" s="144" t="s">
        <v>4745</v>
      </c>
      <c r="H80" s="144" t="s">
        <v>53</v>
      </c>
      <c r="I80" s="144" t="s">
        <v>149</v>
      </c>
      <c r="J80" s="145">
        <v>0</v>
      </c>
      <c r="K80" s="144" t="s">
        <v>4745</v>
      </c>
      <c r="L80" s="144" t="s">
        <v>4745</v>
      </c>
      <c r="M80" s="144" t="s">
        <v>4753</v>
      </c>
      <c r="N80" s="144" t="s">
        <v>4745</v>
      </c>
      <c r="O80" s="144" t="s">
        <v>4745</v>
      </c>
      <c r="P80" s="144" t="s">
        <v>4745</v>
      </c>
      <c r="Q80" s="145">
        <v>0</v>
      </c>
      <c r="R80" s="144" t="s">
        <v>4745</v>
      </c>
      <c r="S80" s="145">
        <v>0</v>
      </c>
      <c r="T80" s="144" t="s">
        <v>4754</v>
      </c>
      <c r="U80" s="145">
        <v>7</v>
      </c>
      <c r="V80" s="145">
        <v>11.53</v>
      </c>
      <c r="W80" s="145">
        <v>0</v>
      </c>
      <c r="X80" s="144" t="s">
        <v>4745</v>
      </c>
    </row>
    <row r="81" spans="1:24" s="7" customFormat="1">
      <c r="A81" s="7" t="s">
        <v>49</v>
      </c>
      <c r="D81" s="144" t="s">
        <v>4815</v>
      </c>
      <c r="E81" s="144" t="s">
        <v>4816</v>
      </c>
      <c r="F81" s="144" t="s">
        <v>4758</v>
      </c>
      <c r="G81" s="144" t="s">
        <v>4745</v>
      </c>
      <c r="H81" s="144" t="s">
        <v>53</v>
      </c>
      <c r="I81" s="144" t="s">
        <v>149</v>
      </c>
      <c r="J81" s="145">
        <v>0</v>
      </c>
      <c r="K81" s="144" t="s">
        <v>4745</v>
      </c>
      <c r="L81" s="144" t="s">
        <v>4745</v>
      </c>
      <c r="M81" s="144" t="s">
        <v>4202</v>
      </c>
      <c r="N81" s="144" t="s">
        <v>4745</v>
      </c>
      <c r="O81" s="144" t="s">
        <v>4745</v>
      </c>
      <c r="P81" s="144" t="s">
        <v>4745</v>
      </c>
      <c r="Q81" s="145">
        <v>0</v>
      </c>
      <c r="R81" s="144" t="s">
        <v>4745</v>
      </c>
      <c r="S81" s="145">
        <v>0</v>
      </c>
      <c r="T81" s="144" t="s">
        <v>4812</v>
      </c>
      <c r="U81" s="145">
        <v>13</v>
      </c>
      <c r="V81" s="145">
        <v>22.585000000000001</v>
      </c>
      <c r="W81" s="145">
        <v>0</v>
      </c>
      <c r="X81" s="144" t="s">
        <v>4745</v>
      </c>
    </row>
    <row r="82" spans="1:24" s="7" customFormat="1">
      <c r="A82" s="7" t="s">
        <v>49</v>
      </c>
      <c r="D82" s="144" t="s">
        <v>4817</v>
      </c>
      <c r="E82" s="144" t="s">
        <v>4816</v>
      </c>
      <c r="F82" s="144" t="s">
        <v>4758</v>
      </c>
      <c r="G82" s="144" t="s">
        <v>4745</v>
      </c>
      <c r="H82" s="144" t="s">
        <v>53</v>
      </c>
      <c r="I82" s="144" t="s">
        <v>149</v>
      </c>
      <c r="J82" s="145">
        <v>0</v>
      </c>
      <c r="K82" s="144" t="s">
        <v>4745</v>
      </c>
      <c r="L82" s="144" t="s">
        <v>4745</v>
      </c>
      <c r="M82" s="144" t="s">
        <v>4202</v>
      </c>
      <c r="N82" s="144" t="s">
        <v>4745</v>
      </c>
      <c r="O82" s="144" t="s">
        <v>4745</v>
      </c>
      <c r="P82" s="144" t="s">
        <v>4745</v>
      </c>
      <c r="Q82" s="145">
        <v>0</v>
      </c>
      <c r="R82" s="144" t="s">
        <v>4745</v>
      </c>
      <c r="S82" s="145">
        <v>0</v>
      </c>
      <c r="T82" s="144" t="s">
        <v>4812</v>
      </c>
      <c r="U82" s="145">
        <v>0</v>
      </c>
      <c r="V82" s="145">
        <v>19.579999999999998</v>
      </c>
      <c r="W82" s="145">
        <v>0</v>
      </c>
      <c r="X82" s="144" t="s">
        <v>4745</v>
      </c>
    </row>
    <row r="83" spans="1:24" s="7" customFormat="1">
      <c r="A83" s="7" t="s">
        <v>49</v>
      </c>
      <c r="D83" s="144" t="s">
        <v>193</v>
      </c>
      <c r="E83" s="144" t="s">
        <v>194</v>
      </c>
      <c r="F83" s="144" t="s">
        <v>655</v>
      </c>
      <c r="G83" s="144" t="s">
        <v>4745</v>
      </c>
      <c r="H83" s="144" t="s">
        <v>53</v>
      </c>
      <c r="I83" s="144" t="s">
        <v>149</v>
      </c>
      <c r="J83" s="145">
        <v>0</v>
      </c>
      <c r="K83" s="144" t="s">
        <v>4745</v>
      </c>
      <c r="L83" s="144" t="s">
        <v>4745</v>
      </c>
      <c r="M83" s="144" t="s">
        <v>4753</v>
      </c>
      <c r="N83" s="144" t="s">
        <v>4745</v>
      </c>
      <c r="O83" s="144" t="s">
        <v>4745</v>
      </c>
      <c r="P83" s="144" t="s">
        <v>4745</v>
      </c>
      <c r="Q83" s="145">
        <v>0</v>
      </c>
      <c r="R83" s="144" t="s">
        <v>4745</v>
      </c>
      <c r="S83" s="145">
        <v>0</v>
      </c>
      <c r="T83" s="144" t="s">
        <v>4754</v>
      </c>
      <c r="U83" s="145">
        <v>14</v>
      </c>
      <c r="V83" s="145">
        <v>34.74</v>
      </c>
      <c r="W83" s="145">
        <v>0</v>
      </c>
      <c r="X83" s="144" t="s">
        <v>4745</v>
      </c>
    </row>
    <row r="84" spans="1:24" s="7" customFormat="1">
      <c r="A84" s="7" t="s">
        <v>49</v>
      </c>
      <c r="D84" s="144" t="s">
        <v>196</v>
      </c>
      <c r="E84" s="144" t="s">
        <v>197</v>
      </c>
      <c r="F84" s="144" t="s">
        <v>655</v>
      </c>
      <c r="G84" s="144" t="s">
        <v>4745</v>
      </c>
      <c r="H84" s="144" t="s">
        <v>53</v>
      </c>
      <c r="I84" s="144" t="s">
        <v>149</v>
      </c>
      <c r="J84" s="145">
        <v>0</v>
      </c>
      <c r="K84" s="144" t="s">
        <v>4745</v>
      </c>
      <c r="L84" s="144" t="s">
        <v>4745</v>
      </c>
      <c r="M84" s="144" t="s">
        <v>4753</v>
      </c>
      <c r="N84" s="144" t="s">
        <v>4745</v>
      </c>
      <c r="O84" s="144" t="s">
        <v>4745</v>
      </c>
      <c r="P84" s="144" t="s">
        <v>4745</v>
      </c>
      <c r="Q84" s="145">
        <v>0</v>
      </c>
      <c r="R84" s="144" t="s">
        <v>4745</v>
      </c>
      <c r="S84" s="145">
        <v>0</v>
      </c>
      <c r="T84" s="144" t="s">
        <v>4754</v>
      </c>
      <c r="U84" s="145">
        <v>0</v>
      </c>
      <c r="V84" s="145">
        <v>0</v>
      </c>
      <c r="W84" s="145">
        <v>0</v>
      </c>
      <c r="X84" s="144" t="s">
        <v>4745</v>
      </c>
    </row>
    <row r="85" spans="1:24" s="7" customFormat="1">
      <c r="A85" s="7" t="s">
        <v>49</v>
      </c>
      <c r="D85" s="144" t="s">
        <v>4818</v>
      </c>
      <c r="E85" s="144" t="s">
        <v>4819</v>
      </c>
      <c r="F85" s="144" t="s">
        <v>4758</v>
      </c>
      <c r="G85" s="144" t="s">
        <v>4745</v>
      </c>
      <c r="H85" s="144" t="s">
        <v>53</v>
      </c>
      <c r="I85" s="144" t="s">
        <v>149</v>
      </c>
      <c r="J85" s="145">
        <v>0</v>
      </c>
      <c r="K85" s="144" t="s">
        <v>4745</v>
      </c>
      <c r="L85" s="144" t="s">
        <v>4745</v>
      </c>
      <c r="M85" s="144" t="s">
        <v>4753</v>
      </c>
      <c r="N85" s="144" t="s">
        <v>4745</v>
      </c>
      <c r="O85" s="144" t="s">
        <v>4745</v>
      </c>
      <c r="P85" s="144" t="s">
        <v>4745</v>
      </c>
      <c r="Q85" s="145">
        <v>0</v>
      </c>
      <c r="R85" s="144" t="s">
        <v>4745</v>
      </c>
      <c r="S85" s="145">
        <v>0</v>
      </c>
      <c r="T85" s="144" t="s">
        <v>4754</v>
      </c>
      <c r="U85" s="145">
        <v>10</v>
      </c>
      <c r="V85" s="145">
        <v>0</v>
      </c>
      <c r="W85" s="145">
        <v>0</v>
      </c>
      <c r="X85" s="144" t="s">
        <v>4745</v>
      </c>
    </row>
    <row r="86" spans="1:24" s="7" customFormat="1">
      <c r="A86" s="7" t="s">
        <v>49</v>
      </c>
      <c r="D86" s="144" t="s">
        <v>4820</v>
      </c>
      <c r="E86" s="144" t="s">
        <v>4821</v>
      </c>
      <c r="F86" s="144" t="s">
        <v>4758</v>
      </c>
      <c r="G86" s="144" t="s">
        <v>4745</v>
      </c>
      <c r="H86" s="144" t="s">
        <v>53</v>
      </c>
      <c r="I86" s="144" t="s">
        <v>149</v>
      </c>
      <c r="J86" s="145">
        <v>0</v>
      </c>
      <c r="K86" s="144" t="s">
        <v>4745</v>
      </c>
      <c r="L86" s="144" t="s">
        <v>4745</v>
      </c>
      <c r="M86" s="144" t="s">
        <v>4753</v>
      </c>
      <c r="N86" s="144" t="s">
        <v>4745</v>
      </c>
      <c r="O86" s="144" t="s">
        <v>4745</v>
      </c>
      <c r="P86" s="144" t="s">
        <v>4745</v>
      </c>
      <c r="Q86" s="145">
        <v>0</v>
      </c>
      <c r="R86" s="144" t="s">
        <v>4745</v>
      </c>
      <c r="S86" s="145">
        <v>0</v>
      </c>
      <c r="T86" s="144" t="s">
        <v>4754</v>
      </c>
      <c r="U86" s="145">
        <v>0</v>
      </c>
      <c r="V86" s="145">
        <v>0</v>
      </c>
      <c r="W86" s="145">
        <v>0</v>
      </c>
      <c r="X86" s="144" t="s">
        <v>4745</v>
      </c>
    </row>
    <row r="87" spans="1:24" s="7" customFormat="1">
      <c r="A87" s="7" t="s">
        <v>49</v>
      </c>
      <c r="D87" s="144" t="s">
        <v>4822</v>
      </c>
      <c r="E87" s="144" t="s">
        <v>4823</v>
      </c>
      <c r="F87" s="144" t="s">
        <v>4758</v>
      </c>
      <c r="G87" s="144" t="s">
        <v>4745</v>
      </c>
      <c r="H87" s="144" t="s">
        <v>53</v>
      </c>
      <c r="I87" s="144" t="s">
        <v>149</v>
      </c>
      <c r="J87" s="145">
        <v>0</v>
      </c>
      <c r="K87" s="144" t="s">
        <v>4745</v>
      </c>
      <c r="L87" s="144" t="s">
        <v>4745</v>
      </c>
      <c r="M87" s="144" t="s">
        <v>4202</v>
      </c>
      <c r="N87" s="144" t="s">
        <v>4745</v>
      </c>
      <c r="O87" s="144" t="s">
        <v>4745</v>
      </c>
      <c r="P87" s="144" t="s">
        <v>4745</v>
      </c>
      <c r="Q87" s="145">
        <v>0</v>
      </c>
      <c r="R87" s="144" t="s">
        <v>4745</v>
      </c>
      <c r="S87" s="145">
        <v>0</v>
      </c>
      <c r="T87" s="144" t="s">
        <v>4746</v>
      </c>
      <c r="U87" s="145">
        <v>1</v>
      </c>
      <c r="V87" s="145">
        <v>55.34</v>
      </c>
      <c r="W87" s="145">
        <v>0</v>
      </c>
      <c r="X87" s="144" t="s">
        <v>4745</v>
      </c>
    </row>
    <row r="88" spans="1:24" s="7" customFormat="1">
      <c r="A88" s="7" t="s">
        <v>49</v>
      </c>
      <c r="D88" s="144" t="s">
        <v>4824</v>
      </c>
      <c r="E88" s="144" t="s">
        <v>4825</v>
      </c>
      <c r="F88" s="144" t="s">
        <v>4758</v>
      </c>
      <c r="G88" s="144" t="s">
        <v>4745</v>
      </c>
      <c r="H88" s="144" t="s">
        <v>53</v>
      </c>
      <c r="I88" s="144" t="s">
        <v>149</v>
      </c>
      <c r="J88" s="145">
        <v>0</v>
      </c>
      <c r="K88" s="144" t="s">
        <v>4745</v>
      </c>
      <c r="L88" s="144" t="s">
        <v>4745</v>
      </c>
      <c r="M88" s="144" t="s">
        <v>4202</v>
      </c>
      <c r="N88" s="144" t="s">
        <v>4745</v>
      </c>
      <c r="O88" s="144" t="s">
        <v>4745</v>
      </c>
      <c r="P88" s="144" t="s">
        <v>4745</v>
      </c>
      <c r="Q88" s="145">
        <v>0</v>
      </c>
      <c r="R88" s="144" t="s">
        <v>4745</v>
      </c>
      <c r="S88" s="145">
        <v>0</v>
      </c>
      <c r="T88" s="144" t="s">
        <v>4746</v>
      </c>
      <c r="U88" s="145">
        <v>0</v>
      </c>
      <c r="V88" s="145">
        <v>86.51</v>
      </c>
      <c r="W88" s="145">
        <v>0</v>
      </c>
      <c r="X88" s="144" t="s">
        <v>4745</v>
      </c>
    </row>
    <row r="89" spans="1:24" s="7" customFormat="1">
      <c r="A89" s="7" t="s">
        <v>49</v>
      </c>
      <c r="D89" s="144" t="s">
        <v>199</v>
      </c>
      <c r="E89" s="144" t="s">
        <v>200</v>
      </c>
      <c r="F89" s="144" t="s">
        <v>655</v>
      </c>
      <c r="G89" s="144" t="s">
        <v>4745</v>
      </c>
      <c r="H89" s="144" t="s">
        <v>53</v>
      </c>
      <c r="I89" s="144" t="s">
        <v>149</v>
      </c>
      <c r="J89" s="145">
        <v>0</v>
      </c>
      <c r="K89" s="144" t="s">
        <v>4745</v>
      </c>
      <c r="L89" s="144" t="s">
        <v>4745</v>
      </c>
      <c r="M89" s="144" t="s">
        <v>4753</v>
      </c>
      <c r="N89" s="144" t="s">
        <v>4745</v>
      </c>
      <c r="O89" s="144" t="s">
        <v>4745</v>
      </c>
      <c r="P89" s="144" t="s">
        <v>4745</v>
      </c>
      <c r="Q89" s="145">
        <v>0</v>
      </c>
      <c r="R89" s="144" t="s">
        <v>4745</v>
      </c>
      <c r="S89" s="145">
        <v>0</v>
      </c>
      <c r="T89" s="144" t="s">
        <v>4754</v>
      </c>
      <c r="U89" s="145">
        <v>2116</v>
      </c>
      <c r="V89" s="145">
        <v>0.28999999999999998</v>
      </c>
      <c r="W89" s="145">
        <v>0</v>
      </c>
      <c r="X89" s="144" t="s">
        <v>4745</v>
      </c>
    </row>
    <row r="90" spans="1:24" s="7" customFormat="1">
      <c r="A90" s="7" t="s">
        <v>49</v>
      </c>
      <c r="D90" s="144" t="s">
        <v>4826</v>
      </c>
      <c r="E90" s="144" t="s">
        <v>4827</v>
      </c>
      <c r="F90" s="144" t="s">
        <v>4758</v>
      </c>
      <c r="G90" s="144" t="s">
        <v>4745</v>
      </c>
      <c r="H90" s="144" t="s">
        <v>53</v>
      </c>
      <c r="I90" s="144" t="s">
        <v>149</v>
      </c>
      <c r="J90" s="145">
        <v>0</v>
      </c>
      <c r="K90" s="144" t="s">
        <v>4745</v>
      </c>
      <c r="L90" s="144" t="s">
        <v>4745</v>
      </c>
      <c r="M90" s="144" t="s">
        <v>4753</v>
      </c>
      <c r="N90" s="144" t="s">
        <v>4745</v>
      </c>
      <c r="O90" s="144" t="s">
        <v>4745</v>
      </c>
      <c r="P90" s="144" t="s">
        <v>4745</v>
      </c>
      <c r="Q90" s="145">
        <v>0</v>
      </c>
      <c r="R90" s="144" t="s">
        <v>4745</v>
      </c>
      <c r="S90" s="145">
        <v>0</v>
      </c>
      <c r="T90" s="144" t="s">
        <v>4754</v>
      </c>
      <c r="U90" s="145">
        <v>878</v>
      </c>
      <c r="V90" s="145">
        <v>0.67500000000000004</v>
      </c>
      <c r="W90" s="145">
        <v>0</v>
      </c>
      <c r="X90" s="144" t="s">
        <v>4745</v>
      </c>
    </row>
    <row r="91" spans="1:24" s="7" customFormat="1">
      <c r="A91" s="7" t="s">
        <v>49</v>
      </c>
      <c r="D91" s="144" t="s">
        <v>202</v>
      </c>
      <c r="E91" s="144" t="s">
        <v>203</v>
      </c>
      <c r="F91" s="144" t="s">
        <v>655</v>
      </c>
      <c r="G91" s="144" t="s">
        <v>4745</v>
      </c>
      <c r="H91" s="144" t="s">
        <v>53</v>
      </c>
      <c r="I91" s="144" t="s">
        <v>149</v>
      </c>
      <c r="J91" s="145">
        <v>0</v>
      </c>
      <c r="K91" s="144" t="s">
        <v>4745</v>
      </c>
      <c r="L91" s="144" t="s">
        <v>4745</v>
      </c>
      <c r="M91" s="144" t="s">
        <v>4753</v>
      </c>
      <c r="N91" s="144" t="s">
        <v>4745</v>
      </c>
      <c r="O91" s="144" t="s">
        <v>4745</v>
      </c>
      <c r="P91" s="144" t="s">
        <v>4745</v>
      </c>
      <c r="Q91" s="145">
        <v>0</v>
      </c>
      <c r="R91" s="144" t="s">
        <v>4745</v>
      </c>
      <c r="S91" s="145">
        <v>0</v>
      </c>
      <c r="T91" s="144" t="s">
        <v>4754</v>
      </c>
      <c r="U91" s="145">
        <v>0</v>
      </c>
      <c r="V91" s="145">
        <v>1.1200000000000001</v>
      </c>
      <c r="W91" s="145">
        <v>0</v>
      </c>
      <c r="X91" s="144" t="s">
        <v>4745</v>
      </c>
    </row>
    <row r="92" spans="1:24" s="7" customFormat="1">
      <c r="A92" s="7" t="s">
        <v>49</v>
      </c>
      <c r="D92" s="144" t="s">
        <v>205</v>
      </c>
      <c r="E92" s="144" t="s">
        <v>206</v>
      </c>
      <c r="F92" s="144" t="s">
        <v>655</v>
      </c>
      <c r="G92" s="144" t="s">
        <v>4745</v>
      </c>
      <c r="H92" s="144" t="s">
        <v>53</v>
      </c>
      <c r="I92" s="144" t="s">
        <v>149</v>
      </c>
      <c r="J92" s="145">
        <v>0</v>
      </c>
      <c r="K92" s="144" t="s">
        <v>4745</v>
      </c>
      <c r="L92" s="144" t="s">
        <v>4745</v>
      </c>
      <c r="M92" s="144" t="s">
        <v>4753</v>
      </c>
      <c r="N92" s="144" t="s">
        <v>4745</v>
      </c>
      <c r="O92" s="144" t="s">
        <v>4745</v>
      </c>
      <c r="P92" s="144" t="s">
        <v>4745</v>
      </c>
      <c r="Q92" s="145">
        <v>0</v>
      </c>
      <c r="R92" s="144" t="s">
        <v>4745</v>
      </c>
      <c r="S92" s="145">
        <v>0</v>
      </c>
      <c r="T92" s="144" t="s">
        <v>4754</v>
      </c>
      <c r="U92" s="145">
        <v>1885</v>
      </c>
      <c r="V92" s="145">
        <v>1.63</v>
      </c>
      <c r="W92" s="145">
        <v>0</v>
      </c>
      <c r="X92" s="144" t="s">
        <v>4745</v>
      </c>
    </row>
    <row r="93" spans="1:24" s="7" customFormat="1">
      <c r="A93" s="7" t="s">
        <v>49</v>
      </c>
      <c r="D93" s="144" t="s">
        <v>208</v>
      </c>
      <c r="E93" s="144" t="s">
        <v>209</v>
      </c>
      <c r="F93" s="144" t="s">
        <v>655</v>
      </c>
      <c r="G93" s="144" t="s">
        <v>4745</v>
      </c>
      <c r="H93" s="144" t="s">
        <v>53</v>
      </c>
      <c r="I93" s="144" t="s">
        <v>149</v>
      </c>
      <c r="J93" s="145">
        <v>0</v>
      </c>
      <c r="K93" s="144" t="s">
        <v>4745</v>
      </c>
      <c r="L93" s="144" t="s">
        <v>4745</v>
      </c>
      <c r="M93" s="144" t="s">
        <v>4753</v>
      </c>
      <c r="N93" s="144" t="s">
        <v>4745</v>
      </c>
      <c r="O93" s="144" t="s">
        <v>4745</v>
      </c>
      <c r="P93" s="144" t="s">
        <v>4745</v>
      </c>
      <c r="Q93" s="145">
        <v>0</v>
      </c>
      <c r="R93" s="144" t="s">
        <v>4745</v>
      </c>
      <c r="S93" s="145">
        <v>0</v>
      </c>
      <c r="T93" s="144" t="s">
        <v>4754</v>
      </c>
      <c r="U93" s="145">
        <v>213</v>
      </c>
      <c r="V93" s="145">
        <v>1.45</v>
      </c>
      <c r="W93" s="145">
        <v>0</v>
      </c>
      <c r="X93" s="144" t="s">
        <v>4745</v>
      </c>
    </row>
    <row r="94" spans="1:24" s="7" customFormat="1">
      <c r="A94" s="7" t="s">
        <v>49</v>
      </c>
      <c r="D94" s="144" t="s">
        <v>4828</v>
      </c>
      <c r="E94" s="144" t="s">
        <v>4829</v>
      </c>
      <c r="F94" s="144" t="s">
        <v>4758</v>
      </c>
      <c r="G94" s="144" t="s">
        <v>4745</v>
      </c>
      <c r="H94" s="144" t="s">
        <v>53</v>
      </c>
      <c r="I94" s="144" t="s">
        <v>149</v>
      </c>
      <c r="J94" s="145">
        <v>0</v>
      </c>
      <c r="K94" s="144" t="s">
        <v>4745</v>
      </c>
      <c r="L94" s="144" t="s">
        <v>4745</v>
      </c>
      <c r="M94" s="144" t="s">
        <v>4753</v>
      </c>
      <c r="N94" s="144" t="s">
        <v>4745</v>
      </c>
      <c r="O94" s="144" t="s">
        <v>4745</v>
      </c>
      <c r="P94" s="144" t="s">
        <v>4745</v>
      </c>
      <c r="Q94" s="145">
        <v>0</v>
      </c>
      <c r="R94" s="144" t="s">
        <v>4745</v>
      </c>
      <c r="S94" s="145">
        <v>0</v>
      </c>
      <c r="T94" s="144" t="s">
        <v>4754</v>
      </c>
      <c r="U94" s="145">
        <v>65</v>
      </c>
      <c r="V94" s="145">
        <v>2.29</v>
      </c>
      <c r="W94" s="145">
        <v>0</v>
      </c>
      <c r="X94" s="144" t="s">
        <v>4745</v>
      </c>
    </row>
    <row r="95" spans="1:24" s="7" customFormat="1">
      <c r="A95" s="7" t="s">
        <v>49</v>
      </c>
      <c r="D95" s="144" t="s">
        <v>211</v>
      </c>
      <c r="E95" s="144" t="s">
        <v>212</v>
      </c>
      <c r="F95" s="144" t="s">
        <v>655</v>
      </c>
      <c r="G95" s="144" t="s">
        <v>4745</v>
      </c>
      <c r="H95" s="144" t="s">
        <v>53</v>
      </c>
      <c r="I95" s="144" t="s">
        <v>149</v>
      </c>
      <c r="J95" s="145">
        <v>0</v>
      </c>
      <c r="K95" s="144" t="s">
        <v>4745</v>
      </c>
      <c r="L95" s="144" t="s">
        <v>4745</v>
      </c>
      <c r="M95" s="144" t="s">
        <v>4753</v>
      </c>
      <c r="N95" s="144" t="s">
        <v>4745</v>
      </c>
      <c r="O95" s="144" t="s">
        <v>4745</v>
      </c>
      <c r="P95" s="144" t="s">
        <v>4745</v>
      </c>
      <c r="Q95" s="145">
        <v>0</v>
      </c>
      <c r="R95" s="144" t="s">
        <v>4745</v>
      </c>
      <c r="S95" s="145">
        <v>0</v>
      </c>
      <c r="T95" s="144" t="s">
        <v>4754</v>
      </c>
      <c r="U95" s="145">
        <v>44</v>
      </c>
      <c r="V95" s="145">
        <v>5.31</v>
      </c>
      <c r="W95" s="145">
        <v>0</v>
      </c>
      <c r="X95" s="144" t="s">
        <v>4745</v>
      </c>
    </row>
    <row r="96" spans="1:24" s="7" customFormat="1">
      <c r="A96" s="7" t="s">
        <v>49</v>
      </c>
      <c r="D96" s="144" t="s">
        <v>214</v>
      </c>
      <c r="E96" s="144" t="s">
        <v>215</v>
      </c>
      <c r="F96" s="144" t="s">
        <v>655</v>
      </c>
      <c r="G96" s="144" t="s">
        <v>4745</v>
      </c>
      <c r="H96" s="144" t="s">
        <v>53</v>
      </c>
      <c r="I96" s="144" t="s">
        <v>149</v>
      </c>
      <c r="J96" s="145">
        <v>0</v>
      </c>
      <c r="K96" s="144" t="s">
        <v>4745</v>
      </c>
      <c r="L96" s="144" t="s">
        <v>4745</v>
      </c>
      <c r="M96" s="144" t="s">
        <v>4753</v>
      </c>
      <c r="N96" s="144" t="s">
        <v>4745</v>
      </c>
      <c r="O96" s="144" t="s">
        <v>4745</v>
      </c>
      <c r="P96" s="144" t="s">
        <v>4745</v>
      </c>
      <c r="Q96" s="145">
        <v>0</v>
      </c>
      <c r="R96" s="144" t="s">
        <v>4745</v>
      </c>
      <c r="S96" s="145">
        <v>0</v>
      </c>
      <c r="T96" s="144" t="s">
        <v>4754</v>
      </c>
      <c r="U96" s="145">
        <v>0</v>
      </c>
      <c r="V96" s="145">
        <v>5.66</v>
      </c>
      <c r="W96" s="145">
        <v>0</v>
      </c>
      <c r="X96" s="144" t="s">
        <v>4745</v>
      </c>
    </row>
    <row r="97" spans="1:24" s="7" customFormat="1">
      <c r="A97" s="7" t="s">
        <v>49</v>
      </c>
      <c r="D97" s="144" t="s">
        <v>217</v>
      </c>
      <c r="E97" s="144" t="s">
        <v>218</v>
      </c>
      <c r="F97" s="144" t="s">
        <v>655</v>
      </c>
      <c r="G97" s="144" t="s">
        <v>4745</v>
      </c>
      <c r="H97" s="144" t="s">
        <v>53</v>
      </c>
      <c r="I97" s="144" t="s">
        <v>149</v>
      </c>
      <c r="J97" s="145">
        <v>0</v>
      </c>
      <c r="K97" s="144" t="s">
        <v>4745</v>
      </c>
      <c r="L97" s="144" t="s">
        <v>4745</v>
      </c>
      <c r="M97" s="144" t="s">
        <v>4753</v>
      </c>
      <c r="N97" s="144" t="s">
        <v>4745</v>
      </c>
      <c r="O97" s="144" t="s">
        <v>4745</v>
      </c>
      <c r="P97" s="144" t="s">
        <v>4745</v>
      </c>
      <c r="Q97" s="145">
        <v>0</v>
      </c>
      <c r="R97" s="144" t="s">
        <v>4745</v>
      </c>
      <c r="S97" s="145">
        <v>0</v>
      </c>
      <c r="T97" s="144" t="s">
        <v>4754</v>
      </c>
      <c r="U97" s="145">
        <v>223</v>
      </c>
      <c r="V97" s="145">
        <v>10.41</v>
      </c>
      <c r="W97" s="145">
        <v>0</v>
      </c>
      <c r="X97" s="144" t="s">
        <v>4745</v>
      </c>
    </row>
    <row r="98" spans="1:24" s="7" customFormat="1">
      <c r="A98" s="7" t="s">
        <v>49</v>
      </c>
      <c r="D98" s="144" t="s">
        <v>4830</v>
      </c>
      <c r="E98" s="144" t="s">
        <v>4831</v>
      </c>
      <c r="F98" s="144" t="s">
        <v>4758</v>
      </c>
      <c r="G98" s="144" t="s">
        <v>4745</v>
      </c>
      <c r="H98" s="144" t="s">
        <v>53</v>
      </c>
      <c r="I98" s="144" t="s">
        <v>149</v>
      </c>
      <c r="J98" s="145">
        <v>0</v>
      </c>
      <c r="K98" s="144" t="s">
        <v>4745</v>
      </c>
      <c r="L98" s="144" t="s">
        <v>4745</v>
      </c>
      <c r="M98" s="144" t="s">
        <v>4753</v>
      </c>
      <c r="N98" s="144" t="s">
        <v>4745</v>
      </c>
      <c r="O98" s="144" t="s">
        <v>4745</v>
      </c>
      <c r="P98" s="144" t="s">
        <v>4745</v>
      </c>
      <c r="Q98" s="145">
        <v>0</v>
      </c>
      <c r="R98" s="144" t="s">
        <v>4745</v>
      </c>
      <c r="S98" s="145">
        <v>0</v>
      </c>
      <c r="T98" s="144" t="s">
        <v>4754</v>
      </c>
      <c r="U98" s="145">
        <v>0</v>
      </c>
      <c r="V98" s="145">
        <v>4.0199999999999996</v>
      </c>
      <c r="W98" s="145">
        <v>0</v>
      </c>
      <c r="X98" s="144" t="s">
        <v>4745</v>
      </c>
    </row>
    <row r="99" spans="1:24" s="7" customFormat="1">
      <c r="A99" s="7" t="s">
        <v>49</v>
      </c>
      <c r="D99" s="144" t="s">
        <v>4832</v>
      </c>
      <c r="E99" s="144" t="s">
        <v>4833</v>
      </c>
      <c r="F99" s="144" t="s">
        <v>4758</v>
      </c>
      <c r="G99" s="144" t="s">
        <v>4745</v>
      </c>
      <c r="H99" s="144" t="s">
        <v>53</v>
      </c>
      <c r="I99" s="144" t="s">
        <v>149</v>
      </c>
      <c r="J99" s="145">
        <v>0</v>
      </c>
      <c r="K99" s="144" t="s">
        <v>4745</v>
      </c>
      <c r="L99" s="144" t="s">
        <v>4745</v>
      </c>
      <c r="M99" s="144" t="s">
        <v>4202</v>
      </c>
      <c r="N99" s="144" t="s">
        <v>4745</v>
      </c>
      <c r="O99" s="144" t="s">
        <v>4745</v>
      </c>
      <c r="P99" s="144" t="s">
        <v>4745</v>
      </c>
      <c r="Q99" s="145">
        <v>0</v>
      </c>
      <c r="R99" s="144" t="s">
        <v>4745</v>
      </c>
      <c r="S99" s="145">
        <v>0</v>
      </c>
      <c r="T99" s="144" t="s">
        <v>4812</v>
      </c>
      <c r="U99" s="145">
        <v>71</v>
      </c>
      <c r="V99" s="145">
        <v>1.6</v>
      </c>
      <c r="W99" s="145">
        <v>0</v>
      </c>
      <c r="X99" s="144" t="s">
        <v>4745</v>
      </c>
    </row>
    <row r="100" spans="1:24" s="7" customFormat="1">
      <c r="A100" s="7" t="s">
        <v>49</v>
      </c>
      <c r="D100" s="144" t="s">
        <v>4834</v>
      </c>
      <c r="E100" s="144" t="s">
        <v>4835</v>
      </c>
      <c r="F100" s="144" t="s">
        <v>4758</v>
      </c>
      <c r="G100" s="144" t="s">
        <v>4745</v>
      </c>
      <c r="H100" s="144" t="s">
        <v>53</v>
      </c>
      <c r="I100" s="144" t="s">
        <v>149</v>
      </c>
      <c r="J100" s="145">
        <v>0</v>
      </c>
      <c r="K100" s="144" t="s">
        <v>4745</v>
      </c>
      <c r="L100" s="144" t="s">
        <v>4745</v>
      </c>
      <c r="M100" s="144" t="s">
        <v>4202</v>
      </c>
      <c r="N100" s="144" t="s">
        <v>4745</v>
      </c>
      <c r="O100" s="144" t="s">
        <v>4745</v>
      </c>
      <c r="P100" s="144" t="s">
        <v>4745</v>
      </c>
      <c r="Q100" s="145">
        <v>0</v>
      </c>
      <c r="R100" s="144" t="s">
        <v>4745</v>
      </c>
      <c r="S100" s="145">
        <v>0</v>
      </c>
      <c r="T100" s="144" t="s">
        <v>4812</v>
      </c>
      <c r="U100" s="145">
        <v>0</v>
      </c>
      <c r="V100" s="145">
        <v>0</v>
      </c>
      <c r="W100" s="145">
        <v>0</v>
      </c>
      <c r="X100" s="144" t="s">
        <v>4745</v>
      </c>
    </row>
    <row r="101" spans="1:24" s="7" customFormat="1">
      <c r="A101" s="7" t="s">
        <v>49</v>
      </c>
      <c r="D101" s="144" t="s">
        <v>4836</v>
      </c>
      <c r="E101" s="144" t="s">
        <v>4837</v>
      </c>
      <c r="F101" s="144" t="s">
        <v>4758</v>
      </c>
      <c r="G101" s="144" t="s">
        <v>4745</v>
      </c>
      <c r="H101" s="144" t="s">
        <v>53</v>
      </c>
      <c r="I101" s="144" t="s">
        <v>149</v>
      </c>
      <c r="J101" s="145">
        <v>0</v>
      </c>
      <c r="K101" s="144" t="s">
        <v>4745</v>
      </c>
      <c r="L101" s="144" t="s">
        <v>4745</v>
      </c>
      <c r="M101" s="144" t="s">
        <v>4202</v>
      </c>
      <c r="N101" s="144" t="s">
        <v>4745</v>
      </c>
      <c r="O101" s="144" t="s">
        <v>4745</v>
      </c>
      <c r="P101" s="144" t="s">
        <v>4745</v>
      </c>
      <c r="Q101" s="145">
        <v>0</v>
      </c>
      <c r="R101" s="144" t="s">
        <v>4745</v>
      </c>
      <c r="S101" s="145">
        <v>0</v>
      </c>
      <c r="T101" s="144" t="s">
        <v>4812</v>
      </c>
      <c r="U101" s="145">
        <v>0</v>
      </c>
      <c r="V101" s="145">
        <v>0</v>
      </c>
      <c r="W101" s="145">
        <v>0</v>
      </c>
      <c r="X101" s="144" t="s">
        <v>4745</v>
      </c>
    </row>
    <row r="102" spans="1:24" s="7" customFormat="1">
      <c r="A102" s="7" t="s">
        <v>49</v>
      </c>
      <c r="D102" s="144" t="s">
        <v>4838</v>
      </c>
      <c r="E102" s="144" t="s">
        <v>4839</v>
      </c>
      <c r="F102" s="144" t="s">
        <v>4758</v>
      </c>
      <c r="G102" s="144" t="s">
        <v>4745</v>
      </c>
      <c r="H102" s="144" t="s">
        <v>53</v>
      </c>
      <c r="I102" s="144" t="s">
        <v>149</v>
      </c>
      <c r="J102" s="145">
        <v>0</v>
      </c>
      <c r="K102" s="144" t="s">
        <v>4745</v>
      </c>
      <c r="L102" s="144" t="s">
        <v>4745</v>
      </c>
      <c r="M102" s="144" t="s">
        <v>4202</v>
      </c>
      <c r="N102" s="144" t="s">
        <v>4745</v>
      </c>
      <c r="O102" s="144" t="s">
        <v>4745</v>
      </c>
      <c r="P102" s="144" t="s">
        <v>4745</v>
      </c>
      <c r="Q102" s="145">
        <v>0</v>
      </c>
      <c r="R102" s="144" t="s">
        <v>4745</v>
      </c>
      <c r="S102" s="145">
        <v>0</v>
      </c>
      <c r="T102" s="144" t="s">
        <v>4812</v>
      </c>
      <c r="U102" s="145">
        <v>3</v>
      </c>
      <c r="V102" s="145">
        <v>4.7</v>
      </c>
      <c r="W102" s="145">
        <v>0</v>
      </c>
      <c r="X102" s="144" t="s">
        <v>4745</v>
      </c>
    </row>
    <row r="103" spans="1:24" s="7" customFormat="1">
      <c r="A103" s="7" t="s">
        <v>49</v>
      </c>
      <c r="D103" s="144" t="s">
        <v>4840</v>
      </c>
      <c r="E103" s="144" t="s">
        <v>4841</v>
      </c>
      <c r="F103" s="144" t="s">
        <v>4758</v>
      </c>
      <c r="G103" s="144" t="s">
        <v>4745</v>
      </c>
      <c r="H103" s="144" t="s">
        <v>53</v>
      </c>
      <c r="I103" s="144" t="s">
        <v>149</v>
      </c>
      <c r="J103" s="145">
        <v>0</v>
      </c>
      <c r="K103" s="144" t="s">
        <v>4745</v>
      </c>
      <c r="L103" s="144" t="s">
        <v>4745</v>
      </c>
      <c r="M103" s="144" t="s">
        <v>4202</v>
      </c>
      <c r="N103" s="144" t="s">
        <v>4745</v>
      </c>
      <c r="O103" s="144" t="s">
        <v>4745</v>
      </c>
      <c r="P103" s="144" t="s">
        <v>4745</v>
      </c>
      <c r="Q103" s="145">
        <v>0</v>
      </c>
      <c r="R103" s="144" t="s">
        <v>4745</v>
      </c>
      <c r="S103" s="145">
        <v>0</v>
      </c>
      <c r="T103" s="144" t="s">
        <v>4812</v>
      </c>
      <c r="U103" s="145">
        <v>0</v>
      </c>
      <c r="V103" s="145">
        <v>0</v>
      </c>
      <c r="W103" s="145">
        <v>0</v>
      </c>
      <c r="X103" s="144" t="s">
        <v>4745</v>
      </c>
    </row>
    <row r="104" spans="1:24" s="7" customFormat="1">
      <c r="A104" s="7" t="s">
        <v>49</v>
      </c>
      <c r="D104" s="144" t="s">
        <v>4842</v>
      </c>
      <c r="E104" s="144" t="s">
        <v>4843</v>
      </c>
      <c r="F104" s="144" t="s">
        <v>4758</v>
      </c>
      <c r="G104" s="144" t="s">
        <v>4745</v>
      </c>
      <c r="H104" s="144" t="s">
        <v>53</v>
      </c>
      <c r="I104" s="144" t="s">
        <v>149</v>
      </c>
      <c r="J104" s="145">
        <v>0</v>
      </c>
      <c r="K104" s="144" t="s">
        <v>4745</v>
      </c>
      <c r="L104" s="144" t="s">
        <v>4745</v>
      </c>
      <c r="M104" s="144" t="s">
        <v>4202</v>
      </c>
      <c r="N104" s="144" t="s">
        <v>4745</v>
      </c>
      <c r="O104" s="144" t="s">
        <v>4745</v>
      </c>
      <c r="P104" s="144" t="s">
        <v>4745</v>
      </c>
      <c r="Q104" s="145">
        <v>0</v>
      </c>
      <c r="R104" s="144" t="s">
        <v>4745</v>
      </c>
      <c r="S104" s="145">
        <v>0</v>
      </c>
      <c r="T104" s="144" t="s">
        <v>4812</v>
      </c>
      <c r="U104" s="145">
        <v>0</v>
      </c>
      <c r="V104" s="145">
        <v>6.35</v>
      </c>
      <c r="W104" s="145">
        <v>0</v>
      </c>
      <c r="X104" s="144" t="s">
        <v>4745</v>
      </c>
    </row>
    <row r="105" spans="1:24" s="7" customFormat="1">
      <c r="A105" s="7" t="s">
        <v>49</v>
      </c>
      <c r="D105" s="144" t="s">
        <v>4844</v>
      </c>
      <c r="E105" s="144" t="s">
        <v>4845</v>
      </c>
      <c r="F105" s="144" t="s">
        <v>4758</v>
      </c>
      <c r="G105" s="144" t="s">
        <v>4745</v>
      </c>
      <c r="H105" s="144" t="s">
        <v>53</v>
      </c>
      <c r="I105" s="144" t="s">
        <v>149</v>
      </c>
      <c r="J105" s="145">
        <v>0</v>
      </c>
      <c r="K105" s="144" t="s">
        <v>4745</v>
      </c>
      <c r="L105" s="144" t="s">
        <v>4745</v>
      </c>
      <c r="M105" s="144" t="s">
        <v>4202</v>
      </c>
      <c r="N105" s="144" t="s">
        <v>4745</v>
      </c>
      <c r="O105" s="144" t="s">
        <v>4745</v>
      </c>
      <c r="P105" s="144" t="s">
        <v>4745</v>
      </c>
      <c r="Q105" s="145">
        <v>0</v>
      </c>
      <c r="R105" s="144" t="s">
        <v>4745</v>
      </c>
      <c r="S105" s="145">
        <v>0</v>
      </c>
      <c r="T105" s="144" t="s">
        <v>4812</v>
      </c>
      <c r="U105" s="145">
        <v>3</v>
      </c>
      <c r="V105" s="145">
        <v>9.26</v>
      </c>
      <c r="W105" s="145">
        <v>0</v>
      </c>
      <c r="X105" s="144" t="s">
        <v>4745</v>
      </c>
    </row>
    <row r="106" spans="1:24" s="7" customFormat="1">
      <c r="A106" s="7" t="s">
        <v>49</v>
      </c>
      <c r="D106" s="144" t="s">
        <v>4846</v>
      </c>
      <c r="E106" s="144" t="s">
        <v>4847</v>
      </c>
      <c r="F106" s="144" t="s">
        <v>4758</v>
      </c>
      <c r="G106" s="144" t="s">
        <v>4745</v>
      </c>
      <c r="H106" s="144" t="s">
        <v>53</v>
      </c>
      <c r="I106" s="144" t="s">
        <v>149</v>
      </c>
      <c r="J106" s="145">
        <v>0</v>
      </c>
      <c r="K106" s="144" t="s">
        <v>4745</v>
      </c>
      <c r="L106" s="144" t="s">
        <v>4745</v>
      </c>
      <c r="M106" s="144" t="s">
        <v>4202</v>
      </c>
      <c r="N106" s="144" t="s">
        <v>4745</v>
      </c>
      <c r="O106" s="144" t="s">
        <v>4745</v>
      </c>
      <c r="P106" s="144" t="s">
        <v>4745</v>
      </c>
      <c r="Q106" s="145">
        <v>0</v>
      </c>
      <c r="R106" s="144" t="s">
        <v>4745</v>
      </c>
      <c r="S106" s="145">
        <v>0</v>
      </c>
      <c r="T106" s="144" t="s">
        <v>4812</v>
      </c>
      <c r="U106" s="145">
        <v>3</v>
      </c>
      <c r="V106" s="145">
        <v>10.51</v>
      </c>
      <c r="W106" s="145">
        <v>0</v>
      </c>
      <c r="X106" s="144" t="s">
        <v>4745</v>
      </c>
    </row>
    <row r="107" spans="1:24" s="7" customFormat="1">
      <c r="A107" s="7" t="s">
        <v>49</v>
      </c>
      <c r="D107" s="144" t="s">
        <v>4848</v>
      </c>
      <c r="E107" s="144" t="s">
        <v>4849</v>
      </c>
      <c r="F107" s="144" t="s">
        <v>4758</v>
      </c>
      <c r="G107" s="144" t="s">
        <v>4745</v>
      </c>
      <c r="H107" s="144" t="s">
        <v>53</v>
      </c>
      <c r="I107" s="144" t="s">
        <v>149</v>
      </c>
      <c r="J107" s="145">
        <v>0</v>
      </c>
      <c r="K107" s="144" t="s">
        <v>4745</v>
      </c>
      <c r="L107" s="144" t="s">
        <v>4745</v>
      </c>
      <c r="M107" s="144" t="s">
        <v>4202</v>
      </c>
      <c r="N107" s="144" t="s">
        <v>4745</v>
      </c>
      <c r="O107" s="144" t="s">
        <v>4745</v>
      </c>
      <c r="P107" s="144" t="s">
        <v>4745</v>
      </c>
      <c r="Q107" s="145">
        <v>0</v>
      </c>
      <c r="R107" s="144" t="s">
        <v>4745</v>
      </c>
      <c r="S107" s="145">
        <v>0</v>
      </c>
      <c r="T107" s="144" t="s">
        <v>4812</v>
      </c>
      <c r="U107" s="145">
        <v>0</v>
      </c>
      <c r="V107" s="145">
        <v>5.42</v>
      </c>
      <c r="W107" s="145">
        <v>0</v>
      </c>
      <c r="X107" s="144" t="s">
        <v>4745</v>
      </c>
    </row>
    <row r="108" spans="1:24" s="7" customFormat="1">
      <c r="A108" s="7" t="s">
        <v>49</v>
      </c>
      <c r="D108" s="144" t="s">
        <v>4850</v>
      </c>
      <c r="E108" s="144" t="s">
        <v>4851</v>
      </c>
      <c r="F108" s="144" t="s">
        <v>4758</v>
      </c>
      <c r="G108" s="144" t="s">
        <v>4745</v>
      </c>
      <c r="H108" s="144" t="s">
        <v>53</v>
      </c>
      <c r="I108" s="144" t="s">
        <v>149</v>
      </c>
      <c r="J108" s="145">
        <v>0</v>
      </c>
      <c r="K108" s="144" t="s">
        <v>4745</v>
      </c>
      <c r="L108" s="144" t="s">
        <v>4745</v>
      </c>
      <c r="M108" s="144" t="s">
        <v>4202</v>
      </c>
      <c r="N108" s="144" t="s">
        <v>4745</v>
      </c>
      <c r="O108" s="144" t="s">
        <v>4745</v>
      </c>
      <c r="P108" s="144" t="s">
        <v>4745</v>
      </c>
      <c r="Q108" s="145">
        <v>0</v>
      </c>
      <c r="R108" s="144" t="s">
        <v>4745</v>
      </c>
      <c r="S108" s="145">
        <v>0</v>
      </c>
      <c r="T108" s="144" t="s">
        <v>4812</v>
      </c>
      <c r="U108" s="145">
        <v>10</v>
      </c>
      <c r="V108" s="145">
        <v>4.5</v>
      </c>
      <c r="W108" s="145">
        <v>0</v>
      </c>
      <c r="X108" s="144" t="s">
        <v>4745</v>
      </c>
    </row>
    <row r="109" spans="1:24" s="7" customFormat="1">
      <c r="A109" s="7" t="s">
        <v>49</v>
      </c>
      <c r="D109" s="144" t="s">
        <v>4852</v>
      </c>
      <c r="E109" s="144" t="s">
        <v>4853</v>
      </c>
      <c r="F109" s="144" t="s">
        <v>4758</v>
      </c>
      <c r="G109" s="144" t="s">
        <v>4745</v>
      </c>
      <c r="H109" s="144" t="s">
        <v>53</v>
      </c>
      <c r="I109" s="144" t="s">
        <v>149</v>
      </c>
      <c r="J109" s="145">
        <v>0</v>
      </c>
      <c r="K109" s="144" t="s">
        <v>4745</v>
      </c>
      <c r="L109" s="144" t="s">
        <v>4745</v>
      </c>
      <c r="M109" s="144" t="s">
        <v>4202</v>
      </c>
      <c r="N109" s="144" t="s">
        <v>4745</v>
      </c>
      <c r="O109" s="144" t="s">
        <v>4745</v>
      </c>
      <c r="P109" s="144" t="s">
        <v>4745</v>
      </c>
      <c r="Q109" s="145">
        <v>0</v>
      </c>
      <c r="R109" s="144" t="s">
        <v>4745</v>
      </c>
      <c r="S109" s="145">
        <v>0</v>
      </c>
      <c r="T109" s="144" t="s">
        <v>4812</v>
      </c>
      <c r="U109" s="145">
        <v>10</v>
      </c>
      <c r="V109" s="145">
        <v>6.6</v>
      </c>
      <c r="W109" s="145">
        <v>0</v>
      </c>
      <c r="X109" s="144" t="s">
        <v>4745</v>
      </c>
    </row>
    <row r="110" spans="1:24" s="7" customFormat="1">
      <c r="A110" s="7" t="s">
        <v>49</v>
      </c>
      <c r="D110" s="144" t="s">
        <v>4854</v>
      </c>
      <c r="E110" s="144" t="s">
        <v>4855</v>
      </c>
      <c r="F110" s="144" t="s">
        <v>4758</v>
      </c>
      <c r="G110" s="144" t="s">
        <v>4745</v>
      </c>
      <c r="H110" s="144" t="s">
        <v>53</v>
      </c>
      <c r="I110" s="144" t="s">
        <v>149</v>
      </c>
      <c r="J110" s="145">
        <v>0</v>
      </c>
      <c r="K110" s="144" t="s">
        <v>4745</v>
      </c>
      <c r="L110" s="144" t="s">
        <v>4745</v>
      </c>
      <c r="M110" s="144" t="s">
        <v>4202</v>
      </c>
      <c r="N110" s="144" t="s">
        <v>4745</v>
      </c>
      <c r="O110" s="144" t="s">
        <v>4745</v>
      </c>
      <c r="P110" s="144" t="s">
        <v>4745</v>
      </c>
      <c r="Q110" s="145">
        <v>0</v>
      </c>
      <c r="R110" s="144" t="s">
        <v>4745</v>
      </c>
      <c r="S110" s="145">
        <v>0</v>
      </c>
      <c r="T110" s="144" t="s">
        <v>4812</v>
      </c>
      <c r="U110" s="145">
        <v>0</v>
      </c>
      <c r="V110" s="145">
        <v>11.7</v>
      </c>
      <c r="W110" s="145">
        <v>0</v>
      </c>
      <c r="X110" s="144" t="s">
        <v>4745</v>
      </c>
    </row>
    <row r="111" spans="1:24" s="7" customFormat="1">
      <c r="A111" s="7" t="s">
        <v>49</v>
      </c>
      <c r="D111" s="144" t="s">
        <v>4856</v>
      </c>
      <c r="E111" s="144" t="s">
        <v>4857</v>
      </c>
      <c r="F111" s="144" t="s">
        <v>4758</v>
      </c>
      <c r="G111" s="144" t="s">
        <v>4745</v>
      </c>
      <c r="H111" s="144" t="s">
        <v>53</v>
      </c>
      <c r="I111" s="144" t="s">
        <v>149</v>
      </c>
      <c r="J111" s="145">
        <v>0</v>
      </c>
      <c r="K111" s="144" t="s">
        <v>4745</v>
      </c>
      <c r="L111" s="144" t="s">
        <v>4745</v>
      </c>
      <c r="M111" s="144" t="s">
        <v>4202</v>
      </c>
      <c r="N111" s="144" t="s">
        <v>4745</v>
      </c>
      <c r="O111" s="144" t="s">
        <v>4745</v>
      </c>
      <c r="P111" s="144" t="s">
        <v>4745</v>
      </c>
      <c r="Q111" s="145">
        <v>0</v>
      </c>
      <c r="R111" s="144" t="s">
        <v>4745</v>
      </c>
      <c r="S111" s="145">
        <v>0</v>
      </c>
      <c r="T111" s="144" t="s">
        <v>4812</v>
      </c>
      <c r="U111" s="145">
        <v>4</v>
      </c>
      <c r="V111" s="145">
        <v>14.18</v>
      </c>
      <c r="W111" s="145">
        <v>0</v>
      </c>
      <c r="X111" s="144" t="s">
        <v>4745</v>
      </c>
    </row>
    <row r="112" spans="1:24" s="7" customFormat="1">
      <c r="A112" s="7" t="s">
        <v>49</v>
      </c>
      <c r="D112" s="144" t="s">
        <v>4858</v>
      </c>
      <c r="E112" s="144" t="s">
        <v>4859</v>
      </c>
      <c r="F112" s="144" t="s">
        <v>4758</v>
      </c>
      <c r="G112" s="144" t="s">
        <v>4745</v>
      </c>
      <c r="H112" s="144" t="s">
        <v>53</v>
      </c>
      <c r="I112" s="144" t="s">
        <v>149</v>
      </c>
      <c r="J112" s="145">
        <v>0</v>
      </c>
      <c r="K112" s="144" t="s">
        <v>4745</v>
      </c>
      <c r="L112" s="144" t="s">
        <v>4745</v>
      </c>
      <c r="M112" s="144" t="s">
        <v>4202</v>
      </c>
      <c r="N112" s="144" t="s">
        <v>4745</v>
      </c>
      <c r="O112" s="144" t="s">
        <v>4745</v>
      </c>
      <c r="P112" s="144" t="s">
        <v>4745</v>
      </c>
      <c r="Q112" s="145">
        <v>0</v>
      </c>
      <c r="R112" s="144" t="s">
        <v>4745</v>
      </c>
      <c r="S112" s="145">
        <v>0</v>
      </c>
      <c r="T112" s="144" t="s">
        <v>4812</v>
      </c>
      <c r="U112" s="145">
        <v>0</v>
      </c>
      <c r="V112" s="145">
        <v>0</v>
      </c>
      <c r="W112" s="145">
        <v>0</v>
      </c>
      <c r="X112" s="144" t="s">
        <v>4745</v>
      </c>
    </row>
    <row r="113" spans="1:24" s="7" customFormat="1">
      <c r="A113" s="7" t="s">
        <v>49</v>
      </c>
      <c r="D113" s="144" t="s">
        <v>4860</v>
      </c>
      <c r="E113" s="144" t="s">
        <v>4861</v>
      </c>
      <c r="F113" s="144" t="s">
        <v>4758</v>
      </c>
      <c r="G113" s="144" t="s">
        <v>4745</v>
      </c>
      <c r="H113" s="144" t="s">
        <v>53</v>
      </c>
      <c r="I113" s="144" t="s">
        <v>149</v>
      </c>
      <c r="J113" s="145">
        <v>0</v>
      </c>
      <c r="K113" s="144" t="s">
        <v>4745</v>
      </c>
      <c r="L113" s="144" t="s">
        <v>4745</v>
      </c>
      <c r="M113" s="144" t="s">
        <v>4202</v>
      </c>
      <c r="N113" s="144" t="s">
        <v>4745</v>
      </c>
      <c r="O113" s="144" t="s">
        <v>4745</v>
      </c>
      <c r="P113" s="144" t="s">
        <v>4745</v>
      </c>
      <c r="Q113" s="145">
        <v>0</v>
      </c>
      <c r="R113" s="144" t="s">
        <v>4745</v>
      </c>
      <c r="S113" s="145">
        <v>0</v>
      </c>
      <c r="T113" s="144" t="s">
        <v>4812</v>
      </c>
      <c r="U113" s="145">
        <v>10</v>
      </c>
      <c r="V113" s="145">
        <v>2.98</v>
      </c>
      <c r="W113" s="145">
        <v>0</v>
      </c>
      <c r="X113" s="144" t="s">
        <v>4745</v>
      </c>
    </row>
    <row r="114" spans="1:24" s="7" customFormat="1">
      <c r="A114" s="7" t="s">
        <v>49</v>
      </c>
      <c r="D114" s="144" t="s">
        <v>4862</v>
      </c>
      <c r="E114" s="144" t="s">
        <v>4863</v>
      </c>
      <c r="F114" s="144" t="s">
        <v>4758</v>
      </c>
      <c r="G114" s="144" t="s">
        <v>4745</v>
      </c>
      <c r="H114" s="144" t="s">
        <v>53</v>
      </c>
      <c r="I114" s="144" t="s">
        <v>149</v>
      </c>
      <c r="J114" s="145">
        <v>0</v>
      </c>
      <c r="K114" s="144" t="s">
        <v>4745</v>
      </c>
      <c r="L114" s="144" t="s">
        <v>4745</v>
      </c>
      <c r="M114" s="144" t="s">
        <v>4202</v>
      </c>
      <c r="N114" s="144" t="s">
        <v>4745</v>
      </c>
      <c r="O114" s="144" t="s">
        <v>4745</v>
      </c>
      <c r="P114" s="144" t="s">
        <v>4745</v>
      </c>
      <c r="Q114" s="145">
        <v>0</v>
      </c>
      <c r="R114" s="144" t="s">
        <v>4745</v>
      </c>
      <c r="S114" s="145">
        <v>0</v>
      </c>
      <c r="T114" s="144" t="s">
        <v>4812</v>
      </c>
      <c r="U114" s="145">
        <v>0</v>
      </c>
      <c r="V114" s="145">
        <v>2.98</v>
      </c>
      <c r="W114" s="145">
        <v>0</v>
      </c>
      <c r="X114" s="144" t="s">
        <v>4745</v>
      </c>
    </row>
    <row r="115" spans="1:24" s="7" customFormat="1">
      <c r="A115" s="7" t="s">
        <v>49</v>
      </c>
      <c r="D115" s="144" t="s">
        <v>4864</v>
      </c>
      <c r="E115" s="144" t="s">
        <v>4865</v>
      </c>
      <c r="F115" s="144" t="s">
        <v>4758</v>
      </c>
      <c r="G115" s="144" t="s">
        <v>4745</v>
      </c>
      <c r="H115" s="144" t="s">
        <v>53</v>
      </c>
      <c r="I115" s="144" t="s">
        <v>149</v>
      </c>
      <c r="J115" s="145">
        <v>0</v>
      </c>
      <c r="K115" s="144" t="s">
        <v>4745</v>
      </c>
      <c r="L115" s="144" t="s">
        <v>4745</v>
      </c>
      <c r="M115" s="144" t="s">
        <v>4202</v>
      </c>
      <c r="N115" s="144" t="s">
        <v>4745</v>
      </c>
      <c r="O115" s="144" t="s">
        <v>4745</v>
      </c>
      <c r="P115" s="144" t="s">
        <v>4745</v>
      </c>
      <c r="Q115" s="145">
        <v>0</v>
      </c>
      <c r="R115" s="144" t="s">
        <v>4745</v>
      </c>
      <c r="S115" s="145">
        <v>0</v>
      </c>
      <c r="T115" s="144" t="s">
        <v>4812</v>
      </c>
      <c r="U115" s="145">
        <v>0</v>
      </c>
      <c r="V115" s="145">
        <v>0</v>
      </c>
      <c r="W115" s="145">
        <v>0</v>
      </c>
      <c r="X115" s="144" t="s">
        <v>4745</v>
      </c>
    </row>
    <row r="116" spans="1:24" s="7" customFormat="1">
      <c r="A116" s="7" t="s">
        <v>49</v>
      </c>
      <c r="D116" s="144" t="s">
        <v>4866</v>
      </c>
      <c r="E116" s="144" t="s">
        <v>4867</v>
      </c>
      <c r="F116" s="144" t="s">
        <v>4758</v>
      </c>
      <c r="G116" s="144" t="s">
        <v>4745</v>
      </c>
      <c r="H116" s="144" t="s">
        <v>53</v>
      </c>
      <c r="I116" s="144" t="s">
        <v>149</v>
      </c>
      <c r="J116" s="145">
        <v>0</v>
      </c>
      <c r="K116" s="144" t="s">
        <v>4745</v>
      </c>
      <c r="L116" s="144" t="s">
        <v>4745</v>
      </c>
      <c r="M116" s="144" t="s">
        <v>4202</v>
      </c>
      <c r="N116" s="144" t="s">
        <v>4745</v>
      </c>
      <c r="O116" s="144" t="s">
        <v>4745</v>
      </c>
      <c r="P116" s="144" t="s">
        <v>4745</v>
      </c>
      <c r="Q116" s="145">
        <v>0</v>
      </c>
      <c r="R116" s="144" t="s">
        <v>4745</v>
      </c>
      <c r="S116" s="145">
        <v>0</v>
      </c>
      <c r="T116" s="144" t="s">
        <v>4812</v>
      </c>
      <c r="U116" s="145">
        <v>56</v>
      </c>
      <c r="V116" s="145">
        <v>2.68038</v>
      </c>
      <c r="W116" s="145">
        <v>0</v>
      </c>
      <c r="X116" s="144" t="s">
        <v>4745</v>
      </c>
    </row>
    <row r="117" spans="1:24" s="7" customFormat="1">
      <c r="A117" s="7" t="s">
        <v>49</v>
      </c>
      <c r="D117" s="144" t="s">
        <v>4868</v>
      </c>
      <c r="E117" s="144" t="s">
        <v>4869</v>
      </c>
      <c r="F117" s="144" t="s">
        <v>4758</v>
      </c>
      <c r="G117" s="144" t="s">
        <v>4745</v>
      </c>
      <c r="H117" s="144" t="s">
        <v>53</v>
      </c>
      <c r="I117" s="144" t="s">
        <v>149</v>
      </c>
      <c r="J117" s="145">
        <v>0</v>
      </c>
      <c r="K117" s="144" t="s">
        <v>4745</v>
      </c>
      <c r="L117" s="144" t="s">
        <v>4745</v>
      </c>
      <c r="M117" s="144" t="s">
        <v>4202</v>
      </c>
      <c r="N117" s="144" t="s">
        <v>4745</v>
      </c>
      <c r="O117" s="144" t="s">
        <v>4745</v>
      </c>
      <c r="P117" s="144" t="s">
        <v>4745</v>
      </c>
      <c r="Q117" s="145">
        <v>0</v>
      </c>
      <c r="R117" s="144" t="s">
        <v>4745</v>
      </c>
      <c r="S117" s="145">
        <v>0</v>
      </c>
      <c r="T117" s="144" t="s">
        <v>4812</v>
      </c>
      <c r="U117" s="145">
        <v>0</v>
      </c>
      <c r="V117" s="145">
        <v>4.7300000000000004</v>
      </c>
      <c r="W117" s="145">
        <v>0</v>
      </c>
      <c r="X117" s="144" t="s">
        <v>4745</v>
      </c>
    </row>
    <row r="118" spans="1:24" s="7" customFormat="1">
      <c r="A118" s="7" t="s">
        <v>49</v>
      </c>
      <c r="D118" s="144" t="s">
        <v>4870</v>
      </c>
      <c r="E118" s="144" t="s">
        <v>4871</v>
      </c>
      <c r="F118" s="144" t="s">
        <v>4758</v>
      </c>
      <c r="G118" s="144" t="s">
        <v>4745</v>
      </c>
      <c r="H118" s="144" t="s">
        <v>53</v>
      </c>
      <c r="I118" s="144" t="s">
        <v>149</v>
      </c>
      <c r="J118" s="145">
        <v>0</v>
      </c>
      <c r="K118" s="144" t="s">
        <v>4745</v>
      </c>
      <c r="L118" s="144" t="s">
        <v>4745</v>
      </c>
      <c r="M118" s="144" t="s">
        <v>4202</v>
      </c>
      <c r="N118" s="144" t="s">
        <v>4745</v>
      </c>
      <c r="O118" s="144" t="s">
        <v>4745</v>
      </c>
      <c r="P118" s="144" t="s">
        <v>4745</v>
      </c>
      <c r="Q118" s="145">
        <v>0</v>
      </c>
      <c r="R118" s="144" t="s">
        <v>4745</v>
      </c>
      <c r="S118" s="145">
        <v>0</v>
      </c>
      <c r="T118" s="144" t="s">
        <v>4746</v>
      </c>
      <c r="U118" s="145">
        <v>14</v>
      </c>
      <c r="V118" s="145">
        <v>0</v>
      </c>
      <c r="W118" s="145">
        <v>0</v>
      </c>
      <c r="X118" s="144" t="s">
        <v>4745</v>
      </c>
    </row>
    <row r="119" spans="1:24" s="7" customFormat="1">
      <c r="A119" s="7" t="s">
        <v>49</v>
      </c>
      <c r="D119" s="144" t="s">
        <v>4872</v>
      </c>
      <c r="E119" s="144" t="s">
        <v>4873</v>
      </c>
      <c r="F119" s="144" t="s">
        <v>4758</v>
      </c>
      <c r="G119" s="144" t="s">
        <v>4745</v>
      </c>
      <c r="H119" s="144" t="s">
        <v>53</v>
      </c>
      <c r="I119" s="144" t="s">
        <v>149</v>
      </c>
      <c r="J119" s="145">
        <v>0</v>
      </c>
      <c r="K119" s="144" t="s">
        <v>4745</v>
      </c>
      <c r="L119" s="144" t="s">
        <v>4745</v>
      </c>
      <c r="M119" s="144" t="s">
        <v>4202</v>
      </c>
      <c r="N119" s="144" t="s">
        <v>4745</v>
      </c>
      <c r="O119" s="144" t="s">
        <v>4745</v>
      </c>
      <c r="P119" s="144" t="s">
        <v>4745</v>
      </c>
      <c r="Q119" s="145">
        <v>0</v>
      </c>
      <c r="R119" s="144" t="s">
        <v>4745</v>
      </c>
      <c r="S119" s="145">
        <v>0</v>
      </c>
      <c r="T119" s="144" t="s">
        <v>4746</v>
      </c>
      <c r="U119" s="145">
        <v>159</v>
      </c>
      <c r="V119" s="145">
        <v>0</v>
      </c>
      <c r="W119" s="145">
        <v>0</v>
      </c>
      <c r="X119" s="144" t="s">
        <v>4745</v>
      </c>
    </row>
    <row r="120" spans="1:24" s="7" customFormat="1">
      <c r="A120" s="7" t="s">
        <v>49</v>
      </c>
      <c r="D120" s="144" t="s">
        <v>4874</v>
      </c>
      <c r="E120" s="144" t="s">
        <v>4875</v>
      </c>
      <c r="F120" s="144" t="s">
        <v>4758</v>
      </c>
      <c r="G120" s="144" t="s">
        <v>4745</v>
      </c>
      <c r="H120" s="144" t="s">
        <v>53</v>
      </c>
      <c r="I120" s="144" t="s">
        <v>149</v>
      </c>
      <c r="J120" s="145">
        <v>0</v>
      </c>
      <c r="K120" s="144" t="s">
        <v>4745</v>
      </c>
      <c r="L120" s="144" t="s">
        <v>4745</v>
      </c>
      <c r="M120" s="144" t="s">
        <v>4202</v>
      </c>
      <c r="N120" s="144" t="s">
        <v>4745</v>
      </c>
      <c r="O120" s="144" t="s">
        <v>4745</v>
      </c>
      <c r="P120" s="144" t="s">
        <v>4745</v>
      </c>
      <c r="Q120" s="145">
        <v>0</v>
      </c>
      <c r="R120" s="144" t="s">
        <v>4745</v>
      </c>
      <c r="S120" s="145">
        <v>0</v>
      </c>
      <c r="T120" s="144" t="s">
        <v>4746</v>
      </c>
      <c r="U120" s="145">
        <v>150</v>
      </c>
      <c r="V120" s="145">
        <v>0</v>
      </c>
      <c r="W120" s="145">
        <v>0</v>
      </c>
      <c r="X120" s="144" t="s">
        <v>4745</v>
      </c>
    </row>
    <row r="121" spans="1:24" s="7" customFormat="1">
      <c r="A121" s="7" t="s">
        <v>49</v>
      </c>
      <c r="D121" s="144" t="s">
        <v>4876</v>
      </c>
      <c r="E121" s="144" t="s">
        <v>4877</v>
      </c>
      <c r="F121" s="144" t="s">
        <v>4758</v>
      </c>
      <c r="G121" s="144" t="s">
        <v>4745</v>
      </c>
      <c r="H121" s="144" t="s">
        <v>53</v>
      </c>
      <c r="I121" s="144" t="s">
        <v>149</v>
      </c>
      <c r="J121" s="145">
        <v>0</v>
      </c>
      <c r="K121" s="144" t="s">
        <v>4745</v>
      </c>
      <c r="L121" s="144" t="s">
        <v>4745</v>
      </c>
      <c r="M121" s="144" t="s">
        <v>4202</v>
      </c>
      <c r="N121" s="144" t="s">
        <v>4745</v>
      </c>
      <c r="O121" s="144" t="s">
        <v>4745</v>
      </c>
      <c r="P121" s="144" t="s">
        <v>4745</v>
      </c>
      <c r="Q121" s="145">
        <v>0</v>
      </c>
      <c r="R121" s="144" t="s">
        <v>4745</v>
      </c>
      <c r="S121" s="145">
        <v>0</v>
      </c>
      <c r="T121" s="144" t="s">
        <v>4746</v>
      </c>
      <c r="U121" s="145">
        <v>229</v>
      </c>
      <c r="V121" s="145">
        <v>0</v>
      </c>
      <c r="W121" s="145">
        <v>0</v>
      </c>
      <c r="X121" s="144" t="s">
        <v>4745</v>
      </c>
    </row>
    <row r="122" spans="1:24" s="7" customFormat="1">
      <c r="A122" s="7" t="s">
        <v>49</v>
      </c>
      <c r="D122" s="144" t="s">
        <v>4878</v>
      </c>
      <c r="E122" s="144" t="s">
        <v>4879</v>
      </c>
      <c r="F122" s="144" t="s">
        <v>4758</v>
      </c>
      <c r="G122" s="144" t="s">
        <v>4745</v>
      </c>
      <c r="H122" s="144" t="s">
        <v>53</v>
      </c>
      <c r="I122" s="144" t="s">
        <v>149</v>
      </c>
      <c r="J122" s="145">
        <v>0</v>
      </c>
      <c r="K122" s="144" t="s">
        <v>4745</v>
      </c>
      <c r="L122" s="144" t="s">
        <v>4745</v>
      </c>
      <c r="M122" s="144" t="s">
        <v>4202</v>
      </c>
      <c r="N122" s="144" t="s">
        <v>4745</v>
      </c>
      <c r="O122" s="144" t="s">
        <v>4745</v>
      </c>
      <c r="P122" s="144" t="s">
        <v>4745</v>
      </c>
      <c r="Q122" s="145">
        <v>0</v>
      </c>
      <c r="R122" s="144" t="s">
        <v>4745</v>
      </c>
      <c r="S122" s="145">
        <v>0</v>
      </c>
      <c r="T122" s="144" t="s">
        <v>4746</v>
      </c>
      <c r="U122" s="145">
        <v>196</v>
      </c>
      <c r="V122" s="145">
        <v>0</v>
      </c>
      <c r="W122" s="145">
        <v>0</v>
      </c>
      <c r="X122" s="144" t="s">
        <v>4745</v>
      </c>
    </row>
    <row r="123" spans="1:24" s="7" customFormat="1">
      <c r="A123" s="7" t="s">
        <v>49</v>
      </c>
      <c r="D123" s="144" t="s">
        <v>4880</v>
      </c>
      <c r="E123" s="144" t="s">
        <v>4881</v>
      </c>
      <c r="F123" s="144" t="s">
        <v>4758</v>
      </c>
      <c r="G123" s="144" t="s">
        <v>4745</v>
      </c>
      <c r="H123" s="144" t="s">
        <v>53</v>
      </c>
      <c r="I123" s="144" t="s">
        <v>149</v>
      </c>
      <c r="J123" s="145">
        <v>0</v>
      </c>
      <c r="K123" s="144" t="s">
        <v>4745</v>
      </c>
      <c r="L123" s="144" t="s">
        <v>4745</v>
      </c>
      <c r="M123" s="144" t="s">
        <v>4202</v>
      </c>
      <c r="N123" s="144" t="s">
        <v>4745</v>
      </c>
      <c r="O123" s="144" t="s">
        <v>4745</v>
      </c>
      <c r="P123" s="144" t="s">
        <v>4745</v>
      </c>
      <c r="Q123" s="145">
        <v>0</v>
      </c>
      <c r="R123" s="144" t="s">
        <v>4745</v>
      </c>
      <c r="S123" s="145">
        <v>0</v>
      </c>
      <c r="T123" s="144" t="s">
        <v>4746</v>
      </c>
      <c r="U123" s="145">
        <v>141</v>
      </c>
      <c r="V123" s="145">
        <v>0</v>
      </c>
      <c r="W123" s="145">
        <v>0</v>
      </c>
      <c r="X123" s="144" t="s">
        <v>4745</v>
      </c>
    </row>
    <row r="124" spans="1:24" s="7" customFormat="1">
      <c r="A124" s="7" t="s">
        <v>49</v>
      </c>
      <c r="D124" s="144" t="s">
        <v>4882</v>
      </c>
      <c r="E124" s="144" t="s">
        <v>4883</v>
      </c>
      <c r="F124" s="144" t="s">
        <v>4758</v>
      </c>
      <c r="G124" s="144" t="s">
        <v>4745</v>
      </c>
      <c r="H124" s="144" t="s">
        <v>53</v>
      </c>
      <c r="I124" s="144" t="s">
        <v>149</v>
      </c>
      <c r="J124" s="145">
        <v>0</v>
      </c>
      <c r="K124" s="144" t="s">
        <v>4745</v>
      </c>
      <c r="L124" s="144" t="s">
        <v>4745</v>
      </c>
      <c r="M124" s="144" t="s">
        <v>4202</v>
      </c>
      <c r="N124" s="144" t="s">
        <v>4745</v>
      </c>
      <c r="O124" s="144" t="s">
        <v>4745</v>
      </c>
      <c r="P124" s="144" t="s">
        <v>4745</v>
      </c>
      <c r="Q124" s="145">
        <v>0</v>
      </c>
      <c r="R124" s="144" t="s">
        <v>4745</v>
      </c>
      <c r="S124" s="145">
        <v>0</v>
      </c>
      <c r="T124" s="144" t="s">
        <v>4746</v>
      </c>
      <c r="U124" s="145">
        <v>53</v>
      </c>
      <c r="V124" s="145">
        <v>0</v>
      </c>
      <c r="W124" s="145">
        <v>0</v>
      </c>
      <c r="X124" s="144" t="s">
        <v>4745</v>
      </c>
    </row>
    <row r="125" spans="1:24" s="7" customFormat="1">
      <c r="A125" s="7" t="s">
        <v>49</v>
      </c>
      <c r="D125" s="144" t="s">
        <v>4884</v>
      </c>
      <c r="E125" s="144" t="s">
        <v>4885</v>
      </c>
      <c r="F125" s="144" t="s">
        <v>4758</v>
      </c>
      <c r="G125" s="144" t="s">
        <v>4745</v>
      </c>
      <c r="H125" s="144" t="s">
        <v>53</v>
      </c>
      <c r="I125" s="144" t="s">
        <v>149</v>
      </c>
      <c r="J125" s="145">
        <v>0</v>
      </c>
      <c r="K125" s="144" t="s">
        <v>4745</v>
      </c>
      <c r="L125" s="144" t="s">
        <v>4745</v>
      </c>
      <c r="M125" s="144" t="s">
        <v>4202</v>
      </c>
      <c r="N125" s="144" t="s">
        <v>4745</v>
      </c>
      <c r="O125" s="144" t="s">
        <v>4745</v>
      </c>
      <c r="P125" s="144" t="s">
        <v>4745</v>
      </c>
      <c r="Q125" s="145">
        <v>0</v>
      </c>
      <c r="R125" s="144" t="s">
        <v>4745</v>
      </c>
      <c r="S125" s="145">
        <v>0</v>
      </c>
      <c r="T125" s="144" t="s">
        <v>4746</v>
      </c>
      <c r="U125" s="145">
        <v>58</v>
      </c>
      <c r="V125" s="145">
        <v>0</v>
      </c>
      <c r="W125" s="145">
        <v>0</v>
      </c>
      <c r="X125" s="144" t="s">
        <v>4745</v>
      </c>
    </row>
    <row r="126" spans="1:24" s="7" customFormat="1">
      <c r="A126" s="7" t="s">
        <v>49</v>
      </c>
      <c r="D126" s="144" t="s">
        <v>4886</v>
      </c>
      <c r="E126" s="144" t="s">
        <v>4887</v>
      </c>
      <c r="F126" s="144" t="s">
        <v>4758</v>
      </c>
      <c r="G126" s="144" t="s">
        <v>4745</v>
      </c>
      <c r="H126" s="144" t="s">
        <v>53</v>
      </c>
      <c r="I126" s="144" t="s">
        <v>149</v>
      </c>
      <c r="J126" s="145">
        <v>0</v>
      </c>
      <c r="K126" s="144" t="s">
        <v>4745</v>
      </c>
      <c r="L126" s="144" t="s">
        <v>4745</v>
      </c>
      <c r="M126" s="144" t="s">
        <v>4753</v>
      </c>
      <c r="N126" s="144" t="s">
        <v>4745</v>
      </c>
      <c r="O126" s="144" t="s">
        <v>4745</v>
      </c>
      <c r="P126" s="144" t="s">
        <v>4745</v>
      </c>
      <c r="Q126" s="145">
        <v>0</v>
      </c>
      <c r="R126" s="144" t="s">
        <v>4745</v>
      </c>
      <c r="S126" s="145">
        <v>0</v>
      </c>
      <c r="T126" s="144" t="s">
        <v>4754</v>
      </c>
      <c r="U126" s="145">
        <v>112</v>
      </c>
      <c r="V126" s="145">
        <v>0</v>
      </c>
      <c r="W126" s="145">
        <v>0</v>
      </c>
      <c r="X126" s="144" t="s">
        <v>4745</v>
      </c>
    </row>
    <row r="127" spans="1:24" s="7" customFormat="1">
      <c r="A127" s="7" t="s">
        <v>49</v>
      </c>
      <c r="D127" s="144" t="s">
        <v>4888</v>
      </c>
      <c r="E127" s="144" t="s">
        <v>4889</v>
      </c>
      <c r="F127" s="144" t="s">
        <v>4758</v>
      </c>
      <c r="G127" s="144" t="s">
        <v>4745</v>
      </c>
      <c r="H127" s="144" t="s">
        <v>53</v>
      </c>
      <c r="I127" s="144" t="s">
        <v>149</v>
      </c>
      <c r="J127" s="145">
        <v>0</v>
      </c>
      <c r="K127" s="144" t="s">
        <v>4745</v>
      </c>
      <c r="L127" s="144" t="s">
        <v>4745</v>
      </c>
      <c r="M127" s="144" t="s">
        <v>4202</v>
      </c>
      <c r="N127" s="144" t="s">
        <v>4745</v>
      </c>
      <c r="O127" s="144" t="s">
        <v>4745</v>
      </c>
      <c r="P127" s="144" t="s">
        <v>4745</v>
      </c>
      <c r="Q127" s="145">
        <v>0</v>
      </c>
      <c r="R127" s="144" t="s">
        <v>4745</v>
      </c>
      <c r="S127" s="145">
        <v>0</v>
      </c>
      <c r="T127" s="144" t="s">
        <v>4746</v>
      </c>
      <c r="U127" s="145">
        <v>13</v>
      </c>
      <c r="V127" s="145">
        <v>0</v>
      </c>
      <c r="W127" s="145">
        <v>0</v>
      </c>
      <c r="X127" s="144" t="s">
        <v>4745</v>
      </c>
    </row>
    <row r="128" spans="1:24" s="7" customFormat="1">
      <c r="A128" s="7" t="s">
        <v>49</v>
      </c>
      <c r="D128" s="144" t="s">
        <v>4890</v>
      </c>
      <c r="E128" s="144" t="s">
        <v>4891</v>
      </c>
      <c r="F128" s="144" t="s">
        <v>4758</v>
      </c>
      <c r="G128" s="144" t="s">
        <v>4745</v>
      </c>
      <c r="H128" s="144" t="s">
        <v>53</v>
      </c>
      <c r="I128" s="144" t="s">
        <v>149</v>
      </c>
      <c r="J128" s="145">
        <v>0</v>
      </c>
      <c r="K128" s="144" t="s">
        <v>4745</v>
      </c>
      <c r="L128" s="144" t="s">
        <v>4745</v>
      </c>
      <c r="M128" s="144" t="s">
        <v>4202</v>
      </c>
      <c r="N128" s="144" t="s">
        <v>4745</v>
      </c>
      <c r="O128" s="144" t="s">
        <v>4745</v>
      </c>
      <c r="P128" s="144" t="s">
        <v>4745</v>
      </c>
      <c r="Q128" s="145">
        <v>0</v>
      </c>
      <c r="R128" s="144" t="s">
        <v>4745</v>
      </c>
      <c r="S128" s="145">
        <v>0</v>
      </c>
      <c r="T128" s="144" t="s">
        <v>4746</v>
      </c>
      <c r="U128" s="145">
        <v>0</v>
      </c>
      <c r="V128" s="145">
        <v>0</v>
      </c>
      <c r="W128" s="145">
        <v>0</v>
      </c>
      <c r="X128" s="144" t="s">
        <v>4745</v>
      </c>
    </row>
    <row r="129" spans="1:24" s="7" customFormat="1">
      <c r="A129" s="7" t="s">
        <v>49</v>
      </c>
      <c r="D129" s="144" t="s">
        <v>4892</v>
      </c>
      <c r="E129" s="144" t="s">
        <v>4893</v>
      </c>
      <c r="F129" s="144" t="s">
        <v>4758</v>
      </c>
      <c r="G129" s="144" t="s">
        <v>4745</v>
      </c>
      <c r="H129" s="144" t="s">
        <v>53</v>
      </c>
      <c r="I129" s="144" t="s">
        <v>149</v>
      </c>
      <c r="J129" s="145">
        <v>0</v>
      </c>
      <c r="K129" s="144" t="s">
        <v>4745</v>
      </c>
      <c r="L129" s="144" t="s">
        <v>4745</v>
      </c>
      <c r="M129" s="144" t="s">
        <v>4753</v>
      </c>
      <c r="N129" s="144" t="s">
        <v>4745</v>
      </c>
      <c r="O129" s="144" t="s">
        <v>4745</v>
      </c>
      <c r="P129" s="144" t="s">
        <v>4745</v>
      </c>
      <c r="Q129" s="145">
        <v>0</v>
      </c>
      <c r="R129" s="144" t="s">
        <v>4745</v>
      </c>
      <c r="S129" s="145">
        <v>0</v>
      </c>
      <c r="T129" s="144" t="s">
        <v>4754</v>
      </c>
      <c r="U129" s="145">
        <v>99</v>
      </c>
      <c r="V129" s="145">
        <v>0</v>
      </c>
      <c r="W129" s="145">
        <v>0</v>
      </c>
      <c r="X129" s="144" t="s">
        <v>4745</v>
      </c>
    </row>
    <row r="130" spans="1:24" s="7" customFormat="1">
      <c r="A130" s="7" t="s">
        <v>49</v>
      </c>
      <c r="D130" s="144" t="s">
        <v>4894</v>
      </c>
      <c r="E130" s="144" t="s">
        <v>4895</v>
      </c>
      <c r="F130" s="144" t="s">
        <v>4758</v>
      </c>
      <c r="G130" s="144" t="s">
        <v>4745</v>
      </c>
      <c r="H130" s="144" t="s">
        <v>53</v>
      </c>
      <c r="I130" s="144" t="s">
        <v>149</v>
      </c>
      <c r="J130" s="145">
        <v>0</v>
      </c>
      <c r="K130" s="144" t="s">
        <v>4745</v>
      </c>
      <c r="L130" s="144" t="s">
        <v>4745</v>
      </c>
      <c r="M130" s="144" t="s">
        <v>4202</v>
      </c>
      <c r="N130" s="144" t="s">
        <v>4745</v>
      </c>
      <c r="O130" s="144" t="s">
        <v>4745</v>
      </c>
      <c r="P130" s="144" t="s">
        <v>4745</v>
      </c>
      <c r="Q130" s="145">
        <v>0</v>
      </c>
      <c r="R130" s="144" t="s">
        <v>4745</v>
      </c>
      <c r="S130" s="145">
        <v>0</v>
      </c>
      <c r="T130" s="144" t="s">
        <v>4746</v>
      </c>
      <c r="U130" s="145">
        <v>0</v>
      </c>
      <c r="V130" s="145">
        <v>0</v>
      </c>
      <c r="W130" s="145">
        <v>0</v>
      </c>
      <c r="X130" s="144" t="s">
        <v>4745</v>
      </c>
    </row>
    <row r="131" spans="1:24" s="7" customFormat="1">
      <c r="A131" s="7" t="s">
        <v>49</v>
      </c>
      <c r="D131" s="144" t="s">
        <v>4896</v>
      </c>
      <c r="E131" s="144" t="s">
        <v>4897</v>
      </c>
      <c r="F131" s="144" t="s">
        <v>4758</v>
      </c>
      <c r="G131" s="144" t="s">
        <v>4745</v>
      </c>
      <c r="H131" s="144" t="s">
        <v>53</v>
      </c>
      <c r="I131" s="144" t="s">
        <v>149</v>
      </c>
      <c r="J131" s="145">
        <v>0</v>
      </c>
      <c r="K131" s="144" t="s">
        <v>4745</v>
      </c>
      <c r="L131" s="144" t="s">
        <v>4745</v>
      </c>
      <c r="M131" s="144" t="s">
        <v>4202</v>
      </c>
      <c r="N131" s="144" t="s">
        <v>4745</v>
      </c>
      <c r="O131" s="144" t="s">
        <v>4745</v>
      </c>
      <c r="P131" s="144" t="s">
        <v>4745</v>
      </c>
      <c r="Q131" s="145">
        <v>0</v>
      </c>
      <c r="R131" s="144" t="s">
        <v>4745</v>
      </c>
      <c r="S131" s="145">
        <v>0</v>
      </c>
      <c r="T131" s="144" t="s">
        <v>4746</v>
      </c>
      <c r="U131" s="145">
        <v>0</v>
      </c>
      <c r="V131" s="145">
        <v>0</v>
      </c>
      <c r="W131" s="145">
        <v>0</v>
      </c>
      <c r="X131" s="144" t="s">
        <v>4745</v>
      </c>
    </row>
    <row r="132" spans="1:24" s="7" customFormat="1">
      <c r="A132" s="7" t="s">
        <v>49</v>
      </c>
      <c r="D132" s="144" t="s">
        <v>4898</v>
      </c>
      <c r="E132" s="144" t="s">
        <v>4899</v>
      </c>
      <c r="F132" s="144" t="s">
        <v>4758</v>
      </c>
      <c r="G132" s="144" t="s">
        <v>4745</v>
      </c>
      <c r="H132" s="144" t="s">
        <v>53</v>
      </c>
      <c r="I132" s="144" t="s">
        <v>149</v>
      </c>
      <c r="J132" s="145">
        <v>0</v>
      </c>
      <c r="K132" s="144" t="s">
        <v>4745</v>
      </c>
      <c r="L132" s="144" t="s">
        <v>4745</v>
      </c>
      <c r="M132" s="144" t="s">
        <v>4753</v>
      </c>
      <c r="N132" s="144" t="s">
        <v>4745</v>
      </c>
      <c r="O132" s="144" t="s">
        <v>4745</v>
      </c>
      <c r="P132" s="144" t="s">
        <v>4745</v>
      </c>
      <c r="Q132" s="145">
        <v>0</v>
      </c>
      <c r="R132" s="144" t="s">
        <v>4745</v>
      </c>
      <c r="S132" s="145">
        <v>0</v>
      </c>
      <c r="T132" s="144" t="s">
        <v>4754</v>
      </c>
      <c r="U132" s="145">
        <v>1391</v>
      </c>
      <c r="V132" s="145">
        <v>0</v>
      </c>
      <c r="W132" s="145">
        <v>0</v>
      </c>
      <c r="X132" s="144" t="s">
        <v>4745</v>
      </c>
    </row>
    <row r="133" spans="1:24" s="7" customFormat="1">
      <c r="A133" s="7" t="s">
        <v>49</v>
      </c>
      <c r="D133" s="144" t="s">
        <v>4900</v>
      </c>
      <c r="E133" s="144" t="s">
        <v>4901</v>
      </c>
      <c r="F133" s="144" t="s">
        <v>4758</v>
      </c>
      <c r="G133" s="144" t="s">
        <v>4745</v>
      </c>
      <c r="H133" s="144" t="s">
        <v>53</v>
      </c>
      <c r="I133" s="144" t="s">
        <v>149</v>
      </c>
      <c r="J133" s="145">
        <v>0</v>
      </c>
      <c r="K133" s="144" t="s">
        <v>4745</v>
      </c>
      <c r="L133" s="144" t="s">
        <v>4745</v>
      </c>
      <c r="M133" s="144" t="s">
        <v>4202</v>
      </c>
      <c r="N133" s="144" t="s">
        <v>4745</v>
      </c>
      <c r="O133" s="144" t="s">
        <v>4745</v>
      </c>
      <c r="P133" s="144" t="s">
        <v>4745</v>
      </c>
      <c r="Q133" s="145">
        <v>0</v>
      </c>
      <c r="R133" s="144" t="s">
        <v>4745</v>
      </c>
      <c r="S133" s="145">
        <v>0</v>
      </c>
      <c r="T133" s="144" t="s">
        <v>4746</v>
      </c>
      <c r="U133" s="145">
        <v>34</v>
      </c>
      <c r="V133" s="145">
        <v>0</v>
      </c>
      <c r="W133" s="145">
        <v>0</v>
      </c>
      <c r="X133" s="144" t="s">
        <v>4745</v>
      </c>
    </row>
    <row r="134" spans="1:24" s="7" customFormat="1">
      <c r="A134" s="7" t="s">
        <v>49</v>
      </c>
      <c r="D134" s="144" t="s">
        <v>4902</v>
      </c>
      <c r="E134" s="144" t="s">
        <v>4903</v>
      </c>
      <c r="F134" s="144" t="s">
        <v>4758</v>
      </c>
      <c r="G134" s="144" t="s">
        <v>4745</v>
      </c>
      <c r="H134" s="144" t="s">
        <v>53</v>
      </c>
      <c r="I134" s="144" t="s">
        <v>149</v>
      </c>
      <c r="J134" s="145">
        <v>0</v>
      </c>
      <c r="K134" s="144" t="s">
        <v>4745</v>
      </c>
      <c r="L134" s="144" t="s">
        <v>4745</v>
      </c>
      <c r="M134" s="144" t="s">
        <v>4753</v>
      </c>
      <c r="N134" s="144" t="s">
        <v>4745</v>
      </c>
      <c r="O134" s="144" t="s">
        <v>4745</v>
      </c>
      <c r="P134" s="144" t="s">
        <v>4745</v>
      </c>
      <c r="Q134" s="145">
        <v>0</v>
      </c>
      <c r="R134" s="144" t="s">
        <v>4745</v>
      </c>
      <c r="S134" s="145">
        <v>0</v>
      </c>
      <c r="T134" s="144" t="s">
        <v>4754</v>
      </c>
      <c r="U134" s="145">
        <v>175</v>
      </c>
      <c r="V134" s="145">
        <v>4.2466699999999999</v>
      </c>
      <c r="W134" s="145">
        <v>0</v>
      </c>
      <c r="X134" s="144" t="s">
        <v>4745</v>
      </c>
    </row>
    <row r="135" spans="1:24" s="7" customFormat="1">
      <c r="A135" s="7" t="s">
        <v>49</v>
      </c>
      <c r="D135" s="144" t="s">
        <v>4904</v>
      </c>
      <c r="E135" s="144" t="s">
        <v>4905</v>
      </c>
      <c r="F135" s="144" t="s">
        <v>4758</v>
      </c>
      <c r="G135" s="144" t="s">
        <v>4745</v>
      </c>
      <c r="H135" s="144" t="s">
        <v>53</v>
      </c>
      <c r="I135" s="144" t="s">
        <v>149</v>
      </c>
      <c r="J135" s="145">
        <v>0</v>
      </c>
      <c r="K135" s="144" t="s">
        <v>4745</v>
      </c>
      <c r="L135" s="144" t="s">
        <v>4745</v>
      </c>
      <c r="M135" s="144" t="s">
        <v>4753</v>
      </c>
      <c r="N135" s="144" t="s">
        <v>4745</v>
      </c>
      <c r="O135" s="144" t="s">
        <v>4745</v>
      </c>
      <c r="P135" s="144" t="s">
        <v>4745</v>
      </c>
      <c r="Q135" s="145">
        <v>0</v>
      </c>
      <c r="R135" s="144" t="s">
        <v>4745</v>
      </c>
      <c r="S135" s="145">
        <v>0</v>
      </c>
      <c r="T135" s="144" t="s">
        <v>4754</v>
      </c>
      <c r="U135" s="145">
        <v>930</v>
      </c>
      <c r="V135" s="145">
        <v>0.16486999999999999</v>
      </c>
      <c r="W135" s="145">
        <v>0</v>
      </c>
      <c r="X135" s="144" t="s">
        <v>4745</v>
      </c>
    </row>
    <row r="136" spans="1:24" s="7" customFormat="1">
      <c r="A136" s="7" t="s">
        <v>49</v>
      </c>
      <c r="D136" s="144" t="s">
        <v>4906</v>
      </c>
      <c r="E136" s="144" t="s">
        <v>4907</v>
      </c>
      <c r="F136" s="144" t="s">
        <v>4758</v>
      </c>
      <c r="G136" s="144" t="s">
        <v>4745</v>
      </c>
      <c r="H136" s="144" t="s">
        <v>53</v>
      </c>
      <c r="I136" s="144" t="s">
        <v>149</v>
      </c>
      <c r="J136" s="145">
        <v>0</v>
      </c>
      <c r="K136" s="144" t="s">
        <v>4745</v>
      </c>
      <c r="L136" s="144" t="s">
        <v>4745</v>
      </c>
      <c r="M136" s="144" t="s">
        <v>4753</v>
      </c>
      <c r="N136" s="144" t="s">
        <v>4745</v>
      </c>
      <c r="O136" s="144" t="s">
        <v>4745</v>
      </c>
      <c r="P136" s="144" t="s">
        <v>4745</v>
      </c>
      <c r="Q136" s="145">
        <v>0</v>
      </c>
      <c r="R136" s="144" t="s">
        <v>4745</v>
      </c>
      <c r="S136" s="145">
        <v>0</v>
      </c>
      <c r="T136" s="144" t="s">
        <v>4754</v>
      </c>
      <c r="U136" s="145">
        <v>141</v>
      </c>
      <c r="V136" s="145">
        <v>6.6</v>
      </c>
      <c r="W136" s="145">
        <v>0</v>
      </c>
      <c r="X136" s="144" t="s">
        <v>4745</v>
      </c>
    </row>
    <row r="137" spans="1:24" s="7" customFormat="1">
      <c r="A137" s="7" t="s">
        <v>49</v>
      </c>
      <c r="D137" s="144" t="s">
        <v>4908</v>
      </c>
      <c r="E137" s="144" t="s">
        <v>4909</v>
      </c>
      <c r="F137" s="144" t="s">
        <v>4758</v>
      </c>
      <c r="G137" s="144" t="s">
        <v>4745</v>
      </c>
      <c r="H137" s="144" t="s">
        <v>53</v>
      </c>
      <c r="I137" s="144" t="s">
        <v>149</v>
      </c>
      <c r="J137" s="145">
        <v>0</v>
      </c>
      <c r="K137" s="144" t="s">
        <v>4745</v>
      </c>
      <c r="L137" s="144" t="s">
        <v>4745</v>
      </c>
      <c r="M137" s="144" t="s">
        <v>4202</v>
      </c>
      <c r="N137" s="144" t="s">
        <v>4745</v>
      </c>
      <c r="O137" s="144" t="s">
        <v>4745</v>
      </c>
      <c r="P137" s="144" t="s">
        <v>4745</v>
      </c>
      <c r="Q137" s="145">
        <v>0</v>
      </c>
      <c r="R137" s="144" t="s">
        <v>4745</v>
      </c>
      <c r="S137" s="145">
        <v>0</v>
      </c>
      <c r="T137" s="144" t="s">
        <v>4746</v>
      </c>
      <c r="U137" s="145">
        <v>0</v>
      </c>
      <c r="V137" s="145">
        <v>0</v>
      </c>
      <c r="W137" s="145">
        <v>0</v>
      </c>
      <c r="X137" s="144" t="s">
        <v>4745</v>
      </c>
    </row>
    <row r="138" spans="1:24" s="7" customFormat="1">
      <c r="A138" s="7" t="s">
        <v>49</v>
      </c>
      <c r="D138" s="144" t="s">
        <v>4910</v>
      </c>
      <c r="E138" s="144" t="s">
        <v>4911</v>
      </c>
      <c r="F138" s="144" t="s">
        <v>4758</v>
      </c>
      <c r="G138" s="144" t="s">
        <v>4745</v>
      </c>
      <c r="H138" s="144" t="s">
        <v>53</v>
      </c>
      <c r="I138" s="144" t="s">
        <v>149</v>
      </c>
      <c r="J138" s="145">
        <v>0</v>
      </c>
      <c r="K138" s="144" t="s">
        <v>4745</v>
      </c>
      <c r="L138" s="144" t="s">
        <v>4745</v>
      </c>
      <c r="M138" s="144" t="s">
        <v>4753</v>
      </c>
      <c r="N138" s="144" t="s">
        <v>4745</v>
      </c>
      <c r="O138" s="144" t="s">
        <v>4745</v>
      </c>
      <c r="P138" s="144" t="s">
        <v>4745</v>
      </c>
      <c r="Q138" s="145">
        <v>0</v>
      </c>
      <c r="R138" s="144" t="s">
        <v>4745</v>
      </c>
      <c r="S138" s="145">
        <v>0</v>
      </c>
      <c r="T138" s="144" t="s">
        <v>4754</v>
      </c>
      <c r="U138" s="145">
        <v>286</v>
      </c>
      <c r="V138" s="145">
        <v>0.59985999999999995</v>
      </c>
      <c r="W138" s="145">
        <v>0</v>
      </c>
      <c r="X138" s="144" t="s">
        <v>4745</v>
      </c>
    </row>
    <row r="139" spans="1:24" s="7" customFormat="1">
      <c r="A139" s="7" t="s">
        <v>49</v>
      </c>
      <c r="D139" s="144" t="s">
        <v>4912</v>
      </c>
      <c r="E139" s="144" t="s">
        <v>4913</v>
      </c>
      <c r="F139" s="144" t="s">
        <v>4758</v>
      </c>
      <c r="G139" s="144" t="s">
        <v>4745</v>
      </c>
      <c r="H139" s="144" t="s">
        <v>53</v>
      </c>
      <c r="I139" s="144" t="s">
        <v>149</v>
      </c>
      <c r="J139" s="145">
        <v>0</v>
      </c>
      <c r="K139" s="144" t="s">
        <v>4745</v>
      </c>
      <c r="L139" s="144" t="s">
        <v>4745</v>
      </c>
      <c r="M139" s="144" t="s">
        <v>4202</v>
      </c>
      <c r="N139" s="144" t="s">
        <v>4745</v>
      </c>
      <c r="O139" s="144" t="s">
        <v>4745</v>
      </c>
      <c r="P139" s="144" t="s">
        <v>4745</v>
      </c>
      <c r="Q139" s="145">
        <v>0</v>
      </c>
      <c r="R139" s="144" t="s">
        <v>4745</v>
      </c>
      <c r="S139" s="145">
        <v>0</v>
      </c>
      <c r="T139" s="144" t="s">
        <v>4746</v>
      </c>
      <c r="U139" s="145">
        <v>0</v>
      </c>
      <c r="V139" s="145">
        <v>0</v>
      </c>
      <c r="W139" s="145">
        <v>0</v>
      </c>
      <c r="X139" s="144" t="s">
        <v>4745</v>
      </c>
    </row>
    <row r="140" spans="1:24" s="7" customFormat="1">
      <c r="A140" s="7" t="s">
        <v>49</v>
      </c>
      <c r="D140" s="144" t="s">
        <v>4914</v>
      </c>
      <c r="E140" s="144" t="s">
        <v>4915</v>
      </c>
      <c r="F140" s="144" t="s">
        <v>4758</v>
      </c>
      <c r="G140" s="144" t="s">
        <v>4745</v>
      </c>
      <c r="H140" s="144" t="s">
        <v>53</v>
      </c>
      <c r="I140" s="144" t="s">
        <v>149</v>
      </c>
      <c r="J140" s="145">
        <v>0</v>
      </c>
      <c r="K140" s="144" t="s">
        <v>4745</v>
      </c>
      <c r="L140" s="144" t="s">
        <v>4745</v>
      </c>
      <c r="M140" s="144" t="s">
        <v>4202</v>
      </c>
      <c r="N140" s="144" t="s">
        <v>4745</v>
      </c>
      <c r="O140" s="144" t="s">
        <v>4745</v>
      </c>
      <c r="P140" s="144" t="s">
        <v>4745</v>
      </c>
      <c r="Q140" s="145">
        <v>0</v>
      </c>
      <c r="R140" s="144" t="s">
        <v>4745</v>
      </c>
      <c r="S140" s="145">
        <v>0</v>
      </c>
      <c r="T140" s="144" t="s">
        <v>4746</v>
      </c>
      <c r="U140" s="145">
        <v>14</v>
      </c>
      <c r="V140" s="145">
        <v>0</v>
      </c>
      <c r="W140" s="145">
        <v>0</v>
      </c>
      <c r="X140" s="144" t="s">
        <v>4745</v>
      </c>
    </row>
    <row r="141" spans="1:24" s="7" customFormat="1">
      <c r="A141" s="7" t="s">
        <v>49</v>
      </c>
      <c r="D141" s="144" t="s">
        <v>4916</v>
      </c>
      <c r="E141" s="144" t="s">
        <v>4917</v>
      </c>
      <c r="F141" s="144" t="s">
        <v>4758</v>
      </c>
      <c r="G141" s="144" t="s">
        <v>4745</v>
      </c>
      <c r="H141" s="144" t="s">
        <v>53</v>
      </c>
      <c r="I141" s="144" t="s">
        <v>149</v>
      </c>
      <c r="J141" s="145">
        <v>0</v>
      </c>
      <c r="K141" s="144" t="s">
        <v>4745</v>
      </c>
      <c r="L141" s="144" t="s">
        <v>4745</v>
      </c>
      <c r="M141" s="144" t="s">
        <v>4202</v>
      </c>
      <c r="N141" s="144" t="s">
        <v>4745</v>
      </c>
      <c r="O141" s="144" t="s">
        <v>4745</v>
      </c>
      <c r="P141" s="144" t="s">
        <v>4745</v>
      </c>
      <c r="Q141" s="145">
        <v>0</v>
      </c>
      <c r="R141" s="144" t="s">
        <v>4745</v>
      </c>
      <c r="S141" s="145">
        <v>0</v>
      </c>
      <c r="T141" s="144" t="s">
        <v>4746</v>
      </c>
      <c r="U141" s="145">
        <v>5</v>
      </c>
      <c r="V141" s="145">
        <v>0</v>
      </c>
      <c r="W141" s="145">
        <v>0</v>
      </c>
      <c r="X141" s="144" t="s">
        <v>4745</v>
      </c>
    </row>
    <row r="142" spans="1:24" s="7" customFormat="1">
      <c r="A142" s="7" t="s">
        <v>49</v>
      </c>
      <c r="D142" s="144" t="s">
        <v>4918</v>
      </c>
      <c r="E142" s="144" t="s">
        <v>4919</v>
      </c>
      <c r="F142" s="144" t="s">
        <v>4758</v>
      </c>
      <c r="G142" s="144" t="s">
        <v>4745</v>
      </c>
      <c r="H142" s="144" t="s">
        <v>53</v>
      </c>
      <c r="I142" s="144" t="s">
        <v>149</v>
      </c>
      <c r="J142" s="145">
        <v>0</v>
      </c>
      <c r="K142" s="144" t="s">
        <v>4745</v>
      </c>
      <c r="L142" s="144" t="s">
        <v>4745</v>
      </c>
      <c r="M142" s="144" t="s">
        <v>4753</v>
      </c>
      <c r="N142" s="144" t="s">
        <v>4745</v>
      </c>
      <c r="O142" s="144" t="s">
        <v>4745</v>
      </c>
      <c r="P142" s="144" t="s">
        <v>4745</v>
      </c>
      <c r="Q142" s="145">
        <v>0</v>
      </c>
      <c r="R142" s="144" t="s">
        <v>4745</v>
      </c>
      <c r="S142" s="145">
        <v>0</v>
      </c>
      <c r="T142" s="144" t="s">
        <v>4754</v>
      </c>
      <c r="U142" s="145">
        <v>153</v>
      </c>
      <c r="V142" s="145">
        <v>0.34984999999999999</v>
      </c>
      <c r="W142" s="145">
        <v>0</v>
      </c>
      <c r="X142" s="144" t="s">
        <v>4745</v>
      </c>
    </row>
    <row r="143" spans="1:24" s="7" customFormat="1">
      <c r="A143" s="7" t="s">
        <v>49</v>
      </c>
      <c r="D143" s="144" t="s">
        <v>4920</v>
      </c>
      <c r="E143" s="144" t="s">
        <v>4921</v>
      </c>
      <c r="F143" s="144" t="s">
        <v>4758</v>
      </c>
      <c r="G143" s="144" t="s">
        <v>4745</v>
      </c>
      <c r="H143" s="144" t="s">
        <v>53</v>
      </c>
      <c r="I143" s="144" t="s">
        <v>149</v>
      </c>
      <c r="J143" s="145">
        <v>0</v>
      </c>
      <c r="K143" s="144" t="s">
        <v>4745</v>
      </c>
      <c r="L143" s="144" t="s">
        <v>4745</v>
      </c>
      <c r="M143" s="144" t="s">
        <v>4202</v>
      </c>
      <c r="N143" s="144" t="s">
        <v>4745</v>
      </c>
      <c r="O143" s="144" t="s">
        <v>4745</v>
      </c>
      <c r="P143" s="144" t="s">
        <v>4745</v>
      </c>
      <c r="Q143" s="145">
        <v>0</v>
      </c>
      <c r="R143" s="144" t="s">
        <v>4745</v>
      </c>
      <c r="S143" s="145">
        <v>0</v>
      </c>
      <c r="T143" s="144" t="s">
        <v>4746</v>
      </c>
      <c r="U143" s="145">
        <v>0</v>
      </c>
      <c r="V143" s="145">
        <v>0</v>
      </c>
      <c r="W143" s="145">
        <v>0</v>
      </c>
      <c r="X143" s="144" t="s">
        <v>4745</v>
      </c>
    </row>
    <row r="144" spans="1:24" s="7" customFormat="1">
      <c r="A144" s="7" t="s">
        <v>49</v>
      </c>
      <c r="D144" s="144" t="s">
        <v>4922</v>
      </c>
      <c r="E144" s="144" t="s">
        <v>4923</v>
      </c>
      <c r="F144" s="144" t="s">
        <v>4758</v>
      </c>
      <c r="G144" s="144" t="s">
        <v>4745</v>
      </c>
      <c r="H144" s="144" t="s">
        <v>53</v>
      </c>
      <c r="I144" s="144" t="s">
        <v>149</v>
      </c>
      <c r="J144" s="145">
        <v>0</v>
      </c>
      <c r="K144" s="144" t="s">
        <v>4745</v>
      </c>
      <c r="L144" s="144" t="s">
        <v>4745</v>
      </c>
      <c r="M144" s="144" t="s">
        <v>4202</v>
      </c>
      <c r="N144" s="144" t="s">
        <v>4745</v>
      </c>
      <c r="O144" s="144" t="s">
        <v>4745</v>
      </c>
      <c r="P144" s="144" t="s">
        <v>4745</v>
      </c>
      <c r="Q144" s="145">
        <v>0</v>
      </c>
      <c r="R144" s="144" t="s">
        <v>4745</v>
      </c>
      <c r="S144" s="145">
        <v>0</v>
      </c>
      <c r="T144" s="144" t="s">
        <v>4746</v>
      </c>
      <c r="U144" s="145">
        <v>5</v>
      </c>
      <c r="V144" s="145">
        <v>0</v>
      </c>
      <c r="W144" s="145">
        <v>0</v>
      </c>
      <c r="X144" s="144" t="s">
        <v>4745</v>
      </c>
    </row>
    <row r="145" spans="1:24" s="7" customFormat="1">
      <c r="A145" s="7" t="s">
        <v>49</v>
      </c>
      <c r="D145" s="144" t="s">
        <v>4924</v>
      </c>
      <c r="E145" s="144" t="s">
        <v>4925</v>
      </c>
      <c r="F145" s="144" t="s">
        <v>4758</v>
      </c>
      <c r="G145" s="144" t="s">
        <v>4745</v>
      </c>
      <c r="H145" s="144" t="s">
        <v>53</v>
      </c>
      <c r="I145" s="144" t="s">
        <v>149</v>
      </c>
      <c r="J145" s="145">
        <v>0</v>
      </c>
      <c r="K145" s="144" t="s">
        <v>4745</v>
      </c>
      <c r="L145" s="144" t="s">
        <v>4745</v>
      </c>
      <c r="M145" s="144" t="s">
        <v>4202</v>
      </c>
      <c r="N145" s="144" t="s">
        <v>4745</v>
      </c>
      <c r="O145" s="144" t="s">
        <v>4745</v>
      </c>
      <c r="P145" s="144" t="s">
        <v>4745</v>
      </c>
      <c r="Q145" s="145">
        <v>0</v>
      </c>
      <c r="R145" s="144" t="s">
        <v>4745</v>
      </c>
      <c r="S145" s="145">
        <v>0</v>
      </c>
      <c r="T145" s="144" t="s">
        <v>4746</v>
      </c>
      <c r="U145" s="145">
        <v>0</v>
      </c>
      <c r="V145" s="145">
        <v>0</v>
      </c>
      <c r="W145" s="145">
        <v>0</v>
      </c>
      <c r="X145" s="144" t="s">
        <v>4745</v>
      </c>
    </row>
    <row r="146" spans="1:24" s="7" customFormat="1">
      <c r="A146" s="7" t="s">
        <v>49</v>
      </c>
      <c r="D146" s="144" t="s">
        <v>4926</v>
      </c>
      <c r="E146" s="144" t="s">
        <v>4927</v>
      </c>
      <c r="F146" s="144" t="s">
        <v>4758</v>
      </c>
      <c r="G146" s="144" t="s">
        <v>4745</v>
      </c>
      <c r="H146" s="144" t="s">
        <v>53</v>
      </c>
      <c r="I146" s="144" t="s">
        <v>149</v>
      </c>
      <c r="J146" s="145">
        <v>0</v>
      </c>
      <c r="K146" s="144" t="s">
        <v>4745</v>
      </c>
      <c r="L146" s="144" t="s">
        <v>4745</v>
      </c>
      <c r="M146" s="144" t="s">
        <v>4202</v>
      </c>
      <c r="N146" s="144" t="s">
        <v>4745</v>
      </c>
      <c r="O146" s="144" t="s">
        <v>4745</v>
      </c>
      <c r="P146" s="144" t="s">
        <v>4745</v>
      </c>
      <c r="Q146" s="145">
        <v>0</v>
      </c>
      <c r="R146" s="144" t="s">
        <v>4745</v>
      </c>
      <c r="S146" s="145">
        <v>0</v>
      </c>
      <c r="T146" s="144" t="s">
        <v>4746</v>
      </c>
      <c r="U146" s="145">
        <v>0</v>
      </c>
      <c r="V146" s="145">
        <v>0</v>
      </c>
      <c r="W146" s="145">
        <v>0</v>
      </c>
      <c r="X146" s="144" t="s">
        <v>4745</v>
      </c>
    </row>
    <row r="147" spans="1:24" s="7" customFormat="1">
      <c r="A147" s="7" t="s">
        <v>49</v>
      </c>
      <c r="D147" s="144" t="s">
        <v>4928</v>
      </c>
      <c r="E147" s="144" t="s">
        <v>4929</v>
      </c>
      <c r="F147" s="144" t="s">
        <v>4758</v>
      </c>
      <c r="G147" s="144" t="s">
        <v>4745</v>
      </c>
      <c r="H147" s="144" t="s">
        <v>53</v>
      </c>
      <c r="I147" s="144" t="s">
        <v>149</v>
      </c>
      <c r="J147" s="145">
        <v>0</v>
      </c>
      <c r="K147" s="144" t="s">
        <v>4745</v>
      </c>
      <c r="L147" s="144" t="s">
        <v>4745</v>
      </c>
      <c r="M147" s="144" t="s">
        <v>4202</v>
      </c>
      <c r="N147" s="144" t="s">
        <v>4745</v>
      </c>
      <c r="O147" s="144" t="s">
        <v>4745</v>
      </c>
      <c r="P147" s="144" t="s">
        <v>4745</v>
      </c>
      <c r="Q147" s="145">
        <v>0</v>
      </c>
      <c r="R147" s="144" t="s">
        <v>4745</v>
      </c>
      <c r="S147" s="145">
        <v>0</v>
      </c>
      <c r="T147" s="144" t="s">
        <v>4746</v>
      </c>
      <c r="U147" s="145">
        <v>0</v>
      </c>
      <c r="V147" s="145">
        <v>0</v>
      </c>
      <c r="W147" s="145">
        <v>0</v>
      </c>
      <c r="X147" s="144" t="s">
        <v>4745</v>
      </c>
    </row>
    <row r="148" spans="1:24" s="7" customFormat="1">
      <c r="A148" s="7" t="s">
        <v>49</v>
      </c>
      <c r="D148" s="144" t="s">
        <v>4930</v>
      </c>
      <c r="E148" s="144" t="s">
        <v>4931</v>
      </c>
      <c r="F148" s="144" t="s">
        <v>4758</v>
      </c>
      <c r="G148" s="144" t="s">
        <v>4745</v>
      </c>
      <c r="H148" s="144" t="s">
        <v>53</v>
      </c>
      <c r="I148" s="144" t="s">
        <v>149</v>
      </c>
      <c r="J148" s="145">
        <v>0</v>
      </c>
      <c r="K148" s="144" t="s">
        <v>4745</v>
      </c>
      <c r="L148" s="144" t="s">
        <v>4745</v>
      </c>
      <c r="M148" s="144" t="s">
        <v>4202</v>
      </c>
      <c r="N148" s="144" t="s">
        <v>4745</v>
      </c>
      <c r="O148" s="144" t="s">
        <v>4745</v>
      </c>
      <c r="P148" s="144" t="s">
        <v>4745</v>
      </c>
      <c r="Q148" s="145">
        <v>0</v>
      </c>
      <c r="R148" s="144" t="s">
        <v>4745</v>
      </c>
      <c r="S148" s="145">
        <v>0</v>
      </c>
      <c r="T148" s="144" t="s">
        <v>4746</v>
      </c>
      <c r="U148" s="145">
        <v>42</v>
      </c>
      <c r="V148" s="145">
        <v>0</v>
      </c>
      <c r="W148" s="145">
        <v>0</v>
      </c>
      <c r="X148" s="144" t="s">
        <v>4745</v>
      </c>
    </row>
    <row r="149" spans="1:24" s="7" customFormat="1">
      <c r="A149" s="7" t="s">
        <v>49</v>
      </c>
      <c r="D149" s="144" t="s">
        <v>4932</v>
      </c>
      <c r="E149" s="144" t="s">
        <v>4933</v>
      </c>
      <c r="F149" s="144" t="s">
        <v>4758</v>
      </c>
      <c r="G149" s="144" t="s">
        <v>4745</v>
      </c>
      <c r="H149" s="144" t="s">
        <v>53</v>
      </c>
      <c r="I149" s="144" t="s">
        <v>149</v>
      </c>
      <c r="J149" s="145">
        <v>0</v>
      </c>
      <c r="K149" s="144" t="s">
        <v>4745</v>
      </c>
      <c r="L149" s="144" t="s">
        <v>4745</v>
      </c>
      <c r="M149" s="144" t="s">
        <v>4202</v>
      </c>
      <c r="N149" s="144" t="s">
        <v>4745</v>
      </c>
      <c r="O149" s="144" t="s">
        <v>4745</v>
      </c>
      <c r="P149" s="144" t="s">
        <v>4745</v>
      </c>
      <c r="Q149" s="145">
        <v>0</v>
      </c>
      <c r="R149" s="144" t="s">
        <v>4745</v>
      </c>
      <c r="S149" s="145">
        <v>0</v>
      </c>
      <c r="T149" s="144" t="s">
        <v>4746</v>
      </c>
      <c r="U149" s="145">
        <v>0</v>
      </c>
      <c r="V149" s="145">
        <v>0</v>
      </c>
      <c r="W149" s="145">
        <v>0</v>
      </c>
      <c r="X149" s="144" t="s">
        <v>4745</v>
      </c>
    </row>
    <row r="150" spans="1:24" s="7" customFormat="1">
      <c r="A150" s="7" t="s">
        <v>49</v>
      </c>
      <c r="D150" s="144" t="s">
        <v>4934</v>
      </c>
      <c r="E150" s="144" t="s">
        <v>4935</v>
      </c>
      <c r="F150" s="144" t="s">
        <v>4758</v>
      </c>
      <c r="G150" s="144" t="s">
        <v>4745</v>
      </c>
      <c r="H150" s="144" t="s">
        <v>53</v>
      </c>
      <c r="I150" s="144" t="s">
        <v>149</v>
      </c>
      <c r="J150" s="145">
        <v>0</v>
      </c>
      <c r="K150" s="144" t="s">
        <v>4745</v>
      </c>
      <c r="L150" s="144" t="s">
        <v>4745</v>
      </c>
      <c r="M150" s="144" t="s">
        <v>4202</v>
      </c>
      <c r="N150" s="144" t="s">
        <v>4745</v>
      </c>
      <c r="O150" s="144" t="s">
        <v>4745</v>
      </c>
      <c r="P150" s="144" t="s">
        <v>4745</v>
      </c>
      <c r="Q150" s="145">
        <v>0</v>
      </c>
      <c r="R150" s="144" t="s">
        <v>4745</v>
      </c>
      <c r="S150" s="145">
        <v>0</v>
      </c>
      <c r="T150" s="144" t="s">
        <v>4746</v>
      </c>
      <c r="U150" s="145">
        <v>28</v>
      </c>
      <c r="V150" s="145">
        <v>0</v>
      </c>
      <c r="W150" s="145">
        <v>0</v>
      </c>
      <c r="X150" s="144" t="s">
        <v>4745</v>
      </c>
    </row>
    <row r="151" spans="1:24" s="7" customFormat="1">
      <c r="A151" s="7" t="s">
        <v>49</v>
      </c>
      <c r="D151" s="144" t="s">
        <v>4936</v>
      </c>
      <c r="E151" s="144" t="s">
        <v>4937</v>
      </c>
      <c r="F151" s="144" t="s">
        <v>4758</v>
      </c>
      <c r="G151" s="144" t="s">
        <v>4745</v>
      </c>
      <c r="H151" s="144" t="s">
        <v>53</v>
      </c>
      <c r="I151" s="144" t="s">
        <v>149</v>
      </c>
      <c r="J151" s="145">
        <v>0</v>
      </c>
      <c r="K151" s="144" t="s">
        <v>4745</v>
      </c>
      <c r="L151" s="144" t="s">
        <v>4745</v>
      </c>
      <c r="M151" s="144" t="s">
        <v>4202</v>
      </c>
      <c r="N151" s="144" t="s">
        <v>4745</v>
      </c>
      <c r="O151" s="144" t="s">
        <v>4745</v>
      </c>
      <c r="P151" s="144" t="s">
        <v>4745</v>
      </c>
      <c r="Q151" s="145">
        <v>0</v>
      </c>
      <c r="R151" s="144" t="s">
        <v>4745</v>
      </c>
      <c r="S151" s="145">
        <v>0</v>
      </c>
      <c r="T151" s="144" t="s">
        <v>4746</v>
      </c>
      <c r="U151" s="145">
        <v>3</v>
      </c>
      <c r="V151" s="145">
        <v>0</v>
      </c>
      <c r="W151" s="145">
        <v>0</v>
      </c>
      <c r="X151" s="144" t="s">
        <v>4745</v>
      </c>
    </row>
    <row r="152" spans="1:24" s="7" customFormat="1">
      <c r="A152" s="7" t="s">
        <v>49</v>
      </c>
      <c r="D152" s="144" t="s">
        <v>4938</v>
      </c>
      <c r="E152" s="144" t="s">
        <v>4939</v>
      </c>
      <c r="F152" s="144" t="s">
        <v>4758</v>
      </c>
      <c r="G152" s="144" t="s">
        <v>4745</v>
      </c>
      <c r="H152" s="144" t="s">
        <v>53</v>
      </c>
      <c r="I152" s="144" t="s">
        <v>149</v>
      </c>
      <c r="J152" s="145">
        <v>0</v>
      </c>
      <c r="K152" s="144" t="s">
        <v>4745</v>
      </c>
      <c r="L152" s="144" t="s">
        <v>4745</v>
      </c>
      <c r="M152" s="144" t="s">
        <v>4202</v>
      </c>
      <c r="N152" s="144" t="s">
        <v>4745</v>
      </c>
      <c r="O152" s="144" t="s">
        <v>4745</v>
      </c>
      <c r="P152" s="144" t="s">
        <v>4745</v>
      </c>
      <c r="Q152" s="145">
        <v>0</v>
      </c>
      <c r="R152" s="144" t="s">
        <v>4745</v>
      </c>
      <c r="S152" s="145">
        <v>0</v>
      </c>
      <c r="T152" s="144" t="s">
        <v>4746</v>
      </c>
      <c r="U152" s="145">
        <v>0</v>
      </c>
      <c r="V152" s="145">
        <v>0</v>
      </c>
      <c r="W152" s="145">
        <v>0</v>
      </c>
      <c r="X152" s="144" t="s">
        <v>4745</v>
      </c>
    </row>
    <row r="153" spans="1:24" s="7" customFormat="1">
      <c r="A153" s="7" t="s">
        <v>49</v>
      </c>
      <c r="D153" s="144" t="s">
        <v>4940</v>
      </c>
      <c r="E153" s="144" t="s">
        <v>4941</v>
      </c>
      <c r="F153" s="144" t="s">
        <v>4758</v>
      </c>
      <c r="G153" s="144" t="s">
        <v>4745</v>
      </c>
      <c r="H153" s="144" t="s">
        <v>53</v>
      </c>
      <c r="I153" s="144" t="s">
        <v>149</v>
      </c>
      <c r="J153" s="145">
        <v>0</v>
      </c>
      <c r="K153" s="144" t="s">
        <v>4745</v>
      </c>
      <c r="L153" s="144" t="s">
        <v>4745</v>
      </c>
      <c r="M153" s="144" t="s">
        <v>4202</v>
      </c>
      <c r="N153" s="144" t="s">
        <v>4745</v>
      </c>
      <c r="O153" s="144" t="s">
        <v>4745</v>
      </c>
      <c r="P153" s="144" t="s">
        <v>4745</v>
      </c>
      <c r="Q153" s="145">
        <v>0</v>
      </c>
      <c r="R153" s="144" t="s">
        <v>4745</v>
      </c>
      <c r="S153" s="145">
        <v>0</v>
      </c>
      <c r="T153" s="144" t="s">
        <v>4746</v>
      </c>
      <c r="U153" s="145">
        <v>400</v>
      </c>
      <c r="V153" s="145">
        <v>0</v>
      </c>
      <c r="W153" s="145">
        <v>0</v>
      </c>
      <c r="X153" s="144" t="s">
        <v>4745</v>
      </c>
    </row>
    <row r="154" spans="1:24" s="7" customFormat="1">
      <c r="A154" s="7" t="s">
        <v>49</v>
      </c>
      <c r="D154" s="144" t="s">
        <v>4942</v>
      </c>
      <c r="E154" s="144" t="s">
        <v>4943</v>
      </c>
      <c r="F154" s="144" t="s">
        <v>4758</v>
      </c>
      <c r="G154" s="144" t="s">
        <v>4745</v>
      </c>
      <c r="H154" s="144" t="s">
        <v>53</v>
      </c>
      <c r="I154" s="144" t="s">
        <v>149</v>
      </c>
      <c r="J154" s="145">
        <v>0</v>
      </c>
      <c r="K154" s="144" t="s">
        <v>4745</v>
      </c>
      <c r="L154" s="144" t="s">
        <v>4745</v>
      </c>
      <c r="M154" s="144" t="s">
        <v>4202</v>
      </c>
      <c r="N154" s="144" t="s">
        <v>4745</v>
      </c>
      <c r="O154" s="144" t="s">
        <v>4745</v>
      </c>
      <c r="P154" s="144" t="s">
        <v>4745</v>
      </c>
      <c r="Q154" s="145">
        <v>0</v>
      </c>
      <c r="R154" s="144" t="s">
        <v>4745</v>
      </c>
      <c r="S154" s="145">
        <v>0</v>
      </c>
      <c r="T154" s="144" t="s">
        <v>4746</v>
      </c>
      <c r="U154" s="145">
        <v>50</v>
      </c>
      <c r="V154" s="145">
        <v>0</v>
      </c>
      <c r="W154" s="145">
        <v>0</v>
      </c>
      <c r="X154" s="144" t="s">
        <v>4745</v>
      </c>
    </row>
    <row r="155" spans="1:24" s="7" customFormat="1">
      <c r="A155" s="7" t="s">
        <v>49</v>
      </c>
      <c r="D155" s="144" t="s">
        <v>4944</v>
      </c>
      <c r="E155" s="144" t="s">
        <v>4945</v>
      </c>
      <c r="F155" s="144" t="s">
        <v>4758</v>
      </c>
      <c r="G155" s="144" t="s">
        <v>4745</v>
      </c>
      <c r="H155" s="144" t="s">
        <v>53</v>
      </c>
      <c r="I155" s="144" t="s">
        <v>149</v>
      </c>
      <c r="J155" s="145">
        <v>0</v>
      </c>
      <c r="K155" s="144" t="s">
        <v>4745</v>
      </c>
      <c r="L155" s="144" t="s">
        <v>4745</v>
      </c>
      <c r="M155" s="144" t="s">
        <v>4202</v>
      </c>
      <c r="N155" s="144" t="s">
        <v>4745</v>
      </c>
      <c r="O155" s="144" t="s">
        <v>4745</v>
      </c>
      <c r="P155" s="144" t="s">
        <v>4745</v>
      </c>
      <c r="Q155" s="145">
        <v>0</v>
      </c>
      <c r="R155" s="144" t="s">
        <v>4745</v>
      </c>
      <c r="S155" s="145">
        <v>0</v>
      </c>
      <c r="T155" s="144" t="s">
        <v>4746</v>
      </c>
      <c r="U155" s="145">
        <v>194</v>
      </c>
      <c r="V155" s="145">
        <v>0</v>
      </c>
      <c r="W155" s="145">
        <v>0</v>
      </c>
      <c r="X155" s="144" t="s">
        <v>4745</v>
      </c>
    </row>
    <row r="156" spans="1:24" s="7" customFormat="1">
      <c r="A156" s="7" t="s">
        <v>49</v>
      </c>
      <c r="D156" s="144" t="s">
        <v>4946</v>
      </c>
      <c r="E156" s="144" t="s">
        <v>4947</v>
      </c>
      <c r="F156" s="144" t="s">
        <v>4758</v>
      </c>
      <c r="G156" s="144" t="s">
        <v>4745</v>
      </c>
      <c r="H156" s="144" t="s">
        <v>53</v>
      </c>
      <c r="I156" s="144" t="s">
        <v>149</v>
      </c>
      <c r="J156" s="145">
        <v>0</v>
      </c>
      <c r="K156" s="144" t="s">
        <v>4745</v>
      </c>
      <c r="L156" s="144" t="s">
        <v>4745</v>
      </c>
      <c r="M156" s="144" t="s">
        <v>4202</v>
      </c>
      <c r="N156" s="144" t="s">
        <v>4745</v>
      </c>
      <c r="O156" s="144" t="s">
        <v>4745</v>
      </c>
      <c r="P156" s="144" t="s">
        <v>4745</v>
      </c>
      <c r="Q156" s="145">
        <v>0</v>
      </c>
      <c r="R156" s="144" t="s">
        <v>4745</v>
      </c>
      <c r="S156" s="145">
        <v>0</v>
      </c>
      <c r="T156" s="144" t="s">
        <v>4746</v>
      </c>
      <c r="U156" s="145">
        <v>1551</v>
      </c>
      <c r="V156" s="145">
        <v>0</v>
      </c>
      <c r="W156" s="145">
        <v>0</v>
      </c>
      <c r="X156" s="144" t="s">
        <v>4745</v>
      </c>
    </row>
    <row r="157" spans="1:24" s="7" customFormat="1">
      <c r="A157" s="7" t="s">
        <v>49</v>
      </c>
      <c r="D157" s="144" t="s">
        <v>4948</v>
      </c>
      <c r="E157" s="144" t="s">
        <v>4949</v>
      </c>
      <c r="F157" s="144" t="s">
        <v>4758</v>
      </c>
      <c r="G157" s="144" t="s">
        <v>4745</v>
      </c>
      <c r="H157" s="144" t="s">
        <v>53</v>
      </c>
      <c r="I157" s="144" t="s">
        <v>149</v>
      </c>
      <c r="J157" s="145">
        <v>0</v>
      </c>
      <c r="K157" s="144" t="s">
        <v>4745</v>
      </c>
      <c r="L157" s="144" t="s">
        <v>4745</v>
      </c>
      <c r="M157" s="144" t="s">
        <v>4202</v>
      </c>
      <c r="N157" s="144" t="s">
        <v>4745</v>
      </c>
      <c r="O157" s="144" t="s">
        <v>4745</v>
      </c>
      <c r="P157" s="144" t="s">
        <v>4745</v>
      </c>
      <c r="Q157" s="145">
        <v>0</v>
      </c>
      <c r="R157" s="144" t="s">
        <v>4745</v>
      </c>
      <c r="S157" s="145">
        <v>0</v>
      </c>
      <c r="T157" s="144" t="s">
        <v>4746</v>
      </c>
      <c r="U157" s="145">
        <v>81</v>
      </c>
      <c r="V157" s="145">
        <v>0</v>
      </c>
      <c r="W157" s="145">
        <v>0</v>
      </c>
      <c r="X157" s="144" t="s">
        <v>4745</v>
      </c>
    </row>
    <row r="158" spans="1:24" s="7" customFormat="1">
      <c r="A158" s="7" t="s">
        <v>49</v>
      </c>
      <c r="D158" s="144" t="s">
        <v>4950</v>
      </c>
      <c r="E158" s="144" t="s">
        <v>4951</v>
      </c>
      <c r="F158" s="144" t="s">
        <v>4758</v>
      </c>
      <c r="G158" s="144" t="s">
        <v>4745</v>
      </c>
      <c r="H158" s="144" t="s">
        <v>53</v>
      </c>
      <c r="I158" s="144" t="s">
        <v>149</v>
      </c>
      <c r="J158" s="145">
        <v>0</v>
      </c>
      <c r="K158" s="144" t="s">
        <v>4745</v>
      </c>
      <c r="L158" s="144" t="s">
        <v>4745</v>
      </c>
      <c r="M158" s="144" t="s">
        <v>4202</v>
      </c>
      <c r="N158" s="144" t="s">
        <v>4745</v>
      </c>
      <c r="O158" s="144" t="s">
        <v>4745</v>
      </c>
      <c r="P158" s="144" t="s">
        <v>4745</v>
      </c>
      <c r="Q158" s="145">
        <v>0</v>
      </c>
      <c r="R158" s="144" t="s">
        <v>4745</v>
      </c>
      <c r="S158" s="145">
        <v>0</v>
      </c>
      <c r="T158" s="144" t="s">
        <v>4746</v>
      </c>
      <c r="U158" s="145">
        <v>173</v>
      </c>
      <c r="V158" s="145">
        <v>0</v>
      </c>
      <c r="W158" s="145">
        <v>0</v>
      </c>
      <c r="X158" s="144" t="s">
        <v>4745</v>
      </c>
    </row>
    <row r="159" spans="1:24" s="7" customFormat="1">
      <c r="A159" s="7" t="s">
        <v>49</v>
      </c>
      <c r="D159" s="144" t="s">
        <v>4952</v>
      </c>
      <c r="E159" s="144" t="s">
        <v>4953</v>
      </c>
      <c r="F159" s="144" t="s">
        <v>4758</v>
      </c>
      <c r="G159" s="144" t="s">
        <v>4745</v>
      </c>
      <c r="H159" s="144" t="s">
        <v>53</v>
      </c>
      <c r="I159" s="144" t="s">
        <v>149</v>
      </c>
      <c r="J159" s="145">
        <v>0</v>
      </c>
      <c r="K159" s="144" t="s">
        <v>4745</v>
      </c>
      <c r="L159" s="144" t="s">
        <v>4745</v>
      </c>
      <c r="M159" s="144" t="s">
        <v>4202</v>
      </c>
      <c r="N159" s="144" t="s">
        <v>4745</v>
      </c>
      <c r="O159" s="144" t="s">
        <v>4745</v>
      </c>
      <c r="P159" s="144" t="s">
        <v>4745</v>
      </c>
      <c r="Q159" s="145">
        <v>0</v>
      </c>
      <c r="R159" s="144" t="s">
        <v>4745</v>
      </c>
      <c r="S159" s="145">
        <v>0</v>
      </c>
      <c r="T159" s="144" t="s">
        <v>4746</v>
      </c>
      <c r="U159" s="145">
        <v>0</v>
      </c>
      <c r="V159" s="145">
        <v>0</v>
      </c>
      <c r="W159" s="145">
        <v>0</v>
      </c>
      <c r="X159" s="144" t="s">
        <v>4745</v>
      </c>
    </row>
    <row r="160" spans="1:24" s="7" customFormat="1">
      <c r="A160" s="7" t="s">
        <v>49</v>
      </c>
      <c r="D160" s="144" t="s">
        <v>4954</v>
      </c>
      <c r="E160" s="144" t="s">
        <v>4955</v>
      </c>
      <c r="F160" s="144" t="s">
        <v>4758</v>
      </c>
      <c r="G160" s="144" t="s">
        <v>4745</v>
      </c>
      <c r="H160" s="144" t="s">
        <v>53</v>
      </c>
      <c r="I160" s="144" t="s">
        <v>149</v>
      </c>
      <c r="J160" s="145">
        <v>0</v>
      </c>
      <c r="K160" s="144" t="s">
        <v>4745</v>
      </c>
      <c r="L160" s="144" t="s">
        <v>4745</v>
      </c>
      <c r="M160" s="144" t="s">
        <v>4202</v>
      </c>
      <c r="N160" s="144" t="s">
        <v>4745</v>
      </c>
      <c r="O160" s="144" t="s">
        <v>4745</v>
      </c>
      <c r="P160" s="144" t="s">
        <v>4745</v>
      </c>
      <c r="Q160" s="145">
        <v>0</v>
      </c>
      <c r="R160" s="144" t="s">
        <v>4745</v>
      </c>
      <c r="S160" s="145">
        <v>0</v>
      </c>
      <c r="T160" s="144" t="s">
        <v>4746</v>
      </c>
      <c r="U160" s="145">
        <v>726</v>
      </c>
      <c r="V160" s="145">
        <v>0</v>
      </c>
      <c r="W160" s="145">
        <v>0</v>
      </c>
      <c r="X160" s="144" t="s">
        <v>4745</v>
      </c>
    </row>
    <row r="161" spans="1:24" s="7" customFormat="1">
      <c r="A161" s="7" t="s">
        <v>49</v>
      </c>
      <c r="D161" s="144" t="s">
        <v>4956</v>
      </c>
      <c r="E161" s="144" t="s">
        <v>4957</v>
      </c>
      <c r="F161" s="144" t="s">
        <v>4758</v>
      </c>
      <c r="G161" s="144" t="s">
        <v>4745</v>
      </c>
      <c r="H161" s="144" t="s">
        <v>53</v>
      </c>
      <c r="I161" s="144" t="s">
        <v>149</v>
      </c>
      <c r="J161" s="145">
        <v>0</v>
      </c>
      <c r="K161" s="144" t="s">
        <v>4745</v>
      </c>
      <c r="L161" s="144" t="s">
        <v>4745</v>
      </c>
      <c r="M161" s="144" t="s">
        <v>4202</v>
      </c>
      <c r="N161" s="144" t="s">
        <v>4745</v>
      </c>
      <c r="O161" s="144" t="s">
        <v>4745</v>
      </c>
      <c r="P161" s="144" t="s">
        <v>4745</v>
      </c>
      <c r="Q161" s="145">
        <v>0</v>
      </c>
      <c r="R161" s="144" t="s">
        <v>4745</v>
      </c>
      <c r="S161" s="145">
        <v>0</v>
      </c>
      <c r="T161" s="144" t="s">
        <v>4746</v>
      </c>
      <c r="U161" s="145">
        <v>159</v>
      </c>
      <c r="V161" s="145">
        <v>0</v>
      </c>
      <c r="W161" s="145">
        <v>0</v>
      </c>
      <c r="X161" s="144" t="s">
        <v>4745</v>
      </c>
    </row>
    <row r="162" spans="1:24" s="7" customFormat="1">
      <c r="A162" s="7" t="s">
        <v>49</v>
      </c>
      <c r="D162" s="144" t="s">
        <v>4958</v>
      </c>
      <c r="E162" s="144" t="s">
        <v>4959</v>
      </c>
      <c r="F162" s="144" t="s">
        <v>4758</v>
      </c>
      <c r="G162" s="144" t="s">
        <v>4745</v>
      </c>
      <c r="H162" s="144" t="s">
        <v>53</v>
      </c>
      <c r="I162" s="144" t="s">
        <v>149</v>
      </c>
      <c r="J162" s="145">
        <v>0</v>
      </c>
      <c r="K162" s="144" t="s">
        <v>4745</v>
      </c>
      <c r="L162" s="144" t="s">
        <v>4745</v>
      </c>
      <c r="M162" s="144" t="s">
        <v>4202</v>
      </c>
      <c r="N162" s="144" t="s">
        <v>4745</v>
      </c>
      <c r="O162" s="144" t="s">
        <v>4745</v>
      </c>
      <c r="P162" s="144" t="s">
        <v>4745</v>
      </c>
      <c r="Q162" s="145">
        <v>0</v>
      </c>
      <c r="R162" s="144" t="s">
        <v>4745</v>
      </c>
      <c r="S162" s="145">
        <v>0</v>
      </c>
      <c r="T162" s="144" t="s">
        <v>4746</v>
      </c>
      <c r="U162" s="145">
        <v>28</v>
      </c>
      <c r="V162" s="145">
        <v>0</v>
      </c>
      <c r="W162" s="145">
        <v>0</v>
      </c>
      <c r="X162" s="144" t="s">
        <v>4745</v>
      </c>
    </row>
    <row r="163" spans="1:24" s="7" customFormat="1">
      <c r="A163" s="7" t="s">
        <v>49</v>
      </c>
      <c r="D163" s="144" t="s">
        <v>4960</v>
      </c>
      <c r="E163" s="144" t="s">
        <v>4961</v>
      </c>
      <c r="F163" s="144" t="s">
        <v>4758</v>
      </c>
      <c r="G163" s="144" t="s">
        <v>4745</v>
      </c>
      <c r="H163" s="144" t="s">
        <v>53</v>
      </c>
      <c r="I163" s="144" t="s">
        <v>149</v>
      </c>
      <c r="J163" s="145">
        <v>0</v>
      </c>
      <c r="K163" s="144" t="s">
        <v>4745</v>
      </c>
      <c r="L163" s="144" t="s">
        <v>4745</v>
      </c>
      <c r="M163" s="144" t="s">
        <v>4202</v>
      </c>
      <c r="N163" s="144" t="s">
        <v>4745</v>
      </c>
      <c r="O163" s="144" t="s">
        <v>4745</v>
      </c>
      <c r="P163" s="144" t="s">
        <v>4745</v>
      </c>
      <c r="Q163" s="145">
        <v>0</v>
      </c>
      <c r="R163" s="144" t="s">
        <v>4745</v>
      </c>
      <c r="S163" s="145">
        <v>0</v>
      </c>
      <c r="T163" s="144" t="s">
        <v>4746</v>
      </c>
      <c r="U163" s="145">
        <v>23</v>
      </c>
      <c r="V163" s="145">
        <v>0</v>
      </c>
      <c r="W163" s="145">
        <v>0</v>
      </c>
      <c r="X163" s="144" t="s">
        <v>4745</v>
      </c>
    </row>
    <row r="164" spans="1:24" s="7" customFormat="1">
      <c r="A164" s="7" t="s">
        <v>49</v>
      </c>
      <c r="D164" s="144" t="s">
        <v>4962</v>
      </c>
      <c r="E164" s="144" t="s">
        <v>4963</v>
      </c>
      <c r="F164" s="144" t="s">
        <v>4758</v>
      </c>
      <c r="G164" s="144" t="s">
        <v>4745</v>
      </c>
      <c r="H164" s="144" t="s">
        <v>53</v>
      </c>
      <c r="I164" s="144" t="s">
        <v>149</v>
      </c>
      <c r="J164" s="145">
        <v>0</v>
      </c>
      <c r="K164" s="144" t="s">
        <v>4745</v>
      </c>
      <c r="L164" s="144" t="s">
        <v>4745</v>
      </c>
      <c r="M164" s="144" t="s">
        <v>4202</v>
      </c>
      <c r="N164" s="144" t="s">
        <v>4745</v>
      </c>
      <c r="O164" s="144" t="s">
        <v>4745</v>
      </c>
      <c r="P164" s="144" t="s">
        <v>4745</v>
      </c>
      <c r="Q164" s="145">
        <v>0</v>
      </c>
      <c r="R164" s="144" t="s">
        <v>4745</v>
      </c>
      <c r="S164" s="145">
        <v>0</v>
      </c>
      <c r="T164" s="144" t="s">
        <v>4746</v>
      </c>
      <c r="U164" s="145">
        <v>33</v>
      </c>
      <c r="V164" s="145">
        <v>0</v>
      </c>
      <c r="W164" s="145">
        <v>0</v>
      </c>
      <c r="X164" s="144" t="s">
        <v>4745</v>
      </c>
    </row>
    <row r="165" spans="1:24" s="7" customFormat="1">
      <c r="A165" s="7" t="s">
        <v>49</v>
      </c>
      <c r="D165" s="144" t="s">
        <v>4964</v>
      </c>
      <c r="E165" s="144" t="s">
        <v>4965</v>
      </c>
      <c r="F165" s="144" t="s">
        <v>4758</v>
      </c>
      <c r="G165" s="144" t="s">
        <v>4745</v>
      </c>
      <c r="H165" s="144" t="s">
        <v>53</v>
      </c>
      <c r="I165" s="144" t="s">
        <v>149</v>
      </c>
      <c r="J165" s="145">
        <v>0</v>
      </c>
      <c r="K165" s="144" t="s">
        <v>4745</v>
      </c>
      <c r="L165" s="144" t="s">
        <v>4745</v>
      </c>
      <c r="M165" s="144" t="s">
        <v>4202</v>
      </c>
      <c r="N165" s="144" t="s">
        <v>4745</v>
      </c>
      <c r="O165" s="144" t="s">
        <v>4745</v>
      </c>
      <c r="P165" s="144" t="s">
        <v>4745</v>
      </c>
      <c r="Q165" s="145">
        <v>0</v>
      </c>
      <c r="R165" s="144" t="s">
        <v>4745</v>
      </c>
      <c r="S165" s="145">
        <v>0</v>
      </c>
      <c r="T165" s="144" t="s">
        <v>4746</v>
      </c>
      <c r="U165" s="145">
        <v>30</v>
      </c>
      <c r="V165" s="145">
        <v>0</v>
      </c>
      <c r="W165" s="145">
        <v>0</v>
      </c>
      <c r="X165" s="144" t="s">
        <v>4745</v>
      </c>
    </row>
    <row r="166" spans="1:24" s="7" customFormat="1">
      <c r="A166" s="7" t="s">
        <v>49</v>
      </c>
      <c r="D166" s="144" t="s">
        <v>4966</v>
      </c>
      <c r="E166" s="144" t="s">
        <v>4967</v>
      </c>
      <c r="F166" s="144" t="s">
        <v>4758</v>
      </c>
      <c r="G166" s="144" t="s">
        <v>4745</v>
      </c>
      <c r="H166" s="144" t="s">
        <v>53</v>
      </c>
      <c r="I166" s="144" t="s">
        <v>149</v>
      </c>
      <c r="J166" s="145">
        <v>0</v>
      </c>
      <c r="K166" s="144" t="s">
        <v>4745</v>
      </c>
      <c r="L166" s="144" t="s">
        <v>4745</v>
      </c>
      <c r="M166" s="144" t="s">
        <v>4202</v>
      </c>
      <c r="N166" s="144" t="s">
        <v>4745</v>
      </c>
      <c r="O166" s="144" t="s">
        <v>4745</v>
      </c>
      <c r="P166" s="144" t="s">
        <v>4745</v>
      </c>
      <c r="Q166" s="145">
        <v>0</v>
      </c>
      <c r="R166" s="144" t="s">
        <v>4745</v>
      </c>
      <c r="S166" s="145">
        <v>0</v>
      </c>
      <c r="T166" s="144" t="s">
        <v>4746</v>
      </c>
      <c r="U166" s="145">
        <v>0</v>
      </c>
      <c r="V166" s="145">
        <v>0</v>
      </c>
      <c r="W166" s="145">
        <v>0</v>
      </c>
      <c r="X166" s="144" t="s">
        <v>4745</v>
      </c>
    </row>
    <row r="167" spans="1:24" s="7" customFormat="1">
      <c r="A167" s="7" t="s">
        <v>49</v>
      </c>
      <c r="D167" s="144" t="s">
        <v>4968</v>
      </c>
      <c r="E167" s="144" t="s">
        <v>4969</v>
      </c>
      <c r="F167" s="144" t="s">
        <v>4758</v>
      </c>
      <c r="G167" s="144" t="s">
        <v>4745</v>
      </c>
      <c r="H167" s="144" t="s">
        <v>53</v>
      </c>
      <c r="I167" s="144" t="s">
        <v>149</v>
      </c>
      <c r="J167" s="145">
        <v>0</v>
      </c>
      <c r="K167" s="144" t="s">
        <v>4745</v>
      </c>
      <c r="L167" s="144" t="s">
        <v>4745</v>
      </c>
      <c r="M167" s="144" t="s">
        <v>4202</v>
      </c>
      <c r="N167" s="144" t="s">
        <v>4745</v>
      </c>
      <c r="O167" s="144" t="s">
        <v>4745</v>
      </c>
      <c r="P167" s="144" t="s">
        <v>4745</v>
      </c>
      <c r="Q167" s="145">
        <v>0</v>
      </c>
      <c r="R167" s="144" t="s">
        <v>4745</v>
      </c>
      <c r="S167" s="145">
        <v>0</v>
      </c>
      <c r="T167" s="144" t="s">
        <v>4746</v>
      </c>
      <c r="U167" s="145">
        <v>10</v>
      </c>
      <c r="V167" s="145">
        <v>0</v>
      </c>
      <c r="W167" s="145">
        <v>0</v>
      </c>
      <c r="X167" s="144" t="s">
        <v>4745</v>
      </c>
    </row>
    <row r="168" spans="1:24" s="7" customFormat="1">
      <c r="A168" s="7" t="s">
        <v>49</v>
      </c>
      <c r="D168" s="144" t="s">
        <v>3402</v>
      </c>
      <c r="E168" s="144" t="s">
        <v>3581</v>
      </c>
      <c r="F168" s="144" t="s">
        <v>655</v>
      </c>
      <c r="G168" s="144" t="s">
        <v>4745</v>
      </c>
      <c r="H168" s="144" t="s">
        <v>53</v>
      </c>
      <c r="I168" s="144" t="s">
        <v>220</v>
      </c>
      <c r="J168" s="145">
        <v>0</v>
      </c>
      <c r="K168" s="144" t="s">
        <v>4745</v>
      </c>
      <c r="L168" s="144" t="s">
        <v>4745</v>
      </c>
      <c r="M168" s="144" t="s">
        <v>4202</v>
      </c>
      <c r="N168" s="144" t="s">
        <v>4745</v>
      </c>
      <c r="O168" s="144" t="s">
        <v>4745</v>
      </c>
      <c r="P168" s="144" t="s">
        <v>4745</v>
      </c>
      <c r="Q168" s="145">
        <v>0</v>
      </c>
      <c r="R168" s="144" t="s">
        <v>4745</v>
      </c>
      <c r="S168" s="145">
        <v>0</v>
      </c>
      <c r="T168" s="144" t="s">
        <v>4746</v>
      </c>
      <c r="U168" s="145">
        <v>1</v>
      </c>
      <c r="V168" s="145">
        <v>0</v>
      </c>
      <c r="W168" s="145">
        <v>0</v>
      </c>
      <c r="X168" s="144" t="s">
        <v>4745</v>
      </c>
    </row>
    <row r="169" spans="1:24" s="7" customFormat="1">
      <c r="A169" s="7" t="s">
        <v>49</v>
      </c>
      <c r="D169" s="144" t="s">
        <v>4970</v>
      </c>
      <c r="E169" s="144" t="s">
        <v>4971</v>
      </c>
      <c r="F169" s="144" t="s">
        <v>4758</v>
      </c>
      <c r="G169" s="144" t="s">
        <v>4745</v>
      </c>
      <c r="H169" s="144" t="s">
        <v>53</v>
      </c>
      <c r="I169" s="144" t="s">
        <v>220</v>
      </c>
      <c r="J169" s="145">
        <v>0</v>
      </c>
      <c r="K169" s="144" t="s">
        <v>4745</v>
      </c>
      <c r="L169" s="144" t="s">
        <v>4745</v>
      </c>
      <c r="M169" s="144" t="s">
        <v>4202</v>
      </c>
      <c r="N169" s="144" t="s">
        <v>4745</v>
      </c>
      <c r="O169" s="144" t="s">
        <v>4745</v>
      </c>
      <c r="P169" s="144" t="s">
        <v>4745</v>
      </c>
      <c r="Q169" s="145">
        <v>0</v>
      </c>
      <c r="R169" s="144" t="s">
        <v>4745</v>
      </c>
      <c r="S169" s="145">
        <v>0</v>
      </c>
      <c r="T169" s="144" t="s">
        <v>4746</v>
      </c>
      <c r="U169" s="145">
        <v>8000</v>
      </c>
      <c r="V169" s="145">
        <v>4.8700000000000002E-3</v>
      </c>
      <c r="W169" s="145">
        <v>0</v>
      </c>
      <c r="X169" s="144" t="s">
        <v>4745</v>
      </c>
    </row>
    <row r="170" spans="1:24" s="7" customFormat="1">
      <c r="A170" s="7" t="s">
        <v>49</v>
      </c>
      <c r="D170" s="144" t="s">
        <v>4972</v>
      </c>
      <c r="E170" s="144" t="s">
        <v>4973</v>
      </c>
      <c r="F170" s="144" t="s">
        <v>4758</v>
      </c>
      <c r="G170" s="144" t="s">
        <v>4745</v>
      </c>
      <c r="H170" s="144" t="s">
        <v>53</v>
      </c>
      <c r="I170" s="144" t="s">
        <v>220</v>
      </c>
      <c r="J170" s="145">
        <v>0</v>
      </c>
      <c r="K170" s="144" t="s">
        <v>4745</v>
      </c>
      <c r="L170" s="144" t="s">
        <v>4745</v>
      </c>
      <c r="M170" s="144" t="s">
        <v>4202</v>
      </c>
      <c r="N170" s="144" t="s">
        <v>4745</v>
      </c>
      <c r="O170" s="144" t="s">
        <v>4745</v>
      </c>
      <c r="P170" s="144" t="s">
        <v>4745</v>
      </c>
      <c r="Q170" s="145">
        <v>0</v>
      </c>
      <c r="R170" s="144" t="s">
        <v>4745</v>
      </c>
      <c r="S170" s="145">
        <v>0</v>
      </c>
      <c r="T170" s="144" t="s">
        <v>4812</v>
      </c>
      <c r="U170" s="145">
        <v>0</v>
      </c>
      <c r="V170" s="145">
        <v>0</v>
      </c>
      <c r="W170" s="145">
        <v>0</v>
      </c>
      <c r="X170" s="144" t="s">
        <v>4745</v>
      </c>
    </row>
    <row r="171" spans="1:24" s="7" customFormat="1">
      <c r="A171" s="7" t="s">
        <v>49</v>
      </c>
      <c r="D171" s="144" t="s">
        <v>4974</v>
      </c>
      <c r="E171" s="144" t="s">
        <v>4975</v>
      </c>
      <c r="F171" s="144" t="s">
        <v>4758</v>
      </c>
      <c r="G171" s="144" t="s">
        <v>4745</v>
      </c>
      <c r="H171" s="144" t="s">
        <v>53</v>
      </c>
      <c r="I171" s="144" t="s">
        <v>220</v>
      </c>
      <c r="J171" s="145">
        <v>0</v>
      </c>
      <c r="K171" s="144" t="s">
        <v>4745</v>
      </c>
      <c r="L171" s="144" t="s">
        <v>4745</v>
      </c>
      <c r="M171" s="144" t="s">
        <v>4202</v>
      </c>
      <c r="N171" s="144" t="s">
        <v>4745</v>
      </c>
      <c r="O171" s="144" t="s">
        <v>4745</v>
      </c>
      <c r="P171" s="144" t="s">
        <v>4745</v>
      </c>
      <c r="Q171" s="145">
        <v>0</v>
      </c>
      <c r="R171" s="144" t="s">
        <v>4745</v>
      </c>
      <c r="S171" s="145">
        <v>0</v>
      </c>
      <c r="T171" s="144" t="s">
        <v>4812</v>
      </c>
      <c r="U171" s="145">
        <v>0</v>
      </c>
      <c r="V171" s="145">
        <v>1.17</v>
      </c>
      <c r="W171" s="145">
        <v>0</v>
      </c>
      <c r="X171" s="144" t="s">
        <v>4745</v>
      </c>
    </row>
    <row r="172" spans="1:24" s="7" customFormat="1">
      <c r="A172" s="7" t="s">
        <v>49</v>
      </c>
      <c r="D172" s="144" t="s">
        <v>4976</v>
      </c>
      <c r="E172" s="144" t="s">
        <v>4977</v>
      </c>
      <c r="F172" s="144" t="s">
        <v>4758</v>
      </c>
      <c r="G172" s="144" t="s">
        <v>4745</v>
      </c>
      <c r="H172" s="144" t="s">
        <v>53</v>
      </c>
      <c r="I172" s="144" t="s">
        <v>220</v>
      </c>
      <c r="J172" s="145">
        <v>0</v>
      </c>
      <c r="K172" s="144" t="s">
        <v>4745</v>
      </c>
      <c r="L172" s="144" t="s">
        <v>4745</v>
      </c>
      <c r="M172" s="144" t="s">
        <v>4202</v>
      </c>
      <c r="N172" s="144" t="s">
        <v>4745</v>
      </c>
      <c r="O172" s="144" t="s">
        <v>4745</v>
      </c>
      <c r="P172" s="144" t="s">
        <v>4745</v>
      </c>
      <c r="Q172" s="145">
        <v>0</v>
      </c>
      <c r="R172" s="144" t="s">
        <v>4745</v>
      </c>
      <c r="S172" s="145">
        <v>0</v>
      </c>
      <c r="T172" s="144" t="s">
        <v>4812</v>
      </c>
      <c r="U172" s="145">
        <v>0</v>
      </c>
      <c r="V172" s="145">
        <v>0</v>
      </c>
      <c r="W172" s="145">
        <v>0</v>
      </c>
      <c r="X172" s="144" t="s">
        <v>4745</v>
      </c>
    </row>
    <row r="173" spans="1:24" s="7" customFormat="1">
      <c r="A173" s="7" t="s">
        <v>49</v>
      </c>
      <c r="D173" s="144" t="s">
        <v>4978</v>
      </c>
      <c r="E173" s="144" t="s">
        <v>4979</v>
      </c>
      <c r="F173" s="144" t="s">
        <v>4758</v>
      </c>
      <c r="G173" s="144" t="s">
        <v>4745</v>
      </c>
      <c r="H173" s="144" t="s">
        <v>53</v>
      </c>
      <c r="I173" s="144" t="s">
        <v>220</v>
      </c>
      <c r="J173" s="145">
        <v>0</v>
      </c>
      <c r="K173" s="144" t="s">
        <v>4745</v>
      </c>
      <c r="L173" s="144" t="s">
        <v>4745</v>
      </c>
      <c r="M173" s="144" t="s">
        <v>4753</v>
      </c>
      <c r="N173" s="144" t="s">
        <v>4745</v>
      </c>
      <c r="O173" s="144" t="s">
        <v>4745</v>
      </c>
      <c r="P173" s="144" t="s">
        <v>4745</v>
      </c>
      <c r="Q173" s="145">
        <v>0</v>
      </c>
      <c r="R173" s="144" t="s">
        <v>4745</v>
      </c>
      <c r="S173" s="145">
        <v>0</v>
      </c>
      <c r="T173" s="144" t="s">
        <v>4754</v>
      </c>
      <c r="U173" s="145">
        <v>324</v>
      </c>
      <c r="V173" s="145">
        <v>16.04</v>
      </c>
      <c r="W173" s="145">
        <v>0</v>
      </c>
      <c r="X173" s="144" t="s">
        <v>4745</v>
      </c>
    </row>
    <row r="174" spans="1:24" s="7" customFormat="1">
      <c r="A174" s="7" t="s">
        <v>49</v>
      </c>
      <c r="D174" s="144" t="s">
        <v>4980</v>
      </c>
      <c r="E174" s="144" t="s">
        <v>4981</v>
      </c>
      <c r="F174" s="144" t="s">
        <v>4758</v>
      </c>
      <c r="G174" s="144" t="s">
        <v>4745</v>
      </c>
      <c r="H174" s="144" t="s">
        <v>53</v>
      </c>
      <c r="I174" s="144" t="s">
        <v>220</v>
      </c>
      <c r="J174" s="145">
        <v>0</v>
      </c>
      <c r="K174" s="144" t="s">
        <v>4745</v>
      </c>
      <c r="L174" s="144" t="s">
        <v>4745</v>
      </c>
      <c r="M174" s="144" t="s">
        <v>4202</v>
      </c>
      <c r="N174" s="144" t="s">
        <v>4745</v>
      </c>
      <c r="O174" s="144" t="s">
        <v>4745</v>
      </c>
      <c r="P174" s="144" t="s">
        <v>4745</v>
      </c>
      <c r="Q174" s="145">
        <v>0</v>
      </c>
      <c r="R174" s="144" t="s">
        <v>4745</v>
      </c>
      <c r="S174" s="145">
        <v>0</v>
      </c>
      <c r="T174" s="144" t="s">
        <v>4776</v>
      </c>
      <c r="U174" s="145">
        <v>0</v>
      </c>
      <c r="V174" s="145">
        <v>18.100000000000001</v>
      </c>
      <c r="W174" s="145">
        <v>0</v>
      </c>
      <c r="X174" s="144" t="s">
        <v>4745</v>
      </c>
    </row>
    <row r="175" spans="1:24" s="7" customFormat="1">
      <c r="A175" s="7" t="s">
        <v>49</v>
      </c>
      <c r="D175" s="144" t="s">
        <v>4982</v>
      </c>
      <c r="E175" s="144" t="s">
        <v>4983</v>
      </c>
      <c r="F175" s="144" t="s">
        <v>4758</v>
      </c>
      <c r="G175" s="144" t="s">
        <v>4745</v>
      </c>
      <c r="H175" s="144" t="s">
        <v>53</v>
      </c>
      <c r="I175" s="144" t="s">
        <v>220</v>
      </c>
      <c r="J175" s="145">
        <v>0</v>
      </c>
      <c r="K175" s="144" t="s">
        <v>4745</v>
      </c>
      <c r="L175" s="144" t="s">
        <v>4745</v>
      </c>
      <c r="M175" s="144" t="s">
        <v>4202</v>
      </c>
      <c r="N175" s="144" t="s">
        <v>4745</v>
      </c>
      <c r="O175" s="144" t="s">
        <v>4745</v>
      </c>
      <c r="P175" s="144" t="s">
        <v>4745</v>
      </c>
      <c r="Q175" s="145">
        <v>0</v>
      </c>
      <c r="R175" s="144" t="s">
        <v>4745</v>
      </c>
      <c r="S175" s="145">
        <v>0</v>
      </c>
      <c r="T175" s="144" t="s">
        <v>4812</v>
      </c>
      <c r="U175" s="145">
        <v>192</v>
      </c>
      <c r="V175" s="145">
        <v>1.91</v>
      </c>
      <c r="W175" s="145">
        <v>0</v>
      </c>
      <c r="X175" s="144" t="s">
        <v>4745</v>
      </c>
    </row>
    <row r="176" spans="1:24" s="7" customFormat="1">
      <c r="A176" s="7" t="s">
        <v>49</v>
      </c>
      <c r="D176" s="144" t="s">
        <v>221</v>
      </c>
      <c r="E176" s="144" t="s">
        <v>222</v>
      </c>
      <c r="F176" s="144" t="s">
        <v>655</v>
      </c>
      <c r="G176" s="144" t="s">
        <v>4745</v>
      </c>
      <c r="H176" s="144" t="s">
        <v>53</v>
      </c>
      <c r="I176" s="144" t="s">
        <v>220</v>
      </c>
      <c r="J176" s="145">
        <v>0</v>
      </c>
      <c r="K176" s="144" t="s">
        <v>4745</v>
      </c>
      <c r="L176" s="144" t="s">
        <v>4745</v>
      </c>
      <c r="M176" s="144" t="s">
        <v>4753</v>
      </c>
      <c r="N176" s="144" t="s">
        <v>4745</v>
      </c>
      <c r="O176" s="144" t="s">
        <v>4745</v>
      </c>
      <c r="P176" s="144" t="s">
        <v>4745</v>
      </c>
      <c r="Q176" s="145">
        <v>0</v>
      </c>
      <c r="R176" s="144" t="s">
        <v>4745</v>
      </c>
      <c r="S176" s="145">
        <v>0</v>
      </c>
      <c r="T176" s="144" t="s">
        <v>4754</v>
      </c>
      <c r="U176" s="145">
        <v>1401</v>
      </c>
      <c r="V176" s="145">
        <v>4.01</v>
      </c>
      <c r="W176" s="145">
        <v>0</v>
      </c>
      <c r="X176" s="144" t="s">
        <v>4745</v>
      </c>
    </row>
    <row r="177" spans="1:24" s="7" customFormat="1">
      <c r="A177" s="7" t="s">
        <v>49</v>
      </c>
      <c r="D177" s="144" t="s">
        <v>4984</v>
      </c>
      <c r="E177" s="144" t="s">
        <v>4985</v>
      </c>
      <c r="F177" s="144" t="s">
        <v>4758</v>
      </c>
      <c r="G177" s="144" t="s">
        <v>4745</v>
      </c>
      <c r="H177" s="144" t="s">
        <v>53</v>
      </c>
      <c r="I177" s="144" t="s">
        <v>220</v>
      </c>
      <c r="J177" s="145">
        <v>0</v>
      </c>
      <c r="K177" s="144" t="s">
        <v>4745</v>
      </c>
      <c r="L177" s="144" t="s">
        <v>4745</v>
      </c>
      <c r="M177" s="144" t="s">
        <v>4753</v>
      </c>
      <c r="N177" s="144" t="s">
        <v>4745</v>
      </c>
      <c r="O177" s="144" t="s">
        <v>4745</v>
      </c>
      <c r="P177" s="144" t="s">
        <v>4745</v>
      </c>
      <c r="Q177" s="145">
        <v>0</v>
      </c>
      <c r="R177" s="144" t="s">
        <v>4745</v>
      </c>
      <c r="S177" s="145">
        <v>0</v>
      </c>
      <c r="T177" s="144" t="s">
        <v>4754</v>
      </c>
      <c r="U177" s="145">
        <v>1</v>
      </c>
      <c r="V177" s="145">
        <v>7.32</v>
      </c>
      <c r="W177" s="145">
        <v>0</v>
      </c>
      <c r="X177" s="144" t="s">
        <v>4745</v>
      </c>
    </row>
    <row r="178" spans="1:24" s="7" customFormat="1">
      <c r="A178" s="7" t="s">
        <v>49</v>
      </c>
      <c r="D178" s="144" t="s">
        <v>224</v>
      </c>
      <c r="E178" s="144" t="s">
        <v>225</v>
      </c>
      <c r="F178" s="144" t="s">
        <v>655</v>
      </c>
      <c r="G178" s="144" t="s">
        <v>4745</v>
      </c>
      <c r="H178" s="144" t="s">
        <v>53</v>
      </c>
      <c r="I178" s="144" t="s">
        <v>220</v>
      </c>
      <c r="J178" s="145">
        <v>0</v>
      </c>
      <c r="K178" s="144" t="s">
        <v>4745</v>
      </c>
      <c r="L178" s="144" t="s">
        <v>4745</v>
      </c>
      <c r="M178" s="144" t="s">
        <v>4753</v>
      </c>
      <c r="N178" s="144" t="s">
        <v>4745</v>
      </c>
      <c r="O178" s="144" t="s">
        <v>4745</v>
      </c>
      <c r="P178" s="144" t="s">
        <v>4745</v>
      </c>
      <c r="Q178" s="145">
        <v>0</v>
      </c>
      <c r="R178" s="144" t="s">
        <v>4745</v>
      </c>
      <c r="S178" s="145">
        <v>0</v>
      </c>
      <c r="T178" s="144" t="s">
        <v>4754</v>
      </c>
      <c r="U178" s="145">
        <v>1099</v>
      </c>
      <c r="V178" s="145">
        <v>0.61</v>
      </c>
      <c r="W178" s="145">
        <v>0</v>
      </c>
      <c r="X178" s="144" t="s">
        <v>4745</v>
      </c>
    </row>
    <row r="179" spans="1:24" s="7" customFormat="1">
      <c r="A179" s="7" t="s">
        <v>49</v>
      </c>
      <c r="D179" s="144" t="s">
        <v>227</v>
      </c>
      <c r="E179" s="144" t="s">
        <v>228</v>
      </c>
      <c r="F179" s="144" t="s">
        <v>655</v>
      </c>
      <c r="G179" s="144" t="s">
        <v>4745</v>
      </c>
      <c r="H179" s="144" t="s">
        <v>53</v>
      </c>
      <c r="I179" s="144" t="s">
        <v>220</v>
      </c>
      <c r="J179" s="145">
        <v>0</v>
      </c>
      <c r="K179" s="144" t="s">
        <v>4745</v>
      </c>
      <c r="L179" s="144" t="s">
        <v>4745</v>
      </c>
      <c r="M179" s="144" t="s">
        <v>4753</v>
      </c>
      <c r="N179" s="144" t="s">
        <v>4745</v>
      </c>
      <c r="O179" s="144" t="s">
        <v>4745</v>
      </c>
      <c r="P179" s="144" t="s">
        <v>4745</v>
      </c>
      <c r="Q179" s="145">
        <v>0</v>
      </c>
      <c r="R179" s="144" t="s">
        <v>4745</v>
      </c>
      <c r="S179" s="145">
        <v>0</v>
      </c>
      <c r="T179" s="144" t="s">
        <v>4754</v>
      </c>
      <c r="U179" s="145">
        <v>302</v>
      </c>
      <c r="V179" s="145">
        <v>2.12</v>
      </c>
      <c r="W179" s="145">
        <v>0</v>
      </c>
      <c r="X179" s="144" t="s">
        <v>4745</v>
      </c>
    </row>
    <row r="180" spans="1:24" s="7" customFormat="1">
      <c r="A180" s="7" t="s">
        <v>49</v>
      </c>
      <c r="D180" s="144" t="s">
        <v>4986</v>
      </c>
      <c r="E180" s="144" t="s">
        <v>4987</v>
      </c>
      <c r="F180" s="144" t="s">
        <v>4758</v>
      </c>
      <c r="G180" s="144" t="s">
        <v>4745</v>
      </c>
      <c r="H180" s="144" t="s">
        <v>53</v>
      </c>
      <c r="I180" s="144" t="s">
        <v>220</v>
      </c>
      <c r="J180" s="145">
        <v>0</v>
      </c>
      <c r="K180" s="144" t="s">
        <v>4745</v>
      </c>
      <c r="L180" s="144" t="s">
        <v>4745</v>
      </c>
      <c r="M180" s="144" t="s">
        <v>4753</v>
      </c>
      <c r="N180" s="144" t="s">
        <v>4745</v>
      </c>
      <c r="O180" s="144" t="s">
        <v>4745</v>
      </c>
      <c r="P180" s="144" t="s">
        <v>4745</v>
      </c>
      <c r="Q180" s="145">
        <v>0</v>
      </c>
      <c r="R180" s="144" t="s">
        <v>4745</v>
      </c>
      <c r="S180" s="145">
        <v>0</v>
      </c>
      <c r="T180" s="144" t="s">
        <v>4754</v>
      </c>
      <c r="U180" s="145">
        <v>0</v>
      </c>
      <c r="V180" s="145">
        <v>0.41</v>
      </c>
      <c r="W180" s="145">
        <v>0</v>
      </c>
      <c r="X180" s="144" t="s">
        <v>4745</v>
      </c>
    </row>
    <row r="181" spans="1:24" s="7" customFormat="1">
      <c r="A181" s="7" t="s">
        <v>49</v>
      </c>
      <c r="D181" s="144" t="s">
        <v>4988</v>
      </c>
      <c r="E181" s="144" t="s">
        <v>4989</v>
      </c>
      <c r="F181" s="144" t="s">
        <v>4758</v>
      </c>
      <c r="G181" s="144" t="s">
        <v>4745</v>
      </c>
      <c r="H181" s="144" t="s">
        <v>53</v>
      </c>
      <c r="I181" s="144" t="s">
        <v>220</v>
      </c>
      <c r="J181" s="145">
        <v>0</v>
      </c>
      <c r="K181" s="144" t="s">
        <v>4745</v>
      </c>
      <c r="L181" s="144" t="s">
        <v>4745</v>
      </c>
      <c r="M181" s="144" t="s">
        <v>4753</v>
      </c>
      <c r="N181" s="144" t="s">
        <v>4745</v>
      </c>
      <c r="O181" s="144" t="s">
        <v>4745</v>
      </c>
      <c r="P181" s="144" t="s">
        <v>4745</v>
      </c>
      <c r="Q181" s="145">
        <v>0</v>
      </c>
      <c r="R181" s="144" t="s">
        <v>4745</v>
      </c>
      <c r="S181" s="145">
        <v>0</v>
      </c>
      <c r="T181" s="144" t="s">
        <v>4754</v>
      </c>
      <c r="U181" s="145">
        <v>0</v>
      </c>
      <c r="V181" s="145">
        <v>0</v>
      </c>
      <c r="W181" s="145">
        <v>0</v>
      </c>
      <c r="X181" s="144" t="s">
        <v>4745</v>
      </c>
    </row>
    <row r="182" spans="1:24" s="7" customFormat="1">
      <c r="A182" s="7" t="s">
        <v>49</v>
      </c>
      <c r="D182" s="144" t="s">
        <v>230</v>
      </c>
      <c r="E182" s="144" t="s">
        <v>231</v>
      </c>
      <c r="F182" s="144" t="s">
        <v>655</v>
      </c>
      <c r="G182" s="144" t="s">
        <v>4745</v>
      </c>
      <c r="H182" s="144" t="s">
        <v>53</v>
      </c>
      <c r="I182" s="144" t="s">
        <v>220</v>
      </c>
      <c r="J182" s="145">
        <v>0</v>
      </c>
      <c r="K182" s="144" t="s">
        <v>4745</v>
      </c>
      <c r="L182" s="144" t="s">
        <v>4745</v>
      </c>
      <c r="M182" s="144" t="s">
        <v>4753</v>
      </c>
      <c r="N182" s="144" t="s">
        <v>4745</v>
      </c>
      <c r="O182" s="144" t="s">
        <v>4745</v>
      </c>
      <c r="P182" s="144" t="s">
        <v>4745</v>
      </c>
      <c r="Q182" s="145">
        <v>0</v>
      </c>
      <c r="R182" s="144" t="s">
        <v>4745</v>
      </c>
      <c r="S182" s="145">
        <v>0</v>
      </c>
      <c r="T182" s="144" t="s">
        <v>4754</v>
      </c>
      <c r="U182" s="145">
        <v>190</v>
      </c>
      <c r="V182" s="145">
        <v>2.3854500000000001</v>
      </c>
      <c r="W182" s="145">
        <v>0</v>
      </c>
      <c r="X182" s="144" t="s">
        <v>4745</v>
      </c>
    </row>
    <row r="183" spans="1:24" s="7" customFormat="1">
      <c r="A183" s="7" t="s">
        <v>49</v>
      </c>
      <c r="D183" s="144" t="s">
        <v>4990</v>
      </c>
      <c r="E183" s="144" t="s">
        <v>4991</v>
      </c>
      <c r="F183" s="144" t="s">
        <v>4758</v>
      </c>
      <c r="G183" s="144" t="s">
        <v>4745</v>
      </c>
      <c r="H183" s="144" t="s">
        <v>53</v>
      </c>
      <c r="I183" s="144" t="s">
        <v>220</v>
      </c>
      <c r="J183" s="145">
        <v>0</v>
      </c>
      <c r="K183" s="144" t="s">
        <v>4745</v>
      </c>
      <c r="L183" s="144" t="s">
        <v>4745</v>
      </c>
      <c r="M183" s="144" t="s">
        <v>4753</v>
      </c>
      <c r="N183" s="144" t="s">
        <v>4745</v>
      </c>
      <c r="O183" s="144" t="s">
        <v>4745</v>
      </c>
      <c r="P183" s="144" t="s">
        <v>4745</v>
      </c>
      <c r="Q183" s="145">
        <v>0</v>
      </c>
      <c r="R183" s="144" t="s">
        <v>4745</v>
      </c>
      <c r="S183" s="145">
        <v>0</v>
      </c>
      <c r="T183" s="144" t="s">
        <v>4754</v>
      </c>
      <c r="U183" s="145">
        <v>1724</v>
      </c>
      <c r="V183" s="145">
        <v>0.98450000000000004</v>
      </c>
      <c r="W183" s="145">
        <v>0</v>
      </c>
      <c r="X183" s="144" t="s">
        <v>4745</v>
      </c>
    </row>
    <row r="184" spans="1:24" s="7" customFormat="1">
      <c r="A184" s="7" t="s">
        <v>49</v>
      </c>
      <c r="D184" s="144" t="s">
        <v>4992</v>
      </c>
      <c r="E184" s="144" t="s">
        <v>4993</v>
      </c>
      <c r="F184" s="144" t="s">
        <v>4758</v>
      </c>
      <c r="G184" s="144" t="s">
        <v>4745</v>
      </c>
      <c r="H184" s="144" t="s">
        <v>53</v>
      </c>
      <c r="I184" s="144" t="s">
        <v>220</v>
      </c>
      <c r="J184" s="145">
        <v>0</v>
      </c>
      <c r="K184" s="144" t="s">
        <v>4745</v>
      </c>
      <c r="L184" s="144" t="s">
        <v>4745</v>
      </c>
      <c r="M184" s="144" t="s">
        <v>4753</v>
      </c>
      <c r="N184" s="144" t="s">
        <v>4745</v>
      </c>
      <c r="O184" s="144" t="s">
        <v>4745</v>
      </c>
      <c r="P184" s="144" t="s">
        <v>4745</v>
      </c>
      <c r="Q184" s="145">
        <v>0</v>
      </c>
      <c r="R184" s="144" t="s">
        <v>4745</v>
      </c>
      <c r="S184" s="145">
        <v>0</v>
      </c>
      <c r="T184" s="144" t="s">
        <v>4754</v>
      </c>
      <c r="U184" s="145">
        <v>45</v>
      </c>
      <c r="V184" s="145">
        <v>76.148669999999996</v>
      </c>
      <c r="W184" s="145">
        <v>0</v>
      </c>
      <c r="X184" s="144" t="s">
        <v>4745</v>
      </c>
    </row>
    <row r="185" spans="1:24" s="7" customFormat="1">
      <c r="A185" s="7" t="s">
        <v>49</v>
      </c>
      <c r="D185" s="144" t="s">
        <v>233</v>
      </c>
      <c r="E185" s="144" t="s">
        <v>234</v>
      </c>
      <c r="F185" s="144" t="s">
        <v>655</v>
      </c>
      <c r="G185" s="144" t="s">
        <v>4745</v>
      </c>
      <c r="H185" s="144" t="s">
        <v>53</v>
      </c>
      <c r="I185" s="144" t="s">
        <v>220</v>
      </c>
      <c r="J185" s="145">
        <v>0</v>
      </c>
      <c r="K185" s="144" t="s">
        <v>4745</v>
      </c>
      <c r="L185" s="144" t="s">
        <v>4745</v>
      </c>
      <c r="M185" s="144" t="s">
        <v>4202</v>
      </c>
      <c r="N185" s="144" t="s">
        <v>4745</v>
      </c>
      <c r="O185" s="144" t="s">
        <v>4745</v>
      </c>
      <c r="P185" s="144" t="s">
        <v>4745</v>
      </c>
      <c r="Q185" s="145">
        <v>0</v>
      </c>
      <c r="R185" s="144" t="s">
        <v>4745</v>
      </c>
      <c r="S185" s="145">
        <v>0</v>
      </c>
      <c r="T185" s="144" t="s">
        <v>4746</v>
      </c>
      <c r="U185" s="145">
        <v>1</v>
      </c>
      <c r="V185" s="145">
        <v>33</v>
      </c>
      <c r="W185" s="145">
        <v>0</v>
      </c>
      <c r="X185" s="144" t="s">
        <v>4745</v>
      </c>
    </row>
    <row r="186" spans="1:24" s="7" customFormat="1">
      <c r="A186" s="7" t="s">
        <v>49</v>
      </c>
      <c r="D186" s="144" t="s">
        <v>4994</v>
      </c>
      <c r="E186" s="144" t="s">
        <v>4995</v>
      </c>
      <c r="F186" s="144" t="s">
        <v>4758</v>
      </c>
      <c r="G186" s="144" t="s">
        <v>4745</v>
      </c>
      <c r="H186" s="144" t="s">
        <v>53</v>
      </c>
      <c r="I186" s="144" t="s">
        <v>220</v>
      </c>
      <c r="J186" s="145">
        <v>0</v>
      </c>
      <c r="K186" s="144" t="s">
        <v>4745</v>
      </c>
      <c r="L186" s="144" t="s">
        <v>4745</v>
      </c>
      <c r="M186" s="144" t="s">
        <v>4202</v>
      </c>
      <c r="N186" s="144" t="s">
        <v>4745</v>
      </c>
      <c r="O186" s="144" t="s">
        <v>4745</v>
      </c>
      <c r="P186" s="144" t="s">
        <v>4745</v>
      </c>
      <c r="Q186" s="145">
        <v>0</v>
      </c>
      <c r="R186" s="144" t="s">
        <v>4745</v>
      </c>
      <c r="S186" s="145">
        <v>0</v>
      </c>
      <c r="T186" s="144" t="s">
        <v>4746</v>
      </c>
      <c r="U186" s="145">
        <v>0</v>
      </c>
      <c r="V186" s="145">
        <v>0</v>
      </c>
      <c r="W186" s="145">
        <v>0</v>
      </c>
      <c r="X186" s="144" t="s">
        <v>4745</v>
      </c>
    </row>
    <row r="187" spans="1:24" s="7" customFormat="1">
      <c r="A187" s="7" t="s">
        <v>49</v>
      </c>
      <c r="D187" s="144" t="s">
        <v>4996</v>
      </c>
      <c r="E187" s="144" t="s">
        <v>4997</v>
      </c>
      <c r="F187" s="144" t="s">
        <v>4758</v>
      </c>
      <c r="G187" s="144" t="s">
        <v>4745</v>
      </c>
      <c r="H187" s="144" t="s">
        <v>53</v>
      </c>
      <c r="I187" s="144" t="s">
        <v>220</v>
      </c>
      <c r="J187" s="145">
        <v>0</v>
      </c>
      <c r="K187" s="144" t="s">
        <v>4745</v>
      </c>
      <c r="L187" s="144" t="s">
        <v>4745</v>
      </c>
      <c r="M187" s="144" t="s">
        <v>4998</v>
      </c>
      <c r="N187" s="144" t="s">
        <v>4745</v>
      </c>
      <c r="O187" s="144" t="s">
        <v>4745</v>
      </c>
      <c r="P187" s="144" t="s">
        <v>4745</v>
      </c>
      <c r="Q187" s="145">
        <v>0</v>
      </c>
      <c r="R187" s="144" t="s">
        <v>4745</v>
      </c>
      <c r="S187" s="145">
        <v>0</v>
      </c>
      <c r="T187" s="144" t="s">
        <v>4999</v>
      </c>
      <c r="U187" s="145">
        <v>0</v>
      </c>
      <c r="V187" s="145">
        <v>2.74</v>
      </c>
      <c r="W187" s="145">
        <v>0</v>
      </c>
      <c r="X187" s="144" t="s">
        <v>4745</v>
      </c>
    </row>
    <row r="188" spans="1:24" s="7" customFormat="1">
      <c r="A188" s="7" t="s">
        <v>49</v>
      </c>
      <c r="D188" s="144" t="s">
        <v>5000</v>
      </c>
      <c r="E188" s="144" t="s">
        <v>5001</v>
      </c>
      <c r="F188" s="144" t="s">
        <v>4758</v>
      </c>
      <c r="G188" s="144" t="s">
        <v>4745</v>
      </c>
      <c r="H188" s="144" t="s">
        <v>53</v>
      </c>
      <c r="I188" s="144" t="s">
        <v>220</v>
      </c>
      <c r="J188" s="145">
        <v>0</v>
      </c>
      <c r="K188" s="144" t="s">
        <v>4745</v>
      </c>
      <c r="L188" s="144" t="s">
        <v>4745</v>
      </c>
      <c r="M188" s="144" t="s">
        <v>4998</v>
      </c>
      <c r="N188" s="144" t="s">
        <v>4745</v>
      </c>
      <c r="O188" s="144" t="s">
        <v>4745</v>
      </c>
      <c r="P188" s="144" t="s">
        <v>4745</v>
      </c>
      <c r="Q188" s="145">
        <v>0</v>
      </c>
      <c r="R188" s="144" t="s">
        <v>4745</v>
      </c>
      <c r="S188" s="145">
        <v>0</v>
      </c>
      <c r="T188" s="144" t="s">
        <v>4999</v>
      </c>
      <c r="U188" s="145">
        <v>0</v>
      </c>
      <c r="V188" s="145">
        <v>5.95</v>
      </c>
      <c r="W188" s="145">
        <v>0</v>
      </c>
      <c r="X188" s="144" t="s">
        <v>4745</v>
      </c>
    </row>
    <row r="189" spans="1:24" s="7" customFormat="1">
      <c r="A189" s="7" t="s">
        <v>49</v>
      </c>
      <c r="D189" s="144" t="s">
        <v>5002</v>
      </c>
      <c r="E189" s="144" t="s">
        <v>5003</v>
      </c>
      <c r="F189" s="144" t="s">
        <v>4758</v>
      </c>
      <c r="G189" s="144" t="s">
        <v>4745</v>
      </c>
      <c r="H189" s="144" t="s">
        <v>53</v>
      </c>
      <c r="I189" s="144" t="s">
        <v>220</v>
      </c>
      <c r="J189" s="145">
        <v>0</v>
      </c>
      <c r="K189" s="144" t="s">
        <v>4745</v>
      </c>
      <c r="L189" s="144" t="s">
        <v>4745</v>
      </c>
      <c r="M189" s="144" t="s">
        <v>4797</v>
      </c>
      <c r="N189" s="144" t="s">
        <v>4745</v>
      </c>
      <c r="O189" s="144" t="s">
        <v>4745</v>
      </c>
      <c r="P189" s="144" t="s">
        <v>4745</v>
      </c>
      <c r="Q189" s="145">
        <v>0</v>
      </c>
      <c r="R189" s="144" t="s">
        <v>4745</v>
      </c>
      <c r="S189" s="145">
        <v>0</v>
      </c>
      <c r="T189" s="144" t="s">
        <v>5004</v>
      </c>
      <c r="U189" s="145">
        <v>0</v>
      </c>
      <c r="V189" s="145">
        <v>24</v>
      </c>
      <c r="W189" s="145">
        <v>0</v>
      </c>
      <c r="X189" s="144" t="s">
        <v>4745</v>
      </c>
    </row>
    <row r="190" spans="1:24" s="7" customFormat="1">
      <c r="A190" s="7" t="s">
        <v>49</v>
      </c>
      <c r="D190" s="144" t="s">
        <v>5005</v>
      </c>
      <c r="E190" s="144" t="s">
        <v>5006</v>
      </c>
      <c r="F190" s="144" t="s">
        <v>4758</v>
      </c>
      <c r="G190" s="144" t="s">
        <v>4745</v>
      </c>
      <c r="H190" s="144" t="s">
        <v>53</v>
      </c>
      <c r="I190" s="144" t="s">
        <v>220</v>
      </c>
      <c r="J190" s="145">
        <v>0</v>
      </c>
      <c r="K190" s="144" t="s">
        <v>4745</v>
      </c>
      <c r="L190" s="144" t="s">
        <v>4745</v>
      </c>
      <c r="M190" s="144" t="s">
        <v>4202</v>
      </c>
      <c r="N190" s="144" t="s">
        <v>4745</v>
      </c>
      <c r="O190" s="144" t="s">
        <v>4745</v>
      </c>
      <c r="P190" s="144" t="s">
        <v>4745</v>
      </c>
      <c r="Q190" s="145">
        <v>0</v>
      </c>
      <c r="R190" s="144" t="s">
        <v>4745</v>
      </c>
      <c r="S190" s="145">
        <v>0</v>
      </c>
      <c r="T190" s="144" t="s">
        <v>5007</v>
      </c>
      <c r="U190" s="145">
        <v>2086</v>
      </c>
      <c r="V190" s="145">
        <v>4.4000000000000004</v>
      </c>
      <c r="W190" s="145">
        <v>0</v>
      </c>
      <c r="X190" s="144" t="s">
        <v>4745</v>
      </c>
    </row>
    <row r="191" spans="1:24" s="7" customFormat="1">
      <c r="A191" s="7" t="s">
        <v>49</v>
      </c>
      <c r="D191" s="144" t="s">
        <v>5008</v>
      </c>
      <c r="E191" s="144" t="s">
        <v>5009</v>
      </c>
      <c r="F191" s="144" t="s">
        <v>4758</v>
      </c>
      <c r="G191" s="144" t="s">
        <v>4745</v>
      </c>
      <c r="H191" s="144" t="s">
        <v>53</v>
      </c>
      <c r="I191" s="144" t="s">
        <v>220</v>
      </c>
      <c r="J191" s="145">
        <v>0</v>
      </c>
      <c r="K191" s="144" t="s">
        <v>4745</v>
      </c>
      <c r="L191" s="144" t="s">
        <v>4745</v>
      </c>
      <c r="M191" s="144" t="s">
        <v>4753</v>
      </c>
      <c r="N191" s="144" t="s">
        <v>4745</v>
      </c>
      <c r="O191" s="144" t="s">
        <v>4745</v>
      </c>
      <c r="P191" s="144" t="s">
        <v>4745</v>
      </c>
      <c r="Q191" s="145">
        <v>0</v>
      </c>
      <c r="R191" s="144" t="s">
        <v>4745</v>
      </c>
      <c r="S191" s="145">
        <v>0</v>
      </c>
      <c r="T191" s="144" t="s">
        <v>4754</v>
      </c>
      <c r="U191" s="145">
        <v>971</v>
      </c>
      <c r="V191" s="145">
        <v>2.97</v>
      </c>
      <c r="W191" s="145">
        <v>0</v>
      </c>
      <c r="X191" s="144" t="s">
        <v>4745</v>
      </c>
    </row>
    <row r="192" spans="1:24" s="7" customFormat="1">
      <c r="A192" s="7" t="s">
        <v>49</v>
      </c>
      <c r="D192" s="144" t="s">
        <v>5010</v>
      </c>
      <c r="E192" s="144" t="s">
        <v>5011</v>
      </c>
      <c r="F192" s="144" t="s">
        <v>4758</v>
      </c>
      <c r="G192" s="144" t="s">
        <v>4745</v>
      </c>
      <c r="H192" s="144" t="s">
        <v>53</v>
      </c>
      <c r="I192" s="144" t="s">
        <v>220</v>
      </c>
      <c r="J192" s="145">
        <v>0</v>
      </c>
      <c r="K192" s="144" t="s">
        <v>4745</v>
      </c>
      <c r="L192" s="144" t="s">
        <v>4745</v>
      </c>
      <c r="M192" s="144" t="s">
        <v>4202</v>
      </c>
      <c r="N192" s="144" t="s">
        <v>4745</v>
      </c>
      <c r="O192" s="144" t="s">
        <v>4745</v>
      </c>
      <c r="P192" s="144" t="s">
        <v>4745</v>
      </c>
      <c r="Q192" s="145">
        <v>0</v>
      </c>
      <c r="R192" s="144" t="s">
        <v>4745</v>
      </c>
      <c r="S192" s="145">
        <v>0</v>
      </c>
      <c r="T192" s="144" t="s">
        <v>5007</v>
      </c>
      <c r="U192" s="145">
        <v>1084</v>
      </c>
      <c r="V192" s="145">
        <v>3.46</v>
      </c>
      <c r="W192" s="145">
        <v>0</v>
      </c>
      <c r="X192" s="144" t="s">
        <v>4745</v>
      </c>
    </row>
    <row r="193" spans="1:24" s="7" customFormat="1">
      <c r="A193" s="7" t="s">
        <v>49</v>
      </c>
      <c r="D193" s="144" t="s">
        <v>5012</v>
      </c>
      <c r="E193" s="144" t="s">
        <v>5013</v>
      </c>
      <c r="F193" s="144" t="s">
        <v>4758</v>
      </c>
      <c r="G193" s="144" t="s">
        <v>4745</v>
      </c>
      <c r="H193" s="144" t="s">
        <v>53</v>
      </c>
      <c r="I193" s="144" t="s">
        <v>220</v>
      </c>
      <c r="J193" s="145">
        <v>0</v>
      </c>
      <c r="K193" s="144" t="s">
        <v>4745</v>
      </c>
      <c r="L193" s="144" t="s">
        <v>4745</v>
      </c>
      <c r="M193" s="144" t="s">
        <v>4753</v>
      </c>
      <c r="N193" s="144" t="s">
        <v>4745</v>
      </c>
      <c r="O193" s="144" t="s">
        <v>4745</v>
      </c>
      <c r="P193" s="144" t="s">
        <v>4745</v>
      </c>
      <c r="Q193" s="145">
        <v>0</v>
      </c>
      <c r="R193" s="144" t="s">
        <v>4745</v>
      </c>
      <c r="S193" s="145">
        <v>0</v>
      </c>
      <c r="T193" s="144" t="s">
        <v>4754</v>
      </c>
      <c r="U193" s="145">
        <v>523</v>
      </c>
      <c r="V193" s="145">
        <v>4.0199999999999996</v>
      </c>
      <c r="W193" s="145">
        <v>0</v>
      </c>
      <c r="X193" s="144" t="s">
        <v>4745</v>
      </c>
    </row>
    <row r="194" spans="1:24" s="7" customFormat="1">
      <c r="A194" s="7" t="s">
        <v>49</v>
      </c>
      <c r="D194" s="144" t="s">
        <v>5014</v>
      </c>
      <c r="E194" s="144" t="s">
        <v>5015</v>
      </c>
      <c r="F194" s="144" t="s">
        <v>4758</v>
      </c>
      <c r="G194" s="144" t="s">
        <v>4745</v>
      </c>
      <c r="H194" s="144" t="s">
        <v>53</v>
      </c>
      <c r="I194" s="144" t="s">
        <v>220</v>
      </c>
      <c r="J194" s="145">
        <v>0</v>
      </c>
      <c r="K194" s="144" t="s">
        <v>4745</v>
      </c>
      <c r="L194" s="144" t="s">
        <v>4745</v>
      </c>
      <c r="M194" s="144" t="s">
        <v>4753</v>
      </c>
      <c r="N194" s="144" t="s">
        <v>4745</v>
      </c>
      <c r="O194" s="144" t="s">
        <v>4745</v>
      </c>
      <c r="P194" s="144" t="s">
        <v>4745</v>
      </c>
      <c r="Q194" s="145">
        <v>0</v>
      </c>
      <c r="R194" s="144" t="s">
        <v>4745</v>
      </c>
      <c r="S194" s="145">
        <v>0</v>
      </c>
      <c r="T194" s="144" t="s">
        <v>4754</v>
      </c>
      <c r="U194" s="145">
        <v>625</v>
      </c>
      <c r="V194" s="145">
        <v>4.55</v>
      </c>
      <c r="W194" s="145">
        <v>0</v>
      </c>
      <c r="X194" s="144" t="s">
        <v>4745</v>
      </c>
    </row>
    <row r="195" spans="1:24" s="7" customFormat="1">
      <c r="A195" s="7" t="s">
        <v>49</v>
      </c>
      <c r="D195" s="144" t="s">
        <v>5016</v>
      </c>
      <c r="E195" s="144" t="s">
        <v>5017</v>
      </c>
      <c r="F195" s="144" t="s">
        <v>4758</v>
      </c>
      <c r="G195" s="144" t="s">
        <v>4745</v>
      </c>
      <c r="H195" s="144" t="s">
        <v>53</v>
      </c>
      <c r="I195" s="144" t="s">
        <v>220</v>
      </c>
      <c r="J195" s="145">
        <v>0</v>
      </c>
      <c r="K195" s="144" t="s">
        <v>4745</v>
      </c>
      <c r="L195" s="144" t="s">
        <v>4745</v>
      </c>
      <c r="M195" s="144" t="s">
        <v>4753</v>
      </c>
      <c r="N195" s="144" t="s">
        <v>4745</v>
      </c>
      <c r="O195" s="144" t="s">
        <v>4745</v>
      </c>
      <c r="P195" s="144" t="s">
        <v>4745</v>
      </c>
      <c r="Q195" s="145">
        <v>0</v>
      </c>
      <c r="R195" s="144" t="s">
        <v>4745</v>
      </c>
      <c r="S195" s="145">
        <v>0</v>
      </c>
      <c r="T195" s="144" t="s">
        <v>4754</v>
      </c>
      <c r="U195" s="145">
        <v>0</v>
      </c>
      <c r="V195" s="145">
        <v>2.9486699999999999</v>
      </c>
      <c r="W195" s="145">
        <v>0</v>
      </c>
      <c r="X195" s="144" t="s">
        <v>4745</v>
      </c>
    </row>
    <row r="196" spans="1:24" s="7" customFormat="1">
      <c r="A196" s="7" t="s">
        <v>49</v>
      </c>
      <c r="D196" s="144" t="s">
        <v>5018</v>
      </c>
      <c r="E196" s="144" t="s">
        <v>5019</v>
      </c>
      <c r="F196" s="144" t="s">
        <v>4758</v>
      </c>
      <c r="G196" s="144" t="s">
        <v>4745</v>
      </c>
      <c r="H196" s="144" t="s">
        <v>53</v>
      </c>
      <c r="I196" s="144" t="s">
        <v>220</v>
      </c>
      <c r="J196" s="145">
        <v>0</v>
      </c>
      <c r="K196" s="144" t="s">
        <v>4745</v>
      </c>
      <c r="L196" s="144" t="s">
        <v>4745</v>
      </c>
      <c r="M196" s="144" t="s">
        <v>4202</v>
      </c>
      <c r="N196" s="144" t="s">
        <v>4745</v>
      </c>
      <c r="O196" s="144" t="s">
        <v>4745</v>
      </c>
      <c r="P196" s="144" t="s">
        <v>4745</v>
      </c>
      <c r="Q196" s="145">
        <v>0</v>
      </c>
      <c r="R196" s="144" t="s">
        <v>4745</v>
      </c>
      <c r="S196" s="145">
        <v>0</v>
      </c>
      <c r="T196" s="144" t="s">
        <v>4746</v>
      </c>
      <c r="U196" s="145">
        <v>0</v>
      </c>
      <c r="V196" s="145">
        <v>3.31</v>
      </c>
      <c r="W196" s="145">
        <v>0</v>
      </c>
      <c r="X196" s="144" t="s">
        <v>4745</v>
      </c>
    </row>
    <row r="197" spans="1:24" s="7" customFormat="1">
      <c r="A197" s="7" t="s">
        <v>49</v>
      </c>
      <c r="D197" s="144" t="s">
        <v>5020</v>
      </c>
      <c r="E197" s="144" t="s">
        <v>5021</v>
      </c>
      <c r="F197" s="144" t="s">
        <v>4758</v>
      </c>
      <c r="G197" s="144" t="s">
        <v>4745</v>
      </c>
      <c r="H197" s="144" t="s">
        <v>53</v>
      </c>
      <c r="I197" s="144" t="s">
        <v>220</v>
      </c>
      <c r="J197" s="145">
        <v>0</v>
      </c>
      <c r="K197" s="144" t="s">
        <v>4745</v>
      </c>
      <c r="L197" s="144" t="s">
        <v>4745</v>
      </c>
      <c r="M197" s="144" t="s">
        <v>4753</v>
      </c>
      <c r="N197" s="144" t="s">
        <v>4745</v>
      </c>
      <c r="O197" s="144" t="s">
        <v>4745</v>
      </c>
      <c r="P197" s="144" t="s">
        <v>4745</v>
      </c>
      <c r="Q197" s="145">
        <v>0</v>
      </c>
      <c r="R197" s="144" t="s">
        <v>4745</v>
      </c>
      <c r="S197" s="145">
        <v>0</v>
      </c>
      <c r="T197" s="144" t="s">
        <v>5022</v>
      </c>
      <c r="U197" s="145">
        <v>237</v>
      </c>
      <c r="V197" s="145">
        <v>0.53</v>
      </c>
      <c r="W197" s="145">
        <v>0</v>
      </c>
      <c r="X197" s="144" t="s">
        <v>4745</v>
      </c>
    </row>
    <row r="198" spans="1:24" s="7" customFormat="1">
      <c r="A198" s="7" t="s">
        <v>49</v>
      </c>
      <c r="D198" s="144" t="s">
        <v>5023</v>
      </c>
      <c r="E198" s="144" t="s">
        <v>5024</v>
      </c>
      <c r="F198" s="144" t="s">
        <v>4758</v>
      </c>
      <c r="G198" s="144" t="s">
        <v>4745</v>
      </c>
      <c r="H198" s="144" t="s">
        <v>53</v>
      </c>
      <c r="I198" s="144" t="s">
        <v>220</v>
      </c>
      <c r="J198" s="145">
        <v>0</v>
      </c>
      <c r="K198" s="144" t="s">
        <v>4745</v>
      </c>
      <c r="L198" s="144" t="s">
        <v>4745</v>
      </c>
      <c r="M198" s="144" t="s">
        <v>4753</v>
      </c>
      <c r="N198" s="144" t="s">
        <v>4745</v>
      </c>
      <c r="O198" s="144" t="s">
        <v>4745</v>
      </c>
      <c r="P198" s="144" t="s">
        <v>4745</v>
      </c>
      <c r="Q198" s="145">
        <v>0</v>
      </c>
      <c r="R198" s="144" t="s">
        <v>4745</v>
      </c>
      <c r="S198" s="145">
        <v>0</v>
      </c>
      <c r="T198" s="144" t="s">
        <v>4754</v>
      </c>
      <c r="U198" s="145">
        <v>0</v>
      </c>
      <c r="V198" s="145">
        <v>4.55</v>
      </c>
      <c r="W198" s="145">
        <v>0</v>
      </c>
      <c r="X198" s="144" t="s">
        <v>4745</v>
      </c>
    </row>
    <row r="199" spans="1:24" s="7" customFormat="1">
      <c r="A199" s="7" t="s">
        <v>49</v>
      </c>
      <c r="D199" s="144" t="s">
        <v>5025</v>
      </c>
      <c r="E199" s="144" t="s">
        <v>5026</v>
      </c>
      <c r="F199" s="144" t="s">
        <v>4758</v>
      </c>
      <c r="G199" s="144" t="s">
        <v>4745</v>
      </c>
      <c r="H199" s="144" t="s">
        <v>53</v>
      </c>
      <c r="I199" s="144" t="s">
        <v>220</v>
      </c>
      <c r="J199" s="145">
        <v>0</v>
      </c>
      <c r="K199" s="144" t="s">
        <v>4745</v>
      </c>
      <c r="L199" s="144" t="s">
        <v>4745</v>
      </c>
      <c r="M199" s="144" t="s">
        <v>4202</v>
      </c>
      <c r="N199" s="144" t="s">
        <v>4745</v>
      </c>
      <c r="O199" s="144" t="s">
        <v>4745</v>
      </c>
      <c r="P199" s="144" t="s">
        <v>4745</v>
      </c>
      <c r="Q199" s="145">
        <v>0</v>
      </c>
      <c r="R199" s="144" t="s">
        <v>4745</v>
      </c>
      <c r="S199" s="145">
        <v>0</v>
      </c>
      <c r="T199" s="144" t="s">
        <v>4746</v>
      </c>
      <c r="U199" s="145">
        <v>0</v>
      </c>
      <c r="V199" s="145">
        <v>0</v>
      </c>
      <c r="W199" s="145">
        <v>0</v>
      </c>
      <c r="X199" s="144" t="s">
        <v>4745</v>
      </c>
    </row>
    <row r="200" spans="1:24" s="7" customFormat="1">
      <c r="A200" s="7" t="s">
        <v>49</v>
      </c>
      <c r="D200" s="144" t="s">
        <v>5027</v>
      </c>
      <c r="E200" s="144" t="s">
        <v>5028</v>
      </c>
      <c r="F200" s="144" t="s">
        <v>4758</v>
      </c>
      <c r="G200" s="144" t="s">
        <v>4745</v>
      </c>
      <c r="H200" s="144" t="s">
        <v>53</v>
      </c>
      <c r="I200" s="144" t="s">
        <v>220</v>
      </c>
      <c r="J200" s="145">
        <v>0</v>
      </c>
      <c r="K200" s="144" t="s">
        <v>4745</v>
      </c>
      <c r="L200" s="144" t="s">
        <v>4745</v>
      </c>
      <c r="M200" s="144" t="s">
        <v>4202</v>
      </c>
      <c r="N200" s="144" t="s">
        <v>4745</v>
      </c>
      <c r="O200" s="144" t="s">
        <v>4745</v>
      </c>
      <c r="P200" s="144" t="s">
        <v>4745</v>
      </c>
      <c r="Q200" s="145">
        <v>0</v>
      </c>
      <c r="R200" s="144" t="s">
        <v>4745</v>
      </c>
      <c r="S200" s="145">
        <v>0</v>
      </c>
      <c r="T200" s="144" t="s">
        <v>4746</v>
      </c>
      <c r="U200" s="145">
        <v>180</v>
      </c>
      <c r="V200" s="145">
        <v>0</v>
      </c>
      <c r="W200" s="145">
        <v>0</v>
      </c>
      <c r="X200" s="144" t="s">
        <v>4745</v>
      </c>
    </row>
    <row r="201" spans="1:24" s="7" customFormat="1">
      <c r="A201" s="7" t="s">
        <v>49</v>
      </c>
      <c r="D201" s="144" t="s">
        <v>237</v>
      </c>
      <c r="E201" s="144" t="s">
        <v>238</v>
      </c>
      <c r="F201" s="144" t="s">
        <v>655</v>
      </c>
      <c r="G201" s="144" t="s">
        <v>4745</v>
      </c>
      <c r="H201" s="144" t="s">
        <v>53</v>
      </c>
      <c r="I201" s="144" t="s">
        <v>236</v>
      </c>
      <c r="J201" s="145">
        <v>0</v>
      </c>
      <c r="K201" s="144" t="s">
        <v>4745</v>
      </c>
      <c r="L201" s="144" t="s">
        <v>4745</v>
      </c>
      <c r="M201" s="144" t="s">
        <v>4202</v>
      </c>
      <c r="N201" s="144" t="s">
        <v>4745</v>
      </c>
      <c r="O201" s="144" t="s">
        <v>4745</v>
      </c>
      <c r="P201" s="144" t="s">
        <v>4745</v>
      </c>
      <c r="Q201" s="145">
        <v>0</v>
      </c>
      <c r="R201" s="144" t="s">
        <v>4745</v>
      </c>
      <c r="S201" s="145">
        <v>0</v>
      </c>
      <c r="T201" s="144" t="s">
        <v>5029</v>
      </c>
      <c r="U201" s="145">
        <v>521</v>
      </c>
      <c r="V201" s="145">
        <v>3.22</v>
      </c>
      <c r="W201" s="145">
        <v>0</v>
      </c>
      <c r="X201" s="144" t="s">
        <v>4745</v>
      </c>
    </row>
    <row r="202" spans="1:24" s="7" customFormat="1">
      <c r="A202" s="7" t="s">
        <v>49</v>
      </c>
      <c r="D202" s="144" t="s">
        <v>240</v>
      </c>
      <c r="E202" s="144" t="s">
        <v>3580</v>
      </c>
      <c r="F202" s="144" t="s">
        <v>655</v>
      </c>
      <c r="G202" s="144" t="s">
        <v>4745</v>
      </c>
      <c r="H202" s="144" t="s">
        <v>53</v>
      </c>
      <c r="I202" s="144" t="s">
        <v>236</v>
      </c>
      <c r="J202" s="145">
        <v>0</v>
      </c>
      <c r="K202" s="144" t="s">
        <v>4745</v>
      </c>
      <c r="L202" s="144" t="s">
        <v>4745</v>
      </c>
      <c r="M202" s="144" t="s">
        <v>4202</v>
      </c>
      <c r="N202" s="144" t="s">
        <v>4745</v>
      </c>
      <c r="O202" s="144" t="s">
        <v>4745</v>
      </c>
      <c r="P202" s="144" t="s">
        <v>4745</v>
      </c>
      <c r="Q202" s="145">
        <v>0</v>
      </c>
      <c r="R202" s="144" t="s">
        <v>4745</v>
      </c>
      <c r="S202" s="145">
        <v>0</v>
      </c>
      <c r="T202" s="144" t="s">
        <v>5030</v>
      </c>
      <c r="U202" s="145">
        <v>45</v>
      </c>
      <c r="V202" s="145">
        <v>2.4700000000000002</v>
      </c>
      <c r="W202" s="145">
        <v>0</v>
      </c>
      <c r="X202" s="144" t="s">
        <v>4745</v>
      </c>
    </row>
    <row r="203" spans="1:24" s="7" customFormat="1">
      <c r="A203" s="7" t="s">
        <v>49</v>
      </c>
      <c r="D203" s="144" t="s">
        <v>242</v>
      </c>
      <c r="E203" s="144" t="s">
        <v>243</v>
      </c>
      <c r="F203" s="144" t="s">
        <v>655</v>
      </c>
      <c r="G203" s="144" t="s">
        <v>4745</v>
      </c>
      <c r="H203" s="144" t="s">
        <v>53</v>
      </c>
      <c r="I203" s="144" t="s">
        <v>236</v>
      </c>
      <c r="J203" s="145">
        <v>0</v>
      </c>
      <c r="K203" s="144" t="s">
        <v>4745</v>
      </c>
      <c r="L203" s="144" t="s">
        <v>4745</v>
      </c>
      <c r="M203" s="144" t="s">
        <v>4202</v>
      </c>
      <c r="N203" s="144" t="s">
        <v>4745</v>
      </c>
      <c r="O203" s="144" t="s">
        <v>4745</v>
      </c>
      <c r="P203" s="144" t="s">
        <v>4745</v>
      </c>
      <c r="Q203" s="145">
        <v>0</v>
      </c>
      <c r="R203" s="144" t="s">
        <v>4745</v>
      </c>
      <c r="S203" s="145">
        <v>0</v>
      </c>
      <c r="T203" s="144" t="s">
        <v>5030</v>
      </c>
      <c r="U203" s="145">
        <v>4</v>
      </c>
      <c r="V203" s="145">
        <v>25.6</v>
      </c>
      <c r="W203" s="145">
        <v>0</v>
      </c>
      <c r="X203" s="144" t="s">
        <v>4745</v>
      </c>
    </row>
    <row r="204" spans="1:24" s="7" customFormat="1">
      <c r="A204" s="7" t="s">
        <v>49</v>
      </c>
      <c r="D204" s="144" t="s">
        <v>245</v>
      </c>
      <c r="E204" s="144" t="s">
        <v>246</v>
      </c>
      <c r="F204" s="144" t="s">
        <v>655</v>
      </c>
      <c r="G204" s="144" t="s">
        <v>4745</v>
      </c>
      <c r="H204" s="144" t="s">
        <v>53</v>
      </c>
      <c r="I204" s="144" t="s">
        <v>236</v>
      </c>
      <c r="J204" s="145">
        <v>0</v>
      </c>
      <c r="K204" s="144" t="s">
        <v>4745</v>
      </c>
      <c r="L204" s="144" t="s">
        <v>4745</v>
      </c>
      <c r="M204" s="144" t="s">
        <v>4202</v>
      </c>
      <c r="N204" s="144" t="s">
        <v>4745</v>
      </c>
      <c r="O204" s="144" t="s">
        <v>4745</v>
      </c>
      <c r="P204" s="144" t="s">
        <v>4745</v>
      </c>
      <c r="Q204" s="145">
        <v>0</v>
      </c>
      <c r="R204" s="144" t="s">
        <v>4745</v>
      </c>
      <c r="S204" s="145">
        <v>0</v>
      </c>
      <c r="T204" s="144" t="s">
        <v>5030</v>
      </c>
      <c r="U204" s="145">
        <v>27</v>
      </c>
      <c r="V204" s="145">
        <v>45.08</v>
      </c>
      <c r="W204" s="145">
        <v>0</v>
      </c>
      <c r="X204" s="144" t="s">
        <v>4745</v>
      </c>
    </row>
    <row r="205" spans="1:24" s="7" customFormat="1">
      <c r="A205" s="7" t="s">
        <v>49</v>
      </c>
      <c r="D205" s="144" t="s">
        <v>248</v>
      </c>
      <c r="E205" s="144" t="s">
        <v>249</v>
      </c>
      <c r="F205" s="144" t="s">
        <v>655</v>
      </c>
      <c r="G205" s="144" t="s">
        <v>4745</v>
      </c>
      <c r="H205" s="144" t="s">
        <v>53</v>
      </c>
      <c r="I205" s="144" t="s">
        <v>236</v>
      </c>
      <c r="J205" s="145">
        <v>0</v>
      </c>
      <c r="K205" s="144" t="s">
        <v>4745</v>
      </c>
      <c r="L205" s="144" t="s">
        <v>4745</v>
      </c>
      <c r="M205" s="144" t="s">
        <v>4202</v>
      </c>
      <c r="N205" s="144" t="s">
        <v>4745</v>
      </c>
      <c r="O205" s="144" t="s">
        <v>4745</v>
      </c>
      <c r="P205" s="144" t="s">
        <v>4745</v>
      </c>
      <c r="Q205" s="145">
        <v>0</v>
      </c>
      <c r="R205" s="144" t="s">
        <v>4745</v>
      </c>
      <c r="S205" s="145">
        <v>0</v>
      </c>
      <c r="T205" s="144" t="s">
        <v>5030</v>
      </c>
      <c r="U205" s="145">
        <v>20</v>
      </c>
      <c r="V205" s="145">
        <v>88.2</v>
      </c>
      <c r="W205" s="145">
        <v>0</v>
      </c>
      <c r="X205" s="144" t="s">
        <v>4745</v>
      </c>
    </row>
    <row r="206" spans="1:24" s="7" customFormat="1">
      <c r="A206" s="7" t="s">
        <v>49</v>
      </c>
      <c r="D206" s="144" t="s">
        <v>251</v>
      </c>
      <c r="E206" s="144" t="s">
        <v>252</v>
      </c>
      <c r="F206" s="144" t="s">
        <v>655</v>
      </c>
      <c r="G206" s="144" t="s">
        <v>4745</v>
      </c>
      <c r="H206" s="144" t="s">
        <v>53</v>
      </c>
      <c r="I206" s="144" t="s">
        <v>236</v>
      </c>
      <c r="J206" s="145">
        <v>0</v>
      </c>
      <c r="K206" s="144" t="s">
        <v>4745</v>
      </c>
      <c r="L206" s="144" t="s">
        <v>4745</v>
      </c>
      <c r="M206" s="144" t="s">
        <v>4202</v>
      </c>
      <c r="N206" s="144" t="s">
        <v>4745</v>
      </c>
      <c r="O206" s="144" t="s">
        <v>4745</v>
      </c>
      <c r="P206" s="144" t="s">
        <v>4745</v>
      </c>
      <c r="Q206" s="145">
        <v>0</v>
      </c>
      <c r="R206" s="144" t="s">
        <v>4745</v>
      </c>
      <c r="S206" s="145">
        <v>0</v>
      </c>
      <c r="T206" s="144" t="s">
        <v>5030</v>
      </c>
      <c r="U206" s="145">
        <v>2</v>
      </c>
      <c r="V206" s="145">
        <v>183.69800000000001</v>
      </c>
      <c r="W206" s="145">
        <v>0</v>
      </c>
      <c r="X206" s="144" t="s">
        <v>4745</v>
      </c>
    </row>
    <row r="207" spans="1:24" s="7" customFormat="1">
      <c r="A207" s="7" t="s">
        <v>49</v>
      </c>
      <c r="D207" s="144" t="s">
        <v>254</v>
      </c>
      <c r="E207" s="144" t="s">
        <v>5031</v>
      </c>
      <c r="F207" s="144" t="s">
        <v>655</v>
      </c>
      <c r="G207" s="144" t="s">
        <v>4745</v>
      </c>
      <c r="H207" s="144" t="s">
        <v>53</v>
      </c>
      <c r="I207" s="144" t="s">
        <v>236</v>
      </c>
      <c r="J207" s="145">
        <v>0</v>
      </c>
      <c r="K207" s="144" t="s">
        <v>4745</v>
      </c>
      <c r="L207" s="144" t="s">
        <v>4745</v>
      </c>
      <c r="M207" s="144" t="s">
        <v>4753</v>
      </c>
      <c r="N207" s="144" t="s">
        <v>4745</v>
      </c>
      <c r="O207" s="144" t="s">
        <v>4745</v>
      </c>
      <c r="P207" s="144" t="s">
        <v>4745</v>
      </c>
      <c r="Q207" s="145">
        <v>0</v>
      </c>
      <c r="R207" s="144" t="s">
        <v>4745</v>
      </c>
      <c r="S207" s="145">
        <v>0</v>
      </c>
      <c r="T207" s="144" t="s">
        <v>4754</v>
      </c>
      <c r="U207" s="145">
        <v>70</v>
      </c>
      <c r="V207" s="145">
        <v>22.0914</v>
      </c>
      <c r="W207" s="145">
        <v>0</v>
      </c>
      <c r="X207" s="144" t="s">
        <v>4745</v>
      </c>
    </row>
    <row r="208" spans="1:24" s="7" customFormat="1">
      <c r="A208" s="7" t="s">
        <v>49</v>
      </c>
      <c r="D208" s="144" t="s">
        <v>257</v>
      </c>
      <c r="E208" s="144" t="s">
        <v>258</v>
      </c>
      <c r="F208" s="144" t="s">
        <v>655</v>
      </c>
      <c r="G208" s="144" t="s">
        <v>4745</v>
      </c>
      <c r="H208" s="144" t="s">
        <v>53</v>
      </c>
      <c r="I208" s="144" t="s">
        <v>236</v>
      </c>
      <c r="J208" s="145">
        <v>0</v>
      </c>
      <c r="K208" s="144" t="s">
        <v>4745</v>
      </c>
      <c r="L208" s="144" t="s">
        <v>4745</v>
      </c>
      <c r="M208" s="144" t="s">
        <v>4753</v>
      </c>
      <c r="N208" s="144" t="s">
        <v>4745</v>
      </c>
      <c r="O208" s="144" t="s">
        <v>4745</v>
      </c>
      <c r="P208" s="144" t="s">
        <v>4745</v>
      </c>
      <c r="Q208" s="145">
        <v>0</v>
      </c>
      <c r="R208" s="144" t="s">
        <v>4745</v>
      </c>
      <c r="S208" s="145">
        <v>0</v>
      </c>
      <c r="T208" s="144" t="s">
        <v>4754</v>
      </c>
      <c r="U208" s="145">
        <v>67</v>
      </c>
      <c r="V208" s="145">
        <v>22.59375</v>
      </c>
      <c r="W208" s="145">
        <v>0</v>
      </c>
      <c r="X208" s="144" t="s">
        <v>4745</v>
      </c>
    </row>
    <row r="209" spans="1:24" s="7" customFormat="1">
      <c r="A209" s="7" t="s">
        <v>49</v>
      </c>
      <c r="D209" s="144" t="s">
        <v>3747</v>
      </c>
      <c r="E209" s="144" t="s">
        <v>5032</v>
      </c>
      <c r="F209" s="144" t="s">
        <v>5033</v>
      </c>
      <c r="G209" s="144" t="s">
        <v>4745</v>
      </c>
      <c r="H209" s="144" t="s">
        <v>53</v>
      </c>
      <c r="I209" s="144" t="s">
        <v>260</v>
      </c>
      <c r="J209" s="145">
        <v>0</v>
      </c>
      <c r="K209" s="144" t="s">
        <v>4745</v>
      </c>
      <c r="L209" s="144" t="s">
        <v>4745</v>
      </c>
      <c r="M209" s="144" t="s">
        <v>4753</v>
      </c>
      <c r="N209" s="144" t="s">
        <v>4745</v>
      </c>
      <c r="O209" s="144" t="s">
        <v>81</v>
      </c>
      <c r="P209" s="144" t="s">
        <v>4745</v>
      </c>
      <c r="Q209" s="145">
        <v>1E-3</v>
      </c>
      <c r="R209" s="144" t="s">
        <v>4745</v>
      </c>
      <c r="S209" s="145">
        <v>0</v>
      </c>
      <c r="T209" s="144" t="s">
        <v>5034</v>
      </c>
      <c r="U209" s="145">
        <v>201</v>
      </c>
      <c r="V209" s="145">
        <v>0.28999999999999998</v>
      </c>
      <c r="W209" s="145">
        <v>0</v>
      </c>
      <c r="X209" s="144" t="s">
        <v>4745</v>
      </c>
    </row>
    <row r="210" spans="1:24" s="7" customFormat="1">
      <c r="A210" s="7" t="s">
        <v>49</v>
      </c>
      <c r="D210" s="144" t="s">
        <v>3748</v>
      </c>
      <c r="E210" s="144" t="s">
        <v>5035</v>
      </c>
      <c r="F210" s="144" t="s">
        <v>5033</v>
      </c>
      <c r="G210" s="144" t="s">
        <v>4745</v>
      </c>
      <c r="H210" s="144" t="s">
        <v>53</v>
      </c>
      <c r="I210" s="144" t="s">
        <v>260</v>
      </c>
      <c r="J210" s="145">
        <v>0</v>
      </c>
      <c r="K210" s="144" t="s">
        <v>4745</v>
      </c>
      <c r="L210" s="144" t="s">
        <v>4745</v>
      </c>
      <c r="M210" s="144" t="s">
        <v>4753</v>
      </c>
      <c r="N210" s="144" t="s">
        <v>4745</v>
      </c>
      <c r="O210" s="144" t="s">
        <v>81</v>
      </c>
      <c r="P210" s="144" t="s">
        <v>4745</v>
      </c>
      <c r="Q210" s="145">
        <v>1E-3</v>
      </c>
      <c r="R210" s="144" t="s">
        <v>4745</v>
      </c>
      <c r="S210" s="145">
        <v>0</v>
      </c>
      <c r="T210" s="144" t="s">
        <v>5034</v>
      </c>
      <c r="U210" s="145">
        <v>1603</v>
      </c>
      <c r="V210" s="145">
        <v>0.32400000000000001</v>
      </c>
      <c r="W210" s="145">
        <v>0</v>
      </c>
      <c r="X210" s="144" t="s">
        <v>4745</v>
      </c>
    </row>
    <row r="211" spans="1:24" s="7" customFormat="1">
      <c r="A211" s="7" t="s">
        <v>49</v>
      </c>
      <c r="D211" s="144" t="s">
        <v>3749</v>
      </c>
      <c r="E211" s="144" t="s">
        <v>5036</v>
      </c>
      <c r="F211" s="144" t="s">
        <v>5033</v>
      </c>
      <c r="G211" s="144" t="s">
        <v>4745</v>
      </c>
      <c r="H211" s="144" t="s">
        <v>53</v>
      </c>
      <c r="I211" s="144" t="s">
        <v>260</v>
      </c>
      <c r="J211" s="145">
        <v>0</v>
      </c>
      <c r="K211" s="144" t="s">
        <v>4745</v>
      </c>
      <c r="L211" s="144" t="s">
        <v>4745</v>
      </c>
      <c r="M211" s="144" t="s">
        <v>4753</v>
      </c>
      <c r="N211" s="144" t="s">
        <v>4745</v>
      </c>
      <c r="O211" s="144" t="s">
        <v>81</v>
      </c>
      <c r="P211" s="144" t="s">
        <v>4745</v>
      </c>
      <c r="Q211" s="145">
        <v>1E-3</v>
      </c>
      <c r="R211" s="144" t="s">
        <v>4745</v>
      </c>
      <c r="S211" s="145">
        <v>0</v>
      </c>
      <c r="T211" s="144" t="s">
        <v>5034</v>
      </c>
      <c r="U211" s="145">
        <v>320</v>
      </c>
      <c r="V211" s="145">
        <v>0.31</v>
      </c>
      <c r="W211" s="145">
        <v>0</v>
      </c>
      <c r="X211" s="144" t="s">
        <v>4745</v>
      </c>
    </row>
    <row r="212" spans="1:24" s="7" customFormat="1">
      <c r="A212" s="7" t="s">
        <v>49</v>
      </c>
      <c r="D212" s="144" t="s">
        <v>3750</v>
      </c>
      <c r="E212" s="144" t="s">
        <v>5037</v>
      </c>
      <c r="F212" s="144" t="s">
        <v>5033</v>
      </c>
      <c r="G212" s="144" t="s">
        <v>4745</v>
      </c>
      <c r="H212" s="144" t="s">
        <v>53</v>
      </c>
      <c r="I212" s="144" t="s">
        <v>260</v>
      </c>
      <c r="J212" s="145">
        <v>0</v>
      </c>
      <c r="K212" s="144" t="s">
        <v>4745</v>
      </c>
      <c r="L212" s="144" t="s">
        <v>4745</v>
      </c>
      <c r="M212" s="144" t="s">
        <v>4753</v>
      </c>
      <c r="N212" s="144" t="s">
        <v>4745</v>
      </c>
      <c r="O212" s="144" t="s">
        <v>81</v>
      </c>
      <c r="P212" s="144" t="s">
        <v>4745</v>
      </c>
      <c r="Q212" s="145">
        <v>1E-3</v>
      </c>
      <c r="R212" s="144" t="s">
        <v>4745</v>
      </c>
      <c r="S212" s="145">
        <v>0</v>
      </c>
      <c r="T212" s="144" t="s">
        <v>5034</v>
      </c>
      <c r="U212" s="145">
        <v>1</v>
      </c>
      <c r="V212" s="145">
        <v>0.31</v>
      </c>
      <c r="W212" s="145">
        <v>0</v>
      </c>
      <c r="X212" s="144" t="s">
        <v>4745</v>
      </c>
    </row>
    <row r="213" spans="1:24" s="7" customFormat="1">
      <c r="A213" s="7" t="s">
        <v>49</v>
      </c>
      <c r="D213" s="144" t="s">
        <v>3751</v>
      </c>
      <c r="E213" s="144" t="s">
        <v>5038</v>
      </c>
      <c r="F213" s="144" t="s">
        <v>5033</v>
      </c>
      <c r="G213" s="144" t="s">
        <v>4745</v>
      </c>
      <c r="H213" s="144" t="s">
        <v>53</v>
      </c>
      <c r="I213" s="144" t="s">
        <v>260</v>
      </c>
      <c r="J213" s="145">
        <v>0</v>
      </c>
      <c r="K213" s="144" t="s">
        <v>4745</v>
      </c>
      <c r="L213" s="144" t="s">
        <v>4745</v>
      </c>
      <c r="M213" s="144" t="s">
        <v>4753</v>
      </c>
      <c r="N213" s="144" t="s">
        <v>4745</v>
      </c>
      <c r="O213" s="144" t="s">
        <v>81</v>
      </c>
      <c r="P213" s="144" t="s">
        <v>4745</v>
      </c>
      <c r="Q213" s="145">
        <v>1E-3</v>
      </c>
      <c r="R213" s="144" t="s">
        <v>4745</v>
      </c>
      <c r="S213" s="145">
        <v>0</v>
      </c>
      <c r="T213" s="144" t="s">
        <v>5034</v>
      </c>
      <c r="U213" s="145">
        <v>823</v>
      </c>
      <c r="V213" s="145">
        <v>0.36</v>
      </c>
      <c r="W213" s="145">
        <v>0</v>
      </c>
      <c r="X213" s="144" t="s">
        <v>4745</v>
      </c>
    </row>
    <row r="214" spans="1:24" s="7" customFormat="1">
      <c r="A214" s="7" t="s">
        <v>49</v>
      </c>
      <c r="D214" s="144" t="s">
        <v>261</v>
      </c>
      <c r="E214" s="144" t="s">
        <v>262</v>
      </c>
      <c r="F214" s="144" t="s">
        <v>655</v>
      </c>
      <c r="G214" s="144" t="s">
        <v>4745</v>
      </c>
      <c r="H214" s="144" t="s">
        <v>53</v>
      </c>
      <c r="I214" s="144" t="s">
        <v>260</v>
      </c>
      <c r="J214" s="145">
        <v>0</v>
      </c>
      <c r="K214" s="144" t="s">
        <v>4745</v>
      </c>
      <c r="L214" s="144" t="s">
        <v>4745</v>
      </c>
      <c r="M214" s="144" t="s">
        <v>4753</v>
      </c>
      <c r="N214" s="144" t="s">
        <v>4745</v>
      </c>
      <c r="O214" s="144" t="s">
        <v>81</v>
      </c>
      <c r="P214" s="144" t="s">
        <v>4745</v>
      </c>
      <c r="Q214" s="145">
        <v>1E-3</v>
      </c>
      <c r="R214" s="144" t="s">
        <v>4745</v>
      </c>
      <c r="S214" s="145">
        <v>0</v>
      </c>
      <c r="T214" s="144" t="s">
        <v>5034</v>
      </c>
      <c r="U214" s="145">
        <v>21017</v>
      </c>
      <c r="V214" s="145">
        <v>2.5829999999999999E-2</v>
      </c>
      <c r="W214" s="145">
        <v>195</v>
      </c>
      <c r="X214" s="144" t="s">
        <v>4745</v>
      </c>
    </row>
    <row r="215" spans="1:24" s="7" customFormat="1">
      <c r="A215" s="7" t="s">
        <v>49</v>
      </c>
      <c r="D215" s="144" t="s">
        <v>264</v>
      </c>
      <c r="E215" s="144" t="s">
        <v>265</v>
      </c>
      <c r="F215" s="144" t="s">
        <v>655</v>
      </c>
      <c r="G215" s="144" t="s">
        <v>4745</v>
      </c>
      <c r="H215" s="144" t="s">
        <v>53</v>
      </c>
      <c r="I215" s="144" t="s">
        <v>260</v>
      </c>
      <c r="J215" s="145">
        <v>0</v>
      </c>
      <c r="K215" s="144" t="s">
        <v>4745</v>
      </c>
      <c r="L215" s="144" t="s">
        <v>4745</v>
      </c>
      <c r="M215" s="144" t="s">
        <v>4753</v>
      </c>
      <c r="N215" s="144" t="s">
        <v>4745</v>
      </c>
      <c r="O215" s="144" t="s">
        <v>81</v>
      </c>
      <c r="P215" s="144" t="s">
        <v>4745</v>
      </c>
      <c r="Q215" s="145">
        <v>1E-3</v>
      </c>
      <c r="R215" s="144" t="s">
        <v>4745</v>
      </c>
      <c r="S215" s="145">
        <v>0</v>
      </c>
      <c r="T215" s="144" t="s">
        <v>5034</v>
      </c>
      <c r="U215" s="145">
        <v>11570</v>
      </c>
      <c r="V215" s="145">
        <v>2.6460000000000001E-2</v>
      </c>
      <c r="W215" s="145">
        <v>840</v>
      </c>
      <c r="X215" s="144" t="s">
        <v>4745</v>
      </c>
    </row>
    <row r="216" spans="1:24" s="7" customFormat="1">
      <c r="A216" s="7" t="s">
        <v>49</v>
      </c>
      <c r="D216" s="144" t="s">
        <v>267</v>
      </c>
      <c r="E216" s="144" t="s">
        <v>268</v>
      </c>
      <c r="F216" s="144" t="s">
        <v>655</v>
      </c>
      <c r="G216" s="144" t="s">
        <v>4745</v>
      </c>
      <c r="H216" s="144" t="s">
        <v>53</v>
      </c>
      <c r="I216" s="144" t="s">
        <v>260</v>
      </c>
      <c r="J216" s="145">
        <v>0</v>
      </c>
      <c r="K216" s="144" t="s">
        <v>4745</v>
      </c>
      <c r="L216" s="144" t="s">
        <v>4745</v>
      </c>
      <c r="M216" s="144" t="s">
        <v>4753</v>
      </c>
      <c r="N216" s="144" t="s">
        <v>4745</v>
      </c>
      <c r="O216" s="144" t="s">
        <v>81</v>
      </c>
      <c r="P216" s="144" t="s">
        <v>4745</v>
      </c>
      <c r="Q216" s="145">
        <v>1E-3</v>
      </c>
      <c r="R216" s="144" t="s">
        <v>4745</v>
      </c>
      <c r="S216" s="145">
        <v>0</v>
      </c>
      <c r="T216" s="144" t="s">
        <v>5034</v>
      </c>
      <c r="U216" s="145">
        <v>11169</v>
      </c>
      <c r="V216" s="145">
        <v>2.9360000000000001E-2</v>
      </c>
      <c r="W216" s="145">
        <v>105</v>
      </c>
      <c r="X216" s="144" t="s">
        <v>4745</v>
      </c>
    </row>
    <row r="217" spans="1:24" s="7" customFormat="1">
      <c r="A217" s="7" t="s">
        <v>49</v>
      </c>
      <c r="D217" s="144" t="s">
        <v>270</v>
      </c>
      <c r="E217" s="144" t="s">
        <v>271</v>
      </c>
      <c r="F217" s="144" t="s">
        <v>655</v>
      </c>
      <c r="G217" s="144" t="s">
        <v>4745</v>
      </c>
      <c r="H217" s="144" t="s">
        <v>53</v>
      </c>
      <c r="I217" s="144" t="s">
        <v>260</v>
      </c>
      <c r="J217" s="145">
        <v>0</v>
      </c>
      <c r="K217" s="144" t="s">
        <v>4745</v>
      </c>
      <c r="L217" s="144" t="s">
        <v>4745</v>
      </c>
      <c r="M217" s="144" t="s">
        <v>4753</v>
      </c>
      <c r="N217" s="144" t="s">
        <v>4745</v>
      </c>
      <c r="O217" s="144" t="s">
        <v>81</v>
      </c>
      <c r="P217" s="144" t="s">
        <v>4745</v>
      </c>
      <c r="Q217" s="145">
        <v>1E-3</v>
      </c>
      <c r="R217" s="144" t="s">
        <v>4745</v>
      </c>
      <c r="S217" s="145">
        <v>0</v>
      </c>
      <c r="T217" s="144" t="s">
        <v>5034</v>
      </c>
      <c r="U217" s="145">
        <v>4736</v>
      </c>
      <c r="V217" s="145">
        <v>3.4029999999999998E-2</v>
      </c>
      <c r="W217" s="145">
        <v>105</v>
      </c>
      <c r="X217" s="144" t="s">
        <v>4745</v>
      </c>
    </row>
    <row r="218" spans="1:24" s="7" customFormat="1">
      <c r="A218" s="7" t="s">
        <v>49</v>
      </c>
      <c r="D218" s="144" t="s">
        <v>273</v>
      </c>
      <c r="E218" s="144" t="s">
        <v>274</v>
      </c>
      <c r="F218" s="144" t="s">
        <v>655</v>
      </c>
      <c r="G218" s="144" t="s">
        <v>4745</v>
      </c>
      <c r="H218" s="144" t="s">
        <v>53</v>
      </c>
      <c r="I218" s="144" t="s">
        <v>260</v>
      </c>
      <c r="J218" s="145">
        <v>0</v>
      </c>
      <c r="K218" s="144" t="s">
        <v>4745</v>
      </c>
      <c r="L218" s="144" t="s">
        <v>4745</v>
      </c>
      <c r="M218" s="144" t="s">
        <v>4753</v>
      </c>
      <c r="N218" s="144" t="s">
        <v>4745</v>
      </c>
      <c r="O218" s="144" t="s">
        <v>81</v>
      </c>
      <c r="P218" s="144" t="s">
        <v>4745</v>
      </c>
      <c r="Q218" s="145">
        <v>1E-3</v>
      </c>
      <c r="R218" s="144" t="s">
        <v>4745</v>
      </c>
      <c r="S218" s="145">
        <v>0</v>
      </c>
      <c r="T218" s="144" t="s">
        <v>5034</v>
      </c>
      <c r="U218" s="145">
        <v>7054</v>
      </c>
      <c r="V218" s="145">
        <v>3.381E-2</v>
      </c>
      <c r="W218" s="145">
        <v>0</v>
      </c>
      <c r="X218" s="144" t="s">
        <v>4745</v>
      </c>
    </row>
    <row r="219" spans="1:24" s="7" customFormat="1">
      <c r="A219" s="7" t="s">
        <v>49</v>
      </c>
      <c r="D219" s="144" t="s">
        <v>276</v>
      </c>
      <c r="E219" s="144" t="s">
        <v>277</v>
      </c>
      <c r="F219" s="144" t="s">
        <v>655</v>
      </c>
      <c r="G219" s="144" t="s">
        <v>4745</v>
      </c>
      <c r="H219" s="144" t="s">
        <v>53</v>
      </c>
      <c r="I219" s="144" t="s">
        <v>260</v>
      </c>
      <c r="J219" s="145">
        <v>0</v>
      </c>
      <c r="K219" s="144" t="s">
        <v>4745</v>
      </c>
      <c r="L219" s="144" t="s">
        <v>4745</v>
      </c>
      <c r="M219" s="144" t="s">
        <v>4753</v>
      </c>
      <c r="N219" s="144" t="s">
        <v>4745</v>
      </c>
      <c r="O219" s="144" t="s">
        <v>81</v>
      </c>
      <c r="P219" s="144" t="s">
        <v>4745</v>
      </c>
      <c r="Q219" s="145">
        <v>1E-3</v>
      </c>
      <c r="R219" s="144" t="s">
        <v>4745</v>
      </c>
      <c r="S219" s="145">
        <v>0</v>
      </c>
      <c r="T219" s="144" t="s">
        <v>5034</v>
      </c>
      <c r="U219" s="145">
        <v>11171</v>
      </c>
      <c r="V219" s="145">
        <v>0.03</v>
      </c>
      <c r="W219" s="145">
        <v>0</v>
      </c>
      <c r="X219" s="144" t="s">
        <v>4745</v>
      </c>
    </row>
    <row r="220" spans="1:24" s="7" customFormat="1">
      <c r="A220" s="7" t="s">
        <v>49</v>
      </c>
      <c r="D220" s="144" t="s">
        <v>279</v>
      </c>
      <c r="E220" s="144" t="s">
        <v>280</v>
      </c>
      <c r="F220" s="144" t="s">
        <v>655</v>
      </c>
      <c r="G220" s="144" t="s">
        <v>4745</v>
      </c>
      <c r="H220" s="144" t="s">
        <v>53</v>
      </c>
      <c r="I220" s="144" t="s">
        <v>260</v>
      </c>
      <c r="J220" s="145">
        <v>0</v>
      </c>
      <c r="K220" s="144" t="s">
        <v>4745</v>
      </c>
      <c r="L220" s="144" t="s">
        <v>4745</v>
      </c>
      <c r="M220" s="144" t="s">
        <v>4753</v>
      </c>
      <c r="N220" s="144" t="s">
        <v>4745</v>
      </c>
      <c r="O220" s="144" t="s">
        <v>81</v>
      </c>
      <c r="P220" s="144" t="s">
        <v>4745</v>
      </c>
      <c r="Q220" s="145">
        <v>1E-3</v>
      </c>
      <c r="R220" s="144" t="s">
        <v>4745</v>
      </c>
      <c r="S220" s="145">
        <v>0</v>
      </c>
      <c r="T220" s="144" t="s">
        <v>5034</v>
      </c>
      <c r="U220" s="145">
        <v>4375</v>
      </c>
      <c r="V220" s="145">
        <v>0.04</v>
      </c>
      <c r="W220" s="145">
        <v>0</v>
      </c>
      <c r="X220" s="144" t="s">
        <v>4745</v>
      </c>
    </row>
    <row r="221" spans="1:24" s="7" customFormat="1">
      <c r="A221" s="7" t="s">
        <v>49</v>
      </c>
      <c r="D221" s="144" t="s">
        <v>282</v>
      </c>
      <c r="E221" s="144" t="s">
        <v>283</v>
      </c>
      <c r="F221" s="144" t="s">
        <v>655</v>
      </c>
      <c r="G221" s="144" t="s">
        <v>4745</v>
      </c>
      <c r="H221" s="144" t="s">
        <v>53</v>
      </c>
      <c r="I221" s="144" t="s">
        <v>260</v>
      </c>
      <c r="J221" s="145">
        <v>0</v>
      </c>
      <c r="K221" s="144" t="s">
        <v>4745</v>
      </c>
      <c r="L221" s="144" t="s">
        <v>4745</v>
      </c>
      <c r="M221" s="144" t="s">
        <v>4753</v>
      </c>
      <c r="N221" s="144" t="s">
        <v>4745</v>
      </c>
      <c r="O221" s="144" t="s">
        <v>81</v>
      </c>
      <c r="P221" s="144" t="s">
        <v>4745</v>
      </c>
      <c r="Q221" s="145">
        <v>1E-3</v>
      </c>
      <c r="R221" s="144" t="s">
        <v>4745</v>
      </c>
      <c r="S221" s="145">
        <v>0</v>
      </c>
      <c r="T221" s="144" t="s">
        <v>5034</v>
      </c>
      <c r="U221" s="145">
        <v>5321</v>
      </c>
      <c r="V221" s="145">
        <v>4.1000000000000002E-2</v>
      </c>
      <c r="W221" s="145">
        <v>0</v>
      </c>
      <c r="X221" s="144" t="s">
        <v>4745</v>
      </c>
    </row>
    <row r="222" spans="1:24" s="7" customFormat="1">
      <c r="A222" s="7" t="s">
        <v>49</v>
      </c>
      <c r="D222" s="144" t="s">
        <v>285</v>
      </c>
      <c r="E222" s="144" t="s">
        <v>286</v>
      </c>
      <c r="F222" s="144" t="s">
        <v>655</v>
      </c>
      <c r="G222" s="144" t="s">
        <v>4745</v>
      </c>
      <c r="H222" s="144" t="s">
        <v>53</v>
      </c>
      <c r="I222" s="144" t="s">
        <v>260</v>
      </c>
      <c r="J222" s="145">
        <v>0</v>
      </c>
      <c r="K222" s="144" t="s">
        <v>4745</v>
      </c>
      <c r="L222" s="144" t="s">
        <v>4745</v>
      </c>
      <c r="M222" s="144" t="s">
        <v>4753</v>
      </c>
      <c r="N222" s="144" t="s">
        <v>4745</v>
      </c>
      <c r="O222" s="144" t="s">
        <v>81</v>
      </c>
      <c r="P222" s="144" t="s">
        <v>4745</v>
      </c>
      <c r="Q222" s="145">
        <v>1E-3</v>
      </c>
      <c r="R222" s="144" t="s">
        <v>4745</v>
      </c>
      <c r="S222" s="145">
        <v>0</v>
      </c>
      <c r="T222" s="144" t="s">
        <v>5034</v>
      </c>
      <c r="U222" s="145">
        <v>3219</v>
      </c>
      <c r="V222" s="145">
        <v>4.1579999999999999E-2</v>
      </c>
      <c r="W222" s="145">
        <v>0</v>
      </c>
      <c r="X222" s="144" t="s">
        <v>4745</v>
      </c>
    </row>
    <row r="223" spans="1:24" s="7" customFormat="1">
      <c r="A223" s="7" t="s">
        <v>49</v>
      </c>
      <c r="D223" s="144" t="s">
        <v>288</v>
      </c>
      <c r="E223" s="144" t="s">
        <v>289</v>
      </c>
      <c r="F223" s="144" t="s">
        <v>655</v>
      </c>
      <c r="G223" s="144" t="s">
        <v>4745</v>
      </c>
      <c r="H223" s="144" t="s">
        <v>53</v>
      </c>
      <c r="I223" s="144" t="s">
        <v>260</v>
      </c>
      <c r="J223" s="145">
        <v>0</v>
      </c>
      <c r="K223" s="144" t="s">
        <v>4745</v>
      </c>
      <c r="L223" s="144" t="s">
        <v>4745</v>
      </c>
      <c r="M223" s="144" t="s">
        <v>4753</v>
      </c>
      <c r="N223" s="144" t="s">
        <v>4745</v>
      </c>
      <c r="O223" s="144" t="s">
        <v>81</v>
      </c>
      <c r="P223" s="144" t="s">
        <v>4745</v>
      </c>
      <c r="Q223" s="145">
        <v>1E-3</v>
      </c>
      <c r="R223" s="144" t="s">
        <v>4745</v>
      </c>
      <c r="S223" s="145">
        <v>0</v>
      </c>
      <c r="T223" s="144" t="s">
        <v>5034</v>
      </c>
      <c r="U223" s="145">
        <v>6919</v>
      </c>
      <c r="V223" s="145">
        <v>3.7780000000000001E-2</v>
      </c>
      <c r="W223" s="145">
        <v>0</v>
      </c>
      <c r="X223" s="144" t="s">
        <v>4745</v>
      </c>
    </row>
    <row r="224" spans="1:24" s="7" customFormat="1">
      <c r="A224" s="7" t="s">
        <v>49</v>
      </c>
      <c r="D224" s="144" t="s">
        <v>5039</v>
      </c>
      <c r="E224" s="144" t="s">
        <v>5040</v>
      </c>
      <c r="F224" s="144" t="s">
        <v>4758</v>
      </c>
      <c r="G224" s="144" t="s">
        <v>4745</v>
      </c>
      <c r="H224" s="144" t="s">
        <v>53</v>
      </c>
      <c r="I224" s="144" t="s">
        <v>260</v>
      </c>
      <c r="J224" s="145">
        <v>0</v>
      </c>
      <c r="K224" s="144" t="s">
        <v>4745</v>
      </c>
      <c r="L224" s="144" t="s">
        <v>4745</v>
      </c>
      <c r="M224" s="144" t="s">
        <v>4753</v>
      </c>
      <c r="N224" s="144" t="s">
        <v>4745</v>
      </c>
      <c r="O224" s="144" t="s">
        <v>81</v>
      </c>
      <c r="P224" s="144" t="s">
        <v>4745</v>
      </c>
      <c r="Q224" s="145">
        <v>1E-3</v>
      </c>
      <c r="R224" s="144" t="s">
        <v>4745</v>
      </c>
      <c r="S224" s="145">
        <v>0</v>
      </c>
      <c r="T224" s="144" t="s">
        <v>5034</v>
      </c>
      <c r="U224" s="145">
        <v>661</v>
      </c>
      <c r="V224" s="145">
        <v>0</v>
      </c>
      <c r="W224" s="145">
        <v>0</v>
      </c>
      <c r="X224" s="144" t="s">
        <v>4745</v>
      </c>
    </row>
    <row r="225" spans="1:24" s="7" customFormat="1">
      <c r="A225" s="7" t="s">
        <v>49</v>
      </c>
      <c r="D225" s="144" t="s">
        <v>291</v>
      </c>
      <c r="E225" s="144" t="s">
        <v>292</v>
      </c>
      <c r="F225" s="144" t="s">
        <v>655</v>
      </c>
      <c r="G225" s="144" t="s">
        <v>4745</v>
      </c>
      <c r="H225" s="144" t="s">
        <v>53</v>
      </c>
      <c r="I225" s="144" t="s">
        <v>260</v>
      </c>
      <c r="J225" s="145">
        <v>0</v>
      </c>
      <c r="K225" s="144" t="s">
        <v>4745</v>
      </c>
      <c r="L225" s="144" t="s">
        <v>4745</v>
      </c>
      <c r="M225" s="144" t="s">
        <v>4753</v>
      </c>
      <c r="N225" s="144" t="s">
        <v>4745</v>
      </c>
      <c r="O225" s="144" t="s">
        <v>81</v>
      </c>
      <c r="P225" s="144" t="s">
        <v>4745</v>
      </c>
      <c r="Q225" s="145">
        <v>1E-3</v>
      </c>
      <c r="R225" s="144" t="s">
        <v>4745</v>
      </c>
      <c r="S225" s="145">
        <v>0</v>
      </c>
      <c r="T225" s="144" t="s">
        <v>5034</v>
      </c>
      <c r="U225" s="145">
        <v>4186</v>
      </c>
      <c r="V225" s="145">
        <v>4.9099999999999998E-2</v>
      </c>
      <c r="W225" s="145">
        <v>0</v>
      </c>
      <c r="X225" s="144" t="s">
        <v>4745</v>
      </c>
    </row>
    <row r="226" spans="1:24" s="7" customFormat="1">
      <c r="A226" s="7" t="s">
        <v>49</v>
      </c>
      <c r="D226" s="144" t="s">
        <v>294</v>
      </c>
      <c r="E226" s="144" t="s">
        <v>295</v>
      </c>
      <c r="F226" s="144" t="s">
        <v>655</v>
      </c>
      <c r="G226" s="144" t="s">
        <v>4745</v>
      </c>
      <c r="H226" s="144" t="s">
        <v>53</v>
      </c>
      <c r="I226" s="144" t="s">
        <v>260</v>
      </c>
      <c r="J226" s="145">
        <v>0</v>
      </c>
      <c r="K226" s="144" t="s">
        <v>4745</v>
      </c>
      <c r="L226" s="144" t="s">
        <v>4745</v>
      </c>
      <c r="M226" s="144" t="s">
        <v>4753</v>
      </c>
      <c r="N226" s="144" t="s">
        <v>4745</v>
      </c>
      <c r="O226" s="144" t="s">
        <v>81</v>
      </c>
      <c r="P226" s="144" t="s">
        <v>4745</v>
      </c>
      <c r="Q226" s="145">
        <v>1E-3</v>
      </c>
      <c r="R226" s="144" t="s">
        <v>4745</v>
      </c>
      <c r="S226" s="145">
        <v>0</v>
      </c>
      <c r="T226" s="144" t="s">
        <v>5034</v>
      </c>
      <c r="U226" s="145">
        <v>1943</v>
      </c>
      <c r="V226" s="145">
        <v>0.06</v>
      </c>
      <c r="W226" s="145">
        <v>0</v>
      </c>
      <c r="X226" s="144" t="s">
        <v>4745</v>
      </c>
    </row>
    <row r="227" spans="1:24" s="7" customFormat="1">
      <c r="A227" s="7" t="s">
        <v>49</v>
      </c>
      <c r="D227" s="144" t="s">
        <v>297</v>
      </c>
      <c r="E227" s="144" t="s">
        <v>298</v>
      </c>
      <c r="F227" s="144" t="s">
        <v>655</v>
      </c>
      <c r="G227" s="144" t="s">
        <v>4745</v>
      </c>
      <c r="H227" s="144" t="s">
        <v>53</v>
      </c>
      <c r="I227" s="144" t="s">
        <v>260</v>
      </c>
      <c r="J227" s="145">
        <v>0</v>
      </c>
      <c r="K227" s="144" t="s">
        <v>4745</v>
      </c>
      <c r="L227" s="144" t="s">
        <v>4745</v>
      </c>
      <c r="M227" s="144" t="s">
        <v>4753</v>
      </c>
      <c r="N227" s="144" t="s">
        <v>4745</v>
      </c>
      <c r="O227" s="144" t="s">
        <v>81</v>
      </c>
      <c r="P227" s="144" t="s">
        <v>4745</v>
      </c>
      <c r="Q227" s="145">
        <v>1E-3</v>
      </c>
      <c r="R227" s="144" t="s">
        <v>4745</v>
      </c>
      <c r="S227" s="145">
        <v>0</v>
      </c>
      <c r="T227" s="144" t="s">
        <v>5034</v>
      </c>
      <c r="U227" s="145">
        <v>10608</v>
      </c>
      <c r="V227" s="145">
        <v>5.3080000000000002E-2</v>
      </c>
      <c r="W227" s="145">
        <v>0</v>
      </c>
      <c r="X227" s="144" t="s">
        <v>4745</v>
      </c>
    </row>
    <row r="228" spans="1:24" s="7" customFormat="1">
      <c r="A228" s="7" t="s">
        <v>49</v>
      </c>
      <c r="D228" s="144" t="s">
        <v>300</v>
      </c>
      <c r="E228" s="144" t="s">
        <v>301</v>
      </c>
      <c r="F228" s="144" t="s">
        <v>655</v>
      </c>
      <c r="G228" s="144" t="s">
        <v>4745</v>
      </c>
      <c r="H228" s="144" t="s">
        <v>53</v>
      </c>
      <c r="I228" s="144" t="s">
        <v>260</v>
      </c>
      <c r="J228" s="145">
        <v>0</v>
      </c>
      <c r="K228" s="144" t="s">
        <v>4745</v>
      </c>
      <c r="L228" s="144" t="s">
        <v>4745</v>
      </c>
      <c r="M228" s="144" t="s">
        <v>4753</v>
      </c>
      <c r="N228" s="144" t="s">
        <v>4745</v>
      </c>
      <c r="O228" s="144" t="s">
        <v>81</v>
      </c>
      <c r="P228" s="144" t="s">
        <v>4745</v>
      </c>
      <c r="Q228" s="145">
        <v>1E-3</v>
      </c>
      <c r="R228" s="144" t="s">
        <v>4745</v>
      </c>
      <c r="S228" s="145">
        <v>0</v>
      </c>
      <c r="T228" s="144" t="s">
        <v>5034</v>
      </c>
      <c r="U228" s="145">
        <v>2576</v>
      </c>
      <c r="V228" s="145">
        <v>0.03</v>
      </c>
      <c r="W228" s="145">
        <v>0</v>
      </c>
      <c r="X228" s="144" t="s">
        <v>4745</v>
      </c>
    </row>
    <row r="229" spans="1:24" s="7" customFormat="1">
      <c r="A229" s="7" t="s">
        <v>49</v>
      </c>
      <c r="D229" s="144" t="s">
        <v>303</v>
      </c>
      <c r="E229" s="144" t="s">
        <v>304</v>
      </c>
      <c r="F229" s="144" t="s">
        <v>655</v>
      </c>
      <c r="G229" s="144" t="s">
        <v>4745</v>
      </c>
      <c r="H229" s="144" t="s">
        <v>53</v>
      </c>
      <c r="I229" s="144" t="s">
        <v>260</v>
      </c>
      <c r="J229" s="145">
        <v>0</v>
      </c>
      <c r="K229" s="144" t="s">
        <v>4745</v>
      </c>
      <c r="L229" s="144" t="s">
        <v>4745</v>
      </c>
      <c r="M229" s="144" t="s">
        <v>4753</v>
      </c>
      <c r="N229" s="144" t="s">
        <v>4745</v>
      </c>
      <c r="O229" s="144" t="s">
        <v>81</v>
      </c>
      <c r="P229" s="144" t="s">
        <v>4745</v>
      </c>
      <c r="Q229" s="145">
        <v>1E-3</v>
      </c>
      <c r="R229" s="144" t="s">
        <v>4745</v>
      </c>
      <c r="S229" s="145">
        <v>0</v>
      </c>
      <c r="T229" s="144" t="s">
        <v>5034</v>
      </c>
      <c r="U229" s="145">
        <v>2787</v>
      </c>
      <c r="V229" s="145">
        <v>7.0000000000000007E-2</v>
      </c>
      <c r="W229" s="145">
        <v>0</v>
      </c>
      <c r="X229" s="144" t="s">
        <v>4745</v>
      </c>
    </row>
    <row r="230" spans="1:24" s="7" customFormat="1">
      <c r="A230" s="7" t="s">
        <v>49</v>
      </c>
      <c r="D230" s="144" t="s">
        <v>306</v>
      </c>
      <c r="E230" s="144" t="s">
        <v>307</v>
      </c>
      <c r="F230" s="144" t="s">
        <v>655</v>
      </c>
      <c r="G230" s="144" t="s">
        <v>4745</v>
      </c>
      <c r="H230" s="144" t="s">
        <v>53</v>
      </c>
      <c r="I230" s="144" t="s">
        <v>260</v>
      </c>
      <c r="J230" s="145">
        <v>0</v>
      </c>
      <c r="K230" s="144" t="s">
        <v>4745</v>
      </c>
      <c r="L230" s="144" t="s">
        <v>4745</v>
      </c>
      <c r="M230" s="144" t="s">
        <v>4753</v>
      </c>
      <c r="N230" s="144" t="s">
        <v>4745</v>
      </c>
      <c r="O230" s="144" t="s">
        <v>81</v>
      </c>
      <c r="P230" s="144" t="s">
        <v>4745</v>
      </c>
      <c r="Q230" s="145">
        <v>1E-3</v>
      </c>
      <c r="R230" s="144" t="s">
        <v>4745</v>
      </c>
      <c r="S230" s="145">
        <v>0</v>
      </c>
      <c r="T230" s="144" t="s">
        <v>5034</v>
      </c>
      <c r="U230" s="145">
        <v>507</v>
      </c>
      <c r="V230" s="145">
        <v>0.08</v>
      </c>
      <c r="W230" s="145">
        <v>0</v>
      </c>
      <c r="X230" s="144" t="s">
        <v>4745</v>
      </c>
    </row>
    <row r="231" spans="1:24" s="7" customFormat="1">
      <c r="A231" s="7" t="s">
        <v>49</v>
      </c>
      <c r="D231" s="144" t="s">
        <v>309</v>
      </c>
      <c r="E231" s="144" t="s">
        <v>310</v>
      </c>
      <c r="F231" s="144" t="s">
        <v>655</v>
      </c>
      <c r="G231" s="144" t="s">
        <v>4745</v>
      </c>
      <c r="H231" s="144" t="s">
        <v>53</v>
      </c>
      <c r="I231" s="144" t="s">
        <v>260</v>
      </c>
      <c r="J231" s="145">
        <v>0</v>
      </c>
      <c r="K231" s="144" t="s">
        <v>4745</v>
      </c>
      <c r="L231" s="144" t="s">
        <v>4745</v>
      </c>
      <c r="M231" s="144" t="s">
        <v>4753</v>
      </c>
      <c r="N231" s="144" t="s">
        <v>4745</v>
      </c>
      <c r="O231" s="144" t="s">
        <v>81</v>
      </c>
      <c r="P231" s="144" t="s">
        <v>4745</v>
      </c>
      <c r="Q231" s="145">
        <v>1E-3</v>
      </c>
      <c r="R231" s="144" t="s">
        <v>4745</v>
      </c>
      <c r="S231" s="145">
        <v>0</v>
      </c>
      <c r="T231" s="144" t="s">
        <v>4754</v>
      </c>
      <c r="U231" s="145">
        <v>3361</v>
      </c>
      <c r="V231" s="145">
        <v>0.71438000000000001</v>
      </c>
      <c r="W231" s="145">
        <v>0</v>
      </c>
      <c r="X231" s="144" t="s">
        <v>4745</v>
      </c>
    </row>
    <row r="232" spans="1:24" s="7" customFormat="1">
      <c r="A232" s="7" t="s">
        <v>49</v>
      </c>
      <c r="D232" s="144" t="s">
        <v>312</v>
      </c>
      <c r="E232" s="144" t="s">
        <v>313</v>
      </c>
      <c r="F232" s="144" t="s">
        <v>655</v>
      </c>
      <c r="G232" s="144" t="s">
        <v>4745</v>
      </c>
      <c r="H232" s="144" t="s">
        <v>53</v>
      </c>
      <c r="I232" s="144" t="s">
        <v>260</v>
      </c>
      <c r="J232" s="145">
        <v>0</v>
      </c>
      <c r="K232" s="144" t="s">
        <v>4745</v>
      </c>
      <c r="L232" s="144" t="s">
        <v>4745</v>
      </c>
      <c r="M232" s="144" t="s">
        <v>4753</v>
      </c>
      <c r="N232" s="144" t="s">
        <v>4745</v>
      </c>
      <c r="O232" s="144" t="s">
        <v>81</v>
      </c>
      <c r="P232" s="144" t="s">
        <v>4745</v>
      </c>
      <c r="Q232" s="145">
        <v>1E-3</v>
      </c>
      <c r="R232" s="144" t="s">
        <v>4745</v>
      </c>
      <c r="S232" s="145">
        <v>0</v>
      </c>
      <c r="T232" s="144" t="s">
        <v>4754</v>
      </c>
      <c r="U232" s="145">
        <v>2554</v>
      </c>
      <c r="V232" s="145">
        <v>0.66</v>
      </c>
      <c r="W232" s="145">
        <v>2400</v>
      </c>
      <c r="X232" s="144" t="s">
        <v>4745</v>
      </c>
    </row>
    <row r="233" spans="1:24" s="7" customFormat="1">
      <c r="A233" s="7" t="s">
        <v>49</v>
      </c>
      <c r="D233" s="144" t="s">
        <v>315</v>
      </c>
      <c r="E233" s="144" t="s">
        <v>316</v>
      </c>
      <c r="F233" s="144" t="s">
        <v>655</v>
      </c>
      <c r="G233" s="144" t="s">
        <v>4745</v>
      </c>
      <c r="H233" s="144" t="s">
        <v>53</v>
      </c>
      <c r="I233" s="144" t="s">
        <v>260</v>
      </c>
      <c r="J233" s="145">
        <v>0</v>
      </c>
      <c r="K233" s="144" t="s">
        <v>4745</v>
      </c>
      <c r="L233" s="144" t="s">
        <v>4745</v>
      </c>
      <c r="M233" s="144" t="s">
        <v>4753</v>
      </c>
      <c r="N233" s="144" t="s">
        <v>4745</v>
      </c>
      <c r="O233" s="144" t="s">
        <v>81</v>
      </c>
      <c r="P233" s="144" t="s">
        <v>4745</v>
      </c>
      <c r="Q233" s="145">
        <v>1E-3</v>
      </c>
      <c r="R233" s="144" t="s">
        <v>4745</v>
      </c>
      <c r="S233" s="145">
        <v>0</v>
      </c>
      <c r="T233" s="144" t="s">
        <v>4754</v>
      </c>
      <c r="U233" s="145">
        <v>3057</v>
      </c>
      <c r="V233" s="145">
        <v>0.72</v>
      </c>
      <c r="W233" s="145">
        <v>1000</v>
      </c>
      <c r="X233" s="144" t="s">
        <v>4745</v>
      </c>
    </row>
    <row r="234" spans="1:24" s="7" customFormat="1">
      <c r="A234" s="7" t="s">
        <v>49</v>
      </c>
      <c r="D234" s="144" t="s">
        <v>318</v>
      </c>
      <c r="E234" s="144" t="s">
        <v>319</v>
      </c>
      <c r="F234" s="144" t="s">
        <v>655</v>
      </c>
      <c r="G234" s="144" t="s">
        <v>4745</v>
      </c>
      <c r="H234" s="144" t="s">
        <v>53</v>
      </c>
      <c r="I234" s="144" t="s">
        <v>260</v>
      </c>
      <c r="J234" s="145">
        <v>0</v>
      </c>
      <c r="K234" s="144" t="s">
        <v>4745</v>
      </c>
      <c r="L234" s="144" t="s">
        <v>4745</v>
      </c>
      <c r="M234" s="144" t="s">
        <v>4753</v>
      </c>
      <c r="N234" s="144" t="s">
        <v>4745</v>
      </c>
      <c r="O234" s="144" t="s">
        <v>81</v>
      </c>
      <c r="P234" s="144" t="s">
        <v>4745</v>
      </c>
      <c r="Q234" s="145">
        <v>1E-3</v>
      </c>
      <c r="R234" s="144" t="s">
        <v>4745</v>
      </c>
      <c r="S234" s="145">
        <v>0</v>
      </c>
      <c r="T234" s="144" t="s">
        <v>4754</v>
      </c>
      <c r="U234" s="145">
        <v>12891</v>
      </c>
      <c r="V234" s="145">
        <v>0.74868000000000001</v>
      </c>
      <c r="W234" s="145">
        <v>2600</v>
      </c>
      <c r="X234" s="144" t="s">
        <v>4745</v>
      </c>
    </row>
    <row r="235" spans="1:24" s="7" customFormat="1">
      <c r="A235" s="7" t="s">
        <v>49</v>
      </c>
      <c r="D235" s="144" t="s">
        <v>321</v>
      </c>
      <c r="E235" s="144" t="s">
        <v>322</v>
      </c>
      <c r="F235" s="144" t="s">
        <v>655</v>
      </c>
      <c r="G235" s="144" t="s">
        <v>4745</v>
      </c>
      <c r="H235" s="144" t="s">
        <v>53</v>
      </c>
      <c r="I235" s="144" t="s">
        <v>260</v>
      </c>
      <c r="J235" s="145">
        <v>0</v>
      </c>
      <c r="K235" s="144" t="s">
        <v>4745</v>
      </c>
      <c r="L235" s="144" t="s">
        <v>4745</v>
      </c>
      <c r="M235" s="144" t="s">
        <v>4753</v>
      </c>
      <c r="N235" s="144" t="s">
        <v>4745</v>
      </c>
      <c r="O235" s="144" t="s">
        <v>81</v>
      </c>
      <c r="P235" s="144" t="s">
        <v>4745</v>
      </c>
      <c r="Q235" s="145">
        <v>1E-3</v>
      </c>
      <c r="R235" s="144" t="s">
        <v>4745</v>
      </c>
      <c r="S235" s="145">
        <v>0</v>
      </c>
      <c r="T235" s="144" t="s">
        <v>4754</v>
      </c>
      <c r="U235" s="145">
        <v>2461</v>
      </c>
      <c r="V235" s="145">
        <v>0.37074000000000001</v>
      </c>
      <c r="W235" s="145">
        <v>1400</v>
      </c>
      <c r="X235" s="144" t="s">
        <v>4745</v>
      </c>
    </row>
    <row r="236" spans="1:24" s="7" customFormat="1">
      <c r="A236" s="7" t="s">
        <v>49</v>
      </c>
      <c r="D236" s="144" t="s">
        <v>324</v>
      </c>
      <c r="E236" s="144" t="s">
        <v>325</v>
      </c>
      <c r="F236" s="144" t="s">
        <v>655</v>
      </c>
      <c r="G236" s="144" t="s">
        <v>4745</v>
      </c>
      <c r="H236" s="144" t="s">
        <v>53</v>
      </c>
      <c r="I236" s="144" t="s">
        <v>260</v>
      </c>
      <c r="J236" s="145">
        <v>0</v>
      </c>
      <c r="K236" s="144" t="s">
        <v>4745</v>
      </c>
      <c r="L236" s="144" t="s">
        <v>4745</v>
      </c>
      <c r="M236" s="144" t="s">
        <v>4753</v>
      </c>
      <c r="N236" s="144" t="s">
        <v>4745</v>
      </c>
      <c r="O236" s="144" t="s">
        <v>81</v>
      </c>
      <c r="P236" s="144" t="s">
        <v>4745</v>
      </c>
      <c r="Q236" s="145">
        <v>1E-3</v>
      </c>
      <c r="R236" s="144" t="s">
        <v>4745</v>
      </c>
      <c r="S236" s="145">
        <v>0</v>
      </c>
      <c r="T236" s="144" t="s">
        <v>4754</v>
      </c>
      <c r="U236" s="145">
        <v>360</v>
      </c>
      <c r="V236" s="145">
        <v>0</v>
      </c>
      <c r="W236" s="145">
        <v>0</v>
      </c>
      <c r="X236" s="144" t="s">
        <v>4745</v>
      </c>
    </row>
    <row r="237" spans="1:24" s="7" customFormat="1">
      <c r="A237" s="7" t="s">
        <v>49</v>
      </c>
      <c r="D237" s="144" t="s">
        <v>5041</v>
      </c>
      <c r="E237" s="144" t="s">
        <v>5042</v>
      </c>
      <c r="F237" s="144" t="s">
        <v>655</v>
      </c>
      <c r="G237" s="144" t="s">
        <v>4745</v>
      </c>
      <c r="H237" s="144" t="s">
        <v>53</v>
      </c>
      <c r="I237" s="144" t="s">
        <v>260</v>
      </c>
      <c r="J237" s="145">
        <v>0</v>
      </c>
      <c r="K237" s="144" t="s">
        <v>4745</v>
      </c>
      <c r="L237" s="144" t="s">
        <v>4745</v>
      </c>
      <c r="M237" s="144" t="s">
        <v>4753</v>
      </c>
      <c r="N237" s="144" t="s">
        <v>4745</v>
      </c>
      <c r="O237" s="144" t="s">
        <v>81</v>
      </c>
      <c r="P237" s="144" t="s">
        <v>4745</v>
      </c>
      <c r="Q237" s="145">
        <v>1E-3</v>
      </c>
      <c r="R237" s="144" t="s">
        <v>4745</v>
      </c>
      <c r="S237" s="145">
        <v>0</v>
      </c>
      <c r="T237" s="144" t="s">
        <v>4754</v>
      </c>
      <c r="U237" s="145">
        <v>0</v>
      </c>
      <c r="V237" s="145">
        <v>0</v>
      </c>
      <c r="W237" s="145">
        <v>0</v>
      </c>
      <c r="X237" s="144" t="s">
        <v>4745</v>
      </c>
    </row>
    <row r="238" spans="1:24" s="7" customFormat="1">
      <c r="A238" s="7" t="s">
        <v>49</v>
      </c>
      <c r="D238" s="144" t="s">
        <v>327</v>
      </c>
      <c r="E238" s="144" t="s">
        <v>328</v>
      </c>
      <c r="F238" s="144" t="s">
        <v>655</v>
      </c>
      <c r="G238" s="144" t="s">
        <v>4745</v>
      </c>
      <c r="H238" s="144" t="s">
        <v>53</v>
      </c>
      <c r="I238" s="144" t="s">
        <v>260</v>
      </c>
      <c r="J238" s="145">
        <v>0</v>
      </c>
      <c r="K238" s="144" t="s">
        <v>4745</v>
      </c>
      <c r="L238" s="144" t="s">
        <v>4745</v>
      </c>
      <c r="M238" s="144" t="s">
        <v>4753</v>
      </c>
      <c r="N238" s="144" t="s">
        <v>4745</v>
      </c>
      <c r="O238" s="144" t="s">
        <v>81</v>
      </c>
      <c r="P238" s="144" t="s">
        <v>4745</v>
      </c>
      <c r="Q238" s="145">
        <v>1E-3</v>
      </c>
      <c r="R238" s="144" t="s">
        <v>4745</v>
      </c>
      <c r="S238" s="145">
        <v>0</v>
      </c>
      <c r="T238" s="144" t="s">
        <v>4754</v>
      </c>
      <c r="U238" s="145">
        <v>1067</v>
      </c>
      <c r="V238" s="145">
        <v>0.87655000000000005</v>
      </c>
      <c r="W238" s="145">
        <v>0</v>
      </c>
      <c r="X238" s="144" t="s">
        <v>4745</v>
      </c>
    </row>
    <row r="239" spans="1:24" s="7" customFormat="1">
      <c r="A239" s="7" t="s">
        <v>49</v>
      </c>
      <c r="D239" s="144" t="s">
        <v>330</v>
      </c>
      <c r="E239" s="144" t="s">
        <v>331</v>
      </c>
      <c r="F239" s="144" t="s">
        <v>655</v>
      </c>
      <c r="G239" s="144" t="s">
        <v>4745</v>
      </c>
      <c r="H239" s="144" t="s">
        <v>53</v>
      </c>
      <c r="I239" s="144" t="s">
        <v>260</v>
      </c>
      <c r="J239" s="145">
        <v>0</v>
      </c>
      <c r="K239" s="144" t="s">
        <v>4745</v>
      </c>
      <c r="L239" s="144" t="s">
        <v>4745</v>
      </c>
      <c r="M239" s="144" t="s">
        <v>4753</v>
      </c>
      <c r="N239" s="144" t="s">
        <v>4745</v>
      </c>
      <c r="O239" s="144" t="s">
        <v>81</v>
      </c>
      <c r="P239" s="144" t="s">
        <v>4745</v>
      </c>
      <c r="Q239" s="145">
        <v>1E-3</v>
      </c>
      <c r="R239" s="144" t="s">
        <v>4745</v>
      </c>
      <c r="S239" s="145">
        <v>0</v>
      </c>
      <c r="T239" s="144" t="s">
        <v>4754</v>
      </c>
      <c r="U239" s="145">
        <v>11542</v>
      </c>
      <c r="V239" s="145">
        <v>0.79332999999999998</v>
      </c>
      <c r="W239" s="145">
        <v>0</v>
      </c>
      <c r="X239" s="144" t="s">
        <v>4745</v>
      </c>
    </row>
    <row r="240" spans="1:24" s="7" customFormat="1">
      <c r="A240" s="7" t="s">
        <v>49</v>
      </c>
      <c r="D240" s="144" t="s">
        <v>333</v>
      </c>
      <c r="E240" s="144" t="s">
        <v>334</v>
      </c>
      <c r="F240" s="144" t="s">
        <v>655</v>
      </c>
      <c r="G240" s="144" t="s">
        <v>4745</v>
      </c>
      <c r="H240" s="144" t="s">
        <v>53</v>
      </c>
      <c r="I240" s="144" t="s">
        <v>260</v>
      </c>
      <c r="J240" s="145">
        <v>0</v>
      </c>
      <c r="K240" s="144" t="s">
        <v>4745</v>
      </c>
      <c r="L240" s="144" t="s">
        <v>4745</v>
      </c>
      <c r="M240" s="144" t="s">
        <v>4753</v>
      </c>
      <c r="N240" s="144" t="s">
        <v>4745</v>
      </c>
      <c r="O240" s="144" t="s">
        <v>81</v>
      </c>
      <c r="P240" s="144" t="s">
        <v>4745</v>
      </c>
      <c r="Q240" s="145">
        <v>1E-3</v>
      </c>
      <c r="R240" s="144" t="s">
        <v>4745</v>
      </c>
      <c r="S240" s="145">
        <v>0</v>
      </c>
      <c r="T240" s="144" t="s">
        <v>4754</v>
      </c>
      <c r="U240" s="145">
        <v>22383</v>
      </c>
      <c r="V240" s="145">
        <v>0.84275</v>
      </c>
      <c r="W240" s="145">
        <v>7830</v>
      </c>
      <c r="X240" s="144" t="s">
        <v>4745</v>
      </c>
    </row>
    <row r="241" spans="1:24" s="7" customFormat="1">
      <c r="A241" s="7" t="s">
        <v>49</v>
      </c>
      <c r="D241" s="144" t="s">
        <v>336</v>
      </c>
      <c r="E241" s="144" t="s">
        <v>337</v>
      </c>
      <c r="F241" s="144" t="s">
        <v>655</v>
      </c>
      <c r="G241" s="144" t="s">
        <v>4745</v>
      </c>
      <c r="H241" s="144" t="s">
        <v>53</v>
      </c>
      <c r="I241" s="144" t="s">
        <v>260</v>
      </c>
      <c r="J241" s="145">
        <v>0</v>
      </c>
      <c r="K241" s="144" t="s">
        <v>4745</v>
      </c>
      <c r="L241" s="144" t="s">
        <v>4745</v>
      </c>
      <c r="M241" s="144" t="s">
        <v>4753</v>
      </c>
      <c r="N241" s="144" t="s">
        <v>4745</v>
      </c>
      <c r="O241" s="144" t="s">
        <v>81</v>
      </c>
      <c r="P241" s="144" t="s">
        <v>4745</v>
      </c>
      <c r="Q241" s="145">
        <v>1E-3</v>
      </c>
      <c r="R241" s="144" t="s">
        <v>4745</v>
      </c>
      <c r="S241" s="145">
        <v>0</v>
      </c>
      <c r="T241" s="144" t="s">
        <v>4754</v>
      </c>
      <c r="U241" s="145">
        <v>6898</v>
      </c>
      <c r="V241" s="145">
        <v>0.86480000000000001</v>
      </c>
      <c r="W241" s="145">
        <v>9580</v>
      </c>
      <c r="X241" s="144" t="s">
        <v>4745</v>
      </c>
    </row>
    <row r="242" spans="1:24" s="7" customFormat="1">
      <c r="A242" s="7" t="s">
        <v>49</v>
      </c>
      <c r="D242" s="144" t="s">
        <v>339</v>
      </c>
      <c r="E242" s="144" t="s">
        <v>340</v>
      </c>
      <c r="F242" s="144" t="s">
        <v>655</v>
      </c>
      <c r="G242" s="144" t="s">
        <v>4745</v>
      </c>
      <c r="H242" s="144" t="s">
        <v>53</v>
      </c>
      <c r="I242" s="144" t="s">
        <v>260</v>
      </c>
      <c r="J242" s="145">
        <v>0</v>
      </c>
      <c r="K242" s="144" t="s">
        <v>4745</v>
      </c>
      <c r="L242" s="144" t="s">
        <v>4745</v>
      </c>
      <c r="M242" s="144" t="s">
        <v>4753</v>
      </c>
      <c r="N242" s="144" t="s">
        <v>4745</v>
      </c>
      <c r="O242" s="144" t="s">
        <v>81</v>
      </c>
      <c r="P242" s="144" t="s">
        <v>4745</v>
      </c>
      <c r="Q242" s="145">
        <v>1E-3</v>
      </c>
      <c r="R242" s="144" t="s">
        <v>4745</v>
      </c>
      <c r="S242" s="145">
        <v>0</v>
      </c>
      <c r="T242" s="144" t="s">
        <v>4754</v>
      </c>
      <c r="U242" s="145">
        <v>12659</v>
      </c>
      <c r="V242" s="145">
        <v>0.84609999999999996</v>
      </c>
      <c r="W242" s="145">
        <v>7562</v>
      </c>
      <c r="X242" s="144" t="s">
        <v>4745</v>
      </c>
    </row>
    <row r="243" spans="1:24" s="7" customFormat="1">
      <c r="A243" s="7" t="s">
        <v>49</v>
      </c>
      <c r="D243" s="144" t="s">
        <v>342</v>
      </c>
      <c r="E243" s="144" t="s">
        <v>343</v>
      </c>
      <c r="F243" s="144" t="s">
        <v>655</v>
      </c>
      <c r="G243" s="144" t="s">
        <v>4745</v>
      </c>
      <c r="H243" s="144" t="s">
        <v>53</v>
      </c>
      <c r="I243" s="144" t="s">
        <v>260</v>
      </c>
      <c r="J243" s="145">
        <v>0</v>
      </c>
      <c r="K243" s="144" t="s">
        <v>4745</v>
      </c>
      <c r="L243" s="144" t="s">
        <v>4745</v>
      </c>
      <c r="M243" s="144" t="s">
        <v>4753</v>
      </c>
      <c r="N243" s="144" t="s">
        <v>4745</v>
      </c>
      <c r="O243" s="144" t="s">
        <v>81</v>
      </c>
      <c r="P243" s="144" t="s">
        <v>4745</v>
      </c>
      <c r="Q243" s="145">
        <v>1E-3</v>
      </c>
      <c r="R243" s="144" t="s">
        <v>4745</v>
      </c>
      <c r="S243" s="145">
        <v>0</v>
      </c>
      <c r="T243" s="144" t="s">
        <v>4754</v>
      </c>
      <c r="U243" s="145">
        <v>2092</v>
      </c>
      <c r="V243" s="145">
        <v>0.88034000000000001</v>
      </c>
      <c r="W243" s="145">
        <v>0</v>
      </c>
      <c r="X243" s="144" t="s">
        <v>4745</v>
      </c>
    </row>
    <row r="244" spans="1:24" s="7" customFormat="1">
      <c r="A244" s="7" t="s">
        <v>49</v>
      </c>
      <c r="D244" s="144" t="s">
        <v>3398</v>
      </c>
      <c r="E244" s="144" t="s">
        <v>3427</v>
      </c>
      <c r="F244" s="144" t="s">
        <v>655</v>
      </c>
      <c r="G244" s="144" t="s">
        <v>4745</v>
      </c>
      <c r="H244" s="144" t="s">
        <v>53</v>
      </c>
      <c r="I244" s="144" t="s">
        <v>260</v>
      </c>
      <c r="J244" s="145">
        <v>0</v>
      </c>
      <c r="K244" s="144" t="s">
        <v>4745</v>
      </c>
      <c r="L244" s="144" t="s">
        <v>4745</v>
      </c>
      <c r="M244" s="144" t="s">
        <v>4753</v>
      </c>
      <c r="N244" s="144" t="s">
        <v>4745</v>
      </c>
      <c r="O244" s="144" t="s">
        <v>105</v>
      </c>
      <c r="P244" s="144" t="s">
        <v>4745</v>
      </c>
      <c r="Q244" s="145">
        <v>1E-3</v>
      </c>
      <c r="R244" s="144" t="s">
        <v>4745</v>
      </c>
      <c r="S244" s="145">
        <v>0</v>
      </c>
      <c r="T244" s="144" t="s">
        <v>4754</v>
      </c>
      <c r="U244" s="145">
        <v>7989</v>
      </c>
      <c r="V244" s="145">
        <v>0.25</v>
      </c>
      <c r="W244" s="145">
        <v>0</v>
      </c>
      <c r="X244" s="144" t="s">
        <v>4745</v>
      </c>
    </row>
    <row r="245" spans="1:24" s="7" customFormat="1">
      <c r="A245" s="7" t="s">
        <v>49</v>
      </c>
      <c r="D245" s="144" t="s">
        <v>3399</v>
      </c>
      <c r="E245" s="144" t="s">
        <v>3428</v>
      </c>
      <c r="F245" s="144" t="s">
        <v>655</v>
      </c>
      <c r="G245" s="144" t="s">
        <v>4745</v>
      </c>
      <c r="H245" s="144" t="s">
        <v>53</v>
      </c>
      <c r="I245" s="144" t="s">
        <v>260</v>
      </c>
      <c r="J245" s="145">
        <v>0</v>
      </c>
      <c r="K245" s="144" t="s">
        <v>4745</v>
      </c>
      <c r="L245" s="144" t="s">
        <v>4745</v>
      </c>
      <c r="M245" s="144" t="s">
        <v>4753</v>
      </c>
      <c r="N245" s="144" t="s">
        <v>4745</v>
      </c>
      <c r="O245" s="144" t="s">
        <v>105</v>
      </c>
      <c r="P245" s="144" t="s">
        <v>4745</v>
      </c>
      <c r="Q245" s="145">
        <v>1E-3</v>
      </c>
      <c r="R245" s="144" t="s">
        <v>4745</v>
      </c>
      <c r="S245" s="145">
        <v>0</v>
      </c>
      <c r="T245" s="144" t="s">
        <v>4754</v>
      </c>
      <c r="U245" s="145">
        <v>12999</v>
      </c>
      <c r="V245" s="145">
        <v>0.27</v>
      </c>
      <c r="W245" s="145">
        <v>0</v>
      </c>
      <c r="X245" s="144" t="s">
        <v>4745</v>
      </c>
    </row>
    <row r="246" spans="1:24" s="7" customFormat="1">
      <c r="A246" s="7" t="s">
        <v>49</v>
      </c>
      <c r="D246" s="144" t="s">
        <v>3400</v>
      </c>
      <c r="E246" s="144" t="s">
        <v>3429</v>
      </c>
      <c r="F246" s="144" t="s">
        <v>655</v>
      </c>
      <c r="G246" s="144" t="s">
        <v>4745</v>
      </c>
      <c r="H246" s="144" t="s">
        <v>53</v>
      </c>
      <c r="I246" s="144" t="s">
        <v>260</v>
      </c>
      <c r="J246" s="145">
        <v>0</v>
      </c>
      <c r="K246" s="144" t="s">
        <v>4745</v>
      </c>
      <c r="L246" s="144" t="s">
        <v>4745</v>
      </c>
      <c r="M246" s="144" t="s">
        <v>4753</v>
      </c>
      <c r="N246" s="144" t="s">
        <v>4745</v>
      </c>
      <c r="O246" s="144" t="s">
        <v>105</v>
      </c>
      <c r="P246" s="144" t="s">
        <v>4745</v>
      </c>
      <c r="Q246" s="145">
        <v>1E-3</v>
      </c>
      <c r="R246" s="144" t="s">
        <v>4745</v>
      </c>
      <c r="S246" s="145">
        <v>0</v>
      </c>
      <c r="T246" s="144" t="s">
        <v>4754</v>
      </c>
      <c r="U246" s="145">
        <v>11983</v>
      </c>
      <c r="V246" s="145">
        <v>0.27</v>
      </c>
      <c r="W246" s="145">
        <v>0</v>
      </c>
      <c r="X246" s="144" t="s">
        <v>4745</v>
      </c>
    </row>
    <row r="247" spans="1:24" s="7" customFormat="1">
      <c r="A247" s="7" t="s">
        <v>49</v>
      </c>
      <c r="D247" s="144" t="s">
        <v>3401</v>
      </c>
      <c r="E247" s="144" t="s">
        <v>3430</v>
      </c>
      <c r="F247" s="144" t="s">
        <v>655</v>
      </c>
      <c r="G247" s="144" t="s">
        <v>4745</v>
      </c>
      <c r="H247" s="144" t="s">
        <v>53</v>
      </c>
      <c r="I247" s="144" t="s">
        <v>260</v>
      </c>
      <c r="J247" s="145">
        <v>0</v>
      </c>
      <c r="K247" s="144" t="s">
        <v>4745</v>
      </c>
      <c r="L247" s="144" t="s">
        <v>4745</v>
      </c>
      <c r="M247" s="144" t="s">
        <v>4753</v>
      </c>
      <c r="N247" s="144" t="s">
        <v>4745</v>
      </c>
      <c r="O247" s="144" t="s">
        <v>105</v>
      </c>
      <c r="P247" s="144" t="s">
        <v>4745</v>
      </c>
      <c r="Q247" s="145">
        <v>1E-3</v>
      </c>
      <c r="R247" s="144" t="s">
        <v>4745</v>
      </c>
      <c r="S247" s="145">
        <v>0</v>
      </c>
      <c r="T247" s="144" t="s">
        <v>4754</v>
      </c>
      <c r="U247" s="145">
        <v>6992</v>
      </c>
      <c r="V247" s="145">
        <v>0.31</v>
      </c>
      <c r="W247" s="145">
        <v>0</v>
      </c>
      <c r="X247" s="144" t="s">
        <v>4745</v>
      </c>
    </row>
    <row r="248" spans="1:24" s="7" customFormat="1">
      <c r="A248" s="7" t="s">
        <v>49</v>
      </c>
      <c r="D248" s="144" t="s">
        <v>5043</v>
      </c>
      <c r="E248" s="144" t="s">
        <v>5044</v>
      </c>
      <c r="F248" s="144" t="s">
        <v>4758</v>
      </c>
      <c r="G248" s="144" t="s">
        <v>4745</v>
      </c>
      <c r="H248" s="144" t="s">
        <v>53</v>
      </c>
      <c r="I248" s="144" t="s">
        <v>5043</v>
      </c>
      <c r="J248" s="145">
        <v>0</v>
      </c>
      <c r="K248" s="144" t="s">
        <v>4745</v>
      </c>
      <c r="L248" s="144" t="s">
        <v>4745</v>
      </c>
      <c r="M248" s="144" t="s">
        <v>4202</v>
      </c>
      <c r="N248" s="144" t="s">
        <v>4745</v>
      </c>
      <c r="O248" s="144" t="s">
        <v>4745</v>
      </c>
      <c r="P248" s="144" t="s">
        <v>4745</v>
      </c>
      <c r="Q248" s="145">
        <v>0</v>
      </c>
      <c r="R248" s="144" t="s">
        <v>4745</v>
      </c>
      <c r="S248" s="145">
        <v>0</v>
      </c>
      <c r="T248" s="144" t="s">
        <v>4746</v>
      </c>
      <c r="U248" s="145">
        <v>23</v>
      </c>
      <c r="V248" s="145">
        <v>321.33</v>
      </c>
      <c r="W248" s="145">
        <v>0</v>
      </c>
      <c r="X248" s="144" t="s">
        <v>4745</v>
      </c>
    </row>
    <row r="249" spans="1:24" s="7" customFormat="1">
      <c r="A249" s="7" t="s">
        <v>49</v>
      </c>
      <c r="D249" s="144" t="s">
        <v>349</v>
      </c>
      <c r="E249" s="144" t="s">
        <v>3582</v>
      </c>
      <c r="F249" s="144" t="s">
        <v>655</v>
      </c>
      <c r="G249" s="144" t="s">
        <v>4745</v>
      </c>
      <c r="H249" s="144" t="s">
        <v>53</v>
      </c>
      <c r="I249" s="144" t="s">
        <v>348</v>
      </c>
      <c r="J249" s="145">
        <v>0</v>
      </c>
      <c r="K249" s="144" t="s">
        <v>4745</v>
      </c>
      <c r="L249" s="144" t="s">
        <v>4745</v>
      </c>
      <c r="M249" s="144" t="s">
        <v>4202</v>
      </c>
      <c r="N249" s="144" t="s">
        <v>4745</v>
      </c>
      <c r="O249" s="144" t="s">
        <v>4745</v>
      </c>
      <c r="P249" s="144" t="s">
        <v>4745</v>
      </c>
      <c r="Q249" s="145">
        <v>0</v>
      </c>
      <c r="R249" s="144" t="s">
        <v>4745</v>
      </c>
      <c r="S249" s="145">
        <v>0</v>
      </c>
      <c r="T249" s="144" t="s">
        <v>5045</v>
      </c>
      <c r="U249" s="145">
        <v>0</v>
      </c>
      <c r="V249" s="145">
        <v>21.7</v>
      </c>
      <c r="W249" s="145">
        <v>0</v>
      </c>
      <c r="X249" s="144" t="s">
        <v>4745</v>
      </c>
    </row>
    <row r="250" spans="1:24" s="7" customFormat="1">
      <c r="A250" s="7" t="s">
        <v>49</v>
      </c>
      <c r="D250" s="144" t="s">
        <v>351</v>
      </c>
      <c r="E250" s="144" t="s">
        <v>352</v>
      </c>
      <c r="F250" s="144" t="s">
        <v>655</v>
      </c>
      <c r="G250" s="144" t="s">
        <v>4745</v>
      </c>
      <c r="H250" s="144" t="s">
        <v>53</v>
      </c>
      <c r="I250" s="144" t="s">
        <v>348</v>
      </c>
      <c r="J250" s="145">
        <v>0</v>
      </c>
      <c r="K250" s="144" t="s">
        <v>4745</v>
      </c>
      <c r="L250" s="144" t="s">
        <v>4745</v>
      </c>
      <c r="M250" s="144" t="s">
        <v>4202</v>
      </c>
      <c r="N250" s="144" t="s">
        <v>4745</v>
      </c>
      <c r="O250" s="144" t="s">
        <v>4745</v>
      </c>
      <c r="P250" s="144" t="s">
        <v>4745</v>
      </c>
      <c r="Q250" s="145">
        <v>0</v>
      </c>
      <c r="R250" s="144" t="s">
        <v>4745</v>
      </c>
      <c r="S250" s="145">
        <v>0</v>
      </c>
      <c r="T250" s="144" t="s">
        <v>5045</v>
      </c>
      <c r="U250" s="145">
        <v>1</v>
      </c>
      <c r="V250" s="145">
        <v>300</v>
      </c>
      <c r="W250" s="145">
        <v>0</v>
      </c>
      <c r="X250" s="144" t="s">
        <v>4745</v>
      </c>
    </row>
    <row r="251" spans="1:24" s="7" customFormat="1">
      <c r="A251" s="7" t="s">
        <v>49</v>
      </c>
      <c r="D251" s="144" t="s">
        <v>354</v>
      </c>
      <c r="E251" s="144" t="s">
        <v>355</v>
      </c>
      <c r="F251" s="144" t="s">
        <v>655</v>
      </c>
      <c r="G251" s="144" t="s">
        <v>4745</v>
      </c>
      <c r="H251" s="144" t="s">
        <v>53</v>
      </c>
      <c r="I251" s="144" t="s">
        <v>348</v>
      </c>
      <c r="J251" s="145">
        <v>0</v>
      </c>
      <c r="K251" s="144" t="s">
        <v>4745</v>
      </c>
      <c r="L251" s="144" t="s">
        <v>4745</v>
      </c>
      <c r="M251" s="144" t="s">
        <v>4202</v>
      </c>
      <c r="N251" s="144" t="s">
        <v>4745</v>
      </c>
      <c r="O251" s="144" t="s">
        <v>4745</v>
      </c>
      <c r="P251" s="144" t="s">
        <v>4745</v>
      </c>
      <c r="Q251" s="145">
        <v>0</v>
      </c>
      <c r="R251" s="144" t="s">
        <v>4745</v>
      </c>
      <c r="S251" s="145">
        <v>0</v>
      </c>
      <c r="T251" s="144" t="s">
        <v>5045</v>
      </c>
      <c r="U251" s="145">
        <v>1</v>
      </c>
      <c r="V251" s="145">
        <v>500</v>
      </c>
      <c r="W251" s="145">
        <v>0</v>
      </c>
      <c r="X251" s="144" t="s">
        <v>4745</v>
      </c>
    </row>
    <row r="252" spans="1:24" s="7" customFormat="1">
      <c r="A252" s="7" t="s">
        <v>49</v>
      </c>
      <c r="D252" s="144" t="s">
        <v>357</v>
      </c>
      <c r="E252" s="144" t="s">
        <v>358</v>
      </c>
      <c r="F252" s="144" t="s">
        <v>655</v>
      </c>
      <c r="G252" s="144" t="s">
        <v>4745</v>
      </c>
      <c r="H252" s="144" t="s">
        <v>53</v>
      </c>
      <c r="I252" s="144" t="s">
        <v>348</v>
      </c>
      <c r="J252" s="145">
        <v>0</v>
      </c>
      <c r="K252" s="144" t="s">
        <v>4745</v>
      </c>
      <c r="L252" s="144" t="s">
        <v>4745</v>
      </c>
      <c r="M252" s="144" t="s">
        <v>4202</v>
      </c>
      <c r="N252" s="144" t="s">
        <v>4745</v>
      </c>
      <c r="O252" s="144" t="s">
        <v>4745</v>
      </c>
      <c r="P252" s="144" t="s">
        <v>4745</v>
      </c>
      <c r="Q252" s="145">
        <v>0</v>
      </c>
      <c r="R252" s="144" t="s">
        <v>4745</v>
      </c>
      <c r="S252" s="145">
        <v>0</v>
      </c>
      <c r="T252" s="144" t="s">
        <v>5045</v>
      </c>
      <c r="U252" s="145">
        <v>0</v>
      </c>
      <c r="V252" s="145">
        <v>201.07</v>
      </c>
      <c r="W252" s="145">
        <v>0</v>
      </c>
      <c r="X252" s="144" t="s">
        <v>4745</v>
      </c>
    </row>
    <row r="253" spans="1:24" s="7" customFormat="1">
      <c r="A253" s="7" t="s">
        <v>49</v>
      </c>
      <c r="D253" s="144" t="s">
        <v>360</v>
      </c>
      <c r="E253" s="144" t="s">
        <v>361</v>
      </c>
      <c r="F253" s="144" t="s">
        <v>655</v>
      </c>
      <c r="G253" s="144" t="s">
        <v>4745</v>
      </c>
      <c r="H253" s="144" t="s">
        <v>53</v>
      </c>
      <c r="I253" s="144" t="s">
        <v>348</v>
      </c>
      <c r="J253" s="145">
        <v>0</v>
      </c>
      <c r="K253" s="144" t="s">
        <v>4745</v>
      </c>
      <c r="L253" s="144" t="s">
        <v>4745</v>
      </c>
      <c r="M253" s="144" t="s">
        <v>4753</v>
      </c>
      <c r="N253" s="144" t="s">
        <v>4745</v>
      </c>
      <c r="O253" s="144" t="s">
        <v>4745</v>
      </c>
      <c r="P253" s="144" t="s">
        <v>4745</v>
      </c>
      <c r="Q253" s="145">
        <v>0</v>
      </c>
      <c r="R253" s="144" t="s">
        <v>4745</v>
      </c>
      <c r="S253" s="145">
        <v>0</v>
      </c>
      <c r="T253" s="144" t="s">
        <v>4754</v>
      </c>
      <c r="U253" s="145">
        <v>5</v>
      </c>
      <c r="V253" s="145">
        <v>4.8099999999999996</v>
      </c>
      <c r="W253" s="145">
        <v>2</v>
      </c>
      <c r="X253" s="144" t="s">
        <v>4745</v>
      </c>
    </row>
    <row r="254" spans="1:24" s="7" customFormat="1">
      <c r="A254" s="7" t="s">
        <v>49</v>
      </c>
      <c r="D254" s="144" t="s">
        <v>363</v>
      </c>
      <c r="E254" s="144" t="s">
        <v>3435</v>
      </c>
      <c r="F254" s="144" t="s">
        <v>655</v>
      </c>
      <c r="G254" s="144" t="s">
        <v>4745</v>
      </c>
      <c r="H254" s="144" t="s">
        <v>53</v>
      </c>
      <c r="I254" s="144" t="s">
        <v>348</v>
      </c>
      <c r="J254" s="145">
        <v>0</v>
      </c>
      <c r="K254" s="144" t="s">
        <v>4745</v>
      </c>
      <c r="L254" s="144" t="s">
        <v>4745</v>
      </c>
      <c r="M254" s="144" t="s">
        <v>4202</v>
      </c>
      <c r="N254" s="144" t="s">
        <v>4745</v>
      </c>
      <c r="O254" s="144" t="s">
        <v>4745</v>
      </c>
      <c r="P254" s="144" t="s">
        <v>4745</v>
      </c>
      <c r="Q254" s="145">
        <v>0</v>
      </c>
      <c r="R254" s="144" t="s">
        <v>4745</v>
      </c>
      <c r="S254" s="145">
        <v>0</v>
      </c>
      <c r="T254" s="144" t="s">
        <v>5045</v>
      </c>
      <c r="U254" s="145">
        <v>10</v>
      </c>
      <c r="V254" s="145">
        <v>60</v>
      </c>
      <c r="W254" s="145">
        <v>0</v>
      </c>
      <c r="X254" s="144" t="s">
        <v>4745</v>
      </c>
    </row>
    <row r="255" spans="1:24" s="7" customFormat="1">
      <c r="A255" s="7" t="s">
        <v>49</v>
      </c>
      <c r="D255" s="144" t="s">
        <v>365</v>
      </c>
      <c r="E255" s="144" t="s">
        <v>366</v>
      </c>
      <c r="F255" s="144" t="s">
        <v>655</v>
      </c>
      <c r="G255" s="144" t="s">
        <v>4745</v>
      </c>
      <c r="H255" s="144" t="s">
        <v>53</v>
      </c>
      <c r="I255" s="144" t="s">
        <v>348</v>
      </c>
      <c r="J255" s="145">
        <v>0</v>
      </c>
      <c r="K255" s="144" t="s">
        <v>4745</v>
      </c>
      <c r="L255" s="144" t="s">
        <v>4745</v>
      </c>
      <c r="M255" s="144" t="s">
        <v>4202</v>
      </c>
      <c r="N255" s="144" t="s">
        <v>4745</v>
      </c>
      <c r="O255" s="144" t="s">
        <v>4745</v>
      </c>
      <c r="P255" s="144" t="s">
        <v>4745</v>
      </c>
      <c r="Q255" s="145">
        <v>0</v>
      </c>
      <c r="R255" s="144" t="s">
        <v>4745</v>
      </c>
      <c r="S255" s="145">
        <v>0</v>
      </c>
      <c r="T255" s="144" t="s">
        <v>5045</v>
      </c>
      <c r="U255" s="145">
        <v>0</v>
      </c>
      <c r="V255" s="145">
        <v>0</v>
      </c>
      <c r="W255" s="145">
        <v>0</v>
      </c>
      <c r="X255" s="144" t="s">
        <v>4745</v>
      </c>
    </row>
    <row r="256" spans="1:24" s="7" customFormat="1">
      <c r="A256" s="7" t="s">
        <v>49</v>
      </c>
      <c r="D256" s="144" t="s">
        <v>368</v>
      </c>
      <c r="E256" s="144" t="s">
        <v>3436</v>
      </c>
      <c r="F256" s="144" t="s">
        <v>655</v>
      </c>
      <c r="G256" s="144" t="s">
        <v>4745</v>
      </c>
      <c r="H256" s="144" t="s">
        <v>53</v>
      </c>
      <c r="I256" s="144" t="s">
        <v>348</v>
      </c>
      <c r="J256" s="145">
        <v>0</v>
      </c>
      <c r="K256" s="144" t="s">
        <v>4745</v>
      </c>
      <c r="L256" s="144" t="s">
        <v>4745</v>
      </c>
      <c r="M256" s="144" t="s">
        <v>4753</v>
      </c>
      <c r="N256" s="144" t="s">
        <v>4745</v>
      </c>
      <c r="O256" s="144" t="s">
        <v>4745</v>
      </c>
      <c r="P256" s="144" t="s">
        <v>4745</v>
      </c>
      <c r="Q256" s="145">
        <v>0</v>
      </c>
      <c r="R256" s="144" t="s">
        <v>4745</v>
      </c>
      <c r="S256" s="145">
        <v>0</v>
      </c>
      <c r="T256" s="144" t="s">
        <v>4754</v>
      </c>
      <c r="U256" s="145">
        <v>91</v>
      </c>
      <c r="V256" s="145">
        <v>41.06</v>
      </c>
      <c r="W256" s="145">
        <v>2</v>
      </c>
      <c r="X256" s="144" t="s">
        <v>4745</v>
      </c>
    </row>
    <row r="257" spans="1:24" s="7" customFormat="1">
      <c r="A257" s="7" t="s">
        <v>49</v>
      </c>
      <c r="D257" s="144" t="s">
        <v>5046</v>
      </c>
      <c r="E257" s="144" t="s">
        <v>5047</v>
      </c>
      <c r="F257" s="144" t="s">
        <v>4758</v>
      </c>
      <c r="G257" s="144" t="s">
        <v>4745</v>
      </c>
      <c r="H257" s="144" t="s">
        <v>53</v>
      </c>
      <c r="I257" s="144" t="s">
        <v>348</v>
      </c>
      <c r="J257" s="145">
        <v>0</v>
      </c>
      <c r="K257" s="144" t="s">
        <v>4745</v>
      </c>
      <c r="L257" s="144" t="s">
        <v>4745</v>
      </c>
      <c r="M257" s="144" t="s">
        <v>4202</v>
      </c>
      <c r="N257" s="144" t="s">
        <v>4745</v>
      </c>
      <c r="O257" s="144" t="s">
        <v>4745</v>
      </c>
      <c r="P257" s="144" t="s">
        <v>4745</v>
      </c>
      <c r="Q257" s="145">
        <v>0</v>
      </c>
      <c r="R257" s="144" t="s">
        <v>4745</v>
      </c>
      <c r="S257" s="145">
        <v>0</v>
      </c>
      <c r="T257" s="144" t="s">
        <v>5048</v>
      </c>
      <c r="U257" s="145">
        <v>0</v>
      </c>
      <c r="V257" s="145">
        <v>0</v>
      </c>
      <c r="W257" s="145">
        <v>0</v>
      </c>
      <c r="X257" s="144" t="s">
        <v>4745</v>
      </c>
    </row>
    <row r="258" spans="1:24" s="7" customFormat="1">
      <c r="A258" s="7" t="s">
        <v>49</v>
      </c>
      <c r="D258" s="144" t="s">
        <v>370</v>
      </c>
      <c r="E258" s="144" t="s">
        <v>3437</v>
      </c>
      <c r="F258" s="144" t="s">
        <v>655</v>
      </c>
      <c r="G258" s="144" t="s">
        <v>4745</v>
      </c>
      <c r="H258" s="144" t="s">
        <v>53</v>
      </c>
      <c r="I258" s="144" t="s">
        <v>348</v>
      </c>
      <c r="J258" s="145">
        <v>0</v>
      </c>
      <c r="K258" s="144" t="s">
        <v>4745</v>
      </c>
      <c r="L258" s="144" t="s">
        <v>4745</v>
      </c>
      <c r="M258" s="144" t="s">
        <v>4202</v>
      </c>
      <c r="N258" s="144" t="s">
        <v>4745</v>
      </c>
      <c r="O258" s="144" t="s">
        <v>4745</v>
      </c>
      <c r="P258" s="144" t="s">
        <v>4745</v>
      </c>
      <c r="Q258" s="145">
        <v>0</v>
      </c>
      <c r="R258" s="144" t="s">
        <v>4745</v>
      </c>
      <c r="S258" s="145">
        <v>0</v>
      </c>
      <c r="T258" s="144" t="s">
        <v>5048</v>
      </c>
      <c r="U258" s="145">
        <v>11</v>
      </c>
      <c r="V258" s="145">
        <v>6</v>
      </c>
      <c r="W258" s="145">
        <v>0</v>
      </c>
      <c r="X258" s="144" t="s">
        <v>4745</v>
      </c>
    </row>
    <row r="259" spans="1:24" s="7" customFormat="1">
      <c r="A259" s="7" t="s">
        <v>49</v>
      </c>
      <c r="D259" s="144" t="s">
        <v>372</v>
      </c>
      <c r="E259" s="144" t="s">
        <v>3438</v>
      </c>
      <c r="F259" s="144" t="s">
        <v>655</v>
      </c>
      <c r="G259" s="144" t="s">
        <v>4745</v>
      </c>
      <c r="H259" s="144" t="s">
        <v>53</v>
      </c>
      <c r="I259" s="144" t="s">
        <v>348</v>
      </c>
      <c r="J259" s="145">
        <v>0</v>
      </c>
      <c r="K259" s="144" t="s">
        <v>4745</v>
      </c>
      <c r="L259" s="144" t="s">
        <v>4745</v>
      </c>
      <c r="M259" s="144" t="s">
        <v>4202</v>
      </c>
      <c r="N259" s="144" t="s">
        <v>4745</v>
      </c>
      <c r="O259" s="144" t="s">
        <v>4745</v>
      </c>
      <c r="P259" s="144" t="s">
        <v>4745</v>
      </c>
      <c r="Q259" s="145">
        <v>0</v>
      </c>
      <c r="R259" s="144" t="s">
        <v>4745</v>
      </c>
      <c r="S259" s="145">
        <v>0</v>
      </c>
      <c r="T259" s="144" t="s">
        <v>5048</v>
      </c>
      <c r="U259" s="145">
        <v>19</v>
      </c>
      <c r="V259" s="145">
        <v>54.003329999999998</v>
      </c>
      <c r="W259" s="145">
        <v>0</v>
      </c>
      <c r="X259" s="144" t="s">
        <v>4745</v>
      </c>
    </row>
    <row r="260" spans="1:24" s="7" customFormat="1">
      <c r="A260" s="7" t="s">
        <v>49</v>
      </c>
      <c r="D260" s="144" t="s">
        <v>5049</v>
      </c>
      <c r="E260" s="144" t="s">
        <v>5050</v>
      </c>
      <c r="F260" s="144" t="s">
        <v>4758</v>
      </c>
      <c r="G260" s="144" t="s">
        <v>4745</v>
      </c>
      <c r="H260" s="144" t="s">
        <v>53</v>
      </c>
      <c r="I260" s="144" t="s">
        <v>348</v>
      </c>
      <c r="J260" s="145">
        <v>0</v>
      </c>
      <c r="K260" s="144" t="s">
        <v>4745</v>
      </c>
      <c r="L260" s="144" t="s">
        <v>4745</v>
      </c>
      <c r="M260" s="144" t="s">
        <v>4202</v>
      </c>
      <c r="N260" s="144" t="s">
        <v>4745</v>
      </c>
      <c r="O260" s="144" t="s">
        <v>4745</v>
      </c>
      <c r="P260" s="144" t="s">
        <v>4745</v>
      </c>
      <c r="Q260" s="145">
        <v>0</v>
      </c>
      <c r="R260" s="144" t="s">
        <v>4745</v>
      </c>
      <c r="S260" s="145">
        <v>0</v>
      </c>
      <c r="T260" s="144" t="s">
        <v>4746</v>
      </c>
      <c r="U260" s="145">
        <v>5</v>
      </c>
      <c r="V260" s="145">
        <v>0</v>
      </c>
      <c r="W260" s="145">
        <v>0</v>
      </c>
      <c r="X260" s="144" t="s">
        <v>4745</v>
      </c>
    </row>
    <row r="261" spans="1:24" s="7" customFormat="1">
      <c r="A261" s="7" t="s">
        <v>49</v>
      </c>
      <c r="D261" s="144" t="s">
        <v>5051</v>
      </c>
      <c r="E261" s="144" t="s">
        <v>5052</v>
      </c>
      <c r="F261" s="144" t="s">
        <v>4758</v>
      </c>
      <c r="G261" s="144" t="s">
        <v>4745</v>
      </c>
      <c r="H261" s="144" t="s">
        <v>53</v>
      </c>
      <c r="I261" s="144" t="s">
        <v>348</v>
      </c>
      <c r="J261" s="145">
        <v>0</v>
      </c>
      <c r="K261" s="144" t="s">
        <v>4745</v>
      </c>
      <c r="L261" s="144" t="s">
        <v>4745</v>
      </c>
      <c r="M261" s="144" t="s">
        <v>4202</v>
      </c>
      <c r="N261" s="144" t="s">
        <v>4745</v>
      </c>
      <c r="O261" s="144" t="s">
        <v>4745</v>
      </c>
      <c r="P261" s="144" t="s">
        <v>4745</v>
      </c>
      <c r="Q261" s="145">
        <v>0</v>
      </c>
      <c r="R261" s="144" t="s">
        <v>4745</v>
      </c>
      <c r="S261" s="145">
        <v>0</v>
      </c>
      <c r="T261" s="144" t="s">
        <v>4746</v>
      </c>
      <c r="U261" s="145">
        <v>3</v>
      </c>
      <c r="V261" s="145">
        <v>0</v>
      </c>
      <c r="W261" s="145">
        <v>0</v>
      </c>
      <c r="X261" s="144" t="s">
        <v>4745</v>
      </c>
    </row>
    <row r="262" spans="1:24" s="7" customFormat="1">
      <c r="A262" s="7" t="s">
        <v>49</v>
      </c>
      <c r="D262" s="144" t="s">
        <v>5053</v>
      </c>
      <c r="E262" s="144" t="s">
        <v>5054</v>
      </c>
      <c r="F262" s="144" t="s">
        <v>4758</v>
      </c>
      <c r="G262" s="144" t="s">
        <v>4745</v>
      </c>
      <c r="H262" s="144" t="s">
        <v>53</v>
      </c>
      <c r="I262" s="144" t="s">
        <v>348</v>
      </c>
      <c r="J262" s="145">
        <v>0</v>
      </c>
      <c r="K262" s="144" t="s">
        <v>4745</v>
      </c>
      <c r="L262" s="144" t="s">
        <v>4745</v>
      </c>
      <c r="M262" s="144" t="s">
        <v>4202</v>
      </c>
      <c r="N262" s="144" t="s">
        <v>4745</v>
      </c>
      <c r="O262" s="144" t="s">
        <v>4745</v>
      </c>
      <c r="P262" s="144" t="s">
        <v>4745</v>
      </c>
      <c r="Q262" s="145">
        <v>0</v>
      </c>
      <c r="R262" s="144" t="s">
        <v>4745</v>
      </c>
      <c r="S262" s="145">
        <v>0</v>
      </c>
      <c r="T262" s="144" t="s">
        <v>4746</v>
      </c>
      <c r="U262" s="145">
        <v>3</v>
      </c>
      <c r="V262" s="145">
        <v>0</v>
      </c>
      <c r="W262" s="145">
        <v>0</v>
      </c>
      <c r="X262" s="144" t="s">
        <v>4745</v>
      </c>
    </row>
    <row r="263" spans="1:24" s="7" customFormat="1">
      <c r="A263" s="7" t="s">
        <v>49</v>
      </c>
      <c r="D263" s="144" t="s">
        <v>5055</v>
      </c>
      <c r="E263" s="144" t="s">
        <v>5056</v>
      </c>
      <c r="F263" s="144" t="s">
        <v>4758</v>
      </c>
      <c r="G263" s="144" t="s">
        <v>4745</v>
      </c>
      <c r="H263" s="144" t="s">
        <v>53</v>
      </c>
      <c r="I263" s="144" t="s">
        <v>348</v>
      </c>
      <c r="J263" s="145">
        <v>0</v>
      </c>
      <c r="K263" s="144" t="s">
        <v>4745</v>
      </c>
      <c r="L263" s="144" t="s">
        <v>4745</v>
      </c>
      <c r="M263" s="144" t="s">
        <v>4202</v>
      </c>
      <c r="N263" s="144" t="s">
        <v>4745</v>
      </c>
      <c r="O263" s="144" t="s">
        <v>4745</v>
      </c>
      <c r="P263" s="144" t="s">
        <v>4745</v>
      </c>
      <c r="Q263" s="145">
        <v>0</v>
      </c>
      <c r="R263" s="144" t="s">
        <v>4745</v>
      </c>
      <c r="S263" s="145">
        <v>0</v>
      </c>
      <c r="T263" s="144" t="s">
        <v>4746</v>
      </c>
      <c r="U263" s="145">
        <v>1</v>
      </c>
      <c r="V263" s="145">
        <v>0</v>
      </c>
      <c r="W263" s="145">
        <v>0</v>
      </c>
      <c r="X263" s="144" t="s">
        <v>4745</v>
      </c>
    </row>
    <row r="264" spans="1:24" s="7" customFormat="1">
      <c r="A264" s="7" t="s">
        <v>49</v>
      </c>
      <c r="D264" s="144" t="s">
        <v>5057</v>
      </c>
      <c r="E264" s="144" t="s">
        <v>5058</v>
      </c>
      <c r="F264" s="144" t="s">
        <v>4758</v>
      </c>
      <c r="G264" s="144" t="s">
        <v>4745</v>
      </c>
      <c r="H264" s="144" t="s">
        <v>53</v>
      </c>
      <c r="I264" s="144" t="s">
        <v>348</v>
      </c>
      <c r="J264" s="145">
        <v>0</v>
      </c>
      <c r="K264" s="144" t="s">
        <v>4745</v>
      </c>
      <c r="L264" s="144" t="s">
        <v>4745</v>
      </c>
      <c r="M264" s="144" t="s">
        <v>4202</v>
      </c>
      <c r="N264" s="144" t="s">
        <v>4745</v>
      </c>
      <c r="O264" s="144" t="s">
        <v>4745</v>
      </c>
      <c r="P264" s="144" t="s">
        <v>4745</v>
      </c>
      <c r="Q264" s="145">
        <v>0</v>
      </c>
      <c r="R264" s="144" t="s">
        <v>4745</v>
      </c>
      <c r="S264" s="145">
        <v>0</v>
      </c>
      <c r="T264" s="144" t="s">
        <v>4746</v>
      </c>
      <c r="U264" s="145">
        <v>6</v>
      </c>
      <c r="V264" s="145">
        <v>0</v>
      </c>
      <c r="W264" s="145">
        <v>0</v>
      </c>
      <c r="X264" s="144" t="s">
        <v>4745</v>
      </c>
    </row>
    <row r="265" spans="1:24" s="7" customFormat="1">
      <c r="A265" s="7" t="s">
        <v>49</v>
      </c>
      <c r="D265" s="144" t="s">
        <v>5059</v>
      </c>
      <c r="E265" s="144" t="s">
        <v>5060</v>
      </c>
      <c r="F265" s="144" t="s">
        <v>4758</v>
      </c>
      <c r="G265" s="144" t="s">
        <v>4745</v>
      </c>
      <c r="H265" s="144" t="s">
        <v>53</v>
      </c>
      <c r="I265" s="144" t="s">
        <v>348</v>
      </c>
      <c r="J265" s="145">
        <v>0</v>
      </c>
      <c r="K265" s="144" t="s">
        <v>4745</v>
      </c>
      <c r="L265" s="144" t="s">
        <v>4745</v>
      </c>
      <c r="M265" s="144" t="s">
        <v>4202</v>
      </c>
      <c r="N265" s="144" t="s">
        <v>4745</v>
      </c>
      <c r="O265" s="144" t="s">
        <v>4745</v>
      </c>
      <c r="P265" s="144" t="s">
        <v>4745</v>
      </c>
      <c r="Q265" s="145">
        <v>0</v>
      </c>
      <c r="R265" s="144" t="s">
        <v>4745</v>
      </c>
      <c r="S265" s="145">
        <v>0</v>
      </c>
      <c r="T265" s="144" t="s">
        <v>4746</v>
      </c>
      <c r="U265" s="145">
        <v>65</v>
      </c>
      <c r="V265" s="145">
        <v>0</v>
      </c>
      <c r="W265" s="145">
        <v>0</v>
      </c>
      <c r="X265" s="144" t="s">
        <v>4745</v>
      </c>
    </row>
    <row r="266" spans="1:24" s="7" customFormat="1">
      <c r="A266" s="7" t="s">
        <v>49</v>
      </c>
      <c r="D266" s="144" t="s">
        <v>5061</v>
      </c>
      <c r="E266" s="144" t="s">
        <v>5062</v>
      </c>
      <c r="F266" s="144" t="s">
        <v>4758</v>
      </c>
      <c r="G266" s="144" t="s">
        <v>4745</v>
      </c>
      <c r="H266" s="144" t="s">
        <v>53</v>
      </c>
      <c r="I266" s="144" t="s">
        <v>348</v>
      </c>
      <c r="J266" s="145">
        <v>0</v>
      </c>
      <c r="K266" s="144" t="s">
        <v>4745</v>
      </c>
      <c r="L266" s="144" t="s">
        <v>4745</v>
      </c>
      <c r="M266" s="144" t="s">
        <v>4202</v>
      </c>
      <c r="N266" s="144" t="s">
        <v>4745</v>
      </c>
      <c r="O266" s="144" t="s">
        <v>4745</v>
      </c>
      <c r="P266" s="144" t="s">
        <v>4745</v>
      </c>
      <c r="Q266" s="145">
        <v>0</v>
      </c>
      <c r="R266" s="144" t="s">
        <v>4745</v>
      </c>
      <c r="S266" s="145">
        <v>0</v>
      </c>
      <c r="T266" s="144" t="s">
        <v>4746</v>
      </c>
      <c r="U266" s="145">
        <v>0</v>
      </c>
      <c r="V266" s="145">
        <v>0</v>
      </c>
      <c r="W266" s="145">
        <v>0</v>
      </c>
      <c r="X266" s="144" t="s">
        <v>4745</v>
      </c>
    </row>
    <row r="267" spans="1:24" s="7" customFormat="1">
      <c r="A267" s="7" t="s">
        <v>49</v>
      </c>
      <c r="D267" s="144" t="s">
        <v>5063</v>
      </c>
      <c r="E267" s="144" t="s">
        <v>5064</v>
      </c>
      <c r="F267" s="144" t="s">
        <v>4758</v>
      </c>
      <c r="G267" s="144" t="s">
        <v>4745</v>
      </c>
      <c r="H267" s="144" t="s">
        <v>53</v>
      </c>
      <c r="I267" s="144" t="s">
        <v>348</v>
      </c>
      <c r="J267" s="145">
        <v>0</v>
      </c>
      <c r="K267" s="144" t="s">
        <v>4745</v>
      </c>
      <c r="L267" s="144" t="s">
        <v>4745</v>
      </c>
      <c r="M267" s="144" t="s">
        <v>4202</v>
      </c>
      <c r="N267" s="144" t="s">
        <v>4745</v>
      </c>
      <c r="O267" s="144" t="s">
        <v>4745</v>
      </c>
      <c r="P267" s="144" t="s">
        <v>4745</v>
      </c>
      <c r="Q267" s="145">
        <v>0</v>
      </c>
      <c r="R267" s="144" t="s">
        <v>4745</v>
      </c>
      <c r="S267" s="145">
        <v>0</v>
      </c>
      <c r="T267" s="144" t="s">
        <v>4746</v>
      </c>
      <c r="U267" s="145">
        <v>15</v>
      </c>
      <c r="V267" s="145">
        <v>0</v>
      </c>
      <c r="W267" s="145">
        <v>0</v>
      </c>
      <c r="X267" s="144" t="s">
        <v>4745</v>
      </c>
    </row>
    <row r="268" spans="1:24" s="7" customFormat="1">
      <c r="A268" s="7" t="s">
        <v>49</v>
      </c>
      <c r="D268" s="144" t="s">
        <v>5065</v>
      </c>
      <c r="E268" s="144" t="s">
        <v>5066</v>
      </c>
      <c r="F268" s="144" t="s">
        <v>5067</v>
      </c>
      <c r="G268" s="144" t="s">
        <v>4745</v>
      </c>
      <c r="H268" s="144" t="s">
        <v>374</v>
      </c>
      <c r="I268" s="144" t="s">
        <v>375</v>
      </c>
      <c r="J268" s="145">
        <v>100</v>
      </c>
      <c r="K268" s="144" t="s">
        <v>4745</v>
      </c>
      <c r="L268" s="144" t="s">
        <v>4745</v>
      </c>
      <c r="M268" s="144" t="s">
        <v>4753</v>
      </c>
      <c r="N268" s="144" t="s">
        <v>5068</v>
      </c>
      <c r="O268" s="144" t="s">
        <v>695</v>
      </c>
      <c r="P268" s="144" t="s">
        <v>5069</v>
      </c>
      <c r="Q268" s="145">
        <v>0.17299999999999999</v>
      </c>
      <c r="R268" s="144" t="s">
        <v>530</v>
      </c>
      <c r="S268" s="145">
        <v>55</v>
      </c>
      <c r="T268" s="144" t="s">
        <v>4754</v>
      </c>
      <c r="U268" s="145">
        <v>72</v>
      </c>
      <c r="V268" s="145">
        <v>1.71</v>
      </c>
      <c r="W268" s="145">
        <v>0</v>
      </c>
      <c r="X268" s="144" t="s">
        <v>4745</v>
      </c>
    </row>
    <row r="269" spans="1:24" s="7" customFormat="1">
      <c r="A269" s="7" t="s">
        <v>49</v>
      </c>
      <c r="D269" s="144" t="s">
        <v>5070</v>
      </c>
      <c r="E269" s="144" t="s">
        <v>5071</v>
      </c>
      <c r="F269" s="144" t="s">
        <v>5067</v>
      </c>
      <c r="G269" s="144" t="s">
        <v>4745</v>
      </c>
      <c r="H269" s="144" t="s">
        <v>374</v>
      </c>
      <c r="I269" s="144" t="s">
        <v>375</v>
      </c>
      <c r="J269" s="145">
        <v>100</v>
      </c>
      <c r="K269" s="144" t="s">
        <v>4745</v>
      </c>
      <c r="L269" s="144" t="s">
        <v>4745</v>
      </c>
      <c r="M269" s="144" t="s">
        <v>4753</v>
      </c>
      <c r="N269" s="144" t="s">
        <v>5068</v>
      </c>
      <c r="O269" s="144" t="s">
        <v>695</v>
      </c>
      <c r="P269" s="144" t="s">
        <v>5072</v>
      </c>
      <c r="Q269" s="145">
        <v>0.17299999999999999</v>
      </c>
      <c r="R269" s="144" t="s">
        <v>530</v>
      </c>
      <c r="S269" s="145">
        <v>55</v>
      </c>
      <c r="T269" s="144" t="s">
        <v>4754</v>
      </c>
      <c r="U269" s="145">
        <v>19</v>
      </c>
      <c r="V269" s="145">
        <v>2.39</v>
      </c>
      <c r="W269" s="145">
        <v>0</v>
      </c>
      <c r="X269" s="144" t="s">
        <v>4745</v>
      </c>
    </row>
    <row r="270" spans="1:24" s="7" customFormat="1">
      <c r="A270" s="7" t="s">
        <v>49</v>
      </c>
      <c r="D270" s="144" t="s">
        <v>5073</v>
      </c>
      <c r="E270" s="144" t="s">
        <v>5074</v>
      </c>
      <c r="F270" s="144" t="s">
        <v>5067</v>
      </c>
      <c r="G270" s="144" t="s">
        <v>4745</v>
      </c>
      <c r="H270" s="144" t="s">
        <v>374</v>
      </c>
      <c r="I270" s="144" t="s">
        <v>375</v>
      </c>
      <c r="J270" s="145">
        <v>100</v>
      </c>
      <c r="K270" s="144" t="s">
        <v>4745</v>
      </c>
      <c r="L270" s="144" t="s">
        <v>4745</v>
      </c>
      <c r="M270" s="144" t="s">
        <v>4753</v>
      </c>
      <c r="N270" s="144" t="s">
        <v>5068</v>
      </c>
      <c r="O270" s="144" t="s">
        <v>695</v>
      </c>
      <c r="P270" s="144" t="s">
        <v>5075</v>
      </c>
      <c r="Q270" s="145">
        <v>0.17299999999999999</v>
      </c>
      <c r="R270" s="144" t="s">
        <v>530</v>
      </c>
      <c r="S270" s="145">
        <v>55</v>
      </c>
      <c r="T270" s="144" t="s">
        <v>4754</v>
      </c>
      <c r="U270" s="145">
        <v>1</v>
      </c>
      <c r="V270" s="145">
        <v>1.88</v>
      </c>
      <c r="W270" s="145">
        <v>0</v>
      </c>
      <c r="X270" s="144" t="s">
        <v>4745</v>
      </c>
    </row>
    <row r="271" spans="1:24" s="7" customFormat="1">
      <c r="A271" s="7" t="s">
        <v>49</v>
      </c>
      <c r="D271" s="144" t="s">
        <v>5076</v>
      </c>
      <c r="E271" s="144" t="s">
        <v>5077</v>
      </c>
      <c r="F271" s="144" t="s">
        <v>5067</v>
      </c>
      <c r="G271" s="144" t="s">
        <v>4745</v>
      </c>
      <c r="H271" s="144" t="s">
        <v>374</v>
      </c>
      <c r="I271" s="144" t="s">
        <v>375</v>
      </c>
      <c r="J271" s="145">
        <v>100</v>
      </c>
      <c r="K271" s="144" t="s">
        <v>4745</v>
      </c>
      <c r="L271" s="144" t="s">
        <v>4745</v>
      </c>
      <c r="M271" s="144" t="s">
        <v>4753</v>
      </c>
      <c r="N271" s="144" t="s">
        <v>5068</v>
      </c>
      <c r="O271" s="144" t="s">
        <v>695</v>
      </c>
      <c r="P271" s="144" t="s">
        <v>5078</v>
      </c>
      <c r="Q271" s="145">
        <v>0.17299999999999999</v>
      </c>
      <c r="R271" s="144" t="s">
        <v>530</v>
      </c>
      <c r="S271" s="145">
        <v>55</v>
      </c>
      <c r="T271" s="144" t="s">
        <v>4754</v>
      </c>
      <c r="U271" s="145">
        <v>32</v>
      </c>
      <c r="V271" s="145">
        <v>1.83</v>
      </c>
      <c r="W271" s="145">
        <v>0</v>
      </c>
      <c r="X271" s="144" t="s">
        <v>4745</v>
      </c>
    </row>
    <row r="272" spans="1:24" s="7" customFormat="1">
      <c r="A272" s="7" t="s">
        <v>49</v>
      </c>
      <c r="D272" s="144" t="s">
        <v>3396</v>
      </c>
      <c r="E272" s="144" t="s">
        <v>5079</v>
      </c>
      <c r="F272" s="144" t="s">
        <v>655</v>
      </c>
      <c r="G272" s="144" t="s">
        <v>4745</v>
      </c>
      <c r="H272" s="144" t="s">
        <v>374</v>
      </c>
      <c r="I272" s="144" t="s">
        <v>375</v>
      </c>
      <c r="J272" s="145">
        <v>22</v>
      </c>
      <c r="K272" s="144" t="s">
        <v>5080</v>
      </c>
      <c r="L272" s="144" t="s">
        <v>487</v>
      </c>
      <c r="M272" s="144" t="s">
        <v>4753</v>
      </c>
      <c r="N272" s="144" t="s">
        <v>683</v>
      </c>
      <c r="O272" s="144" t="s">
        <v>81</v>
      </c>
      <c r="P272" s="144" t="s">
        <v>3397</v>
      </c>
      <c r="Q272" s="145">
        <v>1.4</v>
      </c>
      <c r="R272" s="144" t="s">
        <v>384</v>
      </c>
      <c r="S272" s="145">
        <v>25</v>
      </c>
      <c r="T272" s="144" t="s">
        <v>4754</v>
      </c>
      <c r="U272" s="145">
        <v>0</v>
      </c>
      <c r="V272" s="145">
        <v>30.75667</v>
      </c>
      <c r="W272" s="145">
        <v>0</v>
      </c>
      <c r="X272" s="144" t="s">
        <v>5081</v>
      </c>
    </row>
    <row r="273" spans="1:24" s="7" customFormat="1">
      <c r="A273" s="7" t="s">
        <v>49</v>
      </c>
      <c r="D273" s="144" t="s">
        <v>376</v>
      </c>
      <c r="E273" s="144" t="s">
        <v>5082</v>
      </c>
      <c r="F273" s="144" t="s">
        <v>655</v>
      </c>
      <c r="G273" s="144" t="s">
        <v>4745</v>
      </c>
      <c r="H273" s="144" t="s">
        <v>374</v>
      </c>
      <c r="I273" s="144" t="s">
        <v>375</v>
      </c>
      <c r="J273" s="145">
        <v>92</v>
      </c>
      <c r="K273" s="144" t="s">
        <v>5080</v>
      </c>
      <c r="L273" s="144" t="s">
        <v>380</v>
      </c>
      <c r="M273" s="144" t="s">
        <v>4753</v>
      </c>
      <c r="N273" s="144" t="s">
        <v>381</v>
      </c>
      <c r="O273" s="144" t="s">
        <v>81</v>
      </c>
      <c r="P273" s="144" t="s">
        <v>383</v>
      </c>
      <c r="Q273" s="145">
        <v>0.19</v>
      </c>
      <c r="R273" s="144" t="s">
        <v>384</v>
      </c>
      <c r="S273" s="145">
        <v>15</v>
      </c>
      <c r="T273" s="144" t="s">
        <v>4754</v>
      </c>
      <c r="U273" s="145">
        <v>316</v>
      </c>
      <c r="V273" s="145">
        <v>5.1253599999999997</v>
      </c>
      <c r="W273" s="145">
        <v>310</v>
      </c>
      <c r="X273" s="144" t="s">
        <v>4745</v>
      </c>
    </row>
    <row r="274" spans="1:24" s="7" customFormat="1">
      <c r="A274" s="7" t="s">
        <v>49</v>
      </c>
      <c r="D274" s="144" t="s">
        <v>5083</v>
      </c>
      <c r="E274" s="144" t="s">
        <v>5084</v>
      </c>
      <c r="F274" s="144" t="s">
        <v>5067</v>
      </c>
      <c r="G274" s="144" t="s">
        <v>4745</v>
      </c>
      <c r="H274" s="144" t="s">
        <v>374</v>
      </c>
      <c r="I274" s="144" t="s">
        <v>375</v>
      </c>
      <c r="J274" s="145">
        <v>75</v>
      </c>
      <c r="K274" s="144" t="s">
        <v>4745</v>
      </c>
      <c r="L274" s="144" t="s">
        <v>4745</v>
      </c>
      <c r="M274" s="144" t="s">
        <v>4753</v>
      </c>
      <c r="N274" s="144" t="s">
        <v>5068</v>
      </c>
      <c r="O274" s="144" t="s">
        <v>81</v>
      </c>
      <c r="P274" s="144" t="s">
        <v>5085</v>
      </c>
      <c r="Q274" s="145">
        <v>9.8000000000000004E-2</v>
      </c>
      <c r="R274" s="144" t="s">
        <v>530</v>
      </c>
      <c r="S274" s="145">
        <v>70</v>
      </c>
      <c r="T274" s="144" t="s">
        <v>4754</v>
      </c>
      <c r="U274" s="145">
        <v>34</v>
      </c>
      <c r="V274" s="145">
        <v>1.1000000000000001</v>
      </c>
      <c r="W274" s="145">
        <v>0</v>
      </c>
      <c r="X274" s="144" t="s">
        <v>4745</v>
      </c>
    </row>
    <row r="275" spans="1:24" s="7" customFormat="1">
      <c r="A275" s="7" t="s">
        <v>49</v>
      </c>
      <c r="D275" s="144" t="s">
        <v>5086</v>
      </c>
      <c r="E275" s="144" t="s">
        <v>5087</v>
      </c>
      <c r="F275" s="144" t="s">
        <v>5067</v>
      </c>
      <c r="G275" s="144" t="s">
        <v>4745</v>
      </c>
      <c r="H275" s="144" t="s">
        <v>374</v>
      </c>
      <c r="I275" s="144" t="s">
        <v>375</v>
      </c>
      <c r="J275" s="145">
        <v>75</v>
      </c>
      <c r="K275" s="144" t="s">
        <v>4745</v>
      </c>
      <c r="L275" s="144" t="s">
        <v>4745</v>
      </c>
      <c r="M275" s="144" t="s">
        <v>4753</v>
      </c>
      <c r="N275" s="144" t="s">
        <v>5068</v>
      </c>
      <c r="O275" s="144" t="s">
        <v>81</v>
      </c>
      <c r="P275" s="144" t="s">
        <v>5088</v>
      </c>
      <c r="Q275" s="145">
        <v>9.8000000000000004E-2</v>
      </c>
      <c r="R275" s="144" t="s">
        <v>530</v>
      </c>
      <c r="S275" s="145">
        <v>70</v>
      </c>
      <c r="T275" s="144" t="s">
        <v>4754</v>
      </c>
      <c r="U275" s="145">
        <v>35</v>
      </c>
      <c r="V275" s="145">
        <v>0.8</v>
      </c>
      <c r="W275" s="145">
        <v>0</v>
      </c>
      <c r="X275" s="144" t="s">
        <v>4745</v>
      </c>
    </row>
    <row r="276" spans="1:24" s="7" customFormat="1">
      <c r="A276" s="7" t="s">
        <v>49</v>
      </c>
      <c r="D276" s="144" t="s">
        <v>5089</v>
      </c>
      <c r="E276" s="144" t="s">
        <v>5090</v>
      </c>
      <c r="F276" s="144" t="s">
        <v>5067</v>
      </c>
      <c r="G276" s="144" t="s">
        <v>4745</v>
      </c>
      <c r="H276" s="144" t="s">
        <v>374</v>
      </c>
      <c r="I276" s="144" t="s">
        <v>375</v>
      </c>
      <c r="J276" s="145">
        <v>75</v>
      </c>
      <c r="K276" s="144" t="s">
        <v>4745</v>
      </c>
      <c r="L276" s="144" t="s">
        <v>4745</v>
      </c>
      <c r="M276" s="144" t="s">
        <v>4753</v>
      </c>
      <c r="N276" s="144" t="s">
        <v>5068</v>
      </c>
      <c r="O276" s="144" t="s">
        <v>81</v>
      </c>
      <c r="P276" s="144" t="s">
        <v>5091</v>
      </c>
      <c r="Q276" s="145">
        <v>9.8000000000000004E-2</v>
      </c>
      <c r="R276" s="144" t="s">
        <v>530</v>
      </c>
      <c r="S276" s="145">
        <v>70</v>
      </c>
      <c r="T276" s="144" t="s">
        <v>4754</v>
      </c>
      <c r="U276" s="145">
        <v>29</v>
      </c>
      <c r="V276" s="145">
        <v>0.86</v>
      </c>
      <c r="W276" s="145">
        <v>0</v>
      </c>
      <c r="X276" s="144" t="s">
        <v>4745</v>
      </c>
    </row>
    <row r="277" spans="1:24" s="7" customFormat="1">
      <c r="A277" s="7" t="s">
        <v>49</v>
      </c>
      <c r="D277" s="144" t="s">
        <v>5092</v>
      </c>
      <c r="E277" s="144" t="s">
        <v>5093</v>
      </c>
      <c r="F277" s="144" t="s">
        <v>5094</v>
      </c>
      <c r="G277" s="144" t="s">
        <v>4745</v>
      </c>
      <c r="H277" s="144" t="s">
        <v>374</v>
      </c>
      <c r="I277" s="144" t="s">
        <v>374</v>
      </c>
      <c r="J277" s="145">
        <v>0</v>
      </c>
      <c r="K277" s="144" t="s">
        <v>4745</v>
      </c>
      <c r="L277" s="144" t="s">
        <v>4745</v>
      </c>
      <c r="M277" s="144" t="s">
        <v>4202</v>
      </c>
      <c r="N277" s="144" t="s">
        <v>4745</v>
      </c>
      <c r="O277" s="144" t="s">
        <v>81</v>
      </c>
      <c r="P277" s="144" t="s">
        <v>4745</v>
      </c>
      <c r="Q277" s="145">
        <v>5.91</v>
      </c>
      <c r="R277" s="144" t="s">
        <v>4745</v>
      </c>
      <c r="S277" s="145">
        <v>0</v>
      </c>
      <c r="T277" s="144" t="s">
        <v>4746</v>
      </c>
      <c r="U277" s="145">
        <v>1</v>
      </c>
      <c r="V277" s="145">
        <v>277.89</v>
      </c>
      <c r="W277" s="145">
        <v>1</v>
      </c>
      <c r="X277" s="144" t="s">
        <v>4745</v>
      </c>
    </row>
    <row r="278" spans="1:24" s="7" customFormat="1">
      <c r="A278" s="7" t="s">
        <v>49</v>
      </c>
      <c r="D278" s="144" t="s">
        <v>5095</v>
      </c>
      <c r="E278" s="144" t="s">
        <v>5096</v>
      </c>
      <c r="F278" s="144" t="s">
        <v>5094</v>
      </c>
      <c r="G278" s="144" t="s">
        <v>4745</v>
      </c>
      <c r="H278" s="144" t="s">
        <v>374</v>
      </c>
      <c r="I278" s="144" t="s">
        <v>374</v>
      </c>
      <c r="J278" s="145">
        <v>0</v>
      </c>
      <c r="K278" s="144" t="s">
        <v>4745</v>
      </c>
      <c r="L278" s="144" t="s">
        <v>4745</v>
      </c>
      <c r="M278" s="144" t="s">
        <v>4202</v>
      </c>
      <c r="N278" s="144" t="s">
        <v>4745</v>
      </c>
      <c r="O278" s="144" t="s">
        <v>695</v>
      </c>
      <c r="P278" s="144" t="s">
        <v>4745</v>
      </c>
      <c r="Q278" s="145">
        <v>41.55</v>
      </c>
      <c r="R278" s="144" t="s">
        <v>4745</v>
      </c>
      <c r="S278" s="145">
        <v>0</v>
      </c>
      <c r="T278" s="144" t="s">
        <v>4746</v>
      </c>
      <c r="U278" s="145">
        <v>1</v>
      </c>
      <c r="V278" s="145">
        <v>0</v>
      </c>
      <c r="W278" s="145">
        <v>1</v>
      </c>
      <c r="X278" s="144" t="s">
        <v>4745</v>
      </c>
    </row>
    <row r="279" spans="1:24" s="7" customFormat="1">
      <c r="A279" s="7" t="s">
        <v>49</v>
      </c>
      <c r="D279" s="144" t="s">
        <v>5097</v>
      </c>
      <c r="E279" s="144" t="s">
        <v>5098</v>
      </c>
      <c r="F279" s="144" t="s">
        <v>5099</v>
      </c>
      <c r="G279" s="144" t="s">
        <v>4745</v>
      </c>
      <c r="H279" s="144" t="s">
        <v>374</v>
      </c>
      <c r="I279" s="144" t="s">
        <v>374</v>
      </c>
      <c r="J279" s="145">
        <v>0</v>
      </c>
      <c r="K279" s="144" t="s">
        <v>4745</v>
      </c>
      <c r="L279" s="144" t="s">
        <v>4745</v>
      </c>
      <c r="M279" s="144" t="s">
        <v>4202</v>
      </c>
      <c r="N279" s="144" t="s">
        <v>4745</v>
      </c>
      <c r="O279" s="144" t="s">
        <v>695</v>
      </c>
      <c r="P279" s="144" t="s">
        <v>4745</v>
      </c>
      <c r="Q279" s="145">
        <v>67.150000000000006</v>
      </c>
      <c r="R279" s="144" t="s">
        <v>4745</v>
      </c>
      <c r="S279" s="145">
        <v>0</v>
      </c>
      <c r="T279" s="144" t="s">
        <v>4746</v>
      </c>
      <c r="U279" s="145">
        <v>1</v>
      </c>
      <c r="V279" s="145">
        <v>0</v>
      </c>
      <c r="W279" s="145">
        <v>0</v>
      </c>
      <c r="X279" s="144" t="s">
        <v>4745</v>
      </c>
    </row>
    <row r="280" spans="1:24" s="7" customFormat="1">
      <c r="A280" s="7" t="s">
        <v>49</v>
      </c>
      <c r="D280" s="144" t="s">
        <v>5100</v>
      </c>
      <c r="E280" s="144" t="s">
        <v>5101</v>
      </c>
      <c r="F280" s="144" t="s">
        <v>5099</v>
      </c>
      <c r="G280" s="144" t="s">
        <v>4745</v>
      </c>
      <c r="H280" s="144" t="s">
        <v>374</v>
      </c>
      <c r="I280" s="144" t="s">
        <v>374</v>
      </c>
      <c r="J280" s="145">
        <v>0</v>
      </c>
      <c r="K280" s="144" t="s">
        <v>4745</v>
      </c>
      <c r="L280" s="144" t="s">
        <v>4745</v>
      </c>
      <c r="M280" s="144" t="s">
        <v>4202</v>
      </c>
      <c r="N280" s="144" t="s">
        <v>4745</v>
      </c>
      <c r="O280" s="144" t="s">
        <v>695</v>
      </c>
      <c r="P280" s="144" t="s">
        <v>4745</v>
      </c>
      <c r="Q280" s="145">
        <v>357.95</v>
      </c>
      <c r="R280" s="144" t="s">
        <v>4745</v>
      </c>
      <c r="S280" s="145">
        <v>0</v>
      </c>
      <c r="T280" s="144" t="s">
        <v>4746</v>
      </c>
      <c r="U280" s="145">
        <v>1</v>
      </c>
      <c r="V280" s="145">
        <v>0</v>
      </c>
      <c r="W280" s="145">
        <v>0</v>
      </c>
      <c r="X280" s="144" t="s">
        <v>4745</v>
      </c>
    </row>
    <row r="281" spans="1:24" s="7" customFormat="1">
      <c r="A281" s="7" t="s">
        <v>49</v>
      </c>
      <c r="D281" s="144" t="s">
        <v>5102</v>
      </c>
      <c r="E281" s="144" t="s">
        <v>5103</v>
      </c>
      <c r="F281" s="144" t="s">
        <v>5104</v>
      </c>
      <c r="G281" s="144" t="s">
        <v>4745</v>
      </c>
      <c r="H281" s="144" t="s">
        <v>374</v>
      </c>
      <c r="I281" s="144" t="s">
        <v>374</v>
      </c>
      <c r="J281" s="145">
        <v>0</v>
      </c>
      <c r="K281" s="144" t="s">
        <v>4745</v>
      </c>
      <c r="L281" s="144" t="s">
        <v>4745</v>
      </c>
      <c r="M281" s="144" t="s">
        <v>4202</v>
      </c>
      <c r="N281" s="144" t="s">
        <v>4745</v>
      </c>
      <c r="O281" s="144" t="s">
        <v>695</v>
      </c>
      <c r="P281" s="144" t="s">
        <v>4745</v>
      </c>
      <c r="Q281" s="145">
        <v>30.175999999999998</v>
      </c>
      <c r="R281" s="144" t="s">
        <v>4745</v>
      </c>
      <c r="S281" s="145">
        <v>0</v>
      </c>
      <c r="T281" s="144" t="s">
        <v>4746</v>
      </c>
      <c r="U281" s="145">
        <v>1</v>
      </c>
      <c r="V281" s="145">
        <v>0</v>
      </c>
      <c r="W281" s="145">
        <v>1</v>
      </c>
      <c r="X281" s="144" t="s">
        <v>4745</v>
      </c>
    </row>
    <row r="282" spans="1:24" s="7" customFormat="1">
      <c r="A282" s="7" t="s">
        <v>49</v>
      </c>
      <c r="D282" s="144" t="s">
        <v>5105</v>
      </c>
      <c r="E282" s="144" t="s">
        <v>5106</v>
      </c>
      <c r="F282" s="144" t="s">
        <v>5107</v>
      </c>
      <c r="G282" s="144" t="s">
        <v>4745</v>
      </c>
      <c r="H282" s="144" t="s">
        <v>374</v>
      </c>
      <c r="I282" s="144" t="s">
        <v>374</v>
      </c>
      <c r="J282" s="145">
        <v>0</v>
      </c>
      <c r="K282" s="144" t="s">
        <v>4745</v>
      </c>
      <c r="L282" s="144" t="s">
        <v>4745</v>
      </c>
      <c r="M282" s="144" t="s">
        <v>4202</v>
      </c>
      <c r="N282" s="144" t="s">
        <v>4745</v>
      </c>
      <c r="O282" s="144" t="s">
        <v>695</v>
      </c>
      <c r="P282" s="144" t="s">
        <v>4745</v>
      </c>
      <c r="Q282" s="145">
        <v>18.57</v>
      </c>
      <c r="R282" s="144" t="s">
        <v>4745</v>
      </c>
      <c r="S282" s="145">
        <v>0</v>
      </c>
      <c r="T282" s="144" t="s">
        <v>4746</v>
      </c>
      <c r="U282" s="145">
        <v>1</v>
      </c>
      <c r="V282" s="145">
        <v>0</v>
      </c>
      <c r="W282" s="145">
        <v>1</v>
      </c>
      <c r="X282" s="144" t="s">
        <v>4745</v>
      </c>
    </row>
    <row r="283" spans="1:24" s="7" customFormat="1">
      <c r="A283" s="7" t="s">
        <v>49</v>
      </c>
      <c r="D283" s="144" t="s">
        <v>5108</v>
      </c>
      <c r="E283" s="144" t="s">
        <v>5109</v>
      </c>
      <c r="F283" s="144" t="s">
        <v>5099</v>
      </c>
      <c r="G283" s="144" t="s">
        <v>4745</v>
      </c>
      <c r="H283" s="144" t="s">
        <v>374</v>
      </c>
      <c r="I283" s="144" t="s">
        <v>374</v>
      </c>
      <c r="J283" s="145">
        <v>0</v>
      </c>
      <c r="K283" s="144" t="s">
        <v>4745</v>
      </c>
      <c r="L283" s="144" t="s">
        <v>4745</v>
      </c>
      <c r="M283" s="144" t="s">
        <v>4202</v>
      </c>
      <c r="N283" s="144" t="s">
        <v>4745</v>
      </c>
      <c r="O283" s="144" t="s">
        <v>695</v>
      </c>
      <c r="P283" s="144" t="s">
        <v>4745</v>
      </c>
      <c r="Q283" s="145">
        <v>49.61</v>
      </c>
      <c r="R283" s="144" t="s">
        <v>4745</v>
      </c>
      <c r="S283" s="145">
        <v>0</v>
      </c>
      <c r="T283" s="144" t="s">
        <v>4746</v>
      </c>
      <c r="U283" s="145">
        <v>1</v>
      </c>
      <c r="V283" s="145">
        <v>625.6</v>
      </c>
      <c r="W283" s="145">
        <v>0</v>
      </c>
      <c r="X283" s="144" t="s">
        <v>4745</v>
      </c>
    </row>
    <row r="284" spans="1:24" s="7" customFormat="1">
      <c r="A284" s="7" t="s">
        <v>49</v>
      </c>
      <c r="D284" s="144" t="s">
        <v>5110</v>
      </c>
      <c r="E284" s="144" t="s">
        <v>5111</v>
      </c>
      <c r="F284" s="144" t="s">
        <v>5107</v>
      </c>
      <c r="G284" s="144" t="s">
        <v>4745</v>
      </c>
      <c r="H284" s="144" t="s">
        <v>374</v>
      </c>
      <c r="I284" s="144" t="s">
        <v>374</v>
      </c>
      <c r="J284" s="145">
        <v>0</v>
      </c>
      <c r="K284" s="144" t="s">
        <v>4745</v>
      </c>
      <c r="L284" s="144" t="s">
        <v>4745</v>
      </c>
      <c r="M284" s="144" t="s">
        <v>4202</v>
      </c>
      <c r="N284" s="144" t="s">
        <v>4745</v>
      </c>
      <c r="O284" s="144" t="s">
        <v>695</v>
      </c>
      <c r="P284" s="144" t="s">
        <v>4745</v>
      </c>
      <c r="Q284" s="145">
        <v>16.760000000000002</v>
      </c>
      <c r="R284" s="144" t="s">
        <v>4745</v>
      </c>
      <c r="S284" s="145">
        <v>0</v>
      </c>
      <c r="T284" s="144" t="s">
        <v>4746</v>
      </c>
      <c r="U284" s="145">
        <v>1</v>
      </c>
      <c r="V284" s="145">
        <v>0</v>
      </c>
      <c r="W284" s="145">
        <v>1</v>
      </c>
      <c r="X284" s="144" t="s">
        <v>4745</v>
      </c>
    </row>
    <row r="285" spans="1:24" s="7" customFormat="1">
      <c r="A285" s="7" t="s">
        <v>49</v>
      </c>
      <c r="D285" s="144" t="s">
        <v>5112</v>
      </c>
      <c r="E285" s="144" t="s">
        <v>5113</v>
      </c>
      <c r="F285" s="144" t="s">
        <v>5104</v>
      </c>
      <c r="G285" s="144" t="s">
        <v>4745</v>
      </c>
      <c r="H285" s="144" t="s">
        <v>374</v>
      </c>
      <c r="I285" s="144" t="s">
        <v>374</v>
      </c>
      <c r="J285" s="145">
        <v>0</v>
      </c>
      <c r="K285" s="144" t="s">
        <v>4745</v>
      </c>
      <c r="L285" s="144" t="s">
        <v>4745</v>
      </c>
      <c r="M285" s="144" t="s">
        <v>4202</v>
      </c>
      <c r="N285" s="144" t="s">
        <v>4745</v>
      </c>
      <c r="O285" s="144" t="s">
        <v>695</v>
      </c>
      <c r="P285" s="144" t="s">
        <v>4745</v>
      </c>
      <c r="Q285" s="145">
        <v>24.306000000000001</v>
      </c>
      <c r="R285" s="144" t="s">
        <v>4745</v>
      </c>
      <c r="S285" s="145">
        <v>0</v>
      </c>
      <c r="T285" s="144" t="s">
        <v>4746</v>
      </c>
      <c r="U285" s="145">
        <v>1</v>
      </c>
      <c r="V285" s="145">
        <v>625.6</v>
      </c>
      <c r="W285" s="145">
        <v>1</v>
      </c>
      <c r="X285" s="144" t="s">
        <v>4745</v>
      </c>
    </row>
    <row r="286" spans="1:24" s="7" customFormat="1">
      <c r="A286" s="7" t="s">
        <v>49</v>
      </c>
      <c r="D286" s="144" t="s">
        <v>5114</v>
      </c>
      <c r="E286" s="144" t="s">
        <v>5115</v>
      </c>
      <c r="F286" s="144" t="s">
        <v>5099</v>
      </c>
      <c r="G286" s="144" t="s">
        <v>4745</v>
      </c>
      <c r="H286" s="144" t="s">
        <v>374</v>
      </c>
      <c r="I286" s="144" t="s">
        <v>374</v>
      </c>
      <c r="J286" s="145">
        <v>0</v>
      </c>
      <c r="K286" s="144" t="s">
        <v>4745</v>
      </c>
      <c r="L286" s="144" t="s">
        <v>4745</v>
      </c>
      <c r="M286" s="144" t="s">
        <v>4202</v>
      </c>
      <c r="N286" s="144" t="s">
        <v>4745</v>
      </c>
      <c r="O286" s="144" t="s">
        <v>695</v>
      </c>
      <c r="P286" s="144" t="s">
        <v>4745</v>
      </c>
      <c r="Q286" s="145">
        <v>22.376999999999999</v>
      </c>
      <c r="R286" s="144" t="s">
        <v>4745</v>
      </c>
      <c r="S286" s="145">
        <v>0</v>
      </c>
      <c r="T286" s="144" t="s">
        <v>4746</v>
      </c>
      <c r="U286" s="145">
        <v>1</v>
      </c>
      <c r="V286" s="145">
        <v>625.6</v>
      </c>
      <c r="W286" s="145">
        <v>0</v>
      </c>
      <c r="X286" s="144" t="s">
        <v>4745</v>
      </c>
    </row>
    <row r="287" spans="1:24" s="7" customFormat="1">
      <c r="A287" s="7" t="s">
        <v>49</v>
      </c>
      <c r="D287" s="144" t="s">
        <v>5116</v>
      </c>
      <c r="E287" s="144" t="s">
        <v>5117</v>
      </c>
      <c r="F287" s="144" t="s">
        <v>5099</v>
      </c>
      <c r="G287" s="144" t="s">
        <v>4745</v>
      </c>
      <c r="H287" s="144" t="s">
        <v>374</v>
      </c>
      <c r="I287" s="144" t="s">
        <v>374</v>
      </c>
      <c r="J287" s="145">
        <v>0</v>
      </c>
      <c r="K287" s="144" t="s">
        <v>4745</v>
      </c>
      <c r="L287" s="144" t="s">
        <v>4745</v>
      </c>
      <c r="M287" s="144" t="s">
        <v>4202</v>
      </c>
      <c r="N287" s="144" t="s">
        <v>4745</v>
      </c>
      <c r="O287" s="144" t="s">
        <v>695</v>
      </c>
      <c r="P287" s="144" t="s">
        <v>4745</v>
      </c>
      <c r="Q287" s="145">
        <v>39.979999999999997</v>
      </c>
      <c r="R287" s="144" t="s">
        <v>4745</v>
      </c>
      <c r="S287" s="145">
        <v>0</v>
      </c>
      <c r="T287" s="144" t="s">
        <v>4746</v>
      </c>
      <c r="U287" s="145">
        <v>1</v>
      </c>
      <c r="V287" s="145">
        <v>625.6</v>
      </c>
      <c r="W287" s="145">
        <v>0</v>
      </c>
      <c r="X287" s="144" t="s">
        <v>4745</v>
      </c>
    </row>
    <row r="288" spans="1:24" s="7" customFormat="1">
      <c r="A288" s="7" t="s">
        <v>49</v>
      </c>
      <c r="D288" s="144" t="s">
        <v>5118</v>
      </c>
      <c r="E288" s="144" t="s">
        <v>5119</v>
      </c>
      <c r="F288" s="144" t="s">
        <v>5104</v>
      </c>
      <c r="G288" s="144" t="s">
        <v>4745</v>
      </c>
      <c r="H288" s="144" t="s">
        <v>374</v>
      </c>
      <c r="I288" s="144" t="s">
        <v>374</v>
      </c>
      <c r="J288" s="145">
        <v>0</v>
      </c>
      <c r="K288" s="144" t="s">
        <v>4745</v>
      </c>
      <c r="L288" s="144" t="s">
        <v>4745</v>
      </c>
      <c r="M288" s="144" t="s">
        <v>4202</v>
      </c>
      <c r="N288" s="144" t="s">
        <v>4745</v>
      </c>
      <c r="O288" s="144" t="s">
        <v>695</v>
      </c>
      <c r="P288" s="144" t="s">
        <v>4745</v>
      </c>
      <c r="Q288" s="145">
        <v>37</v>
      </c>
      <c r="R288" s="144" t="s">
        <v>4745</v>
      </c>
      <c r="S288" s="145">
        <v>0</v>
      </c>
      <c r="T288" s="144" t="s">
        <v>4746</v>
      </c>
      <c r="U288" s="145">
        <v>1</v>
      </c>
      <c r="V288" s="145">
        <v>277.89</v>
      </c>
      <c r="W288" s="145">
        <v>1</v>
      </c>
      <c r="X288" s="144" t="s">
        <v>4745</v>
      </c>
    </row>
    <row r="289" spans="1:24" s="7" customFormat="1">
      <c r="A289" s="7" t="s">
        <v>49</v>
      </c>
      <c r="D289" s="144" t="s">
        <v>5120</v>
      </c>
      <c r="E289" s="144" t="s">
        <v>5121</v>
      </c>
      <c r="F289" s="144" t="s">
        <v>5107</v>
      </c>
      <c r="G289" s="144" t="s">
        <v>4745</v>
      </c>
      <c r="H289" s="144" t="s">
        <v>374</v>
      </c>
      <c r="I289" s="144" t="s">
        <v>374</v>
      </c>
      <c r="J289" s="145">
        <v>0</v>
      </c>
      <c r="K289" s="144" t="s">
        <v>4745</v>
      </c>
      <c r="L289" s="144" t="s">
        <v>4745</v>
      </c>
      <c r="M289" s="144" t="s">
        <v>4202</v>
      </c>
      <c r="N289" s="144" t="s">
        <v>4745</v>
      </c>
      <c r="O289" s="144" t="s">
        <v>695</v>
      </c>
      <c r="P289" s="144" t="s">
        <v>4745</v>
      </c>
      <c r="Q289" s="145">
        <v>19</v>
      </c>
      <c r="R289" s="144" t="s">
        <v>4745</v>
      </c>
      <c r="S289" s="145">
        <v>0</v>
      </c>
      <c r="T289" s="144" t="s">
        <v>4746</v>
      </c>
      <c r="U289" s="145">
        <v>1</v>
      </c>
      <c r="V289" s="145">
        <v>0</v>
      </c>
      <c r="W289" s="145">
        <v>1</v>
      </c>
      <c r="X289" s="144" t="s">
        <v>4745</v>
      </c>
    </row>
    <row r="290" spans="1:24" s="7" customFormat="1">
      <c r="A290" s="7" t="s">
        <v>49</v>
      </c>
      <c r="D290" s="144" t="s">
        <v>5122</v>
      </c>
      <c r="E290" s="144" t="s">
        <v>5123</v>
      </c>
      <c r="F290" s="144" t="s">
        <v>5107</v>
      </c>
      <c r="G290" s="144" t="s">
        <v>4745</v>
      </c>
      <c r="H290" s="144" t="s">
        <v>374</v>
      </c>
      <c r="I290" s="144" t="s">
        <v>374</v>
      </c>
      <c r="J290" s="145">
        <v>0</v>
      </c>
      <c r="K290" s="144" t="s">
        <v>4745</v>
      </c>
      <c r="L290" s="144" t="s">
        <v>4745</v>
      </c>
      <c r="M290" s="144" t="s">
        <v>4202</v>
      </c>
      <c r="N290" s="144" t="s">
        <v>4745</v>
      </c>
      <c r="O290" s="144" t="s">
        <v>695</v>
      </c>
      <c r="P290" s="144" t="s">
        <v>4745</v>
      </c>
      <c r="Q290" s="145">
        <v>20.629000000000001</v>
      </c>
      <c r="R290" s="144" t="s">
        <v>4745</v>
      </c>
      <c r="S290" s="145">
        <v>0</v>
      </c>
      <c r="T290" s="144" t="s">
        <v>4746</v>
      </c>
      <c r="U290" s="145">
        <v>1</v>
      </c>
      <c r="V290" s="145">
        <v>0</v>
      </c>
      <c r="W290" s="145">
        <v>1</v>
      </c>
      <c r="X290" s="144" t="s">
        <v>4745</v>
      </c>
    </row>
    <row r="291" spans="1:24" s="7" customFormat="1">
      <c r="A291" s="7" t="s">
        <v>49</v>
      </c>
      <c r="D291" s="144" t="s">
        <v>5124</v>
      </c>
      <c r="E291" s="144" t="s">
        <v>5125</v>
      </c>
      <c r="F291" s="144" t="s">
        <v>5099</v>
      </c>
      <c r="G291" s="144" t="s">
        <v>4745</v>
      </c>
      <c r="H291" s="144" t="s">
        <v>374</v>
      </c>
      <c r="I291" s="144" t="s">
        <v>374</v>
      </c>
      <c r="J291" s="145">
        <v>0</v>
      </c>
      <c r="K291" s="144" t="s">
        <v>4745</v>
      </c>
      <c r="L291" s="144" t="s">
        <v>4745</v>
      </c>
      <c r="M291" s="144" t="s">
        <v>4202</v>
      </c>
      <c r="N291" s="144" t="s">
        <v>4745</v>
      </c>
      <c r="O291" s="144" t="s">
        <v>695</v>
      </c>
      <c r="P291" s="144" t="s">
        <v>4745</v>
      </c>
      <c r="Q291" s="145">
        <v>44.314999999999998</v>
      </c>
      <c r="R291" s="144" t="s">
        <v>4745</v>
      </c>
      <c r="S291" s="145">
        <v>0</v>
      </c>
      <c r="T291" s="144" t="s">
        <v>4746</v>
      </c>
      <c r="U291" s="145">
        <v>1</v>
      </c>
      <c r="V291" s="145">
        <v>15.6</v>
      </c>
      <c r="W291" s="145">
        <v>0</v>
      </c>
      <c r="X291" s="144" t="s">
        <v>4745</v>
      </c>
    </row>
    <row r="292" spans="1:24" s="7" customFormat="1">
      <c r="A292" s="7" t="s">
        <v>49</v>
      </c>
      <c r="D292" s="144" t="s">
        <v>5126</v>
      </c>
      <c r="E292" s="144" t="s">
        <v>5127</v>
      </c>
      <c r="F292" s="144" t="s">
        <v>5099</v>
      </c>
      <c r="G292" s="144" t="s">
        <v>4745</v>
      </c>
      <c r="H292" s="144" t="s">
        <v>374</v>
      </c>
      <c r="I292" s="144" t="s">
        <v>374</v>
      </c>
      <c r="J292" s="145">
        <v>0</v>
      </c>
      <c r="K292" s="144" t="s">
        <v>4745</v>
      </c>
      <c r="L292" s="144" t="s">
        <v>4745</v>
      </c>
      <c r="M292" s="144" t="s">
        <v>4202</v>
      </c>
      <c r="N292" s="144" t="s">
        <v>4745</v>
      </c>
      <c r="O292" s="144" t="s">
        <v>695</v>
      </c>
      <c r="P292" s="144" t="s">
        <v>4745</v>
      </c>
      <c r="Q292" s="145">
        <v>34.475000000000001</v>
      </c>
      <c r="R292" s="144" t="s">
        <v>4745</v>
      </c>
      <c r="S292" s="145">
        <v>0</v>
      </c>
      <c r="T292" s="144" t="s">
        <v>4746</v>
      </c>
      <c r="U292" s="145">
        <v>1</v>
      </c>
      <c r="V292" s="145">
        <v>0</v>
      </c>
      <c r="W292" s="145">
        <v>0</v>
      </c>
      <c r="X292" s="144" t="s">
        <v>4745</v>
      </c>
    </row>
    <row r="293" spans="1:24" s="7" customFormat="1">
      <c r="A293" s="7" t="s">
        <v>49</v>
      </c>
      <c r="D293" s="144" t="s">
        <v>5128</v>
      </c>
      <c r="E293" s="144" t="s">
        <v>5129</v>
      </c>
      <c r="F293" s="144" t="s">
        <v>5099</v>
      </c>
      <c r="G293" s="144" t="s">
        <v>4745</v>
      </c>
      <c r="H293" s="144" t="s">
        <v>374</v>
      </c>
      <c r="I293" s="144" t="s">
        <v>374</v>
      </c>
      <c r="J293" s="145">
        <v>0</v>
      </c>
      <c r="K293" s="144" t="s">
        <v>4745</v>
      </c>
      <c r="L293" s="144" t="s">
        <v>4745</v>
      </c>
      <c r="M293" s="144" t="s">
        <v>4202</v>
      </c>
      <c r="N293" s="144" t="s">
        <v>4745</v>
      </c>
      <c r="O293" s="144" t="s">
        <v>695</v>
      </c>
      <c r="P293" s="144" t="s">
        <v>4745</v>
      </c>
      <c r="Q293" s="145">
        <v>183</v>
      </c>
      <c r="R293" s="144" t="s">
        <v>4745</v>
      </c>
      <c r="S293" s="145">
        <v>0</v>
      </c>
      <c r="T293" s="144" t="s">
        <v>4746</v>
      </c>
      <c r="U293" s="145">
        <v>1</v>
      </c>
      <c r="V293" s="145">
        <v>0</v>
      </c>
      <c r="W293" s="145">
        <v>0</v>
      </c>
      <c r="X293" s="144" t="s">
        <v>4745</v>
      </c>
    </row>
    <row r="294" spans="1:24" s="7" customFormat="1">
      <c r="A294" s="7" t="s">
        <v>49</v>
      </c>
      <c r="D294" s="144" t="s">
        <v>5130</v>
      </c>
      <c r="E294" s="144" t="s">
        <v>5131</v>
      </c>
      <c r="F294" s="144" t="s">
        <v>5099</v>
      </c>
      <c r="G294" s="144" t="s">
        <v>4745</v>
      </c>
      <c r="H294" s="144" t="s">
        <v>374</v>
      </c>
      <c r="I294" s="144" t="s">
        <v>374</v>
      </c>
      <c r="J294" s="145">
        <v>0</v>
      </c>
      <c r="K294" s="144" t="s">
        <v>4745</v>
      </c>
      <c r="L294" s="144" t="s">
        <v>4745</v>
      </c>
      <c r="M294" s="144" t="s">
        <v>4202</v>
      </c>
      <c r="N294" s="144" t="s">
        <v>4745</v>
      </c>
      <c r="O294" s="144" t="s">
        <v>695</v>
      </c>
      <c r="P294" s="144" t="s">
        <v>4745</v>
      </c>
      <c r="Q294" s="145">
        <v>18.78</v>
      </c>
      <c r="R294" s="144" t="s">
        <v>4745</v>
      </c>
      <c r="S294" s="145">
        <v>0</v>
      </c>
      <c r="T294" s="144" t="s">
        <v>4746</v>
      </c>
      <c r="U294" s="145">
        <v>1</v>
      </c>
      <c r="V294" s="145">
        <v>0</v>
      </c>
      <c r="W294" s="145">
        <v>0</v>
      </c>
      <c r="X294" s="144" t="s">
        <v>4745</v>
      </c>
    </row>
    <row r="295" spans="1:24" s="7" customFormat="1">
      <c r="A295" s="7" t="s">
        <v>49</v>
      </c>
      <c r="D295" s="144" t="s">
        <v>5132</v>
      </c>
      <c r="E295" s="144" t="s">
        <v>5133</v>
      </c>
      <c r="F295" s="144" t="s">
        <v>5099</v>
      </c>
      <c r="G295" s="144" t="s">
        <v>4745</v>
      </c>
      <c r="H295" s="144" t="s">
        <v>374</v>
      </c>
      <c r="I295" s="144" t="s">
        <v>374</v>
      </c>
      <c r="J295" s="145">
        <v>0</v>
      </c>
      <c r="K295" s="144" t="s">
        <v>4745</v>
      </c>
      <c r="L295" s="144" t="s">
        <v>4745</v>
      </c>
      <c r="M295" s="144" t="s">
        <v>4202</v>
      </c>
      <c r="N295" s="144" t="s">
        <v>4745</v>
      </c>
      <c r="O295" s="144" t="s">
        <v>695</v>
      </c>
      <c r="P295" s="144" t="s">
        <v>4745</v>
      </c>
      <c r="Q295" s="145">
        <v>16.7</v>
      </c>
      <c r="R295" s="144" t="s">
        <v>4745</v>
      </c>
      <c r="S295" s="145">
        <v>0</v>
      </c>
      <c r="T295" s="144" t="s">
        <v>4746</v>
      </c>
      <c r="U295" s="145">
        <v>1</v>
      </c>
      <c r="V295" s="145">
        <v>0</v>
      </c>
      <c r="W295" s="145">
        <v>0</v>
      </c>
      <c r="X295" s="144" t="s">
        <v>4745</v>
      </c>
    </row>
    <row r="296" spans="1:24" s="7" customFormat="1">
      <c r="A296" s="7" t="s">
        <v>49</v>
      </c>
      <c r="D296" s="144" t="s">
        <v>5134</v>
      </c>
      <c r="E296" s="144" t="s">
        <v>5135</v>
      </c>
      <c r="F296" s="144" t="s">
        <v>5099</v>
      </c>
      <c r="G296" s="144" t="s">
        <v>4745</v>
      </c>
      <c r="H296" s="144" t="s">
        <v>374</v>
      </c>
      <c r="I296" s="144" t="s">
        <v>374</v>
      </c>
      <c r="J296" s="145">
        <v>0</v>
      </c>
      <c r="K296" s="144" t="s">
        <v>4745</v>
      </c>
      <c r="L296" s="144" t="s">
        <v>4745</v>
      </c>
      <c r="M296" s="144" t="s">
        <v>4202</v>
      </c>
      <c r="N296" s="144" t="s">
        <v>4745</v>
      </c>
      <c r="O296" s="144" t="s">
        <v>695</v>
      </c>
      <c r="P296" s="144" t="s">
        <v>4745</v>
      </c>
      <c r="Q296" s="145">
        <v>41.09</v>
      </c>
      <c r="R296" s="144" t="s">
        <v>4745</v>
      </c>
      <c r="S296" s="145">
        <v>0</v>
      </c>
      <c r="T296" s="144" t="s">
        <v>4746</v>
      </c>
      <c r="U296" s="145">
        <v>1</v>
      </c>
      <c r="V296" s="145">
        <v>0</v>
      </c>
      <c r="W296" s="145">
        <v>1</v>
      </c>
      <c r="X296" s="144" t="s">
        <v>4745</v>
      </c>
    </row>
    <row r="297" spans="1:24" s="7" customFormat="1">
      <c r="A297" s="7" t="s">
        <v>49</v>
      </c>
      <c r="D297" s="144" t="s">
        <v>5136</v>
      </c>
      <c r="E297" s="144" t="s">
        <v>5137</v>
      </c>
      <c r="F297" s="144" t="s">
        <v>5099</v>
      </c>
      <c r="G297" s="144" t="s">
        <v>4745</v>
      </c>
      <c r="H297" s="144" t="s">
        <v>374</v>
      </c>
      <c r="I297" s="144" t="s">
        <v>374</v>
      </c>
      <c r="J297" s="145">
        <v>0</v>
      </c>
      <c r="K297" s="144" t="s">
        <v>4745</v>
      </c>
      <c r="L297" s="144" t="s">
        <v>4745</v>
      </c>
      <c r="M297" s="144" t="s">
        <v>4202</v>
      </c>
      <c r="N297" s="144" t="s">
        <v>4745</v>
      </c>
      <c r="O297" s="144" t="s">
        <v>695</v>
      </c>
      <c r="P297" s="144" t="s">
        <v>4745</v>
      </c>
      <c r="Q297" s="145">
        <v>60.228999999999999</v>
      </c>
      <c r="R297" s="144" t="s">
        <v>4745</v>
      </c>
      <c r="S297" s="145">
        <v>0</v>
      </c>
      <c r="T297" s="144" t="s">
        <v>4746</v>
      </c>
      <c r="U297" s="145">
        <v>1</v>
      </c>
      <c r="V297" s="145">
        <v>0</v>
      </c>
      <c r="W297" s="145">
        <v>0</v>
      </c>
      <c r="X297" s="144" t="s">
        <v>4745</v>
      </c>
    </row>
    <row r="298" spans="1:24" s="7" customFormat="1">
      <c r="A298" s="7" t="s">
        <v>49</v>
      </c>
      <c r="D298" s="144" t="s">
        <v>5138</v>
      </c>
      <c r="E298" s="144" t="s">
        <v>5139</v>
      </c>
      <c r="F298" s="144" t="s">
        <v>5099</v>
      </c>
      <c r="G298" s="144" t="s">
        <v>4745</v>
      </c>
      <c r="H298" s="144" t="s">
        <v>374</v>
      </c>
      <c r="I298" s="144" t="s">
        <v>374</v>
      </c>
      <c r="J298" s="145">
        <v>0</v>
      </c>
      <c r="K298" s="144" t="s">
        <v>4745</v>
      </c>
      <c r="L298" s="144" t="s">
        <v>4745</v>
      </c>
      <c r="M298" s="144" t="s">
        <v>4202</v>
      </c>
      <c r="N298" s="144" t="s">
        <v>4745</v>
      </c>
      <c r="O298" s="144" t="s">
        <v>695</v>
      </c>
      <c r="P298" s="144" t="s">
        <v>4745</v>
      </c>
      <c r="Q298" s="145">
        <v>123.965</v>
      </c>
      <c r="R298" s="144" t="s">
        <v>4745</v>
      </c>
      <c r="S298" s="145">
        <v>0</v>
      </c>
      <c r="T298" s="144" t="s">
        <v>4746</v>
      </c>
      <c r="U298" s="145">
        <v>1</v>
      </c>
      <c r="V298" s="145">
        <v>0</v>
      </c>
      <c r="W298" s="145">
        <v>0</v>
      </c>
      <c r="X298" s="144" t="s">
        <v>4745</v>
      </c>
    </row>
    <row r="299" spans="1:24" s="7" customFormat="1">
      <c r="A299" s="7" t="s">
        <v>49</v>
      </c>
      <c r="D299" s="144" t="s">
        <v>5140</v>
      </c>
      <c r="E299" s="144" t="s">
        <v>5141</v>
      </c>
      <c r="F299" s="144" t="s">
        <v>4792</v>
      </c>
      <c r="G299" s="144" t="s">
        <v>4745</v>
      </c>
      <c r="H299" s="144" t="s">
        <v>374</v>
      </c>
      <c r="I299" s="144" t="s">
        <v>374</v>
      </c>
      <c r="J299" s="145">
        <v>0</v>
      </c>
      <c r="K299" s="144" t="s">
        <v>4745</v>
      </c>
      <c r="L299" s="144" t="s">
        <v>4745</v>
      </c>
      <c r="M299" s="144" t="s">
        <v>4202</v>
      </c>
      <c r="N299" s="144" t="s">
        <v>4745</v>
      </c>
      <c r="O299" s="144" t="s">
        <v>81</v>
      </c>
      <c r="P299" s="144" t="s">
        <v>4745</v>
      </c>
      <c r="Q299" s="145">
        <v>14.5</v>
      </c>
      <c r="R299" s="144" t="s">
        <v>645</v>
      </c>
      <c r="S299" s="145">
        <v>0</v>
      </c>
      <c r="T299" s="144" t="s">
        <v>4746</v>
      </c>
      <c r="U299" s="145">
        <v>0</v>
      </c>
      <c r="V299" s="145">
        <v>0</v>
      </c>
      <c r="W299" s="145">
        <v>0</v>
      </c>
      <c r="X299" s="144" t="s">
        <v>4745</v>
      </c>
    </row>
    <row r="300" spans="1:24" s="7" customFormat="1">
      <c r="A300" s="7" t="s">
        <v>49</v>
      </c>
      <c r="D300" s="144" t="s">
        <v>5142</v>
      </c>
      <c r="E300" s="144" t="s">
        <v>5143</v>
      </c>
      <c r="F300" s="144" t="s">
        <v>4758</v>
      </c>
      <c r="G300" s="144" t="s">
        <v>4745</v>
      </c>
      <c r="H300" s="144" t="s">
        <v>374</v>
      </c>
      <c r="I300" s="144" t="s">
        <v>374</v>
      </c>
      <c r="J300" s="145">
        <v>0</v>
      </c>
      <c r="K300" s="144" t="s">
        <v>4745</v>
      </c>
      <c r="L300" s="144" t="s">
        <v>4745</v>
      </c>
      <c r="M300" s="144" t="s">
        <v>4753</v>
      </c>
      <c r="N300" s="144" t="s">
        <v>4745</v>
      </c>
      <c r="O300" s="144" t="s">
        <v>81</v>
      </c>
      <c r="P300" s="144" t="s">
        <v>4745</v>
      </c>
      <c r="Q300" s="145">
        <v>2E-3</v>
      </c>
      <c r="R300" s="144" t="s">
        <v>4745</v>
      </c>
      <c r="S300" s="145">
        <v>0</v>
      </c>
      <c r="T300" s="144" t="s">
        <v>4761</v>
      </c>
      <c r="U300" s="145">
        <v>0</v>
      </c>
      <c r="V300" s="145">
        <v>1.85</v>
      </c>
      <c r="W300" s="145">
        <v>0</v>
      </c>
      <c r="X300" s="144" t="s">
        <v>4745</v>
      </c>
    </row>
    <row r="301" spans="1:24" s="7" customFormat="1">
      <c r="A301" s="7" t="s">
        <v>49</v>
      </c>
      <c r="D301" s="144" t="s">
        <v>5144</v>
      </c>
      <c r="E301" s="144" t="s">
        <v>5145</v>
      </c>
      <c r="F301" s="144" t="s">
        <v>4758</v>
      </c>
      <c r="G301" s="144" t="s">
        <v>4745</v>
      </c>
      <c r="H301" s="144" t="s">
        <v>374</v>
      </c>
      <c r="I301" s="144" t="s">
        <v>374</v>
      </c>
      <c r="J301" s="145">
        <v>0</v>
      </c>
      <c r="K301" s="144" t="s">
        <v>4745</v>
      </c>
      <c r="L301" s="144" t="s">
        <v>4745</v>
      </c>
      <c r="M301" s="144" t="s">
        <v>4753</v>
      </c>
      <c r="N301" s="144" t="s">
        <v>4745</v>
      </c>
      <c r="O301" s="144" t="s">
        <v>81</v>
      </c>
      <c r="P301" s="144" t="s">
        <v>4745</v>
      </c>
      <c r="Q301" s="145">
        <v>2E-3</v>
      </c>
      <c r="R301" s="144" t="s">
        <v>4745</v>
      </c>
      <c r="S301" s="145">
        <v>0</v>
      </c>
      <c r="T301" s="144" t="s">
        <v>4761</v>
      </c>
      <c r="U301" s="145">
        <v>0</v>
      </c>
      <c r="V301" s="145">
        <v>0.91</v>
      </c>
      <c r="W301" s="145">
        <v>0</v>
      </c>
      <c r="X301" s="144" t="s">
        <v>4745</v>
      </c>
    </row>
    <row r="302" spans="1:24" s="7" customFormat="1">
      <c r="A302" s="7" t="s">
        <v>49</v>
      </c>
      <c r="D302" s="144" t="s">
        <v>5146</v>
      </c>
      <c r="E302" s="144" t="s">
        <v>5147</v>
      </c>
      <c r="F302" s="144" t="s">
        <v>4758</v>
      </c>
      <c r="G302" s="144" t="s">
        <v>4745</v>
      </c>
      <c r="H302" s="144" t="s">
        <v>374</v>
      </c>
      <c r="I302" s="144" t="s">
        <v>374</v>
      </c>
      <c r="J302" s="145">
        <v>0</v>
      </c>
      <c r="K302" s="144" t="s">
        <v>4745</v>
      </c>
      <c r="L302" s="144" t="s">
        <v>4745</v>
      </c>
      <c r="M302" s="144" t="s">
        <v>4753</v>
      </c>
      <c r="N302" s="144" t="s">
        <v>4745</v>
      </c>
      <c r="O302" s="144" t="s">
        <v>81</v>
      </c>
      <c r="P302" s="144" t="s">
        <v>4745</v>
      </c>
      <c r="Q302" s="145">
        <v>2.3E-3</v>
      </c>
      <c r="R302" s="144" t="s">
        <v>4745</v>
      </c>
      <c r="S302" s="145">
        <v>0</v>
      </c>
      <c r="T302" s="144" t="s">
        <v>4761</v>
      </c>
      <c r="U302" s="145">
        <v>0</v>
      </c>
      <c r="V302" s="145">
        <v>1.96</v>
      </c>
      <c r="W302" s="145">
        <v>0</v>
      </c>
      <c r="X302" s="144" t="s">
        <v>4745</v>
      </c>
    </row>
    <row r="303" spans="1:24" s="7" customFormat="1">
      <c r="A303" s="7" t="s">
        <v>49</v>
      </c>
      <c r="D303" s="144" t="s">
        <v>503</v>
      </c>
      <c r="E303" s="144" t="s">
        <v>5148</v>
      </c>
      <c r="F303" s="144" t="s">
        <v>655</v>
      </c>
      <c r="G303" s="144" t="s">
        <v>4745</v>
      </c>
      <c r="H303" s="144" t="s">
        <v>374</v>
      </c>
      <c r="I303" s="144" t="s">
        <v>5149</v>
      </c>
      <c r="J303" s="145">
        <v>65</v>
      </c>
      <c r="K303" s="144" t="s">
        <v>5150</v>
      </c>
      <c r="L303" s="144" t="s">
        <v>401</v>
      </c>
      <c r="M303" s="144" t="s">
        <v>4753</v>
      </c>
      <c r="N303" s="144" t="s">
        <v>402</v>
      </c>
      <c r="O303" s="144" t="s">
        <v>81</v>
      </c>
      <c r="P303" s="144" t="s">
        <v>505</v>
      </c>
      <c r="Q303" s="145">
        <v>3.5000000000000003E-2</v>
      </c>
      <c r="R303" s="144" t="s">
        <v>506</v>
      </c>
      <c r="S303" s="145">
        <v>8</v>
      </c>
      <c r="T303" s="144" t="s">
        <v>4754</v>
      </c>
      <c r="U303" s="145">
        <v>155</v>
      </c>
      <c r="V303" s="145">
        <v>2.76</v>
      </c>
      <c r="W303" s="145">
        <v>0</v>
      </c>
      <c r="X303" s="144" t="s">
        <v>5151</v>
      </c>
    </row>
    <row r="304" spans="1:24" s="7" customFormat="1">
      <c r="A304" s="7" t="s">
        <v>49</v>
      </c>
      <c r="D304" s="144" t="s">
        <v>507</v>
      </c>
      <c r="E304" s="144" t="s">
        <v>5152</v>
      </c>
      <c r="F304" s="144" t="s">
        <v>655</v>
      </c>
      <c r="G304" s="144" t="s">
        <v>4745</v>
      </c>
      <c r="H304" s="144" t="s">
        <v>374</v>
      </c>
      <c r="I304" s="144" t="s">
        <v>5149</v>
      </c>
      <c r="J304" s="145">
        <v>65</v>
      </c>
      <c r="K304" s="144" t="s">
        <v>5150</v>
      </c>
      <c r="L304" s="144" t="s">
        <v>393</v>
      </c>
      <c r="M304" s="144" t="s">
        <v>4753</v>
      </c>
      <c r="N304" s="144" t="s">
        <v>402</v>
      </c>
      <c r="O304" s="144" t="s">
        <v>81</v>
      </c>
      <c r="P304" s="144" t="s">
        <v>505</v>
      </c>
      <c r="Q304" s="145">
        <v>0.09</v>
      </c>
      <c r="R304" s="144" t="s">
        <v>506</v>
      </c>
      <c r="S304" s="145">
        <v>8</v>
      </c>
      <c r="T304" s="144" t="s">
        <v>4754</v>
      </c>
      <c r="U304" s="145">
        <v>470</v>
      </c>
      <c r="V304" s="145">
        <v>2.8320799999999999</v>
      </c>
      <c r="W304" s="145">
        <v>2</v>
      </c>
      <c r="X304" s="144" t="s">
        <v>5153</v>
      </c>
    </row>
    <row r="305" spans="1:24" s="7" customFormat="1">
      <c r="A305" s="7" t="s">
        <v>49</v>
      </c>
      <c r="D305" s="144" t="s">
        <v>509</v>
      </c>
      <c r="E305" s="144" t="s">
        <v>5154</v>
      </c>
      <c r="F305" s="144" t="s">
        <v>655</v>
      </c>
      <c r="G305" s="144" t="s">
        <v>4745</v>
      </c>
      <c r="H305" s="144" t="s">
        <v>374</v>
      </c>
      <c r="I305" s="144" t="s">
        <v>5149</v>
      </c>
      <c r="J305" s="145">
        <v>160</v>
      </c>
      <c r="K305" s="144" t="s">
        <v>5150</v>
      </c>
      <c r="L305" s="144" t="s">
        <v>401</v>
      </c>
      <c r="M305" s="144" t="s">
        <v>4753</v>
      </c>
      <c r="N305" s="144" t="s">
        <v>381</v>
      </c>
      <c r="O305" s="144" t="s">
        <v>81</v>
      </c>
      <c r="P305" s="144" t="s">
        <v>512</v>
      </c>
      <c r="Q305" s="145">
        <v>0.48</v>
      </c>
      <c r="R305" s="144" t="s">
        <v>513</v>
      </c>
      <c r="S305" s="145">
        <v>15</v>
      </c>
      <c r="T305" s="144" t="s">
        <v>4754</v>
      </c>
      <c r="U305" s="145">
        <v>81</v>
      </c>
      <c r="V305" s="145">
        <v>8.5761900000000004</v>
      </c>
      <c r="W305" s="145">
        <v>0</v>
      </c>
      <c r="X305" s="144" t="s">
        <v>5155</v>
      </c>
    </row>
    <row r="306" spans="1:24" s="7" customFormat="1">
      <c r="A306" s="7" t="s">
        <v>49</v>
      </c>
      <c r="D306" s="144" t="s">
        <v>514</v>
      </c>
      <c r="E306" s="144" t="s">
        <v>5156</v>
      </c>
      <c r="F306" s="144" t="s">
        <v>655</v>
      </c>
      <c r="G306" s="144" t="s">
        <v>4745</v>
      </c>
      <c r="H306" s="144" t="s">
        <v>374</v>
      </c>
      <c r="I306" s="144" t="s">
        <v>5149</v>
      </c>
      <c r="J306" s="145">
        <v>160</v>
      </c>
      <c r="K306" s="144" t="s">
        <v>5150</v>
      </c>
      <c r="L306" s="144" t="s">
        <v>393</v>
      </c>
      <c r="M306" s="144" t="s">
        <v>4753</v>
      </c>
      <c r="N306" s="144" t="s">
        <v>381</v>
      </c>
      <c r="O306" s="144" t="s">
        <v>81</v>
      </c>
      <c r="P306" s="144" t="s">
        <v>512</v>
      </c>
      <c r="Q306" s="145">
        <v>0.48</v>
      </c>
      <c r="R306" s="144" t="s">
        <v>513</v>
      </c>
      <c r="S306" s="145">
        <v>15</v>
      </c>
      <c r="T306" s="144" t="s">
        <v>4754</v>
      </c>
      <c r="U306" s="145">
        <v>168</v>
      </c>
      <c r="V306" s="145">
        <v>8.8801699999999997</v>
      </c>
      <c r="W306" s="145">
        <v>0</v>
      </c>
      <c r="X306" s="144" t="s">
        <v>5157</v>
      </c>
    </row>
    <row r="307" spans="1:24" s="7" customFormat="1">
      <c r="A307" s="7" t="s">
        <v>49</v>
      </c>
      <c r="D307" s="144" t="s">
        <v>517</v>
      </c>
      <c r="E307" s="144" t="s">
        <v>5158</v>
      </c>
      <c r="F307" s="144" t="s">
        <v>655</v>
      </c>
      <c r="G307" s="144" t="s">
        <v>4745</v>
      </c>
      <c r="H307" s="144" t="s">
        <v>374</v>
      </c>
      <c r="I307" s="144" t="s">
        <v>5149</v>
      </c>
      <c r="J307" s="145">
        <v>160</v>
      </c>
      <c r="K307" s="144" t="s">
        <v>5150</v>
      </c>
      <c r="L307" s="144" t="s">
        <v>419</v>
      </c>
      <c r="M307" s="144" t="s">
        <v>4753</v>
      </c>
      <c r="N307" s="144" t="s">
        <v>381</v>
      </c>
      <c r="O307" s="144" t="s">
        <v>81</v>
      </c>
      <c r="P307" s="144" t="s">
        <v>512</v>
      </c>
      <c r="Q307" s="145">
        <v>0.48</v>
      </c>
      <c r="R307" s="144" t="s">
        <v>513</v>
      </c>
      <c r="S307" s="145">
        <v>15</v>
      </c>
      <c r="T307" s="144" t="s">
        <v>4754</v>
      </c>
      <c r="U307" s="145">
        <v>59</v>
      </c>
      <c r="V307" s="145">
        <v>8.74</v>
      </c>
      <c r="W307" s="145">
        <v>0</v>
      </c>
      <c r="X307" s="144" t="s">
        <v>5159</v>
      </c>
    </row>
    <row r="308" spans="1:24" s="7" customFormat="1">
      <c r="A308" s="7" t="s">
        <v>49</v>
      </c>
      <c r="D308" s="144" t="s">
        <v>5160</v>
      </c>
      <c r="E308" s="144" t="s">
        <v>5161</v>
      </c>
      <c r="F308" s="144" t="s">
        <v>655</v>
      </c>
      <c r="G308" s="144" t="s">
        <v>4745</v>
      </c>
      <c r="H308" s="144" t="s">
        <v>374</v>
      </c>
      <c r="I308" s="144" t="s">
        <v>5149</v>
      </c>
      <c r="J308" s="145">
        <v>18</v>
      </c>
      <c r="K308" s="144" t="s">
        <v>5150</v>
      </c>
      <c r="L308" s="144" t="s">
        <v>393</v>
      </c>
      <c r="M308" s="144" t="s">
        <v>4797</v>
      </c>
      <c r="N308" s="144" t="s">
        <v>429</v>
      </c>
      <c r="O308" s="144" t="s">
        <v>81</v>
      </c>
      <c r="P308" s="144" t="s">
        <v>3440</v>
      </c>
      <c r="Q308" s="145">
        <v>2.3E-2</v>
      </c>
      <c r="R308" s="144" t="s">
        <v>156</v>
      </c>
      <c r="S308" s="145">
        <v>8</v>
      </c>
      <c r="T308" s="144" t="s">
        <v>5162</v>
      </c>
      <c r="U308" s="145">
        <v>0</v>
      </c>
      <c r="V308" s="145">
        <v>4.1500000000000004</v>
      </c>
      <c r="W308" s="145">
        <v>0</v>
      </c>
      <c r="X308" s="144" t="s">
        <v>4745</v>
      </c>
    </row>
    <row r="309" spans="1:24" s="7" customFormat="1">
      <c r="A309" s="7" t="s">
        <v>49</v>
      </c>
      <c r="D309" s="144" t="s">
        <v>386</v>
      </c>
      <c r="E309" s="144" t="s">
        <v>5163</v>
      </c>
      <c r="F309" s="144" t="s">
        <v>655</v>
      </c>
      <c r="G309" s="144" t="s">
        <v>4745</v>
      </c>
      <c r="H309" s="144" t="s">
        <v>374</v>
      </c>
      <c r="I309" s="144" t="s">
        <v>5149</v>
      </c>
      <c r="J309" s="145">
        <v>40</v>
      </c>
      <c r="K309" s="144" t="s">
        <v>5164</v>
      </c>
      <c r="L309" s="144" t="s">
        <v>380</v>
      </c>
      <c r="M309" s="144" t="s">
        <v>4753</v>
      </c>
      <c r="N309" s="144" t="s">
        <v>381</v>
      </c>
      <c r="O309" s="144" t="s">
        <v>81</v>
      </c>
      <c r="P309" s="144" t="s">
        <v>390</v>
      </c>
      <c r="Q309" s="145">
        <v>0.02</v>
      </c>
      <c r="R309" s="144" t="s">
        <v>156</v>
      </c>
      <c r="S309" s="145">
        <v>8</v>
      </c>
      <c r="T309" s="144" t="s">
        <v>4754</v>
      </c>
      <c r="U309" s="145">
        <v>2112</v>
      </c>
      <c r="V309" s="145">
        <v>1.50112</v>
      </c>
      <c r="W309" s="145">
        <v>5</v>
      </c>
      <c r="X309" s="144" t="s">
        <v>5165</v>
      </c>
    </row>
    <row r="310" spans="1:24" s="7" customFormat="1">
      <c r="A310" s="7" t="s">
        <v>49</v>
      </c>
      <c r="D310" s="144" t="s">
        <v>391</v>
      </c>
      <c r="E310" s="144" t="s">
        <v>5166</v>
      </c>
      <c r="F310" s="144" t="s">
        <v>655</v>
      </c>
      <c r="G310" s="144" t="s">
        <v>4745</v>
      </c>
      <c r="H310" s="144" t="s">
        <v>374</v>
      </c>
      <c r="I310" s="144" t="s">
        <v>5149</v>
      </c>
      <c r="J310" s="145">
        <v>40</v>
      </c>
      <c r="K310" s="144" t="s">
        <v>5164</v>
      </c>
      <c r="L310" s="144" t="s">
        <v>393</v>
      </c>
      <c r="M310" s="144" t="s">
        <v>4753</v>
      </c>
      <c r="N310" s="144" t="s">
        <v>381</v>
      </c>
      <c r="O310" s="144" t="s">
        <v>81</v>
      </c>
      <c r="P310" s="144" t="s">
        <v>390</v>
      </c>
      <c r="Q310" s="145">
        <v>2.7E-2</v>
      </c>
      <c r="R310" s="144" t="s">
        <v>156</v>
      </c>
      <c r="S310" s="145">
        <v>8</v>
      </c>
      <c r="T310" s="144" t="s">
        <v>4754</v>
      </c>
      <c r="U310" s="145">
        <v>2912</v>
      </c>
      <c r="V310" s="145">
        <v>1.4683900000000001</v>
      </c>
      <c r="W310" s="145">
        <v>0</v>
      </c>
      <c r="X310" s="144" t="s">
        <v>5167</v>
      </c>
    </row>
    <row r="311" spans="1:24" s="7" customFormat="1">
      <c r="A311" s="7" t="s">
        <v>49</v>
      </c>
      <c r="D311" s="144" t="s">
        <v>394</v>
      </c>
      <c r="E311" s="144" t="s">
        <v>5168</v>
      </c>
      <c r="F311" s="144" t="s">
        <v>655</v>
      </c>
      <c r="G311" s="144" t="s">
        <v>4745</v>
      </c>
      <c r="H311" s="144" t="s">
        <v>374</v>
      </c>
      <c r="I311" s="144" t="s">
        <v>5149</v>
      </c>
      <c r="J311" s="145">
        <v>40</v>
      </c>
      <c r="K311" s="144" t="s">
        <v>5164</v>
      </c>
      <c r="L311" s="144" t="s">
        <v>396</v>
      </c>
      <c r="M311" s="144" t="s">
        <v>4753</v>
      </c>
      <c r="N311" s="144" t="s">
        <v>381</v>
      </c>
      <c r="O311" s="144" t="s">
        <v>81</v>
      </c>
      <c r="P311" s="144" t="s">
        <v>390</v>
      </c>
      <c r="Q311" s="145">
        <v>0.02</v>
      </c>
      <c r="R311" s="144" t="s">
        <v>156</v>
      </c>
      <c r="S311" s="145">
        <v>8</v>
      </c>
      <c r="T311" s="144" t="s">
        <v>4754</v>
      </c>
      <c r="U311" s="145">
        <v>934</v>
      </c>
      <c r="V311" s="145">
        <v>1.4080600000000001</v>
      </c>
      <c r="W311" s="145">
        <v>0</v>
      </c>
      <c r="X311" s="144" t="s">
        <v>5169</v>
      </c>
    </row>
    <row r="312" spans="1:24" s="7" customFormat="1">
      <c r="A312" s="7" t="s">
        <v>49</v>
      </c>
      <c r="D312" s="144" t="s">
        <v>397</v>
      </c>
      <c r="E312" s="144" t="s">
        <v>5170</v>
      </c>
      <c r="F312" s="144" t="s">
        <v>655</v>
      </c>
      <c r="G312" s="144" t="s">
        <v>4745</v>
      </c>
      <c r="H312" s="144" t="s">
        <v>374</v>
      </c>
      <c r="I312" s="144" t="s">
        <v>5149</v>
      </c>
      <c r="J312" s="145">
        <v>55</v>
      </c>
      <c r="K312" s="144" t="s">
        <v>5150</v>
      </c>
      <c r="L312" s="144" t="s">
        <v>401</v>
      </c>
      <c r="M312" s="144" t="s">
        <v>4753</v>
      </c>
      <c r="N312" s="144" t="s">
        <v>402</v>
      </c>
      <c r="O312" s="144" t="s">
        <v>81</v>
      </c>
      <c r="P312" s="144" t="s">
        <v>3439</v>
      </c>
      <c r="Q312" s="145">
        <v>0.08</v>
      </c>
      <c r="R312" s="144" t="s">
        <v>156</v>
      </c>
      <c r="S312" s="145">
        <v>15</v>
      </c>
      <c r="T312" s="144" t="s">
        <v>4754</v>
      </c>
      <c r="U312" s="145">
        <v>978</v>
      </c>
      <c r="V312" s="145">
        <v>2.0557599999999998</v>
      </c>
      <c r="W312" s="145">
        <v>49</v>
      </c>
      <c r="X312" s="144" t="s">
        <v>5171</v>
      </c>
    </row>
    <row r="313" spans="1:24" s="7" customFormat="1">
      <c r="A313" s="7" t="s">
        <v>49</v>
      </c>
      <c r="D313" s="144" t="s">
        <v>403</v>
      </c>
      <c r="E313" s="144" t="s">
        <v>5172</v>
      </c>
      <c r="F313" s="144" t="s">
        <v>655</v>
      </c>
      <c r="G313" s="144" t="s">
        <v>4745</v>
      </c>
      <c r="H313" s="144" t="s">
        <v>374</v>
      </c>
      <c r="I313" s="144" t="s">
        <v>5149</v>
      </c>
      <c r="J313" s="145">
        <v>55</v>
      </c>
      <c r="K313" s="144" t="s">
        <v>5150</v>
      </c>
      <c r="L313" s="144" t="s">
        <v>380</v>
      </c>
      <c r="M313" s="144" t="s">
        <v>4753</v>
      </c>
      <c r="N313" s="144" t="s">
        <v>402</v>
      </c>
      <c r="O313" s="144" t="s">
        <v>81</v>
      </c>
      <c r="P313" s="144" t="s">
        <v>3439</v>
      </c>
      <c r="Q313" s="145">
        <v>0.08</v>
      </c>
      <c r="R313" s="144" t="s">
        <v>156</v>
      </c>
      <c r="S313" s="145">
        <v>15</v>
      </c>
      <c r="T313" s="144" t="s">
        <v>4754</v>
      </c>
      <c r="U313" s="145">
        <v>1242</v>
      </c>
      <c r="V313" s="145">
        <v>2</v>
      </c>
      <c r="W313" s="145">
        <v>4</v>
      </c>
      <c r="X313" s="144" t="s">
        <v>5173</v>
      </c>
    </row>
    <row r="314" spans="1:24" s="7" customFormat="1">
      <c r="A314" s="7" t="s">
        <v>49</v>
      </c>
      <c r="D314" s="144" t="s">
        <v>406</v>
      </c>
      <c r="E314" s="144" t="s">
        <v>5174</v>
      </c>
      <c r="F314" s="144" t="s">
        <v>655</v>
      </c>
      <c r="G314" s="144" t="s">
        <v>4745</v>
      </c>
      <c r="H314" s="144" t="s">
        <v>374</v>
      </c>
      <c r="I314" s="144" t="s">
        <v>5149</v>
      </c>
      <c r="J314" s="145">
        <v>55</v>
      </c>
      <c r="K314" s="144" t="s">
        <v>5150</v>
      </c>
      <c r="L314" s="144" t="s">
        <v>409</v>
      </c>
      <c r="M314" s="144" t="s">
        <v>4753</v>
      </c>
      <c r="N314" s="144" t="s">
        <v>402</v>
      </c>
      <c r="O314" s="144" t="s">
        <v>81</v>
      </c>
      <c r="P314" s="144" t="s">
        <v>3439</v>
      </c>
      <c r="Q314" s="145">
        <v>0.08</v>
      </c>
      <c r="R314" s="144" t="s">
        <v>156</v>
      </c>
      <c r="S314" s="145">
        <v>15</v>
      </c>
      <c r="T314" s="144" t="s">
        <v>4754</v>
      </c>
      <c r="U314" s="145">
        <v>433</v>
      </c>
      <c r="V314" s="145">
        <v>2.09178</v>
      </c>
      <c r="W314" s="145">
        <v>0</v>
      </c>
      <c r="X314" s="144" t="s">
        <v>5171</v>
      </c>
    </row>
    <row r="315" spans="1:24" s="7" customFormat="1">
      <c r="A315" s="7" t="s">
        <v>49</v>
      </c>
      <c r="D315" s="144" t="s">
        <v>410</v>
      </c>
      <c r="E315" s="144" t="s">
        <v>5175</v>
      </c>
      <c r="F315" s="144" t="s">
        <v>655</v>
      </c>
      <c r="G315" s="144" t="s">
        <v>4745</v>
      </c>
      <c r="H315" s="144" t="s">
        <v>374</v>
      </c>
      <c r="I315" s="144" t="s">
        <v>5149</v>
      </c>
      <c r="J315" s="145">
        <v>55</v>
      </c>
      <c r="K315" s="144" t="s">
        <v>5150</v>
      </c>
      <c r="L315" s="144" t="s">
        <v>393</v>
      </c>
      <c r="M315" s="144" t="s">
        <v>4753</v>
      </c>
      <c r="N315" s="144" t="s">
        <v>402</v>
      </c>
      <c r="O315" s="144" t="s">
        <v>81</v>
      </c>
      <c r="P315" s="144" t="s">
        <v>3439</v>
      </c>
      <c r="Q315" s="145">
        <v>0.08</v>
      </c>
      <c r="R315" s="144" t="s">
        <v>156</v>
      </c>
      <c r="S315" s="145">
        <v>15</v>
      </c>
      <c r="T315" s="144" t="s">
        <v>4754</v>
      </c>
      <c r="U315" s="145">
        <v>1646</v>
      </c>
      <c r="V315" s="145">
        <v>2.0958299999999999</v>
      </c>
      <c r="W315" s="145">
        <v>0</v>
      </c>
      <c r="X315" s="144" t="s">
        <v>5176</v>
      </c>
    </row>
    <row r="316" spans="1:24" s="7" customFormat="1">
      <c r="A316" s="7" t="s">
        <v>49</v>
      </c>
      <c r="D316" s="144" t="s">
        <v>413</v>
      </c>
      <c r="E316" s="144" t="s">
        <v>5177</v>
      </c>
      <c r="F316" s="144" t="s">
        <v>655</v>
      </c>
      <c r="G316" s="144" t="s">
        <v>4745</v>
      </c>
      <c r="H316" s="144" t="s">
        <v>374</v>
      </c>
      <c r="I316" s="144" t="s">
        <v>5149</v>
      </c>
      <c r="J316" s="145">
        <v>55</v>
      </c>
      <c r="K316" s="144" t="s">
        <v>5150</v>
      </c>
      <c r="L316" s="144" t="s">
        <v>396</v>
      </c>
      <c r="M316" s="144" t="s">
        <v>4753</v>
      </c>
      <c r="N316" s="144" t="s">
        <v>402</v>
      </c>
      <c r="O316" s="144" t="s">
        <v>81</v>
      </c>
      <c r="P316" s="144" t="s">
        <v>3439</v>
      </c>
      <c r="Q316" s="145">
        <v>0.08</v>
      </c>
      <c r="R316" s="144" t="s">
        <v>156</v>
      </c>
      <c r="S316" s="145">
        <v>15</v>
      </c>
      <c r="T316" s="144" t="s">
        <v>4754</v>
      </c>
      <c r="U316" s="145">
        <v>349</v>
      </c>
      <c r="V316" s="145">
        <v>1.8</v>
      </c>
      <c r="W316" s="145">
        <v>31</v>
      </c>
      <c r="X316" s="144" t="s">
        <v>5171</v>
      </c>
    </row>
    <row r="317" spans="1:24" s="7" customFormat="1">
      <c r="A317" s="7" t="s">
        <v>49</v>
      </c>
      <c r="D317" s="144" t="s">
        <v>416</v>
      </c>
      <c r="E317" s="144" t="s">
        <v>5178</v>
      </c>
      <c r="F317" s="144" t="s">
        <v>655</v>
      </c>
      <c r="G317" s="144" t="s">
        <v>4745</v>
      </c>
      <c r="H317" s="144" t="s">
        <v>374</v>
      </c>
      <c r="I317" s="144" t="s">
        <v>5149</v>
      </c>
      <c r="J317" s="145">
        <v>55</v>
      </c>
      <c r="K317" s="144" t="s">
        <v>5150</v>
      </c>
      <c r="L317" s="144" t="s">
        <v>419</v>
      </c>
      <c r="M317" s="144" t="s">
        <v>4753</v>
      </c>
      <c r="N317" s="144" t="s">
        <v>402</v>
      </c>
      <c r="O317" s="144" t="s">
        <v>81</v>
      </c>
      <c r="P317" s="144" t="s">
        <v>3439</v>
      </c>
      <c r="Q317" s="145">
        <v>0.08</v>
      </c>
      <c r="R317" s="144" t="s">
        <v>156</v>
      </c>
      <c r="S317" s="145">
        <v>15</v>
      </c>
      <c r="T317" s="144" t="s">
        <v>4754</v>
      </c>
      <c r="U317" s="145">
        <v>513</v>
      </c>
      <c r="V317" s="145">
        <v>1.94</v>
      </c>
      <c r="W317" s="145">
        <v>6</v>
      </c>
      <c r="X317" s="144" t="s">
        <v>5171</v>
      </c>
    </row>
    <row r="318" spans="1:24" s="7" customFormat="1">
      <c r="A318" s="7" t="s">
        <v>49</v>
      </c>
      <c r="D318" s="144" t="s">
        <v>420</v>
      </c>
      <c r="E318" s="144" t="s">
        <v>5179</v>
      </c>
      <c r="F318" s="144" t="s">
        <v>655</v>
      </c>
      <c r="G318" s="144" t="s">
        <v>4745</v>
      </c>
      <c r="H318" s="144" t="s">
        <v>374</v>
      </c>
      <c r="I318" s="144" t="s">
        <v>5149</v>
      </c>
      <c r="J318" s="145">
        <v>26</v>
      </c>
      <c r="K318" s="144" t="s">
        <v>5150</v>
      </c>
      <c r="L318" s="144" t="s">
        <v>393</v>
      </c>
      <c r="M318" s="144" t="s">
        <v>4753</v>
      </c>
      <c r="N318" s="144" t="s">
        <v>402</v>
      </c>
      <c r="O318" s="144" t="s">
        <v>81</v>
      </c>
      <c r="P318" s="144" t="s">
        <v>423</v>
      </c>
      <c r="Q318" s="145">
        <v>7.0000000000000007E-2</v>
      </c>
      <c r="R318" s="144" t="s">
        <v>156</v>
      </c>
      <c r="S318" s="145">
        <v>5</v>
      </c>
      <c r="T318" s="144" t="s">
        <v>4754</v>
      </c>
      <c r="U318" s="145">
        <v>559</v>
      </c>
      <c r="V318" s="145">
        <v>3.7028300000000001</v>
      </c>
      <c r="W318" s="145">
        <v>320</v>
      </c>
      <c r="X318" s="144" t="s">
        <v>5180</v>
      </c>
    </row>
    <row r="319" spans="1:24" s="7" customFormat="1">
      <c r="A319" s="7" t="s">
        <v>49</v>
      </c>
      <c r="D319" s="144" t="s">
        <v>424</v>
      </c>
      <c r="E319" s="144" t="s">
        <v>5181</v>
      </c>
      <c r="F319" s="144" t="s">
        <v>655</v>
      </c>
      <c r="G319" s="144" t="s">
        <v>4745</v>
      </c>
      <c r="H319" s="144" t="s">
        <v>374</v>
      </c>
      <c r="I319" s="144" t="s">
        <v>5149</v>
      </c>
      <c r="J319" s="145">
        <v>26</v>
      </c>
      <c r="K319" s="144" t="s">
        <v>5150</v>
      </c>
      <c r="L319" s="144" t="s">
        <v>396</v>
      </c>
      <c r="M319" s="144" t="s">
        <v>4753</v>
      </c>
      <c r="N319" s="144" t="s">
        <v>402</v>
      </c>
      <c r="O319" s="144" t="s">
        <v>81</v>
      </c>
      <c r="P319" s="144" t="s">
        <v>423</v>
      </c>
      <c r="Q319" s="145">
        <v>7.0000000000000007E-2</v>
      </c>
      <c r="R319" s="144" t="s">
        <v>156</v>
      </c>
      <c r="S319" s="145">
        <v>5</v>
      </c>
      <c r="T319" s="144" t="s">
        <v>4754</v>
      </c>
      <c r="U319" s="145">
        <v>697</v>
      </c>
      <c r="V319" s="145">
        <v>3.9250500000000001</v>
      </c>
      <c r="W319" s="145">
        <v>0</v>
      </c>
      <c r="X319" s="144" t="s">
        <v>5182</v>
      </c>
    </row>
    <row r="320" spans="1:24" s="7" customFormat="1">
      <c r="A320" s="7" t="s">
        <v>49</v>
      </c>
      <c r="D320" s="144" t="s">
        <v>427</v>
      </c>
      <c r="E320" s="144" t="s">
        <v>5183</v>
      </c>
      <c r="F320" s="144" t="s">
        <v>655</v>
      </c>
      <c r="G320" s="144" t="s">
        <v>4745</v>
      </c>
      <c r="H320" s="144" t="s">
        <v>374</v>
      </c>
      <c r="I320" s="144" t="s">
        <v>5149</v>
      </c>
      <c r="J320" s="145">
        <v>8</v>
      </c>
      <c r="K320" s="144" t="s">
        <v>5150</v>
      </c>
      <c r="L320" s="144" t="s">
        <v>393</v>
      </c>
      <c r="M320" s="144" t="s">
        <v>4202</v>
      </c>
      <c r="N320" s="144" t="s">
        <v>429</v>
      </c>
      <c r="O320" s="144" t="s">
        <v>81</v>
      </c>
      <c r="P320" s="144" t="s">
        <v>431</v>
      </c>
      <c r="Q320" s="145">
        <v>0.10050000000000001</v>
      </c>
      <c r="R320" s="144" t="s">
        <v>432</v>
      </c>
      <c r="S320" s="145">
        <v>8</v>
      </c>
      <c r="T320" s="144" t="s">
        <v>5184</v>
      </c>
      <c r="U320" s="145">
        <v>121</v>
      </c>
      <c r="V320" s="145">
        <v>0</v>
      </c>
      <c r="W320" s="145">
        <v>1</v>
      </c>
      <c r="X320" s="144" t="s">
        <v>4745</v>
      </c>
    </row>
    <row r="321" spans="1:24" s="7" customFormat="1">
      <c r="A321" s="7" t="s">
        <v>49</v>
      </c>
      <c r="D321" s="144" t="s">
        <v>433</v>
      </c>
      <c r="E321" s="144" t="s">
        <v>5185</v>
      </c>
      <c r="F321" s="144" t="s">
        <v>655</v>
      </c>
      <c r="G321" s="144" t="s">
        <v>4745</v>
      </c>
      <c r="H321" s="144" t="s">
        <v>374</v>
      </c>
      <c r="I321" s="144" t="s">
        <v>5149</v>
      </c>
      <c r="J321" s="145">
        <v>8</v>
      </c>
      <c r="K321" s="144" t="s">
        <v>5150</v>
      </c>
      <c r="L321" s="144" t="s">
        <v>380</v>
      </c>
      <c r="M321" s="144" t="s">
        <v>4202</v>
      </c>
      <c r="N321" s="144" t="s">
        <v>429</v>
      </c>
      <c r="O321" s="144" t="s">
        <v>81</v>
      </c>
      <c r="P321" s="144" t="s">
        <v>431</v>
      </c>
      <c r="Q321" s="145">
        <v>0.10050000000000001</v>
      </c>
      <c r="R321" s="144" t="s">
        <v>432</v>
      </c>
      <c r="S321" s="145">
        <v>8</v>
      </c>
      <c r="T321" s="144" t="s">
        <v>5184</v>
      </c>
      <c r="U321" s="145">
        <v>283</v>
      </c>
      <c r="V321" s="145">
        <v>0</v>
      </c>
      <c r="W321" s="145">
        <v>1</v>
      </c>
      <c r="X321" s="144" t="s">
        <v>4745</v>
      </c>
    </row>
    <row r="322" spans="1:24" s="7" customFormat="1">
      <c r="A322" s="7" t="s">
        <v>49</v>
      </c>
      <c r="D322" s="144" t="s">
        <v>436</v>
      </c>
      <c r="E322" s="144" t="s">
        <v>5186</v>
      </c>
      <c r="F322" s="144" t="s">
        <v>655</v>
      </c>
      <c r="G322" s="144" t="s">
        <v>4745</v>
      </c>
      <c r="H322" s="144" t="s">
        <v>374</v>
      </c>
      <c r="I322" s="144" t="s">
        <v>5149</v>
      </c>
      <c r="J322" s="145">
        <v>8</v>
      </c>
      <c r="K322" s="144" t="s">
        <v>5150</v>
      </c>
      <c r="L322" s="144" t="s">
        <v>401</v>
      </c>
      <c r="M322" s="144" t="s">
        <v>4202</v>
      </c>
      <c r="N322" s="144" t="s">
        <v>429</v>
      </c>
      <c r="O322" s="144" t="s">
        <v>81</v>
      </c>
      <c r="P322" s="144" t="s">
        <v>431</v>
      </c>
      <c r="Q322" s="145">
        <v>0.10050000000000001</v>
      </c>
      <c r="R322" s="144" t="s">
        <v>432</v>
      </c>
      <c r="S322" s="145">
        <v>8</v>
      </c>
      <c r="T322" s="144" t="s">
        <v>5184</v>
      </c>
      <c r="U322" s="145">
        <v>252</v>
      </c>
      <c r="V322" s="145">
        <v>0</v>
      </c>
      <c r="W322" s="145">
        <v>1</v>
      </c>
      <c r="X322" s="144" t="s">
        <v>4745</v>
      </c>
    </row>
    <row r="323" spans="1:24" s="7" customFormat="1">
      <c r="A323" s="7" t="s">
        <v>49</v>
      </c>
      <c r="D323" s="144" t="s">
        <v>439</v>
      </c>
      <c r="E323" s="144" t="s">
        <v>5187</v>
      </c>
      <c r="F323" s="144" t="s">
        <v>655</v>
      </c>
      <c r="G323" s="144" t="s">
        <v>4745</v>
      </c>
      <c r="H323" s="144" t="s">
        <v>374</v>
      </c>
      <c r="I323" s="144" t="s">
        <v>5149</v>
      </c>
      <c r="J323" s="145">
        <v>18</v>
      </c>
      <c r="K323" s="144" t="s">
        <v>5164</v>
      </c>
      <c r="L323" s="144" t="s">
        <v>393</v>
      </c>
      <c r="M323" s="144" t="s">
        <v>4797</v>
      </c>
      <c r="N323" s="144" t="s">
        <v>429</v>
      </c>
      <c r="O323" s="144" t="s">
        <v>81</v>
      </c>
      <c r="P323" s="144" t="s">
        <v>3440</v>
      </c>
      <c r="Q323" s="145">
        <v>0.108</v>
      </c>
      <c r="R323" s="144" t="s">
        <v>444</v>
      </c>
      <c r="S323" s="145">
        <v>8</v>
      </c>
      <c r="T323" s="144" t="s">
        <v>5162</v>
      </c>
      <c r="U323" s="145">
        <v>129</v>
      </c>
      <c r="V323" s="145">
        <v>5.04</v>
      </c>
      <c r="W323" s="145">
        <v>0</v>
      </c>
      <c r="X323" s="144" t="s">
        <v>5188</v>
      </c>
    </row>
    <row r="324" spans="1:24" s="7" customFormat="1">
      <c r="A324" s="7" t="s">
        <v>49</v>
      </c>
      <c r="D324" s="144" t="s">
        <v>5189</v>
      </c>
      <c r="E324" s="144" t="s">
        <v>5190</v>
      </c>
      <c r="F324" s="144" t="s">
        <v>4792</v>
      </c>
      <c r="G324" s="144" t="s">
        <v>4745</v>
      </c>
      <c r="H324" s="144" t="s">
        <v>374</v>
      </c>
      <c r="I324" s="144" t="s">
        <v>5149</v>
      </c>
      <c r="J324" s="145">
        <v>18</v>
      </c>
      <c r="K324" s="144" t="s">
        <v>388</v>
      </c>
      <c r="L324" s="144" t="s">
        <v>389</v>
      </c>
      <c r="M324" s="144" t="s">
        <v>4797</v>
      </c>
      <c r="N324" s="144" t="s">
        <v>429</v>
      </c>
      <c r="O324" s="144" t="s">
        <v>81</v>
      </c>
      <c r="P324" s="144" t="s">
        <v>443</v>
      </c>
      <c r="Q324" s="145">
        <v>2.8000000000000001E-2</v>
      </c>
      <c r="R324" s="144" t="s">
        <v>156</v>
      </c>
      <c r="S324" s="145">
        <v>8</v>
      </c>
      <c r="T324" s="144" t="s">
        <v>5162</v>
      </c>
      <c r="U324" s="145">
        <v>0</v>
      </c>
      <c r="V324" s="145">
        <v>0</v>
      </c>
      <c r="W324" s="145">
        <v>0</v>
      </c>
      <c r="X324" s="144" t="s">
        <v>4745</v>
      </c>
    </row>
    <row r="325" spans="1:24" s="7" customFormat="1">
      <c r="A325" s="7" t="s">
        <v>49</v>
      </c>
      <c r="D325" s="144" t="s">
        <v>445</v>
      </c>
      <c r="E325" s="144" t="s">
        <v>5191</v>
      </c>
      <c r="F325" s="144" t="s">
        <v>655</v>
      </c>
      <c r="G325" s="144" t="s">
        <v>4745</v>
      </c>
      <c r="H325" s="144" t="s">
        <v>374</v>
      </c>
      <c r="I325" s="144" t="s">
        <v>5149</v>
      </c>
      <c r="J325" s="145">
        <v>18</v>
      </c>
      <c r="K325" s="144" t="s">
        <v>5164</v>
      </c>
      <c r="L325" s="144" t="s">
        <v>380</v>
      </c>
      <c r="M325" s="144" t="s">
        <v>4797</v>
      </c>
      <c r="N325" s="144" t="s">
        <v>429</v>
      </c>
      <c r="O325" s="144" t="s">
        <v>81</v>
      </c>
      <c r="P325" s="144" t="s">
        <v>3440</v>
      </c>
      <c r="Q325" s="145">
        <v>7.1999999999999995E-2</v>
      </c>
      <c r="R325" s="144" t="s">
        <v>432</v>
      </c>
      <c r="S325" s="145">
        <v>8</v>
      </c>
      <c r="T325" s="144" t="s">
        <v>5162</v>
      </c>
      <c r="U325" s="145">
        <v>352</v>
      </c>
      <c r="V325" s="145">
        <v>3.88</v>
      </c>
      <c r="W325" s="145">
        <v>0</v>
      </c>
      <c r="X325" s="144" t="s">
        <v>5192</v>
      </c>
    </row>
    <row r="326" spans="1:24" s="7" customFormat="1">
      <c r="A326" s="7" t="s">
        <v>49</v>
      </c>
      <c r="D326" s="144" t="s">
        <v>448</v>
      </c>
      <c r="E326" s="144" t="s">
        <v>5193</v>
      </c>
      <c r="F326" s="144" t="s">
        <v>655</v>
      </c>
      <c r="G326" s="144" t="s">
        <v>4745</v>
      </c>
      <c r="H326" s="144" t="s">
        <v>374</v>
      </c>
      <c r="I326" s="144" t="s">
        <v>5149</v>
      </c>
      <c r="J326" s="145">
        <v>18</v>
      </c>
      <c r="K326" s="144" t="s">
        <v>5164</v>
      </c>
      <c r="L326" s="144" t="s">
        <v>380</v>
      </c>
      <c r="M326" s="144" t="s">
        <v>4797</v>
      </c>
      <c r="N326" s="144" t="s">
        <v>429</v>
      </c>
      <c r="O326" s="144" t="s">
        <v>81</v>
      </c>
      <c r="P326" s="144" t="s">
        <v>3440</v>
      </c>
      <c r="Q326" s="145">
        <v>7.3999999999999996E-2</v>
      </c>
      <c r="R326" s="144" t="s">
        <v>451</v>
      </c>
      <c r="S326" s="145">
        <v>8</v>
      </c>
      <c r="T326" s="144" t="s">
        <v>5162</v>
      </c>
      <c r="U326" s="145">
        <v>291</v>
      </c>
      <c r="V326" s="145">
        <v>5.35</v>
      </c>
      <c r="W326" s="145">
        <v>0</v>
      </c>
      <c r="X326" s="144" t="s">
        <v>5194</v>
      </c>
    </row>
    <row r="327" spans="1:24" s="7" customFormat="1">
      <c r="A327" s="7" t="s">
        <v>49</v>
      </c>
      <c r="D327" s="144" t="s">
        <v>5195</v>
      </c>
      <c r="E327" s="144" t="s">
        <v>5196</v>
      </c>
      <c r="F327" s="144" t="s">
        <v>5197</v>
      </c>
      <c r="G327" s="144" t="s">
        <v>4745</v>
      </c>
      <c r="H327" s="144" t="s">
        <v>374</v>
      </c>
      <c r="I327" s="144" t="s">
        <v>5198</v>
      </c>
      <c r="J327" s="145">
        <v>0</v>
      </c>
      <c r="K327" s="144" t="s">
        <v>4745</v>
      </c>
      <c r="L327" s="144" t="s">
        <v>4745</v>
      </c>
      <c r="M327" s="144" t="s">
        <v>4202</v>
      </c>
      <c r="N327" s="144" t="s">
        <v>5199</v>
      </c>
      <c r="O327" s="144" t="s">
        <v>81</v>
      </c>
      <c r="P327" s="144" t="s">
        <v>5200</v>
      </c>
      <c r="Q327" s="145">
        <v>1.7999999999999999E-2</v>
      </c>
      <c r="R327" s="144" t="s">
        <v>4745</v>
      </c>
      <c r="S327" s="145">
        <v>1</v>
      </c>
      <c r="T327" s="144" t="s">
        <v>5201</v>
      </c>
      <c r="U327" s="145">
        <v>3327</v>
      </c>
      <c r="V327" s="145">
        <v>0.31</v>
      </c>
      <c r="W327" s="145">
        <v>0</v>
      </c>
      <c r="X327" s="144" t="s">
        <v>4745</v>
      </c>
    </row>
    <row r="328" spans="1:24" s="7" customFormat="1">
      <c r="A328" s="7" t="s">
        <v>49</v>
      </c>
      <c r="D328" s="144" t="s">
        <v>5202</v>
      </c>
      <c r="E328" s="144" t="s">
        <v>5203</v>
      </c>
      <c r="F328" s="144" t="s">
        <v>4792</v>
      </c>
      <c r="G328" s="144" t="s">
        <v>4745</v>
      </c>
      <c r="H328" s="144" t="s">
        <v>374</v>
      </c>
      <c r="I328" s="144" t="s">
        <v>5204</v>
      </c>
      <c r="J328" s="145">
        <v>200</v>
      </c>
      <c r="K328" s="144" t="s">
        <v>4745</v>
      </c>
      <c r="L328" s="144" t="s">
        <v>4745</v>
      </c>
      <c r="M328" s="144" t="s">
        <v>4797</v>
      </c>
      <c r="N328" s="144" t="s">
        <v>683</v>
      </c>
      <c r="O328" s="144" t="s">
        <v>5205</v>
      </c>
      <c r="P328" s="144" t="s">
        <v>3469</v>
      </c>
      <c r="Q328" s="145">
        <v>5.5839999999999996</v>
      </c>
      <c r="R328" s="144" t="s">
        <v>4745</v>
      </c>
      <c r="S328" s="145">
        <v>200</v>
      </c>
      <c r="T328" s="144" t="s">
        <v>5162</v>
      </c>
      <c r="U328" s="145">
        <v>0</v>
      </c>
      <c r="V328" s="145">
        <v>52</v>
      </c>
      <c r="W328" s="145">
        <v>0</v>
      </c>
      <c r="X328" s="144" t="s">
        <v>4745</v>
      </c>
    </row>
    <row r="329" spans="1:24" s="7" customFormat="1">
      <c r="A329" s="7" t="s">
        <v>49</v>
      </c>
      <c r="D329" s="144" t="s">
        <v>5206</v>
      </c>
      <c r="E329" s="144" t="s">
        <v>5207</v>
      </c>
      <c r="F329" s="144" t="s">
        <v>5067</v>
      </c>
      <c r="G329" s="144" t="s">
        <v>4745</v>
      </c>
      <c r="H329" s="144" t="s">
        <v>374</v>
      </c>
      <c r="I329" s="144" t="s">
        <v>5204</v>
      </c>
      <c r="J329" s="145">
        <v>75</v>
      </c>
      <c r="K329" s="144" t="s">
        <v>4745</v>
      </c>
      <c r="L329" s="144" t="s">
        <v>4745</v>
      </c>
      <c r="M329" s="144" t="s">
        <v>4753</v>
      </c>
      <c r="N329" s="144" t="s">
        <v>5208</v>
      </c>
      <c r="O329" s="144" t="s">
        <v>695</v>
      </c>
      <c r="P329" s="144" t="s">
        <v>4745</v>
      </c>
      <c r="Q329" s="145">
        <v>0.2175</v>
      </c>
      <c r="R329" s="144" t="s">
        <v>4745</v>
      </c>
      <c r="S329" s="145">
        <v>75</v>
      </c>
      <c r="T329" s="144" t="s">
        <v>4754</v>
      </c>
      <c r="U329" s="145">
        <v>3028</v>
      </c>
      <c r="V329" s="145">
        <v>0.03</v>
      </c>
      <c r="W329" s="145">
        <v>0</v>
      </c>
      <c r="X329" s="144" t="s">
        <v>4745</v>
      </c>
    </row>
    <row r="330" spans="1:24" s="7" customFormat="1">
      <c r="A330" s="7" t="s">
        <v>49</v>
      </c>
      <c r="D330" s="144" t="s">
        <v>5209</v>
      </c>
      <c r="E330" s="144" t="s">
        <v>5210</v>
      </c>
      <c r="F330" s="144" t="s">
        <v>5067</v>
      </c>
      <c r="G330" s="144" t="s">
        <v>4745</v>
      </c>
      <c r="H330" s="144" t="s">
        <v>374</v>
      </c>
      <c r="I330" s="144" t="s">
        <v>5204</v>
      </c>
      <c r="J330" s="145">
        <v>75</v>
      </c>
      <c r="K330" s="144" t="s">
        <v>4745</v>
      </c>
      <c r="L330" s="144" t="s">
        <v>4745</v>
      </c>
      <c r="M330" s="144" t="s">
        <v>4753</v>
      </c>
      <c r="N330" s="144" t="s">
        <v>5208</v>
      </c>
      <c r="O330" s="144" t="s">
        <v>695</v>
      </c>
      <c r="P330" s="144" t="s">
        <v>4745</v>
      </c>
      <c r="Q330" s="145">
        <v>0.18</v>
      </c>
      <c r="R330" s="144" t="s">
        <v>4745</v>
      </c>
      <c r="S330" s="145">
        <v>75</v>
      </c>
      <c r="T330" s="144" t="s">
        <v>4754</v>
      </c>
      <c r="U330" s="145">
        <v>360</v>
      </c>
      <c r="V330" s="145">
        <v>0.04</v>
      </c>
      <c r="W330" s="145">
        <v>0</v>
      </c>
      <c r="X330" s="144" t="s">
        <v>4745</v>
      </c>
    </row>
    <row r="331" spans="1:24" s="7" customFormat="1">
      <c r="A331" s="7" t="s">
        <v>49</v>
      </c>
      <c r="D331" s="144" t="s">
        <v>5211</v>
      </c>
      <c r="E331" s="144" t="s">
        <v>5212</v>
      </c>
      <c r="F331" s="144" t="s">
        <v>5067</v>
      </c>
      <c r="G331" s="144" t="s">
        <v>4745</v>
      </c>
      <c r="H331" s="144" t="s">
        <v>374</v>
      </c>
      <c r="I331" s="144" t="s">
        <v>5204</v>
      </c>
      <c r="J331" s="145">
        <v>75</v>
      </c>
      <c r="K331" s="144" t="s">
        <v>4745</v>
      </c>
      <c r="L331" s="144" t="s">
        <v>4745</v>
      </c>
      <c r="M331" s="144" t="s">
        <v>4753</v>
      </c>
      <c r="N331" s="144" t="s">
        <v>5208</v>
      </c>
      <c r="O331" s="144" t="s">
        <v>695</v>
      </c>
      <c r="P331" s="144" t="s">
        <v>4745</v>
      </c>
      <c r="Q331" s="145">
        <v>0.19520000000000001</v>
      </c>
      <c r="R331" s="144" t="s">
        <v>4745</v>
      </c>
      <c r="S331" s="145">
        <v>75</v>
      </c>
      <c r="T331" s="144" t="s">
        <v>4754</v>
      </c>
      <c r="U331" s="145">
        <v>913</v>
      </c>
      <c r="V331" s="145">
        <v>0.05</v>
      </c>
      <c r="W331" s="145">
        <v>0</v>
      </c>
      <c r="X331" s="144" t="s">
        <v>4745</v>
      </c>
    </row>
    <row r="332" spans="1:24" s="7" customFormat="1">
      <c r="A332" s="7" t="s">
        <v>49</v>
      </c>
      <c r="D332" s="144" t="s">
        <v>5213</v>
      </c>
      <c r="E332" s="144" t="s">
        <v>5214</v>
      </c>
      <c r="F332" s="144" t="s">
        <v>4792</v>
      </c>
      <c r="G332" s="144" t="s">
        <v>4745</v>
      </c>
      <c r="H332" s="144" t="s">
        <v>374</v>
      </c>
      <c r="I332" s="144" t="s">
        <v>5204</v>
      </c>
      <c r="J332" s="145">
        <v>0</v>
      </c>
      <c r="K332" s="144" t="s">
        <v>4745</v>
      </c>
      <c r="L332" s="144" t="s">
        <v>4745</v>
      </c>
      <c r="M332" s="144" t="s">
        <v>4797</v>
      </c>
      <c r="N332" s="144" t="s">
        <v>683</v>
      </c>
      <c r="O332" s="144" t="s">
        <v>695</v>
      </c>
      <c r="P332" s="144" t="s">
        <v>4745</v>
      </c>
      <c r="Q332" s="145">
        <v>0.05</v>
      </c>
      <c r="R332" s="144" t="s">
        <v>4745</v>
      </c>
      <c r="S332" s="145">
        <v>0</v>
      </c>
      <c r="T332" s="144" t="s">
        <v>5215</v>
      </c>
      <c r="U332" s="145">
        <v>0</v>
      </c>
      <c r="V332" s="145">
        <v>1</v>
      </c>
      <c r="W332" s="145">
        <v>0</v>
      </c>
      <c r="X332" s="144" t="s">
        <v>4745</v>
      </c>
    </row>
    <row r="333" spans="1:24" s="7" customFormat="1">
      <c r="A333" s="7" t="s">
        <v>49</v>
      </c>
      <c r="D333" s="144" t="s">
        <v>5216</v>
      </c>
      <c r="E333" s="144" t="s">
        <v>5217</v>
      </c>
      <c r="F333" s="144" t="s">
        <v>4792</v>
      </c>
      <c r="G333" s="144" t="s">
        <v>4745</v>
      </c>
      <c r="H333" s="144" t="s">
        <v>374</v>
      </c>
      <c r="I333" s="144" t="s">
        <v>5204</v>
      </c>
      <c r="J333" s="145">
        <v>0</v>
      </c>
      <c r="K333" s="144" t="s">
        <v>4745</v>
      </c>
      <c r="L333" s="144" t="s">
        <v>4745</v>
      </c>
      <c r="M333" s="144" t="s">
        <v>4202</v>
      </c>
      <c r="N333" s="144" t="s">
        <v>4745</v>
      </c>
      <c r="O333" s="144" t="s">
        <v>695</v>
      </c>
      <c r="P333" s="144" t="s">
        <v>4745</v>
      </c>
      <c r="Q333" s="145">
        <v>100</v>
      </c>
      <c r="R333" s="144" t="s">
        <v>4745</v>
      </c>
      <c r="S333" s="145">
        <v>0</v>
      </c>
      <c r="T333" s="144" t="s">
        <v>4746</v>
      </c>
      <c r="U333" s="145">
        <v>0</v>
      </c>
      <c r="V333" s="145">
        <v>66.16</v>
      </c>
      <c r="W333" s="145">
        <v>0</v>
      </c>
      <c r="X333" s="144" t="s">
        <v>4745</v>
      </c>
    </row>
    <row r="334" spans="1:24" s="7" customFormat="1">
      <c r="A334" s="7" t="s">
        <v>49</v>
      </c>
      <c r="D334" s="144" t="s">
        <v>5218</v>
      </c>
      <c r="E334" s="144" t="s">
        <v>5219</v>
      </c>
      <c r="F334" s="144" t="s">
        <v>4792</v>
      </c>
      <c r="G334" s="144" t="s">
        <v>4745</v>
      </c>
      <c r="H334" s="144" t="s">
        <v>374</v>
      </c>
      <c r="I334" s="144" t="s">
        <v>5204</v>
      </c>
      <c r="J334" s="145">
        <v>0</v>
      </c>
      <c r="K334" s="144" t="s">
        <v>4745</v>
      </c>
      <c r="L334" s="144" t="s">
        <v>4745</v>
      </c>
      <c r="M334" s="144" t="s">
        <v>4797</v>
      </c>
      <c r="N334" s="144" t="s">
        <v>4745</v>
      </c>
      <c r="O334" s="144" t="s">
        <v>4745</v>
      </c>
      <c r="P334" s="144" t="s">
        <v>4745</v>
      </c>
      <c r="Q334" s="145">
        <v>0</v>
      </c>
      <c r="R334" s="144" t="s">
        <v>4745</v>
      </c>
      <c r="S334" s="145">
        <v>0</v>
      </c>
      <c r="T334" s="144" t="s">
        <v>5215</v>
      </c>
      <c r="U334" s="145">
        <v>0</v>
      </c>
      <c r="V334" s="145">
        <v>0.47</v>
      </c>
      <c r="W334" s="145">
        <v>0</v>
      </c>
      <c r="X334" s="144" t="s">
        <v>4745</v>
      </c>
    </row>
    <row r="335" spans="1:24" s="7" customFormat="1">
      <c r="A335" s="7" t="s">
        <v>49</v>
      </c>
      <c r="D335" s="144" t="s">
        <v>544</v>
      </c>
      <c r="E335" s="144" t="s">
        <v>5220</v>
      </c>
      <c r="F335" s="144" t="s">
        <v>655</v>
      </c>
      <c r="G335" s="144" t="s">
        <v>4745</v>
      </c>
      <c r="H335" s="144" t="s">
        <v>374</v>
      </c>
      <c r="I335" s="144" t="s">
        <v>452</v>
      </c>
      <c r="J335" s="145">
        <v>20</v>
      </c>
      <c r="K335" s="144" t="s">
        <v>5150</v>
      </c>
      <c r="L335" s="144" t="s">
        <v>389</v>
      </c>
      <c r="M335" s="144" t="s">
        <v>4797</v>
      </c>
      <c r="N335" s="144" t="s">
        <v>402</v>
      </c>
      <c r="O335" s="144" t="s">
        <v>81</v>
      </c>
      <c r="P335" s="144" t="s">
        <v>548</v>
      </c>
      <c r="Q335" s="145">
        <v>0.05</v>
      </c>
      <c r="R335" s="144" t="s">
        <v>549</v>
      </c>
      <c r="S335" s="145">
        <v>15</v>
      </c>
      <c r="T335" s="144" t="s">
        <v>5221</v>
      </c>
      <c r="U335" s="145">
        <v>809</v>
      </c>
      <c r="V335" s="145">
        <v>2.1509999999999998</v>
      </c>
      <c r="W335" s="145">
        <v>1</v>
      </c>
      <c r="X335" s="144" t="s">
        <v>4745</v>
      </c>
    </row>
    <row r="336" spans="1:24" s="7" customFormat="1">
      <c r="A336" s="7" t="s">
        <v>49</v>
      </c>
      <c r="D336" s="144" t="s">
        <v>550</v>
      </c>
      <c r="E336" s="144" t="s">
        <v>5222</v>
      </c>
      <c r="F336" s="144" t="s">
        <v>655</v>
      </c>
      <c r="G336" s="144" t="s">
        <v>4745</v>
      </c>
      <c r="H336" s="144" t="s">
        <v>374</v>
      </c>
      <c r="I336" s="144" t="s">
        <v>452</v>
      </c>
      <c r="J336" s="145">
        <v>20</v>
      </c>
      <c r="K336" s="144" t="s">
        <v>5150</v>
      </c>
      <c r="L336" s="144" t="s">
        <v>389</v>
      </c>
      <c r="M336" s="144" t="s">
        <v>4797</v>
      </c>
      <c r="N336" s="144" t="s">
        <v>402</v>
      </c>
      <c r="O336" s="144" t="s">
        <v>81</v>
      </c>
      <c r="P336" s="144" t="s">
        <v>548</v>
      </c>
      <c r="Q336" s="145">
        <v>0.09</v>
      </c>
      <c r="R336" s="144" t="s">
        <v>384</v>
      </c>
      <c r="S336" s="145">
        <v>15</v>
      </c>
      <c r="T336" s="144" t="s">
        <v>5221</v>
      </c>
      <c r="U336" s="145">
        <v>301</v>
      </c>
      <c r="V336" s="145">
        <v>3.54</v>
      </c>
      <c r="W336" s="145">
        <v>1</v>
      </c>
      <c r="X336" s="144" t="s">
        <v>4745</v>
      </c>
    </row>
    <row r="337" spans="1:24" s="7" customFormat="1">
      <c r="A337" s="7" t="s">
        <v>49</v>
      </c>
      <c r="D337" s="144" t="s">
        <v>553</v>
      </c>
      <c r="E337" s="144" t="s">
        <v>5223</v>
      </c>
      <c r="F337" s="144" t="s">
        <v>655</v>
      </c>
      <c r="G337" s="144" t="s">
        <v>4745</v>
      </c>
      <c r="H337" s="144" t="s">
        <v>374</v>
      </c>
      <c r="I337" s="144" t="s">
        <v>452</v>
      </c>
      <c r="J337" s="145">
        <v>30</v>
      </c>
      <c r="K337" s="144" t="s">
        <v>5150</v>
      </c>
      <c r="L337" s="144" t="s">
        <v>389</v>
      </c>
      <c r="M337" s="144" t="s">
        <v>4797</v>
      </c>
      <c r="N337" s="144" t="s">
        <v>402</v>
      </c>
      <c r="O337" s="144" t="s">
        <v>81</v>
      </c>
      <c r="P337" s="144" t="s">
        <v>552</v>
      </c>
      <c r="Q337" s="145">
        <v>0.20499999999999999</v>
      </c>
      <c r="R337" s="144" t="s">
        <v>384</v>
      </c>
      <c r="S337" s="145">
        <v>15</v>
      </c>
      <c r="T337" s="144" t="s">
        <v>5221</v>
      </c>
      <c r="U337" s="145">
        <v>110</v>
      </c>
      <c r="V337" s="145">
        <v>7.4</v>
      </c>
      <c r="W337" s="145">
        <v>1</v>
      </c>
      <c r="X337" s="144" t="s">
        <v>4745</v>
      </c>
    </row>
    <row r="338" spans="1:24" s="7" customFormat="1">
      <c r="A338" s="7" t="s">
        <v>49</v>
      </c>
      <c r="D338" s="144" t="s">
        <v>453</v>
      </c>
      <c r="E338" s="144" t="s">
        <v>5224</v>
      </c>
      <c r="F338" s="144" t="s">
        <v>655</v>
      </c>
      <c r="G338" s="144" t="s">
        <v>4745</v>
      </c>
      <c r="H338" s="144" t="s">
        <v>374</v>
      </c>
      <c r="I338" s="144" t="s">
        <v>452</v>
      </c>
      <c r="J338" s="145">
        <v>100</v>
      </c>
      <c r="K338" s="144" t="s">
        <v>5150</v>
      </c>
      <c r="L338" s="144" t="s">
        <v>389</v>
      </c>
      <c r="M338" s="144" t="s">
        <v>4753</v>
      </c>
      <c r="N338" s="144" t="s">
        <v>429</v>
      </c>
      <c r="O338" s="144" t="s">
        <v>81</v>
      </c>
      <c r="P338" s="144" t="s">
        <v>3441</v>
      </c>
      <c r="Q338" s="145">
        <v>0.2</v>
      </c>
      <c r="R338" s="144" t="s">
        <v>444</v>
      </c>
      <c r="S338" s="145">
        <v>8</v>
      </c>
      <c r="T338" s="144" t="s">
        <v>4754</v>
      </c>
      <c r="U338" s="145">
        <v>435</v>
      </c>
      <c r="V338" s="145">
        <v>3.10778</v>
      </c>
      <c r="W338" s="145">
        <v>18</v>
      </c>
      <c r="X338" s="144" t="s">
        <v>5225</v>
      </c>
    </row>
    <row r="339" spans="1:24" s="7" customFormat="1">
      <c r="A339" s="7" t="s">
        <v>49</v>
      </c>
      <c r="D339" s="144" t="s">
        <v>3725</v>
      </c>
      <c r="E339" s="144" t="s">
        <v>5226</v>
      </c>
      <c r="F339" s="144" t="s">
        <v>655</v>
      </c>
      <c r="G339" s="144" t="s">
        <v>5227</v>
      </c>
      <c r="H339" s="144" t="s">
        <v>374</v>
      </c>
      <c r="I339" s="144" t="s">
        <v>452</v>
      </c>
      <c r="J339" s="145">
        <v>100</v>
      </c>
      <c r="K339" s="144" t="s">
        <v>5228</v>
      </c>
      <c r="L339" s="144" t="s">
        <v>389</v>
      </c>
      <c r="M339" s="144" t="s">
        <v>4753</v>
      </c>
      <c r="N339" s="144" t="s">
        <v>429</v>
      </c>
      <c r="O339" s="144" t="s">
        <v>81</v>
      </c>
      <c r="P339" s="144" t="s">
        <v>3441</v>
      </c>
      <c r="Q339" s="145">
        <v>0.2</v>
      </c>
      <c r="R339" s="144" t="s">
        <v>444</v>
      </c>
      <c r="S339" s="145">
        <v>8</v>
      </c>
      <c r="T339" s="144" t="s">
        <v>4754</v>
      </c>
      <c r="U339" s="145">
        <v>0</v>
      </c>
      <c r="V339" s="145">
        <v>3.1196700000000002</v>
      </c>
      <c r="W339" s="145">
        <v>0</v>
      </c>
      <c r="X339" s="144" t="s">
        <v>4745</v>
      </c>
    </row>
    <row r="340" spans="1:24" s="7" customFormat="1">
      <c r="A340" s="7" t="s">
        <v>49</v>
      </c>
      <c r="D340" s="144" t="s">
        <v>455</v>
      </c>
      <c r="E340" s="144" t="s">
        <v>5229</v>
      </c>
      <c r="F340" s="144" t="s">
        <v>655</v>
      </c>
      <c r="G340" s="144" t="s">
        <v>4745</v>
      </c>
      <c r="H340" s="144" t="s">
        <v>374</v>
      </c>
      <c r="I340" s="144" t="s">
        <v>452</v>
      </c>
      <c r="J340" s="145">
        <v>100</v>
      </c>
      <c r="K340" s="144" t="s">
        <v>5150</v>
      </c>
      <c r="L340" s="144" t="s">
        <v>457</v>
      </c>
      <c r="M340" s="144" t="s">
        <v>4753</v>
      </c>
      <c r="N340" s="144" t="s">
        <v>429</v>
      </c>
      <c r="O340" s="144" t="s">
        <v>81</v>
      </c>
      <c r="P340" s="144" t="s">
        <v>3441</v>
      </c>
      <c r="Q340" s="145">
        <v>0.2</v>
      </c>
      <c r="R340" s="144" t="s">
        <v>444</v>
      </c>
      <c r="S340" s="145">
        <v>8</v>
      </c>
      <c r="T340" s="144" t="s">
        <v>4754</v>
      </c>
      <c r="U340" s="145">
        <v>423</v>
      </c>
      <c r="V340" s="145">
        <v>3.12</v>
      </c>
      <c r="W340" s="145">
        <v>18</v>
      </c>
      <c r="X340" s="144" t="s">
        <v>5230</v>
      </c>
    </row>
    <row r="341" spans="1:24" s="7" customFormat="1">
      <c r="A341" s="7" t="s">
        <v>49</v>
      </c>
      <c r="D341" s="144" t="s">
        <v>458</v>
      </c>
      <c r="E341" s="144" t="s">
        <v>5231</v>
      </c>
      <c r="F341" s="144" t="s">
        <v>655</v>
      </c>
      <c r="G341" s="144" t="s">
        <v>4745</v>
      </c>
      <c r="H341" s="144" t="s">
        <v>374</v>
      </c>
      <c r="I341" s="144" t="s">
        <v>452</v>
      </c>
      <c r="J341" s="145">
        <v>35</v>
      </c>
      <c r="K341" s="144" t="s">
        <v>5150</v>
      </c>
      <c r="L341" s="144" t="s">
        <v>389</v>
      </c>
      <c r="M341" s="144" t="s">
        <v>4753</v>
      </c>
      <c r="N341" s="144" t="s">
        <v>402</v>
      </c>
      <c r="O341" s="144" t="s">
        <v>81</v>
      </c>
      <c r="P341" s="144" t="s">
        <v>466</v>
      </c>
      <c r="Q341" s="145">
        <v>0.12</v>
      </c>
      <c r="R341" s="144" t="s">
        <v>384</v>
      </c>
      <c r="S341" s="145">
        <v>15</v>
      </c>
      <c r="T341" s="144" t="s">
        <v>4754</v>
      </c>
      <c r="U341" s="145">
        <v>742</v>
      </c>
      <c r="V341" s="145">
        <v>2.1237499999999998</v>
      </c>
      <c r="W341" s="145">
        <v>32</v>
      </c>
      <c r="X341" s="144" t="s">
        <v>5232</v>
      </c>
    </row>
    <row r="342" spans="1:24" s="7" customFormat="1">
      <c r="A342" s="7" t="s">
        <v>49</v>
      </c>
      <c r="D342" s="144" t="s">
        <v>461</v>
      </c>
      <c r="E342" s="144" t="s">
        <v>5233</v>
      </c>
      <c r="F342" s="144" t="s">
        <v>655</v>
      </c>
      <c r="G342" s="144" t="s">
        <v>4745</v>
      </c>
      <c r="H342" s="144" t="s">
        <v>374</v>
      </c>
      <c r="I342" s="144" t="s">
        <v>452</v>
      </c>
      <c r="J342" s="145">
        <v>35</v>
      </c>
      <c r="K342" s="144" t="s">
        <v>5150</v>
      </c>
      <c r="L342" s="144" t="s">
        <v>457</v>
      </c>
      <c r="M342" s="144" t="s">
        <v>4753</v>
      </c>
      <c r="N342" s="144" t="s">
        <v>402</v>
      </c>
      <c r="O342" s="144" t="s">
        <v>81</v>
      </c>
      <c r="P342" s="144" t="s">
        <v>466</v>
      </c>
      <c r="Q342" s="145">
        <v>0.12</v>
      </c>
      <c r="R342" s="144" t="s">
        <v>384</v>
      </c>
      <c r="S342" s="145">
        <v>15</v>
      </c>
      <c r="T342" s="144" t="s">
        <v>4754</v>
      </c>
      <c r="U342" s="145">
        <v>804</v>
      </c>
      <c r="V342" s="145">
        <v>2.0783</v>
      </c>
      <c r="W342" s="145">
        <v>804</v>
      </c>
      <c r="X342" s="144" t="s">
        <v>5234</v>
      </c>
    </row>
    <row r="343" spans="1:24" s="7" customFormat="1">
      <c r="A343" s="7" t="s">
        <v>49</v>
      </c>
      <c r="D343" s="144" t="s">
        <v>464</v>
      </c>
      <c r="E343" s="144" t="s">
        <v>5235</v>
      </c>
      <c r="F343" s="144" t="s">
        <v>655</v>
      </c>
      <c r="G343" s="144" t="s">
        <v>4745</v>
      </c>
      <c r="H343" s="144" t="s">
        <v>374</v>
      </c>
      <c r="I343" s="144" t="s">
        <v>452</v>
      </c>
      <c r="J343" s="145">
        <v>50</v>
      </c>
      <c r="K343" s="144" t="s">
        <v>5150</v>
      </c>
      <c r="L343" s="144" t="s">
        <v>389</v>
      </c>
      <c r="M343" s="144" t="s">
        <v>4753</v>
      </c>
      <c r="N343" s="144" t="s">
        <v>402</v>
      </c>
      <c r="O343" s="144" t="s">
        <v>81</v>
      </c>
      <c r="P343" s="144" t="s">
        <v>466</v>
      </c>
      <c r="Q343" s="145">
        <v>0.22</v>
      </c>
      <c r="R343" s="144" t="s">
        <v>156</v>
      </c>
      <c r="S343" s="145">
        <v>15</v>
      </c>
      <c r="T343" s="144" t="s">
        <v>4754</v>
      </c>
      <c r="U343" s="145">
        <v>506</v>
      </c>
      <c r="V343" s="145">
        <v>3.5030000000000001</v>
      </c>
      <c r="W343" s="145">
        <v>0</v>
      </c>
      <c r="X343" s="144" t="s">
        <v>5236</v>
      </c>
    </row>
    <row r="344" spans="1:24" s="7" customFormat="1">
      <c r="A344" s="7" t="s">
        <v>49</v>
      </c>
      <c r="D344" s="144" t="s">
        <v>467</v>
      </c>
      <c r="E344" s="144" t="s">
        <v>5237</v>
      </c>
      <c r="F344" s="144" t="s">
        <v>655</v>
      </c>
      <c r="G344" s="144" t="s">
        <v>4745</v>
      </c>
      <c r="H344" s="144" t="s">
        <v>374</v>
      </c>
      <c r="I344" s="144" t="s">
        <v>452</v>
      </c>
      <c r="J344" s="145">
        <v>50</v>
      </c>
      <c r="K344" s="144" t="s">
        <v>5150</v>
      </c>
      <c r="L344" s="144" t="s">
        <v>457</v>
      </c>
      <c r="M344" s="144" t="s">
        <v>4753</v>
      </c>
      <c r="N344" s="144" t="s">
        <v>402</v>
      </c>
      <c r="O344" s="144" t="s">
        <v>81</v>
      </c>
      <c r="P344" s="144" t="s">
        <v>466</v>
      </c>
      <c r="Q344" s="145">
        <v>0.22</v>
      </c>
      <c r="R344" s="144" t="s">
        <v>156</v>
      </c>
      <c r="S344" s="145">
        <v>15</v>
      </c>
      <c r="T344" s="144" t="s">
        <v>4754</v>
      </c>
      <c r="U344" s="145">
        <v>634</v>
      </c>
      <c r="V344" s="145">
        <v>3.4868199999999998</v>
      </c>
      <c r="W344" s="145">
        <v>30</v>
      </c>
      <c r="X344" s="144" t="s">
        <v>5238</v>
      </c>
    </row>
    <row r="345" spans="1:24" s="7" customFormat="1">
      <c r="A345" s="7" t="s">
        <v>49</v>
      </c>
      <c r="D345" s="144" t="s">
        <v>3755</v>
      </c>
      <c r="E345" s="144" t="s">
        <v>5239</v>
      </c>
      <c r="F345" s="144" t="s">
        <v>5033</v>
      </c>
      <c r="G345" s="144" t="s">
        <v>4745</v>
      </c>
      <c r="H345" s="144" t="s">
        <v>374</v>
      </c>
      <c r="I345" s="144" t="s">
        <v>452</v>
      </c>
      <c r="J345" s="145">
        <v>75</v>
      </c>
      <c r="K345" s="144" t="s">
        <v>452</v>
      </c>
      <c r="L345" s="144" t="s">
        <v>389</v>
      </c>
      <c r="M345" s="144" t="s">
        <v>4753</v>
      </c>
      <c r="N345" s="144" t="s">
        <v>402</v>
      </c>
      <c r="O345" s="144" t="s">
        <v>81</v>
      </c>
      <c r="P345" s="144" t="s">
        <v>5240</v>
      </c>
      <c r="Q345" s="145">
        <v>0.65</v>
      </c>
      <c r="R345" s="144" t="s">
        <v>444</v>
      </c>
      <c r="S345" s="145">
        <v>15</v>
      </c>
      <c r="T345" s="144" t="s">
        <v>4754</v>
      </c>
      <c r="U345" s="145">
        <v>51</v>
      </c>
      <c r="V345" s="145">
        <v>8.66</v>
      </c>
      <c r="W345" s="145">
        <v>0</v>
      </c>
      <c r="X345" s="144" t="s">
        <v>4745</v>
      </c>
    </row>
    <row r="346" spans="1:24" s="7" customFormat="1">
      <c r="A346" s="7" t="s">
        <v>49</v>
      </c>
      <c r="D346" s="144" t="s">
        <v>3756</v>
      </c>
      <c r="E346" s="144" t="s">
        <v>5241</v>
      </c>
      <c r="F346" s="144" t="s">
        <v>5033</v>
      </c>
      <c r="G346" s="144" t="s">
        <v>4745</v>
      </c>
      <c r="H346" s="144" t="s">
        <v>374</v>
      </c>
      <c r="I346" s="144" t="s">
        <v>452</v>
      </c>
      <c r="J346" s="145">
        <v>75</v>
      </c>
      <c r="K346" s="144" t="s">
        <v>452</v>
      </c>
      <c r="L346" s="144" t="s">
        <v>457</v>
      </c>
      <c r="M346" s="144" t="s">
        <v>4753</v>
      </c>
      <c r="N346" s="144" t="s">
        <v>402</v>
      </c>
      <c r="O346" s="144" t="s">
        <v>81</v>
      </c>
      <c r="P346" s="144" t="s">
        <v>5240</v>
      </c>
      <c r="Q346" s="145">
        <v>0.65</v>
      </c>
      <c r="R346" s="144" t="s">
        <v>444</v>
      </c>
      <c r="S346" s="145">
        <v>15</v>
      </c>
      <c r="T346" s="144" t="s">
        <v>4754</v>
      </c>
      <c r="U346" s="145">
        <v>28</v>
      </c>
      <c r="V346" s="145">
        <v>8.5992899999999999</v>
      </c>
      <c r="W346" s="145">
        <v>0</v>
      </c>
      <c r="X346" s="144" t="s">
        <v>4745</v>
      </c>
    </row>
    <row r="347" spans="1:24" s="7" customFormat="1">
      <c r="A347" s="7" t="s">
        <v>49</v>
      </c>
      <c r="D347" s="144" t="s">
        <v>470</v>
      </c>
      <c r="E347" s="144" t="s">
        <v>5242</v>
      </c>
      <c r="F347" s="144" t="s">
        <v>655</v>
      </c>
      <c r="G347" s="144" t="s">
        <v>4745</v>
      </c>
      <c r="H347" s="144" t="s">
        <v>374</v>
      </c>
      <c r="I347" s="144" t="s">
        <v>452</v>
      </c>
      <c r="J347" s="145">
        <v>27</v>
      </c>
      <c r="K347" s="144" t="s">
        <v>5150</v>
      </c>
      <c r="L347" s="144" t="s">
        <v>389</v>
      </c>
      <c r="M347" s="144" t="s">
        <v>4753</v>
      </c>
      <c r="N347" s="144" t="s">
        <v>402</v>
      </c>
      <c r="O347" s="144" t="s">
        <v>81</v>
      </c>
      <c r="P347" s="144" t="s">
        <v>473</v>
      </c>
      <c r="Q347" s="145">
        <v>7.4999999999999997E-2</v>
      </c>
      <c r="R347" s="144" t="s">
        <v>156</v>
      </c>
      <c r="S347" s="145">
        <v>15</v>
      </c>
      <c r="T347" s="144" t="s">
        <v>4754</v>
      </c>
      <c r="U347" s="145">
        <v>476</v>
      </c>
      <c r="V347" s="145">
        <v>1.7450000000000001</v>
      </c>
      <c r="W347" s="145">
        <v>2</v>
      </c>
      <c r="X347" s="144" t="s">
        <v>5243</v>
      </c>
    </row>
    <row r="348" spans="1:24" s="7" customFormat="1">
      <c r="A348" s="7" t="s">
        <v>49</v>
      </c>
      <c r="D348" s="144" t="s">
        <v>474</v>
      </c>
      <c r="E348" s="144" t="s">
        <v>5244</v>
      </c>
      <c r="F348" s="144" t="s">
        <v>655</v>
      </c>
      <c r="G348" s="144" t="s">
        <v>4745</v>
      </c>
      <c r="H348" s="144" t="s">
        <v>374</v>
      </c>
      <c r="I348" s="144" t="s">
        <v>452</v>
      </c>
      <c r="J348" s="145">
        <v>27</v>
      </c>
      <c r="K348" s="144" t="s">
        <v>5150</v>
      </c>
      <c r="L348" s="144" t="s">
        <v>457</v>
      </c>
      <c r="M348" s="144" t="s">
        <v>4753</v>
      </c>
      <c r="N348" s="144" t="s">
        <v>402</v>
      </c>
      <c r="O348" s="144" t="s">
        <v>81</v>
      </c>
      <c r="P348" s="144" t="s">
        <v>473</v>
      </c>
      <c r="Q348" s="145">
        <v>7.4999999999999997E-2</v>
      </c>
      <c r="R348" s="144" t="s">
        <v>156</v>
      </c>
      <c r="S348" s="145">
        <v>15</v>
      </c>
      <c r="T348" s="144" t="s">
        <v>4754</v>
      </c>
      <c r="U348" s="145">
        <v>344</v>
      </c>
      <c r="V348" s="145">
        <v>1.74498</v>
      </c>
      <c r="W348" s="145">
        <v>0</v>
      </c>
      <c r="X348" s="144" t="s">
        <v>5245</v>
      </c>
    </row>
    <row r="349" spans="1:24" s="7" customFormat="1">
      <c r="A349" s="7" t="s">
        <v>49</v>
      </c>
      <c r="D349" s="144" t="s">
        <v>477</v>
      </c>
      <c r="E349" s="144" t="s">
        <v>5246</v>
      </c>
      <c r="F349" s="144" t="s">
        <v>655</v>
      </c>
      <c r="G349" s="144" t="s">
        <v>4745</v>
      </c>
      <c r="H349" s="144" t="s">
        <v>374</v>
      </c>
      <c r="I349" s="144" t="s">
        <v>452</v>
      </c>
      <c r="J349" s="145">
        <v>75</v>
      </c>
      <c r="K349" s="144" t="s">
        <v>5150</v>
      </c>
      <c r="L349" s="144" t="s">
        <v>401</v>
      </c>
      <c r="M349" s="144" t="s">
        <v>4753</v>
      </c>
      <c r="N349" s="144" t="s">
        <v>402</v>
      </c>
      <c r="O349" s="144" t="s">
        <v>81</v>
      </c>
      <c r="P349" s="144" t="s">
        <v>473</v>
      </c>
      <c r="Q349" s="145">
        <v>7.0000000000000007E-2</v>
      </c>
      <c r="R349" s="144" t="s">
        <v>480</v>
      </c>
      <c r="S349" s="145">
        <v>15</v>
      </c>
      <c r="T349" s="144" t="s">
        <v>4754</v>
      </c>
      <c r="U349" s="145">
        <v>200</v>
      </c>
      <c r="V349" s="145">
        <v>2.7402299999999999</v>
      </c>
      <c r="W349" s="145">
        <v>23</v>
      </c>
      <c r="X349" s="144" t="s">
        <v>5247</v>
      </c>
    </row>
    <row r="350" spans="1:24" s="7" customFormat="1">
      <c r="A350" s="7" t="s">
        <v>49</v>
      </c>
      <c r="D350" s="144" t="s">
        <v>481</v>
      </c>
      <c r="E350" s="144" t="s">
        <v>5248</v>
      </c>
      <c r="F350" s="144" t="s">
        <v>655</v>
      </c>
      <c r="G350" s="144" t="s">
        <v>4745</v>
      </c>
      <c r="H350" s="144" t="s">
        <v>374</v>
      </c>
      <c r="I350" s="144" t="s">
        <v>452</v>
      </c>
      <c r="J350" s="145">
        <v>75</v>
      </c>
      <c r="K350" s="144" t="s">
        <v>5150</v>
      </c>
      <c r="L350" s="144" t="s">
        <v>380</v>
      </c>
      <c r="M350" s="144" t="s">
        <v>4753</v>
      </c>
      <c r="N350" s="144" t="s">
        <v>402</v>
      </c>
      <c r="O350" s="144" t="s">
        <v>81</v>
      </c>
      <c r="P350" s="144" t="s">
        <v>473</v>
      </c>
      <c r="Q350" s="145">
        <v>7.0000000000000007E-2</v>
      </c>
      <c r="R350" s="144" t="s">
        <v>480</v>
      </c>
      <c r="S350" s="145">
        <v>15</v>
      </c>
      <c r="T350" s="144" t="s">
        <v>4754</v>
      </c>
      <c r="U350" s="145">
        <v>204</v>
      </c>
      <c r="V350" s="145">
        <v>2.7402500000000001</v>
      </c>
      <c r="W350" s="145">
        <v>2</v>
      </c>
      <c r="X350" s="144" t="s">
        <v>5249</v>
      </c>
    </row>
    <row r="351" spans="1:24" s="7" customFormat="1">
      <c r="A351" s="7" t="s">
        <v>49</v>
      </c>
      <c r="D351" s="144" t="s">
        <v>484</v>
      </c>
      <c r="E351" s="144" t="s">
        <v>5250</v>
      </c>
      <c r="F351" s="144" t="s">
        <v>655</v>
      </c>
      <c r="G351" s="144" t="s">
        <v>4745</v>
      </c>
      <c r="H351" s="144" t="s">
        <v>374</v>
      </c>
      <c r="I351" s="144" t="s">
        <v>452</v>
      </c>
      <c r="J351" s="145">
        <v>75</v>
      </c>
      <c r="K351" s="144" t="s">
        <v>5150</v>
      </c>
      <c r="L351" s="144" t="s">
        <v>487</v>
      </c>
      <c r="M351" s="144" t="s">
        <v>4753</v>
      </c>
      <c r="N351" s="144" t="s">
        <v>402</v>
      </c>
      <c r="O351" s="144" t="s">
        <v>81</v>
      </c>
      <c r="P351" s="144" t="s">
        <v>473</v>
      </c>
      <c r="Q351" s="145">
        <v>7.0000000000000007E-2</v>
      </c>
      <c r="R351" s="144" t="s">
        <v>480</v>
      </c>
      <c r="S351" s="145">
        <v>15</v>
      </c>
      <c r="T351" s="144" t="s">
        <v>4754</v>
      </c>
      <c r="U351" s="145">
        <v>185</v>
      </c>
      <c r="V351" s="145">
        <v>2.7402299999999999</v>
      </c>
      <c r="W351" s="145">
        <v>1</v>
      </c>
      <c r="X351" s="144" t="s">
        <v>4745</v>
      </c>
    </row>
    <row r="352" spans="1:24" s="7" customFormat="1">
      <c r="A352" s="7" t="s">
        <v>49</v>
      </c>
      <c r="D352" s="144" t="s">
        <v>488</v>
      </c>
      <c r="E352" s="144" t="s">
        <v>5251</v>
      </c>
      <c r="F352" s="144" t="s">
        <v>655</v>
      </c>
      <c r="G352" s="144" t="s">
        <v>4745</v>
      </c>
      <c r="H352" s="144" t="s">
        <v>374</v>
      </c>
      <c r="I352" s="144" t="s">
        <v>452</v>
      </c>
      <c r="J352" s="145">
        <v>75</v>
      </c>
      <c r="K352" s="144" t="s">
        <v>5150</v>
      </c>
      <c r="L352" s="144" t="s">
        <v>393</v>
      </c>
      <c r="M352" s="144" t="s">
        <v>4753</v>
      </c>
      <c r="N352" s="144" t="s">
        <v>402</v>
      </c>
      <c r="O352" s="144" t="s">
        <v>81</v>
      </c>
      <c r="P352" s="144" t="s">
        <v>473</v>
      </c>
      <c r="Q352" s="145">
        <v>7.0000000000000007E-2</v>
      </c>
      <c r="R352" s="144" t="s">
        <v>480</v>
      </c>
      <c r="S352" s="145">
        <v>15</v>
      </c>
      <c r="T352" s="144" t="s">
        <v>4754</v>
      </c>
      <c r="U352" s="145">
        <v>0</v>
      </c>
      <c r="V352" s="145">
        <v>2.7402700000000002</v>
      </c>
      <c r="W352" s="145">
        <v>0</v>
      </c>
      <c r="X352" s="144" t="s">
        <v>4745</v>
      </c>
    </row>
    <row r="353" spans="1:24" s="7" customFormat="1">
      <c r="A353" s="7" t="s">
        <v>49</v>
      </c>
      <c r="D353" s="144" t="s">
        <v>491</v>
      </c>
      <c r="E353" s="144" t="s">
        <v>5252</v>
      </c>
      <c r="F353" s="144" t="s">
        <v>655</v>
      </c>
      <c r="G353" s="144" t="s">
        <v>4745</v>
      </c>
      <c r="H353" s="144" t="s">
        <v>374</v>
      </c>
      <c r="I353" s="144" t="s">
        <v>452</v>
      </c>
      <c r="J353" s="145">
        <v>120</v>
      </c>
      <c r="K353" s="144" t="s">
        <v>5150</v>
      </c>
      <c r="L353" s="144" t="s">
        <v>393</v>
      </c>
      <c r="M353" s="144" t="s">
        <v>4753</v>
      </c>
      <c r="N353" s="144" t="s">
        <v>381</v>
      </c>
      <c r="O353" s="144" t="s">
        <v>81</v>
      </c>
      <c r="P353" s="144" t="s">
        <v>3442</v>
      </c>
      <c r="Q353" s="145">
        <v>0.12</v>
      </c>
      <c r="R353" s="144" t="s">
        <v>493</v>
      </c>
      <c r="S353" s="145">
        <v>15</v>
      </c>
      <c r="T353" s="144" t="s">
        <v>4754</v>
      </c>
      <c r="U353" s="145">
        <v>68</v>
      </c>
      <c r="V353" s="145">
        <v>5.2191700000000001</v>
      </c>
      <c r="W353" s="145">
        <v>0</v>
      </c>
      <c r="X353" s="144" t="s">
        <v>5253</v>
      </c>
    </row>
    <row r="354" spans="1:24" s="7" customFormat="1">
      <c r="A354" s="7" t="s">
        <v>49</v>
      </c>
      <c r="D354" s="144" t="s">
        <v>494</v>
      </c>
      <c r="E354" s="144" t="s">
        <v>5254</v>
      </c>
      <c r="F354" s="144" t="s">
        <v>655</v>
      </c>
      <c r="G354" s="144" t="s">
        <v>4745</v>
      </c>
      <c r="H354" s="144" t="s">
        <v>374</v>
      </c>
      <c r="I354" s="144" t="s">
        <v>452</v>
      </c>
      <c r="J354" s="145">
        <v>120</v>
      </c>
      <c r="K354" s="144" t="s">
        <v>5150</v>
      </c>
      <c r="L354" s="144" t="s">
        <v>401</v>
      </c>
      <c r="M354" s="144" t="s">
        <v>4753</v>
      </c>
      <c r="N354" s="144" t="s">
        <v>381</v>
      </c>
      <c r="O354" s="144" t="s">
        <v>81</v>
      </c>
      <c r="P354" s="144" t="s">
        <v>3442</v>
      </c>
      <c r="Q354" s="145">
        <v>0.12</v>
      </c>
      <c r="R354" s="144" t="s">
        <v>493</v>
      </c>
      <c r="S354" s="145">
        <v>15</v>
      </c>
      <c r="T354" s="144" t="s">
        <v>4754</v>
      </c>
      <c r="U354" s="145">
        <v>257</v>
      </c>
      <c r="V354" s="145">
        <v>5.1741200000000003</v>
      </c>
      <c r="W354" s="145">
        <v>257</v>
      </c>
      <c r="X354" s="144" t="s">
        <v>5255</v>
      </c>
    </row>
    <row r="355" spans="1:24" s="7" customFormat="1">
      <c r="A355" s="7" t="s">
        <v>49</v>
      </c>
      <c r="D355" s="144" t="s">
        <v>497</v>
      </c>
      <c r="E355" s="144" t="s">
        <v>5256</v>
      </c>
      <c r="F355" s="144" t="s">
        <v>655</v>
      </c>
      <c r="G355" s="144" t="s">
        <v>4745</v>
      </c>
      <c r="H355" s="144" t="s">
        <v>374</v>
      </c>
      <c r="I355" s="144" t="s">
        <v>452</v>
      </c>
      <c r="J355" s="145">
        <v>120</v>
      </c>
      <c r="K355" s="144" t="s">
        <v>5150</v>
      </c>
      <c r="L355" s="144" t="s">
        <v>409</v>
      </c>
      <c r="M355" s="144" t="s">
        <v>4753</v>
      </c>
      <c r="N355" s="144" t="s">
        <v>381</v>
      </c>
      <c r="O355" s="144" t="s">
        <v>81</v>
      </c>
      <c r="P355" s="144" t="s">
        <v>3442</v>
      </c>
      <c r="Q355" s="145">
        <v>0.12</v>
      </c>
      <c r="R355" s="144" t="s">
        <v>493</v>
      </c>
      <c r="S355" s="145">
        <v>15</v>
      </c>
      <c r="T355" s="144" t="s">
        <v>4754</v>
      </c>
      <c r="U355" s="145">
        <v>78</v>
      </c>
      <c r="V355" s="145">
        <v>5.1744399999999997</v>
      </c>
      <c r="W355" s="145">
        <v>0</v>
      </c>
      <c r="X355" s="144" t="s">
        <v>5257</v>
      </c>
    </row>
    <row r="356" spans="1:24" s="7" customFormat="1">
      <c r="A356" s="7" t="s">
        <v>49</v>
      </c>
      <c r="D356" s="144" t="s">
        <v>500</v>
      </c>
      <c r="E356" s="144" t="s">
        <v>5258</v>
      </c>
      <c r="F356" s="144" t="s">
        <v>655</v>
      </c>
      <c r="G356" s="144" t="s">
        <v>4745</v>
      </c>
      <c r="H356" s="144" t="s">
        <v>374</v>
      </c>
      <c r="I356" s="144" t="s">
        <v>452</v>
      </c>
      <c r="J356" s="145">
        <v>120</v>
      </c>
      <c r="K356" s="144" t="s">
        <v>5150</v>
      </c>
      <c r="L356" s="144" t="s">
        <v>396</v>
      </c>
      <c r="M356" s="144" t="s">
        <v>4753</v>
      </c>
      <c r="N356" s="144" t="s">
        <v>381</v>
      </c>
      <c r="O356" s="144" t="s">
        <v>81</v>
      </c>
      <c r="P356" s="144" t="s">
        <v>3442</v>
      </c>
      <c r="Q356" s="145">
        <v>0.12</v>
      </c>
      <c r="R356" s="144" t="s">
        <v>493</v>
      </c>
      <c r="S356" s="145">
        <v>15</v>
      </c>
      <c r="T356" s="144" t="s">
        <v>4754</v>
      </c>
      <c r="U356" s="145">
        <v>78</v>
      </c>
      <c r="V356" s="145">
        <v>5.1744399999999997</v>
      </c>
      <c r="W356" s="145">
        <v>0</v>
      </c>
      <c r="X356" s="144" t="s">
        <v>5259</v>
      </c>
    </row>
    <row r="357" spans="1:24" s="7" customFormat="1">
      <c r="A357" s="7" t="s">
        <v>49</v>
      </c>
      <c r="D357" s="144" t="s">
        <v>3757</v>
      </c>
      <c r="E357" s="144" t="s">
        <v>5260</v>
      </c>
      <c r="F357" s="144" t="s">
        <v>5033</v>
      </c>
      <c r="G357" s="144" t="s">
        <v>4745</v>
      </c>
      <c r="H357" s="144" t="s">
        <v>374</v>
      </c>
      <c r="I357" s="144" t="s">
        <v>452</v>
      </c>
      <c r="J357" s="145">
        <v>160</v>
      </c>
      <c r="K357" s="144" t="s">
        <v>400</v>
      </c>
      <c r="L357" s="144" t="s">
        <v>409</v>
      </c>
      <c r="M357" s="144" t="s">
        <v>4753</v>
      </c>
      <c r="N357" s="144" t="s">
        <v>381</v>
      </c>
      <c r="O357" s="144" t="s">
        <v>81</v>
      </c>
      <c r="P357" s="144" t="s">
        <v>512</v>
      </c>
      <c r="Q357" s="145">
        <v>0.48</v>
      </c>
      <c r="R357" s="144" t="s">
        <v>513</v>
      </c>
      <c r="S357" s="145">
        <v>15</v>
      </c>
      <c r="T357" s="144" t="s">
        <v>4754</v>
      </c>
      <c r="U357" s="145">
        <v>38</v>
      </c>
      <c r="V357" s="145">
        <v>8.13429</v>
      </c>
      <c r="W357" s="145">
        <v>0</v>
      </c>
      <c r="X357" s="144" t="s">
        <v>4745</v>
      </c>
    </row>
    <row r="358" spans="1:24" s="7" customFormat="1">
      <c r="A358" s="7" t="s">
        <v>49</v>
      </c>
      <c r="D358" s="144" t="s">
        <v>3758</v>
      </c>
      <c r="E358" s="144" t="s">
        <v>5261</v>
      </c>
      <c r="F358" s="144" t="s">
        <v>5033</v>
      </c>
      <c r="G358" s="144" t="s">
        <v>4745</v>
      </c>
      <c r="H358" s="144" t="s">
        <v>374</v>
      </c>
      <c r="I358" s="144" t="s">
        <v>452</v>
      </c>
      <c r="J358" s="145">
        <v>160</v>
      </c>
      <c r="K358" s="144" t="s">
        <v>400</v>
      </c>
      <c r="L358" s="144" t="s">
        <v>396</v>
      </c>
      <c r="M358" s="144" t="s">
        <v>4753</v>
      </c>
      <c r="N358" s="144" t="s">
        <v>381</v>
      </c>
      <c r="O358" s="144" t="s">
        <v>81</v>
      </c>
      <c r="P358" s="144" t="s">
        <v>512</v>
      </c>
      <c r="Q358" s="145">
        <v>0.48</v>
      </c>
      <c r="R358" s="144" t="s">
        <v>513</v>
      </c>
      <c r="S358" s="145">
        <v>15</v>
      </c>
      <c r="T358" s="144" t="s">
        <v>4754</v>
      </c>
      <c r="U358" s="145">
        <v>44</v>
      </c>
      <c r="V358" s="145">
        <v>8.1344999999999992</v>
      </c>
      <c r="W358" s="145">
        <v>0</v>
      </c>
      <c r="X358" s="144" t="s">
        <v>4745</v>
      </c>
    </row>
    <row r="359" spans="1:24" s="7" customFormat="1">
      <c r="A359" s="7" t="s">
        <v>49</v>
      </c>
      <c r="D359" s="144" t="s">
        <v>519</v>
      </c>
      <c r="E359" s="144" t="s">
        <v>5262</v>
      </c>
      <c r="F359" s="144" t="s">
        <v>655</v>
      </c>
      <c r="G359" s="144" t="s">
        <v>4745</v>
      </c>
      <c r="H359" s="144" t="s">
        <v>374</v>
      </c>
      <c r="I359" s="144" t="s">
        <v>452</v>
      </c>
      <c r="J359" s="145">
        <v>100</v>
      </c>
      <c r="K359" s="144" t="s">
        <v>5150</v>
      </c>
      <c r="L359" s="144" t="s">
        <v>457</v>
      </c>
      <c r="M359" s="144" t="s">
        <v>4797</v>
      </c>
      <c r="N359" s="144" t="s">
        <v>522</v>
      </c>
      <c r="O359" s="144" t="s">
        <v>81</v>
      </c>
      <c r="P359" s="144" t="s">
        <v>524</v>
      </c>
      <c r="Q359" s="145">
        <v>0.39579999999999999</v>
      </c>
      <c r="R359" s="144" t="s">
        <v>156</v>
      </c>
      <c r="S359" s="145">
        <v>15</v>
      </c>
      <c r="T359" s="144" t="s">
        <v>4799</v>
      </c>
      <c r="U359" s="145">
        <v>160</v>
      </c>
      <c r="V359" s="145">
        <v>5.95</v>
      </c>
      <c r="W359" s="145">
        <v>30</v>
      </c>
      <c r="X359" s="144" t="s">
        <v>5263</v>
      </c>
    </row>
    <row r="360" spans="1:24" s="7" customFormat="1">
      <c r="A360" s="7" t="s">
        <v>49</v>
      </c>
      <c r="D360" s="144" t="s">
        <v>5264</v>
      </c>
      <c r="E360" s="144" t="s">
        <v>5265</v>
      </c>
      <c r="F360" s="144" t="s">
        <v>655</v>
      </c>
      <c r="G360" s="144" t="s">
        <v>4745</v>
      </c>
      <c r="H360" s="144" t="s">
        <v>374</v>
      </c>
      <c r="I360" s="144" t="s">
        <v>452</v>
      </c>
      <c r="J360" s="145">
        <v>82</v>
      </c>
      <c r="K360" s="144" t="s">
        <v>5150</v>
      </c>
      <c r="L360" s="144" t="s">
        <v>457</v>
      </c>
      <c r="M360" s="144" t="s">
        <v>4797</v>
      </c>
      <c r="N360" s="144" t="s">
        <v>429</v>
      </c>
      <c r="O360" s="144" t="s">
        <v>81</v>
      </c>
      <c r="P360" s="144" t="s">
        <v>5266</v>
      </c>
      <c r="Q360" s="145">
        <v>0.24</v>
      </c>
      <c r="R360" s="144" t="s">
        <v>3173</v>
      </c>
      <c r="S360" s="145">
        <v>8</v>
      </c>
      <c r="T360" s="144" t="s">
        <v>5267</v>
      </c>
      <c r="U360" s="145">
        <v>0</v>
      </c>
      <c r="V360" s="145">
        <v>5.95</v>
      </c>
      <c r="W360" s="145">
        <v>0</v>
      </c>
      <c r="X360" s="144" t="s">
        <v>4745</v>
      </c>
    </row>
    <row r="361" spans="1:24" s="7" customFormat="1">
      <c r="A361" s="7" t="s">
        <v>49</v>
      </c>
      <c r="D361" s="144" t="s">
        <v>526</v>
      </c>
      <c r="E361" s="144" t="s">
        <v>5268</v>
      </c>
      <c r="F361" s="144" t="s">
        <v>655</v>
      </c>
      <c r="G361" s="144" t="s">
        <v>4745</v>
      </c>
      <c r="H361" s="144" t="s">
        <v>374</v>
      </c>
      <c r="I361" s="144" t="s">
        <v>525</v>
      </c>
      <c r="J361" s="145">
        <v>14</v>
      </c>
      <c r="K361" s="144" t="s">
        <v>5269</v>
      </c>
      <c r="L361" s="144" t="s">
        <v>389</v>
      </c>
      <c r="M361" s="144" t="s">
        <v>4797</v>
      </c>
      <c r="N361" s="144" t="s">
        <v>522</v>
      </c>
      <c r="O361" s="144" t="s">
        <v>695</v>
      </c>
      <c r="P361" s="144" t="s">
        <v>529</v>
      </c>
      <c r="Q361" s="145">
        <v>5.7000000000000002E-2</v>
      </c>
      <c r="R361" s="144" t="s">
        <v>530</v>
      </c>
      <c r="S361" s="145">
        <v>50</v>
      </c>
      <c r="T361" s="144" t="s">
        <v>5162</v>
      </c>
      <c r="U361" s="145">
        <v>151</v>
      </c>
      <c r="V361" s="145">
        <v>1.92</v>
      </c>
      <c r="W361" s="145">
        <v>2</v>
      </c>
      <c r="X361" s="144" t="s">
        <v>5270</v>
      </c>
    </row>
    <row r="362" spans="1:24" s="7" customFormat="1">
      <c r="A362" s="7" t="s">
        <v>49</v>
      </c>
      <c r="D362" s="144" t="s">
        <v>531</v>
      </c>
      <c r="E362" s="144" t="s">
        <v>5271</v>
      </c>
      <c r="F362" s="144" t="s">
        <v>655</v>
      </c>
      <c r="G362" s="144" t="s">
        <v>4745</v>
      </c>
      <c r="H362" s="144" t="s">
        <v>374</v>
      </c>
      <c r="I362" s="144" t="s">
        <v>525</v>
      </c>
      <c r="J362" s="145">
        <v>14</v>
      </c>
      <c r="K362" s="144" t="s">
        <v>5269</v>
      </c>
      <c r="L362" s="144" t="s">
        <v>457</v>
      </c>
      <c r="M362" s="144" t="s">
        <v>4797</v>
      </c>
      <c r="N362" s="144" t="s">
        <v>522</v>
      </c>
      <c r="O362" s="144" t="s">
        <v>695</v>
      </c>
      <c r="P362" s="144" t="s">
        <v>534</v>
      </c>
      <c r="Q362" s="145">
        <v>5.7000000000000002E-2</v>
      </c>
      <c r="R362" s="144" t="s">
        <v>530</v>
      </c>
      <c r="S362" s="145">
        <v>50</v>
      </c>
      <c r="T362" s="144" t="s">
        <v>5162</v>
      </c>
      <c r="U362" s="145">
        <v>36</v>
      </c>
      <c r="V362" s="145">
        <v>1.92</v>
      </c>
      <c r="W362" s="145">
        <v>0</v>
      </c>
      <c r="X362" s="144" t="s">
        <v>5272</v>
      </c>
    </row>
    <row r="363" spans="1:24" s="7" customFormat="1">
      <c r="A363" s="7" t="s">
        <v>49</v>
      </c>
      <c r="D363" s="144" t="s">
        <v>536</v>
      </c>
      <c r="E363" s="144" t="s">
        <v>5273</v>
      </c>
      <c r="F363" s="144" t="s">
        <v>655</v>
      </c>
      <c r="G363" s="144" t="s">
        <v>4745</v>
      </c>
      <c r="H363" s="144" t="s">
        <v>374</v>
      </c>
      <c r="I363" s="144" t="s">
        <v>535</v>
      </c>
      <c r="J363" s="145">
        <v>15</v>
      </c>
      <c r="K363" s="144" t="s">
        <v>5269</v>
      </c>
      <c r="L363" s="144" t="s">
        <v>389</v>
      </c>
      <c r="M363" s="144" t="s">
        <v>4202</v>
      </c>
      <c r="N363" s="144" t="s">
        <v>402</v>
      </c>
      <c r="O363" s="144" t="s">
        <v>81</v>
      </c>
      <c r="P363" s="144" t="s">
        <v>540</v>
      </c>
      <c r="Q363" s="145">
        <v>0.33600000000000002</v>
      </c>
      <c r="R363" s="144" t="s">
        <v>156</v>
      </c>
      <c r="S363" s="145">
        <v>15</v>
      </c>
      <c r="T363" s="144" t="s">
        <v>4746</v>
      </c>
      <c r="U363" s="145">
        <v>23</v>
      </c>
      <c r="V363" s="145">
        <v>14.256</v>
      </c>
      <c r="W363" s="145">
        <v>0</v>
      </c>
      <c r="X363" s="144" t="s">
        <v>4745</v>
      </c>
    </row>
    <row r="364" spans="1:24" s="7" customFormat="1">
      <c r="A364" s="7" t="s">
        <v>49</v>
      </c>
      <c r="D364" s="144" t="s">
        <v>541</v>
      </c>
      <c r="E364" s="144" t="s">
        <v>5274</v>
      </c>
      <c r="F364" s="144" t="s">
        <v>655</v>
      </c>
      <c r="G364" s="144" t="s">
        <v>4745</v>
      </c>
      <c r="H364" s="144" t="s">
        <v>374</v>
      </c>
      <c r="I364" s="144" t="s">
        <v>535</v>
      </c>
      <c r="J364" s="145">
        <v>15</v>
      </c>
      <c r="K364" s="144" t="s">
        <v>5269</v>
      </c>
      <c r="L364" s="144" t="s">
        <v>389</v>
      </c>
      <c r="M364" s="144" t="s">
        <v>4202</v>
      </c>
      <c r="N364" s="144" t="s">
        <v>402</v>
      </c>
      <c r="O364" s="144" t="s">
        <v>81</v>
      </c>
      <c r="P364" s="144" t="s">
        <v>540</v>
      </c>
      <c r="Q364" s="145">
        <v>0.61599999999999999</v>
      </c>
      <c r="R364" s="144" t="s">
        <v>156</v>
      </c>
      <c r="S364" s="145">
        <v>15</v>
      </c>
      <c r="T364" s="144" t="s">
        <v>4746</v>
      </c>
      <c r="U364" s="145">
        <v>43</v>
      </c>
      <c r="V364" s="145">
        <v>25.952000000000002</v>
      </c>
      <c r="W364" s="145">
        <v>0</v>
      </c>
      <c r="X364" s="144" t="s">
        <v>5275</v>
      </c>
    </row>
    <row r="365" spans="1:24" s="7" customFormat="1">
      <c r="A365" s="7" t="s">
        <v>49</v>
      </c>
      <c r="D365" s="144" t="s">
        <v>556</v>
      </c>
      <c r="E365" s="144" t="s">
        <v>5276</v>
      </c>
      <c r="F365" s="144" t="s">
        <v>655</v>
      </c>
      <c r="G365" s="144" t="s">
        <v>4745</v>
      </c>
      <c r="H365" s="144" t="s">
        <v>374</v>
      </c>
      <c r="I365" s="144" t="s">
        <v>535</v>
      </c>
      <c r="J365" s="145">
        <v>15</v>
      </c>
      <c r="K365" s="144" t="s">
        <v>5269</v>
      </c>
      <c r="L365" s="144" t="s">
        <v>389</v>
      </c>
      <c r="M365" s="144" t="s">
        <v>4753</v>
      </c>
      <c r="N365" s="144" t="s">
        <v>402</v>
      </c>
      <c r="O365" s="144" t="s">
        <v>81</v>
      </c>
      <c r="P365" s="144" t="s">
        <v>540</v>
      </c>
      <c r="Q365" s="145">
        <v>5.6000000000000001E-2</v>
      </c>
      <c r="R365" s="144" t="s">
        <v>156</v>
      </c>
      <c r="S365" s="145">
        <v>15</v>
      </c>
      <c r="T365" s="144" t="s">
        <v>4754</v>
      </c>
      <c r="U365" s="145">
        <v>2267</v>
      </c>
      <c r="V365" s="145">
        <v>2.3199999999999998</v>
      </c>
      <c r="W365" s="145">
        <v>2</v>
      </c>
      <c r="X365" s="144" t="s">
        <v>5277</v>
      </c>
    </row>
    <row r="366" spans="1:24" s="7" customFormat="1">
      <c r="A366" s="7" t="s">
        <v>49</v>
      </c>
      <c r="D366" s="144" t="s">
        <v>3573</v>
      </c>
      <c r="E366" s="144" t="s">
        <v>5278</v>
      </c>
      <c r="F366" s="144" t="s">
        <v>655</v>
      </c>
      <c r="G366" s="144" t="s">
        <v>4745</v>
      </c>
      <c r="H366" s="144" t="s">
        <v>374</v>
      </c>
      <c r="I366" s="144" t="s">
        <v>559</v>
      </c>
      <c r="J366" s="145">
        <v>0</v>
      </c>
      <c r="K366" s="144" t="s">
        <v>5150</v>
      </c>
      <c r="L366" s="144" t="s">
        <v>5279</v>
      </c>
      <c r="M366" s="144" t="s">
        <v>4202</v>
      </c>
      <c r="N366" s="144" t="s">
        <v>402</v>
      </c>
      <c r="O366" s="144" t="s">
        <v>81</v>
      </c>
      <c r="P366" s="144" t="s">
        <v>3443</v>
      </c>
      <c r="Q366" s="145">
        <v>0.6</v>
      </c>
      <c r="R366" s="144" t="s">
        <v>156</v>
      </c>
      <c r="S366" s="145">
        <v>0</v>
      </c>
      <c r="T366" s="144" t="s">
        <v>4746</v>
      </c>
      <c r="U366" s="145">
        <v>7</v>
      </c>
      <c r="V366" s="145">
        <v>0</v>
      </c>
      <c r="W366" s="145">
        <v>6</v>
      </c>
      <c r="X366" s="144" t="s">
        <v>4745</v>
      </c>
    </row>
    <row r="367" spans="1:24" s="7" customFormat="1">
      <c r="A367" s="7" t="s">
        <v>49</v>
      </c>
      <c r="D367" s="144" t="s">
        <v>3752</v>
      </c>
      <c r="E367" s="144" t="s">
        <v>5280</v>
      </c>
      <c r="F367" s="144" t="s">
        <v>5033</v>
      </c>
      <c r="G367" s="144" t="s">
        <v>4745</v>
      </c>
      <c r="H367" s="144" t="s">
        <v>374</v>
      </c>
      <c r="I367" s="144" t="s">
        <v>559</v>
      </c>
      <c r="J367" s="145">
        <v>15</v>
      </c>
      <c r="K367" s="144" t="s">
        <v>452</v>
      </c>
      <c r="L367" s="144" t="s">
        <v>389</v>
      </c>
      <c r="M367" s="144" t="s">
        <v>4753</v>
      </c>
      <c r="N367" s="144" t="s">
        <v>402</v>
      </c>
      <c r="O367" s="144" t="s">
        <v>81</v>
      </c>
      <c r="P367" s="144" t="s">
        <v>5281</v>
      </c>
      <c r="Q367" s="145">
        <v>3.5000000000000001E-3</v>
      </c>
      <c r="R367" s="144" t="s">
        <v>384</v>
      </c>
      <c r="S367" s="145">
        <v>1</v>
      </c>
      <c r="T367" s="144" t="s">
        <v>4754</v>
      </c>
      <c r="U367" s="145">
        <v>2000</v>
      </c>
      <c r="V367" s="145">
        <v>0.04</v>
      </c>
      <c r="W367" s="145">
        <v>0</v>
      </c>
      <c r="X367" s="144" t="s">
        <v>4745</v>
      </c>
    </row>
    <row r="368" spans="1:24" s="7" customFormat="1">
      <c r="A368" s="7" t="s">
        <v>49</v>
      </c>
      <c r="D368" s="144" t="s">
        <v>3753</v>
      </c>
      <c r="E368" s="144" t="s">
        <v>5282</v>
      </c>
      <c r="F368" s="144" t="s">
        <v>5033</v>
      </c>
      <c r="G368" s="144" t="s">
        <v>4745</v>
      </c>
      <c r="H368" s="144" t="s">
        <v>374</v>
      </c>
      <c r="I368" s="144" t="s">
        <v>559</v>
      </c>
      <c r="J368" s="145">
        <v>15</v>
      </c>
      <c r="K368" s="144" t="s">
        <v>452</v>
      </c>
      <c r="L368" s="144" t="s">
        <v>401</v>
      </c>
      <c r="M368" s="144" t="s">
        <v>4753</v>
      </c>
      <c r="N368" s="144" t="s">
        <v>402</v>
      </c>
      <c r="O368" s="144" t="s">
        <v>81</v>
      </c>
      <c r="P368" s="144" t="s">
        <v>5281</v>
      </c>
      <c r="Q368" s="145">
        <v>3.5000000000000001E-3</v>
      </c>
      <c r="R368" s="144" t="s">
        <v>384</v>
      </c>
      <c r="S368" s="145">
        <v>1</v>
      </c>
      <c r="T368" s="144" t="s">
        <v>4754</v>
      </c>
      <c r="U368" s="145">
        <v>12000</v>
      </c>
      <c r="V368" s="145">
        <v>0.04</v>
      </c>
      <c r="W368" s="145">
        <v>0</v>
      </c>
      <c r="X368" s="144" t="s">
        <v>4745</v>
      </c>
    </row>
    <row r="369" spans="1:24" s="7" customFormat="1">
      <c r="A369" s="7" t="s">
        <v>49</v>
      </c>
      <c r="D369" s="144" t="s">
        <v>3754</v>
      </c>
      <c r="E369" s="144" t="s">
        <v>5283</v>
      </c>
      <c r="F369" s="144" t="s">
        <v>5033</v>
      </c>
      <c r="G369" s="144" t="s">
        <v>4745</v>
      </c>
      <c r="H369" s="144" t="s">
        <v>374</v>
      </c>
      <c r="I369" s="144" t="s">
        <v>559</v>
      </c>
      <c r="J369" s="145">
        <v>15</v>
      </c>
      <c r="K369" s="144" t="s">
        <v>452</v>
      </c>
      <c r="L369" s="144" t="s">
        <v>393</v>
      </c>
      <c r="M369" s="144" t="s">
        <v>4753</v>
      </c>
      <c r="N369" s="144" t="s">
        <v>402</v>
      </c>
      <c r="O369" s="144" t="s">
        <v>81</v>
      </c>
      <c r="P369" s="144" t="s">
        <v>5281</v>
      </c>
      <c r="Q369" s="145">
        <v>3.5000000000000001E-3</v>
      </c>
      <c r="R369" s="144" t="s">
        <v>384</v>
      </c>
      <c r="S369" s="145">
        <v>1</v>
      </c>
      <c r="T369" s="144" t="s">
        <v>4754</v>
      </c>
      <c r="U369" s="145">
        <v>10000</v>
      </c>
      <c r="V369" s="145">
        <v>0.04</v>
      </c>
      <c r="W369" s="145">
        <v>0</v>
      </c>
      <c r="X369" s="144" t="s">
        <v>4745</v>
      </c>
    </row>
    <row r="370" spans="1:24" s="7" customFormat="1">
      <c r="A370" s="7" t="s">
        <v>49</v>
      </c>
      <c r="D370" s="144" t="s">
        <v>560</v>
      </c>
      <c r="E370" s="144" t="s">
        <v>5284</v>
      </c>
      <c r="F370" s="144" t="s">
        <v>655</v>
      </c>
      <c r="G370" s="144" t="s">
        <v>4745</v>
      </c>
      <c r="H370" s="144" t="s">
        <v>374</v>
      </c>
      <c r="I370" s="144" t="s">
        <v>559</v>
      </c>
      <c r="J370" s="145">
        <v>15</v>
      </c>
      <c r="K370" s="144" t="s">
        <v>5150</v>
      </c>
      <c r="L370" s="144" t="s">
        <v>389</v>
      </c>
      <c r="M370" s="144" t="s">
        <v>4753</v>
      </c>
      <c r="N370" s="144" t="s">
        <v>402</v>
      </c>
      <c r="O370" s="144" t="s">
        <v>81</v>
      </c>
      <c r="P370" s="144" t="s">
        <v>3443</v>
      </c>
      <c r="Q370" s="145">
        <v>6.0000000000000001E-3</v>
      </c>
      <c r="R370" s="144" t="s">
        <v>156</v>
      </c>
      <c r="S370" s="145">
        <v>1</v>
      </c>
      <c r="T370" s="144" t="s">
        <v>4754</v>
      </c>
      <c r="U370" s="145">
        <v>15689</v>
      </c>
      <c r="V370" s="145">
        <v>0.12953000000000001</v>
      </c>
      <c r="W370" s="145">
        <v>0</v>
      </c>
      <c r="X370" s="144" t="s">
        <v>5285</v>
      </c>
    </row>
    <row r="371" spans="1:24" s="7" customFormat="1">
      <c r="A371" s="7" t="s">
        <v>49</v>
      </c>
      <c r="D371" s="144" t="s">
        <v>563</v>
      </c>
      <c r="E371" s="144" t="s">
        <v>5286</v>
      </c>
      <c r="F371" s="144" t="s">
        <v>655</v>
      </c>
      <c r="G371" s="144" t="s">
        <v>4745</v>
      </c>
      <c r="H371" s="144" t="s">
        <v>374</v>
      </c>
      <c r="I371" s="144" t="s">
        <v>559</v>
      </c>
      <c r="J371" s="145">
        <v>15</v>
      </c>
      <c r="K371" s="144" t="s">
        <v>5150</v>
      </c>
      <c r="L371" s="144" t="s">
        <v>401</v>
      </c>
      <c r="M371" s="144" t="s">
        <v>4753</v>
      </c>
      <c r="N371" s="144" t="s">
        <v>402</v>
      </c>
      <c r="O371" s="144" t="s">
        <v>81</v>
      </c>
      <c r="P371" s="144" t="s">
        <v>3443</v>
      </c>
      <c r="Q371" s="145">
        <v>6.0000000000000001E-3</v>
      </c>
      <c r="R371" s="144" t="s">
        <v>156</v>
      </c>
      <c r="S371" s="145">
        <v>1</v>
      </c>
      <c r="T371" s="144" t="s">
        <v>4754</v>
      </c>
      <c r="U371" s="145">
        <v>6206</v>
      </c>
      <c r="V371" s="145">
        <v>0.08</v>
      </c>
      <c r="W371" s="145">
        <v>605</v>
      </c>
      <c r="X371" s="144" t="s">
        <v>4745</v>
      </c>
    </row>
    <row r="372" spans="1:24" s="7" customFormat="1">
      <c r="A372" s="7" t="s">
        <v>49</v>
      </c>
      <c r="D372" s="144" t="s">
        <v>566</v>
      </c>
      <c r="E372" s="144" t="s">
        <v>5287</v>
      </c>
      <c r="F372" s="144" t="s">
        <v>655</v>
      </c>
      <c r="G372" s="144" t="s">
        <v>4745</v>
      </c>
      <c r="H372" s="144" t="s">
        <v>374</v>
      </c>
      <c r="I372" s="144" t="s">
        <v>559</v>
      </c>
      <c r="J372" s="145">
        <v>15</v>
      </c>
      <c r="K372" s="144" t="s">
        <v>5150</v>
      </c>
      <c r="L372" s="144" t="s">
        <v>409</v>
      </c>
      <c r="M372" s="144" t="s">
        <v>4753</v>
      </c>
      <c r="N372" s="144" t="s">
        <v>402</v>
      </c>
      <c r="O372" s="144" t="s">
        <v>81</v>
      </c>
      <c r="P372" s="144" t="s">
        <v>3443</v>
      </c>
      <c r="Q372" s="145">
        <v>6.0000000000000001E-3</v>
      </c>
      <c r="R372" s="144" t="s">
        <v>156</v>
      </c>
      <c r="S372" s="145">
        <v>1</v>
      </c>
      <c r="T372" s="144" t="s">
        <v>4754</v>
      </c>
      <c r="U372" s="145">
        <v>10140</v>
      </c>
      <c r="V372" s="145">
        <v>0.13064999999999999</v>
      </c>
      <c r="W372" s="145">
        <v>200</v>
      </c>
      <c r="X372" s="144" t="s">
        <v>4745</v>
      </c>
    </row>
    <row r="373" spans="1:24" s="7" customFormat="1">
      <c r="A373" s="7" t="s">
        <v>49</v>
      </c>
      <c r="D373" s="144" t="s">
        <v>569</v>
      </c>
      <c r="E373" s="144" t="s">
        <v>5288</v>
      </c>
      <c r="F373" s="144" t="s">
        <v>655</v>
      </c>
      <c r="G373" s="144" t="s">
        <v>4745</v>
      </c>
      <c r="H373" s="144" t="s">
        <v>374</v>
      </c>
      <c r="I373" s="144" t="s">
        <v>559</v>
      </c>
      <c r="J373" s="145">
        <v>15</v>
      </c>
      <c r="K373" s="144" t="s">
        <v>5150</v>
      </c>
      <c r="L373" s="144" t="s">
        <v>393</v>
      </c>
      <c r="M373" s="144" t="s">
        <v>4753</v>
      </c>
      <c r="N373" s="144" t="s">
        <v>402</v>
      </c>
      <c r="O373" s="144" t="s">
        <v>81</v>
      </c>
      <c r="P373" s="144" t="s">
        <v>3443</v>
      </c>
      <c r="Q373" s="145">
        <v>6.0000000000000001E-3</v>
      </c>
      <c r="R373" s="144" t="s">
        <v>156</v>
      </c>
      <c r="S373" s="145">
        <v>1</v>
      </c>
      <c r="T373" s="144" t="s">
        <v>4754</v>
      </c>
      <c r="U373" s="145">
        <v>7497</v>
      </c>
      <c r="V373" s="145">
        <v>0.13086</v>
      </c>
      <c r="W373" s="145">
        <v>0</v>
      </c>
      <c r="X373" s="144" t="s">
        <v>4745</v>
      </c>
    </row>
    <row r="374" spans="1:24" s="7" customFormat="1">
      <c r="A374" s="7" t="s">
        <v>49</v>
      </c>
      <c r="D374" s="144" t="s">
        <v>572</v>
      </c>
      <c r="E374" s="144" t="s">
        <v>5289</v>
      </c>
      <c r="F374" s="144" t="s">
        <v>655</v>
      </c>
      <c r="G374" s="144" t="s">
        <v>4745</v>
      </c>
      <c r="H374" s="144" t="s">
        <v>374</v>
      </c>
      <c r="I374" s="144" t="s">
        <v>559</v>
      </c>
      <c r="J374" s="145">
        <v>15</v>
      </c>
      <c r="K374" s="144" t="s">
        <v>5150</v>
      </c>
      <c r="L374" s="144" t="s">
        <v>396</v>
      </c>
      <c r="M374" s="144" t="s">
        <v>4753</v>
      </c>
      <c r="N374" s="144" t="s">
        <v>402</v>
      </c>
      <c r="O374" s="144" t="s">
        <v>81</v>
      </c>
      <c r="P374" s="144" t="s">
        <v>3443</v>
      </c>
      <c r="Q374" s="145">
        <v>6.0000000000000001E-3</v>
      </c>
      <c r="R374" s="144" t="s">
        <v>156</v>
      </c>
      <c r="S374" s="145">
        <v>1</v>
      </c>
      <c r="T374" s="144" t="s">
        <v>4754</v>
      </c>
      <c r="U374" s="145">
        <v>19878</v>
      </c>
      <c r="V374" s="145">
        <v>7.0000000000000007E-2</v>
      </c>
      <c r="W374" s="145">
        <v>1888</v>
      </c>
      <c r="X374" s="144" t="s">
        <v>4745</v>
      </c>
    </row>
    <row r="375" spans="1:24" s="7" customFormat="1">
      <c r="A375" s="7" t="s">
        <v>49</v>
      </c>
      <c r="D375" s="144" t="s">
        <v>575</v>
      </c>
      <c r="E375" s="144" t="s">
        <v>5290</v>
      </c>
      <c r="F375" s="144" t="s">
        <v>655</v>
      </c>
      <c r="G375" s="144" t="s">
        <v>4745</v>
      </c>
      <c r="H375" s="144" t="s">
        <v>374</v>
      </c>
      <c r="I375" s="144" t="s">
        <v>559</v>
      </c>
      <c r="J375" s="145">
        <v>15</v>
      </c>
      <c r="K375" s="144" t="s">
        <v>5150</v>
      </c>
      <c r="L375" s="144" t="s">
        <v>419</v>
      </c>
      <c r="M375" s="144" t="s">
        <v>4753</v>
      </c>
      <c r="N375" s="144" t="s">
        <v>402</v>
      </c>
      <c r="O375" s="144" t="s">
        <v>81</v>
      </c>
      <c r="P375" s="144" t="s">
        <v>3443</v>
      </c>
      <c r="Q375" s="145">
        <v>6.0000000000000001E-3</v>
      </c>
      <c r="R375" s="144" t="s">
        <v>156</v>
      </c>
      <c r="S375" s="145">
        <v>1</v>
      </c>
      <c r="T375" s="144" t="s">
        <v>4754</v>
      </c>
      <c r="U375" s="145">
        <v>35450</v>
      </c>
      <c r="V375" s="145">
        <v>7.0000000000000007E-2</v>
      </c>
      <c r="W375" s="145">
        <v>650</v>
      </c>
      <c r="X375" s="144" t="s">
        <v>4745</v>
      </c>
    </row>
    <row r="376" spans="1:24" s="7" customFormat="1">
      <c r="A376" s="7" t="s">
        <v>49</v>
      </c>
      <c r="D376" s="144" t="s">
        <v>5291</v>
      </c>
      <c r="E376" s="144" t="s">
        <v>5292</v>
      </c>
      <c r="F376" s="144" t="s">
        <v>4792</v>
      </c>
      <c r="G376" s="144" t="s">
        <v>4745</v>
      </c>
      <c r="H376" s="144" t="s">
        <v>374</v>
      </c>
      <c r="I376" s="144" t="s">
        <v>5293</v>
      </c>
      <c r="J376" s="145">
        <v>0</v>
      </c>
      <c r="K376" s="144" t="s">
        <v>4745</v>
      </c>
      <c r="L376" s="144" t="s">
        <v>4745</v>
      </c>
      <c r="M376" s="144" t="s">
        <v>4202</v>
      </c>
      <c r="N376" s="144" t="s">
        <v>429</v>
      </c>
      <c r="O376" s="144" t="s">
        <v>81</v>
      </c>
      <c r="P376" s="144" t="s">
        <v>5294</v>
      </c>
      <c r="Q376" s="145">
        <v>4.9680000000000002E-3</v>
      </c>
      <c r="R376" s="144" t="s">
        <v>4745</v>
      </c>
      <c r="S376" s="145">
        <v>8</v>
      </c>
      <c r="T376" s="144" t="s">
        <v>5295</v>
      </c>
      <c r="U376" s="145">
        <v>0</v>
      </c>
      <c r="V376" s="145">
        <v>0.17</v>
      </c>
      <c r="W376" s="145">
        <v>0</v>
      </c>
      <c r="X376" s="144" t="s">
        <v>4745</v>
      </c>
    </row>
    <row r="377" spans="1:24" s="7" customFormat="1">
      <c r="A377" s="7" t="s">
        <v>49</v>
      </c>
      <c r="D377" s="144" t="s">
        <v>5296</v>
      </c>
      <c r="E377" s="144" t="s">
        <v>5297</v>
      </c>
      <c r="F377" s="144" t="s">
        <v>4792</v>
      </c>
      <c r="G377" s="144" t="s">
        <v>4745</v>
      </c>
      <c r="H377" s="144" t="s">
        <v>374</v>
      </c>
      <c r="I377" s="144" t="s">
        <v>5293</v>
      </c>
      <c r="J377" s="145">
        <v>0</v>
      </c>
      <c r="K377" s="144" t="s">
        <v>4745</v>
      </c>
      <c r="L377" s="144" t="s">
        <v>4745</v>
      </c>
      <c r="M377" s="144" t="s">
        <v>4202</v>
      </c>
      <c r="N377" s="144" t="s">
        <v>429</v>
      </c>
      <c r="O377" s="144" t="s">
        <v>81</v>
      </c>
      <c r="P377" s="144" t="s">
        <v>5298</v>
      </c>
      <c r="Q377" s="145">
        <v>1.4E-2</v>
      </c>
      <c r="R377" s="144" t="s">
        <v>4745</v>
      </c>
      <c r="S377" s="145">
        <v>8</v>
      </c>
      <c r="T377" s="144" t="s">
        <v>5295</v>
      </c>
      <c r="U377" s="145">
        <v>0</v>
      </c>
      <c r="V377" s="145">
        <v>0.69</v>
      </c>
      <c r="W377" s="145">
        <v>0</v>
      </c>
      <c r="X377" s="144" t="s">
        <v>4745</v>
      </c>
    </row>
    <row r="378" spans="1:24" s="7" customFormat="1">
      <c r="A378" s="7" t="s">
        <v>49</v>
      </c>
      <c r="D378" s="144" t="s">
        <v>5299</v>
      </c>
      <c r="E378" s="144" t="s">
        <v>5300</v>
      </c>
      <c r="F378" s="144" t="s">
        <v>4792</v>
      </c>
      <c r="G378" s="144" t="s">
        <v>4745</v>
      </c>
      <c r="H378" s="144" t="s">
        <v>374</v>
      </c>
      <c r="I378" s="144" t="s">
        <v>5293</v>
      </c>
      <c r="J378" s="145">
        <v>0</v>
      </c>
      <c r="K378" s="144" t="s">
        <v>4745</v>
      </c>
      <c r="L378" s="144" t="s">
        <v>4745</v>
      </c>
      <c r="M378" s="144" t="s">
        <v>4202</v>
      </c>
      <c r="N378" s="144" t="s">
        <v>522</v>
      </c>
      <c r="O378" s="144" t="s">
        <v>81</v>
      </c>
      <c r="P378" s="144" t="s">
        <v>5301</v>
      </c>
      <c r="Q378" s="145">
        <v>1.4999999999999999E-2</v>
      </c>
      <c r="R378" s="144" t="s">
        <v>4745</v>
      </c>
      <c r="S378" s="145">
        <v>25</v>
      </c>
      <c r="T378" s="144" t="s">
        <v>5295</v>
      </c>
      <c r="U378" s="145">
        <v>0</v>
      </c>
      <c r="V378" s="145">
        <v>1.41</v>
      </c>
      <c r="W378" s="145">
        <v>0</v>
      </c>
      <c r="X378" s="144" t="s">
        <v>4745</v>
      </c>
    </row>
    <row r="379" spans="1:24" s="7" customFormat="1">
      <c r="A379" s="7" t="s">
        <v>49</v>
      </c>
      <c r="D379" s="144" t="s">
        <v>5302</v>
      </c>
      <c r="E379" s="144" t="s">
        <v>5303</v>
      </c>
      <c r="F379" s="144" t="s">
        <v>4792</v>
      </c>
      <c r="G379" s="144" t="s">
        <v>4745</v>
      </c>
      <c r="H379" s="144" t="s">
        <v>374</v>
      </c>
      <c r="I379" s="144" t="s">
        <v>5293</v>
      </c>
      <c r="J379" s="145">
        <v>0</v>
      </c>
      <c r="K379" s="144" t="s">
        <v>4745</v>
      </c>
      <c r="L379" s="144" t="s">
        <v>4745</v>
      </c>
      <c r="M379" s="144" t="s">
        <v>4202</v>
      </c>
      <c r="N379" s="144" t="s">
        <v>429</v>
      </c>
      <c r="O379" s="144" t="s">
        <v>81</v>
      </c>
      <c r="P379" s="144" t="s">
        <v>5304</v>
      </c>
      <c r="Q379" s="145">
        <v>6.3600000000000004E-2</v>
      </c>
      <c r="R379" s="144" t="s">
        <v>4745</v>
      </c>
      <c r="S379" s="145">
        <v>0</v>
      </c>
      <c r="T379" s="144" t="s">
        <v>5295</v>
      </c>
      <c r="U379" s="145">
        <v>0</v>
      </c>
      <c r="V379" s="145">
        <v>0.76</v>
      </c>
      <c r="W379" s="145">
        <v>0</v>
      </c>
      <c r="X379" s="144" t="s">
        <v>4745</v>
      </c>
    </row>
    <row r="380" spans="1:24" s="7" customFormat="1">
      <c r="A380" s="7" t="s">
        <v>49</v>
      </c>
      <c r="D380" s="144" t="s">
        <v>5305</v>
      </c>
      <c r="E380" s="144" t="s">
        <v>5306</v>
      </c>
      <c r="F380" s="144" t="s">
        <v>4792</v>
      </c>
      <c r="G380" s="144" t="s">
        <v>4745</v>
      </c>
      <c r="H380" s="144" t="s">
        <v>374</v>
      </c>
      <c r="I380" s="144" t="s">
        <v>5293</v>
      </c>
      <c r="J380" s="145">
        <v>0</v>
      </c>
      <c r="K380" s="144" t="s">
        <v>4745</v>
      </c>
      <c r="L380" s="144" t="s">
        <v>4745</v>
      </c>
      <c r="M380" s="144" t="s">
        <v>4202</v>
      </c>
      <c r="N380" s="144" t="s">
        <v>429</v>
      </c>
      <c r="O380" s="144" t="s">
        <v>81</v>
      </c>
      <c r="P380" s="144" t="s">
        <v>5307</v>
      </c>
      <c r="Q380" s="145">
        <v>1.166E-2</v>
      </c>
      <c r="R380" s="144" t="s">
        <v>4745</v>
      </c>
      <c r="S380" s="145">
        <v>8</v>
      </c>
      <c r="T380" s="144" t="s">
        <v>5295</v>
      </c>
      <c r="U380" s="145">
        <v>0</v>
      </c>
      <c r="V380" s="145">
        <v>1.27</v>
      </c>
      <c r="W380" s="145">
        <v>0</v>
      </c>
      <c r="X380" s="144" t="s">
        <v>4745</v>
      </c>
    </row>
    <row r="381" spans="1:24" s="7" customFormat="1">
      <c r="A381" s="7" t="s">
        <v>49</v>
      </c>
      <c r="D381" s="144" t="s">
        <v>5308</v>
      </c>
      <c r="E381" s="144" t="s">
        <v>5309</v>
      </c>
      <c r="F381" s="144" t="s">
        <v>4792</v>
      </c>
      <c r="G381" s="144" t="s">
        <v>4745</v>
      </c>
      <c r="H381" s="144" t="s">
        <v>374</v>
      </c>
      <c r="I381" s="144" t="s">
        <v>5293</v>
      </c>
      <c r="J381" s="145">
        <v>0</v>
      </c>
      <c r="K381" s="144" t="s">
        <v>4745</v>
      </c>
      <c r="L381" s="144" t="s">
        <v>4745</v>
      </c>
      <c r="M381" s="144" t="s">
        <v>4202</v>
      </c>
      <c r="N381" s="144" t="s">
        <v>429</v>
      </c>
      <c r="O381" s="144" t="s">
        <v>81</v>
      </c>
      <c r="P381" s="144" t="s">
        <v>5310</v>
      </c>
      <c r="Q381" s="145">
        <v>5.6669999999999998E-2</v>
      </c>
      <c r="R381" s="144" t="s">
        <v>4745</v>
      </c>
      <c r="S381" s="145">
        <v>8</v>
      </c>
      <c r="T381" s="144" t="s">
        <v>5295</v>
      </c>
      <c r="U381" s="145">
        <v>0</v>
      </c>
      <c r="V381" s="145">
        <v>2.19</v>
      </c>
      <c r="W381" s="145">
        <v>0</v>
      </c>
      <c r="X381" s="144" t="s">
        <v>4745</v>
      </c>
    </row>
    <row r="382" spans="1:24" s="7" customFormat="1">
      <c r="A382" s="7" t="s">
        <v>49</v>
      </c>
      <c r="D382" s="144" t="s">
        <v>5311</v>
      </c>
      <c r="E382" s="144" t="s">
        <v>5312</v>
      </c>
      <c r="F382" s="144" t="s">
        <v>4792</v>
      </c>
      <c r="G382" s="144" t="s">
        <v>4745</v>
      </c>
      <c r="H382" s="144" t="s">
        <v>374</v>
      </c>
      <c r="I382" s="144" t="s">
        <v>5293</v>
      </c>
      <c r="J382" s="145">
        <v>0</v>
      </c>
      <c r="K382" s="144" t="s">
        <v>4745</v>
      </c>
      <c r="L382" s="144" t="s">
        <v>4745</v>
      </c>
      <c r="M382" s="144" t="s">
        <v>4202</v>
      </c>
      <c r="N382" s="144" t="s">
        <v>429</v>
      </c>
      <c r="O382" s="144" t="s">
        <v>81</v>
      </c>
      <c r="P382" s="144" t="s">
        <v>3391</v>
      </c>
      <c r="Q382" s="145">
        <v>1.9400000000000001E-2</v>
      </c>
      <c r="R382" s="144" t="s">
        <v>4745</v>
      </c>
      <c r="S382" s="145">
        <v>30</v>
      </c>
      <c r="T382" s="144" t="s">
        <v>5295</v>
      </c>
      <c r="U382" s="145">
        <v>0</v>
      </c>
      <c r="V382" s="145">
        <v>0.54</v>
      </c>
      <c r="W382" s="145">
        <v>0</v>
      </c>
      <c r="X382" s="144" t="s">
        <v>4745</v>
      </c>
    </row>
    <row r="383" spans="1:24" s="7" customFormat="1">
      <c r="A383" s="7" t="s">
        <v>49</v>
      </c>
      <c r="D383" s="144" t="s">
        <v>3826</v>
      </c>
      <c r="E383" s="144" t="s">
        <v>5313</v>
      </c>
      <c r="F383" s="144" t="s">
        <v>5033</v>
      </c>
      <c r="G383" s="144" t="s">
        <v>4745</v>
      </c>
      <c r="H383" s="144" t="s">
        <v>374</v>
      </c>
      <c r="I383" s="144" t="s">
        <v>5293</v>
      </c>
      <c r="J383" s="145">
        <v>35</v>
      </c>
      <c r="K383" s="144" t="s">
        <v>400</v>
      </c>
      <c r="L383" s="144" t="s">
        <v>401</v>
      </c>
      <c r="M383" s="144" t="s">
        <v>4202</v>
      </c>
      <c r="N383" s="144" t="s">
        <v>429</v>
      </c>
      <c r="O383" s="144" t="s">
        <v>81</v>
      </c>
      <c r="P383" s="144" t="s">
        <v>5314</v>
      </c>
      <c r="Q383" s="145">
        <v>9.4399999999999998E-2</v>
      </c>
      <c r="R383" s="144" t="s">
        <v>156</v>
      </c>
      <c r="S383" s="145">
        <v>8</v>
      </c>
      <c r="T383" s="144" t="s">
        <v>5295</v>
      </c>
      <c r="U383" s="145">
        <v>24</v>
      </c>
      <c r="V383" s="145">
        <v>2.84</v>
      </c>
      <c r="W383" s="145">
        <v>0</v>
      </c>
      <c r="X383" s="144" t="s">
        <v>4745</v>
      </c>
    </row>
    <row r="384" spans="1:24" s="7" customFormat="1">
      <c r="A384" s="7" t="s">
        <v>49</v>
      </c>
      <c r="D384" s="144" t="s">
        <v>3827</v>
      </c>
      <c r="E384" s="144" t="s">
        <v>5315</v>
      </c>
      <c r="F384" s="144" t="s">
        <v>5033</v>
      </c>
      <c r="G384" s="144" t="s">
        <v>4745</v>
      </c>
      <c r="H384" s="144" t="s">
        <v>374</v>
      </c>
      <c r="I384" s="144" t="s">
        <v>5293</v>
      </c>
      <c r="J384" s="145">
        <v>35</v>
      </c>
      <c r="K384" s="144" t="s">
        <v>400</v>
      </c>
      <c r="L384" s="144" t="s">
        <v>380</v>
      </c>
      <c r="M384" s="144" t="s">
        <v>4202</v>
      </c>
      <c r="N384" s="144" t="s">
        <v>429</v>
      </c>
      <c r="O384" s="144" t="s">
        <v>81</v>
      </c>
      <c r="P384" s="144" t="s">
        <v>5314</v>
      </c>
      <c r="Q384" s="145">
        <v>9.2770000000000005E-3</v>
      </c>
      <c r="R384" s="144" t="s">
        <v>156</v>
      </c>
      <c r="S384" s="145">
        <v>8</v>
      </c>
      <c r="T384" s="144" t="s">
        <v>5295</v>
      </c>
      <c r="U384" s="145">
        <v>3</v>
      </c>
      <c r="V384" s="145">
        <v>2.85</v>
      </c>
      <c r="W384" s="145">
        <v>0</v>
      </c>
      <c r="X384" s="144" t="s">
        <v>4745</v>
      </c>
    </row>
    <row r="385" spans="1:24" s="7" customFormat="1">
      <c r="A385" s="7" t="s">
        <v>49</v>
      </c>
      <c r="D385" s="144" t="s">
        <v>3828</v>
      </c>
      <c r="E385" s="144" t="s">
        <v>5316</v>
      </c>
      <c r="F385" s="144" t="s">
        <v>5033</v>
      </c>
      <c r="G385" s="144" t="s">
        <v>4745</v>
      </c>
      <c r="H385" s="144" t="s">
        <v>374</v>
      </c>
      <c r="I385" s="144" t="s">
        <v>5293</v>
      </c>
      <c r="J385" s="145">
        <v>35</v>
      </c>
      <c r="K385" s="144" t="s">
        <v>400</v>
      </c>
      <c r="L385" s="144" t="s">
        <v>393</v>
      </c>
      <c r="M385" s="144" t="s">
        <v>4202</v>
      </c>
      <c r="N385" s="144" t="s">
        <v>429</v>
      </c>
      <c r="O385" s="144" t="s">
        <v>81</v>
      </c>
      <c r="P385" s="144" t="s">
        <v>5314</v>
      </c>
      <c r="Q385" s="145">
        <v>8.5999999999999993E-2</v>
      </c>
      <c r="R385" s="144" t="s">
        <v>156</v>
      </c>
      <c r="S385" s="145">
        <v>8</v>
      </c>
      <c r="T385" s="144" t="s">
        <v>5295</v>
      </c>
      <c r="U385" s="145">
        <v>8</v>
      </c>
      <c r="V385" s="145">
        <v>2.84</v>
      </c>
      <c r="W385" s="145">
        <v>0</v>
      </c>
      <c r="X385" s="144" t="s">
        <v>4745</v>
      </c>
    </row>
    <row r="386" spans="1:24" s="7" customFormat="1">
      <c r="A386" s="7" t="s">
        <v>49</v>
      </c>
      <c r="D386" s="144" t="s">
        <v>604</v>
      </c>
      <c r="E386" s="144" t="s">
        <v>5318</v>
      </c>
      <c r="F386" s="144" t="s">
        <v>655</v>
      </c>
      <c r="G386" s="144" t="s">
        <v>4745</v>
      </c>
      <c r="H386" s="144" t="s">
        <v>374</v>
      </c>
      <c r="I386" s="144" t="s">
        <v>603</v>
      </c>
      <c r="J386" s="145">
        <v>53</v>
      </c>
      <c r="K386" s="144" t="s">
        <v>631</v>
      </c>
      <c r="L386" s="144" t="s">
        <v>389</v>
      </c>
      <c r="M386" s="144" t="s">
        <v>4797</v>
      </c>
      <c r="N386" s="144" t="s">
        <v>402</v>
      </c>
      <c r="O386" s="144" t="s">
        <v>81</v>
      </c>
      <c r="P386" s="144" t="s">
        <v>607</v>
      </c>
      <c r="Q386" s="145">
        <v>6.2700000000000004E-3</v>
      </c>
      <c r="R386" s="144" t="s">
        <v>608</v>
      </c>
      <c r="S386" s="145">
        <v>5</v>
      </c>
      <c r="T386" s="144" t="s">
        <v>5004</v>
      </c>
      <c r="U386" s="145">
        <v>0</v>
      </c>
      <c r="V386" s="145">
        <v>4.75</v>
      </c>
      <c r="W386" s="145">
        <v>0</v>
      </c>
      <c r="X386" s="144" t="s">
        <v>5319</v>
      </c>
    </row>
    <row r="387" spans="1:24" s="7" customFormat="1">
      <c r="A387" s="7" t="s">
        <v>49</v>
      </c>
      <c r="D387" s="144" t="s">
        <v>609</v>
      </c>
      <c r="E387" s="144" t="s">
        <v>5320</v>
      </c>
      <c r="F387" s="144" t="s">
        <v>655</v>
      </c>
      <c r="G387" s="144" t="s">
        <v>4745</v>
      </c>
      <c r="H387" s="144" t="s">
        <v>374</v>
      </c>
      <c r="I387" s="144" t="s">
        <v>603</v>
      </c>
      <c r="J387" s="145">
        <v>53</v>
      </c>
      <c r="K387" s="144" t="s">
        <v>631</v>
      </c>
      <c r="L387" s="144" t="s">
        <v>389</v>
      </c>
      <c r="M387" s="144" t="s">
        <v>4797</v>
      </c>
      <c r="N387" s="144" t="s">
        <v>402</v>
      </c>
      <c r="O387" s="144" t="s">
        <v>81</v>
      </c>
      <c r="P387" s="144" t="s">
        <v>607</v>
      </c>
      <c r="Q387" s="145">
        <v>1.2E-2</v>
      </c>
      <c r="R387" s="144" t="s">
        <v>608</v>
      </c>
      <c r="S387" s="145">
        <v>5</v>
      </c>
      <c r="T387" s="144" t="s">
        <v>5004</v>
      </c>
      <c r="U387" s="145">
        <v>0</v>
      </c>
      <c r="V387" s="145">
        <v>8.75</v>
      </c>
      <c r="W387" s="145">
        <v>0</v>
      </c>
      <c r="X387" s="144" t="s">
        <v>5321</v>
      </c>
    </row>
    <row r="388" spans="1:24" s="7" customFormat="1">
      <c r="A388" s="7" t="s">
        <v>49</v>
      </c>
      <c r="D388" s="144" t="s">
        <v>612</v>
      </c>
      <c r="E388" s="144" t="s">
        <v>5317</v>
      </c>
      <c r="F388" s="144" t="s">
        <v>655</v>
      </c>
      <c r="G388" s="144" t="s">
        <v>4745</v>
      </c>
      <c r="H388" s="144" t="s">
        <v>374</v>
      </c>
      <c r="I388" s="144" t="s">
        <v>603</v>
      </c>
      <c r="J388" s="145">
        <v>53</v>
      </c>
      <c r="K388" s="144" t="s">
        <v>631</v>
      </c>
      <c r="L388" s="144" t="s">
        <v>389</v>
      </c>
      <c r="M388" s="144" t="s">
        <v>4797</v>
      </c>
      <c r="N388" s="144" t="s">
        <v>402</v>
      </c>
      <c r="O388" s="144" t="s">
        <v>81</v>
      </c>
      <c r="P388" s="144" t="s">
        <v>615</v>
      </c>
      <c r="Q388" s="145">
        <v>6.4999999999999997E-3</v>
      </c>
      <c r="R388" s="144" t="s">
        <v>616</v>
      </c>
      <c r="S388" s="145">
        <v>5</v>
      </c>
      <c r="T388" s="144" t="s">
        <v>5004</v>
      </c>
      <c r="U388" s="145">
        <v>0</v>
      </c>
      <c r="V388" s="145">
        <v>8.08</v>
      </c>
      <c r="W388" s="145">
        <v>0</v>
      </c>
      <c r="X388" s="144" t="s">
        <v>5322</v>
      </c>
    </row>
    <row r="389" spans="1:24" s="7" customFormat="1">
      <c r="A389" s="7" t="s">
        <v>49</v>
      </c>
      <c r="D389" s="144" t="s">
        <v>617</v>
      </c>
      <c r="E389" s="144" t="s">
        <v>618</v>
      </c>
      <c r="F389" s="144" t="s">
        <v>4792</v>
      </c>
      <c r="G389" s="144" t="s">
        <v>4745</v>
      </c>
      <c r="H389" s="144" t="s">
        <v>374</v>
      </c>
      <c r="I389" s="144" t="s">
        <v>603</v>
      </c>
      <c r="J389" s="145">
        <v>53</v>
      </c>
      <c r="K389" s="144" t="s">
        <v>452</v>
      </c>
      <c r="L389" s="144" t="s">
        <v>389</v>
      </c>
      <c r="M389" s="144" t="s">
        <v>4797</v>
      </c>
      <c r="N389" s="144" t="s">
        <v>402</v>
      </c>
      <c r="O389" s="144" t="s">
        <v>81</v>
      </c>
      <c r="P389" s="144" t="s">
        <v>615</v>
      </c>
      <c r="Q389" s="145">
        <v>1.2E-2</v>
      </c>
      <c r="R389" s="144" t="s">
        <v>616</v>
      </c>
      <c r="S389" s="145">
        <v>5</v>
      </c>
      <c r="T389" s="144" t="s">
        <v>5004</v>
      </c>
      <c r="U389" s="145">
        <v>0</v>
      </c>
      <c r="V389" s="145">
        <v>5.5</v>
      </c>
      <c r="W389" s="145">
        <v>0</v>
      </c>
      <c r="X389" s="144" t="s">
        <v>4745</v>
      </c>
    </row>
    <row r="390" spans="1:24" s="7" customFormat="1">
      <c r="A390" s="7" t="s">
        <v>49</v>
      </c>
      <c r="D390" s="144" t="s">
        <v>620</v>
      </c>
      <c r="E390" s="144" t="s">
        <v>621</v>
      </c>
      <c r="F390" s="144" t="s">
        <v>4792</v>
      </c>
      <c r="G390" s="144" t="s">
        <v>4745</v>
      </c>
      <c r="H390" s="144" t="s">
        <v>374</v>
      </c>
      <c r="I390" s="144" t="s">
        <v>603</v>
      </c>
      <c r="J390" s="145">
        <v>35</v>
      </c>
      <c r="K390" s="144" t="s">
        <v>452</v>
      </c>
      <c r="L390" s="144" t="s">
        <v>457</v>
      </c>
      <c r="M390" s="144" t="s">
        <v>4797</v>
      </c>
      <c r="N390" s="144" t="s">
        <v>402</v>
      </c>
      <c r="O390" s="144" t="s">
        <v>81</v>
      </c>
      <c r="P390" s="144" t="s">
        <v>623</v>
      </c>
      <c r="Q390" s="145">
        <v>2.75E-2</v>
      </c>
      <c r="R390" s="144" t="s">
        <v>616</v>
      </c>
      <c r="S390" s="145">
        <v>5</v>
      </c>
      <c r="T390" s="144" t="s">
        <v>5004</v>
      </c>
      <c r="U390" s="145">
        <v>0</v>
      </c>
      <c r="V390" s="145">
        <v>8.5</v>
      </c>
      <c r="W390" s="145">
        <v>0</v>
      </c>
      <c r="X390" s="144" t="s">
        <v>4745</v>
      </c>
    </row>
    <row r="391" spans="1:24" s="7" customFormat="1">
      <c r="A391" s="7" t="s">
        <v>49</v>
      </c>
      <c r="D391" s="144" t="s">
        <v>624</v>
      </c>
      <c r="E391" s="144" t="s">
        <v>5323</v>
      </c>
      <c r="F391" s="144" t="s">
        <v>655</v>
      </c>
      <c r="G391" s="144" t="s">
        <v>4745</v>
      </c>
      <c r="H391" s="144" t="s">
        <v>374</v>
      </c>
      <c r="I391" s="144" t="s">
        <v>603</v>
      </c>
      <c r="J391" s="145">
        <v>52</v>
      </c>
      <c r="K391" s="144" t="s">
        <v>5080</v>
      </c>
      <c r="L391" s="144" t="s">
        <v>380</v>
      </c>
      <c r="M391" s="144" t="s">
        <v>4797</v>
      </c>
      <c r="N391" s="144" t="s">
        <v>402</v>
      </c>
      <c r="O391" s="144" t="s">
        <v>81</v>
      </c>
      <c r="P391" s="144" t="s">
        <v>627</v>
      </c>
      <c r="Q391" s="145">
        <v>8.9999999999999993E-3</v>
      </c>
      <c r="R391" s="144" t="s">
        <v>530</v>
      </c>
      <c r="S391" s="145">
        <v>5</v>
      </c>
      <c r="T391" s="144" t="s">
        <v>5004</v>
      </c>
      <c r="U391" s="145">
        <v>30</v>
      </c>
      <c r="V391" s="145">
        <v>9</v>
      </c>
      <c r="W391" s="145">
        <v>0</v>
      </c>
      <c r="X391" s="144" t="s">
        <v>5324</v>
      </c>
    </row>
    <row r="392" spans="1:24" s="7" customFormat="1">
      <c r="A392" s="7" t="s">
        <v>49</v>
      </c>
      <c r="D392" s="144" t="s">
        <v>628</v>
      </c>
      <c r="E392" s="144" t="s">
        <v>5325</v>
      </c>
      <c r="F392" s="144" t="s">
        <v>655</v>
      </c>
      <c r="G392" s="144" t="s">
        <v>4745</v>
      </c>
      <c r="H392" s="144" t="s">
        <v>374</v>
      </c>
      <c r="I392" s="144" t="s">
        <v>603</v>
      </c>
      <c r="J392" s="145">
        <v>21</v>
      </c>
      <c r="K392" s="144" t="s">
        <v>631</v>
      </c>
      <c r="L392" s="144" t="s">
        <v>389</v>
      </c>
      <c r="M392" s="144" t="s">
        <v>4797</v>
      </c>
      <c r="N392" s="144" t="s">
        <v>381</v>
      </c>
      <c r="O392" s="144" t="s">
        <v>81</v>
      </c>
      <c r="P392" s="144" t="s">
        <v>632</v>
      </c>
      <c r="Q392" s="145">
        <v>1.5E-3</v>
      </c>
      <c r="R392" s="144" t="s">
        <v>608</v>
      </c>
      <c r="S392" s="145">
        <v>10</v>
      </c>
      <c r="T392" s="144" t="s">
        <v>5004</v>
      </c>
      <c r="U392" s="145">
        <v>9</v>
      </c>
      <c r="V392" s="145">
        <v>12.08</v>
      </c>
      <c r="W392" s="145">
        <v>3</v>
      </c>
      <c r="X392" s="144" t="s">
        <v>4745</v>
      </c>
    </row>
    <row r="393" spans="1:24" s="7" customFormat="1">
      <c r="A393" s="7" t="s">
        <v>49</v>
      </c>
      <c r="D393" s="144" t="s">
        <v>633</v>
      </c>
      <c r="E393" s="144" t="s">
        <v>5326</v>
      </c>
      <c r="F393" s="144" t="s">
        <v>655</v>
      </c>
      <c r="G393" s="144" t="s">
        <v>4745</v>
      </c>
      <c r="H393" s="144" t="s">
        <v>374</v>
      </c>
      <c r="I393" s="144" t="s">
        <v>603</v>
      </c>
      <c r="J393" s="145">
        <v>21</v>
      </c>
      <c r="K393" s="144" t="s">
        <v>631</v>
      </c>
      <c r="L393" s="144" t="s">
        <v>389</v>
      </c>
      <c r="M393" s="144" t="s">
        <v>4797</v>
      </c>
      <c r="N393" s="144" t="s">
        <v>381</v>
      </c>
      <c r="O393" s="144" t="s">
        <v>81</v>
      </c>
      <c r="P393" s="144" t="s">
        <v>632</v>
      </c>
      <c r="Q393" s="145">
        <v>2.5000000000000001E-3</v>
      </c>
      <c r="R393" s="144" t="s">
        <v>608</v>
      </c>
      <c r="S393" s="145">
        <v>10</v>
      </c>
      <c r="T393" s="144" t="s">
        <v>5004</v>
      </c>
      <c r="U393" s="145">
        <v>0</v>
      </c>
      <c r="V393" s="145">
        <v>7.75</v>
      </c>
      <c r="W393" s="145">
        <v>0</v>
      </c>
      <c r="X393" s="144" t="s">
        <v>4745</v>
      </c>
    </row>
    <row r="394" spans="1:24" s="7" customFormat="1">
      <c r="A394" s="7" t="s">
        <v>49</v>
      </c>
      <c r="D394" s="144" t="s">
        <v>636</v>
      </c>
      <c r="E394" s="144" t="s">
        <v>637</v>
      </c>
      <c r="F394" s="144" t="s">
        <v>4792</v>
      </c>
      <c r="G394" s="144" t="s">
        <v>4745</v>
      </c>
      <c r="H394" s="144" t="s">
        <v>374</v>
      </c>
      <c r="I394" s="144" t="s">
        <v>603</v>
      </c>
      <c r="J394" s="145">
        <v>35</v>
      </c>
      <c r="K394" s="144" t="s">
        <v>547</v>
      </c>
      <c r="L394" s="144" t="s">
        <v>389</v>
      </c>
      <c r="M394" s="144" t="s">
        <v>4797</v>
      </c>
      <c r="N394" s="144" t="s">
        <v>402</v>
      </c>
      <c r="O394" s="144" t="s">
        <v>81</v>
      </c>
      <c r="P394" s="144" t="s">
        <v>639</v>
      </c>
      <c r="Q394" s="145">
        <v>2.5000000000000001E-3</v>
      </c>
      <c r="R394" s="144" t="s">
        <v>530</v>
      </c>
      <c r="S394" s="145">
        <v>5</v>
      </c>
      <c r="T394" s="144" t="s">
        <v>5004</v>
      </c>
      <c r="U394" s="145">
        <v>0</v>
      </c>
      <c r="V394" s="145">
        <v>7</v>
      </c>
      <c r="W394" s="145">
        <v>0</v>
      </c>
      <c r="X394" s="144" t="s">
        <v>4745</v>
      </c>
    </row>
    <row r="395" spans="1:24" s="7" customFormat="1">
      <c r="A395" s="7" t="s">
        <v>49</v>
      </c>
      <c r="D395" s="144" t="s">
        <v>640</v>
      </c>
      <c r="E395" s="144" t="s">
        <v>5327</v>
      </c>
      <c r="F395" s="144" t="s">
        <v>655</v>
      </c>
      <c r="G395" s="144" t="s">
        <v>4745</v>
      </c>
      <c r="H395" s="144" t="s">
        <v>374</v>
      </c>
      <c r="I395" s="144" t="s">
        <v>603</v>
      </c>
      <c r="J395" s="145">
        <v>35</v>
      </c>
      <c r="K395" s="144" t="s">
        <v>5328</v>
      </c>
      <c r="L395" s="144" t="s">
        <v>389</v>
      </c>
      <c r="M395" s="144" t="s">
        <v>4797</v>
      </c>
      <c r="N395" s="144" t="s">
        <v>402</v>
      </c>
      <c r="O395" s="144" t="s">
        <v>81</v>
      </c>
      <c r="P395" s="144" t="s">
        <v>644</v>
      </c>
      <c r="Q395" s="145">
        <v>1.4999999999999999E-2</v>
      </c>
      <c r="R395" s="144" t="s">
        <v>645</v>
      </c>
      <c r="S395" s="145">
        <v>5</v>
      </c>
      <c r="T395" s="144" t="s">
        <v>5004</v>
      </c>
      <c r="U395" s="145">
        <v>0</v>
      </c>
      <c r="V395" s="145">
        <v>11</v>
      </c>
      <c r="W395" s="145">
        <v>0</v>
      </c>
      <c r="X395" s="144" t="s">
        <v>5329</v>
      </c>
    </row>
    <row r="396" spans="1:24" s="7" customFormat="1">
      <c r="A396" s="7" t="s">
        <v>49</v>
      </c>
      <c r="D396" s="144" t="s">
        <v>646</v>
      </c>
      <c r="E396" s="144" t="s">
        <v>5330</v>
      </c>
      <c r="F396" s="144" t="s">
        <v>655</v>
      </c>
      <c r="G396" s="144" t="s">
        <v>4745</v>
      </c>
      <c r="H396" s="144" t="s">
        <v>374</v>
      </c>
      <c r="I396" s="144" t="s">
        <v>603</v>
      </c>
      <c r="J396" s="145">
        <v>35</v>
      </c>
      <c r="K396" s="144" t="s">
        <v>5328</v>
      </c>
      <c r="L396" s="144" t="s">
        <v>457</v>
      </c>
      <c r="M396" s="144" t="s">
        <v>4797</v>
      </c>
      <c r="N396" s="144" t="s">
        <v>402</v>
      </c>
      <c r="O396" s="144" t="s">
        <v>81</v>
      </c>
      <c r="P396" s="144" t="s">
        <v>644</v>
      </c>
      <c r="Q396" s="145">
        <v>1.43E-2</v>
      </c>
      <c r="R396" s="144" t="s">
        <v>493</v>
      </c>
      <c r="S396" s="145">
        <v>5</v>
      </c>
      <c r="T396" s="144" t="s">
        <v>5004</v>
      </c>
      <c r="U396" s="145">
        <v>2</v>
      </c>
      <c r="V396" s="145">
        <v>11</v>
      </c>
      <c r="W396" s="145">
        <v>1</v>
      </c>
      <c r="X396" s="144" t="s">
        <v>4745</v>
      </c>
    </row>
    <row r="397" spans="1:24" s="7" customFormat="1">
      <c r="A397" s="7" t="s">
        <v>49</v>
      </c>
      <c r="D397" s="144" t="s">
        <v>649</v>
      </c>
      <c r="E397" s="144" t="s">
        <v>5331</v>
      </c>
      <c r="F397" s="144" t="s">
        <v>655</v>
      </c>
      <c r="G397" s="144" t="s">
        <v>4745</v>
      </c>
      <c r="H397" s="144" t="s">
        <v>374</v>
      </c>
      <c r="I397" s="144" t="s">
        <v>603</v>
      </c>
      <c r="J397" s="145">
        <v>35</v>
      </c>
      <c r="K397" s="144" t="s">
        <v>5328</v>
      </c>
      <c r="L397" s="144" t="s">
        <v>389</v>
      </c>
      <c r="M397" s="144" t="s">
        <v>4797</v>
      </c>
      <c r="N397" s="144" t="s">
        <v>402</v>
      </c>
      <c r="O397" s="144" t="s">
        <v>81</v>
      </c>
      <c r="P397" s="144" t="s">
        <v>644</v>
      </c>
      <c r="Q397" s="145">
        <v>1.43E-2</v>
      </c>
      <c r="R397" s="144" t="s">
        <v>493</v>
      </c>
      <c r="S397" s="145">
        <v>5</v>
      </c>
      <c r="T397" s="144" t="s">
        <v>5004</v>
      </c>
      <c r="U397" s="145">
        <v>26</v>
      </c>
      <c r="V397" s="145">
        <v>10.8</v>
      </c>
      <c r="W397" s="145">
        <v>0</v>
      </c>
      <c r="X397" s="144" t="s">
        <v>5332</v>
      </c>
    </row>
    <row r="398" spans="1:24" s="7" customFormat="1">
      <c r="A398" s="7" t="s">
        <v>49</v>
      </c>
      <c r="D398" s="144" t="s">
        <v>652</v>
      </c>
      <c r="E398" s="144" t="s">
        <v>5333</v>
      </c>
      <c r="F398" s="144" t="s">
        <v>655</v>
      </c>
      <c r="G398" s="144" t="s">
        <v>4745</v>
      </c>
      <c r="H398" s="144" t="s">
        <v>374</v>
      </c>
      <c r="I398" s="144" t="s">
        <v>603</v>
      </c>
      <c r="J398" s="145">
        <v>60</v>
      </c>
      <c r="K398" s="144" t="s">
        <v>631</v>
      </c>
      <c r="L398" s="144" t="s">
        <v>389</v>
      </c>
      <c r="M398" s="144" t="s">
        <v>4753</v>
      </c>
      <c r="N398" s="144" t="s">
        <v>381</v>
      </c>
      <c r="O398" s="144" t="s">
        <v>81</v>
      </c>
      <c r="P398" s="144" t="s">
        <v>390</v>
      </c>
      <c r="Q398" s="145">
        <v>5.0000000000000001E-3</v>
      </c>
      <c r="R398" s="144" t="s">
        <v>655</v>
      </c>
      <c r="S398" s="145">
        <v>8</v>
      </c>
      <c r="T398" s="144" t="s">
        <v>4754</v>
      </c>
      <c r="U398" s="145">
        <v>613</v>
      </c>
      <c r="V398" s="145">
        <v>1.0358400000000001</v>
      </c>
      <c r="W398" s="145">
        <v>63</v>
      </c>
      <c r="X398" s="144" t="s">
        <v>5334</v>
      </c>
    </row>
    <row r="399" spans="1:24" s="7" customFormat="1">
      <c r="A399" s="7" t="s">
        <v>49</v>
      </c>
      <c r="D399" s="144" t="s">
        <v>656</v>
      </c>
      <c r="E399" s="144" t="s">
        <v>5335</v>
      </c>
      <c r="F399" s="144" t="s">
        <v>655</v>
      </c>
      <c r="G399" s="144" t="s">
        <v>4745</v>
      </c>
      <c r="H399" s="144" t="s">
        <v>374</v>
      </c>
      <c r="I399" s="144" t="s">
        <v>603</v>
      </c>
      <c r="J399" s="145">
        <v>25</v>
      </c>
      <c r="K399" s="144" t="s">
        <v>5328</v>
      </c>
      <c r="L399" s="144" t="s">
        <v>389</v>
      </c>
      <c r="M399" s="144" t="s">
        <v>4753</v>
      </c>
      <c r="N399" s="144" t="s">
        <v>402</v>
      </c>
      <c r="O399" s="144" t="s">
        <v>81</v>
      </c>
      <c r="P399" s="144" t="s">
        <v>659</v>
      </c>
      <c r="Q399" s="145">
        <v>2.5000000000000001E-2</v>
      </c>
      <c r="R399" s="144" t="s">
        <v>655</v>
      </c>
      <c r="S399" s="145">
        <v>4</v>
      </c>
      <c r="T399" s="144" t="s">
        <v>4754</v>
      </c>
      <c r="U399" s="145">
        <v>1999</v>
      </c>
      <c r="V399" s="145">
        <v>0.88</v>
      </c>
      <c r="W399" s="145">
        <v>2</v>
      </c>
      <c r="X399" s="144" t="s">
        <v>5336</v>
      </c>
    </row>
    <row r="400" spans="1:24" s="7" customFormat="1">
      <c r="A400" s="7" t="s">
        <v>49</v>
      </c>
      <c r="D400" s="144" t="s">
        <v>660</v>
      </c>
      <c r="E400" s="144" t="s">
        <v>5337</v>
      </c>
      <c r="F400" s="144" t="s">
        <v>655</v>
      </c>
      <c r="G400" s="144" t="s">
        <v>4745</v>
      </c>
      <c r="H400" s="144" t="s">
        <v>374</v>
      </c>
      <c r="I400" s="144" t="s">
        <v>603</v>
      </c>
      <c r="J400" s="145">
        <v>25</v>
      </c>
      <c r="K400" s="144" t="s">
        <v>5328</v>
      </c>
      <c r="L400" s="144" t="s">
        <v>457</v>
      </c>
      <c r="M400" s="144" t="s">
        <v>4753</v>
      </c>
      <c r="N400" s="144" t="s">
        <v>402</v>
      </c>
      <c r="O400" s="144" t="s">
        <v>81</v>
      </c>
      <c r="P400" s="144" t="s">
        <v>659</v>
      </c>
      <c r="Q400" s="145">
        <v>2.5000000000000001E-2</v>
      </c>
      <c r="R400" s="144" t="s">
        <v>655</v>
      </c>
      <c r="S400" s="145">
        <v>4</v>
      </c>
      <c r="T400" s="144" t="s">
        <v>4754</v>
      </c>
      <c r="U400" s="145">
        <v>695</v>
      </c>
      <c r="V400" s="145">
        <v>0.87</v>
      </c>
      <c r="W400" s="145">
        <v>0</v>
      </c>
      <c r="X400" s="144" t="s">
        <v>5338</v>
      </c>
    </row>
    <row r="401" spans="1:24" s="7" customFormat="1">
      <c r="A401" s="7" t="s">
        <v>49</v>
      </c>
      <c r="D401" s="144" t="s">
        <v>663</v>
      </c>
      <c r="E401" s="144" t="s">
        <v>5339</v>
      </c>
      <c r="F401" s="144" t="s">
        <v>655</v>
      </c>
      <c r="G401" s="144" t="s">
        <v>4745</v>
      </c>
      <c r="H401" s="144" t="s">
        <v>374</v>
      </c>
      <c r="I401" s="144" t="s">
        <v>603</v>
      </c>
      <c r="J401" s="145">
        <v>38</v>
      </c>
      <c r="K401" s="144" t="s">
        <v>5328</v>
      </c>
      <c r="L401" s="144" t="s">
        <v>389</v>
      </c>
      <c r="M401" s="144" t="s">
        <v>4753</v>
      </c>
      <c r="N401" s="144" t="s">
        <v>402</v>
      </c>
      <c r="O401" s="144" t="s">
        <v>81</v>
      </c>
      <c r="P401" s="144" t="s">
        <v>659</v>
      </c>
      <c r="Q401" s="145">
        <v>1.7999999999999999E-2</v>
      </c>
      <c r="R401" s="144" t="s">
        <v>655</v>
      </c>
      <c r="S401" s="145">
        <v>15</v>
      </c>
      <c r="T401" s="144" t="s">
        <v>4754</v>
      </c>
      <c r="U401" s="145">
        <v>2187</v>
      </c>
      <c r="V401" s="145">
        <v>1.7038500000000001</v>
      </c>
      <c r="W401" s="145">
        <v>179</v>
      </c>
      <c r="X401" s="144" t="s">
        <v>5340</v>
      </c>
    </row>
    <row r="402" spans="1:24" s="7" customFormat="1">
      <c r="A402" s="7" t="s">
        <v>49</v>
      </c>
      <c r="D402" s="144" t="s">
        <v>666</v>
      </c>
      <c r="E402" s="144" t="s">
        <v>5341</v>
      </c>
      <c r="F402" s="144" t="s">
        <v>655</v>
      </c>
      <c r="G402" s="144" t="s">
        <v>4745</v>
      </c>
      <c r="H402" s="144" t="s">
        <v>374</v>
      </c>
      <c r="I402" s="144" t="s">
        <v>603</v>
      </c>
      <c r="J402" s="145">
        <v>40</v>
      </c>
      <c r="K402" s="144" t="s">
        <v>5328</v>
      </c>
      <c r="L402" s="144" t="s">
        <v>389</v>
      </c>
      <c r="M402" s="144" t="s">
        <v>4753</v>
      </c>
      <c r="N402" s="144" t="s">
        <v>402</v>
      </c>
      <c r="O402" s="144" t="s">
        <v>81</v>
      </c>
      <c r="P402" s="144" t="s">
        <v>473</v>
      </c>
      <c r="Q402" s="145">
        <v>2.1000000000000001E-2</v>
      </c>
      <c r="R402" s="144" t="s">
        <v>669</v>
      </c>
      <c r="S402" s="145">
        <v>15</v>
      </c>
      <c r="T402" s="144" t="s">
        <v>4754</v>
      </c>
      <c r="U402" s="145">
        <v>1723</v>
      </c>
      <c r="V402" s="145">
        <v>1.1433599999999999</v>
      </c>
      <c r="W402" s="145">
        <v>0</v>
      </c>
      <c r="X402" s="144" t="s">
        <v>5342</v>
      </c>
    </row>
    <row r="403" spans="1:24" s="7" customFormat="1">
      <c r="A403" s="7" t="s">
        <v>49</v>
      </c>
      <c r="D403" s="144" t="s">
        <v>670</v>
      </c>
      <c r="E403" s="144" t="s">
        <v>5343</v>
      </c>
      <c r="F403" s="144" t="s">
        <v>655</v>
      </c>
      <c r="G403" s="144" t="s">
        <v>4745</v>
      </c>
      <c r="H403" s="144" t="s">
        <v>374</v>
      </c>
      <c r="I403" s="144" t="s">
        <v>603</v>
      </c>
      <c r="J403" s="145">
        <v>40</v>
      </c>
      <c r="K403" s="144" t="s">
        <v>5328</v>
      </c>
      <c r="L403" s="144" t="s">
        <v>457</v>
      </c>
      <c r="M403" s="144" t="s">
        <v>4753</v>
      </c>
      <c r="N403" s="144" t="s">
        <v>402</v>
      </c>
      <c r="O403" s="144" t="s">
        <v>81</v>
      </c>
      <c r="P403" s="144" t="s">
        <v>473</v>
      </c>
      <c r="Q403" s="145">
        <v>2.1000000000000001E-2</v>
      </c>
      <c r="R403" s="144" t="s">
        <v>669</v>
      </c>
      <c r="S403" s="145">
        <v>15</v>
      </c>
      <c r="T403" s="144" t="s">
        <v>4754</v>
      </c>
      <c r="U403" s="145">
        <v>615</v>
      </c>
      <c r="V403" s="145">
        <v>1.1504099999999999</v>
      </c>
      <c r="W403" s="145">
        <v>248</v>
      </c>
      <c r="X403" s="144" t="s">
        <v>5344</v>
      </c>
    </row>
    <row r="404" spans="1:24" s="7" customFormat="1">
      <c r="A404" s="7" t="s">
        <v>49</v>
      </c>
      <c r="D404" s="144" t="s">
        <v>673</v>
      </c>
      <c r="E404" s="144" t="s">
        <v>5345</v>
      </c>
      <c r="F404" s="144" t="s">
        <v>655</v>
      </c>
      <c r="G404" s="144" t="s">
        <v>4745</v>
      </c>
      <c r="H404" s="144" t="s">
        <v>374</v>
      </c>
      <c r="I404" s="144" t="s">
        <v>603</v>
      </c>
      <c r="J404" s="145">
        <v>40</v>
      </c>
      <c r="K404" s="144" t="s">
        <v>5328</v>
      </c>
      <c r="L404" s="144" t="s">
        <v>389</v>
      </c>
      <c r="M404" s="144" t="s">
        <v>4753</v>
      </c>
      <c r="N404" s="144" t="s">
        <v>402</v>
      </c>
      <c r="O404" s="144" t="s">
        <v>81</v>
      </c>
      <c r="P404" s="144" t="s">
        <v>473</v>
      </c>
      <c r="Q404" s="145">
        <v>2.8000000000000001E-2</v>
      </c>
      <c r="R404" s="144" t="s">
        <v>506</v>
      </c>
      <c r="S404" s="145">
        <v>15</v>
      </c>
      <c r="T404" s="144" t="s">
        <v>4754</v>
      </c>
      <c r="U404" s="145">
        <v>5072</v>
      </c>
      <c r="V404" s="145">
        <v>1.42743</v>
      </c>
      <c r="W404" s="145">
        <v>0</v>
      </c>
      <c r="X404" s="144" t="s">
        <v>5346</v>
      </c>
    </row>
    <row r="405" spans="1:24" s="7" customFormat="1">
      <c r="A405" s="7" t="s">
        <v>49</v>
      </c>
      <c r="D405" s="144" t="s">
        <v>676</v>
      </c>
      <c r="E405" s="144" t="s">
        <v>5347</v>
      </c>
      <c r="F405" s="144" t="s">
        <v>655</v>
      </c>
      <c r="G405" s="144" t="s">
        <v>4745</v>
      </c>
      <c r="H405" s="144" t="s">
        <v>374</v>
      </c>
      <c r="I405" s="144" t="s">
        <v>603</v>
      </c>
      <c r="J405" s="145">
        <v>40</v>
      </c>
      <c r="K405" s="144" t="s">
        <v>5328</v>
      </c>
      <c r="L405" s="144" t="s">
        <v>457</v>
      </c>
      <c r="M405" s="144" t="s">
        <v>4753</v>
      </c>
      <c r="N405" s="144" t="s">
        <v>402</v>
      </c>
      <c r="O405" s="144" t="s">
        <v>81</v>
      </c>
      <c r="P405" s="144" t="s">
        <v>473</v>
      </c>
      <c r="Q405" s="145">
        <v>2.8000000000000001E-2</v>
      </c>
      <c r="R405" s="144" t="s">
        <v>506</v>
      </c>
      <c r="S405" s="145">
        <v>15</v>
      </c>
      <c r="T405" s="144" t="s">
        <v>4754</v>
      </c>
      <c r="U405" s="145">
        <v>564</v>
      </c>
      <c r="V405" s="145">
        <v>1.29128</v>
      </c>
      <c r="W405" s="145">
        <v>501</v>
      </c>
      <c r="X405" s="144" t="s">
        <v>4745</v>
      </c>
    </row>
    <row r="406" spans="1:24" s="7" customFormat="1">
      <c r="A406" s="7" t="s">
        <v>49</v>
      </c>
      <c r="D406" s="144" t="s">
        <v>5348</v>
      </c>
      <c r="E406" s="144" t="s">
        <v>5349</v>
      </c>
      <c r="F406" s="144" t="s">
        <v>4792</v>
      </c>
      <c r="G406" s="144" t="s">
        <v>4745</v>
      </c>
      <c r="H406" s="144" t="s">
        <v>374</v>
      </c>
      <c r="I406" s="144" t="s">
        <v>678</v>
      </c>
      <c r="J406" s="145">
        <v>28</v>
      </c>
      <c r="K406" s="144" t="s">
        <v>682</v>
      </c>
      <c r="L406" s="144" t="s">
        <v>457</v>
      </c>
      <c r="M406" s="144" t="s">
        <v>4753</v>
      </c>
      <c r="N406" s="144" t="s">
        <v>522</v>
      </c>
      <c r="O406" s="144" t="s">
        <v>81</v>
      </c>
      <c r="P406" s="144" t="s">
        <v>5350</v>
      </c>
      <c r="Q406" s="145">
        <v>0.55800000000000005</v>
      </c>
      <c r="R406" s="144" t="s">
        <v>156</v>
      </c>
      <c r="S406" s="145">
        <v>25</v>
      </c>
      <c r="T406" s="144" t="s">
        <v>4754</v>
      </c>
      <c r="U406" s="145">
        <v>0</v>
      </c>
      <c r="V406" s="145">
        <v>36.340000000000003</v>
      </c>
      <c r="W406" s="145">
        <v>0</v>
      </c>
      <c r="X406" s="144" t="s">
        <v>4745</v>
      </c>
    </row>
    <row r="407" spans="1:24" s="7" customFormat="1">
      <c r="A407" s="7" t="s">
        <v>49</v>
      </c>
      <c r="D407" s="144" t="s">
        <v>679</v>
      </c>
      <c r="E407" s="144" t="s">
        <v>5351</v>
      </c>
      <c r="F407" s="144" t="s">
        <v>655</v>
      </c>
      <c r="G407" s="144" t="s">
        <v>4745</v>
      </c>
      <c r="H407" s="144" t="s">
        <v>374</v>
      </c>
      <c r="I407" s="144" t="s">
        <v>678</v>
      </c>
      <c r="J407" s="145">
        <v>28</v>
      </c>
      <c r="K407" s="144" t="s">
        <v>5150</v>
      </c>
      <c r="L407" s="144" t="s">
        <v>389</v>
      </c>
      <c r="M407" s="144" t="s">
        <v>4753</v>
      </c>
      <c r="N407" s="144" t="s">
        <v>683</v>
      </c>
      <c r="O407" s="144" t="s">
        <v>81</v>
      </c>
      <c r="P407" s="144" t="s">
        <v>684</v>
      </c>
      <c r="Q407" s="145">
        <v>0.04</v>
      </c>
      <c r="R407" s="144" t="s">
        <v>685</v>
      </c>
      <c r="S407" s="145">
        <v>15</v>
      </c>
      <c r="T407" s="144" t="s">
        <v>4754</v>
      </c>
      <c r="U407" s="145">
        <v>712</v>
      </c>
      <c r="V407" s="145">
        <v>4.0584899999999999</v>
      </c>
      <c r="W407" s="145">
        <v>12</v>
      </c>
      <c r="X407" s="144" t="s">
        <v>5352</v>
      </c>
    </row>
    <row r="408" spans="1:24" s="7" customFormat="1">
      <c r="A408" s="7" t="s">
        <v>49</v>
      </c>
      <c r="D408" s="144" t="s">
        <v>5353</v>
      </c>
      <c r="E408" s="144" t="s">
        <v>5354</v>
      </c>
      <c r="F408" s="144" t="s">
        <v>4792</v>
      </c>
      <c r="G408" s="144" t="s">
        <v>4745</v>
      </c>
      <c r="H408" s="144" t="s">
        <v>374</v>
      </c>
      <c r="I408" s="144" t="s">
        <v>678</v>
      </c>
      <c r="J408" s="145">
        <v>28</v>
      </c>
      <c r="K408" s="144" t="s">
        <v>539</v>
      </c>
      <c r="L408" s="144" t="s">
        <v>389</v>
      </c>
      <c r="M408" s="144" t="s">
        <v>4753</v>
      </c>
      <c r="N408" s="144" t="s">
        <v>683</v>
      </c>
      <c r="O408" s="144" t="s">
        <v>81</v>
      </c>
      <c r="P408" s="144" t="s">
        <v>684</v>
      </c>
      <c r="Q408" s="145">
        <v>0.3</v>
      </c>
      <c r="R408" s="144" t="s">
        <v>685</v>
      </c>
      <c r="S408" s="145">
        <v>15</v>
      </c>
      <c r="T408" s="144" t="s">
        <v>4754</v>
      </c>
      <c r="U408" s="145">
        <v>0</v>
      </c>
      <c r="V408" s="145">
        <v>32.130000000000003</v>
      </c>
      <c r="W408" s="145">
        <v>0</v>
      </c>
      <c r="X408" s="144" t="s">
        <v>4745</v>
      </c>
    </row>
    <row r="409" spans="1:24" s="7" customFormat="1">
      <c r="A409" s="7" t="s">
        <v>49</v>
      </c>
      <c r="D409" s="144" t="s">
        <v>686</v>
      </c>
      <c r="E409" s="144" t="s">
        <v>5355</v>
      </c>
      <c r="F409" s="144" t="s">
        <v>655</v>
      </c>
      <c r="G409" s="144" t="s">
        <v>4745</v>
      </c>
      <c r="H409" s="144" t="s">
        <v>374</v>
      </c>
      <c r="I409" s="144" t="s">
        <v>678</v>
      </c>
      <c r="J409" s="145">
        <v>20</v>
      </c>
      <c r="K409" s="144" t="s">
        <v>5150</v>
      </c>
      <c r="L409" s="144" t="s">
        <v>389</v>
      </c>
      <c r="M409" s="144" t="s">
        <v>4753</v>
      </c>
      <c r="N409" s="144" t="s">
        <v>402</v>
      </c>
      <c r="O409" s="144" t="s">
        <v>81</v>
      </c>
      <c r="P409" s="144" t="s">
        <v>548</v>
      </c>
      <c r="Q409" s="145">
        <v>0.18</v>
      </c>
      <c r="R409" s="144" t="s">
        <v>384</v>
      </c>
      <c r="S409" s="145">
        <v>6</v>
      </c>
      <c r="T409" s="144" t="s">
        <v>4754</v>
      </c>
      <c r="U409" s="145">
        <v>23</v>
      </c>
      <c r="V409" s="145">
        <v>1.0231300000000001</v>
      </c>
      <c r="W409" s="145">
        <v>0</v>
      </c>
      <c r="X409" s="144" t="s">
        <v>5356</v>
      </c>
    </row>
    <row r="410" spans="1:24" s="7" customFormat="1">
      <c r="A410" s="7" t="s">
        <v>49</v>
      </c>
      <c r="D410" s="144" t="s">
        <v>691</v>
      </c>
      <c r="E410" s="144" t="s">
        <v>5357</v>
      </c>
      <c r="F410" s="144" t="s">
        <v>655</v>
      </c>
      <c r="G410" s="144" t="s">
        <v>4745</v>
      </c>
      <c r="H410" s="144" t="s">
        <v>689</v>
      </c>
      <c r="I410" s="144" t="s">
        <v>690</v>
      </c>
      <c r="J410" s="145">
        <v>30</v>
      </c>
      <c r="K410" s="144" t="s">
        <v>631</v>
      </c>
      <c r="L410" s="144" t="s">
        <v>389</v>
      </c>
      <c r="M410" s="144" t="s">
        <v>4753</v>
      </c>
      <c r="N410" s="144" t="s">
        <v>683</v>
      </c>
      <c r="O410" s="144" t="s">
        <v>695</v>
      </c>
      <c r="P410" s="144" t="s">
        <v>696</v>
      </c>
      <c r="Q410" s="145">
        <v>9.8000000000000004E-2</v>
      </c>
      <c r="R410" s="144" t="s">
        <v>669</v>
      </c>
      <c r="S410" s="145">
        <v>50</v>
      </c>
      <c r="T410" s="144" t="s">
        <v>4754</v>
      </c>
      <c r="U410" s="145">
        <v>547</v>
      </c>
      <c r="V410" s="145">
        <v>1.62104</v>
      </c>
      <c r="W410" s="145">
        <v>360</v>
      </c>
      <c r="X410" s="144" t="s">
        <v>5358</v>
      </c>
    </row>
    <row r="411" spans="1:24" s="7" customFormat="1">
      <c r="A411" s="7" t="s">
        <v>49</v>
      </c>
      <c r="D411" s="144" t="s">
        <v>697</v>
      </c>
      <c r="E411" s="144" t="s">
        <v>5359</v>
      </c>
      <c r="F411" s="144" t="s">
        <v>655</v>
      </c>
      <c r="G411" s="144" t="s">
        <v>4745</v>
      </c>
      <c r="H411" s="144" t="s">
        <v>689</v>
      </c>
      <c r="I411" s="144" t="s">
        <v>690</v>
      </c>
      <c r="J411" s="145">
        <v>30</v>
      </c>
      <c r="K411" s="144" t="s">
        <v>631</v>
      </c>
      <c r="L411" s="144" t="s">
        <v>389</v>
      </c>
      <c r="M411" s="144" t="s">
        <v>4753</v>
      </c>
      <c r="N411" s="144" t="s">
        <v>683</v>
      </c>
      <c r="O411" s="144" t="s">
        <v>695</v>
      </c>
      <c r="P411" s="144" t="s">
        <v>696</v>
      </c>
      <c r="Q411" s="145">
        <v>9.8000000000000004E-2</v>
      </c>
      <c r="R411" s="144" t="s">
        <v>616</v>
      </c>
      <c r="S411" s="145">
        <v>50</v>
      </c>
      <c r="T411" s="144" t="s">
        <v>4754</v>
      </c>
      <c r="U411" s="145">
        <v>1822</v>
      </c>
      <c r="V411" s="145">
        <v>1.64917</v>
      </c>
      <c r="W411" s="145">
        <v>329</v>
      </c>
      <c r="X411" s="144" t="s">
        <v>5360</v>
      </c>
    </row>
    <row r="412" spans="1:24" s="7" customFormat="1">
      <c r="A412" s="7" t="s">
        <v>49</v>
      </c>
      <c r="D412" s="144" t="s">
        <v>5361</v>
      </c>
      <c r="E412" s="144" t="s">
        <v>5362</v>
      </c>
      <c r="F412" s="144" t="s">
        <v>4792</v>
      </c>
      <c r="G412" s="144" t="s">
        <v>4745</v>
      </c>
      <c r="H412" s="144" t="s">
        <v>689</v>
      </c>
      <c r="I412" s="144" t="s">
        <v>690</v>
      </c>
      <c r="J412" s="145">
        <v>35</v>
      </c>
      <c r="K412" s="144" t="s">
        <v>703</v>
      </c>
      <c r="L412" s="144" t="s">
        <v>487</v>
      </c>
      <c r="M412" s="144" t="s">
        <v>4753</v>
      </c>
      <c r="N412" s="144" t="s">
        <v>683</v>
      </c>
      <c r="O412" s="144" t="s">
        <v>695</v>
      </c>
      <c r="P412" s="144" t="s">
        <v>727</v>
      </c>
      <c r="Q412" s="145">
        <v>1.115</v>
      </c>
      <c r="R412" s="144" t="s">
        <v>685</v>
      </c>
      <c r="S412" s="145">
        <v>35</v>
      </c>
      <c r="T412" s="144" t="s">
        <v>4754</v>
      </c>
      <c r="U412" s="145">
        <v>0</v>
      </c>
      <c r="V412" s="145">
        <v>18.664999999999999</v>
      </c>
      <c r="W412" s="145">
        <v>0</v>
      </c>
      <c r="X412" s="144" t="s">
        <v>4745</v>
      </c>
    </row>
    <row r="413" spans="1:24" s="7" customFormat="1">
      <c r="A413" s="7" t="s">
        <v>49</v>
      </c>
      <c r="D413" s="144" t="s">
        <v>5363</v>
      </c>
      <c r="E413" s="144" t="s">
        <v>5364</v>
      </c>
      <c r="F413" s="144" t="s">
        <v>4792</v>
      </c>
      <c r="G413" s="144" t="s">
        <v>4745</v>
      </c>
      <c r="H413" s="144" t="s">
        <v>689</v>
      </c>
      <c r="I413" s="144" t="s">
        <v>690</v>
      </c>
      <c r="J413" s="145">
        <v>30</v>
      </c>
      <c r="K413" s="144" t="s">
        <v>631</v>
      </c>
      <c r="L413" s="144" t="s">
        <v>389</v>
      </c>
      <c r="M413" s="144" t="s">
        <v>4753</v>
      </c>
      <c r="N413" s="144" t="s">
        <v>683</v>
      </c>
      <c r="O413" s="144" t="s">
        <v>695</v>
      </c>
      <c r="P413" s="144" t="s">
        <v>1036</v>
      </c>
      <c r="Q413" s="145">
        <v>0.878</v>
      </c>
      <c r="R413" s="144" t="s">
        <v>384</v>
      </c>
      <c r="S413" s="145">
        <v>60</v>
      </c>
      <c r="T413" s="144" t="s">
        <v>4754</v>
      </c>
      <c r="U413" s="145">
        <v>0</v>
      </c>
      <c r="V413" s="145">
        <v>13.227499999999999</v>
      </c>
      <c r="W413" s="145">
        <v>0</v>
      </c>
      <c r="X413" s="144" t="s">
        <v>4745</v>
      </c>
    </row>
    <row r="414" spans="1:24" s="7" customFormat="1">
      <c r="A414" s="7" t="s">
        <v>49</v>
      </c>
      <c r="D414" s="144" t="s">
        <v>5365</v>
      </c>
      <c r="E414" s="144" t="s">
        <v>5366</v>
      </c>
      <c r="F414" s="144" t="s">
        <v>4792</v>
      </c>
      <c r="G414" s="144" t="s">
        <v>4745</v>
      </c>
      <c r="H414" s="144" t="s">
        <v>689</v>
      </c>
      <c r="I414" s="144" t="s">
        <v>690</v>
      </c>
      <c r="J414" s="145">
        <v>30</v>
      </c>
      <c r="K414" s="144" t="s">
        <v>631</v>
      </c>
      <c r="L414" s="144" t="s">
        <v>5367</v>
      </c>
      <c r="M414" s="144" t="s">
        <v>4753</v>
      </c>
      <c r="N414" s="144" t="s">
        <v>522</v>
      </c>
      <c r="O414" s="144" t="s">
        <v>81</v>
      </c>
      <c r="P414" s="144" t="s">
        <v>5368</v>
      </c>
      <c r="Q414" s="145">
        <v>0.4</v>
      </c>
      <c r="R414" s="144" t="s">
        <v>384</v>
      </c>
      <c r="S414" s="145">
        <v>30</v>
      </c>
      <c r="T414" s="144" t="s">
        <v>4761</v>
      </c>
      <c r="U414" s="145">
        <v>0</v>
      </c>
      <c r="V414" s="145">
        <v>0</v>
      </c>
      <c r="W414" s="145">
        <v>0</v>
      </c>
      <c r="X414" s="144" t="s">
        <v>4745</v>
      </c>
    </row>
    <row r="415" spans="1:24" s="7" customFormat="1">
      <c r="A415" s="7" t="s">
        <v>49</v>
      </c>
      <c r="D415" s="144" t="s">
        <v>1037</v>
      </c>
      <c r="E415" s="144" t="s">
        <v>5369</v>
      </c>
      <c r="F415" s="144" t="s">
        <v>655</v>
      </c>
      <c r="G415" s="144" t="s">
        <v>4745</v>
      </c>
      <c r="H415" s="144" t="s">
        <v>689</v>
      </c>
      <c r="I415" s="144" t="s">
        <v>690</v>
      </c>
      <c r="J415" s="145">
        <v>20</v>
      </c>
      <c r="K415" s="144" t="s">
        <v>631</v>
      </c>
      <c r="L415" s="144" t="s">
        <v>5279</v>
      </c>
      <c r="M415" s="144" t="s">
        <v>4753</v>
      </c>
      <c r="N415" s="144" t="s">
        <v>522</v>
      </c>
      <c r="O415" s="144" t="s">
        <v>695</v>
      </c>
      <c r="P415" s="144" t="s">
        <v>1040</v>
      </c>
      <c r="Q415" s="145">
        <v>0.52</v>
      </c>
      <c r="R415" s="144" t="s">
        <v>1041</v>
      </c>
      <c r="S415" s="145">
        <v>25</v>
      </c>
      <c r="T415" s="144" t="s">
        <v>4761</v>
      </c>
      <c r="U415" s="145">
        <v>103</v>
      </c>
      <c r="V415" s="145">
        <v>8.85</v>
      </c>
      <c r="W415" s="145">
        <v>65</v>
      </c>
      <c r="X415" s="144" t="s">
        <v>5370</v>
      </c>
    </row>
    <row r="416" spans="1:24" s="7" customFormat="1">
      <c r="A416" s="7" t="s">
        <v>49</v>
      </c>
      <c r="D416" s="144" t="s">
        <v>728</v>
      </c>
      <c r="E416" s="144" t="s">
        <v>5371</v>
      </c>
      <c r="F416" s="144" t="s">
        <v>655</v>
      </c>
      <c r="G416" s="144" t="s">
        <v>4745</v>
      </c>
      <c r="H416" s="144" t="s">
        <v>689</v>
      </c>
      <c r="I416" s="144" t="s">
        <v>690</v>
      </c>
      <c r="J416" s="145">
        <v>12</v>
      </c>
      <c r="K416" s="144" t="s">
        <v>5164</v>
      </c>
      <c r="L416" s="144" t="s">
        <v>401</v>
      </c>
      <c r="M416" s="144" t="s">
        <v>4753</v>
      </c>
      <c r="N416" s="144" t="s">
        <v>429</v>
      </c>
      <c r="O416" s="144" t="s">
        <v>81</v>
      </c>
      <c r="P416" s="144" t="s">
        <v>732</v>
      </c>
      <c r="Q416" s="145">
        <v>0.32</v>
      </c>
      <c r="R416" s="144" t="s">
        <v>685</v>
      </c>
      <c r="S416" s="145">
        <v>8</v>
      </c>
      <c r="T416" s="144" t="s">
        <v>5034</v>
      </c>
      <c r="U416" s="145">
        <v>132</v>
      </c>
      <c r="V416" s="145">
        <v>4.1311799999999996</v>
      </c>
      <c r="W416" s="145">
        <v>0</v>
      </c>
      <c r="X416" s="144" t="s">
        <v>5372</v>
      </c>
    </row>
    <row r="417" spans="1:24" s="7" customFormat="1">
      <c r="A417" s="7" t="s">
        <v>49</v>
      </c>
      <c r="D417" s="144" t="s">
        <v>5373</v>
      </c>
      <c r="E417" s="144" t="s">
        <v>5374</v>
      </c>
      <c r="F417" s="144" t="s">
        <v>4792</v>
      </c>
      <c r="G417" s="144" t="s">
        <v>4745</v>
      </c>
      <c r="H417" s="144" t="s">
        <v>689</v>
      </c>
      <c r="I417" s="144" t="s">
        <v>690</v>
      </c>
      <c r="J417" s="145">
        <v>12</v>
      </c>
      <c r="K417" s="144" t="s">
        <v>731</v>
      </c>
      <c r="L417" s="144" t="s">
        <v>396</v>
      </c>
      <c r="M417" s="144" t="s">
        <v>4753</v>
      </c>
      <c r="N417" s="144" t="s">
        <v>429</v>
      </c>
      <c r="O417" s="144" t="s">
        <v>81</v>
      </c>
      <c r="P417" s="144" t="s">
        <v>732</v>
      </c>
      <c r="Q417" s="145">
        <v>0.32</v>
      </c>
      <c r="R417" s="144" t="s">
        <v>685</v>
      </c>
      <c r="S417" s="145">
        <v>8</v>
      </c>
      <c r="T417" s="144" t="s">
        <v>5034</v>
      </c>
      <c r="U417" s="145">
        <v>0</v>
      </c>
      <c r="V417" s="145">
        <v>3.85</v>
      </c>
      <c r="W417" s="145">
        <v>0</v>
      </c>
      <c r="X417" s="144" t="s">
        <v>4745</v>
      </c>
    </row>
    <row r="418" spans="1:24" s="7" customFormat="1">
      <c r="A418" s="7" t="s">
        <v>49</v>
      </c>
      <c r="D418" s="144" t="s">
        <v>733</v>
      </c>
      <c r="E418" s="144" t="s">
        <v>5375</v>
      </c>
      <c r="F418" s="144" t="s">
        <v>655</v>
      </c>
      <c r="G418" s="144" t="s">
        <v>4745</v>
      </c>
      <c r="H418" s="144" t="s">
        <v>689</v>
      </c>
      <c r="I418" s="144" t="s">
        <v>690</v>
      </c>
      <c r="J418" s="145">
        <v>12</v>
      </c>
      <c r="K418" s="144" t="s">
        <v>5164</v>
      </c>
      <c r="L418" s="144" t="s">
        <v>393</v>
      </c>
      <c r="M418" s="144" t="s">
        <v>4753</v>
      </c>
      <c r="N418" s="144" t="s">
        <v>429</v>
      </c>
      <c r="O418" s="144" t="s">
        <v>81</v>
      </c>
      <c r="P418" s="144" t="s">
        <v>732</v>
      </c>
      <c r="Q418" s="145">
        <v>0.32</v>
      </c>
      <c r="R418" s="144" t="s">
        <v>685</v>
      </c>
      <c r="S418" s="145">
        <v>8</v>
      </c>
      <c r="T418" s="144" t="s">
        <v>5034</v>
      </c>
      <c r="U418" s="145">
        <v>74</v>
      </c>
      <c r="V418" s="145">
        <v>4.1357100000000004</v>
      </c>
      <c r="W418" s="145">
        <v>0</v>
      </c>
      <c r="X418" s="144" t="s">
        <v>5376</v>
      </c>
    </row>
    <row r="419" spans="1:24" s="7" customFormat="1">
      <c r="A419" s="7" t="s">
        <v>49</v>
      </c>
      <c r="D419" s="144" t="s">
        <v>5377</v>
      </c>
      <c r="E419" s="144" t="s">
        <v>5378</v>
      </c>
      <c r="F419" s="144" t="s">
        <v>4792</v>
      </c>
      <c r="G419" s="144" t="s">
        <v>4745</v>
      </c>
      <c r="H419" s="144" t="s">
        <v>689</v>
      </c>
      <c r="I419" s="144" t="s">
        <v>690</v>
      </c>
      <c r="J419" s="145">
        <v>12</v>
      </c>
      <c r="K419" s="144" t="s">
        <v>731</v>
      </c>
      <c r="L419" s="144" t="s">
        <v>419</v>
      </c>
      <c r="M419" s="144" t="s">
        <v>4753</v>
      </c>
      <c r="N419" s="144" t="s">
        <v>429</v>
      </c>
      <c r="O419" s="144" t="s">
        <v>81</v>
      </c>
      <c r="P419" s="144" t="s">
        <v>732</v>
      </c>
      <c r="Q419" s="145">
        <v>0.441</v>
      </c>
      <c r="R419" s="144" t="s">
        <v>685</v>
      </c>
      <c r="S419" s="145">
        <v>8</v>
      </c>
      <c r="T419" s="144" t="s">
        <v>5034</v>
      </c>
      <c r="U419" s="145">
        <v>0</v>
      </c>
      <c r="V419" s="145">
        <v>3.8639999999999999</v>
      </c>
      <c r="W419" s="145">
        <v>0</v>
      </c>
      <c r="X419" s="144" t="s">
        <v>4745</v>
      </c>
    </row>
    <row r="420" spans="1:24" s="7" customFormat="1">
      <c r="A420" s="7" t="s">
        <v>49</v>
      </c>
      <c r="D420" s="144" t="s">
        <v>736</v>
      </c>
      <c r="E420" s="144" t="s">
        <v>5379</v>
      </c>
      <c r="F420" s="144" t="s">
        <v>655</v>
      </c>
      <c r="G420" s="144" t="s">
        <v>4745</v>
      </c>
      <c r="H420" s="144" t="s">
        <v>689</v>
      </c>
      <c r="I420" s="144" t="s">
        <v>690</v>
      </c>
      <c r="J420" s="145">
        <v>12</v>
      </c>
      <c r="K420" s="144" t="s">
        <v>5228</v>
      </c>
      <c r="L420" s="144" t="s">
        <v>380</v>
      </c>
      <c r="M420" s="144" t="s">
        <v>4753</v>
      </c>
      <c r="N420" s="144" t="s">
        <v>429</v>
      </c>
      <c r="O420" s="144" t="s">
        <v>81</v>
      </c>
      <c r="P420" s="144" t="s">
        <v>732</v>
      </c>
      <c r="Q420" s="145">
        <v>0.36</v>
      </c>
      <c r="R420" s="144" t="s">
        <v>685</v>
      </c>
      <c r="S420" s="145">
        <v>8</v>
      </c>
      <c r="T420" s="144" t="s">
        <v>5034</v>
      </c>
      <c r="U420" s="145">
        <v>82</v>
      </c>
      <c r="V420" s="145">
        <v>4.2213599999999998</v>
      </c>
      <c r="W420" s="145">
        <v>0</v>
      </c>
      <c r="X420" s="144" t="s">
        <v>5380</v>
      </c>
    </row>
    <row r="421" spans="1:24" s="7" customFormat="1">
      <c r="A421" s="7" t="s">
        <v>49</v>
      </c>
      <c r="D421" s="144" t="s">
        <v>5381</v>
      </c>
      <c r="E421" s="144" t="s">
        <v>5382</v>
      </c>
      <c r="F421" s="144" t="s">
        <v>4792</v>
      </c>
      <c r="G421" s="144" t="s">
        <v>4745</v>
      </c>
      <c r="H421" s="144" t="s">
        <v>689</v>
      </c>
      <c r="I421" s="144" t="s">
        <v>690</v>
      </c>
      <c r="J421" s="145">
        <v>12</v>
      </c>
      <c r="K421" s="144" t="s">
        <v>739</v>
      </c>
      <c r="L421" s="144" t="s">
        <v>409</v>
      </c>
      <c r="M421" s="144" t="s">
        <v>4753</v>
      </c>
      <c r="N421" s="144" t="s">
        <v>429</v>
      </c>
      <c r="O421" s="144" t="s">
        <v>81</v>
      </c>
      <c r="P421" s="144" t="s">
        <v>732</v>
      </c>
      <c r="Q421" s="145">
        <v>0.36099999999999999</v>
      </c>
      <c r="R421" s="144" t="s">
        <v>685</v>
      </c>
      <c r="S421" s="145">
        <v>8</v>
      </c>
      <c r="T421" s="144" t="s">
        <v>5034</v>
      </c>
      <c r="U421" s="145">
        <v>0</v>
      </c>
      <c r="V421" s="145">
        <v>3.948</v>
      </c>
      <c r="W421" s="145">
        <v>0</v>
      </c>
      <c r="X421" s="144" t="s">
        <v>4745</v>
      </c>
    </row>
    <row r="422" spans="1:24" s="7" customFormat="1">
      <c r="A422" s="7" t="s">
        <v>49</v>
      </c>
      <c r="D422" s="144" t="s">
        <v>740</v>
      </c>
      <c r="E422" s="144" t="s">
        <v>5383</v>
      </c>
      <c r="F422" s="144" t="s">
        <v>655</v>
      </c>
      <c r="G422" s="144" t="s">
        <v>4745</v>
      </c>
      <c r="H422" s="144" t="s">
        <v>689</v>
      </c>
      <c r="I422" s="144" t="s">
        <v>690</v>
      </c>
      <c r="J422" s="145">
        <v>12</v>
      </c>
      <c r="K422" s="144" t="s">
        <v>5228</v>
      </c>
      <c r="L422" s="144" t="s">
        <v>419</v>
      </c>
      <c r="M422" s="144" t="s">
        <v>4753</v>
      </c>
      <c r="N422" s="144" t="s">
        <v>429</v>
      </c>
      <c r="O422" s="144" t="s">
        <v>81</v>
      </c>
      <c r="P422" s="144" t="s">
        <v>732</v>
      </c>
      <c r="Q422" s="145">
        <v>0.36</v>
      </c>
      <c r="R422" s="144" t="s">
        <v>685</v>
      </c>
      <c r="S422" s="145">
        <v>8</v>
      </c>
      <c r="T422" s="144" t="s">
        <v>5034</v>
      </c>
      <c r="U422" s="145">
        <v>165</v>
      </c>
      <c r="V422" s="145">
        <v>4.1002999999999998</v>
      </c>
      <c r="W422" s="145">
        <v>100</v>
      </c>
      <c r="X422" s="144" t="s">
        <v>5384</v>
      </c>
    </row>
    <row r="423" spans="1:24" s="7" customFormat="1">
      <c r="A423" s="7" t="s">
        <v>49</v>
      </c>
      <c r="D423" s="144" t="s">
        <v>3702</v>
      </c>
      <c r="E423" s="144" t="s">
        <v>5385</v>
      </c>
      <c r="F423" s="144" t="s">
        <v>655</v>
      </c>
      <c r="G423" s="144" t="s">
        <v>5227</v>
      </c>
      <c r="H423" s="144" t="s">
        <v>689</v>
      </c>
      <c r="I423" s="144" t="s">
        <v>690</v>
      </c>
      <c r="J423" s="145">
        <v>20</v>
      </c>
      <c r="K423" s="144" t="s">
        <v>5164</v>
      </c>
      <c r="L423" s="144" t="s">
        <v>791</v>
      </c>
      <c r="M423" s="144" t="s">
        <v>4753</v>
      </c>
      <c r="N423" s="144" t="s">
        <v>429</v>
      </c>
      <c r="O423" s="144" t="s">
        <v>81</v>
      </c>
      <c r="P423" s="144" t="s">
        <v>5386</v>
      </c>
      <c r="Q423" s="145">
        <v>0.08</v>
      </c>
      <c r="R423" s="144" t="s">
        <v>685</v>
      </c>
      <c r="S423" s="145">
        <v>8</v>
      </c>
      <c r="T423" s="144" t="s">
        <v>4754</v>
      </c>
      <c r="U423" s="145">
        <v>1406</v>
      </c>
      <c r="V423" s="145">
        <v>0.60406000000000004</v>
      </c>
      <c r="W423" s="145">
        <v>1</v>
      </c>
      <c r="X423" s="144" t="s">
        <v>4745</v>
      </c>
    </row>
    <row r="424" spans="1:24" s="7" customFormat="1">
      <c r="A424" s="7" t="s">
        <v>49</v>
      </c>
      <c r="D424" s="144" t="s">
        <v>3701</v>
      </c>
      <c r="E424" s="144" t="s">
        <v>5387</v>
      </c>
      <c r="F424" s="144" t="s">
        <v>655</v>
      </c>
      <c r="G424" s="144" t="s">
        <v>5227</v>
      </c>
      <c r="H424" s="144" t="s">
        <v>689</v>
      </c>
      <c r="I424" s="144" t="s">
        <v>690</v>
      </c>
      <c r="J424" s="145">
        <v>20</v>
      </c>
      <c r="K424" s="144" t="s">
        <v>5269</v>
      </c>
      <c r="L424" s="144" t="s">
        <v>457</v>
      </c>
      <c r="M424" s="144" t="s">
        <v>4753</v>
      </c>
      <c r="N424" s="144" t="s">
        <v>429</v>
      </c>
      <c r="O424" s="144" t="s">
        <v>81</v>
      </c>
      <c r="P424" s="144" t="s">
        <v>5386</v>
      </c>
      <c r="Q424" s="145">
        <v>0.08</v>
      </c>
      <c r="R424" s="144" t="s">
        <v>685</v>
      </c>
      <c r="S424" s="145">
        <v>8</v>
      </c>
      <c r="T424" s="144" t="s">
        <v>4754</v>
      </c>
      <c r="U424" s="145">
        <v>1431</v>
      </c>
      <c r="V424" s="145">
        <v>0.60402</v>
      </c>
      <c r="W424" s="145">
        <v>1</v>
      </c>
      <c r="X424" s="144" t="s">
        <v>4745</v>
      </c>
    </row>
    <row r="425" spans="1:24" s="7" customFormat="1">
      <c r="A425" s="7" t="s">
        <v>49</v>
      </c>
      <c r="D425" s="144" t="s">
        <v>3705</v>
      </c>
      <c r="E425" s="144" t="s">
        <v>5388</v>
      </c>
      <c r="F425" s="144" t="s">
        <v>655</v>
      </c>
      <c r="G425" s="144" t="s">
        <v>5227</v>
      </c>
      <c r="H425" s="144" t="s">
        <v>689</v>
      </c>
      <c r="I425" s="144" t="s">
        <v>690</v>
      </c>
      <c r="J425" s="145">
        <v>20</v>
      </c>
      <c r="K425" s="144" t="s">
        <v>5269</v>
      </c>
      <c r="L425" s="144" t="s">
        <v>389</v>
      </c>
      <c r="M425" s="144" t="s">
        <v>4753</v>
      </c>
      <c r="N425" s="144" t="s">
        <v>522</v>
      </c>
      <c r="O425" s="144" t="s">
        <v>81</v>
      </c>
      <c r="P425" s="144" t="s">
        <v>5389</v>
      </c>
      <c r="Q425" s="145">
        <v>0.87</v>
      </c>
      <c r="R425" s="144" t="s">
        <v>1041</v>
      </c>
      <c r="S425" s="145">
        <v>25</v>
      </c>
      <c r="T425" s="144" t="s">
        <v>4761</v>
      </c>
      <c r="U425" s="145">
        <v>68</v>
      </c>
      <c r="V425" s="145">
        <v>8.7864000000000004</v>
      </c>
      <c r="W425" s="145">
        <v>41</v>
      </c>
      <c r="X425" s="144" t="s">
        <v>4745</v>
      </c>
    </row>
    <row r="426" spans="1:24" s="7" customFormat="1">
      <c r="A426" s="7" t="s">
        <v>49</v>
      </c>
      <c r="D426" s="144" t="s">
        <v>743</v>
      </c>
      <c r="E426" s="144" t="s">
        <v>5390</v>
      </c>
      <c r="F426" s="144" t="s">
        <v>655</v>
      </c>
      <c r="G426" s="144" t="s">
        <v>4745</v>
      </c>
      <c r="H426" s="144" t="s">
        <v>689</v>
      </c>
      <c r="I426" s="144" t="s">
        <v>690</v>
      </c>
      <c r="J426" s="145">
        <v>12</v>
      </c>
      <c r="K426" s="144" t="s">
        <v>5391</v>
      </c>
      <c r="L426" s="144" t="s">
        <v>389</v>
      </c>
      <c r="M426" s="144" t="s">
        <v>4753</v>
      </c>
      <c r="N426" s="144" t="s">
        <v>429</v>
      </c>
      <c r="O426" s="144" t="s">
        <v>81</v>
      </c>
      <c r="P426" s="144" t="s">
        <v>747</v>
      </c>
      <c r="Q426" s="145">
        <v>0.33800000000000002</v>
      </c>
      <c r="R426" s="144" t="s">
        <v>748</v>
      </c>
      <c r="S426" s="145">
        <v>8</v>
      </c>
      <c r="T426" s="144" t="s">
        <v>5034</v>
      </c>
      <c r="U426" s="145">
        <v>452</v>
      </c>
      <c r="V426" s="145">
        <v>5.8292599999999997</v>
      </c>
      <c r="W426" s="145">
        <v>337</v>
      </c>
      <c r="X426" s="144" t="s">
        <v>5392</v>
      </c>
    </row>
    <row r="427" spans="1:24" s="7" customFormat="1">
      <c r="A427" s="7" t="s">
        <v>49</v>
      </c>
      <c r="D427" s="144" t="s">
        <v>749</v>
      </c>
      <c r="E427" s="144" t="s">
        <v>5393</v>
      </c>
      <c r="F427" s="144" t="s">
        <v>655</v>
      </c>
      <c r="G427" s="144" t="s">
        <v>5394</v>
      </c>
      <c r="H427" s="144" t="s">
        <v>689</v>
      </c>
      <c r="I427" s="144" t="s">
        <v>690</v>
      </c>
      <c r="J427" s="145">
        <v>20</v>
      </c>
      <c r="K427" s="144" t="s">
        <v>1413</v>
      </c>
      <c r="L427" s="144" t="s">
        <v>487</v>
      </c>
      <c r="M427" s="144" t="s">
        <v>4753</v>
      </c>
      <c r="N427" s="144" t="s">
        <v>429</v>
      </c>
      <c r="O427" s="144" t="s">
        <v>81</v>
      </c>
      <c r="P427" s="144" t="s">
        <v>752</v>
      </c>
      <c r="Q427" s="145">
        <v>9.9199999999999997E-2</v>
      </c>
      <c r="R427" s="144" t="s">
        <v>384</v>
      </c>
      <c r="S427" s="145">
        <v>8</v>
      </c>
      <c r="T427" s="144" t="s">
        <v>4754</v>
      </c>
      <c r="U427" s="145">
        <v>0</v>
      </c>
      <c r="V427" s="145">
        <v>1.34</v>
      </c>
      <c r="W427" s="145">
        <v>22</v>
      </c>
      <c r="X427" s="144" t="s">
        <v>5395</v>
      </c>
    </row>
    <row r="428" spans="1:24" s="7" customFormat="1">
      <c r="A428" s="7" t="s">
        <v>49</v>
      </c>
      <c r="D428" s="144" t="s">
        <v>3703</v>
      </c>
      <c r="E428" s="144" t="s">
        <v>5396</v>
      </c>
      <c r="F428" s="144" t="s">
        <v>655</v>
      </c>
      <c r="G428" s="144" t="s">
        <v>5394</v>
      </c>
      <c r="H428" s="144" t="s">
        <v>689</v>
      </c>
      <c r="I428" s="144" t="s">
        <v>690</v>
      </c>
      <c r="J428" s="145">
        <v>20</v>
      </c>
      <c r="K428" s="144" t="s">
        <v>1413</v>
      </c>
      <c r="L428" s="144" t="s">
        <v>5397</v>
      </c>
      <c r="M428" s="144" t="s">
        <v>4753</v>
      </c>
      <c r="N428" s="144" t="s">
        <v>429</v>
      </c>
      <c r="O428" s="144" t="s">
        <v>81</v>
      </c>
      <c r="P428" s="144" t="s">
        <v>752</v>
      </c>
      <c r="Q428" s="145">
        <v>9.9199999999999997E-2</v>
      </c>
      <c r="R428" s="144" t="s">
        <v>384</v>
      </c>
      <c r="S428" s="145">
        <v>8</v>
      </c>
      <c r="T428" s="144" t="s">
        <v>4754</v>
      </c>
      <c r="U428" s="145">
        <v>1</v>
      </c>
      <c r="V428" s="145">
        <v>1.1200000000000001</v>
      </c>
      <c r="W428" s="145">
        <v>0</v>
      </c>
      <c r="X428" s="144" t="s">
        <v>5398</v>
      </c>
    </row>
    <row r="429" spans="1:24" s="7" customFormat="1">
      <c r="A429" s="7" t="s">
        <v>49</v>
      </c>
      <c r="D429" s="144" t="s">
        <v>753</v>
      </c>
      <c r="E429" s="144" t="s">
        <v>5399</v>
      </c>
      <c r="F429" s="144" t="s">
        <v>655</v>
      </c>
      <c r="G429" s="144" t="s">
        <v>4745</v>
      </c>
      <c r="H429" s="144" t="s">
        <v>689</v>
      </c>
      <c r="I429" s="144" t="s">
        <v>690</v>
      </c>
      <c r="J429" s="145">
        <v>20</v>
      </c>
      <c r="K429" s="144" t="s">
        <v>5164</v>
      </c>
      <c r="L429" s="144" t="s">
        <v>598</v>
      </c>
      <c r="M429" s="144" t="s">
        <v>4753</v>
      </c>
      <c r="N429" s="144" t="s">
        <v>429</v>
      </c>
      <c r="O429" s="144" t="s">
        <v>81</v>
      </c>
      <c r="P429" s="144" t="s">
        <v>752</v>
      </c>
      <c r="Q429" s="145">
        <v>9.9199999999999997E-2</v>
      </c>
      <c r="R429" s="144" t="s">
        <v>384</v>
      </c>
      <c r="S429" s="145">
        <v>8</v>
      </c>
      <c r="T429" s="144" t="s">
        <v>4754</v>
      </c>
      <c r="U429" s="145">
        <v>610</v>
      </c>
      <c r="V429" s="145">
        <v>1.1895899999999999</v>
      </c>
      <c r="W429" s="145">
        <v>1</v>
      </c>
      <c r="X429" s="144" t="s">
        <v>5400</v>
      </c>
    </row>
    <row r="430" spans="1:24" s="7" customFormat="1">
      <c r="A430" s="7" t="s">
        <v>49</v>
      </c>
      <c r="D430" s="144" t="s">
        <v>756</v>
      </c>
      <c r="E430" s="144" t="s">
        <v>5401</v>
      </c>
      <c r="F430" s="144" t="s">
        <v>655</v>
      </c>
      <c r="G430" s="144" t="s">
        <v>5394</v>
      </c>
      <c r="H430" s="144" t="s">
        <v>689</v>
      </c>
      <c r="I430" s="144" t="s">
        <v>690</v>
      </c>
      <c r="J430" s="145">
        <v>20</v>
      </c>
      <c r="K430" s="144" t="s">
        <v>5269</v>
      </c>
      <c r="L430" s="144" t="s">
        <v>1795</v>
      </c>
      <c r="M430" s="144" t="s">
        <v>4753</v>
      </c>
      <c r="N430" s="144" t="s">
        <v>429</v>
      </c>
      <c r="O430" s="144" t="s">
        <v>81</v>
      </c>
      <c r="P430" s="144" t="s">
        <v>752</v>
      </c>
      <c r="Q430" s="145">
        <v>9.9199999999999997E-2</v>
      </c>
      <c r="R430" s="144" t="s">
        <v>384</v>
      </c>
      <c r="S430" s="145">
        <v>8</v>
      </c>
      <c r="T430" s="144" t="s">
        <v>4754</v>
      </c>
      <c r="U430" s="145">
        <v>1558</v>
      </c>
      <c r="V430" s="145">
        <v>1.28</v>
      </c>
      <c r="W430" s="145">
        <v>24</v>
      </c>
      <c r="X430" s="144" t="s">
        <v>5402</v>
      </c>
    </row>
    <row r="431" spans="1:24" s="7" customFormat="1">
      <c r="A431" s="7" t="s">
        <v>49</v>
      </c>
      <c r="D431" s="144" t="s">
        <v>758</v>
      </c>
      <c r="E431" s="144" t="s">
        <v>5403</v>
      </c>
      <c r="F431" s="144" t="s">
        <v>655</v>
      </c>
      <c r="G431" s="144" t="s">
        <v>4745</v>
      </c>
      <c r="H431" s="144" t="s">
        <v>689</v>
      </c>
      <c r="I431" s="144" t="s">
        <v>690</v>
      </c>
      <c r="J431" s="145">
        <v>30</v>
      </c>
      <c r="K431" s="144" t="s">
        <v>5391</v>
      </c>
      <c r="L431" s="144" t="s">
        <v>598</v>
      </c>
      <c r="M431" s="144" t="s">
        <v>4753</v>
      </c>
      <c r="N431" s="144" t="s">
        <v>683</v>
      </c>
      <c r="O431" s="144" t="s">
        <v>81</v>
      </c>
      <c r="P431" s="144" t="s">
        <v>761</v>
      </c>
      <c r="Q431" s="145">
        <v>0.24</v>
      </c>
      <c r="R431" s="144" t="s">
        <v>384</v>
      </c>
      <c r="S431" s="145">
        <v>30</v>
      </c>
      <c r="T431" s="144" t="s">
        <v>5034</v>
      </c>
      <c r="U431" s="145">
        <v>702</v>
      </c>
      <c r="V431" s="145">
        <v>4.4629200000000004</v>
      </c>
      <c r="W431" s="145">
        <v>210</v>
      </c>
      <c r="X431" s="144" t="s">
        <v>5404</v>
      </c>
    </row>
    <row r="432" spans="1:24" s="7" customFormat="1">
      <c r="A432" s="7" t="s">
        <v>49</v>
      </c>
      <c r="D432" s="144" t="s">
        <v>762</v>
      </c>
      <c r="E432" s="144" t="s">
        <v>5405</v>
      </c>
      <c r="F432" s="144" t="s">
        <v>655</v>
      </c>
      <c r="G432" s="144" t="s">
        <v>5394</v>
      </c>
      <c r="H432" s="144" t="s">
        <v>689</v>
      </c>
      <c r="I432" s="144" t="s">
        <v>690</v>
      </c>
      <c r="J432" s="145">
        <v>30</v>
      </c>
      <c r="K432" s="144" t="s">
        <v>765</v>
      </c>
      <c r="L432" s="144" t="s">
        <v>401</v>
      </c>
      <c r="M432" s="144" t="s">
        <v>4753</v>
      </c>
      <c r="N432" s="144" t="s">
        <v>522</v>
      </c>
      <c r="O432" s="144" t="s">
        <v>81</v>
      </c>
      <c r="P432" s="144" t="s">
        <v>766</v>
      </c>
      <c r="Q432" s="145">
        <v>0.432</v>
      </c>
      <c r="R432" s="144" t="s">
        <v>384</v>
      </c>
      <c r="S432" s="145">
        <v>25</v>
      </c>
      <c r="T432" s="144" t="s">
        <v>4754</v>
      </c>
      <c r="U432" s="145">
        <v>593</v>
      </c>
      <c r="V432" s="145">
        <v>3.57789</v>
      </c>
      <c r="W432" s="145">
        <v>321</v>
      </c>
      <c r="X432" s="144" t="s">
        <v>4745</v>
      </c>
    </row>
    <row r="433" spans="1:24" s="7" customFormat="1">
      <c r="A433" s="7" t="s">
        <v>49</v>
      </c>
      <c r="D433" s="144" t="s">
        <v>767</v>
      </c>
      <c r="E433" s="144" t="s">
        <v>5406</v>
      </c>
      <c r="F433" s="144" t="s">
        <v>655</v>
      </c>
      <c r="G433" s="144" t="s">
        <v>5394</v>
      </c>
      <c r="H433" s="144" t="s">
        <v>689</v>
      </c>
      <c r="I433" s="144" t="s">
        <v>690</v>
      </c>
      <c r="J433" s="145">
        <v>30</v>
      </c>
      <c r="K433" s="144" t="s">
        <v>765</v>
      </c>
      <c r="L433" s="144" t="s">
        <v>393</v>
      </c>
      <c r="M433" s="144" t="s">
        <v>4753</v>
      </c>
      <c r="N433" s="144" t="s">
        <v>522</v>
      </c>
      <c r="O433" s="144" t="s">
        <v>81</v>
      </c>
      <c r="P433" s="144" t="s">
        <v>766</v>
      </c>
      <c r="Q433" s="145">
        <v>0.432</v>
      </c>
      <c r="R433" s="144" t="s">
        <v>384</v>
      </c>
      <c r="S433" s="145">
        <v>25</v>
      </c>
      <c r="T433" s="144" t="s">
        <v>4754</v>
      </c>
      <c r="U433" s="145">
        <v>599</v>
      </c>
      <c r="V433" s="145">
        <v>3.5896499999999998</v>
      </c>
      <c r="W433" s="145">
        <v>51</v>
      </c>
      <c r="X433" s="144" t="s">
        <v>4745</v>
      </c>
    </row>
    <row r="434" spans="1:24" s="7" customFormat="1">
      <c r="A434" s="7" t="s">
        <v>49</v>
      </c>
      <c r="D434" s="144" t="s">
        <v>770</v>
      </c>
      <c r="E434" s="144" t="s">
        <v>5407</v>
      </c>
      <c r="F434" s="144" t="s">
        <v>655</v>
      </c>
      <c r="G434" s="144" t="s">
        <v>4745</v>
      </c>
      <c r="H434" s="144" t="s">
        <v>689</v>
      </c>
      <c r="I434" s="144" t="s">
        <v>690</v>
      </c>
      <c r="J434" s="145">
        <v>30</v>
      </c>
      <c r="K434" s="144" t="s">
        <v>765</v>
      </c>
      <c r="L434" s="144" t="s">
        <v>5397</v>
      </c>
      <c r="M434" s="144" t="s">
        <v>4753</v>
      </c>
      <c r="N434" s="144" t="s">
        <v>522</v>
      </c>
      <c r="O434" s="144" t="s">
        <v>81</v>
      </c>
      <c r="P434" s="144" t="s">
        <v>766</v>
      </c>
      <c r="Q434" s="145">
        <v>0.432</v>
      </c>
      <c r="R434" s="144" t="s">
        <v>384</v>
      </c>
      <c r="S434" s="145">
        <v>25</v>
      </c>
      <c r="T434" s="144" t="s">
        <v>4754</v>
      </c>
      <c r="U434" s="145">
        <v>369</v>
      </c>
      <c r="V434" s="145">
        <v>3.5895100000000002</v>
      </c>
      <c r="W434" s="145">
        <v>240</v>
      </c>
      <c r="X434" s="144" t="s">
        <v>5408</v>
      </c>
    </row>
    <row r="435" spans="1:24" s="7" customFormat="1">
      <c r="A435" s="7" t="s">
        <v>49</v>
      </c>
      <c r="D435" s="144" t="s">
        <v>773</v>
      </c>
      <c r="E435" s="144" t="s">
        <v>5409</v>
      </c>
      <c r="F435" s="144" t="s">
        <v>655</v>
      </c>
      <c r="G435" s="144" t="s">
        <v>5394</v>
      </c>
      <c r="H435" s="144" t="s">
        <v>689</v>
      </c>
      <c r="I435" s="144" t="s">
        <v>690</v>
      </c>
      <c r="J435" s="145">
        <v>30</v>
      </c>
      <c r="K435" s="144" t="s">
        <v>765</v>
      </c>
      <c r="L435" s="144" t="s">
        <v>389</v>
      </c>
      <c r="M435" s="144" t="s">
        <v>4753</v>
      </c>
      <c r="N435" s="144" t="s">
        <v>522</v>
      </c>
      <c r="O435" s="144" t="s">
        <v>81</v>
      </c>
      <c r="P435" s="144" t="s">
        <v>766</v>
      </c>
      <c r="Q435" s="145">
        <v>0.432</v>
      </c>
      <c r="R435" s="144" t="s">
        <v>384</v>
      </c>
      <c r="S435" s="145">
        <v>25</v>
      </c>
      <c r="T435" s="144" t="s">
        <v>4754</v>
      </c>
      <c r="U435" s="145">
        <v>380</v>
      </c>
      <c r="V435" s="145">
        <v>3.5743800000000001</v>
      </c>
      <c r="W435" s="145">
        <v>0</v>
      </c>
      <c r="X435" s="144" t="s">
        <v>5410</v>
      </c>
    </row>
    <row r="436" spans="1:24" s="7" customFormat="1">
      <c r="A436" s="7" t="s">
        <v>49</v>
      </c>
      <c r="D436" s="144" t="s">
        <v>776</v>
      </c>
      <c r="E436" s="144" t="s">
        <v>5411</v>
      </c>
      <c r="F436" s="144" t="s">
        <v>655</v>
      </c>
      <c r="G436" s="144" t="s">
        <v>5394</v>
      </c>
      <c r="H436" s="144" t="s">
        <v>689</v>
      </c>
      <c r="I436" s="144" t="s">
        <v>690</v>
      </c>
      <c r="J436" s="145">
        <v>30</v>
      </c>
      <c r="K436" s="144" t="s">
        <v>5164</v>
      </c>
      <c r="L436" s="144" t="s">
        <v>419</v>
      </c>
      <c r="M436" s="144" t="s">
        <v>4753</v>
      </c>
      <c r="N436" s="144" t="s">
        <v>522</v>
      </c>
      <c r="O436" s="144" t="s">
        <v>81</v>
      </c>
      <c r="P436" s="144" t="s">
        <v>766</v>
      </c>
      <c r="Q436" s="145">
        <v>0.432</v>
      </c>
      <c r="R436" s="144" t="s">
        <v>384</v>
      </c>
      <c r="S436" s="145">
        <v>25</v>
      </c>
      <c r="T436" s="144" t="s">
        <v>4754</v>
      </c>
      <c r="U436" s="145">
        <v>276</v>
      </c>
      <c r="V436" s="145">
        <v>3.5898099999999999</v>
      </c>
      <c r="W436" s="145">
        <v>0</v>
      </c>
      <c r="X436" s="144" t="s">
        <v>5412</v>
      </c>
    </row>
    <row r="437" spans="1:24" s="7" customFormat="1">
      <c r="A437" s="7" t="s">
        <v>49</v>
      </c>
      <c r="D437" s="144" t="s">
        <v>779</v>
      </c>
      <c r="E437" s="144" t="s">
        <v>5413</v>
      </c>
      <c r="F437" s="144" t="s">
        <v>655</v>
      </c>
      <c r="G437" s="144" t="s">
        <v>4745</v>
      </c>
      <c r="H437" s="144" t="s">
        <v>689</v>
      </c>
      <c r="I437" s="144" t="s">
        <v>690</v>
      </c>
      <c r="J437" s="145">
        <v>30</v>
      </c>
      <c r="K437" s="144" t="s">
        <v>5164</v>
      </c>
      <c r="L437" s="144" t="s">
        <v>393</v>
      </c>
      <c r="M437" s="144" t="s">
        <v>4753</v>
      </c>
      <c r="N437" s="144" t="s">
        <v>522</v>
      </c>
      <c r="O437" s="144" t="s">
        <v>81</v>
      </c>
      <c r="P437" s="144" t="s">
        <v>766</v>
      </c>
      <c r="Q437" s="145">
        <v>0.432</v>
      </c>
      <c r="R437" s="144" t="s">
        <v>384</v>
      </c>
      <c r="S437" s="145">
        <v>25</v>
      </c>
      <c r="T437" s="144" t="s">
        <v>4754</v>
      </c>
      <c r="U437" s="145">
        <v>710</v>
      </c>
      <c r="V437" s="145">
        <v>3.5896499999999998</v>
      </c>
      <c r="W437" s="145">
        <v>0</v>
      </c>
      <c r="X437" s="144" t="s">
        <v>5414</v>
      </c>
    </row>
    <row r="438" spans="1:24" s="7" customFormat="1">
      <c r="A438" s="7" t="s">
        <v>49</v>
      </c>
      <c r="D438" s="144" t="s">
        <v>782</v>
      </c>
      <c r="E438" s="144" t="s">
        <v>5415</v>
      </c>
      <c r="F438" s="144" t="s">
        <v>655</v>
      </c>
      <c r="G438" s="144" t="s">
        <v>4745</v>
      </c>
      <c r="H438" s="144" t="s">
        <v>689</v>
      </c>
      <c r="I438" s="144" t="s">
        <v>690</v>
      </c>
      <c r="J438" s="145">
        <v>30</v>
      </c>
      <c r="K438" s="144" t="s">
        <v>5228</v>
      </c>
      <c r="L438" s="144" t="s">
        <v>389</v>
      </c>
      <c r="M438" s="144" t="s">
        <v>4753</v>
      </c>
      <c r="N438" s="144" t="s">
        <v>522</v>
      </c>
      <c r="O438" s="144" t="s">
        <v>81</v>
      </c>
      <c r="P438" s="144" t="s">
        <v>766</v>
      </c>
      <c r="Q438" s="145">
        <v>0.432</v>
      </c>
      <c r="R438" s="144" t="s">
        <v>384</v>
      </c>
      <c r="S438" s="145">
        <v>25</v>
      </c>
      <c r="T438" s="144" t="s">
        <v>4754</v>
      </c>
      <c r="U438" s="145">
        <v>436</v>
      </c>
      <c r="V438" s="145">
        <v>3.58962</v>
      </c>
      <c r="W438" s="145">
        <v>0</v>
      </c>
      <c r="X438" s="144" t="s">
        <v>5416</v>
      </c>
    </row>
    <row r="439" spans="1:24" s="7" customFormat="1">
      <c r="A439" s="7" t="s">
        <v>49</v>
      </c>
      <c r="D439" s="144" t="s">
        <v>785</v>
      </c>
      <c r="E439" s="144" t="s">
        <v>5417</v>
      </c>
      <c r="F439" s="144" t="s">
        <v>655</v>
      </c>
      <c r="G439" s="144" t="s">
        <v>4745</v>
      </c>
      <c r="H439" s="144" t="s">
        <v>689</v>
      </c>
      <c r="I439" s="144" t="s">
        <v>690</v>
      </c>
      <c r="J439" s="145">
        <v>30</v>
      </c>
      <c r="K439" s="144" t="s">
        <v>765</v>
      </c>
      <c r="L439" s="144" t="s">
        <v>1795</v>
      </c>
      <c r="M439" s="144" t="s">
        <v>4753</v>
      </c>
      <c r="N439" s="144" t="s">
        <v>522</v>
      </c>
      <c r="O439" s="144" t="s">
        <v>81</v>
      </c>
      <c r="P439" s="144" t="s">
        <v>766</v>
      </c>
      <c r="Q439" s="145">
        <v>0.432</v>
      </c>
      <c r="R439" s="144" t="s">
        <v>384</v>
      </c>
      <c r="S439" s="145">
        <v>25</v>
      </c>
      <c r="T439" s="144" t="s">
        <v>4754</v>
      </c>
      <c r="U439" s="145">
        <v>642</v>
      </c>
      <c r="V439" s="145">
        <v>3.59</v>
      </c>
      <c r="W439" s="145">
        <v>240</v>
      </c>
      <c r="X439" s="144" t="s">
        <v>5418</v>
      </c>
    </row>
    <row r="440" spans="1:24" s="7" customFormat="1">
      <c r="A440" s="7" t="s">
        <v>49</v>
      </c>
      <c r="D440" s="144" t="s">
        <v>788</v>
      </c>
      <c r="E440" s="144" t="s">
        <v>5419</v>
      </c>
      <c r="F440" s="144" t="s">
        <v>655</v>
      </c>
      <c r="G440" s="144" t="s">
        <v>4745</v>
      </c>
      <c r="H440" s="144" t="s">
        <v>689</v>
      </c>
      <c r="I440" s="144" t="s">
        <v>690</v>
      </c>
      <c r="J440" s="145">
        <v>30</v>
      </c>
      <c r="K440" s="144" t="s">
        <v>765</v>
      </c>
      <c r="L440" s="144" t="s">
        <v>791</v>
      </c>
      <c r="M440" s="144" t="s">
        <v>4753</v>
      </c>
      <c r="N440" s="144" t="s">
        <v>522</v>
      </c>
      <c r="O440" s="144" t="s">
        <v>81</v>
      </c>
      <c r="P440" s="144" t="s">
        <v>766</v>
      </c>
      <c r="Q440" s="145">
        <v>0.432</v>
      </c>
      <c r="R440" s="144" t="s">
        <v>384</v>
      </c>
      <c r="S440" s="145">
        <v>25</v>
      </c>
      <c r="T440" s="144" t="s">
        <v>4754</v>
      </c>
      <c r="U440" s="145">
        <v>573</v>
      </c>
      <c r="V440" s="145">
        <v>3.5787499999999999</v>
      </c>
      <c r="W440" s="145">
        <v>0</v>
      </c>
      <c r="X440" s="144" t="s">
        <v>5420</v>
      </c>
    </row>
    <row r="441" spans="1:24" s="7" customFormat="1">
      <c r="A441" s="7" t="s">
        <v>49</v>
      </c>
      <c r="D441" s="144" t="s">
        <v>700</v>
      </c>
      <c r="E441" s="144" t="s">
        <v>5421</v>
      </c>
      <c r="F441" s="144" t="s">
        <v>5033</v>
      </c>
      <c r="G441" s="144" t="s">
        <v>4745</v>
      </c>
      <c r="H441" s="144" t="s">
        <v>689</v>
      </c>
      <c r="I441" s="144" t="s">
        <v>690</v>
      </c>
      <c r="J441" s="145">
        <v>45</v>
      </c>
      <c r="K441" s="144" t="s">
        <v>703</v>
      </c>
      <c r="L441" s="144" t="s">
        <v>401</v>
      </c>
      <c r="M441" s="144" t="s">
        <v>4753</v>
      </c>
      <c r="N441" s="144" t="s">
        <v>683</v>
      </c>
      <c r="O441" s="144" t="s">
        <v>81</v>
      </c>
      <c r="P441" s="144" t="s">
        <v>704</v>
      </c>
      <c r="Q441" s="145">
        <v>0.59199999999999997</v>
      </c>
      <c r="R441" s="144" t="s">
        <v>384</v>
      </c>
      <c r="S441" s="145">
        <v>45</v>
      </c>
      <c r="T441" s="144" t="s">
        <v>4754</v>
      </c>
      <c r="U441" s="145">
        <v>13</v>
      </c>
      <c r="V441" s="145">
        <v>8.2938500000000008</v>
      </c>
      <c r="W441" s="145">
        <v>14</v>
      </c>
      <c r="X441" s="144" t="s">
        <v>4745</v>
      </c>
    </row>
    <row r="442" spans="1:24" s="7" customFormat="1">
      <c r="A442" s="7" t="s">
        <v>49</v>
      </c>
      <c r="D442" s="144" t="s">
        <v>705</v>
      </c>
      <c r="E442" s="144" t="s">
        <v>5422</v>
      </c>
      <c r="F442" s="144" t="s">
        <v>5033</v>
      </c>
      <c r="G442" s="144" t="s">
        <v>4745</v>
      </c>
      <c r="H442" s="144" t="s">
        <v>689</v>
      </c>
      <c r="I442" s="144" t="s">
        <v>690</v>
      </c>
      <c r="J442" s="145">
        <v>45</v>
      </c>
      <c r="K442" s="144" t="s">
        <v>703</v>
      </c>
      <c r="L442" s="144" t="s">
        <v>393</v>
      </c>
      <c r="M442" s="144" t="s">
        <v>4753</v>
      </c>
      <c r="N442" s="144" t="s">
        <v>683</v>
      </c>
      <c r="O442" s="144" t="s">
        <v>81</v>
      </c>
      <c r="P442" s="144" t="s">
        <v>704</v>
      </c>
      <c r="Q442" s="145">
        <v>0.59199999999999997</v>
      </c>
      <c r="R442" s="144" t="s">
        <v>384</v>
      </c>
      <c r="S442" s="145">
        <v>45</v>
      </c>
      <c r="T442" s="144" t="s">
        <v>4754</v>
      </c>
      <c r="U442" s="145">
        <v>74</v>
      </c>
      <c r="V442" s="145">
        <v>8.2949999999999999</v>
      </c>
      <c r="W442" s="145">
        <v>15</v>
      </c>
      <c r="X442" s="144" t="s">
        <v>4745</v>
      </c>
    </row>
    <row r="443" spans="1:24" s="7" customFormat="1">
      <c r="A443" s="7" t="s">
        <v>49</v>
      </c>
      <c r="D443" s="144" t="s">
        <v>708</v>
      </c>
      <c r="E443" s="144" t="s">
        <v>709</v>
      </c>
      <c r="F443" s="144" t="s">
        <v>5033</v>
      </c>
      <c r="G443" s="144" t="s">
        <v>4745</v>
      </c>
      <c r="H443" s="144" t="s">
        <v>689</v>
      </c>
      <c r="I443" s="144" t="s">
        <v>690</v>
      </c>
      <c r="J443" s="145">
        <v>45</v>
      </c>
      <c r="K443" s="144" t="s">
        <v>703</v>
      </c>
      <c r="L443" s="144" t="s">
        <v>487</v>
      </c>
      <c r="M443" s="144" t="s">
        <v>4753</v>
      </c>
      <c r="N443" s="144" t="s">
        <v>683</v>
      </c>
      <c r="O443" s="144" t="s">
        <v>81</v>
      </c>
      <c r="P443" s="144" t="s">
        <v>704</v>
      </c>
      <c r="Q443" s="145">
        <v>0.59199999999999997</v>
      </c>
      <c r="R443" s="144" t="s">
        <v>384</v>
      </c>
      <c r="S443" s="145">
        <v>45</v>
      </c>
      <c r="T443" s="144" t="s">
        <v>4754</v>
      </c>
      <c r="U443" s="145">
        <v>128</v>
      </c>
      <c r="V443" s="145">
        <v>8.2910500000000003</v>
      </c>
      <c r="W443" s="145">
        <v>19</v>
      </c>
      <c r="X443" s="144" t="s">
        <v>4745</v>
      </c>
    </row>
    <row r="444" spans="1:24" s="7" customFormat="1">
      <c r="A444" s="7" t="s">
        <v>49</v>
      </c>
      <c r="D444" s="144" t="s">
        <v>5423</v>
      </c>
      <c r="E444" s="144" t="s">
        <v>5424</v>
      </c>
      <c r="F444" s="144" t="s">
        <v>4792</v>
      </c>
      <c r="G444" s="144" t="s">
        <v>4745</v>
      </c>
      <c r="H444" s="144" t="s">
        <v>689</v>
      </c>
      <c r="I444" s="144" t="s">
        <v>690</v>
      </c>
      <c r="J444" s="145">
        <v>45</v>
      </c>
      <c r="K444" s="144" t="s">
        <v>703</v>
      </c>
      <c r="L444" s="144" t="s">
        <v>389</v>
      </c>
      <c r="M444" s="144" t="s">
        <v>4753</v>
      </c>
      <c r="N444" s="144" t="s">
        <v>683</v>
      </c>
      <c r="O444" s="144" t="s">
        <v>81</v>
      </c>
      <c r="P444" s="144" t="s">
        <v>704</v>
      </c>
      <c r="Q444" s="145">
        <v>0.59199999999999997</v>
      </c>
      <c r="R444" s="144" t="s">
        <v>384</v>
      </c>
      <c r="S444" s="145">
        <v>45</v>
      </c>
      <c r="T444" s="144" t="s">
        <v>4754</v>
      </c>
      <c r="U444" s="145">
        <v>0</v>
      </c>
      <c r="V444" s="145">
        <v>7.93</v>
      </c>
      <c r="W444" s="145">
        <v>0</v>
      </c>
      <c r="X444" s="144" t="s">
        <v>4745</v>
      </c>
    </row>
    <row r="445" spans="1:24" s="7" customFormat="1">
      <c r="A445" s="7" t="s">
        <v>49</v>
      </c>
      <c r="D445" s="144" t="s">
        <v>5425</v>
      </c>
      <c r="E445" s="144" t="s">
        <v>5426</v>
      </c>
      <c r="F445" s="144" t="s">
        <v>4792</v>
      </c>
      <c r="G445" s="144" t="s">
        <v>4745</v>
      </c>
      <c r="H445" s="144" t="s">
        <v>689</v>
      </c>
      <c r="I445" s="144" t="s">
        <v>690</v>
      </c>
      <c r="J445" s="145">
        <v>45</v>
      </c>
      <c r="K445" s="144" t="s">
        <v>703</v>
      </c>
      <c r="L445" s="144" t="s">
        <v>419</v>
      </c>
      <c r="M445" s="144" t="s">
        <v>4753</v>
      </c>
      <c r="N445" s="144" t="s">
        <v>683</v>
      </c>
      <c r="O445" s="144" t="s">
        <v>81</v>
      </c>
      <c r="P445" s="144" t="s">
        <v>704</v>
      </c>
      <c r="Q445" s="145">
        <v>0.59199999999999997</v>
      </c>
      <c r="R445" s="144" t="s">
        <v>384</v>
      </c>
      <c r="S445" s="145">
        <v>45</v>
      </c>
      <c r="T445" s="144" t="s">
        <v>4754</v>
      </c>
      <c r="U445" s="145">
        <v>0</v>
      </c>
      <c r="V445" s="145">
        <v>7.9064300000000003</v>
      </c>
      <c r="W445" s="145">
        <v>0</v>
      </c>
      <c r="X445" s="144" t="s">
        <v>4745</v>
      </c>
    </row>
    <row r="446" spans="1:24" s="7" customFormat="1">
      <c r="A446" s="7" t="s">
        <v>49</v>
      </c>
      <c r="D446" s="144" t="s">
        <v>711</v>
      </c>
      <c r="E446" s="144" t="s">
        <v>5427</v>
      </c>
      <c r="F446" s="144" t="s">
        <v>4792</v>
      </c>
      <c r="G446" s="144" t="s">
        <v>4745</v>
      </c>
      <c r="H446" s="144" t="s">
        <v>689</v>
      </c>
      <c r="I446" s="144" t="s">
        <v>690</v>
      </c>
      <c r="J446" s="145">
        <v>45</v>
      </c>
      <c r="K446" s="144" t="s">
        <v>795</v>
      </c>
      <c r="L446" s="144" t="s">
        <v>389</v>
      </c>
      <c r="M446" s="144" t="s">
        <v>4753</v>
      </c>
      <c r="N446" s="144" t="s">
        <v>683</v>
      </c>
      <c r="O446" s="144" t="s">
        <v>81</v>
      </c>
      <c r="P446" s="144" t="s">
        <v>704</v>
      </c>
      <c r="Q446" s="145">
        <v>0.59199999999999997</v>
      </c>
      <c r="R446" s="144" t="s">
        <v>384</v>
      </c>
      <c r="S446" s="145">
        <v>45</v>
      </c>
      <c r="T446" s="144" t="s">
        <v>4754</v>
      </c>
      <c r="U446" s="145">
        <v>0</v>
      </c>
      <c r="V446" s="145">
        <v>8.29542</v>
      </c>
      <c r="W446" s="145">
        <v>0</v>
      </c>
      <c r="X446" s="144" t="s">
        <v>4745</v>
      </c>
    </row>
    <row r="447" spans="1:24" s="7" customFormat="1">
      <c r="A447" s="7" t="s">
        <v>49</v>
      </c>
      <c r="D447" s="144" t="s">
        <v>714</v>
      </c>
      <c r="E447" s="144" t="s">
        <v>5428</v>
      </c>
      <c r="F447" s="144" t="s">
        <v>4792</v>
      </c>
      <c r="G447" s="144" t="s">
        <v>4745</v>
      </c>
      <c r="H447" s="144" t="s">
        <v>689</v>
      </c>
      <c r="I447" s="144" t="s">
        <v>690</v>
      </c>
      <c r="J447" s="145">
        <v>45</v>
      </c>
      <c r="K447" s="144" t="s">
        <v>703</v>
      </c>
      <c r="L447" s="144" t="s">
        <v>694</v>
      </c>
      <c r="M447" s="144" t="s">
        <v>4753</v>
      </c>
      <c r="N447" s="144" t="s">
        <v>683</v>
      </c>
      <c r="O447" s="144" t="s">
        <v>81</v>
      </c>
      <c r="P447" s="144" t="s">
        <v>704</v>
      </c>
      <c r="Q447" s="145">
        <v>0.59199999999999997</v>
      </c>
      <c r="R447" s="144" t="s">
        <v>384</v>
      </c>
      <c r="S447" s="145">
        <v>45</v>
      </c>
      <c r="T447" s="144" t="s">
        <v>4754</v>
      </c>
      <c r="U447" s="145">
        <v>0</v>
      </c>
      <c r="V447" s="145">
        <v>8.29542</v>
      </c>
      <c r="W447" s="145">
        <v>0</v>
      </c>
      <c r="X447" s="144" t="s">
        <v>4745</v>
      </c>
    </row>
    <row r="448" spans="1:24" s="7" customFormat="1">
      <c r="A448" s="7" t="s">
        <v>49</v>
      </c>
      <c r="D448" s="144" t="s">
        <v>717</v>
      </c>
      <c r="E448" s="144" t="s">
        <v>5429</v>
      </c>
      <c r="F448" s="144" t="s">
        <v>5033</v>
      </c>
      <c r="G448" s="144" t="s">
        <v>4745</v>
      </c>
      <c r="H448" s="144" t="s">
        <v>689</v>
      </c>
      <c r="I448" s="144" t="s">
        <v>690</v>
      </c>
      <c r="J448" s="145">
        <v>45</v>
      </c>
      <c r="K448" s="144" t="s">
        <v>703</v>
      </c>
      <c r="L448" s="144" t="s">
        <v>457</v>
      </c>
      <c r="M448" s="144" t="s">
        <v>4753</v>
      </c>
      <c r="N448" s="144" t="s">
        <v>683</v>
      </c>
      <c r="O448" s="144" t="s">
        <v>81</v>
      </c>
      <c r="P448" s="144" t="s">
        <v>704</v>
      </c>
      <c r="Q448" s="145">
        <v>0.59199999999999997</v>
      </c>
      <c r="R448" s="144" t="s">
        <v>384</v>
      </c>
      <c r="S448" s="145">
        <v>45</v>
      </c>
      <c r="T448" s="144" t="s">
        <v>4754</v>
      </c>
      <c r="U448" s="145">
        <v>171</v>
      </c>
      <c r="V448" s="145">
        <v>8.1865199999999998</v>
      </c>
      <c r="W448" s="145">
        <v>12</v>
      </c>
      <c r="X448" s="144" t="s">
        <v>4745</v>
      </c>
    </row>
    <row r="449" spans="1:24" s="7" customFormat="1">
      <c r="A449" s="7" t="s">
        <v>49</v>
      </c>
      <c r="D449" s="144" t="s">
        <v>5430</v>
      </c>
      <c r="E449" s="144" t="s">
        <v>5431</v>
      </c>
      <c r="F449" s="144" t="s">
        <v>4792</v>
      </c>
      <c r="G449" s="144" t="s">
        <v>4745</v>
      </c>
      <c r="H449" s="144" t="s">
        <v>689</v>
      </c>
      <c r="I449" s="144" t="s">
        <v>690</v>
      </c>
      <c r="J449" s="145">
        <v>45</v>
      </c>
      <c r="K449" s="144" t="s">
        <v>703</v>
      </c>
      <c r="L449" s="144" t="s">
        <v>457</v>
      </c>
      <c r="M449" s="144" t="s">
        <v>4753</v>
      </c>
      <c r="N449" s="144" t="s">
        <v>683</v>
      </c>
      <c r="O449" s="144" t="s">
        <v>81</v>
      </c>
      <c r="P449" s="144" t="s">
        <v>704</v>
      </c>
      <c r="Q449" s="145">
        <v>0.59199999999999997</v>
      </c>
      <c r="R449" s="144" t="s">
        <v>384</v>
      </c>
      <c r="S449" s="145">
        <v>45</v>
      </c>
      <c r="T449" s="144" t="s">
        <v>4754</v>
      </c>
      <c r="U449" s="145">
        <v>0</v>
      </c>
      <c r="V449" s="145">
        <v>7.6675000000000004</v>
      </c>
      <c r="W449" s="145">
        <v>0</v>
      </c>
      <c r="X449" s="144" t="s">
        <v>4745</v>
      </c>
    </row>
    <row r="450" spans="1:24" s="7" customFormat="1">
      <c r="A450" s="7" t="s">
        <v>49</v>
      </c>
      <c r="D450" s="144" t="s">
        <v>5432</v>
      </c>
      <c r="E450" s="144" t="s">
        <v>5433</v>
      </c>
      <c r="F450" s="144" t="s">
        <v>4792</v>
      </c>
      <c r="G450" s="144" t="s">
        <v>4745</v>
      </c>
      <c r="H450" s="144" t="s">
        <v>689</v>
      </c>
      <c r="I450" s="144" t="s">
        <v>690</v>
      </c>
      <c r="J450" s="145">
        <v>45</v>
      </c>
      <c r="K450" s="144" t="s">
        <v>703</v>
      </c>
      <c r="L450" s="144" t="s">
        <v>5279</v>
      </c>
      <c r="M450" s="144" t="s">
        <v>4753</v>
      </c>
      <c r="N450" s="144" t="s">
        <v>683</v>
      </c>
      <c r="O450" s="144" t="s">
        <v>81</v>
      </c>
      <c r="P450" s="144" t="s">
        <v>704</v>
      </c>
      <c r="Q450" s="145">
        <v>0.59199999999999997</v>
      </c>
      <c r="R450" s="144" t="s">
        <v>384</v>
      </c>
      <c r="S450" s="145">
        <v>45</v>
      </c>
      <c r="T450" s="144" t="s">
        <v>4754</v>
      </c>
      <c r="U450" s="145">
        <v>0</v>
      </c>
      <c r="V450" s="145">
        <v>7.91073</v>
      </c>
      <c r="W450" s="145">
        <v>0</v>
      </c>
      <c r="X450" s="144" t="s">
        <v>4745</v>
      </c>
    </row>
    <row r="451" spans="1:24" s="7" customFormat="1">
      <c r="A451" s="7" t="s">
        <v>49</v>
      </c>
      <c r="D451" s="144" t="s">
        <v>720</v>
      </c>
      <c r="E451" s="144" t="s">
        <v>5434</v>
      </c>
      <c r="F451" s="144" t="s">
        <v>655</v>
      </c>
      <c r="G451" s="144" t="s">
        <v>4745</v>
      </c>
      <c r="H451" s="144" t="s">
        <v>689</v>
      </c>
      <c r="I451" s="144" t="s">
        <v>690</v>
      </c>
      <c r="J451" s="145">
        <v>50</v>
      </c>
      <c r="K451" s="144" t="s">
        <v>1413</v>
      </c>
      <c r="L451" s="144" t="s">
        <v>5279</v>
      </c>
      <c r="M451" s="144" t="s">
        <v>4753</v>
      </c>
      <c r="N451" s="144" t="s">
        <v>522</v>
      </c>
      <c r="O451" s="144" t="s">
        <v>81</v>
      </c>
      <c r="P451" s="144" t="s">
        <v>723</v>
      </c>
      <c r="Q451" s="145">
        <v>0.5968</v>
      </c>
      <c r="R451" s="144" t="s">
        <v>384</v>
      </c>
      <c r="S451" s="145">
        <v>50</v>
      </c>
      <c r="T451" s="144" t="s">
        <v>4754</v>
      </c>
      <c r="U451" s="145">
        <v>274</v>
      </c>
      <c r="V451" s="145">
        <v>10.206670000000001</v>
      </c>
      <c r="W451" s="145">
        <v>215</v>
      </c>
      <c r="X451" s="144" t="s">
        <v>5435</v>
      </c>
    </row>
    <row r="452" spans="1:24" s="7" customFormat="1">
      <c r="A452" s="7" t="s">
        <v>49</v>
      </c>
      <c r="D452" s="144" t="s">
        <v>3722</v>
      </c>
      <c r="E452" s="144" t="s">
        <v>5436</v>
      </c>
      <c r="F452" s="144" t="s">
        <v>655</v>
      </c>
      <c r="G452" s="144" t="s">
        <v>5227</v>
      </c>
      <c r="H452" s="144" t="s">
        <v>689</v>
      </c>
      <c r="I452" s="144" t="s">
        <v>690</v>
      </c>
      <c r="J452" s="145">
        <v>50</v>
      </c>
      <c r="K452" s="144" t="s">
        <v>5164</v>
      </c>
      <c r="L452" s="144" t="s">
        <v>380</v>
      </c>
      <c r="M452" s="144" t="s">
        <v>4753</v>
      </c>
      <c r="N452" s="144" t="s">
        <v>522</v>
      </c>
      <c r="O452" s="144" t="s">
        <v>81</v>
      </c>
      <c r="P452" s="144" t="s">
        <v>723</v>
      </c>
      <c r="Q452" s="145">
        <v>0.5968</v>
      </c>
      <c r="R452" s="144" t="s">
        <v>384</v>
      </c>
      <c r="S452" s="145">
        <v>50</v>
      </c>
      <c r="T452" s="144" t="s">
        <v>4754</v>
      </c>
      <c r="U452" s="145">
        <v>146</v>
      </c>
      <c r="V452" s="145">
        <v>10.206670000000001</v>
      </c>
      <c r="W452" s="145">
        <v>1</v>
      </c>
      <c r="X452" s="144" t="s">
        <v>4745</v>
      </c>
    </row>
    <row r="453" spans="1:24" s="7" customFormat="1">
      <c r="A453" s="7" t="s">
        <v>49</v>
      </c>
      <c r="D453" s="144" t="s">
        <v>3723</v>
      </c>
      <c r="E453" s="144" t="s">
        <v>5437</v>
      </c>
      <c r="F453" s="144" t="s">
        <v>655</v>
      </c>
      <c r="G453" s="144" t="s">
        <v>5227</v>
      </c>
      <c r="H453" s="144" t="s">
        <v>689</v>
      </c>
      <c r="I453" s="144" t="s">
        <v>690</v>
      </c>
      <c r="J453" s="145">
        <v>50</v>
      </c>
      <c r="K453" s="144" t="s">
        <v>5228</v>
      </c>
      <c r="L453" s="144" t="s">
        <v>389</v>
      </c>
      <c r="M453" s="144" t="s">
        <v>4753</v>
      </c>
      <c r="N453" s="144" t="s">
        <v>522</v>
      </c>
      <c r="O453" s="144" t="s">
        <v>81</v>
      </c>
      <c r="P453" s="144" t="s">
        <v>723</v>
      </c>
      <c r="Q453" s="145">
        <v>0.5968</v>
      </c>
      <c r="R453" s="144" t="s">
        <v>384</v>
      </c>
      <c r="S453" s="145">
        <v>50</v>
      </c>
      <c r="T453" s="144" t="s">
        <v>4754</v>
      </c>
      <c r="U453" s="145">
        <v>122</v>
      </c>
      <c r="V453" s="145">
        <v>10.20682</v>
      </c>
      <c r="W453" s="145">
        <v>1</v>
      </c>
      <c r="X453" s="144" t="s">
        <v>4745</v>
      </c>
    </row>
    <row r="454" spans="1:24" s="7" customFormat="1">
      <c r="A454" s="7" t="s">
        <v>49</v>
      </c>
      <c r="D454" s="144" t="s">
        <v>3724</v>
      </c>
      <c r="E454" s="144" t="s">
        <v>5438</v>
      </c>
      <c r="F454" s="144" t="s">
        <v>655</v>
      </c>
      <c r="G454" s="144" t="s">
        <v>5227</v>
      </c>
      <c r="H454" s="144" t="s">
        <v>689</v>
      </c>
      <c r="I454" s="144" t="s">
        <v>690</v>
      </c>
      <c r="J454" s="145">
        <v>50</v>
      </c>
      <c r="K454" s="144" t="s">
        <v>5269</v>
      </c>
      <c r="L454" s="144" t="s">
        <v>1795</v>
      </c>
      <c r="M454" s="144" t="s">
        <v>4753</v>
      </c>
      <c r="N454" s="144" t="s">
        <v>522</v>
      </c>
      <c r="O454" s="144" t="s">
        <v>81</v>
      </c>
      <c r="P454" s="144" t="s">
        <v>723</v>
      </c>
      <c r="Q454" s="145">
        <v>0.5968</v>
      </c>
      <c r="R454" s="144" t="s">
        <v>384</v>
      </c>
      <c r="S454" s="145">
        <v>50</v>
      </c>
      <c r="T454" s="144" t="s">
        <v>4754</v>
      </c>
      <c r="U454" s="145">
        <v>115</v>
      </c>
      <c r="V454" s="145">
        <v>10.2075</v>
      </c>
      <c r="W454" s="145">
        <v>1</v>
      </c>
      <c r="X454" s="144" t="s">
        <v>4745</v>
      </c>
    </row>
    <row r="455" spans="1:24" s="7" customFormat="1">
      <c r="A455" s="7" t="s">
        <v>49</v>
      </c>
      <c r="D455" s="144" t="s">
        <v>3721</v>
      </c>
      <c r="E455" s="144" t="s">
        <v>5439</v>
      </c>
      <c r="F455" s="144" t="s">
        <v>655</v>
      </c>
      <c r="G455" s="144" t="s">
        <v>5227</v>
      </c>
      <c r="H455" s="144" t="s">
        <v>689</v>
      </c>
      <c r="I455" s="144" t="s">
        <v>690</v>
      </c>
      <c r="J455" s="145">
        <v>50</v>
      </c>
      <c r="K455" s="144" t="s">
        <v>1413</v>
      </c>
      <c r="L455" s="144" t="s">
        <v>487</v>
      </c>
      <c r="M455" s="144" t="s">
        <v>4753</v>
      </c>
      <c r="N455" s="144" t="s">
        <v>522</v>
      </c>
      <c r="O455" s="144" t="s">
        <v>81</v>
      </c>
      <c r="P455" s="144" t="s">
        <v>723</v>
      </c>
      <c r="Q455" s="145">
        <v>0.5968</v>
      </c>
      <c r="R455" s="144" t="s">
        <v>384</v>
      </c>
      <c r="S455" s="145">
        <v>50</v>
      </c>
      <c r="T455" s="144" t="s">
        <v>4754</v>
      </c>
      <c r="U455" s="145">
        <v>114</v>
      </c>
      <c r="V455" s="145">
        <v>10.206670000000001</v>
      </c>
      <c r="W455" s="145">
        <v>1</v>
      </c>
      <c r="X455" s="144" t="s">
        <v>4745</v>
      </c>
    </row>
    <row r="456" spans="1:24" s="7" customFormat="1">
      <c r="A456" s="7" t="s">
        <v>49</v>
      </c>
      <c r="D456" s="144" t="s">
        <v>5440</v>
      </c>
      <c r="E456" s="144" t="s">
        <v>5441</v>
      </c>
      <c r="F456" s="144" t="s">
        <v>4792</v>
      </c>
      <c r="G456" s="144" t="s">
        <v>4745</v>
      </c>
      <c r="H456" s="144" t="s">
        <v>689</v>
      </c>
      <c r="I456" s="144" t="s">
        <v>690</v>
      </c>
      <c r="J456" s="145">
        <v>30</v>
      </c>
      <c r="K456" s="144" t="s">
        <v>795</v>
      </c>
      <c r="L456" s="144" t="s">
        <v>457</v>
      </c>
      <c r="M456" s="144" t="s">
        <v>4753</v>
      </c>
      <c r="N456" s="144" t="s">
        <v>683</v>
      </c>
      <c r="O456" s="144" t="s">
        <v>81</v>
      </c>
      <c r="P456" s="144" t="s">
        <v>796</v>
      </c>
      <c r="Q456" s="145">
        <v>0.38</v>
      </c>
      <c r="R456" s="144" t="s">
        <v>797</v>
      </c>
      <c r="S456" s="145">
        <v>30</v>
      </c>
      <c r="T456" s="144" t="s">
        <v>4769</v>
      </c>
      <c r="U456" s="145">
        <v>0</v>
      </c>
      <c r="V456" s="145">
        <v>5.99</v>
      </c>
      <c r="W456" s="145">
        <v>0</v>
      </c>
      <c r="X456" s="144" t="s">
        <v>4745</v>
      </c>
    </row>
    <row r="457" spans="1:24" s="7" customFormat="1">
      <c r="A457" s="7" t="s">
        <v>49</v>
      </c>
      <c r="D457" s="144" t="s">
        <v>5442</v>
      </c>
      <c r="E457" s="144" t="s">
        <v>5443</v>
      </c>
      <c r="F457" s="144" t="s">
        <v>4792</v>
      </c>
      <c r="G457" s="144" t="s">
        <v>4745</v>
      </c>
      <c r="H457" s="144" t="s">
        <v>689</v>
      </c>
      <c r="I457" s="144" t="s">
        <v>690</v>
      </c>
      <c r="J457" s="145">
        <v>30</v>
      </c>
      <c r="K457" s="144" t="s">
        <v>795</v>
      </c>
      <c r="L457" s="144" t="s">
        <v>389</v>
      </c>
      <c r="M457" s="144" t="s">
        <v>4753</v>
      </c>
      <c r="N457" s="144" t="s">
        <v>683</v>
      </c>
      <c r="O457" s="144" t="s">
        <v>81</v>
      </c>
      <c r="P457" s="144" t="s">
        <v>796</v>
      </c>
      <c r="Q457" s="145">
        <v>0.38</v>
      </c>
      <c r="R457" s="144" t="s">
        <v>797</v>
      </c>
      <c r="S457" s="145">
        <v>30</v>
      </c>
      <c r="T457" s="144" t="s">
        <v>4769</v>
      </c>
      <c r="U457" s="145">
        <v>0</v>
      </c>
      <c r="V457" s="145">
        <v>6.23</v>
      </c>
      <c r="W457" s="145">
        <v>0</v>
      </c>
      <c r="X457" s="144" t="s">
        <v>4745</v>
      </c>
    </row>
    <row r="458" spans="1:24" s="7" customFormat="1">
      <c r="A458" s="7" t="s">
        <v>49</v>
      </c>
      <c r="D458" s="144" t="s">
        <v>792</v>
      </c>
      <c r="E458" s="144" t="s">
        <v>5444</v>
      </c>
      <c r="F458" s="144" t="s">
        <v>655</v>
      </c>
      <c r="G458" s="144" t="s">
        <v>4745</v>
      </c>
      <c r="H458" s="144" t="s">
        <v>689</v>
      </c>
      <c r="I458" s="144" t="s">
        <v>690</v>
      </c>
      <c r="J458" s="145">
        <v>30</v>
      </c>
      <c r="K458" s="144" t="s">
        <v>5164</v>
      </c>
      <c r="L458" s="144" t="s">
        <v>5445</v>
      </c>
      <c r="M458" s="144" t="s">
        <v>4753</v>
      </c>
      <c r="N458" s="144" t="s">
        <v>683</v>
      </c>
      <c r="O458" s="144" t="s">
        <v>81</v>
      </c>
      <c r="P458" s="144" t="s">
        <v>796</v>
      </c>
      <c r="Q458" s="145">
        <v>0.38</v>
      </c>
      <c r="R458" s="144" t="s">
        <v>797</v>
      </c>
      <c r="S458" s="145">
        <v>30</v>
      </c>
      <c r="T458" s="144" t="s">
        <v>4769</v>
      </c>
      <c r="U458" s="145">
        <v>0</v>
      </c>
      <c r="V458" s="145">
        <v>0</v>
      </c>
      <c r="W458" s="145">
        <v>0</v>
      </c>
      <c r="X458" s="144" t="s">
        <v>5446</v>
      </c>
    </row>
    <row r="459" spans="1:24" s="7" customFormat="1">
      <c r="A459" s="7" t="s">
        <v>49</v>
      </c>
      <c r="D459" s="144" t="s">
        <v>5447</v>
      </c>
      <c r="E459" s="144" t="s">
        <v>5448</v>
      </c>
      <c r="F459" s="144" t="s">
        <v>4792</v>
      </c>
      <c r="G459" s="144" t="s">
        <v>4745</v>
      </c>
      <c r="H459" s="144" t="s">
        <v>689</v>
      </c>
      <c r="I459" s="144" t="s">
        <v>690</v>
      </c>
      <c r="J459" s="145">
        <v>30</v>
      </c>
      <c r="K459" s="144" t="s">
        <v>795</v>
      </c>
      <c r="L459" s="144" t="s">
        <v>393</v>
      </c>
      <c r="M459" s="144" t="s">
        <v>4753</v>
      </c>
      <c r="N459" s="144" t="s">
        <v>683</v>
      </c>
      <c r="O459" s="144" t="s">
        <v>81</v>
      </c>
      <c r="P459" s="144" t="s">
        <v>796</v>
      </c>
      <c r="Q459" s="145">
        <v>0.38</v>
      </c>
      <c r="R459" s="144" t="s">
        <v>797</v>
      </c>
      <c r="S459" s="145">
        <v>30</v>
      </c>
      <c r="T459" s="144" t="s">
        <v>4769</v>
      </c>
      <c r="U459" s="145">
        <v>0</v>
      </c>
      <c r="V459" s="145">
        <v>6.84</v>
      </c>
      <c r="W459" s="145">
        <v>0</v>
      </c>
      <c r="X459" s="144" t="s">
        <v>4745</v>
      </c>
    </row>
    <row r="460" spans="1:24" s="7" customFormat="1">
      <c r="A460" s="7" t="s">
        <v>49</v>
      </c>
      <c r="D460" s="144" t="s">
        <v>798</v>
      </c>
      <c r="E460" s="144" t="s">
        <v>5449</v>
      </c>
      <c r="F460" s="144" t="s">
        <v>655</v>
      </c>
      <c r="G460" s="144" t="s">
        <v>4745</v>
      </c>
      <c r="H460" s="144" t="s">
        <v>689</v>
      </c>
      <c r="I460" s="144" t="s">
        <v>690</v>
      </c>
      <c r="J460" s="145">
        <v>30</v>
      </c>
      <c r="K460" s="144" t="s">
        <v>5164</v>
      </c>
      <c r="L460" s="144" t="s">
        <v>801</v>
      </c>
      <c r="M460" s="144" t="s">
        <v>4753</v>
      </c>
      <c r="N460" s="144" t="s">
        <v>683</v>
      </c>
      <c r="O460" s="144" t="s">
        <v>81</v>
      </c>
      <c r="P460" s="144" t="s">
        <v>796</v>
      </c>
      <c r="Q460" s="145">
        <v>0.38</v>
      </c>
      <c r="R460" s="144" t="s">
        <v>797</v>
      </c>
      <c r="S460" s="145">
        <v>30</v>
      </c>
      <c r="T460" s="144" t="s">
        <v>4769</v>
      </c>
      <c r="U460" s="145">
        <v>0</v>
      </c>
      <c r="V460" s="145">
        <v>7.06</v>
      </c>
      <c r="W460" s="145">
        <v>0</v>
      </c>
      <c r="X460" s="144" t="s">
        <v>4745</v>
      </c>
    </row>
    <row r="461" spans="1:24" s="7" customFormat="1">
      <c r="A461" s="7" t="s">
        <v>49</v>
      </c>
      <c r="D461" s="144" t="s">
        <v>802</v>
      </c>
      <c r="E461" s="144" t="s">
        <v>5450</v>
      </c>
      <c r="F461" s="144" t="s">
        <v>655</v>
      </c>
      <c r="G461" s="144" t="s">
        <v>4745</v>
      </c>
      <c r="H461" s="144" t="s">
        <v>689</v>
      </c>
      <c r="I461" s="144" t="s">
        <v>690</v>
      </c>
      <c r="J461" s="145">
        <v>30</v>
      </c>
      <c r="K461" s="144" t="s">
        <v>5269</v>
      </c>
      <c r="L461" s="144" t="s">
        <v>487</v>
      </c>
      <c r="M461" s="144" t="s">
        <v>4753</v>
      </c>
      <c r="N461" s="144" t="s">
        <v>429</v>
      </c>
      <c r="O461" s="144" t="s">
        <v>81</v>
      </c>
      <c r="P461" s="144" t="s">
        <v>806</v>
      </c>
      <c r="Q461" s="145">
        <v>0.34599999999999997</v>
      </c>
      <c r="R461" s="144" t="s">
        <v>384</v>
      </c>
      <c r="S461" s="145">
        <v>8</v>
      </c>
      <c r="T461" s="144" t="s">
        <v>5034</v>
      </c>
      <c r="U461" s="145">
        <v>24</v>
      </c>
      <c r="V461" s="145">
        <v>5.7895799999999999</v>
      </c>
      <c r="W461" s="145">
        <v>0</v>
      </c>
      <c r="X461" s="144" t="s">
        <v>5451</v>
      </c>
    </row>
    <row r="462" spans="1:24" s="7" customFormat="1">
      <c r="A462" s="7" t="s">
        <v>49</v>
      </c>
      <c r="D462" s="144" t="s">
        <v>807</v>
      </c>
      <c r="E462" s="144" t="s">
        <v>5452</v>
      </c>
      <c r="F462" s="144" t="s">
        <v>655</v>
      </c>
      <c r="G462" s="144" t="s">
        <v>4745</v>
      </c>
      <c r="H462" s="144" t="s">
        <v>689</v>
      </c>
      <c r="I462" s="144" t="s">
        <v>690</v>
      </c>
      <c r="J462" s="145">
        <v>30</v>
      </c>
      <c r="K462" s="144" t="s">
        <v>5269</v>
      </c>
      <c r="L462" s="144" t="s">
        <v>419</v>
      </c>
      <c r="M462" s="144" t="s">
        <v>4753</v>
      </c>
      <c r="N462" s="144" t="s">
        <v>429</v>
      </c>
      <c r="O462" s="144" t="s">
        <v>81</v>
      </c>
      <c r="P462" s="144" t="s">
        <v>806</v>
      </c>
      <c r="Q462" s="145">
        <v>0.34599999999999997</v>
      </c>
      <c r="R462" s="144" t="s">
        <v>384</v>
      </c>
      <c r="S462" s="145">
        <v>8</v>
      </c>
      <c r="T462" s="144" t="s">
        <v>5034</v>
      </c>
      <c r="U462" s="145">
        <v>113</v>
      </c>
      <c r="V462" s="145">
        <v>5.6481300000000001</v>
      </c>
      <c r="W462" s="145">
        <v>16</v>
      </c>
      <c r="X462" s="144" t="s">
        <v>5453</v>
      </c>
    </row>
    <row r="463" spans="1:24" s="7" customFormat="1">
      <c r="A463" s="7" t="s">
        <v>49</v>
      </c>
      <c r="D463" s="144" t="s">
        <v>810</v>
      </c>
      <c r="E463" s="144" t="s">
        <v>5454</v>
      </c>
      <c r="F463" s="144" t="s">
        <v>655</v>
      </c>
      <c r="G463" s="144" t="s">
        <v>4745</v>
      </c>
      <c r="H463" s="144" t="s">
        <v>689</v>
      </c>
      <c r="I463" s="144" t="s">
        <v>690</v>
      </c>
      <c r="J463" s="145">
        <v>30</v>
      </c>
      <c r="K463" s="144" t="s">
        <v>5269</v>
      </c>
      <c r="L463" s="144" t="s">
        <v>396</v>
      </c>
      <c r="M463" s="144" t="s">
        <v>4753</v>
      </c>
      <c r="N463" s="144" t="s">
        <v>429</v>
      </c>
      <c r="O463" s="144" t="s">
        <v>81</v>
      </c>
      <c r="P463" s="144" t="s">
        <v>806</v>
      </c>
      <c r="Q463" s="145">
        <v>0.34599999999999997</v>
      </c>
      <c r="R463" s="144" t="s">
        <v>384</v>
      </c>
      <c r="S463" s="145">
        <v>8</v>
      </c>
      <c r="T463" s="144" t="s">
        <v>5034</v>
      </c>
      <c r="U463" s="145">
        <v>9</v>
      </c>
      <c r="V463" s="145">
        <v>5.60222</v>
      </c>
      <c r="W463" s="145">
        <v>0</v>
      </c>
      <c r="X463" s="144" t="s">
        <v>5455</v>
      </c>
    </row>
    <row r="464" spans="1:24" s="7" customFormat="1">
      <c r="A464" s="7" t="s">
        <v>49</v>
      </c>
      <c r="D464" s="144" t="s">
        <v>813</v>
      </c>
      <c r="E464" s="144" t="s">
        <v>5456</v>
      </c>
      <c r="F464" s="144" t="s">
        <v>655</v>
      </c>
      <c r="G464" s="144" t="s">
        <v>4745</v>
      </c>
      <c r="H464" s="144" t="s">
        <v>689</v>
      </c>
      <c r="I464" s="144" t="s">
        <v>690</v>
      </c>
      <c r="J464" s="145">
        <v>30</v>
      </c>
      <c r="K464" s="144" t="s">
        <v>5269</v>
      </c>
      <c r="L464" s="144" t="s">
        <v>1795</v>
      </c>
      <c r="M464" s="144" t="s">
        <v>4753</v>
      </c>
      <c r="N464" s="144" t="s">
        <v>429</v>
      </c>
      <c r="O464" s="144" t="s">
        <v>81</v>
      </c>
      <c r="P464" s="144" t="s">
        <v>806</v>
      </c>
      <c r="Q464" s="145">
        <v>0.307</v>
      </c>
      <c r="R464" s="144" t="s">
        <v>384</v>
      </c>
      <c r="S464" s="145">
        <v>8</v>
      </c>
      <c r="T464" s="144" t="s">
        <v>5034</v>
      </c>
      <c r="U464" s="145">
        <v>0</v>
      </c>
      <c r="V464" s="145">
        <v>5.6</v>
      </c>
      <c r="W464" s="145">
        <v>0</v>
      </c>
      <c r="X464" s="144" t="s">
        <v>5457</v>
      </c>
    </row>
    <row r="465" spans="1:24" s="7" customFormat="1">
      <c r="A465" s="7" t="s">
        <v>49</v>
      </c>
      <c r="D465" s="144" t="s">
        <v>5458</v>
      </c>
      <c r="E465" s="144" t="s">
        <v>5459</v>
      </c>
      <c r="F465" s="144" t="s">
        <v>4792</v>
      </c>
      <c r="G465" s="144" t="s">
        <v>4745</v>
      </c>
      <c r="H465" s="144" t="s">
        <v>689</v>
      </c>
      <c r="I465" s="144" t="s">
        <v>690</v>
      </c>
      <c r="J465" s="145">
        <v>30</v>
      </c>
      <c r="K465" s="144" t="s">
        <v>795</v>
      </c>
      <c r="L465" s="144" t="s">
        <v>389</v>
      </c>
      <c r="M465" s="144" t="s">
        <v>4753</v>
      </c>
      <c r="N465" s="144" t="s">
        <v>522</v>
      </c>
      <c r="O465" s="144" t="s">
        <v>81</v>
      </c>
      <c r="P465" s="144" t="s">
        <v>818</v>
      </c>
      <c r="Q465" s="145">
        <v>0.42749999999999999</v>
      </c>
      <c r="R465" s="144" t="s">
        <v>384</v>
      </c>
      <c r="S465" s="145">
        <v>25</v>
      </c>
      <c r="T465" s="144" t="s">
        <v>5460</v>
      </c>
      <c r="U465" s="145">
        <v>0</v>
      </c>
      <c r="V465" s="145">
        <v>4.33</v>
      </c>
      <c r="W465" s="145">
        <v>0</v>
      </c>
      <c r="X465" s="144" t="s">
        <v>4745</v>
      </c>
    </row>
    <row r="466" spans="1:24" s="7" customFormat="1">
      <c r="A466" s="7" t="s">
        <v>49</v>
      </c>
      <c r="D466" s="144" t="s">
        <v>816</v>
      </c>
      <c r="E466" s="144" t="s">
        <v>5461</v>
      </c>
      <c r="F466" s="144" t="s">
        <v>655</v>
      </c>
      <c r="G466" s="144" t="s">
        <v>5394</v>
      </c>
      <c r="H466" s="144" t="s">
        <v>689</v>
      </c>
      <c r="I466" s="144" t="s">
        <v>690</v>
      </c>
      <c r="J466" s="145">
        <v>30</v>
      </c>
      <c r="K466" s="144" t="s">
        <v>5164</v>
      </c>
      <c r="L466" s="144" t="s">
        <v>393</v>
      </c>
      <c r="M466" s="144" t="s">
        <v>4753</v>
      </c>
      <c r="N466" s="144" t="s">
        <v>522</v>
      </c>
      <c r="O466" s="144" t="s">
        <v>81</v>
      </c>
      <c r="P466" s="144" t="s">
        <v>818</v>
      </c>
      <c r="Q466" s="145">
        <v>0.42749999999999999</v>
      </c>
      <c r="R466" s="144" t="s">
        <v>384</v>
      </c>
      <c r="S466" s="145">
        <v>25</v>
      </c>
      <c r="T466" s="144" t="s">
        <v>5460</v>
      </c>
      <c r="U466" s="145">
        <v>462</v>
      </c>
      <c r="V466" s="145">
        <v>4.7629200000000003</v>
      </c>
      <c r="W466" s="145">
        <v>0</v>
      </c>
      <c r="X466" s="144" t="s">
        <v>5462</v>
      </c>
    </row>
    <row r="467" spans="1:24" s="7" customFormat="1">
      <c r="A467" s="7" t="s">
        <v>49</v>
      </c>
      <c r="D467" s="144" t="s">
        <v>819</v>
      </c>
      <c r="E467" s="144" t="s">
        <v>5463</v>
      </c>
      <c r="F467" s="144" t="s">
        <v>655</v>
      </c>
      <c r="G467" s="144" t="s">
        <v>4745</v>
      </c>
      <c r="H467" s="144" t="s">
        <v>689</v>
      </c>
      <c r="I467" s="144" t="s">
        <v>690</v>
      </c>
      <c r="J467" s="145">
        <v>30</v>
      </c>
      <c r="K467" s="144" t="s">
        <v>1413</v>
      </c>
      <c r="L467" s="144" t="s">
        <v>598</v>
      </c>
      <c r="M467" s="144" t="s">
        <v>4753</v>
      </c>
      <c r="N467" s="144" t="s">
        <v>522</v>
      </c>
      <c r="O467" s="144" t="s">
        <v>81</v>
      </c>
      <c r="P467" s="144" t="s">
        <v>818</v>
      </c>
      <c r="Q467" s="145">
        <v>0.42749999999999999</v>
      </c>
      <c r="R467" s="144" t="s">
        <v>384</v>
      </c>
      <c r="S467" s="145">
        <v>25</v>
      </c>
      <c r="T467" s="144" t="s">
        <v>5460</v>
      </c>
      <c r="U467" s="145">
        <v>296</v>
      </c>
      <c r="V467" s="145">
        <v>4.5774999999999997</v>
      </c>
      <c r="W467" s="145">
        <v>0</v>
      </c>
      <c r="X467" s="144" t="s">
        <v>5464</v>
      </c>
    </row>
    <row r="468" spans="1:24" s="7" customFormat="1">
      <c r="A468" s="7" t="s">
        <v>49</v>
      </c>
      <c r="D468" s="144" t="s">
        <v>822</v>
      </c>
      <c r="E468" s="144" t="s">
        <v>5465</v>
      </c>
      <c r="F468" s="144" t="s">
        <v>655</v>
      </c>
      <c r="G468" s="144" t="s">
        <v>4745</v>
      </c>
      <c r="H468" s="144" t="s">
        <v>689</v>
      </c>
      <c r="I468" s="144" t="s">
        <v>690</v>
      </c>
      <c r="J468" s="145">
        <v>30</v>
      </c>
      <c r="K468" s="144" t="s">
        <v>5164</v>
      </c>
      <c r="L468" s="144" t="s">
        <v>791</v>
      </c>
      <c r="M468" s="144" t="s">
        <v>4753</v>
      </c>
      <c r="N468" s="144" t="s">
        <v>522</v>
      </c>
      <c r="O468" s="144" t="s">
        <v>81</v>
      </c>
      <c r="P468" s="144" t="s">
        <v>818</v>
      </c>
      <c r="Q468" s="145">
        <v>0.42749999999999999</v>
      </c>
      <c r="R468" s="144" t="s">
        <v>384</v>
      </c>
      <c r="S468" s="145">
        <v>25</v>
      </c>
      <c r="T468" s="144" t="s">
        <v>5460</v>
      </c>
      <c r="U468" s="145">
        <v>141</v>
      </c>
      <c r="V468" s="145">
        <v>4.5772899999999996</v>
      </c>
      <c r="W468" s="145">
        <v>142</v>
      </c>
      <c r="X468" s="144" t="s">
        <v>5466</v>
      </c>
    </row>
    <row r="469" spans="1:24" s="7" customFormat="1">
      <c r="A469" s="7" t="s">
        <v>49</v>
      </c>
      <c r="D469" s="144" t="s">
        <v>824</v>
      </c>
      <c r="E469" s="144" t="s">
        <v>5467</v>
      </c>
      <c r="F469" s="144" t="s">
        <v>655</v>
      </c>
      <c r="G469" s="144" t="s">
        <v>4745</v>
      </c>
      <c r="H469" s="144" t="s">
        <v>689</v>
      </c>
      <c r="I469" s="144" t="s">
        <v>690</v>
      </c>
      <c r="J469" s="145">
        <v>30</v>
      </c>
      <c r="K469" s="144" t="s">
        <v>5269</v>
      </c>
      <c r="L469" s="144" t="s">
        <v>1795</v>
      </c>
      <c r="M469" s="144" t="s">
        <v>4753</v>
      </c>
      <c r="N469" s="144" t="s">
        <v>522</v>
      </c>
      <c r="O469" s="144" t="s">
        <v>81</v>
      </c>
      <c r="P469" s="144" t="s">
        <v>818</v>
      </c>
      <c r="Q469" s="145">
        <v>0.42749999999999999</v>
      </c>
      <c r="R469" s="144" t="s">
        <v>384</v>
      </c>
      <c r="S469" s="145">
        <v>25</v>
      </c>
      <c r="T469" s="144" t="s">
        <v>5460</v>
      </c>
      <c r="U469" s="145">
        <v>105</v>
      </c>
      <c r="V469" s="145">
        <v>4.76</v>
      </c>
      <c r="W469" s="145">
        <v>100</v>
      </c>
      <c r="X469" s="144" t="s">
        <v>5468</v>
      </c>
    </row>
    <row r="470" spans="1:24" s="7" customFormat="1">
      <c r="A470" s="7" t="s">
        <v>49</v>
      </c>
      <c r="D470" s="144" t="s">
        <v>826</v>
      </c>
      <c r="E470" s="144" t="s">
        <v>5469</v>
      </c>
      <c r="F470" s="144" t="s">
        <v>655</v>
      </c>
      <c r="G470" s="144" t="s">
        <v>4745</v>
      </c>
      <c r="H470" s="144" t="s">
        <v>689</v>
      </c>
      <c r="I470" s="144" t="s">
        <v>690</v>
      </c>
      <c r="J470" s="145">
        <v>20</v>
      </c>
      <c r="K470" s="144" t="s">
        <v>5228</v>
      </c>
      <c r="L470" s="144" t="s">
        <v>389</v>
      </c>
      <c r="M470" s="144" t="s">
        <v>4753</v>
      </c>
      <c r="N470" s="144" t="s">
        <v>429</v>
      </c>
      <c r="O470" s="144" t="s">
        <v>81</v>
      </c>
      <c r="P470" s="144" t="s">
        <v>829</v>
      </c>
      <c r="Q470" s="145">
        <v>0.124</v>
      </c>
      <c r="R470" s="144" t="s">
        <v>384</v>
      </c>
      <c r="S470" s="145">
        <v>8</v>
      </c>
      <c r="T470" s="144" t="s">
        <v>4754</v>
      </c>
      <c r="U470" s="145">
        <v>1443</v>
      </c>
      <c r="V470" s="145">
        <v>1.29</v>
      </c>
      <c r="W470" s="145">
        <v>0</v>
      </c>
      <c r="X470" s="144" t="s">
        <v>5470</v>
      </c>
    </row>
    <row r="471" spans="1:24" s="7" customFormat="1">
      <c r="A471" s="7" t="s">
        <v>49</v>
      </c>
      <c r="D471" s="144" t="s">
        <v>830</v>
      </c>
      <c r="E471" s="144" t="s">
        <v>5471</v>
      </c>
      <c r="F471" s="144" t="s">
        <v>655</v>
      </c>
      <c r="G471" s="144" t="s">
        <v>4745</v>
      </c>
      <c r="H471" s="144" t="s">
        <v>689</v>
      </c>
      <c r="I471" s="144" t="s">
        <v>690</v>
      </c>
      <c r="J471" s="145">
        <v>20</v>
      </c>
      <c r="K471" s="144" t="s">
        <v>1413</v>
      </c>
      <c r="L471" s="144" t="s">
        <v>598</v>
      </c>
      <c r="M471" s="144" t="s">
        <v>4753</v>
      </c>
      <c r="N471" s="144" t="s">
        <v>429</v>
      </c>
      <c r="O471" s="144" t="s">
        <v>81</v>
      </c>
      <c r="P471" s="144" t="s">
        <v>829</v>
      </c>
      <c r="Q471" s="145">
        <v>0.124</v>
      </c>
      <c r="R471" s="144" t="s">
        <v>384</v>
      </c>
      <c r="S471" s="145">
        <v>8</v>
      </c>
      <c r="T471" s="144" t="s">
        <v>4754</v>
      </c>
      <c r="U471" s="145">
        <v>590</v>
      </c>
      <c r="V471" s="145">
        <v>1.50875</v>
      </c>
      <c r="W471" s="145">
        <v>213</v>
      </c>
      <c r="X471" s="144" t="s">
        <v>5472</v>
      </c>
    </row>
    <row r="472" spans="1:24" s="7" customFormat="1">
      <c r="A472" s="7" t="s">
        <v>49</v>
      </c>
      <c r="D472" s="144" t="s">
        <v>833</v>
      </c>
      <c r="E472" s="144" t="s">
        <v>5473</v>
      </c>
      <c r="F472" s="144" t="s">
        <v>655</v>
      </c>
      <c r="G472" s="144" t="s">
        <v>4745</v>
      </c>
      <c r="H472" s="144" t="s">
        <v>689</v>
      </c>
      <c r="I472" s="144" t="s">
        <v>690</v>
      </c>
      <c r="J472" s="145">
        <v>20</v>
      </c>
      <c r="K472" s="144" t="s">
        <v>5164</v>
      </c>
      <c r="L472" s="144" t="s">
        <v>419</v>
      </c>
      <c r="M472" s="144" t="s">
        <v>4753</v>
      </c>
      <c r="N472" s="144" t="s">
        <v>429</v>
      </c>
      <c r="O472" s="144" t="s">
        <v>81</v>
      </c>
      <c r="P472" s="144" t="s">
        <v>829</v>
      </c>
      <c r="Q472" s="145">
        <v>0.124</v>
      </c>
      <c r="R472" s="144" t="s">
        <v>384</v>
      </c>
      <c r="S472" s="145">
        <v>8</v>
      </c>
      <c r="T472" s="144" t="s">
        <v>4754</v>
      </c>
      <c r="U472" s="145">
        <v>1760</v>
      </c>
      <c r="V472" s="145">
        <v>1.4497899999999999</v>
      </c>
      <c r="W472" s="145">
        <v>1</v>
      </c>
      <c r="X472" s="144" t="s">
        <v>5474</v>
      </c>
    </row>
    <row r="473" spans="1:24" s="7" customFormat="1">
      <c r="A473" s="7" t="s">
        <v>49</v>
      </c>
      <c r="D473" s="144" t="s">
        <v>836</v>
      </c>
      <c r="E473" s="144" t="s">
        <v>5475</v>
      </c>
      <c r="F473" s="144" t="s">
        <v>655</v>
      </c>
      <c r="G473" s="144" t="s">
        <v>4745</v>
      </c>
      <c r="H473" s="144" t="s">
        <v>689</v>
      </c>
      <c r="I473" s="144" t="s">
        <v>690</v>
      </c>
      <c r="J473" s="145">
        <v>20</v>
      </c>
      <c r="K473" s="144" t="s">
        <v>5228</v>
      </c>
      <c r="L473" s="144" t="s">
        <v>393</v>
      </c>
      <c r="M473" s="144" t="s">
        <v>4753</v>
      </c>
      <c r="N473" s="144" t="s">
        <v>429</v>
      </c>
      <c r="O473" s="144" t="s">
        <v>81</v>
      </c>
      <c r="P473" s="144" t="s">
        <v>829</v>
      </c>
      <c r="Q473" s="145">
        <v>0.124</v>
      </c>
      <c r="R473" s="144" t="s">
        <v>384</v>
      </c>
      <c r="S473" s="145">
        <v>8</v>
      </c>
      <c r="T473" s="144" t="s">
        <v>4754</v>
      </c>
      <c r="U473" s="145">
        <v>684</v>
      </c>
      <c r="V473" s="145">
        <v>1.4496899999999999</v>
      </c>
      <c r="W473" s="145">
        <v>240</v>
      </c>
      <c r="X473" s="144" t="s">
        <v>5476</v>
      </c>
    </row>
    <row r="474" spans="1:24" s="7" customFormat="1">
      <c r="A474" s="7" t="s">
        <v>49</v>
      </c>
      <c r="D474" s="144" t="s">
        <v>839</v>
      </c>
      <c r="E474" s="144" t="s">
        <v>5477</v>
      </c>
      <c r="F474" s="144" t="s">
        <v>655</v>
      </c>
      <c r="G474" s="144" t="s">
        <v>4745</v>
      </c>
      <c r="H474" s="144" t="s">
        <v>689</v>
      </c>
      <c r="I474" s="144" t="s">
        <v>690</v>
      </c>
      <c r="J474" s="145">
        <v>20</v>
      </c>
      <c r="K474" s="144" t="s">
        <v>5269</v>
      </c>
      <c r="L474" s="144" t="s">
        <v>1795</v>
      </c>
      <c r="M474" s="144" t="s">
        <v>4753</v>
      </c>
      <c r="N474" s="144" t="s">
        <v>429</v>
      </c>
      <c r="O474" s="144" t="s">
        <v>81</v>
      </c>
      <c r="P474" s="144" t="s">
        <v>829</v>
      </c>
      <c r="Q474" s="145">
        <v>0.124</v>
      </c>
      <c r="R474" s="144" t="s">
        <v>384</v>
      </c>
      <c r="S474" s="145">
        <v>8</v>
      </c>
      <c r="T474" s="144" t="s">
        <v>4754</v>
      </c>
      <c r="U474" s="145">
        <v>552</v>
      </c>
      <c r="V474" s="145">
        <v>1.4493799999999999</v>
      </c>
      <c r="W474" s="145">
        <v>232</v>
      </c>
      <c r="X474" s="144" t="s">
        <v>5478</v>
      </c>
    </row>
    <row r="475" spans="1:24" s="7" customFormat="1">
      <c r="A475" s="7" t="s">
        <v>49</v>
      </c>
      <c r="D475" s="144" t="s">
        <v>5479</v>
      </c>
      <c r="E475" s="144" t="s">
        <v>5480</v>
      </c>
      <c r="F475" s="144" t="s">
        <v>4792</v>
      </c>
      <c r="G475" s="144" t="s">
        <v>4745</v>
      </c>
      <c r="H475" s="144" t="s">
        <v>689</v>
      </c>
      <c r="I475" s="144" t="s">
        <v>690</v>
      </c>
      <c r="J475" s="145">
        <v>30</v>
      </c>
      <c r="K475" s="144" t="s">
        <v>765</v>
      </c>
      <c r="L475" s="144" t="s">
        <v>694</v>
      </c>
      <c r="M475" s="144" t="s">
        <v>4753</v>
      </c>
      <c r="N475" s="144" t="s">
        <v>683</v>
      </c>
      <c r="O475" s="144" t="s">
        <v>81</v>
      </c>
      <c r="P475" s="144" t="s">
        <v>1134</v>
      </c>
      <c r="Q475" s="145">
        <v>0.432</v>
      </c>
      <c r="R475" s="144" t="s">
        <v>384</v>
      </c>
      <c r="S475" s="145">
        <v>32</v>
      </c>
      <c r="T475" s="144" t="s">
        <v>5034</v>
      </c>
      <c r="U475" s="145">
        <v>0</v>
      </c>
      <c r="V475" s="145">
        <v>5.78</v>
      </c>
      <c r="W475" s="145">
        <v>0</v>
      </c>
      <c r="X475" s="144" t="s">
        <v>4745</v>
      </c>
    </row>
    <row r="476" spans="1:24" s="7" customFormat="1">
      <c r="A476" s="7" t="s">
        <v>49</v>
      </c>
      <c r="D476" s="144" t="s">
        <v>5481</v>
      </c>
      <c r="E476" s="144" t="s">
        <v>5482</v>
      </c>
      <c r="F476" s="144" t="s">
        <v>4792</v>
      </c>
      <c r="G476" s="144" t="s">
        <v>4745</v>
      </c>
      <c r="H476" s="144" t="s">
        <v>689</v>
      </c>
      <c r="I476" s="144" t="s">
        <v>690</v>
      </c>
      <c r="J476" s="145">
        <v>30</v>
      </c>
      <c r="K476" s="144" t="s">
        <v>765</v>
      </c>
      <c r="L476" s="144" t="s">
        <v>401</v>
      </c>
      <c r="M476" s="144" t="s">
        <v>4753</v>
      </c>
      <c r="N476" s="144" t="s">
        <v>683</v>
      </c>
      <c r="O476" s="144" t="s">
        <v>81</v>
      </c>
      <c r="P476" s="144" t="s">
        <v>1134</v>
      </c>
      <c r="Q476" s="145">
        <v>0.44</v>
      </c>
      <c r="R476" s="144" t="s">
        <v>384</v>
      </c>
      <c r="S476" s="145">
        <v>32</v>
      </c>
      <c r="T476" s="144" t="s">
        <v>5034</v>
      </c>
      <c r="U476" s="145">
        <v>0</v>
      </c>
      <c r="V476" s="145">
        <v>5.9677499999999997</v>
      </c>
      <c r="W476" s="145">
        <v>0</v>
      </c>
      <c r="X476" s="144" t="s">
        <v>4745</v>
      </c>
    </row>
    <row r="477" spans="1:24" s="7" customFormat="1">
      <c r="A477" s="7" t="s">
        <v>49</v>
      </c>
      <c r="D477" s="144" t="s">
        <v>5483</v>
      </c>
      <c r="E477" s="144" t="s">
        <v>5484</v>
      </c>
      <c r="F477" s="144" t="s">
        <v>4792</v>
      </c>
      <c r="G477" s="144" t="s">
        <v>4745</v>
      </c>
      <c r="H477" s="144" t="s">
        <v>689</v>
      </c>
      <c r="I477" s="144" t="s">
        <v>690</v>
      </c>
      <c r="J477" s="145">
        <v>30</v>
      </c>
      <c r="K477" s="144" t="s">
        <v>765</v>
      </c>
      <c r="L477" s="144" t="s">
        <v>419</v>
      </c>
      <c r="M477" s="144" t="s">
        <v>4753</v>
      </c>
      <c r="N477" s="144" t="s">
        <v>683</v>
      </c>
      <c r="O477" s="144" t="s">
        <v>81</v>
      </c>
      <c r="P477" s="144" t="s">
        <v>1134</v>
      </c>
      <c r="Q477" s="145">
        <v>0.45200000000000001</v>
      </c>
      <c r="R477" s="144" t="s">
        <v>384</v>
      </c>
      <c r="S477" s="145">
        <v>32</v>
      </c>
      <c r="T477" s="144" t="s">
        <v>5034</v>
      </c>
      <c r="U477" s="145">
        <v>0</v>
      </c>
      <c r="V477" s="145">
        <v>6.0357099999999999</v>
      </c>
      <c r="W477" s="145">
        <v>0</v>
      </c>
      <c r="X477" s="144" t="s">
        <v>4745</v>
      </c>
    </row>
    <row r="478" spans="1:24" s="7" customFormat="1">
      <c r="A478" s="7" t="s">
        <v>49</v>
      </c>
      <c r="D478" s="144" t="s">
        <v>3742</v>
      </c>
      <c r="E478" s="144" t="s">
        <v>5485</v>
      </c>
      <c r="F478" s="144" t="s">
        <v>5033</v>
      </c>
      <c r="G478" s="144" t="s">
        <v>4745</v>
      </c>
      <c r="H478" s="144" t="s">
        <v>689</v>
      </c>
      <c r="I478" s="144" t="s">
        <v>690</v>
      </c>
      <c r="J478" s="145">
        <v>30</v>
      </c>
      <c r="K478" s="144" t="s">
        <v>765</v>
      </c>
      <c r="L478" s="144" t="s">
        <v>457</v>
      </c>
      <c r="M478" s="144" t="s">
        <v>4753</v>
      </c>
      <c r="N478" s="144" t="s">
        <v>683</v>
      </c>
      <c r="O478" s="144" t="s">
        <v>81</v>
      </c>
      <c r="P478" s="144" t="s">
        <v>1134</v>
      </c>
      <c r="Q478" s="145">
        <v>0.432</v>
      </c>
      <c r="R478" s="144" t="s">
        <v>384</v>
      </c>
      <c r="S478" s="145">
        <v>32</v>
      </c>
      <c r="T478" s="144" t="s">
        <v>5034</v>
      </c>
      <c r="U478" s="145">
        <v>87</v>
      </c>
      <c r="V478" s="145">
        <v>6.0347799999999996</v>
      </c>
      <c r="W478" s="145">
        <v>87</v>
      </c>
      <c r="X478" s="144" t="s">
        <v>4745</v>
      </c>
    </row>
    <row r="479" spans="1:24" s="7" customFormat="1">
      <c r="A479" s="7" t="s">
        <v>49</v>
      </c>
      <c r="D479" s="144" t="s">
        <v>842</v>
      </c>
      <c r="E479" s="144" t="s">
        <v>5486</v>
      </c>
      <c r="F479" s="144" t="s">
        <v>655</v>
      </c>
      <c r="G479" s="144" t="s">
        <v>4745</v>
      </c>
      <c r="H479" s="144" t="s">
        <v>689</v>
      </c>
      <c r="I479" s="144" t="s">
        <v>690</v>
      </c>
      <c r="J479" s="145">
        <v>30</v>
      </c>
      <c r="K479" s="144" t="s">
        <v>1413</v>
      </c>
      <c r="L479" s="144" t="s">
        <v>389</v>
      </c>
      <c r="M479" s="144" t="s">
        <v>4753</v>
      </c>
      <c r="N479" s="144" t="s">
        <v>522</v>
      </c>
      <c r="O479" s="144" t="s">
        <v>81</v>
      </c>
      <c r="P479" s="144" t="s">
        <v>845</v>
      </c>
      <c r="Q479" s="145">
        <v>0.34799999999999998</v>
      </c>
      <c r="R479" s="144" t="s">
        <v>384</v>
      </c>
      <c r="S479" s="145">
        <v>25</v>
      </c>
      <c r="T479" s="144" t="s">
        <v>4754</v>
      </c>
      <c r="U479" s="145">
        <v>478</v>
      </c>
      <c r="V479" s="145">
        <v>4.78512</v>
      </c>
      <c r="W479" s="145">
        <v>0</v>
      </c>
      <c r="X479" s="144" t="s">
        <v>5487</v>
      </c>
    </row>
    <row r="480" spans="1:24" s="7" customFormat="1">
      <c r="A480" s="7" t="s">
        <v>49</v>
      </c>
      <c r="D480" s="144" t="s">
        <v>846</v>
      </c>
      <c r="E480" s="144" t="s">
        <v>5488</v>
      </c>
      <c r="F480" s="144" t="s">
        <v>655</v>
      </c>
      <c r="G480" s="144" t="s">
        <v>4745</v>
      </c>
      <c r="H480" s="144" t="s">
        <v>689</v>
      </c>
      <c r="I480" s="144" t="s">
        <v>690</v>
      </c>
      <c r="J480" s="145">
        <v>30</v>
      </c>
      <c r="K480" s="144" t="s">
        <v>1413</v>
      </c>
      <c r="L480" s="144" t="s">
        <v>5279</v>
      </c>
      <c r="M480" s="144" t="s">
        <v>4753</v>
      </c>
      <c r="N480" s="144" t="s">
        <v>522</v>
      </c>
      <c r="O480" s="144" t="s">
        <v>81</v>
      </c>
      <c r="P480" s="144" t="s">
        <v>845</v>
      </c>
      <c r="Q480" s="145">
        <v>0.34799999999999998</v>
      </c>
      <c r="R480" s="144" t="s">
        <v>384</v>
      </c>
      <c r="S480" s="145">
        <v>25</v>
      </c>
      <c r="T480" s="144" t="s">
        <v>4754</v>
      </c>
      <c r="U480" s="145">
        <v>396</v>
      </c>
      <c r="V480" s="145">
        <v>4.7850900000000003</v>
      </c>
      <c r="W480" s="145">
        <v>0</v>
      </c>
      <c r="X480" s="144" t="s">
        <v>5489</v>
      </c>
    </row>
    <row r="481" spans="1:24" s="7" customFormat="1">
      <c r="A481" s="7" t="s">
        <v>49</v>
      </c>
      <c r="D481" s="144" t="s">
        <v>849</v>
      </c>
      <c r="E481" s="144" t="s">
        <v>5490</v>
      </c>
      <c r="F481" s="144" t="s">
        <v>655</v>
      </c>
      <c r="G481" s="144" t="s">
        <v>4745</v>
      </c>
      <c r="H481" s="144" t="s">
        <v>689</v>
      </c>
      <c r="I481" s="144" t="s">
        <v>690</v>
      </c>
      <c r="J481" s="145">
        <v>30</v>
      </c>
      <c r="K481" s="144" t="s">
        <v>1413</v>
      </c>
      <c r="L481" s="144" t="s">
        <v>5279</v>
      </c>
      <c r="M481" s="144" t="s">
        <v>4753</v>
      </c>
      <c r="N481" s="144" t="s">
        <v>522</v>
      </c>
      <c r="O481" s="144" t="s">
        <v>81</v>
      </c>
      <c r="P481" s="144" t="s">
        <v>845</v>
      </c>
      <c r="Q481" s="145">
        <v>0.34799999999999998</v>
      </c>
      <c r="R481" s="144" t="s">
        <v>384</v>
      </c>
      <c r="S481" s="145">
        <v>25</v>
      </c>
      <c r="T481" s="144" t="s">
        <v>4754</v>
      </c>
      <c r="U481" s="145">
        <v>2008</v>
      </c>
      <c r="V481" s="145">
        <v>4.7854599999999996</v>
      </c>
      <c r="W481" s="145">
        <v>225</v>
      </c>
      <c r="X481" s="144" t="s">
        <v>5491</v>
      </c>
    </row>
    <row r="482" spans="1:24" s="7" customFormat="1">
      <c r="A482" s="7" t="s">
        <v>49</v>
      </c>
      <c r="D482" s="144" t="s">
        <v>852</v>
      </c>
      <c r="E482" s="144" t="s">
        <v>5492</v>
      </c>
      <c r="F482" s="144" t="s">
        <v>655</v>
      </c>
      <c r="G482" s="144" t="s">
        <v>4745</v>
      </c>
      <c r="H482" s="144" t="s">
        <v>689</v>
      </c>
      <c r="I482" s="144" t="s">
        <v>690</v>
      </c>
      <c r="J482" s="145">
        <v>30</v>
      </c>
      <c r="K482" s="144" t="s">
        <v>1413</v>
      </c>
      <c r="L482" s="144" t="s">
        <v>401</v>
      </c>
      <c r="M482" s="144" t="s">
        <v>4753</v>
      </c>
      <c r="N482" s="144" t="s">
        <v>522</v>
      </c>
      <c r="O482" s="144" t="s">
        <v>81</v>
      </c>
      <c r="P482" s="144" t="s">
        <v>845</v>
      </c>
      <c r="Q482" s="145">
        <v>0.34799999999999998</v>
      </c>
      <c r="R482" s="144" t="s">
        <v>384</v>
      </c>
      <c r="S482" s="145">
        <v>25</v>
      </c>
      <c r="T482" s="144" t="s">
        <v>4754</v>
      </c>
      <c r="U482" s="145">
        <v>509</v>
      </c>
      <c r="V482" s="145">
        <v>4.7865000000000002</v>
      </c>
      <c r="W482" s="145">
        <v>341</v>
      </c>
      <c r="X482" s="144" t="s">
        <v>5493</v>
      </c>
    </row>
    <row r="483" spans="1:24" s="7" customFormat="1">
      <c r="A483" s="7" t="s">
        <v>49</v>
      </c>
      <c r="D483" s="144" t="s">
        <v>854</v>
      </c>
      <c r="E483" s="144" t="s">
        <v>5494</v>
      </c>
      <c r="F483" s="144" t="s">
        <v>655</v>
      </c>
      <c r="G483" s="144" t="s">
        <v>4745</v>
      </c>
      <c r="H483" s="144" t="s">
        <v>689</v>
      </c>
      <c r="I483" s="144" t="s">
        <v>690</v>
      </c>
      <c r="J483" s="145">
        <v>30</v>
      </c>
      <c r="K483" s="144" t="s">
        <v>5164</v>
      </c>
      <c r="L483" s="144" t="s">
        <v>380</v>
      </c>
      <c r="M483" s="144" t="s">
        <v>4753</v>
      </c>
      <c r="N483" s="144" t="s">
        <v>522</v>
      </c>
      <c r="O483" s="144" t="s">
        <v>81</v>
      </c>
      <c r="P483" s="144" t="s">
        <v>845</v>
      </c>
      <c r="Q483" s="145">
        <v>0.34799999999999998</v>
      </c>
      <c r="R483" s="144" t="s">
        <v>384</v>
      </c>
      <c r="S483" s="145">
        <v>25</v>
      </c>
      <c r="T483" s="144" t="s">
        <v>4754</v>
      </c>
      <c r="U483" s="145">
        <v>725</v>
      </c>
      <c r="V483" s="145">
        <v>4.7850999999999999</v>
      </c>
      <c r="W483" s="145">
        <v>2</v>
      </c>
      <c r="X483" s="144" t="s">
        <v>5495</v>
      </c>
    </row>
    <row r="484" spans="1:24" s="7" customFormat="1">
      <c r="A484" s="7" t="s">
        <v>49</v>
      </c>
      <c r="D484" s="144" t="s">
        <v>856</v>
      </c>
      <c r="E484" s="144" t="s">
        <v>5496</v>
      </c>
      <c r="F484" s="144" t="s">
        <v>655</v>
      </c>
      <c r="G484" s="144" t="s">
        <v>4745</v>
      </c>
      <c r="H484" s="144" t="s">
        <v>689</v>
      </c>
      <c r="I484" s="144" t="s">
        <v>690</v>
      </c>
      <c r="J484" s="145">
        <v>30</v>
      </c>
      <c r="K484" s="144" t="s">
        <v>1413</v>
      </c>
      <c r="L484" s="144" t="s">
        <v>5445</v>
      </c>
      <c r="M484" s="144" t="s">
        <v>4753</v>
      </c>
      <c r="N484" s="144" t="s">
        <v>522</v>
      </c>
      <c r="O484" s="144" t="s">
        <v>81</v>
      </c>
      <c r="P484" s="144" t="s">
        <v>845</v>
      </c>
      <c r="Q484" s="145">
        <v>0.34799999999999998</v>
      </c>
      <c r="R484" s="144" t="s">
        <v>384</v>
      </c>
      <c r="S484" s="145">
        <v>25</v>
      </c>
      <c r="T484" s="144" t="s">
        <v>4754</v>
      </c>
      <c r="U484" s="145">
        <v>447</v>
      </c>
      <c r="V484" s="145">
        <v>4.7851400000000002</v>
      </c>
      <c r="W484" s="145">
        <v>0</v>
      </c>
      <c r="X484" s="144" t="s">
        <v>5497</v>
      </c>
    </row>
    <row r="485" spans="1:24" s="7" customFormat="1">
      <c r="A485" s="7" t="s">
        <v>49</v>
      </c>
      <c r="D485" s="144" t="s">
        <v>859</v>
      </c>
      <c r="E485" s="144" t="s">
        <v>5498</v>
      </c>
      <c r="F485" s="144" t="s">
        <v>655</v>
      </c>
      <c r="G485" s="144" t="s">
        <v>4745</v>
      </c>
      <c r="H485" s="144" t="s">
        <v>689</v>
      </c>
      <c r="I485" s="144" t="s">
        <v>690</v>
      </c>
      <c r="J485" s="145">
        <v>30</v>
      </c>
      <c r="K485" s="144" t="s">
        <v>5228</v>
      </c>
      <c r="L485" s="144" t="s">
        <v>389</v>
      </c>
      <c r="M485" s="144" t="s">
        <v>4753</v>
      </c>
      <c r="N485" s="144" t="s">
        <v>522</v>
      </c>
      <c r="O485" s="144" t="s">
        <v>81</v>
      </c>
      <c r="P485" s="144" t="s">
        <v>845</v>
      </c>
      <c r="Q485" s="145">
        <v>0.34799999999999998</v>
      </c>
      <c r="R485" s="144" t="s">
        <v>384</v>
      </c>
      <c r="S485" s="145">
        <v>25</v>
      </c>
      <c r="T485" s="144" t="s">
        <v>4754</v>
      </c>
      <c r="U485" s="145">
        <v>742</v>
      </c>
      <c r="V485" s="145">
        <v>4.7850999999999999</v>
      </c>
      <c r="W485" s="145">
        <v>0</v>
      </c>
      <c r="X485" s="144" t="s">
        <v>5499</v>
      </c>
    </row>
    <row r="486" spans="1:24" s="7" customFormat="1">
      <c r="A486" s="7" t="s">
        <v>49</v>
      </c>
      <c r="D486" s="144" t="s">
        <v>862</v>
      </c>
      <c r="E486" s="144" t="s">
        <v>5500</v>
      </c>
      <c r="F486" s="144" t="s">
        <v>655</v>
      </c>
      <c r="G486" s="144" t="s">
        <v>4745</v>
      </c>
      <c r="H486" s="144" t="s">
        <v>689</v>
      </c>
      <c r="I486" s="144" t="s">
        <v>690</v>
      </c>
      <c r="J486" s="145">
        <v>30</v>
      </c>
      <c r="K486" s="144" t="s">
        <v>5269</v>
      </c>
      <c r="L486" s="144" t="s">
        <v>1795</v>
      </c>
      <c r="M486" s="144" t="s">
        <v>4753</v>
      </c>
      <c r="N486" s="144" t="s">
        <v>522</v>
      </c>
      <c r="O486" s="144" t="s">
        <v>81</v>
      </c>
      <c r="P486" s="144" t="s">
        <v>845</v>
      </c>
      <c r="Q486" s="145">
        <v>0.34799999999999998</v>
      </c>
      <c r="R486" s="144" t="s">
        <v>384</v>
      </c>
      <c r="S486" s="145">
        <v>25</v>
      </c>
      <c r="T486" s="144" t="s">
        <v>4754</v>
      </c>
      <c r="U486" s="145">
        <v>529</v>
      </c>
      <c r="V486" s="145">
        <v>4.93</v>
      </c>
      <c r="W486" s="145">
        <v>0</v>
      </c>
      <c r="X486" s="144" t="s">
        <v>5501</v>
      </c>
    </row>
    <row r="487" spans="1:24" s="7" customFormat="1">
      <c r="A487" s="7" t="s">
        <v>49</v>
      </c>
      <c r="D487" s="144" t="s">
        <v>865</v>
      </c>
      <c r="E487" s="144" t="s">
        <v>5502</v>
      </c>
      <c r="F487" s="144" t="s">
        <v>655</v>
      </c>
      <c r="G487" s="144" t="s">
        <v>4745</v>
      </c>
      <c r="H487" s="144" t="s">
        <v>689</v>
      </c>
      <c r="I487" s="144" t="s">
        <v>690</v>
      </c>
      <c r="J487" s="145">
        <v>30</v>
      </c>
      <c r="K487" s="144" t="s">
        <v>5228</v>
      </c>
      <c r="L487" s="144" t="s">
        <v>389</v>
      </c>
      <c r="M487" s="144" t="s">
        <v>4753</v>
      </c>
      <c r="N487" s="144" t="s">
        <v>522</v>
      </c>
      <c r="O487" s="144" t="s">
        <v>81</v>
      </c>
      <c r="P487" s="144" t="s">
        <v>845</v>
      </c>
      <c r="Q487" s="145">
        <v>0.34799999999999998</v>
      </c>
      <c r="R487" s="144" t="s">
        <v>384</v>
      </c>
      <c r="S487" s="145">
        <v>25</v>
      </c>
      <c r="T487" s="144" t="s">
        <v>4754</v>
      </c>
      <c r="U487" s="145">
        <v>261</v>
      </c>
      <c r="V487" s="145">
        <v>4.9690300000000001</v>
      </c>
      <c r="W487" s="145">
        <v>0</v>
      </c>
      <c r="X487" s="144" t="s">
        <v>5503</v>
      </c>
    </row>
    <row r="488" spans="1:24" s="7" customFormat="1">
      <c r="A488" s="7" t="s">
        <v>49</v>
      </c>
      <c r="D488" s="144" t="s">
        <v>868</v>
      </c>
      <c r="E488" s="144" t="s">
        <v>5504</v>
      </c>
      <c r="F488" s="144" t="s">
        <v>655</v>
      </c>
      <c r="G488" s="144" t="s">
        <v>4745</v>
      </c>
      <c r="H488" s="144" t="s">
        <v>689</v>
      </c>
      <c r="I488" s="144" t="s">
        <v>690</v>
      </c>
      <c r="J488" s="145">
        <v>30</v>
      </c>
      <c r="K488" s="144" t="s">
        <v>1413</v>
      </c>
      <c r="L488" s="144" t="s">
        <v>487</v>
      </c>
      <c r="M488" s="144" t="s">
        <v>4753</v>
      </c>
      <c r="N488" s="144" t="s">
        <v>522</v>
      </c>
      <c r="O488" s="144" t="s">
        <v>81</v>
      </c>
      <c r="P488" s="144" t="s">
        <v>845</v>
      </c>
      <c r="Q488" s="145">
        <v>0.34799999999999998</v>
      </c>
      <c r="R488" s="144" t="s">
        <v>384</v>
      </c>
      <c r="S488" s="145">
        <v>25</v>
      </c>
      <c r="T488" s="144" t="s">
        <v>4754</v>
      </c>
      <c r="U488" s="145">
        <v>915</v>
      </c>
      <c r="V488" s="145">
        <v>4.8065699999999998</v>
      </c>
      <c r="W488" s="145">
        <v>8</v>
      </c>
      <c r="X488" s="144" t="s">
        <v>5505</v>
      </c>
    </row>
    <row r="489" spans="1:24" s="7" customFormat="1">
      <c r="A489" s="7" t="s">
        <v>49</v>
      </c>
      <c r="D489" s="144" t="s">
        <v>870</v>
      </c>
      <c r="E489" s="144" t="s">
        <v>5506</v>
      </c>
      <c r="F489" s="144" t="s">
        <v>655</v>
      </c>
      <c r="G489" s="144" t="s">
        <v>4745</v>
      </c>
      <c r="H489" s="144" t="s">
        <v>689</v>
      </c>
      <c r="I489" s="144" t="s">
        <v>690</v>
      </c>
      <c r="J489" s="145">
        <v>30</v>
      </c>
      <c r="K489" s="144" t="s">
        <v>1413</v>
      </c>
      <c r="L489" s="144" t="s">
        <v>801</v>
      </c>
      <c r="M489" s="144" t="s">
        <v>4753</v>
      </c>
      <c r="N489" s="144" t="s">
        <v>522</v>
      </c>
      <c r="O489" s="144" t="s">
        <v>81</v>
      </c>
      <c r="P489" s="144" t="s">
        <v>845</v>
      </c>
      <c r="Q489" s="145">
        <v>0.34799999999999998</v>
      </c>
      <c r="R489" s="144" t="s">
        <v>384</v>
      </c>
      <c r="S489" s="145">
        <v>25</v>
      </c>
      <c r="T489" s="144" t="s">
        <v>4754</v>
      </c>
      <c r="U489" s="145">
        <v>534</v>
      </c>
      <c r="V489" s="145">
        <v>4.8849999999999998</v>
      </c>
      <c r="W489" s="145">
        <v>302</v>
      </c>
      <c r="X489" s="144" t="s">
        <v>5507</v>
      </c>
    </row>
    <row r="490" spans="1:24" s="7" customFormat="1">
      <c r="A490" s="7" t="s">
        <v>49</v>
      </c>
      <c r="D490" s="144" t="s">
        <v>873</v>
      </c>
      <c r="E490" s="144" t="s">
        <v>5508</v>
      </c>
      <c r="F490" s="144" t="s">
        <v>655</v>
      </c>
      <c r="G490" s="144" t="s">
        <v>4745</v>
      </c>
      <c r="H490" s="144" t="s">
        <v>689</v>
      </c>
      <c r="I490" s="144" t="s">
        <v>690</v>
      </c>
      <c r="J490" s="145">
        <v>30</v>
      </c>
      <c r="K490" s="144" t="s">
        <v>1413</v>
      </c>
      <c r="L490" s="144" t="s">
        <v>393</v>
      </c>
      <c r="M490" s="144" t="s">
        <v>4753</v>
      </c>
      <c r="N490" s="144" t="s">
        <v>522</v>
      </c>
      <c r="O490" s="144" t="s">
        <v>81</v>
      </c>
      <c r="P490" s="144" t="s">
        <v>845</v>
      </c>
      <c r="Q490" s="145">
        <v>0.34799999999999998</v>
      </c>
      <c r="R490" s="144" t="s">
        <v>384</v>
      </c>
      <c r="S490" s="145">
        <v>25</v>
      </c>
      <c r="T490" s="144" t="s">
        <v>4754</v>
      </c>
      <c r="U490" s="145">
        <v>576</v>
      </c>
      <c r="V490" s="145">
        <v>4.7850900000000003</v>
      </c>
      <c r="W490" s="145">
        <v>52</v>
      </c>
      <c r="X490" s="144" t="s">
        <v>5509</v>
      </c>
    </row>
    <row r="491" spans="1:24" s="7" customFormat="1">
      <c r="A491" s="7" t="s">
        <v>49</v>
      </c>
      <c r="D491" s="144" t="s">
        <v>876</v>
      </c>
      <c r="E491" s="144" t="s">
        <v>5510</v>
      </c>
      <c r="F491" s="144" t="s">
        <v>655</v>
      </c>
      <c r="G491" s="144" t="s">
        <v>4745</v>
      </c>
      <c r="H491" s="144" t="s">
        <v>689</v>
      </c>
      <c r="I491" s="144" t="s">
        <v>690</v>
      </c>
      <c r="J491" s="145">
        <v>30</v>
      </c>
      <c r="K491" s="144" t="s">
        <v>1413</v>
      </c>
      <c r="L491" s="144" t="s">
        <v>791</v>
      </c>
      <c r="M491" s="144" t="s">
        <v>4753</v>
      </c>
      <c r="N491" s="144" t="s">
        <v>522</v>
      </c>
      <c r="O491" s="144" t="s">
        <v>81</v>
      </c>
      <c r="P491" s="144" t="s">
        <v>845</v>
      </c>
      <c r="Q491" s="145">
        <v>0.34799999999999998</v>
      </c>
      <c r="R491" s="144" t="s">
        <v>384</v>
      </c>
      <c r="S491" s="145">
        <v>25</v>
      </c>
      <c r="T491" s="144" t="s">
        <v>4754</v>
      </c>
      <c r="U491" s="145">
        <v>530</v>
      </c>
      <c r="V491" s="145">
        <v>4.9800000000000004</v>
      </c>
      <c r="W491" s="145">
        <v>170</v>
      </c>
      <c r="X491" s="144" t="s">
        <v>5511</v>
      </c>
    </row>
    <row r="492" spans="1:24" s="7" customFormat="1">
      <c r="A492" s="7" t="s">
        <v>49</v>
      </c>
      <c r="D492" s="144" t="s">
        <v>879</v>
      </c>
      <c r="E492" s="144" t="s">
        <v>5512</v>
      </c>
      <c r="F492" s="144" t="s">
        <v>655</v>
      </c>
      <c r="G492" s="144" t="s">
        <v>4745</v>
      </c>
      <c r="H492" s="144" t="s">
        <v>689</v>
      </c>
      <c r="I492" s="144" t="s">
        <v>690</v>
      </c>
      <c r="J492" s="145">
        <v>30</v>
      </c>
      <c r="K492" s="144" t="s">
        <v>1413</v>
      </c>
      <c r="L492" s="144" t="s">
        <v>396</v>
      </c>
      <c r="M492" s="144" t="s">
        <v>4753</v>
      </c>
      <c r="N492" s="144" t="s">
        <v>522</v>
      </c>
      <c r="O492" s="144" t="s">
        <v>81</v>
      </c>
      <c r="P492" s="144" t="s">
        <v>845</v>
      </c>
      <c r="Q492" s="145">
        <v>0.34799999999999998</v>
      </c>
      <c r="R492" s="144" t="s">
        <v>384</v>
      </c>
      <c r="S492" s="145">
        <v>25</v>
      </c>
      <c r="T492" s="144" t="s">
        <v>4754</v>
      </c>
      <c r="U492" s="145">
        <v>284</v>
      </c>
      <c r="V492" s="145">
        <v>4.7850900000000003</v>
      </c>
      <c r="W492" s="145">
        <v>10</v>
      </c>
      <c r="X492" s="144" t="s">
        <v>5513</v>
      </c>
    </row>
    <row r="493" spans="1:24" s="7" customFormat="1">
      <c r="A493" s="7" t="s">
        <v>49</v>
      </c>
      <c r="D493" s="144" t="s">
        <v>882</v>
      </c>
      <c r="E493" s="144" t="s">
        <v>5514</v>
      </c>
      <c r="F493" s="144" t="s">
        <v>655</v>
      </c>
      <c r="G493" s="144" t="s">
        <v>4745</v>
      </c>
      <c r="H493" s="144" t="s">
        <v>689</v>
      </c>
      <c r="I493" s="144" t="s">
        <v>690</v>
      </c>
      <c r="J493" s="145">
        <v>30</v>
      </c>
      <c r="K493" s="144" t="s">
        <v>1413</v>
      </c>
      <c r="L493" s="144" t="s">
        <v>419</v>
      </c>
      <c r="M493" s="144" t="s">
        <v>4753</v>
      </c>
      <c r="N493" s="144" t="s">
        <v>522</v>
      </c>
      <c r="O493" s="144" t="s">
        <v>81</v>
      </c>
      <c r="P493" s="144" t="s">
        <v>845</v>
      </c>
      <c r="Q493" s="145">
        <v>0.34799999999999998</v>
      </c>
      <c r="R493" s="144" t="s">
        <v>384</v>
      </c>
      <c r="S493" s="145">
        <v>25</v>
      </c>
      <c r="T493" s="144" t="s">
        <v>4754</v>
      </c>
      <c r="U493" s="145">
        <v>467</v>
      </c>
      <c r="V493" s="145">
        <v>4.96</v>
      </c>
      <c r="W493" s="145">
        <v>2</v>
      </c>
      <c r="X493" s="144" t="s">
        <v>5515</v>
      </c>
    </row>
    <row r="494" spans="1:24" s="7" customFormat="1">
      <c r="A494" s="7" t="s">
        <v>49</v>
      </c>
      <c r="D494" s="144" t="s">
        <v>885</v>
      </c>
      <c r="E494" s="144" t="s">
        <v>5516</v>
      </c>
      <c r="F494" s="144" t="s">
        <v>655</v>
      </c>
      <c r="G494" s="144" t="s">
        <v>4745</v>
      </c>
      <c r="H494" s="144" t="s">
        <v>689</v>
      </c>
      <c r="I494" s="144" t="s">
        <v>690</v>
      </c>
      <c r="J494" s="145">
        <v>50</v>
      </c>
      <c r="K494" s="144" t="s">
        <v>1413</v>
      </c>
      <c r="L494" s="144" t="s">
        <v>5279</v>
      </c>
      <c r="M494" s="144" t="s">
        <v>4753</v>
      </c>
      <c r="N494" s="144" t="s">
        <v>522</v>
      </c>
      <c r="O494" s="144" t="s">
        <v>81</v>
      </c>
      <c r="P494" s="144" t="s">
        <v>723</v>
      </c>
      <c r="Q494" s="145">
        <v>0.746</v>
      </c>
      <c r="R494" s="144" t="s">
        <v>1324</v>
      </c>
      <c r="S494" s="145">
        <v>50</v>
      </c>
      <c r="T494" s="144" t="s">
        <v>4754</v>
      </c>
      <c r="U494" s="145">
        <v>532</v>
      </c>
      <c r="V494" s="145">
        <v>12.54</v>
      </c>
      <c r="W494" s="145">
        <v>2</v>
      </c>
      <c r="X494" s="144" t="s">
        <v>5517</v>
      </c>
    </row>
    <row r="495" spans="1:24" s="7" customFormat="1">
      <c r="A495" s="7" t="s">
        <v>49</v>
      </c>
      <c r="D495" s="144" t="s">
        <v>888</v>
      </c>
      <c r="E495" s="144" t="s">
        <v>5518</v>
      </c>
      <c r="F495" s="144" t="s">
        <v>655</v>
      </c>
      <c r="G495" s="144" t="s">
        <v>4745</v>
      </c>
      <c r="H495" s="144" t="s">
        <v>689</v>
      </c>
      <c r="I495" s="144" t="s">
        <v>690</v>
      </c>
      <c r="J495" s="145">
        <v>30</v>
      </c>
      <c r="K495" s="144" t="s">
        <v>1413</v>
      </c>
      <c r="L495" s="144" t="s">
        <v>5279</v>
      </c>
      <c r="M495" s="144" t="s">
        <v>4753</v>
      </c>
      <c r="N495" s="144" t="s">
        <v>522</v>
      </c>
      <c r="O495" s="144" t="s">
        <v>81</v>
      </c>
      <c r="P495" s="144" t="s">
        <v>818</v>
      </c>
      <c r="Q495" s="145">
        <v>0.42799999999999999</v>
      </c>
      <c r="R495" s="144" t="s">
        <v>384</v>
      </c>
      <c r="S495" s="145">
        <v>25</v>
      </c>
      <c r="T495" s="144" t="s">
        <v>4754</v>
      </c>
      <c r="U495" s="145">
        <v>1004</v>
      </c>
      <c r="V495" s="145">
        <v>3.5143800000000001</v>
      </c>
      <c r="W495" s="145">
        <v>0</v>
      </c>
      <c r="X495" s="144" t="s">
        <v>5519</v>
      </c>
    </row>
    <row r="496" spans="1:24" s="7" customFormat="1">
      <c r="A496" s="7" t="s">
        <v>49</v>
      </c>
      <c r="D496" s="144" t="s">
        <v>892</v>
      </c>
      <c r="E496" s="144" t="s">
        <v>5520</v>
      </c>
      <c r="F496" s="144" t="s">
        <v>655</v>
      </c>
      <c r="G496" s="144" t="s">
        <v>4745</v>
      </c>
      <c r="H496" s="144" t="s">
        <v>689</v>
      </c>
      <c r="I496" s="144" t="s">
        <v>690</v>
      </c>
      <c r="J496" s="145">
        <v>20</v>
      </c>
      <c r="K496" s="144" t="s">
        <v>5521</v>
      </c>
      <c r="L496" s="144" t="s">
        <v>396</v>
      </c>
      <c r="M496" s="144" t="s">
        <v>4753</v>
      </c>
      <c r="N496" s="144" t="s">
        <v>429</v>
      </c>
      <c r="O496" s="144" t="s">
        <v>81</v>
      </c>
      <c r="P496" s="144" t="s">
        <v>896</v>
      </c>
      <c r="Q496" s="145">
        <v>0.186</v>
      </c>
      <c r="R496" s="144" t="s">
        <v>685</v>
      </c>
      <c r="S496" s="145">
        <v>8</v>
      </c>
      <c r="T496" s="144" t="s">
        <v>5034</v>
      </c>
      <c r="U496" s="145">
        <v>454</v>
      </c>
      <c r="V496" s="145">
        <v>2.6775000000000002</v>
      </c>
      <c r="W496" s="145">
        <v>152</v>
      </c>
      <c r="X496" s="144" t="s">
        <v>5522</v>
      </c>
    </row>
    <row r="497" spans="1:24" s="7" customFormat="1">
      <c r="A497" s="7" t="s">
        <v>49</v>
      </c>
      <c r="D497" s="144" t="s">
        <v>897</v>
      </c>
      <c r="E497" s="144" t="s">
        <v>5523</v>
      </c>
      <c r="F497" s="144" t="s">
        <v>655</v>
      </c>
      <c r="G497" s="144" t="s">
        <v>4745</v>
      </c>
      <c r="H497" s="144" t="s">
        <v>689</v>
      </c>
      <c r="I497" s="144" t="s">
        <v>690</v>
      </c>
      <c r="J497" s="145">
        <v>20</v>
      </c>
      <c r="K497" s="144" t="s">
        <v>1413</v>
      </c>
      <c r="L497" s="144" t="s">
        <v>5397</v>
      </c>
      <c r="M497" s="144" t="s">
        <v>4753</v>
      </c>
      <c r="N497" s="144" t="s">
        <v>429</v>
      </c>
      <c r="O497" s="144" t="s">
        <v>81</v>
      </c>
      <c r="P497" s="144" t="s">
        <v>829</v>
      </c>
      <c r="Q497" s="145">
        <v>0.155</v>
      </c>
      <c r="R497" s="144" t="s">
        <v>384</v>
      </c>
      <c r="S497" s="145">
        <v>8</v>
      </c>
      <c r="T497" s="144" t="s">
        <v>4754</v>
      </c>
      <c r="U497" s="145">
        <v>1080</v>
      </c>
      <c r="V497" s="145">
        <v>1.8</v>
      </c>
      <c r="W497" s="145">
        <v>364</v>
      </c>
      <c r="X497" s="144" t="s">
        <v>5524</v>
      </c>
    </row>
    <row r="498" spans="1:24" s="7" customFormat="1">
      <c r="A498" s="7" t="s">
        <v>49</v>
      </c>
      <c r="D498" s="144" t="s">
        <v>900</v>
      </c>
      <c r="E498" s="144" t="s">
        <v>5525</v>
      </c>
      <c r="F498" s="144" t="s">
        <v>655</v>
      </c>
      <c r="G498" s="144" t="s">
        <v>5394</v>
      </c>
      <c r="H498" s="144" t="s">
        <v>689</v>
      </c>
      <c r="I498" s="144" t="s">
        <v>690</v>
      </c>
      <c r="J498" s="145">
        <v>20</v>
      </c>
      <c r="K498" s="144" t="s">
        <v>5164</v>
      </c>
      <c r="L498" s="144" t="s">
        <v>791</v>
      </c>
      <c r="M498" s="144" t="s">
        <v>4753</v>
      </c>
      <c r="N498" s="144" t="s">
        <v>429</v>
      </c>
      <c r="O498" s="144" t="s">
        <v>81</v>
      </c>
      <c r="P498" s="144" t="s">
        <v>829</v>
      </c>
      <c r="Q498" s="145">
        <v>0.155</v>
      </c>
      <c r="R498" s="144" t="s">
        <v>384</v>
      </c>
      <c r="S498" s="145">
        <v>8</v>
      </c>
      <c r="T498" s="144" t="s">
        <v>4754</v>
      </c>
      <c r="U498" s="145">
        <v>561</v>
      </c>
      <c r="V498" s="145">
        <v>2.05017</v>
      </c>
      <c r="W498" s="145">
        <v>244</v>
      </c>
      <c r="X498" s="144" t="s">
        <v>4745</v>
      </c>
    </row>
    <row r="499" spans="1:24" s="7" customFormat="1">
      <c r="A499" s="7" t="s">
        <v>49</v>
      </c>
      <c r="D499" s="144" t="s">
        <v>5526</v>
      </c>
      <c r="E499" s="144" t="s">
        <v>5527</v>
      </c>
      <c r="F499" s="144" t="s">
        <v>4792</v>
      </c>
      <c r="G499" s="144" t="s">
        <v>4745</v>
      </c>
      <c r="H499" s="144" t="s">
        <v>689</v>
      </c>
      <c r="I499" s="144" t="s">
        <v>690</v>
      </c>
      <c r="J499" s="145">
        <v>25</v>
      </c>
      <c r="K499" s="144" t="s">
        <v>891</v>
      </c>
      <c r="L499" s="144" t="s">
        <v>396</v>
      </c>
      <c r="M499" s="144" t="s">
        <v>4753</v>
      </c>
      <c r="N499" s="144" t="s">
        <v>429</v>
      </c>
      <c r="O499" s="144" t="s">
        <v>81</v>
      </c>
      <c r="P499" s="144" t="s">
        <v>829</v>
      </c>
      <c r="Q499" s="145">
        <v>0.26</v>
      </c>
      <c r="R499" s="144" t="s">
        <v>384</v>
      </c>
      <c r="S499" s="145">
        <v>8</v>
      </c>
      <c r="T499" s="144" t="s">
        <v>4754</v>
      </c>
      <c r="U499" s="145">
        <v>0</v>
      </c>
      <c r="V499" s="145">
        <v>0.70250000000000001</v>
      </c>
      <c r="W499" s="145">
        <v>0</v>
      </c>
      <c r="X499" s="144" t="s">
        <v>4745</v>
      </c>
    </row>
    <row r="500" spans="1:24" s="7" customFormat="1">
      <c r="A500" s="7" t="s">
        <v>49</v>
      </c>
      <c r="D500" s="144" t="s">
        <v>902</v>
      </c>
      <c r="E500" s="144" t="s">
        <v>5528</v>
      </c>
      <c r="F500" s="144" t="s">
        <v>655</v>
      </c>
      <c r="G500" s="144" t="s">
        <v>4745</v>
      </c>
      <c r="H500" s="144" t="s">
        <v>689</v>
      </c>
      <c r="I500" s="144" t="s">
        <v>690</v>
      </c>
      <c r="J500" s="145">
        <v>25</v>
      </c>
      <c r="K500" s="144" t="s">
        <v>5228</v>
      </c>
      <c r="L500" s="144" t="s">
        <v>380</v>
      </c>
      <c r="M500" s="144" t="s">
        <v>4753</v>
      </c>
      <c r="N500" s="144" t="s">
        <v>429</v>
      </c>
      <c r="O500" s="144" t="s">
        <v>81</v>
      </c>
      <c r="P500" s="144" t="s">
        <v>829</v>
      </c>
      <c r="Q500" s="145">
        <v>0.30249999999999999</v>
      </c>
      <c r="R500" s="144" t="s">
        <v>384</v>
      </c>
      <c r="S500" s="145">
        <v>8</v>
      </c>
      <c r="T500" s="144" t="s">
        <v>4754</v>
      </c>
      <c r="U500" s="145">
        <v>422</v>
      </c>
      <c r="V500" s="145">
        <v>5.0908300000000004</v>
      </c>
      <c r="W500" s="145">
        <v>0</v>
      </c>
      <c r="X500" s="144" t="s">
        <v>5529</v>
      </c>
    </row>
    <row r="501" spans="1:24" s="7" customFormat="1">
      <c r="A501" s="7" t="s">
        <v>49</v>
      </c>
      <c r="D501" s="144" t="s">
        <v>903</v>
      </c>
      <c r="E501" s="144" t="s">
        <v>5530</v>
      </c>
      <c r="F501" s="144" t="s">
        <v>655</v>
      </c>
      <c r="G501" s="144" t="s">
        <v>4745</v>
      </c>
      <c r="H501" s="144" t="s">
        <v>689</v>
      </c>
      <c r="I501" s="144" t="s">
        <v>690</v>
      </c>
      <c r="J501" s="145">
        <v>25</v>
      </c>
      <c r="K501" s="144" t="s">
        <v>5391</v>
      </c>
      <c r="L501" s="144" t="s">
        <v>393</v>
      </c>
      <c r="M501" s="144" t="s">
        <v>4753</v>
      </c>
      <c r="N501" s="144" t="s">
        <v>429</v>
      </c>
      <c r="O501" s="144" t="s">
        <v>81</v>
      </c>
      <c r="P501" s="144" t="s">
        <v>829</v>
      </c>
      <c r="Q501" s="145">
        <v>0.32300000000000001</v>
      </c>
      <c r="R501" s="144" t="s">
        <v>384</v>
      </c>
      <c r="S501" s="145">
        <v>8</v>
      </c>
      <c r="T501" s="144" t="s">
        <v>4754</v>
      </c>
      <c r="U501" s="145">
        <v>0</v>
      </c>
      <c r="V501" s="145">
        <v>3.3633299999999999</v>
      </c>
      <c r="W501" s="145">
        <v>0</v>
      </c>
      <c r="X501" s="144" t="s">
        <v>5531</v>
      </c>
    </row>
    <row r="502" spans="1:24" s="7" customFormat="1">
      <c r="A502" s="7" t="s">
        <v>49</v>
      </c>
      <c r="D502" s="144" t="s">
        <v>906</v>
      </c>
      <c r="E502" s="144" t="s">
        <v>5532</v>
      </c>
      <c r="F502" s="144" t="s">
        <v>655</v>
      </c>
      <c r="G502" s="144" t="s">
        <v>4745</v>
      </c>
      <c r="H502" s="144" t="s">
        <v>689</v>
      </c>
      <c r="I502" s="144" t="s">
        <v>690</v>
      </c>
      <c r="J502" s="145">
        <v>25</v>
      </c>
      <c r="K502" s="144" t="s">
        <v>5228</v>
      </c>
      <c r="L502" s="144" t="s">
        <v>393</v>
      </c>
      <c r="M502" s="144" t="s">
        <v>4753</v>
      </c>
      <c r="N502" s="144" t="s">
        <v>429</v>
      </c>
      <c r="O502" s="144" t="s">
        <v>81</v>
      </c>
      <c r="P502" s="144" t="s">
        <v>829</v>
      </c>
      <c r="Q502" s="145">
        <v>0.30299999999999999</v>
      </c>
      <c r="R502" s="144" t="s">
        <v>384</v>
      </c>
      <c r="S502" s="145">
        <v>8</v>
      </c>
      <c r="T502" s="144" t="s">
        <v>4754</v>
      </c>
      <c r="U502" s="145">
        <v>1</v>
      </c>
      <c r="V502" s="145">
        <v>3.58</v>
      </c>
      <c r="W502" s="145">
        <v>0</v>
      </c>
      <c r="X502" s="144" t="s">
        <v>5533</v>
      </c>
    </row>
    <row r="503" spans="1:24" s="7" customFormat="1">
      <c r="A503" s="7" t="s">
        <v>49</v>
      </c>
      <c r="D503" s="144" t="s">
        <v>909</v>
      </c>
      <c r="E503" s="144" t="s">
        <v>5534</v>
      </c>
      <c r="F503" s="144" t="s">
        <v>655</v>
      </c>
      <c r="G503" s="144" t="s">
        <v>4745</v>
      </c>
      <c r="H503" s="144" t="s">
        <v>689</v>
      </c>
      <c r="I503" s="144" t="s">
        <v>690</v>
      </c>
      <c r="J503" s="145">
        <v>30</v>
      </c>
      <c r="K503" s="144" t="s">
        <v>1413</v>
      </c>
      <c r="L503" s="144" t="s">
        <v>5397</v>
      </c>
      <c r="M503" s="144" t="s">
        <v>4753</v>
      </c>
      <c r="N503" s="144" t="s">
        <v>522</v>
      </c>
      <c r="O503" s="144" t="s">
        <v>81</v>
      </c>
      <c r="P503" s="144" t="s">
        <v>845</v>
      </c>
      <c r="Q503" s="145">
        <v>0.435</v>
      </c>
      <c r="R503" s="144" t="s">
        <v>384</v>
      </c>
      <c r="S503" s="145">
        <v>25</v>
      </c>
      <c r="T503" s="144" t="s">
        <v>4754</v>
      </c>
      <c r="U503" s="145">
        <v>668</v>
      </c>
      <c r="V503" s="145">
        <v>4.8133299999999997</v>
      </c>
      <c r="W503" s="145">
        <v>0</v>
      </c>
      <c r="X503" s="144" t="s">
        <v>5535</v>
      </c>
    </row>
    <row r="504" spans="1:24" s="7" customFormat="1">
      <c r="A504" s="7" t="s">
        <v>49</v>
      </c>
      <c r="D504" s="144" t="s">
        <v>912</v>
      </c>
      <c r="E504" s="144" t="s">
        <v>913</v>
      </c>
      <c r="F504" s="144" t="s">
        <v>5033</v>
      </c>
      <c r="G504" s="144" t="s">
        <v>4745</v>
      </c>
      <c r="H504" s="144" t="s">
        <v>689</v>
      </c>
      <c r="I504" s="144" t="s">
        <v>690</v>
      </c>
      <c r="J504" s="145">
        <v>30</v>
      </c>
      <c r="K504" s="144" t="s">
        <v>703</v>
      </c>
      <c r="L504" s="144" t="s">
        <v>396</v>
      </c>
      <c r="M504" s="144" t="s">
        <v>4753</v>
      </c>
      <c r="N504" s="144" t="s">
        <v>522</v>
      </c>
      <c r="O504" s="144" t="s">
        <v>81</v>
      </c>
      <c r="P504" s="144" t="s">
        <v>915</v>
      </c>
      <c r="Q504" s="145">
        <v>0.27</v>
      </c>
      <c r="R504" s="144" t="s">
        <v>384</v>
      </c>
      <c r="S504" s="145">
        <v>25</v>
      </c>
      <c r="T504" s="144" t="s">
        <v>4754</v>
      </c>
      <c r="U504" s="145">
        <v>350</v>
      </c>
      <c r="V504" s="145">
        <v>6.0084999999999997</v>
      </c>
      <c r="W504" s="145">
        <v>168</v>
      </c>
      <c r="X504" s="144" t="s">
        <v>4745</v>
      </c>
    </row>
    <row r="505" spans="1:24" s="7" customFormat="1">
      <c r="A505" s="7" t="s">
        <v>49</v>
      </c>
      <c r="D505" s="144" t="s">
        <v>916</v>
      </c>
      <c r="E505" s="144" t="s">
        <v>5536</v>
      </c>
      <c r="F505" s="144" t="s">
        <v>655</v>
      </c>
      <c r="G505" s="144" t="s">
        <v>4745</v>
      </c>
      <c r="H505" s="144" t="s">
        <v>689</v>
      </c>
      <c r="I505" s="144" t="s">
        <v>690</v>
      </c>
      <c r="J505" s="145">
        <v>30</v>
      </c>
      <c r="K505" s="144" t="s">
        <v>5228</v>
      </c>
      <c r="L505" s="144" t="s">
        <v>393</v>
      </c>
      <c r="M505" s="144" t="s">
        <v>4753</v>
      </c>
      <c r="N505" s="144" t="s">
        <v>522</v>
      </c>
      <c r="O505" s="144" t="s">
        <v>81</v>
      </c>
      <c r="P505" s="144" t="s">
        <v>915</v>
      </c>
      <c r="Q505" s="145">
        <v>0.27</v>
      </c>
      <c r="R505" s="144" t="s">
        <v>384</v>
      </c>
      <c r="S505" s="145">
        <v>25</v>
      </c>
      <c r="T505" s="144" t="s">
        <v>4754</v>
      </c>
      <c r="U505" s="145">
        <v>396</v>
      </c>
      <c r="V505" s="145">
        <v>5.2954299999999996</v>
      </c>
      <c r="W505" s="145">
        <v>4</v>
      </c>
      <c r="X505" s="144" t="s">
        <v>5537</v>
      </c>
    </row>
    <row r="506" spans="1:24" s="7" customFormat="1">
      <c r="A506" s="7" t="s">
        <v>49</v>
      </c>
      <c r="D506" s="144" t="s">
        <v>919</v>
      </c>
      <c r="E506" s="144" t="s">
        <v>5538</v>
      </c>
      <c r="F506" s="144" t="s">
        <v>655</v>
      </c>
      <c r="G506" s="144" t="s">
        <v>4745</v>
      </c>
      <c r="H506" s="144" t="s">
        <v>689</v>
      </c>
      <c r="I506" s="144" t="s">
        <v>690</v>
      </c>
      <c r="J506" s="145">
        <v>30</v>
      </c>
      <c r="K506" s="144" t="s">
        <v>5228</v>
      </c>
      <c r="L506" s="144" t="s">
        <v>487</v>
      </c>
      <c r="M506" s="144" t="s">
        <v>4753</v>
      </c>
      <c r="N506" s="144" t="s">
        <v>522</v>
      </c>
      <c r="O506" s="144" t="s">
        <v>81</v>
      </c>
      <c r="P506" s="144" t="s">
        <v>915</v>
      </c>
      <c r="Q506" s="145">
        <v>0.27</v>
      </c>
      <c r="R506" s="144" t="s">
        <v>384</v>
      </c>
      <c r="S506" s="145">
        <v>25</v>
      </c>
      <c r="T506" s="144" t="s">
        <v>4754</v>
      </c>
      <c r="U506" s="145">
        <v>193</v>
      </c>
      <c r="V506" s="145">
        <v>6.1106299999999996</v>
      </c>
      <c r="W506" s="145">
        <v>3</v>
      </c>
      <c r="X506" s="144" t="s">
        <v>5539</v>
      </c>
    </row>
    <row r="507" spans="1:24" s="7" customFormat="1">
      <c r="A507" s="7" t="s">
        <v>49</v>
      </c>
      <c r="D507" s="144" t="s">
        <v>922</v>
      </c>
      <c r="E507" s="144" t="s">
        <v>923</v>
      </c>
      <c r="F507" s="144" t="s">
        <v>5033</v>
      </c>
      <c r="G507" s="144" t="s">
        <v>4745</v>
      </c>
      <c r="H507" s="144" t="s">
        <v>689</v>
      </c>
      <c r="I507" s="144" t="s">
        <v>690</v>
      </c>
      <c r="J507" s="145">
        <v>30</v>
      </c>
      <c r="K507" s="144" t="s">
        <v>703</v>
      </c>
      <c r="L507" s="144" t="s">
        <v>389</v>
      </c>
      <c r="M507" s="144" t="s">
        <v>4753</v>
      </c>
      <c r="N507" s="144" t="s">
        <v>522</v>
      </c>
      <c r="O507" s="144" t="s">
        <v>81</v>
      </c>
      <c r="P507" s="144" t="s">
        <v>915</v>
      </c>
      <c r="Q507" s="145">
        <v>0.27</v>
      </c>
      <c r="R507" s="144" t="s">
        <v>384</v>
      </c>
      <c r="S507" s="145">
        <v>25</v>
      </c>
      <c r="T507" s="144" t="s">
        <v>4754</v>
      </c>
      <c r="U507" s="145">
        <v>309</v>
      </c>
      <c r="V507" s="145">
        <v>6.3841200000000002</v>
      </c>
      <c r="W507" s="145">
        <v>9</v>
      </c>
      <c r="X507" s="144" t="s">
        <v>4745</v>
      </c>
    </row>
    <row r="508" spans="1:24" s="7" customFormat="1">
      <c r="A508" s="7" t="s">
        <v>49</v>
      </c>
      <c r="D508" s="144" t="s">
        <v>925</v>
      </c>
      <c r="E508" s="144" t="s">
        <v>5540</v>
      </c>
      <c r="F508" s="144" t="s">
        <v>655</v>
      </c>
      <c r="G508" s="144" t="s">
        <v>4745</v>
      </c>
      <c r="H508" s="144" t="s">
        <v>689</v>
      </c>
      <c r="I508" s="144" t="s">
        <v>690</v>
      </c>
      <c r="J508" s="145">
        <v>30</v>
      </c>
      <c r="K508" s="144" t="s">
        <v>5228</v>
      </c>
      <c r="L508" s="144" t="s">
        <v>1795</v>
      </c>
      <c r="M508" s="144" t="s">
        <v>4753</v>
      </c>
      <c r="N508" s="144" t="s">
        <v>522</v>
      </c>
      <c r="O508" s="144" t="s">
        <v>81</v>
      </c>
      <c r="P508" s="144" t="s">
        <v>915</v>
      </c>
      <c r="Q508" s="145">
        <v>0.27</v>
      </c>
      <c r="R508" s="144" t="s">
        <v>384</v>
      </c>
      <c r="S508" s="145">
        <v>25</v>
      </c>
      <c r="T508" s="144" t="s">
        <v>4754</v>
      </c>
      <c r="U508" s="145">
        <v>167</v>
      </c>
      <c r="V508" s="145">
        <v>6.0361900000000004</v>
      </c>
      <c r="W508" s="145">
        <v>2</v>
      </c>
      <c r="X508" s="144" t="s">
        <v>5541</v>
      </c>
    </row>
    <row r="509" spans="1:24" s="7" customFormat="1">
      <c r="A509" s="7" t="s">
        <v>49</v>
      </c>
      <c r="D509" s="144" t="s">
        <v>928</v>
      </c>
      <c r="E509" s="144" t="s">
        <v>5542</v>
      </c>
      <c r="F509" s="144" t="s">
        <v>655</v>
      </c>
      <c r="G509" s="144" t="s">
        <v>4745</v>
      </c>
      <c r="H509" s="144" t="s">
        <v>689</v>
      </c>
      <c r="I509" s="144" t="s">
        <v>690</v>
      </c>
      <c r="J509" s="145">
        <v>30</v>
      </c>
      <c r="K509" s="144" t="s">
        <v>5228</v>
      </c>
      <c r="L509" s="144" t="s">
        <v>5279</v>
      </c>
      <c r="M509" s="144" t="s">
        <v>4753</v>
      </c>
      <c r="N509" s="144" t="s">
        <v>522</v>
      </c>
      <c r="O509" s="144" t="s">
        <v>81</v>
      </c>
      <c r="P509" s="144" t="s">
        <v>915</v>
      </c>
      <c r="Q509" s="145">
        <v>0.27</v>
      </c>
      <c r="R509" s="144" t="s">
        <v>384</v>
      </c>
      <c r="S509" s="145">
        <v>25</v>
      </c>
      <c r="T509" s="144" t="s">
        <v>4754</v>
      </c>
      <c r="U509" s="145">
        <v>296</v>
      </c>
      <c r="V509" s="145">
        <v>6.1349999999999998</v>
      </c>
      <c r="W509" s="145">
        <v>0</v>
      </c>
      <c r="X509" s="144" t="s">
        <v>5543</v>
      </c>
    </row>
    <row r="510" spans="1:24" s="7" customFormat="1">
      <c r="A510" s="7" t="s">
        <v>49</v>
      </c>
      <c r="D510" s="144" t="s">
        <v>931</v>
      </c>
      <c r="E510" s="144" t="s">
        <v>5544</v>
      </c>
      <c r="F510" s="144" t="s">
        <v>655</v>
      </c>
      <c r="G510" s="144" t="s">
        <v>4745</v>
      </c>
      <c r="H510" s="144" t="s">
        <v>689</v>
      </c>
      <c r="I510" s="144" t="s">
        <v>690</v>
      </c>
      <c r="J510" s="145">
        <v>50</v>
      </c>
      <c r="K510" s="144" t="s">
        <v>1413</v>
      </c>
      <c r="L510" s="144" t="s">
        <v>5279</v>
      </c>
      <c r="M510" s="144" t="s">
        <v>4753</v>
      </c>
      <c r="N510" s="144" t="s">
        <v>522</v>
      </c>
      <c r="O510" s="144" t="s">
        <v>81</v>
      </c>
      <c r="P510" s="144" t="s">
        <v>723</v>
      </c>
      <c r="Q510" s="145">
        <v>0.9325</v>
      </c>
      <c r="R510" s="144" t="s">
        <v>1041</v>
      </c>
      <c r="S510" s="145">
        <v>50</v>
      </c>
      <c r="T510" s="144" t="s">
        <v>4754</v>
      </c>
      <c r="U510" s="145">
        <v>134</v>
      </c>
      <c r="V510" s="145">
        <v>14.912000000000001</v>
      </c>
      <c r="W510" s="145">
        <v>0</v>
      </c>
      <c r="X510" s="144" t="s">
        <v>5545</v>
      </c>
    </row>
    <row r="511" spans="1:24" s="7" customFormat="1">
      <c r="A511" s="7" t="s">
        <v>49</v>
      </c>
      <c r="D511" s="144" t="s">
        <v>934</v>
      </c>
      <c r="E511" s="144" t="s">
        <v>5546</v>
      </c>
      <c r="F511" s="144" t="s">
        <v>655</v>
      </c>
      <c r="G511" s="144" t="s">
        <v>4745</v>
      </c>
      <c r="H511" s="144" t="s">
        <v>689</v>
      </c>
      <c r="I511" s="144" t="s">
        <v>690</v>
      </c>
      <c r="J511" s="145">
        <v>20</v>
      </c>
      <c r="K511" s="144" t="s">
        <v>5391</v>
      </c>
      <c r="L511" s="144" t="s">
        <v>389</v>
      </c>
      <c r="M511" s="144" t="s">
        <v>4753</v>
      </c>
      <c r="N511" s="144" t="s">
        <v>429</v>
      </c>
      <c r="O511" s="144" t="s">
        <v>81</v>
      </c>
      <c r="P511" s="144" t="s">
        <v>937</v>
      </c>
      <c r="Q511" s="145">
        <v>0.16200000000000001</v>
      </c>
      <c r="R511" s="144" t="s">
        <v>384</v>
      </c>
      <c r="S511" s="145">
        <v>8</v>
      </c>
      <c r="T511" s="144" t="s">
        <v>4754</v>
      </c>
      <c r="U511" s="145">
        <v>372</v>
      </c>
      <c r="V511" s="145">
        <v>3.26444</v>
      </c>
      <c r="W511" s="145">
        <v>0</v>
      </c>
      <c r="X511" s="144" t="s">
        <v>5547</v>
      </c>
    </row>
    <row r="512" spans="1:24" s="7" customFormat="1">
      <c r="A512" s="7" t="s">
        <v>49</v>
      </c>
      <c r="D512" s="144" t="s">
        <v>938</v>
      </c>
      <c r="E512" s="144" t="s">
        <v>5548</v>
      </c>
      <c r="F512" s="144" t="s">
        <v>655</v>
      </c>
      <c r="G512" s="144" t="s">
        <v>4745</v>
      </c>
      <c r="H512" s="144" t="s">
        <v>689</v>
      </c>
      <c r="I512" s="144" t="s">
        <v>690</v>
      </c>
      <c r="J512" s="145">
        <v>20</v>
      </c>
      <c r="K512" s="144" t="s">
        <v>5521</v>
      </c>
      <c r="L512" s="144" t="s">
        <v>389</v>
      </c>
      <c r="M512" s="144" t="s">
        <v>4753</v>
      </c>
      <c r="N512" s="144" t="s">
        <v>429</v>
      </c>
      <c r="O512" s="144" t="s">
        <v>81</v>
      </c>
      <c r="P512" s="144" t="s">
        <v>937</v>
      </c>
      <c r="Q512" s="145">
        <v>0.16200000000000001</v>
      </c>
      <c r="R512" s="144" t="s">
        <v>384</v>
      </c>
      <c r="S512" s="145">
        <v>8</v>
      </c>
      <c r="T512" s="144" t="s">
        <v>4754</v>
      </c>
      <c r="U512" s="145">
        <v>343</v>
      </c>
      <c r="V512" s="145">
        <v>4.42056</v>
      </c>
      <c r="W512" s="145">
        <v>14</v>
      </c>
      <c r="X512" s="144" t="s">
        <v>5549</v>
      </c>
    </row>
    <row r="513" spans="1:24" s="7" customFormat="1">
      <c r="A513" s="7" t="s">
        <v>49</v>
      </c>
      <c r="D513" s="144" t="s">
        <v>941</v>
      </c>
      <c r="E513" s="144" t="s">
        <v>5550</v>
      </c>
      <c r="F513" s="144" t="s">
        <v>655</v>
      </c>
      <c r="G513" s="144" t="s">
        <v>4745</v>
      </c>
      <c r="H513" s="144" t="s">
        <v>689</v>
      </c>
      <c r="I513" s="144" t="s">
        <v>690</v>
      </c>
      <c r="J513" s="145">
        <v>20</v>
      </c>
      <c r="K513" s="144" t="s">
        <v>1413</v>
      </c>
      <c r="L513" s="144" t="s">
        <v>401</v>
      </c>
      <c r="M513" s="144" t="s">
        <v>4753</v>
      </c>
      <c r="N513" s="144" t="s">
        <v>429</v>
      </c>
      <c r="O513" s="144" t="s">
        <v>81</v>
      </c>
      <c r="P513" s="144" t="s">
        <v>5551</v>
      </c>
      <c r="Q513" s="145">
        <v>0.30599999999999999</v>
      </c>
      <c r="R513" s="144" t="s">
        <v>945</v>
      </c>
      <c r="S513" s="145">
        <v>8</v>
      </c>
      <c r="T513" s="144" t="s">
        <v>4754</v>
      </c>
      <c r="U513" s="145">
        <v>478</v>
      </c>
      <c r="V513" s="145">
        <v>4.6714200000000003</v>
      </c>
      <c r="W513" s="145">
        <v>90</v>
      </c>
      <c r="X513" s="144" t="s">
        <v>5552</v>
      </c>
    </row>
    <row r="514" spans="1:24" s="7" customFormat="1">
      <c r="A514" s="7" t="s">
        <v>49</v>
      </c>
      <c r="D514" s="144" t="s">
        <v>946</v>
      </c>
      <c r="E514" s="144" t="s">
        <v>5553</v>
      </c>
      <c r="F514" s="144" t="s">
        <v>655</v>
      </c>
      <c r="G514" s="144" t="s">
        <v>4745</v>
      </c>
      <c r="H514" s="144" t="s">
        <v>689</v>
      </c>
      <c r="I514" s="144" t="s">
        <v>690</v>
      </c>
      <c r="J514" s="145">
        <v>20</v>
      </c>
      <c r="K514" s="144" t="s">
        <v>1413</v>
      </c>
      <c r="L514" s="144" t="s">
        <v>396</v>
      </c>
      <c r="M514" s="144" t="s">
        <v>4753</v>
      </c>
      <c r="N514" s="144" t="s">
        <v>429</v>
      </c>
      <c r="O514" s="144" t="s">
        <v>81</v>
      </c>
      <c r="P514" s="144" t="s">
        <v>5551</v>
      </c>
      <c r="Q514" s="145">
        <v>0.30599999999999999</v>
      </c>
      <c r="R514" s="144" t="s">
        <v>945</v>
      </c>
      <c r="S514" s="145">
        <v>8</v>
      </c>
      <c r="T514" s="144" t="s">
        <v>4754</v>
      </c>
      <c r="U514" s="145">
        <v>981</v>
      </c>
      <c r="V514" s="145">
        <v>4.8461100000000004</v>
      </c>
      <c r="W514" s="145">
        <v>60</v>
      </c>
      <c r="X514" s="144" t="s">
        <v>5554</v>
      </c>
    </row>
    <row r="515" spans="1:24" s="7" customFormat="1">
      <c r="A515" s="7" t="s">
        <v>49</v>
      </c>
      <c r="D515" s="144" t="s">
        <v>949</v>
      </c>
      <c r="E515" s="144" t="s">
        <v>5555</v>
      </c>
      <c r="F515" s="144" t="s">
        <v>655</v>
      </c>
      <c r="G515" s="144" t="s">
        <v>5394</v>
      </c>
      <c r="H515" s="144" t="s">
        <v>689</v>
      </c>
      <c r="I515" s="144" t="s">
        <v>690</v>
      </c>
      <c r="J515" s="145">
        <v>20</v>
      </c>
      <c r="K515" s="144" t="s">
        <v>1413</v>
      </c>
      <c r="L515" s="144" t="s">
        <v>393</v>
      </c>
      <c r="M515" s="144" t="s">
        <v>4753</v>
      </c>
      <c r="N515" s="144" t="s">
        <v>429</v>
      </c>
      <c r="O515" s="144" t="s">
        <v>81</v>
      </c>
      <c r="P515" s="144" t="s">
        <v>5551</v>
      </c>
      <c r="Q515" s="145">
        <v>0.30599999999999999</v>
      </c>
      <c r="R515" s="144" t="s">
        <v>945</v>
      </c>
      <c r="S515" s="145">
        <v>8</v>
      </c>
      <c r="T515" s="144" t="s">
        <v>4754</v>
      </c>
      <c r="U515" s="145">
        <v>188</v>
      </c>
      <c r="V515" s="145">
        <v>4.7833500000000004</v>
      </c>
      <c r="W515" s="145">
        <v>0</v>
      </c>
      <c r="X515" s="144" t="s">
        <v>5556</v>
      </c>
    </row>
    <row r="516" spans="1:24" s="7" customFormat="1">
      <c r="A516" s="7" t="s">
        <v>49</v>
      </c>
      <c r="D516" s="144" t="s">
        <v>952</v>
      </c>
      <c r="E516" s="144" t="s">
        <v>5557</v>
      </c>
      <c r="F516" s="144" t="s">
        <v>655</v>
      </c>
      <c r="G516" s="144" t="s">
        <v>4745</v>
      </c>
      <c r="H516" s="144" t="s">
        <v>689</v>
      </c>
      <c r="I516" s="144" t="s">
        <v>690</v>
      </c>
      <c r="J516" s="145">
        <v>20</v>
      </c>
      <c r="K516" s="144" t="s">
        <v>1413</v>
      </c>
      <c r="L516" s="144" t="s">
        <v>487</v>
      </c>
      <c r="M516" s="144" t="s">
        <v>4753</v>
      </c>
      <c r="N516" s="144" t="s">
        <v>429</v>
      </c>
      <c r="O516" s="144" t="s">
        <v>81</v>
      </c>
      <c r="P516" s="144" t="s">
        <v>5551</v>
      </c>
      <c r="Q516" s="145">
        <v>0.30599999999999999</v>
      </c>
      <c r="R516" s="144" t="s">
        <v>945</v>
      </c>
      <c r="S516" s="145">
        <v>8</v>
      </c>
      <c r="T516" s="144" t="s">
        <v>4754</v>
      </c>
      <c r="U516" s="145">
        <v>460</v>
      </c>
      <c r="V516" s="145">
        <v>4.8597900000000003</v>
      </c>
      <c r="W516" s="145">
        <v>0</v>
      </c>
      <c r="X516" s="144" t="s">
        <v>5558</v>
      </c>
    </row>
    <row r="517" spans="1:24" s="7" customFormat="1">
      <c r="A517" s="7" t="s">
        <v>49</v>
      </c>
      <c r="D517" s="144" t="s">
        <v>955</v>
      </c>
      <c r="E517" s="144" t="s">
        <v>5559</v>
      </c>
      <c r="F517" s="144" t="s">
        <v>655</v>
      </c>
      <c r="G517" s="144" t="s">
        <v>5394</v>
      </c>
      <c r="H517" s="144" t="s">
        <v>689</v>
      </c>
      <c r="I517" s="144" t="s">
        <v>690</v>
      </c>
      <c r="J517" s="145">
        <v>20</v>
      </c>
      <c r="K517" s="144" t="s">
        <v>5164</v>
      </c>
      <c r="L517" s="144" t="s">
        <v>380</v>
      </c>
      <c r="M517" s="144" t="s">
        <v>4753</v>
      </c>
      <c r="N517" s="144" t="s">
        <v>429</v>
      </c>
      <c r="O517" s="144" t="s">
        <v>81</v>
      </c>
      <c r="P517" s="144" t="s">
        <v>5551</v>
      </c>
      <c r="Q517" s="145">
        <v>0.30599999999999999</v>
      </c>
      <c r="R517" s="144" t="s">
        <v>945</v>
      </c>
      <c r="S517" s="145">
        <v>8</v>
      </c>
      <c r="T517" s="144" t="s">
        <v>4754</v>
      </c>
      <c r="U517" s="145">
        <v>384</v>
      </c>
      <c r="V517" s="145">
        <v>4.6712499999999997</v>
      </c>
      <c r="W517" s="145">
        <v>1</v>
      </c>
      <c r="X517" s="144" t="s">
        <v>4745</v>
      </c>
    </row>
    <row r="518" spans="1:24" s="7" customFormat="1">
      <c r="A518" s="7" t="s">
        <v>49</v>
      </c>
      <c r="D518" s="144" t="s">
        <v>958</v>
      </c>
      <c r="E518" s="144" t="s">
        <v>5560</v>
      </c>
      <c r="F518" s="144" t="s">
        <v>655</v>
      </c>
      <c r="G518" s="144" t="s">
        <v>4745</v>
      </c>
      <c r="H518" s="144" t="s">
        <v>689</v>
      </c>
      <c r="I518" s="144" t="s">
        <v>690</v>
      </c>
      <c r="J518" s="145">
        <v>20</v>
      </c>
      <c r="K518" s="144" t="s">
        <v>5228</v>
      </c>
      <c r="L518" s="144" t="s">
        <v>389</v>
      </c>
      <c r="M518" s="144" t="s">
        <v>4753</v>
      </c>
      <c r="N518" s="144" t="s">
        <v>429</v>
      </c>
      <c r="O518" s="144" t="s">
        <v>81</v>
      </c>
      <c r="P518" s="144" t="s">
        <v>5551</v>
      </c>
      <c r="Q518" s="145">
        <v>0.30599999999999999</v>
      </c>
      <c r="R518" s="144" t="s">
        <v>945</v>
      </c>
      <c r="S518" s="145">
        <v>8</v>
      </c>
      <c r="T518" s="144" t="s">
        <v>4754</v>
      </c>
      <c r="U518" s="145">
        <v>192</v>
      </c>
      <c r="V518" s="145">
        <v>3.97</v>
      </c>
      <c r="W518" s="145">
        <v>1</v>
      </c>
      <c r="X518" s="144" t="s">
        <v>5561</v>
      </c>
    </row>
    <row r="519" spans="1:24" s="7" customFormat="1">
      <c r="A519" s="7" t="s">
        <v>49</v>
      </c>
      <c r="D519" s="144" t="s">
        <v>961</v>
      </c>
      <c r="E519" s="144" t="s">
        <v>5562</v>
      </c>
      <c r="F519" s="144" t="s">
        <v>655</v>
      </c>
      <c r="G519" s="144" t="s">
        <v>4745</v>
      </c>
      <c r="H519" s="144" t="s">
        <v>689</v>
      </c>
      <c r="I519" s="144" t="s">
        <v>690</v>
      </c>
      <c r="J519" s="145">
        <v>20</v>
      </c>
      <c r="K519" s="144" t="s">
        <v>5269</v>
      </c>
      <c r="L519" s="144" t="s">
        <v>1795</v>
      </c>
      <c r="M519" s="144" t="s">
        <v>4753</v>
      </c>
      <c r="N519" s="144" t="s">
        <v>429</v>
      </c>
      <c r="O519" s="144" t="s">
        <v>81</v>
      </c>
      <c r="P519" s="144" t="s">
        <v>5551</v>
      </c>
      <c r="Q519" s="145">
        <v>0.30599999999999999</v>
      </c>
      <c r="R519" s="144" t="s">
        <v>945</v>
      </c>
      <c r="S519" s="145">
        <v>8</v>
      </c>
      <c r="T519" s="144" t="s">
        <v>4754</v>
      </c>
      <c r="U519" s="145">
        <v>996</v>
      </c>
      <c r="V519" s="145">
        <v>4.6294599999999999</v>
      </c>
      <c r="W519" s="145">
        <v>390</v>
      </c>
      <c r="X519" s="144" t="s">
        <v>5563</v>
      </c>
    </row>
    <row r="520" spans="1:24" s="7" customFormat="1">
      <c r="A520" s="7" t="s">
        <v>49</v>
      </c>
      <c r="D520" s="144" t="s">
        <v>3704</v>
      </c>
      <c r="E520" s="144" t="s">
        <v>5564</v>
      </c>
      <c r="F520" s="144" t="s">
        <v>655</v>
      </c>
      <c r="G520" s="144" t="s">
        <v>5227</v>
      </c>
      <c r="H520" s="144" t="s">
        <v>689</v>
      </c>
      <c r="I520" s="144" t="s">
        <v>690</v>
      </c>
      <c r="J520" s="145">
        <v>20</v>
      </c>
      <c r="K520" s="144" t="s">
        <v>1413</v>
      </c>
      <c r="L520" s="144" t="s">
        <v>801</v>
      </c>
      <c r="M520" s="144" t="s">
        <v>4753</v>
      </c>
      <c r="N520" s="144" t="s">
        <v>429</v>
      </c>
      <c r="O520" s="144" t="s">
        <v>81</v>
      </c>
      <c r="P520" s="144" t="s">
        <v>5551</v>
      </c>
      <c r="Q520" s="145">
        <v>0.30599999999999999</v>
      </c>
      <c r="R520" s="144" t="s">
        <v>945</v>
      </c>
      <c r="S520" s="145">
        <v>8</v>
      </c>
      <c r="T520" s="144" t="s">
        <v>4754</v>
      </c>
      <c r="U520" s="145">
        <v>262</v>
      </c>
      <c r="V520" s="145">
        <v>4.67</v>
      </c>
      <c r="W520" s="145">
        <v>1</v>
      </c>
      <c r="X520" s="144" t="s">
        <v>4745</v>
      </c>
    </row>
    <row r="521" spans="1:24" s="7" customFormat="1">
      <c r="A521" s="7" t="s">
        <v>49</v>
      </c>
      <c r="D521" s="144" t="s">
        <v>964</v>
      </c>
      <c r="E521" s="144" t="s">
        <v>5565</v>
      </c>
      <c r="F521" s="144" t="s">
        <v>655</v>
      </c>
      <c r="G521" s="144" t="s">
        <v>4745</v>
      </c>
      <c r="H521" s="144" t="s">
        <v>689</v>
      </c>
      <c r="I521" s="144" t="s">
        <v>690</v>
      </c>
      <c r="J521" s="145">
        <v>20</v>
      </c>
      <c r="K521" s="144" t="s">
        <v>1413</v>
      </c>
      <c r="L521" s="144" t="s">
        <v>5445</v>
      </c>
      <c r="M521" s="144" t="s">
        <v>4753</v>
      </c>
      <c r="N521" s="144" t="s">
        <v>429</v>
      </c>
      <c r="O521" s="144" t="s">
        <v>81</v>
      </c>
      <c r="P521" s="144" t="s">
        <v>5551</v>
      </c>
      <c r="Q521" s="145">
        <v>0.30599999999999999</v>
      </c>
      <c r="R521" s="144" t="s">
        <v>945</v>
      </c>
      <c r="S521" s="145">
        <v>8</v>
      </c>
      <c r="T521" s="144" t="s">
        <v>4754</v>
      </c>
      <c r="U521" s="145">
        <v>357</v>
      </c>
      <c r="V521" s="145">
        <v>4.6712899999999999</v>
      </c>
      <c r="W521" s="145">
        <v>0</v>
      </c>
      <c r="X521" s="144" t="s">
        <v>5566</v>
      </c>
    </row>
    <row r="522" spans="1:24" s="7" customFormat="1">
      <c r="A522" s="7" t="s">
        <v>49</v>
      </c>
      <c r="D522" s="144" t="s">
        <v>967</v>
      </c>
      <c r="E522" s="144" t="s">
        <v>5567</v>
      </c>
      <c r="F522" s="144" t="s">
        <v>655</v>
      </c>
      <c r="G522" s="144" t="s">
        <v>4745</v>
      </c>
      <c r="H522" s="144" t="s">
        <v>689</v>
      </c>
      <c r="I522" s="144" t="s">
        <v>690</v>
      </c>
      <c r="J522" s="145">
        <v>20</v>
      </c>
      <c r="K522" s="144" t="s">
        <v>1413</v>
      </c>
      <c r="L522" s="144" t="s">
        <v>5279</v>
      </c>
      <c r="M522" s="144" t="s">
        <v>4753</v>
      </c>
      <c r="N522" s="144" t="s">
        <v>429</v>
      </c>
      <c r="O522" s="144" t="s">
        <v>81</v>
      </c>
      <c r="P522" s="144" t="s">
        <v>5551</v>
      </c>
      <c r="Q522" s="145">
        <v>0.30599999999999999</v>
      </c>
      <c r="R522" s="144" t="s">
        <v>945</v>
      </c>
      <c r="S522" s="145">
        <v>8</v>
      </c>
      <c r="T522" s="144" t="s">
        <v>4754</v>
      </c>
      <c r="U522" s="145">
        <v>581</v>
      </c>
      <c r="V522" s="145">
        <v>4.7183299999999999</v>
      </c>
      <c r="W522" s="145">
        <v>213</v>
      </c>
      <c r="X522" s="144" t="s">
        <v>5568</v>
      </c>
    </row>
    <row r="523" spans="1:24" s="7" customFormat="1">
      <c r="A523" s="7" t="s">
        <v>49</v>
      </c>
      <c r="D523" s="144" t="s">
        <v>5569</v>
      </c>
      <c r="E523" s="144" t="s">
        <v>5570</v>
      </c>
      <c r="F523" s="144" t="s">
        <v>4792</v>
      </c>
      <c r="G523" s="144" t="s">
        <v>4745</v>
      </c>
      <c r="H523" s="144" t="s">
        <v>689</v>
      </c>
      <c r="I523" s="144" t="s">
        <v>690</v>
      </c>
      <c r="J523" s="145">
        <v>30</v>
      </c>
      <c r="K523" s="144" t="s">
        <v>805</v>
      </c>
      <c r="L523" s="144" t="s">
        <v>393</v>
      </c>
      <c r="M523" s="144" t="s">
        <v>4753</v>
      </c>
      <c r="N523" s="144" t="s">
        <v>522</v>
      </c>
      <c r="O523" s="144" t="s">
        <v>81</v>
      </c>
      <c r="P523" s="144" t="s">
        <v>5571</v>
      </c>
      <c r="Q523" s="145">
        <v>1.0349999999999999</v>
      </c>
      <c r="R523" s="144" t="s">
        <v>1324</v>
      </c>
      <c r="S523" s="145">
        <v>25</v>
      </c>
      <c r="T523" s="144" t="s">
        <v>5034</v>
      </c>
      <c r="U523" s="145">
        <v>0</v>
      </c>
      <c r="V523" s="145">
        <v>0.32</v>
      </c>
      <c r="W523" s="145">
        <v>0</v>
      </c>
      <c r="X523" s="144" t="s">
        <v>4745</v>
      </c>
    </row>
    <row r="524" spans="1:24" s="7" customFormat="1">
      <c r="A524" s="7" t="s">
        <v>49</v>
      </c>
      <c r="D524" s="144" t="s">
        <v>5572</v>
      </c>
      <c r="E524" s="144" t="s">
        <v>5573</v>
      </c>
      <c r="F524" s="144" t="s">
        <v>4792</v>
      </c>
      <c r="G524" s="144" t="s">
        <v>4745</v>
      </c>
      <c r="H524" s="144" t="s">
        <v>689</v>
      </c>
      <c r="I524" s="144" t="s">
        <v>690</v>
      </c>
      <c r="J524" s="145">
        <v>30</v>
      </c>
      <c r="K524" s="144" t="s">
        <v>805</v>
      </c>
      <c r="L524" s="144" t="s">
        <v>487</v>
      </c>
      <c r="M524" s="144" t="s">
        <v>4753</v>
      </c>
      <c r="N524" s="144" t="s">
        <v>522</v>
      </c>
      <c r="O524" s="144" t="s">
        <v>81</v>
      </c>
      <c r="P524" s="144" t="s">
        <v>5571</v>
      </c>
      <c r="Q524" s="145">
        <v>1.038</v>
      </c>
      <c r="R524" s="144" t="s">
        <v>1324</v>
      </c>
      <c r="S524" s="145">
        <v>25</v>
      </c>
      <c r="T524" s="144" t="s">
        <v>5034</v>
      </c>
      <c r="U524" s="145">
        <v>0</v>
      </c>
      <c r="V524" s="145">
        <v>13.02</v>
      </c>
      <c r="W524" s="145">
        <v>0</v>
      </c>
      <c r="X524" s="144" t="s">
        <v>4745</v>
      </c>
    </row>
    <row r="525" spans="1:24" s="7" customFormat="1">
      <c r="A525" s="7" t="s">
        <v>49</v>
      </c>
      <c r="D525" s="144" t="s">
        <v>5574</v>
      </c>
      <c r="E525" s="144" t="s">
        <v>5575</v>
      </c>
      <c r="F525" s="144" t="s">
        <v>4792</v>
      </c>
      <c r="G525" s="144" t="s">
        <v>4745</v>
      </c>
      <c r="H525" s="144" t="s">
        <v>689</v>
      </c>
      <c r="I525" s="144" t="s">
        <v>690</v>
      </c>
      <c r="J525" s="145">
        <v>30</v>
      </c>
      <c r="K525" s="144" t="s">
        <v>805</v>
      </c>
      <c r="L525" s="144" t="s">
        <v>457</v>
      </c>
      <c r="M525" s="144" t="s">
        <v>4753</v>
      </c>
      <c r="N525" s="144" t="s">
        <v>522</v>
      </c>
      <c r="O525" s="144" t="s">
        <v>81</v>
      </c>
      <c r="P525" s="144" t="s">
        <v>5571</v>
      </c>
      <c r="Q525" s="145">
        <v>1.02</v>
      </c>
      <c r="R525" s="144" t="s">
        <v>1324</v>
      </c>
      <c r="S525" s="145">
        <v>25</v>
      </c>
      <c r="T525" s="144" t="s">
        <v>5034</v>
      </c>
      <c r="U525" s="145">
        <v>0</v>
      </c>
      <c r="V525" s="145">
        <v>13.02</v>
      </c>
      <c r="W525" s="145">
        <v>0</v>
      </c>
      <c r="X525" s="144" t="s">
        <v>4745</v>
      </c>
    </row>
    <row r="526" spans="1:24" s="7" customFormat="1">
      <c r="A526" s="7" t="s">
        <v>49</v>
      </c>
      <c r="D526" s="144" t="s">
        <v>970</v>
      </c>
      <c r="E526" s="144" t="s">
        <v>5576</v>
      </c>
      <c r="F526" s="144" t="s">
        <v>655</v>
      </c>
      <c r="G526" s="144" t="s">
        <v>5394</v>
      </c>
      <c r="H526" s="144" t="s">
        <v>689</v>
      </c>
      <c r="I526" s="144" t="s">
        <v>690</v>
      </c>
      <c r="J526" s="145">
        <v>20</v>
      </c>
      <c r="K526" s="144" t="s">
        <v>1413</v>
      </c>
      <c r="L526" s="144" t="s">
        <v>389</v>
      </c>
      <c r="M526" s="144" t="s">
        <v>4753</v>
      </c>
      <c r="N526" s="144" t="s">
        <v>429</v>
      </c>
      <c r="O526" s="144" t="s">
        <v>81</v>
      </c>
      <c r="P526" s="144" t="s">
        <v>829</v>
      </c>
      <c r="Q526" s="145">
        <v>0.31</v>
      </c>
      <c r="R526" s="144" t="s">
        <v>748</v>
      </c>
      <c r="S526" s="145">
        <v>8</v>
      </c>
      <c r="T526" s="144" t="s">
        <v>4754</v>
      </c>
      <c r="U526" s="145">
        <v>634</v>
      </c>
      <c r="V526" s="145">
        <v>4.0183299999999997</v>
      </c>
      <c r="W526" s="145">
        <v>0</v>
      </c>
      <c r="X526" s="144" t="s">
        <v>5577</v>
      </c>
    </row>
    <row r="527" spans="1:24" s="7" customFormat="1">
      <c r="A527" s="7" t="s">
        <v>49</v>
      </c>
      <c r="D527" s="144" t="s">
        <v>973</v>
      </c>
      <c r="E527" s="144" t="s">
        <v>5578</v>
      </c>
      <c r="F527" s="144" t="s">
        <v>655</v>
      </c>
      <c r="G527" s="144" t="s">
        <v>5394</v>
      </c>
      <c r="H527" s="144" t="s">
        <v>689</v>
      </c>
      <c r="I527" s="144" t="s">
        <v>690</v>
      </c>
      <c r="J527" s="145">
        <v>20</v>
      </c>
      <c r="K527" s="144" t="s">
        <v>5269</v>
      </c>
      <c r="L527" s="144" t="s">
        <v>1795</v>
      </c>
      <c r="M527" s="144" t="s">
        <v>4753</v>
      </c>
      <c r="N527" s="144" t="s">
        <v>429</v>
      </c>
      <c r="O527" s="144" t="s">
        <v>81</v>
      </c>
      <c r="P527" s="144" t="s">
        <v>829</v>
      </c>
      <c r="Q527" s="145">
        <v>0.31</v>
      </c>
      <c r="R527" s="144" t="s">
        <v>748</v>
      </c>
      <c r="S527" s="145">
        <v>8</v>
      </c>
      <c r="T527" s="144" t="s">
        <v>4754</v>
      </c>
      <c r="U527" s="145">
        <v>286</v>
      </c>
      <c r="V527" s="145">
        <v>4.1842899999999998</v>
      </c>
      <c r="W527" s="145">
        <v>2</v>
      </c>
      <c r="X527" s="144" t="s">
        <v>5579</v>
      </c>
    </row>
    <row r="528" spans="1:24" s="7" customFormat="1">
      <c r="A528" s="7" t="s">
        <v>49</v>
      </c>
      <c r="D528" s="144" t="s">
        <v>976</v>
      </c>
      <c r="E528" s="144" t="s">
        <v>5580</v>
      </c>
      <c r="F528" s="144" t="s">
        <v>4792</v>
      </c>
      <c r="G528" s="144" t="s">
        <v>4745</v>
      </c>
      <c r="H528" s="144" t="s">
        <v>689</v>
      </c>
      <c r="I528" s="144" t="s">
        <v>690</v>
      </c>
      <c r="J528" s="145">
        <v>20</v>
      </c>
      <c r="K528" s="144" t="s">
        <v>703</v>
      </c>
      <c r="L528" s="144" t="s">
        <v>5279</v>
      </c>
      <c r="M528" s="144" t="s">
        <v>4753</v>
      </c>
      <c r="N528" s="144" t="s">
        <v>429</v>
      </c>
      <c r="O528" s="144" t="s">
        <v>81</v>
      </c>
      <c r="P528" s="144" t="s">
        <v>829</v>
      </c>
      <c r="Q528" s="145">
        <v>0.31</v>
      </c>
      <c r="R528" s="144" t="s">
        <v>748</v>
      </c>
      <c r="S528" s="145">
        <v>8</v>
      </c>
      <c r="T528" s="144" t="s">
        <v>4754</v>
      </c>
      <c r="U528" s="145">
        <v>0</v>
      </c>
      <c r="V528" s="145">
        <v>3.5940400000000001</v>
      </c>
      <c r="W528" s="145">
        <v>0</v>
      </c>
      <c r="X528" s="144" t="s">
        <v>4745</v>
      </c>
    </row>
    <row r="529" spans="1:24" s="7" customFormat="1">
      <c r="A529" s="7" t="s">
        <v>49</v>
      </c>
      <c r="D529" s="144" t="s">
        <v>979</v>
      </c>
      <c r="E529" s="144" t="s">
        <v>5581</v>
      </c>
      <c r="F529" s="144" t="s">
        <v>655</v>
      </c>
      <c r="G529" s="144" t="s">
        <v>4745</v>
      </c>
      <c r="H529" s="144" t="s">
        <v>689</v>
      </c>
      <c r="I529" s="144" t="s">
        <v>690</v>
      </c>
      <c r="J529" s="145">
        <v>30</v>
      </c>
      <c r="K529" s="144" t="s">
        <v>765</v>
      </c>
      <c r="L529" s="144" t="s">
        <v>5397</v>
      </c>
      <c r="M529" s="144" t="s">
        <v>4753</v>
      </c>
      <c r="N529" s="144" t="s">
        <v>683</v>
      </c>
      <c r="O529" s="144" t="s">
        <v>81</v>
      </c>
      <c r="P529" s="144" t="s">
        <v>982</v>
      </c>
      <c r="Q529" s="145">
        <v>1.492</v>
      </c>
      <c r="R529" s="144" t="s">
        <v>748</v>
      </c>
      <c r="S529" s="145">
        <v>30</v>
      </c>
      <c r="T529" s="144" t="s">
        <v>5034</v>
      </c>
      <c r="U529" s="145">
        <v>58</v>
      </c>
      <c r="V529" s="145">
        <v>15.182499999999999</v>
      </c>
      <c r="W529" s="145">
        <v>0</v>
      </c>
      <c r="X529" s="144" t="s">
        <v>5582</v>
      </c>
    </row>
    <row r="530" spans="1:24" s="7" customFormat="1">
      <c r="A530" s="7" t="s">
        <v>49</v>
      </c>
      <c r="D530" s="144" t="s">
        <v>983</v>
      </c>
      <c r="E530" s="144" t="s">
        <v>5583</v>
      </c>
      <c r="F530" s="144" t="s">
        <v>655</v>
      </c>
      <c r="G530" s="144" t="s">
        <v>4745</v>
      </c>
      <c r="H530" s="144" t="s">
        <v>689</v>
      </c>
      <c r="I530" s="144" t="s">
        <v>690</v>
      </c>
      <c r="J530" s="145">
        <v>30</v>
      </c>
      <c r="K530" s="144" t="s">
        <v>765</v>
      </c>
      <c r="L530" s="144" t="s">
        <v>5397</v>
      </c>
      <c r="M530" s="144" t="s">
        <v>4753</v>
      </c>
      <c r="N530" s="144" t="s">
        <v>683</v>
      </c>
      <c r="O530" s="144" t="s">
        <v>81</v>
      </c>
      <c r="P530" s="144" t="s">
        <v>982</v>
      </c>
      <c r="Q530" s="145">
        <v>1.492</v>
      </c>
      <c r="R530" s="144" t="s">
        <v>748</v>
      </c>
      <c r="S530" s="145">
        <v>30</v>
      </c>
      <c r="T530" s="144" t="s">
        <v>5034</v>
      </c>
      <c r="U530" s="145">
        <v>61</v>
      </c>
      <c r="V530" s="145">
        <v>16.38</v>
      </c>
      <c r="W530" s="145">
        <v>0</v>
      </c>
      <c r="X530" s="144" t="s">
        <v>5584</v>
      </c>
    </row>
    <row r="531" spans="1:24" s="7" customFormat="1">
      <c r="A531" s="7" t="s">
        <v>49</v>
      </c>
      <c r="D531" s="144" t="s">
        <v>986</v>
      </c>
      <c r="E531" s="144" t="s">
        <v>5585</v>
      </c>
      <c r="F531" s="144" t="s">
        <v>655</v>
      </c>
      <c r="G531" s="144" t="s">
        <v>4745</v>
      </c>
      <c r="H531" s="144" t="s">
        <v>689</v>
      </c>
      <c r="I531" s="144" t="s">
        <v>690</v>
      </c>
      <c r="J531" s="145">
        <v>30</v>
      </c>
      <c r="K531" s="144" t="s">
        <v>765</v>
      </c>
      <c r="L531" s="144" t="s">
        <v>5397</v>
      </c>
      <c r="M531" s="144" t="s">
        <v>4753</v>
      </c>
      <c r="N531" s="144" t="s">
        <v>683</v>
      </c>
      <c r="O531" s="144" t="s">
        <v>81</v>
      </c>
      <c r="P531" s="144" t="s">
        <v>982</v>
      </c>
      <c r="Q531" s="145">
        <v>1.492</v>
      </c>
      <c r="R531" s="144" t="s">
        <v>748</v>
      </c>
      <c r="S531" s="145">
        <v>30</v>
      </c>
      <c r="T531" s="144" t="s">
        <v>5034</v>
      </c>
      <c r="U531" s="145">
        <v>120</v>
      </c>
      <c r="V531" s="145">
        <v>15.91985</v>
      </c>
      <c r="W531" s="145">
        <v>10</v>
      </c>
      <c r="X531" s="144" t="s">
        <v>5586</v>
      </c>
    </row>
    <row r="532" spans="1:24" s="7" customFormat="1">
      <c r="A532" s="7" t="s">
        <v>49</v>
      </c>
      <c r="D532" s="144" t="s">
        <v>724</v>
      </c>
      <c r="E532" s="144" t="s">
        <v>5587</v>
      </c>
      <c r="F532" s="144" t="s">
        <v>655</v>
      </c>
      <c r="G532" s="144" t="s">
        <v>4745</v>
      </c>
      <c r="H532" s="144" t="s">
        <v>689</v>
      </c>
      <c r="I532" s="144" t="s">
        <v>690</v>
      </c>
      <c r="J532" s="145">
        <v>35</v>
      </c>
      <c r="K532" s="144" t="s">
        <v>1413</v>
      </c>
      <c r="L532" s="144" t="s">
        <v>5279</v>
      </c>
      <c r="M532" s="144" t="s">
        <v>4753</v>
      </c>
      <c r="N532" s="144" t="s">
        <v>683</v>
      </c>
      <c r="O532" s="144" t="s">
        <v>81</v>
      </c>
      <c r="P532" s="144" t="s">
        <v>727</v>
      </c>
      <c r="Q532" s="145">
        <v>1.45</v>
      </c>
      <c r="R532" s="144" t="s">
        <v>685</v>
      </c>
      <c r="S532" s="145">
        <v>35</v>
      </c>
      <c r="T532" s="144" t="s">
        <v>4754</v>
      </c>
      <c r="U532" s="145">
        <v>184</v>
      </c>
      <c r="V532" s="145">
        <v>21.84</v>
      </c>
      <c r="W532" s="145">
        <v>2</v>
      </c>
      <c r="X532" s="144" t="s">
        <v>5588</v>
      </c>
    </row>
    <row r="533" spans="1:24" s="7" customFormat="1">
      <c r="A533" s="7" t="s">
        <v>49</v>
      </c>
      <c r="D533" s="144" t="s">
        <v>989</v>
      </c>
      <c r="E533" s="144" t="s">
        <v>5589</v>
      </c>
      <c r="F533" s="144" t="s">
        <v>655</v>
      </c>
      <c r="G533" s="144" t="s">
        <v>4745</v>
      </c>
      <c r="H533" s="144" t="s">
        <v>689</v>
      </c>
      <c r="I533" s="144" t="s">
        <v>690</v>
      </c>
      <c r="J533" s="145">
        <v>35</v>
      </c>
      <c r="K533" s="144" t="s">
        <v>5164</v>
      </c>
      <c r="L533" s="144" t="s">
        <v>380</v>
      </c>
      <c r="M533" s="144" t="s">
        <v>4753</v>
      </c>
      <c r="N533" s="144" t="s">
        <v>683</v>
      </c>
      <c r="O533" s="144" t="s">
        <v>81</v>
      </c>
      <c r="P533" s="144" t="s">
        <v>992</v>
      </c>
      <c r="Q533" s="145">
        <v>2.1440000000000001</v>
      </c>
      <c r="R533" s="144" t="s">
        <v>384</v>
      </c>
      <c r="S533" s="145">
        <v>35</v>
      </c>
      <c r="T533" s="144" t="s">
        <v>5460</v>
      </c>
      <c r="U533" s="145">
        <v>103</v>
      </c>
      <c r="V533" s="145">
        <v>21.98358</v>
      </c>
      <c r="W533" s="145">
        <v>25</v>
      </c>
      <c r="X533" s="144" t="s">
        <v>5590</v>
      </c>
    </row>
    <row r="534" spans="1:24" s="7" customFormat="1">
      <c r="A534" s="7" t="s">
        <v>49</v>
      </c>
      <c r="D534" s="144" t="s">
        <v>993</v>
      </c>
      <c r="E534" s="144" t="s">
        <v>5591</v>
      </c>
      <c r="F534" s="144" t="s">
        <v>655</v>
      </c>
      <c r="G534" s="144" t="s">
        <v>4745</v>
      </c>
      <c r="H534" s="144" t="s">
        <v>689</v>
      </c>
      <c r="I534" s="144" t="s">
        <v>690</v>
      </c>
      <c r="J534" s="145">
        <v>24</v>
      </c>
      <c r="K534" s="144" t="s">
        <v>5391</v>
      </c>
      <c r="L534" s="144" t="s">
        <v>487</v>
      </c>
      <c r="M534" s="144" t="s">
        <v>4753</v>
      </c>
      <c r="N534" s="144" t="s">
        <v>683</v>
      </c>
      <c r="O534" s="144" t="s">
        <v>81</v>
      </c>
      <c r="P534" s="144" t="s">
        <v>996</v>
      </c>
      <c r="Q534" s="145">
        <v>1.504</v>
      </c>
      <c r="R534" s="144" t="s">
        <v>384</v>
      </c>
      <c r="S534" s="145">
        <v>25</v>
      </c>
      <c r="T534" s="144" t="s">
        <v>5034</v>
      </c>
      <c r="U534" s="145">
        <v>31</v>
      </c>
      <c r="V534" s="145">
        <v>14.225</v>
      </c>
      <c r="W534" s="145">
        <v>1</v>
      </c>
      <c r="X534" s="144" t="s">
        <v>4745</v>
      </c>
    </row>
    <row r="535" spans="1:24" s="7" customFormat="1">
      <c r="A535" s="7" t="s">
        <v>49</v>
      </c>
      <c r="D535" s="144" t="s">
        <v>5592</v>
      </c>
      <c r="E535" s="144" t="s">
        <v>5593</v>
      </c>
      <c r="F535" s="144" t="s">
        <v>4792</v>
      </c>
      <c r="G535" s="144" t="s">
        <v>4745</v>
      </c>
      <c r="H535" s="144" t="s">
        <v>689</v>
      </c>
      <c r="I535" s="144" t="s">
        <v>690</v>
      </c>
      <c r="J535" s="145">
        <v>25</v>
      </c>
      <c r="K535" s="144" t="s">
        <v>582</v>
      </c>
      <c r="L535" s="144" t="s">
        <v>5279</v>
      </c>
      <c r="M535" s="144" t="s">
        <v>4753</v>
      </c>
      <c r="N535" s="144" t="s">
        <v>522</v>
      </c>
      <c r="O535" s="144" t="s">
        <v>81</v>
      </c>
      <c r="P535" s="144" t="s">
        <v>5594</v>
      </c>
      <c r="Q535" s="145">
        <v>1.03</v>
      </c>
      <c r="R535" s="144" t="s">
        <v>156</v>
      </c>
      <c r="S535" s="145">
        <v>25</v>
      </c>
      <c r="T535" s="144" t="s">
        <v>4754</v>
      </c>
      <c r="U535" s="145">
        <v>0</v>
      </c>
      <c r="V535" s="145">
        <v>18.965</v>
      </c>
      <c r="W535" s="145">
        <v>0</v>
      </c>
      <c r="X535" s="144" t="s">
        <v>4745</v>
      </c>
    </row>
    <row r="536" spans="1:24" s="7" customFormat="1">
      <c r="A536" s="7" t="s">
        <v>49</v>
      </c>
      <c r="D536" s="144" t="s">
        <v>997</v>
      </c>
      <c r="E536" s="144" t="s">
        <v>5595</v>
      </c>
      <c r="F536" s="144" t="s">
        <v>655</v>
      </c>
      <c r="G536" s="144" t="s">
        <v>4745</v>
      </c>
      <c r="H536" s="144" t="s">
        <v>689</v>
      </c>
      <c r="I536" s="144" t="s">
        <v>690</v>
      </c>
      <c r="J536" s="145">
        <v>25</v>
      </c>
      <c r="K536" s="144" t="s">
        <v>5228</v>
      </c>
      <c r="L536" s="144" t="s">
        <v>393</v>
      </c>
      <c r="M536" s="144" t="s">
        <v>4753</v>
      </c>
      <c r="N536" s="144" t="s">
        <v>429</v>
      </c>
      <c r="O536" s="144" t="s">
        <v>81</v>
      </c>
      <c r="P536" s="144" t="s">
        <v>1000</v>
      </c>
      <c r="Q536" s="145">
        <v>0.13</v>
      </c>
      <c r="R536" s="144" t="s">
        <v>685</v>
      </c>
      <c r="S536" s="145">
        <v>8</v>
      </c>
      <c r="T536" s="144" t="s">
        <v>4761</v>
      </c>
      <c r="U536" s="145">
        <v>233</v>
      </c>
      <c r="V536" s="145">
        <v>1.6052500000000001</v>
      </c>
      <c r="W536" s="145">
        <v>0</v>
      </c>
      <c r="X536" s="144" t="s">
        <v>5596</v>
      </c>
    </row>
    <row r="537" spans="1:24" s="7" customFormat="1">
      <c r="A537" s="7" t="s">
        <v>49</v>
      </c>
      <c r="D537" s="144" t="s">
        <v>1001</v>
      </c>
      <c r="E537" s="144" t="s">
        <v>5597</v>
      </c>
      <c r="F537" s="144" t="s">
        <v>655</v>
      </c>
      <c r="G537" s="144" t="s">
        <v>4745</v>
      </c>
      <c r="H537" s="144" t="s">
        <v>689</v>
      </c>
      <c r="I537" s="144" t="s">
        <v>690</v>
      </c>
      <c r="J537" s="145">
        <v>25</v>
      </c>
      <c r="K537" s="144" t="s">
        <v>5269</v>
      </c>
      <c r="L537" s="144" t="s">
        <v>457</v>
      </c>
      <c r="M537" s="144" t="s">
        <v>4753</v>
      </c>
      <c r="N537" s="144" t="s">
        <v>429</v>
      </c>
      <c r="O537" s="144" t="s">
        <v>81</v>
      </c>
      <c r="P537" s="144" t="s">
        <v>1000</v>
      </c>
      <c r="Q537" s="145">
        <v>0.13</v>
      </c>
      <c r="R537" s="144" t="s">
        <v>685</v>
      </c>
      <c r="S537" s="145">
        <v>8</v>
      </c>
      <c r="T537" s="144" t="s">
        <v>4761</v>
      </c>
      <c r="U537" s="145">
        <v>1047</v>
      </c>
      <c r="V537" s="145">
        <v>1.60528</v>
      </c>
      <c r="W537" s="145">
        <v>13</v>
      </c>
      <c r="X537" s="144" t="s">
        <v>5598</v>
      </c>
    </row>
    <row r="538" spans="1:24" s="7" customFormat="1">
      <c r="A538" s="7" t="s">
        <v>49</v>
      </c>
      <c r="D538" s="144" t="s">
        <v>1004</v>
      </c>
      <c r="E538" s="144" t="s">
        <v>5599</v>
      </c>
      <c r="F538" s="144" t="s">
        <v>655</v>
      </c>
      <c r="G538" s="144" t="s">
        <v>4745</v>
      </c>
      <c r="H538" s="144" t="s">
        <v>689</v>
      </c>
      <c r="I538" s="144" t="s">
        <v>690</v>
      </c>
      <c r="J538" s="145">
        <v>20</v>
      </c>
      <c r="K538" s="144" t="s">
        <v>5164</v>
      </c>
      <c r="L538" s="144" t="s">
        <v>5279</v>
      </c>
      <c r="M538" s="144" t="s">
        <v>4753</v>
      </c>
      <c r="N538" s="144" t="s">
        <v>429</v>
      </c>
      <c r="O538" s="144" t="s">
        <v>81</v>
      </c>
      <c r="P538" s="144" t="s">
        <v>1007</v>
      </c>
      <c r="Q538" s="145">
        <v>0.157</v>
      </c>
      <c r="R538" s="144" t="s">
        <v>384</v>
      </c>
      <c r="S538" s="145">
        <v>8</v>
      </c>
      <c r="T538" s="144" t="s">
        <v>4761</v>
      </c>
      <c r="U538" s="145">
        <v>1171</v>
      </c>
      <c r="V538" s="145">
        <v>1.76708</v>
      </c>
      <c r="W538" s="145">
        <v>3</v>
      </c>
      <c r="X538" s="144" t="s">
        <v>5600</v>
      </c>
    </row>
    <row r="539" spans="1:24" s="7" customFormat="1">
      <c r="A539" s="7" t="s">
        <v>49</v>
      </c>
      <c r="D539" s="144" t="s">
        <v>1008</v>
      </c>
      <c r="E539" s="144" t="s">
        <v>5601</v>
      </c>
      <c r="F539" s="144" t="s">
        <v>5033</v>
      </c>
      <c r="G539" s="144" t="s">
        <v>4745</v>
      </c>
      <c r="H539" s="144" t="s">
        <v>689</v>
      </c>
      <c r="I539" s="144" t="s">
        <v>690</v>
      </c>
      <c r="J539" s="145">
        <v>20</v>
      </c>
      <c r="K539" s="144" t="s">
        <v>1011</v>
      </c>
      <c r="L539" s="144" t="s">
        <v>694</v>
      </c>
      <c r="M539" s="144" t="s">
        <v>4753</v>
      </c>
      <c r="N539" s="144" t="s">
        <v>429</v>
      </c>
      <c r="O539" s="144" t="s">
        <v>81</v>
      </c>
      <c r="P539" s="144" t="s">
        <v>1007</v>
      </c>
      <c r="Q539" s="145">
        <v>0.17299999999999999</v>
      </c>
      <c r="R539" s="144" t="s">
        <v>384</v>
      </c>
      <c r="S539" s="145">
        <v>8</v>
      </c>
      <c r="T539" s="144" t="s">
        <v>4761</v>
      </c>
      <c r="U539" s="145">
        <v>34</v>
      </c>
      <c r="V539" s="145">
        <v>1.78</v>
      </c>
      <c r="W539" s="145">
        <v>26</v>
      </c>
      <c r="X539" s="144" t="s">
        <v>4745</v>
      </c>
    </row>
    <row r="540" spans="1:24" s="7" customFormat="1">
      <c r="A540" s="7" t="s">
        <v>49</v>
      </c>
      <c r="D540" s="144" t="s">
        <v>1012</v>
      </c>
      <c r="E540" s="144" t="s">
        <v>5602</v>
      </c>
      <c r="F540" s="144" t="s">
        <v>655</v>
      </c>
      <c r="G540" s="144" t="s">
        <v>4745</v>
      </c>
      <c r="H540" s="144" t="s">
        <v>689</v>
      </c>
      <c r="I540" s="144" t="s">
        <v>690</v>
      </c>
      <c r="J540" s="145">
        <v>20</v>
      </c>
      <c r="K540" s="144" t="s">
        <v>1413</v>
      </c>
      <c r="L540" s="144" t="s">
        <v>5279</v>
      </c>
      <c r="M540" s="144" t="s">
        <v>4753</v>
      </c>
      <c r="N540" s="144" t="s">
        <v>429</v>
      </c>
      <c r="O540" s="144" t="s">
        <v>81</v>
      </c>
      <c r="P540" s="144" t="s">
        <v>1007</v>
      </c>
      <c r="Q540" s="145">
        <v>0.158</v>
      </c>
      <c r="R540" s="144" t="s">
        <v>384</v>
      </c>
      <c r="S540" s="145">
        <v>8</v>
      </c>
      <c r="T540" s="144" t="s">
        <v>4761</v>
      </c>
      <c r="U540" s="145">
        <v>667</v>
      </c>
      <c r="V540" s="145">
        <v>1.7656499999999999</v>
      </c>
      <c r="W540" s="145">
        <v>0</v>
      </c>
      <c r="X540" s="144" t="s">
        <v>5603</v>
      </c>
    </row>
    <row r="541" spans="1:24" s="7" customFormat="1">
      <c r="A541" s="7" t="s">
        <v>49</v>
      </c>
      <c r="D541" s="144" t="s">
        <v>1015</v>
      </c>
      <c r="E541" s="144" t="s">
        <v>1016</v>
      </c>
      <c r="F541" s="144" t="s">
        <v>5033</v>
      </c>
      <c r="G541" s="144" t="s">
        <v>4745</v>
      </c>
      <c r="H541" s="144" t="s">
        <v>689</v>
      </c>
      <c r="I541" s="144" t="s">
        <v>690</v>
      </c>
      <c r="J541" s="145">
        <v>30</v>
      </c>
      <c r="K541" s="144" t="s">
        <v>765</v>
      </c>
      <c r="L541" s="144" t="s">
        <v>457</v>
      </c>
      <c r="M541" s="144" t="s">
        <v>4753</v>
      </c>
      <c r="N541" s="144" t="s">
        <v>522</v>
      </c>
      <c r="O541" s="144" t="s">
        <v>81</v>
      </c>
      <c r="P541" s="144" t="s">
        <v>1018</v>
      </c>
      <c r="Q541" s="145">
        <v>0.65</v>
      </c>
      <c r="R541" s="144" t="s">
        <v>384</v>
      </c>
      <c r="S541" s="145">
        <v>25</v>
      </c>
      <c r="T541" s="144" t="s">
        <v>4761</v>
      </c>
      <c r="U541" s="145">
        <v>362</v>
      </c>
      <c r="V541" s="145">
        <v>5.8674999999999997</v>
      </c>
      <c r="W541" s="145">
        <v>13</v>
      </c>
      <c r="X541" s="144" t="s">
        <v>4745</v>
      </c>
    </row>
    <row r="542" spans="1:24" s="7" customFormat="1">
      <c r="A542" s="7" t="s">
        <v>49</v>
      </c>
      <c r="D542" s="144" t="s">
        <v>5604</v>
      </c>
      <c r="E542" s="144" t="s">
        <v>5605</v>
      </c>
      <c r="F542" s="144" t="s">
        <v>4792</v>
      </c>
      <c r="G542" s="144" t="s">
        <v>4745</v>
      </c>
      <c r="H542" s="144" t="s">
        <v>689</v>
      </c>
      <c r="I542" s="144" t="s">
        <v>690</v>
      </c>
      <c r="J542" s="145">
        <v>30</v>
      </c>
      <c r="K542" s="144" t="s">
        <v>703</v>
      </c>
      <c r="L542" s="144" t="s">
        <v>389</v>
      </c>
      <c r="M542" s="144" t="s">
        <v>4753</v>
      </c>
      <c r="N542" s="144" t="s">
        <v>683</v>
      </c>
      <c r="O542" s="144" t="s">
        <v>81</v>
      </c>
      <c r="P542" s="144" t="s">
        <v>1080</v>
      </c>
      <c r="Q542" s="145">
        <v>1</v>
      </c>
      <c r="R542" s="144" t="s">
        <v>748</v>
      </c>
      <c r="S542" s="145">
        <v>30</v>
      </c>
      <c r="T542" s="144" t="s">
        <v>4754</v>
      </c>
      <c r="U542" s="145">
        <v>0</v>
      </c>
      <c r="V542" s="145">
        <v>12.46969</v>
      </c>
      <c r="W542" s="145">
        <v>0</v>
      </c>
      <c r="X542" s="144" t="s">
        <v>4745</v>
      </c>
    </row>
    <row r="543" spans="1:24" s="7" customFormat="1">
      <c r="A543" s="7" t="s">
        <v>49</v>
      </c>
      <c r="D543" s="144" t="s">
        <v>1019</v>
      </c>
      <c r="E543" s="144" t="s">
        <v>5606</v>
      </c>
      <c r="F543" s="144" t="s">
        <v>655</v>
      </c>
      <c r="G543" s="144" t="s">
        <v>4745</v>
      </c>
      <c r="H543" s="144" t="s">
        <v>689</v>
      </c>
      <c r="I543" s="144" t="s">
        <v>690</v>
      </c>
      <c r="J543" s="145">
        <v>30</v>
      </c>
      <c r="K543" s="144" t="s">
        <v>5228</v>
      </c>
      <c r="L543" s="144" t="s">
        <v>389</v>
      </c>
      <c r="M543" s="144" t="s">
        <v>4753</v>
      </c>
      <c r="N543" s="144" t="s">
        <v>522</v>
      </c>
      <c r="O543" s="144" t="s">
        <v>81</v>
      </c>
      <c r="P543" s="144" t="s">
        <v>1022</v>
      </c>
      <c r="Q543" s="145">
        <v>0.81</v>
      </c>
      <c r="R543" s="144" t="s">
        <v>748</v>
      </c>
      <c r="S543" s="145">
        <v>30</v>
      </c>
      <c r="T543" s="144" t="s">
        <v>4754</v>
      </c>
      <c r="U543" s="145">
        <v>322</v>
      </c>
      <c r="V543" s="145">
        <v>13.168329999999999</v>
      </c>
      <c r="W543" s="145">
        <v>105</v>
      </c>
      <c r="X543" s="144" t="s">
        <v>5607</v>
      </c>
    </row>
    <row r="544" spans="1:24" s="7" customFormat="1">
      <c r="A544" s="7" t="s">
        <v>49</v>
      </c>
      <c r="D544" s="144" t="s">
        <v>1023</v>
      </c>
      <c r="E544" s="144" t="s">
        <v>5608</v>
      </c>
      <c r="F544" s="144" t="s">
        <v>655</v>
      </c>
      <c r="G544" s="144" t="s">
        <v>4745</v>
      </c>
      <c r="H544" s="144" t="s">
        <v>689</v>
      </c>
      <c r="I544" s="144" t="s">
        <v>690</v>
      </c>
      <c r="J544" s="145">
        <v>30</v>
      </c>
      <c r="K544" s="144" t="s">
        <v>1413</v>
      </c>
      <c r="L544" s="144" t="s">
        <v>5397</v>
      </c>
      <c r="M544" s="144" t="s">
        <v>4753</v>
      </c>
      <c r="N544" s="144" t="s">
        <v>522</v>
      </c>
      <c r="O544" s="144" t="s">
        <v>81</v>
      </c>
      <c r="P544" s="144" t="s">
        <v>1026</v>
      </c>
      <c r="Q544" s="145">
        <v>0.79500000000000004</v>
      </c>
      <c r="R544" s="144" t="s">
        <v>945</v>
      </c>
      <c r="S544" s="145">
        <v>30</v>
      </c>
      <c r="T544" s="144" t="s">
        <v>4754</v>
      </c>
      <c r="U544" s="145">
        <v>218</v>
      </c>
      <c r="V544" s="145">
        <v>13.922499999999999</v>
      </c>
      <c r="W544" s="145">
        <v>1</v>
      </c>
      <c r="X544" s="144" t="s">
        <v>5609</v>
      </c>
    </row>
    <row r="545" spans="1:24" s="7" customFormat="1">
      <c r="A545" s="7" t="s">
        <v>49</v>
      </c>
      <c r="D545" s="144" t="s">
        <v>1027</v>
      </c>
      <c r="E545" s="144" t="s">
        <v>5610</v>
      </c>
      <c r="F545" s="144" t="s">
        <v>655</v>
      </c>
      <c r="G545" s="144" t="s">
        <v>4745</v>
      </c>
      <c r="H545" s="144" t="s">
        <v>689</v>
      </c>
      <c r="I545" s="144" t="s">
        <v>690</v>
      </c>
      <c r="J545" s="145">
        <v>30</v>
      </c>
      <c r="K545" s="144" t="s">
        <v>5164</v>
      </c>
      <c r="L545" s="144" t="s">
        <v>457</v>
      </c>
      <c r="M545" s="144" t="s">
        <v>4753</v>
      </c>
      <c r="N545" s="144" t="s">
        <v>522</v>
      </c>
      <c r="O545" s="144" t="s">
        <v>81</v>
      </c>
      <c r="P545" s="144" t="s">
        <v>1022</v>
      </c>
      <c r="Q545" s="145">
        <v>0.97</v>
      </c>
      <c r="R545" s="144" t="s">
        <v>945</v>
      </c>
      <c r="S545" s="145">
        <v>30</v>
      </c>
      <c r="T545" s="144" t="s">
        <v>4754</v>
      </c>
      <c r="U545" s="145">
        <v>77</v>
      </c>
      <c r="V545" s="145">
        <v>13.922499999999999</v>
      </c>
      <c r="W545" s="145">
        <v>70</v>
      </c>
      <c r="X545" s="144" t="s">
        <v>5611</v>
      </c>
    </row>
    <row r="546" spans="1:24" s="7" customFormat="1">
      <c r="A546" s="7" t="s">
        <v>49</v>
      </c>
      <c r="D546" s="144" t="s">
        <v>5612</v>
      </c>
      <c r="E546" s="144" t="s">
        <v>5613</v>
      </c>
      <c r="F546" s="144" t="s">
        <v>4792</v>
      </c>
      <c r="G546" s="144" t="s">
        <v>4745</v>
      </c>
      <c r="H546" s="144" t="s">
        <v>689</v>
      </c>
      <c r="I546" s="144" t="s">
        <v>690</v>
      </c>
      <c r="J546" s="145">
        <v>20</v>
      </c>
      <c r="K546" s="144" t="s">
        <v>631</v>
      </c>
      <c r="L546" s="144" t="s">
        <v>5279</v>
      </c>
      <c r="M546" s="144" t="s">
        <v>4753</v>
      </c>
      <c r="N546" s="144" t="s">
        <v>429</v>
      </c>
      <c r="O546" s="144" t="s">
        <v>81</v>
      </c>
      <c r="P546" s="144" t="s">
        <v>5614</v>
      </c>
      <c r="Q546" s="145">
        <v>0.495</v>
      </c>
      <c r="R546" s="144" t="s">
        <v>945</v>
      </c>
      <c r="S546" s="145">
        <v>8</v>
      </c>
      <c r="T546" s="144" t="s">
        <v>4761</v>
      </c>
      <c r="U546" s="145">
        <v>0</v>
      </c>
      <c r="V546" s="145">
        <v>5.53</v>
      </c>
      <c r="W546" s="145">
        <v>0</v>
      </c>
      <c r="X546" s="144" t="s">
        <v>4745</v>
      </c>
    </row>
    <row r="547" spans="1:24" s="7" customFormat="1">
      <c r="A547" s="7" t="s">
        <v>49</v>
      </c>
      <c r="D547" s="144" t="s">
        <v>1030</v>
      </c>
      <c r="E547" s="144" t="s">
        <v>5615</v>
      </c>
      <c r="F547" s="144" t="s">
        <v>655</v>
      </c>
      <c r="G547" s="144" t="s">
        <v>5394</v>
      </c>
      <c r="H547" s="144" t="s">
        <v>689</v>
      </c>
      <c r="I547" s="144" t="s">
        <v>690</v>
      </c>
      <c r="J547" s="145">
        <v>30</v>
      </c>
      <c r="K547" s="144" t="s">
        <v>5228</v>
      </c>
      <c r="L547" s="144" t="s">
        <v>389</v>
      </c>
      <c r="M547" s="144" t="s">
        <v>4753</v>
      </c>
      <c r="N547" s="144" t="s">
        <v>683</v>
      </c>
      <c r="O547" s="144" t="s">
        <v>81</v>
      </c>
      <c r="P547" s="144" t="s">
        <v>5616</v>
      </c>
      <c r="Q547" s="145">
        <v>2</v>
      </c>
      <c r="R547" s="144" t="s">
        <v>384</v>
      </c>
      <c r="S547" s="145">
        <v>30</v>
      </c>
      <c r="T547" s="144" t="s">
        <v>4754</v>
      </c>
      <c r="U547" s="145">
        <v>0</v>
      </c>
      <c r="V547" s="145">
        <v>28.691330000000001</v>
      </c>
      <c r="W547" s="145">
        <v>0</v>
      </c>
      <c r="X547" s="144" t="s">
        <v>5617</v>
      </c>
    </row>
    <row r="548" spans="1:24" s="7" customFormat="1">
      <c r="A548" s="7" t="s">
        <v>49</v>
      </c>
      <c r="D548" s="144" t="s">
        <v>1033</v>
      </c>
      <c r="E548" s="144" t="s">
        <v>5618</v>
      </c>
      <c r="F548" s="144" t="s">
        <v>655</v>
      </c>
      <c r="G548" s="144" t="s">
        <v>4745</v>
      </c>
      <c r="H548" s="144" t="s">
        <v>689</v>
      </c>
      <c r="I548" s="144" t="s">
        <v>690</v>
      </c>
      <c r="J548" s="145">
        <v>30</v>
      </c>
      <c r="K548" s="144" t="s">
        <v>5269</v>
      </c>
      <c r="L548" s="144" t="s">
        <v>1795</v>
      </c>
      <c r="M548" s="144" t="s">
        <v>4753</v>
      </c>
      <c r="N548" s="144" t="s">
        <v>683</v>
      </c>
      <c r="O548" s="144" t="s">
        <v>81</v>
      </c>
      <c r="P548" s="144" t="s">
        <v>5616</v>
      </c>
      <c r="Q548" s="145">
        <v>2</v>
      </c>
      <c r="R548" s="144" t="s">
        <v>384</v>
      </c>
      <c r="S548" s="145">
        <v>30</v>
      </c>
      <c r="T548" s="144" t="s">
        <v>4754</v>
      </c>
      <c r="U548" s="145">
        <v>31</v>
      </c>
      <c r="V548" s="145">
        <v>27.002189999999999</v>
      </c>
      <c r="W548" s="145">
        <v>0</v>
      </c>
      <c r="X548" s="144" t="s">
        <v>5619</v>
      </c>
    </row>
    <row r="549" spans="1:24" s="7" customFormat="1">
      <c r="A549" s="7" t="s">
        <v>49</v>
      </c>
      <c r="D549" s="144" t="s">
        <v>5620</v>
      </c>
      <c r="E549" s="144" t="s">
        <v>5621</v>
      </c>
      <c r="F549" s="144" t="s">
        <v>4792</v>
      </c>
      <c r="G549" s="144" t="s">
        <v>4745</v>
      </c>
      <c r="H549" s="144" t="s">
        <v>689</v>
      </c>
      <c r="I549" s="144" t="s">
        <v>690</v>
      </c>
      <c r="J549" s="145">
        <v>30</v>
      </c>
      <c r="K549" s="144" t="s">
        <v>1011</v>
      </c>
      <c r="L549" s="144" t="s">
        <v>5279</v>
      </c>
      <c r="M549" s="144" t="s">
        <v>4753</v>
      </c>
      <c r="N549" s="144" t="s">
        <v>683</v>
      </c>
      <c r="O549" s="144" t="s">
        <v>81</v>
      </c>
      <c r="P549" s="144" t="s">
        <v>1036</v>
      </c>
      <c r="Q549" s="145">
        <v>2</v>
      </c>
      <c r="R549" s="144" t="s">
        <v>384</v>
      </c>
      <c r="S549" s="145">
        <v>30</v>
      </c>
      <c r="T549" s="144" t="s">
        <v>4754</v>
      </c>
      <c r="U549" s="145">
        <v>0</v>
      </c>
      <c r="V549" s="145">
        <v>28.54</v>
      </c>
      <c r="W549" s="145">
        <v>0</v>
      </c>
      <c r="X549" s="144" t="s">
        <v>4745</v>
      </c>
    </row>
    <row r="550" spans="1:24" s="7" customFormat="1">
      <c r="A550" s="7" t="s">
        <v>49</v>
      </c>
      <c r="D550" s="144" t="s">
        <v>1042</v>
      </c>
      <c r="E550" s="144" t="s">
        <v>5622</v>
      </c>
      <c r="F550" s="144" t="s">
        <v>655</v>
      </c>
      <c r="G550" s="144" t="s">
        <v>4745</v>
      </c>
      <c r="H550" s="144" t="s">
        <v>689</v>
      </c>
      <c r="I550" s="144" t="s">
        <v>690</v>
      </c>
      <c r="J550" s="145">
        <v>20</v>
      </c>
      <c r="K550" s="144" t="s">
        <v>5164</v>
      </c>
      <c r="L550" s="144" t="s">
        <v>1795</v>
      </c>
      <c r="M550" s="144" t="s">
        <v>4753</v>
      </c>
      <c r="N550" s="144" t="s">
        <v>522</v>
      </c>
      <c r="O550" s="144" t="s">
        <v>81</v>
      </c>
      <c r="P550" s="144" t="s">
        <v>1040</v>
      </c>
      <c r="Q550" s="145">
        <v>0.98</v>
      </c>
      <c r="R550" s="144" t="s">
        <v>1041</v>
      </c>
      <c r="S550" s="145">
        <v>25</v>
      </c>
      <c r="T550" s="144" t="s">
        <v>4761</v>
      </c>
      <c r="U550" s="145">
        <v>0</v>
      </c>
      <c r="V550" s="145">
        <v>8.8574999999999999</v>
      </c>
      <c r="W550" s="145">
        <v>0</v>
      </c>
      <c r="X550" s="144" t="s">
        <v>5623</v>
      </c>
    </row>
    <row r="551" spans="1:24" s="7" customFormat="1">
      <c r="A551" s="7" t="s">
        <v>49</v>
      </c>
      <c r="D551" s="144" t="s">
        <v>1045</v>
      </c>
      <c r="E551" s="144" t="s">
        <v>5624</v>
      </c>
      <c r="F551" s="144" t="s">
        <v>655</v>
      </c>
      <c r="G551" s="144" t="s">
        <v>4745</v>
      </c>
      <c r="H551" s="144" t="s">
        <v>689</v>
      </c>
      <c r="I551" s="144" t="s">
        <v>690</v>
      </c>
      <c r="J551" s="145">
        <v>30</v>
      </c>
      <c r="K551" s="144" t="s">
        <v>1413</v>
      </c>
      <c r="L551" s="144" t="s">
        <v>5279</v>
      </c>
      <c r="M551" s="144" t="s">
        <v>4753</v>
      </c>
      <c r="N551" s="144" t="s">
        <v>683</v>
      </c>
      <c r="O551" s="144" t="s">
        <v>81</v>
      </c>
      <c r="P551" s="144" t="s">
        <v>1048</v>
      </c>
      <c r="Q551" s="145">
        <v>2.96</v>
      </c>
      <c r="R551" s="144" t="s">
        <v>156</v>
      </c>
      <c r="S551" s="145">
        <v>30</v>
      </c>
      <c r="T551" s="144" t="s">
        <v>4754</v>
      </c>
      <c r="U551" s="145">
        <v>114</v>
      </c>
      <c r="V551" s="145">
        <v>40.32</v>
      </c>
      <c r="W551" s="145">
        <v>0</v>
      </c>
      <c r="X551" s="144" t="s">
        <v>5625</v>
      </c>
    </row>
    <row r="552" spans="1:24" s="7" customFormat="1">
      <c r="A552" s="7" t="s">
        <v>49</v>
      </c>
      <c r="D552" s="144" t="s">
        <v>3715</v>
      </c>
      <c r="E552" s="144" t="s">
        <v>5626</v>
      </c>
      <c r="F552" s="144" t="s">
        <v>655</v>
      </c>
      <c r="G552" s="144" t="s">
        <v>5227</v>
      </c>
      <c r="H552" s="144" t="s">
        <v>689</v>
      </c>
      <c r="I552" s="144" t="s">
        <v>1049</v>
      </c>
      <c r="J552" s="145">
        <v>30</v>
      </c>
      <c r="K552" s="144" t="s">
        <v>5164</v>
      </c>
      <c r="L552" s="144" t="s">
        <v>401</v>
      </c>
      <c r="M552" s="144" t="s">
        <v>4753</v>
      </c>
      <c r="N552" s="144" t="s">
        <v>429</v>
      </c>
      <c r="O552" s="144" t="s">
        <v>81</v>
      </c>
      <c r="P552" s="144" t="s">
        <v>5627</v>
      </c>
      <c r="Q552" s="145">
        <v>0.20699999999999999</v>
      </c>
      <c r="R552" s="144" t="s">
        <v>616</v>
      </c>
      <c r="S552" s="145">
        <v>25</v>
      </c>
      <c r="T552" s="144" t="s">
        <v>4754</v>
      </c>
      <c r="U552" s="145">
        <v>0</v>
      </c>
      <c r="V552" s="145">
        <v>4.9035000000000002</v>
      </c>
      <c r="W552" s="145">
        <v>10</v>
      </c>
      <c r="X552" s="144" t="s">
        <v>4745</v>
      </c>
    </row>
    <row r="553" spans="1:24" s="7" customFormat="1">
      <c r="A553" s="7" t="s">
        <v>49</v>
      </c>
      <c r="D553" s="144" t="s">
        <v>3714</v>
      </c>
      <c r="E553" s="144" t="s">
        <v>5628</v>
      </c>
      <c r="F553" s="144" t="s">
        <v>655</v>
      </c>
      <c r="G553" s="144" t="s">
        <v>5227</v>
      </c>
      <c r="H553" s="144" t="s">
        <v>689</v>
      </c>
      <c r="I553" s="144" t="s">
        <v>1049</v>
      </c>
      <c r="J553" s="145">
        <v>30</v>
      </c>
      <c r="K553" s="144" t="s">
        <v>5164</v>
      </c>
      <c r="L553" s="144" t="s">
        <v>393</v>
      </c>
      <c r="M553" s="144" t="s">
        <v>4753</v>
      </c>
      <c r="N553" s="144" t="s">
        <v>429</v>
      </c>
      <c r="O553" s="144" t="s">
        <v>81</v>
      </c>
      <c r="P553" s="144" t="s">
        <v>5627</v>
      </c>
      <c r="Q553" s="145">
        <v>0.20699999999999999</v>
      </c>
      <c r="R553" s="144" t="s">
        <v>616</v>
      </c>
      <c r="S553" s="145">
        <v>25</v>
      </c>
      <c r="T553" s="144" t="s">
        <v>4754</v>
      </c>
      <c r="U553" s="145">
        <v>0</v>
      </c>
      <c r="V553" s="145">
        <v>4.9035000000000002</v>
      </c>
      <c r="W553" s="145">
        <v>0</v>
      </c>
      <c r="X553" s="144" t="s">
        <v>4745</v>
      </c>
    </row>
    <row r="554" spans="1:24" s="7" customFormat="1">
      <c r="A554" s="7" t="s">
        <v>49</v>
      </c>
      <c r="D554" s="144" t="s">
        <v>3716</v>
      </c>
      <c r="E554" s="144" t="s">
        <v>5629</v>
      </c>
      <c r="F554" s="144" t="s">
        <v>655</v>
      </c>
      <c r="G554" s="144" t="s">
        <v>5227</v>
      </c>
      <c r="H554" s="144" t="s">
        <v>689</v>
      </c>
      <c r="I554" s="144" t="s">
        <v>1049</v>
      </c>
      <c r="J554" s="145">
        <v>30</v>
      </c>
      <c r="K554" s="144" t="s">
        <v>5164</v>
      </c>
      <c r="L554" s="144" t="s">
        <v>791</v>
      </c>
      <c r="M554" s="144" t="s">
        <v>4753</v>
      </c>
      <c r="N554" s="144" t="s">
        <v>429</v>
      </c>
      <c r="O554" s="144" t="s">
        <v>81</v>
      </c>
      <c r="P554" s="144" t="s">
        <v>5627</v>
      </c>
      <c r="Q554" s="145">
        <v>0.20699999999999999</v>
      </c>
      <c r="R554" s="144" t="s">
        <v>616</v>
      </c>
      <c r="S554" s="145">
        <v>25</v>
      </c>
      <c r="T554" s="144" t="s">
        <v>4754</v>
      </c>
      <c r="U554" s="145">
        <v>0</v>
      </c>
      <c r="V554" s="145">
        <v>4.9035000000000002</v>
      </c>
      <c r="W554" s="145">
        <v>30</v>
      </c>
      <c r="X554" s="144" t="s">
        <v>4745</v>
      </c>
    </row>
    <row r="555" spans="1:24" s="7" customFormat="1">
      <c r="A555" s="7" t="s">
        <v>49</v>
      </c>
      <c r="D555" s="144" t="s">
        <v>3743</v>
      </c>
      <c r="E555" s="144" t="s">
        <v>5630</v>
      </c>
      <c r="F555" s="144" t="s">
        <v>5033</v>
      </c>
      <c r="G555" s="144" t="s">
        <v>4745</v>
      </c>
      <c r="H555" s="144" t="s">
        <v>689</v>
      </c>
      <c r="I555" s="144" t="s">
        <v>1049</v>
      </c>
      <c r="J555" s="145">
        <v>25</v>
      </c>
      <c r="K555" s="144" t="s">
        <v>582</v>
      </c>
      <c r="L555" s="144" t="s">
        <v>5279</v>
      </c>
      <c r="M555" s="144" t="s">
        <v>4753</v>
      </c>
      <c r="N555" s="144" t="s">
        <v>522</v>
      </c>
      <c r="O555" s="144" t="s">
        <v>81</v>
      </c>
      <c r="P555" s="144" t="s">
        <v>3387</v>
      </c>
      <c r="Q555" s="145">
        <v>0.68</v>
      </c>
      <c r="R555" s="144" t="s">
        <v>384</v>
      </c>
      <c r="S555" s="145">
        <v>25</v>
      </c>
      <c r="T555" s="144" t="s">
        <v>4761</v>
      </c>
      <c r="U555" s="145">
        <v>279</v>
      </c>
      <c r="V555" s="145">
        <v>6.2341800000000003</v>
      </c>
      <c r="W555" s="145">
        <v>0</v>
      </c>
      <c r="X555" s="144" t="s">
        <v>4745</v>
      </c>
    </row>
    <row r="556" spans="1:24" s="7" customFormat="1">
      <c r="A556" s="7" t="s">
        <v>49</v>
      </c>
      <c r="D556" s="144" t="s">
        <v>3706</v>
      </c>
      <c r="E556" s="144" t="s">
        <v>5631</v>
      </c>
      <c r="F556" s="144" t="s">
        <v>655</v>
      </c>
      <c r="G556" s="144" t="s">
        <v>5227</v>
      </c>
      <c r="H556" s="144" t="s">
        <v>689</v>
      </c>
      <c r="I556" s="144" t="s">
        <v>1049</v>
      </c>
      <c r="J556" s="145">
        <v>20</v>
      </c>
      <c r="K556" s="144" t="s">
        <v>1413</v>
      </c>
      <c r="L556" s="144" t="s">
        <v>5279</v>
      </c>
      <c r="M556" s="144" t="s">
        <v>4753</v>
      </c>
      <c r="N556" s="144" t="s">
        <v>429</v>
      </c>
      <c r="O556" s="144" t="s">
        <v>81</v>
      </c>
      <c r="P556" s="144" t="s">
        <v>829</v>
      </c>
      <c r="Q556" s="145">
        <v>0.31</v>
      </c>
      <c r="R556" s="144" t="s">
        <v>156</v>
      </c>
      <c r="S556" s="145">
        <v>8</v>
      </c>
      <c r="T556" s="144" t="s">
        <v>4754</v>
      </c>
      <c r="U556" s="145">
        <v>273</v>
      </c>
      <c r="V556" s="145">
        <v>3.5941200000000002</v>
      </c>
      <c r="W556" s="145">
        <v>1</v>
      </c>
      <c r="X556" s="144" t="s">
        <v>4745</v>
      </c>
    </row>
    <row r="557" spans="1:24" s="7" customFormat="1">
      <c r="A557" s="7" t="s">
        <v>49</v>
      </c>
      <c r="D557" s="144" t="s">
        <v>1280</v>
      </c>
      <c r="E557" s="144" t="s">
        <v>1281</v>
      </c>
      <c r="F557" s="144" t="s">
        <v>4792</v>
      </c>
      <c r="G557" s="144" t="s">
        <v>4745</v>
      </c>
      <c r="H557" s="144" t="s">
        <v>689</v>
      </c>
      <c r="I557" s="144" t="s">
        <v>1049</v>
      </c>
      <c r="J557" s="145">
        <v>30</v>
      </c>
      <c r="K557" s="144" t="s">
        <v>891</v>
      </c>
      <c r="L557" s="144" t="s">
        <v>393</v>
      </c>
      <c r="M557" s="144" t="s">
        <v>4753</v>
      </c>
      <c r="N557" s="144" t="s">
        <v>522</v>
      </c>
      <c r="O557" s="144" t="s">
        <v>695</v>
      </c>
      <c r="P557" s="144" t="s">
        <v>1283</v>
      </c>
      <c r="Q557" s="145">
        <v>0.89800000000000002</v>
      </c>
      <c r="R557" s="144" t="s">
        <v>384</v>
      </c>
      <c r="S557" s="145">
        <v>25</v>
      </c>
      <c r="T557" s="144" t="s">
        <v>5034</v>
      </c>
      <c r="U557" s="145">
        <v>0</v>
      </c>
      <c r="V557" s="145">
        <v>12.6</v>
      </c>
      <c r="W557" s="145">
        <v>0</v>
      </c>
      <c r="X557" s="144" t="s">
        <v>4745</v>
      </c>
    </row>
    <row r="558" spans="1:24" s="7" customFormat="1">
      <c r="A558" s="7" t="s">
        <v>49</v>
      </c>
      <c r="D558" s="144" t="s">
        <v>1305</v>
      </c>
      <c r="E558" s="144" t="s">
        <v>5632</v>
      </c>
      <c r="F558" s="144" t="s">
        <v>655</v>
      </c>
      <c r="G558" s="144" t="s">
        <v>4745</v>
      </c>
      <c r="H558" s="144" t="s">
        <v>689</v>
      </c>
      <c r="I558" s="144" t="s">
        <v>1049</v>
      </c>
      <c r="J558" s="145">
        <v>30</v>
      </c>
      <c r="K558" s="144" t="s">
        <v>631</v>
      </c>
      <c r="L558" s="144" t="s">
        <v>389</v>
      </c>
      <c r="M558" s="144" t="s">
        <v>4753</v>
      </c>
      <c r="N558" s="144" t="s">
        <v>683</v>
      </c>
      <c r="O558" s="144" t="s">
        <v>695</v>
      </c>
      <c r="P558" s="144" t="s">
        <v>1308</v>
      </c>
      <c r="Q558" s="145">
        <v>0.98</v>
      </c>
      <c r="R558" s="144" t="s">
        <v>513</v>
      </c>
      <c r="S558" s="145">
        <v>45</v>
      </c>
      <c r="T558" s="144" t="s">
        <v>5460</v>
      </c>
      <c r="U558" s="145">
        <v>134</v>
      </c>
      <c r="V558" s="145">
        <v>18.010000000000002</v>
      </c>
      <c r="W558" s="145">
        <v>59</v>
      </c>
      <c r="X558" s="144" t="s">
        <v>5633</v>
      </c>
    </row>
    <row r="559" spans="1:24" s="7" customFormat="1">
      <c r="A559" s="7" t="s">
        <v>49</v>
      </c>
      <c r="D559" s="144" t="s">
        <v>1050</v>
      </c>
      <c r="E559" s="144" t="s">
        <v>5634</v>
      </c>
      <c r="F559" s="144" t="s">
        <v>5033</v>
      </c>
      <c r="G559" s="144" t="s">
        <v>4745</v>
      </c>
      <c r="H559" s="144" t="s">
        <v>689</v>
      </c>
      <c r="I559" s="144" t="s">
        <v>1049</v>
      </c>
      <c r="J559" s="145">
        <v>24</v>
      </c>
      <c r="K559" s="144" t="s">
        <v>739</v>
      </c>
      <c r="L559" s="144" t="s">
        <v>389</v>
      </c>
      <c r="M559" s="144" t="s">
        <v>4753</v>
      </c>
      <c r="N559" s="144" t="s">
        <v>683</v>
      </c>
      <c r="O559" s="144" t="s">
        <v>81</v>
      </c>
      <c r="P559" s="144" t="s">
        <v>1053</v>
      </c>
      <c r="Q559" s="145">
        <v>1.49</v>
      </c>
      <c r="R559" s="144" t="s">
        <v>384</v>
      </c>
      <c r="S559" s="145">
        <v>36</v>
      </c>
      <c r="T559" s="144" t="s">
        <v>5034</v>
      </c>
      <c r="U559" s="145">
        <v>56</v>
      </c>
      <c r="V559" s="145">
        <v>15.087</v>
      </c>
      <c r="W559" s="145">
        <v>6</v>
      </c>
      <c r="X559" s="144" t="s">
        <v>4745</v>
      </c>
    </row>
    <row r="560" spans="1:24" s="7" customFormat="1">
      <c r="A560" s="7" t="s">
        <v>49</v>
      </c>
      <c r="D560" s="144" t="s">
        <v>1054</v>
      </c>
      <c r="E560" s="144" t="s">
        <v>5635</v>
      </c>
      <c r="F560" s="144" t="s">
        <v>5033</v>
      </c>
      <c r="G560" s="144" t="s">
        <v>4745</v>
      </c>
      <c r="H560" s="144" t="s">
        <v>689</v>
      </c>
      <c r="I560" s="144" t="s">
        <v>1049</v>
      </c>
      <c r="J560" s="145">
        <v>24</v>
      </c>
      <c r="K560" s="144" t="s">
        <v>739</v>
      </c>
      <c r="L560" s="144" t="s">
        <v>457</v>
      </c>
      <c r="M560" s="144" t="s">
        <v>4753</v>
      </c>
      <c r="N560" s="144" t="s">
        <v>683</v>
      </c>
      <c r="O560" s="144" t="s">
        <v>81</v>
      </c>
      <c r="P560" s="144" t="s">
        <v>1053</v>
      </c>
      <c r="Q560" s="145">
        <v>1.35</v>
      </c>
      <c r="R560" s="144" t="s">
        <v>384</v>
      </c>
      <c r="S560" s="145">
        <v>36</v>
      </c>
      <c r="T560" s="144" t="s">
        <v>5034</v>
      </c>
      <c r="U560" s="145">
        <v>109</v>
      </c>
      <c r="V560" s="145">
        <v>15.079050000000001</v>
      </c>
      <c r="W560" s="145">
        <v>8</v>
      </c>
      <c r="X560" s="144" t="s">
        <v>4745</v>
      </c>
    </row>
    <row r="561" spans="1:24" s="7" customFormat="1">
      <c r="A561" s="7" t="s">
        <v>49</v>
      </c>
      <c r="D561" s="144" t="s">
        <v>5636</v>
      </c>
      <c r="E561" s="144" t="s">
        <v>5637</v>
      </c>
      <c r="F561" s="144" t="s">
        <v>655</v>
      </c>
      <c r="G561" s="144" t="s">
        <v>4745</v>
      </c>
      <c r="H561" s="144" t="s">
        <v>689</v>
      </c>
      <c r="I561" s="144" t="s">
        <v>1049</v>
      </c>
      <c r="J561" s="145">
        <v>30</v>
      </c>
      <c r="K561" s="144" t="s">
        <v>5228</v>
      </c>
      <c r="L561" s="144" t="s">
        <v>389</v>
      </c>
      <c r="M561" s="144" t="s">
        <v>4753</v>
      </c>
      <c r="N561" s="144" t="s">
        <v>683</v>
      </c>
      <c r="O561" s="144" t="s">
        <v>81</v>
      </c>
      <c r="P561" s="144" t="s">
        <v>5638</v>
      </c>
      <c r="Q561" s="145">
        <v>2.2999999999999998</v>
      </c>
      <c r="R561" s="144" t="s">
        <v>384</v>
      </c>
      <c r="S561" s="145">
        <v>45</v>
      </c>
      <c r="T561" s="144" t="s">
        <v>4754</v>
      </c>
      <c r="U561" s="145">
        <v>60</v>
      </c>
      <c r="V561" s="145">
        <v>25.2575</v>
      </c>
      <c r="W561" s="145">
        <v>0</v>
      </c>
      <c r="X561" s="144" t="s">
        <v>4745</v>
      </c>
    </row>
    <row r="562" spans="1:24" s="7" customFormat="1">
      <c r="A562" s="7" t="s">
        <v>49</v>
      </c>
      <c r="D562" s="144" t="s">
        <v>1077</v>
      </c>
      <c r="E562" s="144" t="s">
        <v>5639</v>
      </c>
      <c r="F562" s="144" t="s">
        <v>655</v>
      </c>
      <c r="G562" s="144" t="s">
        <v>4745</v>
      </c>
      <c r="H562" s="144" t="s">
        <v>689</v>
      </c>
      <c r="I562" s="144" t="s">
        <v>1049</v>
      </c>
      <c r="J562" s="145">
        <v>30</v>
      </c>
      <c r="K562" s="144" t="s">
        <v>5164</v>
      </c>
      <c r="L562" s="144" t="s">
        <v>380</v>
      </c>
      <c r="M562" s="144" t="s">
        <v>4753</v>
      </c>
      <c r="N562" s="144" t="s">
        <v>683</v>
      </c>
      <c r="O562" s="144" t="s">
        <v>81</v>
      </c>
      <c r="P562" s="144" t="s">
        <v>1080</v>
      </c>
      <c r="Q562" s="145">
        <v>2</v>
      </c>
      <c r="R562" s="144" t="s">
        <v>384</v>
      </c>
      <c r="S562" s="145">
        <v>45</v>
      </c>
      <c r="T562" s="144" t="s">
        <v>4754</v>
      </c>
      <c r="U562" s="145">
        <v>188</v>
      </c>
      <c r="V562" s="145">
        <v>29.36</v>
      </c>
      <c r="W562" s="145">
        <v>6</v>
      </c>
      <c r="X562" s="144" t="s">
        <v>5640</v>
      </c>
    </row>
    <row r="563" spans="1:24" s="7" customFormat="1">
      <c r="A563" s="7" t="s">
        <v>49</v>
      </c>
      <c r="D563" s="144" t="s">
        <v>1081</v>
      </c>
      <c r="E563" s="144" t="s">
        <v>5641</v>
      </c>
      <c r="F563" s="144" t="s">
        <v>655</v>
      </c>
      <c r="G563" s="144" t="s">
        <v>4745</v>
      </c>
      <c r="H563" s="144" t="s">
        <v>689</v>
      </c>
      <c r="I563" s="144" t="s">
        <v>1049</v>
      </c>
      <c r="J563" s="145">
        <v>30</v>
      </c>
      <c r="K563" s="144" t="s">
        <v>5164</v>
      </c>
      <c r="L563" s="144" t="s">
        <v>401</v>
      </c>
      <c r="M563" s="144" t="s">
        <v>4753</v>
      </c>
      <c r="N563" s="144" t="s">
        <v>683</v>
      </c>
      <c r="O563" s="144" t="s">
        <v>81</v>
      </c>
      <c r="P563" s="144" t="s">
        <v>1084</v>
      </c>
      <c r="Q563" s="145">
        <v>0.2</v>
      </c>
      <c r="R563" s="144" t="s">
        <v>616</v>
      </c>
      <c r="S563" s="145">
        <v>45</v>
      </c>
      <c r="T563" s="144" t="s">
        <v>4754</v>
      </c>
      <c r="U563" s="145">
        <v>611</v>
      </c>
      <c r="V563" s="145">
        <v>3.2475000000000001</v>
      </c>
      <c r="W563" s="145">
        <v>118</v>
      </c>
      <c r="X563" s="144" t="s">
        <v>5642</v>
      </c>
    </row>
    <row r="564" spans="1:24" s="7" customFormat="1">
      <c r="A564" s="7" t="s">
        <v>49</v>
      </c>
      <c r="D564" s="144" t="s">
        <v>1085</v>
      </c>
      <c r="E564" s="144" t="s">
        <v>5643</v>
      </c>
      <c r="F564" s="144" t="s">
        <v>655</v>
      </c>
      <c r="G564" s="144" t="s">
        <v>4745</v>
      </c>
      <c r="H564" s="144" t="s">
        <v>689</v>
      </c>
      <c r="I564" s="144" t="s">
        <v>1049</v>
      </c>
      <c r="J564" s="145">
        <v>30</v>
      </c>
      <c r="K564" s="144" t="s">
        <v>5521</v>
      </c>
      <c r="L564" s="144" t="s">
        <v>393</v>
      </c>
      <c r="M564" s="144" t="s">
        <v>4753</v>
      </c>
      <c r="N564" s="144" t="s">
        <v>522</v>
      </c>
      <c r="O564" s="144" t="s">
        <v>81</v>
      </c>
      <c r="P564" s="144" t="s">
        <v>1088</v>
      </c>
      <c r="Q564" s="145">
        <v>0.22</v>
      </c>
      <c r="R564" s="144" t="s">
        <v>616</v>
      </c>
      <c r="S564" s="145">
        <v>25</v>
      </c>
      <c r="T564" s="144" t="s">
        <v>4754</v>
      </c>
      <c r="U564" s="145">
        <v>309</v>
      </c>
      <c r="V564" s="145">
        <v>4.8899999999999997</v>
      </c>
      <c r="W564" s="145">
        <v>0</v>
      </c>
      <c r="X564" s="144" t="s">
        <v>5644</v>
      </c>
    </row>
    <row r="565" spans="1:24" s="7" customFormat="1">
      <c r="A565" s="7" t="s">
        <v>49</v>
      </c>
      <c r="D565" s="144" t="s">
        <v>1089</v>
      </c>
      <c r="E565" s="144" t="s">
        <v>5645</v>
      </c>
      <c r="F565" s="144" t="s">
        <v>655</v>
      </c>
      <c r="G565" s="144" t="s">
        <v>4745</v>
      </c>
      <c r="H565" s="144" t="s">
        <v>689</v>
      </c>
      <c r="I565" s="144" t="s">
        <v>1049</v>
      </c>
      <c r="J565" s="145">
        <v>30</v>
      </c>
      <c r="K565" s="144" t="s">
        <v>5269</v>
      </c>
      <c r="L565" s="144" t="s">
        <v>1795</v>
      </c>
      <c r="M565" s="144" t="s">
        <v>4753</v>
      </c>
      <c r="N565" s="144" t="s">
        <v>522</v>
      </c>
      <c r="O565" s="144" t="s">
        <v>81</v>
      </c>
      <c r="P565" s="144" t="s">
        <v>1088</v>
      </c>
      <c r="Q565" s="145">
        <v>0.33800000000000002</v>
      </c>
      <c r="R565" s="144" t="s">
        <v>616</v>
      </c>
      <c r="S565" s="145">
        <v>25</v>
      </c>
      <c r="T565" s="144" t="s">
        <v>4754</v>
      </c>
      <c r="U565" s="145">
        <v>0</v>
      </c>
      <c r="V565" s="145">
        <v>5.61</v>
      </c>
      <c r="W565" s="145">
        <v>14</v>
      </c>
      <c r="X565" s="144" t="s">
        <v>5646</v>
      </c>
    </row>
    <row r="566" spans="1:24" s="7" customFormat="1">
      <c r="A566" s="7" t="s">
        <v>49</v>
      </c>
      <c r="D566" s="144" t="s">
        <v>1092</v>
      </c>
      <c r="E566" s="144" t="s">
        <v>5647</v>
      </c>
      <c r="F566" s="144" t="s">
        <v>655</v>
      </c>
      <c r="G566" s="144" t="s">
        <v>4745</v>
      </c>
      <c r="H566" s="144" t="s">
        <v>689</v>
      </c>
      <c r="I566" s="144" t="s">
        <v>1049</v>
      </c>
      <c r="J566" s="145">
        <v>30</v>
      </c>
      <c r="K566" s="144" t="s">
        <v>5228</v>
      </c>
      <c r="L566" s="144" t="s">
        <v>1795</v>
      </c>
      <c r="M566" s="144" t="s">
        <v>4753</v>
      </c>
      <c r="N566" s="144" t="s">
        <v>522</v>
      </c>
      <c r="O566" s="144" t="s">
        <v>81</v>
      </c>
      <c r="P566" s="144" t="s">
        <v>1088</v>
      </c>
      <c r="Q566" s="145">
        <v>0.28899999999999998</v>
      </c>
      <c r="R566" s="144" t="s">
        <v>616</v>
      </c>
      <c r="S566" s="145">
        <v>25</v>
      </c>
      <c r="T566" s="144" t="s">
        <v>4754</v>
      </c>
      <c r="U566" s="145">
        <v>219</v>
      </c>
      <c r="V566" s="145">
        <v>4.9050000000000002</v>
      </c>
      <c r="W566" s="145">
        <v>4</v>
      </c>
      <c r="X566" s="144" t="s">
        <v>5648</v>
      </c>
    </row>
    <row r="567" spans="1:24" s="7" customFormat="1">
      <c r="A567" s="7" t="s">
        <v>49</v>
      </c>
      <c r="D567" s="144" t="s">
        <v>1095</v>
      </c>
      <c r="E567" s="144" t="s">
        <v>5649</v>
      </c>
      <c r="F567" s="144" t="s">
        <v>655</v>
      </c>
      <c r="G567" s="144" t="s">
        <v>4745</v>
      </c>
      <c r="H567" s="144" t="s">
        <v>689</v>
      </c>
      <c r="I567" s="144" t="s">
        <v>1049</v>
      </c>
      <c r="J567" s="145">
        <v>24</v>
      </c>
      <c r="K567" s="144" t="s">
        <v>5269</v>
      </c>
      <c r="L567" s="144" t="s">
        <v>1795</v>
      </c>
      <c r="M567" s="144" t="s">
        <v>4753</v>
      </c>
      <c r="N567" s="144" t="s">
        <v>683</v>
      </c>
      <c r="O567" s="144" t="s">
        <v>81</v>
      </c>
      <c r="P567" s="144" t="s">
        <v>1053</v>
      </c>
      <c r="Q567" s="145">
        <v>1.788</v>
      </c>
      <c r="R567" s="144" t="s">
        <v>685</v>
      </c>
      <c r="S567" s="145">
        <v>36</v>
      </c>
      <c r="T567" s="144" t="s">
        <v>5034</v>
      </c>
      <c r="U567" s="145">
        <v>59</v>
      </c>
      <c r="V567" s="145">
        <v>18.409500000000001</v>
      </c>
      <c r="W567" s="145">
        <v>0</v>
      </c>
      <c r="X567" s="144" t="s">
        <v>5650</v>
      </c>
    </row>
    <row r="568" spans="1:24" s="7" customFormat="1">
      <c r="A568" s="7" t="s">
        <v>49</v>
      </c>
      <c r="D568" s="144" t="s">
        <v>1098</v>
      </c>
      <c r="E568" s="144" t="s">
        <v>5651</v>
      </c>
      <c r="F568" s="144" t="s">
        <v>655</v>
      </c>
      <c r="G568" s="144" t="s">
        <v>4745</v>
      </c>
      <c r="H568" s="144" t="s">
        <v>689</v>
      </c>
      <c r="I568" s="144" t="s">
        <v>1049</v>
      </c>
      <c r="J568" s="145">
        <v>24</v>
      </c>
      <c r="K568" s="144" t="s">
        <v>5269</v>
      </c>
      <c r="L568" s="144" t="s">
        <v>389</v>
      </c>
      <c r="M568" s="144" t="s">
        <v>4753</v>
      </c>
      <c r="N568" s="144" t="s">
        <v>683</v>
      </c>
      <c r="O568" s="144" t="s">
        <v>81</v>
      </c>
      <c r="P568" s="144" t="s">
        <v>1053</v>
      </c>
      <c r="Q568" s="145">
        <v>2.145</v>
      </c>
      <c r="R568" s="144" t="s">
        <v>685</v>
      </c>
      <c r="S568" s="145">
        <v>36</v>
      </c>
      <c r="T568" s="144" t="s">
        <v>5034</v>
      </c>
      <c r="U568" s="145">
        <v>30</v>
      </c>
      <c r="V568" s="145">
        <v>18.409669999999998</v>
      </c>
      <c r="W568" s="145">
        <v>0</v>
      </c>
      <c r="X568" s="144" t="s">
        <v>5652</v>
      </c>
    </row>
    <row r="569" spans="1:24" s="7" customFormat="1">
      <c r="A569" s="7" t="s">
        <v>49</v>
      </c>
      <c r="D569" s="144" t="s">
        <v>1101</v>
      </c>
      <c r="E569" s="144" t="s">
        <v>5653</v>
      </c>
      <c r="F569" s="144" t="s">
        <v>655</v>
      </c>
      <c r="G569" s="144" t="s">
        <v>4745</v>
      </c>
      <c r="H569" s="144" t="s">
        <v>689</v>
      </c>
      <c r="I569" s="144" t="s">
        <v>1049</v>
      </c>
      <c r="J569" s="145">
        <v>20</v>
      </c>
      <c r="K569" s="144" t="s">
        <v>765</v>
      </c>
      <c r="L569" s="144" t="s">
        <v>396</v>
      </c>
      <c r="M569" s="144" t="s">
        <v>4753</v>
      </c>
      <c r="N569" s="144" t="s">
        <v>683</v>
      </c>
      <c r="O569" s="144" t="s">
        <v>81</v>
      </c>
      <c r="P569" s="144" t="s">
        <v>1104</v>
      </c>
      <c r="Q569" s="145">
        <v>1.599</v>
      </c>
      <c r="R569" s="144" t="s">
        <v>685</v>
      </c>
      <c r="S569" s="145">
        <v>30</v>
      </c>
      <c r="T569" s="144" t="s">
        <v>5034</v>
      </c>
      <c r="U569" s="145">
        <v>33</v>
      </c>
      <c r="V569" s="145">
        <v>16.736249999999998</v>
      </c>
      <c r="W569" s="145">
        <v>33</v>
      </c>
      <c r="X569" s="144" t="s">
        <v>5654</v>
      </c>
    </row>
    <row r="570" spans="1:24" s="7" customFormat="1">
      <c r="A570" s="7" t="s">
        <v>49</v>
      </c>
      <c r="D570" s="144" t="s">
        <v>1105</v>
      </c>
      <c r="E570" s="144" t="s">
        <v>5655</v>
      </c>
      <c r="F570" s="144" t="s">
        <v>655</v>
      </c>
      <c r="G570" s="144" t="s">
        <v>4745</v>
      </c>
      <c r="H570" s="144" t="s">
        <v>689</v>
      </c>
      <c r="I570" s="144" t="s">
        <v>1049</v>
      </c>
      <c r="J570" s="145">
        <v>20</v>
      </c>
      <c r="K570" s="144" t="s">
        <v>765</v>
      </c>
      <c r="L570" s="144" t="s">
        <v>393</v>
      </c>
      <c r="M570" s="144" t="s">
        <v>4753</v>
      </c>
      <c r="N570" s="144" t="s">
        <v>683</v>
      </c>
      <c r="O570" s="144" t="s">
        <v>81</v>
      </c>
      <c r="P570" s="144" t="s">
        <v>1104</v>
      </c>
      <c r="Q570" s="145">
        <v>1.599</v>
      </c>
      <c r="R570" s="144" t="s">
        <v>685</v>
      </c>
      <c r="S570" s="145">
        <v>30</v>
      </c>
      <c r="T570" s="144" t="s">
        <v>5034</v>
      </c>
      <c r="U570" s="145">
        <v>36</v>
      </c>
      <c r="V570" s="145">
        <v>16.734999999999999</v>
      </c>
      <c r="W570" s="145">
        <v>0</v>
      </c>
      <c r="X570" s="144" t="s">
        <v>5656</v>
      </c>
    </row>
    <row r="571" spans="1:24" s="7" customFormat="1">
      <c r="A571" s="7" t="s">
        <v>49</v>
      </c>
      <c r="D571" s="144" t="s">
        <v>1108</v>
      </c>
      <c r="E571" s="144" t="s">
        <v>5657</v>
      </c>
      <c r="F571" s="144" t="s">
        <v>655</v>
      </c>
      <c r="G571" s="144" t="s">
        <v>4745</v>
      </c>
      <c r="H571" s="144" t="s">
        <v>689</v>
      </c>
      <c r="I571" s="144" t="s">
        <v>1049</v>
      </c>
      <c r="J571" s="145">
        <v>20</v>
      </c>
      <c r="K571" s="144" t="s">
        <v>765</v>
      </c>
      <c r="L571" s="144" t="s">
        <v>389</v>
      </c>
      <c r="M571" s="144" t="s">
        <v>4753</v>
      </c>
      <c r="N571" s="144" t="s">
        <v>683</v>
      </c>
      <c r="O571" s="144" t="s">
        <v>81</v>
      </c>
      <c r="P571" s="144" t="s">
        <v>1104</v>
      </c>
      <c r="Q571" s="145">
        <v>1.599</v>
      </c>
      <c r="R571" s="144" t="s">
        <v>685</v>
      </c>
      <c r="S571" s="145">
        <v>30</v>
      </c>
      <c r="T571" s="144" t="s">
        <v>5034</v>
      </c>
      <c r="U571" s="145">
        <v>59</v>
      </c>
      <c r="V571" s="145">
        <v>16.735949999999999</v>
      </c>
      <c r="W571" s="145">
        <v>1</v>
      </c>
      <c r="X571" s="144" t="s">
        <v>4745</v>
      </c>
    </row>
    <row r="572" spans="1:24" s="7" customFormat="1">
      <c r="A572" s="7" t="s">
        <v>49</v>
      </c>
      <c r="D572" s="144" t="s">
        <v>1111</v>
      </c>
      <c r="E572" s="144" t="s">
        <v>5658</v>
      </c>
      <c r="F572" s="144" t="s">
        <v>655</v>
      </c>
      <c r="G572" s="144" t="s">
        <v>4745</v>
      </c>
      <c r="H572" s="144" t="s">
        <v>689</v>
      </c>
      <c r="I572" s="144" t="s">
        <v>1049</v>
      </c>
      <c r="J572" s="145">
        <v>20</v>
      </c>
      <c r="K572" s="144" t="s">
        <v>5228</v>
      </c>
      <c r="L572" s="144" t="s">
        <v>389</v>
      </c>
      <c r="M572" s="144" t="s">
        <v>4753</v>
      </c>
      <c r="N572" s="144" t="s">
        <v>683</v>
      </c>
      <c r="O572" s="144" t="s">
        <v>81</v>
      </c>
      <c r="P572" s="144" t="s">
        <v>1104</v>
      </c>
      <c r="Q572" s="145">
        <v>1.611</v>
      </c>
      <c r="R572" s="144" t="s">
        <v>685</v>
      </c>
      <c r="S572" s="145">
        <v>30</v>
      </c>
      <c r="T572" s="144" t="s">
        <v>5034</v>
      </c>
      <c r="U572" s="145">
        <v>24</v>
      </c>
      <c r="V572" s="145">
        <v>16.734999999999999</v>
      </c>
      <c r="W572" s="145">
        <v>0</v>
      </c>
      <c r="X572" s="144" t="s">
        <v>5659</v>
      </c>
    </row>
    <row r="573" spans="1:24" s="7" customFormat="1">
      <c r="A573" s="7" t="s">
        <v>49</v>
      </c>
      <c r="D573" s="144" t="s">
        <v>1114</v>
      </c>
      <c r="E573" s="144" t="s">
        <v>5660</v>
      </c>
      <c r="F573" s="144" t="s">
        <v>655</v>
      </c>
      <c r="G573" s="144" t="s">
        <v>4745</v>
      </c>
      <c r="H573" s="144" t="s">
        <v>689</v>
      </c>
      <c r="I573" s="144" t="s">
        <v>1049</v>
      </c>
      <c r="J573" s="145">
        <v>30</v>
      </c>
      <c r="K573" s="144" t="s">
        <v>1413</v>
      </c>
      <c r="L573" s="144" t="s">
        <v>401</v>
      </c>
      <c r="M573" s="144" t="s">
        <v>4753</v>
      </c>
      <c r="N573" s="144" t="s">
        <v>522</v>
      </c>
      <c r="O573" s="144" t="s">
        <v>81</v>
      </c>
      <c r="P573" s="144" t="s">
        <v>1117</v>
      </c>
      <c r="Q573" s="145">
        <v>0.378</v>
      </c>
      <c r="R573" s="144" t="s">
        <v>384</v>
      </c>
      <c r="S573" s="145">
        <v>25</v>
      </c>
      <c r="T573" s="144" t="s">
        <v>4754</v>
      </c>
      <c r="U573" s="145">
        <v>385</v>
      </c>
      <c r="V573" s="145">
        <v>5.3775000000000004</v>
      </c>
      <c r="W573" s="145">
        <v>1</v>
      </c>
      <c r="X573" s="144" t="s">
        <v>5661</v>
      </c>
    </row>
    <row r="574" spans="1:24" s="7" customFormat="1">
      <c r="A574" s="7" t="s">
        <v>49</v>
      </c>
      <c r="D574" s="144" t="s">
        <v>1118</v>
      </c>
      <c r="E574" s="144" t="s">
        <v>5662</v>
      </c>
      <c r="F574" s="144" t="s">
        <v>655</v>
      </c>
      <c r="G574" s="144" t="s">
        <v>4745</v>
      </c>
      <c r="H574" s="144" t="s">
        <v>689</v>
      </c>
      <c r="I574" s="144" t="s">
        <v>1049</v>
      </c>
      <c r="J574" s="145">
        <v>30</v>
      </c>
      <c r="K574" s="144" t="s">
        <v>1413</v>
      </c>
      <c r="L574" s="144" t="s">
        <v>396</v>
      </c>
      <c r="M574" s="144" t="s">
        <v>4753</v>
      </c>
      <c r="N574" s="144" t="s">
        <v>522</v>
      </c>
      <c r="O574" s="144" t="s">
        <v>81</v>
      </c>
      <c r="P574" s="144" t="s">
        <v>1117</v>
      </c>
      <c r="Q574" s="145">
        <v>0.378</v>
      </c>
      <c r="R574" s="144" t="s">
        <v>685</v>
      </c>
      <c r="S574" s="145">
        <v>25</v>
      </c>
      <c r="T574" s="144" t="s">
        <v>4754</v>
      </c>
      <c r="U574" s="145">
        <v>200</v>
      </c>
      <c r="V574" s="145">
        <v>5.3324999999999996</v>
      </c>
      <c r="W574" s="145">
        <v>96</v>
      </c>
      <c r="X574" s="144" t="s">
        <v>5663</v>
      </c>
    </row>
    <row r="575" spans="1:24" s="7" customFormat="1">
      <c r="A575" s="7" t="s">
        <v>49</v>
      </c>
      <c r="D575" s="144" t="s">
        <v>1121</v>
      </c>
      <c r="E575" s="144" t="s">
        <v>5664</v>
      </c>
      <c r="F575" s="144" t="s">
        <v>655</v>
      </c>
      <c r="G575" s="144" t="s">
        <v>4745</v>
      </c>
      <c r="H575" s="144" t="s">
        <v>689</v>
      </c>
      <c r="I575" s="144" t="s">
        <v>1049</v>
      </c>
      <c r="J575" s="145">
        <v>30</v>
      </c>
      <c r="K575" s="144" t="s">
        <v>1413</v>
      </c>
      <c r="L575" s="144" t="s">
        <v>393</v>
      </c>
      <c r="M575" s="144" t="s">
        <v>4753</v>
      </c>
      <c r="N575" s="144" t="s">
        <v>522</v>
      </c>
      <c r="O575" s="144" t="s">
        <v>81</v>
      </c>
      <c r="P575" s="144" t="s">
        <v>1117</v>
      </c>
      <c r="Q575" s="145">
        <v>0.378</v>
      </c>
      <c r="R575" s="144" t="s">
        <v>685</v>
      </c>
      <c r="S575" s="145">
        <v>25</v>
      </c>
      <c r="T575" s="144" t="s">
        <v>4754</v>
      </c>
      <c r="U575" s="145">
        <v>451</v>
      </c>
      <c r="V575" s="145">
        <v>5.3789999999999996</v>
      </c>
      <c r="W575" s="145">
        <v>1</v>
      </c>
      <c r="X575" s="144" t="s">
        <v>5665</v>
      </c>
    </row>
    <row r="576" spans="1:24" s="7" customFormat="1">
      <c r="A576" s="7" t="s">
        <v>49</v>
      </c>
      <c r="D576" s="144" t="s">
        <v>1124</v>
      </c>
      <c r="E576" s="144" t="s">
        <v>5666</v>
      </c>
      <c r="F576" s="144" t="s">
        <v>655</v>
      </c>
      <c r="G576" s="144" t="s">
        <v>4745</v>
      </c>
      <c r="H576" s="144" t="s">
        <v>689</v>
      </c>
      <c r="I576" s="144" t="s">
        <v>1049</v>
      </c>
      <c r="J576" s="145">
        <v>30</v>
      </c>
      <c r="K576" s="144" t="s">
        <v>1413</v>
      </c>
      <c r="L576" s="144" t="s">
        <v>389</v>
      </c>
      <c r="M576" s="144" t="s">
        <v>4753</v>
      </c>
      <c r="N576" s="144" t="s">
        <v>522</v>
      </c>
      <c r="O576" s="144" t="s">
        <v>81</v>
      </c>
      <c r="P576" s="144" t="s">
        <v>1117</v>
      </c>
      <c r="Q576" s="145">
        <v>0.378</v>
      </c>
      <c r="R576" s="144" t="s">
        <v>685</v>
      </c>
      <c r="S576" s="145">
        <v>25</v>
      </c>
      <c r="T576" s="144" t="s">
        <v>4754</v>
      </c>
      <c r="U576" s="145">
        <v>242</v>
      </c>
      <c r="V576" s="145">
        <v>5.3739999999999997</v>
      </c>
      <c r="W576" s="145">
        <v>70</v>
      </c>
      <c r="X576" s="144" t="s">
        <v>5667</v>
      </c>
    </row>
    <row r="577" spans="1:24" s="7" customFormat="1">
      <c r="A577" s="7" t="s">
        <v>49</v>
      </c>
      <c r="D577" s="144" t="s">
        <v>1131</v>
      </c>
      <c r="E577" s="144" t="s">
        <v>5668</v>
      </c>
      <c r="F577" s="144" t="s">
        <v>655</v>
      </c>
      <c r="G577" s="144" t="s">
        <v>4745</v>
      </c>
      <c r="H577" s="144" t="s">
        <v>689</v>
      </c>
      <c r="I577" s="144" t="s">
        <v>1049</v>
      </c>
      <c r="J577" s="145">
        <v>30</v>
      </c>
      <c r="K577" s="144" t="s">
        <v>765</v>
      </c>
      <c r="L577" s="144" t="s">
        <v>401</v>
      </c>
      <c r="M577" s="144" t="s">
        <v>4753</v>
      </c>
      <c r="N577" s="144" t="s">
        <v>683</v>
      </c>
      <c r="O577" s="144" t="s">
        <v>81</v>
      </c>
      <c r="P577" s="144" t="s">
        <v>1134</v>
      </c>
      <c r="Q577" s="145">
        <v>0.52600000000000002</v>
      </c>
      <c r="R577" s="144" t="s">
        <v>384</v>
      </c>
      <c r="S577" s="145">
        <v>48</v>
      </c>
      <c r="T577" s="144" t="s">
        <v>5034</v>
      </c>
      <c r="U577" s="145">
        <v>40</v>
      </c>
      <c r="V577" s="145">
        <v>9.3524999999999991</v>
      </c>
      <c r="W577" s="145">
        <v>5</v>
      </c>
      <c r="X577" s="144" t="s">
        <v>5669</v>
      </c>
    </row>
    <row r="578" spans="1:24" s="7" customFormat="1">
      <c r="A578" s="7" t="s">
        <v>49</v>
      </c>
      <c r="D578" s="144" t="s">
        <v>1135</v>
      </c>
      <c r="E578" s="144" t="s">
        <v>5670</v>
      </c>
      <c r="F578" s="144" t="s">
        <v>655</v>
      </c>
      <c r="G578" s="144" t="s">
        <v>4745</v>
      </c>
      <c r="H578" s="144" t="s">
        <v>689</v>
      </c>
      <c r="I578" s="144" t="s">
        <v>1049</v>
      </c>
      <c r="J578" s="145">
        <v>18</v>
      </c>
      <c r="K578" s="144" t="s">
        <v>5391</v>
      </c>
      <c r="L578" s="144" t="s">
        <v>393</v>
      </c>
      <c r="M578" s="144" t="s">
        <v>4753</v>
      </c>
      <c r="N578" s="144" t="s">
        <v>683</v>
      </c>
      <c r="O578" s="144" t="s">
        <v>81</v>
      </c>
      <c r="P578" s="144" t="s">
        <v>1138</v>
      </c>
      <c r="Q578" s="145">
        <v>2.4</v>
      </c>
      <c r="R578" s="144" t="s">
        <v>384</v>
      </c>
      <c r="S578" s="145">
        <v>45</v>
      </c>
      <c r="T578" s="144" t="s">
        <v>5460</v>
      </c>
      <c r="U578" s="145">
        <v>108</v>
      </c>
      <c r="V578" s="145">
        <v>40.04</v>
      </c>
      <c r="W578" s="145">
        <v>1</v>
      </c>
      <c r="X578" s="144" t="s">
        <v>5671</v>
      </c>
    </row>
    <row r="579" spans="1:24" s="7" customFormat="1">
      <c r="A579" s="7" t="s">
        <v>49</v>
      </c>
      <c r="D579" s="144" t="s">
        <v>5672</v>
      </c>
      <c r="E579" s="144" t="s">
        <v>5673</v>
      </c>
      <c r="F579" s="144" t="s">
        <v>4792</v>
      </c>
      <c r="G579" s="144" t="s">
        <v>4745</v>
      </c>
      <c r="H579" s="144" t="s">
        <v>689</v>
      </c>
      <c r="I579" s="144" t="s">
        <v>1049</v>
      </c>
      <c r="J579" s="145">
        <v>30</v>
      </c>
      <c r="K579" s="144" t="s">
        <v>795</v>
      </c>
      <c r="L579" s="144" t="s">
        <v>457</v>
      </c>
      <c r="M579" s="144" t="s">
        <v>4753</v>
      </c>
      <c r="N579" s="144" t="s">
        <v>522</v>
      </c>
      <c r="O579" s="144" t="s">
        <v>81</v>
      </c>
      <c r="P579" s="144" t="s">
        <v>5674</v>
      </c>
      <c r="Q579" s="145">
        <v>0.498</v>
      </c>
      <c r="R579" s="144" t="s">
        <v>1324</v>
      </c>
      <c r="S579" s="145">
        <v>25</v>
      </c>
      <c r="T579" s="144" t="s">
        <v>4754</v>
      </c>
      <c r="U579" s="145">
        <v>0</v>
      </c>
      <c r="V579" s="145">
        <v>7.7750000000000004</v>
      </c>
      <c r="W579" s="145">
        <v>0</v>
      </c>
      <c r="X579" s="144" t="s">
        <v>4745</v>
      </c>
    </row>
    <row r="580" spans="1:24" s="7" customFormat="1">
      <c r="A580" s="7" t="s">
        <v>49</v>
      </c>
      <c r="D580" s="144" t="s">
        <v>1149</v>
      </c>
      <c r="E580" s="144" t="s">
        <v>1150</v>
      </c>
      <c r="F580" s="144" t="s">
        <v>4792</v>
      </c>
      <c r="G580" s="144" t="s">
        <v>4745</v>
      </c>
      <c r="H580" s="144" t="s">
        <v>689</v>
      </c>
      <c r="I580" s="144" t="s">
        <v>1049</v>
      </c>
      <c r="J580" s="145">
        <v>20</v>
      </c>
      <c r="K580" s="144" t="s">
        <v>1152</v>
      </c>
      <c r="L580" s="144" t="s">
        <v>389</v>
      </c>
      <c r="M580" s="144" t="s">
        <v>4753</v>
      </c>
      <c r="N580" s="144" t="s">
        <v>429</v>
      </c>
      <c r="O580" s="144" t="s">
        <v>81</v>
      </c>
      <c r="P580" s="144" t="s">
        <v>1153</v>
      </c>
      <c r="Q580" s="145">
        <v>0.161</v>
      </c>
      <c r="R580" s="144" t="s">
        <v>1154</v>
      </c>
      <c r="S580" s="145">
        <v>8</v>
      </c>
      <c r="T580" s="144" t="s">
        <v>5034</v>
      </c>
      <c r="U580" s="145">
        <v>0</v>
      </c>
      <c r="V580" s="145">
        <v>4.0199999999999996</v>
      </c>
      <c r="W580" s="145">
        <v>0</v>
      </c>
      <c r="X580" s="144" t="s">
        <v>4745</v>
      </c>
    </row>
    <row r="581" spans="1:24" s="7" customFormat="1">
      <c r="A581" s="7" t="s">
        <v>49</v>
      </c>
      <c r="D581" s="144" t="s">
        <v>5675</v>
      </c>
      <c r="E581" s="144" t="s">
        <v>5676</v>
      </c>
      <c r="F581" s="144" t="s">
        <v>4792</v>
      </c>
      <c r="G581" s="144" t="s">
        <v>4745</v>
      </c>
      <c r="H581" s="144" t="s">
        <v>689</v>
      </c>
      <c r="I581" s="144" t="s">
        <v>1049</v>
      </c>
      <c r="J581" s="145">
        <v>20</v>
      </c>
      <c r="K581" s="144" t="s">
        <v>1152</v>
      </c>
      <c r="L581" s="144" t="s">
        <v>457</v>
      </c>
      <c r="M581" s="144" t="s">
        <v>4753</v>
      </c>
      <c r="N581" s="144" t="s">
        <v>429</v>
      </c>
      <c r="O581" s="144" t="s">
        <v>81</v>
      </c>
      <c r="P581" s="144" t="s">
        <v>1153</v>
      </c>
      <c r="Q581" s="145">
        <v>0.23300000000000001</v>
      </c>
      <c r="R581" s="144" t="s">
        <v>1154</v>
      </c>
      <c r="S581" s="145">
        <v>8</v>
      </c>
      <c r="T581" s="144" t="s">
        <v>5034</v>
      </c>
      <c r="U581" s="145">
        <v>0</v>
      </c>
      <c r="V581" s="145">
        <v>3.78</v>
      </c>
      <c r="W581" s="145">
        <v>0</v>
      </c>
      <c r="X581" s="144" t="s">
        <v>4745</v>
      </c>
    </row>
    <row r="582" spans="1:24" s="7" customFormat="1">
      <c r="A582" s="7" t="s">
        <v>49</v>
      </c>
      <c r="D582" s="144" t="s">
        <v>5677</v>
      </c>
      <c r="E582" s="144" t="s">
        <v>5678</v>
      </c>
      <c r="F582" s="144" t="s">
        <v>4792</v>
      </c>
      <c r="G582" s="144" t="s">
        <v>4745</v>
      </c>
      <c r="H582" s="144" t="s">
        <v>689</v>
      </c>
      <c r="I582" s="144" t="s">
        <v>1049</v>
      </c>
      <c r="J582" s="145">
        <v>20</v>
      </c>
      <c r="K582" s="144" t="s">
        <v>1152</v>
      </c>
      <c r="L582" s="144" t="s">
        <v>396</v>
      </c>
      <c r="M582" s="144" t="s">
        <v>4753</v>
      </c>
      <c r="N582" s="144" t="s">
        <v>429</v>
      </c>
      <c r="O582" s="144" t="s">
        <v>81</v>
      </c>
      <c r="P582" s="144" t="s">
        <v>5679</v>
      </c>
      <c r="Q582" s="145">
        <v>0.28799999999999998</v>
      </c>
      <c r="R582" s="144" t="s">
        <v>1154</v>
      </c>
      <c r="S582" s="145">
        <v>8</v>
      </c>
      <c r="T582" s="144" t="s">
        <v>5034</v>
      </c>
      <c r="U582" s="145">
        <v>0</v>
      </c>
      <c r="V582" s="145">
        <v>3.78</v>
      </c>
      <c r="W582" s="145">
        <v>0</v>
      </c>
      <c r="X582" s="144" t="s">
        <v>4745</v>
      </c>
    </row>
    <row r="583" spans="1:24" s="7" customFormat="1">
      <c r="A583" s="7" t="s">
        <v>49</v>
      </c>
      <c r="D583" s="144" t="s">
        <v>1155</v>
      </c>
      <c r="E583" s="144" t="s">
        <v>5680</v>
      </c>
      <c r="F583" s="144" t="s">
        <v>5033</v>
      </c>
      <c r="G583" s="144" t="s">
        <v>4745</v>
      </c>
      <c r="H583" s="144" t="s">
        <v>689</v>
      </c>
      <c r="I583" s="144" t="s">
        <v>1049</v>
      </c>
      <c r="J583" s="145">
        <v>20</v>
      </c>
      <c r="K583" s="144" t="s">
        <v>1152</v>
      </c>
      <c r="L583" s="144" t="s">
        <v>393</v>
      </c>
      <c r="M583" s="144" t="s">
        <v>4753</v>
      </c>
      <c r="N583" s="144" t="s">
        <v>429</v>
      </c>
      <c r="O583" s="144" t="s">
        <v>81</v>
      </c>
      <c r="P583" s="144" t="s">
        <v>1153</v>
      </c>
      <c r="Q583" s="145">
        <v>0.161</v>
      </c>
      <c r="R583" s="144" t="s">
        <v>1154</v>
      </c>
      <c r="S583" s="145">
        <v>8</v>
      </c>
      <c r="T583" s="144" t="s">
        <v>5034</v>
      </c>
      <c r="U583" s="145">
        <v>26</v>
      </c>
      <c r="V583" s="145">
        <v>4.05</v>
      </c>
      <c r="W583" s="145">
        <v>5</v>
      </c>
      <c r="X583" s="144" t="s">
        <v>4745</v>
      </c>
    </row>
    <row r="584" spans="1:24" s="7" customFormat="1">
      <c r="A584" s="7" t="s">
        <v>49</v>
      </c>
      <c r="D584" s="144" t="s">
        <v>1158</v>
      </c>
      <c r="E584" s="144" t="s">
        <v>1159</v>
      </c>
      <c r="F584" s="144" t="s">
        <v>4792</v>
      </c>
      <c r="G584" s="144" t="s">
        <v>4745</v>
      </c>
      <c r="H584" s="144" t="s">
        <v>689</v>
      </c>
      <c r="I584" s="144" t="s">
        <v>1049</v>
      </c>
      <c r="J584" s="145">
        <v>20</v>
      </c>
      <c r="K584" s="144" t="s">
        <v>703</v>
      </c>
      <c r="L584" s="144" t="s">
        <v>487</v>
      </c>
      <c r="M584" s="144" t="s">
        <v>4753</v>
      </c>
      <c r="N584" s="144" t="s">
        <v>429</v>
      </c>
      <c r="O584" s="144" t="s">
        <v>81</v>
      </c>
      <c r="P584" s="144" t="s">
        <v>1161</v>
      </c>
      <c r="Q584" s="145">
        <v>0.25800000000000001</v>
      </c>
      <c r="R584" s="144" t="s">
        <v>1154</v>
      </c>
      <c r="S584" s="145">
        <v>8</v>
      </c>
      <c r="T584" s="144" t="s">
        <v>5034</v>
      </c>
      <c r="U584" s="145">
        <v>0</v>
      </c>
      <c r="V584" s="145">
        <v>4.0219399999999998</v>
      </c>
      <c r="W584" s="145">
        <v>0</v>
      </c>
      <c r="X584" s="144" t="s">
        <v>4745</v>
      </c>
    </row>
    <row r="585" spans="1:24" s="7" customFormat="1">
      <c r="A585" s="7" t="s">
        <v>49</v>
      </c>
      <c r="D585" s="144" t="s">
        <v>1162</v>
      </c>
      <c r="E585" s="144" t="s">
        <v>1163</v>
      </c>
      <c r="F585" s="144" t="s">
        <v>4792</v>
      </c>
      <c r="G585" s="144" t="s">
        <v>4745</v>
      </c>
      <c r="H585" s="144" t="s">
        <v>689</v>
      </c>
      <c r="I585" s="144" t="s">
        <v>1049</v>
      </c>
      <c r="J585" s="145">
        <v>24</v>
      </c>
      <c r="K585" s="144" t="s">
        <v>739</v>
      </c>
      <c r="L585" s="144" t="s">
        <v>389</v>
      </c>
      <c r="M585" s="144" t="s">
        <v>4753</v>
      </c>
      <c r="N585" s="144" t="s">
        <v>522</v>
      </c>
      <c r="O585" s="144" t="s">
        <v>81</v>
      </c>
      <c r="P585" s="144" t="s">
        <v>1165</v>
      </c>
      <c r="Q585" s="145">
        <v>0.52500000000000002</v>
      </c>
      <c r="R585" s="144" t="s">
        <v>506</v>
      </c>
      <c r="S585" s="145">
        <v>25</v>
      </c>
      <c r="T585" s="144" t="s">
        <v>5034</v>
      </c>
      <c r="U585" s="145">
        <v>0</v>
      </c>
      <c r="V585" s="145">
        <v>5.46</v>
      </c>
      <c r="W585" s="145">
        <v>0</v>
      </c>
      <c r="X585" s="144" t="s">
        <v>4745</v>
      </c>
    </row>
    <row r="586" spans="1:24" s="7" customFormat="1">
      <c r="A586" s="7" t="s">
        <v>49</v>
      </c>
      <c r="D586" s="144" t="s">
        <v>3708</v>
      </c>
      <c r="E586" s="144" t="s">
        <v>5681</v>
      </c>
      <c r="F586" s="144" t="s">
        <v>655</v>
      </c>
      <c r="G586" s="144" t="s">
        <v>5227</v>
      </c>
      <c r="H586" s="144" t="s">
        <v>689</v>
      </c>
      <c r="I586" s="144" t="s">
        <v>1049</v>
      </c>
      <c r="J586" s="145">
        <v>25</v>
      </c>
      <c r="K586" s="144" t="s">
        <v>5521</v>
      </c>
      <c r="L586" s="144" t="s">
        <v>389</v>
      </c>
      <c r="M586" s="144" t="s">
        <v>4753</v>
      </c>
      <c r="N586" s="144" t="s">
        <v>429</v>
      </c>
      <c r="O586" s="144" t="s">
        <v>81</v>
      </c>
      <c r="P586" s="144" t="s">
        <v>5682</v>
      </c>
      <c r="Q586" s="145">
        <v>0.44</v>
      </c>
      <c r="R586" s="144" t="s">
        <v>384</v>
      </c>
      <c r="S586" s="145">
        <v>8</v>
      </c>
      <c r="T586" s="144" t="s">
        <v>4754</v>
      </c>
      <c r="U586" s="145">
        <v>0</v>
      </c>
      <c r="V586" s="145">
        <v>5.42143</v>
      </c>
      <c r="W586" s="145">
        <v>0</v>
      </c>
      <c r="X586" s="144" t="s">
        <v>4745</v>
      </c>
    </row>
    <row r="587" spans="1:24" s="7" customFormat="1">
      <c r="A587" s="7" t="s">
        <v>49</v>
      </c>
      <c r="D587" s="144" t="s">
        <v>3710</v>
      </c>
      <c r="E587" s="144" t="s">
        <v>5683</v>
      </c>
      <c r="F587" s="144" t="s">
        <v>655</v>
      </c>
      <c r="G587" s="144" t="s">
        <v>5227</v>
      </c>
      <c r="H587" s="144" t="s">
        <v>689</v>
      </c>
      <c r="I587" s="144" t="s">
        <v>1049</v>
      </c>
      <c r="J587" s="145">
        <v>25</v>
      </c>
      <c r="K587" s="144" t="s">
        <v>5521</v>
      </c>
      <c r="L587" s="144" t="s">
        <v>393</v>
      </c>
      <c r="M587" s="144" t="s">
        <v>4753</v>
      </c>
      <c r="N587" s="144" t="s">
        <v>429</v>
      </c>
      <c r="O587" s="144" t="s">
        <v>81</v>
      </c>
      <c r="P587" s="144" t="s">
        <v>5682</v>
      </c>
      <c r="Q587" s="145">
        <v>0.44</v>
      </c>
      <c r="R587" s="144" t="s">
        <v>384</v>
      </c>
      <c r="S587" s="145">
        <v>8</v>
      </c>
      <c r="T587" s="144" t="s">
        <v>4754</v>
      </c>
      <c r="U587" s="145">
        <v>0</v>
      </c>
      <c r="V587" s="145">
        <v>5.42143</v>
      </c>
      <c r="W587" s="145">
        <v>0</v>
      </c>
      <c r="X587" s="144" t="s">
        <v>4745</v>
      </c>
    </row>
    <row r="588" spans="1:24" s="7" customFormat="1">
      <c r="A588" s="7" t="s">
        <v>49</v>
      </c>
      <c r="D588" s="144" t="s">
        <v>3709</v>
      </c>
      <c r="E588" s="144" t="s">
        <v>5684</v>
      </c>
      <c r="F588" s="144" t="s">
        <v>655</v>
      </c>
      <c r="G588" s="144" t="s">
        <v>5227</v>
      </c>
      <c r="H588" s="144" t="s">
        <v>689</v>
      </c>
      <c r="I588" s="144" t="s">
        <v>1049</v>
      </c>
      <c r="J588" s="145">
        <v>25</v>
      </c>
      <c r="K588" s="144" t="s">
        <v>5521</v>
      </c>
      <c r="L588" s="144" t="s">
        <v>401</v>
      </c>
      <c r="M588" s="144" t="s">
        <v>4753</v>
      </c>
      <c r="N588" s="144" t="s">
        <v>429</v>
      </c>
      <c r="O588" s="144" t="s">
        <v>81</v>
      </c>
      <c r="P588" s="144" t="s">
        <v>5682</v>
      </c>
      <c r="Q588" s="145">
        <v>0.44</v>
      </c>
      <c r="R588" s="144" t="s">
        <v>384</v>
      </c>
      <c r="S588" s="145">
        <v>8</v>
      </c>
      <c r="T588" s="144" t="s">
        <v>4754</v>
      </c>
      <c r="U588" s="145">
        <v>0</v>
      </c>
      <c r="V588" s="145">
        <v>5.42143</v>
      </c>
      <c r="W588" s="145">
        <v>0</v>
      </c>
      <c r="X588" s="144" t="s">
        <v>4745</v>
      </c>
    </row>
    <row r="589" spans="1:24" s="7" customFormat="1">
      <c r="A589" s="7" t="s">
        <v>49</v>
      </c>
      <c r="D589" s="144" t="s">
        <v>1166</v>
      </c>
      <c r="E589" s="144" t="s">
        <v>5685</v>
      </c>
      <c r="F589" s="144" t="s">
        <v>655</v>
      </c>
      <c r="G589" s="144" t="s">
        <v>4745</v>
      </c>
      <c r="H589" s="144" t="s">
        <v>689</v>
      </c>
      <c r="I589" s="144" t="s">
        <v>1049</v>
      </c>
      <c r="J589" s="145">
        <v>25</v>
      </c>
      <c r="K589" s="144" t="s">
        <v>739</v>
      </c>
      <c r="L589" s="144" t="s">
        <v>389</v>
      </c>
      <c r="M589" s="144" t="s">
        <v>4753</v>
      </c>
      <c r="N589" s="144" t="s">
        <v>522</v>
      </c>
      <c r="O589" s="144" t="s">
        <v>81</v>
      </c>
      <c r="P589" s="144" t="s">
        <v>1169</v>
      </c>
      <c r="Q589" s="145">
        <v>0.52</v>
      </c>
      <c r="R589" s="144" t="s">
        <v>384</v>
      </c>
      <c r="S589" s="145">
        <v>25</v>
      </c>
      <c r="T589" s="144" t="s">
        <v>4761</v>
      </c>
      <c r="U589" s="145">
        <v>55</v>
      </c>
      <c r="V589" s="145">
        <v>5.42143</v>
      </c>
      <c r="W589" s="145">
        <v>0</v>
      </c>
      <c r="X589" s="144" t="s">
        <v>5686</v>
      </c>
    </row>
    <row r="590" spans="1:24" s="7" customFormat="1">
      <c r="A590" s="7" t="s">
        <v>49</v>
      </c>
      <c r="D590" s="144" t="s">
        <v>1170</v>
      </c>
      <c r="E590" s="144" t="s">
        <v>5687</v>
      </c>
      <c r="F590" s="144" t="s">
        <v>655</v>
      </c>
      <c r="G590" s="144" t="s">
        <v>4745</v>
      </c>
      <c r="H590" s="144" t="s">
        <v>689</v>
      </c>
      <c r="I590" s="144" t="s">
        <v>1049</v>
      </c>
      <c r="J590" s="145">
        <v>25</v>
      </c>
      <c r="K590" s="144" t="s">
        <v>739</v>
      </c>
      <c r="L590" s="144" t="s">
        <v>401</v>
      </c>
      <c r="M590" s="144" t="s">
        <v>4753</v>
      </c>
      <c r="N590" s="144" t="s">
        <v>522</v>
      </c>
      <c r="O590" s="144" t="s">
        <v>81</v>
      </c>
      <c r="P590" s="144" t="s">
        <v>1169</v>
      </c>
      <c r="Q590" s="145">
        <v>0.52</v>
      </c>
      <c r="R590" s="144" t="s">
        <v>384</v>
      </c>
      <c r="S590" s="145">
        <v>25</v>
      </c>
      <c r="T590" s="144" t="s">
        <v>4761</v>
      </c>
      <c r="U590" s="145">
        <v>396</v>
      </c>
      <c r="V590" s="145">
        <v>5.23</v>
      </c>
      <c r="W590" s="145">
        <v>51</v>
      </c>
      <c r="X590" s="144" t="s">
        <v>5688</v>
      </c>
    </row>
    <row r="591" spans="1:24" s="7" customFormat="1">
      <c r="A591" s="7" t="s">
        <v>49</v>
      </c>
      <c r="D591" s="144" t="s">
        <v>1173</v>
      </c>
      <c r="E591" s="144" t="s">
        <v>5689</v>
      </c>
      <c r="F591" s="144" t="s">
        <v>655</v>
      </c>
      <c r="G591" s="144" t="s">
        <v>4745</v>
      </c>
      <c r="H591" s="144" t="s">
        <v>689</v>
      </c>
      <c r="I591" s="144" t="s">
        <v>1049</v>
      </c>
      <c r="J591" s="145">
        <v>25</v>
      </c>
      <c r="K591" s="144" t="s">
        <v>5164</v>
      </c>
      <c r="L591" s="144" t="s">
        <v>380</v>
      </c>
      <c r="M591" s="144" t="s">
        <v>4753</v>
      </c>
      <c r="N591" s="144" t="s">
        <v>522</v>
      </c>
      <c r="O591" s="144" t="s">
        <v>81</v>
      </c>
      <c r="P591" s="144" t="s">
        <v>1169</v>
      </c>
      <c r="Q591" s="145">
        <v>0.52</v>
      </c>
      <c r="R591" s="144" t="s">
        <v>384</v>
      </c>
      <c r="S591" s="145">
        <v>25</v>
      </c>
      <c r="T591" s="144" t="s">
        <v>4761</v>
      </c>
      <c r="U591" s="145">
        <v>151</v>
      </c>
      <c r="V591" s="145">
        <v>5.23</v>
      </c>
      <c r="W591" s="145">
        <v>90</v>
      </c>
      <c r="X591" s="144" t="s">
        <v>5690</v>
      </c>
    </row>
    <row r="592" spans="1:24" s="7" customFormat="1">
      <c r="A592" s="7" t="s">
        <v>49</v>
      </c>
      <c r="D592" s="144" t="s">
        <v>1176</v>
      </c>
      <c r="E592" s="144" t="s">
        <v>5691</v>
      </c>
      <c r="F592" s="144" t="s">
        <v>655</v>
      </c>
      <c r="G592" s="144" t="s">
        <v>4745</v>
      </c>
      <c r="H592" s="144" t="s">
        <v>689</v>
      </c>
      <c r="I592" s="144" t="s">
        <v>1049</v>
      </c>
      <c r="J592" s="145">
        <v>25</v>
      </c>
      <c r="K592" s="144" t="s">
        <v>5228</v>
      </c>
      <c r="L592" s="144" t="s">
        <v>389</v>
      </c>
      <c r="M592" s="144" t="s">
        <v>4753</v>
      </c>
      <c r="N592" s="144" t="s">
        <v>522</v>
      </c>
      <c r="O592" s="144" t="s">
        <v>81</v>
      </c>
      <c r="P592" s="144" t="s">
        <v>1169</v>
      </c>
      <c r="Q592" s="145">
        <v>0.52</v>
      </c>
      <c r="R592" s="144" t="s">
        <v>384</v>
      </c>
      <c r="S592" s="145">
        <v>25</v>
      </c>
      <c r="T592" s="144" t="s">
        <v>4761</v>
      </c>
      <c r="U592" s="145">
        <v>347</v>
      </c>
      <c r="V592" s="145">
        <v>5.23</v>
      </c>
      <c r="W592" s="145">
        <v>1</v>
      </c>
      <c r="X592" s="144" t="s">
        <v>4745</v>
      </c>
    </row>
    <row r="593" spans="1:24" s="7" customFormat="1">
      <c r="A593" s="7" t="s">
        <v>49</v>
      </c>
      <c r="D593" s="144" t="s">
        <v>1179</v>
      </c>
      <c r="E593" s="144" t="s">
        <v>5692</v>
      </c>
      <c r="F593" s="144" t="s">
        <v>655</v>
      </c>
      <c r="G593" s="144" t="s">
        <v>4745</v>
      </c>
      <c r="H593" s="144" t="s">
        <v>689</v>
      </c>
      <c r="I593" s="144" t="s">
        <v>1049</v>
      </c>
      <c r="J593" s="145">
        <v>25</v>
      </c>
      <c r="K593" s="144" t="s">
        <v>739</v>
      </c>
      <c r="L593" s="144" t="s">
        <v>409</v>
      </c>
      <c r="M593" s="144" t="s">
        <v>4753</v>
      </c>
      <c r="N593" s="144" t="s">
        <v>522</v>
      </c>
      <c r="O593" s="144" t="s">
        <v>81</v>
      </c>
      <c r="P593" s="144" t="s">
        <v>1169</v>
      </c>
      <c r="Q593" s="145">
        <v>0.52</v>
      </c>
      <c r="R593" s="144" t="s">
        <v>384</v>
      </c>
      <c r="S593" s="145">
        <v>25</v>
      </c>
      <c r="T593" s="144" t="s">
        <v>4761</v>
      </c>
      <c r="U593" s="145">
        <v>79</v>
      </c>
      <c r="V593" s="145">
        <v>5.23</v>
      </c>
      <c r="W593" s="145">
        <v>0</v>
      </c>
      <c r="X593" s="144" t="s">
        <v>5693</v>
      </c>
    </row>
    <row r="594" spans="1:24" s="7" customFormat="1">
      <c r="A594" s="7" t="s">
        <v>49</v>
      </c>
      <c r="D594" s="144" t="s">
        <v>1182</v>
      </c>
      <c r="E594" s="144" t="s">
        <v>5694</v>
      </c>
      <c r="F594" s="144" t="s">
        <v>655</v>
      </c>
      <c r="G594" s="144" t="s">
        <v>4745</v>
      </c>
      <c r="H594" s="144" t="s">
        <v>689</v>
      </c>
      <c r="I594" s="144" t="s">
        <v>1049</v>
      </c>
      <c r="J594" s="145">
        <v>25</v>
      </c>
      <c r="K594" s="144" t="s">
        <v>739</v>
      </c>
      <c r="L594" s="144" t="s">
        <v>801</v>
      </c>
      <c r="M594" s="144" t="s">
        <v>4753</v>
      </c>
      <c r="N594" s="144" t="s">
        <v>522</v>
      </c>
      <c r="O594" s="144" t="s">
        <v>81</v>
      </c>
      <c r="P594" s="144" t="s">
        <v>1169</v>
      </c>
      <c r="Q594" s="145">
        <v>0.52</v>
      </c>
      <c r="R594" s="144" t="s">
        <v>384</v>
      </c>
      <c r="S594" s="145">
        <v>25</v>
      </c>
      <c r="T594" s="144" t="s">
        <v>4761</v>
      </c>
      <c r="U594" s="145">
        <v>4</v>
      </c>
      <c r="V594" s="145">
        <v>5.39</v>
      </c>
      <c r="W594" s="145">
        <v>0</v>
      </c>
      <c r="X594" s="144" t="s">
        <v>5695</v>
      </c>
    </row>
    <row r="595" spans="1:24" s="7" customFormat="1">
      <c r="A595" s="7" t="s">
        <v>49</v>
      </c>
      <c r="D595" s="144" t="s">
        <v>1185</v>
      </c>
      <c r="E595" s="144" t="s">
        <v>5696</v>
      </c>
      <c r="F595" s="144" t="s">
        <v>655</v>
      </c>
      <c r="G595" s="144" t="s">
        <v>4745</v>
      </c>
      <c r="H595" s="144" t="s">
        <v>689</v>
      </c>
      <c r="I595" s="144" t="s">
        <v>1049</v>
      </c>
      <c r="J595" s="145">
        <v>25</v>
      </c>
      <c r="K595" s="144" t="s">
        <v>5164</v>
      </c>
      <c r="L595" s="144" t="s">
        <v>457</v>
      </c>
      <c r="M595" s="144" t="s">
        <v>4753</v>
      </c>
      <c r="N595" s="144" t="s">
        <v>522</v>
      </c>
      <c r="O595" s="144" t="s">
        <v>81</v>
      </c>
      <c r="P595" s="144" t="s">
        <v>1169</v>
      </c>
      <c r="Q595" s="145">
        <v>0.52</v>
      </c>
      <c r="R595" s="144" t="s">
        <v>384</v>
      </c>
      <c r="S595" s="145">
        <v>25</v>
      </c>
      <c r="T595" s="144" t="s">
        <v>4761</v>
      </c>
      <c r="U595" s="145">
        <v>144</v>
      </c>
      <c r="V595" s="145">
        <v>5.23</v>
      </c>
      <c r="W595" s="145">
        <v>121</v>
      </c>
      <c r="X595" s="144" t="s">
        <v>4745</v>
      </c>
    </row>
    <row r="596" spans="1:24" s="7" customFormat="1">
      <c r="A596" s="7" t="s">
        <v>49</v>
      </c>
      <c r="D596" s="144" t="s">
        <v>1188</v>
      </c>
      <c r="E596" s="144" t="s">
        <v>5697</v>
      </c>
      <c r="F596" s="144" t="s">
        <v>655</v>
      </c>
      <c r="G596" s="144" t="s">
        <v>4745</v>
      </c>
      <c r="H596" s="144" t="s">
        <v>689</v>
      </c>
      <c r="I596" s="144" t="s">
        <v>1049</v>
      </c>
      <c r="J596" s="145">
        <v>25</v>
      </c>
      <c r="K596" s="144" t="s">
        <v>739</v>
      </c>
      <c r="L596" s="144" t="s">
        <v>393</v>
      </c>
      <c r="M596" s="144" t="s">
        <v>4753</v>
      </c>
      <c r="N596" s="144" t="s">
        <v>522</v>
      </c>
      <c r="O596" s="144" t="s">
        <v>81</v>
      </c>
      <c r="P596" s="144" t="s">
        <v>1169</v>
      </c>
      <c r="Q596" s="145">
        <v>0.52</v>
      </c>
      <c r="R596" s="144" t="s">
        <v>384</v>
      </c>
      <c r="S596" s="145">
        <v>25</v>
      </c>
      <c r="T596" s="144" t="s">
        <v>4761</v>
      </c>
      <c r="U596" s="145">
        <v>204</v>
      </c>
      <c r="V596" s="145">
        <v>5.25</v>
      </c>
      <c r="W596" s="145">
        <v>50</v>
      </c>
      <c r="X596" s="144" t="s">
        <v>5698</v>
      </c>
    </row>
    <row r="597" spans="1:24" s="7" customFormat="1">
      <c r="A597" s="7" t="s">
        <v>49</v>
      </c>
      <c r="D597" s="144" t="s">
        <v>1191</v>
      </c>
      <c r="E597" s="144" t="s">
        <v>5699</v>
      </c>
      <c r="F597" s="144" t="s">
        <v>655</v>
      </c>
      <c r="G597" s="144" t="s">
        <v>4745</v>
      </c>
      <c r="H597" s="144" t="s">
        <v>689</v>
      </c>
      <c r="I597" s="144" t="s">
        <v>1049</v>
      </c>
      <c r="J597" s="145">
        <v>25</v>
      </c>
      <c r="K597" s="144" t="s">
        <v>739</v>
      </c>
      <c r="L597" s="144" t="s">
        <v>791</v>
      </c>
      <c r="M597" s="144" t="s">
        <v>4753</v>
      </c>
      <c r="N597" s="144" t="s">
        <v>522</v>
      </c>
      <c r="O597" s="144" t="s">
        <v>81</v>
      </c>
      <c r="P597" s="144" t="s">
        <v>1169</v>
      </c>
      <c r="Q597" s="145">
        <v>0.52</v>
      </c>
      <c r="R597" s="144" t="s">
        <v>384</v>
      </c>
      <c r="S597" s="145">
        <v>25</v>
      </c>
      <c r="T597" s="144" t="s">
        <v>4761</v>
      </c>
      <c r="U597" s="145">
        <v>107</v>
      </c>
      <c r="V597" s="145">
        <v>5.3875000000000002</v>
      </c>
      <c r="W597" s="145">
        <v>0</v>
      </c>
      <c r="X597" s="144" t="s">
        <v>5700</v>
      </c>
    </row>
    <row r="598" spans="1:24" s="7" customFormat="1">
      <c r="A598" s="7" t="s">
        <v>49</v>
      </c>
      <c r="D598" s="144" t="s">
        <v>1194</v>
      </c>
      <c r="E598" s="144" t="s">
        <v>5701</v>
      </c>
      <c r="F598" s="144" t="s">
        <v>655</v>
      </c>
      <c r="G598" s="144" t="s">
        <v>5394</v>
      </c>
      <c r="H598" s="144" t="s">
        <v>689</v>
      </c>
      <c r="I598" s="144" t="s">
        <v>1049</v>
      </c>
      <c r="J598" s="145">
        <v>25</v>
      </c>
      <c r="K598" s="144" t="s">
        <v>739</v>
      </c>
      <c r="L598" s="144" t="s">
        <v>396</v>
      </c>
      <c r="M598" s="144" t="s">
        <v>4753</v>
      </c>
      <c r="N598" s="144" t="s">
        <v>522</v>
      </c>
      <c r="O598" s="144" t="s">
        <v>81</v>
      </c>
      <c r="P598" s="144" t="s">
        <v>1169</v>
      </c>
      <c r="Q598" s="145">
        <v>0.52</v>
      </c>
      <c r="R598" s="144" t="s">
        <v>384</v>
      </c>
      <c r="S598" s="145">
        <v>25</v>
      </c>
      <c r="T598" s="144" t="s">
        <v>4761</v>
      </c>
      <c r="U598" s="145">
        <v>227</v>
      </c>
      <c r="V598" s="145">
        <v>5.3866699999999996</v>
      </c>
      <c r="W598" s="145">
        <v>0</v>
      </c>
      <c r="X598" s="144" t="s">
        <v>5702</v>
      </c>
    </row>
    <row r="599" spans="1:24" s="7" customFormat="1">
      <c r="A599" s="7" t="s">
        <v>49</v>
      </c>
      <c r="D599" s="144" t="s">
        <v>1197</v>
      </c>
      <c r="E599" s="144" t="s">
        <v>5703</v>
      </c>
      <c r="F599" s="144" t="s">
        <v>655</v>
      </c>
      <c r="G599" s="144" t="s">
        <v>4745</v>
      </c>
      <c r="H599" s="144" t="s">
        <v>689</v>
      </c>
      <c r="I599" s="144" t="s">
        <v>1049</v>
      </c>
      <c r="J599" s="145">
        <v>25</v>
      </c>
      <c r="K599" s="144" t="s">
        <v>739</v>
      </c>
      <c r="L599" s="144" t="s">
        <v>419</v>
      </c>
      <c r="M599" s="144" t="s">
        <v>4753</v>
      </c>
      <c r="N599" s="144" t="s">
        <v>522</v>
      </c>
      <c r="O599" s="144" t="s">
        <v>81</v>
      </c>
      <c r="P599" s="144" t="s">
        <v>1169</v>
      </c>
      <c r="Q599" s="145">
        <v>0.52</v>
      </c>
      <c r="R599" s="144" t="s">
        <v>384</v>
      </c>
      <c r="S599" s="145">
        <v>25</v>
      </c>
      <c r="T599" s="144" t="s">
        <v>4761</v>
      </c>
      <c r="U599" s="145">
        <v>160</v>
      </c>
      <c r="V599" s="145">
        <v>5.39</v>
      </c>
      <c r="W599" s="145">
        <v>90</v>
      </c>
      <c r="X599" s="144" t="s">
        <v>5704</v>
      </c>
    </row>
    <row r="600" spans="1:24" s="7" customFormat="1">
      <c r="A600" s="7" t="s">
        <v>49</v>
      </c>
      <c r="D600" s="144" t="s">
        <v>3165</v>
      </c>
      <c r="E600" s="144" t="s">
        <v>3589</v>
      </c>
      <c r="F600" s="144" t="s">
        <v>655</v>
      </c>
      <c r="G600" s="144" t="s">
        <v>5394</v>
      </c>
      <c r="H600" s="144" t="s">
        <v>689</v>
      </c>
      <c r="I600" s="144" t="s">
        <v>1049</v>
      </c>
      <c r="J600" s="145">
        <v>25</v>
      </c>
      <c r="K600" s="144" t="s">
        <v>582</v>
      </c>
      <c r="L600" s="144" t="s">
        <v>5279</v>
      </c>
      <c r="M600" s="144" t="s">
        <v>4753</v>
      </c>
      <c r="N600" s="144" t="s">
        <v>522</v>
      </c>
      <c r="O600" s="144" t="s">
        <v>81</v>
      </c>
      <c r="P600" s="144" t="s">
        <v>3387</v>
      </c>
      <c r="Q600" s="145">
        <v>0.55000000000000004</v>
      </c>
      <c r="R600" s="144" t="s">
        <v>384</v>
      </c>
      <c r="S600" s="145">
        <v>25</v>
      </c>
      <c r="T600" s="144" t="s">
        <v>4761</v>
      </c>
      <c r="U600" s="145">
        <v>0</v>
      </c>
      <c r="V600" s="145">
        <v>3.6675</v>
      </c>
      <c r="W600" s="145">
        <v>0</v>
      </c>
      <c r="X600" s="144" t="s">
        <v>4745</v>
      </c>
    </row>
    <row r="601" spans="1:24" s="7" customFormat="1">
      <c r="A601" s="7" t="s">
        <v>49</v>
      </c>
      <c r="D601" s="144" t="s">
        <v>1200</v>
      </c>
      <c r="E601" s="144" t="s">
        <v>5705</v>
      </c>
      <c r="F601" s="144" t="s">
        <v>655</v>
      </c>
      <c r="G601" s="144" t="s">
        <v>5394</v>
      </c>
      <c r="H601" s="144" t="s">
        <v>689</v>
      </c>
      <c r="I601" s="144" t="s">
        <v>1049</v>
      </c>
      <c r="J601" s="145">
        <v>25</v>
      </c>
      <c r="K601" s="144" t="s">
        <v>765</v>
      </c>
      <c r="L601" s="144" t="s">
        <v>389</v>
      </c>
      <c r="M601" s="144" t="s">
        <v>4753</v>
      </c>
      <c r="N601" s="144" t="s">
        <v>522</v>
      </c>
      <c r="O601" s="144" t="s">
        <v>81</v>
      </c>
      <c r="P601" s="144" t="s">
        <v>1203</v>
      </c>
      <c r="Q601" s="145">
        <v>0.68</v>
      </c>
      <c r="R601" s="144" t="s">
        <v>384</v>
      </c>
      <c r="S601" s="145">
        <v>25</v>
      </c>
      <c r="T601" s="144" t="s">
        <v>4761</v>
      </c>
      <c r="U601" s="145">
        <v>345</v>
      </c>
      <c r="V601" s="145">
        <v>6.5897500000000004</v>
      </c>
      <c r="W601" s="145">
        <v>70</v>
      </c>
      <c r="X601" s="144" t="s">
        <v>5706</v>
      </c>
    </row>
    <row r="602" spans="1:24" s="7" customFormat="1">
      <c r="A602" s="7" t="s">
        <v>49</v>
      </c>
      <c r="D602" s="144" t="s">
        <v>1204</v>
      </c>
      <c r="E602" s="144" t="s">
        <v>5707</v>
      </c>
      <c r="F602" s="144" t="s">
        <v>655</v>
      </c>
      <c r="G602" s="144" t="s">
        <v>4745</v>
      </c>
      <c r="H602" s="144" t="s">
        <v>689</v>
      </c>
      <c r="I602" s="144" t="s">
        <v>1049</v>
      </c>
      <c r="J602" s="145">
        <v>25</v>
      </c>
      <c r="K602" s="144" t="s">
        <v>5164</v>
      </c>
      <c r="L602" s="144" t="s">
        <v>380</v>
      </c>
      <c r="M602" s="144" t="s">
        <v>4753</v>
      </c>
      <c r="N602" s="144" t="s">
        <v>522</v>
      </c>
      <c r="O602" s="144" t="s">
        <v>81</v>
      </c>
      <c r="P602" s="144" t="s">
        <v>1203</v>
      </c>
      <c r="Q602" s="145">
        <v>0.68</v>
      </c>
      <c r="R602" s="144" t="s">
        <v>384</v>
      </c>
      <c r="S602" s="145">
        <v>25</v>
      </c>
      <c r="T602" s="144" t="s">
        <v>5708</v>
      </c>
      <c r="U602" s="145">
        <v>474</v>
      </c>
      <c r="V602" s="145">
        <v>6.5897899999999998</v>
      </c>
      <c r="W602" s="145">
        <v>14</v>
      </c>
      <c r="X602" s="144" t="s">
        <v>5709</v>
      </c>
    </row>
    <row r="603" spans="1:24" s="7" customFormat="1">
      <c r="A603" s="7" t="s">
        <v>49</v>
      </c>
      <c r="D603" s="144" t="s">
        <v>3711</v>
      </c>
      <c r="E603" s="144" t="s">
        <v>5710</v>
      </c>
      <c r="F603" s="144" t="s">
        <v>655</v>
      </c>
      <c r="G603" s="144" t="s">
        <v>5227</v>
      </c>
      <c r="H603" s="144" t="s">
        <v>689</v>
      </c>
      <c r="I603" s="144" t="s">
        <v>1049</v>
      </c>
      <c r="J603" s="145">
        <v>25</v>
      </c>
      <c r="K603" s="144" t="s">
        <v>765</v>
      </c>
      <c r="L603" s="144" t="s">
        <v>791</v>
      </c>
      <c r="M603" s="144" t="s">
        <v>4753</v>
      </c>
      <c r="N603" s="144" t="s">
        <v>522</v>
      </c>
      <c r="O603" s="144" t="s">
        <v>81</v>
      </c>
      <c r="P603" s="144" t="s">
        <v>1203</v>
      </c>
      <c r="Q603" s="145">
        <v>0.68</v>
      </c>
      <c r="R603" s="144" t="s">
        <v>384</v>
      </c>
      <c r="S603" s="145">
        <v>25</v>
      </c>
      <c r="T603" s="144" t="s">
        <v>4761</v>
      </c>
      <c r="U603" s="145">
        <v>312</v>
      </c>
      <c r="V603" s="145">
        <v>7.4265600000000003</v>
      </c>
      <c r="W603" s="145">
        <v>1</v>
      </c>
      <c r="X603" s="144" t="s">
        <v>4745</v>
      </c>
    </row>
    <row r="604" spans="1:24" s="7" customFormat="1">
      <c r="A604" s="7" t="s">
        <v>49</v>
      </c>
      <c r="D604" s="144" t="s">
        <v>1207</v>
      </c>
      <c r="E604" s="144" t="s">
        <v>5711</v>
      </c>
      <c r="F604" s="144" t="s">
        <v>655</v>
      </c>
      <c r="G604" s="144" t="s">
        <v>5394</v>
      </c>
      <c r="H604" s="144" t="s">
        <v>689</v>
      </c>
      <c r="I604" s="144" t="s">
        <v>1049</v>
      </c>
      <c r="J604" s="145">
        <v>25</v>
      </c>
      <c r="K604" s="144" t="s">
        <v>765</v>
      </c>
      <c r="L604" s="144" t="s">
        <v>393</v>
      </c>
      <c r="M604" s="144" t="s">
        <v>4753</v>
      </c>
      <c r="N604" s="144" t="s">
        <v>522</v>
      </c>
      <c r="O604" s="144" t="s">
        <v>81</v>
      </c>
      <c r="P604" s="144" t="s">
        <v>1203</v>
      </c>
      <c r="Q604" s="145">
        <v>0.68</v>
      </c>
      <c r="R604" s="144" t="s">
        <v>384</v>
      </c>
      <c r="S604" s="145">
        <v>25</v>
      </c>
      <c r="T604" s="144" t="s">
        <v>4761</v>
      </c>
      <c r="U604" s="145">
        <v>184</v>
      </c>
      <c r="V604" s="145">
        <v>6.5898099999999999</v>
      </c>
      <c r="W604" s="145">
        <v>70</v>
      </c>
      <c r="X604" s="144" t="s">
        <v>5712</v>
      </c>
    </row>
    <row r="605" spans="1:24" s="7" customFormat="1">
      <c r="A605" s="7" t="s">
        <v>49</v>
      </c>
      <c r="D605" s="144" t="s">
        <v>1210</v>
      </c>
      <c r="E605" s="144" t="s">
        <v>5713</v>
      </c>
      <c r="F605" s="144" t="s">
        <v>655</v>
      </c>
      <c r="G605" s="144" t="s">
        <v>4745</v>
      </c>
      <c r="H605" s="144" t="s">
        <v>689</v>
      </c>
      <c r="I605" s="144" t="s">
        <v>1049</v>
      </c>
      <c r="J605" s="145">
        <v>25</v>
      </c>
      <c r="K605" s="144" t="s">
        <v>5228</v>
      </c>
      <c r="L605" s="144" t="s">
        <v>389</v>
      </c>
      <c r="M605" s="144" t="s">
        <v>4753</v>
      </c>
      <c r="N605" s="144" t="s">
        <v>522</v>
      </c>
      <c r="O605" s="144" t="s">
        <v>81</v>
      </c>
      <c r="P605" s="144" t="s">
        <v>1203</v>
      </c>
      <c r="Q605" s="145">
        <v>0.68</v>
      </c>
      <c r="R605" s="144" t="s">
        <v>384</v>
      </c>
      <c r="S605" s="145">
        <v>25</v>
      </c>
      <c r="T605" s="144" t="s">
        <v>4761</v>
      </c>
      <c r="U605" s="145">
        <v>632</v>
      </c>
      <c r="V605" s="145">
        <v>6.6066700000000003</v>
      </c>
      <c r="W605" s="145">
        <v>127</v>
      </c>
      <c r="X605" s="144" t="s">
        <v>5714</v>
      </c>
    </row>
    <row r="606" spans="1:24" s="7" customFormat="1">
      <c r="A606" s="7" t="s">
        <v>49</v>
      </c>
      <c r="D606" s="144" t="s">
        <v>1213</v>
      </c>
      <c r="E606" s="144" t="s">
        <v>5715</v>
      </c>
      <c r="F606" s="144" t="s">
        <v>655</v>
      </c>
      <c r="G606" s="144" t="s">
        <v>4745</v>
      </c>
      <c r="H606" s="144" t="s">
        <v>689</v>
      </c>
      <c r="I606" s="144" t="s">
        <v>1049</v>
      </c>
      <c r="J606" s="145">
        <v>25</v>
      </c>
      <c r="K606" s="144" t="s">
        <v>765</v>
      </c>
      <c r="L606" s="144" t="s">
        <v>1795</v>
      </c>
      <c r="M606" s="144" t="s">
        <v>4753</v>
      </c>
      <c r="N606" s="144" t="s">
        <v>522</v>
      </c>
      <c r="O606" s="144" t="s">
        <v>81</v>
      </c>
      <c r="P606" s="144" t="s">
        <v>1203</v>
      </c>
      <c r="Q606" s="145">
        <v>0.68</v>
      </c>
      <c r="R606" s="144" t="s">
        <v>384</v>
      </c>
      <c r="S606" s="145">
        <v>25</v>
      </c>
      <c r="T606" s="144" t="s">
        <v>4761</v>
      </c>
      <c r="U606" s="145">
        <v>594</v>
      </c>
      <c r="V606" s="145">
        <v>6.6041699999999999</v>
      </c>
      <c r="W606" s="145">
        <v>18</v>
      </c>
      <c r="X606" s="144" t="s">
        <v>5716</v>
      </c>
    </row>
    <row r="607" spans="1:24" s="7" customFormat="1">
      <c r="A607" s="7" t="s">
        <v>49</v>
      </c>
      <c r="D607" s="144" t="s">
        <v>1216</v>
      </c>
      <c r="E607" s="144" t="s">
        <v>5717</v>
      </c>
      <c r="F607" s="144" t="s">
        <v>655</v>
      </c>
      <c r="G607" s="144" t="s">
        <v>4745</v>
      </c>
      <c r="H607" s="144" t="s">
        <v>689</v>
      </c>
      <c r="I607" s="144" t="s">
        <v>1049</v>
      </c>
      <c r="J607" s="145">
        <v>25</v>
      </c>
      <c r="K607" s="144" t="s">
        <v>765</v>
      </c>
      <c r="L607" s="144" t="s">
        <v>801</v>
      </c>
      <c r="M607" s="144" t="s">
        <v>4753</v>
      </c>
      <c r="N607" s="144" t="s">
        <v>522</v>
      </c>
      <c r="O607" s="144" t="s">
        <v>81</v>
      </c>
      <c r="P607" s="144" t="s">
        <v>1203</v>
      </c>
      <c r="Q607" s="145">
        <v>0.68</v>
      </c>
      <c r="R607" s="144" t="s">
        <v>384</v>
      </c>
      <c r="S607" s="145">
        <v>25</v>
      </c>
      <c r="T607" s="144" t="s">
        <v>4761</v>
      </c>
      <c r="U607" s="145">
        <v>208</v>
      </c>
      <c r="V607" s="145">
        <v>6.7889999999999997</v>
      </c>
      <c r="W607" s="145">
        <v>60</v>
      </c>
      <c r="X607" s="144" t="s">
        <v>5718</v>
      </c>
    </row>
    <row r="608" spans="1:24" s="7" customFormat="1">
      <c r="A608" s="7" t="s">
        <v>49</v>
      </c>
      <c r="D608" s="144" t="s">
        <v>1219</v>
      </c>
      <c r="E608" s="144" t="s">
        <v>5719</v>
      </c>
      <c r="F608" s="144" t="s">
        <v>655</v>
      </c>
      <c r="G608" s="144" t="s">
        <v>4745</v>
      </c>
      <c r="H608" s="144" t="s">
        <v>689</v>
      </c>
      <c r="I608" s="144" t="s">
        <v>1049</v>
      </c>
      <c r="J608" s="145">
        <v>25</v>
      </c>
      <c r="K608" s="144" t="s">
        <v>765</v>
      </c>
      <c r="L608" s="144" t="s">
        <v>393</v>
      </c>
      <c r="M608" s="144" t="s">
        <v>4753</v>
      </c>
      <c r="N608" s="144" t="s">
        <v>522</v>
      </c>
      <c r="O608" s="144" t="s">
        <v>81</v>
      </c>
      <c r="P608" s="144" t="s">
        <v>1203</v>
      </c>
      <c r="Q608" s="145">
        <v>0.68</v>
      </c>
      <c r="R608" s="144" t="s">
        <v>384</v>
      </c>
      <c r="S608" s="145">
        <v>25</v>
      </c>
      <c r="T608" s="144" t="s">
        <v>4761</v>
      </c>
      <c r="U608" s="145">
        <v>527</v>
      </c>
      <c r="V608" s="145">
        <v>6.7350000000000003</v>
      </c>
      <c r="W608" s="145">
        <v>0</v>
      </c>
      <c r="X608" s="144" t="s">
        <v>5720</v>
      </c>
    </row>
    <row r="609" spans="1:24" s="7" customFormat="1">
      <c r="A609" s="7" t="s">
        <v>49</v>
      </c>
      <c r="D609" s="144" t="s">
        <v>1222</v>
      </c>
      <c r="E609" s="144" t="s">
        <v>5721</v>
      </c>
      <c r="F609" s="144" t="s">
        <v>655</v>
      </c>
      <c r="G609" s="144" t="s">
        <v>4745</v>
      </c>
      <c r="H609" s="144" t="s">
        <v>689</v>
      </c>
      <c r="I609" s="144" t="s">
        <v>1049</v>
      </c>
      <c r="J609" s="145">
        <v>25</v>
      </c>
      <c r="K609" s="144" t="s">
        <v>765</v>
      </c>
      <c r="L609" s="144" t="s">
        <v>791</v>
      </c>
      <c r="M609" s="144" t="s">
        <v>4753</v>
      </c>
      <c r="N609" s="144" t="s">
        <v>522</v>
      </c>
      <c r="O609" s="144" t="s">
        <v>81</v>
      </c>
      <c r="P609" s="144" t="s">
        <v>1203</v>
      </c>
      <c r="Q609" s="145">
        <v>0.68</v>
      </c>
      <c r="R609" s="144" t="s">
        <v>384</v>
      </c>
      <c r="S609" s="145">
        <v>25</v>
      </c>
      <c r="T609" s="144" t="s">
        <v>5708</v>
      </c>
      <c r="U609" s="145">
        <v>443</v>
      </c>
      <c r="V609" s="145">
        <v>6.66</v>
      </c>
      <c r="W609" s="145">
        <v>0</v>
      </c>
      <c r="X609" s="144" t="s">
        <v>5722</v>
      </c>
    </row>
    <row r="610" spans="1:24" s="7" customFormat="1">
      <c r="A610" s="7" t="s">
        <v>49</v>
      </c>
      <c r="D610" s="144" t="s">
        <v>1225</v>
      </c>
      <c r="E610" s="144" t="s">
        <v>5723</v>
      </c>
      <c r="F610" s="144" t="s">
        <v>655</v>
      </c>
      <c r="G610" s="144" t="s">
        <v>4745</v>
      </c>
      <c r="H610" s="144" t="s">
        <v>689</v>
      </c>
      <c r="I610" s="144" t="s">
        <v>1049</v>
      </c>
      <c r="J610" s="145">
        <v>25</v>
      </c>
      <c r="K610" s="144" t="s">
        <v>765</v>
      </c>
      <c r="L610" s="144" t="s">
        <v>396</v>
      </c>
      <c r="M610" s="144" t="s">
        <v>4753</v>
      </c>
      <c r="N610" s="144" t="s">
        <v>522</v>
      </c>
      <c r="O610" s="144" t="s">
        <v>81</v>
      </c>
      <c r="P610" s="144" t="s">
        <v>1203</v>
      </c>
      <c r="Q610" s="145">
        <v>0.68</v>
      </c>
      <c r="R610" s="144" t="s">
        <v>384</v>
      </c>
      <c r="S610" s="145">
        <v>25</v>
      </c>
      <c r="T610" s="144" t="s">
        <v>4761</v>
      </c>
      <c r="U610" s="145">
        <v>193</v>
      </c>
      <c r="V610" s="145">
        <v>6.9621899999999997</v>
      </c>
      <c r="W610" s="145">
        <v>27</v>
      </c>
      <c r="X610" s="144" t="s">
        <v>5724</v>
      </c>
    </row>
    <row r="611" spans="1:24" s="7" customFormat="1">
      <c r="A611" s="7" t="s">
        <v>49</v>
      </c>
      <c r="D611" s="144" t="s">
        <v>1228</v>
      </c>
      <c r="E611" s="144" t="s">
        <v>5725</v>
      </c>
      <c r="F611" s="144" t="s">
        <v>655</v>
      </c>
      <c r="G611" s="144" t="s">
        <v>5394</v>
      </c>
      <c r="H611" s="144" t="s">
        <v>689</v>
      </c>
      <c r="I611" s="144" t="s">
        <v>1049</v>
      </c>
      <c r="J611" s="145">
        <v>25</v>
      </c>
      <c r="K611" s="144" t="s">
        <v>1413</v>
      </c>
      <c r="L611" s="144" t="s">
        <v>389</v>
      </c>
      <c r="M611" s="144" t="s">
        <v>4753</v>
      </c>
      <c r="N611" s="144" t="s">
        <v>429</v>
      </c>
      <c r="O611" s="144" t="s">
        <v>81</v>
      </c>
      <c r="P611" s="144" t="s">
        <v>1231</v>
      </c>
      <c r="Q611" s="145">
        <v>0.48799999999999999</v>
      </c>
      <c r="R611" s="144" t="s">
        <v>384</v>
      </c>
      <c r="S611" s="145">
        <v>25</v>
      </c>
      <c r="T611" s="144" t="s">
        <v>5708</v>
      </c>
      <c r="U611" s="145">
        <v>248</v>
      </c>
      <c r="V611" s="145">
        <v>6.4225000000000003</v>
      </c>
      <c r="W611" s="145">
        <v>0</v>
      </c>
      <c r="X611" s="144" t="s">
        <v>5726</v>
      </c>
    </row>
    <row r="612" spans="1:24" s="7" customFormat="1">
      <c r="A612" s="7" t="s">
        <v>49</v>
      </c>
      <c r="D612" s="144" t="s">
        <v>1232</v>
      </c>
      <c r="E612" s="144" t="s">
        <v>5727</v>
      </c>
      <c r="F612" s="144" t="s">
        <v>655</v>
      </c>
      <c r="G612" s="144" t="s">
        <v>5394</v>
      </c>
      <c r="H612" s="144" t="s">
        <v>689</v>
      </c>
      <c r="I612" s="144" t="s">
        <v>1049</v>
      </c>
      <c r="J612" s="145">
        <v>25</v>
      </c>
      <c r="K612" s="144" t="s">
        <v>1413</v>
      </c>
      <c r="L612" s="144" t="s">
        <v>401</v>
      </c>
      <c r="M612" s="144" t="s">
        <v>4753</v>
      </c>
      <c r="N612" s="144" t="s">
        <v>429</v>
      </c>
      <c r="O612" s="144" t="s">
        <v>81</v>
      </c>
      <c r="P612" s="144" t="s">
        <v>1231</v>
      </c>
      <c r="Q612" s="145">
        <v>0.48799999999999999</v>
      </c>
      <c r="R612" s="144" t="s">
        <v>384</v>
      </c>
      <c r="S612" s="145">
        <v>25</v>
      </c>
      <c r="T612" s="144" t="s">
        <v>5708</v>
      </c>
      <c r="U612" s="145">
        <v>332</v>
      </c>
      <c r="V612" s="145">
        <v>6.4225000000000003</v>
      </c>
      <c r="W612" s="145">
        <v>72</v>
      </c>
      <c r="X612" s="144" t="s">
        <v>5728</v>
      </c>
    </row>
    <row r="613" spans="1:24" s="7" customFormat="1">
      <c r="A613" s="7" t="s">
        <v>49</v>
      </c>
      <c r="D613" s="144" t="s">
        <v>1235</v>
      </c>
      <c r="E613" s="144" t="s">
        <v>5729</v>
      </c>
      <c r="F613" s="144" t="s">
        <v>655</v>
      </c>
      <c r="G613" s="144" t="s">
        <v>5394</v>
      </c>
      <c r="H613" s="144" t="s">
        <v>689</v>
      </c>
      <c r="I613" s="144" t="s">
        <v>1049</v>
      </c>
      <c r="J613" s="145">
        <v>25</v>
      </c>
      <c r="K613" s="144" t="s">
        <v>5164</v>
      </c>
      <c r="L613" s="144" t="s">
        <v>380</v>
      </c>
      <c r="M613" s="144" t="s">
        <v>4753</v>
      </c>
      <c r="N613" s="144" t="s">
        <v>429</v>
      </c>
      <c r="O613" s="144" t="s">
        <v>81</v>
      </c>
      <c r="P613" s="144" t="s">
        <v>1231</v>
      </c>
      <c r="Q613" s="145">
        <v>0.48799999999999999</v>
      </c>
      <c r="R613" s="144" t="s">
        <v>384</v>
      </c>
      <c r="S613" s="145">
        <v>25</v>
      </c>
      <c r="T613" s="144" t="s">
        <v>5708</v>
      </c>
      <c r="U613" s="145">
        <v>632</v>
      </c>
      <c r="V613" s="145">
        <v>6.4225000000000003</v>
      </c>
      <c r="W613" s="145">
        <v>0</v>
      </c>
      <c r="X613" s="144" t="s">
        <v>5730</v>
      </c>
    </row>
    <row r="614" spans="1:24" s="7" customFormat="1">
      <c r="A614" s="7" t="s">
        <v>49</v>
      </c>
      <c r="D614" s="144" t="s">
        <v>1238</v>
      </c>
      <c r="E614" s="144" t="s">
        <v>5731</v>
      </c>
      <c r="F614" s="144" t="s">
        <v>655</v>
      </c>
      <c r="G614" s="144" t="s">
        <v>5394</v>
      </c>
      <c r="H614" s="144" t="s">
        <v>689</v>
      </c>
      <c r="I614" s="144" t="s">
        <v>1049</v>
      </c>
      <c r="J614" s="145">
        <v>25</v>
      </c>
      <c r="K614" s="144" t="s">
        <v>5269</v>
      </c>
      <c r="L614" s="144" t="s">
        <v>1795</v>
      </c>
      <c r="M614" s="144" t="s">
        <v>4753</v>
      </c>
      <c r="N614" s="144" t="s">
        <v>429</v>
      </c>
      <c r="O614" s="144" t="s">
        <v>81</v>
      </c>
      <c r="P614" s="144" t="s">
        <v>1231</v>
      </c>
      <c r="Q614" s="145">
        <v>0.48799999999999999</v>
      </c>
      <c r="R614" s="144" t="s">
        <v>384</v>
      </c>
      <c r="S614" s="145">
        <v>25</v>
      </c>
      <c r="T614" s="144" t="s">
        <v>5708</v>
      </c>
      <c r="U614" s="145">
        <v>356</v>
      </c>
      <c r="V614" s="145">
        <v>7.0569100000000002</v>
      </c>
      <c r="W614" s="145">
        <v>0</v>
      </c>
      <c r="X614" s="144" t="s">
        <v>5732</v>
      </c>
    </row>
    <row r="615" spans="1:24" s="7" customFormat="1">
      <c r="A615" s="7" t="s">
        <v>49</v>
      </c>
      <c r="D615" s="144" t="s">
        <v>1241</v>
      </c>
      <c r="E615" s="144" t="s">
        <v>5733</v>
      </c>
      <c r="F615" s="144" t="s">
        <v>655</v>
      </c>
      <c r="G615" s="144" t="s">
        <v>5394</v>
      </c>
      <c r="H615" s="144" t="s">
        <v>689</v>
      </c>
      <c r="I615" s="144" t="s">
        <v>1049</v>
      </c>
      <c r="J615" s="145">
        <v>25</v>
      </c>
      <c r="K615" s="144" t="s">
        <v>5228</v>
      </c>
      <c r="L615" s="144" t="s">
        <v>389</v>
      </c>
      <c r="M615" s="144" t="s">
        <v>4753</v>
      </c>
      <c r="N615" s="144" t="s">
        <v>429</v>
      </c>
      <c r="O615" s="144" t="s">
        <v>81</v>
      </c>
      <c r="P615" s="144" t="s">
        <v>1231</v>
      </c>
      <c r="Q615" s="145">
        <v>0.48799999999999999</v>
      </c>
      <c r="R615" s="144" t="s">
        <v>384</v>
      </c>
      <c r="S615" s="145">
        <v>25</v>
      </c>
      <c r="T615" s="144" t="s">
        <v>5708</v>
      </c>
      <c r="U615" s="145">
        <v>264</v>
      </c>
      <c r="V615" s="145">
        <v>6.4225000000000003</v>
      </c>
      <c r="W615" s="145">
        <v>2</v>
      </c>
      <c r="X615" s="144" t="s">
        <v>5734</v>
      </c>
    </row>
    <row r="616" spans="1:24" s="7" customFormat="1">
      <c r="A616" s="7" t="s">
        <v>49</v>
      </c>
      <c r="D616" s="144" t="s">
        <v>1244</v>
      </c>
      <c r="E616" s="144" t="s">
        <v>5735</v>
      </c>
      <c r="F616" s="144" t="s">
        <v>655</v>
      </c>
      <c r="G616" s="144" t="s">
        <v>5394</v>
      </c>
      <c r="H616" s="144" t="s">
        <v>689</v>
      </c>
      <c r="I616" s="144" t="s">
        <v>1049</v>
      </c>
      <c r="J616" s="145">
        <v>25</v>
      </c>
      <c r="K616" s="144" t="s">
        <v>1413</v>
      </c>
      <c r="L616" s="144" t="s">
        <v>487</v>
      </c>
      <c r="M616" s="144" t="s">
        <v>4753</v>
      </c>
      <c r="N616" s="144" t="s">
        <v>429</v>
      </c>
      <c r="O616" s="144" t="s">
        <v>81</v>
      </c>
      <c r="P616" s="144" t="s">
        <v>1231</v>
      </c>
      <c r="Q616" s="145">
        <v>0.48799999999999999</v>
      </c>
      <c r="R616" s="144" t="s">
        <v>384</v>
      </c>
      <c r="S616" s="145">
        <v>25</v>
      </c>
      <c r="T616" s="144" t="s">
        <v>5708</v>
      </c>
      <c r="U616" s="145">
        <v>295</v>
      </c>
      <c r="V616" s="145">
        <v>6.4225000000000003</v>
      </c>
      <c r="W616" s="145">
        <v>0</v>
      </c>
      <c r="X616" s="144" t="s">
        <v>5736</v>
      </c>
    </row>
    <row r="617" spans="1:24" s="7" customFormat="1">
      <c r="A617" s="7" t="s">
        <v>49</v>
      </c>
      <c r="D617" s="144" t="s">
        <v>1247</v>
      </c>
      <c r="E617" s="144" t="s">
        <v>5737</v>
      </c>
      <c r="F617" s="144" t="s">
        <v>655</v>
      </c>
      <c r="G617" s="144" t="s">
        <v>5394</v>
      </c>
      <c r="H617" s="144" t="s">
        <v>689</v>
      </c>
      <c r="I617" s="144" t="s">
        <v>1049</v>
      </c>
      <c r="J617" s="145">
        <v>25</v>
      </c>
      <c r="K617" s="144" t="s">
        <v>1413</v>
      </c>
      <c r="L617" s="144" t="s">
        <v>801</v>
      </c>
      <c r="M617" s="144" t="s">
        <v>4753</v>
      </c>
      <c r="N617" s="144" t="s">
        <v>429</v>
      </c>
      <c r="O617" s="144" t="s">
        <v>81</v>
      </c>
      <c r="P617" s="144" t="s">
        <v>1231</v>
      </c>
      <c r="Q617" s="145">
        <v>0.48799999999999999</v>
      </c>
      <c r="R617" s="144" t="s">
        <v>384</v>
      </c>
      <c r="S617" s="145">
        <v>25</v>
      </c>
      <c r="T617" s="144" t="s">
        <v>5708</v>
      </c>
      <c r="U617" s="145">
        <v>337</v>
      </c>
      <c r="V617" s="145">
        <v>6.6425000000000001</v>
      </c>
      <c r="W617" s="145">
        <v>96</v>
      </c>
      <c r="X617" s="144" t="s">
        <v>5738</v>
      </c>
    </row>
    <row r="618" spans="1:24" s="7" customFormat="1">
      <c r="A618" s="7" t="s">
        <v>49</v>
      </c>
      <c r="D618" s="144" t="s">
        <v>1250</v>
      </c>
      <c r="E618" s="144" t="s">
        <v>5739</v>
      </c>
      <c r="F618" s="144" t="s">
        <v>655</v>
      </c>
      <c r="G618" s="144" t="s">
        <v>5394</v>
      </c>
      <c r="H618" s="144" t="s">
        <v>689</v>
      </c>
      <c r="I618" s="144" t="s">
        <v>1049</v>
      </c>
      <c r="J618" s="145">
        <v>25</v>
      </c>
      <c r="K618" s="144" t="s">
        <v>1413</v>
      </c>
      <c r="L618" s="144" t="s">
        <v>393</v>
      </c>
      <c r="M618" s="144" t="s">
        <v>4753</v>
      </c>
      <c r="N618" s="144" t="s">
        <v>429</v>
      </c>
      <c r="O618" s="144" t="s">
        <v>81</v>
      </c>
      <c r="P618" s="144" t="s">
        <v>1231</v>
      </c>
      <c r="Q618" s="145">
        <v>0.48799999999999999</v>
      </c>
      <c r="R618" s="144" t="s">
        <v>384</v>
      </c>
      <c r="S618" s="145">
        <v>25</v>
      </c>
      <c r="T618" s="144" t="s">
        <v>5708</v>
      </c>
      <c r="U618" s="145">
        <v>175</v>
      </c>
      <c r="V618" s="145">
        <v>6.4225000000000003</v>
      </c>
      <c r="W618" s="145">
        <v>0</v>
      </c>
      <c r="X618" s="144" t="s">
        <v>5740</v>
      </c>
    </row>
    <row r="619" spans="1:24" s="7" customFormat="1">
      <c r="A619" s="7" t="s">
        <v>49</v>
      </c>
      <c r="D619" s="144" t="s">
        <v>1253</v>
      </c>
      <c r="E619" s="144" t="s">
        <v>5741</v>
      </c>
      <c r="F619" s="144" t="s">
        <v>655</v>
      </c>
      <c r="G619" s="144" t="s">
        <v>5394</v>
      </c>
      <c r="H619" s="144" t="s">
        <v>689</v>
      </c>
      <c r="I619" s="144" t="s">
        <v>1049</v>
      </c>
      <c r="J619" s="145">
        <v>25</v>
      </c>
      <c r="K619" s="144" t="s">
        <v>1413</v>
      </c>
      <c r="L619" s="144" t="s">
        <v>791</v>
      </c>
      <c r="M619" s="144" t="s">
        <v>4753</v>
      </c>
      <c r="N619" s="144" t="s">
        <v>429</v>
      </c>
      <c r="O619" s="144" t="s">
        <v>81</v>
      </c>
      <c r="P619" s="144" t="s">
        <v>1231</v>
      </c>
      <c r="Q619" s="145">
        <v>0.48799999999999999</v>
      </c>
      <c r="R619" s="144" t="s">
        <v>384</v>
      </c>
      <c r="S619" s="145">
        <v>25</v>
      </c>
      <c r="T619" s="144" t="s">
        <v>5708</v>
      </c>
      <c r="U619" s="145">
        <v>318</v>
      </c>
      <c r="V619" s="145">
        <v>6.4223999999999997</v>
      </c>
      <c r="W619" s="145">
        <v>50</v>
      </c>
      <c r="X619" s="144" t="s">
        <v>5742</v>
      </c>
    </row>
    <row r="620" spans="1:24" s="7" customFormat="1">
      <c r="A620" s="7" t="s">
        <v>49</v>
      </c>
      <c r="D620" s="144" t="s">
        <v>1256</v>
      </c>
      <c r="E620" s="144" t="s">
        <v>5743</v>
      </c>
      <c r="F620" s="144" t="s">
        <v>655</v>
      </c>
      <c r="G620" s="144" t="s">
        <v>5394</v>
      </c>
      <c r="H620" s="144" t="s">
        <v>689</v>
      </c>
      <c r="I620" s="144" t="s">
        <v>1049</v>
      </c>
      <c r="J620" s="145">
        <v>25</v>
      </c>
      <c r="K620" s="144" t="s">
        <v>1413</v>
      </c>
      <c r="L620" s="144" t="s">
        <v>598</v>
      </c>
      <c r="M620" s="144" t="s">
        <v>4753</v>
      </c>
      <c r="N620" s="144" t="s">
        <v>429</v>
      </c>
      <c r="O620" s="144" t="s">
        <v>81</v>
      </c>
      <c r="P620" s="144" t="s">
        <v>1231</v>
      </c>
      <c r="Q620" s="145">
        <v>0.48799999999999999</v>
      </c>
      <c r="R620" s="144" t="s">
        <v>384</v>
      </c>
      <c r="S620" s="145">
        <v>25</v>
      </c>
      <c r="T620" s="144" t="s">
        <v>5708</v>
      </c>
      <c r="U620" s="145">
        <v>958</v>
      </c>
      <c r="V620" s="145">
        <v>6.4224399999999999</v>
      </c>
      <c r="W620" s="145">
        <v>70</v>
      </c>
      <c r="X620" s="144" t="s">
        <v>5744</v>
      </c>
    </row>
    <row r="621" spans="1:24" s="7" customFormat="1">
      <c r="A621" s="7" t="s">
        <v>49</v>
      </c>
      <c r="D621" s="144" t="s">
        <v>1259</v>
      </c>
      <c r="E621" s="144" t="s">
        <v>5745</v>
      </c>
      <c r="F621" s="144" t="s">
        <v>655</v>
      </c>
      <c r="G621" s="144" t="s">
        <v>5394</v>
      </c>
      <c r="H621" s="144" t="s">
        <v>689</v>
      </c>
      <c r="I621" s="144" t="s">
        <v>1049</v>
      </c>
      <c r="J621" s="145">
        <v>25</v>
      </c>
      <c r="K621" s="144" t="s">
        <v>1413</v>
      </c>
      <c r="L621" s="144" t="s">
        <v>396</v>
      </c>
      <c r="M621" s="144" t="s">
        <v>4753</v>
      </c>
      <c r="N621" s="144" t="s">
        <v>429</v>
      </c>
      <c r="O621" s="144" t="s">
        <v>81</v>
      </c>
      <c r="P621" s="144" t="s">
        <v>1231</v>
      </c>
      <c r="Q621" s="145">
        <v>0.48799999999999999</v>
      </c>
      <c r="R621" s="144" t="s">
        <v>384</v>
      </c>
      <c r="S621" s="145">
        <v>25</v>
      </c>
      <c r="T621" s="144" t="s">
        <v>5708</v>
      </c>
      <c r="U621" s="145">
        <v>267</v>
      </c>
      <c r="V621" s="145">
        <v>6.4225000000000003</v>
      </c>
      <c r="W621" s="145">
        <v>70</v>
      </c>
      <c r="X621" s="144" t="s">
        <v>5746</v>
      </c>
    </row>
    <row r="622" spans="1:24" s="7" customFormat="1">
      <c r="A622" s="7" t="s">
        <v>49</v>
      </c>
      <c r="D622" s="144" t="s">
        <v>1262</v>
      </c>
      <c r="E622" s="144" t="s">
        <v>5747</v>
      </c>
      <c r="F622" s="144" t="s">
        <v>655</v>
      </c>
      <c r="G622" s="144" t="s">
        <v>5394</v>
      </c>
      <c r="H622" s="144" t="s">
        <v>689</v>
      </c>
      <c r="I622" s="144" t="s">
        <v>1049</v>
      </c>
      <c r="J622" s="145">
        <v>25</v>
      </c>
      <c r="K622" s="144" t="s">
        <v>1413</v>
      </c>
      <c r="L622" s="144" t="s">
        <v>419</v>
      </c>
      <c r="M622" s="144" t="s">
        <v>4753</v>
      </c>
      <c r="N622" s="144" t="s">
        <v>429</v>
      </c>
      <c r="O622" s="144" t="s">
        <v>81</v>
      </c>
      <c r="P622" s="144" t="s">
        <v>1231</v>
      </c>
      <c r="Q622" s="145">
        <v>0.48799999999999999</v>
      </c>
      <c r="R622" s="144" t="s">
        <v>384</v>
      </c>
      <c r="S622" s="145">
        <v>25</v>
      </c>
      <c r="T622" s="144" t="s">
        <v>5708</v>
      </c>
      <c r="U622" s="145">
        <v>238</v>
      </c>
      <c r="V622" s="145">
        <v>6.4225000000000003</v>
      </c>
      <c r="W622" s="145">
        <v>0</v>
      </c>
      <c r="X622" s="144" t="s">
        <v>5748</v>
      </c>
    </row>
    <row r="623" spans="1:24" s="7" customFormat="1">
      <c r="A623" s="7" t="s">
        <v>49</v>
      </c>
      <c r="D623" s="144" t="s">
        <v>1265</v>
      </c>
      <c r="E623" s="144" t="s">
        <v>5749</v>
      </c>
      <c r="F623" s="144" t="s">
        <v>655</v>
      </c>
      <c r="G623" s="144" t="s">
        <v>4745</v>
      </c>
      <c r="H623" s="144" t="s">
        <v>689</v>
      </c>
      <c r="I623" s="144" t="s">
        <v>1049</v>
      </c>
      <c r="J623" s="145">
        <v>25</v>
      </c>
      <c r="K623" s="144" t="s">
        <v>5521</v>
      </c>
      <c r="L623" s="144" t="s">
        <v>401</v>
      </c>
      <c r="M623" s="144" t="s">
        <v>4753</v>
      </c>
      <c r="N623" s="144" t="s">
        <v>429</v>
      </c>
      <c r="O623" s="144" t="s">
        <v>81</v>
      </c>
      <c r="P623" s="144" t="s">
        <v>1268</v>
      </c>
      <c r="Q623" s="145">
        <v>0.36</v>
      </c>
      <c r="R623" s="144" t="s">
        <v>384</v>
      </c>
      <c r="S623" s="145">
        <v>8</v>
      </c>
      <c r="T623" s="144" t="s">
        <v>4761</v>
      </c>
      <c r="U623" s="145">
        <v>319</v>
      </c>
      <c r="V623" s="145">
        <v>6.1714099999999998</v>
      </c>
      <c r="W623" s="145">
        <v>0</v>
      </c>
      <c r="X623" s="144" t="s">
        <v>5750</v>
      </c>
    </row>
    <row r="624" spans="1:24" s="7" customFormat="1">
      <c r="A624" s="7" t="s">
        <v>49</v>
      </c>
      <c r="D624" s="144" t="s">
        <v>1269</v>
      </c>
      <c r="E624" s="144" t="s">
        <v>5751</v>
      </c>
      <c r="F624" s="144" t="s">
        <v>655</v>
      </c>
      <c r="G624" s="144" t="s">
        <v>4745</v>
      </c>
      <c r="H624" s="144" t="s">
        <v>689</v>
      </c>
      <c r="I624" s="144" t="s">
        <v>1049</v>
      </c>
      <c r="J624" s="145">
        <v>25</v>
      </c>
      <c r="K624" s="144" t="s">
        <v>5164</v>
      </c>
      <c r="L624" s="144" t="s">
        <v>380</v>
      </c>
      <c r="M624" s="144" t="s">
        <v>4753</v>
      </c>
      <c r="N624" s="144" t="s">
        <v>429</v>
      </c>
      <c r="O624" s="144" t="s">
        <v>81</v>
      </c>
      <c r="P624" s="144" t="s">
        <v>1276</v>
      </c>
      <c r="Q624" s="145">
        <v>0.3</v>
      </c>
      <c r="R624" s="144" t="s">
        <v>384</v>
      </c>
      <c r="S624" s="145">
        <v>8</v>
      </c>
      <c r="T624" s="144" t="s">
        <v>5708</v>
      </c>
      <c r="U624" s="145">
        <v>408</v>
      </c>
      <c r="V624" s="145">
        <v>6.1981299999999999</v>
      </c>
      <c r="W624" s="145">
        <v>1</v>
      </c>
      <c r="X624" s="144" t="s">
        <v>5752</v>
      </c>
    </row>
    <row r="625" spans="1:24" s="7" customFormat="1">
      <c r="A625" s="7" t="s">
        <v>49</v>
      </c>
      <c r="D625" s="144" t="s">
        <v>1273</v>
      </c>
      <c r="E625" s="144" t="s">
        <v>5753</v>
      </c>
      <c r="F625" s="144" t="s">
        <v>655</v>
      </c>
      <c r="G625" s="144" t="s">
        <v>4745</v>
      </c>
      <c r="H625" s="144" t="s">
        <v>689</v>
      </c>
      <c r="I625" s="144" t="s">
        <v>1049</v>
      </c>
      <c r="J625" s="145">
        <v>25</v>
      </c>
      <c r="K625" s="144" t="s">
        <v>5269</v>
      </c>
      <c r="L625" s="144" t="s">
        <v>409</v>
      </c>
      <c r="M625" s="144" t="s">
        <v>4753</v>
      </c>
      <c r="N625" s="144" t="s">
        <v>429</v>
      </c>
      <c r="O625" s="144" t="s">
        <v>81</v>
      </c>
      <c r="P625" s="144" t="s">
        <v>1276</v>
      </c>
      <c r="Q625" s="145">
        <v>0.3</v>
      </c>
      <c r="R625" s="144" t="s">
        <v>384</v>
      </c>
      <c r="S625" s="145">
        <v>8</v>
      </c>
      <c r="T625" s="144" t="s">
        <v>4761</v>
      </c>
      <c r="U625" s="145">
        <v>98</v>
      </c>
      <c r="V625" s="145">
        <v>5.7530000000000001</v>
      </c>
      <c r="W625" s="145">
        <v>90</v>
      </c>
      <c r="X625" s="144" t="s">
        <v>5754</v>
      </c>
    </row>
    <row r="626" spans="1:24" s="7" customFormat="1">
      <c r="A626" s="7" t="s">
        <v>49</v>
      </c>
      <c r="D626" s="144" t="s">
        <v>1277</v>
      </c>
      <c r="E626" s="144" t="s">
        <v>5755</v>
      </c>
      <c r="F626" s="144" t="s">
        <v>655</v>
      </c>
      <c r="G626" s="144" t="s">
        <v>4745</v>
      </c>
      <c r="H626" s="144" t="s">
        <v>689</v>
      </c>
      <c r="I626" s="144" t="s">
        <v>1049</v>
      </c>
      <c r="J626" s="145">
        <v>25</v>
      </c>
      <c r="K626" s="144" t="s">
        <v>5269</v>
      </c>
      <c r="L626" s="144" t="s">
        <v>487</v>
      </c>
      <c r="M626" s="144" t="s">
        <v>4753</v>
      </c>
      <c r="N626" s="144" t="s">
        <v>429</v>
      </c>
      <c r="O626" s="144" t="s">
        <v>81</v>
      </c>
      <c r="P626" s="144" t="s">
        <v>1276</v>
      </c>
      <c r="Q626" s="145">
        <v>0.27600000000000002</v>
      </c>
      <c r="R626" s="144" t="s">
        <v>384</v>
      </c>
      <c r="S626" s="145">
        <v>8</v>
      </c>
      <c r="T626" s="144" t="s">
        <v>4761</v>
      </c>
      <c r="U626" s="145">
        <v>174</v>
      </c>
      <c r="V626" s="145">
        <v>5.7530000000000001</v>
      </c>
      <c r="W626" s="145">
        <v>0</v>
      </c>
      <c r="X626" s="144" t="s">
        <v>5756</v>
      </c>
    </row>
    <row r="627" spans="1:24" s="7" customFormat="1">
      <c r="A627" s="7" t="s">
        <v>49</v>
      </c>
      <c r="D627" s="144" t="s">
        <v>1284</v>
      </c>
      <c r="E627" s="144" t="s">
        <v>5757</v>
      </c>
      <c r="F627" s="144" t="s">
        <v>4792</v>
      </c>
      <c r="G627" s="144" t="s">
        <v>4745</v>
      </c>
      <c r="H627" s="144" t="s">
        <v>689</v>
      </c>
      <c r="I627" s="144" t="s">
        <v>1049</v>
      </c>
      <c r="J627" s="145">
        <v>30</v>
      </c>
      <c r="K627" s="144" t="s">
        <v>703</v>
      </c>
      <c r="L627" s="144" t="s">
        <v>487</v>
      </c>
      <c r="M627" s="144" t="s">
        <v>4753</v>
      </c>
      <c r="N627" s="144" t="s">
        <v>522</v>
      </c>
      <c r="O627" s="144" t="s">
        <v>81</v>
      </c>
      <c r="P627" s="144" t="s">
        <v>1283</v>
      </c>
      <c r="Q627" s="145">
        <v>0.79</v>
      </c>
      <c r="R627" s="144" t="s">
        <v>384</v>
      </c>
      <c r="S627" s="145">
        <v>25</v>
      </c>
      <c r="T627" s="144" t="s">
        <v>5034</v>
      </c>
      <c r="U627" s="145">
        <v>0</v>
      </c>
      <c r="V627" s="145">
        <v>15.01</v>
      </c>
      <c r="W627" s="145">
        <v>0</v>
      </c>
      <c r="X627" s="144" t="s">
        <v>4745</v>
      </c>
    </row>
    <row r="628" spans="1:24" s="7" customFormat="1">
      <c r="A628" s="7" t="s">
        <v>49</v>
      </c>
      <c r="D628" s="144" t="s">
        <v>1287</v>
      </c>
      <c r="E628" s="144" t="s">
        <v>5758</v>
      </c>
      <c r="F628" s="144" t="s">
        <v>655</v>
      </c>
      <c r="G628" s="144" t="s">
        <v>4745</v>
      </c>
      <c r="H628" s="144" t="s">
        <v>689</v>
      </c>
      <c r="I628" s="144" t="s">
        <v>1049</v>
      </c>
      <c r="J628" s="145">
        <v>30</v>
      </c>
      <c r="K628" s="144" t="s">
        <v>5228</v>
      </c>
      <c r="L628" s="144" t="s">
        <v>389</v>
      </c>
      <c r="M628" s="144" t="s">
        <v>4753</v>
      </c>
      <c r="N628" s="144" t="s">
        <v>522</v>
      </c>
      <c r="O628" s="144" t="s">
        <v>81</v>
      </c>
      <c r="P628" s="144" t="s">
        <v>1283</v>
      </c>
      <c r="Q628" s="145">
        <v>0.94799999999999995</v>
      </c>
      <c r="R628" s="144" t="s">
        <v>384</v>
      </c>
      <c r="S628" s="145">
        <v>25</v>
      </c>
      <c r="T628" s="144" t="s">
        <v>5034</v>
      </c>
      <c r="U628" s="145">
        <v>0</v>
      </c>
      <c r="V628" s="145">
        <v>14.63</v>
      </c>
      <c r="W628" s="145">
        <v>0</v>
      </c>
      <c r="X628" s="144" t="s">
        <v>5759</v>
      </c>
    </row>
    <row r="629" spans="1:24" s="7" customFormat="1">
      <c r="A629" s="7" t="s">
        <v>49</v>
      </c>
      <c r="D629" s="144" t="s">
        <v>5760</v>
      </c>
      <c r="E629" s="144" t="s">
        <v>5761</v>
      </c>
      <c r="F629" s="144" t="s">
        <v>4792</v>
      </c>
      <c r="G629" s="144" t="s">
        <v>4745</v>
      </c>
      <c r="H629" s="144" t="s">
        <v>689</v>
      </c>
      <c r="I629" s="144" t="s">
        <v>1049</v>
      </c>
      <c r="J629" s="145">
        <v>30</v>
      </c>
      <c r="K629" s="144" t="s">
        <v>4745</v>
      </c>
      <c r="L629" s="144" t="s">
        <v>4745</v>
      </c>
      <c r="M629" s="144" t="s">
        <v>4753</v>
      </c>
      <c r="N629" s="144" t="s">
        <v>5762</v>
      </c>
      <c r="O629" s="144" t="s">
        <v>81</v>
      </c>
      <c r="P629" s="144" t="s">
        <v>5763</v>
      </c>
      <c r="Q629" s="145">
        <v>0.70299999999999996</v>
      </c>
      <c r="R629" s="144" t="s">
        <v>797</v>
      </c>
      <c r="S629" s="145">
        <v>65</v>
      </c>
      <c r="T629" s="144" t="s">
        <v>5034</v>
      </c>
      <c r="U629" s="145">
        <v>0</v>
      </c>
      <c r="V629" s="145">
        <v>16</v>
      </c>
      <c r="W629" s="145">
        <v>0</v>
      </c>
      <c r="X629" s="144" t="s">
        <v>4745</v>
      </c>
    </row>
    <row r="630" spans="1:24" s="7" customFormat="1">
      <c r="A630" s="7" t="s">
        <v>49</v>
      </c>
      <c r="D630" s="144" t="s">
        <v>5764</v>
      </c>
      <c r="E630" s="144" t="s">
        <v>5765</v>
      </c>
      <c r="F630" s="144" t="s">
        <v>4792</v>
      </c>
      <c r="G630" s="144" t="s">
        <v>4745</v>
      </c>
      <c r="H630" s="144" t="s">
        <v>689</v>
      </c>
      <c r="I630" s="144" t="s">
        <v>1049</v>
      </c>
      <c r="J630" s="145">
        <v>30</v>
      </c>
      <c r="K630" s="144" t="s">
        <v>795</v>
      </c>
      <c r="L630" s="144" t="s">
        <v>389</v>
      </c>
      <c r="M630" s="144" t="s">
        <v>4753</v>
      </c>
      <c r="N630" s="144" t="s">
        <v>683</v>
      </c>
      <c r="O630" s="144" t="s">
        <v>81</v>
      </c>
      <c r="P630" s="144" t="s">
        <v>5766</v>
      </c>
      <c r="Q630" s="145">
        <v>0.91</v>
      </c>
      <c r="R630" s="144" t="s">
        <v>797</v>
      </c>
      <c r="S630" s="145">
        <v>55</v>
      </c>
      <c r="T630" s="144" t="s">
        <v>4769</v>
      </c>
      <c r="U630" s="145">
        <v>0</v>
      </c>
      <c r="V630" s="145">
        <v>14.18</v>
      </c>
      <c r="W630" s="145">
        <v>0</v>
      </c>
      <c r="X630" s="144" t="s">
        <v>4745</v>
      </c>
    </row>
    <row r="631" spans="1:24" s="7" customFormat="1">
      <c r="A631" s="7" t="s">
        <v>49</v>
      </c>
      <c r="D631" s="144" t="s">
        <v>5767</v>
      </c>
      <c r="E631" s="144" t="s">
        <v>5768</v>
      </c>
      <c r="F631" s="144" t="s">
        <v>4792</v>
      </c>
      <c r="G631" s="144" t="s">
        <v>4745</v>
      </c>
      <c r="H631" s="144" t="s">
        <v>689</v>
      </c>
      <c r="I631" s="144" t="s">
        <v>1049</v>
      </c>
      <c r="J631" s="145">
        <v>30</v>
      </c>
      <c r="K631" s="144" t="s">
        <v>795</v>
      </c>
      <c r="L631" s="144" t="s">
        <v>409</v>
      </c>
      <c r="M631" s="144" t="s">
        <v>4753</v>
      </c>
      <c r="N631" s="144" t="s">
        <v>683</v>
      </c>
      <c r="O631" s="144" t="s">
        <v>81</v>
      </c>
      <c r="P631" s="144" t="s">
        <v>5766</v>
      </c>
      <c r="Q631" s="145">
        <v>0.91</v>
      </c>
      <c r="R631" s="144" t="s">
        <v>797</v>
      </c>
      <c r="S631" s="145">
        <v>55</v>
      </c>
      <c r="T631" s="144" t="s">
        <v>4769</v>
      </c>
      <c r="U631" s="145">
        <v>0</v>
      </c>
      <c r="V631" s="145">
        <v>16.11</v>
      </c>
      <c r="W631" s="145">
        <v>0</v>
      </c>
      <c r="X631" s="144" t="s">
        <v>4745</v>
      </c>
    </row>
    <row r="632" spans="1:24" s="7" customFormat="1">
      <c r="A632" s="7" t="s">
        <v>49</v>
      </c>
      <c r="D632" s="144" t="s">
        <v>5769</v>
      </c>
      <c r="E632" s="144" t="s">
        <v>5770</v>
      </c>
      <c r="F632" s="144" t="s">
        <v>4792</v>
      </c>
      <c r="G632" s="144" t="s">
        <v>4745</v>
      </c>
      <c r="H632" s="144" t="s">
        <v>689</v>
      </c>
      <c r="I632" s="144" t="s">
        <v>1049</v>
      </c>
      <c r="J632" s="145">
        <v>30</v>
      </c>
      <c r="K632" s="144" t="s">
        <v>795</v>
      </c>
      <c r="L632" s="144" t="s">
        <v>393</v>
      </c>
      <c r="M632" s="144" t="s">
        <v>4753</v>
      </c>
      <c r="N632" s="144" t="s">
        <v>683</v>
      </c>
      <c r="O632" s="144" t="s">
        <v>81</v>
      </c>
      <c r="P632" s="144" t="s">
        <v>5766</v>
      </c>
      <c r="Q632" s="145">
        <v>0.91</v>
      </c>
      <c r="R632" s="144" t="s">
        <v>797</v>
      </c>
      <c r="S632" s="145">
        <v>55</v>
      </c>
      <c r="T632" s="144" t="s">
        <v>4769</v>
      </c>
      <c r="U632" s="145">
        <v>0</v>
      </c>
      <c r="V632" s="145">
        <v>15.6</v>
      </c>
      <c r="W632" s="145">
        <v>0</v>
      </c>
      <c r="X632" s="144" t="s">
        <v>4745</v>
      </c>
    </row>
    <row r="633" spans="1:24" s="7" customFormat="1">
      <c r="A633" s="7" t="s">
        <v>49</v>
      </c>
      <c r="D633" s="144" t="s">
        <v>5771</v>
      </c>
      <c r="E633" s="144" t="s">
        <v>5772</v>
      </c>
      <c r="F633" s="144" t="s">
        <v>4792</v>
      </c>
      <c r="G633" s="144" t="s">
        <v>4745</v>
      </c>
      <c r="H633" s="144" t="s">
        <v>689</v>
      </c>
      <c r="I633" s="144" t="s">
        <v>1049</v>
      </c>
      <c r="J633" s="145">
        <v>30</v>
      </c>
      <c r="K633" s="144" t="s">
        <v>795</v>
      </c>
      <c r="L633" s="144" t="s">
        <v>801</v>
      </c>
      <c r="M633" s="144" t="s">
        <v>4753</v>
      </c>
      <c r="N633" s="144" t="s">
        <v>683</v>
      </c>
      <c r="O633" s="144" t="s">
        <v>81</v>
      </c>
      <c r="P633" s="144" t="s">
        <v>5766</v>
      </c>
      <c r="Q633" s="145">
        <v>0.91</v>
      </c>
      <c r="R633" s="144" t="s">
        <v>797</v>
      </c>
      <c r="S633" s="145">
        <v>55</v>
      </c>
      <c r="T633" s="144" t="s">
        <v>4769</v>
      </c>
      <c r="U633" s="145">
        <v>0</v>
      </c>
      <c r="V633" s="145">
        <v>16.100000000000001</v>
      </c>
      <c r="W633" s="145">
        <v>0</v>
      </c>
      <c r="X633" s="144" t="s">
        <v>4745</v>
      </c>
    </row>
    <row r="634" spans="1:24" s="7" customFormat="1">
      <c r="A634" s="7" t="s">
        <v>49</v>
      </c>
      <c r="D634" s="144" t="s">
        <v>3745</v>
      </c>
      <c r="E634" s="144" t="s">
        <v>5773</v>
      </c>
      <c r="F634" s="144" t="s">
        <v>5033</v>
      </c>
      <c r="G634" s="144" t="s">
        <v>4745</v>
      </c>
      <c r="H634" s="144" t="s">
        <v>689</v>
      </c>
      <c r="I634" s="144" t="s">
        <v>1049</v>
      </c>
      <c r="J634" s="145">
        <v>30</v>
      </c>
      <c r="K634" s="144" t="s">
        <v>582</v>
      </c>
      <c r="L634" s="144" t="s">
        <v>5279</v>
      </c>
      <c r="M634" s="144" t="s">
        <v>4753</v>
      </c>
      <c r="N634" s="144" t="s">
        <v>683</v>
      </c>
      <c r="O634" s="144" t="s">
        <v>81</v>
      </c>
      <c r="P634" s="144" t="s">
        <v>5774</v>
      </c>
      <c r="Q634" s="145">
        <v>1.083</v>
      </c>
      <c r="R634" s="144" t="s">
        <v>549</v>
      </c>
      <c r="S634" s="145">
        <v>45</v>
      </c>
      <c r="T634" s="144" t="s">
        <v>5460</v>
      </c>
      <c r="U634" s="145">
        <v>22</v>
      </c>
      <c r="V634" s="145">
        <v>14.91</v>
      </c>
      <c r="W634" s="145">
        <v>0</v>
      </c>
      <c r="X634" s="144" t="s">
        <v>4745</v>
      </c>
    </row>
    <row r="635" spans="1:24" s="7" customFormat="1">
      <c r="A635" s="7" t="s">
        <v>49</v>
      </c>
      <c r="D635" s="144" t="s">
        <v>1290</v>
      </c>
      <c r="E635" s="144" t="s">
        <v>5775</v>
      </c>
      <c r="F635" s="144" t="s">
        <v>655</v>
      </c>
      <c r="G635" s="144" t="s">
        <v>4745</v>
      </c>
      <c r="H635" s="144" t="s">
        <v>689</v>
      </c>
      <c r="I635" s="144" t="s">
        <v>1049</v>
      </c>
      <c r="J635" s="145">
        <v>30</v>
      </c>
      <c r="K635" s="144" t="s">
        <v>5521</v>
      </c>
      <c r="L635" s="144" t="s">
        <v>401</v>
      </c>
      <c r="M635" s="144" t="s">
        <v>4753</v>
      </c>
      <c r="N635" s="144" t="s">
        <v>683</v>
      </c>
      <c r="O635" s="144" t="s">
        <v>81</v>
      </c>
      <c r="P635" s="144" t="s">
        <v>1084</v>
      </c>
      <c r="Q635" s="145">
        <v>0.99</v>
      </c>
      <c r="R635" s="144" t="s">
        <v>384</v>
      </c>
      <c r="S635" s="145">
        <v>45</v>
      </c>
      <c r="T635" s="144" t="s">
        <v>4754</v>
      </c>
      <c r="U635" s="145">
        <v>31</v>
      </c>
      <c r="V635" s="145">
        <v>13.39</v>
      </c>
      <c r="W635" s="145">
        <v>7</v>
      </c>
      <c r="X635" s="144" t="s">
        <v>5776</v>
      </c>
    </row>
    <row r="636" spans="1:24" s="7" customFormat="1">
      <c r="A636" s="7" t="s">
        <v>49</v>
      </c>
      <c r="D636" s="144" t="s">
        <v>5777</v>
      </c>
      <c r="E636" s="144" t="s">
        <v>5778</v>
      </c>
      <c r="F636" s="144" t="s">
        <v>4792</v>
      </c>
      <c r="G636" s="144" t="s">
        <v>4745</v>
      </c>
      <c r="H636" s="144" t="s">
        <v>689</v>
      </c>
      <c r="I636" s="144" t="s">
        <v>1049</v>
      </c>
      <c r="J636" s="145">
        <v>30</v>
      </c>
      <c r="K636" s="144" t="s">
        <v>582</v>
      </c>
      <c r="L636" s="144" t="s">
        <v>5279</v>
      </c>
      <c r="M636" s="144" t="s">
        <v>4753</v>
      </c>
      <c r="N636" s="144" t="s">
        <v>683</v>
      </c>
      <c r="O636" s="144" t="s">
        <v>81</v>
      </c>
      <c r="P636" s="144" t="s">
        <v>5774</v>
      </c>
      <c r="Q636" s="145">
        <v>1.143</v>
      </c>
      <c r="R636" s="144" t="s">
        <v>669</v>
      </c>
      <c r="S636" s="145">
        <v>45</v>
      </c>
      <c r="T636" s="144" t="s">
        <v>5460</v>
      </c>
      <c r="U636" s="145">
        <v>0</v>
      </c>
      <c r="V636" s="145">
        <v>16.850000000000001</v>
      </c>
      <c r="W636" s="145">
        <v>0</v>
      </c>
      <c r="X636" s="144" t="s">
        <v>4745</v>
      </c>
    </row>
    <row r="637" spans="1:24" s="7" customFormat="1">
      <c r="A637" s="7" t="s">
        <v>49</v>
      </c>
      <c r="D637" s="144" t="s">
        <v>5779</v>
      </c>
      <c r="E637" s="144" t="s">
        <v>5780</v>
      </c>
      <c r="F637" s="144" t="s">
        <v>4792</v>
      </c>
      <c r="G637" s="144" t="s">
        <v>4745</v>
      </c>
      <c r="H637" s="144" t="s">
        <v>689</v>
      </c>
      <c r="I637" s="144" t="s">
        <v>1049</v>
      </c>
      <c r="J637" s="145">
        <v>25</v>
      </c>
      <c r="K637" s="144" t="s">
        <v>582</v>
      </c>
      <c r="L637" s="144" t="s">
        <v>5279</v>
      </c>
      <c r="M637" s="144" t="s">
        <v>4753</v>
      </c>
      <c r="N637" s="144" t="s">
        <v>429</v>
      </c>
      <c r="O637" s="144" t="s">
        <v>81</v>
      </c>
      <c r="P637" s="144" t="s">
        <v>5781</v>
      </c>
      <c r="Q637" s="145">
        <v>0.6</v>
      </c>
      <c r="R637" s="144" t="s">
        <v>384</v>
      </c>
      <c r="S637" s="145">
        <v>8</v>
      </c>
      <c r="T637" s="144" t="s">
        <v>4754</v>
      </c>
      <c r="U637" s="145">
        <v>0</v>
      </c>
      <c r="V637" s="145">
        <v>11.30833</v>
      </c>
      <c r="W637" s="145">
        <v>0</v>
      </c>
      <c r="X637" s="144" t="s">
        <v>4745</v>
      </c>
    </row>
    <row r="638" spans="1:24" s="7" customFormat="1">
      <c r="A638" s="7" t="s">
        <v>49</v>
      </c>
      <c r="D638" s="144" t="s">
        <v>1293</v>
      </c>
      <c r="E638" s="144" t="s">
        <v>5782</v>
      </c>
      <c r="F638" s="144" t="s">
        <v>655</v>
      </c>
      <c r="G638" s="144" t="s">
        <v>4745</v>
      </c>
      <c r="H638" s="144" t="s">
        <v>689</v>
      </c>
      <c r="I638" s="144" t="s">
        <v>1049</v>
      </c>
      <c r="J638" s="145">
        <v>30</v>
      </c>
      <c r="K638" s="144" t="s">
        <v>739</v>
      </c>
      <c r="L638" s="144" t="s">
        <v>389</v>
      </c>
      <c r="M638" s="144" t="s">
        <v>4753</v>
      </c>
      <c r="N638" s="144" t="s">
        <v>683</v>
      </c>
      <c r="O638" s="144" t="s">
        <v>81</v>
      </c>
      <c r="P638" s="144" t="s">
        <v>1296</v>
      </c>
      <c r="Q638" s="145">
        <v>1.9950000000000001</v>
      </c>
      <c r="R638" s="144" t="s">
        <v>384</v>
      </c>
      <c r="S638" s="145">
        <v>45</v>
      </c>
      <c r="T638" s="144" t="s">
        <v>5034</v>
      </c>
      <c r="U638" s="145">
        <v>70</v>
      </c>
      <c r="V638" s="145">
        <v>21.81</v>
      </c>
      <c r="W638" s="145">
        <v>19</v>
      </c>
      <c r="X638" s="144" t="s">
        <v>5783</v>
      </c>
    </row>
    <row r="639" spans="1:24" s="7" customFormat="1">
      <c r="A639" s="7" t="s">
        <v>49</v>
      </c>
      <c r="D639" s="144" t="s">
        <v>1298</v>
      </c>
      <c r="E639" s="144" t="s">
        <v>5784</v>
      </c>
      <c r="F639" s="144" t="s">
        <v>655</v>
      </c>
      <c r="G639" s="144" t="s">
        <v>4745</v>
      </c>
      <c r="H639" s="144" t="s">
        <v>689</v>
      </c>
      <c r="I639" s="144" t="s">
        <v>1049</v>
      </c>
      <c r="J639" s="145">
        <v>30</v>
      </c>
      <c r="K639" s="144" t="s">
        <v>765</v>
      </c>
      <c r="L639" s="144" t="s">
        <v>389</v>
      </c>
      <c r="M639" s="144" t="s">
        <v>4753</v>
      </c>
      <c r="N639" s="144" t="s">
        <v>683</v>
      </c>
      <c r="O639" s="144" t="s">
        <v>81</v>
      </c>
      <c r="P639" s="144" t="s">
        <v>1301</v>
      </c>
      <c r="Q639" s="145">
        <v>1.61</v>
      </c>
      <c r="R639" s="144" t="s">
        <v>384</v>
      </c>
      <c r="S639" s="145">
        <v>45</v>
      </c>
      <c r="T639" s="144" t="s">
        <v>4754</v>
      </c>
      <c r="U639" s="145">
        <v>102</v>
      </c>
      <c r="V639" s="145">
        <v>26.511330000000001</v>
      </c>
      <c r="W639" s="145">
        <v>0</v>
      </c>
      <c r="X639" s="144" t="s">
        <v>5785</v>
      </c>
    </row>
    <row r="640" spans="1:24" s="7" customFormat="1">
      <c r="A640" s="7" t="s">
        <v>49</v>
      </c>
      <c r="D640" s="144" t="s">
        <v>1302</v>
      </c>
      <c r="E640" s="144" t="s">
        <v>5786</v>
      </c>
      <c r="F640" s="144" t="s">
        <v>655</v>
      </c>
      <c r="G640" s="144" t="s">
        <v>4745</v>
      </c>
      <c r="H640" s="144" t="s">
        <v>689</v>
      </c>
      <c r="I640" s="144" t="s">
        <v>1049</v>
      </c>
      <c r="J640" s="145">
        <v>30</v>
      </c>
      <c r="K640" s="144" t="s">
        <v>1413</v>
      </c>
      <c r="L640" s="144" t="s">
        <v>598</v>
      </c>
      <c r="M640" s="144" t="s">
        <v>4753</v>
      </c>
      <c r="N640" s="144" t="s">
        <v>683</v>
      </c>
      <c r="O640" s="144" t="s">
        <v>81</v>
      </c>
      <c r="P640" s="144" t="s">
        <v>1301</v>
      </c>
      <c r="Q640" s="145">
        <v>1.61</v>
      </c>
      <c r="R640" s="144" t="s">
        <v>384</v>
      </c>
      <c r="S640" s="145">
        <v>45</v>
      </c>
      <c r="T640" s="144" t="s">
        <v>4754</v>
      </c>
      <c r="U640" s="145">
        <v>222</v>
      </c>
      <c r="V640" s="145">
        <v>18.64667</v>
      </c>
      <c r="W640" s="145">
        <v>36</v>
      </c>
      <c r="X640" s="144" t="s">
        <v>5787</v>
      </c>
    </row>
    <row r="641" spans="1:24" s="7" customFormat="1">
      <c r="A641" s="7" t="s">
        <v>49</v>
      </c>
      <c r="D641" s="144" t="s">
        <v>5788</v>
      </c>
      <c r="E641" s="144" t="s">
        <v>5789</v>
      </c>
      <c r="F641" s="144" t="s">
        <v>4792</v>
      </c>
      <c r="G641" s="144" t="s">
        <v>4745</v>
      </c>
      <c r="H641" s="144" t="s">
        <v>689</v>
      </c>
      <c r="I641" s="144" t="s">
        <v>1049</v>
      </c>
      <c r="J641" s="145">
        <v>25</v>
      </c>
      <c r="K641" s="144" t="s">
        <v>891</v>
      </c>
      <c r="L641" s="144" t="s">
        <v>5279</v>
      </c>
      <c r="M641" s="144" t="s">
        <v>4753</v>
      </c>
      <c r="N641" s="144" t="s">
        <v>429</v>
      </c>
      <c r="O641" s="144" t="s">
        <v>81</v>
      </c>
      <c r="P641" s="144" t="s">
        <v>1317</v>
      </c>
      <c r="Q641" s="145">
        <v>0.46800000000000003</v>
      </c>
      <c r="R641" s="144" t="s">
        <v>384</v>
      </c>
      <c r="S641" s="145">
        <v>8</v>
      </c>
      <c r="T641" s="144" t="s">
        <v>4761</v>
      </c>
      <c r="U641" s="145">
        <v>0</v>
      </c>
      <c r="V641" s="145">
        <v>6.0750000000000002</v>
      </c>
      <c r="W641" s="145">
        <v>0</v>
      </c>
      <c r="X641" s="144" t="s">
        <v>4745</v>
      </c>
    </row>
    <row r="642" spans="1:24" s="7" customFormat="1">
      <c r="A642" s="7" t="s">
        <v>49</v>
      </c>
      <c r="D642" s="144" t="s">
        <v>1321</v>
      </c>
      <c r="E642" s="144" t="s">
        <v>5790</v>
      </c>
      <c r="F642" s="144" t="s">
        <v>655</v>
      </c>
      <c r="G642" s="144" t="s">
        <v>4745</v>
      </c>
      <c r="H642" s="144" t="s">
        <v>689</v>
      </c>
      <c r="I642" s="144" t="s">
        <v>1049</v>
      </c>
      <c r="J642" s="145">
        <v>30</v>
      </c>
      <c r="K642" s="144" t="s">
        <v>5164</v>
      </c>
      <c r="L642" s="144" t="s">
        <v>393</v>
      </c>
      <c r="M642" s="144" t="s">
        <v>4753</v>
      </c>
      <c r="N642" s="144" t="s">
        <v>683</v>
      </c>
      <c r="O642" s="144" t="s">
        <v>81</v>
      </c>
      <c r="P642" s="144" t="s">
        <v>1080</v>
      </c>
      <c r="Q642" s="145">
        <v>1.8</v>
      </c>
      <c r="R642" s="144" t="s">
        <v>1324</v>
      </c>
      <c r="S642" s="145">
        <v>45</v>
      </c>
      <c r="T642" s="144" t="s">
        <v>4754</v>
      </c>
      <c r="U642" s="145">
        <v>69</v>
      </c>
      <c r="V642" s="145">
        <v>27.84</v>
      </c>
      <c r="W642" s="145">
        <v>0</v>
      </c>
      <c r="X642" s="144" t="s">
        <v>5791</v>
      </c>
    </row>
    <row r="643" spans="1:24" s="7" customFormat="1">
      <c r="A643" s="7" t="s">
        <v>49</v>
      </c>
      <c r="D643" s="144" t="s">
        <v>1326</v>
      </c>
      <c r="E643" s="144" t="s">
        <v>5792</v>
      </c>
      <c r="F643" s="144" t="s">
        <v>655</v>
      </c>
      <c r="G643" s="144" t="s">
        <v>4745</v>
      </c>
      <c r="H643" s="144" t="s">
        <v>689</v>
      </c>
      <c r="I643" s="144" t="s">
        <v>1325</v>
      </c>
      <c r="J643" s="145">
        <v>30</v>
      </c>
      <c r="K643" s="144" t="s">
        <v>1325</v>
      </c>
      <c r="L643" s="144" t="s">
        <v>401</v>
      </c>
      <c r="M643" s="144" t="s">
        <v>4753</v>
      </c>
      <c r="N643" s="144" t="s">
        <v>683</v>
      </c>
      <c r="O643" s="144" t="s">
        <v>81</v>
      </c>
      <c r="P643" s="144" t="s">
        <v>1329</v>
      </c>
      <c r="Q643" s="145">
        <v>0.59599999999999997</v>
      </c>
      <c r="R643" s="144" t="s">
        <v>384</v>
      </c>
      <c r="S643" s="145">
        <v>80</v>
      </c>
      <c r="T643" s="144" t="s">
        <v>5034</v>
      </c>
      <c r="U643" s="145">
        <v>98</v>
      </c>
      <c r="V643" s="145">
        <v>14.51</v>
      </c>
      <c r="W643" s="145">
        <v>52</v>
      </c>
      <c r="X643" s="144" t="s">
        <v>4745</v>
      </c>
    </row>
    <row r="644" spans="1:24" s="7" customFormat="1">
      <c r="A644" s="7" t="s">
        <v>49</v>
      </c>
      <c r="D644" s="144" t="s">
        <v>1330</v>
      </c>
      <c r="E644" s="144" t="s">
        <v>5793</v>
      </c>
      <c r="F644" s="144" t="s">
        <v>655</v>
      </c>
      <c r="G644" s="144" t="s">
        <v>4745</v>
      </c>
      <c r="H644" s="144" t="s">
        <v>689</v>
      </c>
      <c r="I644" s="144" t="s">
        <v>1325</v>
      </c>
      <c r="J644" s="145">
        <v>30</v>
      </c>
      <c r="K644" s="144" t="s">
        <v>1325</v>
      </c>
      <c r="L644" s="144" t="s">
        <v>380</v>
      </c>
      <c r="M644" s="144" t="s">
        <v>4753</v>
      </c>
      <c r="N644" s="144" t="s">
        <v>683</v>
      </c>
      <c r="O644" s="144" t="s">
        <v>81</v>
      </c>
      <c r="P644" s="144" t="s">
        <v>1329</v>
      </c>
      <c r="Q644" s="145">
        <v>0.59599999999999997</v>
      </c>
      <c r="R644" s="144" t="s">
        <v>384</v>
      </c>
      <c r="S644" s="145">
        <v>80</v>
      </c>
      <c r="T644" s="144" t="s">
        <v>5034</v>
      </c>
      <c r="U644" s="145">
        <v>91</v>
      </c>
      <c r="V644" s="145">
        <v>14.712</v>
      </c>
      <c r="W644" s="145">
        <v>0</v>
      </c>
      <c r="X644" s="144" t="s">
        <v>4745</v>
      </c>
    </row>
    <row r="645" spans="1:24" s="7" customFormat="1">
      <c r="A645" s="7" t="s">
        <v>49</v>
      </c>
      <c r="D645" s="144" t="s">
        <v>1333</v>
      </c>
      <c r="E645" s="144" t="s">
        <v>5794</v>
      </c>
      <c r="F645" s="144" t="s">
        <v>655</v>
      </c>
      <c r="G645" s="144" t="s">
        <v>4745</v>
      </c>
      <c r="H645" s="144" t="s">
        <v>689</v>
      </c>
      <c r="I645" s="144" t="s">
        <v>1325</v>
      </c>
      <c r="J645" s="145">
        <v>30</v>
      </c>
      <c r="K645" s="144" t="s">
        <v>1325</v>
      </c>
      <c r="L645" s="144" t="s">
        <v>393</v>
      </c>
      <c r="M645" s="144" t="s">
        <v>4753</v>
      </c>
      <c r="N645" s="144" t="s">
        <v>683</v>
      </c>
      <c r="O645" s="144" t="s">
        <v>81</v>
      </c>
      <c r="P645" s="144" t="s">
        <v>1329</v>
      </c>
      <c r="Q645" s="145">
        <v>0.59599999999999997</v>
      </c>
      <c r="R645" s="144" t="s">
        <v>384</v>
      </c>
      <c r="S645" s="145">
        <v>80</v>
      </c>
      <c r="T645" s="144" t="s">
        <v>5034</v>
      </c>
      <c r="U645" s="145">
        <v>26</v>
      </c>
      <c r="V645" s="145">
        <v>15.055910000000001</v>
      </c>
      <c r="W645" s="145">
        <v>0</v>
      </c>
      <c r="X645" s="144" t="s">
        <v>4745</v>
      </c>
    </row>
    <row r="646" spans="1:24" s="7" customFormat="1">
      <c r="A646" s="7" t="s">
        <v>49</v>
      </c>
      <c r="D646" s="144" t="s">
        <v>1336</v>
      </c>
      <c r="E646" s="144" t="s">
        <v>5795</v>
      </c>
      <c r="F646" s="144" t="s">
        <v>655</v>
      </c>
      <c r="G646" s="144" t="s">
        <v>4745</v>
      </c>
      <c r="H646" s="144" t="s">
        <v>689</v>
      </c>
      <c r="I646" s="144" t="s">
        <v>1325</v>
      </c>
      <c r="J646" s="145">
        <v>30</v>
      </c>
      <c r="K646" s="144" t="s">
        <v>1325</v>
      </c>
      <c r="L646" s="144" t="s">
        <v>487</v>
      </c>
      <c r="M646" s="144" t="s">
        <v>4753</v>
      </c>
      <c r="N646" s="144" t="s">
        <v>683</v>
      </c>
      <c r="O646" s="144" t="s">
        <v>81</v>
      </c>
      <c r="P646" s="144" t="s">
        <v>1329</v>
      </c>
      <c r="Q646" s="145">
        <v>0.59599999999999997</v>
      </c>
      <c r="R646" s="144" t="s">
        <v>384</v>
      </c>
      <c r="S646" s="145">
        <v>80</v>
      </c>
      <c r="T646" s="144" t="s">
        <v>5034</v>
      </c>
      <c r="U646" s="145">
        <v>39</v>
      </c>
      <c r="V646" s="145">
        <v>14.79556</v>
      </c>
      <c r="W646" s="145">
        <v>39</v>
      </c>
      <c r="X646" s="144" t="s">
        <v>4745</v>
      </c>
    </row>
    <row r="647" spans="1:24" s="7" customFormat="1">
      <c r="A647" s="7" t="s">
        <v>49</v>
      </c>
      <c r="D647" s="144" t="s">
        <v>1339</v>
      </c>
      <c r="E647" s="144" t="s">
        <v>5796</v>
      </c>
      <c r="F647" s="144" t="s">
        <v>655</v>
      </c>
      <c r="G647" s="144" t="s">
        <v>4745</v>
      </c>
      <c r="H647" s="144" t="s">
        <v>689</v>
      </c>
      <c r="I647" s="144" t="s">
        <v>1325</v>
      </c>
      <c r="J647" s="145">
        <v>30</v>
      </c>
      <c r="K647" s="144" t="s">
        <v>1325</v>
      </c>
      <c r="L647" s="144" t="s">
        <v>401</v>
      </c>
      <c r="M647" s="144" t="s">
        <v>4753</v>
      </c>
      <c r="N647" s="144" t="s">
        <v>683</v>
      </c>
      <c r="O647" s="144" t="s">
        <v>81</v>
      </c>
      <c r="P647" s="144" t="s">
        <v>1329</v>
      </c>
      <c r="Q647" s="145">
        <v>0.504</v>
      </c>
      <c r="R647" s="144" t="s">
        <v>506</v>
      </c>
      <c r="S647" s="145">
        <v>100</v>
      </c>
      <c r="T647" s="144" t="s">
        <v>5034</v>
      </c>
      <c r="U647" s="145">
        <v>66</v>
      </c>
      <c r="V647" s="145">
        <v>16.690000000000001</v>
      </c>
      <c r="W647" s="145">
        <v>0</v>
      </c>
      <c r="X647" s="144" t="s">
        <v>4745</v>
      </c>
    </row>
    <row r="648" spans="1:24" s="7" customFormat="1">
      <c r="A648" s="7" t="s">
        <v>49</v>
      </c>
      <c r="D648" s="144" t="s">
        <v>1342</v>
      </c>
      <c r="E648" s="144" t="s">
        <v>5797</v>
      </c>
      <c r="F648" s="144" t="s">
        <v>655</v>
      </c>
      <c r="G648" s="144" t="s">
        <v>4745</v>
      </c>
      <c r="H648" s="144" t="s">
        <v>689</v>
      </c>
      <c r="I648" s="144" t="s">
        <v>1325</v>
      </c>
      <c r="J648" s="145">
        <v>30</v>
      </c>
      <c r="K648" s="144" t="s">
        <v>1325</v>
      </c>
      <c r="L648" s="144" t="s">
        <v>393</v>
      </c>
      <c r="M648" s="144" t="s">
        <v>4753</v>
      </c>
      <c r="N648" s="144" t="s">
        <v>683</v>
      </c>
      <c r="O648" s="144" t="s">
        <v>81</v>
      </c>
      <c r="P648" s="144" t="s">
        <v>1329</v>
      </c>
      <c r="Q648" s="145">
        <v>0.48</v>
      </c>
      <c r="R648" s="144" t="s">
        <v>506</v>
      </c>
      <c r="S648" s="145">
        <v>100</v>
      </c>
      <c r="T648" s="144" t="s">
        <v>5034</v>
      </c>
      <c r="U648" s="145">
        <v>71</v>
      </c>
      <c r="V648" s="145">
        <v>16.734999999999999</v>
      </c>
      <c r="W648" s="145">
        <v>0</v>
      </c>
      <c r="X648" s="144" t="s">
        <v>4745</v>
      </c>
    </row>
    <row r="649" spans="1:24" s="7" customFormat="1">
      <c r="A649" s="7" t="s">
        <v>49</v>
      </c>
      <c r="D649" s="144" t="s">
        <v>1345</v>
      </c>
      <c r="E649" s="144" t="s">
        <v>5798</v>
      </c>
      <c r="F649" s="144" t="s">
        <v>655</v>
      </c>
      <c r="G649" s="144" t="s">
        <v>4745</v>
      </c>
      <c r="H649" s="144" t="s">
        <v>689</v>
      </c>
      <c r="I649" s="144" t="s">
        <v>1325</v>
      </c>
      <c r="J649" s="145">
        <v>30</v>
      </c>
      <c r="K649" s="144" t="s">
        <v>1325</v>
      </c>
      <c r="L649" s="144" t="s">
        <v>487</v>
      </c>
      <c r="M649" s="144" t="s">
        <v>4753</v>
      </c>
      <c r="N649" s="144" t="s">
        <v>683</v>
      </c>
      <c r="O649" s="144" t="s">
        <v>81</v>
      </c>
      <c r="P649" s="144" t="s">
        <v>1329</v>
      </c>
      <c r="Q649" s="145">
        <v>0.6</v>
      </c>
      <c r="R649" s="144" t="s">
        <v>506</v>
      </c>
      <c r="S649" s="145">
        <v>100</v>
      </c>
      <c r="T649" s="144" t="s">
        <v>5034</v>
      </c>
      <c r="U649" s="145">
        <v>73</v>
      </c>
      <c r="V649" s="145">
        <v>16.734999999999999</v>
      </c>
      <c r="W649" s="145">
        <v>0</v>
      </c>
      <c r="X649" s="144" t="s">
        <v>4745</v>
      </c>
    </row>
    <row r="650" spans="1:24" s="7" customFormat="1">
      <c r="A650" s="7" t="s">
        <v>49</v>
      </c>
      <c r="D650" s="144" t="s">
        <v>1348</v>
      </c>
      <c r="E650" s="144" t="s">
        <v>5799</v>
      </c>
      <c r="F650" s="144" t="s">
        <v>655</v>
      </c>
      <c r="G650" s="144" t="s">
        <v>4745</v>
      </c>
      <c r="H650" s="144" t="s">
        <v>689</v>
      </c>
      <c r="I650" s="144" t="s">
        <v>1325</v>
      </c>
      <c r="J650" s="145">
        <v>30</v>
      </c>
      <c r="K650" s="144" t="s">
        <v>1325</v>
      </c>
      <c r="L650" s="144" t="s">
        <v>1795</v>
      </c>
      <c r="M650" s="144" t="s">
        <v>4753</v>
      </c>
      <c r="N650" s="144" t="s">
        <v>683</v>
      </c>
      <c r="O650" s="144" t="s">
        <v>81</v>
      </c>
      <c r="P650" s="144" t="s">
        <v>1329</v>
      </c>
      <c r="Q650" s="145">
        <v>0.48</v>
      </c>
      <c r="R650" s="144" t="s">
        <v>506</v>
      </c>
      <c r="S650" s="145">
        <v>100</v>
      </c>
      <c r="T650" s="144" t="s">
        <v>5034</v>
      </c>
      <c r="U650" s="145">
        <v>0</v>
      </c>
      <c r="V650" s="145">
        <v>16.38</v>
      </c>
      <c r="W650" s="145">
        <v>0</v>
      </c>
      <c r="X650" s="144" t="s">
        <v>4745</v>
      </c>
    </row>
    <row r="651" spans="1:24" s="7" customFormat="1">
      <c r="A651" s="7" t="s">
        <v>49</v>
      </c>
      <c r="D651" s="144" t="s">
        <v>1351</v>
      </c>
      <c r="E651" s="144" t="s">
        <v>5800</v>
      </c>
      <c r="F651" s="144" t="s">
        <v>655</v>
      </c>
      <c r="G651" s="144" t="s">
        <v>4745</v>
      </c>
      <c r="H651" s="144" t="s">
        <v>689</v>
      </c>
      <c r="I651" s="144" t="s">
        <v>1325</v>
      </c>
      <c r="J651" s="145">
        <v>30</v>
      </c>
      <c r="K651" s="144" t="s">
        <v>1325</v>
      </c>
      <c r="L651" s="144" t="s">
        <v>1795</v>
      </c>
      <c r="M651" s="144" t="s">
        <v>4753</v>
      </c>
      <c r="N651" s="144" t="s">
        <v>683</v>
      </c>
      <c r="O651" s="144" t="s">
        <v>81</v>
      </c>
      <c r="P651" s="144" t="s">
        <v>1329</v>
      </c>
      <c r="Q651" s="145">
        <v>0.54</v>
      </c>
      <c r="R651" s="144" t="s">
        <v>506</v>
      </c>
      <c r="S651" s="145">
        <v>100</v>
      </c>
      <c r="T651" s="144" t="s">
        <v>5034</v>
      </c>
      <c r="U651" s="145">
        <v>48</v>
      </c>
      <c r="V651" s="145">
        <v>16.734999999999999</v>
      </c>
      <c r="W651" s="145">
        <v>0</v>
      </c>
      <c r="X651" s="144" t="s">
        <v>4745</v>
      </c>
    </row>
    <row r="652" spans="1:24" s="7" customFormat="1">
      <c r="A652" s="7" t="s">
        <v>49</v>
      </c>
      <c r="D652" s="144" t="s">
        <v>1354</v>
      </c>
      <c r="E652" s="144" t="s">
        <v>5801</v>
      </c>
      <c r="F652" s="144" t="s">
        <v>655</v>
      </c>
      <c r="G652" s="144" t="s">
        <v>4745</v>
      </c>
      <c r="H652" s="144" t="s">
        <v>689</v>
      </c>
      <c r="I652" s="144" t="s">
        <v>1325</v>
      </c>
      <c r="J652" s="145">
        <v>30</v>
      </c>
      <c r="K652" s="144" t="s">
        <v>1325</v>
      </c>
      <c r="L652" s="144" t="s">
        <v>1795</v>
      </c>
      <c r="M652" s="144" t="s">
        <v>4753</v>
      </c>
      <c r="N652" s="144" t="s">
        <v>683</v>
      </c>
      <c r="O652" s="144" t="s">
        <v>81</v>
      </c>
      <c r="P652" s="144" t="s">
        <v>1329</v>
      </c>
      <c r="Q652" s="145">
        <v>0.84</v>
      </c>
      <c r="R652" s="144" t="s">
        <v>506</v>
      </c>
      <c r="S652" s="145">
        <v>100</v>
      </c>
      <c r="T652" s="144" t="s">
        <v>5034</v>
      </c>
      <c r="U652" s="145">
        <v>9</v>
      </c>
      <c r="V652" s="145">
        <v>16.38</v>
      </c>
      <c r="W652" s="145">
        <v>0</v>
      </c>
      <c r="X652" s="144" t="s">
        <v>4745</v>
      </c>
    </row>
    <row r="653" spans="1:24" s="7" customFormat="1">
      <c r="A653" s="7" t="s">
        <v>49</v>
      </c>
      <c r="D653" s="144" t="s">
        <v>579</v>
      </c>
      <c r="E653" s="144" t="s">
        <v>5802</v>
      </c>
      <c r="F653" s="144" t="s">
        <v>655</v>
      </c>
      <c r="G653" s="144" t="s">
        <v>4745</v>
      </c>
      <c r="H653" s="144" t="s">
        <v>689</v>
      </c>
      <c r="I653" s="144" t="s">
        <v>578</v>
      </c>
      <c r="J653" s="145">
        <v>18</v>
      </c>
      <c r="K653" s="144" t="s">
        <v>582</v>
      </c>
      <c r="L653" s="144" t="s">
        <v>5279</v>
      </c>
      <c r="M653" s="144" t="s">
        <v>4753</v>
      </c>
      <c r="N653" s="144" t="s">
        <v>429</v>
      </c>
      <c r="O653" s="144" t="s">
        <v>81</v>
      </c>
      <c r="P653" s="144" t="s">
        <v>584</v>
      </c>
      <c r="Q653" s="145">
        <v>1.004</v>
      </c>
      <c r="R653" s="144" t="s">
        <v>432</v>
      </c>
      <c r="S653" s="145">
        <v>25</v>
      </c>
      <c r="T653" s="144" t="s">
        <v>4754</v>
      </c>
      <c r="U653" s="145">
        <v>11</v>
      </c>
      <c r="V653" s="145">
        <v>16.894290000000002</v>
      </c>
      <c r="W653" s="145">
        <v>6</v>
      </c>
      <c r="X653" s="144" t="s">
        <v>4745</v>
      </c>
    </row>
    <row r="654" spans="1:24" s="7" customFormat="1">
      <c r="A654" s="7" t="s">
        <v>49</v>
      </c>
      <c r="D654" s="144" t="s">
        <v>585</v>
      </c>
      <c r="E654" s="144" t="s">
        <v>5803</v>
      </c>
      <c r="F654" s="144" t="s">
        <v>655</v>
      </c>
      <c r="G654" s="144" t="s">
        <v>4745</v>
      </c>
      <c r="H654" s="144" t="s">
        <v>689</v>
      </c>
      <c r="I654" s="144" t="s">
        <v>578</v>
      </c>
      <c r="J654" s="145">
        <v>18</v>
      </c>
      <c r="K654" s="144" t="s">
        <v>582</v>
      </c>
      <c r="L654" s="144" t="s">
        <v>5279</v>
      </c>
      <c r="M654" s="144" t="s">
        <v>4753</v>
      </c>
      <c r="N654" s="144" t="s">
        <v>429</v>
      </c>
      <c r="O654" s="144" t="s">
        <v>81</v>
      </c>
      <c r="P654" s="144" t="s">
        <v>584</v>
      </c>
      <c r="Q654" s="145">
        <v>1.004</v>
      </c>
      <c r="R654" s="144" t="s">
        <v>432</v>
      </c>
      <c r="S654" s="145">
        <v>25</v>
      </c>
      <c r="T654" s="144" t="s">
        <v>4754</v>
      </c>
      <c r="U654" s="145">
        <v>33</v>
      </c>
      <c r="V654" s="145">
        <v>21.647500000000001</v>
      </c>
      <c r="W654" s="145">
        <v>17</v>
      </c>
      <c r="X654" s="144" t="s">
        <v>5804</v>
      </c>
    </row>
    <row r="655" spans="1:24" s="7" customFormat="1">
      <c r="A655" s="7" t="s">
        <v>49</v>
      </c>
      <c r="D655" s="144" t="s">
        <v>588</v>
      </c>
      <c r="E655" s="144" t="s">
        <v>5805</v>
      </c>
      <c r="F655" s="144" t="s">
        <v>655</v>
      </c>
      <c r="G655" s="144" t="s">
        <v>4745</v>
      </c>
      <c r="H655" s="144" t="s">
        <v>689</v>
      </c>
      <c r="I655" s="144" t="s">
        <v>578</v>
      </c>
      <c r="J655" s="145">
        <v>18</v>
      </c>
      <c r="K655" s="144" t="s">
        <v>582</v>
      </c>
      <c r="L655" s="144" t="s">
        <v>5279</v>
      </c>
      <c r="M655" s="144" t="s">
        <v>4753</v>
      </c>
      <c r="N655" s="144" t="s">
        <v>429</v>
      </c>
      <c r="O655" s="144" t="s">
        <v>81</v>
      </c>
      <c r="P655" s="144" t="s">
        <v>584</v>
      </c>
      <c r="Q655" s="145">
        <v>1.004</v>
      </c>
      <c r="R655" s="144" t="s">
        <v>432</v>
      </c>
      <c r="S655" s="145">
        <v>25</v>
      </c>
      <c r="T655" s="144" t="s">
        <v>4754</v>
      </c>
      <c r="U655" s="145">
        <v>11</v>
      </c>
      <c r="V655" s="145">
        <v>10.945</v>
      </c>
      <c r="W655" s="145">
        <v>11</v>
      </c>
      <c r="X655" s="144" t="s">
        <v>5806</v>
      </c>
    </row>
    <row r="656" spans="1:24" s="7" customFormat="1">
      <c r="A656" s="7" t="s">
        <v>49</v>
      </c>
      <c r="D656" s="144" t="s">
        <v>591</v>
      </c>
      <c r="E656" s="144" t="s">
        <v>5807</v>
      </c>
      <c r="F656" s="144" t="s">
        <v>655</v>
      </c>
      <c r="G656" s="144" t="s">
        <v>4745</v>
      </c>
      <c r="H656" s="144" t="s">
        <v>689</v>
      </c>
      <c r="I656" s="144" t="s">
        <v>578</v>
      </c>
      <c r="J656" s="145">
        <v>20</v>
      </c>
      <c r="K656" s="144" t="s">
        <v>582</v>
      </c>
      <c r="L656" s="144" t="s">
        <v>5279</v>
      </c>
      <c r="M656" s="144" t="s">
        <v>4753</v>
      </c>
      <c r="N656" s="144" t="s">
        <v>429</v>
      </c>
      <c r="O656" s="144" t="s">
        <v>81</v>
      </c>
      <c r="P656" s="144" t="s">
        <v>5808</v>
      </c>
      <c r="Q656" s="145">
        <v>1.92</v>
      </c>
      <c r="R656" s="144" t="s">
        <v>451</v>
      </c>
      <c r="S656" s="145">
        <v>25</v>
      </c>
      <c r="T656" s="144" t="s">
        <v>4754</v>
      </c>
      <c r="U656" s="145">
        <v>167</v>
      </c>
      <c r="V656" s="145">
        <v>33.86</v>
      </c>
      <c r="W656" s="145">
        <v>22</v>
      </c>
      <c r="X656" s="144" t="s">
        <v>5809</v>
      </c>
    </row>
    <row r="657" spans="1:24" s="7" customFormat="1">
      <c r="A657" s="7" t="s">
        <v>49</v>
      </c>
      <c r="D657" s="144" t="s">
        <v>595</v>
      </c>
      <c r="E657" s="144" t="s">
        <v>5810</v>
      </c>
      <c r="F657" s="144" t="s">
        <v>655</v>
      </c>
      <c r="G657" s="144" t="s">
        <v>5394</v>
      </c>
      <c r="H657" s="144" t="s">
        <v>689</v>
      </c>
      <c r="I657" s="144" t="s">
        <v>578</v>
      </c>
      <c r="J657" s="145">
        <v>20</v>
      </c>
      <c r="K657" s="144" t="s">
        <v>582</v>
      </c>
      <c r="L657" s="144" t="s">
        <v>598</v>
      </c>
      <c r="M657" s="144" t="s">
        <v>4753</v>
      </c>
      <c r="N657" s="144" t="s">
        <v>429</v>
      </c>
      <c r="O657" s="144" t="s">
        <v>81</v>
      </c>
      <c r="P657" s="144" t="s">
        <v>599</v>
      </c>
      <c r="Q657" s="145">
        <v>1.92</v>
      </c>
      <c r="R657" s="144" t="s">
        <v>451</v>
      </c>
      <c r="S657" s="145">
        <v>25</v>
      </c>
      <c r="T657" s="144" t="s">
        <v>4754</v>
      </c>
      <c r="U657" s="145">
        <v>97</v>
      </c>
      <c r="V657" s="145">
        <v>34.277999999999999</v>
      </c>
      <c r="W657" s="145">
        <v>6</v>
      </c>
      <c r="X657" s="144" t="s">
        <v>4745</v>
      </c>
    </row>
    <row r="658" spans="1:24" s="7" customFormat="1">
      <c r="A658" s="7" t="s">
        <v>49</v>
      </c>
      <c r="D658" s="144" t="s">
        <v>600</v>
      </c>
      <c r="E658" s="144" t="s">
        <v>601</v>
      </c>
      <c r="F658" s="144" t="s">
        <v>655</v>
      </c>
      <c r="G658" s="144" t="s">
        <v>5394</v>
      </c>
      <c r="H658" s="144" t="s">
        <v>689</v>
      </c>
      <c r="I658" s="144" t="s">
        <v>578</v>
      </c>
      <c r="J658" s="145">
        <v>20</v>
      </c>
      <c r="K658" s="144" t="s">
        <v>582</v>
      </c>
      <c r="L658" s="144" t="s">
        <v>5279</v>
      </c>
      <c r="M658" s="144" t="s">
        <v>4753</v>
      </c>
      <c r="N658" s="144" t="s">
        <v>429</v>
      </c>
      <c r="O658" s="144" t="s">
        <v>81</v>
      </c>
      <c r="P658" s="144" t="s">
        <v>599</v>
      </c>
      <c r="Q658" s="145">
        <v>1.92</v>
      </c>
      <c r="R658" s="144" t="s">
        <v>451</v>
      </c>
      <c r="S658" s="145">
        <v>25</v>
      </c>
      <c r="T658" s="144" t="s">
        <v>4754</v>
      </c>
      <c r="U658" s="145">
        <v>167</v>
      </c>
      <c r="V658" s="145">
        <v>35.972000000000001</v>
      </c>
      <c r="W658" s="145">
        <v>49</v>
      </c>
      <c r="X658" s="144" t="s">
        <v>5811</v>
      </c>
    </row>
    <row r="659" spans="1:24" s="7" customFormat="1">
      <c r="A659" s="7" t="s">
        <v>49</v>
      </c>
      <c r="D659" s="144" t="s">
        <v>3707</v>
      </c>
      <c r="E659" s="144" t="s">
        <v>5812</v>
      </c>
      <c r="F659" s="144" t="s">
        <v>655</v>
      </c>
      <c r="G659" s="144" t="s">
        <v>5227</v>
      </c>
      <c r="H659" s="144" t="s">
        <v>689</v>
      </c>
      <c r="I659" s="144" t="s">
        <v>578</v>
      </c>
      <c r="J659" s="145">
        <v>20</v>
      </c>
      <c r="K659" s="144" t="s">
        <v>582</v>
      </c>
      <c r="L659" s="144" t="s">
        <v>5279</v>
      </c>
      <c r="M659" s="144" t="s">
        <v>4753</v>
      </c>
      <c r="N659" s="144" t="s">
        <v>522</v>
      </c>
      <c r="O659" s="144" t="s">
        <v>81</v>
      </c>
      <c r="P659" s="144" t="s">
        <v>5813</v>
      </c>
      <c r="Q659" s="145">
        <v>3.9329999999999998</v>
      </c>
      <c r="R659" s="144" t="s">
        <v>5814</v>
      </c>
      <c r="S659" s="145">
        <v>25</v>
      </c>
      <c r="T659" s="144" t="s">
        <v>4754</v>
      </c>
      <c r="U659" s="145">
        <v>0</v>
      </c>
      <c r="V659" s="145">
        <v>0</v>
      </c>
      <c r="W659" s="145">
        <v>0</v>
      </c>
      <c r="X659" s="144" t="s">
        <v>4745</v>
      </c>
    </row>
    <row r="660" spans="1:24" s="7" customFormat="1">
      <c r="A660" s="7" t="s">
        <v>49</v>
      </c>
      <c r="D660" s="144" t="s">
        <v>3717</v>
      </c>
      <c r="E660" s="144" t="s">
        <v>5815</v>
      </c>
      <c r="F660" s="144" t="s">
        <v>655</v>
      </c>
      <c r="G660" s="144" t="s">
        <v>5227</v>
      </c>
      <c r="H660" s="144" t="s">
        <v>689</v>
      </c>
      <c r="I660" s="144" t="s">
        <v>1357</v>
      </c>
      <c r="J660" s="145">
        <v>30</v>
      </c>
      <c r="K660" s="144" t="s">
        <v>739</v>
      </c>
      <c r="L660" s="144" t="s">
        <v>457</v>
      </c>
      <c r="M660" s="144" t="s">
        <v>4753</v>
      </c>
      <c r="N660" s="144" t="s">
        <v>429</v>
      </c>
      <c r="O660" s="144" t="s">
        <v>81</v>
      </c>
      <c r="P660" s="144" t="s">
        <v>5627</v>
      </c>
      <c r="Q660" s="145">
        <v>0.20699999999999999</v>
      </c>
      <c r="R660" s="144" t="s">
        <v>530</v>
      </c>
      <c r="S660" s="145">
        <v>25</v>
      </c>
      <c r="T660" s="144" t="s">
        <v>4754</v>
      </c>
      <c r="U660" s="145">
        <v>0</v>
      </c>
      <c r="V660" s="145">
        <v>4.9035000000000002</v>
      </c>
      <c r="W660" s="145">
        <v>0</v>
      </c>
      <c r="X660" s="144" t="s">
        <v>4745</v>
      </c>
    </row>
    <row r="661" spans="1:24" s="7" customFormat="1">
      <c r="A661" s="7" t="s">
        <v>49</v>
      </c>
      <c r="D661" s="144" t="s">
        <v>3718</v>
      </c>
      <c r="E661" s="144" t="s">
        <v>5816</v>
      </c>
      <c r="F661" s="144" t="s">
        <v>655</v>
      </c>
      <c r="G661" s="144" t="s">
        <v>5227</v>
      </c>
      <c r="H661" s="144" t="s">
        <v>689</v>
      </c>
      <c r="I661" s="144" t="s">
        <v>1357</v>
      </c>
      <c r="J661" s="145">
        <v>30</v>
      </c>
      <c r="K661" s="144" t="s">
        <v>5817</v>
      </c>
      <c r="L661" s="144" t="s">
        <v>598</v>
      </c>
      <c r="M661" s="144" t="s">
        <v>4753</v>
      </c>
      <c r="N661" s="144" t="s">
        <v>429</v>
      </c>
      <c r="O661" s="144" t="s">
        <v>81</v>
      </c>
      <c r="P661" s="144" t="s">
        <v>5818</v>
      </c>
      <c r="Q661" s="145">
        <v>0.17100000000000001</v>
      </c>
      <c r="R661" s="144" t="s">
        <v>530</v>
      </c>
      <c r="S661" s="145">
        <v>25</v>
      </c>
      <c r="T661" s="144" t="s">
        <v>4754</v>
      </c>
      <c r="U661" s="145">
        <v>0</v>
      </c>
      <c r="V661" s="145">
        <v>4.9035000000000002</v>
      </c>
      <c r="W661" s="145">
        <v>0</v>
      </c>
      <c r="X661" s="144" t="s">
        <v>4745</v>
      </c>
    </row>
    <row r="662" spans="1:24" s="7" customFormat="1">
      <c r="A662" s="7" t="s">
        <v>49</v>
      </c>
      <c r="D662" s="144" t="s">
        <v>3719</v>
      </c>
      <c r="E662" s="144" t="s">
        <v>5819</v>
      </c>
      <c r="F662" s="144" t="s">
        <v>655</v>
      </c>
      <c r="G662" s="144" t="s">
        <v>5227</v>
      </c>
      <c r="H662" s="144" t="s">
        <v>689</v>
      </c>
      <c r="I662" s="144" t="s">
        <v>1357</v>
      </c>
      <c r="J662" s="145">
        <v>30</v>
      </c>
      <c r="K662" s="144" t="s">
        <v>5817</v>
      </c>
      <c r="L662" s="144" t="s">
        <v>5397</v>
      </c>
      <c r="M662" s="144" t="s">
        <v>4753</v>
      </c>
      <c r="N662" s="144" t="s">
        <v>429</v>
      </c>
      <c r="O662" s="144" t="s">
        <v>81</v>
      </c>
      <c r="P662" s="144" t="s">
        <v>5818</v>
      </c>
      <c r="Q662" s="145">
        <v>0.17100000000000001</v>
      </c>
      <c r="R662" s="144" t="s">
        <v>530</v>
      </c>
      <c r="S662" s="145">
        <v>25</v>
      </c>
      <c r="T662" s="144" t="s">
        <v>4754</v>
      </c>
      <c r="U662" s="145">
        <v>0</v>
      </c>
      <c r="V662" s="145">
        <v>4.9035000000000002</v>
      </c>
      <c r="W662" s="145">
        <v>6</v>
      </c>
      <c r="X662" s="144" t="s">
        <v>4745</v>
      </c>
    </row>
    <row r="663" spans="1:24" s="7" customFormat="1">
      <c r="A663" s="7" t="s">
        <v>49</v>
      </c>
      <c r="D663" s="144" t="s">
        <v>1057</v>
      </c>
      <c r="E663" s="144" t="s">
        <v>5820</v>
      </c>
      <c r="F663" s="144" t="s">
        <v>655</v>
      </c>
      <c r="G663" s="144" t="s">
        <v>4745</v>
      </c>
      <c r="H663" s="144" t="s">
        <v>689</v>
      </c>
      <c r="I663" s="144" t="s">
        <v>1357</v>
      </c>
      <c r="J663" s="145">
        <v>25</v>
      </c>
      <c r="K663" s="144" t="s">
        <v>5228</v>
      </c>
      <c r="L663" s="144" t="s">
        <v>389</v>
      </c>
      <c r="M663" s="144" t="s">
        <v>4753</v>
      </c>
      <c r="N663" s="144" t="s">
        <v>683</v>
      </c>
      <c r="O663" s="144" t="s">
        <v>81</v>
      </c>
      <c r="P663" s="144" t="s">
        <v>1053</v>
      </c>
      <c r="Q663" s="145">
        <v>1.3</v>
      </c>
      <c r="R663" s="144" t="s">
        <v>685</v>
      </c>
      <c r="S663" s="145">
        <v>36</v>
      </c>
      <c r="T663" s="144" t="s">
        <v>5034</v>
      </c>
      <c r="U663" s="145">
        <v>109</v>
      </c>
      <c r="V663" s="145">
        <v>15.481</v>
      </c>
      <c r="W663" s="145">
        <v>74</v>
      </c>
      <c r="X663" s="144" t="s">
        <v>5821</v>
      </c>
    </row>
    <row r="664" spans="1:24" s="7" customFormat="1">
      <c r="A664" s="7" t="s">
        <v>49</v>
      </c>
      <c r="D664" s="144" t="s">
        <v>1060</v>
      </c>
      <c r="E664" s="144" t="s">
        <v>5822</v>
      </c>
      <c r="F664" s="144" t="s">
        <v>655</v>
      </c>
      <c r="G664" s="144" t="s">
        <v>4745</v>
      </c>
      <c r="H664" s="144" t="s">
        <v>689</v>
      </c>
      <c r="I664" s="144" t="s">
        <v>1357</v>
      </c>
      <c r="J664" s="145">
        <v>25</v>
      </c>
      <c r="K664" s="144" t="s">
        <v>5269</v>
      </c>
      <c r="L664" s="144" t="s">
        <v>1795</v>
      </c>
      <c r="M664" s="144" t="s">
        <v>4753</v>
      </c>
      <c r="N664" s="144" t="s">
        <v>683</v>
      </c>
      <c r="O664" s="144" t="s">
        <v>81</v>
      </c>
      <c r="P664" s="144" t="s">
        <v>1053</v>
      </c>
      <c r="Q664" s="145">
        <v>1.26</v>
      </c>
      <c r="R664" s="144" t="s">
        <v>685</v>
      </c>
      <c r="S664" s="145">
        <v>36</v>
      </c>
      <c r="T664" s="144" t="s">
        <v>5034</v>
      </c>
      <c r="U664" s="145">
        <v>151</v>
      </c>
      <c r="V664" s="145">
        <v>15.6275</v>
      </c>
      <c r="W664" s="145">
        <v>1</v>
      </c>
      <c r="X664" s="144" t="s">
        <v>4745</v>
      </c>
    </row>
    <row r="665" spans="1:24" s="7" customFormat="1">
      <c r="A665" s="7" t="s">
        <v>49</v>
      </c>
      <c r="D665" s="144" t="s">
        <v>1063</v>
      </c>
      <c r="E665" s="144" t="s">
        <v>5823</v>
      </c>
      <c r="F665" s="144" t="s">
        <v>655</v>
      </c>
      <c r="G665" s="144" t="s">
        <v>4745</v>
      </c>
      <c r="H665" s="144" t="s">
        <v>689</v>
      </c>
      <c r="I665" s="144" t="s">
        <v>1357</v>
      </c>
      <c r="J665" s="145">
        <v>25</v>
      </c>
      <c r="K665" s="144" t="s">
        <v>739</v>
      </c>
      <c r="L665" s="144" t="s">
        <v>791</v>
      </c>
      <c r="M665" s="144" t="s">
        <v>4753</v>
      </c>
      <c r="N665" s="144" t="s">
        <v>683</v>
      </c>
      <c r="O665" s="144" t="s">
        <v>81</v>
      </c>
      <c r="P665" s="144" t="s">
        <v>1053</v>
      </c>
      <c r="Q665" s="145">
        <v>1.484</v>
      </c>
      <c r="R665" s="144" t="s">
        <v>685</v>
      </c>
      <c r="S665" s="145">
        <v>36</v>
      </c>
      <c r="T665" s="144" t="s">
        <v>5034</v>
      </c>
      <c r="U665" s="145">
        <v>15</v>
      </c>
      <c r="V665" s="145">
        <v>8.89</v>
      </c>
      <c r="W665" s="145">
        <v>0</v>
      </c>
      <c r="X665" s="144" t="s">
        <v>5824</v>
      </c>
    </row>
    <row r="666" spans="1:24" s="7" customFormat="1">
      <c r="A666" s="7" t="s">
        <v>49</v>
      </c>
      <c r="D666" s="144" t="s">
        <v>1066</v>
      </c>
      <c r="E666" s="144" t="s">
        <v>5825</v>
      </c>
      <c r="F666" s="144" t="s">
        <v>655</v>
      </c>
      <c r="G666" s="144" t="s">
        <v>4745</v>
      </c>
      <c r="H666" s="144" t="s">
        <v>689</v>
      </c>
      <c r="I666" s="144" t="s">
        <v>1357</v>
      </c>
      <c r="J666" s="145">
        <v>25</v>
      </c>
      <c r="K666" s="144" t="s">
        <v>739</v>
      </c>
      <c r="L666" s="144" t="s">
        <v>801</v>
      </c>
      <c r="M666" s="144" t="s">
        <v>4753</v>
      </c>
      <c r="N666" s="144" t="s">
        <v>683</v>
      </c>
      <c r="O666" s="144" t="s">
        <v>81</v>
      </c>
      <c r="P666" s="144" t="s">
        <v>1053</v>
      </c>
      <c r="Q666" s="145">
        <v>1.484</v>
      </c>
      <c r="R666" s="144" t="s">
        <v>685</v>
      </c>
      <c r="S666" s="145">
        <v>36</v>
      </c>
      <c r="T666" s="144" t="s">
        <v>5034</v>
      </c>
      <c r="U666" s="145">
        <v>0</v>
      </c>
      <c r="V666" s="145">
        <v>14.7</v>
      </c>
      <c r="W666" s="145">
        <v>0</v>
      </c>
      <c r="X666" s="144" t="s">
        <v>5826</v>
      </c>
    </row>
    <row r="667" spans="1:24" s="7" customFormat="1">
      <c r="A667" s="7" t="s">
        <v>49</v>
      </c>
      <c r="D667" s="144" t="s">
        <v>1069</v>
      </c>
      <c r="E667" s="144" t="s">
        <v>5637</v>
      </c>
      <c r="F667" s="144" t="s">
        <v>655</v>
      </c>
      <c r="G667" s="144" t="s">
        <v>4745</v>
      </c>
      <c r="H667" s="144" t="s">
        <v>689</v>
      </c>
      <c r="I667" s="144" t="s">
        <v>1357</v>
      </c>
      <c r="J667" s="145">
        <v>30</v>
      </c>
      <c r="K667" s="144" t="s">
        <v>5228</v>
      </c>
      <c r="L667" s="144" t="s">
        <v>389</v>
      </c>
      <c r="M667" s="144" t="s">
        <v>4753</v>
      </c>
      <c r="N667" s="144" t="s">
        <v>683</v>
      </c>
      <c r="O667" s="144" t="s">
        <v>81</v>
      </c>
      <c r="P667" s="144" t="s">
        <v>1073</v>
      </c>
      <c r="Q667" s="145">
        <v>1.75</v>
      </c>
      <c r="R667" s="144" t="s">
        <v>384</v>
      </c>
      <c r="S667" s="145">
        <v>45</v>
      </c>
      <c r="T667" s="144" t="s">
        <v>5034</v>
      </c>
      <c r="U667" s="145">
        <v>25</v>
      </c>
      <c r="V667" s="145">
        <v>25.2575</v>
      </c>
      <c r="W667" s="145">
        <v>0</v>
      </c>
      <c r="X667" s="144" t="s">
        <v>5827</v>
      </c>
    </row>
    <row r="668" spans="1:24" s="7" customFormat="1">
      <c r="A668" s="7" t="s">
        <v>49</v>
      </c>
      <c r="D668" s="144" t="s">
        <v>1074</v>
      </c>
      <c r="E668" s="144" t="s">
        <v>5828</v>
      </c>
      <c r="F668" s="144" t="s">
        <v>655</v>
      </c>
      <c r="G668" s="144" t="s">
        <v>4745</v>
      </c>
      <c r="H668" s="144" t="s">
        <v>689</v>
      </c>
      <c r="I668" s="144" t="s">
        <v>1357</v>
      </c>
      <c r="J668" s="145">
        <v>30</v>
      </c>
      <c r="K668" s="144" t="s">
        <v>5269</v>
      </c>
      <c r="L668" s="144" t="s">
        <v>1795</v>
      </c>
      <c r="M668" s="144" t="s">
        <v>4753</v>
      </c>
      <c r="N668" s="144" t="s">
        <v>683</v>
      </c>
      <c r="O668" s="144" t="s">
        <v>81</v>
      </c>
      <c r="P668" s="144" t="s">
        <v>1073</v>
      </c>
      <c r="Q668" s="145">
        <v>2.0499999999999998</v>
      </c>
      <c r="R668" s="144" t="s">
        <v>384</v>
      </c>
      <c r="S668" s="145">
        <v>45</v>
      </c>
      <c r="T668" s="144" t="s">
        <v>5034</v>
      </c>
      <c r="U668" s="145">
        <v>66</v>
      </c>
      <c r="V668" s="145">
        <v>25.05</v>
      </c>
      <c r="W668" s="145">
        <v>0</v>
      </c>
      <c r="X668" s="144" t="s">
        <v>5829</v>
      </c>
    </row>
    <row r="669" spans="1:24" s="7" customFormat="1">
      <c r="A669" s="7" t="s">
        <v>49</v>
      </c>
      <c r="D669" s="144" t="s">
        <v>1127</v>
      </c>
      <c r="E669" s="144" t="s">
        <v>5830</v>
      </c>
      <c r="F669" s="144" t="s">
        <v>655</v>
      </c>
      <c r="G669" s="144" t="s">
        <v>4745</v>
      </c>
      <c r="H669" s="144" t="s">
        <v>689</v>
      </c>
      <c r="I669" s="144" t="s">
        <v>1357</v>
      </c>
      <c r="J669" s="145">
        <v>25</v>
      </c>
      <c r="K669" s="144" t="s">
        <v>5521</v>
      </c>
      <c r="L669" s="144" t="s">
        <v>401</v>
      </c>
      <c r="M669" s="144" t="s">
        <v>4753</v>
      </c>
      <c r="N669" s="144" t="s">
        <v>683</v>
      </c>
      <c r="O669" s="144" t="s">
        <v>81</v>
      </c>
      <c r="P669" s="144" t="s">
        <v>1130</v>
      </c>
      <c r="Q669" s="145">
        <v>1.85</v>
      </c>
      <c r="R669" s="144" t="s">
        <v>384</v>
      </c>
      <c r="S669" s="145">
        <v>45</v>
      </c>
      <c r="T669" s="144" t="s">
        <v>5460</v>
      </c>
      <c r="U669" s="145">
        <v>62</v>
      </c>
      <c r="V669" s="145">
        <v>31.37</v>
      </c>
      <c r="W669" s="145">
        <v>0</v>
      </c>
      <c r="X669" s="144" t="s">
        <v>5831</v>
      </c>
    </row>
    <row r="670" spans="1:24" s="7" customFormat="1">
      <c r="A670" s="7" t="s">
        <v>49</v>
      </c>
      <c r="D670" s="144" t="s">
        <v>1139</v>
      </c>
      <c r="E670" s="144" t="s">
        <v>5832</v>
      </c>
      <c r="F670" s="144" t="s">
        <v>655</v>
      </c>
      <c r="G670" s="144" t="s">
        <v>4745</v>
      </c>
      <c r="H670" s="144" t="s">
        <v>689</v>
      </c>
      <c r="I670" s="144" t="s">
        <v>1357</v>
      </c>
      <c r="J670" s="145">
        <v>20</v>
      </c>
      <c r="K670" s="144" t="s">
        <v>765</v>
      </c>
      <c r="L670" s="144" t="s">
        <v>396</v>
      </c>
      <c r="M670" s="144" t="s">
        <v>4753</v>
      </c>
      <c r="N670" s="144" t="s">
        <v>683</v>
      </c>
      <c r="O670" s="144" t="s">
        <v>81</v>
      </c>
      <c r="P670" s="144" t="s">
        <v>1104</v>
      </c>
      <c r="Q670" s="145">
        <v>3.1520000000000001</v>
      </c>
      <c r="R670" s="144" t="s">
        <v>384</v>
      </c>
      <c r="S670" s="145">
        <v>30</v>
      </c>
      <c r="T670" s="144" t="s">
        <v>5034</v>
      </c>
      <c r="U670" s="145">
        <v>46</v>
      </c>
      <c r="V670" s="145">
        <v>35.188749999999999</v>
      </c>
      <c r="W670" s="145">
        <v>0</v>
      </c>
      <c r="X670" s="144" t="s">
        <v>5833</v>
      </c>
    </row>
    <row r="671" spans="1:24" s="7" customFormat="1">
      <c r="A671" s="7" t="s">
        <v>49</v>
      </c>
      <c r="D671" s="144" t="s">
        <v>1142</v>
      </c>
      <c r="E671" s="144" t="s">
        <v>5834</v>
      </c>
      <c r="F671" s="144" t="s">
        <v>655</v>
      </c>
      <c r="G671" s="144" t="s">
        <v>4745</v>
      </c>
      <c r="H671" s="144" t="s">
        <v>689</v>
      </c>
      <c r="I671" s="144" t="s">
        <v>1357</v>
      </c>
      <c r="J671" s="145">
        <v>30</v>
      </c>
      <c r="K671" s="144" t="s">
        <v>5269</v>
      </c>
      <c r="L671" s="144" t="s">
        <v>1795</v>
      </c>
      <c r="M671" s="144" t="s">
        <v>4753</v>
      </c>
      <c r="N671" s="144" t="s">
        <v>522</v>
      </c>
      <c r="O671" s="144" t="s">
        <v>81</v>
      </c>
      <c r="P671" s="144" t="s">
        <v>1145</v>
      </c>
      <c r="Q671" s="145">
        <v>0.64200000000000002</v>
      </c>
      <c r="R671" s="144" t="s">
        <v>669</v>
      </c>
      <c r="S671" s="145">
        <v>25</v>
      </c>
      <c r="T671" s="144" t="s">
        <v>4754</v>
      </c>
      <c r="U671" s="145">
        <v>201</v>
      </c>
      <c r="V671" s="145">
        <v>8.4422200000000007</v>
      </c>
      <c r="W671" s="145">
        <v>0</v>
      </c>
      <c r="X671" s="144" t="s">
        <v>5835</v>
      </c>
    </row>
    <row r="672" spans="1:24" s="7" customFormat="1">
      <c r="A672" s="7" t="s">
        <v>49</v>
      </c>
      <c r="D672" s="144" t="s">
        <v>1146</v>
      </c>
      <c r="E672" s="144" t="s">
        <v>5836</v>
      </c>
      <c r="F672" s="144" t="s">
        <v>655</v>
      </c>
      <c r="G672" s="144" t="s">
        <v>4745</v>
      </c>
      <c r="H672" s="144" t="s">
        <v>689</v>
      </c>
      <c r="I672" s="144" t="s">
        <v>1357</v>
      </c>
      <c r="J672" s="145">
        <v>30</v>
      </c>
      <c r="K672" s="144" t="s">
        <v>5164</v>
      </c>
      <c r="L672" s="144" t="s">
        <v>380</v>
      </c>
      <c r="M672" s="144" t="s">
        <v>4753</v>
      </c>
      <c r="N672" s="144" t="s">
        <v>522</v>
      </c>
      <c r="O672" s="144" t="s">
        <v>81</v>
      </c>
      <c r="P672" s="144" t="s">
        <v>1145</v>
      </c>
      <c r="Q672" s="145">
        <v>0.64200000000000002</v>
      </c>
      <c r="R672" s="144" t="s">
        <v>669</v>
      </c>
      <c r="S672" s="145">
        <v>25</v>
      </c>
      <c r="T672" s="144" t="s">
        <v>4754</v>
      </c>
      <c r="U672" s="145">
        <v>236</v>
      </c>
      <c r="V672" s="145">
        <v>8.4418799999999994</v>
      </c>
      <c r="W672" s="145">
        <v>0</v>
      </c>
      <c r="X672" s="144" t="s">
        <v>5837</v>
      </c>
    </row>
    <row r="673" spans="1:24" s="7" customFormat="1">
      <c r="A673" s="7" t="s">
        <v>49</v>
      </c>
      <c r="D673" s="144" t="s">
        <v>1378</v>
      </c>
      <c r="E673" s="144" t="s">
        <v>5838</v>
      </c>
      <c r="F673" s="144" t="s">
        <v>655</v>
      </c>
      <c r="G673" s="144" t="s">
        <v>4745</v>
      </c>
      <c r="H673" s="144" t="s">
        <v>689</v>
      </c>
      <c r="I673" s="144" t="s">
        <v>1357</v>
      </c>
      <c r="J673" s="145">
        <v>25</v>
      </c>
      <c r="K673" s="144" t="s">
        <v>5269</v>
      </c>
      <c r="L673" s="144" t="s">
        <v>1795</v>
      </c>
      <c r="M673" s="144" t="s">
        <v>4753</v>
      </c>
      <c r="N673" s="144" t="s">
        <v>522</v>
      </c>
      <c r="O673" s="144" t="s">
        <v>81</v>
      </c>
      <c r="P673" s="144" t="s">
        <v>1169</v>
      </c>
      <c r="Q673" s="145">
        <v>0.52</v>
      </c>
      <c r="R673" s="144" t="s">
        <v>384</v>
      </c>
      <c r="S673" s="145">
        <v>25</v>
      </c>
      <c r="T673" s="144" t="s">
        <v>4761</v>
      </c>
      <c r="U673" s="145">
        <v>237</v>
      </c>
      <c r="V673" s="145">
        <v>5.2337499999999997</v>
      </c>
      <c r="W673" s="145">
        <v>121</v>
      </c>
      <c r="X673" s="144" t="s">
        <v>5839</v>
      </c>
    </row>
    <row r="674" spans="1:24" s="7" customFormat="1">
      <c r="A674" s="7" t="s">
        <v>49</v>
      </c>
      <c r="D674" s="144" t="s">
        <v>3713</v>
      </c>
      <c r="E674" s="144" t="s">
        <v>5840</v>
      </c>
      <c r="F674" s="144" t="s">
        <v>655</v>
      </c>
      <c r="G674" s="144" t="s">
        <v>5227</v>
      </c>
      <c r="H674" s="144" t="s">
        <v>689</v>
      </c>
      <c r="I674" s="144" t="s">
        <v>1357</v>
      </c>
      <c r="J674" s="145">
        <v>25</v>
      </c>
      <c r="K674" s="144" t="s">
        <v>765</v>
      </c>
      <c r="L674" s="144" t="s">
        <v>393</v>
      </c>
      <c r="M674" s="144" t="s">
        <v>4753</v>
      </c>
      <c r="N674" s="144" t="s">
        <v>522</v>
      </c>
      <c r="O674" s="144" t="s">
        <v>81</v>
      </c>
      <c r="P674" s="144" t="s">
        <v>1203</v>
      </c>
      <c r="Q674" s="145">
        <v>0.68</v>
      </c>
      <c r="R674" s="144" t="s">
        <v>384</v>
      </c>
      <c r="S674" s="145">
        <v>25</v>
      </c>
      <c r="T674" s="144" t="s">
        <v>4761</v>
      </c>
      <c r="U674" s="145">
        <v>223</v>
      </c>
      <c r="V674" s="145">
        <v>6.5898300000000001</v>
      </c>
      <c r="W674" s="145">
        <v>91</v>
      </c>
      <c r="X674" s="144" t="s">
        <v>4745</v>
      </c>
    </row>
    <row r="675" spans="1:24" s="7" customFormat="1">
      <c r="A675" s="7" t="s">
        <v>49</v>
      </c>
      <c r="D675" s="144" t="s">
        <v>3712</v>
      </c>
      <c r="E675" s="144" t="s">
        <v>5841</v>
      </c>
      <c r="F675" s="144" t="s">
        <v>655</v>
      </c>
      <c r="G675" s="144" t="s">
        <v>5227</v>
      </c>
      <c r="H675" s="144" t="s">
        <v>689</v>
      </c>
      <c r="I675" s="144" t="s">
        <v>1357</v>
      </c>
      <c r="J675" s="145">
        <v>25</v>
      </c>
      <c r="K675" s="144" t="s">
        <v>5164</v>
      </c>
      <c r="L675" s="144" t="s">
        <v>380</v>
      </c>
      <c r="M675" s="144" t="s">
        <v>4753</v>
      </c>
      <c r="N675" s="144" t="s">
        <v>429</v>
      </c>
      <c r="O675" s="144" t="s">
        <v>81</v>
      </c>
      <c r="P675" s="144" t="s">
        <v>1231</v>
      </c>
      <c r="Q675" s="145">
        <v>0.48799999999999999</v>
      </c>
      <c r="R675" s="144" t="s">
        <v>384</v>
      </c>
      <c r="S675" s="145">
        <v>25</v>
      </c>
      <c r="T675" s="144" t="s">
        <v>5708</v>
      </c>
      <c r="U675" s="145">
        <v>381</v>
      </c>
      <c r="V675" s="145">
        <v>6.4225000000000003</v>
      </c>
      <c r="W675" s="145">
        <v>1</v>
      </c>
      <c r="X675" s="144" t="s">
        <v>4745</v>
      </c>
    </row>
    <row r="676" spans="1:24" s="7" customFormat="1">
      <c r="A676" s="7" t="s">
        <v>49</v>
      </c>
      <c r="D676" s="144" t="s">
        <v>1309</v>
      </c>
      <c r="E676" s="144" t="s">
        <v>5842</v>
      </c>
      <c r="F676" s="144" t="s">
        <v>655</v>
      </c>
      <c r="G676" s="144" t="s">
        <v>4745</v>
      </c>
      <c r="H676" s="144" t="s">
        <v>689</v>
      </c>
      <c r="I676" s="144" t="s">
        <v>1357</v>
      </c>
      <c r="J676" s="145">
        <v>25</v>
      </c>
      <c r="K676" s="144" t="s">
        <v>5228</v>
      </c>
      <c r="L676" s="144" t="s">
        <v>389</v>
      </c>
      <c r="M676" s="144" t="s">
        <v>4753</v>
      </c>
      <c r="N676" s="144" t="s">
        <v>683</v>
      </c>
      <c r="O676" s="144" t="s">
        <v>81</v>
      </c>
      <c r="P676" s="144" t="s">
        <v>1053</v>
      </c>
      <c r="Q676" s="145">
        <v>1.2869999999999999</v>
      </c>
      <c r="R676" s="144" t="s">
        <v>384</v>
      </c>
      <c r="S676" s="145">
        <v>36</v>
      </c>
      <c r="T676" s="144" t="s">
        <v>5034</v>
      </c>
      <c r="U676" s="145">
        <v>46</v>
      </c>
      <c r="V676" s="145">
        <v>16.91</v>
      </c>
      <c r="W676" s="145">
        <v>47</v>
      </c>
      <c r="X676" s="144" t="s">
        <v>5843</v>
      </c>
    </row>
    <row r="677" spans="1:24" s="7" customFormat="1">
      <c r="A677" s="7" t="s">
        <v>49</v>
      </c>
      <c r="D677" s="144" t="s">
        <v>1312</v>
      </c>
      <c r="E677" s="144" t="s">
        <v>5844</v>
      </c>
      <c r="F677" s="144" t="s">
        <v>655</v>
      </c>
      <c r="G677" s="144" t="s">
        <v>5394</v>
      </c>
      <c r="H677" s="144" t="s">
        <v>689</v>
      </c>
      <c r="I677" s="144" t="s">
        <v>1357</v>
      </c>
      <c r="J677" s="145">
        <v>25</v>
      </c>
      <c r="K677" s="144" t="s">
        <v>5269</v>
      </c>
      <c r="L677" s="144" t="s">
        <v>1795</v>
      </c>
      <c r="M677" s="144" t="s">
        <v>4753</v>
      </c>
      <c r="N677" s="144" t="s">
        <v>683</v>
      </c>
      <c r="O677" s="144" t="s">
        <v>81</v>
      </c>
      <c r="P677" s="144" t="s">
        <v>1053</v>
      </c>
      <c r="Q677" s="145">
        <v>1.2649999999999999</v>
      </c>
      <c r="R677" s="144" t="s">
        <v>384</v>
      </c>
      <c r="S677" s="145">
        <v>36</v>
      </c>
      <c r="T677" s="144" t="s">
        <v>5034</v>
      </c>
      <c r="U677" s="145">
        <v>65</v>
      </c>
      <c r="V677" s="145">
        <v>15.899290000000001</v>
      </c>
      <c r="W677" s="145">
        <v>0</v>
      </c>
      <c r="X677" s="144" t="s">
        <v>5845</v>
      </c>
    </row>
    <row r="678" spans="1:24" s="7" customFormat="1">
      <c r="A678" s="7" t="s">
        <v>49</v>
      </c>
      <c r="D678" s="144" t="s">
        <v>1314</v>
      </c>
      <c r="E678" s="144" t="s">
        <v>5846</v>
      </c>
      <c r="F678" s="144" t="s">
        <v>655</v>
      </c>
      <c r="G678" s="144" t="s">
        <v>4745</v>
      </c>
      <c r="H678" s="144" t="s">
        <v>689</v>
      </c>
      <c r="I678" s="144" t="s">
        <v>1357</v>
      </c>
      <c r="J678" s="145">
        <v>25</v>
      </c>
      <c r="K678" s="144" t="s">
        <v>5228</v>
      </c>
      <c r="L678" s="144" t="s">
        <v>380</v>
      </c>
      <c r="M678" s="144" t="s">
        <v>4753</v>
      </c>
      <c r="N678" s="144" t="s">
        <v>429</v>
      </c>
      <c r="O678" s="144" t="s">
        <v>81</v>
      </c>
      <c r="P678" s="144" t="s">
        <v>1317</v>
      </c>
      <c r="Q678" s="145">
        <v>0.435</v>
      </c>
      <c r="R678" s="144" t="s">
        <v>384</v>
      </c>
      <c r="S678" s="145">
        <v>8</v>
      </c>
      <c r="T678" s="144" t="s">
        <v>4761</v>
      </c>
      <c r="U678" s="145">
        <v>133</v>
      </c>
      <c r="V678" s="145">
        <v>4.8046699999999998</v>
      </c>
      <c r="W678" s="145">
        <v>0</v>
      </c>
      <c r="X678" s="144" t="s">
        <v>5847</v>
      </c>
    </row>
    <row r="679" spans="1:24" s="7" customFormat="1">
      <c r="A679" s="7" t="s">
        <v>49</v>
      </c>
      <c r="D679" s="144" t="s">
        <v>1318</v>
      </c>
      <c r="E679" s="144" t="s">
        <v>5848</v>
      </c>
      <c r="F679" s="144" t="s">
        <v>655</v>
      </c>
      <c r="G679" s="144" t="s">
        <v>4745</v>
      </c>
      <c r="H679" s="144" t="s">
        <v>689</v>
      </c>
      <c r="I679" s="144" t="s">
        <v>1357</v>
      </c>
      <c r="J679" s="145">
        <v>25</v>
      </c>
      <c r="K679" s="144" t="s">
        <v>5269</v>
      </c>
      <c r="L679" s="144" t="s">
        <v>1795</v>
      </c>
      <c r="M679" s="144" t="s">
        <v>4753</v>
      </c>
      <c r="N679" s="144" t="s">
        <v>429</v>
      </c>
      <c r="O679" s="144" t="s">
        <v>81</v>
      </c>
      <c r="P679" s="144" t="s">
        <v>1317</v>
      </c>
      <c r="Q679" s="145">
        <v>0.39</v>
      </c>
      <c r="R679" s="144" t="s">
        <v>384</v>
      </c>
      <c r="S679" s="145">
        <v>8</v>
      </c>
      <c r="T679" s="144" t="s">
        <v>4761</v>
      </c>
      <c r="U679" s="145">
        <v>67</v>
      </c>
      <c r="V679" s="145">
        <v>4.7906300000000002</v>
      </c>
      <c r="W679" s="145">
        <v>0</v>
      </c>
      <c r="X679" s="144" t="s">
        <v>5849</v>
      </c>
    </row>
    <row r="680" spans="1:24" s="7" customFormat="1">
      <c r="A680" s="7" t="s">
        <v>49</v>
      </c>
      <c r="D680" s="144" t="s">
        <v>1358</v>
      </c>
      <c r="E680" s="144" t="s">
        <v>5850</v>
      </c>
      <c r="F680" s="144" t="s">
        <v>655</v>
      </c>
      <c r="G680" s="144" t="s">
        <v>4745</v>
      </c>
      <c r="H680" s="144" t="s">
        <v>689</v>
      </c>
      <c r="I680" s="144" t="s">
        <v>1357</v>
      </c>
      <c r="J680" s="145">
        <v>30</v>
      </c>
      <c r="K680" s="144" t="s">
        <v>739</v>
      </c>
      <c r="L680" s="144" t="s">
        <v>389</v>
      </c>
      <c r="M680" s="144" t="s">
        <v>4753</v>
      </c>
      <c r="N680" s="144" t="s">
        <v>683</v>
      </c>
      <c r="O680" s="144" t="s">
        <v>81</v>
      </c>
      <c r="P680" s="144" t="s">
        <v>1361</v>
      </c>
      <c r="Q680" s="145">
        <v>0.32500000000000001</v>
      </c>
      <c r="R680" s="144" t="s">
        <v>530</v>
      </c>
      <c r="S680" s="145">
        <v>45</v>
      </c>
      <c r="T680" s="144" t="s">
        <v>4761</v>
      </c>
      <c r="U680" s="145">
        <v>626</v>
      </c>
      <c r="V680" s="145">
        <v>4.1043799999999999</v>
      </c>
      <c r="W680" s="145">
        <v>626</v>
      </c>
      <c r="X680" s="144" t="s">
        <v>5851</v>
      </c>
    </row>
    <row r="681" spans="1:24" s="7" customFormat="1">
      <c r="A681" s="7" t="s">
        <v>49</v>
      </c>
      <c r="D681" s="144" t="s">
        <v>3720</v>
      </c>
      <c r="E681" s="144" t="s">
        <v>5852</v>
      </c>
      <c r="F681" s="144" t="s">
        <v>655</v>
      </c>
      <c r="G681" s="144" t="s">
        <v>5227</v>
      </c>
      <c r="H681" s="144" t="s">
        <v>689</v>
      </c>
      <c r="I681" s="144" t="s">
        <v>1357</v>
      </c>
      <c r="J681" s="145">
        <v>30</v>
      </c>
      <c r="K681" s="144" t="s">
        <v>739</v>
      </c>
      <c r="L681" s="144" t="s">
        <v>401</v>
      </c>
      <c r="M681" s="144" t="s">
        <v>4753</v>
      </c>
      <c r="N681" s="144" t="s">
        <v>429</v>
      </c>
      <c r="O681" s="144" t="s">
        <v>81</v>
      </c>
      <c r="P681" s="144" t="s">
        <v>5627</v>
      </c>
      <c r="Q681" s="145">
        <v>0.29899999999999999</v>
      </c>
      <c r="R681" s="144" t="s">
        <v>530</v>
      </c>
      <c r="S681" s="145">
        <v>25</v>
      </c>
      <c r="T681" s="144" t="s">
        <v>4754</v>
      </c>
      <c r="U681" s="145">
        <v>0</v>
      </c>
      <c r="V681" s="145">
        <v>3.59</v>
      </c>
      <c r="W681" s="145">
        <v>0</v>
      </c>
      <c r="X681" s="144" t="s">
        <v>4745</v>
      </c>
    </row>
    <row r="682" spans="1:24" s="7" customFormat="1">
      <c r="A682" s="7" t="s">
        <v>49</v>
      </c>
      <c r="D682" s="144" t="s">
        <v>1362</v>
      </c>
      <c r="E682" s="144" t="s">
        <v>5853</v>
      </c>
      <c r="F682" s="144" t="s">
        <v>655</v>
      </c>
      <c r="G682" s="144" t="s">
        <v>4745</v>
      </c>
      <c r="H682" s="144" t="s">
        <v>689</v>
      </c>
      <c r="I682" s="144" t="s">
        <v>1357</v>
      </c>
      <c r="J682" s="145">
        <v>30</v>
      </c>
      <c r="K682" s="144" t="s">
        <v>5164</v>
      </c>
      <c r="L682" s="144" t="s">
        <v>380</v>
      </c>
      <c r="M682" s="144" t="s">
        <v>4753</v>
      </c>
      <c r="N682" s="144" t="s">
        <v>683</v>
      </c>
      <c r="O682" s="144" t="s">
        <v>81</v>
      </c>
      <c r="P682" s="144" t="s">
        <v>1365</v>
      </c>
      <c r="Q682" s="145">
        <v>0.32500000000000001</v>
      </c>
      <c r="R682" s="144" t="s">
        <v>530</v>
      </c>
      <c r="S682" s="145">
        <v>45</v>
      </c>
      <c r="T682" s="144" t="s">
        <v>4761</v>
      </c>
      <c r="U682" s="145">
        <v>441</v>
      </c>
      <c r="V682" s="145">
        <v>4.1044400000000003</v>
      </c>
      <c r="W682" s="145">
        <v>90</v>
      </c>
      <c r="X682" s="144" t="s">
        <v>5854</v>
      </c>
    </row>
    <row r="683" spans="1:24" s="7" customFormat="1">
      <c r="A683" s="7" t="s">
        <v>49</v>
      </c>
      <c r="D683" s="144" t="s">
        <v>1366</v>
      </c>
      <c r="E683" s="144" t="s">
        <v>5855</v>
      </c>
      <c r="F683" s="144" t="s">
        <v>655</v>
      </c>
      <c r="G683" s="144" t="s">
        <v>4745</v>
      </c>
      <c r="H683" s="144" t="s">
        <v>689</v>
      </c>
      <c r="I683" s="144" t="s">
        <v>1357</v>
      </c>
      <c r="J683" s="145">
        <v>30</v>
      </c>
      <c r="K683" s="144" t="s">
        <v>5269</v>
      </c>
      <c r="L683" s="144" t="s">
        <v>1795</v>
      </c>
      <c r="M683" s="144" t="s">
        <v>4753</v>
      </c>
      <c r="N683" s="144" t="s">
        <v>683</v>
      </c>
      <c r="O683" s="144" t="s">
        <v>81</v>
      </c>
      <c r="P683" s="144" t="s">
        <v>1365</v>
      </c>
      <c r="Q683" s="145">
        <v>0.26</v>
      </c>
      <c r="R683" s="144" t="s">
        <v>513</v>
      </c>
      <c r="S683" s="145">
        <v>45</v>
      </c>
      <c r="T683" s="144" t="s">
        <v>4761</v>
      </c>
      <c r="U683" s="145">
        <v>470</v>
      </c>
      <c r="V683" s="145">
        <v>4.1045800000000003</v>
      </c>
      <c r="W683" s="145">
        <v>6</v>
      </c>
      <c r="X683" s="144" t="s">
        <v>5856</v>
      </c>
    </row>
    <row r="684" spans="1:24" s="7" customFormat="1">
      <c r="A684" s="7" t="s">
        <v>49</v>
      </c>
      <c r="D684" s="144" t="s">
        <v>1369</v>
      </c>
      <c r="E684" s="144" t="s">
        <v>5857</v>
      </c>
      <c r="F684" s="144" t="s">
        <v>655</v>
      </c>
      <c r="G684" s="144" t="s">
        <v>4745</v>
      </c>
      <c r="H684" s="144" t="s">
        <v>689</v>
      </c>
      <c r="I684" s="144" t="s">
        <v>1357</v>
      </c>
      <c r="J684" s="145">
        <v>30</v>
      </c>
      <c r="K684" s="144" t="s">
        <v>5269</v>
      </c>
      <c r="L684" s="144" t="s">
        <v>1795</v>
      </c>
      <c r="M684" s="144" t="s">
        <v>4753</v>
      </c>
      <c r="N684" s="144" t="s">
        <v>683</v>
      </c>
      <c r="O684" s="144" t="s">
        <v>81</v>
      </c>
      <c r="P684" s="144" t="s">
        <v>1365</v>
      </c>
      <c r="Q684" s="145">
        <v>0.32500000000000001</v>
      </c>
      <c r="R684" s="144" t="s">
        <v>530</v>
      </c>
      <c r="S684" s="145">
        <v>45</v>
      </c>
      <c r="T684" s="144" t="s">
        <v>4761</v>
      </c>
      <c r="U684" s="145">
        <v>286</v>
      </c>
      <c r="V684" s="145">
        <v>4.1045199999999999</v>
      </c>
      <c r="W684" s="145">
        <v>147</v>
      </c>
      <c r="X684" s="144" t="s">
        <v>5858</v>
      </c>
    </row>
    <row r="685" spans="1:24" s="7" customFormat="1">
      <c r="A685" s="7" t="s">
        <v>49</v>
      </c>
      <c r="D685" s="144" t="s">
        <v>1372</v>
      </c>
      <c r="E685" s="144" t="s">
        <v>5859</v>
      </c>
      <c r="F685" s="144" t="s">
        <v>655</v>
      </c>
      <c r="G685" s="144" t="s">
        <v>4745</v>
      </c>
      <c r="H685" s="144" t="s">
        <v>689</v>
      </c>
      <c r="I685" s="144" t="s">
        <v>1357</v>
      </c>
      <c r="J685" s="145">
        <v>30</v>
      </c>
      <c r="K685" s="144" t="s">
        <v>739</v>
      </c>
      <c r="L685" s="144" t="s">
        <v>393</v>
      </c>
      <c r="M685" s="144" t="s">
        <v>4753</v>
      </c>
      <c r="N685" s="144" t="s">
        <v>683</v>
      </c>
      <c r="O685" s="144" t="s">
        <v>81</v>
      </c>
      <c r="P685" s="144" t="s">
        <v>1361</v>
      </c>
      <c r="Q685" s="145">
        <v>0.32500000000000001</v>
      </c>
      <c r="R685" s="144" t="s">
        <v>530</v>
      </c>
      <c r="S685" s="145">
        <v>45</v>
      </c>
      <c r="T685" s="144" t="s">
        <v>4761</v>
      </c>
      <c r="U685" s="145">
        <v>311</v>
      </c>
      <c r="V685" s="145">
        <v>4.1044999999999998</v>
      </c>
      <c r="W685" s="145">
        <v>70</v>
      </c>
      <c r="X685" s="144" t="s">
        <v>5860</v>
      </c>
    </row>
    <row r="686" spans="1:24" s="7" customFormat="1">
      <c r="A686" s="7" t="s">
        <v>49</v>
      </c>
      <c r="D686" s="144" t="s">
        <v>5861</v>
      </c>
      <c r="E686" s="144" t="s">
        <v>5862</v>
      </c>
      <c r="F686" s="144" t="s">
        <v>4792</v>
      </c>
      <c r="G686" s="144" t="s">
        <v>4745</v>
      </c>
      <c r="H686" s="144" t="s">
        <v>689</v>
      </c>
      <c r="I686" s="144" t="s">
        <v>1357</v>
      </c>
      <c r="J686" s="145">
        <v>13</v>
      </c>
      <c r="K686" s="144" t="s">
        <v>4745</v>
      </c>
      <c r="L686" s="144" t="s">
        <v>4745</v>
      </c>
      <c r="M686" s="144" t="s">
        <v>4753</v>
      </c>
      <c r="N686" s="144" t="s">
        <v>5762</v>
      </c>
      <c r="O686" s="144" t="s">
        <v>81</v>
      </c>
      <c r="P686" s="144" t="s">
        <v>5863</v>
      </c>
      <c r="Q686" s="145">
        <v>0.35599999999999998</v>
      </c>
      <c r="R686" s="144" t="s">
        <v>506</v>
      </c>
      <c r="S686" s="145">
        <v>40</v>
      </c>
      <c r="T686" s="144" t="s">
        <v>4754</v>
      </c>
      <c r="U686" s="145">
        <v>0</v>
      </c>
      <c r="V686" s="145">
        <v>12.87</v>
      </c>
      <c r="W686" s="145">
        <v>0</v>
      </c>
      <c r="X686" s="144" t="s">
        <v>4745</v>
      </c>
    </row>
    <row r="687" spans="1:24" s="7" customFormat="1">
      <c r="A687" s="7" t="s">
        <v>49</v>
      </c>
      <c r="D687" s="144" t="s">
        <v>1375</v>
      </c>
      <c r="E687" s="144" t="s">
        <v>5864</v>
      </c>
      <c r="F687" s="144" t="s">
        <v>655</v>
      </c>
      <c r="G687" s="144" t="s">
        <v>4745</v>
      </c>
      <c r="H687" s="144" t="s">
        <v>689</v>
      </c>
      <c r="I687" s="144" t="s">
        <v>1357</v>
      </c>
      <c r="J687" s="145">
        <v>30</v>
      </c>
      <c r="K687" s="144" t="s">
        <v>1072</v>
      </c>
      <c r="L687" s="144" t="s">
        <v>5279</v>
      </c>
      <c r="M687" s="144" t="s">
        <v>4753</v>
      </c>
      <c r="N687" s="144" t="s">
        <v>683</v>
      </c>
      <c r="O687" s="144" t="s">
        <v>81</v>
      </c>
      <c r="P687" s="144" t="s">
        <v>1365</v>
      </c>
      <c r="Q687" s="145">
        <v>0.47499999999999998</v>
      </c>
      <c r="R687" s="144" t="s">
        <v>530</v>
      </c>
      <c r="S687" s="145">
        <v>45</v>
      </c>
      <c r="T687" s="144" t="s">
        <v>4754</v>
      </c>
      <c r="U687" s="145">
        <v>116</v>
      </c>
      <c r="V687" s="145">
        <v>8.4550000000000001</v>
      </c>
      <c r="W687" s="145">
        <v>0</v>
      </c>
      <c r="X687" s="144" t="s">
        <v>5865</v>
      </c>
    </row>
    <row r="688" spans="1:24" s="7" customFormat="1">
      <c r="A688" s="7" t="s">
        <v>49</v>
      </c>
      <c r="D688" s="144" t="s">
        <v>5866</v>
      </c>
      <c r="E688" s="144" t="s">
        <v>5867</v>
      </c>
      <c r="F688" s="144" t="s">
        <v>4792</v>
      </c>
      <c r="G688" s="144" t="s">
        <v>4745</v>
      </c>
      <c r="H688" s="144" t="s">
        <v>689</v>
      </c>
      <c r="I688" s="144" t="s">
        <v>1357</v>
      </c>
      <c r="J688" s="145">
        <v>25</v>
      </c>
      <c r="K688" s="144" t="s">
        <v>765</v>
      </c>
      <c r="L688" s="144" t="s">
        <v>393</v>
      </c>
      <c r="M688" s="144" t="s">
        <v>4753</v>
      </c>
      <c r="N688" s="144" t="s">
        <v>522</v>
      </c>
      <c r="O688" s="144" t="s">
        <v>81</v>
      </c>
      <c r="P688" s="144" t="s">
        <v>1283</v>
      </c>
      <c r="Q688" s="145">
        <v>0.95</v>
      </c>
      <c r="R688" s="144" t="s">
        <v>685</v>
      </c>
      <c r="S688" s="145">
        <v>25</v>
      </c>
      <c r="T688" s="144" t="s">
        <v>5034</v>
      </c>
      <c r="U688" s="145">
        <v>0</v>
      </c>
      <c r="V688" s="145">
        <v>8.82</v>
      </c>
      <c r="W688" s="145">
        <v>0</v>
      </c>
      <c r="X688" s="144" t="s">
        <v>4745</v>
      </c>
    </row>
    <row r="689" spans="1:24" s="7" customFormat="1">
      <c r="A689" s="7" t="s">
        <v>49</v>
      </c>
      <c r="D689" s="144" t="s">
        <v>5868</v>
      </c>
      <c r="E689" s="144" t="s">
        <v>5869</v>
      </c>
      <c r="F689" s="144" t="s">
        <v>4792</v>
      </c>
      <c r="G689" s="144" t="s">
        <v>4745</v>
      </c>
      <c r="H689" s="144" t="s">
        <v>689</v>
      </c>
      <c r="I689" s="144" t="s">
        <v>1357</v>
      </c>
      <c r="J689" s="145">
        <v>25</v>
      </c>
      <c r="K689" s="144" t="s">
        <v>739</v>
      </c>
      <c r="L689" s="144" t="s">
        <v>457</v>
      </c>
      <c r="M689" s="144" t="s">
        <v>4753</v>
      </c>
      <c r="N689" s="144" t="s">
        <v>683</v>
      </c>
      <c r="O689" s="144" t="s">
        <v>81</v>
      </c>
      <c r="P689" s="144" t="s">
        <v>1053</v>
      </c>
      <c r="Q689" s="145">
        <v>0.375</v>
      </c>
      <c r="R689" s="144" t="s">
        <v>685</v>
      </c>
      <c r="S689" s="145">
        <v>36</v>
      </c>
      <c r="T689" s="144" t="s">
        <v>5034</v>
      </c>
      <c r="U689" s="145">
        <v>0</v>
      </c>
      <c r="V689" s="145">
        <v>8.82</v>
      </c>
      <c r="W689" s="145">
        <v>0</v>
      </c>
      <c r="X689" s="144" t="s">
        <v>4745</v>
      </c>
    </row>
    <row r="690" spans="1:24" s="7" customFormat="1">
      <c r="A690" s="7" t="s">
        <v>49</v>
      </c>
      <c r="D690" s="144" t="s">
        <v>1381</v>
      </c>
      <c r="E690" s="144" t="s">
        <v>5870</v>
      </c>
      <c r="F690" s="144" t="s">
        <v>655</v>
      </c>
      <c r="G690" s="144" t="s">
        <v>4745</v>
      </c>
      <c r="H690" s="144" t="s">
        <v>689</v>
      </c>
      <c r="I690" s="144" t="s">
        <v>1357</v>
      </c>
      <c r="J690" s="145">
        <v>25</v>
      </c>
      <c r="K690" s="144" t="s">
        <v>5521</v>
      </c>
      <c r="L690" s="144" t="s">
        <v>389</v>
      </c>
      <c r="M690" s="144" t="s">
        <v>4753</v>
      </c>
      <c r="N690" s="144" t="s">
        <v>429</v>
      </c>
      <c r="O690" s="144" t="s">
        <v>81</v>
      </c>
      <c r="P690" s="144" t="s">
        <v>1268</v>
      </c>
      <c r="Q690" s="145">
        <v>0.34</v>
      </c>
      <c r="R690" s="144" t="s">
        <v>384</v>
      </c>
      <c r="S690" s="145">
        <v>8</v>
      </c>
      <c r="T690" s="144" t="s">
        <v>4761</v>
      </c>
      <c r="U690" s="145">
        <v>413</v>
      </c>
      <c r="V690" s="145">
        <v>6.1716699999999998</v>
      </c>
      <c r="W690" s="145">
        <v>77</v>
      </c>
      <c r="X690" s="144" t="s">
        <v>5871</v>
      </c>
    </row>
    <row r="691" spans="1:24" s="7" customFormat="1">
      <c r="A691" s="7" t="s">
        <v>49</v>
      </c>
      <c r="D691" s="144" t="s">
        <v>1384</v>
      </c>
      <c r="E691" s="144" t="s">
        <v>5872</v>
      </c>
      <c r="F691" s="144" t="s">
        <v>655</v>
      </c>
      <c r="G691" s="144" t="s">
        <v>4745</v>
      </c>
      <c r="H691" s="144" t="s">
        <v>689</v>
      </c>
      <c r="I691" s="144" t="s">
        <v>1357</v>
      </c>
      <c r="J691" s="145">
        <v>30</v>
      </c>
      <c r="K691" s="144" t="s">
        <v>765</v>
      </c>
      <c r="L691" s="144" t="s">
        <v>598</v>
      </c>
      <c r="M691" s="144" t="s">
        <v>4753</v>
      </c>
      <c r="N691" s="144" t="s">
        <v>683</v>
      </c>
      <c r="O691" s="144" t="s">
        <v>81</v>
      </c>
      <c r="P691" s="144" t="s">
        <v>982</v>
      </c>
      <c r="Q691" s="145">
        <v>1.256</v>
      </c>
      <c r="R691" s="144" t="s">
        <v>685</v>
      </c>
      <c r="S691" s="145">
        <v>45</v>
      </c>
      <c r="T691" s="144" t="s">
        <v>5034</v>
      </c>
      <c r="U691" s="145">
        <v>45</v>
      </c>
      <c r="V691" s="145">
        <v>15.86</v>
      </c>
      <c r="W691" s="145">
        <v>0</v>
      </c>
      <c r="X691" s="144" t="s">
        <v>5873</v>
      </c>
    </row>
    <row r="692" spans="1:24" s="7" customFormat="1">
      <c r="A692" s="7" t="s">
        <v>49</v>
      </c>
      <c r="D692" s="144" t="s">
        <v>5874</v>
      </c>
      <c r="E692" s="144" t="s">
        <v>5875</v>
      </c>
      <c r="F692" s="144" t="s">
        <v>4792</v>
      </c>
      <c r="G692" s="144" t="s">
        <v>4745</v>
      </c>
      <c r="H692" s="144" t="s">
        <v>689</v>
      </c>
      <c r="I692" s="144" t="s">
        <v>1357</v>
      </c>
      <c r="J692" s="145">
        <v>30</v>
      </c>
      <c r="K692" s="144" t="s">
        <v>891</v>
      </c>
      <c r="L692" s="144" t="s">
        <v>457</v>
      </c>
      <c r="M692" s="144" t="s">
        <v>4753</v>
      </c>
      <c r="N692" s="144" t="s">
        <v>522</v>
      </c>
      <c r="O692" s="144" t="s">
        <v>81</v>
      </c>
      <c r="P692" s="144" t="s">
        <v>1283</v>
      </c>
      <c r="Q692" s="145">
        <v>0.80200000000000005</v>
      </c>
      <c r="R692" s="144" t="s">
        <v>685</v>
      </c>
      <c r="S692" s="145">
        <v>25</v>
      </c>
      <c r="T692" s="144" t="s">
        <v>5034</v>
      </c>
      <c r="U692" s="145">
        <v>0</v>
      </c>
      <c r="V692" s="145">
        <v>16</v>
      </c>
      <c r="W692" s="145">
        <v>0</v>
      </c>
      <c r="X692" s="144" t="s">
        <v>4745</v>
      </c>
    </row>
    <row r="693" spans="1:24" s="7" customFormat="1">
      <c r="A693" s="7" t="s">
        <v>49</v>
      </c>
      <c r="D693" s="144" t="s">
        <v>1387</v>
      </c>
      <c r="E693" s="144" t="s">
        <v>5876</v>
      </c>
      <c r="F693" s="144" t="s">
        <v>655</v>
      </c>
      <c r="G693" s="144" t="s">
        <v>4745</v>
      </c>
      <c r="H693" s="144" t="s">
        <v>689</v>
      </c>
      <c r="I693" s="144" t="s">
        <v>1357</v>
      </c>
      <c r="J693" s="145">
        <v>25</v>
      </c>
      <c r="K693" s="144" t="s">
        <v>5269</v>
      </c>
      <c r="L693" s="144" t="s">
        <v>1795</v>
      </c>
      <c r="M693" s="144" t="s">
        <v>4753</v>
      </c>
      <c r="N693" s="144" t="s">
        <v>522</v>
      </c>
      <c r="O693" s="144" t="s">
        <v>81</v>
      </c>
      <c r="P693" s="144" t="s">
        <v>1390</v>
      </c>
      <c r="Q693" s="145">
        <v>0.72499999999999998</v>
      </c>
      <c r="R693" s="144" t="s">
        <v>384</v>
      </c>
      <c r="S693" s="145">
        <v>25</v>
      </c>
      <c r="T693" s="144" t="s">
        <v>5708</v>
      </c>
      <c r="U693" s="145">
        <v>170</v>
      </c>
      <c r="V693" s="145">
        <v>7.9405000000000001</v>
      </c>
      <c r="W693" s="145">
        <v>100</v>
      </c>
      <c r="X693" s="144" t="s">
        <v>5877</v>
      </c>
    </row>
    <row r="694" spans="1:24" s="7" customFormat="1">
      <c r="A694" s="7" t="s">
        <v>49</v>
      </c>
      <c r="D694" s="144" t="s">
        <v>3746</v>
      </c>
      <c r="E694" s="144" t="s">
        <v>5878</v>
      </c>
      <c r="F694" s="144" t="s">
        <v>5033</v>
      </c>
      <c r="G694" s="144" t="s">
        <v>4745</v>
      </c>
      <c r="H694" s="144" t="s">
        <v>689</v>
      </c>
      <c r="I694" s="144" t="s">
        <v>1357</v>
      </c>
      <c r="J694" s="145">
        <v>30</v>
      </c>
      <c r="K694" s="144" t="s">
        <v>1272</v>
      </c>
      <c r="L694" s="144" t="s">
        <v>487</v>
      </c>
      <c r="M694" s="144" t="s">
        <v>4753</v>
      </c>
      <c r="N694" s="144" t="s">
        <v>683</v>
      </c>
      <c r="O694" s="144" t="s">
        <v>81</v>
      </c>
      <c r="P694" s="144" t="s">
        <v>5879</v>
      </c>
      <c r="Q694" s="145">
        <v>1.07</v>
      </c>
      <c r="R694" s="144" t="s">
        <v>685</v>
      </c>
      <c r="S694" s="145">
        <v>45</v>
      </c>
      <c r="T694" s="144" t="s">
        <v>4754</v>
      </c>
      <c r="U694" s="145">
        <v>39</v>
      </c>
      <c r="V694" s="145">
        <v>26.181000000000001</v>
      </c>
      <c r="W694" s="145">
        <v>0</v>
      </c>
      <c r="X694" s="144" t="s">
        <v>4745</v>
      </c>
    </row>
    <row r="695" spans="1:24" s="7" customFormat="1">
      <c r="A695" s="7" t="s">
        <v>49</v>
      </c>
      <c r="D695" s="144" t="s">
        <v>1391</v>
      </c>
      <c r="E695" s="144" t="s">
        <v>5880</v>
      </c>
      <c r="F695" s="144" t="s">
        <v>655</v>
      </c>
      <c r="G695" s="144" t="s">
        <v>4745</v>
      </c>
      <c r="H695" s="144" t="s">
        <v>689</v>
      </c>
      <c r="I695" s="144" t="s">
        <v>1357</v>
      </c>
      <c r="J695" s="145">
        <v>25</v>
      </c>
      <c r="K695" s="144" t="s">
        <v>5521</v>
      </c>
      <c r="L695" s="144" t="s">
        <v>401</v>
      </c>
      <c r="M695" s="144" t="s">
        <v>4753</v>
      </c>
      <c r="N695" s="144" t="s">
        <v>683</v>
      </c>
      <c r="O695" s="144" t="s">
        <v>81</v>
      </c>
      <c r="P695" s="144" t="s">
        <v>1394</v>
      </c>
      <c r="Q695" s="145">
        <v>0.72799999999999998</v>
      </c>
      <c r="R695" s="144" t="s">
        <v>1395</v>
      </c>
      <c r="S695" s="145">
        <v>36</v>
      </c>
      <c r="T695" s="144" t="s">
        <v>5034</v>
      </c>
      <c r="U695" s="145">
        <v>2</v>
      </c>
      <c r="V695" s="145">
        <v>13.0525</v>
      </c>
      <c r="W695" s="145">
        <v>0</v>
      </c>
      <c r="X695" s="144" t="s">
        <v>5881</v>
      </c>
    </row>
    <row r="696" spans="1:24" s="7" customFormat="1">
      <c r="A696" s="7" t="s">
        <v>49</v>
      </c>
      <c r="D696" s="144" t="s">
        <v>1396</v>
      </c>
      <c r="E696" s="144" t="s">
        <v>5882</v>
      </c>
      <c r="F696" s="144" t="s">
        <v>655</v>
      </c>
      <c r="G696" s="144" t="s">
        <v>4745</v>
      </c>
      <c r="H696" s="144" t="s">
        <v>689</v>
      </c>
      <c r="I696" s="144" t="s">
        <v>1357</v>
      </c>
      <c r="J696" s="145">
        <v>25</v>
      </c>
      <c r="K696" s="144" t="s">
        <v>5521</v>
      </c>
      <c r="L696" s="144" t="s">
        <v>393</v>
      </c>
      <c r="M696" s="144" t="s">
        <v>4753</v>
      </c>
      <c r="N696" s="144" t="s">
        <v>683</v>
      </c>
      <c r="O696" s="144" t="s">
        <v>81</v>
      </c>
      <c r="P696" s="144" t="s">
        <v>1394</v>
      </c>
      <c r="Q696" s="145">
        <v>0.72799999999999998</v>
      </c>
      <c r="R696" s="144" t="s">
        <v>1395</v>
      </c>
      <c r="S696" s="145">
        <v>36</v>
      </c>
      <c r="T696" s="144" t="s">
        <v>5034</v>
      </c>
      <c r="U696" s="145">
        <v>4</v>
      </c>
      <c r="V696" s="145">
        <v>13.02</v>
      </c>
      <c r="W696" s="145">
        <v>0</v>
      </c>
      <c r="X696" s="144" t="s">
        <v>5883</v>
      </c>
    </row>
    <row r="697" spans="1:24" s="7" customFormat="1">
      <c r="A697" s="7" t="s">
        <v>49</v>
      </c>
      <c r="D697" s="144" t="s">
        <v>5884</v>
      </c>
      <c r="E697" s="144" t="s">
        <v>5885</v>
      </c>
      <c r="F697" s="144" t="s">
        <v>4792</v>
      </c>
      <c r="G697" s="144" t="s">
        <v>4745</v>
      </c>
      <c r="H697" s="144" t="s">
        <v>689</v>
      </c>
      <c r="I697" s="144" t="s">
        <v>1357</v>
      </c>
      <c r="J697" s="145">
        <v>25</v>
      </c>
      <c r="K697" s="144" t="s">
        <v>895</v>
      </c>
      <c r="L697" s="144" t="s">
        <v>801</v>
      </c>
      <c r="M697" s="144" t="s">
        <v>4753</v>
      </c>
      <c r="N697" s="144" t="s">
        <v>683</v>
      </c>
      <c r="O697" s="144" t="s">
        <v>81</v>
      </c>
      <c r="P697" s="144" t="s">
        <v>1394</v>
      </c>
      <c r="Q697" s="145">
        <v>0.93899999999999995</v>
      </c>
      <c r="R697" s="144" t="s">
        <v>1395</v>
      </c>
      <c r="S697" s="145">
        <v>36</v>
      </c>
      <c r="T697" s="144" t="s">
        <v>5034</v>
      </c>
      <c r="U697" s="145">
        <v>0</v>
      </c>
      <c r="V697" s="145">
        <v>13.02</v>
      </c>
      <c r="W697" s="145">
        <v>0</v>
      </c>
      <c r="X697" s="144" t="s">
        <v>4745</v>
      </c>
    </row>
    <row r="698" spans="1:24" s="7" customFormat="1">
      <c r="A698" s="7" t="s">
        <v>49</v>
      </c>
      <c r="D698" s="144" t="s">
        <v>5886</v>
      </c>
      <c r="E698" s="144" t="s">
        <v>5887</v>
      </c>
      <c r="F698" s="144" t="s">
        <v>4792</v>
      </c>
      <c r="G698" s="144" t="s">
        <v>4745</v>
      </c>
      <c r="H698" s="144" t="s">
        <v>689</v>
      </c>
      <c r="I698" s="144" t="s">
        <v>1357</v>
      </c>
      <c r="J698" s="145">
        <v>25</v>
      </c>
      <c r="K698" s="144" t="s">
        <v>895</v>
      </c>
      <c r="L698" s="144" t="s">
        <v>2108</v>
      </c>
      <c r="M698" s="144" t="s">
        <v>4753</v>
      </c>
      <c r="N698" s="144" t="s">
        <v>683</v>
      </c>
      <c r="O698" s="144" t="s">
        <v>81</v>
      </c>
      <c r="P698" s="144" t="s">
        <v>1394</v>
      </c>
      <c r="Q698" s="145">
        <v>1.0289999999999999</v>
      </c>
      <c r="R698" s="144" t="s">
        <v>1395</v>
      </c>
      <c r="S698" s="145">
        <v>36</v>
      </c>
      <c r="T698" s="144" t="s">
        <v>5034</v>
      </c>
      <c r="U698" s="145">
        <v>0</v>
      </c>
      <c r="V698" s="145">
        <v>13.02</v>
      </c>
      <c r="W698" s="145">
        <v>0</v>
      </c>
      <c r="X698" s="144" t="s">
        <v>4745</v>
      </c>
    </row>
    <row r="699" spans="1:24" s="7" customFormat="1">
      <c r="A699" s="7" t="s">
        <v>49</v>
      </c>
      <c r="D699" s="144" t="s">
        <v>1399</v>
      </c>
      <c r="E699" s="144" t="s">
        <v>5888</v>
      </c>
      <c r="F699" s="144" t="s">
        <v>655</v>
      </c>
      <c r="G699" s="144" t="s">
        <v>4745</v>
      </c>
      <c r="H699" s="144" t="s">
        <v>689</v>
      </c>
      <c r="I699" s="144" t="s">
        <v>1357</v>
      </c>
      <c r="J699" s="145">
        <v>30</v>
      </c>
      <c r="K699" s="144" t="s">
        <v>5164</v>
      </c>
      <c r="L699" s="144" t="s">
        <v>393</v>
      </c>
      <c r="M699" s="144" t="s">
        <v>4753</v>
      </c>
      <c r="N699" s="144" t="s">
        <v>522</v>
      </c>
      <c r="O699" s="144" t="s">
        <v>81</v>
      </c>
      <c r="P699" s="144" t="s">
        <v>1402</v>
      </c>
      <c r="Q699" s="145">
        <v>0.70199999999999996</v>
      </c>
      <c r="R699" s="144" t="s">
        <v>506</v>
      </c>
      <c r="S699" s="145">
        <v>25</v>
      </c>
      <c r="T699" s="144" t="s">
        <v>4761</v>
      </c>
      <c r="U699" s="145">
        <v>131</v>
      </c>
      <c r="V699" s="145">
        <v>8.6649999999999991</v>
      </c>
      <c r="W699" s="145">
        <v>1</v>
      </c>
      <c r="X699" s="144" t="s">
        <v>5889</v>
      </c>
    </row>
    <row r="700" spans="1:24" s="7" customFormat="1">
      <c r="A700" s="7" t="s">
        <v>49</v>
      </c>
      <c r="D700" s="144" t="s">
        <v>1403</v>
      </c>
      <c r="E700" s="144" t="s">
        <v>5890</v>
      </c>
      <c r="F700" s="144" t="s">
        <v>655</v>
      </c>
      <c r="G700" s="144" t="s">
        <v>4745</v>
      </c>
      <c r="H700" s="144" t="s">
        <v>689</v>
      </c>
      <c r="I700" s="144" t="s">
        <v>1357</v>
      </c>
      <c r="J700" s="145">
        <v>30</v>
      </c>
      <c r="K700" s="144" t="s">
        <v>5269</v>
      </c>
      <c r="L700" s="144" t="s">
        <v>1795</v>
      </c>
      <c r="M700" s="144" t="s">
        <v>4753</v>
      </c>
      <c r="N700" s="144" t="s">
        <v>683</v>
      </c>
      <c r="O700" s="144" t="s">
        <v>81</v>
      </c>
      <c r="P700" s="144" t="s">
        <v>1080</v>
      </c>
      <c r="Q700" s="145">
        <v>2</v>
      </c>
      <c r="R700" s="144" t="s">
        <v>1324</v>
      </c>
      <c r="S700" s="145">
        <v>45</v>
      </c>
      <c r="T700" s="144" t="s">
        <v>4754</v>
      </c>
      <c r="U700" s="145">
        <v>149</v>
      </c>
      <c r="V700" s="145">
        <v>27.8445</v>
      </c>
      <c r="W700" s="145">
        <v>56</v>
      </c>
      <c r="X700" s="144" t="s">
        <v>5891</v>
      </c>
    </row>
    <row r="701" spans="1:24" s="7" customFormat="1">
      <c r="A701" s="7" t="s">
        <v>49</v>
      </c>
      <c r="D701" s="144" t="s">
        <v>1406</v>
      </c>
      <c r="E701" s="144" t="s">
        <v>5892</v>
      </c>
      <c r="F701" s="144" t="s">
        <v>655</v>
      </c>
      <c r="G701" s="144" t="s">
        <v>4745</v>
      </c>
      <c r="H701" s="144" t="s">
        <v>689</v>
      </c>
      <c r="I701" s="144" t="s">
        <v>1357</v>
      </c>
      <c r="J701" s="145">
        <v>30</v>
      </c>
      <c r="K701" s="144" t="s">
        <v>5269</v>
      </c>
      <c r="L701" s="144" t="s">
        <v>1795</v>
      </c>
      <c r="M701" s="144" t="s">
        <v>4753</v>
      </c>
      <c r="N701" s="144" t="s">
        <v>683</v>
      </c>
      <c r="O701" s="144" t="s">
        <v>81</v>
      </c>
      <c r="P701" s="144" t="s">
        <v>1080</v>
      </c>
      <c r="Q701" s="145">
        <v>2</v>
      </c>
      <c r="R701" s="144" t="s">
        <v>945</v>
      </c>
      <c r="S701" s="145">
        <v>45</v>
      </c>
      <c r="T701" s="144" t="s">
        <v>4754</v>
      </c>
      <c r="U701" s="145">
        <v>272</v>
      </c>
      <c r="V701" s="145">
        <v>27.84929</v>
      </c>
      <c r="W701" s="145">
        <v>61</v>
      </c>
      <c r="X701" s="144" t="s">
        <v>5893</v>
      </c>
    </row>
    <row r="702" spans="1:24" s="7" customFormat="1">
      <c r="A702" s="7" t="s">
        <v>49</v>
      </c>
      <c r="D702" s="144" t="s">
        <v>1410</v>
      </c>
      <c r="E702" s="144" t="s">
        <v>5894</v>
      </c>
      <c r="F702" s="144" t="s">
        <v>655</v>
      </c>
      <c r="G702" s="144" t="s">
        <v>4745</v>
      </c>
      <c r="H702" s="144" t="s">
        <v>891</v>
      </c>
      <c r="I702" s="144" t="s">
        <v>1409</v>
      </c>
      <c r="J702" s="145">
        <v>75</v>
      </c>
      <c r="K702" s="144" t="s">
        <v>1413</v>
      </c>
      <c r="L702" s="144" t="s">
        <v>5279</v>
      </c>
      <c r="M702" s="144" t="s">
        <v>4753</v>
      </c>
      <c r="N702" s="144" t="s">
        <v>683</v>
      </c>
      <c r="O702" s="144" t="s">
        <v>695</v>
      </c>
      <c r="P702" s="144" t="s">
        <v>1515</v>
      </c>
      <c r="Q702" s="145">
        <v>0.14000000000000001</v>
      </c>
      <c r="R702" s="144" t="s">
        <v>616</v>
      </c>
      <c r="S702" s="145">
        <v>75</v>
      </c>
      <c r="T702" s="144" t="s">
        <v>4754</v>
      </c>
      <c r="U702" s="145">
        <v>9015</v>
      </c>
      <c r="V702" s="145">
        <v>1.0733299999999999</v>
      </c>
      <c r="W702" s="145">
        <v>8055</v>
      </c>
      <c r="X702" s="144" t="s">
        <v>4745</v>
      </c>
    </row>
    <row r="703" spans="1:24" s="7" customFormat="1">
      <c r="A703" s="7" t="s">
        <v>49</v>
      </c>
      <c r="D703" s="144" t="s">
        <v>1414</v>
      </c>
      <c r="E703" s="144" t="s">
        <v>1415</v>
      </c>
      <c r="F703" s="144" t="s">
        <v>4792</v>
      </c>
      <c r="G703" s="144" t="s">
        <v>4745</v>
      </c>
      <c r="H703" s="144" t="s">
        <v>891</v>
      </c>
      <c r="I703" s="144" t="s">
        <v>1409</v>
      </c>
      <c r="J703" s="145">
        <v>75</v>
      </c>
      <c r="K703" s="144" t="s">
        <v>1413</v>
      </c>
      <c r="L703" s="144" t="s">
        <v>5279</v>
      </c>
      <c r="M703" s="144" t="s">
        <v>4753</v>
      </c>
      <c r="N703" s="144" t="s">
        <v>683</v>
      </c>
      <c r="O703" s="144" t="s">
        <v>695</v>
      </c>
      <c r="P703" s="144" t="s">
        <v>1515</v>
      </c>
      <c r="Q703" s="145">
        <v>0.14000000000000001</v>
      </c>
      <c r="R703" s="144" t="s">
        <v>616</v>
      </c>
      <c r="S703" s="145">
        <v>75</v>
      </c>
      <c r="T703" s="144" t="s">
        <v>4754</v>
      </c>
      <c r="U703" s="145">
        <v>0</v>
      </c>
      <c r="V703" s="145">
        <v>0.88119999999999998</v>
      </c>
      <c r="W703" s="145">
        <v>0</v>
      </c>
      <c r="X703" s="144" t="s">
        <v>4745</v>
      </c>
    </row>
    <row r="704" spans="1:24" s="7" customFormat="1">
      <c r="A704" s="7" t="s">
        <v>49</v>
      </c>
      <c r="D704" s="144" t="s">
        <v>1416</v>
      </c>
      <c r="E704" s="144" t="s">
        <v>5895</v>
      </c>
      <c r="F704" s="144" t="s">
        <v>655</v>
      </c>
      <c r="G704" s="144" t="s">
        <v>4745</v>
      </c>
      <c r="H704" s="144" t="s">
        <v>891</v>
      </c>
      <c r="I704" s="144" t="s">
        <v>1409</v>
      </c>
      <c r="J704" s="145">
        <v>100</v>
      </c>
      <c r="K704" s="144" t="s">
        <v>1413</v>
      </c>
      <c r="L704" s="144" t="s">
        <v>5279</v>
      </c>
      <c r="M704" s="144" t="s">
        <v>4753</v>
      </c>
      <c r="N704" s="144" t="s">
        <v>683</v>
      </c>
      <c r="O704" s="144" t="s">
        <v>695</v>
      </c>
      <c r="P704" s="144" t="s">
        <v>1508</v>
      </c>
      <c r="Q704" s="145">
        <v>0.32</v>
      </c>
      <c r="R704" s="144" t="s">
        <v>1419</v>
      </c>
      <c r="S704" s="145">
        <v>100</v>
      </c>
      <c r="T704" s="144" t="s">
        <v>4754</v>
      </c>
      <c r="U704" s="145">
        <v>2962</v>
      </c>
      <c r="V704" s="145">
        <v>2.0246599999999999</v>
      </c>
      <c r="W704" s="145">
        <v>0</v>
      </c>
      <c r="X704" s="144" t="s">
        <v>4745</v>
      </c>
    </row>
    <row r="705" spans="1:24" s="7" customFormat="1">
      <c r="A705" s="7" t="s">
        <v>49</v>
      </c>
      <c r="D705" s="144" t="s">
        <v>1420</v>
      </c>
      <c r="E705" s="144" t="s">
        <v>5896</v>
      </c>
      <c r="F705" s="144" t="s">
        <v>655</v>
      </c>
      <c r="G705" s="144" t="s">
        <v>4745</v>
      </c>
      <c r="H705" s="144" t="s">
        <v>891</v>
      </c>
      <c r="I705" s="144" t="s">
        <v>1409</v>
      </c>
      <c r="J705" s="145">
        <v>125</v>
      </c>
      <c r="K705" s="144" t="s">
        <v>1413</v>
      </c>
      <c r="L705" s="144" t="s">
        <v>5279</v>
      </c>
      <c r="M705" s="144" t="s">
        <v>4753</v>
      </c>
      <c r="N705" s="144" t="s">
        <v>683</v>
      </c>
      <c r="O705" s="144" t="s">
        <v>695</v>
      </c>
      <c r="P705" s="144" t="s">
        <v>2237</v>
      </c>
      <c r="Q705" s="145">
        <v>0.7</v>
      </c>
      <c r="R705" s="144" t="s">
        <v>1423</v>
      </c>
      <c r="S705" s="145">
        <v>125</v>
      </c>
      <c r="T705" s="144" t="s">
        <v>4754</v>
      </c>
      <c r="U705" s="145">
        <v>597</v>
      </c>
      <c r="V705" s="145">
        <v>3.82551</v>
      </c>
      <c r="W705" s="145">
        <v>0</v>
      </c>
      <c r="X705" s="144" t="s">
        <v>4745</v>
      </c>
    </row>
    <row r="706" spans="1:24" s="7" customFormat="1">
      <c r="A706" s="7" t="s">
        <v>49</v>
      </c>
      <c r="D706" s="144" t="s">
        <v>1424</v>
      </c>
      <c r="E706" s="144" t="s">
        <v>5897</v>
      </c>
      <c r="F706" s="144" t="s">
        <v>655</v>
      </c>
      <c r="G706" s="144" t="s">
        <v>4745</v>
      </c>
      <c r="H706" s="144" t="s">
        <v>891</v>
      </c>
      <c r="I706" s="144" t="s">
        <v>1409</v>
      </c>
      <c r="J706" s="145">
        <v>150</v>
      </c>
      <c r="K706" s="144" t="s">
        <v>1413</v>
      </c>
      <c r="L706" s="144" t="s">
        <v>5279</v>
      </c>
      <c r="M706" s="144" t="s">
        <v>4753</v>
      </c>
      <c r="N706" s="144" t="s">
        <v>683</v>
      </c>
      <c r="O706" s="144" t="s">
        <v>695</v>
      </c>
      <c r="P706" s="144" t="s">
        <v>2501</v>
      </c>
      <c r="Q706" s="145">
        <v>1.05</v>
      </c>
      <c r="R706" s="144" t="s">
        <v>513</v>
      </c>
      <c r="S706" s="145">
        <v>150</v>
      </c>
      <c r="T706" s="144" t="s">
        <v>4761</v>
      </c>
      <c r="U706" s="145">
        <v>414</v>
      </c>
      <c r="V706" s="145">
        <v>5.9917400000000001</v>
      </c>
      <c r="W706" s="145">
        <v>230</v>
      </c>
      <c r="X706" s="144" t="s">
        <v>4745</v>
      </c>
    </row>
    <row r="707" spans="1:24" s="7" customFormat="1">
      <c r="A707" s="7" t="s">
        <v>49</v>
      </c>
      <c r="D707" s="144" t="s">
        <v>5898</v>
      </c>
      <c r="E707" s="144" t="s">
        <v>5899</v>
      </c>
      <c r="F707" s="144" t="s">
        <v>4792</v>
      </c>
      <c r="G707" s="144" t="s">
        <v>4745</v>
      </c>
      <c r="H707" s="144" t="s">
        <v>891</v>
      </c>
      <c r="I707" s="144" t="s">
        <v>1409</v>
      </c>
      <c r="J707" s="145">
        <v>100</v>
      </c>
      <c r="K707" s="144" t="s">
        <v>4745</v>
      </c>
      <c r="L707" s="144" t="s">
        <v>4745</v>
      </c>
      <c r="M707" s="144" t="s">
        <v>4753</v>
      </c>
      <c r="N707" s="144" t="s">
        <v>5068</v>
      </c>
      <c r="O707" s="144" t="s">
        <v>695</v>
      </c>
      <c r="P707" s="144" t="s">
        <v>5900</v>
      </c>
      <c r="Q707" s="145">
        <v>0.31</v>
      </c>
      <c r="R707" s="144" t="s">
        <v>1671</v>
      </c>
      <c r="S707" s="145">
        <v>130</v>
      </c>
      <c r="T707" s="144" t="s">
        <v>4754</v>
      </c>
      <c r="U707" s="145">
        <v>0</v>
      </c>
      <c r="V707" s="145">
        <v>2.25</v>
      </c>
      <c r="W707" s="145">
        <v>0</v>
      </c>
      <c r="X707" s="144" t="s">
        <v>4745</v>
      </c>
    </row>
    <row r="708" spans="1:24" s="7" customFormat="1">
      <c r="A708" s="7" t="s">
        <v>49</v>
      </c>
      <c r="D708" s="144" t="s">
        <v>1427</v>
      </c>
      <c r="E708" s="144" t="s">
        <v>5901</v>
      </c>
      <c r="F708" s="144" t="s">
        <v>655</v>
      </c>
      <c r="G708" s="144" t="s">
        <v>4745</v>
      </c>
      <c r="H708" s="144" t="s">
        <v>891</v>
      </c>
      <c r="I708" s="144" t="s">
        <v>1409</v>
      </c>
      <c r="J708" s="145">
        <v>100</v>
      </c>
      <c r="K708" s="144" t="s">
        <v>582</v>
      </c>
      <c r="L708" s="144" t="s">
        <v>5279</v>
      </c>
      <c r="M708" s="144" t="s">
        <v>4753</v>
      </c>
      <c r="N708" s="144" t="s">
        <v>683</v>
      </c>
      <c r="O708" s="144" t="s">
        <v>695</v>
      </c>
      <c r="P708" s="144" t="s">
        <v>1508</v>
      </c>
      <c r="Q708" s="145">
        <v>0.32</v>
      </c>
      <c r="R708" s="144" t="s">
        <v>1419</v>
      </c>
      <c r="S708" s="145">
        <v>100</v>
      </c>
      <c r="T708" s="144" t="s">
        <v>4754</v>
      </c>
      <c r="U708" s="145">
        <v>897</v>
      </c>
      <c r="V708" s="145">
        <v>2.125</v>
      </c>
      <c r="W708" s="145">
        <v>0</v>
      </c>
      <c r="X708" s="144" t="s">
        <v>4745</v>
      </c>
    </row>
    <row r="709" spans="1:24" s="7" customFormat="1">
      <c r="A709" s="7" t="s">
        <v>49</v>
      </c>
      <c r="D709" s="144" t="s">
        <v>1431</v>
      </c>
      <c r="E709" s="144" t="s">
        <v>5902</v>
      </c>
      <c r="F709" s="144" t="s">
        <v>655</v>
      </c>
      <c r="G709" s="144" t="s">
        <v>4745</v>
      </c>
      <c r="H709" s="144" t="s">
        <v>891</v>
      </c>
      <c r="I709" s="144" t="s">
        <v>1409</v>
      </c>
      <c r="J709" s="145">
        <v>100</v>
      </c>
      <c r="K709" s="144" t="s">
        <v>582</v>
      </c>
      <c r="L709" s="144" t="s">
        <v>5279</v>
      </c>
      <c r="M709" s="144" t="s">
        <v>4753</v>
      </c>
      <c r="N709" s="144" t="s">
        <v>683</v>
      </c>
      <c r="O709" s="144" t="s">
        <v>695</v>
      </c>
      <c r="P709" s="144" t="s">
        <v>1508</v>
      </c>
      <c r="Q709" s="145">
        <v>0.32</v>
      </c>
      <c r="R709" s="144" t="s">
        <v>1419</v>
      </c>
      <c r="S709" s="145">
        <v>100</v>
      </c>
      <c r="T709" s="144" t="s">
        <v>4754</v>
      </c>
      <c r="U709" s="145">
        <v>1211</v>
      </c>
      <c r="V709" s="145">
        <v>2.2200000000000002</v>
      </c>
      <c r="W709" s="145">
        <v>0</v>
      </c>
      <c r="X709" s="144" t="s">
        <v>4745</v>
      </c>
    </row>
    <row r="710" spans="1:24" s="7" customFormat="1">
      <c r="A710" s="7" t="s">
        <v>49</v>
      </c>
      <c r="D710" s="144" t="s">
        <v>5903</v>
      </c>
      <c r="E710" s="144" t="s">
        <v>5904</v>
      </c>
      <c r="F710" s="144" t="s">
        <v>4792</v>
      </c>
      <c r="G710" s="144" t="s">
        <v>4745</v>
      </c>
      <c r="H710" s="144" t="s">
        <v>891</v>
      </c>
      <c r="I710" s="144" t="s">
        <v>1409</v>
      </c>
      <c r="J710" s="145">
        <v>100</v>
      </c>
      <c r="K710" s="144" t="s">
        <v>582</v>
      </c>
      <c r="L710" s="144" t="s">
        <v>5279</v>
      </c>
      <c r="M710" s="144" t="s">
        <v>4753</v>
      </c>
      <c r="N710" s="144" t="s">
        <v>683</v>
      </c>
      <c r="O710" s="144" t="s">
        <v>695</v>
      </c>
      <c r="P710" s="144" t="s">
        <v>5905</v>
      </c>
      <c r="Q710" s="145">
        <v>0.32</v>
      </c>
      <c r="R710" s="144" t="s">
        <v>1419</v>
      </c>
      <c r="S710" s="145">
        <v>100</v>
      </c>
      <c r="T710" s="144" t="s">
        <v>4761</v>
      </c>
      <c r="U710" s="145">
        <v>0</v>
      </c>
      <c r="V710" s="145">
        <v>1.98</v>
      </c>
      <c r="W710" s="145">
        <v>0</v>
      </c>
      <c r="X710" s="144" t="s">
        <v>4745</v>
      </c>
    </row>
    <row r="711" spans="1:24" s="7" customFormat="1">
      <c r="A711" s="7" t="s">
        <v>49</v>
      </c>
      <c r="D711" s="144" t="s">
        <v>1434</v>
      </c>
      <c r="E711" s="144" t="s">
        <v>5906</v>
      </c>
      <c r="F711" s="144" t="s">
        <v>655</v>
      </c>
      <c r="G711" s="144" t="s">
        <v>4745</v>
      </c>
      <c r="H711" s="144" t="s">
        <v>891</v>
      </c>
      <c r="I711" s="144" t="s">
        <v>1409</v>
      </c>
      <c r="J711" s="145">
        <v>100</v>
      </c>
      <c r="K711" s="144" t="s">
        <v>582</v>
      </c>
      <c r="L711" s="144" t="s">
        <v>5279</v>
      </c>
      <c r="M711" s="144" t="s">
        <v>4753</v>
      </c>
      <c r="N711" s="144" t="s">
        <v>683</v>
      </c>
      <c r="O711" s="144" t="s">
        <v>695</v>
      </c>
      <c r="P711" s="144" t="s">
        <v>1508</v>
      </c>
      <c r="Q711" s="145">
        <v>0.32</v>
      </c>
      <c r="R711" s="144" t="s">
        <v>1419</v>
      </c>
      <c r="S711" s="145">
        <v>100</v>
      </c>
      <c r="T711" s="144" t="s">
        <v>4761</v>
      </c>
      <c r="U711" s="145">
        <v>2280</v>
      </c>
      <c r="V711" s="145">
        <v>2.13367</v>
      </c>
      <c r="W711" s="145">
        <v>0</v>
      </c>
      <c r="X711" s="144" t="s">
        <v>4745</v>
      </c>
    </row>
    <row r="712" spans="1:24" s="7" customFormat="1">
      <c r="A712" s="7" t="s">
        <v>49</v>
      </c>
      <c r="D712" s="144" t="s">
        <v>5907</v>
      </c>
      <c r="E712" s="144" t="s">
        <v>5908</v>
      </c>
      <c r="F712" s="144" t="s">
        <v>4792</v>
      </c>
      <c r="G712" s="144" t="s">
        <v>4745</v>
      </c>
      <c r="H712" s="144" t="s">
        <v>891</v>
      </c>
      <c r="I712" s="144" t="s">
        <v>1409</v>
      </c>
      <c r="J712" s="145">
        <v>100</v>
      </c>
      <c r="K712" s="144" t="s">
        <v>582</v>
      </c>
      <c r="L712" s="144" t="s">
        <v>5279</v>
      </c>
      <c r="M712" s="144" t="s">
        <v>4753</v>
      </c>
      <c r="N712" s="144" t="s">
        <v>683</v>
      </c>
      <c r="O712" s="144" t="s">
        <v>695</v>
      </c>
      <c r="P712" s="144" t="s">
        <v>5905</v>
      </c>
      <c r="Q712" s="145">
        <v>0.32</v>
      </c>
      <c r="R712" s="144" t="s">
        <v>1419</v>
      </c>
      <c r="S712" s="145">
        <v>100</v>
      </c>
      <c r="T712" s="144" t="s">
        <v>4761</v>
      </c>
      <c r="U712" s="145">
        <v>0</v>
      </c>
      <c r="V712" s="145">
        <v>1.97</v>
      </c>
      <c r="W712" s="145">
        <v>0</v>
      </c>
      <c r="X712" s="144" t="s">
        <v>4745</v>
      </c>
    </row>
    <row r="713" spans="1:24" s="7" customFormat="1">
      <c r="A713" s="7" t="s">
        <v>49</v>
      </c>
      <c r="D713" s="144" t="s">
        <v>1437</v>
      </c>
      <c r="E713" s="144" t="s">
        <v>5909</v>
      </c>
      <c r="F713" s="144" t="s">
        <v>655</v>
      </c>
      <c r="G713" s="144" t="s">
        <v>4745</v>
      </c>
      <c r="H713" s="144" t="s">
        <v>891</v>
      </c>
      <c r="I713" s="144" t="s">
        <v>1409</v>
      </c>
      <c r="J713" s="145">
        <v>125</v>
      </c>
      <c r="K713" s="144" t="s">
        <v>582</v>
      </c>
      <c r="L713" s="144" t="s">
        <v>5279</v>
      </c>
      <c r="M713" s="144" t="s">
        <v>4753</v>
      </c>
      <c r="N713" s="144" t="s">
        <v>683</v>
      </c>
      <c r="O713" s="144" t="s">
        <v>695</v>
      </c>
      <c r="P713" s="144" t="s">
        <v>2237</v>
      </c>
      <c r="Q713" s="145">
        <v>0.7</v>
      </c>
      <c r="R713" s="144" t="s">
        <v>1423</v>
      </c>
      <c r="S713" s="145">
        <v>125</v>
      </c>
      <c r="T713" s="144" t="s">
        <v>4761</v>
      </c>
      <c r="U713" s="145">
        <v>535</v>
      </c>
      <c r="V713" s="145">
        <v>3.47</v>
      </c>
      <c r="W713" s="145">
        <v>0</v>
      </c>
      <c r="X713" s="144" t="s">
        <v>4745</v>
      </c>
    </row>
    <row r="714" spans="1:24" s="7" customFormat="1">
      <c r="A714" s="7" t="s">
        <v>49</v>
      </c>
      <c r="D714" s="144" t="s">
        <v>1440</v>
      </c>
      <c r="E714" s="144" t="s">
        <v>5910</v>
      </c>
      <c r="F714" s="144" t="s">
        <v>655</v>
      </c>
      <c r="G714" s="144" t="s">
        <v>4745</v>
      </c>
      <c r="H714" s="144" t="s">
        <v>891</v>
      </c>
      <c r="I714" s="144" t="s">
        <v>1409</v>
      </c>
      <c r="J714" s="145">
        <v>125</v>
      </c>
      <c r="K714" s="144" t="s">
        <v>582</v>
      </c>
      <c r="L714" s="144" t="s">
        <v>5279</v>
      </c>
      <c r="M714" s="144" t="s">
        <v>4753</v>
      </c>
      <c r="N714" s="144" t="s">
        <v>683</v>
      </c>
      <c r="O714" s="144" t="s">
        <v>695</v>
      </c>
      <c r="P714" s="144" t="s">
        <v>2237</v>
      </c>
      <c r="Q714" s="145">
        <v>0.7</v>
      </c>
      <c r="R714" s="144" t="s">
        <v>1423</v>
      </c>
      <c r="S714" s="145">
        <v>125</v>
      </c>
      <c r="T714" s="144" t="s">
        <v>4761</v>
      </c>
      <c r="U714" s="145">
        <v>902</v>
      </c>
      <c r="V714" s="145">
        <v>3.9632100000000001</v>
      </c>
      <c r="W714" s="145">
        <v>0</v>
      </c>
      <c r="X714" s="144" t="s">
        <v>4745</v>
      </c>
    </row>
    <row r="715" spans="1:24" s="7" customFormat="1">
      <c r="A715" s="7" t="s">
        <v>49</v>
      </c>
      <c r="D715" s="144" t="s">
        <v>5911</v>
      </c>
      <c r="E715" s="144" t="s">
        <v>5912</v>
      </c>
      <c r="F715" s="144" t="s">
        <v>4792</v>
      </c>
      <c r="G715" s="144" t="s">
        <v>4745</v>
      </c>
      <c r="H715" s="144" t="s">
        <v>891</v>
      </c>
      <c r="I715" s="144" t="s">
        <v>1409</v>
      </c>
      <c r="J715" s="145">
        <v>125</v>
      </c>
      <c r="K715" s="144" t="s">
        <v>582</v>
      </c>
      <c r="L715" s="144" t="s">
        <v>5279</v>
      </c>
      <c r="M715" s="144" t="s">
        <v>4753</v>
      </c>
      <c r="N715" s="144" t="s">
        <v>683</v>
      </c>
      <c r="O715" s="144" t="s">
        <v>695</v>
      </c>
      <c r="P715" s="144" t="s">
        <v>1443</v>
      </c>
      <c r="Q715" s="145">
        <v>0.7</v>
      </c>
      <c r="R715" s="144" t="s">
        <v>1423</v>
      </c>
      <c r="S715" s="145">
        <v>125</v>
      </c>
      <c r="T715" s="144" t="s">
        <v>4761</v>
      </c>
      <c r="U715" s="145">
        <v>0</v>
      </c>
      <c r="V715" s="145">
        <v>3.33</v>
      </c>
      <c r="W715" s="145">
        <v>0</v>
      </c>
      <c r="X715" s="144" t="s">
        <v>4745</v>
      </c>
    </row>
    <row r="716" spans="1:24" s="7" customFormat="1">
      <c r="A716" s="7" t="s">
        <v>49</v>
      </c>
      <c r="D716" s="144" t="s">
        <v>1444</v>
      </c>
      <c r="E716" s="144" t="s">
        <v>5913</v>
      </c>
      <c r="F716" s="144" t="s">
        <v>655</v>
      </c>
      <c r="G716" s="144" t="s">
        <v>4745</v>
      </c>
      <c r="H716" s="144" t="s">
        <v>891</v>
      </c>
      <c r="I716" s="144" t="s">
        <v>1409</v>
      </c>
      <c r="J716" s="145">
        <v>150</v>
      </c>
      <c r="K716" s="144" t="s">
        <v>582</v>
      </c>
      <c r="L716" s="144" t="s">
        <v>5279</v>
      </c>
      <c r="M716" s="144" t="s">
        <v>4753</v>
      </c>
      <c r="N716" s="144" t="s">
        <v>683</v>
      </c>
      <c r="O716" s="144" t="s">
        <v>695</v>
      </c>
      <c r="P716" s="144" t="s">
        <v>2501</v>
      </c>
      <c r="Q716" s="145">
        <v>1.05</v>
      </c>
      <c r="R716" s="144" t="s">
        <v>513</v>
      </c>
      <c r="S716" s="145">
        <v>150</v>
      </c>
      <c r="T716" s="144" t="s">
        <v>4761</v>
      </c>
      <c r="U716" s="145">
        <v>423</v>
      </c>
      <c r="V716" s="145">
        <v>5.9966699999999999</v>
      </c>
      <c r="W716" s="145">
        <v>200</v>
      </c>
      <c r="X716" s="144" t="s">
        <v>4745</v>
      </c>
    </row>
    <row r="717" spans="1:24" s="7" customFormat="1">
      <c r="A717" s="7" t="s">
        <v>49</v>
      </c>
      <c r="D717" s="144" t="s">
        <v>1448</v>
      </c>
      <c r="E717" s="144" t="s">
        <v>5914</v>
      </c>
      <c r="F717" s="144" t="s">
        <v>655</v>
      </c>
      <c r="G717" s="144" t="s">
        <v>4745</v>
      </c>
      <c r="H717" s="144" t="s">
        <v>891</v>
      </c>
      <c r="I717" s="144" t="s">
        <v>1409</v>
      </c>
      <c r="J717" s="145">
        <v>150</v>
      </c>
      <c r="K717" s="144" t="s">
        <v>582</v>
      </c>
      <c r="L717" s="144" t="s">
        <v>5279</v>
      </c>
      <c r="M717" s="144" t="s">
        <v>4753</v>
      </c>
      <c r="N717" s="144" t="s">
        <v>683</v>
      </c>
      <c r="O717" s="144" t="s">
        <v>695</v>
      </c>
      <c r="P717" s="144" t="s">
        <v>2501</v>
      </c>
      <c r="Q717" s="145">
        <v>1.05</v>
      </c>
      <c r="R717" s="144" t="s">
        <v>513</v>
      </c>
      <c r="S717" s="145">
        <v>150</v>
      </c>
      <c r="T717" s="144" t="s">
        <v>4761</v>
      </c>
      <c r="U717" s="145">
        <v>669</v>
      </c>
      <c r="V717" s="145">
        <v>5.75</v>
      </c>
      <c r="W717" s="145">
        <v>480</v>
      </c>
      <c r="X717" s="144" t="s">
        <v>4745</v>
      </c>
    </row>
    <row r="718" spans="1:24" s="7" customFormat="1">
      <c r="A718" s="7" t="s">
        <v>49</v>
      </c>
      <c r="D718" s="144" t="s">
        <v>5915</v>
      </c>
      <c r="E718" s="144" t="s">
        <v>5916</v>
      </c>
      <c r="F718" s="144" t="s">
        <v>4792</v>
      </c>
      <c r="G718" s="144" t="s">
        <v>4745</v>
      </c>
      <c r="H718" s="144" t="s">
        <v>891</v>
      </c>
      <c r="I718" s="144" t="s">
        <v>1409</v>
      </c>
      <c r="J718" s="145">
        <v>150</v>
      </c>
      <c r="K718" s="144" t="s">
        <v>582</v>
      </c>
      <c r="L718" s="144" t="s">
        <v>5279</v>
      </c>
      <c r="M718" s="144" t="s">
        <v>4753</v>
      </c>
      <c r="N718" s="144" t="s">
        <v>683</v>
      </c>
      <c r="O718" s="144" t="s">
        <v>695</v>
      </c>
      <c r="P718" s="144" t="s">
        <v>1451</v>
      </c>
      <c r="Q718" s="145">
        <v>1.05</v>
      </c>
      <c r="R718" s="144" t="s">
        <v>513</v>
      </c>
      <c r="S718" s="145">
        <v>150</v>
      </c>
      <c r="T718" s="144" t="s">
        <v>4761</v>
      </c>
      <c r="U718" s="145">
        <v>0</v>
      </c>
      <c r="V718" s="145">
        <v>5.38</v>
      </c>
      <c r="W718" s="145">
        <v>3600</v>
      </c>
      <c r="X718" s="144" t="s">
        <v>4745</v>
      </c>
    </row>
    <row r="719" spans="1:24" s="7" customFormat="1">
      <c r="A719" s="7" t="s">
        <v>49</v>
      </c>
      <c r="D719" s="144" t="s">
        <v>1452</v>
      </c>
      <c r="E719" s="144" t="s">
        <v>5917</v>
      </c>
      <c r="F719" s="144" t="s">
        <v>655</v>
      </c>
      <c r="G719" s="144" t="s">
        <v>4745</v>
      </c>
      <c r="H719" s="144" t="s">
        <v>891</v>
      </c>
      <c r="I719" s="144" t="s">
        <v>1409</v>
      </c>
      <c r="J719" s="145">
        <v>75</v>
      </c>
      <c r="K719" s="144" t="s">
        <v>582</v>
      </c>
      <c r="L719" s="144" t="s">
        <v>5279</v>
      </c>
      <c r="M719" s="144" t="s">
        <v>4753</v>
      </c>
      <c r="N719" s="144" t="s">
        <v>683</v>
      </c>
      <c r="O719" s="144" t="s">
        <v>695</v>
      </c>
      <c r="P719" s="144" t="s">
        <v>1515</v>
      </c>
      <c r="Q719" s="145">
        <v>0.14000000000000001</v>
      </c>
      <c r="R719" s="144" t="s">
        <v>616</v>
      </c>
      <c r="S719" s="145">
        <v>75</v>
      </c>
      <c r="T719" s="144" t="s">
        <v>4761</v>
      </c>
      <c r="U719" s="145">
        <v>16064</v>
      </c>
      <c r="V719" s="145">
        <v>1.08483</v>
      </c>
      <c r="W719" s="145">
        <v>0</v>
      </c>
      <c r="X719" s="144" t="s">
        <v>4745</v>
      </c>
    </row>
    <row r="720" spans="1:24" s="7" customFormat="1">
      <c r="A720" s="7" t="s">
        <v>49</v>
      </c>
      <c r="D720" s="144" t="s">
        <v>1455</v>
      </c>
      <c r="E720" s="144" t="s">
        <v>5918</v>
      </c>
      <c r="F720" s="144" t="s">
        <v>655</v>
      </c>
      <c r="G720" s="144" t="s">
        <v>4745</v>
      </c>
      <c r="H720" s="144" t="s">
        <v>891</v>
      </c>
      <c r="I720" s="144" t="s">
        <v>1409</v>
      </c>
      <c r="J720" s="145">
        <v>75</v>
      </c>
      <c r="K720" s="144" t="s">
        <v>582</v>
      </c>
      <c r="L720" s="144" t="s">
        <v>5279</v>
      </c>
      <c r="M720" s="144" t="s">
        <v>4753</v>
      </c>
      <c r="N720" s="144" t="s">
        <v>683</v>
      </c>
      <c r="O720" s="144" t="s">
        <v>695</v>
      </c>
      <c r="P720" s="144" t="s">
        <v>1515</v>
      </c>
      <c r="Q720" s="145">
        <v>0.14000000000000001</v>
      </c>
      <c r="R720" s="144" t="s">
        <v>616</v>
      </c>
      <c r="S720" s="145">
        <v>75</v>
      </c>
      <c r="T720" s="144" t="s">
        <v>4754</v>
      </c>
      <c r="U720" s="145">
        <v>6360</v>
      </c>
      <c r="V720" s="145">
        <v>1.0431699999999999</v>
      </c>
      <c r="W720" s="145">
        <v>0</v>
      </c>
      <c r="X720" s="144" t="s">
        <v>4745</v>
      </c>
    </row>
    <row r="721" spans="1:24" s="7" customFormat="1">
      <c r="A721" s="7" t="s">
        <v>49</v>
      </c>
      <c r="D721" s="144" t="s">
        <v>1458</v>
      </c>
      <c r="E721" s="144" t="s">
        <v>5919</v>
      </c>
      <c r="F721" s="144" t="s">
        <v>655</v>
      </c>
      <c r="G721" s="144" t="s">
        <v>4745</v>
      </c>
      <c r="H721" s="144" t="s">
        <v>891</v>
      </c>
      <c r="I721" s="144" t="s">
        <v>1409</v>
      </c>
      <c r="J721" s="145">
        <v>75</v>
      </c>
      <c r="K721" s="144" t="s">
        <v>582</v>
      </c>
      <c r="L721" s="144" t="s">
        <v>5279</v>
      </c>
      <c r="M721" s="144" t="s">
        <v>4753</v>
      </c>
      <c r="N721" s="144" t="s">
        <v>683</v>
      </c>
      <c r="O721" s="144" t="s">
        <v>695</v>
      </c>
      <c r="P721" s="144" t="s">
        <v>1515</v>
      </c>
      <c r="Q721" s="145">
        <v>0.14000000000000001</v>
      </c>
      <c r="R721" s="144" t="s">
        <v>616</v>
      </c>
      <c r="S721" s="145">
        <v>75</v>
      </c>
      <c r="T721" s="144" t="s">
        <v>4754</v>
      </c>
      <c r="U721" s="145">
        <v>8438</v>
      </c>
      <c r="V721" s="145">
        <v>1.11215</v>
      </c>
      <c r="W721" s="145">
        <v>0</v>
      </c>
      <c r="X721" s="144" t="s">
        <v>4745</v>
      </c>
    </row>
    <row r="722" spans="1:24" s="7" customFormat="1">
      <c r="A722" s="7" t="s">
        <v>49</v>
      </c>
      <c r="D722" s="144" t="s">
        <v>3806</v>
      </c>
      <c r="E722" s="144" t="s">
        <v>5920</v>
      </c>
      <c r="F722" s="144" t="s">
        <v>5033</v>
      </c>
      <c r="G722" s="144" t="s">
        <v>4745</v>
      </c>
      <c r="H722" s="144" t="s">
        <v>891</v>
      </c>
      <c r="I722" s="144" t="s">
        <v>1409</v>
      </c>
      <c r="J722" s="145">
        <v>125</v>
      </c>
      <c r="K722" s="144" t="s">
        <v>1413</v>
      </c>
      <c r="L722" s="144" t="s">
        <v>409</v>
      </c>
      <c r="M722" s="144" t="s">
        <v>4753</v>
      </c>
      <c r="N722" s="144" t="s">
        <v>683</v>
      </c>
      <c r="O722" s="144" t="s">
        <v>695</v>
      </c>
      <c r="P722" s="144" t="s">
        <v>5921</v>
      </c>
      <c r="Q722" s="145">
        <v>0.69499999999999995</v>
      </c>
      <c r="R722" s="144" t="s">
        <v>1423</v>
      </c>
      <c r="S722" s="145">
        <v>125</v>
      </c>
      <c r="T722" s="144" t="s">
        <v>4754</v>
      </c>
      <c r="U722" s="145">
        <v>264</v>
      </c>
      <c r="V722" s="145">
        <v>3.2029200000000002</v>
      </c>
      <c r="W722" s="145">
        <v>0</v>
      </c>
      <c r="X722" s="144" t="s">
        <v>4745</v>
      </c>
    </row>
    <row r="723" spans="1:24" s="7" customFormat="1">
      <c r="A723" s="7" t="s">
        <v>49</v>
      </c>
      <c r="D723" s="144" t="s">
        <v>5922</v>
      </c>
      <c r="E723" s="144" t="s">
        <v>5923</v>
      </c>
      <c r="F723" s="144" t="s">
        <v>5924</v>
      </c>
      <c r="G723" s="144" t="s">
        <v>4745</v>
      </c>
      <c r="H723" s="144" t="s">
        <v>891</v>
      </c>
      <c r="I723" s="144" t="s">
        <v>1409</v>
      </c>
      <c r="J723" s="145">
        <v>75</v>
      </c>
      <c r="K723" s="144" t="s">
        <v>1413</v>
      </c>
      <c r="L723" s="144" t="s">
        <v>5279</v>
      </c>
      <c r="M723" s="144" t="s">
        <v>4753</v>
      </c>
      <c r="N723" s="144" t="s">
        <v>683</v>
      </c>
      <c r="O723" s="144" t="s">
        <v>695</v>
      </c>
      <c r="P723" s="144" t="s">
        <v>1515</v>
      </c>
      <c r="Q723" s="145">
        <v>0.7</v>
      </c>
      <c r="R723" s="144" t="s">
        <v>616</v>
      </c>
      <c r="S723" s="145">
        <v>75</v>
      </c>
      <c r="T723" s="144" t="s">
        <v>4754</v>
      </c>
      <c r="U723" s="145">
        <v>0</v>
      </c>
      <c r="V723" s="145">
        <v>5.4043299999999999</v>
      </c>
      <c r="W723" s="145">
        <v>0</v>
      </c>
      <c r="X723" s="144" t="s">
        <v>4745</v>
      </c>
    </row>
    <row r="724" spans="1:24" s="7" customFormat="1">
      <c r="A724" s="7" t="s">
        <v>49</v>
      </c>
      <c r="D724" s="144" t="s">
        <v>5925</v>
      </c>
      <c r="E724" s="144" t="s">
        <v>5926</v>
      </c>
      <c r="F724" s="144" t="s">
        <v>5924</v>
      </c>
      <c r="G724" s="144" t="s">
        <v>4745</v>
      </c>
      <c r="H724" s="144" t="s">
        <v>891</v>
      </c>
      <c r="I724" s="144" t="s">
        <v>1409</v>
      </c>
      <c r="J724" s="145">
        <v>75</v>
      </c>
      <c r="K724" s="144" t="s">
        <v>582</v>
      </c>
      <c r="L724" s="144" t="s">
        <v>5279</v>
      </c>
      <c r="M724" s="144" t="s">
        <v>4753</v>
      </c>
      <c r="N724" s="144" t="s">
        <v>683</v>
      </c>
      <c r="O724" s="144" t="s">
        <v>695</v>
      </c>
      <c r="P724" s="144" t="s">
        <v>1515</v>
      </c>
      <c r="Q724" s="145">
        <v>0.7</v>
      </c>
      <c r="R724" s="144" t="s">
        <v>616</v>
      </c>
      <c r="S724" s="145">
        <v>75</v>
      </c>
      <c r="T724" s="144" t="s">
        <v>4761</v>
      </c>
      <c r="U724" s="145">
        <v>0</v>
      </c>
      <c r="V724" s="145">
        <v>5.7998599999999998</v>
      </c>
      <c r="W724" s="145">
        <v>0</v>
      </c>
      <c r="X724" s="144" t="s">
        <v>4745</v>
      </c>
    </row>
    <row r="725" spans="1:24" s="7" customFormat="1">
      <c r="A725" s="7" t="s">
        <v>49</v>
      </c>
      <c r="D725" s="144" t="s">
        <v>5927</v>
      </c>
      <c r="E725" s="144" t="s">
        <v>5928</v>
      </c>
      <c r="F725" s="144" t="s">
        <v>5924</v>
      </c>
      <c r="G725" s="144" t="s">
        <v>4745</v>
      </c>
      <c r="H725" s="144" t="s">
        <v>891</v>
      </c>
      <c r="I725" s="144" t="s">
        <v>1409</v>
      </c>
      <c r="J725" s="145">
        <v>75</v>
      </c>
      <c r="K725" s="144" t="s">
        <v>582</v>
      </c>
      <c r="L725" s="144" t="s">
        <v>5279</v>
      </c>
      <c r="M725" s="144" t="s">
        <v>4753</v>
      </c>
      <c r="N725" s="144" t="s">
        <v>683</v>
      </c>
      <c r="O725" s="144" t="s">
        <v>695</v>
      </c>
      <c r="P725" s="144" t="s">
        <v>1515</v>
      </c>
      <c r="Q725" s="145">
        <v>0.7</v>
      </c>
      <c r="R725" s="144" t="s">
        <v>616</v>
      </c>
      <c r="S725" s="145">
        <v>75</v>
      </c>
      <c r="T725" s="144" t="s">
        <v>4761</v>
      </c>
      <c r="U725" s="145">
        <v>0</v>
      </c>
      <c r="V725" s="145">
        <v>5.99</v>
      </c>
      <c r="W725" s="145">
        <v>0</v>
      </c>
      <c r="X725" s="144" t="s">
        <v>4745</v>
      </c>
    </row>
    <row r="726" spans="1:24" s="7" customFormat="1">
      <c r="A726" s="7" t="s">
        <v>49</v>
      </c>
      <c r="D726" s="144" t="s">
        <v>5929</v>
      </c>
      <c r="E726" s="144" t="s">
        <v>5930</v>
      </c>
      <c r="F726" s="144" t="s">
        <v>4792</v>
      </c>
      <c r="G726" s="144" t="s">
        <v>4745</v>
      </c>
      <c r="H726" s="144" t="s">
        <v>891</v>
      </c>
      <c r="I726" s="144" t="s">
        <v>1461</v>
      </c>
      <c r="J726" s="145">
        <v>50</v>
      </c>
      <c r="K726" s="144" t="s">
        <v>631</v>
      </c>
      <c r="L726" s="144" t="s">
        <v>4745</v>
      </c>
      <c r="M726" s="144" t="s">
        <v>4797</v>
      </c>
      <c r="N726" s="144" t="s">
        <v>683</v>
      </c>
      <c r="O726" s="144" t="s">
        <v>5205</v>
      </c>
      <c r="P726" s="144" t="s">
        <v>5931</v>
      </c>
      <c r="Q726" s="145">
        <v>5.7000000000000002E-2</v>
      </c>
      <c r="R726" s="144" t="s">
        <v>530</v>
      </c>
      <c r="S726" s="145">
        <v>50</v>
      </c>
      <c r="T726" s="144" t="s">
        <v>5221</v>
      </c>
      <c r="U726" s="145">
        <v>0</v>
      </c>
      <c r="V726" s="145">
        <v>0</v>
      </c>
      <c r="W726" s="145">
        <v>0</v>
      </c>
      <c r="X726" s="144" t="s">
        <v>4745</v>
      </c>
    </row>
    <row r="727" spans="1:24" s="7" customFormat="1">
      <c r="A727" s="7" t="s">
        <v>49</v>
      </c>
      <c r="D727" s="144" t="s">
        <v>5932</v>
      </c>
      <c r="E727" s="144" t="s">
        <v>5933</v>
      </c>
      <c r="F727" s="144" t="s">
        <v>5067</v>
      </c>
      <c r="G727" s="144" t="s">
        <v>4745</v>
      </c>
      <c r="H727" s="144" t="s">
        <v>891</v>
      </c>
      <c r="I727" s="144" t="s">
        <v>1461</v>
      </c>
      <c r="J727" s="145">
        <v>75</v>
      </c>
      <c r="K727" s="144" t="s">
        <v>631</v>
      </c>
      <c r="L727" s="144" t="s">
        <v>4745</v>
      </c>
      <c r="M727" s="144" t="s">
        <v>4797</v>
      </c>
      <c r="N727" s="144" t="s">
        <v>683</v>
      </c>
      <c r="O727" s="144" t="s">
        <v>5205</v>
      </c>
      <c r="P727" s="144" t="s">
        <v>5934</v>
      </c>
      <c r="Q727" s="145">
        <v>0.13500000000000001</v>
      </c>
      <c r="R727" s="144" t="s">
        <v>1466</v>
      </c>
      <c r="S727" s="145">
        <v>75</v>
      </c>
      <c r="T727" s="144" t="s">
        <v>5221</v>
      </c>
      <c r="U727" s="145">
        <v>180</v>
      </c>
      <c r="V727" s="145">
        <v>3.6</v>
      </c>
      <c r="W727" s="145">
        <v>0</v>
      </c>
      <c r="X727" s="144" t="s">
        <v>4745</v>
      </c>
    </row>
    <row r="728" spans="1:24" s="7" customFormat="1">
      <c r="A728" s="7" t="s">
        <v>49</v>
      </c>
      <c r="D728" s="144" t="s">
        <v>5935</v>
      </c>
      <c r="E728" s="144" t="s">
        <v>5936</v>
      </c>
      <c r="F728" s="144" t="s">
        <v>5937</v>
      </c>
      <c r="G728" s="144" t="s">
        <v>4745</v>
      </c>
      <c r="H728" s="144" t="s">
        <v>891</v>
      </c>
      <c r="I728" s="144" t="s">
        <v>1461</v>
      </c>
      <c r="J728" s="145">
        <v>250</v>
      </c>
      <c r="K728" s="144" t="s">
        <v>2566</v>
      </c>
      <c r="L728" s="144" t="s">
        <v>457</v>
      </c>
      <c r="M728" s="144" t="s">
        <v>4797</v>
      </c>
      <c r="N728" s="144" t="s">
        <v>683</v>
      </c>
      <c r="O728" s="144" t="s">
        <v>5205</v>
      </c>
      <c r="P728" s="144" t="s">
        <v>5938</v>
      </c>
      <c r="Q728" s="145">
        <v>5.0999999999999996</v>
      </c>
      <c r="R728" s="144" t="s">
        <v>616</v>
      </c>
      <c r="S728" s="145">
        <v>250</v>
      </c>
      <c r="T728" s="144" t="s">
        <v>5939</v>
      </c>
      <c r="U728" s="145">
        <v>1</v>
      </c>
      <c r="V728" s="145">
        <v>118</v>
      </c>
      <c r="W728" s="145">
        <v>1</v>
      </c>
      <c r="X728" s="144" t="s">
        <v>4745</v>
      </c>
    </row>
    <row r="729" spans="1:24" s="7" customFormat="1">
      <c r="A729" s="7" t="s">
        <v>49</v>
      </c>
      <c r="D729" s="144" t="s">
        <v>5940</v>
      </c>
      <c r="E729" s="144" t="s">
        <v>5941</v>
      </c>
      <c r="F729" s="144" t="s">
        <v>5937</v>
      </c>
      <c r="G729" s="144" t="s">
        <v>4745</v>
      </c>
      <c r="H729" s="144" t="s">
        <v>891</v>
      </c>
      <c r="I729" s="144" t="s">
        <v>1461</v>
      </c>
      <c r="J729" s="145">
        <v>125</v>
      </c>
      <c r="K729" s="144" t="s">
        <v>2566</v>
      </c>
      <c r="L729" s="144" t="s">
        <v>457</v>
      </c>
      <c r="M729" s="144" t="s">
        <v>4797</v>
      </c>
      <c r="N729" s="144" t="s">
        <v>683</v>
      </c>
      <c r="O729" s="144" t="s">
        <v>5205</v>
      </c>
      <c r="P729" s="144" t="s">
        <v>5938</v>
      </c>
      <c r="Q729" s="145">
        <v>4.4000000000000004</v>
      </c>
      <c r="R729" s="144" t="s">
        <v>616</v>
      </c>
      <c r="S729" s="145">
        <v>125</v>
      </c>
      <c r="T729" s="144" t="s">
        <v>5939</v>
      </c>
      <c r="U729" s="145">
        <v>1</v>
      </c>
      <c r="V729" s="145">
        <v>145</v>
      </c>
      <c r="W729" s="145">
        <v>1</v>
      </c>
      <c r="X729" s="144" t="s">
        <v>4745</v>
      </c>
    </row>
    <row r="730" spans="1:24" s="7" customFormat="1">
      <c r="A730" s="7" t="s">
        <v>49</v>
      </c>
      <c r="D730" s="144" t="s">
        <v>1462</v>
      </c>
      <c r="E730" s="144" t="s">
        <v>5942</v>
      </c>
      <c r="F730" s="144" t="s">
        <v>655</v>
      </c>
      <c r="G730" s="144" t="s">
        <v>4745</v>
      </c>
      <c r="H730" s="144" t="s">
        <v>891</v>
      </c>
      <c r="I730" s="144" t="s">
        <v>1461</v>
      </c>
      <c r="J730" s="145">
        <v>100</v>
      </c>
      <c r="K730" s="144" t="s">
        <v>5521</v>
      </c>
      <c r="L730" s="144" t="s">
        <v>389</v>
      </c>
      <c r="M730" s="144" t="s">
        <v>4797</v>
      </c>
      <c r="N730" s="144" t="s">
        <v>683</v>
      </c>
      <c r="O730" s="144" t="s">
        <v>695</v>
      </c>
      <c r="P730" s="144" t="s">
        <v>1465</v>
      </c>
      <c r="Q730" s="145">
        <v>0.28799999999999998</v>
      </c>
      <c r="R730" s="144" t="s">
        <v>1466</v>
      </c>
      <c r="S730" s="145">
        <v>100</v>
      </c>
      <c r="T730" s="144" t="s">
        <v>5215</v>
      </c>
      <c r="U730" s="145">
        <v>82</v>
      </c>
      <c r="V730" s="145">
        <v>13.5</v>
      </c>
      <c r="W730" s="145">
        <v>0</v>
      </c>
      <c r="X730" s="144" t="s">
        <v>5943</v>
      </c>
    </row>
    <row r="731" spans="1:24" s="7" customFormat="1">
      <c r="A731" s="7" t="s">
        <v>49</v>
      </c>
      <c r="D731" s="144" t="s">
        <v>5944</v>
      </c>
      <c r="E731" s="144" t="s">
        <v>5945</v>
      </c>
      <c r="F731" s="144" t="s">
        <v>4792</v>
      </c>
      <c r="G731" s="144" t="s">
        <v>4745</v>
      </c>
      <c r="H731" s="144" t="s">
        <v>891</v>
      </c>
      <c r="I731" s="144" t="s">
        <v>1461</v>
      </c>
      <c r="J731" s="145">
        <v>75</v>
      </c>
      <c r="K731" s="144" t="s">
        <v>4745</v>
      </c>
      <c r="L731" s="144" t="s">
        <v>4745</v>
      </c>
      <c r="M731" s="144" t="s">
        <v>4797</v>
      </c>
      <c r="N731" s="144" t="s">
        <v>5208</v>
      </c>
      <c r="O731" s="144" t="s">
        <v>695</v>
      </c>
      <c r="P731" s="144" t="s">
        <v>5946</v>
      </c>
      <c r="Q731" s="145">
        <v>0.28949999999999998</v>
      </c>
      <c r="R731" s="144" t="s">
        <v>616</v>
      </c>
      <c r="S731" s="145">
        <v>100</v>
      </c>
      <c r="T731" s="144" t="s">
        <v>5215</v>
      </c>
      <c r="U731" s="145">
        <v>0</v>
      </c>
      <c r="V731" s="145">
        <v>7.99</v>
      </c>
      <c r="W731" s="145">
        <v>0</v>
      </c>
      <c r="X731" s="144" t="s">
        <v>4745</v>
      </c>
    </row>
    <row r="732" spans="1:24" s="7" customFormat="1">
      <c r="A732" s="7" t="s">
        <v>49</v>
      </c>
      <c r="D732" s="144" t="s">
        <v>5947</v>
      </c>
      <c r="E732" s="144" t="s">
        <v>5948</v>
      </c>
      <c r="F732" s="144" t="s">
        <v>4792</v>
      </c>
      <c r="G732" s="144" t="s">
        <v>4745</v>
      </c>
      <c r="H732" s="144" t="s">
        <v>891</v>
      </c>
      <c r="I732" s="144" t="s">
        <v>1461</v>
      </c>
      <c r="J732" s="145">
        <v>150</v>
      </c>
      <c r="K732" s="144" t="s">
        <v>891</v>
      </c>
      <c r="L732" s="144" t="s">
        <v>389</v>
      </c>
      <c r="M732" s="144" t="s">
        <v>4753</v>
      </c>
      <c r="N732" s="144" t="s">
        <v>683</v>
      </c>
      <c r="O732" s="144" t="s">
        <v>695</v>
      </c>
      <c r="P732" s="144" t="s">
        <v>1451</v>
      </c>
      <c r="Q732" s="145">
        <v>1.05</v>
      </c>
      <c r="R732" s="144" t="s">
        <v>616</v>
      </c>
      <c r="S732" s="145">
        <v>150</v>
      </c>
      <c r="T732" s="144" t="s">
        <v>4761</v>
      </c>
      <c r="U732" s="145">
        <v>0</v>
      </c>
      <c r="V732" s="145">
        <v>0</v>
      </c>
      <c r="W732" s="145">
        <v>0</v>
      </c>
      <c r="X732" s="144" t="s">
        <v>4745</v>
      </c>
    </row>
    <row r="733" spans="1:24" s="7" customFormat="1">
      <c r="A733" s="7" t="s">
        <v>49</v>
      </c>
      <c r="D733" s="144" t="s">
        <v>5949</v>
      </c>
      <c r="E733" s="144" t="s">
        <v>5950</v>
      </c>
      <c r="F733" s="144" t="s">
        <v>4792</v>
      </c>
      <c r="G733" s="144" t="s">
        <v>4745</v>
      </c>
      <c r="H733" s="144" t="s">
        <v>891</v>
      </c>
      <c r="I733" s="144" t="s">
        <v>1461</v>
      </c>
      <c r="J733" s="145">
        <v>150</v>
      </c>
      <c r="K733" s="144" t="s">
        <v>891</v>
      </c>
      <c r="L733" s="144" t="s">
        <v>457</v>
      </c>
      <c r="M733" s="144" t="s">
        <v>4753</v>
      </c>
      <c r="N733" s="144" t="s">
        <v>683</v>
      </c>
      <c r="O733" s="144" t="s">
        <v>695</v>
      </c>
      <c r="P733" s="144" t="s">
        <v>1451</v>
      </c>
      <c r="Q733" s="145">
        <v>1.05</v>
      </c>
      <c r="R733" s="144" t="s">
        <v>616</v>
      </c>
      <c r="S733" s="145">
        <v>150</v>
      </c>
      <c r="T733" s="144" t="s">
        <v>4761</v>
      </c>
      <c r="U733" s="145">
        <v>0</v>
      </c>
      <c r="V733" s="145">
        <v>0</v>
      </c>
      <c r="W733" s="145">
        <v>0</v>
      </c>
      <c r="X733" s="144" t="s">
        <v>4745</v>
      </c>
    </row>
    <row r="734" spans="1:24" s="7" customFormat="1">
      <c r="A734" s="7" t="s">
        <v>49</v>
      </c>
      <c r="D734" s="144" t="s">
        <v>5951</v>
      </c>
      <c r="E734" s="144" t="s">
        <v>5952</v>
      </c>
      <c r="F734" s="144" t="s">
        <v>4792</v>
      </c>
      <c r="G734" s="144" t="s">
        <v>4745</v>
      </c>
      <c r="H734" s="144" t="s">
        <v>891</v>
      </c>
      <c r="I734" s="144" t="s">
        <v>1461</v>
      </c>
      <c r="J734" s="145">
        <v>150</v>
      </c>
      <c r="K734" s="144" t="s">
        <v>694</v>
      </c>
      <c r="L734" s="144" t="s">
        <v>380</v>
      </c>
      <c r="M734" s="144" t="s">
        <v>4753</v>
      </c>
      <c r="N734" s="144" t="s">
        <v>683</v>
      </c>
      <c r="O734" s="144" t="s">
        <v>695</v>
      </c>
      <c r="P734" s="144" t="s">
        <v>1451</v>
      </c>
      <c r="Q734" s="145">
        <v>1.05</v>
      </c>
      <c r="R734" s="144" t="s">
        <v>4745</v>
      </c>
      <c r="S734" s="145">
        <v>150</v>
      </c>
      <c r="T734" s="144" t="s">
        <v>4761</v>
      </c>
      <c r="U734" s="145">
        <v>0</v>
      </c>
      <c r="V734" s="145">
        <v>0</v>
      </c>
      <c r="W734" s="145">
        <v>0</v>
      </c>
      <c r="X734" s="144" t="s">
        <v>4745</v>
      </c>
    </row>
    <row r="735" spans="1:24" s="7" customFormat="1">
      <c r="A735" s="7" t="s">
        <v>49</v>
      </c>
      <c r="D735" s="144" t="s">
        <v>5953</v>
      </c>
      <c r="E735" s="144" t="s">
        <v>5954</v>
      </c>
      <c r="F735" s="144" t="s">
        <v>4792</v>
      </c>
      <c r="G735" s="144" t="s">
        <v>4745</v>
      </c>
      <c r="H735" s="144" t="s">
        <v>891</v>
      </c>
      <c r="I735" s="144" t="s">
        <v>1461</v>
      </c>
      <c r="J735" s="145">
        <v>150</v>
      </c>
      <c r="K735" s="144" t="s">
        <v>891</v>
      </c>
      <c r="L735" s="144" t="s">
        <v>393</v>
      </c>
      <c r="M735" s="144" t="s">
        <v>4753</v>
      </c>
      <c r="N735" s="144" t="s">
        <v>683</v>
      </c>
      <c r="O735" s="144" t="s">
        <v>695</v>
      </c>
      <c r="P735" s="144" t="s">
        <v>1451</v>
      </c>
      <c r="Q735" s="145">
        <v>1.05</v>
      </c>
      <c r="R735" s="144" t="s">
        <v>616</v>
      </c>
      <c r="S735" s="145">
        <v>150</v>
      </c>
      <c r="T735" s="144" t="s">
        <v>4761</v>
      </c>
      <c r="U735" s="145">
        <v>0</v>
      </c>
      <c r="V735" s="145">
        <v>0</v>
      </c>
      <c r="W735" s="145">
        <v>0</v>
      </c>
      <c r="X735" s="144" t="s">
        <v>4745</v>
      </c>
    </row>
    <row r="736" spans="1:24" s="7" customFormat="1">
      <c r="A736" s="7" t="s">
        <v>49</v>
      </c>
      <c r="D736" s="144" t="s">
        <v>5955</v>
      </c>
      <c r="E736" s="144" t="s">
        <v>5956</v>
      </c>
      <c r="F736" s="144" t="s">
        <v>4792</v>
      </c>
      <c r="G736" s="144" t="s">
        <v>4745</v>
      </c>
      <c r="H736" s="144" t="s">
        <v>891</v>
      </c>
      <c r="I736" s="144" t="s">
        <v>1461</v>
      </c>
      <c r="J736" s="145">
        <v>100</v>
      </c>
      <c r="K736" s="144" t="s">
        <v>4745</v>
      </c>
      <c r="L736" s="144" t="s">
        <v>4745</v>
      </c>
      <c r="M736" s="144" t="s">
        <v>4753</v>
      </c>
      <c r="N736" s="144" t="s">
        <v>5068</v>
      </c>
      <c r="O736" s="144" t="s">
        <v>695</v>
      </c>
      <c r="P736" s="144" t="s">
        <v>5957</v>
      </c>
      <c r="Q736" s="145">
        <v>0.49</v>
      </c>
      <c r="R736" s="144" t="s">
        <v>1653</v>
      </c>
      <c r="S736" s="145">
        <v>110</v>
      </c>
      <c r="T736" s="144" t="s">
        <v>4754</v>
      </c>
      <c r="U736" s="145">
        <v>0</v>
      </c>
      <c r="V736" s="145">
        <v>0</v>
      </c>
      <c r="W736" s="145">
        <v>0</v>
      </c>
      <c r="X736" s="144" t="s">
        <v>4745</v>
      </c>
    </row>
    <row r="737" spans="1:24" s="7" customFormat="1">
      <c r="A737" s="7" t="s">
        <v>49</v>
      </c>
      <c r="D737" s="144" t="s">
        <v>5958</v>
      </c>
      <c r="E737" s="144" t="s">
        <v>5959</v>
      </c>
      <c r="F737" s="144" t="s">
        <v>4792</v>
      </c>
      <c r="G737" s="144" t="s">
        <v>4745</v>
      </c>
      <c r="H737" s="144" t="s">
        <v>891</v>
      </c>
      <c r="I737" s="144" t="s">
        <v>1461</v>
      </c>
      <c r="J737" s="145">
        <v>75</v>
      </c>
      <c r="K737" s="144" t="s">
        <v>4745</v>
      </c>
      <c r="L737" s="144" t="s">
        <v>4745</v>
      </c>
      <c r="M737" s="144" t="s">
        <v>4753</v>
      </c>
      <c r="N737" s="144" t="s">
        <v>5068</v>
      </c>
      <c r="O737" s="144" t="s">
        <v>695</v>
      </c>
      <c r="P737" s="144" t="s">
        <v>5960</v>
      </c>
      <c r="Q737" s="145">
        <v>0.27</v>
      </c>
      <c r="R737" s="144" t="s">
        <v>616</v>
      </c>
      <c r="S737" s="145">
        <v>90</v>
      </c>
      <c r="T737" s="144" t="s">
        <v>4754</v>
      </c>
      <c r="U737" s="145">
        <v>0</v>
      </c>
      <c r="V737" s="145">
        <v>0</v>
      </c>
      <c r="W737" s="145">
        <v>0</v>
      </c>
      <c r="X737" s="144" t="s">
        <v>4745</v>
      </c>
    </row>
    <row r="738" spans="1:24" s="7" customFormat="1">
      <c r="A738" s="7" t="s">
        <v>49</v>
      </c>
      <c r="D738" s="144" t="s">
        <v>5961</v>
      </c>
      <c r="E738" s="144" t="s">
        <v>5962</v>
      </c>
      <c r="F738" s="144" t="s">
        <v>4792</v>
      </c>
      <c r="G738" s="144" t="s">
        <v>4745</v>
      </c>
      <c r="H738" s="144" t="s">
        <v>891</v>
      </c>
      <c r="I738" s="144" t="s">
        <v>1461</v>
      </c>
      <c r="J738" s="145">
        <v>100</v>
      </c>
      <c r="K738" s="144" t="s">
        <v>4745</v>
      </c>
      <c r="L738" s="144" t="s">
        <v>4745</v>
      </c>
      <c r="M738" s="144" t="s">
        <v>4753</v>
      </c>
      <c r="N738" s="144" t="s">
        <v>5068</v>
      </c>
      <c r="O738" s="144" t="s">
        <v>695</v>
      </c>
      <c r="P738" s="144" t="s">
        <v>5963</v>
      </c>
      <c r="Q738" s="145">
        <v>0.49</v>
      </c>
      <c r="R738" s="144" t="s">
        <v>1653</v>
      </c>
      <c r="S738" s="145">
        <v>80</v>
      </c>
      <c r="T738" s="144" t="s">
        <v>4754</v>
      </c>
      <c r="U738" s="145">
        <v>0</v>
      </c>
      <c r="V738" s="145">
        <v>0</v>
      </c>
      <c r="W738" s="145">
        <v>0</v>
      </c>
      <c r="X738" s="144" t="s">
        <v>4745</v>
      </c>
    </row>
    <row r="739" spans="1:24" s="7" customFormat="1">
      <c r="A739" s="7" t="s">
        <v>49</v>
      </c>
      <c r="D739" s="144" t="s">
        <v>5964</v>
      </c>
      <c r="E739" s="144" t="s">
        <v>5965</v>
      </c>
      <c r="F739" s="144" t="s">
        <v>4792</v>
      </c>
      <c r="G739" s="144" t="s">
        <v>4745</v>
      </c>
      <c r="H739" s="144" t="s">
        <v>891</v>
      </c>
      <c r="I739" s="144" t="s">
        <v>1461</v>
      </c>
      <c r="J739" s="145">
        <v>100</v>
      </c>
      <c r="K739" s="144" t="s">
        <v>4745</v>
      </c>
      <c r="L739" s="144" t="s">
        <v>4745</v>
      </c>
      <c r="M739" s="144" t="s">
        <v>4753</v>
      </c>
      <c r="N739" s="144" t="s">
        <v>5068</v>
      </c>
      <c r="O739" s="144" t="s">
        <v>695</v>
      </c>
      <c r="P739" s="144" t="s">
        <v>5966</v>
      </c>
      <c r="Q739" s="145">
        <v>0.49</v>
      </c>
      <c r="R739" s="144" t="s">
        <v>1653</v>
      </c>
      <c r="S739" s="145">
        <v>80</v>
      </c>
      <c r="T739" s="144" t="s">
        <v>4754</v>
      </c>
      <c r="U739" s="145">
        <v>0</v>
      </c>
      <c r="V739" s="145">
        <v>0</v>
      </c>
      <c r="W739" s="145">
        <v>0</v>
      </c>
      <c r="X739" s="144" t="s">
        <v>4745</v>
      </c>
    </row>
    <row r="740" spans="1:24" s="7" customFormat="1">
      <c r="A740" s="7" t="s">
        <v>49</v>
      </c>
      <c r="D740" s="144" t="s">
        <v>5967</v>
      </c>
      <c r="E740" s="144" t="s">
        <v>5968</v>
      </c>
      <c r="F740" s="144" t="s">
        <v>4792</v>
      </c>
      <c r="G740" s="144" t="s">
        <v>4745</v>
      </c>
      <c r="H740" s="144" t="s">
        <v>891</v>
      </c>
      <c r="I740" s="144" t="s">
        <v>1461</v>
      </c>
      <c r="J740" s="145">
        <v>100</v>
      </c>
      <c r="K740" s="144" t="s">
        <v>4745</v>
      </c>
      <c r="L740" s="144" t="s">
        <v>4745</v>
      </c>
      <c r="M740" s="144" t="s">
        <v>4753</v>
      </c>
      <c r="N740" s="144" t="s">
        <v>5068</v>
      </c>
      <c r="O740" s="144" t="s">
        <v>695</v>
      </c>
      <c r="P740" s="144" t="s">
        <v>5969</v>
      </c>
      <c r="Q740" s="145">
        <v>0.49</v>
      </c>
      <c r="R740" s="144" t="s">
        <v>1653</v>
      </c>
      <c r="S740" s="145">
        <v>80</v>
      </c>
      <c r="T740" s="144" t="s">
        <v>4754</v>
      </c>
      <c r="U740" s="145">
        <v>0</v>
      </c>
      <c r="V740" s="145">
        <v>0</v>
      </c>
      <c r="W740" s="145">
        <v>0</v>
      </c>
      <c r="X740" s="144" t="s">
        <v>4745</v>
      </c>
    </row>
    <row r="741" spans="1:24" s="7" customFormat="1">
      <c r="A741" s="7" t="s">
        <v>49</v>
      </c>
      <c r="D741" s="144" t="s">
        <v>5970</v>
      </c>
      <c r="E741" s="144" t="s">
        <v>5971</v>
      </c>
      <c r="F741" s="144" t="s">
        <v>4792</v>
      </c>
      <c r="G741" s="144" t="s">
        <v>4745</v>
      </c>
      <c r="H741" s="144" t="s">
        <v>891</v>
      </c>
      <c r="I741" s="144" t="s">
        <v>1461</v>
      </c>
      <c r="J741" s="145">
        <v>100</v>
      </c>
      <c r="K741" s="144" t="s">
        <v>4745</v>
      </c>
      <c r="L741" s="144" t="s">
        <v>4745</v>
      </c>
      <c r="M741" s="144" t="s">
        <v>4753</v>
      </c>
      <c r="N741" s="144" t="s">
        <v>5068</v>
      </c>
      <c r="O741" s="144" t="s">
        <v>695</v>
      </c>
      <c r="P741" s="144" t="s">
        <v>5972</v>
      </c>
      <c r="Q741" s="145">
        <v>0.27</v>
      </c>
      <c r="R741" s="144" t="s">
        <v>1419</v>
      </c>
      <c r="S741" s="145">
        <v>90</v>
      </c>
      <c r="T741" s="144" t="s">
        <v>4754</v>
      </c>
      <c r="U741" s="145">
        <v>0</v>
      </c>
      <c r="V741" s="145">
        <v>4.08</v>
      </c>
      <c r="W741" s="145">
        <v>0</v>
      </c>
      <c r="X741" s="144" t="s">
        <v>4745</v>
      </c>
    </row>
    <row r="742" spans="1:24" s="7" customFormat="1">
      <c r="A742" s="7" t="s">
        <v>49</v>
      </c>
      <c r="D742" s="144" t="s">
        <v>5973</v>
      </c>
      <c r="E742" s="144" t="s">
        <v>5974</v>
      </c>
      <c r="F742" s="144" t="s">
        <v>4792</v>
      </c>
      <c r="G742" s="144" t="s">
        <v>4745</v>
      </c>
      <c r="H742" s="144" t="s">
        <v>891</v>
      </c>
      <c r="I742" s="144" t="s">
        <v>1461</v>
      </c>
      <c r="J742" s="145">
        <v>75</v>
      </c>
      <c r="K742" s="144" t="s">
        <v>4745</v>
      </c>
      <c r="L742" s="144" t="s">
        <v>4745</v>
      </c>
      <c r="M742" s="144" t="s">
        <v>4753</v>
      </c>
      <c r="N742" s="144" t="s">
        <v>5068</v>
      </c>
      <c r="O742" s="144" t="s">
        <v>695</v>
      </c>
      <c r="P742" s="144" t="s">
        <v>5975</v>
      </c>
      <c r="Q742" s="145">
        <v>0.27500000000000002</v>
      </c>
      <c r="R742" s="144" t="s">
        <v>5976</v>
      </c>
      <c r="S742" s="145">
        <v>80</v>
      </c>
      <c r="T742" s="144" t="s">
        <v>4754</v>
      </c>
      <c r="U742" s="145">
        <v>0</v>
      </c>
      <c r="V742" s="145">
        <v>0</v>
      </c>
      <c r="W742" s="145">
        <v>0</v>
      </c>
      <c r="X742" s="144" t="s">
        <v>4745</v>
      </c>
    </row>
    <row r="743" spans="1:24" s="7" customFormat="1">
      <c r="A743" s="7" t="s">
        <v>49</v>
      </c>
      <c r="D743" s="144" t="s">
        <v>5977</v>
      </c>
      <c r="E743" s="144" t="s">
        <v>5978</v>
      </c>
      <c r="F743" s="144" t="s">
        <v>4792</v>
      </c>
      <c r="G743" s="144" t="s">
        <v>4745</v>
      </c>
      <c r="H743" s="144" t="s">
        <v>891</v>
      </c>
      <c r="I743" s="144" t="s">
        <v>1461</v>
      </c>
      <c r="J743" s="145">
        <v>100</v>
      </c>
      <c r="K743" s="144" t="s">
        <v>4745</v>
      </c>
      <c r="L743" s="144" t="s">
        <v>4745</v>
      </c>
      <c r="M743" s="144" t="s">
        <v>4753</v>
      </c>
      <c r="N743" s="144" t="s">
        <v>683</v>
      </c>
      <c r="O743" s="144" t="s">
        <v>695</v>
      </c>
      <c r="P743" s="144" t="s">
        <v>5979</v>
      </c>
      <c r="Q743" s="145">
        <v>0.16500000000000001</v>
      </c>
      <c r="R743" s="144" t="s">
        <v>513</v>
      </c>
      <c r="S743" s="145">
        <v>100</v>
      </c>
      <c r="T743" s="144" t="s">
        <v>5034</v>
      </c>
      <c r="U743" s="145">
        <v>0</v>
      </c>
      <c r="V743" s="145">
        <v>0</v>
      </c>
      <c r="W743" s="145">
        <v>0</v>
      </c>
      <c r="X743" s="144" t="s">
        <v>4745</v>
      </c>
    </row>
    <row r="744" spans="1:24" s="7" customFormat="1">
      <c r="A744" s="7" t="s">
        <v>49</v>
      </c>
      <c r="D744" s="144" t="s">
        <v>5980</v>
      </c>
      <c r="E744" s="144" t="s">
        <v>5981</v>
      </c>
      <c r="F744" s="144" t="s">
        <v>4792</v>
      </c>
      <c r="G744" s="144" t="s">
        <v>4745</v>
      </c>
      <c r="H744" s="144" t="s">
        <v>891</v>
      </c>
      <c r="I744" s="144" t="s">
        <v>1461</v>
      </c>
      <c r="J744" s="145">
        <v>100</v>
      </c>
      <c r="K744" s="144" t="s">
        <v>895</v>
      </c>
      <c r="L744" s="144" t="s">
        <v>419</v>
      </c>
      <c r="M744" s="144" t="s">
        <v>4797</v>
      </c>
      <c r="N744" s="144" t="s">
        <v>683</v>
      </c>
      <c r="O744" s="144" t="s">
        <v>695</v>
      </c>
      <c r="P744" s="144" t="s">
        <v>5982</v>
      </c>
      <c r="Q744" s="145">
        <v>0.61299999999999999</v>
      </c>
      <c r="R744" s="144" t="s">
        <v>513</v>
      </c>
      <c r="S744" s="145">
        <v>100</v>
      </c>
      <c r="T744" s="144" t="s">
        <v>5215</v>
      </c>
      <c r="U744" s="145">
        <v>0</v>
      </c>
      <c r="V744" s="145">
        <v>17.8</v>
      </c>
      <c r="W744" s="145">
        <v>0</v>
      </c>
      <c r="X744" s="144" t="s">
        <v>4745</v>
      </c>
    </row>
    <row r="745" spans="1:24" s="7" customFormat="1">
      <c r="A745" s="7" t="s">
        <v>49</v>
      </c>
      <c r="D745" s="144" t="s">
        <v>5983</v>
      </c>
      <c r="E745" s="144" t="s">
        <v>5984</v>
      </c>
      <c r="F745" s="144" t="s">
        <v>5937</v>
      </c>
      <c r="G745" s="144" t="s">
        <v>4745</v>
      </c>
      <c r="H745" s="144" t="s">
        <v>891</v>
      </c>
      <c r="I745" s="144" t="s">
        <v>1461</v>
      </c>
      <c r="J745" s="145">
        <v>125</v>
      </c>
      <c r="K745" s="144" t="s">
        <v>895</v>
      </c>
      <c r="L745" s="144" t="s">
        <v>457</v>
      </c>
      <c r="M745" s="144" t="s">
        <v>4797</v>
      </c>
      <c r="N745" s="144" t="s">
        <v>683</v>
      </c>
      <c r="O745" s="144" t="s">
        <v>695</v>
      </c>
      <c r="P745" s="144" t="s">
        <v>5985</v>
      </c>
      <c r="Q745" s="145">
        <v>1.159</v>
      </c>
      <c r="R745" s="144" t="s">
        <v>616</v>
      </c>
      <c r="S745" s="145">
        <v>125</v>
      </c>
      <c r="T745" s="144" t="s">
        <v>5215</v>
      </c>
      <c r="U745" s="145">
        <v>29</v>
      </c>
      <c r="V745" s="145">
        <v>38.369999999999997</v>
      </c>
      <c r="W745" s="145">
        <v>7</v>
      </c>
      <c r="X745" s="144" t="s">
        <v>4745</v>
      </c>
    </row>
    <row r="746" spans="1:24" s="7" customFormat="1">
      <c r="A746" s="7" t="s">
        <v>49</v>
      </c>
      <c r="D746" s="144" t="s">
        <v>5986</v>
      </c>
      <c r="E746" s="144" t="s">
        <v>5987</v>
      </c>
      <c r="F746" s="144" t="s">
        <v>4792</v>
      </c>
      <c r="G746" s="144" t="s">
        <v>4745</v>
      </c>
      <c r="H746" s="144" t="s">
        <v>891</v>
      </c>
      <c r="I746" s="144" t="s">
        <v>1461</v>
      </c>
      <c r="J746" s="145">
        <v>150</v>
      </c>
      <c r="K746" s="144" t="s">
        <v>4745</v>
      </c>
      <c r="L746" s="144" t="s">
        <v>389</v>
      </c>
      <c r="M746" s="144" t="s">
        <v>4797</v>
      </c>
      <c r="N746" s="144" t="s">
        <v>683</v>
      </c>
      <c r="O746" s="144" t="s">
        <v>695</v>
      </c>
      <c r="P746" s="144" t="s">
        <v>5988</v>
      </c>
      <c r="Q746" s="145">
        <v>1.5209999999999999</v>
      </c>
      <c r="R746" s="144" t="s">
        <v>1423</v>
      </c>
      <c r="S746" s="145">
        <v>150</v>
      </c>
      <c r="T746" s="144" t="s">
        <v>5215</v>
      </c>
      <c r="U746" s="145">
        <v>0</v>
      </c>
      <c r="V746" s="145">
        <v>0</v>
      </c>
      <c r="W746" s="145">
        <v>0</v>
      </c>
      <c r="X746" s="144" t="s">
        <v>4745</v>
      </c>
    </row>
    <row r="747" spans="1:24" s="7" customFormat="1">
      <c r="A747" s="7" t="s">
        <v>49</v>
      </c>
      <c r="D747" s="144" t="s">
        <v>5989</v>
      </c>
      <c r="E747" s="144" t="s">
        <v>5990</v>
      </c>
      <c r="F747" s="144" t="s">
        <v>4792</v>
      </c>
      <c r="G747" s="144" t="s">
        <v>4745</v>
      </c>
      <c r="H747" s="144" t="s">
        <v>891</v>
      </c>
      <c r="I747" s="144" t="s">
        <v>1461</v>
      </c>
      <c r="J747" s="145">
        <v>100</v>
      </c>
      <c r="K747" s="144" t="s">
        <v>4745</v>
      </c>
      <c r="L747" s="144" t="s">
        <v>4745</v>
      </c>
      <c r="M747" s="144" t="s">
        <v>4753</v>
      </c>
      <c r="N747" s="144" t="s">
        <v>5068</v>
      </c>
      <c r="O747" s="144" t="s">
        <v>695</v>
      </c>
      <c r="P747" s="144" t="s">
        <v>5991</v>
      </c>
      <c r="Q747" s="145">
        <v>0.35</v>
      </c>
      <c r="R747" s="144" t="s">
        <v>1653</v>
      </c>
      <c r="S747" s="145">
        <v>80</v>
      </c>
      <c r="T747" s="144" t="s">
        <v>4754</v>
      </c>
      <c r="U747" s="145">
        <v>0</v>
      </c>
      <c r="V747" s="145">
        <v>0</v>
      </c>
      <c r="W747" s="145">
        <v>0</v>
      </c>
      <c r="X747" s="144" t="s">
        <v>4745</v>
      </c>
    </row>
    <row r="748" spans="1:24" s="7" customFormat="1">
      <c r="A748" s="7" t="s">
        <v>49</v>
      </c>
      <c r="D748" s="144" t="s">
        <v>1467</v>
      </c>
      <c r="E748" s="144" t="s">
        <v>5992</v>
      </c>
      <c r="F748" s="144" t="s">
        <v>655</v>
      </c>
      <c r="G748" s="144" t="s">
        <v>4745</v>
      </c>
      <c r="H748" s="144" t="s">
        <v>891</v>
      </c>
      <c r="I748" s="144" t="s">
        <v>1461</v>
      </c>
      <c r="J748" s="145">
        <v>100</v>
      </c>
      <c r="K748" s="144" t="s">
        <v>631</v>
      </c>
      <c r="L748" s="144" t="s">
        <v>380</v>
      </c>
      <c r="M748" s="144" t="s">
        <v>4797</v>
      </c>
      <c r="N748" s="144" t="s">
        <v>683</v>
      </c>
      <c r="O748" s="144" t="s">
        <v>695</v>
      </c>
      <c r="P748" s="144" t="s">
        <v>1470</v>
      </c>
      <c r="Q748" s="145">
        <v>0.112</v>
      </c>
      <c r="R748" s="144" t="s">
        <v>1471</v>
      </c>
      <c r="S748" s="145">
        <v>100</v>
      </c>
      <c r="T748" s="144" t="s">
        <v>5221</v>
      </c>
      <c r="U748" s="145">
        <v>38</v>
      </c>
      <c r="V748" s="145">
        <v>13.41</v>
      </c>
      <c r="W748" s="145">
        <v>0</v>
      </c>
      <c r="X748" s="144" t="s">
        <v>5993</v>
      </c>
    </row>
    <row r="749" spans="1:24" s="7" customFormat="1">
      <c r="A749" s="7" t="s">
        <v>49</v>
      </c>
      <c r="D749" s="144" t="s">
        <v>3774</v>
      </c>
      <c r="E749" s="144" t="s">
        <v>5994</v>
      </c>
      <c r="F749" s="144" t="s">
        <v>5033</v>
      </c>
      <c r="G749" s="144" t="s">
        <v>4745</v>
      </c>
      <c r="H749" s="144" t="s">
        <v>891</v>
      </c>
      <c r="I749" s="144" t="s">
        <v>1461</v>
      </c>
      <c r="J749" s="145">
        <v>100</v>
      </c>
      <c r="K749" s="144" t="s">
        <v>400</v>
      </c>
      <c r="L749" s="144" t="s">
        <v>409</v>
      </c>
      <c r="M749" s="144" t="s">
        <v>4797</v>
      </c>
      <c r="N749" s="144" t="s">
        <v>683</v>
      </c>
      <c r="O749" s="144" t="s">
        <v>695</v>
      </c>
      <c r="P749" s="144" t="s">
        <v>1470</v>
      </c>
      <c r="Q749" s="145">
        <v>0.127</v>
      </c>
      <c r="R749" s="144" t="s">
        <v>1471</v>
      </c>
      <c r="S749" s="145">
        <v>100</v>
      </c>
      <c r="T749" s="144" t="s">
        <v>5221</v>
      </c>
      <c r="U749" s="145">
        <v>2</v>
      </c>
      <c r="V749" s="145">
        <v>13.41</v>
      </c>
      <c r="W749" s="145">
        <v>0</v>
      </c>
      <c r="X749" s="144" t="s">
        <v>4745</v>
      </c>
    </row>
    <row r="750" spans="1:24" s="7" customFormat="1">
      <c r="A750" s="7" t="s">
        <v>49</v>
      </c>
      <c r="D750" s="144" t="s">
        <v>1472</v>
      </c>
      <c r="E750" s="144" t="s">
        <v>5995</v>
      </c>
      <c r="F750" s="144" t="s">
        <v>655</v>
      </c>
      <c r="G750" s="144" t="s">
        <v>4745</v>
      </c>
      <c r="H750" s="144" t="s">
        <v>891</v>
      </c>
      <c r="I750" s="144" t="s">
        <v>1461</v>
      </c>
      <c r="J750" s="145">
        <v>100</v>
      </c>
      <c r="K750" s="144" t="s">
        <v>631</v>
      </c>
      <c r="L750" s="144" t="s">
        <v>393</v>
      </c>
      <c r="M750" s="144" t="s">
        <v>4797</v>
      </c>
      <c r="N750" s="144" t="s">
        <v>683</v>
      </c>
      <c r="O750" s="144" t="s">
        <v>695</v>
      </c>
      <c r="P750" s="144" t="s">
        <v>1470</v>
      </c>
      <c r="Q750" s="145">
        <v>0.11799999999999999</v>
      </c>
      <c r="R750" s="144" t="s">
        <v>1471</v>
      </c>
      <c r="S750" s="145">
        <v>100</v>
      </c>
      <c r="T750" s="144" t="s">
        <v>5221</v>
      </c>
      <c r="U750" s="145">
        <v>0</v>
      </c>
      <c r="V750" s="145">
        <v>13.41</v>
      </c>
      <c r="W750" s="145">
        <v>21</v>
      </c>
      <c r="X750" s="144" t="s">
        <v>5996</v>
      </c>
    </row>
    <row r="751" spans="1:24" s="7" customFormat="1">
      <c r="A751" s="7" t="s">
        <v>49</v>
      </c>
      <c r="D751" s="144" t="s">
        <v>5997</v>
      </c>
      <c r="E751" s="144" t="s">
        <v>5998</v>
      </c>
      <c r="F751" s="144" t="s">
        <v>4792</v>
      </c>
      <c r="G751" s="144" t="s">
        <v>4745</v>
      </c>
      <c r="H751" s="144" t="s">
        <v>891</v>
      </c>
      <c r="I751" s="144" t="s">
        <v>1461</v>
      </c>
      <c r="J751" s="145">
        <v>100</v>
      </c>
      <c r="K751" s="144" t="s">
        <v>400</v>
      </c>
      <c r="L751" s="144" t="s">
        <v>396</v>
      </c>
      <c r="M751" s="144" t="s">
        <v>4797</v>
      </c>
      <c r="N751" s="144" t="s">
        <v>683</v>
      </c>
      <c r="O751" s="144" t="s">
        <v>695</v>
      </c>
      <c r="P751" s="144" t="s">
        <v>1470</v>
      </c>
      <c r="Q751" s="145">
        <v>0.112</v>
      </c>
      <c r="R751" s="144" t="s">
        <v>1471</v>
      </c>
      <c r="S751" s="145">
        <v>100</v>
      </c>
      <c r="T751" s="144" t="s">
        <v>5221</v>
      </c>
      <c r="U751" s="145">
        <v>0</v>
      </c>
      <c r="V751" s="145">
        <v>13.3</v>
      </c>
      <c r="W751" s="145">
        <v>0</v>
      </c>
      <c r="X751" s="144" t="s">
        <v>4745</v>
      </c>
    </row>
    <row r="752" spans="1:24" s="7" customFormat="1">
      <c r="A752" s="7" t="s">
        <v>49</v>
      </c>
      <c r="D752" s="144" t="s">
        <v>5999</v>
      </c>
      <c r="E752" s="144" t="s">
        <v>6000</v>
      </c>
      <c r="F752" s="144" t="s">
        <v>4792</v>
      </c>
      <c r="G752" s="144" t="s">
        <v>4745</v>
      </c>
      <c r="H752" s="144" t="s">
        <v>891</v>
      </c>
      <c r="I752" s="144" t="s">
        <v>1461</v>
      </c>
      <c r="J752" s="145">
        <v>50</v>
      </c>
      <c r="K752" s="144" t="s">
        <v>1413</v>
      </c>
      <c r="L752" s="144" t="s">
        <v>401</v>
      </c>
      <c r="M752" s="144" t="s">
        <v>4797</v>
      </c>
      <c r="N752" s="144" t="s">
        <v>683</v>
      </c>
      <c r="O752" s="144" t="s">
        <v>695</v>
      </c>
      <c r="P752" s="144" t="s">
        <v>1477</v>
      </c>
      <c r="Q752" s="145">
        <v>0.06</v>
      </c>
      <c r="R752" s="144" t="s">
        <v>530</v>
      </c>
      <c r="S752" s="145">
        <v>50</v>
      </c>
      <c r="T752" s="144" t="s">
        <v>5221</v>
      </c>
      <c r="U752" s="145">
        <v>0</v>
      </c>
      <c r="V752" s="145">
        <v>2.25</v>
      </c>
      <c r="W752" s="145">
        <v>0</v>
      </c>
      <c r="X752" s="144" t="s">
        <v>4745</v>
      </c>
    </row>
    <row r="753" spans="1:24" s="7" customFormat="1">
      <c r="A753" s="7" t="s">
        <v>49</v>
      </c>
      <c r="D753" s="144" t="s">
        <v>6001</v>
      </c>
      <c r="E753" s="144" t="s">
        <v>6002</v>
      </c>
      <c r="F753" s="144" t="s">
        <v>4792</v>
      </c>
      <c r="G753" s="144" t="s">
        <v>4745</v>
      </c>
      <c r="H753" s="144" t="s">
        <v>891</v>
      </c>
      <c r="I753" s="144" t="s">
        <v>1461</v>
      </c>
      <c r="J753" s="145">
        <v>50</v>
      </c>
      <c r="K753" s="144" t="s">
        <v>1413</v>
      </c>
      <c r="L753" s="144" t="s">
        <v>380</v>
      </c>
      <c r="M753" s="144" t="s">
        <v>4797</v>
      </c>
      <c r="N753" s="144" t="s">
        <v>683</v>
      </c>
      <c r="O753" s="144" t="s">
        <v>695</v>
      </c>
      <c r="P753" s="144" t="s">
        <v>1477</v>
      </c>
      <c r="Q753" s="145">
        <v>0.06</v>
      </c>
      <c r="R753" s="144" t="s">
        <v>530</v>
      </c>
      <c r="S753" s="145">
        <v>50</v>
      </c>
      <c r="T753" s="144" t="s">
        <v>5221</v>
      </c>
      <c r="U753" s="145">
        <v>0</v>
      </c>
      <c r="V753" s="145">
        <v>2.25</v>
      </c>
      <c r="W753" s="145">
        <v>0</v>
      </c>
      <c r="X753" s="144" t="s">
        <v>4745</v>
      </c>
    </row>
    <row r="754" spans="1:24" s="7" customFormat="1">
      <c r="A754" s="7" t="s">
        <v>49</v>
      </c>
      <c r="D754" s="144" t="s">
        <v>1475</v>
      </c>
      <c r="E754" s="144" t="s">
        <v>6003</v>
      </c>
      <c r="F754" s="144" t="s">
        <v>655</v>
      </c>
      <c r="G754" s="144" t="s">
        <v>4745</v>
      </c>
      <c r="H754" s="144" t="s">
        <v>891</v>
      </c>
      <c r="I754" s="144" t="s">
        <v>1461</v>
      </c>
      <c r="J754" s="145">
        <v>50</v>
      </c>
      <c r="K754" s="144" t="s">
        <v>1413</v>
      </c>
      <c r="L754" s="144" t="s">
        <v>487</v>
      </c>
      <c r="M754" s="144" t="s">
        <v>4797</v>
      </c>
      <c r="N754" s="144" t="s">
        <v>683</v>
      </c>
      <c r="O754" s="144" t="s">
        <v>695</v>
      </c>
      <c r="P754" s="144" t="s">
        <v>1477</v>
      </c>
      <c r="Q754" s="145">
        <v>0.06</v>
      </c>
      <c r="R754" s="144" t="s">
        <v>530</v>
      </c>
      <c r="S754" s="145">
        <v>50</v>
      </c>
      <c r="T754" s="144" t="s">
        <v>5221</v>
      </c>
      <c r="U754" s="145">
        <v>295</v>
      </c>
      <c r="V754" s="145">
        <v>2.58</v>
      </c>
      <c r="W754" s="145">
        <v>0</v>
      </c>
      <c r="X754" s="144" t="s">
        <v>6004</v>
      </c>
    </row>
    <row r="755" spans="1:24" s="7" customFormat="1">
      <c r="A755" s="7" t="s">
        <v>49</v>
      </c>
      <c r="D755" s="144" t="s">
        <v>6005</v>
      </c>
      <c r="E755" s="144" t="s">
        <v>6006</v>
      </c>
      <c r="F755" s="144" t="s">
        <v>4792</v>
      </c>
      <c r="G755" s="144" t="s">
        <v>4745</v>
      </c>
      <c r="H755" s="144" t="s">
        <v>891</v>
      </c>
      <c r="I755" s="144" t="s">
        <v>1461</v>
      </c>
      <c r="J755" s="145">
        <v>50</v>
      </c>
      <c r="K755" s="144" t="s">
        <v>1413</v>
      </c>
      <c r="L755" s="144" t="s">
        <v>791</v>
      </c>
      <c r="M755" s="144" t="s">
        <v>4797</v>
      </c>
      <c r="N755" s="144" t="s">
        <v>683</v>
      </c>
      <c r="O755" s="144" t="s">
        <v>695</v>
      </c>
      <c r="P755" s="144" t="s">
        <v>1477</v>
      </c>
      <c r="Q755" s="145">
        <v>0.06</v>
      </c>
      <c r="R755" s="144" t="s">
        <v>530</v>
      </c>
      <c r="S755" s="145">
        <v>50</v>
      </c>
      <c r="T755" s="144" t="s">
        <v>5221</v>
      </c>
      <c r="U755" s="145">
        <v>0</v>
      </c>
      <c r="V755" s="145">
        <v>2.25</v>
      </c>
      <c r="W755" s="145">
        <v>0</v>
      </c>
      <c r="X755" s="144" t="s">
        <v>4745</v>
      </c>
    </row>
    <row r="756" spans="1:24" s="7" customFormat="1">
      <c r="A756" s="7" t="s">
        <v>49</v>
      </c>
      <c r="D756" s="144" t="s">
        <v>1478</v>
      </c>
      <c r="E756" s="144" t="s">
        <v>6007</v>
      </c>
      <c r="F756" s="144" t="s">
        <v>655</v>
      </c>
      <c r="G756" s="144" t="s">
        <v>4745</v>
      </c>
      <c r="H756" s="144" t="s">
        <v>891</v>
      </c>
      <c r="I756" s="144" t="s">
        <v>1461</v>
      </c>
      <c r="J756" s="145">
        <v>50</v>
      </c>
      <c r="K756" s="144" t="s">
        <v>5164</v>
      </c>
      <c r="L756" s="144" t="s">
        <v>457</v>
      </c>
      <c r="M756" s="144" t="s">
        <v>4797</v>
      </c>
      <c r="N756" s="144" t="s">
        <v>683</v>
      </c>
      <c r="O756" s="144" t="s">
        <v>695</v>
      </c>
      <c r="P756" s="144" t="s">
        <v>1477</v>
      </c>
      <c r="Q756" s="145">
        <v>0.06</v>
      </c>
      <c r="R756" s="144" t="s">
        <v>530</v>
      </c>
      <c r="S756" s="145">
        <v>50</v>
      </c>
      <c r="T756" s="144" t="s">
        <v>5221</v>
      </c>
      <c r="U756" s="145">
        <v>422</v>
      </c>
      <c r="V756" s="145">
        <v>2.3595100000000002</v>
      </c>
      <c r="W756" s="145">
        <v>0</v>
      </c>
      <c r="X756" s="144" t="s">
        <v>6008</v>
      </c>
    </row>
    <row r="757" spans="1:24" s="7" customFormat="1">
      <c r="A757" s="7" t="s">
        <v>49</v>
      </c>
      <c r="D757" s="144" t="s">
        <v>1482</v>
      </c>
      <c r="E757" s="144" t="s">
        <v>6009</v>
      </c>
      <c r="F757" s="144" t="s">
        <v>655</v>
      </c>
      <c r="G757" s="144" t="s">
        <v>4745</v>
      </c>
      <c r="H757" s="144" t="s">
        <v>891</v>
      </c>
      <c r="I757" s="144" t="s">
        <v>1461</v>
      </c>
      <c r="J757" s="145">
        <v>75</v>
      </c>
      <c r="K757" s="144" t="s">
        <v>5521</v>
      </c>
      <c r="L757" s="144" t="s">
        <v>389</v>
      </c>
      <c r="M757" s="144" t="s">
        <v>4797</v>
      </c>
      <c r="N757" s="144" t="s">
        <v>683</v>
      </c>
      <c r="O757" s="144" t="s">
        <v>695</v>
      </c>
      <c r="P757" s="144" t="s">
        <v>1485</v>
      </c>
      <c r="Q757" s="145">
        <v>0.1</v>
      </c>
      <c r="R757" s="144" t="s">
        <v>1466</v>
      </c>
      <c r="S757" s="145">
        <v>75</v>
      </c>
      <c r="T757" s="144" t="s">
        <v>5221</v>
      </c>
      <c r="U757" s="145">
        <v>77</v>
      </c>
      <c r="V757" s="145">
        <v>7.73</v>
      </c>
      <c r="W757" s="145">
        <v>92</v>
      </c>
      <c r="X757" s="144" t="s">
        <v>6010</v>
      </c>
    </row>
    <row r="758" spans="1:24" s="7" customFormat="1">
      <c r="A758" s="7" t="s">
        <v>49</v>
      </c>
      <c r="D758" s="144" t="s">
        <v>1486</v>
      </c>
      <c r="E758" s="144" t="s">
        <v>6011</v>
      </c>
      <c r="F758" s="144" t="s">
        <v>655</v>
      </c>
      <c r="G758" s="144" t="s">
        <v>4745</v>
      </c>
      <c r="H758" s="144" t="s">
        <v>891</v>
      </c>
      <c r="I758" s="144" t="s">
        <v>1461</v>
      </c>
      <c r="J758" s="145">
        <v>75</v>
      </c>
      <c r="K758" s="144" t="s">
        <v>5269</v>
      </c>
      <c r="L758" s="144" t="s">
        <v>389</v>
      </c>
      <c r="M758" s="144" t="s">
        <v>4797</v>
      </c>
      <c r="N758" s="144" t="s">
        <v>683</v>
      </c>
      <c r="O758" s="144" t="s">
        <v>695</v>
      </c>
      <c r="P758" s="144" t="s">
        <v>3451</v>
      </c>
      <c r="Q758" s="145">
        <v>0.19500000000000001</v>
      </c>
      <c r="R758" s="144" t="s">
        <v>1466</v>
      </c>
      <c r="S758" s="145">
        <v>75</v>
      </c>
      <c r="T758" s="144" t="s">
        <v>5221</v>
      </c>
      <c r="U758" s="145">
        <v>0</v>
      </c>
      <c r="V758" s="145">
        <v>7.11</v>
      </c>
      <c r="W758" s="145">
        <v>0</v>
      </c>
      <c r="X758" s="144" t="s">
        <v>6012</v>
      </c>
    </row>
    <row r="759" spans="1:24" s="7" customFormat="1">
      <c r="A759" s="7" t="s">
        <v>49</v>
      </c>
      <c r="D759" s="144" t="s">
        <v>1489</v>
      </c>
      <c r="E759" s="144" t="s">
        <v>6013</v>
      </c>
      <c r="F759" s="144" t="s">
        <v>655</v>
      </c>
      <c r="G759" s="144" t="s">
        <v>4745</v>
      </c>
      <c r="H759" s="144" t="s">
        <v>891</v>
      </c>
      <c r="I759" s="144" t="s">
        <v>1461</v>
      </c>
      <c r="J759" s="145">
        <v>75</v>
      </c>
      <c r="K759" s="144" t="s">
        <v>631</v>
      </c>
      <c r="L759" s="144" t="s">
        <v>389</v>
      </c>
      <c r="M759" s="144" t="s">
        <v>4797</v>
      </c>
      <c r="N759" s="144" t="s">
        <v>683</v>
      </c>
      <c r="O759" s="144" t="s">
        <v>695</v>
      </c>
      <c r="P759" s="144" t="s">
        <v>1485</v>
      </c>
      <c r="Q759" s="145">
        <v>0.105</v>
      </c>
      <c r="R759" s="144" t="s">
        <v>1466</v>
      </c>
      <c r="S759" s="145">
        <v>75</v>
      </c>
      <c r="T759" s="144" t="s">
        <v>5221</v>
      </c>
      <c r="U759" s="145">
        <v>11</v>
      </c>
      <c r="V759" s="145">
        <v>7.7266700000000004</v>
      </c>
      <c r="W759" s="145">
        <v>24</v>
      </c>
      <c r="X759" s="144" t="s">
        <v>6014</v>
      </c>
    </row>
    <row r="760" spans="1:24" s="7" customFormat="1">
      <c r="A760" s="7" t="s">
        <v>49</v>
      </c>
      <c r="D760" s="144" t="s">
        <v>3669</v>
      </c>
      <c r="E760" s="144" t="s">
        <v>6015</v>
      </c>
      <c r="F760" s="144" t="s">
        <v>655</v>
      </c>
      <c r="G760" s="144" t="s">
        <v>4745</v>
      </c>
      <c r="H760" s="144" t="s">
        <v>891</v>
      </c>
      <c r="I760" s="144" t="s">
        <v>1461</v>
      </c>
      <c r="J760" s="145">
        <v>100</v>
      </c>
      <c r="K760" s="144" t="s">
        <v>5521</v>
      </c>
      <c r="L760" s="144" t="s">
        <v>2108</v>
      </c>
      <c r="M760" s="144" t="s">
        <v>4797</v>
      </c>
      <c r="N760" s="144" t="s">
        <v>683</v>
      </c>
      <c r="O760" s="144" t="s">
        <v>695</v>
      </c>
      <c r="P760" s="144" t="s">
        <v>6016</v>
      </c>
      <c r="Q760" s="145">
        <v>0.45</v>
      </c>
      <c r="R760" s="144" t="s">
        <v>616</v>
      </c>
      <c r="S760" s="145">
        <v>100</v>
      </c>
      <c r="T760" s="144" t="s">
        <v>5939</v>
      </c>
      <c r="U760" s="145">
        <v>63</v>
      </c>
      <c r="V760" s="145">
        <v>13.3</v>
      </c>
      <c r="W760" s="145">
        <v>0</v>
      </c>
      <c r="X760" s="144" t="s">
        <v>6017</v>
      </c>
    </row>
    <row r="761" spans="1:24" s="7" customFormat="1">
      <c r="A761" s="7" t="s">
        <v>49</v>
      </c>
      <c r="D761" s="144" t="s">
        <v>3667</v>
      </c>
      <c r="E761" s="144" t="s">
        <v>6018</v>
      </c>
      <c r="F761" s="144" t="s">
        <v>655</v>
      </c>
      <c r="G761" s="144" t="s">
        <v>4745</v>
      </c>
      <c r="H761" s="144" t="s">
        <v>891</v>
      </c>
      <c r="I761" s="144" t="s">
        <v>1461</v>
      </c>
      <c r="J761" s="145">
        <v>100</v>
      </c>
      <c r="K761" s="144" t="s">
        <v>5269</v>
      </c>
      <c r="L761" s="144" t="s">
        <v>1795</v>
      </c>
      <c r="M761" s="144" t="s">
        <v>4797</v>
      </c>
      <c r="N761" s="144" t="s">
        <v>683</v>
      </c>
      <c r="O761" s="144" t="s">
        <v>695</v>
      </c>
      <c r="P761" s="144" t="s">
        <v>6019</v>
      </c>
      <c r="Q761" s="145">
        <v>0.86</v>
      </c>
      <c r="R761" s="144" t="s">
        <v>1748</v>
      </c>
      <c r="S761" s="145">
        <v>100</v>
      </c>
      <c r="T761" s="144" t="s">
        <v>5939</v>
      </c>
      <c r="U761" s="145">
        <v>105</v>
      </c>
      <c r="V761" s="145">
        <v>29.45</v>
      </c>
      <c r="W761" s="145">
        <v>0</v>
      </c>
      <c r="X761" s="144" t="s">
        <v>6020</v>
      </c>
    </row>
    <row r="762" spans="1:24" s="7" customFormat="1">
      <c r="A762" s="7" t="s">
        <v>49</v>
      </c>
      <c r="D762" s="144" t="s">
        <v>3668</v>
      </c>
      <c r="E762" s="144" t="s">
        <v>6021</v>
      </c>
      <c r="F762" s="144" t="s">
        <v>655</v>
      </c>
      <c r="G762" s="144" t="s">
        <v>4745</v>
      </c>
      <c r="H762" s="144" t="s">
        <v>891</v>
      </c>
      <c r="I762" s="144" t="s">
        <v>1461</v>
      </c>
      <c r="J762" s="145">
        <v>100</v>
      </c>
      <c r="K762" s="144" t="s">
        <v>5228</v>
      </c>
      <c r="L762" s="144" t="s">
        <v>1795</v>
      </c>
      <c r="M762" s="144" t="s">
        <v>4797</v>
      </c>
      <c r="N762" s="144" t="s">
        <v>683</v>
      </c>
      <c r="O762" s="144" t="s">
        <v>695</v>
      </c>
      <c r="P762" s="144" t="s">
        <v>6019</v>
      </c>
      <c r="Q762" s="145">
        <v>0.86</v>
      </c>
      <c r="R762" s="144" t="s">
        <v>1748</v>
      </c>
      <c r="S762" s="145">
        <v>100</v>
      </c>
      <c r="T762" s="144" t="s">
        <v>5939</v>
      </c>
      <c r="U762" s="145">
        <v>84</v>
      </c>
      <c r="V762" s="145">
        <v>29.45</v>
      </c>
      <c r="W762" s="145">
        <v>0</v>
      </c>
      <c r="X762" s="144" t="s">
        <v>6022</v>
      </c>
    </row>
    <row r="763" spans="1:24" s="7" customFormat="1">
      <c r="A763" s="7" t="s">
        <v>49</v>
      </c>
      <c r="D763" s="144" t="s">
        <v>3671</v>
      </c>
      <c r="E763" s="144" t="s">
        <v>6023</v>
      </c>
      <c r="F763" s="144" t="s">
        <v>655</v>
      </c>
      <c r="G763" s="144" t="s">
        <v>4745</v>
      </c>
      <c r="H763" s="144" t="s">
        <v>891</v>
      </c>
      <c r="I763" s="144" t="s">
        <v>1461</v>
      </c>
      <c r="J763" s="145">
        <v>125</v>
      </c>
      <c r="K763" s="144" t="s">
        <v>5228</v>
      </c>
      <c r="L763" s="144" t="s">
        <v>1795</v>
      </c>
      <c r="M763" s="144" t="s">
        <v>4797</v>
      </c>
      <c r="N763" s="144" t="s">
        <v>683</v>
      </c>
      <c r="O763" s="144" t="s">
        <v>695</v>
      </c>
      <c r="P763" s="144" t="s">
        <v>6024</v>
      </c>
      <c r="Q763" s="145">
        <v>1.36</v>
      </c>
      <c r="R763" s="144" t="s">
        <v>1466</v>
      </c>
      <c r="S763" s="145">
        <v>125</v>
      </c>
      <c r="T763" s="144" t="s">
        <v>5939</v>
      </c>
      <c r="U763" s="145">
        <v>42</v>
      </c>
      <c r="V763" s="145">
        <v>39.9</v>
      </c>
      <c r="W763" s="145">
        <v>9</v>
      </c>
      <c r="X763" s="144" t="s">
        <v>6025</v>
      </c>
    </row>
    <row r="764" spans="1:24" s="7" customFormat="1">
      <c r="A764" s="7" t="s">
        <v>49</v>
      </c>
      <c r="D764" s="144" t="s">
        <v>6026</v>
      </c>
      <c r="E764" s="144" t="s">
        <v>6027</v>
      </c>
      <c r="F764" s="144" t="s">
        <v>5937</v>
      </c>
      <c r="G764" s="144" t="s">
        <v>4745</v>
      </c>
      <c r="H764" s="144" t="s">
        <v>891</v>
      </c>
      <c r="I764" s="144" t="s">
        <v>1461</v>
      </c>
      <c r="J764" s="145">
        <v>125</v>
      </c>
      <c r="K764" s="144" t="s">
        <v>6028</v>
      </c>
      <c r="L764" s="144" t="s">
        <v>393</v>
      </c>
      <c r="M764" s="144" t="s">
        <v>4797</v>
      </c>
      <c r="N764" s="144" t="s">
        <v>683</v>
      </c>
      <c r="O764" s="144" t="s">
        <v>695</v>
      </c>
      <c r="P764" s="144" t="s">
        <v>6029</v>
      </c>
      <c r="Q764" s="145">
        <v>1.46</v>
      </c>
      <c r="R764" s="144" t="s">
        <v>616</v>
      </c>
      <c r="S764" s="145">
        <v>125</v>
      </c>
      <c r="T764" s="144" t="s">
        <v>5939</v>
      </c>
      <c r="U764" s="145">
        <v>3</v>
      </c>
      <c r="V764" s="145">
        <v>44.7</v>
      </c>
      <c r="W764" s="145">
        <v>3</v>
      </c>
      <c r="X764" s="144" t="s">
        <v>4745</v>
      </c>
    </row>
    <row r="765" spans="1:24" s="7" customFormat="1">
      <c r="A765" s="7" t="s">
        <v>49</v>
      </c>
      <c r="D765" s="144" t="s">
        <v>6030</v>
      </c>
      <c r="E765" s="144" t="s">
        <v>6031</v>
      </c>
      <c r="F765" s="144" t="s">
        <v>5937</v>
      </c>
      <c r="G765" s="144" t="s">
        <v>4745</v>
      </c>
      <c r="H765" s="144" t="s">
        <v>891</v>
      </c>
      <c r="I765" s="144" t="s">
        <v>1461</v>
      </c>
      <c r="J765" s="145">
        <v>125</v>
      </c>
      <c r="K765" s="144" t="s">
        <v>6028</v>
      </c>
      <c r="L765" s="144" t="s">
        <v>393</v>
      </c>
      <c r="M765" s="144" t="s">
        <v>4797</v>
      </c>
      <c r="N765" s="144" t="s">
        <v>522</v>
      </c>
      <c r="O765" s="144" t="s">
        <v>695</v>
      </c>
      <c r="P765" s="144" t="s">
        <v>6029</v>
      </c>
      <c r="Q765" s="145">
        <v>1.46</v>
      </c>
      <c r="R765" s="144" t="s">
        <v>616</v>
      </c>
      <c r="S765" s="145">
        <v>125</v>
      </c>
      <c r="T765" s="144" t="s">
        <v>5939</v>
      </c>
      <c r="U765" s="145">
        <v>12</v>
      </c>
      <c r="V765" s="145">
        <v>44.7</v>
      </c>
      <c r="W765" s="145">
        <v>12</v>
      </c>
      <c r="X765" s="144" t="s">
        <v>4745</v>
      </c>
    </row>
    <row r="766" spans="1:24" s="7" customFormat="1">
      <c r="A766" s="7" t="s">
        <v>49</v>
      </c>
      <c r="D766" s="144" t="s">
        <v>3673</v>
      </c>
      <c r="E766" s="144" t="s">
        <v>6032</v>
      </c>
      <c r="F766" s="144" t="s">
        <v>655</v>
      </c>
      <c r="G766" s="144" t="s">
        <v>4745</v>
      </c>
      <c r="H766" s="144" t="s">
        <v>891</v>
      </c>
      <c r="I766" s="144" t="s">
        <v>1461</v>
      </c>
      <c r="J766" s="145">
        <v>150</v>
      </c>
      <c r="K766" s="144" t="s">
        <v>5817</v>
      </c>
      <c r="L766" s="144" t="s">
        <v>389</v>
      </c>
      <c r="M766" s="144" t="s">
        <v>4797</v>
      </c>
      <c r="N766" s="144" t="s">
        <v>683</v>
      </c>
      <c r="O766" s="144" t="s">
        <v>695</v>
      </c>
      <c r="P766" s="144" t="s">
        <v>6033</v>
      </c>
      <c r="Q766" s="145">
        <v>2</v>
      </c>
      <c r="R766" s="144" t="s">
        <v>1748</v>
      </c>
      <c r="S766" s="145">
        <v>150</v>
      </c>
      <c r="T766" s="144" t="s">
        <v>5939</v>
      </c>
      <c r="U766" s="145">
        <v>22</v>
      </c>
      <c r="V766" s="145">
        <v>54</v>
      </c>
      <c r="W766" s="145">
        <v>0</v>
      </c>
      <c r="X766" s="144" t="s">
        <v>6034</v>
      </c>
    </row>
    <row r="767" spans="1:24" s="7" customFormat="1">
      <c r="A767" s="7" t="s">
        <v>49</v>
      </c>
      <c r="D767" s="144" t="s">
        <v>3674</v>
      </c>
      <c r="E767" s="144" t="s">
        <v>6035</v>
      </c>
      <c r="F767" s="144" t="s">
        <v>655</v>
      </c>
      <c r="G767" s="144" t="s">
        <v>4745</v>
      </c>
      <c r="H767" s="144" t="s">
        <v>891</v>
      </c>
      <c r="I767" s="144" t="s">
        <v>1461</v>
      </c>
      <c r="J767" s="145">
        <v>200</v>
      </c>
      <c r="K767" s="144" t="s">
        <v>5817</v>
      </c>
      <c r="L767" s="144" t="s">
        <v>393</v>
      </c>
      <c r="M767" s="144" t="s">
        <v>4797</v>
      </c>
      <c r="N767" s="144" t="s">
        <v>683</v>
      </c>
      <c r="O767" s="144" t="s">
        <v>695</v>
      </c>
      <c r="P767" s="144" t="s">
        <v>6036</v>
      </c>
      <c r="Q767" s="145">
        <v>2.2000000000000002</v>
      </c>
      <c r="R767" s="144" t="s">
        <v>513</v>
      </c>
      <c r="S767" s="145">
        <v>200</v>
      </c>
      <c r="T767" s="144" t="s">
        <v>5939</v>
      </c>
      <c r="U767" s="145">
        <v>37</v>
      </c>
      <c r="V767" s="145">
        <v>101.65</v>
      </c>
      <c r="W767" s="145">
        <v>0</v>
      </c>
      <c r="X767" s="144" t="s">
        <v>6037</v>
      </c>
    </row>
    <row r="768" spans="1:24" s="7" customFormat="1">
      <c r="A768" s="7" t="s">
        <v>49</v>
      </c>
      <c r="D768" s="144" t="s">
        <v>3676</v>
      </c>
      <c r="E768" s="144" t="s">
        <v>6038</v>
      </c>
      <c r="F768" s="144" t="s">
        <v>655</v>
      </c>
      <c r="G768" s="144" t="s">
        <v>4745</v>
      </c>
      <c r="H768" s="144" t="s">
        <v>891</v>
      </c>
      <c r="I768" s="144" t="s">
        <v>1461</v>
      </c>
      <c r="J768" s="145">
        <v>200</v>
      </c>
      <c r="K768" s="144" t="s">
        <v>5269</v>
      </c>
      <c r="L768" s="144" t="s">
        <v>1795</v>
      </c>
      <c r="M768" s="144" t="s">
        <v>4797</v>
      </c>
      <c r="N768" s="144" t="s">
        <v>683</v>
      </c>
      <c r="O768" s="144" t="s">
        <v>695</v>
      </c>
      <c r="P768" s="144" t="s">
        <v>6036</v>
      </c>
      <c r="Q768" s="145">
        <v>2.2000000000000002</v>
      </c>
      <c r="R768" s="144" t="s">
        <v>513</v>
      </c>
      <c r="S768" s="145">
        <v>200</v>
      </c>
      <c r="T768" s="144" t="s">
        <v>5939</v>
      </c>
      <c r="U768" s="145">
        <v>24</v>
      </c>
      <c r="V768" s="145">
        <v>56.271250000000002</v>
      </c>
      <c r="W768" s="145">
        <v>0</v>
      </c>
      <c r="X768" s="144" t="s">
        <v>6039</v>
      </c>
    </row>
    <row r="769" spans="1:24" s="7" customFormat="1">
      <c r="A769" s="7" t="s">
        <v>49</v>
      </c>
      <c r="D769" s="144" t="s">
        <v>3675</v>
      </c>
      <c r="E769" s="144" t="s">
        <v>6040</v>
      </c>
      <c r="F769" s="144" t="s">
        <v>655</v>
      </c>
      <c r="G769" s="144" t="s">
        <v>5227</v>
      </c>
      <c r="H769" s="144" t="s">
        <v>891</v>
      </c>
      <c r="I769" s="144" t="s">
        <v>1461</v>
      </c>
      <c r="J769" s="145">
        <v>200</v>
      </c>
      <c r="K769" s="144" t="s">
        <v>5228</v>
      </c>
      <c r="L769" s="144" t="s">
        <v>1795</v>
      </c>
      <c r="M769" s="144" t="s">
        <v>4797</v>
      </c>
      <c r="N769" s="144" t="s">
        <v>683</v>
      </c>
      <c r="O769" s="144" t="s">
        <v>695</v>
      </c>
      <c r="P769" s="144" t="s">
        <v>6036</v>
      </c>
      <c r="Q769" s="145">
        <v>2.2000000000000002</v>
      </c>
      <c r="R769" s="144" t="s">
        <v>513</v>
      </c>
      <c r="S769" s="145">
        <v>200</v>
      </c>
      <c r="T769" s="144" t="s">
        <v>5939</v>
      </c>
      <c r="U769" s="145">
        <v>16</v>
      </c>
      <c r="V769" s="145">
        <v>57.9</v>
      </c>
      <c r="W769" s="145">
        <v>2</v>
      </c>
      <c r="X769" s="144" t="s">
        <v>4745</v>
      </c>
    </row>
    <row r="770" spans="1:24" s="7" customFormat="1">
      <c r="A770" s="7" t="s">
        <v>49</v>
      </c>
      <c r="D770" s="144" t="s">
        <v>6041</v>
      </c>
      <c r="E770" s="144" t="s">
        <v>6042</v>
      </c>
      <c r="F770" s="144" t="s">
        <v>5937</v>
      </c>
      <c r="G770" s="144" t="s">
        <v>4745</v>
      </c>
      <c r="H770" s="144" t="s">
        <v>891</v>
      </c>
      <c r="I770" s="144" t="s">
        <v>1461</v>
      </c>
      <c r="J770" s="145">
        <v>200</v>
      </c>
      <c r="K770" s="144" t="s">
        <v>2566</v>
      </c>
      <c r="L770" s="144" t="s">
        <v>1795</v>
      </c>
      <c r="M770" s="144" t="s">
        <v>4797</v>
      </c>
      <c r="N770" s="144" t="s">
        <v>683</v>
      </c>
      <c r="O770" s="144" t="s">
        <v>695</v>
      </c>
      <c r="P770" s="144" t="s">
        <v>6043</v>
      </c>
      <c r="Q770" s="145">
        <v>2.2000000000000002</v>
      </c>
      <c r="R770" s="144" t="s">
        <v>616</v>
      </c>
      <c r="S770" s="145">
        <v>200</v>
      </c>
      <c r="T770" s="144" t="s">
        <v>5939</v>
      </c>
      <c r="U770" s="145">
        <v>1</v>
      </c>
      <c r="V770" s="145">
        <v>60</v>
      </c>
      <c r="W770" s="145">
        <v>1</v>
      </c>
      <c r="X770" s="144" t="s">
        <v>4745</v>
      </c>
    </row>
    <row r="771" spans="1:24" s="7" customFormat="1">
      <c r="A771" s="7" t="s">
        <v>49</v>
      </c>
      <c r="D771" s="144" t="s">
        <v>6044</v>
      </c>
      <c r="E771" s="144" t="s">
        <v>6045</v>
      </c>
      <c r="F771" s="144" t="s">
        <v>5937</v>
      </c>
      <c r="G771" s="144" t="s">
        <v>4745</v>
      </c>
      <c r="H771" s="144" t="s">
        <v>891</v>
      </c>
      <c r="I771" s="144" t="s">
        <v>1461</v>
      </c>
      <c r="J771" s="145">
        <v>200</v>
      </c>
      <c r="K771" s="144" t="s">
        <v>2566</v>
      </c>
      <c r="L771" s="144" t="s">
        <v>801</v>
      </c>
      <c r="M771" s="144" t="s">
        <v>4797</v>
      </c>
      <c r="N771" s="144" t="s">
        <v>683</v>
      </c>
      <c r="O771" s="144" t="s">
        <v>695</v>
      </c>
      <c r="P771" s="144" t="s">
        <v>6043</v>
      </c>
      <c r="Q771" s="145">
        <v>2.2000000000000002</v>
      </c>
      <c r="R771" s="144" t="s">
        <v>616</v>
      </c>
      <c r="S771" s="145">
        <v>200</v>
      </c>
      <c r="T771" s="144" t="s">
        <v>5939</v>
      </c>
      <c r="U771" s="145">
        <v>6</v>
      </c>
      <c r="V771" s="145">
        <v>60</v>
      </c>
      <c r="W771" s="145">
        <v>6</v>
      </c>
      <c r="X771" s="144" t="s">
        <v>4745</v>
      </c>
    </row>
    <row r="772" spans="1:24" s="7" customFormat="1">
      <c r="A772" s="7" t="s">
        <v>49</v>
      </c>
      <c r="D772" s="144" t="s">
        <v>6046</v>
      </c>
      <c r="E772" s="144" t="s">
        <v>6047</v>
      </c>
      <c r="F772" s="144" t="s">
        <v>4792</v>
      </c>
      <c r="G772" s="144" t="s">
        <v>4745</v>
      </c>
      <c r="H772" s="144" t="s">
        <v>891</v>
      </c>
      <c r="I772" s="144" t="s">
        <v>1461</v>
      </c>
      <c r="J772" s="145">
        <v>150</v>
      </c>
      <c r="K772" s="144" t="s">
        <v>4745</v>
      </c>
      <c r="L772" s="144" t="s">
        <v>4745</v>
      </c>
      <c r="M772" s="144" t="s">
        <v>4753</v>
      </c>
      <c r="N772" s="144" t="s">
        <v>5762</v>
      </c>
      <c r="O772" s="144" t="s">
        <v>695</v>
      </c>
      <c r="P772" s="144" t="s">
        <v>6048</v>
      </c>
      <c r="Q772" s="145">
        <v>0.55500000000000005</v>
      </c>
      <c r="R772" s="144" t="s">
        <v>1720</v>
      </c>
      <c r="S772" s="145">
        <v>155</v>
      </c>
      <c r="T772" s="144" t="s">
        <v>5034</v>
      </c>
      <c r="U772" s="145">
        <v>0</v>
      </c>
      <c r="V772" s="145">
        <v>0</v>
      </c>
      <c r="W772" s="145">
        <v>0</v>
      </c>
      <c r="X772" s="144" t="s">
        <v>4745</v>
      </c>
    </row>
    <row r="773" spans="1:24" s="7" customFormat="1">
      <c r="A773" s="7" t="s">
        <v>49</v>
      </c>
      <c r="D773" s="144" t="s">
        <v>6049</v>
      </c>
      <c r="E773" s="144" t="s">
        <v>6050</v>
      </c>
      <c r="F773" s="144" t="s">
        <v>4792</v>
      </c>
      <c r="G773" s="144" t="s">
        <v>4745</v>
      </c>
      <c r="H773" s="144" t="s">
        <v>891</v>
      </c>
      <c r="I773" s="144" t="s">
        <v>1461</v>
      </c>
      <c r="J773" s="145">
        <v>150</v>
      </c>
      <c r="K773" s="144" t="s">
        <v>4745</v>
      </c>
      <c r="L773" s="144" t="s">
        <v>4745</v>
      </c>
      <c r="M773" s="144" t="s">
        <v>4753</v>
      </c>
      <c r="N773" s="144" t="s">
        <v>4745</v>
      </c>
      <c r="O773" s="144" t="s">
        <v>695</v>
      </c>
      <c r="P773" s="144" t="s">
        <v>6051</v>
      </c>
      <c r="Q773" s="145">
        <v>0.55500000000000005</v>
      </c>
      <c r="R773" s="144" t="s">
        <v>1720</v>
      </c>
      <c r="S773" s="145">
        <v>155</v>
      </c>
      <c r="T773" s="144" t="s">
        <v>5034</v>
      </c>
      <c r="U773" s="145">
        <v>0</v>
      </c>
      <c r="V773" s="145">
        <v>0</v>
      </c>
      <c r="W773" s="145">
        <v>0</v>
      </c>
      <c r="X773" s="144" t="s">
        <v>4745</v>
      </c>
    </row>
    <row r="774" spans="1:24" s="7" customFormat="1">
      <c r="A774" s="7" t="s">
        <v>49</v>
      </c>
      <c r="D774" s="144" t="s">
        <v>6052</v>
      </c>
      <c r="E774" s="144" t="s">
        <v>6053</v>
      </c>
      <c r="F774" s="144" t="s">
        <v>4792</v>
      </c>
      <c r="G774" s="144" t="s">
        <v>4745</v>
      </c>
      <c r="H774" s="144" t="s">
        <v>891</v>
      </c>
      <c r="I774" s="144" t="s">
        <v>1461</v>
      </c>
      <c r="J774" s="145">
        <v>75</v>
      </c>
      <c r="K774" s="144" t="s">
        <v>1499</v>
      </c>
      <c r="L774" s="144" t="s">
        <v>401</v>
      </c>
      <c r="M774" s="144" t="s">
        <v>4753</v>
      </c>
      <c r="N774" s="144" t="s">
        <v>683</v>
      </c>
      <c r="O774" s="144" t="s">
        <v>695</v>
      </c>
      <c r="P774" s="144" t="s">
        <v>1495</v>
      </c>
      <c r="Q774" s="145">
        <v>0.19</v>
      </c>
      <c r="R774" s="144" t="s">
        <v>616</v>
      </c>
      <c r="S774" s="145">
        <v>75</v>
      </c>
      <c r="T774" s="144" t="s">
        <v>5034</v>
      </c>
      <c r="U774" s="145">
        <v>0</v>
      </c>
      <c r="V774" s="145">
        <v>1.2225600000000001</v>
      </c>
      <c r="W774" s="145">
        <v>0</v>
      </c>
      <c r="X774" s="144" t="s">
        <v>4745</v>
      </c>
    </row>
    <row r="775" spans="1:24" s="7" customFormat="1">
      <c r="A775" s="7" t="s">
        <v>49</v>
      </c>
      <c r="D775" s="144" t="s">
        <v>1492</v>
      </c>
      <c r="E775" s="144" t="s">
        <v>6054</v>
      </c>
      <c r="F775" s="144" t="s">
        <v>655</v>
      </c>
      <c r="G775" s="144" t="s">
        <v>4745</v>
      </c>
      <c r="H775" s="144" t="s">
        <v>891</v>
      </c>
      <c r="I775" s="144" t="s">
        <v>1461</v>
      </c>
      <c r="J775" s="145">
        <v>75</v>
      </c>
      <c r="K775" s="144" t="s">
        <v>631</v>
      </c>
      <c r="L775" s="144" t="s">
        <v>380</v>
      </c>
      <c r="M775" s="144" t="s">
        <v>4753</v>
      </c>
      <c r="N775" s="144" t="s">
        <v>683</v>
      </c>
      <c r="O775" s="144" t="s">
        <v>695</v>
      </c>
      <c r="P775" s="144" t="s">
        <v>1495</v>
      </c>
      <c r="Q775" s="145">
        <v>0.2</v>
      </c>
      <c r="R775" s="144" t="s">
        <v>616</v>
      </c>
      <c r="S775" s="145">
        <v>75</v>
      </c>
      <c r="T775" s="144" t="s">
        <v>5034</v>
      </c>
      <c r="U775" s="145">
        <v>614</v>
      </c>
      <c r="V775" s="145">
        <v>1.45614</v>
      </c>
      <c r="W775" s="145">
        <v>221</v>
      </c>
      <c r="X775" s="144" t="s">
        <v>6055</v>
      </c>
    </row>
    <row r="776" spans="1:24" s="7" customFormat="1">
      <c r="A776" s="7" t="s">
        <v>49</v>
      </c>
      <c r="D776" s="144" t="s">
        <v>6056</v>
      </c>
      <c r="E776" s="144" t="s">
        <v>6057</v>
      </c>
      <c r="F776" s="144" t="s">
        <v>4792</v>
      </c>
      <c r="G776" s="144" t="s">
        <v>4745</v>
      </c>
      <c r="H776" s="144" t="s">
        <v>891</v>
      </c>
      <c r="I776" s="144" t="s">
        <v>1461</v>
      </c>
      <c r="J776" s="145">
        <v>75</v>
      </c>
      <c r="K776" s="144" t="s">
        <v>1499</v>
      </c>
      <c r="L776" s="144" t="s">
        <v>396</v>
      </c>
      <c r="M776" s="144" t="s">
        <v>4753</v>
      </c>
      <c r="N776" s="144" t="s">
        <v>683</v>
      </c>
      <c r="O776" s="144" t="s">
        <v>695</v>
      </c>
      <c r="P776" s="144" t="s">
        <v>1495</v>
      </c>
      <c r="Q776" s="145">
        <v>0.19</v>
      </c>
      <c r="R776" s="144" t="s">
        <v>616</v>
      </c>
      <c r="S776" s="145">
        <v>75</v>
      </c>
      <c r="T776" s="144" t="s">
        <v>5034</v>
      </c>
      <c r="U776" s="145">
        <v>0</v>
      </c>
      <c r="V776" s="145">
        <v>1.38</v>
      </c>
      <c r="W776" s="145">
        <v>0</v>
      </c>
      <c r="X776" s="144" t="s">
        <v>4745</v>
      </c>
    </row>
    <row r="777" spans="1:24" s="7" customFormat="1">
      <c r="A777" s="7" t="s">
        <v>49</v>
      </c>
      <c r="D777" s="144" t="s">
        <v>1496</v>
      </c>
      <c r="E777" s="144" t="s">
        <v>6058</v>
      </c>
      <c r="F777" s="144" t="s">
        <v>655</v>
      </c>
      <c r="G777" s="144" t="s">
        <v>4745</v>
      </c>
      <c r="H777" s="144" t="s">
        <v>891</v>
      </c>
      <c r="I777" s="144" t="s">
        <v>1461</v>
      </c>
      <c r="J777" s="145">
        <v>75</v>
      </c>
      <c r="K777" s="144" t="s">
        <v>631</v>
      </c>
      <c r="L777" s="144" t="s">
        <v>393</v>
      </c>
      <c r="M777" s="144" t="s">
        <v>4753</v>
      </c>
      <c r="N777" s="144" t="s">
        <v>683</v>
      </c>
      <c r="O777" s="144" t="s">
        <v>695</v>
      </c>
      <c r="P777" s="144" t="s">
        <v>1495</v>
      </c>
      <c r="Q777" s="145">
        <v>0.2</v>
      </c>
      <c r="R777" s="144" t="s">
        <v>616</v>
      </c>
      <c r="S777" s="145">
        <v>75</v>
      </c>
      <c r="T777" s="144" t="s">
        <v>5034</v>
      </c>
      <c r="U777" s="145">
        <v>186</v>
      </c>
      <c r="V777" s="145">
        <v>1.2743800000000001</v>
      </c>
      <c r="W777" s="145">
        <v>50</v>
      </c>
      <c r="X777" s="144" t="s">
        <v>6059</v>
      </c>
    </row>
    <row r="778" spans="1:24" s="7" customFormat="1">
      <c r="A778" s="7" t="s">
        <v>49</v>
      </c>
      <c r="D778" s="144" t="s">
        <v>1500</v>
      </c>
      <c r="E778" s="144" t="s">
        <v>6060</v>
      </c>
      <c r="F778" s="144" t="s">
        <v>655</v>
      </c>
      <c r="G778" s="144" t="s">
        <v>4745</v>
      </c>
      <c r="H778" s="144" t="s">
        <v>891</v>
      </c>
      <c r="I778" s="144" t="s">
        <v>1461</v>
      </c>
      <c r="J778" s="145">
        <v>75</v>
      </c>
      <c r="K778" s="144" t="s">
        <v>631</v>
      </c>
      <c r="L778" s="144" t="s">
        <v>487</v>
      </c>
      <c r="M778" s="144" t="s">
        <v>4753</v>
      </c>
      <c r="N778" s="144" t="s">
        <v>683</v>
      </c>
      <c r="O778" s="144" t="s">
        <v>695</v>
      </c>
      <c r="P778" s="144" t="s">
        <v>1495</v>
      </c>
      <c r="Q778" s="145">
        <v>0.2</v>
      </c>
      <c r="R778" s="144" t="s">
        <v>616</v>
      </c>
      <c r="S778" s="145">
        <v>75</v>
      </c>
      <c r="T778" s="144" t="s">
        <v>5034</v>
      </c>
      <c r="U778" s="145">
        <v>326</v>
      </c>
      <c r="V778" s="145">
        <v>1.4523999999999999</v>
      </c>
      <c r="W778" s="145">
        <v>0</v>
      </c>
      <c r="X778" s="144" t="s">
        <v>6061</v>
      </c>
    </row>
    <row r="779" spans="1:24" s="7" customFormat="1">
      <c r="A779" s="7" t="s">
        <v>49</v>
      </c>
      <c r="D779" s="144" t="s">
        <v>3787</v>
      </c>
      <c r="E779" s="144" t="s">
        <v>6062</v>
      </c>
      <c r="F779" s="144" t="s">
        <v>5033</v>
      </c>
      <c r="G779" s="144" t="s">
        <v>4745</v>
      </c>
      <c r="H779" s="144" t="s">
        <v>891</v>
      </c>
      <c r="I779" s="144" t="s">
        <v>1461</v>
      </c>
      <c r="J779" s="145">
        <v>75</v>
      </c>
      <c r="K779" s="144" t="s">
        <v>1499</v>
      </c>
      <c r="L779" s="144" t="s">
        <v>419</v>
      </c>
      <c r="M779" s="144" t="s">
        <v>4753</v>
      </c>
      <c r="N779" s="144" t="s">
        <v>683</v>
      </c>
      <c r="O779" s="144" t="s">
        <v>695</v>
      </c>
      <c r="P779" s="144" t="s">
        <v>1495</v>
      </c>
      <c r="Q779" s="145">
        <v>0.19</v>
      </c>
      <c r="R779" s="144" t="s">
        <v>616</v>
      </c>
      <c r="S779" s="145">
        <v>75</v>
      </c>
      <c r="T779" s="144" t="s">
        <v>5034</v>
      </c>
      <c r="U779" s="145">
        <v>0</v>
      </c>
      <c r="V779" s="145">
        <v>1.29</v>
      </c>
      <c r="W779" s="145">
        <v>0</v>
      </c>
      <c r="X779" s="144" t="s">
        <v>4745</v>
      </c>
    </row>
    <row r="780" spans="1:24" s="7" customFormat="1">
      <c r="A780" s="7" t="s">
        <v>49</v>
      </c>
      <c r="D780" s="144" t="s">
        <v>6063</v>
      </c>
      <c r="E780" s="144" t="s">
        <v>6064</v>
      </c>
      <c r="F780" s="144" t="s">
        <v>4792</v>
      </c>
      <c r="G780" s="144" t="s">
        <v>4745</v>
      </c>
      <c r="H780" s="144" t="s">
        <v>891</v>
      </c>
      <c r="I780" s="144" t="s">
        <v>1461</v>
      </c>
      <c r="J780" s="145">
        <v>75</v>
      </c>
      <c r="K780" s="144" t="s">
        <v>4745</v>
      </c>
      <c r="L780" s="144" t="s">
        <v>4745</v>
      </c>
      <c r="M780" s="144" t="s">
        <v>4753</v>
      </c>
      <c r="N780" s="144" t="s">
        <v>5068</v>
      </c>
      <c r="O780" s="144" t="s">
        <v>695</v>
      </c>
      <c r="P780" s="144" t="s">
        <v>6065</v>
      </c>
      <c r="Q780" s="145">
        <v>0.248</v>
      </c>
      <c r="R780" s="144" t="s">
        <v>616</v>
      </c>
      <c r="S780" s="145">
        <v>100</v>
      </c>
      <c r="T780" s="144" t="s">
        <v>5034</v>
      </c>
      <c r="U780" s="145">
        <v>0</v>
      </c>
      <c r="V780" s="145">
        <v>1.38</v>
      </c>
      <c r="W780" s="145">
        <v>0</v>
      </c>
      <c r="X780" s="144" t="s">
        <v>4745</v>
      </c>
    </row>
    <row r="781" spans="1:24" s="7" customFormat="1">
      <c r="A781" s="7" t="s">
        <v>49</v>
      </c>
      <c r="D781" s="144" t="s">
        <v>6066</v>
      </c>
      <c r="E781" s="144" t="s">
        <v>6067</v>
      </c>
      <c r="F781" s="144" t="s">
        <v>5067</v>
      </c>
      <c r="G781" s="144" t="s">
        <v>4745</v>
      </c>
      <c r="H781" s="144" t="s">
        <v>891</v>
      </c>
      <c r="I781" s="144" t="s">
        <v>1461</v>
      </c>
      <c r="J781" s="145">
        <v>75</v>
      </c>
      <c r="K781" s="144" t="s">
        <v>4745</v>
      </c>
      <c r="L781" s="144" t="s">
        <v>4745</v>
      </c>
      <c r="M781" s="144" t="s">
        <v>4753</v>
      </c>
      <c r="N781" s="144" t="s">
        <v>5068</v>
      </c>
      <c r="O781" s="144" t="s">
        <v>695</v>
      </c>
      <c r="P781" s="144" t="s">
        <v>6068</v>
      </c>
      <c r="Q781" s="145">
        <v>0.248</v>
      </c>
      <c r="R781" s="144" t="s">
        <v>616</v>
      </c>
      <c r="S781" s="145">
        <v>100</v>
      </c>
      <c r="T781" s="144" t="s">
        <v>5034</v>
      </c>
      <c r="U781" s="145">
        <v>30</v>
      </c>
      <c r="V781" s="145">
        <v>1.39</v>
      </c>
      <c r="W781" s="145">
        <v>30</v>
      </c>
      <c r="X781" s="144" t="s">
        <v>4745</v>
      </c>
    </row>
    <row r="782" spans="1:24" s="7" customFormat="1">
      <c r="A782" s="7" t="s">
        <v>49</v>
      </c>
      <c r="D782" s="144" t="s">
        <v>6069</v>
      </c>
      <c r="E782" s="144" t="s">
        <v>6070</v>
      </c>
      <c r="F782" s="144" t="s">
        <v>4792</v>
      </c>
      <c r="G782" s="144" t="s">
        <v>4745</v>
      </c>
      <c r="H782" s="144" t="s">
        <v>891</v>
      </c>
      <c r="I782" s="144" t="s">
        <v>1461</v>
      </c>
      <c r="J782" s="145">
        <v>75</v>
      </c>
      <c r="K782" s="144" t="s">
        <v>4745</v>
      </c>
      <c r="L782" s="144" t="s">
        <v>4745</v>
      </c>
      <c r="M782" s="144" t="s">
        <v>4753</v>
      </c>
      <c r="N782" s="144" t="s">
        <v>5068</v>
      </c>
      <c r="O782" s="144" t="s">
        <v>695</v>
      </c>
      <c r="P782" s="144" t="s">
        <v>6071</v>
      </c>
      <c r="Q782" s="145">
        <v>0.248</v>
      </c>
      <c r="R782" s="144" t="s">
        <v>616</v>
      </c>
      <c r="S782" s="145">
        <v>100</v>
      </c>
      <c r="T782" s="144" t="s">
        <v>5034</v>
      </c>
      <c r="U782" s="145">
        <v>0</v>
      </c>
      <c r="V782" s="145">
        <v>1.36</v>
      </c>
      <c r="W782" s="145">
        <v>0</v>
      </c>
      <c r="X782" s="144" t="s">
        <v>4745</v>
      </c>
    </row>
    <row r="783" spans="1:24" s="7" customFormat="1">
      <c r="A783" s="7" t="s">
        <v>49</v>
      </c>
      <c r="D783" s="144" t="s">
        <v>6072</v>
      </c>
      <c r="E783" s="144" t="s">
        <v>6073</v>
      </c>
      <c r="F783" s="144" t="s">
        <v>4792</v>
      </c>
      <c r="G783" s="144" t="s">
        <v>4745</v>
      </c>
      <c r="H783" s="144" t="s">
        <v>891</v>
      </c>
      <c r="I783" s="144" t="s">
        <v>1503</v>
      </c>
      <c r="J783" s="145">
        <v>60</v>
      </c>
      <c r="K783" s="144" t="s">
        <v>582</v>
      </c>
      <c r="L783" s="144" t="s">
        <v>409</v>
      </c>
      <c r="M783" s="144" t="s">
        <v>4753</v>
      </c>
      <c r="N783" s="144" t="s">
        <v>683</v>
      </c>
      <c r="O783" s="144" t="s">
        <v>695</v>
      </c>
      <c r="P783" s="144" t="s">
        <v>6074</v>
      </c>
      <c r="Q783" s="145">
        <v>0.42499999999999999</v>
      </c>
      <c r="R783" s="144" t="s">
        <v>685</v>
      </c>
      <c r="S783" s="145">
        <v>60</v>
      </c>
      <c r="T783" s="144" t="s">
        <v>4754</v>
      </c>
      <c r="U783" s="145">
        <v>0</v>
      </c>
      <c r="V783" s="145">
        <v>5.8825000000000003</v>
      </c>
      <c r="W783" s="145">
        <v>0</v>
      </c>
      <c r="X783" s="144" t="s">
        <v>4745</v>
      </c>
    </row>
    <row r="784" spans="1:24" s="7" customFormat="1">
      <c r="A784" s="7" t="s">
        <v>49</v>
      </c>
      <c r="D784" s="144" t="s">
        <v>6075</v>
      </c>
      <c r="E784" s="144" t="s">
        <v>6076</v>
      </c>
      <c r="F784" s="144" t="s">
        <v>6077</v>
      </c>
      <c r="G784" s="144" t="s">
        <v>4745</v>
      </c>
      <c r="H784" s="144" t="s">
        <v>891</v>
      </c>
      <c r="I784" s="144" t="s">
        <v>1503</v>
      </c>
      <c r="J784" s="145">
        <v>100</v>
      </c>
      <c r="K784" s="144" t="s">
        <v>1735</v>
      </c>
      <c r="L784" s="144" t="s">
        <v>393</v>
      </c>
      <c r="M784" s="144" t="s">
        <v>4202</v>
      </c>
      <c r="N784" s="144" t="s">
        <v>683</v>
      </c>
      <c r="O784" s="144" t="s">
        <v>695</v>
      </c>
      <c r="P784" s="144" t="s">
        <v>1508</v>
      </c>
      <c r="Q784" s="145">
        <v>1.7130000000000001</v>
      </c>
      <c r="R784" s="144" t="s">
        <v>506</v>
      </c>
      <c r="S784" s="145">
        <v>100</v>
      </c>
      <c r="T784" s="144" t="s">
        <v>4746</v>
      </c>
      <c r="U784" s="145">
        <v>0</v>
      </c>
      <c r="V784" s="145">
        <v>10.85914</v>
      </c>
      <c r="W784" s="145">
        <v>0</v>
      </c>
      <c r="X784" s="144" t="s">
        <v>4745</v>
      </c>
    </row>
    <row r="785" spans="1:24" s="7" customFormat="1">
      <c r="A785" s="7" t="s">
        <v>49</v>
      </c>
      <c r="D785" s="144" t="s">
        <v>6078</v>
      </c>
      <c r="E785" s="144" t="s">
        <v>6079</v>
      </c>
      <c r="F785" s="144" t="s">
        <v>6077</v>
      </c>
      <c r="G785" s="144" t="s">
        <v>4745</v>
      </c>
      <c r="H785" s="144" t="s">
        <v>891</v>
      </c>
      <c r="I785" s="144" t="s">
        <v>1503</v>
      </c>
      <c r="J785" s="145">
        <v>100</v>
      </c>
      <c r="K785" s="144" t="s">
        <v>2039</v>
      </c>
      <c r="L785" s="144" t="s">
        <v>393</v>
      </c>
      <c r="M785" s="144" t="s">
        <v>4202</v>
      </c>
      <c r="N785" s="144" t="s">
        <v>683</v>
      </c>
      <c r="O785" s="144" t="s">
        <v>695</v>
      </c>
      <c r="P785" s="144" t="s">
        <v>6080</v>
      </c>
      <c r="Q785" s="145">
        <v>1.4359999999999999</v>
      </c>
      <c r="R785" s="144" t="s">
        <v>506</v>
      </c>
      <c r="S785" s="145">
        <v>100</v>
      </c>
      <c r="T785" s="144" t="s">
        <v>4746</v>
      </c>
      <c r="U785" s="145">
        <v>0</v>
      </c>
      <c r="V785" s="145">
        <v>12.885429999999999</v>
      </c>
      <c r="W785" s="145">
        <v>0</v>
      </c>
      <c r="X785" s="144" t="s">
        <v>4745</v>
      </c>
    </row>
    <row r="786" spans="1:24" s="7" customFormat="1">
      <c r="A786" s="7" t="s">
        <v>49</v>
      </c>
      <c r="D786" s="144" t="s">
        <v>6081</v>
      </c>
      <c r="E786" s="144" t="s">
        <v>6082</v>
      </c>
      <c r="F786" s="144" t="s">
        <v>6077</v>
      </c>
      <c r="G786" s="144" t="s">
        <v>4745</v>
      </c>
      <c r="H786" s="144" t="s">
        <v>891</v>
      </c>
      <c r="I786" s="144" t="s">
        <v>1503</v>
      </c>
      <c r="J786" s="145">
        <v>75</v>
      </c>
      <c r="K786" s="144" t="s">
        <v>2566</v>
      </c>
      <c r="L786" s="144" t="s">
        <v>487</v>
      </c>
      <c r="M786" s="144" t="s">
        <v>4202</v>
      </c>
      <c r="N786" s="144" t="s">
        <v>683</v>
      </c>
      <c r="O786" s="144" t="s">
        <v>695</v>
      </c>
      <c r="P786" s="144" t="s">
        <v>1515</v>
      </c>
      <c r="Q786" s="145">
        <v>0.745</v>
      </c>
      <c r="R786" s="144" t="s">
        <v>506</v>
      </c>
      <c r="S786" s="145">
        <v>75</v>
      </c>
      <c r="T786" s="144" t="s">
        <v>4746</v>
      </c>
      <c r="U786" s="145">
        <v>0</v>
      </c>
      <c r="V786" s="145">
        <v>6.4794999999999998</v>
      </c>
      <c r="W786" s="145">
        <v>0</v>
      </c>
      <c r="X786" s="144" t="s">
        <v>4745</v>
      </c>
    </row>
    <row r="787" spans="1:24" s="7" customFormat="1">
      <c r="A787" s="7" t="s">
        <v>49</v>
      </c>
      <c r="D787" s="144" t="s">
        <v>6083</v>
      </c>
      <c r="E787" s="144" t="s">
        <v>6084</v>
      </c>
      <c r="F787" s="144" t="s">
        <v>6077</v>
      </c>
      <c r="G787" s="144" t="s">
        <v>4745</v>
      </c>
      <c r="H787" s="144" t="s">
        <v>891</v>
      </c>
      <c r="I787" s="144" t="s">
        <v>1503</v>
      </c>
      <c r="J787" s="145">
        <v>75</v>
      </c>
      <c r="K787" s="144" t="s">
        <v>2566</v>
      </c>
      <c r="L787" s="144" t="s">
        <v>487</v>
      </c>
      <c r="M787" s="144" t="s">
        <v>4202</v>
      </c>
      <c r="N787" s="144" t="s">
        <v>683</v>
      </c>
      <c r="O787" s="144" t="s">
        <v>695</v>
      </c>
      <c r="P787" s="144" t="s">
        <v>2531</v>
      </c>
      <c r="Q787" s="145">
        <v>0.78900000000000003</v>
      </c>
      <c r="R787" s="144" t="s">
        <v>506</v>
      </c>
      <c r="S787" s="145">
        <v>75</v>
      </c>
      <c r="T787" s="144" t="s">
        <v>4746</v>
      </c>
      <c r="U787" s="145">
        <v>0</v>
      </c>
      <c r="V787" s="145">
        <v>6.6174999999999997</v>
      </c>
      <c r="W787" s="145">
        <v>0</v>
      </c>
      <c r="X787" s="144" t="s">
        <v>4745</v>
      </c>
    </row>
    <row r="788" spans="1:24" s="7" customFormat="1">
      <c r="A788" s="7" t="s">
        <v>49</v>
      </c>
      <c r="D788" s="144" t="s">
        <v>6085</v>
      </c>
      <c r="E788" s="144" t="s">
        <v>6086</v>
      </c>
      <c r="F788" s="144" t="s">
        <v>6077</v>
      </c>
      <c r="G788" s="144" t="s">
        <v>4745</v>
      </c>
      <c r="H788" s="144" t="s">
        <v>891</v>
      </c>
      <c r="I788" s="144" t="s">
        <v>1503</v>
      </c>
      <c r="J788" s="145">
        <v>75</v>
      </c>
      <c r="K788" s="144" t="s">
        <v>2566</v>
      </c>
      <c r="L788" s="144" t="s">
        <v>487</v>
      </c>
      <c r="M788" s="144" t="s">
        <v>4202</v>
      </c>
      <c r="N788" s="144" t="s">
        <v>683</v>
      </c>
      <c r="O788" s="144" t="s">
        <v>695</v>
      </c>
      <c r="P788" s="144" t="s">
        <v>2531</v>
      </c>
      <c r="Q788" s="145">
        <v>0.81499999999999995</v>
      </c>
      <c r="R788" s="144" t="s">
        <v>506</v>
      </c>
      <c r="S788" s="145">
        <v>75</v>
      </c>
      <c r="T788" s="144" t="s">
        <v>4746</v>
      </c>
      <c r="U788" s="145">
        <v>0</v>
      </c>
      <c r="V788" s="145">
        <v>6.8736300000000004</v>
      </c>
      <c r="W788" s="145">
        <v>0</v>
      </c>
      <c r="X788" s="144" t="s">
        <v>4745</v>
      </c>
    </row>
    <row r="789" spans="1:24" s="7" customFormat="1">
      <c r="A789" s="7" t="s">
        <v>49</v>
      </c>
      <c r="D789" s="144" t="s">
        <v>6087</v>
      </c>
      <c r="E789" s="144" t="s">
        <v>6088</v>
      </c>
      <c r="F789" s="144" t="s">
        <v>6077</v>
      </c>
      <c r="G789" s="144" t="s">
        <v>4745</v>
      </c>
      <c r="H789" s="144" t="s">
        <v>891</v>
      </c>
      <c r="I789" s="144" t="s">
        <v>1503</v>
      </c>
      <c r="J789" s="145">
        <v>75</v>
      </c>
      <c r="K789" s="144" t="s">
        <v>1272</v>
      </c>
      <c r="L789" s="144" t="s">
        <v>487</v>
      </c>
      <c r="M789" s="144" t="s">
        <v>4202</v>
      </c>
      <c r="N789" s="144" t="s">
        <v>683</v>
      </c>
      <c r="O789" s="144" t="s">
        <v>695</v>
      </c>
      <c r="P789" s="144" t="s">
        <v>2531</v>
      </c>
      <c r="Q789" s="145">
        <v>0.63</v>
      </c>
      <c r="R789" s="144" t="s">
        <v>506</v>
      </c>
      <c r="S789" s="145">
        <v>75</v>
      </c>
      <c r="T789" s="144" t="s">
        <v>4746</v>
      </c>
      <c r="U789" s="145">
        <v>0</v>
      </c>
      <c r="V789" s="145">
        <v>7.2969999999999997</v>
      </c>
      <c r="W789" s="145">
        <v>0</v>
      </c>
      <c r="X789" s="144" t="s">
        <v>4745</v>
      </c>
    </row>
    <row r="790" spans="1:24" s="7" customFormat="1">
      <c r="A790" s="7" t="s">
        <v>49</v>
      </c>
      <c r="D790" s="144" t="s">
        <v>1504</v>
      </c>
      <c r="E790" s="144" t="s">
        <v>6089</v>
      </c>
      <c r="F790" s="144" t="s">
        <v>655</v>
      </c>
      <c r="G790" s="144" t="s">
        <v>4745</v>
      </c>
      <c r="H790" s="144" t="s">
        <v>891</v>
      </c>
      <c r="I790" s="144" t="s">
        <v>1503</v>
      </c>
      <c r="J790" s="145">
        <v>100</v>
      </c>
      <c r="K790" s="144" t="s">
        <v>5269</v>
      </c>
      <c r="L790" s="144" t="s">
        <v>1795</v>
      </c>
      <c r="M790" s="144" t="s">
        <v>4753</v>
      </c>
      <c r="N790" s="144" t="s">
        <v>683</v>
      </c>
      <c r="O790" s="144" t="s">
        <v>695</v>
      </c>
      <c r="P790" s="144" t="s">
        <v>1508</v>
      </c>
      <c r="Q790" s="145">
        <v>1.6</v>
      </c>
      <c r="R790" s="144" t="s">
        <v>685</v>
      </c>
      <c r="S790" s="145">
        <v>100</v>
      </c>
      <c r="T790" s="144" t="s">
        <v>4754</v>
      </c>
      <c r="U790" s="145">
        <v>237</v>
      </c>
      <c r="V790" s="145">
        <v>13.478</v>
      </c>
      <c r="W790" s="145">
        <v>0</v>
      </c>
      <c r="X790" s="144" t="s">
        <v>6090</v>
      </c>
    </row>
    <row r="791" spans="1:24" s="7" customFormat="1">
      <c r="A791" s="7" t="s">
        <v>49</v>
      </c>
      <c r="D791" s="144" t="s">
        <v>1509</v>
      </c>
      <c r="E791" s="144" t="s">
        <v>6091</v>
      </c>
      <c r="F791" s="144" t="s">
        <v>655</v>
      </c>
      <c r="G791" s="144" t="s">
        <v>4745</v>
      </c>
      <c r="H791" s="144" t="s">
        <v>891</v>
      </c>
      <c r="I791" s="144" t="s">
        <v>1503</v>
      </c>
      <c r="J791" s="145">
        <v>100</v>
      </c>
      <c r="K791" s="144" t="s">
        <v>5269</v>
      </c>
      <c r="L791" s="144" t="s">
        <v>389</v>
      </c>
      <c r="M791" s="144" t="s">
        <v>4753</v>
      </c>
      <c r="N791" s="144" t="s">
        <v>683</v>
      </c>
      <c r="O791" s="144" t="s">
        <v>695</v>
      </c>
      <c r="P791" s="144" t="s">
        <v>1508</v>
      </c>
      <c r="Q791" s="145">
        <v>1.6</v>
      </c>
      <c r="R791" s="144" t="s">
        <v>685</v>
      </c>
      <c r="S791" s="145">
        <v>100</v>
      </c>
      <c r="T791" s="144" t="s">
        <v>4754</v>
      </c>
      <c r="U791" s="145">
        <v>269</v>
      </c>
      <c r="V791" s="145">
        <v>13.478</v>
      </c>
      <c r="W791" s="145">
        <v>0</v>
      </c>
      <c r="X791" s="144" t="s">
        <v>6092</v>
      </c>
    </row>
    <row r="792" spans="1:24" s="7" customFormat="1">
      <c r="A792" s="7" t="s">
        <v>49</v>
      </c>
      <c r="D792" s="144" t="s">
        <v>1512</v>
      </c>
      <c r="E792" s="144" t="s">
        <v>6093</v>
      </c>
      <c r="F792" s="144" t="s">
        <v>655</v>
      </c>
      <c r="G792" s="144" t="s">
        <v>4745</v>
      </c>
      <c r="H792" s="144" t="s">
        <v>891</v>
      </c>
      <c r="I792" s="144" t="s">
        <v>1503</v>
      </c>
      <c r="J792" s="145">
        <v>75</v>
      </c>
      <c r="K792" s="144" t="s">
        <v>5269</v>
      </c>
      <c r="L792" s="144" t="s">
        <v>1795</v>
      </c>
      <c r="M792" s="144" t="s">
        <v>4753</v>
      </c>
      <c r="N792" s="144" t="s">
        <v>683</v>
      </c>
      <c r="O792" s="144" t="s">
        <v>695</v>
      </c>
      <c r="P792" s="144" t="s">
        <v>1515</v>
      </c>
      <c r="Q792" s="145">
        <v>0.7</v>
      </c>
      <c r="R792" s="144" t="s">
        <v>685</v>
      </c>
      <c r="S792" s="145">
        <v>75</v>
      </c>
      <c r="T792" s="144" t="s">
        <v>4754</v>
      </c>
      <c r="U792" s="145">
        <v>824</v>
      </c>
      <c r="V792" s="145">
        <v>7.6991699999999996</v>
      </c>
      <c r="W792" s="145">
        <v>0</v>
      </c>
      <c r="X792" s="144" t="s">
        <v>6094</v>
      </c>
    </row>
    <row r="793" spans="1:24" s="7" customFormat="1">
      <c r="A793" s="7" t="s">
        <v>49</v>
      </c>
      <c r="D793" s="144" t="s">
        <v>1516</v>
      </c>
      <c r="E793" s="144" t="s">
        <v>6095</v>
      </c>
      <c r="F793" s="144" t="s">
        <v>655</v>
      </c>
      <c r="G793" s="144" t="s">
        <v>4745</v>
      </c>
      <c r="H793" s="144" t="s">
        <v>891</v>
      </c>
      <c r="I793" s="144" t="s">
        <v>1503</v>
      </c>
      <c r="J793" s="145">
        <v>75</v>
      </c>
      <c r="K793" s="144" t="s">
        <v>5269</v>
      </c>
      <c r="L793" s="144" t="s">
        <v>389</v>
      </c>
      <c r="M793" s="144" t="s">
        <v>4753</v>
      </c>
      <c r="N793" s="144" t="s">
        <v>683</v>
      </c>
      <c r="O793" s="144" t="s">
        <v>695</v>
      </c>
      <c r="P793" s="144" t="s">
        <v>1515</v>
      </c>
      <c r="Q793" s="145">
        <v>0.7</v>
      </c>
      <c r="R793" s="144" t="s">
        <v>685</v>
      </c>
      <c r="S793" s="145">
        <v>75</v>
      </c>
      <c r="T793" s="144" t="s">
        <v>4754</v>
      </c>
      <c r="U793" s="145">
        <v>226</v>
      </c>
      <c r="V793" s="145">
        <v>7.7</v>
      </c>
      <c r="W793" s="145">
        <v>0</v>
      </c>
      <c r="X793" s="144" t="s">
        <v>6096</v>
      </c>
    </row>
    <row r="794" spans="1:24" s="7" customFormat="1">
      <c r="A794" s="7" t="s">
        <v>49</v>
      </c>
      <c r="D794" s="144" t="s">
        <v>1519</v>
      </c>
      <c r="E794" s="144" t="s">
        <v>6097</v>
      </c>
      <c r="F794" s="144" t="s">
        <v>655</v>
      </c>
      <c r="G794" s="144" t="s">
        <v>4745</v>
      </c>
      <c r="H794" s="144" t="s">
        <v>891</v>
      </c>
      <c r="I794" s="144" t="s">
        <v>1503</v>
      </c>
      <c r="J794" s="145">
        <v>75</v>
      </c>
      <c r="K794" s="144" t="s">
        <v>5269</v>
      </c>
      <c r="L794" s="144" t="s">
        <v>389</v>
      </c>
      <c r="M794" s="144" t="s">
        <v>4753</v>
      </c>
      <c r="N794" s="144" t="s">
        <v>683</v>
      </c>
      <c r="O794" s="144" t="s">
        <v>695</v>
      </c>
      <c r="P794" s="144" t="s">
        <v>1515</v>
      </c>
      <c r="Q794" s="145">
        <v>0.42</v>
      </c>
      <c r="R794" s="144" t="s">
        <v>480</v>
      </c>
      <c r="S794" s="145">
        <v>75</v>
      </c>
      <c r="T794" s="144" t="s">
        <v>4754</v>
      </c>
      <c r="U794" s="145">
        <v>226</v>
      </c>
      <c r="V794" s="145">
        <v>4.1136200000000001</v>
      </c>
      <c r="W794" s="145">
        <v>0</v>
      </c>
      <c r="X794" s="144" t="s">
        <v>6098</v>
      </c>
    </row>
    <row r="795" spans="1:24" s="7" customFormat="1">
      <c r="A795" s="7" t="s">
        <v>49</v>
      </c>
      <c r="D795" s="144" t="s">
        <v>6099</v>
      </c>
      <c r="E795" s="144" t="s">
        <v>6100</v>
      </c>
      <c r="F795" s="144" t="s">
        <v>6101</v>
      </c>
      <c r="G795" s="144" t="s">
        <v>4745</v>
      </c>
      <c r="H795" s="144" t="s">
        <v>891</v>
      </c>
      <c r="I795" s="144" t="s">
        <v>1503</v>
      </c>
      <c r="J795" s="145">
        <v>125</v>
      </c>
      <c r="K795" s="144" t="s">
        <v>1413</v>
      </c>
      <c r="L795" s="144" t="s">
        <v>5279</v>
      </c>
      <c r="M795" s="144" t="s">
        <v>4202</v>
      </c>
      <c r="N795" s="144" t="s">
        <v>683</v>
      </c>
      <c r="O795" s="144" t="s">
        <v>695</v>
      </c>
      <c r="P795" s="144" t="s">
        <v>2237</v>
      </c>
      <c r="Q795" s="145">
        <v>3.5</v>
      </c>
      <c r="R795" s="144" t="s">
        <v>685</v>
      </c>
      <c r="S795" s="145">
        <v>125</v>
      </c>
      <c r="T795" s="144" t="s">
        <v>4746</v>
      </c>
      <c r="U795" s="145">
        <v>0</v>
      </c>
      <c r="V795" s="145">
        <v>0</v>
      </c>
      <c r="W795" s="145">
        <v>0</v>
      </c>
      <c r="X795" s="144" t="s">
        <v>4745</v>
      </c>
    </row>
    <row r="796" spans="1:24" s="7" customFormat="1">
      <c r="A796" s="7" t="s">
        <v>49</v>
      </c>
      <c r="D796" s="144" t="s">
        <v>6102</v>
      </c>
      <c r="E796" s="144" t="s">
        <v>6103</v>
      </c>
      <c r="F796" s="144" t="s">
        <v>6101</v>
      </c>
      <c r="G796" s="144" t="s">
        <v>4745</v>
      </c>
      <c r="H796" s="144" t="s">
        <v>891</v>
      </c>
      <c r="I796" s="144" t="s">
        <v>1503</v>
      </c>
      <c r="J796" s="145">
        <v>100</v>
      </c>
      <c r="K796" s="144" t="s">
        <v>1413</v>
      </c>
      <c r="L796" s="144" t="s">
        <v>5279</v>
      </c>
      <c r="M796" s="144" t="s">
        <v>4202</v>
      </c>
      <c r="N796" s="144" t="s">
        <v>683</v>
      </c>
      <c r="O796" s="144" t="s">
        <v>695</v>
      </c>
      <c r="P796" s="144" t="s">
        <v>1508</v>
      </c>
      <c r="Q796" s="145">
        <v>1.6</v>
      </c>
      <c r="R796" s="144" t="s">
        <v>685</v>
      </c>
      <c r="S796" s="145">
        <v>100</v>
      </c>
      <c r="T796" s="144" t="s">
        <v>4746</v>
      </c>
      <c r="U796" s="145">
        <v>0</v>
      </c>
      <c r="V796" s="145">
        <v>10.83</v>
      </c>
      <c r="W796" s="145">
        <v>0</v>
      </c>
      <c r="X796" s="144" t="s">
        <v>4745</v>
      </c>
    </row>
    <row r="797" spans="1:24" s="7" customFormat="1">
      <c r="A797" s="7" t="s">
        <v>49</v>
      </c>
      <c r="D797" s="144" t="s">
        <v>6104</v>
      </c>
      <c r="E797" s="144" t="s">
        <v>6105</v>
      </c>
      <c r="F797" s="144" t="s">
        <v>6101</v>
      </c>
      <c r="G797" s="144" t="s">
        <v>4745</v>
      </c>
      <c r="H797" s="144" t="s">
        <v>891</v>
      </c>
      <c r="I797" s="144" t="s">
        <v>1503</v>
      </c>
      <c r="J797" s="145">
        <v>75</v>
      </c>
      <c r="K797" s="144" t="s">
        <v>1413</v>
      </c>
      <c r="L797" s="144" t="s">
        <v>5279</v>
      </c>
      <c r="M797" s="144" t="s">
        <v>4202</v>
      </c>
      <c r="N797" s="144" t="s">
        <v>683</v>
      </c>
      <c r="O797" s="144" t="s">
        <v>695</v>
      </c>
      <c r="P797" s="144" t="s">
        <v>1515</v>
      </c>
      <c r="Q797" s="145">
        <v>0.7</v>
      </c>
      <c r="R797" s="144" t="s">
        <v>506</v>
      </c>
      <c r="S797" s="145">
        <v>75</v>
      </c>
      <c r="T797" s="144" t="s">
        <v>4746</v>
      </c>
      <c r="U797" s="145">
        <v>0</v>
      </c>
      <c r="V797" s="145">
        <v>5.7654199999999998</v>
      </c>
      <c r="W797" s="145">
        <v>0</v>
      </c>
      <c r="X797" s="144" t="s">
        <v>4745</v>
      </c>
    </row>
    <row r="798" spans="1:24" s="7" customFormat="1">
      <c r="A798" s="7" t="s">
        <v>49</v>
      </c>
      <c r="D798" s="144" t="s">
        <v>6106</v>
      </c>
      <c r="E798" s="144" t="s">
        <v>6107</v>
      </c>
      <c r="F798" s="144" t="s">
        <v>6101</v>
      </c>
      <c r="G798" s="144" t="s">
        <v>4745</v>
      </c>
      <c r="H798" s="144" t="s">
        <v>891</v>
      </c>
      <c r="I798" s="144" t="s">
        <v>1503</v>
      </c>
      <c r="J798" s="145">
        <v>75</v>
      </c>
      <c r="K798" s="144" t="s">
        <v>1413</v>
      </c>
      <c r="L798" s="144" t="s">
        <v>5279</v>
      </c>
      <c r="M798" s="144" t="s">
        <v>4202</v>
      </c>
      <c r="N798" s="144" t="s">
        <v>683</v>
      </c>
      <c r="O798" s="144" t="s">
        <v>695</v>
      </c>
      <c r="P798" s="144" t="s">
        <v>1515</v>
      </c>
      <c r="Q798" s="145">
        <v>0.7</v>
      </c>
      <c r="R798" s="144" t="s">
        <v>685</v>
      </c>
      <c r="S798" s="145">
        <v>75</v>
      </c>
      <c r="T798" s="144" t="s">
        <v>4746</v>
      </c>
      <c r="U798" s="145">
        <v>0</v>
      </c>
      <c r="V798" s="145">
        <v>5.68</v>
      </c>
      <c r="W798" s="145">
        <v>0</v>
      </c>
      <c r="X798" s="144" t="s">
        <v>4745</v>
      </c>
    </row>
    <row r="799" spans="1:24" s="7" customFormat="1">
      <c r="A799" s="7" t="s">
        <v>49</v>
      </c>
      <c r="D799" s="144" t="s">
        <v>6108</v>
      </c>
      <c r="E799" s="144" t="s">
        <v>6109</v>
      </c>
      <c r="F799" s="144" t="s">
        <v>6101</v>
      </c>
      <c r="G799" s="144" t="s">
        <v>4745</v>
      </c>
      <c r="H799" s="144" t="s">
        <v>891</v>
      </c>
      <c r="I799" s="144" t="s">
        <v>1503</v>
      </c>
      <c r="J799" s="145">
        <v>75</v>
      </c>
      <c r="K799" s="144" t="s">
        <v>1413</v>
      </c>
      <c r="L799" s="144" t="s">
        <v>5279</v>
      </c>
      <c r="M799" s="144" t="s">
        <v>4202</v>
      </c>
      <c r="N799" s="144" t="s">
        <v>683</v>
      </c>
      <c r="O799" s="144" t="s">
        <v>695</v>
      </c>
      <c r="P799" s="144" t="s">
        <v>1515</v>
      </c>
      <c r="Q799" s="145">
        <v>0.7</v>
      </c>
      <c r="R799" s="144" t="s">
        <v>685</v>
      </c>
      <c r="S799" s="145">
        <v>75</v>
      </c>
      <c r="T799" s="144" t="s">
        <v>4746</v>
      </c>
      <c r="U799" s="145">
        <v>0</v>
      </c>
      <c r="V799" s="145">
        <v>7.38</v>
      </c>
      <c r="W799" s="145">
        <v>0</v>
      </c>
      <c r="X799" s="144" t="s">
        <v>4745</v>
      </c>
    </row>
    <row r="800" spans="1:24" s="7" customFormat="1">
      <c r="A800" s="7" t="s">
        <v>49</v>
      </c>
      <c r="D800" s="144" t="s">
        <v>6110</v>
      </c>
      <c r="E800" s="144" t="s">
        <v>6111</v>
      </c>
      <c r="F800" s="144" t="s">
        <v>6101</v>
      </c>
      <c r="G800" s="144" t="s">
        <v>4745</v>
      </c>
      <c r="H800" s="144" t="s">
        <v>891</v>
      </c>
      <c r="I800" s="144" t="s">
        <v>1503</v>
      </c>
      <c r="J800" s="145">
        <v>100</v>
      </c>
      <c r="K800" s="144" t="s">
        <v>1507</v>
      </c>
      <c r="L800" s="144" t="s">
        <v>457</v>
      </c>
      <c r="M800" s="144" t="s">
        <v>4202</v>
      </c>
      <c r="N800" s="144" t="s">
        <v>683</v>
      </c>
      <c r="O800" s="144" t="s">
        <v>695</v>
      </c>
      <c r="P800" s="144" t="s">
        <v>1508</v>
      </c>
      <c r="Q800" s="145">
        <v>1.6</v>
      </c>
      <c r="R800" s="144" t="s">
        <v>685</v>
      </c>
      <c r="S800" s="145">
        <v>100</v>
      </c>
      <c r="T800" s="144" t="s">
        <v>4746</v>
      </c>
      <c r="U800" s="145">
        <v>0</v>
      </c>
      <c r="V800" s="145">
        <v>14.68</v>
      </c>
      <c r="W800" s="145">
        <v>0</v>
      </c>
      <c r="X800" s="144" t="s">
        <v>4745</v>
      </c>
    </row>
    <row r="801" spans="1:24" s="7" customFormat="1">
      <c r="A801" s="7" t="s">
        <v>49</v>
      </c>
      <c r="D801" s="144" t="s">
        <v>6112</v>
      </c>
      <c r="E801" s="144" t="s">
        <v>6113</v>
      </c>
      <c r="F801" s="144" t="s">
        <v>6101</v>
      </c>
      <c r="G801" s="144" t="s">
        <v>4745</v>
      </c>
      <c r="H801" s="144" t="s">
        <v>891</v>
      </c>
      <c r="I801" s="144" t="s">
        <v>1503</v>
      </c>
      <c r="J801" s="145">
        <v>50</v>
      </c>
      <c r="K801" s="144" t="s">
        <v>1507</v>
      </c>
      <c r="L801" s="144" t="s">
        <v>457</v>
      </c>
      <c r="M801" s="144" t="s">
        <v>4202</v>
      </c>
      <c r="N801" s="144" t="s">
        <v>683</v>
      </c>
      <c r="O801" s="144" t="s">
        <v>695</v>
      </c>
      <c r="P801" s="144" t="s">
        <v>2241</v>
      </c>
      <c r="Q801" s="145">
        <v>0.25</v>
      </c>
      <c r="R801" s="144" t="s">
        <v>685</v>
      </c>
      <c r="S801" s="145">
        <v>50</v>
      </c>
      <c r="T801" s="144" t="s">
        <v>4746</v>
      </c>
      <c r="U801" s="145">
        <v>0</v>
      </c>
      <c r="V801" s="145">
        <v>3.6006</v>
      </c>
      <c r="W801" s="145">
        <v>0</v>
      </c>
      <c r="X801" s="144" t="s">
        <v>4745</v>
      </c>
    </row>
    <row r="802" spans="1:24" s="7" customFormat="1">
      <c r="A802" s="7" t="s">
        <v>49</v>
      </c>
      <c r="D802" s="144" t="s">
        <v>6114</v>
      </c>
      <c r="E802" s="144" t="s">
        <v>6115</v>
      </c>
      <c r="F802" s="144" t="s">
        <v>6101</v>
      </c>
      <c r="G802" s="144" t="s">
        <v>4745</v>
      </c>
      <c r="H802" s="144" t="s">
        <v>891</v>
      </c>
      <c r="I802" s="144" t="s">
        <v>1503</v>
      </c>
      <c r="J802" s="145">
        <v>75</v>
      </c>
      <c r="K802" s="144" t="s">
        <v>1413</v>
      </c>
      <c r="L802" s="144" t="s">
        <v>694</v>
      </c>
      <c r="M802" s="144" t="s">
        <v>4202</v>
      </c>
      <c r="N802" s="144" t="s">
        <v>683</v>
      </c>
      <c r="O802" s="144" t="s">
        <v>695</v>
      </c>
      <c r="P802" s="144" t="s">
        <v>1515</v>
      </c>
      <c r="Q802" s="145">
        <v>0.7</v>
      </c>
      <c r="R802" s="144" t="s">
        <v>685</v>
      </c>
      <c r="S802" s="145">
        <v>75</v>
      </c>
      <c r="T802" s="144" t="s">
        <v>4746</v>
      </c>
      <c r="U802" s="145">
        <v>20</v>
      </c>
      <c r="V802" s="145">
        <v>5.8674999999999997</v>
      </c>
      <c r="W802" s="145">
        <v>0</v>
      </c>
      <c r="X802" s="144" t="s">
        <v>4745</v>
      </c>
    </row>
    <row r="803" spans="1:24" s="7" customFormat="1">
      <c r="A803" s="7" t="s">
        <v>49</v>
      </c>
      <c r="D803" s="144" t="s">
        <v>6116</v>
      </c>
      <c r="E803" s="144" t="s">
        <v>6117</v>
      </c>
      <c r="F803" s="144" t="s">
        <v>6101</v>
      </c>
      <c r="G803" s="144" t="s">
        <v>4745</v>
      </c>
      <c r="H803" s="144" t="s">
        <v>891</v>
      </c>
      <c r="I803" s="144" t="s">
        <v>1503</v>
      </c>
      <c r="J803" s="145">
        <v>75</v>
      </c>
      <c r="K803" s="144" t="s">
        <v>1413</v>
      </c>
      <c r="L803" s="144" t="s">
        <v>401</v>
      </c>
      <c r="M803" s="144" t="s">
        <v>4202</v>
      </c>
      <c r="N803" s="144" t="s">
        <v>683</v>
      </c>
      <c r="O803" s="144" t="s">
        <v>695</v>
      </c>
      <c r="P803" s="144" t="s">
        <v>1515</v>
      </c>
      <c r="Q803" s="145">
        <v>0.7</v>
      </c>
      <c r="R803" s="144" t="s">
        <v>685</v>
      </c>
      <c r="S803" s="145">
        <v>75</v>
      </c>
      <c r="T803" s="144" t="s">
        <v>4746</v>
      </c>
      <c r="U803" s="145">
        <v>0</v>
      </c>
      <c r="V803" s="145">
        <v>6.2392500000000002</v>
      </c>
      <c r="W803" s="145">
        <v>0</v>
      </c>
      <c r="X803" s="144" t="s">
        <v>4745</v>
      </c>
    </row>
    <row r="804" spans="1:24" s="7" customFormat="1">
      <c r="A804" s="7" t="s">
        <v>49</v>
      </c>
      <c r="D804" s="144" t="s">
        <v>6118</v>
      </c>
      <c r="E804" s="144" t="s">
        <v>6119</v>
      </c>
      <c r="F804" s="144" t="s">
        <v>6101</v>
      </c>
      <c r="G804" s="144" t="s">
        <v>4745</v>
      </c>
      <c r="H804" s="144" t="s">
        <v>891</v>
      </c>
      <c r="I804" s="144" t="s">
        <v>1503</v>
      </c>
      <c r="J804" s="145">
        <v>75</v>
      </c>
      <c r="K804" s="144" t="s">
        <v>1413</v>
      </c>
      <c r="L804" s="144" t="s">
        <v>393</v>
      </c>
      <c r="M804" s="144" t="s">
        <v>4202</v>
      </c>
      <c r="N804" s="144" t="s">
        <v>683</v>
      </c>
      <c r="O804" s="144" t="s">
        <v>695</v>
      </c>
      <c r="P804" s="144" t="s">
        <v>1515</v>
      </c>
      <c r="Q804" s="145">
        <v>0.7</v>
      </c>
      <c r="R804" s="144" t="s">
        <v>685</v>
      </c>
      <c r="S804" s="145">
        <v>75</v>
      </c>
      <c r="T804" s="144" t="s">
        <v>4746</v>
      </c>
      <c r="U804" s="145">
        <v>0</v>
      </c>
      <c r="V804" s="145">
        <v>5.7324999999999999</v>
      </c>
      <c r="W804" s="145">
        <v>0</v>
      </c>
      <c r="X804" s="144" t="s">
        <v>4745</v>
      </c>
    </row>
    <row r="805" spans="1:24" s="7" customFormat="1">
      <c r="A805" s="7" t="s">
        <v>49</v>
      </c>
      <c r="D805" s="144" t="s">
        <v>6120</v>
      </c>
      <c r="E805" s="144" t="s">
        <v>6121</v>
      </c>
      <c r="F805" s="144" t="s">
        <v>6101</v>
      </c>
      <c r="G805" s="144" t="s">
        <v>4745</v>
      </c>
      <c r="H805" s="144" t="s">
        <v>891</v>
      </c>
      <c r="I805" s="144" t="s">
        <v>1503</v>
      </c>
      <c r="J805" s="145">
        <v>75</v>
      </c>
      <c r="K805" s="144" t="s">
        <v>1413</v>
      </c>
      <c r="L805" s="144" t="s">
        <v>487</v>
      </c>
      <c r="M805" s="144" t="s">
        <v>4202</v>
      </c>
      <c r="N805" s="144" t="s">
        <v>683</v>
      </c>
      <c r="O805" s="144" t="s">
        <v>695</v>
      </c>
      <c r="P805" s="144" t="s">
        <v>1515</v>
      </c>
      <c r="Q805" s="145">
        <v>0.7</v>
      </c>
      <c r="R805" s="144" t="s">
        <v>685</v>
      </c>
      <c r="S805" s="145">
        <v>75</v>
      </c>
      <c r="T805" s="144" t="s">
        <v>4746</v>
      </c>
      <c r="U805" s="145">
        <v>0</v>
      </c>
      <c r="V805" s="145">
        <v>5.1622000000000003</v>
      </c>
      <c r="W805" s="145">
        <v>0</v>
      </c>
      <c r="X805" s="144" t="s">
        <v>4745</v>
      </c>
    </row>
    <row r="806" spans="1:24" s="7" customFormat="1">
      <c r="A806" s="7" t="s">
        <v>49</v>
      </c>
      <c r="D806" s="144" t="s">
        <v>6122</v>
      </c>
      <c r="E806" s="144" t="s">
        <v>6123</v>
      </c>
      <c r="F806" s="144" t="s">
        <v>6101</v>
      </c>
      <c r="G806" s="144" t="s">
        <v>4745</v>
      </c>
      <c r="H806" s="144" t="s">
        <v>891</v>
      </c>
      <c r="I806" s="144" t="s">
        <v>1503</v>
      </c>
      <c r="J806" s="145">
        <v>75</v>
      </c>
      <c r="K806" s="144" t="s">
        <v>1507</v>
      </c>
      <c r="L806" s="144" t="s">
        <v>457</v>
      </c>
      <c r="M806" s="144" t="s">
        <v>4202</v>
      </c>
      <c r="N806" s="144" t="s">
        <v>683</v>
      </c>
      <c r="O806" s="144" t="s">
        <v>695</v>
      </c>
      <c r="P806" s="144" t="s">
        <v>1515</v>
      </c>
      <c r="Q806" s="145">
        <v>0.7</v>
      </c>
      <c r="R806" s="144" t="s">
        <v>685</v>
      </c>
      <c r="S806" s="145">
        <v>75</v>
      </c>
      <c r="T806" s="144" t="s">
        <v>4746</v>
      </c>
      <c r="U806" s="145">
        <v>0</v>
      </c>
      <c r="V806" s="145">
        <v>6.18</v>
      </c>
      <c r="W806" s="145">
        <v>0</v>
      </c>
      <c r="X806" s="144" t="s">
        <v>4745</v>
      </c>
    </row>
    <row r="807" spans="1:24" s="7" customFormat="1">
      <c r="A807" s="7" t="s">
        <v>49</v>
      </c>
      <c r="D807" s="144" t="s">
        <v>6124</v>
      </c>
      <c r="E807" s="144" t="s">
        <v>6125</v>
      </c>
      <c r="F807" s="144" t="s">
        <v>6101</v>
      </c>
      <c r="G807" s="144" t="s">
        <v>4745</v>
      </c>
      <c r="H807" s="144" t="s">
        <v>891</v>
      </c>
      <c r="I807" s="144" t="s">
        <v>1503</v>
      </c>
      <c r="J807" s="145">
        <v>75</v>
      </c>
      <c r="K807" s="144" t="s">
        <v>1507</v>
      </c>
      <c r="L807" s="144" t="s">
        <v>457</v>
      </c>
      <c r="M807" s="144" t="s">
        <v>4202</v>
      </c>
      <c r="N807" s="144" t="s">
        <v>683</v>
      </c>
      <c r="O807" s="144" t="s">
        <v>695</v>
      </c>
      <c r="P807" s="144" t="s">
        <v>1515</v>
      </c>
      <c r="Q807" s="145">
        <v>0.7</v>
      </c>
      <c r="R807" s="144" t="s">
        <v>384</v>
      </c>
      <c r="S807" s="145">
        <v>75</v>
      </c>
      <c r="T807" s="144" t="s">
        <v>4746</v>
      </c>
      <c r="U807" s="145">
        <v>0</v>
      </c>
      <c r="V807" s="145">
        <v>6.3908300000000002</v>
      </c>
      <c r="W807" s="145">
        <v>0</v>
      </c>
      <c r="X807" s="144" t="s">
        <v>4745</v>
      </c>
    </row>
    <row r="808" spans="1:24" s="7" customFormat="1">
      <c r="A808" s="7" t="s">
        <v>49</v>
      </c>
      <c r="D808" s="144" t="s">
        <v>6126</v>
      </c>
      <c r="E808" s="144" t="s">
        <v>6127</v>
      </c>
      <c r="F808" s="144" t="s">
        <v>6101</v>
      </c>
      <c r="G808" s="144" t="s">
        <v>4745</v>
      </c>
      <c r="H808" s="144" t="s">
        <v>891</v>
      </c>
      <c r="I808" s="144" t="s">
        <v>1503</v>
      </c>
      <c r="J808" s="145">
        <v>75</v>
      </c>
      <c r="K808" s="144" t="s">
        <v>1507</v>
      </c>
      <c r="L808" s="144" t="s">
        <v>389</v>
      </c>
      <c r="M808" s="144" t="s">
        <v>4202</v>
      </c>
      <c r="N808" s="144" t="s">
        <v>683</v>
      </c>
      <c r="O808" s="144" t="s">
        <v>695</v>
      </c>
      <c r="P808" s="144" t="s">
        <v>1515</v>
      </c>
      <c r="Q808" s="145">
        <v>0.7</v>
      </c>
      <c r="R808" s="144" t="s">
        <v>685</v>
      </c>
      <c r="S808" s="145">
        <v>75</v>
      </c>
      <c r="T808" s="144" t="s">
        <v>4746</v>
      </c>
      <c r="U808" s="145">
        <v>0</v>
      </c>
      <c r="V808" s="145">
        <v>4.0155000000000003</v>
      </c>
      <c r="W808" s="145">
        <v>0</v>
      </c>
      <c r="X808" s="144" t="s">
        <v>4745</v>
      </c>
    </row>
    <row r="809" spans="1:24" s="7" customFormat="1">
      <c r="A809" s="7" t="s">
        <v>49</v>
      </c>
      <c r="D809" s="144" t="s">
        <v>6128</v>
      </c>
      <c r="E809" s="144" t="s">
        <v>6129</v>
      </c>
      <c r="F809" s="144" t="s">
        <v>6101</v>
      </c>
      <c r="G809" s="144" t="s">
        <v>4745</v>
      </c>
      <c r="H809" s="144" t="s">
        <v>891</v>
      </c>
      <c r="I809" s="144" t="s">
        <v>1503</v>
      </c>
      <c r="J809" s="145">
        <v>75</v>
      </c>
      <c r="K809" s="144" t="s">
        <v>1507</v>
      </c>
      <c r="L809" s="144" t="s">
        <v>389</v>
      </c>
      <c r="M809" s="144" t="s">
        <v>4202</v>
      </c>
      <c r="N809" s="144" t="s">
        <v>683</v>
      </c>
      <c r="O809" s="144" t="s">
        <v>695</v>
      </c>
      <c r="P809" s="144" t="s">
        <v>1515</v>
      </c>
      <c r="Q809" s="145">
        <v>0.7</v>
      </c>
      <c r="R809" s="144" t="s">
        <v>384</v>
      </c>
      <c r="S809" s="145">
        <v>75</v>
      </c>
      <c r="T809" s="144" t="s">
        <v>4746</v>
      </c>
      <c r="U809" s="145">
        <v>0</v>
      </c>
      <c r="V809" s="145">
        <v>7.3271699999999997</v>
      </c>
      <c r="W809" s="145">
        <v>0</v>
      </c>
      <c r="X809" s="144" t="s">
        <v>4745</v>
      </c>
    </row>
    <row r="810" spans="1:24" s="7" customFormat="1">
      <c r="A810" s="7" t="s">
        <v>49</v>
      </c>
      <c r="D810" s="144" t="s">
        <v>6130</v>
      </c>
      <c r="E810" s="144" t="s">
        <v>6131</v>
      </c>
      <c r="F810" s="144" t="s">
        <v>6101</v>
      </c>
      <c r="G810" s="144" t="s">
        <v>4745</v>
      </c>
      <c r="H810" s="144" t="s">
        <v>891</v>
      </c>
      <c r="I810" s="144" t="s">
        <v>1503</v>
      </c>
      <c r="J810" s="145">
        <v>50</v>
      </c>
      <c r="K810" s="144" t="s">
        <v>1413</v>
      </c>
      <c r="L810" s="144" t="s">
        <v>5279</v>
      </c>
      <c r="M810" s="144" t="s">
        <v>4202</v>
      </c>
      <c r="N810" s="144" t="s">
        <v>683</v>
      </c>
      <c r="O810" s="144" t="s">
        <v>695</v>
      </c>
      <c r="P810" s="144" t="s">
        <v>2241</v>
      </c>
      <c r="Q810" s="145">
        <v>0.25</v>
      </c>
      <c r="R810" s="144" t="s">
        <v>685</v>
      </c>
      <c r="S810" s="145">
        <v>50</v>
      </c>
      <c r="T810" s="144" t="s">
        <v>4746</v>
      </c>
      <c r="U810" s="145">
        <v>0</v>
      </c>
      <c r="V810" s="145">
        <v>0</v>
      </c>
      <c r="W810" s="145">
        <v>0</v>
      </c>
      <c r="X810" s="144" t="s">
        <v>4745</v>
      </c>
    </row>
    <row r="811" spans="1:24" s="7" customFormat="1">
      <c r="A811" s="7" t="s">
        <v>49</v>
      </c>
      <c r="D811" s="144" t="s">
        <v>6132</v>
      </c>
      <c r="E811" s="144" t="s">
        <v>6133</v>
      </c>
      <c r="F811" s="144" t="s">
        <v>6101</v>
      </c>
      <c r="G811" s="144" t="s">
        <v>4745</v>
      </c>
      <c r="H811" s="144" t="s">
        <v>891</v>
      </c>
      <c r="I811" s="144" t="s">
        <v>1503</v>
      </c>
      <c r="J811" s="145">
        <v>75</v>
      </c>
      <c r="K811" s="144" t="s">
        <v>539</v>
      </c>
      <c r="L811" s="144" t="s">
        <v>457</v>
      </c>
      <c r="M811" s="144" t="s">
        <v>4202</v>
      </c>
      <c r="N811" s="144" t="s">
        <v>683</v>
      </c>
      <c r="O811" s="144" t="s">
        <v>695</v>
      </c>
      <c r="P811" s="144" t="s">
        <v>2531</v>
      </c>
      <c r="Q811" s="145">
        <v>0.7</v>
      </c>
      <c r="R811" s="144" t="s">
        <v>384</v>
      </c>
      <c r="S811" s="145">
        <v>75</v>
      </c>
      <c r="T811" s="144" t="s">
        <v>4746</v>
      </c>
      <c r="U811" s="145">
        <v>0</v>
      </c>
      <c r="V811" s="145">
        <v>7.58</v>
      </c>
      <c r="W811" s="145">
        <v>0</v>
      </c>
      <c r="X811" s="144" t="s">
        <v>4745</v>
      </c>
    </row>
    <row r="812" spans="1:24" s="7" customFormat="1">
      <c r="A812" s="7" t="s">
        <v>49</v>
      </c>
      <c r="D812" s="144" t="s">
        <v>6134</v>
      </c>
      <c r="E812" s="144" t="s">
        <v>6135</v>
      </c>
      <c r="F812" s="144" t="s">
        <v>6101</v>
      </c>
      <c r="G812" s="144" t="s">
        <v>4745</v>
      </c>
      <c r="H812" s="144" t="s">
        <v>891</v>
      </c>
      <c r="I812" s="144" t="s">
        <v>1503</v>
      </c>
      <c r="J812" s="145">
        <v>75</v>
      </c>
      <c r="K812" s="144" t="s">
        <v>1507</v>
      </c>
      <c r="L812" s="144" t="s">
        <v>457</v>
      </c>
      <c r="M812" s="144" t="s">
        <v>4202</v>
      </c>
      <c r="N812" s="144" t="s">
        <v>683</v>
      </c>
      <c r="O812" s="144" t="s">
        <v>695</v>
      </c>
      <c r="P812" s="144" t="s">
        <v>1515</v>
      </c>
      <c r="Q812" s="145">
        <v>0.7</v>
      </c>
      <c r="R812" s="144" t="s">
        <v>685</v>
      </c>
      <c r="S812" s="145">
        <v>75</v>
      </c>
      <c r="T812" s="144" t="s">
        <v>4746</v>
      </c>
      <c r="U812" s="145">
        <v>0</v>
      </c>
      <c r="V812" s="145">
        <v>6.9414300000000004</v>
      </c>
      <c r="W812" s="145">
        <v>0</v>
      </c>
      <c r="X812" s="144" t="s">
        <v>4745</v>
      </c>
    </row>
    <row r="813" spans="1:24" s="7" customFormat="1">
      <c r="A813" s="7" t="s">
        <v>49</v>
      </c>
      <c r="D813" s="144" t="s">
        <v>1522</v>
      </c>
      <c r="E813" s="144" t="s">
        <v>6136</v>
      </c>
      <c r="F813" s="144" t="s">
        <v>655</v>
      </c>
      <c r="G813" s="144" t="s">
        <v>4745</v>
      </c>
      <c r="H813" s="144" t="s">
        <v>891</v>
      </c>
      <c r="I813" s="144" t="s">
        <v>1503</v>
      </c>
      <c r="J813" s="145">
        <v>100</v>
      </c>
      <c r="K813" s="144" t="s">
        <v>582</v>
      </c>
      <c r="L813" s="144" t="s">
        <v>389</v>
      </c>
      <c r="M813" s="144" t="s">
        <v>4753</v>
      </c>
      <c r="N813" s="144" t="s">
        <v>683</v>
      </c>
      <c r="O813" s="144" t="s">
        <v>695</v>
      </c>
      <c r="P813" s="144" t="s">
        <v>1508</v>
      </c>
      <c r="Q813" s="145">
        <v>1.6</v>
      </c>
      <c r="R813" s="144" t="s">
        <v>685</v>
      </c>
      <c r="S813" s="145">
        <v>100</v>
      </c>
      <c r="T813" s="144" t="s">
        <v>4761</v>
      </c>
      <c r="U813" s="145">
        <v>117</v>
      </c>
      <c r="V813" s="145">
        <v>11.27</v>
      </c>
      <c r="W813" s="145">
        <v>0</v>
      </c>
      <c r="X813" s="144" t="s">
        <v>6137</v>
      </c>
    </row>
    <row r="814" spans="1:24" s="7" customFormat="1">
      <c r="A814" s="7" t="s">
        <v>49</v>
      </c>
      <c r="D814" s="144" t="s">
        <v>1525</v>
      </c>
      <c r="E814" s="144" t="s">
        <v>6138</v>
      </c>
      <c r="F814" s="144" t="s">
        <v>655</v>
      </c>
      <c r="G814" s="144" t="s">
        <v>4745</v>
      </c>
      <c r="H814" s="144" t="s">
        <v>891</v>
      </c>
      <c r="I814" s="144" t="s">
        <v>1503</v>
      </c>
      <c r="J814" s="145">
        <v>100</v>
      </c>
      <c r="K814" s="144" t="s">
        <v>582</v>
      </c>
      <c r="L814" s="144" t="s">
        <v>5279</v>
      </c>
      <c r="M814" s="144" t="s">
        <v>4753</v>
      </c>
      <c r="N814" s="144" t="s">
        <v>683</v>
      </c>
      <c r="O814" s="144" t="s">
        <v>695</v>
      </c>
      <c r="P814" s="144" t="s">
        <v>1508</v>
      </c>
      <c r="Q814" s="145">
        <v>1.6</v>
      </c>
      <c r="R814" s="144" t="s">
        <v>549</v>
      </c>
      <c r="S814" s="145">
        <v>100</v>
      </c>
      <c r="T814" s="144" t="s">
        <v>4754</v>
      </c>
      <c r="U814" s="145">
        <v>356</v>
      </c>
      <c r="V814" s="145">
        <v>11.27389</v>
      </c>
      <c r="W814" s="145">
        <v>1</v>
      </c>
      <c r="X814" s="144" t="s">
        <v>4745</v>
      </c>
    </row>
    <row r="815" spans="1:24" s="7" customFormat="1">
      <c r="A815" s="7" t="s">
        <v>49</v>
      </c>
      <c r="D815" s="144" t="s">
        <v>1528</v>
      </c>
      <c r="E815" s="144" t="s">
        <v>1529</v>
      </c>
      <c r="F815" s="144" t="s">
        <v>655</v>
      </c>
      <c r="G815" s="144" t="s">
        <v>4745</v>
      </c>
      <c r="H815" s="144" t="s">
        <v>891</v>
      </c>
      <c r="I815" s="144" t="s">
        <v>1503</v>
      </c>
      <c r="J815" s="145">
        <v>100</v>
      </c>
      <c r="K815" s="144" t="s">
        <v>582</v>
      </c>
      <c r="L815" s="144" t="s">
        <v>401</v>
      </c>
      <c r="M815" s="144" t="s">
        <v>4753</v>
      </c>
      <c r="N815" s="144" t="s">
        <v>683</v>
      </c>
      <c r="O815" s="144" t="s">
        <v>695</v>
      </c>
      <c r="P815" s="144" t="s">
        <v>1508</v>
      </c>
      <c r="Q815" s="145">
        <v>1.6</v>
      </c>
      <c r="R815" s="144" t="s">
        <v>685</v>
      </c>
      <c r="S815" s="145">
        <v>100</v>
      </c>
      <c r="T815" s="144" t="s">
        <v>4761</v>
      </c>
      <c r="U815" s="145">
        <v>75</v>
      </c>
      <c r="V815" s="145">
        <v>11.27317</v>
      </c>
      <c r="W815" s="145">
        <v>0</v>
      </c>
      <c r="X815" s="144" t="s">
        <v>6139</v>
      </c>
    </row>
    <row r="816" spans="1:24" s="7" customFormat="1">
      <c r="A816" s="7" t="s">
        <v>49</v>
      </c>
      <c r="D816" s="144" t="s">
        <v>6140</v>
      </c>
      <c r="E816" s="144" t="s">
        <v>6141</v>
      </c>
      <c r="F816" s="144" t="s">
        <v>4792</v>
      </c>
      <c r="G816" s="144" t="s">
        <v>4745</v>
      </c>
      <c r="H816" s="144" t="s">
        <v>891</v>
      </c>
      <c r="I816" s="144" t="s">
        <v>1503</v>
      </c>
      <c r="J816" s="145">
        <v>100</v>
      </c>
      <c r="K816" s="144" t="s">
        <v>6142</v>
      </c>
      <c r="L816" s="144" t="s">
        <v>393</v>
      </c>
      <c r="M816" s="144" t="s">
        <v>4753</v>
      </c>
      <c r="N816" s="144" t="s">
        <v>683</v>
      </c>
      <c r="O816" s="144" t="s">
        <v>695</v>
      </c>
      <c r="P816" s="144" t="s">
        <v>6074</v>
      </c>
      <c r="Q816" s="145">
        <v>1.6</v>
      </c>
      <c r="R816" s="144" t="s">
        <v>506</v>
      </c>
      <c r="S816" s="145">
        <v>100</v>
      </c>
      <c r="T816" s="144" t="s">
        <v>4761</v>
      </c>
      <c r="U816" s="145">
        <v>0</v>
      </c>
      <c r="V816" s="145">
        <v>11.25</v>
      </c>
      <c r="W816" s="145">
        <v>0</v>
      </c>
      <c r="X816" s="144" t="s">
        <v>4745</v>
      </c>
    </row>
    <row r="817" spans="1:24" s="7" customFormat="1">
      <c r="A817" s="7" t="s">
        <v>49</v>
      </c>
      <c r="D817" s="144" t="s">
        <v>1531</v>
      </c>
      <c r="E817" s="144" t="s">
        <v>1532</v>
      </c>
      <c r="F817" s="144" t="s">
        <v>655</v>
      </c>
      <c r="G817" s="144" t="s">
        <v>4745</v>
      </c>
      <c r="H817" s="144" t="s">
        <v>891</v>
      </c>
      <c r="I817" s="144" t="s">
        <v>1503</v>
      </c>
      <c r="J817" s="145">
        <v>100</v>
      </c>
      <c r="K817" s="144" t="s">
        <v>582</v>
      </c>
      <c r="L817" s="144" t="s">
        <v>457</v>
      </c>
      <c r="M817" s="144" t="s">
        <v>4753</v>
      </c>
      <c r="N817" s="144" t="s">
        <v>683</v>
      </c>
      <c r="O817" s="144" t="s">
        <v>695</v>
      </c>
      <c r="P817" s="144" t="s">
        <v>3452</v>
      </c>
      <c r="Q817" s="145">
        <v>1.6</v>
      </c>
      <c r="R817" s="144" t="s">
        <v>685</v>
      </c>
      <c r="S817" s="145">
        <v>100</v>
      </c>
      <c r="T817" s="144" t="s">
        <v>4761</v>
      </c>
      <c r="U817" s="145">
        <v>260</v>
      </c>
      <c r="V817" s="145">
        <v>11.27308</v>
      </c>
      <c r="W817" s="145">
        <v>0</v>
      </c>
      <c r="X817" s="144" t="s">
        <v>6143</v>
      </c>
    </row>
    <row r="818" spans="1:24" s="7" customFormat="1">
      <c r="A818" s="7" t="s">
        <v>49</v>
      </c>
      <c r="D818" s="144" t="s">
        <v>1534</v>
      </c>
      <c r="E818" s="144" t="s">
        <v>1535</v>
      </c>
      <c r="F818" s="144" t="s">
        <v>655</v>
      </c>
      <c r="G818" s="144" t="s">
        <v>4745</v>
      </c>
      <c r="H818" s="144" t="s">
        <v>891</v>
      </c>
      <c r="I818" s="144" t="s">
        <v>1503</v>
      </c>
      <c r="J818" s="145">
        <v>100</v>
      </c>
      <c r="K818" s="144" t="s">
        <v>582</v>
      </c>
      <c r="L818" s="144" t="s">
        <v>5279</v>
      </c>
      <c r="M818" s="144" t="s">
        <v>4753</v>
      </c>
      <c r="N818" s="144" t="s">
        <v>683</v>
      </c>
      <c r="O818" s="144" t="s">
        <v>695</v>
      </c>
      <c r="P818" s="144" t="s">
        <v>3452</v>
      </c>
      <c r="Q818" s="145">
        <v>1.6</v>
      </c>
      <c r="R818" s="144" t="s">
        <v>669</v>
      </c>
      <c r="S818" s="145">
        <v>100</v>
      </c>
      <c r="T818" s="144" t="s">
        <v>4754</v>
      </c>
      <c r="U818" s="145">
        <v>227</v>
      </c>
      <c r="V818" s="145">
        <v>11.20229</v>
      </c>
      <c r="W818" s="145">
        <v>1</v>
      </c>
      <c r="X818" s="144" t="s">
        <v>4745</v>
      </c>
    </row>
    <row r="819" spans="1:24" s="7" customFormat="1">
      <c r="A819" s="7" t="s">
        <v>49</v>
      </c>
      <c r="D819" s="144" t="s">
        <v>1537</v>
      </c>
      <c r="E819" s="144" t="s">
        <v>6144</v>
      </c>
      <c r="F819" s="144" t="s">
        <v>655</v>
      </c>
      <c r="G819" s="144" t="s">
        <v>4745</v>
      </c>
      <c r="H819" s="144" t="s">
        <v>891</v>
      </c>
      <c r="I819" s="144" t="s">
        <v>1503</v>
      </c>
      <c r="J819" s="145">
        <v>100</v>
      </c>
      <c r="K819" s="144" t="s">
        <v>582</v>
      </c>
      <c r="L819" s="144" t="s">
        <v>393</v>
      </c>
      <c r="M819" s="144" t="s">
        <v>4753</v>
      </c>
      <c r="N819" s="144" t="s">
        <v>683</v>
      </c>
      <c r="O819" s="144" t="s">
        <v>695</v>
      </c>
      <c r="P819" s="144" t="s">
        <v>3452</v>
      </c>
      <c r="Q819" s="145">
        <v>1.6</v>
      </c>
      <c r="R819" s="144" t="s">
        <v>685</v>
      </c>
      <c r="S819" s="145">
        <v>100</v>
      </c>
      <c r="T819" s="144" t="s">
        <v>4761</v>
      </c>
      <c r="U819" s="145">
        <v>96</v>
      </c>
      <c r="V819" s="145">
        <v>11.29683</v>
      </c>
      <c r="W819" s="145">
        <v>0</v>
      </c>
      <c r="X819" s="144" t="s">
        <v>6145</v>
      </c>
    </row>
    <row r="820" spans="1:24" s="7" customFormat="1">
      <c r="A820" s="7" t="s">
        <v>49</v>
      </c>
      <c r="D820" s="144" t="s">
        <v>6146</v>
      </c>
      <c r="E820" s="144" t="s">
        <v>6147</v>
      </c>
      <c r="F820" s="144" t="s">
        <v>4792</v>
      </c>
      <c r="G820" s="144" t="s">
        <v>4745</v>
      </c>
      <c r="H820" s="144" t="s">
        <v>891</v>
      </c>
      <c r="I820" s="144" t="s">
        <v>1503</v>
      </c>
      <c r="J820" s="145">
        <v>100</v>
      </c>
      <c r="K820" s="144" t="s">
        <v>582</v>
      </c>
      <c r="L820" s="144" t="s">
        <v>5279</v>
      </c>
      <c r="M820" s="144" t="s">
        <v>4202</v>
      </c>
      <c r="N820" s="144" t="s">
        <v>683</v>
      </c>
      <c r="O820" s="144" t="s">
        <v>695</v>
      </c>
      <c r="P820" s="144" t="s">
        <v>5905</v>
      </c>
      <c r="Q820" s="145">
        <v>1.6</v>
      </c>
      <c r="R820" s="144" t="s">
        <v>685</v>
      </c>
      <c r="S820" s="145">
        <v>100</v>
      </c>
      <c r="T820" s="144" t="s">
        <v>4746</v>
      </c>
      <c r="U820" s="145">
        <v>0</v>
      </c>
      <c r="V820" s="145">
        <v>0</v>
      </c>
      <c r="W820" s="145">
        <v>0</v>
      </c>
      <c r="X820" s="144" t="s">
        <v>4745</v>
      </c>
    </row>
    <row r="821" spans="1:24" s="7" customFormat="1">
      <c r="A821" s="7" t="s">
        <v>49</v>
      </c>
      <c r="D821" s="144" t="s">
        <v>1540</v>
      </c>
      <c r="E821" s="144" t="s">
        <v>1541</v>
      </c>
      <c r="F821" s="144" t="s">
        <v>655</v>
      </c>
      <c r="G821" s="144" t="s">
        <v>4745</v>
      </c>
      <c r="H821" s="144" t="s">
        <v>891</v>
      </c>
      <c r="I821" s="144" t="s">
        <v>1503</v>
      </c>
      <c r="J821" s="145">
        <v>100</v>
      </c>
      <c r="K821" s="144" t="s">
        <v>582</v>
      </c>
      <c r="L821" s="144" t="s">
        <v>396</v>
      </c>
      <c r="M821" s="144" t="s">
        <v>4753</v>
      </c>
      <c r="N821" s="144" t="s">
        <v>683</v>
      </c>
      <c r="O821" s="144" t="s">
        <v>695</v>
      </c>
      <c r="P821" s="144" t="s">
        <v>3452</v>
      </c>
      <c r="Q821" s="145">
        <v>1.6</v>
      </c>
      <c r="R821" s="144" t="s">
        <v>685</v>
      </c>
      <c r="S821" s="145">
        <v>100</v>
      </c>
      <c r="T821" s="144" t="s">
        <v>4761</v>
      </c>
      <c r="U821" s="145">
        <v>127</v>
      </c>
      <c r="V821" s="145">
        <v>11.280110000000001</v>
      </c>
      <c r="W821" s="145">
        <v>0</v>
      </c>
      <c r="X821" s="144" t="s">
        <v>6148</v>
      </c>
    </row>
    <row r="822" spans="1:24" s="7" customFormat="1">
      <c r="A822" s="7" t="s">
        <v>49</v>
      </c>
      <c r="D822" s="144" t="s">
        <v>1543</v>
      </c>
      <c r="E822" s="144" t="s">
        <v>6149</v>
      </c>
      <c r="F822" s="144" t="s">
        <v>655</v>
      </c>
      <c r="G822" s="144" t="s">
        <v>4745</v>
      </c>
      <c r="H822" s="144" t="s">
        <v>891</v>
      </c>
      <c r="I822" s="144" t="s">
        <v>1503</v>
      </c>
      <c r="J822" s="145">
        <v>100</v>
      </c>
      <c r="K822" s="144" t="s">
        <v>582</v>
      </c>
      <c r="L822" s="144" t="s">
        <v>419</v>
      </c>
      <c r="M822" s="144" t="s">
        <v>4753</v>
      </c>
      <c r="N822" s="144" t="s">
        <v>683</v>
      </c>
      <c r="O822" s="144" t="s">
        <v>695</v>
      </c>
      <c r="P822" s="144" t="s">
        <v>3452</v>
      </c>
      <c r="Q822" s="145">
        <v>1.6</v>
      </c>
      <c r="R822" s="144" t="s">
        <v>685</v>
      </c>
      <c r="S822" s="145">
        <v>100</v>
      </c>
      <c r="T822" s="144" t="s">
        <v>4761</v>
      </c>
      <c r="U822" s="145">
        <v>121</v>
      </c>
      <c r="V822" s="145">
        <v>11.29683</v>
      </c>
      <c r="W822" s="145">
        <v>0</v>
      </c>
      <c r="X822" s="144" t="s">
        <v>6150</v>
      </c>
    </row>
    <row r="823" spans="1:24" s="7" customFormat="1">
      <c r="A823" s="7" t="s">
        <v>49</v>
      </c>
      <c r="D823" s="144" t="s">
        <v>1546</v>
      </c>
      <c r="E823" s="144" t="s">
        <v>6151</v>
      </c>
      <c r="F823" s="144" t="s">
        <v>655</v>
      </c>
      <c r="G823" s="144" t="s">
        <v>4745</v>
      </c>
      <c r="H823" s="144" t="s">
        <v>891</v>
      </c>
      <c r="I823" s="144" t="s">
        <v>1503</v>
      </c>
      <c r="J823" s="145">
        <v>100</v>
      </c>
      <c r="K823" s="144" t="s">
        <v>582</v>
      </c>
      <c r="L823" s="144" t="s">
        <v>5279</v>
      </c>
      <c r="M823" s="144" t="s">
        <v>4753</v>
      </c>
      <c r="N823" s="144" t="s">
        <v>683</v>
      </c>
      <c r="O823" s="144" t="s">
        <v>695</v>
      </c>
      <c r="P823" s="144" t="s">
        <v>3452</v>
      </c>
      <c r="Q823" s="145">
        <v>1.6</v>
      </c>
      <c r="R823" s="144" t="s">
        <v>685</v>
      </c>
      <c r="S823" s="145">
        <v>100</v>
      </c>
      <c r="T823" s="144" t="s">
        <v>4761</v>
      </c>
      <c r="U823" s="145">
        <v>145</v>
      </c>
      <c r="V823" s="145">
        <v>11.28007</v>
      </c>
      <c r="W823" s="145">
        <v>0</v>
      </c>
      <c r="X823" s="144" t="s">
        <v>6152</v>
      </c>
    </row>
    <row r="824" spans="1:24" s="7" customFormat="1">
      <c r="A824" s="7" t="s">
        <v>49</v>
      </c>
      <c r="D824" s="144" t="s">
        <v>3665</v>
      </c>
      <c r="E824" s="144" t="s">
        <v>6153</v>
      </c>
      <c r="F824" s="144" t="s">
        <v>655</v>
      </c>
      <c r="G824" s="144" t="s">
        <v>4745</v>
      </c>
      <c r="H824" s="144" t="s">
        <v>891</v>
      </c>
      <c r="I824" s="144" t="s">
        <v>1503</v>
      </c>
      <c r="J824" s="145">
        <v>100</v>
      </c>
      <c r="K824" s="144" t="s">
        <v>582</v>
      </c>
      <c r="L824" s="144" t="s">
        <v>5279</v>
      </c>
      <c r="M824" s="144" t="s">
        <v>4753</v>
      </c>
      <c r="N824" s="144" t="s">
        <v>683</v>
      </c>
      <c r="O824" s="144" t="s">
        <v>695</v>
      </c>
      <c r="P824" s="144" t="s">
        <v>5905</v>
      </c>
      <c r="Q824" s="145">
        <v>1.6</v>
      </c>
      <c r="R824" s="144" t="s">
        <v>685</v>
      </c>
      <c r="S824" s="145">
        <v>100</v>
      </c>
      <c r="T824" s="144" t="s">
        <v>4761</v>
      </c>
      <c r="U824" s="145">
        <v>143</v>
      </c>
      <c r="V824" s="145">
        <v>11.73</v>
      </c>
      <c r="W824" s="145">
        <v>1</v>
      </c>
      <c r="X824" s="144" t="s">
        <v>4745</v>
      </c>
    </row>
    <row r="825" spans="1:24" s="7" customFormat="1">
      <c r="A825" s="7" t="s">
        <v>49</v>
      </c>
      <c r="D825" s="144" t="s">
        <v>3666</v>
      </c>
      <c r="E825" s="144" t="s">
        <v>6154</v>
      </c>
      <c r="F825" s="144" t="s">
        <v>655</v>
      </c>
      <c r="G825" s="144" t="s">
        <v>4745</v>
      </c>
      <c r="H825" s="144" t="s">
        <v>891</v>
      </c>
      <c r="I825" s="144" t="s">
        <v>1503</v>
      </c>
      <c r="J825" s="145">
        <v>100</v>
      </c>
      <c r="K825" s="144" t="s">
        <v>582</v>
      </c>
      <c r="L825" s="144" t="s">
        <v>5279</v>
      </c>
      <c r="M825" s="144" t="s">
        <v>4753</v>
      </c>
      <c r="N825" s="144" t="s">
        <v>683</v>
      </c>
      <c r="O825" s="144" t="s">
        <v>695</v>
      </c>
      <c r="P825" s="144" t="s">
        <v>5905</v>
      </c>
      <c r="Q825" s="145">
        <v>1.6</v>
      </c>
      <c r="R825" s="144" t="s">
        <v>685</v>
      </c>
      <c r="S825" s="145">
        <v>100</v>
      </c>
      <c r="T825" s="144" t="s">
        <v>4761</v>
      </c>
      <c r="U825" s="145">
        <v>172</v>
      </c>
      <c r="V825" s="145">
        <v>11.73188</v>
      </c>
      <c r="W825" s="145">
        <v>1</v>
      </c>
      <c r="X825" s="144" t="s">
        <v>4745</v>
      </c>
    </row>
    <row r="826" spans="1:24" s="7" customFormat="1">
      <c r="A826" s="7" t="s">
        <v>49</v>
      </c>
      <c r="D826" s="144" t="s">
        <v>1549</v>
      </c>
      <c r="E826" s="144" t="s">
        <v>6155</v>
      </c>
      <c r="F826" s="144" t="s">
        <v>655</v>
      </c>
      <c r="G826" s="144" t="s">
        <v>4745</v>
      </c>
      <c r="H826" s="144" t="s">
        <v>891</v>
      </c>
      <c r="I826" s="144" t="s">
        <v>1503</v>
      </c>
      <c r="J826" s="145">
        <v>100</v>
      </c>
      <c r="K826" s="144" t="s">
        <v>582</v>
      </c>
      <c r="L826" s="144" t="s">
        <v>5279</v>
      </c>
      <c r="M826" s="144" t="s">
        <v>4753</v>
      </c>
      <c r="N826" s="144" t="s">
        <v>683</v>
      </c>
      <c r="O826" s="144" t="s">
        <v>695</v>
      </c>
      <c r="P826" s="144" t="s">
        <v>3452</v>
      </c>
      <c r="Q826" s="145">
        <v>1.6</v>
      </c>
      <c r="R826" s="144" t="s">
        <v>685</v>
      </c>
      <c r="S826" s="145">
        <v>100</v>
      </c>
      <c r="T826" s="144" t="s">
        <v>4761</v>
      </c>
      <c r="U826" s="145">
        <v>156</v>
      </c>
      <c r="V826" s="145">
        <v>11.28</v>
      </c>
      <c r="W826" s="145">
        <v>0</v>
      </c>
      <c r="X826" s="144" t="s">
        <v>6156</v>
      </c>
    </row>
    <row r="827" spans="1:24" s="7" customFormat="1">
      <c r="A827" s="7" t="s">
        <v>49</v>
      </c>
      <c r="D827" s="144" t="s">
        <v>1552</v>
      </c>
      <c r="E827" s="144" t="s">
        <v>6157</v>
      </c>
      <c r="F827" s="144" t="s">
        <v>655</v>
      </c>
      <c r="G827" s="144" t="s">
        <v>4745</v>
      </c>
      <c r="H827" s="144" t="s">
        <v>891</v>
      </c>
      <c r="I827" s="144" t="s">
        <v>1503</v>
      </c>
      <c r="J827" s="145">
        <v>75</v>
      </c>
      <c r="K827" s="144" t="s">
        <v>582</v>
      </c>
      <c r="L827" s="144" t="s">
        <v>389</v>
      </c>
      <c r="M827" s="144" t="s">
        <v>4753</v>
      </c>
      <c r="N827" s="144" t="s">
        <v>683</v>
      </c>
      <c r="O827" s="144" t="s">
        <v>695</v>
      </c>
      <c r="P827" s="144" t="s">
        <v>1515</v>
      </c>
      <c r="Q827" s="145">
        <v>0.7</v>
      </c>
      <c r="R827" s="144" t="s">
        <v>685</v>
      </c>
      <c r="S827" s="145">
        <v>75</v>
      </c>
      <c r="T827" s="144" t="s">
        <v>4761</v>
      </c>
      <c r="U827" s="145">
        <v>560</v>
      </c>
      <c r="V827" s="145">
        <v>6.3760000000000003</v>
      </c>
      <c r="W827" s="145">
        <v>0</v>
      </c>
      <c r="X827" s="144" t="s">
        <v>6158</v>
      </c>
    </row>
    <row r="828" spans="1:24" s="7" customFormat="1">
      <c r="A828" s="7" t="s">
        <v>49</v>
      </c>
      <c r="D828" s="144" t="s">
        <v>1554</v>
      </c>
      <c r="E828" s="144" t="s">
        <v>6159</v>
      </c>
      <c r="F828" s="144" t="s">
        <v>655</v>
      </c>
      <c r="G828" s="144" t="s">
        <v>4745</v>
      </c>
      <c r="H828" s="144" t="s">
        <v>891</v>
      </c>
      <c r="I828" s="144" t="s">
        <v>1503</v>
      </c>
      <c r="J828" s="145">
        <v>75</v>
      </c>
      <c r="K828" s="144" t="s">
        <v>582</v>
      </c>
      <c r="L828" s="144" t="s">
        <v>5279</v>
      </c>
      <c r="M828" s="144" t="s">
        <v>4753</v>
      </c>
      <c r="N828" s="144" t="s">
        <v>683</v>
      </c>
      <c r="O828" s="144" t="s">
        <v>695</v>
      </c>
      <c r="P828" s="144" t="s">
        <v>1515</v>
      </c>
      <c r="Q828" s="145">
        <v>0.7</v>
      </c>
      <c r="R828" s="144" t="s">
        <v>549</v>
      </c>
      <c r="S828" s="145">
        <v>75</v>
      </c>
      <c r="T828" s="144" t="s">
        <v>4761</v>
      </c>
      <c r="U828" s="145">
        <v>1481</v>
      </c>
      <c r="V828" s="145">
        <v>6.8345000000000002</v>
      </c>
      <c r="W828" s="145">
        <v>1</v>
      </c>
      <c r="X828" s="144" t="s">
        <v>4745</v>
      </c>
    </row>
    <row r="829" spans="1:24" s="7" customFormat="1">
      <c r="A829" s="7" t="s">
        <v>49</v>
      </c>
      <c r="D829" s="144" t="s">
        <v>1557</v>
      </c>
      <c r="E829" s="144" t="s">
        <v>6160</v>
      </c>
      <c r="F829" s="144" t="s">
        <v>655</v>
      </c>
      <c r="G829" s="144" t="s">
        <v>4745</v>
      </c>
      <c r="H829" s="144" t="s">
        <v>891</v>
      </c>
      <c r="I829" s="144" t="s">
        <v>1503</v>
      </c>
      <c r="J829" s="145">
        <v>75</v>
      </c>
      <c r="K829" s="144" t="s">
        <v>582</v>
      </c>
      <c r="L829" s="144" t="s">
        <v>401</v>
      </c>
      <c r="M829" s="144" t="s">
        <v>4753</v>
      </c>
      <c r="N829" s="144" t="s">
        <v>683</v>
      </c>
      <c r="O829" s="144" t="s">
        <v>695</v>
      </c>
      <c r="P829" s="144" t="s">
        <v>1515</v>
      </c>
      <c r="Q829" s="145">
        <v>0.7</v>
      </c>
      <c r="R829" s="144" t="s">
        <v>685</v>
      </c>
      <c r="S829" s="145">
        <v>75</v>
      </c>
      <c r="T829" s="144" t="s">
        <v>4754</v>
      </c>
      <c r="U829" s="145">
        <v>384</v>
      </c>
      <c r="V829" s="145">
        <v>6.7474999999999996</v>
      </c>
      <c r="W829" s="145">
        <v>1</v>
      </c>
      <c r="X829" s="144" t="s">
        <v>6161</v>
      </c>
    </row>
    <row r="830" spans="1:24" s="7" customFormat="1">
      <c r="A830" s="7" t="s">
        <v>49</v>
      </c>
      <c r="D830" s="144" t="s">
        <v>1559</v>
      </c>
      <c r="E830" s="144" t="s">
        <v>1560</v>
      </c>
      <c r="F830" s="144" t="s">
        <v>655</v>
      </c>
      <c r="G830" s="144" t="s">
        <v>4745</v>
      </c>
      <c r="H830" s="144" t="s">
        <v>891</v>
      </c>
      <c r="I830" s="144" t="s">
        <v>1503</v>
      </c>
      <c r="J830" s="145">
        <v>75</v>
      </c>
      <c r="K830" s="144" t="s">
        <v>582</v>
      </c>
      <c r="L830" s="144" t="s">
        <v>487</v>
      </c>
      <c r="M830" s="144" t="s">
        <v>4753</v>
      </c>
      <c r="N830" s="144" t="s">
        <v>683</v>
      </c>
      <c r="O830" s="144" t="s">
        <v>695</v>
      </c>
      <c r="P830" s="144" t="s">
        <v>1515</v>
      </c>
      <c r="Q830" s="145">
        <v>0.7</v>
      </c>
      <c r="R830" s="144" t="s">
        <v>685</v>
      </c>
      <c r="S830" s="145">
        <v>75</v>
      </c>
      <c r="T830" s="144" t="s">
        <v>4754</v>
      </c>
      <c r="U830" s="145">
        <v>416</v>
      </c>
      <c r="V830" s="145">
        <v>7.3220000000000001</v>
      </c>
      <c r="W830" s="145">
        <v>0</v>
      </c>
      <c r="X830" s="144" t="s">
        <v>6162</v>
      </c>
    </row>
    <row r="831" spans="1:24" s="7" customFormat="1">
      <c r="A831" s="7" t="s">
        <v>49</v>
      </c>
      <c r="D831" s="144" t="s">
        <v>1562</v>
      </c>
      <c r="E831" s="144" t="s">
        <v>6163</v>
      </c>
      <c r="F831" s="144" t="s">
        <v>655</v>
      </c>
      <c r="G831" s="144" t="s">
        <v>4745</v>
      </c>
      <c r="H831" s="144" t="s">
        <v>891</v>
      </c>
      <c r="I831" s="144" t="s">
        <v>1503</v>
      </c>
      <c r="J831" s="145">
        <v>75</v>
      </c>
      <c r="K831" s="144" t="s">
        <v>582</v>
      </c>
      <c r="L831" s="144" t="s">
        <v>457</v>
      </c>
      <c r="M831" s="144" t="s">
        <v>4753</v>
      </c>
      <c r="N831" s="144" t="s">
        <v>683</v>
      </c>
      <c r="O831" s="144" t="s">
        <v>695</v>
      </c>
      <c r="P831" s="144" t="s">
        <v>1515</v>
      </c>
      <c r="Q831" s="145">
        <v>0.7</v>
      </c>
      <c r="R831" s="144" t="s">
        <v>685</v>
      </c>
      <c r="S831" s="145">
        <v>75</v>
      </c>
      <c r="T831" s="144" t="s">
        <v>4754</v>
      </c>
      <c r="U831" s="145">
        <v>249</v>
      </c>
      <c r="V831" s="145">
        <v>6.8345700000000003</v>
      </c>
      <c r="W831" s="145">
        <v>0</v>
      </c>
      <c r="X831" s="144" t="s">
        <v>6164</v>
      </c>
    </row>
    <row r="832" spans="1:24" s="7" customFormat="1">
      <c r="A832" s="7" t="s">
        <v>49</v>
      </c>
      <c r="D832" s="144" t="s">
        <v>1565</v>
      </c>
      <c r="E832" s="144" t="s">
        <v>6165</v>
      </c>
      <c r="F832" s="144" t="s">
        <v>655</v>
      </c>
      <c r="G832" s="144" t="s">
        <v>4745</v>
      </c>
      <c r="H832" s="144" t="s">
        <v>891</v>
      </c>
      <c r="I832" s="144" t="s">
        <v>1503</v>
      </c>
      <c r="J832" s="145">
        <v>75</v>
      </c>
      <c r="K832" s="144" t="s">
        <v>582</v>
      </c>
      <c r="L832" s="144" t="s">
        <v>5279</v>
      </c>
      <c r="M832" s="144" t="s">
        <v>4753</v>
      </c>
      <c r="N832" s="144" t="s">
        <v>683</v>
      </c>
      <c r="O832" s="144" t="s">
        <v>695</v>
      </c>
      <c r="P832" s="144" t="s">
        <v>1515</v>
      </c>
      <c r="Q832" s="145">
        <v>0.7</v>
      </c>
      <c r="R832" s="144" t="s">
        <v>669</v>
      </c>
      <c r="S832" s="145">
        <v>75</v>
      </c>
      <c r="T832" s="144" t="s">
        <v>4754</v>
      </c>
      <c r="U832" s="145">
        <v>558</v>
      </c>
      <c r="V832" s="145">
        <v>6.8338299999999998</v>
      </c>
      <c r="W832" s="145">
        <v>0</v>
      </c>
      <c r="X832" s="144" t="s">
        <v>6166</v>
      </c>
    </row>
    <row r="833" spans="1:24" s="7" customFormat="1">
      <c r="A833" s="7" t="s">
        <v>49</v>
      </c>
      <c r="D833" s="144" t="s">
        <v>1568</v>
      </c>
      <c r="E833" s="144" t="s">
        <v>6167</v>
      </c>
      <c r="F833" s="144" t="s">
        <v>655</v>
      </c>
      <c r="G833" s="144" t="s">
        <v>4745</v>
      </c>
      <c r="H833" s="144" t="s">
        <v>891</v>
      </c>
      <c r="I833" s="144" t="s">
        <v>1503</v>
      </c>
      <c r="J833" s="145">
        <v>75</v>
      </c>
      <c r="K833" s="144" t="s">
        <v>582</v>
      </c>
      <c r="L833" s="144" t="s">
        <v>393</v>
      </c>
      <c r="M833" s="144" t="s">
        <v>4753</v>
      </c>
      <c r="N833" s="144" t="s">
        <v>683</v>
      </c>
      <c r="O833" s="144" t="s">
        <v>695</v>
      </c>
      <c r="P833" s="144" t="s">
        <v>1515</v>
      </c>
      <c r="Q833" s="145">
        <v>0.7</v>
      </c>
      <c r="R833" s="144" t="s">
        <v>685</v>
      </c>
      <c r="S833" s="145">
        <v>75</v>
      </c>
      <c r="T833" s="144" t="s">
        <v>4761</v>
      </c>
      <c r="U833" s="145">
        <v>288</v>
      </c>
      <c r="V833" s="145">
        <v>6.8337500000000002</v>
      </c>
      <c r="W833" s="145">
        <v>1</v>
      </c>
      <c r="X833" s="144" t="s">
        <v>6168</v>
      </c>
    </row>
    <row r="834" spans="1:24" s="7" customFormat="1">
      <c r="A834" s="7" t="s">
        <v>49</v>
      </c>
      <c r="D834" s="144" t="s">
        <v>1570</v>
      </c>
      <c r="E834" s="144" t="s">
        <v>6169</v>
      </c>
      <c r="F834" s="144" t="s">
        <v>655</v>
      </c>
      <c r="G834" s="144" t="s">
        <v>4745</v>
      </c>
      <c r="H834" s="144" t="s">
        <v>891</v>
      </c>
      <c r="I834" s="144" t="s">
        <v>1503</v>
      </c>
      <c r="J834" s="145">
        <v>75</v>
      </c>
      <c r="K834" s="144" t="s">
        <v>582</v>
      </c>
      <c r="L834" s="144" t="s">
        <v>598</v>
      </c>
      <c r="M834" s="144" t="s">
        <v>4753</v>
      </c>
      <c r="N834" s="144" t="s">
        <v>683</v>
      </c>
      <c r="O834" s="144" t="s">
        <v>695</v>
      </c>
      <c r="P834" s="144" t="s">
        <v>1515</v>
      </c>
      <c r="Q834" s="145">
        <v>0.7</v>
      </c>
      <c r="R834" s="144" t="s">
        <v>685</v>
      </c>
      <c r="S834" s="145">
        <v>75</v>
      </c>
      <c r="T834" s="144" t="s">
        <v>4754</v>
      </c>
      <c r="U834" s="145">
        <v>985</v>
      </c>
      <c r="V834" s="145">
        <v>6.8333300000000001</v>
      </c>
      <c r="W834" s="145">
        <v>0</v>
      </c>
      <c r="X834" s="144" t="s">
        <v>6170</v>
      </c>
    </row>
    <row r="835" spans="1:24" s="7" customFormat="1">
      <c r="A835" s="7" t="s">
        <v>49</v>
      </c>
      <c r="D835" s="144" t="s">
        <v>1573</v>
      </c>
      <c r="E835" s="144" t="s">
        <v>3456</v>
      </c>
      <c r="F835" s="144" t="s">
        <v>655</v>
      </c>
      <c r="G835" s="144" t="s">
        <v>4745</v>
      </c>
      <c r="H835" s="144" t="s">
        <v>891</v>
      </c>
      <c r="I835" s="144" t="s">
        <v>1503</v>
      </c>
      <c r="J835" s="145">
        <v>75</v>
      </c>
      <c r="K835" s="144" t="s">
        <v>582</v>
      </c>
      <c r="L835" s="144" t="s">
        <v>396</v>
      </c>
      <c r="M835" s="144" t="s">
        <v>4753</v>
      </c>
      <c r="N835" s="144" t="s">
        <v>683</v>
      </c>
      <c r="O835" s="144" t="s">
        <v>695</v>
      </c>
      <c r="P835" s="144" t="s">
        <v>1515</v>
      </c>
      <c r="Q835" s="145">
        <v>0.7</v>
      </c>
      <c r="R835" s="144" t="s">
        <v>685</v>
      </c>
      <c r="S835" s="145">
        <v>75</v>
      </c>
      <c r="T835" s="144" t="s">
        <v>4754</v>
      </c>
      <c r="U835" s="145">
        <v>568</v>
      </c>
      <c r="V835" s="145">
        <v>6.8338700000000001</v>
      </c>
      <c r="W835" s="145">
        <v>0</v>
      </c>
      <c r="X835" s="144" t="s">
        <v>6171</v>
      </c>
    </row>
    <row r="836" spans="1:24" s="7" customFormat="1">
      <c r="A836" s="7" t="s">
        <v>49</v>
      </c>
      <c r="D836" s="144" t="s">
        <v>1575</v>
      </c>
      <c r="E836" s="144" t="s">
        <v>6172</v>
      </c>
      <c r="F836" s="144" t="s">
        <v>655</v>
      </c>
      <c r="G836" s="144" t="s">
        <v>4745</v>
      </c>
      <c r="H836" s="144" t="s">
        <v>891</v>
      </c>
      <c r="I836" s="144" t="s">
        <v>1503</v>
      </c>
      <c r="J836" s="145">
        <v>75</v>
      </c>
      <c r="K836" s="144" t="s">
        <v>582</v>
      </c>
      <c r="L836" s="144" t="s">
        <v>419</v>
      </c>
      <c r="M836" s="144" t="s">
        <v>4753</v>
      </c>
      <c r="N836" s="144" t="s">
        <v>683</v>
      </c>
      <c r="O836" s="144" t="s">
        <v>695</v>
      </c>
      <c r="P836" s="144" t="s">
        <v>1515</v>
      </c>
      <c r="Q836" s="145">
        <v>0.7</v>
      </c>
      <c r="R836" s="144" t="s">
        <v>685</v>
      </c>
      <c r="S836" s="145">
        <v>75</v>
      </c>
      <c r="T836" s="144" t="s">
        <v>4754</v>
      </c>
      <c r="U836" s="145">
        <v>322</v>
      </c>
      <c r="V836" s="145">
        <v>6.8339100000000004</v>
      </c>
      <c r="W836" s="145">
        <v>0</v>
      </c>
      <c r="X836" s="144" t="s">
        <v>6173</v>
      </c>
    </row>
    <row r="837" spans="1:24" s="7" customFormat="1">
      <c r="A837" s="7" t="s">
        <v>49</v>
      </c>
      <c r="D837" s="144" t="s">
        <v>1577</v>
      </c>
      <c r="E837" s="144" t="s">
        <v>6174</v>
      </c>
      <c r="F837" s="144" t="s">
        <v>655</v>
      </c>
      <c r="G837" s="144" t="s">
        <v>4745</v>
      </c>
      <c r="H837" s="144" t="s">
        <v>891</v>
      </c>
      <c r="I837" s="144" t="s">
        <v>1503</v>
      </c>
      <c r="J837" s="145">
        <v>75</v>
      </c>
      <c r="K837" s="144" t="s">
        <v>582</v>
      </c>
      <c r="L837" s="144" t="s">
        <v>5279</v>
      </c>
      <c r="M837" s="144" t="s">
        <v>4753</v>
      </c>
      <c r="N837" s="144" t="s">
        <v>683</v>
      </c>
      <c r="O837" s="144" t="s">
        <v>695</v>
      </c>
      <c r="P837" s="144" t="s">
        <v>1515</v>
      </c>
      <c r="Q837" s="145">
        <v>0.7</v>
      </c>
      <c r="R837" s="144" t="s">
        <v>685</v>
      </c>
      <c r="S837" s="145">
        <v>75</v>
      </c>
      <c r="T837" s="144" t="s">
        <v>4754</v>
      </c>
      <c r="U837" s="145">
        <v>278</v>
      </c>
      <c r="V837" s="145">
        <v>6.8338799999999997</v>
      </c>
      <c r="W837" s="145">
        <v>0</v>
      </c>
      <c r="X837" s="144" t="s">
        <v>6175</v>
      </c>
    </row>
    <row r="838" spans="1:24" s="7" customFormat="1">
      <c r="A838" s="7" t="s">
        <v>49</v>
      </c>
      <c r="D838" s="144" t="s">
        <v>1579</v>
      </c>
      <c r="E838" s="144" t="s">
        <v>6176</v>
      </c>
      <c r="F838" s="144" t="s">
        <v>655</v>
      </c>
      <c r="G838" s="144" t="s">
        <v>4745</v>
      </c>
      <c r="H838" s="144" t="s">
        <v>891</v>
      </c>
      <c r="I838" s="144" t="s">
        <v>1503</v>
      </c>
      <c r="J838" s="145">
        <v>75</v>
      </c>
      <c r="K838" s="144" t="s">
        <v>582</v>
      </c>
      <c r="L838" s="144" t="s">
        <v>5279</v>
      </c>
      <c r="M838" s="144" t="s">
        <v>4753</v>
      </c>
      <c r="N838" s="144" t="s">
        <v>683</v>
      </c>
      <c r="O838" s="144" t="s">
        <v>695</v>
      </c>
      <c r="P838" s="144" t="s">
        <v>1515</v>
      </c>
      <c r="Q838" s="145">
        <v>0.7</v>
      </c>
      <c r="R838" s="144" t="s">
        <v>685</v>
      </c>
      <c r="S838" s="145">
        <v>75</v>
      </c>
      <c r="T838" s="144" t="s">
        <v>4754</v>
      </c>
      <c r="U838" s="145">
        <v>223</v>
      </c>
      <c r="V838" s="145">
        <v>6.8338599999999996</v>
      </c>
      <c r="W838" s="145">
        <v>0</v>
      </c>
      <c r="X838" s="144" t="s">
        <v>6177</v>
      </c>
    </row>
    <row r="839" spans="1:24" s="7" customFormat="1">
      <c r="A839" s="7" t="s">
        <v>49</v>
      </c>
      <c r="D839" s="144" t="s">
        <v>1580</v>
      </c>
      <c r="E839" s="144" t="s">
        <v>6178</v>
      </c>
      <c r="F839" s="144" t="s">
        <v>655</v>
      </c>
      <c r="G839" s="144" t="s">
        <v>4745</v>
      </c>
      <c r="H839" s="144" t="s">
        <v>891</v>
      </c>
      <c r="I839" s="144" t="s">
        <v>1503</v>
      </c>
      <c r="J839" s="145">
        <v>75</v>
      </c>
      <c r="K839" s="144" t="s">
        <v>582</v>
      </c>
      <c r="L839" s="144" t="s">
        <v>5279</v>
      </c>
      <c r="M839" s="144" t="s">
        <v>4753</v>
      </c>
      <c r="N839" s="144" t="s">
        <v>683</v>
      </c>
      <c r="O839" s="144" t="s">
        <v>695</v>
      </c>
      <c r="P839" s="144" t="s">
        <v>1515</v>
      </c>
      <c r="Q839" s="145">
        <v>0.7</v>
      </c>
      <c r="R839" s="144" t="s">
        <v>685</v>
      </c>
      <c r="S839" s="145">
        <v>75</v>
      </c>
      <c r="T839" s="144" t="s">
        <v>4754</v>
      </c>
      <c r="U839" s="145">
        <v>458</v>
      </c>
      <c r="V839" s="145">
        <v>6.8338299999999998</v>
      </c>
      <c r="W839" s="145">
        <v>0</v>
      </c>
      <c r="X839" s="144" t="s">
        <v>6179</v>
      </c>
    </row>
    <row r="840" spans="1:24" s="7" customFormat="1">
      <c r="A840" s="7" t="s">
        <v>49</v>
      </c>
      <c r="D840" s="144" t="s">
        <v>1582</v>
      </c>
      <c r="E840" s="144" t="s">
        <v>6180</v>
      </c>
      <c r="F840" s="144" t="s">
        <v>655</v>
      </c>
      <c r="G840" s="144" t="s">
        <v>4745</v>
      </c>
      <c r="H840" s="144" t="s">
        <v>891</v>
      </c>
      <c r="I840" s="144" t="s">
        <v>1503</v>
      </c>
      <c r="J840" s="145">
        <v>75</v>
      </c>
      <c r="K840" s="144" t="s">
        <v>582</v>
      </c>
      <c r="L840" s="144" t="s">
        <v>5279</v>
      </c>
      <c r="M840" s="144" t="s">
        <v>4753</v>
      </c>
      <c r="N840" s="144" t="s">
        <v>683</v>
      </c>
      <c r="O840" s="144" t="s">
        <v>695</v>
      </c>
      <c r="P840" s="144" t="s">
        <v>1515</v>
      </c>
      <c r="Q840" s="145">
        <v>0.7</v>
      </c>
      <c r="R840" s="144" t="s">
        <v>685</v>
      </c>
      <c r="S840" s="145">
        <v>75</v>
      </c>
      <c r="T840" s="144" t="s">
        <v>4754</v>
      </c>
      <c r="U840" s="145">
        <v>694</v>
      </c>
      <c r="V840" s="145">
        <v>6.8345799999999999</v>
      </c>
      <c r="W840" s="145">
        <v>0</v>
      </c>
      <c r="X840" s="144" t="s">
        <v>6181</v>
      </c>
    </row>
    <row r="841" spans="1:24" s="7" customFormat="1">
      <c r="A841" s="7" t="s">
        <v>49</v>
      </c>
      <c r="D841" s="144" t="s">
        <v>6182</v>
      </c>
      <c r="E841" s="144" t="s">
        <v>6183</v>
      </c>
      <c r="F841" s="144" t="s">
        <v>6184</v>
      </c>
      <c r="G841" s="144" t="s">
        <v>4745</v>
      </c>
      <c r="H841" s="144" t="s">
        <v>891</v>
      </c>
      <c r="I841" s="144" t="s">
        <v>1503</v>
      </c>
      <c r="J841" s="145">
        <v>100</v>
      </c>
      <c r="K841" s="144" t="s">
        <v>1413</v>
      </c>
      <c r="L841" s="144" t="s">
        <v>393</v>
      </c>
      <c r="M841" s="144" t="s">
        <v>4202</v>
      </c>
      <c r="N841" s="144" t="s">
        <v>683</v>
      </c>
      <c r="O841" s="144" t="s">
        <v>695</v>
      </c>
      <c r="P841" s="144" t="s">
        <v>1508</v>
      </c>
      <c r="Q841" s="145">
        <v>1.64</v>
      </c>
      <c r="R841" s="144" t="s">
        <v>506</v>
      </c>
      <c r="S841" s="145">
        <v>100</v>
      </c>
      <c r="T841" s="144" t="s">
        <v>4746</v>
      </c>
      <c r="U841" s="145">
        <v>0</v>
      </c>
      <c r="V841" s="145">
        <v>0</v>
      </c>
      <c r="W841" s="145">
        <v>0</v>
      </c>
      <c r="X841" s="144" t="s">
        <v>4745</v>
      </c>
    </row>
    <row r="842" spans="1:24" s="7" customFormat="1">
      <c r="A842" s="7" t="s">
        <v>49</v>
      </c>
      <c r="D842" s="144" t="s">
        <v>6185</v>
      </c>
      <c r="E842" s="144" t="s">
        <v>6186</v>
      </c>
      <c r="F842" s="144" t="s">
        <v>6184</v>
      </c>
      <c r="G842" s="144" t="s">
        <v>4745</v>
      </c>
      <c r="H842" s="144" t="s">
        <v>891</v>
      </c>
      <c r="I842" s="144" t="s">
        <v>1503</v>
      </c>
      <c r="J842" s="145">
        <v>50</v>
      </c>
      <c r="K842" s="144" t="s">
        <v>2326</v>
      </c>
      <c r="L842" s="144" t="s">
        <v>5279</v>
      </c>
      <c r="M842" s="144" t="s">
        <v>4202</v>
      </c>
      <c r="N842" s="144" t="s">
        <v>683</v>
      </c>
      <c r="O842" s="144" t="s">
        <v>695</v>
      </c>
      <c r="P842" s="144" t="s">
        <v>2241</v>
      </c>
      <c r="Q842" s="145">
        <v>0.25</v>
      </c>
      <c r="R842" s="144" t="s">
        <v>669</v>
      </c>
      <c r="S842" s="145">
        <v>50</v>
      </c>
      <c r="T842" s="144" t="s">
        <v>4746</v>
      </c>
      <c r="U842" s="145">
        <v>0</v>
      </c>
      <c r="V842" s="145">
        <v>3.01</v>
      </c>
      <c r="W842" s="145">
        <v>0</v>
      </c>
      <c r="X842" s="144" t="s">
        <v>4745</v>
      </c>
    </row>
    <row r="843" spans="1:24" s="7" customFormat="1">
      <c r="A843" s="7" t="s">
        <v>49</v>
      </c>
      <c r="D843" s="144" t="s">
        <v>6187</v>
      </c>
      <c r="E843" s="144" t="s">
        <v>6188</v>
      </c>
      <c r="F843" s="144" t="s">
        <v>6184</v>
      </c>
      <c r="G843" s="144" t="s">
        <v>4745</v>
      </c>
      <c r="H843" s="144" t="s">
        <v>891</v>
      </c>
      <c r="I843" s="144" t="s">
        <v>1503</v>
      </c>
      <c r="J843" s="145">
        <v>75</v>
      </c>
      <c r="K843" s="144" t="s">
        <v>2326</v>
      </c>
      <c r="L843" s="144" t="s">
        <v>5279</v>
      </c>
      <c r="M843" s="144" t="s">
        <v>4202</v>
      </c>
      <c r="N843" s="144" t="s">
        <v>683</v>
      </c>
      <c r="O843" s="144" t="s">
        <v>695</v>
      </c>
      <c r="P843" s="144" t="s">
        <v>1515</v>
      </c>
      <c r="Q843" s="145">
        <v>0.7</v>
      </c>
      <c r="R843" s="144" t="s">
        <v>669</v>
      </c>
      <c r="S843" s="145">
        <v>75</v>
      </c>
      <c r="T843" s="144" t="s">
        <v>4746</v>
      </c>
      <c r="U843" s="145">
        <v>0</v>
      </c>
      <c r="V843" s="145">
        <v>6.0868799999999998</v>
      </c>
      <c r="W843" s="145">
        <v>0</v>
      </c>
      <c r="X843" s="144" t="s">
        <v>4745</v>
      </c>
    </row>
    <row r="844" spans="1:24" s="7" customFormat="1">
      <c r="A844" s="7" t="s">
        <v>49</v>
      </c>
      <c r="D844" s="144" t="s">
        <v>6189</v>
      </c>
      <c r="E844" s="144" t="s">
        <v>6190</v>
      </c>
      <c r="F844" s="144" t="s">
        <v>6184</v>
      </c>
      <c r="G844" s="144" t="s">
        <v>4745</v>
      </c>
      <c r="H844" s="144" t="s">
        <v>891</v>
      </c>
      <c r="I844" s="144" t="s">
        <v>1503</v>
      </c>
      <c r="J844" s="145">
        <v>75</v>
      </c>
      <c r="K844" s="144" t="s">
        <v>2326</v>
      </c>
      <c r="L844" s="144" t="s">
        <v>5279</v>
      </c>
      <c r="M844" s="144" t="s">
        <v>4202</v>
      </c>
      <c r="N844" s="144" t="s">
        <v>683</v>
      </c>
      <c r="O844" s="144" t="s">
        <v>695</v>
      </c>
      <c r="P844" s="144" t="s">
        <v>1515</v>
      </c>
      <c r="Q844" s="145">
        <v>0.7</v>
      </c>
      <c r="R844" s="144" t="s">
        <v>549</v>
      </c>
      <c r="S844" s="145">
        <v>75</v>
      </c>
      <c r="T844" s="144" t="s">
        <v>4746</v>
      </c>
      <c r="U844" s="145">
        <v>0</v>
      </c>
      <c r="V844" s="145">
        <v>6.39</v>
      </c>
      <c r="W844" s="145">
        <v>0</v>
      </c>
      <c r="X844" s="144" t="s">
        <v>4745</v>
      </c>
    </row>
    <row r="845" spans="1:24" s="7" customFormat="1">
      <c r="A845" s="7" t="s">
        <v>49</v>
      </c>
      <c r="D845" s="144" t="s">
        <v>6191</v>
      </c>
      <c r="E845" s="144" t="s">
        <v>6192</v>
      </c>
      <c r="F845" s="144" t="s">
        <v>6184</v>
      </c>
      <c r="G845" s="144" t="s">
        <v>4745</v>
      </c>
      <c r="H845" s="144" t="s">
        <v>891</v>
      </c>
      <c r="I845" s="144" t="s">
        <v>1503</v>
      </c>
      <c r="J845" s="145">
        <v>75</v>
      </c>
      <c r="K845" s="144" t="s">
        <v>2326</v>
      </c>
      <c r="L845" s="144" t="s">
        <v>5279</v>
      </c>
      <c r="M845" s="144" t="s">
        <v>4202</v>
      </c>
      <c r="N845" s="144" t="s">
        <v>683</v>
      </c>
      <c r="O845" s="144" t="s">
        <v>695</v>
      </c>
      <c r="P845" s="144" t="s">
        <v>1515</v>
      </c>
      <c r="Q845" s="145">
        <v>0.7</v>
      </c>
      <c r="R845" s="144" t="s">
        <v>506</v>
      </c>
      <c r="S845" s="145">
        <v>75</v>
      </c>
      <c r="T845" s="144" t="s">
        <v>4746</v>
      </c>
      <c r="U845" s="145">
        <v>0</v>
      </c>
      <c r="V845" s="145">
        <v>6.1711999999999998</v>
      </c>
      <c r="W845" s="145">
        <v>0</v>
      </c>
      <c r="X845" s="144" t="s">
        <v>4745</v>
      </c>
    </row>
    <row r="846" spans="1:24" s="7" customFormat="1">
      <c r="A846" s="7" t="s">
        <v>49</v>
      </c>
      <c r="D846" s="144" t="s">
        <v>6193</v>
      </c>
      <c r="E846" s="144" t="s">
        <v>6194</v>
      </c>
      <c r="F846" s="144" t="s">
        <v>6184</v>
      </c>
      <c r="G846" s="144" t="s">
        <v>4745</v>
      </c>
      <c r="H846" s="144" t="s">
        <v>891</v>
      </c>
      <c r="I846" s="144" t="s">
        <v>1503</v>
      </c>
      <c r="J846" s="145">
        <v>100</v>
      </c>
      <c r="K846" s="144" t="s">
        <v>582</v>
      </c>
      <c r="L846" s="144" t="s">
        <v>393</v>
      </c>
      <c r="M846" s="144" t="s">
        <v>4202</v>
      </c>
      <c r="N846" s="144" t="s">
        <v>683</v>
      </c>
      <c r="O846" s="144" t="s">
        <v>695</v>
      </c>
      <c r="P846" s="144" t="s">
        <v>3452</v>
      </c>
      <c r="Q846" s="145">
        <v>1.6</v>
      </c>
      <c r="R846" s="144" t="s">
        <v>549</v>
      </c>
      <c r="S846" s="145">
        <v>100</v>
      </c>
      <c r="T846" s="144" t="s">
        <v>4746</v>
      </c>
      <c r="U846" s="145">
        <v>0</v>
      </c>
      <c r="V846" s="145">
        <v>11.321999999999999</v>
      </c>
      <c r="W846" s="145">
        <v>0</v>
      </c>
      <c r="X846" s="144" t="s">
        <v>4745</v>
      </c>
    </row>
    <row r="847" spans="1:24" s="7" customFormat="1">
      <c r="A847" s="7" t="s">
        <v>49</v>
      </c>
      <c r="D847" s="144" t="s">
        <v>6195</v>
      </c>
      <c r="E847" s="144" t="s">
        <v>6196</v>
      </c>
      <c r="F847" s="144" t="s">
        <v>6184</v>
      </c>
      <c r="G847" s="144" t="s">
        <v>4745</v>
      </c>
      <c r="H847" s="144" t="s">
        <v>891</v>
      </c>
      <c r="I847" s="144" t="s">
        <v>1503</v>
      </c>
      <c r="J847" s="145">
        <v>100</v>
      </c>
      <c r="K847" s="144" t="s">
        <v>582</v>
      </c>
      <c r="L847" s="144" t="s">
        <v>393</v>
      </c>
      <c r="M847" s="144" t="s">
        <v>4202</v>
      </c>
      <c r="N847" s="144" t="s">
        <v>683</v>
      </c>
      <c r="O847" s="144" t="s">
        <v>695</v>
      </c>
      <c r="P847" s="144" t="s">
        <v>3452</v>
      </c>
      <c r="Q847" s="145">
        <v>1.6</v>
      </c>
      <c r="R847" s="144" t="s">
        <v>506</v>
      </c>
      <c r="S847" s="145">
        <v>100</v>
      </c>
      <c r="T847" s="144" t="s">
        <v>4746</v>
      </c>
      <c r="U847" s="145">
        <v>0</v>
      </c>
      <c r="V847" s="145">
        <v>11.4232</v>
      </c>
      <c r="W847" s="145">
        <v>0</v>
      </c>
      <c r="X847" s="144" t="s">
        <v>4745</v>
      </c>
    </row>
    <row r="848" spans="1:24" s="7" customFormat="1">
      <c r="A848" s="7" t="s">
        <v>49</v>
      </c>
      <c r="D848" s="144" t="s">
        <v>3866</v>
      </c>
      <c r="E848" s="144" t="s">
        <v>6197</v>
      </c>
      <c r="F848" s="144" t="s">
        <v>655</v>
      </c>
      <c r="G848" s="144" t="s">
        <v>4745</v>
      </c>
      <c r="H848" s="144" t="s">
        <v>891</v>
      </c>
      <c r="I848" s="144" t="s">
        <v>1325</v>
      </c>
      <c r="J848" s="145">
        <v>75</v>
      </c>
      <c r="K848" s="144" t="s">
        <v>1325</v>
      </c>
      <c r="L848" s="144" t="s">
        <v>487</v>
      </c>
      <c r="M848" s="144" t="s">
        <v>4753</v>
      </c>
      <c r="N848" s="144" t="s">
        <v>683</v>
      </c>
      <c r="O848" s="144" t="s">
        <v>695</v>
      </c>
      <c r="P848" s="144" t="s">
        <v>1588</v>
      </c>
      <c r="Q848" s="145">
        <v>0.124</v>
      </c>
      <c r="R848" s="144" t="s">
        <v>1419</v>
      </c>
      <c r="S848" s="145">
        <v>230</v>
      </c>
      <c r="T848" s="144" t="s">
        <v>4754</v>
      </c>
      <c r="U848" s="145">
        <v>0</v>
      </c>
      <c r="V848" s="145">
        <v>1.1100000000000001</v>
      </c>
      <c r="W848" s="145">
        <v>0</v>
      </c>
      <c r="X848" s="144" t="s">
        <v>4745</v>
      </c>
    </row>
    <row r="849" spans="1:24" s="7" customFormat="1">
      <c r="A849" s="7" t="s">
        <v>49</v>
      </c>
      <c r="D849" s="144" t="s">
        <v>1584</v>
      </c>
      <c r="E849" s="144" t="s">
        <v>6198</v>
      </c>
      <c r="F849" s="144" t="s">
        <v>655</v>
      </c>
      <c r="G849" s="144" t="s">
        <v>4745</v>
      </c>
      <c r="H849" s="144" t="s">
        <v>891</v>
      </c>
      <c r="I849" s="144" t="s">
        <v>1325</v>
      </c>
      <c r="J849" s="145">
        <v>75</v>
      </c>
      <c r="K849" s="144" t="s">
        <v>1325</v>
      </c>
      <c r="L849" s="144" t="s">
        <v>1795</v>
      </c>
      <c r="M849" s="144" t="s">
        <v>4753</v>
      </c>
      <c r="N849" s="144" t="s">
        <v>683</v>
      </c>
      <c r="O849" s="144" t="s">
        <v>695</v>
      </c>
      <c r="P849" s="144" t="s">
        <v>1588</v>
      </c>
      <c r="Q849" s="145">
        <v>0.124</v>
      </c>
      <c r="R849" s="144" t="s">
        <v>1419</v>
      </c>
      <c r="S849" s="145">
        <v>230</v>
      </c>
      <c r="T849" s="144" t="s">
        <v>4754</v>
      </c>
      <c r="U849" s="145">
        <v>0</v>
      </c>
      <c r="V849" s="145">
        <v>1.39</v>
      </c>
      <c r="W849" s="145">
        <v>0</v>
      </c>
      <c r="X849" s="144" t="s">
        <v>4745</v>
      </c>
    </row>
    <row r="850" spans="1:24" s="7" customFormat="1">
      <c r="A850" s="7" t="s">
        <v>49</v>
      </c>
      <c r="D850" s="144" t="s">
        <v>1589</v>
      </c>
      <c r="E850" s="144" t="s">
        <v>6199</v>
      </c>
      <c r="F850" s="144" t="s">
        <v>655</v>
      </c>
      <c r="G850" s="144" t="s">
        <v>4745</v>
      </c>
      <c r="H850" s="144" t="s">
        <v>891</v>
      </c>
      <c r="I850" s="144" t="s">
        <v>1325</v>
      </c>
      <c r="J850" s="145">
        <v>75</v>
      </c>
      <c r="K850" s="144" t="s">
        <v>1325</v>
      </c>
      <c r="L850" s="144" t="s">
        <v>389</v>
      </c>
      <c r="M850" s="144" t="s">
        <v>4753</v>
      </c>
      <c r="N850" s="144" t="s">
        <v>683</v>
      </c>
      <c r="O850" s="144" t="s">
        <v>695</v>
      </c>
      <c r="P850" s="144" t="s">
        <v>1588</v>
      </c>
      <c r="Q850" s="145">
        <v>0.124</v>
      </c>
      <c r="R850" s="144" t="s">
        <v>1419</v>
      </c>
      <c r="S850" s="145">
        <v>230</v>
      </c>
      <c r="T850" s="144" t="s">
        <v>4754</v>
      </c>
      <c r="U850" s="145">
        <v>0</v>
      </c>
      <c r="V850" s="145">
        <v>1.42</v>
      </c>
      <c r="W850" s="145">
        <v>0</v>
      </c>
      <c r="X850" s="144" t="s">
        <v>4745</v>
      </c>
    </row>
    <row r="851" spans="1:24" s="7" customFormat="1">
      <c r="A851" s="7" t="s">
        <v>49</v>
      </c>
      <c r="D851" s="144" t="s">
        <v>3768</v>
      </c>
      <c r="E851" s="144" t="s">
        <v>6200</v>
      </c>
      <c r="F851" s="144" t="s">
        <v>5033</v>
      </c>
      <c r="G851" s="144" t="s">
        <v>4745</v>
      </c>
      <c r="H851" s="144" t="s">
        <v>891</v>
      </c>
      <c r="I851" s="144" t="s">
        <v>1072</v>
      </c>
      <c r="J851" s="145">
        <v>100</v>
      </c>
      <c r="K851" s="144" t="s">
        <v>1072</v>
      </c>
      <c r="L851" s="144" t="s">
        <v>389</v>
      </c>
      <c r="M851" s="144" t="s">
        <v>4797</v>
      </c>
      <c r="N851" s="144" t="s">
        <v>683</v>
      </c>
      <c r="O851" s="144" t="s">
        <v>695</v>
      </c>
      <c r="P851" s="144" t="s">
        <v>6201</v>
      </c>
      <c r="Q851" s="145">
        <v>0.46400000000000002</v>
      </c>
      <c r="R851" s="144" t="s">
        <v>530</v>
      </c>
      <c r="S851" s="145">
        <v>100</v>
      </c>
      <c r="T851" s="144" t="s">
        <v>5162</v>
      </c>
      <c r="U851" s="145">
        <v>97</v>
      </c>
      <c r="V851" s="145">
        <v>9.81</v>
      </c>
      <c r="W851" s="145">
        <v>0</v>
      </c>
      <c r="X851" s="144" t="s">
        <v>4745</v>
      </c>
    </row>
    <row r="852" spans="1:24" s="7" customFormat="1">
      <c r="A852" s="7" t="s">
        <v>49</v>
      </c>
      <c r="D852" s="144" t="s">
        <v>6202</v>
      </c>
      <c r="E852" s="144" t="s">
        <v>6203</v>
      </c>
      <c r="F852" s="144" t="s">
        <v>4792</v>
      </c>
      <c r="G852" s="144" t="s">
        <v>4745</v>
      </c>
      <c r="H852" s="144" t="s">
        <v>891</v>
      </c>
      <c r="I852" s="144" t="s">
        <v>1072</v>
      </c>
      <c r="J852" s="145">
        <v>100</v>
      </c>
      <c r="K852" s="144" t="s">
        <v>746</v>
      </c>
      <c r="L852" s="144" t="s">
        <v>389</v>
      </c>
      <c r="M852" s="144" t="s">
        <v>4797</v>
      </c>
      <c r="N852" s="144" t="s">
        <v>683</v>
      </c>
      <c r="O852" s="144" t="s">
        <v>695</v>
      </c>
      <c r="P852" s="144" t="s">
        <v>443</v>
      </c>
      <c r="Q852" s="145">
        <v>0.27600000000000002</v>
      </c>
      <c r="R852" s="144" t="s">
        <v>4745</v>
      </c>
      <c r="S852" s="145">
        <v>100</v>
      </c>
      <c r="T852" s="144" t="s">
        <v>5162</v>
      </c>
      <c r="U852" s="145">
        <v>0</v>
      </c>
      <c r="V852" s="145">
        <v>11.4</v>
      </c>
      <c r="W852" s="145">
        <v>0</v>
      </c>
      <c r="X852" s="144" t="s">
        <v>4745</v>
      </c>
    </row>
    <row r="853" spans="1:24" s="7" customFormat="1">
      <c r="A853" s="7" t="s">
        <v>49</v>
      </c>
      <c r="D853" s="144" t="s">
        <v>6204</v>
      </c>
      <c r="E853" s="144" t="s">
        <v>6205</v>
      </c>
      <c r="F853" s="144" t="s">
        <v>4792</v>
      </c>
      <c r="G853" s="144" t="s">
        <v>4745</v>
      </c>
      <c r="H853" s="144" t="s">
        <v>891</v>
      </c>
      <c r="I853" s="144" t="s">
        <v>1072</v>
      </c>
      <c r="J853" s="145">
        <v>100</v>
      </c>
      <c r="K853" s="144" t="s">
        <v>895</v>
      </c>
      <c r="L853" s="144" t="s">
        <v>389</v>
      </c>
      <c r="M853" s="144" t="s">
        <v>4797</v>
      </c>
      <c r="N853" s="144" t="s">
        <v>683</v>
      </c>
      <c r="O853" s="144" t="s">
        <v>695</v>
      </c>
      <c r="P853" s="144" t="s">
        <v>443</v>
      </c>
      <c r="Q853" s="145">
        <v>0.21</v>
      </c>
      <c r="R853" s="144" t="s">
        <v>4745</v>
      </c>
      <c r="S853" s="145">
        <v>100</v>
      </c>
      <c r="T853" s="144" t="s">
        <v>5162</v>
      </c>
      <c r="U853" s="145">
        <v>0</v>
      </c>
      <c r="V853" s="145">
        <v>0</v>
      </c>
      <c r="W853" s="145">
        <v>0</v>
      </c>
      <c r="X853" s="144" t="s">
        <v>4745</v>
      </c>
    </row>
    <row r="854" spans="1:24" s="7" customFormat="1">
      <c r="A854" s="7" t="s">
        <v>49</v>
      </c>
      <c r="D854" s="144" t="s">
        <v>6206</v>
      </c>
      <c r="E854" s="144" t="s">
        <v>6207</v>
      </c>
      <c r="F854" s="144" t="s">
        <v>4792</v>
      </c>
      <c r="G854" s="144" t="s">
        <v>4745</v>
      </c>
      <c r="H854" s="144" t="s">
        <v>891</v>
      </c>
      <c r="I854" s="144" t="s">
        <v>1072</v>
      </c>
      <c r="J854" s="145">
        <v>100</v>
      </c>
      <c r="K854" s="144" t="s">
        <v>895</v>
      </c>
      <c r="L854" s="144" t="s">
        <v>389</v>
      </c>
      <c r="M854" s="144" t="s">
        <v>4797</v>
      </c>
      <c r="N854" s="144" t="s">
        <v>683</v>
      </c>
      <c r="O854" s="144" t="s">
        <v>695</v>
      </c>
      <c r="P854" s="144" t="s">
        <v>443</v>
      </c>
      <c r="Q854" s="145">
        <v>0.27800000000000002</v>
      </c>
      <c r="R854" s="144" t="s">
        <v>4745</v>
      </c>
      <c r="S854" s="145">
        <v>100</v>
      </c>
      <c r="T854" s="144" t="s">
        <v>5162</v>
      </c>
      <c r="U854" s="145">
        <v>0</v>
      </c>
      <c r="V854" s="145">
        <v>0</v>
      </c>
      <c r="W854" s="145">
        <v>0</v>
      </c>
      <c r="X854" s="144" t="s">
        <v>4745</v>
      </c>
    </row>
    <row r="855" spans="1:24" s="7" customFormat="1">
      <c r="A855" s="7" t="s">
        <v>49</v>
      </c>
      <c r="D855" s="144" t="s">
        <v>6208</v>
      </c>
      <c r="E855" s="144" t="s">
        <v>6209</v>
      </c>
      <c r="F855" s="144" t="s">
        <v>4792</v>
      </c>
      <c r="G855" s="144" t="s">
        <v>4745</v>
      </c>
      <c r="H855" s="144" t="s">
        <v>891</v>
      </c>
      <c r="I855" s="144" t="s">
        <v>1072</v>
      </c>
      <c r="J855" s="145">
        <v>100</v>
      </c>
      <c r="K855" s="144" t="s">
        <v>895</v>
      </c>
      <c r="L855" s="144" t="s">
        <v>409</v>
      </c>
      <c r="M855" s="144" t="s">
        <v>4797</v>
      </c>
      <c r="N855" s="144" t="s">
        <v>683</v>
      </c>
      <c r="O855" s="144" t="s">
        <v>695</v>
      </c>
      <c r="P855" s="144" t="s">
        <v>443</v>
      </c>
      <c r="Q855" s="145">
        <v>0.27800000000000002</v>
      </c>
      <c r="R855" s="144" t="s">
        <v>4745</v>
      </c>
      <c r="S855" s="145">
        <v>100</v>
      </c>
      <c r="T855" s="144" t="s">
        <v>5162</v>
      </c>
      <c r="U855" s="145">
        <v>0</v>
      </c>
      <c r="V855" s="145">
        <v>8.9</v>
      </c>
      <c r="W855" s="145">
        <v>0</v>
      </c>
      <c r="X855" s="144" t="s">
        <v>4745</v>
      </c>
    </row>
    <row r="856" spans="1:24" s="7" customFormat="1">
      <c r="A856" s="7" t="s">
        <v>49</v>
      </c>
      <c r="D856" s="144" t="s">
        <v>3769</v>
      </c>
      <c r="E856" s="144" t="s">
        <v>6210</v>
      </c>
      <c r="F856" s="144" t="s">
        <v>5033</v>
      </c>
      <c r="G856" s="144" t="s">
        <v>4745</v>
      </c>
      <c r="H856" s="144" t="s">
        <v>891</v>
      </c>
      <c r="I856" s="144" t="s">
        <v>1072</v>
      </c>
      <c r="J856" s="145">
        <v>100</v>
      </c>
      <c r="K856" s="144" t="s">
        <v>895</v>
      </c>
      <c r="L856" s="144" t="s">
        <v>393</v>
      </c>
      <c r="M856" s="144" t="s">
        <v>4797</v>
      </c>
      <c r="N856" s="144" t="s">
        <v>683</v>
      </c>
      <c r="O856" s="144" t="s">
        <v>695</v>
      </c>
      <c r="P856" s="144" t="s">
        <v>6201</v>
      </c>
      <c r="Q856" s="145">
        <v>0.27800000000000002</v>
      </c>
      <c r="R856" s="144" t="s">
        <v>530</v>
      </c>
      <c r="S856" s="145">
        <v>100</v>
      </c>
      <c r="T856" s="144" t="s">
        <v>5162</v>
      </c>
      <c r="U856" s="145">
        <v>25</v>
      </c>
      <c r="V856" s="145">
        <v>8.9</v>
      </c>
      <c r="W856" s="145">
        <v>0</v>
      </c>
      <c r="X856" s="144" t="s">
        <v>4745</v>
      </c>
    </row>
    <row r="857" spans="1:24" s="7" customFormat="1">
      <c r="A857" s="7" t="s">
        <v>49</v>
      </c>
      <c r="D857" s="144" t="s">
        <v>3770</v>
      </c>
      <c r="E857" s="144" t="s">
        <v>6211</v>
      </c>
      <c r="F857" s="144" t="s">
        <v>5033</v>
      </c>
      <c r="G857" s="144" t="s">
        <v>4745</v>
      </c>
      <c r="H857" s="144" t="s">
        <v>891</v>
      </c>
      <c r="I857" s="144" t="s">
        <v>1072</v>
      </c>
      <c r="J857" s="145">
        <v>100</v>
      </c>
      <c r="K857" s="144" t="s">
        <v>895</v>
      </c>
      <c r="L857" s="144" t="s">
        <v>396</v>
      </c>
      <c r="M857" s="144" t="s">
        <v>4797</v>
      </c>
      <c r="N857" s="144" t="s">
        <v>683</v>
      </c>
      <c r="O857" s="144" t="s">
        <v>695</v>
      </c>
      <c r="P857" s="144" t="s">
        <v>6201</v>
      </c>
      <c r="Q857" s="145">
        <v>0.27800000000000002</v>
      </c>
      <c r="R857" s="144" t="s">
        <v>530</v>
      </c>
      <c r="S857" s="145">
        <v>100</v>
      </c>
      <c r="T857" s="144" t="s">
        <v>5162</v>
      </c>
      <c r="U857" s="145">
        <v>86</v>
      </c>
      <c r="V857" s="145">
        <v>8.9</v>
      </c>
      <c r="W857" s="145">
        <v>0</v>
      </c>
      <c r="X857" s="144" t="s">
        <v>4745</v>
      </c>
    </row>
    <row r="858" spans="1:24" s="7" customFormat="1">
      <c r="A858" s="7" t="s">
        <v>49</v>
      </c>
      <c r="D858" s="144" t="s">
        <v>6212</v>
      </c>
      <c r="E858" s="144" t="s">
        <v>6213</v>
      </c>
      <c r="F858" s="144" t="s">
        <v>4792</v>
      </c>
      <c r="G858" s="144" t="s">
        <v>4745</v>
      </c>
      <c r="H858" s="144" t="s">
        <v>891</v>
      </c>
      <c r="I858" s="144" t="s">
        <v>1072</v>
      </c>
      <c r="J858" s="145">
        <v>100</v>
      </c>
      <c r="K858" s="144" t="s">
        <v>1072</v>
      </c>
      <c r="L858" s="144" t="s">
        <v>694</v>
      </c>
      <c r="M858" s="144" t="s">
        <v>4797</v>
      </c>
      <c r="N858" s="144" t="s">
        <v>683</v>
      </c>
      <c r="O858" s="144" t="s">
        <v>695</v>
      </c>
      <c r="P858" s="144" t="s">
        <v>443</v>
      </c>
      <c r="Q858" s="145">
        <v>0.46400000000000002</v>
      </c>
      <c r="R858" s="144" t="s">
        <v>4745</v>
      </c>
      <c r="S858" s="145">
        <v>100</v>
      </c>
      <c r="T858" s="144" t="s">
        <v>5162</v>
      </c>
      <c r="U858" s="145">
        <v>0</v>
      </c>
      <c r="V858" s="145">
        <v>0</v>
      </c>
      <c r="W858" s="145">
        <v>0</v>
      </c>
      <c r="X858" s="144" t="s">
        <v>4745</v>
      </c>
    </row>
    <row r="859" spans="1:24" s="7" customFormat="1">
      <c r="A859" s="7" t="s">
        <v>49</v>
      </c>
      <c r="D859" s="144" t="s">
        <v>1595</v>
      </c>
      <c r="E859" s="144" t="s">
        <v>6214</v>
      </c>
      <c r="F859" s="144" t="s">
        <v>655</v>
      </c>
      <c r="G859" s="144" t="s">
        <v>4745</v>
      </c>
      <c r="H859" s="144" t="s">
        <v>891</v>
      </c>
      <c r="I859" s="144" t="s">
        <v>1072</v>
      </c>
      <c r="J859" s="145">
        <v>100</v>
      </c>
      <c r="K859" s="144" t="s">
        <v>765</v>
      </c>
      <c r="L859" s="144" t="s">
        <v>1795</v>
      </c>
      <c r="M859" s="144" t="s">
        <v>4753</v>
      </c>
      <c r="N859" s="144" t="s">
        <v>683</v>
      </c>
      <c r="O859" s="144" t="s">
        <v>695</v>
      </c>
      <c r="P859" s="144" t="s">
        <v>1598</v>
      </c>
      <c r="Q859" s="145">
        <v>0.26400000000000001</v>
      </c>
      <c r="R859" s="144" t="s">
        <v>530</v>
      </c>
      <c r="S859" s="145">
        <v>100</v>
      </c>
      <c r="T859" s="144" t="s">
        <v>5034</v>
      </c>
      <c r="U859" s="145">
        <v>103</v>
      </c>
      <c r="V859" s="145">
        <v>2.4900000000000002</v>
      </c>
      <c r="W859" s="145">
        <v>1</v>
      </c>
      <c r="X859" s="144" t="s">
        <v>4745</v>
      </c>
    </row>
    <row r="860" spans="1:24" s="7" customFormat="1">
      <c r="A860" s="7" t="s">
        <v>49</v>
      </c>
      <c r="D860" s="144" t="s">
        <v>1599</v>
      </c>
      <c r="E860" s="144" t="s">
        <v>6215</v>
      </c>
      <c r="F860" s="144" t="s">
        <v>655</v>
      </c>
      <c r="G860" s="144" t="s">
        <v>4745</v>
      </c>
      <c r="H860" s="144" t="s">
        <v>891</v>
      </c>
      <c r="I860" s="144" t="s">
        <v>1072</v>
      </c>
      <c r="J860" s="145">
        <v>100</v>
      </c>
      <c r="K860" s="144" t="s">
        <v>765</v>
      </c>
      <c r="L860" s="144" t="s">
        <v>791</v>
      </c>
      <c r="M860" s="144" t="s">
        <v>4753</v>
      </c>
      <c r="N860" s="144" t="s">
        <v>683</v>
      </c>
      <c r="O860" s="144" t="s">
        <v>695</v>
      </c>
      <c r="P860" s="144" t="s">
        <v>1598</v>
      </c>
      <c r="Q860" s="145">
        <v>0.315</v>
      </c>
      <c r="R860" s="144" t="s">
        <v>530</v>
      </c>
      <c r="S860" s="145">
        <v>100</v>
      </c>
      <c r="T860" s="144" t="s">
        <v>5034</v>
      </c>
      <c r="U860" s="145">
        <v>95</v>
      </c>
      <c r="V860" s="145">
        <v>2.37</v>
      </c>
      <c r="W860" s="145">
        <v>0</v>
      </c>
      <c r="X860" s="144" t="s">
        <v>6216</v>
      </c>
    </row>
    <row r="861" spans="1:24" s="7" customFormat="1">
      <c r="A861" s="7" t="s">
        <v>49</v>
      </c>
      <c r="D861" s="144" t="s">
        <v>3771</v>
      </c>
      <c r="E861" s="144" t="s">
        <v>6217</v>
      </c>
      <c r="F861" s="144" t="s">
        <v>5033</v>
      </c>
      <c r="G861" s="144" t="s">
        <v>4745</v>
      </c>
      <c r="H861" s="144" t="s">
        <v>891</v>
      </c>
      <c r="I861" s="144" t="s">
        <v>1072</v>
      </c>
      <c r="J861" s="145">
        <v>100</v>
      </c>
      <c r="K861" s="144" t="s">
        <v>765</v>
      </c>
      <c r="L861" s="144" t="s">
        <v>801</v>
      </c>
      <c r="M861" s="144" t="s">
        <v>4753</v>
      </c>
      <c r="N861" s="144" t="s">
        <v>683</v>
      </c>
      <c r="O861" s="144" t="s">
        <v>695</v>
      </c>
      <c r="P861" s="144" t="s">
        <v>1598</v>
      </c>
      <c r="Q861" s="145">
        <v>0.30499999999999999</v>
      </c>
      <c r="R861" s="144" t="s">
        <v>530</v>
      </c>
      <c r="S861" s="145">
        <v>100</v>
      </c>
      <c r="T861" s="144" t="s">
        <v>5034</v>
      </c>
      <c r="U861" s="145">
        <v>120</v>
      </c>
      <c r="V861" s="145">
        <v>2.37</v>
      </c>
      <c r="W861" s="145">
        <v>0</v>
      </c>
      <c r="X861" s="144" t="s">
        <v>4745</v>
      </c>
    </row>
    <row r="862" spans="1:24" s="7" customFormat="1">
      <c r="A862" s="7" t="s">
        <v>49</v>
      </c>
      <c r="D862" s="144" t="s">
        <v>3772</v>
      </c>
      <c r="E862" s="144" t="s">
        <v>6218</v>
      </c>
      <c r="F862" s="144" t="s">
        <v>5033</v>
      </c>
      <c r="G862" s="144" t="s">
        <v>4745</v>
      </c>
      <c r="H862" s="144" t="s">
        <v>891</v>
      </c>
      <c r="I862" s="144" t="s">
        <v>1072</v>
      </c>
      <c r="J862" s="145">
        <v>100</v>
      </c>
      <c r="K862" s="144" t="s">
        <v>765</v>
      </c>
      <c r="L862" s="144" t="s">
        <v>2108</v>
      </c>
      <c r="M862" s="144" t="s">
        <v>4753</v>
      </c>
      <c r="N862" s="144" t="s">
        <v>683</v>
      </c>
      <c r="O862" s="144" t="s">
        <v>695</v>
      </c>
      <c r="P862" s="144" t="s">
        <v>1598</v>
      </c>
      <c r="Q862" s="145">
        <v>0.32</v>
      </c>
      <c r="R862" s="144" t="s">
        <v>530</v>
      </c>
      <c r="S862" s="145">
        <v>100</v>
      </c>
      <c r="T862" s="144" t="s">
        <v>5034</v>
      </c>
      <c r="U862" s="145">
        <v>279</v>
      </c>
      <c r="V862" s="145">
        <v>2.38</v>
      </c>
      <c r="W862" s="145">
        <v>0</v>
      </c>
      <c r="X862" s="144" t="s">
        <v>4745</v>
      </c>
    </row>
    <row r="863" spans="1:24" s="7" customFormat="1">
      <c r="A863" s="7" t="s">
        <v>49</v>
      </c>
      <c r="D863" s="144" t="s">
        <v>1602</v>
      </c>
      <c r="E863" s="144" t="s">
        <v>6219</v>
      </c>
      <c r="F863" s="144" t="s">
        <v>5067</v>
      </c>
      <c r="G863" s="144" t="s">
        <v>4745</v>
      </c>
      <c r="H863" s="144" t="s">
        <v>891</v>
      </c>
      <c r="I863" s="144" t="s">
        <v>1072</v>
      </c>
      <c r="J863" s="145">
        <v>125</v>
      </c>
      <c r="K863" s="144" t="s">
        <v>1072</v>
      </c>
      <c r="L863" s="144" t="s">
        <v>389</v>
      </c>
      <c r="M863" s="144" t="s">
        <v>4753</v>
      </c>
      <c r="N863" s="144" t="s">
        <v>683</v>
      </c>
      <c r="O863" s="144" t="s">
        <v>695</v>
      </c>
      <c r="P863" s="144" t="s">
        <v>1605</v>
      </c>
      <c r="Q863" s="145">
        <v>0.66</v>
      </c>
      <c r="R863" s="144" t="s">
        <v>3166</v>
      </c>
      <c r="S863" s="145">
        <v>125</v>
      </c>
      <c r="T863" s="144" t="s">
        <v>4754</v>
      </c>
      <c r="U863" s="145">
        <v>268</v>
      </c>
      <c r="V863" s="145">
        <v>10.755000000000001</v>
      </c>
      <c r="W863" s="145">
        <v>268</v>
      </c>
      <c r="X863" s="144" t="s">
        <v>6220</v>
      </c>
    </row>
    <row r="864" spans="1:24" s="7" customFormat="1">
      <c r="A864" s="7" t="s">
        <v>49</v>
      </c>
      <c r="D864" s="144" t="s">
        <v>1606</v>
      </c>
      <c r="E864" s="144" t="s">
        <v>6221</v>
      </c>
      <c r="F864" s="144" t="s">
        <v>655</v>
      </c>
      <c r="G864" s="144" t="s">
        <v>4745</v>
      </c>
      <c r="H864" s="144" t="s">
        <v>891</v>
      </c>
      <c r="I864" s="144" t="s">
        <v>1072</v>
      </c>
      <c r="J864" s="145">
        <v>75</v>
      </c>
      <c r="K864" s="144" t="s">
        <v>765</v>
      </c>
      <c r="L864" s="144" t="s">
        <v>1795</v>
      </c>
      <c r="M864" s="144" t="s">
        <v>4753</v>
      </c>
      <c r="N864" s="144" t="s">
        <v>683</v>
      </c>
      <c r="O864" s="144" t="s">
        <v>695</v>
      </c>
      <c r="P864" s="144" t="s">
        <v>1609</v>
      </c>
      <c r="Q864" s="145">
        <v>0.111</v>
      </c>
      <c r="R864" s="144" t="s">
        <v>530</v>
      </c>
      <c r="S864" s="145">
        <v>75</v>
      </c>
      <c r="T864" s="144" t="s">
        <v>5034</v>
      </c>
      <c r="U864" s="145">
        <v>544</v>
      </c>
      <c r="V864" s="145">
        <v>1.3</v>
      </c>
      <c r="W864" s="145">
        <v>0</v>
      </c>
      <c r="X864" s="144" t="s">
        <v>6222</v>
      </c>
    </row>
    <row r="865" spans="1:24" s="7" customFormat="1">
      <c r="A865" s="7" t="s">
        <v>49</v>
      </c>
      <c r="D865" s="144" t="s">
        <v>1610</v>
      </c>
      <c r="E865" s="144" t="s">
        <v>6223</v>
      </c>
      <c r="F865" s="144" t="s">
        <v>655</v>
      </c>
      <c r="G865" s="144" t="s">
        <v>4745</v>
      </c>
      <c r="H865" s="144" t="s">
        <v>891</v>
      </c>
      <c r="I865" s="144" t="s">
        <v>1072</v>
      </c>
      <c r="J865" s="145">
        <v>75</v>
      </c>
      <c r="K865" s="144" t="s">
        <v>765</v>
      </c>
      <c r="L865" s="144" t="s">
        <v>791</v>
      </c>
      <c r="M865" s="144" t="s">
        <v>4753</v>
      </c>
      <c r="N865" s="144" t="s">
        <v>683</v>
      </c>
      <c r="O865" s="144" t="s">
        <v>695</v>
      </c>
      <c r="P865" s="144" t="s">
        <v>1609</v>
      </c>
      <c r="Q865" s="145">
        <v>0.11899999999999999</v>
      </c>
      <c r="R865" s="144" t="s">
        <v>530</v>
      </c>
      <c r="S865" s="145">
        <v>75</v>
      </c>
      <c r="T865" s="144" t="s">
        <v>5034</v>
      </c>
      <c r="U865" s="145">
        <v>161</v>
      </c>
      <c r="V865" s="145">
        <v>1.32</v>
      </c>
      <c r="W865" s="145">
        <v>0</v>
      </c>
      <c r="X865" s="144" t="s">
        <v>6224</v>
      </c>
    </row>
    <row r="866" spans="1:24" s="7" customFormat="1">
      <c r="A866" s="7" t="s">
        <v>49</v>
      </c>
      <c r="D866" s="144" t="s">
        <v>3773</v>
      </c>
      <c r="E866" s="144" t="s">
        <v>6225</v>
      </c>
      <c r="F866" s="144" t="s">
        <v>5033</v>
      </c>
      <c r="G866" s="144" t="s">
        <v>4745</v>
      </c>
      <c r="H866" s="144" t="s">
        <v>891</v>
      </c>
      <c r="I866" s="144" t="s">
        <v>1072</v>
      </c>
      <c r="J866" s="145">
        <v>75</v>
      </c>
      <c r="K866" s="144" t="s">
        <v>765</v>
      </c>
      <c r="L866" s="144" t="s">
        <v>791</v>
      </c>
      <c r="M866" s="144" t="s">
        <v>4753</v>
      </c>
      <c r="N866" s="144" t="s">
        <v>683</v>
      </c>
      <c r="O866" s="144" t="s">
        <v>695</v>
      </c>
      <c r="P866" s="144" t="s">
        <v>1609</v>
      </c>
      <c r="Q866" s="145">
        <v>0.11899999999999999</v>
      </c>
      <c r="R866" s="144" t="s">
        <v>530</v>
      </c>
      <c r="S866" s="145">
        <v>75</v>
      </c>
      <c r="T866" s="144" t="s">
        <v>5034</v>
      </c>
      <c r="U866" s="145">
        <v>46</v>
      </c>
      <c r="V866" s="145">
        <v>1.3017399999999999</v>
      </c>
      <c r="W866" s="145">
        <v>0</v>
      </c>
      <c r="X866" s="144" t="s">
        <v>4745</v>
      </c>
    </row>
    <row r="867" spans="1:24" s="7" customFormat="1">
      <c r="A867" s="7" t="s">
        <v>49</v>
      </c>
      <c r="D867" s="144" t="s">
        <v>6226</v>
      </c>
      <c r="E867" s="144" t="s">
        <v>6227</v>
      </c>
      <c r="F867" s="144" t="s">
        <v>4792</v>
      </c>
      <c r="G867" s="144" t="s">
        <v>4745</v>
      </c>
      <c r="H867" s="144" t="s">
        <v>891</v>
      </c>
      <c r="I867" s="144" t="s">
        <v>1072</v>
      </c>
      <c r="J867" s="145">
        <v>75</v>
      </c>
      <c r="K867" s="144" t="s">
        <v>765</v>
      </c>
      <c r="L867" s="144" t="s">
        <v>801</v>
      </c>
      <c r="M867" s="144" t="s">
        <v>4753</v>
      </c>
      <c r="N867" s="144" t="s">
        <v>683</v>
      </c>
      <c r="O867" s="144" t="s">
        <v>695</v>
      </c>
      <c r="P867" s="144" t="s">
        <v>1609</v>
      </c>
      <c r="Q867" s="145">
        <v>0.125</v>
      </c>
      <c r="R867" s="144" t="s">
        <v>3166</v>
      </c>
      <c r="S867" s="145">
        <v>75</v>
      </c>
      <c r="T867" s="144" t="s">
        <v>5034</v>
      </c>
      <c r="U867" s="145">
        <v>0</v>
      </c>
      <c r="V867" s="145">
        <v>1.31674</v>
      </c>
      <c r="W867" s="145">
        <v>0</v>
      </c>
      <c r="X867" s="144" t="s">
        <v>4745</v>
      </c>
    </row>
    <row r="868" spans="1:24" s="7" customFormat="1">
      <c r="A868" s="7" t="s">
        <v>49</v>
      </c>
      <c r="D868" s="144" t="s">
        <v>6228</v>
      </c>
      <c r="E868" s="144" t="s">
        <v>6229</v>
      </c>
      <c r="F868" s="144" t="s">
        <v>4792</v>
      </c>
      <c r="G868" s="144" t="s">
        <v>4745</v>
      </c>
      <c r="H868" s="144" t="s">
        <v>891</v>
      </c>
      <c r="I868" s="144" t="s">
        <v>1072</v>
      </c>
      <c r="J868" s="145">
        <v>75</v>
      </c>
      <c r="K868" s="144" t="s">
        <v>765</v>
      </c>
      <c r="L868" s="144" t="s">
        <v>401</v>
      </c>
      <c r="M868" s="144" t="s">
        <v>4753</v>
      </c>
      <c r="N868" s="144" t="s">
        <v>683</v>
      </c>
      <c r="O868" s="144" t="s">
        <v>695</v>
      </c>
      <c r="P868" s="144" t="s">
        <v>1609</v>
      </c>
      <c r="Q868" s="145">
        <v>0.125</v>
      </c>
      <c r="R868" s="144" t="s">
        <v>3166</v>
      </c>
      <c r="S868" s="145">
        <v>75</v>
      </c>
      <c r="T868" s="144" t="s">
        <v>5034</v>
      </c>
      <c r="U868" s="145">
        <v>0</v>
      </c>
      <c r="V868" s="145">
        <v>1.2</v>
      </c>
      <c r="W868" s="145">
        <v>0</v>
      </c>
      <c r="X868" s="144" t="s">
        <v>4745</v>
      </c>
    </row>
    <row r="869" spans="1:24" s="7" customFormat="1">
      <c r="A869" s="7" t="s">
        <v>49</v>
      </c>
      <c r="D869" s="144" t="s">
        <v>1613</v>
      </c>
      <c r="E869" s="144" t="s">
        <v>6230</v>
      </c>
      <c r="F869" s="144" t="s">
        <v>655</v>
      </c>
      <c r="G869" s="144" t="s">
        <v>4745</v>
      </c>
      <c r="H869" s="144" t="s">
        <v>891</v>
      </c>
      <c r="I869" s="144" t="s">
        <v>1072</v>
      </c>
      <c r="J869" s="145">
        <v>100</v>
      </c>
      <c r="K869" s="144" t="s">
        <v>1072</v>
      </c>
      <c r="L869" s="144" t="s">
        <v>401</v>
      </c>
      <c r="M869" s="144" t="s">
        <v>4797</v>
      </c>
      <c r="N869" s="144" t="s">
        <v>683</v>
      </c>
      <c r="O869" s="144" t="s">
        <v>695</v>
      </c>
      <c r="P869" s="144" t="s">
        <v>1616</v>
      </c>
      <c r="Q869" s="145">
        <v>0.35499999999999998</v>
      </c>
      <c r="R869" s="144" t="s">
        <v>530</v>
      </c>
      <c r="S869" s="145">
        <v>100</v>
      </c>
      <c r="T869" s="144" t="s">
        <v>5221</v>
      </c>
      <c r="U869" s="145">
        <v>118</v>
      </c>
      <c r="V869" s="145">
        <v>11.25</v>
      </c>
      <c r="W869" s="145">
        <v>1</v>
      </c>
      <c r="X869" s="144" t="s">
        <v>4745</v>
      </c>
    </row>
    <row r="870" spans="1:24" s="7" customFormat="1">
      <c r="A870" s="7" t="s">
        <v>49</v>
      </c>
      <c r="D870" s="144" t="s">
        <v>1617</v>
      </c>
      <c r="E870" s="144" t="s">
        <v>6231</v>
      </c>
      <c r="F870" s="144" t="s">
        <v>655</v>
      </c>
      <c r="G870" s="144" t="s">
        <v>4745</v>
      </c>
      <c r="H870" s="144" t="s">
        <v>891</v>
      </c>
      <c r="I870" s="144" t="s">
        <v>1072</v>
      </c>
      <c r="J870" s="145">
        <v>100</v>
      </c>
      <c r="K870" s="144" t="s">
        <v>1072</v>
      </c>
      <c r="L870" s="144" t="s">
        <v>380</v>
      </c>
      <c r="M870" s="144" t="s">
        <v>4797</v>
      </c>
      <c r="N870" s="144" t="s">
        <v>683</v>
      </c>
      <c r="O870" s="144" t="s">
        <v>695</v>
      </c>
      <c r="P870" s="144" t="s">
        <v>1616</v>
      </c>
      <c r="Q870" s="145">
        <v>0.35499999999999998</v>
      </c>
      <c r="R870" s="144" t="s">
        <v>530</v>
      </c>
      <c r="S870" s="145">
        <v>100</v>
      </c>
      <c r="T870" s="144" t="s">
        <v>5221</v>
      </c>
      <c r="U870" s="145">
        <v>76</v>
      </c>
      <c r="V870" s="145">
        <v>11.25</v>
      </c>
      <c r="W870" s="145">
        <v>0</v>
      </c>
      <c r="X870" s="144" t="s">
        <v>6232</v>
      </c>
    </row>
    <row r="871" spans="1:24" s="7" customFormat="1">
      <c r="A871" s="7" t="s">
        <v>49</v>
      </c>
      <c r="D871" s="144" t="s">
        <v>1620</v>
      </c>
      <c r="E871" s="144" t="s">
        <v>6233</v>
      </c>
      <c r="F871" s="144" t="s">
        <v>655</v>
      </c>
      <c r="G871" s="144" t="s">
        <v>4745</v>
      </c>
      <c r="H871" s="144" t="s">
        <v>891</v>
      </c>
      <c r="I871" s="144" t="s">
        <v>1072</v>
      </c>
      <c r="J871" s="145">
        <v>100</v>
      </c>
      <c r="K871" s="144" t="s">
        <v>5269</v>
      </c>
      <c r="L871" s="144" t="s">
        <v>389</v>
      </c>
      <c r="M871" s="144" t="s">
        <v>4797</v>
      </c>
      <c r="N871" s="144" t="s">
        <v>683</v>
      </c>
      <c r="O871" s="144" t="s">
        <v>695</v>
      </c>
      <c r="P871" s="144" t="s">
        <v>1616</v>
      </c>
      <c r="Q871" s="145">
        <v>0.35499999999999998</v>
      </c>
      <c r="R871" s="144" t="s">
        <v>530</v>
      </c>
      <c r="S871" s="145">
        <v>100</v>
      </c>
      <c r="T871" s="144" t="s">
        <v>5221</v>
      </c>
      <c r="U871" s="145">
        <v>22</v>
      </c>
      <c r="V871" s="145">
        <v>11.25</v>
      </c>
      <c r="W871" s="145">
        <v>0</v>
      </c>
      <c r="X871" s="144" t="s">
        <v>6234</v>
      </c>
    </row>
    <row r="872" spans="1:24" s="7" customFormat="1">
      <c r="A872" s="7" t="s">
        <v>49</v>
      </c>
      <c r="D872" s="144" t="s">
        <v>1623</v>
      </c>
      <c r="E872" s="144" t="s">
        <v>6235</v>
      </c>
      <c r="F872" s="144" t="s">
        <v>655</v>
      </c>
      <c r="G872" s="144" t="s">
        <v>4745</v>
      </c>
      <c r="H872" s="144" t="s">
        <v>891</v>
      </c>
      <c r="I872" s="144" t="s">
        <v>1072</v>
      </c>
      <c r="J872" s="145">
        <v>100</v>
      </c>
      <c r="K872" s="144" t="s">
        <v>1072</v>
      </c>
      <c r="L872" s="144" t="s">
        <v>393</v>
      </c>
      <c r="M872" s="144" t="s">
        <v>4797</v>
      </c>
      <c r="N872" s="144" t="s">
        <v>683</v>
      </c>
      <c r="O872" s="144" t="s">
        <v>695</v>
      </c>
      <c r="P872" s="144" t="s">
        <v>1616</v>
      </c>
      <c r="Q872" s="145">
        <v>0.35499999999999998</v>
      </c>
      <c r="R872" s="144" t="s">
        <v>530</v>
      </c>
      <c r="S872" s="145">
        <v>100</v>
      </c>
      <c r="T872" s="144" t="s">
        <v>5221</v>
      </c>
      <c r="U872" s="145">
        <v>102</v>
      </c>
      <c r="V872" s="145">
        <v>11.25</v>
      </c>
      <c r="W872" s="145">
        <v>0</v>
      </c>
      <c r="X872" s="144" t="s">
        <v>6236</v>
      </c>
    </row>
    <row r="873" spans="1:24" s="7" customFormat="1">
      <c r="A873" s="7" t="s">
        <v>49</v>
      </c>
      <c r="D873" s="144" t="s">
        <v>1626</v>
      </c>
      <c r="E873" s="144" t="s">
        <v>6237</v>
      </c>
      <c r="F873" s="144" t="s">
        <v>655</v>
      </c>
      <c r="G873" s="144" t="s">
        <v>4745</v>
      </c>
      <c r="H873" s="144" t="s">
        <v>891</v>
      </c>
      <c r="I873" s="144" t="s">
        <v>1072</v>
      </c>
      <c r="J873" s="145">
        <v>100</v>
      </c>
      <c r="K873" s="144" t="s">
        <v>5164</v>
      </c>
      <c r="L873" s="144" t="s">
        <v>457</v>
      </c>
      <c r="M873" s="144" t="s">
        <v>4797</v>
      </c>
      <c r="N873" s="144" t="s">
        <v>683</v>
      </c>
      <c r="O873" s="144" t="s">
        <v>695</v>
      </c>
      <c r="P873" s="144" t="s">
        <v>1616</v>
      </c>
      <c r="Q873" s="145">
        <v>0.35499999999999998</v>
      </c>
      <c r="R873" s="144" t="s">
        <v>530</v>
      </c>
      <c r="S873" s="145">
        <v>100</v>
      </c>
      <c r="T873" s="144" t="s">
        <v>5221</v>
      </c>
      <c r="U873" s="145">
        <v>90</v>
      </c>
      <c r="V873" s="145">
        <v>11.175560000000001</v>
      </c>
      <c r="W873" s="145">
        <v>0</v>
      </c>
      <c r="X873" s="144" t="s">
        <v>6238</v>
      </c>
    </row>
    <row r="874" spans="1:24" s="7" customFormat="1">
      <c r="A874" s="7" t="s">
        <v>49</v>
      </c>
      <c r="D874" s="144" t="s">
        <v>6239</v>
      </c>
      <c r="E874" s="144" t="s">
        <v>6240</v>
      </c>
      <c r="F874" s="144" t="s">
        <v>4766</v>
      </c>
      <c r="G874" s="144" t="s">
        <v>4745</v>
      </c>
      <c r="H874" s="144" t="s">
        <v>891</v>
      </c>
      <c r="I874" s="144" t="s">
        <v>1072</v>
      </c>
      <c r="J874" s="145">
        <v>125</v>
      </c>
      <c r="K874" s="144" t="s">
        <v>1072</v>
      </c>
      <c r="L874" s="144" t="s">
        <v>389</v>
      </c>
      <c r="M874" s="144" t="s">
        <v>4797</v>
      </c>
      <c r="N874" s="144" t="s">
        <v>683</v>
      </c>
      <c r="O874" s="144" t="s">
        <v>695</v>
      </c>
      <c r="P874" s="144" t="s">
        <v>6241</v>
      </c>
      <c r="Q874" s="145">
        <v>0.54</v>
      </c>
      <c r="R874" s="144" t="s">
        <v>616</v>
      </c>
      <c r="S874" s="145">
        <v>125</v>
      </c>
      <c r="T874" s="144" t="s">
        <v>5939</v>
      </c>
      <c r="U874" s="145">
        <v>200</v>
      </c>
      <c r="V874" s="145">
        <v>15.9</v>
      </c>
      <c r="W874" s="145">
        <v>165</v>
      </c>
      <c r="X874" s="144" t="s">
        <v>4745</v>
      </c>
    </row>
    <row r="875" spans="1:24" s="7" customFormat="1">
      <c r="A875" s="7" t="s">
        <v>49</v>
      </c>
      <c r="D875" s="144" t="s">
        <v>1629</v>
      </c>
      <c r="E875" s="144" t="s">
        <v>6242</v>
      </c>
      <c r="F875" s="144" t="s">
        <v>655</v>
      </c>
      <c r="G875" s="144" t="s">
        <v>5394</v>
      </c>
      <c r="H875" s="144" t="s">
        <v>891</v>
      </c>
      <c r="I875" s="144" t="s">
        <v>1072</v>
      </c>
      <c r="J875" s="145">
        <v>75</v>
      </c>
      <c r="K875" s="144" t="s">
        <v>1072</v>
      </c>
      <c r="L875" s="144" t="s">
        <v>401</v>
      </c>
      <c r="M875" s="144" t="s">
        <v>4797</v>
      </c>
      <c r="N875" s="144" t="s">
        <v>683</v>
      </c>
      <c r="O875" s="144" t="s">
        <v>695</v>
      </c>
      <c r="P875" s="144" t="s">
        <v>1631</v>
      </c>
      <c r="Q875" s="145">
        <v>0.17499999999999999</v>
      </c>
      <c r="R875" s="144" t="s">
        <v>530</v>
      </c>
      <c r="S875" s="145">
        <v>75</v>
      </c>
      <c r="T875" s="144" t="s">
        <v>5221</v>
      </c>
      <c r="U875" s="145">
        <v>37</v>
      </c>
      <c r="V875" s="145">
        <v>5.36</v>
      </c>
      <c r="W875" s="145">
        <v>0</v>
      </c>
      <c r="X875" s="144" t="s">
        <v>6243</v>
      </c>
    </row>
    <row r="876" spans="1:24" s="7" customFormat="1">
      <c r="A876" s="7" t="s">
        <v>49</v>
      </c>
      <c r="D876" s="144" t="s">
        <v>1632</v>
      </c>
      <c r="E876" s="144" t="s">
        <v>6244</v>
      </c>
      <c r="F876" s="144" t="s">
        <v>655</v>
      </c>
      <c r="G876" s="144" t="s">
        <v>4745</v>
      </c>
      <c r="H876" s="144" t="s">
        <v>891</v>
      </c>
      <c r="I876" s="144" t="s">
        <v>1072</v>
      </c>
      <c r="J876" s="145">
        <v>75</v>
      </c>
      <c r="K876" s="144" t="s">
        <v>1072</v>
      </c>
      <c r="L876" s="144" t="s">
        <v>380</v>
      </c>
      <c r="M876" s="144" t="s">
        <v>4797</v>
      </c>
      <c r="N876" s="144" t="s">
        <v>683</v>
      </c>
      <c r="O876" s="144" t="s">
        <v>695</v>
      </c>
      <c r="P876" s="144" t="s">
        <v>1631</v>
      </c>
      <c r="Q876" s="145">
        <v>0.17499999999999999</v>
      </c>
      <c r="R876" s="144" t="s">
        <v>530</v>
      </c>
      <c r="S876" s="145">
        <v>75</v>
      </c>
      <c r="T876" s="144" t="s">
        <v>5221</v>
      </c>
      <c r="U876" s="145">
        <v>0</v>
      </c>
      <c r="V876" s="145">
        <v>5.36</v>
      </c>
      <c r="W876" s="145">
        <v>0</v>
      </c>
      <c r="X876" s="144" t="s">
        <v>6245</v>
      </c>
    </row>
    <row r="877" spans="1:24" s="7" customFormat="1">
      <c r="A877" s="7" t="s">
        <v>49</v>
      </c>
      <c r="D877" s="144" t="s">
        <v>1635</v>
      </c>
      <c r="E877" s="144" t="s">
        <v>6246</v>
      </c>
      <c r="F877" s="144" t="s">
        <v>655</v>
      </c>
      <c r="G877" s="144" t="s">
        <v>4745</v>
      </c>
      <c r="H877" s="144" t="s">
        <v>891</v>
      </c>
      <c r="I877" s="144" t="s">
        <v>1072</v>
      </c>
      <c r="J877" s="145">
        <v>75</v>
      </c>
      <c r="K877" s="144" t="s">
        <v>1072</v>
      </c>
      <c r="L877" s="144" t="s">
        <v>487</v>
      </c>
      <c r="M877" s="144" t="s">
        <v>4797</v>
      </c>
      <c r="N877" s="144" t="s">
        <v>683</v>
      </c>
      <c r="O877" s="144" t="s">
        <v>695</v>
      </c>
      <c r="P877" s="144" t="s">
        <v>1631</v>
      </c>
      <c r="Q877" s="145">
        <v>0.17499999999999999</v>
      </c>
      <c r="R877" s="144" t="s">
        <v>530</v>
      </c>
      <c r="S877" s="145">
        <v>75</v>
      </c>
      <c r="T877" s="144" t="s">
        <v>5221</v>
      </c>
      <c r="U877" s="145">
        <v>3</v>
      </c>
      <c r="V877" s="145">
        <v>5.36</v>
      </c>
      <c r="W877" s="145">
        <v>0</v>
      </c>
      <c r="X877" s="144" t="s">
        <v>6247</v>
      </c>
    </row>
    <row r="878" spans="1:24" s="7" customFormat="1">
      <c r="A878" s="7" t="s">
        <v>49</v>
      </c>
      <c r="D878" s="144" t="s">
        <v>1638</v>
      </c>
      <c r="E878" s="144" t="s">
        <v>6248</v>
      </c>
      <c r="F878" s="144" t="s">
        <v>655</v>
      </c>
      <c r="G878" s="144" t="s">
        <v>4745</v>
      </c>
      <c r="H878" s="144" t="s">
        <v>891</v>
      </c>
      <c r="I878" s="144" t="s">
        <v>1072</v>
      </c>
      <c r="J878" s="145">
        <v>75</v>
      </c>
      <c r="K878" s="144" t="s">
        <v>1072</v>
      </c>
      <c r="L878" s="144" t="s">
        <v>393</v>
      </c>
      <c r="M878" s="144" t="s">
        <v>4797</v>
      </c>
      <c r="N878" s="144" t="s">
        <v>683</v>
      </c>
      <c r="O878" s="144" t="s">
        <v>695</v>
      </c>
      <c r="P878" s="144" t="s">
        <v>1631</v>
      </c>
      <c r="Q878" s="145">
        <v>0.17499999999999999</v>
      </c>
      <c r="R878" s="144" t="s">
        <v>530</v>
      </c>
      <c r="S878" s="145">
        <v>75</v>
      </c>
      <c r="T878" s="144" t="s">
        <v>5221</v>
      </c>
      <c r="U878" s="145">
        <v>10</v>
      </c>
      <c r="V878" s="145">
        <v>5.36</v>
      </c>
      <c r="W878" s="145">
        <v>0</v>
      </c>
      <c r="X878" s="144" t="s">
        <v>6249</v>
      </c>
    </row>
    <row r="879" spans="1:24" s="7" customFormat="1">
      <c r="A879" s="7" t="s">
        <v>49</v>
      </c>
      <c r="D879" s="144" t="s">
        <v>6250</v>
      </c>
      <c r="E879" s="144" t="s">
        <v>6251</v>
      </c>
      <c r="F879" s="144" t="s">
        <v>4792</v>
      </c>
      <c r="G879" s="144" t="s">
        <v>4745</v>
      </c>
      <c r="H879" s="144" t="s">
        <v>891</v>
      </c>
      <c r="I879" s="144" t="s">
        <v>1072</v>
      </c>
      <c r="J879" s="145">
        <v>75</v>
      </c>
      <c r="K879" s="144" t="s">
        <v>895</v>
      </c>
      <c r="L879" s="144" t="s">
        <v>389</v>
      </c>
      <c r="M879" s="144" t="s">
        <v>4797</v>
      </c>
      <c r="N879" s="144" t="s">
        <v>683</v>
      </c>
      <c r="O879" s="144" t="s">
        <v>695</v>
      </c>
      <c r="P879" s="144" t="s">
        <v>6252</v>
      </c>
      <c r="Q879" s="145">
        <v>6.2799999999999995E-2</v>
      </c>
      <c r="R879" s="144" t="s">
        <v>3166</v>
      </c>
      <c r="S879" s="145">
        <v>75</v>
      </c>
      <c r="T879" s="144" t="s">
        <v>5221</v>
      </c>
      <c r="U879" s="145">
        <v>0</v>
      </c>
      <c r="V879" s="145">
        <v>6.6619999999999999</v>
      </c>
      <c r="W879" s="145">
        <v>0</v>
      </c>
      <c r="X879" s="144" t="s">
        <v>4745</v>
      </c>
    </row>
    <row r="880" spans="1:24" s="7" customFormat="1">
      <c r="A880" s="7" t="s">
        <v>49</v>
      </c>
      <c r="D880" s="144" t="s">
        <v>1641</v>
      </c>
      <c r="E880" s="144" t="s">
        <v>6253</v>
      </c>
      <c r="F880" s="144" t="s">
        <v>655</v>
      </c>
      <c r="G880" s="144" t="s">
        <v>4745</v>
      </c>
      <c r="H880" s="144" t="s">
        <v>891</v>
      </c>
      <c r="I880" s="144" t="s">
        <v>1072</v>
      </c>
      <c r="J880" s="145">
        <v>75</v>
      </c>
      <c r="K880" s="144" t="s">
        <v>5164</v>
      </c>
      <c r="L880" s="144" t="s">
        <v>457</v>
      </c>
      <c r="M880" s="144" t="s">
        <v>4797</v>
      </c>
      <c r="N880" s="144" t="s">
        <v>683</v>
      </c>
      <c r="O880" s="144" t="s">
        <v>695</v>
      </c>
      <c r="P880" s="144" t="s">
        <v>1631</v>
      </c>
      <c r="Q880" s="145">
        <v>0.17499999999999999</v>
      </c>
      <c r="R880" s="144" t="s">
        <v>530</v>
      </c>
      <c r="S880" s="145">
        <v>75</v>
      </c>
      <c r="T880" s="144" t="s">
        <v>5221</v>
      </c>
      <c r="U880" s="145">
        <v>23</v>
      </c>
      <c r="V880" s="145">
        <v>4.68</v>
      </c>
      <c r="W880" s="145">
        <v>0</v>
      </c>
      <c r="X880" s="144" t="s">
        <v>6254</v>
      </c>
    </row>
    <row r="881" spans="1:24" s="7" customFormat="1">
      <c r="A881" s="7" t="s">
        <v>49</v>
      </c>
      <c r="D881" s="144" t="s">
        <v>6255</v>
      </c>
      <c r="E881" s="144" t="s">
        <v>6256</v>
      </c>
      <c r="F881" s="144" t="s">
        <v>4792</v>
      </c>
      <c r="G881" s="144" t="s">
        <v>4745</v>
      </c>
      <c r="H881" s="144" t="s">
        <v>891</v>
      </c>
      <c r="I881" s="144" t="s">
        <v>1072</v>
      </c>
      <c r="J881" s="145">
        <v>100</v>
      </c>
      <c r="K881" s="144" t="s">
        <v>765</v>
      </c>
      <c r="L881" s="144" t="s">
        <v>409</v>
      </c>
      <c r="M881" s="144" t="s">
        <v>4753</v>
      </c>
      <c r="N881" s="144" t="s">
        <v>683</v>
      </c>
      <c r="O881" s="144" t="s">
        <v>695</v>
      </c>
      <c r="P881" s="144" t="s">
        <v>1508</v>
      </c>
      <c r="Q881" s="145">
        <v>0.32</v>
      </c>
      <c r="R881" s="144" t="s">
        <v>4745</v>
      </c>
      <c r="S881" s="145">
        <v>100</v>
      </c>
      <c r="T881" s="144" t="s">
        <v>4754</v>
      </c>
      <c r="U881" s="145">
        <v>0</v>
      </c>
      <c r="V881" s="145">
        <v>0</v>
      </c>
      <c r="W881" s="145">
        <v>0</v>
      </c>
      <c r="X881" s="144" t="s">
        <v>4745</v>
      </c>
    </row>
    <row r="882" spans="1:24" s="7" customFormat="1">
      <c r="A882" s="7" t="s">
        <v>49</v>
      </c>
      <c r="D882" s="144" t="s">
        <v>6257</v>
      </c>
      <c r="E882" s="144" t="s">
        <v>6258</v>
      </c>
      <c r="F882" s="144" t="s">
        <v>4792</v>
      </c>
      <c r="G882" s="144" t="s">
        <v>4745</v>
      </c>
      <c r="H882" s="144" t="s">
        <v>891</v>
      </c>
      <c r="I882" s="144" t="s">
        <v>1072</v>
      </c>
      <c r="J882" s="145">
        <v>75</v>
      </c>
      <c r="K882" s="144" t="s">
        <v>765</v>
      </c>
      <c r="L882" s="144" t="s">
        <v>409</v>
      </c>
      <c r="M882" s="144" t="s">
        <v>4753</v>
      </c>
      <c r="N882" s="144" t="s">
        <v>683</v>
      </c>
      <c r="O882" s="144" t="s">
        <v>695</v>
      </c>
      <c r="P882" s="144" t="s">
        <v>1515</v>
      </c>
      <c r="Q882" s="145">
        <v>0.14000000000000001</v>
      </c>
      <c r="R882" s="144" t="s">
        <v>4745</v>
      </c>
      <c r="S882" s="145">
        <v>110</v>
      </c>
      <c r="T882" s="144" t="s">
        <v>4754</v>
      </c>
      <c r="U882" s="145">
        <v>0</v>
      </c>
      <c r="V882" s="145">
        <v>1.1399999999999999</v>
      </c>
      <c r="W882" s="145">
        <v>0</v>
      </c>
      <c r="X882" s="144" t="s">
        <v>4745</v>
      </c>
    </row>
    <row r="883" spans="1:24" s="7" customFormat="1">
      <c r="A883" s="7" t="s">
        <v>49</v>
      </c>
      <c r="D883" s="144" t="s">
        <v>3797</v>
      </c>
      <c r="E883" s="144" t="s">
        <v>6259</v>
      </c>
      <c r="F883" s="144" t="s">
        <v>5033</v>
      </c>
      <c r="G883" s="144" t="s">
        <v>4745</v>
      </c>
      <c r="H883" s="144" t="s">
        <v>891</v>
      </c>
      <c r="I883" s="144" t="s">
        <v>1072</v>
      </c>
      <c r="J883" s="145">
        <v>100</v>
      </c>
      <c r="K883" s="144" t="s">
        <v>895</v>
      </c>
      <c r="L883" s="144" t="s">
        <v>487</v>
      </c>
      <c r="M883" s="144" t="s">
        <v>4753</v>
      </c>
      <c r="N883" s="144" t="s">
        <v>683</v>
      </c>
      <c r="O883" s="144" t="s">
        <v>695</v>
      </c>
      <c r="P883" s="144" t="s">
        <v>1508</v>
      </c>
      <c r="Q883" s="145">
        <v>0.32</v>
      </c>
      <c r="R883" s="144" t="s">
        <v>530</v>
      </c>
      <c r="S883" s="145">
        <v>100</v>
      </c>
      <c r="T883" s="144" t="s">
        <v>4754</v>
      </c>
      <c r="U883" s="145">
        <v>128</v>
      </c>
      <c r="V883" s="145">
        <v>2.2400000000000002</v>
      </c>
      <c r="W883" s="145">
        <v>0</v>
      </c>
      <c r="X883" s="144" t="s">
        <v>4745</v>
      </c>
    </row>
    <row r="884" spans="1:24" s="7" customFormat="1">
      <c r="A884" s="7" t="s">
        <v>49</v>
      </c>
      <c r="D884" s="144" t="s">
        <v>6260</v>
      </c>
      <c r="E884" s="144" t="s">
        <v>6261</v>
      </c>
      <c r="F884" s="144" t="s">
        <v>6184</v>
      </c>
      <c r="G884" s="144" t="s">
        <v>4745</v>
      </c>
      <c r="H884" s="144" t="s">
        <v>891</v>
      </c>
      <c r="I884" s="144" t="s">
        <v>6262</v>
      </c>
      <c r="J884" s="145">
        <v>100</v>
      </c>
      <c r="K884" s="144" t="s">
        <v>1481</v>
      </c>
      <c r="L884" s="144" t="s">
        <v>5279</v>
      </c>
      <c r="M884" s="144" t="s">
        <v>4202</v>
      </c>
      <c r="N884" s="144" t="s">
        <v>683</v>
      </c>
      <c r="O884" s="144" t="s">
        <v>695</v>
      </c>
      <c r="P884" s="144" t="s">
        <v>1930</v>
      </c>
      <c r="Q884" s="145">
        <v>1.84</v>
      </c>
      <c r="R884" s="144" t="s">
        <v>549</v>
      </c>
      <c r="S884" s="145">
        <v>100</v>
      </c>
      <c r="T884" s="144" t="s">
        <v>4746</v>
      </c>
      <c r="U884" s="145">
        <v>0</v>
      </c>
      <c r="V884" s="145">
        <v>15.018000000000001</v>
      </c>
      <c r="W884" s="145">
        <v>0</v>
      </c>
      <c r="X884" s="144" t="s">
        <v>4745</v>
      </c>
    </row>
    <row r="885" spans="1:24" s="7" customFormat="1">
      <c r="A885" s="7" t="s">
        <v>49</v>
      </c>
      <c r="D885" s="144" t="s">
        <v>6263</v>
      </c>
      <c r="E885" s="144" t="s">
        <v>6264</v>
      </c>
      <c r="F885" s="144" t="s">
        <v>6184</v>
      </c>
      <c r="G885" s="144" t="s">
        <v>4745</v>
      </c>
      <c r="H885" s="144" t="s">
        <v>891</v>
      </c>
      <c r="I885" s="144" t="s">
        <v>6262</v>
      </c>
      <c r="J885" s="145">
        <v>100</v>
      </c>
      <c r="K885" s="144" t="s">
        <v>1481</v>
      </c>
      <c r="L885" s="144" t="s">
        <v>5279</v>
      </c>
      <c r="M885" s="144" t="s">
        <v>4202</v>
      </c>
      <c r="N885" s="144" t="s">
        <v>683</v>
      </c>
      <c r="O885" s="144" t="s">
        <v>695</v>
      </c>
      <c r="P885" s="144" t="s">
        <v>1930</v>
      </c>
      <c r="Q885" s="145">
        <v>1.84</v>
      </c>
      <c r="R885" s="144" t="s">
        <v>506</v>
      </c>
      <c r="S885" s="145">
        <v>100</v>
      </c>
      <c r="T885" s="144" t="s">
        <v>4746</v>
      </c>
      <c r="U885" s="145">
        <v>0</v>
      </c>
      <c r="V885" s="145">
        <v>15.118</v>
      </c>
      <c r="W885" s="145">
        <v>0</v>
      </c>
      <c r="X885" s="144" t="s">
        <v>4745</v>
      </c>
    </row>
    <row r="886" spans="1:24" s="7" customFormat="1">
      <c r="A886" s="7" t="s">
        <v>49</v>
      </c>
      <c r="D886" s="144" t="s">
        <v>6265</v>
      </c>
      <c r="E886" s="144" t="s">
        <v>6266</v>
      </c>
      <c r="F886" s="144" t="s">
        <v>6184</v>
      </c>
      <c r="G886" s="144" t="s">
        <v>4745</v>
      </c>
      <c r="H886" s="144" t="s">
        <v>891</v>
      </c>
      <c r="I886" s="144" t="s">
        <v>6262</v>
      </c>
      <c r="J886" s="145">
        <v>75</v>
      </c>
      <c r="K886" s="144" t="s">
        <v>1481</v>
      </c>
      <c r="L886" s="144" t="s">
        <v>5279</v>
      </c>
      <c r="M886" s="144" t="s">
        <v>4202</v>
      </c>
      <c r="N886" s="144" t="s">
        <v>683</v>
      </c>
      <c r="O886" s="144" t="s">
        <v>695</v>
      </c>
      <c r="P886" s="144" t="s">
        <v>3590</v>
      </c>
      <c r="Q886" s="145">
        <v>0.8</v>
      </c>
      <c r="R886" s="144" t="s">
        <v>669</v>
      </c>
      <c r="S886" s="145">
        <v>75</v>
      </c>
      <c r="T886" s="144" t="s">
        <v>4746</v>
      </c>
      <c r="U886" s="145">
        <v>0</v>
      </c>
      <c r="V886" s="145">
        <v>8.3315400000000004</v>
      </c>
      <c r="W886" s="145">
        <v>0</v>
      </c>
      <c r="X886" s="144" t="s">
        <v>4745</v>
      </c>
    </row>
    <row r="887" spans="1:24" s="7" customFormat="1">
      <c r="A887" s="7" t="s">
        <v>49</v>
      </c>
      <c r="D887" s="144" t="s">
        <v>6267</v>
      </c>
      <c r="E887" s="144" t="s">
        <v>6268</v>
      </c>
      <c r="F887" s="144" t="s">
        <v>6184</v>
      </c>
      <c r="G887" s="144" t="s">
        <v>4745</v>
      </c>
      <c r="H887" s="144" t="s">
        <v>891</v>
      </c>
      <c r="I887" s="144" t="s">
        <v>6262</v>
      </c>
      <c r="J887" s="145">
        <v>75</v>
      </c>
      <c r="K887" s="144" t="s">
        <v>1481</v>
      </c>
      <c r="L887" s="144" t="s">
        <v>5279</v>
      </c>
      <c r="M887" s="144" t="s">
        <v>4202</v>
      </c>
      <c r="N887" s="144" t="s">
        <v>683</v>
      </c>
      <c r="O887" s="144" t="s">
        <v>695</v>
      </c>
      <c r="P887" s="144" t="s">
        <v>3590</v>
      </c>
      <c r="Q887" s="145">
        <v>0.8</v>
      </c>
      <c r="R887" s="144" t="s">
        <v>549</v>
      </c>
      <c r="S887" s="145">
        <v>75</v>
      </c>
      <c r="T887" s="144" t="s">
        <v>4746</v>
      </c>
      <c r="U887" s="145">
        <v>0</v>
      </c>
      <c r="V887" s="145">
        <v>8.4749999999999996</v>
      </c>
      <c r="W887" s="145">
        <v>0</v>
      </c>
      <c r="X887" s="144" t="s">
        <v>4745</v>
      </c>
    </row>
    <row r="888" spans="1:24" s="7" customFormat="1">
      <c r="A888" s="7" t="s">
        <v>49</v>
      </c>
      <c r="D888" s="144" t="s">
        <v>6269</v>
      </c>
      <c r="E888" s="144" t="s">
        <v>6270</v>
      </c>
      <c r="F888" s="144" t="s">
        <v>6184</v>
      </c>
      <c r="G888" s="144" t="s">
        <v>4745</v>
      </c>
      <c r="H888" s="144" t="s">
        <v>891</v>
      </c>
      <c r="I888" s="144" t="s">
        <v>6262</v>
      </c>
      <c r="J888" s="145">
        <v>75</v>
      </c>
      <c r="K888" s="144" t="s">
        <v>1481</v>
      </c>
      <c r="L888" s="144" t="s">
        <v>5279</v>
      </c>
      <c r="M888" s="144" t="s">
        <v>4202</v>
      </c>
      <c r="N888" s="144" t="s">
        <v>683</v>
      </c>
      <c r="O888" s="144" t="s">
        <v>695</v>
      </c>
      <c r="P888" s="144" t="s">
        <v>3590</v>
      </c>
      <c r="Q888" s="145">
        <v>0.8</v>
      </c>
      <c r="R888" s="144" t="s">
        <v>506</v>
      </c>
      <c r="S888" s="145">
        <v>75</v>
      </c>
      <c r="T888" s="144" t="s">
        <v>4746</v>
      </c>
      <c r="U888" s="145">
        <v>0</v>
      </c>
      <c r="V888" s="145">
        <v>8.4328599999999998</v>
      </c>
      <c r="W888" s="145">
        <v>0</v>
      </c>
      <c r="X888" s="144" t="s">
        <v>4745</v>
      </c>
    </row>
    <row r="889" spans="1:24" s="7" customFormat="1">
      <c r="A889" s="7" t="s">
        <v>49</v>
      </c>
      <c r="D889" s="144" t="s">
        <v>6271</v>
      </c>
      <c r="E889" s="144" t="s">
        <v>6272</v>
      </c>
      <c r="F889" s="144" t="s">
        <v>6184</v>
      </c>
      <c r="G889" s="144" t="s">
        <v>4745</v>
      </c>
      <c r="H889" s="144" t="s">
        <v>891</v>
      </c>
      <c r="I889" s="144" t="s">
        <v>6262</v>
      </c>
      <c r="J889" s="145">
        <v>75</v>
      </c>
      <c r="K889" s="144" t="s">
        <v>1481</v>
      </c>
      <c r="L889" s="144" t="s">
        <v>396</v>
      </c>
      <c r="M889" s="144" t="s">
        <v>4202</v>
      </c>
      <c r="N889" s="144" t="s">
        <v>683</v>
      </c>
      <c r="O889" s="144" t="s">
        <v>695</v>
      </c>
      <c r="P889" s="144" t="s">
        <v>3590</v>
      </c>
      <c r="Q889" s="145">
        <v>0.78</v>
      </c>
      <c r="R889" s="144" t="s">
        <v>669</v>
      </c>
      <c r="S889" s="145">
        <v>75</v>
      </c>
      <c r="T889" s="144" t="s">
        <v>4746</v>
      </c>
      <c r="U889" s="145">
        <v>0</v>
      </c>
      <c r="V889" s="145">
        <v>0</v>
      </c>
      <c r="W889" s="145">
        <v>0</v>
      </c>
      <c r="X889" s="144" t="s">
        <v>4745</v>
      </c>
    </row>
    <row r="890" spans="1:24" s="7" customFormat="1">
      <c r="A890" s="7" t="s">
        <v>49</v>
      </c>
      <c r="D890" s="144" t="s">
        <v>6273</v>
      </c>
      <c r="E890" s="144" t="s">
        <v>6274</v>
      </c>
      <c r="F890" s="144" t="s">
        <v>6184</v>
      </c>
      <c r="G890" s="144" t="s">
        <v>4745</v>
      </c>
      <c r="H890" s="144" t="s">
        <v>891</v>
      </c>
      <c r="I890" s="144" t="s">
        <v>6262</v>
      </c>
      <c r="J890" s="145">
        <v>100</v>
      </c>
      <c r="K890" s="144" t="s">
        <v>1890</v>
      </c>
      <c r="L890" s="144" t="s">
        <v>487</v>
      </c>
      <c r="M890" s="144" t="s">
        <v>4202</v>
      </c>
      <c r="N890" s="144" t="s">
        <v>683</v>
      </c>
      <c r="O890" s="144" t="s">
        <v>695</v>
      </c>
      <c r="P890" s="144" t="s">
        <v>1930</v>
      </c>
      <c r="Q890" s="145">
        <v>1.84</v>
      </c>
      <c r="R890" s="144" t="s">
        <v>549</v>
      </c>
      <c r="S890" s="145">
        <v>100</v>
      </c>
      <c r="T890" s="144" t="s">
        <v>4746</v>
      </c>
      <c r="U890" s="145">
        <v>0</v>
      </c>
      <c r="V890" s="145">
        <v>15.21</v>
      </c>
      <c r="W890" s="145">
        <v>0</v>
      </c>
      <c r="X890" s="144" t="s">
        <v>4745</v>
      </c>
    </row>
    <row r="891" spans="1:24" s="7" customFormat="1">
      <c r="A891" s="7" t="s">
        <v>49</v>
      </c>
      <c r="D891" s="144" t="s">
        <v>6275</v>
      </c>
      <c r="E891" s="144" t="s">
        <v>6276</v>
      </c>
      <c r="F891" s="144" t="s">
        <v>6184</v>
      </c>
      <c r="G891" s="144" t="s">
        <v>4745</v>
      </c>
      <c r="H891" s="144" t="s">
        <v>891</v>
      </c>
      <c r="I891" s="144" t="s">
        <v>6262</v>
      </c>
      <c r="J891" s="145">
        <v>100</v>
      </c>
      <c r="K891" s="144" t="s">
        <v>1890</v>
      </c>
      <c r="L891" s="144" t="s">
        <v>487</v>
      </c>
      <c r="M891" s="144" t="s">
        <v>4202</v>
      </c>
      <c r="N891" s="144" t="s">
        <v>683</v>
      </c>
      <c r="O891" s="144" t="s">
        <v>695</v>
      </c>
      <c r="P891" s="144" t="s">
        <v>1930</v>
      </c>
      <c r="Q891" s="145">
        <v>1.84</v>
      </c>
      <c r="R891" s="144" t="s">
        <v>506</v>
      </c>
      <c r="S891" s="145">
        <v>100</v>
      </c>
      <c r="T891" s="144" t="s">
        <v>4746</v>
      </c>
      <c r="U891" s="145">
        <v>0</v>
      </c>
      <c r="V891" s="145">
        <v>12.860799999999999</v>
      </c>
      <c r="W891" s="145">
        <v>0</v>
      </c>
      <c r="X891" s="144" t="s">
        <v>4745</v>
      </c>
    </row>
    <row r="892" spans="1:24" s="7" customFormat="1">
      <c r="A892" s="7" t="s">
        <v>49</v>
      </c>
      <c r="D892" s="144" t="s">
        <v>6277</v>
      </c>
      <c r="E892" s="144" t="s">
        <v>6278</v>
      </c>
      <c r="F892" s="144" t="s">
        <v>6184</v>
      </c>
      <c r="G892" s="144" t="s">
        <v>4745</v>
      </c>
      <c r="H892" s="144" t="s">
        <v>891</v>
      </c>
      <c r="I892" s="144" t="s">
        <v>6262</v>
      </c>
      <c r="J892" s="145">
        <v>75</v>
      </c>
      <c r="K892" s="144" t="s">
        <v>1890</v>
      </c>
      <c r="L892" s="144" t="s">
        <v>487</v>
      </c>
      <c r="M892" s="144" t="s">
        <v>4202</v>
      </c>
      <c r="N892" s="144" t="s">
        <v>683</v>
      </c>
      <c r="O892" s="144" t="s">
        <v>695</v>
      </c>
      <c r="P892" s="144" t="s">
        <v>3590</v>
      </c>
      <c r="Q892" s="145">
        <v>0.82499999999999996</v>
      </c>
      <c r="R892" s="144" t="s">
        <v>669</v>
      </c>
      <c r="S892" s="145">
        <v>75</v>
      </c>
      <c r="T892" s="144" t="s">
        <v>4746</v>
      </c>
      <c r="U892" s="145">
        <v>0</v>
      </c>
      <c r="V892" s="145">
        <v>7.7370599999999996</v>
      </c>
      <c r="W892" s="145">
        <v>0</v>
      </c>
      <c r="X892" s="144" t="s">
        <v>4745</v>
      </c>
    </row>
    <row r="893" spans="1:24" s="7" customFormat="1">
      <c r="A893" s="7" t="s">
        <v>49</v>
      </c>
      <c r="D893" s="144" t="s">
        <v>6279</v>
      </c>
      <c r="E893" s="144" t="s">
        <v>6280</v>
      </c>
      <c r="F893" s="144" t="s">
        <v>6184</v>
      </c>
      <c r="G893" s="144" t="s">
        <v>4745</v>
      </c>
      <c r="H893" s="144" t="s">
        <v>891</v>
      </c>
      <c r="I893" s="144" t="s">
        <v>6262</v>
      </c>
      <c r="J893" s="145">
        <v>75</v>
      </c>
      <c r="K893" s="144" t="s">
        <v>1890</v>
      </c>
      <c r="L893" s="144" t="s">
        <v>487</v>
      </c>
      <c r="M893" s="144" t="s">
        <v>4202</v>
      </c>
      <c r="N893" s="144" t="s">
        <v>683</v>
      </c>
      <c r="O893" s="144" t="s">
        <v>695</v>
      </c>
      <c r="P893" s="144" t="s">
        <v>3590</v>
      </c>
      <c r="Q893" s="145">
        <v>0.82499999999999996</v>
      </c>
      <c r="R893" s="144" t="s">
        <v>549</v>
      </c>
      <c r="S893" s="145">
        <v>75</v>
      </c>
      <c r="T893" s="144" t="s">
        <v>4746</v>
      </c>
      <c r="U893" s="145">
        <v>0</v>
      </c>
      <c r="V893" s="145">
        <v>7.2045700000000004</v>
      </c>
      <c r="W893" s="145">
        <v>0</v>
      </c>
      <c r="X893" s="144" t="s">
        <v>4745</v>
      </c>
    </row>
    <row r="894" spans="1:24" s="7" customFormat="1">
      <c r="A894" s="7" t="s">
        <v>49</v>
      </c>
      <c r="D894" s="144" t="s">
        <v>6281</v>
      </c>
      <c r="E894" s="144" t="s">
        <v>6282</v>
      </c>
      <c r="F894" s="144" t="s">
        <v>6184</v>
      </c>
      <c r="G894" s="144" t="s">
        <v>4745</v>
      </c>
      <c r="H894" s="144" t="s">
        <v>891</v>
      </c>
      <c r="I894" s="144" t="s">
        <v>6262</v>
      </c>
      <c r="J894" s="145">
        <v>75</v>
      </c>
      <c r="K894" s="144" t="s">
        <v>1890</v>
      </c>
      <c r="L894" s="144" t="s">
        <v>694</v>
      </c>
      <c r="M894" s="144" t="s">
        <v>4202</v>
      </c>
      <c r="N894" s="144" t="s">
        <v>683</v>
      </c>
      <c r="O894" s="144" t="s">
        <v>695</v>
      </c>
      <c r="P894" s="144" t="s">
        <v>3590</v>
      </c>
      <c r="Q894" s="145">
        <v>0.82499999999999996</v>
      </c>
      <c r="R894" s="144" t="s">
        <v>506</v>
      </c>
      <c r="S894" s="145">
        <v>75</v>
      </c>
      <c r="T894" s="144" t="s">
        <v>4746</v>
      </c>
      <c r="U894" s="145">
        <v>0</v>
      </c>
      <c r="V894" s="145">
        <v>7.3053999999999997</v>
      </c>
      <c r="W894" s="145">
        <v>0</v>
      </c>
      <c r="X894" s="144" t="s">
        <v>4745</v>
      </c>
    </row>
    <row r="895" spans="1:24" s="7" customFormat="1">
      <c r="A895" s="7" t="s">
        <v>49</v>
      </c>
      <c r="D895" s="144" t="s">
        <v>6283</v>
      </c>
      <c r="E895" s="144" t="s">
        <v>6284</v>
      </c>
      <c r="F895" s="144" t="s">
        <v>6184</v>
      </c>
      <c r="G895" s="144" t="s">
        <v>4745</v>
      </c>
      <c r="H895" s="144" t="s">
        <v>891</v>
      </c>
      <c r="I895" s="144" t="s">
        <v>6262</v>
      </c>
      <c r="J895" s="145">
        <v>100</v>
      </c>
      <c r="K895" s="144" t="s">
        <v>2039</v>
      </c>
      <c r="L895" s="144" t="s">
        <v>457</v>
      </c>
      <c r="M895" s="144" t="s">
        <v>4202</v>
      </c>
      <c r="N895" s="144" t="s">
        <v>683</v>
      </c>
      <c r="O895" s="144" t="s">
        <v>695</v>
      </c>
      <c r="P895" s="144" t="s">
        <v>3590</v>
      </c>
      <c r="Q895" s="145">
        <v>1.03</v>
      </c>
      <c r="R895" s="144" t="s">
        <v>616</v>
      </c>
      <c r="S895" s="145">
        <v>100</v>
      </c>
      <c r="T895" s="144" t="s">
        <v>4746</v>
      </c>
      <c r="U895" s="145">
        <v>0</v>
      </c>
      <c r="V895" s="145">
        <v>0</v>
      </c>
      <c r="W895" s="145">
        <v>0</v>
      </c>
      <c r="X895" s="144" t="s">
        <v>4745</v>
      </c>
    </row>
    <row r="896" spans="1:24" s="7" customFormat="1">
      <c r="A896" s="7" t="s">
        <v>49</v>
      </c>
      <c r="D896" s="144" t="s">
        <v>6285</v>
      </c>
      <c r="E896" s="144" t="s">
        <v>6286</v>
      </c>
      <c r="F896" s="144" t="s">
        <v>6184</v>
      </c>
      <c r="G896" s="144" t="s">
        <v>4745</v>
      </c>
      <c r="H896" s="144" t="s">
        <v>891</v>
      </c>
      <c r="I896" s="144" t="s">
        <v>6262</v>
      </c>
      <c r="J896" s="145">
        <v>100</v>
      </c>
      <c r="K896" s="144" t="s">
        <v>2044</v>
      </c>
      <c r="L896" s="144" t="s">
        <v>393</v>
      </c>
      <c r="M896" s="144" t="s">
        <v>4202</v>
      </c>
      <c r="N896" s="144" t="s">
        <v>683</v>
      </c>
      <c r="O896" s="144" t="s">
        <v>695</v>
      </c>
      <c r="P896" s="144" t="s">
        <v>2040</v>
      </c>
      <c r="Q896" s="145">
        <v>1.2250000000000001</v>
      </c>
      <c r="R896" s="144" t="s">
        <v>616</v>
      </c>
      <c r="S896" s="145">
        <v>100</v>
      </c>
      <c r="T896" s="144" t="s">
        <v>4746</v>
      </c>
      <c r="U896" s="145">
        <v>0</v>
      </c>
      <c r="V896" s="145">
        <v>0</v>
      </c>
      <c r="W896" s="145">
        <v>0</v>
      </c>
      <c r="X896" s="144" t="s">
        <v>4745</v>
      </c>
    </row>
    <row r="897" spans="1:24" s="7" customFormat="1">
      <c r="A897" s="7" t="s">
        <v>49</v>
      </c>
      <c r="D897" s="144" t="s">
        <v>6287</v>
      </c>
      <c r="E897" s="144" t="s">
        <v>6288</v>
      </c>
      <c r="F897" s="144" t="s">
        <v>6184</v>
      </c>
      <c r="G897" s="144" t="s">
        <v>4745</v>
      </c>
      <c r="H897" s="144" t="s">
        <v>891</v>
      </c>
      <c r="I897" s="144" t="s">
        <v>6262</v>
      </c>
      <c r="J897" s="145">
        <v>100</v>
      </c>
      <c r="K897" s="144" t="s">
        <v>2044</v>
      </c>
      <c r="L897" s="144" t="s">
        <v>393</v>
      </c>
      <c r="M897" s="144" t="s">
        <v>4202</v>
      </c>
      <c r="N897" s="144" t="s">
        <v>683</v>
      </c>
      <c r="O897" s="144" t="s">
        <v>695</v>
      </c>
      <c r="P897" s="144" t="s">
        <v>2040</v>
      </c>
      <c r="Q897" s="145">
        <v>1.2250000000000001</v>
      </c>
      <c r="R897" s="144" t="s">
        <v>549</v>
      </c>
      <c r="S897" s="145">
        <v>100</v>
      </c>
      <c r="T897" s="144" t="s">
        <v>4746</v>
      </c>
      <c r="U897" s="145">
        <v>0</v>
      </c>
      <c r="V897" s="145">
        <v>17.892499999999998</v>
      </c>
      <c r="W897" s="145">
        <v>0</v>
      </c>
      <c r="X897" s="144" t="s">
        <v>4745</v>
      </c>
    </row>
    <row r="898" spans="1:24" s="7" customFormat="1">
      <c r="A898" s="7" t="s">
        <v>49</v>
      </c>
      <c r="D898" s="144" t="s">
        <v>6289</v>
      </c>
      <c r="E898" s="144" t="s">
        <v>6290</v>
      </c>
      <c r="F898" s="144" t="s">
        <v>6184</v>
      </c>
      <c r="G898" s="144" t="s">
        <v>4745</v>
      </c>
      <c r="H898" s="144" t="s">
        <v>891</v>
      </c>
      <c r="I898" s="144" t="s">
        <v>6262</v>
      </c>
      <c r="J898" s="145">
        <v>100</v>
      </c>
      <c r="K898" s="144" t="s">
        <v>2044</v>
      </c>
      <c r="L898" s="144" t="s">
        <v>393</v>
      </c>
      <c r="M898" s="144" t="s">
        <v>4202</v>
      </c>
      <c r="N898" s="144" t="s">
        <v>683</v>
      </c>
      <c r="O898" s="144" t="s">
        <v>695</v>
      </c>
      <c r="P898" s="144" t="s">
        <v>2040</v>
      </c>
      <c r="Q898" s="145">
        <v>1.2250000000000001</v>
      </c>
      <c r="R898" s="144" t="s">
        <v>506</v>
      </c>
      <c r="S898" s="145">
        <v>100</v>
      </c>
      <c r="T898" s="144" t="s">
        <v>4746</v>
      </c>
      <c r="U898" s="145">
        <v>0</v>
      </c>
      <c r="V898" s="145">
        <v>23.588000000000001</v>
      </c>
      <c r="W898" s="145">
        <v>0</v>
      </c>
      <c r="X898" s="144" t="s">
        <v>4745</v>
      </c>
    </row>
    <row r="899" spans="1:24" s="7" customFormat="1">
      <c r="A899" s="7" t="s">
        <v>49</v>
      </c>
      <c r="D899" s="144" t="s">
        <v>6291</v>
      </c>
      <c r="E899" s="144" t="s">
        <v>6292</v>
      </c>
      <c r="F899" s="144" t="s">
        <v>6184</v>
      </c>
      <c r="G899" s="144" t="s">
        <v>4745</v>
      </c>
      <c r="H899" s="144" t="s">
        <v>891</v>
      </c>
      <c r="I899" s="144" t="s">
        <v>6262</v>
      </c>
      <c r="J899" s="145">
        <v>100</v>
      </c>
      <c r="K899" s="144" t="s">
        <v>765</v>
      </c>
      <c r="L899" s="144" t="s">
        <v>694</v>
      </c>
      <c r="M899" s="144" t="s">
        <v>4202</v>
      </c>
      <c r="N899" s="144" t="s">
        <v>683</v>
      </c>
      <c r="O899" s="144" t="s">
        <v>695</v>
      </c>
      <c r="P899" s="144" t="s">
        <v>1598</v>
      </c>
      <c r="Q899" s="145">
        <v>1.575</v>
      </c>
      <c r="R899" s="144" t="s">
        <v>549</v>
      </c>
      <c r="S899" s="145">
        <v>100</v>
      </c>
      <c r="T899" s="144" t="s">
        <v>4746</v>
      </c>
      <c r="U899" s="145">
        <v>0</v>
      </c>
      <c r="V899" s="145">
        <v>12.27</v>
      </c>
      <c r="W899" s="145">
        <v>0</v>
      </c>
      <c r="X899" s="144" t="s">
        <v>4745</v>
      </c>
    </row>
    <row r="900" spans="1:24" s="7" customFormat="1">
      <c r="A900" s="7" t="s">
        <v>49</v>
      </c>
      <c r="D900" s="144" t="s">
        <v>6293</v>
      </c>
      <c r="E900" s="144" t="s">
        <v>6294</v>
      </c>
      <c r="F900" s="144" t="s">
        <v>6184</v>
      </c>
      <c r="G900" s="144" t="s">
        <v>4745</v>
      </c>
      <c r="H900" s="144" t="s">
        <v>891</v>
      </c>
      <c r="I900" s="144" t="s">
        <v>6262</v>
      </c>
      <c r="J900" s="145">
        <v>100</v>
      </c>
      <c r="K900" s="144" t="s">
        <v>2326</v>
      </c>
      <c r="L900" s="144" t="s">
        <v>5279</v>
      </c>
      <c r="M900" s="144" t="s">
        <v>4202</v>
      </c>
      <c r="N900" s="144" t="s">
        <v>683</v>
      </c>
      <c r="O900" s="144" t="s">
        <v>695</v>
      </c>
      <c r="P900" s="144" t="s">
        <v>1598</v>
      </c>
      <c r="Q900" s="145">
        <v>1.575</v>
      </c>
      <c r="R900" s="144" t="s">
        <v>506</v>
      </c>
      <c r="S900" s="145">
        <v>100</v>
      </c>
      <c r="T900" s="144" t="s">
        <v>4746</v>
      </c>
      <c r="U900" s="145">
        <v>0</v>
      </c>
      <c r="V900" s="145">
        <v>12.27</v>
      </c>
      <c r="W900" s="145">
        <v>0</v>
      </c>
      <c r="X900" s="144" t="s">
        <v>4745</v>
      </c>
    </row>
    <row r="901" spans="1:24" s="7" customFormat="1">
      <c r="A901" s="7" t="s">
        <v>49</v>
      </c>
      <c r="D901" s="144" t="s">
        <v>6295</v>
      </c>
      <c r="E901" s="144" t="s">
        <v>6296</v>
      </c>
      <c r="F901" s="144" t="s">
        <v>6184</v>
      </c>
      <c r="G901" s="144" t="s">
        <v>4745</v>
      </c>
      <c r="H901" s="144" t="s">
        <v>891</v>
      </c>
      <c r="I901" s="144" t="s">
        <v>6262</v>
      </c>
      <c r="J901" s="145">
        <v>100</v>
      </c>
      <c r="K901" s="144" t="s">
        <v>2326</v>
      </c>
      <c r="L901" s="144" t="s">
        <v>5279</v>
      </c>
      <c r="M901" s="144" t="s">
        <v>4202</v>
      </c>
      <c r="N901" s="144" t="s">
        <v>683</v>
      </c>
      <c r="O901" s="144" t="s">
        <v>695</v>
      </c>
      <c r="P901" s="144" t="s">
        <v>1926</v>
      </c>
      <c r="Q901" s="145">
        <v>1.8049999999999999</v>
      </c>
      <c r="R901" s="144" t="s">
        <v>616</v>
      </c>
      <c r="S901" s="145">
        <v>100</v>
      </c>
      <c r="T901" s="144" t="s">
        <v>4746</v>
      </c>
      <c r="U901" s="145">
        <v>0</v>
      </c>
      <c r="V901" s="145">
        <v>0</v>
      </c>
      <c r="W901" s="145">
        <v>0</v>
      </c>
      <c r="X901" s="144" t="s">
        <v>4745</v>
      </c>
    </row>
    <row r="902" spans="1:24" s="7" customFormat="1">
      <c r="A902" s="7" t="s">
        <v>49</v>
      </c>
      <c r="D902" s="144" t="s">
        <v>6297</v>
      </c>
      <c r="E902" s="144" t="s">
        <v>6298</v>
      </c>
      <c r="F902" s="144" t="s">
        <v>6184</v>
      </c>
      <c r="G902" s="144" t="s">
        <v>4745</v>
      </c>
      <c r="H902" s="144" t="s">
        <v>891</v>
      </c>
      <c r="I902" s="144" t="s">
        <v>6262</v>
      </c>
      <c r="J902" s="145">
        <v>100</v>
      </c>
      <c r="K902" s="144" t="s">
        <v>2326</v>
      </c>
      <c r="L902" s="144" t="s">
        <v>5279</v>
      </c>
      <c r="M902" s="144" t="s">
        <v>4202</v>
      </c>
      <c r="N902" s="144" t="s">
        <v>683</v>
      </c>
      <c r="O902" s="144" t="s">
        <v>695</v>
      </c>
      <c r="P902" s="144" t="s">
        <v>1926</v>
      </c>
      <c r="Q902" s="145">
        <v>1.8049999999999999</v>
      </c>
      <c r="R902" s="144" t="s">
        <v>506</v>
      </c>
      <c r="S902" s="145">
        <v>100</v>
      </c>
      <c r="T902" s="144" t="s">
        <v>4746</v>
      </c>
      <c r="U902" s="145">
        <v>0</v>
      </c>
      <c r="V902" s="145">
        <v>11.89</v>
      </c>
      <c r="W902" s="145">
        <v>0</v>
      </c>
      <c r="X902" s="144" t="s">
        <v>4745</v>
      </c>
    </row>
    <row r="903" spans="1:24" s="7" customFormat="1">
      <c r="A903" s="7" t="s">
        <v>49</v>
      </c>
      <c r="D903" s="144" t="s">
        <v>6299</v>
      </c>
      <c r="E903" s="144" t="s">
        <v>6300</v>
      </c>
      <c r="F903" s="144" t="s">
        <v>6184</v>
      </c>
      <c r="G903" s="144" t="s">
        <v>4745</v>
      </c>
      <c r="H903" s="144" t="s">
        <v>891</v>
      </c>
      <c r="I903" s="144" t="s">
        <v>6262</v>
      </c>
      <c r="J903" s="145">
        <v>100</v>
      </c>
      <c r="K903" s="144" t="s">
        <v>1890</v>
      </c>
      <c r="L903" s="144" t="s">
        <v>5279</v>
      </c>
      <c r="M903" s="144" t="s">
        <v>4202</v>
      </c>
      <c r="N903" s="144" t="s">
        <v>683</v>
      </c>
      <c r="O903" s="144" t="s">
        <v>695</v>
      </c>
      <c r="P903" s="144" t="s">
        <v>1926</v>
      </c>
      <c r="Q903" s="145">
        <v>1.9850000000000001</v>
      </c>
      <c r="R903" s="144" t="s">
        <v>616</v>
      </c>
      <c r="S903" s="145">
        <v>100</v>
      </c>
      <c r="T903" s="144" t="s">
        <v>4746</v>
      </c>
      <c r="U903" s="145">
        <v>0</v>
      </c>
      <c r="V903" s="145">
        <v>0</v>
      </c>
      <c r="W903" s="145">
        <v>0</v>
      </c>
      <c r="X903" s="144" t="s">
        <v>4745</v>
      </c>
    </row>
    <row r="904" spans="1:24" s="7" customFormat="1">
      <c r="A904" s="7" t="s">
        <v>49</v>
      </c>
      <c r="D904" s="144" t="s">
        <v>6301</v>
      </c>
      <c r="E904" s="144" t="s">
        <v>6302</v>
      </c>
      <c r="F904" s="144" t="s">
        <v>6184</v>
      </c>
      <c r="G904" s="144" t="s">
        <v>4745</v>
      </c>
      <c r="H904" s="144" t="s">
        <v>891</v>
      </c>
      <c r="I904" s="144" t="s">
        <v>6262</v>
      </c>
      <c r="J904" s="145">
        <v>100</v>
      </c>
      <c r="K904" s="144" t="s">
        <v>1890</v>
      </c>
      <c r="L904" s="144" t="s">
        <v>5279</v>
      </c>
      <c r="M904" s="144" t="s">
        <v>4202</v>
      </c>
      <c r="N904" s="144" t="s">
        <v>683</v>
      </c>
      <c r="O904" s="144" t="s">
        <v>695</v>
      </c>
      <c r="P904" s="144" t="s">
        <v>1926</v>
      </c>
      <c r="Q904" s="145">
        <v>1.9850000000000001</v>
      </c>
      <c r="R904" s="144" t="s">
        <v>549</v>
      </c>
      <c r="S904" s="145">
        <v>100</v>
      </c>
      <c r="T904" s="144" t="s">
        <v>4746</v>
      </c>
      <c r="U904" s="145">
        <v>0</v>
      </c>
      <c r="V904" s="145">
        <v>11.89</v>
      </c>
      <c r="W904" s="145">
        <v>0</v>
      </c>
      <c r="X904" s="144" t="s">
        <v>4745</v>
      </c>
    </row>
    <row r="905" spans="1:24" s="7" customFormat="1">
      <c r="A905" s="7" t="s">
        <v>49</v>
      </c>
      <c r="D905" s="144" t="s">
        <v>6303</v>
      </c>
      <c r="E905" s="144" t="s">
        <v>6304</v>
      </c>
      <c r="F905" s="144" t="s">
        <v>6184</v>
      </c>
      <c r="G905" s="144" t="s">
        <v>4745</v>
      </c>
      <c r="H905" s="144" t="s">
        <v>891</v>
      </c>
      <c r="I905" s="144" t="s">
        <v>6262</v>
      </c>
      <c r="J905" s="145">
        <v>100</v>
      </c>
      <c r="K905" s="144" t="s">
        <v>1890</v>
      </c>
      <c r="L905" s="144" t="s">
        <v>393</v>
      </c>
      <c r="M905" s="144" t="s">
        <v>4202</v>
      </c>
      <c r="N905" s="144" t="s">
        <v>683</v>
      </c>
      <c r="O905" s="144" t="s">
        <v>695</v>
      </c>
      <c r="P905" s="144" t="s">
        <v>1926</v>
      </c>
      <c r="Q905" s="145">
        <v>1.9850000000000001</v>
      </c>
      <c r="R905" s="144" t="s">
        <v>506</v>
      </c>
      <c r="S905" s="145">
        <v>100</v>
      </c>
      <c r="T905" s="144" t="s">
        <v>4746</v>
      </c>
      <c r="U905" s="145">
        <v>0</v>
      </c>
      <c r="V905" s="145">
        <v>0</v>
      </c>
      <c r="W905" s="145">
        <v>0</v>
      </c>
      <c r="X905" s="144" t="s">
        <v>4745</v>
      </c>
    </row>
    <row r="906" spans="1:24" s="7" customFormat="1">
      <c r="A906" s="7" t="s">
        <v>49</v>
      </c>
      <c r="D906" s="144" t="s">
        <v>6305</v>
      </c>
      <c r="E906" s="144" t="s">
        <v>6306</v>
      </c>
      <c r="F906" s="144" t="s">
        <v>6184</v>
      </c>
      <c r="G906" s="144" t="s">
        <v>4745</v>
      </c>
      <c r="H906" s="144" t="s">
        <v>891</v>
      </c>
      <c r="I906" s="144" t="s">
        <v>6262</v>
      </c>
      <c r="J906" s="145">
        <v>100</v>
      </c>
      <c r="K906" s="144" t="s">
        <v>1890</v>
      </c>
      <c r="L906" s="144" t="s">
        <v>393</v>
      </c>
      <c r="M906" s="144" t="s">
        <v>4202</v>
      </c>
      <c r="N906" s="144" t="s">
        <v>683</v>
      </c>
      <c r="O906" s="144" t="s">
        <v>695</v>
      </c>
      <c r="P906" s="144" t="s">
        <v>1926</v>
      </c>
      <c r="Q906" s="145">
        <v>1.9850000000000001</v>
      </c>
      <c r="R906" s="144" t="s">
        <v>616</v>
      </c>
      <c r="S906" s="145">
        <v>100</v>
      </c>
      <c r="T906" s="144" t="s">
        <v>4746</v>
      </c>
      <c r="U906" s="145">
        <v>0</v>
      </c>
      <c r="V906" s="145">
        <v>11.89</v>
      </c>
      <c r="W906" s="145">
        <v>0</v>
      </c>
      <c r="X906" s="144" t="s">
        <v>4745</v>
      </c>
    </row>
    <row r="907" spans="1:24" s="7" customFormat="1">
      <c r="A907" s="7" t="s">
        <v>49</v>
      </c>
      <c r="D907" s="144" t="s">
        <v>6307</v>
      </c>
      <c r="E907" s="144" t="s">
        <v>6306</v>
      </c>
      <c r="F907" s="144" t="s">
        <v>6184</v>
      </c>
      <c r="G907" s="144" t="s">
        <v>4745</v>
      </c>
      <c r="H907" s="144" t="s">
        <v>891</v>
      </c>
      <c r="I907" s="144" t="s">
        <v>6262</v>
      </c>
      <c r="J907" s="145">
        <v>100</v>
      </c>
      <c r="K907" s="144" t="s">
        <v>1890</v>
      </c>
      <c r="L907" s="144" t="s">
        <v>393</v>
      </c>
      <c r="M907" s="144" t="s">
        <v>4202</v>
      </c>
      <c r="N907" s="144" t="s">
        <v>683</v>
      </c>
      <c r="O907" s="144" t="s">
        <v>695</v>
      </c>
      <c r="P907" s="144" t="s">
        <v>1926</v>
      </c>
      <c r="Q907" s="145">
        <v>1.9850000000000001</v>
      </c>
      <c r="R907" s="144" t="s">
        <v>549</v>
      </c>
      <c r="S907" s="145">
        <v>100</v>
      </c>
      <c r="T907" s="144" t="s">
        <v>4746</v>
      </c>
      <c r="U907" s="145">
        <v>0</v>
      </c>
      <c r="V907" s="145">
        <v>11.89</v>
      </c>
      <c r="W907" s="145">
        <v>0</v>
      </c>
      <c r="X907" s="144" t="s">
        <v>4745</v>
      </c>
    </row>
    <row r="908" spans="1:24" s="7" customFormat="1">
      <c r="A908" s="7" t="s">
        <v>49</v>
      </c>
      <c r="D908" s="144" t="s">
        <v>6308</v>
      </c>
      <c r="E908" s="144" t="s">
        <v>6306</v>
      </c>
      <c r="F908" s="144" t="s">
        <v>6184</v>
      </c>
      <c r="G908" s="144" t="s">
        <v>4745</v>
      </c>
      <c r="H908" s="144" t="s">
        <v>891</v>
      </c>
      <c r="I908" s="144" t="s">
        <v>6262</v>
      </c>
      <c r="J908" s="145">
        <v>100</v>
      </c>
      <c r="K908" s="144" t="s">
        <v>1890</v>
      </c>
      <c r="L908" s="144" t="s">
        <v>393</v>
      </c>
      <c r="M908" s="144" t="s">
        <v>4202</v>
      </c>
      <c r="N908" s="144" t="s">
        <v>683</v>
      </c>
      <c r="O908" s="144" t="s">
        <v>695</v>
      </c>
      <c r="P908" s="144" t="s">
        <v>1926</v>
      </c>
      <c r="Q908" s="145">
        <v>1.9850000000000001</v>
      </c>
      <c r="R908" s="144" t="s">
        <v>506</v>
      </c>
      <c r="S908" s="145">
        <v>100</v>
      </c>
      <c r="T908" s="144" t="s">
        <v>4746</v>
      </c>
      <c r="U908" s="145">
        <v>0</v>
      </c>
      <c r="V908" s="145">
        <v>11.89</v>
      </c>
      <c r="W908" s="145">
        <v>0</v>
      </c>
      <c r="X908" s="144" t="s">
        <v>4745</v>
      </c>
    </row>
    <row r="909" spans="1:24" s="7" customFormat="1">
      <c r="A909" s="7" t="s">
        <v>49</v>
      </c>
      <c r="D909" s="144" t="s">
        <v>6309</v>
      </c>
      <c r="E909" s="144" t="s">
        <v>6310</v>
      </c>
      <c r="F909" s="144" t="s">
        <v>6184</v>
      </c>
      <c r="G909" s="144" t="s">
        <v>4745</v>
      </c>
      <c r="H909" s="144" t="s">
        <v>891</v>
      </c>
      <c r="I909" s="144" t="s">
        <v>6262</v>
      </c>
      <c r="J909" s="145">
        <v>100</v>
      </c>
      <c r="K909" s="144" t="s">
        <v>1507</v>
      </c>
      <c r="L909" s="144" t="s">
        <v>457</v>
      </c>
      <c r="M909" s="144" t="s">
        <v>4202</v>
      </c>
      <c r="N909" s="144" t="s">
        <v>683</v>
      </c>
      <c r="O909" s="144" t="s">
        <v>695</v>
      </c>
      <c r="P909" s="144" t="s">
        <v>1926</v>
      </c>
      <c r="Q909" s="145">
        <v>1.52</v>
      </c>
      <c r="R909" s="144" t="s">
        <v>616</v>
      </c>
      <c r="S909" s="145">
        <v>100</v>
      </c>
      <c r="T909" s="144" t="s">
        <v>4746</v>
      </c>
      <c r="U909" s="145">
        <v>0</v>
      </c>
      <c r="V909" s="145">
        <v>0</v>
      </c>
      <c r="W909" s="145">
        <v>0</v>
      </c>
      <c r="X909" s="144" t="s">
        <v>4745</v>
      </c>
    </row>
    <row r="910" spans="1:24" s="7" customFormat="1">
      <c r="A910" s="7" t="s">
        <v>49</v>
      </c>
      <c r="D910" s="144" t="s">
        <v>6311</v>
      </c>
      <c r="E910" s="144" t="s">
        <v>6312</v>
      </c>
      <c r="F910" s="144" t="s">
        <v>6184</v>
      </c>
      <c r="G910" s="144" t="s">
        <v>4745</v>
      </c>
      <c r="H910" s="144" t="s">
        <v>891</v>
      </c>
      <c r="I910" s="144" t="s">
        <v>6262</v>
      </c>
      <c r="J910" s="145">
        <v>100</v>
      </c>
      <c r="K910" s="144" t="s">
        <v>1507</v>
      </c>
      <c r="L910" s="144" t="s">
        <v>457</v>
      </c>
      <c r="M910" s="144" t="s">
        <v>4202</v>
      </c>
      <c r="N910" s="144" t="s">
        <v>683</v>
      </c>
      <c r="O910" s="144" t="s">
        <v>695</v>
      </c>
      <c r="P910" s="144" t="s">
        <v>1926</v>
      </c>
      <c r="Q910" s="145">
        <v>1.52</v>
      </c>
      <c r="R910" s="144" t="s">
        <v>506</v>
      </c>
      <c r="S910" s="145">
        <v>100</v>
      </c>
      <c r="T910" s="144" t="s">
        <v>4746</v>
      </c>
      <c r="U910" s="145">
        <v>0</v>
      </c>
      <c r="V910" s="145">
        <v>8.27</v>
      </c>
      <c r="W910" s="145">
        <v>0</v>
      </c>
      <c r="X910" s="144" t="s">
        <v>4745</v>
      </c>
    </row>
    <row r="911" spans="1:24" s="7" customFormat="1">
      <c r="A911" s="7" t="s">
        <v>49</v>
      </c>
      <c r="D911" s="144" t="s">
        <v>6313</v>
      </c>
      <c r="E911" s="144" t="s">
        <v>6314</v>
      </c>
      <c r="F911" s="144" t="s">
        <v>6184</v>
      </c>
      <c r="G911" s="144" t="s">
        <v>4745</v>
      </c>
      <c r="H911" s="144" t="s">
        <v>891</v>
      </c>
      <c r="I911" s="144" t="s">
        <v>6262</v>
      </c>
      <c r="J911" s="145">
        <v>75</v>
      </c>
      <c r="K911" s="144" t="s">
        <v>1890</v>
      </c>
      <c r="L911" s="144" t="s">
        <v>419</v>
      </c>
      <c r="M911" s="144" t="s">
        <v>4202</v>
      </c>
      <c r="N911" s="144" t="s">
        <v>683</v>
      </c>
      <c r="O911" s="144" t="s">
        <v>695</v>
      </c>
      <c r="P911" s="144" t="s">
        <v>2128</v>
      </c>
      <c r="Q911" s="145">
        <v>0.85</v>
      </c>
      <c r="R911" s="144" t="s">
        <v>669</v>
      </c>
      <c r="S911" s="145">
        <v>75</v>
      </c>
      <c r="T911" s="144" t="s">
        <v>4746</v>
      </c>
      <c r="U911" s="145">
        <v>0</v>
      </c>
      <c r="V911" s="145">
        <v>7.7933300000000001</v>
      </c>
      <c r="W911" s="145">
        <v>0</v>
      </c>
      <c r="X911" s="144" t="s">
        <v>4745</v>
      </c>
    </row>
    <row r="912" spans="1:24" s="7" customFormat="1">
      <c r="A912" s="7" t="s">
        <v>49</v>
      </c>
      <c r="D912" s="144" t="s">
        <v>6315</v>
      </c>
      <c r="E912" s="144" t="s">
        <v>6316</v>
      </c>
      <c r="F912" s="144" t="s">
        <v>6184</v>
      </c>
      <c r="G912" s="144" t="s">
        <v>4745</v>
      </c>
      <c r="H912" s="144" t="s">
        <v>891</v>
      </c>
      <c r="I912" s="144" t="s">
        <v>6262</v>
      </c>
      <c r="J912" s="145">
        <v>75</v>
      </c>
      <c r="K912" s="144" t="s">
        <v>1890</v>
      </c>
      <c r="L912" s="144" t="s">
        <v>419</v>
      </c>
      <c r="M912" s="144" t="s">
        <v>4202</v>
      </c>
      <c r="N912" s="144" t="s">
        <v>683</v>
      </c>
      <c r="O912" s="144" t="s">
        <v>695</v>
      </c>
      <c r="P912" s="144" t="s">
        <v>2128</v>
      </c>
      <c r="Q912" s="145">
        <v>0.85</v>
      </c>
      <c r="R912" s="144" t="s">
        <v>549</v>
      </c>
      <c r="S912" s="145">
        <v>75</v>
      </c>
      <c r="T912" s="144" t="s">
        <v>4746</v>
      </c>
      <c r="U912" s="145">
        <v>0</v>
      </c>
      <c r="V912" s="145">
        <v>3.6068600000000002</v>
      </c>
      <c r="W912" s="145">
        <v>0</v>
      </c>
      <c r="X912" s="144" t="s">
        <v>4745</v>
      </c>
    </row>
    <row r="913" spans="1:24" s="7" customFormat="1">
      <c r="A913" s="7" t="s">
        <v>49</v>
      </c>
      <c r="D913" s="144" t="s">
        <v>6317</v>
      </c>
      <c r="E913" s="144" t="s">
        <v>6318</v>
      </c>
      <c r="F913" s="144" t="s">
        <v>6184</v>
      </c>
      <c r="G913" s="144" t="s">
        <v>4745</v>
      </c>
      <c r="H913" s="144" t="s">
        <v>891</v>
      </c>
      <c r="I913" s="144" t="s">
        <v>6262</v>
      </c>
      <c r="J913" s="145">
        <v>75</v>
      </c>
      <c r="K913" s="144" t="s">
        <v>1890</v>
      </c>
      <c r="L913" s="144" t="s">
        <v>5279</v>
      </c>
      <c r="M913" s="144" t="s">
        <v>4202</v>
      </c>
      <c r="N913" s="144" t="s">
        <v>683</v>
      </c>
      <c r="O913" s="144" t="s">
        <v>695</v>
      </c>
      <c r="P913" s="144" t="s">
        <v>2128</v>
      </c>
      <c r="Q913" s="145">
        <v>0.85</v>
      </c>
      <c r="R913" s="144" t="s">
        <v>506</v>
      </c>
      <c r="S913" s="145">
        <v>75</v>
      </c>
      <c r="T913" s="144" t="s">
        <v>4746</v>
      </c>
      <c r="U913" s="145">
        <v>0</v>
      </c>
      <c r="V913" s="145">
        <v>3.65</v>
      </c>
      <c r="W913" s="145">
        <v>0</v>
      </c>
      <c r="X913" s="144" t="s">
        <v>4745</v>
      </c>
    </row>
    <row r="914" spans="1:24" s="7" customFormat="1">
      <c r="A914" s="7" t="s">
        <v>49</v>
      </c>
      <c r="D914" s="144" t="s">
        <v>6319</v>
      </c>
      <c r="E914" s="144" t="s">
        <v>6320</v>
      </c>
      <c r="F914" s="144" t="s">
        <v>6184</v>
      </c>
      <c r="G914" s="144" t="s">
        <v>4745</v>
      </c>
      <c r="H914" s="144" t="s">
        <v>891</v>
      </c>
      <c r="I914" s="144" t="s">
        <v>6262</v>
      </c>
      <c r="J914" s="145">
        <v>75</v>
      </c>
      <c r="K914" s="144" t="s">
        <v>1890</v>
      </c>
      <c r="L914" s="144" t="s">
        <v>409</v>
      </c>
      <c r="M914" s="144" t="s">
        <v>4202</v>
      </c>
      <c r="N914" s="144" t="s">
        <v>683</v>
      </c>
      <c r="O914" s="144" t="s">
        <v>695</v>
      </c>
      <c r="P914" s="144" t="s">
        <v>2128</v>
      </c>
      <c r="Q914" s="145">
        <v>0.8</v>
      </c>
      <c r="R914" s="144" t="s">
        <v>669</v>
      </c>
      <c r="S914" s="145">
        <v>75</v>
      </c>
      <c r="T914" s="144" t="s">
        <v>4746</v>
      </c>
      <c r="U914" s="145">
        <v>0</v>
      </c>
      <c r="V914" s="145">
        <v>7.8156299999999996</v>
      </c>
      <c r="W914" s="145">
        <v>0</v>
      </c>
      <c r="X914" s="144" t="s">
        <v>4745</v>
      </c>
    </row>
    <row r="915" spans="1:24" s="7" customFormat="1">
      <c r="A915" s="7" t="s">
        <v>49</v>
      </c>
      <c r="D915" s="144" t="s">
        <v>6321</v>
      </c>
      <c r="E915" s="144" t="s">
        <v>6322</v>
      </c>
      <c r="F915" s="144" t="s">
        <v>6184</v>
      </c>
      <c r="G915" s="144" t="s">
        <v>4745</v>
      </c>
      <c r="H915" s="144" t="s">
        <v>891</v>
      </c>
      <c r="I915" s="144" t="s">
        <v>6262</v>
      </c>
      <c r="J915" s="145">
        <v>75</v>
      </c>
      <c r="K915" s="144" t="s">
        <v>1890</v>
      </c>
      <c r="L915" s="144" t="s">
        <v>409</v>
      </c>
      <c r="M915" s="144" t="s">
        <v>4202</v>
      </c>
      <c r="N915" s="144" t="s">
        <v>683</v>
      </c>
      <c r="O915" s="144" t="s">
        <v>695</v>
      </c>
      <c r="P915" s="144" t="s">
        <v>2128</v>
      </c>
      <c r="Q915" s="145">
        <v>0.8</v>
      </c>
      <c r="R915" s="144" t="s">
        <v>549</v>
      </c>
      <c r="S915" s="145">
        <v>75</v>
      </c>
      <c r="T915" s="144" t="s">
        <v>4746</v>
      </c>
      <c r="U915" s="145">
        <v>0</v>
      </c>
      <c r="V915" s="145">
        <v>7.8774300000000004</v>
      </c>
      <c r="W915" s="145">
        <v>0</v>
      </c>
      <c r="X915" s="144" t="s">
        <v>4745</v>
      </c>
    </row>
    <row r="916" spans="1:24" s="7" customFormat="1">
      <c r="A916" s="7" t="s">
        <v>49</v>
      </c>
      <c r="D916" s="144" t="s">
        <v>6323</v>
      </c>
      <c r="E916" s="144" t="s">
        <v>6324</v>
      </c>
      <c r="F916" s="144" t="s">
        <v>6184</v>
      </c>
      <c r="G916" s="144" t="s">
        <v>4745</v>
      </c>
      <c r="H916" s="144" t="s">
        <v>891</v>
      </c>
      <c r="I916" s="144" t="s">
        <v>6262</v>
      </c>
      <c r="J916" s="145">
        <v>75</v>
      </c>
      <c r="K916" s="144" t="s">
        <v>1890</v>
      </c>
      <c r="L916" s="144" t="s">
        <v>409</v>
      </c>
      <c r="M916" s="144" t="s">
        <v>4202</v>
      </c>
      <c r="N916" s="144" t="s">
        <v>683</v>
      </c>
      <c r="O916" s="144" t="s">
        <v>695</v>
      </c>
      <c r="P916" s="144" t="s">
        <v>2128</v>
      </c>
      <c r="Q916" s="145">
        <v>0.8</v>
      </c>
      <c r="R916" s="144" t="s">
        <v>506</v>
      </c>
      <c r="S916" s="145">
        <v>75</v>
      </c>
      <c r="T916" s="144" t="s">
        <v>4746</v>
      </c>
      <c r="U916" s="145">
        <v>0</v>
      </c>
      <c r="V916" s="145">
        <v>7.87</v>
      </c>
      <c r="W916" s="145">
        <v>0</v>
      </c>
      <c r="X916" s="144" t="s">
        <v>4745</v>
      </c>
    </row>
    <row r="917" spans="1:24" s="7" customFormat="1">
      <c r="A917" s="7" t="s">
        <v>49</v>
      </c>
      <c r="D917" s="144" t="s">
        <v>6325</v>
      </c>
      <c r="E917" s="144" t="s">
        <v>6326</v>
      </c>
      <c r="F917" s="144" t="s">
        <v>6184</v>
      </c>
      <c r="G917" s="144" t="s">
        <v>4745</v>
      </c>
      <c r="H917" s="144" t="s">
        <v>891</v>
      </c>
      <c r="I917" s="144" t="s">
        <v>6262</v>
      </c>
      <c r="J917" s="145">
        <v>75</v>
      </c>
      <c r="K917" s="144" t="s">
        <v>1890</v>
      </c>
      <c r="L917" s="144" t="s">
        <v>393</v>
      </c>
      <c r="M917" s="144" t="s">
        <v>4202</v>
      </c>
      <c r="N917" s="144" t="s">
        <v>683</v>
      </c>
      <c r="O917" s="144" t="s">
        <v>695</v>
      </c>
      <c r="P917" s="144" t="s">
        <v>2128</v>
      </c>
      <c r="Q917" s="145">
        <v>0.82499999999999996</v>
      </c>
      <c r="R917" s="144" t="s">
        <v>669</v>
      </c>
      <c r="S917" s="145">
        <v>75</v>
      </c>
      <c r="T917" s="144" t="s">
        <v>4746</v>
      </c>
      <c r="U917" s="145">
        <v>0</v>
      </c>
      <c r="V917" s="145">
        <v>5.95</v>
      </c>
      <c r="W917" s="145">
        <v>0</v>
      </c>
      <c r="X917" s="144" t="s">
        <v>4745</v>
      </c>
    </row>
    <row r="918" spans="1:24" s="7" customFormat="1">
      <c r="A918" s="7" t="s">
        <v>49</v>
      </c>
      <c r="D918" s="144" t="s">
        <v>6327</v>
      </c>
      <c r="E918" s="144" t="s">
        <v>6328</v>
      </c>
      <c r="F918" s="144" t="s">
        <v>6184</v>
      </c>
      <c r="G918" s="144" t="s">
        <v>4745</v>
      </c>
      <c r="H918" s="144" t="s">
        <v>891</v>
      </c>
      <c r="I918" s="144" t="s">
        <v>6262</v>
      </c>
      <c r="J918" s="145">
        <v>75</v>
      </c>
      <c r="K918" s="144" t="s">
        <v>1890</v>
      </c>
      <c r="L918" s="144" t="s">
        <v>393</v>
      </c>
      <c r="M918" s="144" t="s">
        <v>4202</v>
      </c>
      <c r="N918" s="144" t="s">
        <v>683</v>
      </c>
      <c r="O918" s="144" t="s">
        <v>695</v>
      </c>
      <c r="P918" s="144" t="s">
        <v>2128</v>
      </c>
      <c r="Q918" s="145">
        <v>0.82499999999999996</v>
      </c>
      <c r="R918" s="144" t="s">
        <v>506</v>
      </c>
      <c r="S918" s="145">
        <v>75</v>
      </c>
      <c r="T918" s="144" t="s">
        <v>4746</v>
      </c>
      <c r="U918" s="145">
        <v>0</v>
      </c>
      <c r="V918" s="145">
        <v>0</v>
      </c>
      <c r="W918" s="145">
        <v>0</v>
      </c>
      <c r="X918" s="144" t="s">
        <v>4745</v>
      </c>
    </row>
    <row r="919" spans="1:24" s="7" customFormat="1">
      <c r="A919" s="7" t="s">
        <v>49</v>
      </c>
      <c r="D919" s="144" t="s">
        <v>6329</v>
      </c>
      <c r="E919" s="144" t="s">
        <v>6330</v>
      </c>
      <c r="F919" s="144" t="s">
        <v>6184</v>
      </c>
      <c r="G919" s="144" t="s">
        <v>4745</v>
      </c>
      <c r="H919" s="144" t="s">
        <v>891</v>
      </c>
      <c r="I919" s="144" t="s">
        <v>6262</v>
      </c>
      <c r="J919" s="145">
        <v>75</v>
      </c>
      <c r="K919" s="144" t="s">
        <v>1507</v>
      </c>
      <c r="L919" s="144" t="s">
        <v>457</v>
      </c>
      <c r="M919" s="144" t="s">
        <v>4202</v>
      </c>
      <c r="N919" s="144" t="s">
        <v>683</v>
      </c>
      <c r="O919" s="144" t="s">
        <v>695</v>
      </c>
      <c r="P919" s="144" t="s">
        <v>2128</v>
      </c>
      <c r="Q919" s="145">
        <v>0.84</v>
      </c>
      <c r="R919" s="144" t="s">
        <v>669</v>
      </c>
      <c r="S919" s="145">
        <v>75</v>
      </c>
      <c r="T919" s="144" t="s">
        <v>4746</v>
      </c>
      <c r="U919" s="145">
        <v>0</v>
      </c>
      <c r="V919" s="145">
        <v>7.06</v>
      </c>
      <c r="W919" s="145">
        <v>0</v>
      </c>
      <c r="X919" s="144" t="s">
        <v>4745</v>
      </c>
    </row>
    <row r="920" spans="1:24" s="7" customFormat="1">
      <c r="A920" s="7" t="s">
        <v>49</v>
      </c>
      <c r="D920" s="144" t="s">
        <v>6331</v>
      </c>
      <c r="E920" s="144" t="s">
        <v>6332</v>
      </c>
      <c r="F920" s="144" t="s">
        <v>6184</v>
      </c>
      <c r="G920" s="144" t="s">
        <v>4745</v>
      </c>
      <c r="H920" s="144" t="s">
        <v>891</v>
      </c>
      <c r="I920" s="144" t="s">
        <v>6262</v>
      </c>
      <c r="J920" s="145">
        <v>75</v>
      </c>
      <c r="K920" s="144" t="s">
        <v>1507</v>
      </c>
      <c r="L920" s="144" t="s">
        <v>457</v>
      </c>
      <c r="M920" s="144" t="s">
        <v>4202</v>
      </c>
      <c r="N920" s="144" t="s">
        <v>683</v>
      </c>
      <c r="O920" s="144" t="s">
        <v>695</v>
      </c>
      <c r="P920" s="144" t="s">
        <v>2128</v>
      </c>
      <c r="Q920" s="145">
        <v>0.84</v>
      </c>
      <c r="R920" s="144" t="s">
        <v>549</v>
      </c>
      <c r="S920" s="145">
        <v>75</v>
      </c>
      <c r="T920" s="144" t="s">
        <v>4746</v>
      </c>
      <c r="U920" s="145">
        <v>0</v>
      </c>
      <c r="V920" s="145">
        <v>6.87</v>
      </c>
      <c r="W920" s="145">
        <v>0</v>
      </c>
      <c r="X920" s="144" t="s">
        <v>4745</v>
      </c>
    </row>
    <row r="921" spans="1:24" s="7" customFormat="1">
      <c r="A921" s="7" t="s">
        <v>49</v>
      </c>
      <c r="D921" s="144" t="s">
        <v>6333</v>
      </c>
      <c r="E921" s="144" t="s">
        <v>6334</v>
      </c>
      <c r="F921" s="144" t="s">
        <v>6184</v>
      </c>
      <c r="G921" s="144" t="s">
        <v>4745</v>
      </c>
      <c r="H921" s="144" t="s">
        <v>891</v>
      </c>
      <c r="I921" s="144" t="s">
        <v>6262</v>
      </c>
      <c r="J921" s="145">
        <v>75</v>
      </c>
      <c r="K921" s="144" t="s">
        <v>1507</v>
      </c>
      <c r="L921" s="144" t="s">
        <v>457</v>
      </c>
      <c r="M921" s="144" t="s">
        <v>4202</v>
      </c>
      <c r="N921" s="144" t="s">
        <v>683</v>
      </c>
      <c r="O921" s="144" t="s">
        <v>695</v>
      </c>
      <c r="P921" s="144" t="s">
        <v>2128</v>
      </c>
      <c r="Q921" s="145">
        <v>0.84</v>
      </c>
      <c r="R921" s="144" t="s">
        <v>506</v>
      </c>
      <c r="S921" s="145">
        <v>75</v>
      </c>
      <c r="T921" s="144" t="s">
        <v>4746</v>
      </c>
      <c r="U921" s="145">
        <v>0</v>
      </c>
      <c r="V921" s="145">
        <v>7.18</v>
      </c>
      <c r="W921" s="145">
        <v>0</v>
      </c>
      <c r="X921" s="144" t="s">
        <v>4745</v>
      </c>
    </row>
    <row r="922" spans="1:24" s="7" customFormat="1">
      <c r="A922" s="7" t="s">
        <v>49</v>
      </c>
      <c r="D922" s="144" t="s">
        <v>6335</v>
      </c>
      <c r="E922" s="144" t="s">
        <v>6336</v>
      </c>
      <c r="F922" s="144" t="s">
        <v>6184</v>
      </c>
      <c r="G922" s="144" t="s">
        <v>4745</v>
      </c>
      <c r="H922" s="144" t="s">
        <v>891</v>
      </c>
      <c r="I922" s="144" t="s">
        <v>6262</v>
      </c>
      <c r="J922" s="145">
        <v>75</v>
      </c>
      <c r="K922" s="144" t="s">
        <v>1507</v>
      </c>
      <c r="L922" s="144" t="s">
        <v>389</v>
      </c>
      <c r="M922" s="144" t="s">
        <v>4202</v>
      </c>
      <c r="N922" s="144" t="s">
        <v>683</v>
      </c>
      <c r="O922" s="144" t="s">
        <v>695</v>
      </c>
      <c r="P922" s="144" t="s">
        <v>2128</v>
      </c>
      <c r="Q922" s="145">
        <v>0.7</v>
      </c>
      <c r="R922" s="144" t="s">
        <v>616</v>
      </c>
      <c r="S922" s="145">
        <v>75</v>
      </c>
      <c r="T922" s="144" t="s">
        <v>4746</v>
      </c>
      <c r="U922" s="145">
        <v>0</v>
      </c>
      <c r="V922" s="145">
        <v>0</v>
      </c>
      <c r="W922" s="145">
        <v>0</v>
      </c>
      <c r="X922" s="144" t="s">
        <v>4745</v>
      </c>
    </row>
    <row r="923" spans="1:24" s="7" customFormat="1">
      <c r="A923" s="7" t="s">
        <v>49</v>
      </c>
      <c r="D923" s="144" t="s">
        <v>6337</v>
      </c>
      <c r="E923" s="144" t="s">
        <v>6338</v>
      </c>
      <c r="F923" s="144" t="s">
        <v>6184</v>
      </c>
      <c r="G923" s="144" t="s">
        <v>4745</v>
      </c>
      <c r="H923" s="144" t="s">
        <v>891</v>
      </c>
      <c r="I923" s="144" t="s">
        <v>6262</v>
      </c>
      <c r="J923" s="145">
        <v>75</v>
      </c>
      <c r="K923" s="144" t="s">
        <v>1507</v>
      </c>
      <c r="L923" s="144" t="s">
        <v>389</v>
      </c>
      <c r="M923" s="144" t="s">
        <v>4202</v>
      </c>
      <c r="N923" s="144" t="s">
        <v>683</v>
      </c>
      <c r="O923" s="144" t="s">
        <v>695</v>
      </c>
      <c r="P923" s="144" t="s">
        <v>2128</v>
      </c>
      <c r="Q923" s="145">
        <v>0.7</v>
      </c>
      <c r="R923" s="144" t="s">
        <v>506</v>
      </c>
      <c r="S923" s="145">
        <v>75</v>
      </c>
      <c r="T923" s="144" t="s">
        <v>4746</v>
      </c>
      <c r="U923" s="145">
        <v>0</v>
      </c>
      <c r="V923" s="145">
        <v>5.95</v>
      </c>
      <c r="W923" s="145">
        <v>0</v>
      </c>
      <c r="X923" s="144" t="s">
        <v>4745</v>
      </c>
    </row>
    <row r="924" spans="1:24" s="7" customFormat="1">
      <c r="A924" s="7" t="s">
        <v>49</v>
      </c>
      <c r="D924" s="144" t="s">
        <v>6339</v>
      </c>
      <c r="E924" s="144" t="s">
        <v>6340</v>
      </c>
      <c r="F924" s="144" t="s">
        <v>6184</v>
      </c>
      <c r="G924" s="144" t="s">
        <v>4745</v>
      </c>
      <c r="H924" s="144" t="s">
        <v>891</v>
      </c>
      <c r="I924" s="144" t="s">
        <v>6262</v>
      </c>
      <c r="J924" s="145">
        <v>75</v>
      </c>
      <c r="K924" s="144" t="s">
        <v>1413</v>
      </c>
      <c r="L924" s="144" t="s">
        <v>380</v>
      </c>
      <c r="M924" s="144" t="s">
        <v>4202</v>
      </c>
      <c r="N924" s="144" t="s">
        <v>683</v>
      </c>
      <c r="O924" s="144" t="s">
        <v>695</v>
      </c>
      <c r="P924" s="144" t="s">
        <v>2128</v>
      </c>
      <c r="Q924" s="145">
        <v>0.65</v>
      </c>
      <c r="R924" s="144" t="s">
        <v>549</v>
      </c>
      <c r="S924" s="145">
        <v>75</v>
      </c>
      <c r="T924" s="144" t="s">
        <v>4746</v>
      </c>
      <c r="U924" s="145">
        <v>0</v>
      </c>
      <c r="V924" s="145">
        <v>7.4037499999999996</v>
      </c>
      <c r="W924" s="145">
        <v>0</v>
      </c>
      <c r="X924" s="144" t="s">
        <v>4745</v>
      </c>
    </row>
    <row r="925" spans="1:24" s="7" customFormat="1">
      <c r="A925" s="7" t="s">
        <v>49</v>
      </c>
      <c r="D925" s="144" t="s">
        <v>6341</v>
      </c>
      <c r="E925" s="144" t="s">
        <v>6342</v>
      </c>
      <c r="F925" s="144" t="s">
        <v>6184</v>
      </c>
      <c r="G925" s="144" t="s">
        <v>4745</v>
      </c>
      <c r="H925" s="144" t="s">
        <v>891</v>
      </c>
      <c r="I925" s="144" t="s">
        <v>6262</v>
      </c>
      <c r="J925" s="145">
        <v>75</v>
      </c>
      <c r="K925" s="144" t="s">
        <v>1413</v>
      </c>
      <c r="L925" s="144" t="s">
        <v>380</v>
      </c>
      <c r="M925" s="144" t="s">
        <v>4202</v>
      </c>
      <c r="N925" s="144" t="s">
        <v>683</v>
      </c>
      <c r="O925" s="144" t="s">
        <v>695</v>
      </c>
      <c r="P925" s="144" t="s">
        <v>2128</v>
      </c>
      <c r="Q925" s="145">
        <v>0.65</v>
      </c>
      <c r="R925" s="144" t="s">
        <v>549</v>
      </c>
      <c r="S925" s="145">
        <v>75</v>
      </c>
      <c r="T925" s="144" t="s">
        <v>4746</v>
      </c>
      <c r="U925" s="145">
        <v>0</v>
      </c>
      <c r="V925" s="145">
        <v>7.83657</v>
      </c>
      <c r="W925" s="145">
        <v>0</v>
      </c>
      <c r="X925" s="144" t="s">
        <v>4745</v>
      </c>
    </row>
    <row r="926" spans="1:24" s="7" customFormat="1">
      <c r="A926" s="7" t="s">
        <v>49</v>
      </c>
      <c r="D926" s="144" t="s">
        <v>6343</v>
      </c>
      <c r="E926" s="144" t="s">
        <v>6344</v>
      </c>
      <c r="F926" s="144" t="s">
        <v>6184</v>
      </c>
      <c r="G926" s="144" t="s">
        <v>4745</v>
      </c>
      <c r="H926" s="144" t="s">
        <v>891</v>
      </c>
      <c r="I926" s="144" t="s">
        <v>6262</v>
      </c>
      <c r="J926" s="145">
        <v>75</v>
      </c>
      <c r="K926" s="144" t="s">
        <v>1413</v>
      </c>
      <c r="L926" s="144" t="s">
        <v>380</v>
      </c>
      <c r="M926" s="144" t="s">
        <v>4202</v>
      </c>
      <c r="N926" s="144" t="s">
        <v>683</v>
      </c>
      <c r="O926" s="144" t="s">
        <v>695</v>
      </c>
      <c r="P926" s="144" t="s">
        <v>2128</v>
      </c>
      <c r="Q926" s="145">
        <v>0.65</v>
      </c>
      <c r="R926" s="144" t="s">
        <v>506</v>
      </c>
      <c r="S926" s="145">
        <v>75</v>
      </c>
      <c r="T926" s="144" t="s">
        <v>4746</v>
      </c>
      <c r="U926" s="145">
        <v>0</v>
      </c>
      <c r="V926" s="145">
        <v>7.9377300000000002</v>
      </c>
      <c r="W926" s="145">
        <v>0</v>
      </c>
      <c r="X926" s="144" t="s">
        <v>4745</v>
      </c>
    </row>
    <row r="927" spans="1:24" s="7" customFormat="1">
      <c r="A927" s="7" t="s">
        <v>49</v>
      </c>
      <c r="D927" s="144" t="s">
        <v>6345</v>
      </c>
      <c r="E927" s="144" t="s">
        <v>6346</v>
      </c>
      <c r="F927" s="144" t="s">
        <v>6184</v>
      </c>
      <c r="G927" s="144" t="s">
        <v>4745</v>
      </c>
      <c r="H927" s="144" t="s">
        <v>891</v>
      </c>
      <c r="I927" s="144" t="s">
        <v>6262</v>
      </c>
      <c r="J927" s="145">
        <v>100</v>
      </c>
      <c r="K927" s="144" t="s">
        <v>1413</v>
      </c>
      <c r="L927" s="144" t="s">
        <v>487</v>
      </c>
      <c r="M927" s="144" t="s">
        <v>4202</v>
      </c>
      <c r="N927" s="144" t="s">
        <v>683</v>
      </c>
      <c r="O927" s="144" t="s">
        <v>695</v>
      </c>
      <c r="P927" s="144" t="s">
        <v>1508</v>
      </c>
      <c r="Q927" s="145">
        <v>1.06</v>
      </c>
      <c r="R927" s="144" t="s">
        <v>616</v>
      </c>
      <c r="S927" s="145">
        <v>100</v>
      </c>
      <c r="T927" s="144" t="s">
        <v>4746</v>
      </c>
      <c r="U927" s="145">
        <v>0</v>
      </c>
      <c r="V927" s="145">
        <v>7.22</v>
      </c>
      <c r="W927" s="145">
        <v>0</v>
      </c>
      <c r="X927" s="144" t="s">
        <v>4745</v>
      </c>
    </row>
    <row r="928" spans="1:24" s="7" customFormat="1">
      <c r="A928" s="7" t="s">
        <v>49</v>
      </c>
      <c r="D928" s="144" t="s">
        <v>6347</v>
      </c>
      <c r="E928" s="144" t="s">
        <v>6348</v>
      </c>
      <c r="F928" s="144" t="s">
        <v>6184</v>
      </c>
      <c r="G928" s="144" t="s">
        <v>4745</v>
      </c>
      <c r="H928" s="144" t="s">
        <v>891</v>
      </c>
      <c r="I928" s="144" t="s">
        <v>6262</v>
      </c>
      <c r="J928" s="145">
        <v>100</v>
      </c>
      <c r="K928" s="144" t="s">
        <v>1413</v>
      </c>
      <c r="L928" s="144" t="s">
        <v>409</v>
      </c>
      <c r="M928" s="144" t="s">
        <v>4202</v>
      </c>
      <c r="N928" s="144" t="s">
        <v>683</v>
      </c>
      <c r="O928" s="144" t="s">
        <v>695</v>
      </c>
      <c r="P928" s="144" t="s">
        <v>1508</v>
      </c>
      <c r="Q928" s="145">
        <v>1.6</v>
      </c>
      <c r="R928" s="144" t="s">
        <v>549</v>
      </c>
      <c r="S928" s="145">
        <v>100</v>
      </c>
      <c r="T928" s="144" t="s">
        <v>4746</v>
      </c>
      <c r="U928" s="145">
        <v>0</v>
      </c>
      <c r="V928" s="145">
        <v>11.02</v>
      </c>
      <c r="W928" s="145">
        <v>0</v>
      </c>
      <c r="X928" s="144" t="s">
        <v>4745</v>
      </c>
    </row>
    <row r="929" spans="1:24" s="7" customFormat="1">
      <c r="A929" s="7" t="s">
        <v>49</v>
      </c>
      <c r="D929" s="144" t="s">
        <v>6349</v>
      </c>
      <c r="E929" s="144" t="s">
        <v>6350</v>
      </c>
      <c r="F929" s="144" t="s">
        <v>6184</v>
      </c>
      <c r="G929" s="144" t="s">
        <v>4745</v>
      </c>
      <c r="H929" s="144" t="s">
        <v>891</v>
      </c>
      <c r="I929" s="144" t="s">
        <v>6262</v>
      </c>
      <c r="J929" s="145">
        <v>100</v>
      </c>
      <c r="K929" s="144" t="s">
        <v>1413</v>
      </c>
      <c r="L929" s="144" t="s">
        <v>409</v>
      </c>
      <c r="M929" s="144" t="s">
        <v>4202</v>
      </c>
      <c r="N929" s="144" t="s">
        <v>683</v>
      </c>
      <c r="O929" s="144" t="s">
        <v>695</v>
      </c>
      <c r="P929" s="144" t="s">
        <v>1508</v>
      </c>
      <c r="Q929" s="145">
        <v>1.6</v>
      </c>
      <c r="R929" s="144" t="s">
        <v>506</v>
      </c>
      <c r="S929" s="145">
        <v>100</v>
      </c>
      <c r="T929" s="144" t="s">
        <v>4746</v>
      </c>
      <c r="U929" s="145">
        <v>0</v>
      </c>
      <c r="V929" s="145">
        <v>11.14</v>
      </c>
      <c r="W929" s="145">
        <v>0</v>
      </c>
      <c r="X929" s="144" t="s">
        <v>4745</v>
      </c>
    </row>
    <row r="930" spans="1:24" s="7" customFormat="1">
      <c r="A930" s="7" t="s">
        <v>49</v>
      </c>
      <c r="D930" s="144" t="s">
        <v>6351</v>
      </c>
      <c r="E930" s="144" t="s">
        <v>6352</v>
      </c>
      <c r="F930" s="144" t="s">
        <v>6184</v>
      </c>
      <c r="G930" s="144" t="s">
        <v>4745</v>
      </c>
      <c r="H930" s="144" t="s">
        <v>891</v>
      </c>
      <c r="I930" s="144" t="s">
        <v>6262</v>
      </c>
      <c r="J930" s="145">
        <v>100</v>
      </c>
      <c r="K930" s="144" t="s">
        <v>1413</v>
      </c>
      <c r="L930" s="144" t="s">
        <v>396</v>
      </c>
      <c r="M930" s="144" t="s">
        <v>4202</v>
      </c>
      <c r="N930" s="144" t="s">
        <v>683</v>
      </c>
      <c r="O930" s="144" t="s">
        <v>695</v>
      </c>
      <c r="P930" s="144" t="s">
        <v>1508</v>
      </c>
      <c r="Q930" s="145">
        <v>1.6</v>
      </c>
      <c r="R930" s="144" t="s">
        <v>549</v>
      </c>
      <c r="S930" s="145">
        <v>100</v>
      </c>
      <c r="T930" s="144" t="s">
        <v>4746</v>
      </c>
      <c r="U930" s="145">
        <v>0</v>
      </c>
      <c r="V930" s="145">
        <v>10.84</v>
      </c>
      <c r="W930" s="145">
        <v>0</v>
      </c>
      <c r="X930" s="144" t="s">
        <v>4745</v>
      </c>
    </row>
    <row r="931" spans="1:24" s="7" customFormat="1">
      <c r="A931" s="7" t="s">
        <v>49</v>
      </c>
      <c r="D931" s="144" t="s">
        <v>6353</v>
      </c>
      <c r="E931" s="144" t="s">
        <v>6354</v>
      </c>
      <c r="F931" s="144" t="s">
        <v>6184</v>
      </c>
      <c r="G931" s="144" t="s">
        <v>4745</v>
      </c>
      <c r="H931" s="144" t="s">
        <v>891</v>
      </c>
      <c r="I931" s="144" t="s">
        <v>6262</v>
      </c>
      <c r="J931" s="145">
        <v>100</v>
      </c>
      <c r="K931" s="144" t="s">
        <v>1413</v>
      </c>
      <c r="L931" s="144" t="s">
        <v>396</v>
      </c>
      <c r="M931" s="144" t="s">
        <v>4202</v>
      </c>
      <c r="N931" s="144" t="s">
        <v>683</v>
      </c>
      <c r="O931" s="144" t="s">
        <v>695</v>
      </c>
      <c r="P931" s="144" t="s">
        <v>1508</v>
      </c>
      <c r="Q931" s="145">
        <v>1.6</v>
      </c>
      <c r="R931" s="144" t="s">
        <v>506</v>
      </c>
      <c r="S931" s="145">
        <v>100</v>
      </c>
      <c r="T931" s="144" t="s">
        <v>4746</v>
      </c>
      <c r="U931" s="145">
        <v>0</v>
      </c>
      <c r="V931" s="145">
        <v>5.48</v>
      </c>
      <c r="W931" s="145">
        <v>0</v>
      </c>
      <c r="X931" s="144" t="s">
        <v>4745</v>
      </c>
    </row>
    <row r="932" spans="1:24" s="7" customFormat="1">
      <c r="A932" s="7" t="s">
        <v>49</v>
      </c>
      <c r="D932" s="144" t="s">
        <v>6355</v>
      </c>
      <c r="E932" s="144" t="s">
        <v>6356</v>
      </c>
      <c r="F932" s="144" t="s">
        <v>6184</v>
      </c>
      <c r="G932" s="144" t="s">
        <v>4745</v>
      </c>
      <c r="H932" s="144" t="s">
        <v>891</v>
      </c>
      <c r="I932" s="144" t="s">
        <v>6262</v>
      </c>
      <c r="J932" s="145">
        <v>75</v>
      </c>
      <c r="K932" s="144" t="s">
        <v>1413</v>
      </c>
      <c r="L932" s="144" t="s">
        <v>487</v>
      </c>
      <c r="M932" s="144" t="s">
        <v>4202</v>
      </c>
      <c r="N932" s="144" t="s">
        <v>683</v>
      </c>
      <c r="O932" s="144" t="s">
        <v>695</v>
      </c>
      <c r="P932" s="144" t="s">
        <v>1515</v>
      </c>
      <c r="Q932" s="145">
        <v>0.67600000000000005</v>
      </c>
      <c r="R932" s="144" t="s">
        <v>616</v>
      </c>
      <c r="S932" s="145">
        <v>75</v>
      </c>
      <c r="T932" s="144" t="s">
        <v>4746</v>
      </c>
      <c r="U932" s="145">
        <v>0</v>
      </c>
      <c r="V932" s="145">
        <v>0</v>
      </c>
      <c r="W932" s="145">
        <v>0</v>
      </c>
      <c r="X932" s="144" t="s">
        <v>4745</v>
      </c>
    </row>
    <row r="933" spans="1:24" s="7" customFormat="1">
      <c r="A933" s="7" t="s">
        <v>49</v>
      </c>
      <c r="D933" s="144" t="s">
        <v>6357</v>
      </c>
      <c r="E933" s="144" t="s">
        <v>6358</v>
      </c>
      <c r="F933" s="144" t="s">
        <v>6184</v>
      </c>
      <c r="G933" s="144" t="s">
        <v>4745</v>
      </c>
      <c r="H933" s="144" t="s">
        <v>891</v>
      </c>
      <c r="I933" s="144" t="s">
        <v>6262</v>
      </c>
      <c r="J933" s="145">
        <v>75</v>
      </c>
      <c r="K933" s="144" t="s">
        <v>1413</v>
      </c>
      <c r="L933" s="144" t="s">
        <v>409</v>
      </c>
      <c r="M933" s="144" t="s">
        <v>4202</v>
      </c>
      <c r="N933" s="144" t="s">
        <v>683</v>
      </c>
      <c r="O933" s="144" t="s">
        <v>695</v>
      </c>
      <c r="P933" s="144" t="s">
        <v>1515</v>
      </c>
      <c r="Q933" s="145">
        <v>0.7</v>
      </c>
      <c r="R933" s="144" t="s">
        <v>669</v>
      </c>
      <c r="S933" s="145">
        <v>75</v>
      </c>
      <c r="T933" s="144" t="s">
        <v>4746</v>
      </c>
      <c r="U933" s="145">
        <v>0</v>
      </c>
      <c r="V933" s="145">
        <v>3.5431300000000001</v>
      </c>
      <c r="W933" s="145">
        <v>0</v>
      </c>
      <c r="X933" s="144" t="s">
        <v>4745</v>
      </c>
    </row>
    <row r="934" spans="1:24" s="7" customFormat="1">
      <c r="A934" s="7" t="s">
        <v>49</v>
      </c>
      <c r="D934" s="144" t="s">
        <v>6359</v>
      </c>
      <c r="E934" s="144" t="s">
        <v>6360</v>
      </c>
      <c r="F934" s="144" t="s">
        <v>6184</v>
      </c>
      <c r="G934" s="144" t="s">
        <v>4745</v>
      </c>
      <c r="H934" s="144" t="s">
        <v>891</v>
      </c>
      <c r="I934" s="144" t="s">
        <v>6262</v>
      </c>
      <c r="J934" s="145">
        <v>75</v>
      </c>
      <c r="K934" s="144" t="s">
        <v>1413</v>
      </c>
      <c r="L934" s="144" t="s">
        <v>409</v>
      </c>
      <c r="M934" s="144" t="s">
        <v>4202</v>
      </c>
      <c r="N934" s="144" t="s">
        <v>683</v>
      </c>
      <c r="O934" s="144" t="s">
        <v>695</v>
      </c>
      <c r="P934" s="144" t="s">
        <v>1515</v>
      </c>
      <c r="Q934" s="145">
        <v>0.7</v>
      </c>
      <c r="R934" s="144" t="s">
        <v>549</v>
      </c>
      <c r="S934" s="145">
        <v>75</v>
      </c>
      <c r="T934" s="144" t="s">
        <v>4746</v>
      </c>
      <c r="U934" s="145">
        <v>0</v>
      </c>
      <c r="V934" s="145">
        <v>3.5434299999999999</v>
      </c>
      <c r="W934" s="145">
        <v>0</v>
      </c>
      <c r="X934" s="144" t="s">
        <v>4745</v>
      </c>
    </row>
    <row r="935" spans="1:24" s="7" customFormat="1">
      <c r="A935" s="7" t="s">
        <v>49</v>
      </c>
      <c r="D935" s="144" t="s">
        <v>6361</v>
      </c>
      <c r="E935" s="144" t="s">
        <v>6362</v>
      </c>
      <c r="F935" s="144" t="s">
        <v>6184</v>
      </c>
      <c r="G935" s="144" t="s">
        <v>4745</v>
      </c>
      <c r="H935" s="144" t="s">
        <v>891</v>
      </c>
      <c r="I935" s="144" t="s">
        <v>6262</v>
      </c>
      <c r="J935" s="145">
        <v>75</v>
      </c>
      <c r="K935" s="144" t="s">
        <v>1413</v>
      </c>
      <c r="L935" s="144" t="s">
        <v>409</v>
      </c>
      <c r="M935" s="144" t="s">
        <v>4202</v>
      </c>
      <c r="N935" s="144" t="s">
        <v>683</v>
      </c>
      <c r="O935" s="144" t="s">
        <v>695</v>
      </c>
      <c r="P935" s="144" t="s">
        <v>1515</v>
      </c>
      <c r="Q935" s="145">
        <v>0.7</v>
      </c>
      <c r="R935" s="144" t="s">
        <v>506</v>
      </c>
      <c r="S935" s="145">
        <v>75</v>
      </c>
      <c r="T935" s="144" t="s">
        <v>4746</v>
      </c>
      <c r="U935" s="145">
        <v>0</v>
      </c>
      <c r="V935" s="145">
        <v>3.6633300000000002</v>
      </c>
      <c r="W935" s="145">
        <v>0</v>
      </c>
      <c r="X935" s="144" t="s">
        <v>4745</v>
      </c>
    </row>
    <row r="936" spans="1:24" s="7" customFormat="1">
      <c r="A936" s="7" t="s">
        <v>49</v>
      </c>
      <c r="D936" s="144" t="s">
        <v>6363</v>
      </c>
      <c r="E936" s="144" t="s">
        <v>6364</v>
      </c>
      <c r="F936" s="144" t="s">
        <v>6184</v>
      </c>
      <c r="G936" s="144" t="s">
        <v>4745</v>
      </c>
      <c r="H936" s="144" t="s">
        <v>891</v>
      </c>
      <c r="I936" s="144" t="s">
        <v>6262</v>
      </c>
      <c r="J936" s="145">
        <v>75</v>
      </c>
      <c r="K936" s="144" t="s">
        <v>1413</v>
      </c>
      <c r="L936" s="144" t="s">
        <v>396</v>
      </c>
      <c r="M936" s="144" t="s">
        <v>4202</v>
      </c>
      <c r="N936" s="144" t="s">
        <v>683</v>
      </c>
      <c r="O936" s="144" t="s">
        <v>695</v>
      </c>
      <c r="P936" s="144" t="s">
        <v>1515</v>
      </c>
      <c r="Q936" s="145">
        <v>0.7</v>
      </c>
      <c r="R936" s="144" t="s">
        <v>669</v>
      </c>
      <c r="S936" s="145">
        <v>75</v>
      </c>
      <c r="T936" s="144" t="s">
        <v>4746</v>
      </c>
      <c r="U936" s="145">
        <v>0</v>
      </c>
      <c r="V936" s="145">
        <v>0</v>
      </c>
      <c r="W936" s="145">
        <v>0</v>
      </c>
      <c r="X936" s="144" t="s">
        <v>4745</v>
      </c>
    </row>
    <row r="937" spans="1:24" s="7" customFormat="1">
      <c r="A937" s="7" t="s">
        <v>49</v>
      </c>
      <c r="D937" s="144" t="s">
        <v>6365</v>
      </c>
      <c r="E937" s="144" t="s">
        <v>6366</v>
      </c>
      <c r="F937" s="144" t="s">
        <v>6184</v>
      </c>
      <c r="G937" s="144" t="s">
        <v>4745</v>
      </c>
      <c r="H937" s="144" t="s">
        <v>891</v>
      </c>
      <c r="I937" s="144" t="s">
        <v>6262</v>
      </c>
      <c r="J937" s="145">
        <v>75</v>
      </c>
      <c r="K937" s="144" t="s">
        <v>1413</v>
      </c>
      <c r="L937" s="144" t="s">
        <v>396</v>
      </c>
      <c r="M937" s="144" t="s">
        <v>4202</v>
      </c>
      <c r="N937" s="144" t="s">
        <v>683</v>
      </c>
      <c r="O937" s="144" t="s">
        <v>695</v>
      </c>
      <c r="P937" s="144" t="s">
        <v>1515</v>
      </c>
      <c r="Q937" s="145">
        <v>0.7</v>
      </c>
      <c r="R937" s="144" t="s">
        <v>549</v>
      </c>
      <c r="S937" s="145">
        <v>75</v>
      </c>
      <c r="T937" s="144" t="s">
        <v>4746</v>
      </c>
      <c r="U937" s="145">
        <v>0</v>
      </c>
      <c r="V937" s="145">
        <v>0</v>
      </c>
      <c r="W937" s="145">
        <v>0</v>
      </c>
      <c r="X937" s="144" t="s">
        <v>4745</v>
      </c>
    </row>
    <row r="938" spans="1:24" s="7" customFormat="1">
      <c r="A938" s="7" t="s">
        <v>49</v>
      </c>
      <c r="D938" s="144" t="s">
        <v>6367</v>
      </c>
      <c r="E938" s="144" t="s">
        <v>6368</v>
      </c>
      <c r="F938" s="144" t="s">
        <v>6184</v>
      </c>
      <c r="G938" s="144" t="s">
        <v>4745</v>
      </c>
      <c r="H938" s="144" t="s">
        <v>891</v>
      </c>
      <c r="I938" s="144" t="s">
        <v>6262</v>
      </c>
      <c r="J938" s="145">
        <v>75</v>
      </c>
      <c r="K938" s="144" t="s">
        <v>1413</v>
      </c>
      <c r="L938" s="144" t="s">
        <v>396</v>
      </c>
      <c r="M938" s="144" t="s">
        <v>4202</v>
      </c>
      <c r="N938" s="144" t="s">
        <v>683</v>
      </c>
      <c r="O938" s="144" t="s">
        <v>695</v>
      </c>
      <c r="P938" s="144" t="s">
        <v>1515</v>
      </c>
      <c r="Q938" s="145">
        <v>0.7</v>
      </c>
      <c r="R938" s="144" t="s">
        <v>506</v>
      </c>
      <c r="S938" s="145">
        <v>75</v>
      </c>
      <c r="T938" s="144" t="s">
        <v>4746</v>
      </c>
      <c r="U938" s="145">
        <v>0</v>
      </c>
      <c r="V938" s="145">
        <v>0</v>
      </c>
      <c r="W938" s="145">
        <v>0</v>
      </c>
      <c r="X938" s="144" t="s">
        <v>4745</v>
      </c>
    </row>
    <row r="939" spans="1:24" s="7" customFormat="1">
      <c r="A939" s="7" t="s">
        <v>49</v>
      </c>
      <c r="D939" s="144" t="s">
        <v>6369</v>
      </c>
      <c r="E939" s="144" t="s">
        <v>6370</v>
      </c>
      <c r="F939" s="144" t="s">
        <v>6184</v>
      </c>
      <c r="G939" s="144" t="s">
        <v>4745</v>
      </c>
      <c r="H939" s="144" t="s">
        <v>891</v>
      </c>
      <c r="I939" s="144" t="s">
        <v>6262</v>
      </c>
      <c r="J939" s="145">
        <v>75</v>
      </c>
      <c r="K939" s="144" t="s">
        <v>1735</v>
      </c>
      <c r="L939" s="144" t="s">
        <v>393</v>
      </c>
      <c r="M939" s="144" t="s">
        <v>4202</v>
      </c>
      <c r="N939" s="144" t="s">
        <v>683</v>
      </c>
      <c r="O939" s="144" t="s">
        <v>695</v>
      </c>
      <c r="P939" s="144" t="s">
        <v>1515</v>
      </c>
      <c r="Q939" s="145">
        <v>0.7</v>
      </c>
      <c r="R939" s="144" t="s">
        <v>506</v>
      </c>
      <c r="S939" s="145">
        <v>75</v>
      </c>
      <c r="T939" s="144" t="s">
        <v>4746</v>
      </c>
      <c r="U939" s="145">
        <v>0</v>
      </c>
      <c r="V939" s="145">
        <v>5.6268799999999999</v>
      </c>
      <c r="W939" s="145">
        <v>0</v>
      </c>
      <c r="X939" s="144" t="s">
        <v>4745</v>
      </c>
    </row>
    <row r="940" spans="1:24" s="7" customFormat="1">
      <c r="A940" s="7" t="s">
        <v>49</v>
      </c>
      <c r="D940" s="144" t="s">
        <v>6371</v>
      </c>
      <c r="E940" s="144" t="s">
        <v>6372</v>
      </c>
      <c r="F940" s="144" t="s">
        <v>6184</v>
      </c>
      <c r="G940" s="144" t="s">
        <v>4745</v>
      </c>
      <c r="H940" s="144" t="s">
        <v>891</v>
      </c>
      <c r="I940" s="144" t="s">
        <v>6262</v>
      </c>
      <c r="J940" s="145">
        <v>75</v>
      </c>
      <c r="K940" s="144" t="s">
        <v>1735</v>
      </c>
      <c r="L940" s="144" t="s">
        <v>393</v>
      </c>
      <c r="M940" s="144" t="s">
        <v>4202</v>
      </c>
      <c r="N940" s="144" t="s">
        <v>683</v>
      </c>
      <c r="O940" s="144" t="s">
        <v>695</v>
      </c>
      <c r="P940" s="144" t="s">
        <v>1515</v>
      </c>
      <c r="Q940" s="145">
        <v>0.7</v>
      </c>
      <c r="R940" s="144" t="s">
        <v>506</v>
      </c>
      <c r="S940" s="145">
        <v>75</v>
      </c>
      <c r="T940" s="144" t="s">
        <v>4746</v>
      </c>
      <c r="U940" s="145">
        <v>0</v>
      </c>
      <c r="V940" s="145">
        <v>5.61</v>
      </c>
      <c r="W940" s="145">
        <v>0</v>
      </c>
      <c r="X940" s="144" t="s">
        <v>4745</v>
      </c>
    </row>
    <row r="941" spans="1:24" s="7" customFormat="1">
      <c r="A941" s="7" t="s">
        <v>49</v>
      </c>
      <c r="D941" s="144" t="s">
        <v>6373</v>
      </c>
      <c r="E941" s="144" t="s">
        <v>6374</v>
      </c>
      <c r="F941" s="144" t="s">
        <v>6184</v>
      </c>
      <c r="G941" s="144" t="s">
        <v>4745</v>
      </c>
      <c r="H941" s="144" t="s">
        <v>891</v>
      </c>
      <c r="I941" s="144" t="s">
        <v>6262</v>
      </c>
      <c r="J941" s="145">
        <v>75</v>
      </c>
      <c r="K941" s="144" t="s">
        <v>1735</v>
      </c>
      <c r="L941" s="144" t="s">
        <v>393</v>
      </c>
      <c r="M941" s="144" t="s">
        <v>4202</v>
      </c>
      <c r="N941" s="144" t="s">
        <v>683</v>
      </c>
      <c r="O941" s="144" t="s">
        <v>695</v>
      </c>
      <c r="P941" s="144" t="s">
        <v>1515</v>
      </c>
      <c r="Q941" s="145">
        <v>0.7</v>
      </c>
      <c r="R941" s="144" t="s">
        <v>506</v>
      </c>
      <c r="S941" s="145">
        <v>75</v>
      </c>
      <c r="T941" s="144" t="s">
        <v>4746</v>
      </c>
      <c r="U941" s="145">
        <v>0</v>
      </c>
      <c r="V941" s="145">
        <v>5.7111999999999998</v>
      </c>
      <c r="W941" s="145">
        <v>0</v>
      </c>
      <c r="X941" s="144" t="s">
        <v>4745</v>
      </c>
    </row>
    <row r="942" spans="1:24" s="7" customFormat="1">
      <c r="A942" s="7" t="s">
        <v>49</v>
      </c>
      <c r="D942" s="144" t="s">
        <v>6375</v>
      </c>
      <c r="E942" s="144" t="s">
        <v>6376</v>
      </c>
      <c r="F942" s="144" t="s">
        <v>6184</v>
      </c>
      <c r="G942" s="144" t="s">
        <v>4745</v>
      </c>
      <c r="H942" s="144" t="s">
        <v>891</v>
      </c>
      <c r="I942" s="144" t="s">
        <v>6262</v>
      </c>
      <c r="J942" s="145">
        <v>75</v>
      </c>
      <c r="K942" s="144" t="s">
        <v>1507</v>
      </c>
      <c r="L942" s="144" t="s">
        <v>457</v>
      </c>
      <c r="M942" s="144" t="s">
        <v>4202</v>
      </c>
      <c r="N942" s="144" t="s">
        <v>683</v>
      </c>
      <c r="O942" s="144" t="s">
        <v>695</v>
      </c>
      <c r="P942" s="144" t="s">
        <v>1515</v>
      </c>
      <c r="Q942" s="145">
        <v>0.7</v>
      </c>
      <c r="R942" s="144" t="s">
        <v>616</v>
      </c>
      <c r="S942" s="145">
        <v>75</v>
      </c>
      <c r="T942" s="144" t="s">
        <v>4746</v>
      </c>
      <c r="U942" s="145">
        <v>0</v>
      </c>
      <c r="V942" s="145">
        <v>5.81</v>
      </c>
      <c r="W942" s="145">
        <v>0</v>
      </c>
      <c r="X942" s="144" t="s">
        <v>4745</v>
      </c>
    </row>
    <row r="943" spans="1:24" s="7" customFormat="1">
      <c r="A943" s="7" t="s">
        <v>49</v>
      </c>
      <c r="D943" s="144" t="s">
        <v>6377</v>
      </c>
      <c r="E943" s="144" t="s">
        <v>6378</v>
      </c>
      <c r="F943" s="144" t="s">
        <v>6184</v>
      </c>
      <c r="G943" s="144" t="s">
        <v>4745</v>
      </c>
      <c r="H943" s="144" t="s">
        <v>891</v>
      </c>
      <c r="I943" s="144" t="s">
        <v>6262</v>
      </c>
      <c r="J943" s="145">
        <v>75</v>
      </c>
      <c r="K943" s="144" t="s">
        <v>1507</v>
      </c>
      <c r="L943" s="144" t="s">
        <v>457</v>
      </c>
      <c r="M943" s="144" t="s">
        <v>4202</v>
      </c>
      <c r="N943" s="144" t="s">
        <v>683</v>
      </c>
      <c r="O943" s="144" t="s">
        <v>695</v>
      </c>
      <c r="P943" s="144" t="s">
        <v>1515</v>
      </c>
      <c r="Q943" s="145">
        <v>0.7</v>
      </c>
      <c r="R943" s="144" t="s">
        <v>549</v>
      </c>
      <c r="S943" s="145">
        <v>75</v>
      </c>
      <c r="T943" s="144" t="s">
        <v>4746</v>
      </c>
      <c r="U943" s="145">
        <v>0</v>
      </c>
      <c r="V943" s="145">
        <v>0</v>
      </c>
      <c r="W943" s="145">
        <v>0</v>
      </c>
      <c r="X943" s="144" t="s">
        <v>4745</v>
      </c>
    </row>
    <row r="944" spans="1:24" s="7" customFormat="1">
      <c r="A944" s="7" t="s">
        <v>49</v>
      </c>
      <c r="D944" s="144" t="s">
        <v>6379</v>
      </c>
      <c r="E944" s="144" t="s">
        <v>6380</v>
      </c>
      <c r="F944" s="144" t="s">
        <v>6184</v>
      </c>
      <c r="G944" s="144" t="s">
        <v>4745</v>
      </c>
      <c r="H944" s="144" t="s">
        <v>891</v>
      </c>
      <c r="I944" s="144" t="s">
        <v>6262</v>
      </c>
      <c r="J944" s="145">
        <v>75</v>
      </c>
      <c r="K944" s="144" t="s">
        <v>1507</v>
      </c>
      <c r="L944" s="144" t="s">
        <v>457</v>
      </c>
      <c r="M944" s="144" t="s">
        <v>4202</v>
      </c>
      <c r="N944" s="144" t="s">
        <v>683</v>
      </c>
      <c r="O944" s="144" t="s">
        <v>695</v>
      </c>
      <c r="P944" s="144" t="s">
        <v>1515</v>
      </c>
      <c r="Q944" s="145">
        <v>0.7</v>
      </c>
      <c r="R944" s="144" t="s">
        <v>506</v>
      </c>
      <c r="S944" s="145">
        <v>75</v>
      </c>
      <c r="T944" s="144" t="s">
        <v>4746</v>
      </c>
      <c r="U944" s="145">
        <v>0</v>
      </c>
      <c r="V944" s="145">
        <v>0</v>
      </c>
      <c r="W944" s="145">
        <v>0</v>
      </c>
      <c r="X944" s="144" t="s">
        <v>4745</v>
      </c>
    </row>
    <row r="945" spans="1:24" s="7" customFormat="1">
      <c r="A945" s="7" t="s">
        <v>49</v>
      </c>
      <c r="D945" s="144" t="s">
        <v>6381</v>
      </c>
      <c r="E945" s="144" t="s">
        <v>6382</v>
      </c>
      <c r="F945" s="144" t="s">
        <v>6184</v>
      </c>
      <c r="G945" s="144" t="s">
        <v>4745</v>
      </c>
      <c r="H945" s="144" t="s">
        <v>891</v>
      </c>
      <c r="I945" s="144" t="s">
        <v>6262</v>
      </c>
      <c r="J945" s="145">
        <v>75</v>
      </c>
      <c r="K945" s="144" t="s">
        <v>1735</v>
      </c>
      <c r="L945" s="144" t="s">
        <v>801</v>
      </c>
      <c r="M945" s="144" t="s">
        <v>4202</v>
      </c>
      <c r="N945" s="144" t="s">
        <v>683</v>
      </c>
      <c r="O945" s="144" t="s">
        <v>695</v>
      </c>
      <c r="P945" s="144" t="s">
        <v>1515</v>
      </c>
      <c r="Q945" s="145">
        <v>0.7</v>
      </c>
      <c r="R945" s="144" t="s">
        <v>506</v>
      </c>
      <c r="S945" s="145">
        <v>75</v>
      </c>
      <c r="T945" s="144" t="s">
        <v>4746</v>
      </c>
      <c r="U945" s="145">
        <v>0</v>
      </c>
      <c r="V945" s="145">
        <v>5.8668800000000001</v>
      </c>
      <c r="W945" s="145">
        <v>0</v>
      </c>
      <c r="X945" s="144" t="s">
        <v>4745</v>
      </c>
    </row>
    <row r="946" spans="1:24" s="7" customFormat="1">
      <c r="A946" s="7" t="s">
        <v>49</v>
      </c>
      <c r="D946" s="144" t="s">
        <v>6383</v>
      </c>
      <c r="E946" s="144" t="s">
        <v>6384</v>
      </c>
      <c r="F946" s="144" t="s">
        <v>6184</v>
      </c>
      <c r="G946" s="144" t="s">
        <v>4745</v>
      </c>
      <c r="H946" s="144" t="s">
        <v>891</v>
      </c>
      <c r="I946" s="144" t="s">
        <v>6262</v>
      </c>
      <c r="J946" s="145">
        <v>75</v>
      </c>
      <c r="K946" s="144" t="s">
        <v>1735</v>
      </c>
      <c r="L946" s="144" t="s">
        <v>801</v>
      </c>
      <c r="M946" s="144" t="s">
        <v>4202</v>
      </c>
      <c r="N946" s="144" t="s">
        <v>683</v>
      </c>
      <c r="O946" s="144" t="s">
        <v>695</v>
      </c>
      <c r="P946" s="144" t="s">
        <v>1515</v>
      </c>
      <c r="Q946" s="145">
        <v>0.7</v>
      </c>
      <c r="R946" s="144" t="s">
        <v>506</v>
      </c>
      <c r="S946" s="145">
        <v>75</v>
      </c>
      <c r="T946" s="144" t="s">
        <v>4746</v>
      </c>
      <c r="U946" s="145">
        <v>0</v>
      </c>
      <c r="V946" s="145">
        <v>5.85</v>
      </c>
      <c r="W946" s="145">
        <v>0</v>
      </c>
      <c r="X946" s="144" t="s">
        <v>4745</v>
      </c>
    </row>
    <row r="947" spans="1:24" s="7" customFormat="1">
      <c r="A947" s="7" t="s">
        <v>49</v>
      </c>
      <c r="D947" s="144" t="s">
        <v>6385</v>
      </c>
      <c r="E947" s="144" t="s">
        <v>6386</v>
      </c>
      <c r="F947" s="144" t="s">
        <v>6184</v>
      </c>
      <c r="G947" s="144" t="s">
        <v>4745</v>
      </c>
      <c r="H947" s="144" t="s">
        <v>891</v>
      </c>
      <c r="I947" s="144" t="s">
        <v>6262</v>
      </c>
      <c r="J947" s="145">
        <v>75</v>
      </c>
      <c r="K947" s="144" t="s">
        <v>1735</v>
      </c>
      <c r="L947" s="144" t="s">
        <v>801</v>
      </c>
      <c r="M947" s="144" t="s">
        <v>4202</v>
      </c>
      <c r="N947" s="144" t="s">
        <v>683</v>
      </c>
      <c r="O947" s="144" t="s">
        <v>695</v>
      </c>
      <c r="P947" s="144" t="s">
        <v>1515</v>
      </c>
      <c r="Q947" s="145">
        <v>0.7</v>
      </c>
      <c r="R947" s="144" t="s">
        <v>506</v>
      </c>
      <c r="S947" s="145">
        <v>75</v>
      </c>
      <c r="T947" s="144" t="s">
        <v>4746</v>
      </c>
      <c r="U947" s="145">
        <v>0</v>
      </c>
      <c r="V947" s="145">
        <v>5.9512</v>
      </c>
      <c r="W947" s="145">
        <v>0</v>
      </c>
      <c r="X947" s="144" t="s">
        <v>4745</v>
      </c>
    </row>
    <row r="948" spans="1:24" s="7" customFormat="1">
      <c r="A948" s="7" t="s">
        <v>49</v>
      </c>
      <c r="D948" s="144" t="s">
        <v>6387</v>
      </c>
      <c r="E948" s="144" t="s">
        <v>6388</v>
      </c>
      <c r="F948" s="144" t="s">
        <v>6184</v>
      </c>
      <c r="G948" s="144" t="s">
        <v>4745</v>
      </c>
      <c r="H948" s="144" t="s">
        <v>891</v>
      </c>
      <c r="I948" s="144" t="s">
        <v>6262</v>
      </c>
      <c r="J948" s="145">
        <v>75</v>
      </c>
      <c r="K948" s="144" t="s">
        <v>1716</v>
      </c>
      <c r="L948" s="144" t="s">
        <v>487</v>
      </c>
      <c r="M948" s="144" t="s">
        <v>4202</v>
      </c>
      <c r="N948" s="144" t="s">
        <v>683</v>
      </c>
      <c r="O948" s="144" t="s">
        <v>695</v>
      </c>
      <c r="P948" s="144" t="s">
        <v>1515</v>
      </c>
      <c r="Q948" s="145">
        <v>0.67600000000000005</v>
      </c>
      <c r="R948" s="144" t="s">
        <v>616</v>
      </c>
      <c r="S948" s="145">
        <v>75</v>
      </c>
      <c r="T948" s="144" t="s">
        <v>4746</v>
      </c>
      <c r="U948" s="145">
        <v>0</v>
      </c>
      <c r="V948" s="145">
        <v>0</v>
      </c>
      <c r="W948" s="145">
        <v>0</v>
      </c>
      <c r="X948" s="144" t="s">
        <v>4745</v>
      </c>
    </row>
    <row r="949" spans="1:24" s="7" customFormat="1">
      <c r="A949" s="7" t="s">
        <v>49</v>
      </c>
      <c r="D949" s="144" t="s">
        <v>6389</v>
      </c>
      <c r="E949" s="144" t="s">
        <v>6390</v>
      </c>
      <c r="F949" s="144" t="s">
        <v>6184</v>
      </c>
      <c r="G949" s="144" t="s">
        <v>4745</v>
      </c>
      <c r="H949" s="144" t="s">
        <v>891</v>
      </c>
      <c r="I949" s="144" t="s">
        <v>6262</v>
      </c>
      <c r="J949" s="145">
        <v>75</v>
      </c>
      <c r="K949" s="144" t="s">
        <v>1716</v>
      </c>
      <c r="L949" s="144" t="s">
        <v>487</v>
      </c>
      <c r="M949" s="144" t="s">
        <v>4202</v>
      </c>
      <c r="N949" s="144" t="s">
        <v>683</v>
      </c>
      <c r="O949" s="144" t="s">
        <v>695</v>
      </c>
      <c r="P949" s="144" t="s">
        <v>1515</v>
      </c>
      <c r="Q949" s="145">
        <v>0.68</v>
      </c>
      <c r="R949" s="144" t="s">
        <v>669</v>
      </c>
      <c r="S949" s="145">
        <v>75</v>
      </c>
      <c r="T949" s="144" t="s">
        <v>4746</v>
      </c>
      <c r="U949" s="145">
        <v>0</v>
      </c>
      <c r="V949" s="145">
        <v>6.46</v>
      </c>
      <c r="W949" s="145">
        <v>0</v>
      </c>
      <c r="X949" s="144" t="s">
        <v>4745</v>
      </c>
    </row>
    <row r="950" spans="1:24" s="7" customFormat="1">
      <c r="A950" s="7" t="s">
        <v>49</v>
      </c>
      <c r="D950" s="144" t="s">
        <v>6391</v>
      </c>
      <c r="E950" s="144" t="s">
        <v>6392</v>
      </c>
      <c r="F950" s="144" t="s">
        <v>6184</v>
      </c>
      <c r="G950" s="144" t="s">
        <v>4745</v>
      </c>
      <c r="H950" s="144" t="s">
        <v>891</v>
      </c>
      <c r="I950" s="144" t="s">
        <v>6262</v>
      </c>
      <c r="J950" s="145">
        <v>75</v>
      </c>
      <c r="K950" s="144" t="s">
        <v>1716</v>
      </c>
      <c r="L950" s="144" t="s">
        <v>487</v>
      </c>
      <c r="M950" s="144" t="s">
        <v>4202</v>
      </c>
      <c r="N950" s="144" t="s">
        <v>683</v>
      </c>
      <c r="O950" s="144" t="s">
        <v>695</v>
      </c>
      <c r="P950" s="144" t="s">
        <v>1515</v>
      </c>
      <c r="Q950" s="145">
        <v>0.68</v>
      </c>
      <c r="R950" s="144" t="s">
        <v>549</v>
      </c>
      <c r="S950" s="145">
        <v>75</v>
      </c>
      <c r="T950" s="144" t="s">
        <v>4746</v>
      </c>
      <c r="U950" s="145">
        <v>0</v>
      </c>
      <c r="V950" s="145">
        <v>6.46</v>
      </c>
      <c r="W950" s="145">
        <v>0</v>
      </c>
      <c r="X950" s="144" t="s">
        <v>4745</v>
      </c>
    </row>
    <row r="951" spans="1:24" s="7" customFormat="1">
      <c r="A951" s="7" t="s">
        <v>49</v>
      </c>
      <c r="D951" s="144" t="s">
        <v>6393</v>
      </c>
      <c r="E951" s="144" t="s">
        <v>6394</v>
      </c>
      <c r="F951" s="144" t="s">
        <v>6184</v>
      </c>
      <c r="G951" s="144" t="s">
        <v>4745</v>
      </c>
      <c r="H951" s="144" t="s">
        <v>891</v>
      </c>
      <c r="I951" s="144" t="s">
        <v>6262</v>
      </c>
      <c r="J951" s="145">
        <v>75</v>
      </c>
      <c r="K951" s="144" t="s">
        <v>1716</v>
      </c>
      <c r="L951" s="144" t="s">
        <v>487</v>
      </c>
      <c r="M951" s="144" t="s">
        <v>4202</v>
      </c>
      <c r="N951" s="144" t="s">
        <v>683</v>
      </c>
      <c r="O951" s="144" t="s">
        <v>695</v>
      </c>
      <c r="P951" s="144" t="s">
        <v>1515</v>
      </c>
      <c r="Q951" s="145">
        <v>0.68</v>
      </c>
      <c r="R951" s="144" t="s">
        <v>506</v>
      </c>
      <c r="S951" s="145">
        <v>75</v>
      </c>
      <c r="T951" s="144" t="s">
        <v>4746</v>
      </c>
      <c r="U951" s="145">
        <v>0</v>
      </c>
      <c r="V951" s="145">
        <v>6.58</v>
      </c>
      <c r="W951" s="145">
        <v>0</v>
      </c>
      <c r="X951" s="144" t="s">
        <v>4745</v>
      </c>
    </row>
    <row r="952" spans="1:24" s="7" customFormat="1">
      <c r="A952" s="7" t="s">
        <v>49</v>
      </c>
      <c r="D952" s="144" t="s">
        <v>6395</v>
      </c>
      <c r="E952" s="144" t="s">
        <v>6396</v>
      </c>
      <c r="F952" s="144" t="s">
        <v>6184</v>
      </c>
      <c r="G952" s="144" t="s">
        <v>4745</v>
      </c>
      <c r="H952" s="144" t="s">
        <v>891</v>
      </c>
      <c r="I952" s="144" t="s">
        <v>6262</v>
      </c>
      <c r="J952" s="145">
        <v>100</v>
      </c>
      <c r="K952" s="144" t="s">
        <v>2326</v>
      </c>
      <c r="L952" s="144" t="s">
        <v>5279</v>
      </c>
      <c r="M952" s="144" t="s">
        <v>4202</v>
      </c>
      <c r="N952" s="144" t="s">
        <v>683</v>
      </c>
      <c r="O952" s="144" t="s">
        <v>695</v>
      </c>
      <c r="P952" s="144" t="s">
        <v>1508</v>
      </c>
      <c r="Q952" s="145">
        <v>1.06</v>
      </c>
      <c r="R952" s="144" t="s">
        <v>669</v>
      </c>
      <c r="S952" s="145">
        <v>100</v>
      </c>
      <c r="T952" s="144" t="s">
        <v>4746</v>
      </c>
      <c r="U952" s="145">
        <v>0</v>
      </c>
      <c r="V952" s="145">
        <v>11.32</v>
      </c>
      <c r="W952" s="145">
        <v>0</v>
      </c>
      <c r="X952" s="144" t="s">
        <v>4745</v>
      </c>
    </row>
    <row r="953" spans="1:24" s="7" customFormat="1">
      <c r="A953" s="7" t="s">
        <v>49</v>
      </c>
      <c r="D953" s="144" t="s">
        <v>6397</v>
      </c>
      <c r="E953" s="144" t="s">
        <v>6398</v>
      </c>
      <c r="F953" s="144" t="s">
        <v>6184</v>
      </c>
      <c r="G953" s="144" t="s">
        <v>4745</v>
      </c>
      <c r="H953" s="144" t="s">
        <v>891</v>
      </c>
      <c r="I953" s="144" t="s">
        <v>6262</v>
      </c>
      <c r="J953" s="145">
        <v>100</v>
      </c>
      <c r="K953" s="144" t="s">
        <v>2326</v>
      </c>
      <c r="L953" s="144" t="s">
        <v>389</v>
      </c>
      <c r="M953" s="144" t="s">
        <v>4202</v>
      </c>
      <c r="N953" s="144" t="s">
        <v>683</v>
      </c>
      <c r="O953" s="144" t="s">
        <v>695</v>
      </c>
      <c r="P953" s="144" t="s">
        <v>1508</v>
      </c>
      <c r="Q953" s="145">
        <v>1.6</v>
      </c>
      <c r="R953" s="144" t="s">
        <v>616</v>
      </c>
      <c r="S953" s="145">
        <v>100</v>
      </c>
      <c r="T953" s="144" t="s">
        <v>4746</v>
      </c>
      <c r="U953" s="145">
        <v>0</v>
      </c>
      <c r="V953" s="145">
        <v>9.3000000000000007</v>
      </c>
      <c r="W953" s="145">
        <v>0</v>
      </c>
      <c r="X953" s="144" t="s">
        <v>4745</v>
      </c>
    </row>
    <row r="954" spans="1:24" s="7" customFormat="1">
      <c r="A954" s="7" t="s">
        <v>49</v>
      </c>
      <c r="D954" s="144" t="s">
        <v>6399</v>
      </c>
      <c r="E954" s="144" t="s">
        <v>6400</v>
      </c>
      <c r="F954" s="144" t="s">
        <v>6184</v>
      </c>
      <c r="G954" s="144" t="s">
        <v>4745</v>
      </c>
      <c r="H954" s="144" t="s">
        <v>891</v>
      </c>
      <c r="I954" s="144" t="s">
        <v>6262</v>
      </c>
      <c r="J954" s="145">
        <v>100</v>
      </c>
      <c r="K954" s="144" t="s">
        <v>2326</v>
      </c>
      <c r="L954" s="144" t="s">
        <v>389</v>
      </c>
      <c r="M954" s="144" t="s">
        <v>4202</v>
      </c>
      <c r="N954" s="144" t="s">
        <v>683</v>
      </c>
      <c r="O954" s="144" t="s">
        <v>695</v>
      </c>
      <c r="P954" s="144" t="s">
        <v>1508</v>
      </c>
      <c r="Q954" s="145">
        <v>1.6</v>
      </c>
      <c r="R954" s="144" t="s">
        <v>549</v>
      </c>
      <c r="S954" s="145">
        <v>100</v>
      </c>
      <c r="T954" s="144" t="s">
        <v>4746</v>
      </c>
      <c r="U954" s="145">
        <v>0</v>
      </c>
      <c r="V954" s="145">
        <v>8.89</v>
      </c>
      <c r="W954" s="145">
        <v>0</v>
      </c>
      <c r="X954" s="144" t="s">
        <v>4745</v>
      </c>
    </row>
    <row r="955" spans="1:24" s="7" customFormat="1">
      <c r="A955" s="7" t="s">
        <v>49</v>
      </c>
      <c r="D955" s="144" t="s">
        <v>6401</v>
      </c>
      <c r="E955" s="144" t="s">
        <v>6400</v>
      </c>
      <c r="F955" s="144" t="s">
        <v>6184</v>
      </c>
      <c r="G955" s="144" t="s">
        <v>4745</v>
      </c>
      <c r="H955" s="144" t="s">
        <v>891</v>
      </c>
      <c r="I955" s="144" t="s">
        <v>6262</v>
      </c>
      <c r="J955" s="145">
        <v>100</v>
      </c>
      <c r="K955" s="144" t="s">
        <v>2326</v>
      </c>
      <c r="L955" s="144" t="s">
        <v>389</v>
      </c>
      <c r="M955" s="144" t="s">
        <v>4202</v>
      </c>
      <c r="N955" s="144" t="s">
        <v>683</v>
      </c>
      <c r="O955" s="144" t="s">
        <v>695</v>
      </c>
      <c r="P955" s="144" t="s">
        <v>1508</v>
      </c>
      <c r="Q955" s="145">
        <v>1.6</v>
      </c>
      <c r="R955" s="144" t="s">
        <v>506</v>
      </c>
      <c r="S955" s="145">
        <v>100</v>
      </c>
      <c r="T955" s="144" t="s">
        <v>4746</v>
      </c>
      <c r="U955" s="145">
        <v>0</v>
      </c>
      <c r="V955" s="145">
        <v>8.84</v>
      </c>
      <c r="W955" s="145">
        <v>0</v>
      </c>
      <c r="X955" s="144" t="s">
        <v>4745</v>
      </c>
    </row>
    <row r="956" spans="1:24" s="7" customFormat="1">
      <c r="A956" s="7" t="s">
        <v>49</v>
      </c>
      <c r="D956" s="144" t="s">
        <v>6402</v>
      </c>
      <c r="E956" s="144" t="s">
        <v>6403</v>
      </c>
      <c r="F956" s="144" t="s">
        <v>6184</v>
      </c>
      <c r="G956" s="144" t="s">
        <v>4745</v>
      </c>
      <c r="H956" s="144" t="s">
        <v>891</v>
      </c>
      <c r="I956" s="144" t="s">
        <v>6262</v>
      </c>
      <c r="J956" s="145">
        <v>75</v>
      </c>
      <c r="K956" s="144" t="s">
        <v>2326</v>
      </c>
      <c r="L956" s="144" t="s">
        <v>5279</v>
      </c>
      <c r="M956" s="144" t="s">
        <v>4202</v>
      </c>
      <c r="N956" s="144" t="s">
        <v>683</v>
      </c>
      <c r="O956" s="144" t="s">
        <v>695</v>
      </c>
      <c r="P956" s="144" t="s">
        <v>1515</v>
      </c>
      <c r="Q956" s="145">
        <v>0.7</v>
      </c>
      <c r="R956" s="144" t="s">
        <v>669</v>
      </c>
      <c r="S956" s="145">
        <v>75</v>
      </c>
      <c r="T956" s="144" t="s">
        <v>4746</v>
      </c>
      <c r="U956" s="145">
        <v>0</v>
      </c>
      <c r="V956" s="145">
        <v>6.8142899999999997</v>
      </c>
      <c r="W956" s="145">
        <v>0</v>
      </c>
      <c r="X956" s="144" t="s">
        <v>4745</v>
      </c>
    </row>
    <row r="957" spans="1:24" s="7" customFormat="1">
      <c r="A957" s="7" t="s">
        <v>49</v>
      </c>
      <c r="D957" s="144" t="s">
        <v>6404</v>
      </c>
      <c r="E957" s="144" t="s">
        <v>6405</v>
      </c>
      <c r="F957" s="144" t="s">
        <v>6184</v>
      </c>
      <c r="G957" s="144" t="s">
        <v>4745</v>
      </c>
      <c r="H957" s="144" t="s">
        <v>891</v>
      </c>
      <c r="I957" s="144" t="s">
        <v>6262</v>
      </c>
      <c r="J957" s="145">
        <v>75</v>
      </c>
      <c r="K957" s="144" t="s">
        <v>1890</v>
      </c>
      <c r="L957" s="144" t="s">
        <v>5279</v>
      </c>
      <c r="M957" s="144" t="s">
        <v>4202</v>
      </c>
      <c r="N957" s="144" t="s">
        <v>683</v>
      </c>
      <c r="O957" s="144" t="s">
        <v>695</v>
      </c>
      <c r="P957" s="144" t="s">
        <v>2128</v>
      </c>
      <c r="Q957" s="145">
        <v>0.75</v>
      </c>
      <c r="R957" s="144" t="s">
        <v>669</v>
      </c>
      <c r="S957" s="145">
        <v>75</v>
      </c>
      <c r="T957" s="144" t="s">
        <v>4746</v>
      </c>
      <c r="U957" s="145">
        <v>0</v>
      </c>
      <c r="V957" s="145">
        <v>5.71</v>
      </c>
      <c r="W957" s="145">
        <v>0</v>
      </c>
      <c r="X957" s="144" t="s">
        <v>4745</v>
      </c>
    </row>
    <row r="958" spans="1:24" s="7" customFormat="1">
      <c r="A958" s="7" t="s">
        <v>49</v>
      </c>
      <c r="D958" s="144" t="s">
        <v>6406</v>
      </c>
      <c r="E958" s="144" t="s">
        <v>6407</v>
      </c>
      <c r="F958" s="144" t="s">
        <v>6184</v>
      </c>
      <c r="G958" s="144" t="s">
        <v>4745</v>
      </c>
      <c r="H958" s="144" t="s">
        <v>891</v>
      </c>
      <c r="I958" s="144" t="s">
        <v>6262</v>
      </c>
      <c r="J958" s="145">
        <v>75</v>
      </c>
      <c r="K958" s="144" t="s">
        <v>1890</v>
      </c>
      <c r="L958" s="144" t="s">
        <v>5279</v>
      </c>
      <c r="M958" s="144" t="s">
        <v>4202</v>
      </c>
      <c r="N958" s="144" t="s">
        <v>683</v>
      </c>
      <c r="O958" s="144" t="s">
        <v>695</v>
      </c>
      <c r="P958" s="144" t="s">
        <v>2128</v>
      </c>
      <c r="Q958" s="145">
        <v>0.75</v>
      </c>
      <c r="R958" s="144" t="s">
        <v>549</v>
      </c>
      <c r="S958" s="145">
        <v>75</v>
      </c>
      <c r="T958" s="144" t="s">
        <v>4746</v>
      </c>
      <c r="U958" s="145">
        <v>0</v>
      </c>
      <c r="V958" s="145">
        <v>5.6529600000000002</v>
      </c>
      <c r="W958" s="145">
        <v>0</v>
      </c>
      <c r="X958" s="144" t="s">
        <v>4745</v>
      </c>
    </row>
    <row r="959" spans="1:24" s="7" customFormat="1">
      <c r="A959" s="7" t="s">
        <v>49</v>
      </c>
      <c r="D959" s="144" t="s">
        <v>6408</v>
      </c>
      <c r="E959" s="144" t="s">
        <v>6409</v>
      </c>
      <c r="F959" s="144" t="s">
        <v>6184</v>
      </c>
      <c r="G959" s="144" t="s">
        <v>4745</v>
      </c>
      <c r="H959" s="144" t="s">
        <v>891</v>
      </c>
      <c r="I959" s="144" t="s">
        <v>6262</v>
      </c>
      <c r="J959" s="145">
        <v>75</v>
      </c>
      <c r="K959" s="144" t="s">
        <v>1890</v>
      </c>
      <c r="L959" s="144" t="s">
        <v>5279</v>
      </c>
      <c r="M959" s="144" t="s">
        <v>4202</v>
      </c>
      <c r="N959" s="144" t="s">
        <v>683</v>
      </c>
      <c r="O959" s="144" t="s">
        <v>695</v>
      </c>
      <c r="P959" s="144" t="s">
        <v>2128</v>
      </c>
      <c r="Q959" s="145">
        <v>0.75</v>
      </c>
      <c r="R959" s="144" t="s">
        <v>506</v>
      </c>
      <c r="S959" s="145">
        <v>75</v>
      </c>
      <c r="T959" s="144" t="s">
        <v>4746</v>
      </c>
      <c r="U959" s="145">
        <v>0</v>
      </c>
      <c r="V959" s="145">
        <v>5.7538900000000002</v>
      </c>
      <c r="W959" s="145">
        <v>0</v>
      </c>
      <c r="X959" s="144" t="s">
        <v>4745</v>
      </c>
    </row>
    <row r="960" spans="1:24" s="7" customFormat="1">
      <c r="A960" s="7" t="s">
        <v>49</v>
      </c>
      <c r="D960" s="144" t="s">
        <v>6410</v>
      </c>
      <c r="E960" s="144" t="s">
        <v>6411</v>
      </c>
      <c r="F960" s="144" t="s">
        <v>6184</v>
      </c>
      <c r="G960" s="144" t="s">
        <v>4745</v>
      </c>
      <c r="H960" s="144" t="s">
        <v>891</v>
      </c>
      <c r="I960" s="144" t="s">
        <v>6262</v>
      </c>
      <c r="J960" s="145">
        <v>75</v>
      </c>
      <c r="K960" s="144" t="s">
        <v>2039</v>
      </c>
      <c r="L960" s="144" t="s">
        <v>598</v>
      </c>
      <c r="M960" s="144" t="s">
        <v>4202</v>
      </c>
      <c r="N960" s="144" t="s">
        <v>683</v>
      </c>
      <c r="O960" s="144" t="s">
        <v>695</v>
      </c>
      <c r="P960" s="144" t="s">
        <v>1515</v>
      </c>
      <c r="Q960" s="145">
        <v>0.7</v>
      </c>
      <c r="R960" s="144" t="s">
        <v>669</v>
      </c>
      <c r="S960" s="145">
        <v>75</v>
      </c>
      <c r="T960" s="144" t="s">
        <v>4746</v>
      </c>
      <c r="U960" s="145">
        <v>0</v>
      </c>
      <c r="V960" s="145">
        <v>6.2585699999999997</v>
      </c>
      <c r="W960" s="145">
        <v>0</v>
      </c>
      <c r="X960" s="144" t="s">
        <v>4745</v>
      </c>
    </row>
    <row r="961" spans="1:24" s="7" customFormat="1">
      <c r="A961" s="7" t="s">
        <v>49</v>
      </c>
      <c r="D961" s="144" t="s">
        <v>6412</v>
      </c>
      <c r="E961" s="144" t="s">
        <v>6413</v>
      </c>
      <c r="F961" s="144" t="s">
        <v>6184</v>
      </c>
      <c r="G961" s="144" t="s">
        <v>4745</v>
      </c>
      <c r="H961" s="144" t="s">
        <v>891</v>
      </c>
      <c r="I961" s="144" t="s">
        <v>6262</v>
      </c>
      <c r="J961" s="145">
        <v>75</v>
      </c>
      <c r="K961" s="144" t="s">
        <v>2039</v>
      </c>
      <c r="L961" s="144" t="s">
        <v>598</v>
      </c>
      <c r="M961" s="144" t="s">
        <v>4202</v>
      </c>
      <c r="N961" s="144" t="s">
        <v>683</v>
      </c>
      <c r="O961" s="144" t="s">
        <v>695</v>
      </c>
      <c r="P961" s="144" t="s">
        <v>1515</v>
      </c>
      <c r="Q961" s="145">
        <v>0.7</v>
      </c>
      <c r="R961" s="144" t="s">
        <v>549</v>
      </c>
      <c r="S961" s="145">
        <v>75</v>
      </c>
      <c r="T961" s="144" t="s">
        <v>4746</v>
      </c>
      <c r="U961" s="145">
        <v>0</v>
      </c>
      <c r="V961" s="145">
        <v>6.2417100000000003</v>
      </c>
      <c r="W961" s="145">
        <v>0</v>
      </c>
      <c r="X961" s="144" t="s">
        <v>4745</v>
      </c>
    </row>
    <row r="962" spans="1:24" s="7" customFormat="1">
      <c r="A962" s="7" t="s">
        <v>49</v>
      </c>
      <c r="D962" s="144" t="s">
        <v>6414</v>
      </c>
      <c r="E962" s="144" t="s">
        <v>6415</v>
      </c>
      <c r="F962" s="144" t="s">
        <v>6184</v>
      </c>
      <c r="G962" s="144" t="s">
        <v>4745</v>
      </c>
      <c r="H962" s="144" t="s">
        <v>891</v>
      </c>
      <c r="I962" s="144" t="s">
        <v>6262</v>
      </c>
      <c r="J962" s="145">
        <v>75</v>
      </c>
      <c r="K962" s="144" t="s">
        <v>2039</v>
      </c>
      <c r="L962" s="144" t="s">
        <v>598</v>
      </c>
      <c r="M962" s="144" t="s">
        <v>4202</v>
      </c>
      <c r="N962" s="144" t="s">
        <v>683</v>
      </c>
      <c r="O962" s="144" t="s">
        <v>695</v>
      </c>
      <c r="P962" s="144" t="s">
        <v>1515</v>
      </c>
      <c r="Q962" s="145">
        <v>0.7</v>
      </c>
      <c r="R962" s="144" t="s">
        <v>506</v>
      </c>
      <c r="S962" s="145">
        <v>75</v>
      </c>
      <c r="T962" s="144" t="s">
        <v>4746</v>
      </c>
      <c r="U962" s="145">
        <v>0</v>
      </c>
      <c r="V962" s="145">
        <v>6.3427300000000004</v>
      </c>
      <c r="W962" s="145">
        <v>0</v>
      </c>
      <c r="X962" s="144" t="s">
        <v>4745</v>
      </c>
    </row>
    <row r="963" spans="1:24" s="7" customFormat="1">
      <c r="A963" s="7" t="s">
        <v>49</v>
      </c>
      <c r="D963" s="144" t="s">
        <v>6416</v>
      </c>
      <c r="E963" s="144" t="s">
        <v>6417</v>
      </c>
      <c r="F963" s="144" t="s">
        <v>6184</v>
      </c>
      <c r="G963" s="144" t="s">
        <v>4745</v>
      </c>
      <c r="H963" s="144" t="s">
        <v>891</v>
      </c>
      <c r="I963" s="144" t="s">
        <v>6262</v>
      </c>
      <c r="J963" s="145">
        <v>100</v>
      </c>
      <c r="K963" s="144" t="s">
        <v>1735</v>
      </c>
      <c r="L963" s="144" t="s">
        <v>791</v>
      </c>
      <c r="M963" s="144" t="s">
        <v>4202</v>
      </c>
      <c r="N963" s="144" t="s">
        <v>683</v>
      </c>
      <c r="O963" s="144" t="s">
        <v>695</v>
      </c>
      <c r="P963" s="144" t="s">
        <v>1508</v>
      </c>
      <c r="Q963" s="145">
        <v>1.7250000000000001</v>
      </c>
      <c r="R963" s="144" t="s">
        <v>549</v>
      </c>
      <c r="S963" s="145">
        <v>100</v>
      </c>
      <c r="T963" s="144" t="s">
        <v>4746</v>
      </c>
      <c r="U963" s="145">
        <v>0</v>
      </c>
      <c r="V963" s="145">
        <v>9.66</v>
      </c>
      <c r="W963" s="145">
        <v>0</v>
      </c>
      <c r="X963" s="144" t="s">
        <v>4745</v>
      </c>
    </row>
    <row r="964" spans="1:24" s="7" customFormat="1">
      <c r="A964" s="7" t="s">
        <v>49</v>
      </c>
      <c r="D964" s="144" t="s">
        <v>6418</v>
      </c>
      <c r="E964" s="144" t="s">
        <v>6417</v>
      </c>
      <c r="F964" s="144" t="s">
        <v>6184</v>
      </c>
      <c r="G964" s="144" t="s">
        <v>4745</v>
      </c>
      <c r="H964" s="144" t="s">
        <v>891</v>
      </c>
      <c r="I964" s="144" t="s">
        <v>6262</v>
      </c>
      <c r="J964" s="145">
        <v>100</v>
      </c>
      <c r="K964" s="144" t="s">
        <v>1735</v>
      </c>
      <c r="L964" s="144" t="s">
        <v>791</v>
      </c>
      <c r="M964" s="144" t="s">
        <v>4202</v>
      </c>
      <c r="N964" s="144" t="s">
        <v>683</v>
      </c>
      <c r="O964" s="144" t="s">
        <v>695</v>
      </c>
      <c r="P964" s="144" t="s">
        <v>1508</v>
      </c>
      <c r="Q964" s="145">
        <v>1.7250000000000001</v>
      </c>
      <c r="R964" s="144" t="s">
        <v>506</v>
      </c>
      <c r="S964" s="145">
        <v>100</v>
      </c>
      <c r="T964" s="144" t="s">
        <v>4746</v>
      </c>
      <c r="U964" s="145">
        <v>0</v>
      </c>
      <c r="V964" s="145">
        <v>9.76</v>
      </c>
      <c r="W964" s="145">
        <v>0</v>
      </c>
      <c r="X964" s="144" t="s">
        <v>4745</v>
      </c>
    </row>
    <row r="965" spans="1:24" s="7" customFormat="1">
      <c r="A965" s="7" t="s">
        <v>49</v>
      </c>
      <c r="D965" s="144" t="s">
        <v>6419</v>
      </c>
      <c r="E965" s="144" t="s">
        <v>6420</v>
      </c>
      <c r="F965" s="144" t="s">
        <v>6184</v>
      </c>
      <c r="G965" s="144" t="s">
        <v>4745</v>
      </c>
      <c r="H965" s="144" t="s">
        <v>891</v>
      </c>
      <c r="I965" s="144" t="s">
        <v>6262</v>
      </c>
      <c r="J965" s="145">
        <v>75</v>
      </c>
      <c r="K965" s="144" t="s">
        <v>1735</v>
      </c>
      <c r="L965" s="144" t="s">
        <v>694</v>
      </c>
      <c r="M965" s="144" t="s">
        <v>4202</v>
      </c>
      <c r="N965" s="144" t="s">
        <v>683</v>
      </c>
      <c r="O965" s="144" t="s">
        <v>695</v>
      </c>
      <c r="P965" s="144" t="s">
        <v>1515</v>
      </c>
      <c r="Q965" s="145">
        <v>0.75</v>
      </c>
      <c r="R965" s="144" t="s">
        <v>669</v>
      </c>
      <c r="S965" s="145">
        <v>75</v>
      </c>
      <c r="T965" s="144" t="s">
        <v>4746</v>
      </c>
      <c r="U965" s="145">
        <v>0</v>
      </c>
      <c r="V965" s="145">
        <v>5.6868800000000004</v>
      </c>
      <c r="W965" s="145">
        <v>0</v>
      </c>
      <c r="X965" s="144" t="s">
        <v>4745</v>
      </c>
    </row>
    <row r="966" spans="1:24" s="7" customFormat="1">
      <c r="A966" s="7" t="s">
        <v>49</v>
      </c>
      <c r="D966" s="144" t="s">
        <v>6421</v>
      </c>
      <c r="E966" s="144" t="s">
        <v>6422</v>
      </c>
      <c r="F966" s="144" t="s">
        <v>6184</v>
      </c>
      <c r="G966" s="144" t="s">
        <v>4745</v>
      </c>
      <c r="H966" s="144" t="s">
        <v>891</v>
      </c>
      <c r="I966" s="144" t="s">
        <v>6262</v>
      </c>
      <c r="J966" s="145">
        <v>75</v>
      </c>
      <c r="K966" s="144" t="s">
        <v>1735</v>
      </c>
      <c r="L966" s="144" t="s">
        <v>694</v>
      </c>
      <c r="M966" s="144" t="s">
        <v>4202</v>
      </c>
      <c r="N966" s="144" t="s">
        <v>683</v>
      </c>
      <c r="O966" s="144" t="s">
        <v>695</v>
      </c>
      <c r="P966" s="144" t="s">
        <v>1515</v>
      </c>
      <c r="Q966" s="145">
        <v>0.75</v>
      </c>
      <c r="R966" s="144" t="s">
        <v>549</v>
      </c>
      <c r="S966" s="145">
        <v>75</v>
      </c>
      <c r="T966" s="144" t="s">
        <v>4746</v>
      </c>
      <c r="U966" s="145">
        <v>0</v>
      </c>
      <c r="V966" s="145">
        <v>5.67</v>
      </c>
      <c r="W966" s="145">
        <v>0</v>
      </c>
      <c r="X966" s="144" t="s">
        <v>4745</v>
      </c>
    </row>
    <row r="967" spans="1:24" s="7" customFormat="1">
      <c r="A967" s="7" t="s">
        <v>49</v>
      </c>
      <c r="D967" s="144" t="s">
        <v>6423</v>
      </c>
      <c r="E967" s="144" t="s">
        <v>6424</v>
      </c>
      <c r="F967" s="144" t="s">
        <v>6184</v>
      </c>
      <c r="G967" s="144" t="s">
        <v>4745</v>
      </c>
      <c r="H967" s="144" t="s">
        <v>891</v>
      </c>
      <c r="I967" s="144" t="s">
        <v>6262</v>
      </c>
      <c r="J967" s="145">
        <v>75</v>
      </c>
      <c r="K967" s="144" t="s">
        <v>1735</v>
      </c>
      <c r="L967" s="144" t="s">
        <v>694</v>
      </c>
      <c r="M967" s="144" t="s">
        <v>4202</v>
      </c>
      <c r="N967" s="144" t="s">
        <v>683</v>
      </c>
      <c r="O967" s="144" t="s">
        <v>695</v>
      </c>
      <c r="P967" s="144" t="s">
        <v>1515</v>
      </c>
      <c r="Q967" s="145">
        <v>0.75</v>
      </c>
      <c r="R967" s="144" t="s">
        <v>506</v>
      </c>
      <c r="S967" s="145">
        <v>75</v>
      </c>
      <c r="T967" s="144" t="s">
        <v>4746</v>
      </c>
      <c r="U967" s="145">
        <v>0</v>
      </c>
      <c r="V967" s="145">
        <v>5.7712000000000003</v>
      </c>
      <c r="W967" s="145">
        <v>0</v>
      </c>
      <c r="X967" s="144" t="s">
        <v>4745</v>
      </c>
    </row>
    <row r="968" spans="1:24" s="7" customFormat="1">
      <c r="A968" s="7" t="s">
        <v>49</v>
      </c>
      <c r="D968" s="144" t="s">
        <v>6425</v>
      </c>
      <c r="E968" s="144" t="s">
        <v>6426</v>
      </c>
      <c r="F968" s="144" t="s">
        <v>6184</v>
      </c>
      <c r="G968" s="144" t="s">
        <v>4745</v>
      </c>
      <c r="H968" s="144" t="s">
        <v>891</v>
      </c>
      <c r="I968" s="144" t="s">
        <v>6262</v>
      </c>
      <c r="J968" s="145">
        <v>75</v>
      </c>
      <c r="K968" s="144" t="s">
        <v>1735</v>
      </c>
      <c r="L968" s="144" t="s">
        <v>694</v>
      </c>
      <c r="M968" s="144" t="s">
        <v>4202</v>
      </c>
      <c r="N968" s="144" t="s">
        <v>683</v>
      </c>
      <c r="O968" s="144" t="s">
        <v>695</v>
      </c>
      <c r="P968" s="144" t="s">
        <v>1515</v>
      </c>
      <c r="Q968" s="145">
        <v>0.75</v>
      </c>
      <c r="R968" s="144" t="s">
        <v>549</v>
      </c>
      <c r="S968" s="145">
        <v>75</v>
      </c>
      <c r="T968" s="144" t="s">
        <v>4746</v>
      </c>
      <c r="U968" s="145">
        <v>0</v>
      </c>
      <c r="V968" s="145">
        <v>5.78</v>
      </c>
      <c r="W968" s="145">
        <v>0</v>
      </c>
      <c r="X968" s="144" t="s">
        <v>4745</v>
      </c>
    </row>
    <row r="969" spans="1:24" s="7" customFormat="1">
      <c r="A969" s="7" t="s">
        <v>49</v>
      </c>
      <c r="D969" s="144" t="s">
        <v>6427</v>
      </c>
      <c r="E969" s="144" t="s">
        <v>6428</v>
      </c>
      <c r="F969" s="144" t="s">
        <v>6184</v>
      </c>
      <c r="G969" s="144" t="s">
        <v>4745</v>
      </c>
      <c r="H969" s="144" t="s">
        <v>891</v>
      </c>
      <c r="I969" s="144" t="s">
        <v>6262</v>
      </c>
      <c r="J969" s="145">
        <v>75</v>
      </c>
      <c r="K969" s="144" t="s">
        <v>1735</v>
      </c>
      <c r="L969" s="144" t="s">
        <v>694</v>
      </c>
      <c r="M969" s="144" t="s">
        <v>4202</v>
      </c>
      <c r="N969" s="144" t="s">
        <v>683</v>
      </c>
      <c r="O969" s="144" t="s">
        <v>695</v>
      </c>
      <c r="P969" s="144" t="s">
        <v>1515</v>
      </c>
      <c r="Q969" s="145">
        <v>0.75</v>
      </c>
      <c r="R969" s="144" t="s">
        <v>549</v>
      </c>
      <c r="S969" s="145">
        <v>75</v>
      </c>
      <c r="T969" s="144" t="s">
        <v>4746</v>
      </c>
      <c r="U969" s="145">
        <v>0</v>
      </c>
      <c r="V969" s="145">
        <v>5.85</v>
      </c>
      <c r="W969" s="145">
        <v>0</v>
      </c>
      <c r="X969" s="144" t="s">
        <v>4745</v>
      </c>
    </row>
    <row r="970" spans="1:24" s="7" customFormat="1">
      <c r="A970" s="7" t="s">
        <v>49</v>
      </c>
      <c r="D970" s="144" t="s">
        <v>6429</v>
      </c>
      <c r="E970" s="144" t="s">
        <v>6430</v>
      </c>
      <c r="F970" s="144" t="s">
        <v>6184</v>
      </c>
      <c r="G970" s="144" t="s">
        <v>4745</v>
      </c>
      <c r="H970" s="144" t="s">
        <v>891</v>
      </c>
      <c r="I970" s="144" t="s">
        <v>6262</v>
      </c>
      <c r="J970" s="145">
        <v>75</v>
      </c>
      <c r="K970" s="144" t="s">
        <v>1735</v>
      </c>
      <c r="L970" s="144" t="s">
        <v>694</v>
      </c>
      <c r="M970" s="144" t="s">
        <v>4202</v>
      </c>
      <c r="N970" s="144" t="s">
        <v>683</v>
      </c>
      <c r="O970" s="144" t="s">
        <v>695</v>
      </c>
      <c r="P970" s="144" t="s">
        <v>1515</v>
      </c>
      <c r="Q970" s="145">
        <v>0.75</v>
      </c>
      <c r="R970" s="144" t="s">
        <v>549</v>
      </c>
      <c r="S970" s="145">
        <v>75</v>
      </c>
      <c r="T970" s="144" t="s">
        <v>4746</v>
      </c>
      <c r="U970" s="145">
        <v>0</v>
      </c>
      <c r="V970" s="145">
        <v>5.8643999999999998</v>
      </c>
      <c r="W970" s="145">
        <v>0</v>
      </c>
      <c r="X970" s="144" t="s">
        <v>4745</v>
      </c>
    </row>
    <row r="971" spans="1:24" s="7" customFormat="1">
      <c r="A971" s="7" t="s">
        <v>49</v>
      </c>
      <c r="D971" s="144" t="s">
        <v>6431</v>
      </c>
      <c r="E971" s="144" t="s">
        <v>6432</v>
      </c>
      <c r="F971" s="144" t="s">
        <v>6184</v>
      </c>
      <c r="G971" s="144" t="s">
        <v>4745</v>
      </c>
      <c r="H971" s="144" t="s">
        <v>891</v>
      </c>
      <c r="I971" s="144" t="s">
        <v>6262</v>
      </c>
      <c r="J971" s="145">
        <v>100</v>
      </c>
      <c r="K971" s="144" t="s">
        <v>1413</v>
      </c>
      <c r="L971" s="144" t="s">
        <v>401</v>
      </c>
      <c r="M971" s="144" t="s">
        <v>4202</v>
      </c>
      <c r="N971" s="144" t="s">
        <v>683</v>
      </c>
      <c r="O971" s="144" t="s">
        <v>695</v>
      </c>
      <c r="P971" s="144" t="s">
        <v>1508</v>
      </c>
      <c r="Q971" s="145">
        <v>1.7250000000000001</v>
      </c>
      <c r="R971" s="144" t="s">
        <v>616</v>
      </c>
      <c r="S971" s="145">
        <v>100</v>
      </c>
      <c r="T971" s="144" t="s">
        <v>4746</v>
      </c>
      <c r="U971" s="145">
        <v>0</v>
      </c>
      <c r="V971" s="145">
        <v>9.6199999999999992</v>
      </c>
      <c r="W971" s="145">
        <v>0</v>
      </c>
      <c r="X971" s="144" t="s">
        <v>4745</v>
      </c>
    </row>
    <row r="972" spans="1:24" s="7" customFormat="1">
      <c r="A972" s="7" t="s">
        <v>49</v>
      </c>
      <c r="D972" s="144" t="s">
        <v>6433</v>
      </c>
      <c r="E972" s="144" t="s">
        <v>6434</v>
      </c>
      <c r="F972" s="144" t="s">
        <v>6184</v>
      </c>
      <c r="G972" s="144" t="s">
        <v>4745</v>
      </c>
      <c r="H972" s="144" t="s">
        <v>891</v>
      </c>
      <c r="I972" s="144" t="s">
        <v>6262</v>
      </c>
      <c r="J972" s="145">
        <v>100</v>
      </c>
      <c r="K972" s="144" t="s">
        <v>1413</v>
      </c>
      <c r="L972" s="144" t="s">
        <v>401</v>
      </c>
      <c r="M972" s="144" t="s">
        <v>4202</v>
      </c>
      <c r="N972" s="144" t="s">
        <v>683</v>
      </c>
      <c r="O972" s="144" t="s">
        <v>695</v>
      </c>
      <c r="P972" s="144" t="s">
        <v>1508</v>
      </c>
      <c r="Q972" s="145">
        <v>1.7250000000000001</v>
      </c>
      <c r="R972" s="144" t="s">
        <v>549</v>
      </c>
      <c r="S972" s="145">
        <v>100</v>
      </c>
      <c r="T972" s="144" t="s">
        <v>4746</v>
      </c>
      <c r="U972" s="145">
        <v>0</v>
      </c>
      <c r="V972" s="145">
        <v>0</v>
      </c>
      <c r="W972" s="145">
        <v>0</v>
      </c>
      <c r="X972" s="144" t="s">
        <v>4745</v>
      </c>
    </row>
    <row r="973" spans="1:24" s="7" customFormat="1">
      <c r="A973" s="7" t="s">
        <v>49</v>
      </c>
      <c r="D973" s="144" t="s">
        <v>6435</v>
      </c>
      <c r="E973" s="144" t="s">
        <v>6434</v>
      </c>
      <c r="F973" s="144" t="s">
        <v>6184</v>
      </c>
      <c r="G973" s="144" t="s">
        <v>4745</v>
      </c>
      <c r="H973" s="144" t="s">
        <v>891</v>
      </c>
      <c r="I973" s="144" t="s">
        <v>6262</v>
      </c>
      <c r="J973" s="145">
        <v>100</v>
      </c>
      <c r="K973" s="144" t="s">
        <v>1413</v>
      </c>
      <c r="L973" s="144" t="s">
        <v>401</v>
      </c>
      <c r="M973" s="144" t="s">
        <v>4202</v>
      </c>
      <c r="N973" s="144" t="s">
        <v>683</v>
      </c>
      <c r="O973" s="144" t="s">
        <v>695</v>
      </c>
      <c r="P973" s="144" t="s">
        <v>1508</v>
      </c>
      <c r="Q973" s="145">
        <v>1.7250000000000001</v>
      </c>
      <c r="R973" s="144" t="s">
        <v>506</v>
      </c>
      <c r="S973" s="145">
        <v>100</v>
      </c>
      <c r="T973" s="144" t="s">
        <v>4746</v>
      </c>
      <c r="U973" s="145">
        <v>0</v>
      </c>
      <c r="V973" s="145">
        <v>0</v>
      </c>
      <c r="W973" s="145">
        <v>0</v>
      </c>
      <c r="X973" s="144" t="s">
        <v>4745</v>
      </c>
    </row>
    <row r="974" spans="1:24" s="7" customFormat="1">
      <c r="A974" s="7" t="s">
        <v>49</v>
      </c>
      <c r="D974" s="144" t="s">
        <v>6436</v>
      </c>
      <c r="E974" s="144" t="s">
        <v>6437</v>
      </c>
      <c r="F974" s="144" t="s">
        <v>6184</v>
      </c>
      <c r="G974" s="144" t="s">
        <v>4745</v>
      </c>
      <c r="H974" s="144" t="s">
        <v>891</v>
      </c>
      <c r="I974" s="144" t="s">
        <v>6262</v>
      </c>
      <c r="J974" s="145">
        <v>75</v>
      </c>
      <c r="K974" s="144" t="s">
        <v>1719</v>
      </c>
      <c r="L974" s="144" t="s">
        <v>401</v>
      </c>
      <c r="M974" s="144" t="s">
        <v>4202</v>
      </c>
      <c r="N974" s="144" t="s">
        <v>683</v>
      </c>
      <c r="O974" s="144" t="s">
        <v>695</v>
      </c>
      <c r="P974" s="144" t="s">
        <v>1515</v>
      </c>
      <c r="Q974" s="145">
        <v>0.75</v>
      </c>
      <c r="R974" s="144" t="s">
        <v>616</v>
      </c>
      <c r="S974" s="145">
        <v>75</v>
      </c>
      <c r="T974" s="144" t="s">
        <v>4746</v>
      </c>
      <c r="U974" s="145">
        <v>0</v>
      </c>
      <c r="V974" s="145">
        <v>0</v>
      </c>
      <c r="W974" s="145">
        <v>0</v>
      </c>
      <c r="X974" s="144" t="s">
        <v>4745</v>
      </c>
    </row>
    <row r="975" spans="1:24" s="7" customFormat="1">
      <c r="A975" s="7" t="s">
        <v>49</v>
      </c>
      <c r="D975" s="144" t="s">
        <v>6438</v>
      </c>
      <c r="E975" s="144" t="s">
        <v>6439</v>
      </c>
      <c r="F975" s="144" t="s">
        <v>6184</v>
      </c>
      <c r="G975" s="144" t="s">
        <v>4745</v>
      </c>
      <c r="H975" s="144" t="s">
        <v>891</v>
      </c>
      <c r="I975" s="144" t="s">
        <v>6262</v>
      </c>
      <c r="J975" s="145">
        <v>75</v>
      </c>
      <c r="K975" s="144" t="s">
        <v>1719</v>
      </c>
      <c r="L975" s="144" t="s">
        <v>401</v>
      </c>
      <c r="M975" s="144" t="s">
        <v>4202</v>
      </c>
      <c r="N975" s="144" t="s">
        <v>683</v>
      </c>
      <c r="O975" s="144" t="s">
        <v>695</v>
      </c>
      <c r="P975" s="144" t="s">
        <v>1515</v>
      </c>
      <c r="Q975" s="145">
        <v>0.75</v>
      </c>
      <c r="R975" s="144" t="s">
        <v>669</v>
      </c>
      <c r="S975" s="145">
        <v>75</v>
      </c>
      <c r="T975" s="144" t="s">
        <v>4746</v>
      </c>
      <c r="U975" s="145">
        <v>0</v>
      </c>
      <c r="V975" s="145">
        <v>0</v>
      </c>
      <c r="W975" s="145">
        <v>0</v>
      </c>
      <c r="X975" s="144" t="s">
        <v>4745</v>
      </c>
    </row>
    <row r="976" spans="1:24" s="7" customFormat="1">
      <c r="A976" s="7" t="s">
        <v>49</v>
      </c>
      <c r="D976" s="144" t="s">
        <v>6440</v>
      </c>
      <c r="E976" s="144" t="s">
        <v>6441</v>
      </c>
      <c r="F976" s="144" t="s">
        <v>6184</v>
      </c>
      <c r="G976" s="144" t="s">
        <v>4745</v>
      </c>
      <c r="H976" s="144" t="s">
        <v>891</v>
      </c>
      <c r="I976" s="144" t="s">
        <v>6262</v>
      </c>
      <c r="J976" s="145">
        <v>75</v>
      </c>
      <c r="K976" s="144" t="s">
        <v>1719</v>
      </c>
      <c r="L976" s="144" t="s">
        <v>401</v>
      </c>
      <c r="M976" s="144" t="s">
        <v>4202</v>
      </c>
      <c r="N976" s="144" t="s">
        <v>683</v>
      </c>
      <c r="O976" s="144" t="s">
        <v>695</v>
      </c>
      <c r="P976" s="144" t="s">
        <v>1515</v>
      </c>
      <c r="Q976" s="145">
        <v>0.75</v>
      </c>
      <c r="R976" s="144" t="s">
        <v>549</v>
      </c>
      <c r="S976" s="145">
        <v>75</v>
      </c>
      <c r="T976" s="144" t="s">
        <v>4746</v>
      </c>
      <c r="U976" s="145">
        <v>0</v>
      </c>
      <c r="V976" s="145">
        <v>5.31</v>
      </c>
      <c r="W976" s="145">
        <v>0</v>
      </c>
      <c r="X976" s="144" t="s">
        <v>4745</v>
      </c>
    </row>
    <row r="977" spans="1:24" s="7" customFormat="1">
      <c r="A977" s="7" t="s">
        <v>49</v>
      </c>
      <c r="D977" s="144" t="s">
        <v>6442</v>
      </c>
      <c r="E977" s="144" t="s">
        <v>6443</v>
      </c>
      <c r="F977" s="144" t="s">
        <v>6184</v>
      </c>
      <c r="G977" s="144" t="s">
        <v>4745</v>
      </c>
      <c r="H977" s="144" t="s">
        <v>891</v>
      </c>
      <c r="I977" s="144" t="s">
        <v>6262</v>
      </c>
      <c r="J977" s="145">
        <v>75</v>
      </c>
      <c r="K977" s="144" t="s">
        <v>1719</v>
      </c>
      <c r="L977" s="144" t="s">
        <v>401</v>
      </c>
      <c r="M977" s="144" t="s">
        <v>4202</v>
      </c>
      <c r="N977" s="144" t="s">
        <v>683</v>
      </c>
      <c r="O977" s="144" t="s">
        <v>695</v>
      </c>
      <c r="P977" s="144" t="s">
        <v>1515</v>
      </c>
      <c r="Q977" s="145">
        <v>0.75</v>
      </c>
      <c r="R977" s="144" t="s">
        <v>506</v>
      </c>
      <c r="S977" s="145">
        <v>75</v>
      </c>
      <c r="T977" s="144" t="s">
        <v>4746</v>
      </c>
      <c r="U977" s="145">
        <v>0</v>
      </c>
      <c r="V977" s="145">
        <v>0</v>
      </c>
      <c r="W977" s="145">
        <v>0</v>
      </c>
      <c r="X977" s="144" t="s">
        <v>4745</v>
      </c>
    </row>
    <row r="978" spans="1:24" s="7" customFormat="1">
      <c r="A978" s="7" t="s">
        <v>49</v>
      </c>
      <c r="D978" s="144" t="s">
        <v>6444</v>
      </c>
      <c r="E978" s="144" t="s">
        <v>6445</v>
      </c>
      <c r="F978" s="144" t="s">
        <v>6184</v>
      </c>
      <c r="G978" s="144" t="s">
        <v>4745</v>
      </c>
      <c r="H978" s="144" t="s">
        <v>891</v>
      </c>
      <c r="I978" s="144" t="s">
        <v>6262</v>
      </c>
      <c r="J978" s="145">
        <v>75</v>
      </c>
      <c r="K978" s="144" t="s">
        <v>1413</v>
      </c>
      <c r="L978" s="144" t="s">
        <v>401</v>
      </c>
      <c r="M978" s="144" t="s">
        <v>4202</v>
      </c>
      <c r="N978" s="144" t="s">
        <v>683</v>
      </c>
      <c r="O978" s="144" t="s">
        <v>695</v>
      </c>
      <c r="P978" s="144" t="s">
        <v>1515</v>
      </c>
      <c r="Q978" s="145">
        <v>0.7</v>
      </c>
      <c r="R978" s="144" t="s">
        <v>669</v>
      </c>
      <c r="S978" s="145">
        <v>75</v>
      </c>
      <c r="T978" s="144" t="s">
        <v>4746</v>
      </c>
      <c r="U978" s="145">
        <v>0</v>
      </c>
      <c r="V978" s="145">
        <v>7.35</v>
      </c>
      <c r="W978" s="145">
        <v>0</v>
      </c>
      <c r="X978" s="144" t="s">
        <v>4745</v>
      </c>
    </row>
    <row r="979" spans="1:24" s="7" customFormat="1">
      <c r="A979" s="7" t="s">
        <v>49</v>
      </c>
      <c r="D979" s="144" t="s">
        <v>6446</v>
      </c>
      <c r="E979" s="144" t="s">
        <v>6447</v>
      </c>
      <c r="F979" s="144" t="s">
        <v>6184</v>
      </c>
      <c r="G979" s="144" t="s">
        <v>4745</v>
      </c>
      <c r="H979" s="144" t="s">
        <v>891</v>
      </c>
      <c r="I979" s="144" t="s">
        <v>6262</v>
      </c>
      <c r="J979" s="145">
        <v>75</v>
      </c>
      <c r="K979" s="144" t="s">
        <v>1413</v>
      </c>
      <c r="L979" s="144" t="s">
        <v>401</v>
      </c>
      <c r="M979" s="144" t="s">
        <v>4202</v>
      </c>
      <c r="N979" s="144" t="s">
        <v>683</v>
      </c>
      <c r="O979" s="144" t="s">
        <v>695</v>
      </c>
      <c r="P979" s="144" t="s">
        <v>1515</v>
      </c>
      <c r="Q979" s="145">
        <v>0.7</v>
      </c>
      <c r="R979" s="144" t="s">
        <v>549</v>
      </c>
      <c r="S979" s="145">
        <v>75</v>
      </c>
      <c r="T979" s="144" t="s">
        <v>4746</v>
      </c>
      <c r="U979" s="145">
        <v>0</v>
      </c>
      <c r="V979" s="145">
        <v>5.95</v>
      </c>
      <c r="W979" s="145">
        <v>0</v>
      </c>
      <c r="X979" s="144" t="s">
        <v>4745</v>
      </c>
    </row>
    <row r="980" spans="1:24" s="7" customFormat="1">
      <c r="A980" s="7" t="s">
        <v>49</v>
      </c>
      <c r="D980" s="144" t="s">
        <v>6448</v>
      </c>
      <c r="E980" s="144" t="s">
        <v>6449</v>
      </c>
      <c r="F980" s="144" t="s">
        <v>6184</v>
      </c>
      <c r="G980" s="144" t="s">
        <v>4745</v>
      </c>
      <c r="H980" s="144" t="s">
        <v>891</v>
      </c>
      <c r="I980" s="144" t="s">
        <v>6262</v>
      </c>
      <c r="J980" s="145">
        <v>75</v>
      </c>
      <c r="K980" s="144" t="s">
        <v>1413</v>
      </c>
      <c r="L980" s="144" t="s">
        <v>401</v>
      </c>
      <c r="M980" s="144" t="s">
        <v>4202</v>
      </c>
      <c r="N980" s="144" t="s">
        <v>683</v>
      </c>
      <c r="O980" s="144" t="s">
        <v>695</v>
      </c>
      <c r="P980" s="144" t="s">
        <v>1515</v>
      </c>
      <c r="Q980" s="145">
        <v>0.7</v>
      </c>
      <c r="R980" s="144" t="s">
        <v>506</v>
      </c>
      <c r="S980" s="145">
        <v>75</v>
      </c>
      <c r="T980" s="144" t="s">
        <v>4746</v>
      </c>
      <c r="U980" s="145">
        <v>0</v>
      </c>
      <c r="V980" s="145">
        <v>6.0511999999999997</v>
      </c>
      <c r="W980" s="145">
        <v>0</v>
      </c>
      <c r="X980" s="144" t="s">
        <v>4745</v>
      </c>
    </row>
    <row r="981" spans="1:24" s="7" customFormat="1">
      <c r="A981" s="7" t="s">
        <v>49</v>
      </c>
      <c r="D981" s="144" t="s">
        <v>6450</v>
      </c>
      <c r="E981" s="144" t="s">
        <v>6451</v>
      </c>
      <c r="F981" s="144" t="s">
        <v>6184</v>
      </c>
      <c r="G981" s="144" t="s">
        <v>4745</v>
      </c>
      <c r="H981" s="144" t="s">
        <v>891</v>
      </c>
      <c r="I981" s="144" t="s">
        <v>6262</v>
      </c>
      <c r="J981" s="145">
        <v>100</v>
      </c>
      <c r="K981" s="144" t="s">
        <v>1735</v>
      </c>
      <c r="L981" s="144" t="s">
        <v>393</v>
      </c>
      <c r="M981" s="144" t="s">
        <v>4202</v>
      </c>
      <c r="N981" s="144" t="s">
        <v>683</v>
      </c>
      <c r="O981" s="144" t="s">
        <v>695</v>
      </c>
      <c r="P981" s="144" t="s">
        <v>1508</v>
      </c>
      <c r="Q981" s="145">
        <v>1.64</v>
      </c>
      <c r="R981" s="144" t="s">
        <v>549</v>
      </c>
      <c r="S981" s="145">
        <v>100</v>
      </c>
      <c r="T981" s="144" t="s">
        <v>4746</v>
      </c>
      <c r="U981" s="145">
        <v>0</v>
      </c>
      <c r="V981" s="145">
        <v>11.95133</v>
      </c>
      <c r="W981" s="145">
        <v>0</v>
      </c>
      <c r="X981" s="144" t="s">
        <v>4745</v>
      </c>
    </row>
    <row r="982" spans="1:24" s="7" customFormat="1">
      <c r="A982" s="7" t="s">
        <v>49</v>
      </c>
      <c r="D982" s="144" t="s">
        <v>6452</v>
      </c>
      <c r="E982" s="144" t="s">
        <v>6453</v>
      </c>
      <c r="F982" s="144" t="s">
        <v>6184</v>
      </c>
      <c r="G982" s="144" t="s">
        <v>4745</v>
      </c>
      <c r="H982" s="144" t="s">
        <v>891</v>
      </c>
      <c r="I982" s="144" t="s">
        <v>6262</v>
      </c>
      <c r="J982" s="145">
        <v>100</v>
      </c>
      <c r="K982" s="144" t="s">
        <v>1735</v>
      </c>
      <c r="L982" s="144" t="s">
        <v>393</v>
      </c>
      <c r="M982" s="144" t="s">
        <v>4202</v>
      </c>
      <c r="N982" s="144" t="s">
        <v>683</v>
      </c>
      <c r="O982" s="144" t="s">
        <v>695</v>
      </c>
      <c r="P982" s="144" t="s">
        <v>1508</v>
      </c>
      <c r="Q982" s="145">
        <v>1.64</v>
      </c>
      <c r="R982" s="144" t="s">
        <v>506</v>
      </c>
      <c r="S982" s="145">
        <v>100</v>
      </c>
      <c r="T982" s="144" t="s">
        <v>4746</v>
      </c>
      <c r="U982" s="145">
        <v>0</v>
      </c>
      <c r="V982" s="145">
        <v>12.0524</v>
      </c>
      <c r="W982" s="145">
        <v>0</v>
      </c>
      <c r="X982" s="144" t="s">
        <v>4745</v>
      </c>
    </row>
    <row r="983" spans="1:24" s="7" customFormat="1">
      <c r="A983" s="7" t="s">
        <v>49</v>
      </c>
      <c r="D983" s="144" t="s">
        <v>6454</v>
      </c>
      <c r="E983" s="144" t="s">
        <v>6455</v>
      </c>
      <c r="F983" s="144" t="s">
        <v>6184</v>
      </c>
      <c r="G983" s="144" t="s">
        <v>4745</v>
      </c>
      <c r="H983" s="144" t="s">
        <v>891</v>
      </c>
      <c r="I983" s="144" t="s">
        <v>6262</v>
      </c>
      <c r="J983" s="145">
        <v>100</v>
      </c>
      <c r="K983" s="144" t="s">
        <v>1716</v>
      </c>
      <c r="L983" s="144" t="s">
        <v>457</v>
      </c>
      <c r="M983" s="144" t="s">
        <v>4202</v>
      </c>
      <c r="N983" s="144" t="s">
        <v>683</v>
      </c>
      <c r="O983" s="144" t="s">
        <v>695</v>
      </c>
      <c r="P983" s="144" t="s">
        <v>1508</v>
      </c>
      <c r="Q983" s="145">
        <v>1.7250000000000001</v>
      </c>
      <c r="R983" s="144" t="s">
        <v>6456</v>
      </c>
      <c r="S983" s="145">
        <v>100</v>
      </c>
      <c r="T983" s="144" t="s">
        <v>4746</v>
      </c>
      <c r="U983" s="145">
        <v>0</v>
      </c>
      <c r="V983" s="145">
        <v>10.039999999999999</v>
      </c>
      <c r="W983" s="145">
        <v>0</v>
      </c>
      <c r="X983" s="144" t="s">
        <v>4745</v>
      </c>
    </row>
    <row r="984" spans="1:24" s="7" customFormat="1">
      <c r="A984" s="7" t="s">
        <v>49</v>
      </c>
      <c r="D984" s="144" t="s">
        <v>6457</v>
      </c>
      <c r="E984" s="144" t="s">
        <v>6455</v>
      </c>
      <c r="F984" s="144" t="s">
        <v>6184</v>
      </c>
      <c r="G984" s="144" t="s">
        <v>4745</v>
      </c>
      <c r="H984" s="144" t="s">
        <v>891</v>
      </c>
      <c r="I984" s="144" t="s">
        <v>6262</v>
      </c>
      <c r="J984" s="145">
        <v>100</v>
      </c>
      <c r="K984" s="144" t="s">
        <v>1716</v>
      </c>
      <c r="L984" s="144" t="s">
        <v>457</v>
      </c>
      <c r="M984" s="144" t="s">
        <v>4202</v>
      </c>
      <c r="N984" s="144" t="s">
        <v>683</v>
      </c>
      <c r="O984" s="144" t="s">
        <v>695</v>
      </c>
      <c r="P984" s="144" t="s">
        <v>1508</v>
      </c>
      <c r="Q984" s="145">
        <v>1.7250000000000001</v>
      </c>
      <c r="R984" s="144" t="s">
        <v>549</v>
      </c>
      <c r="S984" s="145">
        <v>100</v>
      </c>
      <c r="T984" s="144" t="s">
        <v>4746</v>
      </c>
      <c r="U984" s="145">
        <v>0</v>
      </c>
      <c r="V984" s="145">
        <v>0</v>
      </c>
      <c r="W984" s="145">
        <v>0</v>
      </c>
      <c r="X984" s="144" t="s">
        <v>4745</v>
      </c>
    </row>
    <row r="985" spans="1:24" s="7" customFormat="1">
      <c r="A985" s="7" t="s">
        <v>49</v>
      </c>
      <c r="D985" s="144" t="s">
        <v>6458</v>
      </c>
      <c r="E985" s="144" t="s">
        <v>6455</v>
      </c>
      <c r="F985" s="144" t="s">
        <v>6184</v>
      </c>
      <c r="G985" s="144" t="s">
        <v>4745</v>
      </c>
      <c r="H985" s="144" t="s">
        <v>891</v>
      </c>
      <c r="I985" s="144" t="s">
        <v>6262</v>
      </c>
      <c r="J985" s="145">
        <v>100</v>
      </c>
      <c r="K985" s="144" t="s">
        <v>1716</v>
      </c>
      <c r="L985" s="144" t="s">
        <v>457</v>
      </c>
      <c r="M985" s="144" t="s">
        <v>4202</v>
      </c>
      <c r="N985" s="144" t="s">
        <v>683</v>
      </c>
      <c r="O985" s="144" t="s">
        <v>695</v>
      </c>
      <c r="P985" s="144" t="s">
        <v>1508</v>
      </c>
      <c r="Q985" s="145">
        <v>1.7250000000000001</v>
      </c>
      <c r="R985" s="144" t="s">
        <v>506</v>
      </c>
      <c r="S985" s="145">
        <v>100</v>
      </c>
      <c r="T985" s="144" t="s">
        <v>4746</v>
      </c>
      <c r="U985" s="145">
        <v>0</v>
      </c>
      <c r="V985" s="145">
        <v>10.039999999999999</v>
      </c>
      <c r="W985" s="145">
        <v>0</v>
      </c>
      <c r="X985" s="144" t="s">
        <v>4745</v>
      </c>
    </row>
    <row r="986" spans="1:24" s="7" customFormat="1">
      <c r="A986" s="7" t="s">
        <v>49</v>
      </c>
      <c r="D986" s="144" t="s">
        <v>6459</v>
      </c>
      <c r="E986" s="144" t="s">
        <v>6460</v>
      </c>
      <c r="F986" s="144" t="s">
        <v>6184</v>
      </c>
      <c r="G986" s="144" t="s">
        <v>4745</v>
      </c>
      <c r="H986" s="144" t="s">
        <v>891</v>
      </c>
      <c r="I986" s="144" t="s">
        <v>6262</v>
      </c>
      <c r="J986" s="145">
        <v>75</v>
      </c>
      <c r="K986" s="144" t="s">
        <v>1716</v>
      </c>
      <c r="L986" s="144" t="s">
        <v>401</v>
      </c>
      <c r="M986" s="144" t="s">
        <v>4202</v>
      </c>
      <c r="N986" s="144" t="s">
        <v>683</v>
      </c>
      <c r="O986" s="144" t="s">
        <v>695</v>
      </c>
      <c r="P986" s="144" t="s">
        <v>1515</v>
      </c>
      <c r="Q986" s="145">
        <v>0.68</v>
      </c>
      <c r="R986" s="144" t="s">
        <v>669</v>
      </c>
      <c r="S986" s="145">
        <v>75</v>
      </c>
      <c r="T986" s="144" t="s">
        <v>4746</v>
      </c>
      <c r="U986" s="145">
        <v>0</v>
      </c>
      <c r="V986" s="145">
        <v>5.67</v>
      </c>
      <c r="W986" s="145">
        <v>0</v>
      </c>
      <c r="X986" s="144" t="s">
        <v>4745</v>
      </c>
    </row>
    <row r="987" spans="1:24" s="7" customFormat="1">
      <c r="A987" s="7" t="s">
        <v>49</v>
      </c>
      <c r="D987" s="144" t="s">
        <v>6461</v>
      </c>
      <c r="E987" s="144" t="s">
        <v>6462</v>
      </c>
      <c r="F987" s="144" t="s">
        <v>6184</v>
      </c>
      <c r="G987" s="144" t="s">
        <v>4745</v>
      </c>
      <c r="H987" s="144" t="s">
        <v>891</v>
      </c>
      <c r="I987" s="144" t="s">
        <v>6262</v>
      </c>
      <c r="J987" s="145">
        <v>75</v>
      </c>
      <c r="K987" s="144" t="s">
        <v>1716</v>
      </c>
      <c r="L987" s="144" t="s">
        <v>401</v>
      </c>
      <c r="M987" s="144" t="s">
        <v>4202</v>
      </c>
      <c r="N987" s="144" t="s">
        <v>683</v>
      </c>
      <c r="O987" s="144" t="s">
        <v>695</v>
      </c>
      <c r="P987" s="144" t="s">
        <v>1515</v>
      </c>
      <c r="Q987" s="145">
        <v>0.68</v>
      </c>
      <c r="R987" s="144" t="s">
        <v>669</v>
      </c>
      <c r="S987" s="145">
        <v>75</v>
      </c>
      <c r="T987" s="144" t="s">
        <v>4746</v>
      </c>
      <c r="U987" s="145">
        <v>0</v>
      </c>
      <c r="V987" s="145">
        <v>5.7316700000000003</v>
      </c>
      <c r="W987" s="145">
        <v>0</v>
      </c>
      <c r="X987" s="144" t="s">
        <v>4745</v>
      </c>
    </row>
    <row r="988" spans="1:24" s="7" customFormat="1">
      <c r="A988" s="7" t="s">
        <v>49</v>
      </c>
      <c r="D988" s="144" t="s">
        <v>6463</v>
      </c>
      <c r="E988" s="144" t="s">
        <v>6464</v>
      </c>
      <c r="F988" s="144" t="s">
        <v>6184</v>
      </c>
      <c r="G988" s="144" t="s">
        <v>4745</v>
      </c>
      <c r="H988" s="144" t="s">
        <v>891</v>
      </c>
      <c r="I988" s="144" t="s">
        <v>6262</v>
      </c>
      <c r="J988" s="145">
        <v>75</v>
      </c>
      <c r="K988" s="144" t="s">
        <v>1716</v>
      </c>
      <c r="L988" s="144" t="s">
        <v>401</v>
      </c>
      <c r="M988" s="144" t="s">
        <v>4202</v>
      </c>
      <c r="N988" s="144" t="s">
        <v>683</v>
      </c>
      <c r="O988" s="144" t="s">
        <v>695</v>
      </c>
      <c r="P988" s="144" t="s">
        <v>1515</v>
      </c>
      <c r="Q988" s="145">
        <v>0.68</v>
      </c>
      <c r="R988" s="144" t="s">
        <v>669</v>
      </c>
      <c r="S988" s="145">
        <v>75</v>
      </c>
      <c r="T988" s="144" t="s">
        <v>4746</v>
      </c>
      <c r="U988" s="145">
        <v>0</v>
      </c>
      <c r="V988" s="145">
        <v>5.78</v>
      </c>
      <c r="W988" s="145">
        <v>0</v>
      </c>
      <c r="X988" s="144" t="s">
        <v>4745</v>
      </c>
    </row>
    <row r="989" spans="1:24" s="7" customFormat="1">
      <c r="A989" s="7" t="s">
        <v>49</v>
      </c>
      <c r="D989" s="144" t="s">
        <v>6465</v>
      </c>
      <c r="E989" s="144" t="s">
        <v>6466</v>
      </c>
      <c r="F989" s="144" t="s">
        <v>6184</v>
      </c>
      <c r="G989" s="144" t="s">
        <v>4745</v>
      </c>
      <c r="H989" s="144" t="s">
        <v>891</v>
      </c>
      <c r="I989" s="144" t="s">
        <v>6262</v>
      </c>
      <c r="J989" s="145">
        <v>100</v>
      </c>
      <c r="K989" s="144" t="s">
        <v>2039</v>
      </c>
      <c r="L989" s="144" t="s">
        <v>598</v>
      </c>
      <c r="M989" s="144" t="s">
        <v>4202</v>
      </c>
      <c r="N989" s="144" t="s">
        <v>683</v>
      </c>
      <c r="O989" s="144" t="s">
        <v>695</v>
      </c>
      <c r="P989" s="144" t="s">
        <v>1508</v>
      </c>
      <c r="Q989" s="145">
        <v>1.6</v>
      </c>
      <c r="R989" s="144" t="s">
        <v>549</v>
      </c>
      <c r="S989" s="145">
        <v>100</v>
      </c>
      <c r="T989" s="144" t="s">
        <v>4746</v>
      </c>
      <c r="U989" s="145">
        <v>0</v>
      </c>
      <c r="V989" s="145">
        <v>13.54</v>
      </c>
      <c r="W989" s="145">
        <v>0</v>
      </c>
      <c r="X989" s="144" t="s">
        <v>4745</v>
      </c>
    </row>
    <row r="990" spans="1:24" s="7" customFormat="1">
      <c r="A990" s="7" t="s">
        <v>49</v>
      </c>
      <c r="D990" s="144" t="s">
        <v>6467</v>
      </c>
      <c r="E990" s="144" t="s">
        <v>6468</v>
      </c>
      <c r="F990" s="144" t="s">
        <v>6184</v>
      </c>
      <c r="G990" s="144" t="s">
        <v>4745</v>
      </c>
      <c r="H990" s="144" t="s">
        <v>891</v>
      </c>
      <c r="I990" s="144" t="s">
        <v>6262</v>
      </c>
      <c r="J990" s="145">
        <v>100</v>
      </c>
      <c r="K990" s="144" t="s">
        <v>2039</v>
      </c>
      <c r="L990" s="144" t="s">
        <v>598</v>
      </c>
      <c r="M990" s="144" t="s">
        <v>4202</v>
      </c>
      <c r="N990" s="144" t="s">
        <v>683</v>
      </c>
      <c r="O990" s="144" t="s">
        <v>695</v>
      </c>
      <c r="P990" s="144" t="s">
        <v>1508</v>
      </c>
      <c r="Q990" s="145">
        <v>1.84</v>
      </c>
      <c r="R990" s="144" t="s">
        <v>506</v>
      </c>
      <c r="S990" s="145">
        <v>100</v>
      </c>
      <c r="T990" s="144" t="s">
        <v>4746</v>
      </c>
      <c r="U990" s="145">
        <v>0</v>
      </c>
      <c r="V990" s="145">
        <v>14.621180000000001</v>
      </c>
      <c r="W990" s="145">
        <v>0</v>
      </c>
      <c r="X990" s="144" t="s">
        <v>4745</v>
      </c>
    </row>
    <row r="991" spans="1:24" s="7" customFormat="1">
      <c r="A991" s="7" t="s">
        <v>49</v>
      </c>
      <c r="D991" s="144" t="s">
        <v>6469</v>
      </c>
      <c r="E991" s="144" t="s">
        <v>6470</v>
      </c>
      <c r="F991" s="144" t="s">
        <v>6184</v>
      </c>
      <c r="G991" s="144" t="s">
        <v>4745</v>
      </c>
      <c r="H991" s="144" t="s">
        <v>891</v>
      </c>
      <c r="I991" s="144" t="s">
        <v>6262</v>
      </c>
      <c r="J991" s="145">
        <v>75</v>
      </c>
      <c r="K991" s="144" t="s">
        <v>1272</v>
      </c>
      <c r="L991" s="144" t="s">
        <v>487</v>
      </c>
      <c r="M991" s="144" t="s">
        <v>4202</v>
      </c>
      <c r="N991" s="144" t="s">
        <v>683</v>
      </c>
      <c r="O991" s="144" t="s">
        <v>695</v>
      </c>
      <c r="P991" s="144" t="s">
        <v>2531</v>
      </c>
      <c r="Q991" s="145">
        <v>0.63</v>
      </c>
      <c r="R991" s="144" t="s">
        <v>669</v>
      </c>
      <c r="S991" s="145">
        <v>75</v>
      </c>
      <c r="T991" s="144" t="s">
        <v>4746</v>
      </c>
      <c r="U991" s="145">
        <v>0</v>
      </c>
      <c r="V991" s="145">
        <v>6.58</v>
      </c>
      <c r="W991" s="145">
        <v>0</v>
      </c>
      <c r="X991" s="144" t="s">
        <v>4745</v>
      </c>
    </row>
    <row r="992" spans="1:24" s="7" customFormat="1">
      <c r="A992" s="7" t="s">
        <v>49</v>
      </c>
      <c r="D992" s="144" t="s">
        <v>6471</v>
      </c>
      <c r="E992" s="144" t="s">
        <v>6472</v>
      </c>
      <c r="F992" s="144" t="s">
        <v>6184</v>
      </c>
      <c r="G992" s="144" t="s">
        <v>4745</v>
      </c>
      <c r="H992" s="144" t="s">
        <v>891</v>
      </c>
      <c r="I992" s="144" t="s">
        <v>6262</v>
      </c>
      <c r="J992" s="145">
        <v>75</v>
      </c>
      <c r="K992" s="144" t="s">
        <v>1272</v>
      </c>
      <c r="L992" s="144" t="s">
        <v>487</v>
      </c>
      <c r="M992" s="144" t="s">
        <v>4202</v>
      </c>
      <c r="N992" s="144" t="s">
        <v>683</v>
      </c>
      <c r="O992" s="144" t="s">
        <v>695</v>
      </c>
      <c r="P992" s="144" t="s">
        <v>2531</v>
      </c>
      <c r="Q992" s="145">
        <v>0.63</v>
      </c>
      <c r="R992" s="144" t="s">
        <v>549</v>
      </c>
      <c r="S992" s="145">
        <v>75</v>
      </c>
      <c r="T992" s="144" t="s">
        <v>4746</v>
      </c>
      <c r="U992" s="145">
        <v>0</v>
      </c>
      <c r="V992" s="145">
        <v>6.58</v>
      </c>
      <c r="W992" s="145">
        <v>0</v>
      </c>
      <c r="X992" s="144" t="s">
        <v>4745</v>
      </c>
    </row>
    <row r="993" spans="1:24" s="7" customFormat="1">
      <c r="A993" s="7" t="s">
        <v>49</v>
      </c>
      <c r="D993" s="144" t="s">
        <v>6473</v>
      </c>
      <c r="E993" s="144" t="s">
        <v>6474</v>
      </c>
      <c r="F993" s="144" t="s">
        <v>6184</v>
      </c>
      <c r="G993" s="144" t="s">
        <v>4745</v>
      </c>
      <c r="H993" s="144" t="s">
        <v>891</v>
      </c>
      <c r="I993" s="144" t="s">
        <v>6262</v>
      </c>
      <c r="J993" s="145">
        <v>75</v>
      </c>
      <c r="K993" s="144" t="s">
        <v>1272</v>
      </c>
      <c r="L993" s="144" t="s">
        <v>487</v>
      </c>
      <c r="M993" s="144" t="s">
        <v>4202</v>
      </c>
      <c r="N993" s="144" t="s">
        <v>683</v>
      </c>
      <c r="O993" s="144" t="s">
        <v>695</v>
      </c>
      <c r="P993" s="144" t="s">
        <v>2531</v>
      </c>
      <c r="Q993" s="145">
        <v>0.63</v>
      </c>
      <c r="R993" s="144" t="s">
        <v>506</v>
      </c>
      <c r="S993" s="145">
        <v>75</v>
      </c>
      <c r="T993" s="144" t="s">
        <v>4746</v>
      </c>
      <c r="U993" s="145">
        <v>0</v>
      </c>
      <c r="V993" s="145">
        <v>6.6811999999999996</v>
      </c>
      <c r="W993" s="145">
        <v>0</v>
      </c>
      <c r="X993" s="144" t="s">
        <v>4745</v>
      </c>
    </row>
    <row r="994" spans="1:24" s="7" customFormat="1">
      <c r="A994" s="7" t="s">
        <v>49</v>
      </c>
      <c r="D994" s="144" t="s">
        <v>6475</v>
      </c>
      <c r="E994" s="144" t="s">
        <v>6476</v>
      </c>
      <c r="F994" s="144" t="s">
        <v>6184</v>
      </c>
      <c r="G994" s="144" t="s">
        <v>4745</v>
      </c>
      <c r="H994" s="144" t="s">
        <v>891</v>
      </c>
      <c r="I994" s="144" t="s">
        <v>6262</v>
      </c>
      <c r="J994" s="145">
        <v>100</v>
      </c>
      <c r="K994" s="144" t="s">
        <v>1890</v>
      </c>
      <c r="L994" s="144" t="s">
        <v>457</v>
      </c>
      <c r="M994" s="144" t="s">
        <v>4202</v>
      </c>
      <c r="N994" s="144" t="s">
        <v>683</v>
      </c>
      <c r="O994" s="144" t="s">
        <v>695</v>
      </c>
      <c r="P994" s="144" t="s">
        <v>1508</v>
      </c>
      <c r="Q994" s="145">
        <v>1.6</v>
      </c>
      <c r="R994" s="144" t="s">
        <v>549</v>
      </c>
      <c r="S994" s="145">
        <v>100</v>
      </c>
      <c r="T994" s="144" t="s">
        <v>4746</v>
      </c>
      <c r="U994" s="145">
        <v>0</v>
      </c>
      <c r="V994" s="145">
        <v>0</v>
      </c>
      <c r="W994" s="145">
        <v>0</v>
      </c>
      <c r="X994" s="144" t="s">
        <v>4745</v>
      </c>
    </row>
    <row r="995" spans="1:24" s="7" customFormat="1">
      <c r="A995" s="7" t="s">
        <v>49</v>
      </c>
      <c r="D995" s="144" t="s">
        <v>6477</v>
      </c>
      <c r="E995" s="144" t="s">
        <v>6478</v>
      </c>
      <c r="F995" s="144" t="s">
        <v>6184</v>
      </c>
      <c r="G995" s="144" t="s">
        <v>4745</v>
      </c>
      <c r="H995" s="144" t="s">
        <v>891</v>
      </c>
      <c r="I995" s="144" t="s">
        <v>6262</v>
      </c>
      <c r="J995" s="145">
        <v>100</v>
      </c>
      <c r="K995" s="144" t="s">
        <v>1890</v>
      </c>
      <c r="L995" s="144" t="s">
        <v>457</v>
      </c>
      <c r="M995" s="144" t="s">
        <v>4202</v>
      </c>
      <c r="N995" s="144" t="s">
        <v>683</v>
      </c>
      <c r="O995" s="144" t="s">
        <v>695</v>
      </c>
      <c r="P995" s="144" t="s">
        <v>1508</v>
      </c>
      <c r="Q995" s="145">
        <v>1.6</v>
      </c>
      <c r="R995" s="144" t="s">
        <v>506</v>
      </c>
      <c r="S995" s="145">
        <v>100</v>
      </c>
      <c r="T995" s="144" t="s">
        <v>4746</v>
      </c>
      <c r="U995" s="145">
        <v>0</v>
      </c>
      <c r="V995" s="145">
        <v>12.38</v>
      </c>
      <c r="W995" s="145">
        <v>0</v>
      </c>
      <c r="X995" s="144" t="s">
        <v>4745</v>
      </c>
    </row>
    <row r="996" spans="1:24" s="7" customFormat="1">
      <c r="A996" s="7" t="s">
        <v>49</v>
      </c>
      <c r="D996" s="144" t="s">
        <v>6479</v>
      </c>
      <c r="E996" s="144" t="s">
        <v>6480</v>
      </c>
      <c r="F996" s="144" t="s">
        <v>6184</v>
      </c>
      <c r="G996" s="144" t="s">
        <v>4745</v>
      </c>
      <c r="H996" s="144" t="s">
        <v>891</v>
      </c>
      <c r="I996" s="144" t="s">
        <v>6262</v>
      </c>
      <c r="J996" s="145">
        <v>100</v>
      </c>
      <c r="K996" s="144" t="s">
        <v>1890</v>
      </c>
      <c r="L996" s="144" t="s">
        <v>389</v>
      </c>
      <c r="M996" s="144" t="s">
        <v>4202</v>
      </c>
      <c r="N996" s="144" t="s">
        <v>683</v>
      </c>
      <c r="O996" s="144" t="s">
        <v>695</v>
      </c>
      <c r="P996" s="144" t="s">
        <v>1508</v>
      </c>
      <c r="Q996" s="145">
        <v>1.6</v>
      </c>
      <c r="R996" s="144" t="s">
        <v>616</v>
      </c>
      <c r="S996" s="145">
        <v>100</v>
      </c>
      <c r="T996" s="144" t="s">
        <v>4746</v>
      </c>
      <c r="U996" s="145">
        <v>0</v>
      </c>
      <c r="V996" s="145">
        <v>10.039999999999999</v>
      </c>
      <c r="W996" s="145">
        <v>0</v>
      </c>
      <c r="X996" s="144" t="s">
        <v>4745</v>
      </c>
    </row>
    <row r="997" spans="1:24" s="7" customFormat="1">
      <c r="A997" s="7" t="s">
        <v>49</v>
      </c>
      <c r="D997" s="144" t="s">
        <v>6481</v>
      </c>
      <c r="E997" s="144" t="s">
        <v>6482</v>
      </c>
      <c r="F997" s="144" t="s">
        <v>6184</v>
      </c>
      <c r="G997" s="144" t="s">
        <v>4745</v>
      </c>
      <c r="H997" s="144" t="s">
        <v>891</v>
      </c>
      <c r="I997" s="144" t="s">
        <v>6262</v>
      </c>
      <c r="J997" s="145">
        <v>100</v>
      </c>
      <c r="K997" s="144" t="s">
        <v>1890</v>
      </c>
      <c r="L997" s="144" t="s">
        <v>389</v>
      </c>
      <c r="M997" s="144" t="s">
        <v>4202</v>
      </c>
      <c r="N997" s="144" t="s">
        <v>683</v>
      </c>
      <c r="O997" s="144" t="s">
        <v>695</v>
      </c>
      <c r="P997" s="144" t="s">
        <v>1508</v>
      </c>
      <c r="Q997" s="145">
        <v>1.6</v>
      </c>
      <c r="R997" s="144" t="s">
        <v>549</v>
      </c>
      <c r="S997" s="145">
        <v>100</v>
      </c>
      <c r="T997" s="144" t="s">
        <v>4746</v>
      </c>
      <c r="U997" s="145">
        <v>0</v>
      </c>
      <c r="V997" s="145">
        <v>0</v>
      </c>
      <c r="W997" s="145">
        <v>0</v>
      </c>
      <c r="X997" s="144" t="s">
        <v>4745</v>
      </c>
    </row>
    <row r="998" spans="1:24" s="7" customFormat="1">
      <c r="A998" s="7" t="s">
        <v>49</v>
      </c>
      <c r="D998" s="144" t="s">
        <v>6483</v>
      </c>
      <c r="E998" s="144" t="s">
        <v>6484</v>
      </c>
      <c r="F998" s="144" t="s">
        <v>6184</v>
      </c>
      <c r="G998" s="144" t="s">
        <v>4745</v>
      </c>
      <c r="H998" s="144" t="s">
        <v>891</v>
      </c>
      <c r="I998" s="144" t="s">
        <v>6262</v>
      </c>
      <c r="J998" s="145">
        <v>100</v>
      </c>
      <c r="K998" s="144" t="s">
        <v>1890</v>
      </c>
      <c r="L998" s="144" t="s">
        <v>389</v>
      </c>
      <c r="M998" s="144" t="s">
        <v>4202</v>
      </c>
      <c r="N998" s="144" t="s">
        <v>683</v>
      </c>
      <c r="O998" s="144" t="s">
        <v>695</v>
      </c>
      <c r="P998" s="144" t="s">
        <v>1508</v>
      </c>
      <c r="Q998" s="145">
        <v>1.6</v>
      </c>
      <c r="R998" s="144" t="s">
        <v>506</v>
      </c>
      <c r="S998" s="145">
        <v>100</v>
      </c>
      <c r="T998" s="144" t="s">
        <v>4746</v>
      </c>
      <c r="U998" s="145">
        <v>0</v>
      </c>
      <c r="V998" s="145">
        <v>0</v>
      </c>
      <c r="W998" s="145">
        <v>0</v>
      </c>
      <c r="X998" s="144" t="s">
        <v>4745</v>
      </c>
    </row>
    <row r="999" spans="1:24" s="7" customFormat="1">
      <c r="A999" s="7" t="s">
        <v>49</v>
      </c>
      <c r="D999" s="144" t="s">
        <v>6485</v>
      </c>
      <c r="E999" s="144" t="s">
        <v>6486</v>
      </c>
      <c r="F999" s="144" t="s">
        <v>6184</v>
      </c>
      <c r="G999" s="144" t="s">
        <v>4745</v>
      </c>
      <c r="H999" s="144" t="s">
        <v>891</v>
      </c>
      <c r="I999" s="144" t="s">
        <v>6262</v>
      </c>
      <c r="J999" s="145">
        <v>75</v>
      </c>
      <c r="K999" s="144" t="s">
        <v>2044</v>
      </c>
      <c r="L999" s="144" t="s">
        <v>393</v>
      </c>
      <c r="M999" s="144" t="s">
        <v>4202</v>
      </c>
      <c r="N999" s="144" t="s">
        <v>683</v>
      </c>
      <c r="O999" s="144" t="s">
        <v>695</v>
      </c>
      <c r="P999" s="144" t="s">
        <v>1515</v>
      </c>
      <c r="Q999" s="145">
        <v>0.64</v>
      </c>
      <c r="R999" s="144" t="s">
        <v>669</v>
      </c>
      <c r="S999" s="145">
        <v>75</v>
      </c>
      <c r="T999" s="144" t="s">
        <v>4746</v>
      </c>
      <c r="U999" s="145">
        <v>0</v>
      </c>
      <c r="V999" s="145">
        <v>6.2450000000000001</v>
      </c>
      <c r="W999" s="145">
        <v>0</v>
      </c>
      <c r="X999" s="144" t="s">
        <v>4745</v>
      </c>
    </row>
    <row r="1000" spans="1:24" s="7" customFormat="1">
      <c r="A1000" s="7" t="s">
        <v>49</v>
      </c>
      <c r="D1000" s="144" t="s">
        <v>6487</v>
      </c>
      <c r="E1000" s="144" t="s">
        <v>6488</v>
      </c>
      <c r="F1000" s="144" t="s">
        <v>6184</v>
      </c>
      <c r="G1000" s="144" t="s">
        <v>4745</v>
      </c>
      <c r="H1000" s="144" t="s">
        <v>891</v>
      </c>
      <c r="I1000" s="144" t="s">
        <v>6262</v>
      </c>
      <c r="J1000" s="145">
        <v>75</v>
      </c>
      <c r="K1000" s="144" t="s">
        <v>2044</v>
      </c>
      <c r="L1000" s="144" t="s">
        <v>393</v>
      </c>
      <c r="M1000" s="144" t="s">
        <v>4202</v>
      </c>
      <c r="N1000" s="144" t="s">
        <v>683</v>
      </c>
      <c r="O1000" s="144" t="s">
        <v>695</v>
      </c>
      <c r="P1000" s="144" t="s">
        <v>2531</v>
      </c>
      <c r="Q1000" s="145">
        <v>0.64</v>
      </c>
      <c r="R1000" s="144" t="s">
        <v>549</v>
      </c>
      <c r="S1000" s="145">
        <v>75</v>
      </c>
      <c r="T1000" s="144" t="s">
        <v>4746</v>
      </c>
      <c r="U1000" s="145">
        <v>0</v>
      </c>
      <c r="V1000" s="145">
        <v>6.2439999999999998</v>
      </c>
      <c r="W1000" s="145">
        <v>0</v>
      </c>
      <c r="X1000" s="144" t="s">
        <v>4745</v>
      </c>
    </row>
    <row r="1001" spans="1:24" s="7" customFormat="1">
      <c r="A1001" s="7" t="s">
        <v>49</v>
      </c>
      <c r="D1001" s="144" t="s">
        <v>6489</v>
      </c>
      <c r="E1001" s="144" t="s">
        <v>6490</v>
      </c>
      <c r="F1001" s="144" t="s">
        <v>6184</v>
      </c>
      <c r="G1001" s="144" t="s">
        <v>4745</v>
      </c>
      <c r="H1001" s="144" t="s">
        <v>891</v>
      </c>
      <c r="I1001" s="144" t="s">
        <v>6262</v>
      </c>
      <c r="J1001" s="145">
        <v>75</v>
      </c>
      <c r="K1001" s="144" t="s">
        <v>2044</v>
      </c>
      <c r="L1001" s="144" t="s">
        <v>393</v>
      </c>
      <c r="M1001" s="144" t="s">
        <v>4202</v>
      </c>
      <c r="N1001" s="144" t="s">
        <v>683</v>
      </c>
      <c r="O1001" s="144" t="s">
        <v>695</v>
      </c>
      <c r="P1001" s="144" t="s">
        <v>2531</v>
      </c>
      <c r="Q1001" s="145">
        <v>0.64</v>
      </c>
      <c r="R1001" s="144" t="s">
        <v>506</v>
      </c>
      <c r="S1001" s="145">
        <v>75</v>
      </c>
      <c r="T1001" s="144" t="s">
        <v>4746</v>
      </c>
      <c r="U1001" s="145">
        <v>0</v>
      </c>
      <c r="V1001" s="145">
        <v>6.4962</v>
      </c>
      <c r="W1001" s="145">
        <v>0</v>
      </c>
      <c r="X1001" s="144" t="s">
        <v>4745</v>
      </c>
    </row>
    <row r="1002" spans="1:24" s="7" customFormat="1">
      <c r="A1002" s="7" t="s">
        <v>49</v>
      </c>
      <c r="D1002" s="144" t="s">
        <v>6491</v>
      </c>
      <c r="E1002" s="144" t="s">
        <v>6492</v>
      </c>
      <c r="F1002" s="144" t="s">
        <v>6184</v>
      </c>
      <c r="G1002" s="144" t="s">
        <v>4745</v>
      </c>
      <c r="H1002" s="144" t="s">
        <v>891</v>
      </c>
      <c r="I1002" s="144" t="s">
        <v>6262</v>
      </c>
      <c r="J1002" s="145">
        <v>100</v>
      </c>
      <c r="K1002" s="144" t="s">
        <v>582</v>
      </c>
      <c r="L1002" s="144" t="s">
        <v>401</v>
      </c>
      <c r="M1002" s="144" t="s">
        <v>4202</v>
      </c>
      <c r="N1002" s="144" t="s">
        <v>683</v>
      </c>
      <c r="O1002" s="144" t="s">
        <v>695</v>
      </c>
      <c r="P1002" s="144" t="s">
        <v>3452</v>
      </c>
      <c r="Q1002" s="145">
        <v>1.6</v>
      </c>
      <c r="R1002" s="144" t="s">
        <v>685</v>
      </c>
      <c r="S1002" s="145">
        <v>100</v>
      </c>
      <c r="T1002" s="144" t="s">
        <v>4746</v>
      </c>
      <c r="U1002" s="145">
        <v>0</v>
      </c>
      <c r="V1002" s="145">
        <v>11.456250000000001</v>
      </c>
      <c r="W1002" s="145">
        <v>0</v>
      </c>
      <c r="X1002" s="144" t="s">
        <v>4745</v>
      </c>
    </row>
    <row r="1003" spans="1:24" s="7" customFormat="1">
      <c r="A1003" s="7" t="s">
        <v>49</v>
      </c>
      <c r="D1003" s="144" t="s">
        <v>6493</v>
      </c>
      <c r="E1003" s="144" t="s">
        <v>6494</v>
      </c>
      <c r="F1003" s="144" t="s">
        <v>6184</v>
      </c>
      <c r="G1003" s="144" t="s">
        <v>4745</v>
      </c>
      <c r="H1003" s="144" t="s">
        <v>891</v>
      </c>
      <c r="I1003" s="144" t="s">
        <v>6262</v>
      </c>
      <c r="J1003" s="145">
        <v>100</v>
      </c>
      <c r="K1003" s="144" t="s">
        <v>582</v>
      </c>
      <c r="L1003" s="144" t="s">
        <v>401</v>
      </c>
      <c r="M1003" s="144" t="s">
        <v>4202</v>
      </c>
      <c r="N1003" s="144" t="s">
        <v>683</v>
      </c>
      <c r="O1003" s="144" t="s">
        <v>695</v>
      </c>
      <c r="P1003" s="144" t="s">
        <v>3452</v>
      </c>
      <c r="Q1003" s="145">
        <v>1.6</v>
      </c>
      <c r="R1003" s="144" t="s">
        <v>685</v>
      </c>
      <c r="S1003" s="145">
        <v>100</v>
      </c>
      <c r="T1003" s="144" t="s">
        <v>4746</v>
      </c>
      <c r="U1003" s="145">
        <v>0</v>
      </c>
      <c r="V1003" s="145">
        <v>12.04</v>
      </c>
      <c r="W1003" s="145">
        <v>0</v>
      </c>
      <c r="X1003" s="144" t="s">
        <v>4745</v>
      </c>
    </row>
    <row r="1004" spans="1:24" s="7" customFormat="1">
      <c r="A1004" s="7" t="s">
        <v>49</v>
      </c>
      <c r="D1004" s="144" t="s">
        <v>6495</v>
      </c>
      <c r="E1004" s="144" t="s">
        <v>6496</v>
      </c>
      <c r="F1004" s="144" t="s">
        <v>6184</v>
      </c>
      <c r="G1004" s="144" t="s">
        <v>4745</v>
      </c>
      <c r="H1004" s="144" t="s">
        <v>891</v>
      </c>
      <c r="I1004" s="144" t="s">
        <v>6262</v>
      </c>
      <c r="J1004" s="145">
        <v>100</v>
      </c>
      <c r="K1004" s="144" t="s">
        <v>582</v>
      </c>
      <c r="L1004" s="144" t="s">
        <v>396</v>
      </c>
      <c r="M1004" s="144" t="s">
        <v>4202</v>
      </c>
      <c r="N1004" s="144" t="s">
        <v>683</v>
      </c>
      <c r="O1004" s="144" t="s">
        <v>695</v>
      </c>
      <c r="P1004" s="144" t="s">
        <v>3452</v>
      </c>
      <c r="Q1004" s="145">
        <v>1.6</v>
      </c>
      <c r="R1004" s="144" t="s">
        <v>685</v>
      </c>
      <c r="S1004" s="145">
        <v>100</v>
      </c>
      <c r="T1004" s="144" t="s">
        <v>4746</v>
      </c>
      <c r="U1004" s="145">
        <v>0</v>
      </c>
      <c r="V1004" s="145">
        <v>11.96</v>
      </c>
      <c r="W1004" s="145">
        <v>0</v>
      </c>
      <c r="X1004" s="144" t="s">
        <v>4745</v>
      </c>
    </row>
    <row r="1005" spans="1:24" s="7" customFormat="1">
      <c r="A1005" s="7" t="s">
        <v>49</v>
      </c>
      <c r="D1005" s="144" t="s">
        <v>6497</v>
      </c>
      <c r="E1005" s="144" t="s">
        <v>6498</v>
      </c>
      <c r="F1005" s="144" t="s">
        <v>6184</v>
      </c>
      <c r="G1005" s="144" t="s">
        <v>4745</v>
      </c>
      <c r="H1005" s="144" t="s">
        <v>891</v>
      </c>
      <c r="I1005" s="144" t="s">
        <v>6262</v>
      </c>
      <c r="J1005" s="145">
        <v>100</v>
      </c>
      <c r="K1005" s="144" t="s">
        <v>582</v>
      </c>
      <c r="L1005" s="144" t="s">
        <v>396</v>
      </c>
      <c r="M1005" s="144" t="s">
        <v>4202</v>
      </c>
      <c r="N1005" s="144" t="s">
        <v>683</v>
      </c>
      <c r="O1005" s="144" t="s">
        <v>695</v>
      </c>
      <c r="P1005" s="144" t="s">
        <v>3452</v>
      </c>
      <c r="Q1005" s="145">
        <v>1.6</v>
      </c>
      <c r="R1005" s="144" t="s">
        <v>685</v>
      </c>
      <c r="S1005" s="145">
        <v>100</v>
      </c>
      <c r="T1005" s="144" t="s">
        <v>4746</v>
      </c>
      <c r="U1005" s="145">
        <v>0</v>
      </c>
      <c r="V1005" s="145">
        <v>12.08</v>
      </c>
      <c r="W1005" s="145">
        <v>0</v>
      </c>
      <c r="X1005" s="144" t="s">
        <v>4745</v>
      </c>
    </row>
    <row r="1006" spans="1:24" s="7" customFormat="1">
      <c r="A1006" s="7" t="s">
        <v>49</v>
      </c>
      <c r="D1006" s="144" t="s">
        <v>6499</v>
      </c>
      <c r="E1006" s="144" t="s">
        <v>6500</v>
      </c>
      <c r="F1006" s="144" t="s">
        <v>6184</v>
      </c>
      <c r="G1006" s="144" t="s">
        <v>4745</v>
      </c>
      <c r="H1006" s="144" t="s">
        <v>891</v>
      </c>
      <c r="I1006" s="144" t="s">
        <v>6262</v>
      </c>
      <c r="J1006" s="145">
        <v>100</v>
      </c>
      <c r="K1006" s="144" t="s">
        <v>582</v>
      </c>
      <c r="L1006" s="144" t="s">
        <v>419</v>
      </c>
      <c r="M1006" s="144" t="s">
        <v>4202</v>
      </c>
      <c r="N1006" s="144" t="s">
        <v>683</v>
      </c>
      <c r="O1006" s="144" t="s">
        <v>695</v>
      </c>
      <c r="P1006" s="144" t="s">
        <v>3452</v>
      </c>
      <c r="Q1006" s="145">
        <v>1.6</v>
      </c>
      <c r="R1006" s="144" t="s">
        <v>685</v>
      </c>
      <c r="S1006" s="145">
        <v>100</v>
      </c>
      <c r="T1006" s="144" t="s">
        <v>4746</v>
      </c>
      <c r="U1006" s="145">
        <v>0</v>
      </c>
      <c r="V1006" s="145">
        <v>12.35</v>
      </c>
      <c r="W1006" s="145">
        <v>0</v>
      </c>
      <c r="X1006" s="144" t="s">
        <v>4745</v>
      </c>
    </row>
    <row r="1007" spans="1:24" s="7" customFormat="1">
      <c r="A1007" s="7" t="s">
        <v>49</v>
      </c>
      <c r="D1007" s="144" t="s">
        <v>6501</v>
      </c>
      <c r="E1007" s="144" t="s">
        <v>6502</v>
      </c>
      <c r="F1007" s="144" t="s">
        <v>6184</v>
      </c>
      <c r="G1007" s="144" t="s">
        <v>4745</v>
      </c>
      <c r="H1007" s="144" t="s">
        <v>891</v>
      </c>
      <c r="I1007" s="144" t="s">
        <v>6262</v>
      </c>
      <c r="J1007" s="145">
        <v>100</v>
      </c>
      <c r="K1007" s="144" t="s">
        <v>582</v>
      </c>
      <c r="L1007" s="144" t="s">
        <v>419</v>
      </c>
      <c r="M1007" s="144" t="s">
        <v>4202</v>
      </c>
      <c r="N1007" s="144" t="s">
        <v>683</v>
      </c>
      <c r="O1007" s="144" t="s">
        <v>695</v>
      </c>
      <c r="P1007" s="144" t="s">
        <v>3452</v>
      </c>
      <c r="Q1007" s="145">
        <v>1.6</v>
      </c>
      <c r="R1007" s="144" t="s">
        <v>685</v>
      </c>
      <c r="S1007" s="145">
        <v>100</v>
      </c>
      <c r="T1007" s="144" t="s">
        <v>4746</v>
      </c>
      <c r="U1007" s="145">
        <v>0</v>
      </c>
      <c r="V1007" s="145">
        <v>12.47</v>
      </c>
      <c r="W1007" s="145">
        <v>0</v>
      </c>
      <c r="X1007" s="144" t="s">
        <v>4745</v>
      </c>
    </row>
    <row r="1008" spans="1:24" s="7" customFormat="1">
      <c r="A1008" s="7" t="s">
        <v>49</v>
      </c>
      <c r="D1008" s="144" t="s">
        <v>6503</v>
      </c>
      <c r="E1008" s="144" t="s">
        <v>6504</v>
      </c>
      <c r="F1008" s="144" t="s">
        <v>6184</v>
      </c>
      <c r="G1008" s="144" t="s">
        <v>4745</v>
      </c>
      <c r="H1008" s="144" t="s">
        <v>891</v>
      </c>
      <c r="I1008" s="144" t="s">
        <v>6262</v>
      </c>
      <c r="J1008" s="145">
        <v>75</v>
      </c>
      <c r="K1008" s="144" t="s">
        <v>582</v>
      </c>
      <c r="L1008" s="144" t="s">
        <v>401</v>
      </c>
      <c r="M1008" s="144" t="s">
        <v>4202</v>
      </c>
      <c r="N1008" s="144" t="s">
        <v>683</v>
      </c>
      <c r="O1008" s="144" t="s">
        <v>695</v>
      </c>
      <c r="P1008" s="144" t="s">
        <v>1515</v>
      </c>
      <c r="Q1008" s="145">
        <v>0.7</v>
      </c>
      <c r="R1008" s="144" t="s">
        <v>685</v>
      </c>
      <c r="S1008" s="145">
        <v>75</v>
      </c>
      <c r="T1008" s="144" t="s">
        <v>4746</v>
      </c>
      <c r="U1008" s="145">
        <v>0</v>
      </c>
      <c r="V1008" s="145">
        <v>7.1166700000000001</v>
      </c>
      <c r="W1008" s="145">
        <v>0</v>
      </c>
      <c r="X1008" s="144" t="s">
        <v>4745</v>
      </c>
    </row>
    <row r="1009" spans="1:24" s="7" customFormat="1">
      <c r="A1009" s="7" t="s">
        <v>49</v>
      </c>
      <c r="D1009" s="144" t="s">
        <v>6505</v>
      </c>
      <c r="E1009" s="144" t="s">
        <v>6506</v>
      </c>
      <c r="F1009" s="144" t="s">
        <v>6184</v>
      </c>
      <c r="G1009" s="144" t="s">
        <v>4745</v>
      </c>
      <c r="H1009" s="144" t="s">
        <v>891</v>
      </c>
      <c r="I1009" s="144" t="s">
        <v>6262</v>
      </c>
      <c r="J1009" s="145">
        <v>75</v>
      </c>
      <c r="K1009" s="144" t="s">
        <v>582</v>
      </c>
      <c r="L1009" s="144" t="s">
        <v>401</v>
      </c>
      <c r="M1009" s="144" t="s">
        <v>4202</v>
      </c>
      <c r="N1009" s="144" t="s">
        <v>683</v>
      </c>
      <c r="O1009" s="144" t="s">
        <v>695</v>
      </c>
      <c r="P1009" s="144" t="s">
        <v>1515</v>
      </c>
      <c r="Q1009" s="145">
        <v>0.7</v>
      </c>
      <c r="R1009" s="144" t="s">
        <v>685</v>
      </c>
      <c r="S1009" s="145">
        <v>75</v>
      </c>
      <c r="T1009" s="144" t="s">
        <v>4746</v>
      </c>
      <c r="U1009" s="145">
        <v>0</v>
      </c>
      <c r="V1009" s="145">
        <v>7.1</v>
      </c>
      <c r="W1009" s="145">
        <v>0</v>
      </c>
      <c r="X1009" s="144" t="s">
        <v>4745</v>
      </c>
    </row>
    <row r="1010" spans="1:24" s="7" customFormat="1">
      <c r="A1010" s="7" t="s">
        <v>49</v>
      </c>
      <c r="D1010" s="144" t="s">
        <v>6507</v>
      </c>
      <c r="E1010" s="144" t="s">
        <v>6508</v>
      </c>
      <c r="F1010" s="144" t="s">
        <v>6184</v>
      </c>
      <c r="G1010" s="144" t="s">
        <v>4745</v>
      </c>
      <c r="H1010" s="144" t="s">
        <v>891</v>
      </c>
      <c r="I1010" s="144" t="s">
        <v>6262</v>
      </c>
      <c r="J1010" s="145">
        <v>75</v>
      </c>
      <c r="K1010" s="144" t="s">
        <v>582</v>
      </c>
      <c r="L1010" s="144" t="s">
        <v>401</v>
      </c>
      <c r="M1010" s="144" t="s">
        <v>4202</v>
      </c>
      <c r="N1010" s="144" t="s">
        <v>683</v>
      </c>
      <c r="O1010" s="144" t="s">
        <v>695</v>
      </c>
      <c r="P1010" s="144" t="s">
        <v>1515</v>
      </c>
      <c r="Q1010" s="145">
        <v>0.7</v>
      </c>
      <c r="R1010" s="144" t="s">
        <v>685</v>
      </c>
      <c r="S1010" s="145">
        <v>75</v>
      </c>
      <c r="T1010" s="144" t="s">
        <v>4746</v>
      </c>
      <c r="U1010" s="145">
        <v>0</v>
      </c>
      <c r="V1010" s="145">
        <v>7.2012</v>
      </c>
      <c r="W1010" s="145">
        <v>0</v>
      </c>
      <c r="X1010" s="144" t="s">
        <v>4745</v>
      </c>
    </row>
    <row r="1011" spans="1:24" s="7" customFormat="1">
      <c r="A1011" s="7" t="s">
        <v>49</v>
      </c>
      <c r="D1011" s="144" t="s">
        <v>6509</v>
      </c>
      <c r="E1011" s="144" t="s">
        <v>6510</v>
      </c>
      <c r="F1011" s="144" t="s">
        <v>6184</v>
      </c>
      <c r="G1011" s="144" t="s">
        <v>4745</v>
      </c>
      <c r="H1011" s="144" t="s">
        <v>891</v>
      </c>
      <c r="I1011" s="144" t="s">
        <v>6262</v>
      </c>
      <c r="J1011" s="145">
        <v>75</v>
      </c>
      <c r="K1011" s="144" t="s">
        <v>582</v>
      </c>
      <c r="L1011" s="144" t="s">
        <v>389</v>
      </c>
      <c r="M1011" s="144" t="s">
        <v>4202</v>
      </c>
      <c r="N1011" s="144" t="s">
        <v>683</v>
      </c>
      <c r="O1011" s="144" t="s">
        <v>695</v>
      </c>
      <c r="P1011" s="144" t="s">
        <v>1515</v>
      </c>
      <c r="Q1011" s="145">
        <v>0.7</v>
      </c>
      <c r="R1011" s="144" t="s">
        <v>685</v>
      </c>
      <c r="S1011" s="145">
        <v>75</v>
      </c>
      <c r="T1011" s="144" t="s">
        <v>4746</v>
      </c>
      <c r="U1011" s="145">
        <v>0</v>
      </c>
      <c r="V1011" s="145">
        <v>7.3754999999999997</v>
      </c>
      <c r="W1011" s="145">
        <v>0</v>
      </c>
      <c r="X1011" s="144" t="s">
        <v>4745</v>
      </c>
    </row>
    <row r="1012" spans="1:24" s="7" customFormat="1">
      <c r="A1012" s="7" t="s">
        <v>49</v>
      </c>
      <c r="D1012" s="144" t="s">
        <v>6511</v>
      </c>
      <c r="E1012" s="144" t="s">
        <v>6512</v>
      </c>
      <c r="F1012" s="144" t="s">
        <v>6184</v>
      </c>
      <c r="G1012" s="144" t="s">
        <v>4745</v>
      </c>
      <c r="H1012" s="144" t="s">
        <v>891</v>
      </c>
      <c r="I1012" s="144" t="s">
        <v>6262</v>
      </c>
      <c r="J1012" s="145">
        <v>75</v>
      </c>
      <c r="K1012" s="144" t="s">
        <v>582</v>
      </c>
      <c r="L1012" s="144" t="s">
        <v>5279</v>
      </c>
      <c r="M1012" s="144" t="s">
        <v>4202</v>
      </c>
      <c r="N1012" s="144" t="s">
        <v>683</v>
      </c>
      <c r="O1012" s="144" t="s">
        <v>695</v>
      </c>
      <c r="P1012" s="144" t="s">
        <v>1515</v>
      </c>
      <c r="Q1012" s="145">
        <v>0.7</v>
      </c>
      <c r="R1012" s="144" t="s">
        <v>685</v>
      </c>
      <c r="S1012" s="145">
        <v>75</v>
      </c>
      <c r="T1012" s="144" t="s">
        <v>4746</v>
      </c>
      <c r="U1012" s="145">
        <v>0</v>
      </c>
      <c r="V1012" s="145">
        <v>7.2212500000000004</v>
      </c>
      <c r="W1012" s="145">
        <v>0</v>
      </c>
      <c r="X1012" s="144" t="s">
        <v>4745</v>
      </c>
    </row>
    <row r="1013" spans="1:24" s="7" customFormat="1">
      <c r="A1013" s="7" t="s">
        <v>49</v>
      </c>
      <c r="D1013" s="144" t="s">
        <v>6513</v>
      </c>
      <c r="E1013" s="144" t="s">
        <v>6514</v>
      </c>
      <c r="F1013" s="144" t="s">
        <v>6184</v>
      </c>
      <c r="G1013" s="144" t="s">
        <v>4745</v>
      </c>
      <c r="H1013" s="144" t="s">
        <v>891</v>
      </c>
      <c r="I1013" s="144" t="s">
        <v>6262</v>
      </c>
      <c r="J1013" s="145">
        <v>75</v>
      </c>
      <c r="K1013" s="144" t="s">
        <v>582</v>
      </c>
      <c r="L1013" s="144" t="s">
        <v>5279</v>
      </c>
      <c r="M1013" s="144" t="s">
        <v>4202</v>
      </c>
      <c r="N1013" s="144" t="s">
        <v>683</v>
      </c>
      <c r="O1013" s="144" t="s">
        <v>695</v>
      </c>
      <c r="P1013" s="144" t="s">
        <v>1515</v>
      </c>
      <c r="Q1013" s="145">
        <v>0.7</v>
      </c>
      <c r="R1013" s="144" t="s">
        <v>685</v>
      </c>
      <c r="S1013" s="145">
        <v>75</v>
      </c>
      <c r="T1013" s="144" t="s">
        <v>4746</v>
      </c>
      <c r="U1013" s="145">
        <v>0</v>
      </c>
      <c r="V1013" s="145">
        <v>6.9</v>
      </c>
      <c r="W1013" s="145">
        <v>0</v>
      </c>
      <c r="X1013" s="144" t="s">
        <v>4745</v>
      </c>
    </row>
    <row r="1014" spans="1:24" s="7" customFormat="1">
      <c r="A1014" s="7" t="s">
        <v>49</v>
      </c>
      <c r="D1014" s="144" t="s">
        <v>6515</v>
      </c>
      <c r="E1014" s="144" t="s">
        <v>6516</v>
      </c>
      <c r="F1014" s="144" t="s">
        <v>6184</v>
      </c>
      <c r="G1014" s="144" t="s">
        <v>4745</v>
      </c>
      <c r="H1014" s="144" t="s">
        <v>891</v>
      </c>
      <c r="I1014" s="144" t="s">
        <v>6262</v>
      </c>
      <c r="J1014" s="145">
        <v>75</v>
      </c>
      <c r="K1014" s="144" t="s">
        <v>582</v>
      </c>
      <c r="L1014" s="144" t="s">
        <v>5279</v>
      </c>
      <c r="M1014" s="144" t="s">
        <v>4202</v>
      </c>
      <c r="N1014" s="144" t="s">
        <v>683</v>
      </c>
      <c r="O1014" s="144" t="s">
        <v>695</v>
      </c>
      <c r="P1014" s="144" t="s">
        <v>1515</v>
      </c>
      <c r="Q1014" s="145">
        <v>0.7</v>
      </c>
      <c r="R1014" s="144" t="s">
        <v>685</v>
      </c>
      <c r="S1014" s="145">
        <v>75</v>
      </c>
      <c r="T1014" s="144" t="s">
        <v>4746</v>
      </c>
      <c r="U1014" s="145">
        <v>0</v>
      </c>
      <c r="V1014" s="145">
        <v>7.3410000000000002</v>
      </c>
      <c r="W1014" s="145">
        <v>0</v>
      </c>
      <c r="X1014" s="144" t="s">
        <v>4745</v>
      </c>
    </row>
    <row r="1015" spans="1:24" s="7" customFormat="1">
      <c r="A1015" s="7" t="s">
        <v>49</v>
      </c>
      <c r="D1015" s="144" t="s">
        <v>6517</v>
      </c>
      <c r="E1015" s="144" t="s">
        <v>6518</v>
      </c>
      <c r="F1015" s="144" t="s">
        <v>6184</v>
      </c>
      <c r="G1015" s="144" t="s">
        <v>4745</v>
      </c>
      <c r="H1015" s="144" t="s">
        <v>891</v>
      </c>
      <c r="I1015" s="144" t="s">
        <v>6262</v>
      </c>
      <c r="J1015" s="145">
        <v>75</v>
      </c>
      <c r="K1015" s="144" t="s">
        <v>582</v>
      </c>
      <c r="L1015" s="144" t="s">
        <v>393</v>
      </c>
      <c r="M1015" s="144" t="s">
        <v>4202</v>
      </c>
      <c r="N1015" s="144" t="s">
        <v>683</v>
      </c>
      <c r="O1015" s="144" t="s">
        <v>695</v>
      </c>
      <c r="P1015" s="144" t="s">
        <v>1515</v>
      </c>
      <c r="Q1015" s="145">
        <v>0.7</v>
      </c>
      <c r="R1015" s="144" t="s">
        <v>685</v>
      </c>
      <c r="S1015" s="145">
        <v>75</v>
      </c>
      <c r="T1015" s="144" t="s">
        <v>4746</v>
      </c>
      <c r="U1015" s="145">
        <v>0</v>
      </c>
      <c r="V1015" s="145">
        <v>6.7818800000000001</v>
      </c>
      <c r="W1015" s="145">
        <v>0</v>
      </c>
      <c r="X1015" s="144" t="s">
        <v>4745</v>
      </c>
    </row>
    <row r="1016" spans="1:24" s="7" customFormat="1">
      <c r="A1016" s="7" t="s">
        <v>49</v>
      </c>
      <c r="D1016" s="144" t="s">
        <v>6519</v>
      </c>
      <c r="E1016" s="144" t="s">
        <v>6520</v>
      </c>
      <c r="F1016" s="144" t="s">
        <v>6184</v>
      </c>
      <c r="G1016" s="144" t="s">
        <v>4745</v>
      </c>
      <c r="H1016" s="144" t="s">
        <v>891</v>
      </c>
      <c r="I1016" s="144" t="s">
        <v>6262</v>
      </c>
      <c r="J1016" s="145">
        <v>75</v>
      </c>
      <c r="K1016" s="144" t="s">
        <v>582</v>
      </c>
      <c r="L1016" s="144" t="s">
        <v>393</v>
      </c>
      <c r="M1016" s="144" t="s">
        <v>4202</v>
      </c>
      <c r="N1016" s="144" t="s">
        <v>683</v>
      </c>
      <c r="O1016" s="144" t="s">
        <v>695</v>
      </c>
      <c r="P1016" s="144" t="s">
        <v>1515</v>
      </c>
      <c r="Q1016" s="145">
        <v>0.7</v>
      </c>
      <c r="R1016" s="144" t="s">
        <v>685</v>
      </c>
      <c r="S1016" s="145">
        <v>75</v>
      </c>
      <c r="T1016" s="144" t="s">
        <v>4746</v>
      </c>
      <c r="U1016" s="145">
        <v>0</v>
      </c>
      <c r="V1016" s="145">
        <v>6.81</v>
      </c>
      <c r="W1016" s="145">
        <v>0</v>
      </c>
      <c r="X1016" s="144" t="s">
        <v>4745</v>
      </c>
    </row>
    <row r="1017" spans="1:24" s="7" customFormat="1">
      <c r="A1017" s="7" t="s">
        <v>49</v>
      </c>
      <c r="D1017" s="144" t="s">
        <v>6521</v>
      </c>
      <c r="E1017" s="144" t="s">
        <v>6522</v>
      </c>
      <c r="F1017" s="144" t="s">
        <v>6184</v>
      </c>
      <c r="G1017" s="144" t="s">
        <v>4745</v>
      </c>
      <c r="H1017" s="144" t="s">
        <v>891</v>
      </c>
      <c r="I1017" s="144" t="s">
        <v>6262</v>
      </c>
      <c r="J1017" s="145">
        <v>75</v>
      </c>
      <c r="K1017" s="144" t="s">
        <v>582</v>
      </c>
      <c r="L1017" s="144" t="s">
        <v>393</v>
      </c>
      <c r="M1017" s="144" t="s">
        <v>4202</v>
      </c>
      <c r="N1017" s="144" t="s">
        <v>683</v>
      </c>
      <c r="O1017" s="144" t="s">
        <v>695</v>
      </c>
      <c r="P1017" s="144" t="s">
        <v>1515</v>
      </c>
      <c r="Q1017" s="145">
        <v>0.7</v>
      </c>
      <c r="R1017" s="144" t="s">
        <v>685</v>
      </c>
      <c r="S1017" s="145">
        <v>75</v>
      </c>
      <c r="T1017" s="144" t="s">
        <v>4746</v>
      </c>
      <c r="U1017" s="145">
        <v>0</v>
      </c>
      <c r="V1017" s="145">
        <v>6.8663999999999996</v>
      </c>
      <c r="W1017" s="145">
        <v>0</v>
      </c>
      <c r="X1017" s="144" t="s">
        <v>4745</v>
      </c>
    </row>
    <row r="1018" spans="1:24" s="7" customFormat="1">
      <c r="A1018" s="7" t="s">
        <v>49</v>
      </c>
      <c r="D1018" s="144" t="s">
        <v>6523</v>
      </c>
      <c r="E1018" s="144" t="s">
        <v>6524</v>
      </c>
      <c r="F1018" s="144" t="s">
        <v>6184</v>
      </c>
      <c r="G1018" s="144" t="s">
        <v>4745</v>
      </c>
      <c r="H1018" s="144" t="s">
        <v>891</v>
      </c>
      <c r="I1018" s="144" t="s">
        <v>6262</v>
      </c>
      <c r="J1018" s="145">
        <v>75</v>
      </c>
      <c r="K1018" s="144" t="s">
        <v>582</v>
      </c>
      <c r="L1018" s="144" t="s">
        <v>396</v>
      </c>
      <c r="M1018" s="144" t="s">
        <v>4202</v>
      </c>
      <c r="N1018" s="144" t="s">
        <v>683</v>
      </c>
      <c r="O1018" s="144" t="s">
        <v>695</v>
      </c>
      <c r="P1018" s="144" t="s">
        <v>1515</v>
      </c>
      <c r="Q1018" s="145">
        <v>0.7</v>
      </c>
      <c r="R1018" s="144" t="s">
        <v>685</v>
      </c>
      <c r="S1018" s="145">
        <v>75</v>
      </c>
      <c r="T1018" s="144" t="s">
        <v>4746</v>
      </c>
      <c r="U1018" s="145">
        <v>0</v>
      </c>
      <c r="V1018" s="145">
        <v>6.8213299999999997</v>
      </c>
      <c r="W1018" s="145">
        <v>0</v>
      </c>
      <c r="X1018" s="144" t="s">
        <v>4745</v>
      </c>
    </row>
    <row r="1019" spans="1:24" s="7" customFormat="1">
      <c r="A1019" s="7" t="s">
        <v>49</v>
      </c>
      <c r="D1019" s="144" t="s">
        <v>6525</v>
      </c>
      <c r="E1019" s="144" t="s">
        <v>6526</v>
      </c>
      <c r="F1019" s="144" t="s">
        <v>6184</v>
      </c>
      <c r="G1019" s="144" t="s">
        <v>4745</v>
      </c>
      <c r="H1019" s="144" t="s">
        <v>891</v>
      </c>
      <c r="I1019" s="144" t="s">
        <v>6262</v>
      </c>
      <c r="J1019" s="145">
        <v>75</v>
      </c>
      <c r="K1019" s="144" t="s">
        <v>582</v>
      </c>
      <c r="L1019" s="144" t="s">
        <v>396</v>
      </c>
      <c r="M1019" s="144" t="s">
        <v>4202</v>
      </c>
      <c r="N1019" s="144" t="s">
        <v>683</v>
      </c>
      <c r="O1019" s="144" t="s">
        <v>695</v>
      </c>
      <c r="P1019" s="144" t="s">
        <v>1515</v>
      </c>
      <c r="Q1019" s="145">
        <v>0.7</v>
      </c>
      <c r="R1019" s="144" t="s">
        <v>685</v>
      </c>
      <c r="S1019" s="145">
        <v>75</v>
      </c>
      <c r="T1019" s="144" t="s">
        <v>4746</v>
      </c>
      <c r="U1019" s="145">
        <v>0</v>
      </c>
      <c r="V1019" s="145">
        <v>6.8045200000000001</v>
      </c>
      <c r="W1019" s="145">
        <v>0</v>
      </c>
      <c r="X1019" s="144" t="s">
        <v>4745</v>
      </c>
    </row>
    <row r="1020" spans="1:24" s="7" customFormat="1">
      <c r="A1020" s="7" t="s">
        <v>49</v>
      </c>
      <c r="D1020" s="144" t="s">
        <v>6527</v>
      </c>
      <c r="E1020" s="144" t="s">
        <v>6528</v>
      </c>
      <c r="F1020" s="144" t="s">
        <v>6184</v>
      </c>
      <c r="G1020" s="144" t="s">
        <v>4745</v>
      </c>
      <c r="H1020" s="144" t="s">
        <v>891</v>
      </c>
      <c r="I1020" s="144" t="s">
        <v>6262</v>
      </c>
      <c r="J1020" s="145">
        <v>75</v>
      </c>
      <c r="K1020" s="144" t="s">
        <v>582</v>
      </c>
      <c r="L1020" s="144" t="s">
        <v>396</v>
      </c>
      <c r="M1020" s="144" t="s">
        <v>4202</v>
      </c>
      <c r="N1020" s="144" t="s">
        <v>683</v>
      </c>
      <c r="O1020" s="144" t="s">
        <v>695</v>
      </c>
      <c r="P1020" s="144" t="s">
        <v>1515</v>
      </c>
      <c r="Q1020" s="145">
        <v>0.7</v>
      </c>
      <c r="R1020" s="144" t="s">
        <v>685</v>
      </c>
      <c r="S1020" s="145">
        <v>75</v>
      </c>
      <c r="T1020" s="144" t="s">
        <v>4746</v>
      </c>
      <c r="U1020" s="145">
        <v>0</v>
      </c>
      <c r="V1020" s="145">
        <v>6.91</v>
      </c>
      <c r="W1020" s="145">
        <v>0</v>
      </c>
      <c r="X1020" s="144" t="s">
        <v>4745</v>
      </c>
    </row>
    <row r="1021" spans="1:24" s="7" customFormat="1">
      <c r="A1021" s="7" t="s">
        <v>49</v>
      </c>
      <c r="D1021" s="144" t="s">
        <v>6529</v>
      </c>
      <c r="E1021" s="144" t="s">
        <v>6530</v>
      </c>
      <c r="F1021" s="144" t="s">
        <v>6184</v>
      </c>
      <c r="G1021" s="144" t="s">
        <v>4745</v>
      </c>
      <c r="H1021" s="144" t="s">
        <v>891</v>
      </c>
      <c r="I1021" s="144" t="s">
        <v>6262</v>
      </c>
      <c r="J1021" s="145">
        <v>75</v>
      </c>
      <c r="K1021" s="144" t="s">
        <v>582</v>
      </c>
      <c r="L1021" s="144" t="s">
        <v>419</v>
      </c>
      <c r="M1021" s="144" t="s">
        <v>4202</v>
      </c>
      <c r="N1021" s="144" t="s">
        <v>683</v>
      </c>
      <c r="O1021" s="144" t="s">
        <v>695</v>
      </c>
      <c r="P1021" s="144" t="s">
        <v>1515</v>
      </c>
      <c r="Q1021" s="145">
        <v>0.7</v>
      </c>
      <c r="R1021" s="144" t="s">
        <v>685</v>
      </c>
      <c r="S1021" s="145">
        <v>75</v>
      </c>
      <c r="T1021" s="144" t="s">
        <v>4746</v>
      </c>
      <c r="U1021" s="145">
        <v>0</v>
      </c>
      <c r="V1021" s="145">
        <v>6.53</v>
      </c>
      <c r="W1021" s="145">
        <v>0</v>
      </c>
      <c r="X1021" s="144" t="s">
        <v>4745</v>
      </c>
    </row>
    <row r="1022" spans="1:24" s="7" customFormat="1">
      <c r="A1022" s="7" t="s">
        <v>49</v>
      </c>
      <c r="D1022" s="144" t="s">
        <v>6531</v>
      </c>
      <c r="E1022" s="144" t="s">
        <v>6532</v>
      </c>
      <c r="F1022" s="144" t="s">
        <v>6184</v>
      </c>
      <c r="G1022" s="144" t="s">
        <v>4745</v>
      </c>
      <c r="H1022" s="144" t="s">
        <v>891</v>
      </c>
      <c r="I1022" s="144" t="s">
        <v>6262</v>
      </c>
      <c r="J1022" s="145">
        <v>75</v>
      </c>
      <c r="K1022" s="144" t="s">
        <v>582</v>
      </c>
      <c r="L1022" s="144" t="s">
        <v>419</v>
      </c>
      <c r="M1022" s="144" t="s">
        <v>4202</v>
      </c>
      <c r="N1022" s="144" t="s">
        <v>683</v>
      </c>
      <c r="O1022" s="144" t="s">
        <v>695</v>
      </c>
      <c r="P1022" s="144" t="s">
        <v>1515</v>
      </c>
      <c r="Q1022" s="145">
        <v>0.7</v>
      </c>
      <c r="R1022" s="144" t="s">
        <v>685</v>
      </c>
      <c r="S1022" s="145">
        <v>75</v>
      </c>
      <c r="T1022" s="144" t="s">
        <v>4746</v>
      </c>
      <c r="U1022" s="145">
        <v>0</v>
      </c>
      <c r="V1022" s="145">
        <v>6.53</v>
      </c>
      <c r="W1022" s="145">
        <v>0</v>
      </c>
      <c r="X1022" s="144" t="s">
        <v>4745</v>
      </c>
    </row>
    <row r="1023" spans="1:24" s="7" customFormat="1">
      <c r="A1023" s="7" t="s">
        <v>49</v>
      </c>
      <c r="D1023" s="144" t="s">
        <v>6533</v>
      </c>
      <c r="E1023" s="144" t="s">
        <v>6534</v>
      </c>
      <c r="F1023" s="144" t="s">
        <v>6184</v>
      </c>
      <c r="G1023" s="144" t="s">
        <v>4745</v>
      </c>
      <c r="H1023" s="144" t="s">
        <v>891</v>
      </c>
      <c r="I1023" s="144" t="s">
        <v>6262</v>
      </c>
      <c r="J1023" s="145">
        <v>75</v>
      </c>
      <c r="K1023" s="144" t="s">
        <v>582</v>
      </c>
      <c r="L1023" s="144" t="s">
        <v>419</v>
      </c>
      <c r="M1023" s="144" t="s">
        <v>4202</v>
      </c>
      <c r="N1023" s="144" t="s">
        <v>683</v>
      </c>
      <c r="O1023" s="144" t="s">
        <v>695</v>
      </c>
      <c r="P1023" s="144" t="s">
        <v>1515</v>
      </c>
      <c r="Q1023" s="145">
        <v>0.7</v>
      </c>
      <c r="R1023" s="144" t="s">
        <v>685</v>
      </c>
      <c r="S1023" s="145">
        <v>75</v>
      </c>
      <c r="T1023" s="144" t="s">
        <v>4746</v>
      </c>
      <c r="U1023" s="145">
        <v>0</v>
      </c>
      <c r="V1023" s="145">
        <v>6.65</v>
      </c>
      <c r="W1023" s="145">
        <v>0</v>
      </c>
      <c r="X1023" s="144" t="s">
        <v>4745</v>
      </c>
    </row>
    <row r="1024" spans="1:24" s="7" customFormat="1">
      <c r="A1024" s="7" t="s">
        <v>49</v>
      </c>
      <c r="D1024" s="144" t="s">
        <v>6535</v>
      </c>
      <c r="E1024" s="144" t="s">
        <v>6536</v>
      </c>
      <c r="F1024" s="144" t="s">
        <v>6184</v>
      </c>
      <c r="G1024" s="144" t="s">
        <v>4745</v>
      </c>
      <c r="H1024" s="144" t="s">
        <v>891</v>
      </c>
      <c r="I1024" s="144" t="s">
        <v>6262</v>
      </c>
      <c r="J1024" s="145">
        <v>75</v>
      </c>
      <c r="K1024" s="144" t="s">
        <v>2326</v>
      </c>
      <c r="L1024" s="144" t="s">
        <v>5279</v>
      </c>
      <c r="M1024" s="144" t="s">
        <v>4202</v>
      </c>
      <c r="N1024" s="144" t="s">
        <v>683</v>
      </c>
      <c r="O1024" s="144" t="s">
        <v>695</v>
      </c>
      <c r="P1024" s="144" t="s">
        <v>2128</v>
      </c>
      <c r="Q1024" s="145">
        <v>0.85</v>
      </c>
      <c r="R1024" s="144" t="s">
        <v>669</v>
      </c>
      <c r="S1024" s="145">
        <v>75</v>
      </c>
      <c r="T1024" s="144" t="s">
        <v>4746</v>
      </c>
      <c r="U1024" s="145">
        <v>0</v>
      </c>
      <c r="V1024" s="145">
        <v>0</v>
      </c>
      <c r="W1024" s="145">
        <v>0</v>
      </c>
      <c r="X1024" s="144" t="s">
        <v>4745</v>
      </c>
    </row>
    <row r="1025" spans="1:24" s="7" customFormat="1">
      <c r="A1025" s="7" t="s">
        <v>49</v>
      </c>
      <c r="D1025" s="144" t="s">
        <v>6537</v>
      </c>
      <c r="E1025" s="144" t="s">
        <v>6536</v>
      </c>
      <c r="F1025" s="144" t="s">
        <v>6184</v>
      </c>
      <c r="G1025" s="144" t="s">
        <v>4745</v>
      </c>
      <c r="H1025" s="144" t="s">
        <v>891</v>
      </c>
      <c r="I1025" s="144" t="s">
        <v>6262</v>
      </c>
      <c r="J1025" s="145">
        <v>75</v>
      </c>
      <c r="K1025" s="144" t="s">
        <v>2326</v>
      </c>
      <c r="L1025" s="144" t="s">
        <v>5279</v>
      </c>
      <c r="M1025" s="144" t="s">
        <v>4202</v>
      </c>
      <c r="N1025" s="144" t="s">
        <v>683</v>
      </c>
      <c r="O1025" s="144" t="s">
        <v>695</v>
      </c>
      <c r="P1025" s="144" t="s">
        <v>2128</v>
      </c>
      <c r="Q1025" s="145">
        <v>0.85</v>
      </c>
      <c r="R1025" s="144" t="s">
        <v>669</v>
      </c>
      <c r="S1025" s="145">
        <v>75</v>
      </c>
      <c r="T1025" s="144" t="s">
        <v>4746</v>
      </c>
      <c r="U1025" s="145">
        <v>0</v>
      </c>
      <c r="V1025" s="145">
        <v>0</v>
      </c>
      <c r="W1025" s="145">
        <v>0</v>
      </c>
      <c r="X1025" s="144" t="s">
        <v>4745</v>
      </c>
    </row>
    <row r="1026" spans="1:24" s="7" customFormat="1">
      <c r="A1026" s="7" t="s">
        <v>49</v>
      </c>
      <c r="D1026" s="144" t="s">
        <v>6538</v>
      </c>
      <c r="E1026" s="144" t="s">
        <v>6539</v>
      </c>
      <c r="F1026" s="144" t="s">
        <v>6184</v>
      </c>
      <c r="G1026" s="144" t="s">
        <v>4745</v>
      </c>
      <c r="H1026" s="144" t="s">
        <v>891</v>
      </c>
      <c r="I1026" s="144" t="s">
        <v>6262</v>
      </c>
      <c r="J1026" s="145">
        <v>75</v>
      </c>
      <c r="K1026" s="144" t="s">
        <v>2326</v>
      </c>
      <c r="L1026" s="144" t="s">
        <v>5279</v>
      </c>
      <c r="M1026" s="144" t="s">
        <v>4202</v>
      </c>
      <c r="N1026" s="144" t="s">
        <v>683</v>
      </c>
      <c r="O1026" s="144" t="s">
        <v>695</v>
      </c>
      <c r="P1026" s="144" t="s">
        <v>2128</v>
      </c>
      <c r="Q1026" s="145">
        <v>0.85</v>
      </c>
      <c r="R1026" s="144" t="s">
        <v>685</v>
      </c>
      <c r="S1026" s="145">
        <v>75</v>
      </c>
      <c r="T1026" s="144" t="s">
        <v>4746</v>
      </c>
      <c r="U1026" s="145">
        <v>0</v>
      </c>
      <c r="V1026" s="145">
        <v>0</v>
      </c>
      <c r="W1026" s="145">
        <v>0</v>
      </c>
      <c r="X1026" s="144" t="s">
        <v>4745</v>
      </c>
    </row>
    <row r="1027" spans="1:24" s="7" customFormat="1">
      <c r="A1027" s="7" t="s">
        <v>49</v>
      </c>
      <c r="D1027" s="144" t="s">
        <v>6540</v>
      </c>
      <c r="E1027" s="144" t="s">
        <v>6541</v>
      </c>
      <c r="F1027" s="144" t="s">
        <v>5067</v>
      </c>
      <c r="G1027" s="144" t="s">
        <v>4745</v>
      </c>
      <c r="H1027" s="144" t="s">
        <v>891</v>
      </c>
      <c r="I1027" s="144" t="s">
        <v>1644</v>
      </c>
      <c r="J1027" s="145">
        <v>60</v>
      </c>
      <c r="K1027" s="144" t="s">
        <v>4745</v>
      </c>
      <c r="L1027" s="144" t="s">
        <v>4745</v>
      </c>
      <c r="M1027" s="144" t="s">
        <v>4753</v>
      </c>
      <c r="N1027" s="144" t="s">
        <v>5762</v>
      </c>
      <c r="O1027" s="144" t="s">
        <v>5205</v>
      </c>
      <c r="P1027" s="144" t="s">
        <v>6542</v>
      </c>
      <c r="Q1027" s="145">
        <v>0.08</v>
      </c>
      <c r="R1027" s="144" t="s">
        <v>5976</v>
      </c>
      <c r="S1027" s="145">
        <v>140</v>
      </c>
      <c r="T1027" s="144" t="s">
        <v>4754</v>
      </c>
      <c r="U1027" s="145">
        <v>0</v>
      </c>
      <c r="V1027" s="145">
        <v>0.59</v>
      </c>
      <c r="W1027" s="145">
        <v>0</v>
      </c>
      <c r="X1027" s="144" t="s">
        <v>4745</v>
      </c>
    </row>
    <row r="1028" spans="1:24" s="7" customFormat="1">
      <c r="A1028" s="7" t="s">
        <v>49</v>
      </c>
      <c r="D1028" s="144" t="s">
        <v>6543</v>
      </c>
      <c r="E1028" s="144" t="s">
        <v>6544</v>
      </c>
      <c r="F1028" s="144" t="s">
        <v>4792</v>
      </c>
      <c r="G1028" s="144" t="s">
        <v>4745</v>
      </c>
      <c r="H1028" s="144" t="s">
        <v>891</v>
      </c>
      <c r="I1028" s="144" t="s">
        <v>1644</v>
      </c>
      <c r="J1028" s="145">
        <v>250</v>
      </c>
      <c r="K1028" s="144" t="s">
        <v>4745</v>
      </c>
      <c r="L1028" s="144" t="s">
        <v>4745</v>
      </c>
      <c r="M1028" s="144" t="s">
        <v>4753</v>
      </c>
      <c r="N1028" s="144" t="s">
        <v>5762</v>
      </c>
      <c r="O1028" s="144" t="s">
        <v>5205</v>
      </c>
      <c r="P1028" s="144" t="s">
        <v>6545</v>
      </c>
      <c r="Q1028" s="145">
        <v>5.64</v>
      </c>
      <c r="R1028" s="144" t="s">
        <v>6546</v>
      </c>
      <c r="S1028" s="145">
        <v>250</v>
      </c>
      <c r="T1028" s="144" t="s">
        <v>5034</v>
      </c>
      <c r="U1028" s="145">
        <v>0</v>
      </c>
      <c r="V1028" s="145">
        <v>25.86</v>
      </c>
      <c r="W1028" s="145">
        <v>0</v>
      </c>
      <c r="X1028" s="144" t="s">
        <v>4745</v>
      </c>
    </row>
    <row r="1029" spans="1:24" s="7" customFormat="1">
      <c r="A1029" s="7" t="s">
        <v>49</v>
      </c>
      <c r="D1029" s="144" t="s">
        <v>6547</v>
      </c>
      <c r="E1029" s="144" t="s">
        <v>6548</v>
      </c>
      <c r="F1029" s="144" t="s">
        <v>4792</v>
      </c>
      <c r="G1029" s="144" t="s">
        <v>4745</v>
      </c>
      <c r="H1029" s="144" t="s">
        <v>891</v>
      </c>
      <c r="I1029" s="144" t="s">
        <v>1644</v>
      </c>
      <c r="J1029" s="145">
        <v>300</v>
      </c>
      <c r="K1029" s="144" t="s">
        <v>4745</v>
      </c>
      <c r="L1029" s="144" t="s">
        <v>4745</v>
      </c>
      <c r="M1029" s="144" t="s">
        <v>4753</v>
      </c>
      <c r="N1029" s="144" t="s">
        <v>5762</v>
      </c>
      <c r="O1029" s="144" t="s">
        <v>5205</v>
      </c>
      <c r="P1029" s="144" t="s">
        <v>6549</v>
      </c>
      <c r="Q1029" s="145">
        <v>8.65</v>
      </c>
      <c r="R1029" s="144" t="s">
        <v>6550</v>
      </c>
      <c r="S1029" s="145">
        <v>300</v>
      </c>
      <c r="T1029" s="144" t="s">
        <v>5034</v>
      </c>
      <c r="U1029" s="145">
        <v>0</v>
      </c>
      <c r="V1029" s="145">
        <v>50.59</v>
      </c>
      <c r="W1029" s="145">
        <v>0</v>
      </c>
      <c r="X1029" s="144" t="s">
        <v>4745</v>
      </c>
    </row>
    <row r="1030" spans="1:24" s="7" customFormat="1">
      <c r="A1030" s="7" t="s">
        <v>49</v>
      </c>
      <c r="D1030" s="144" t="s">
        <v>6551</v>
      </c>
      <c r="E1030" s="144" t="s">
        <v>6552</v>
      </c>
      <c r="F1030" s="144" t="s">
        <v>4792</v>
      </c>
      <c r="G1030" s="144" t="s">
        <v>4745</v>
      </c>
      <c r="H1030" s="144" t="s">
        <v>891</v>
      </c>
      <c r="I1030" s="144" t="s">
        <v>1644</v>
      </c>
      <c r="J1030" s="145">
        <v>300</v>
      </c>
      <c r="K1030" s="144" t="s">
        <v>4745</v>
      </c>
      <c r="L1030" s="144" t="s">
        <v>4745</v>
      </c>
      <c r="M1030" s="144" t="s">
        <v>4753</v>
      </c>
      <c r="N1030" s="144" t="s">
        <v>5762</v>
      </c>
      <c r="O1030" s="144" t="s">
        <v>5205</v>
      </c>
      <c r="P1030" s="144" t="s">
        <v>6553</v>
      </c>
      <c r="Q1030" s="145">
        <v>8.85</v>
      </c>
      <c r="R1030" s="144" t="s">
        <v>6550</v>
      </c>
      <c r="S1030" s="145">
        <v>300</v>
      </c>
      <c r="T1030" s="144" t="s">
        <v>5034</v>
      </c>
      <c r="U1030" s="145">
        <v>0</v>
      </c>
      <c r="V1030" s="145">
        <v>50.59</v>
      </c>
      <c r="W1030" s="145">
        <v>0</v>
      </c>
      <c r="X1030" s="144" t="s">
        <v>4745</v>
      </c>
    </row>
    <row r="1031" spans="1:24" s="7" customFormat="1">
      <c r="A1031" s="7" t="s">
        <v>49</v>
      </c>
      <c r="D1031" s="144" t="s">
        <v>3867</v>
      </c>
      <c r="E1031" s="144" t="s">
        <v>6554</v>
      </c>
      <c r="F1031" s="144" t="s">
        <v>655</v>
      </c>
      <c r="G1031" s="144" t="s">
        <v>5227</v>
      </c>
      <c r="H1031" s="144" t="s">
        <v>891</v>
      </c>
      <c r="I1031" s="144" t="s">
        <v>1644</v>
      </c>
      <c r="J1031" s="145">
        <v>100</v>
      </c>
      <c r="K1031" s="144" t="s">
        <v>5164</v>
      </c>
      <c r="L1031" s="144" t="s">
        <v>791</v>
      </c>
      <c r="M1031" s="144" t="s">
        <v>4797</v>
      </c>
      <c r="N1031" s="144" t="s">
        <v>683</v>
      </c>
      <c r="O1031" s="144" t="s">
        <v>695</v>
      </c>
      <c r="P1031" s="144" t="s">
        <v>6555</v>
      </c>
      <c r="Q1031" s="145">
        <v>0.308</v>
      </c>
      <c r="R1031" s="144" t="s">
        <v>1653</v>
      </c>
      <c r="S1031" s="145">
        <v>100</v>
      </c>
      <c r="T1031" s="144" t="s">
        <v>5162</v>
      </c>
      <c r="U1031" s="145">
        <v>0</v>
      </c>
      <c r="V1031" s="145">
        <v>0</v>
      </c>
      <c r="W1031" s="145">
        <v>24</v>
      </c>
      <c r="X1031" s="144" t="s">
        <v>4745</v>
      </c>
    </row>
    <row r="1032" spans="1:24" s="7" customFormat="1">
      <c r="A1032" s="7" t="s">
        <v>49</v>
      </c>
      <c r="D1032" s="144" t="s">
        <v>3390</v>
      </c>
      <c r="E1032" s="144" t="s">
        <v>6556</v>
      </c>
      <c r="F1032" s="144" t="s">
        <v>655</v>
      </c>
      <c r="G1032" s="144" t="s">
        <v>5394</v>
      </c>
      <c r="H1032" s="144" t="s">
        <v>891</v>
      </c>
      <c r="I1032" s="144" t="s">
        <v>1644</v>
      </c>
      <c r="J1032" s="145">
        <v>50</v>
      </c>
      <c r="K1032" s="144" t="s">
        <v>5164</v>
      </c>
      <c r="L1032" s="144" t="s">
        <v>791</v>
      </c>
      <c r="M1032" s="144" t="s">
        <v>4797</v>
      </c>
      <c r="N1032" s="144" t="s">
        <v>683</v>
      </c>
      <c r="O1032" s="144" t="s">
        <v>695</v>
      </c>
      <c r="P1032" s="144" t="s">
        <v>1666</v>
      </c>
      <c r="Q1032" s="145">
        <v>9.0999999999999998E-2</v>
      </c>
      <c r="R1032" s="144" t="s">
        <v>530</v>
      </c>
      <c r="S1032" s="145">
        <v>50</v>
      </c>
      <c r="T1032" s="144" t="s">
        <v>5162</v>
      </c>
      <c r="U1032" s="145">
        <v>84</v>
      </c>
      <c r="V1032" s="145">
        <v>2.72</v>
      </c>
      <c r="W1032" s="145">
        <v>80</v>
      </c>
      <c r="X1032" s="144" t="s">
        <v>6557</v>
      </c>
    </row>
    <row r="1033" spans="1:24" s="7" customFormat="1">
      <c r="A1033" s="7" t="s">
        <v>49</v>
      </c>
      <c r="D1033" s="144" t="s">
        <v>3868</v>
      </c>
      <c r="E1033" s="144" t="s">
        <v>6558</v>
      </c>
      <c r="F1033" s="144" t="s">
        <v>655</v>
      </c>
      <c r="G1033" s="144" t="s">
        <v>5227</v>
      </c>
      <c r="H1033" s="144" t="s">
        <v>891</v>
      </c>
      <c r="I1033" s="144" t="s">
        <v>1644</v>
      </c>
      <c r="J1033" s="145">
        <v>75</v>
      </c>
      <c r="K1033" s="144" t="s">
        <v>5164</v>
      </c>
      <c r="L1033" s="144" t="s">
        <v>791</v>
      </c>
      <c r="M1033" s="144" t="s">
        <v>4797</v>
      </c>
      <c r="N1033" s="144" t="s">
        <v>683</v>
      </c>
      <c r="O1033" s="144" t="s">
        <v>695</v>
      </c>
      <c r="P1033" s="144" t="s">
        <v>1670</v>
      </c>
      <c r="Q1033" s="145">
        <v>0.13600000000000001</v>
      </c>
      <c r="R1033" s="144" t="s">
        <v>1671</v>
      </c>
      <c r="S1033" s="145">
        <v>75</v>
      </c>
      <c r="T1033" s="144" t="s">
        <v>5162</v>
      </c>
      <c r="U1033" s="145">
        <v>0</v>
      </c>
      <c r="V1033" s="145">
        <v>2.72</v>
      </c>
      <c r="W1033" s="145">
        <v>48</v>
      </c>
      <c r="X1033" s="144" t="s">
        <v>4745</v>
      </c>
    </row>
    <row r="1034" spans="1:24" s="7" customFormat="1">
      <c r="A1034" s="7" t="s">
        <v>49</v>
      </c>
      <c r="D1034" s="144" t="s">
        <v>6559</v>
      </c>
      <c r="E1034" s="144" t="s">
        <v>6560</v>
      </c>
      <c r="F1034" s="144" t="s">
        <v>4792</v>
      </c>
      <c r="G1034" s="144" t="s">
        <v>4745</v>
      </c>
      <c r="H1034" s="144" t="s">
        <v>891</v>
      </c>
      <c r="I1034" s="144" t="s">
        <v>1644</v>
      </c>
      <c r="J1034" s="145">
        <v>200</v>
      </c>
      <c r="K1034" s="144" t="s">
        <v>4745</v>
      </c>
      <c r="L1034" s="144" t="s">
        <v>4745</v>
      </c>
      <c r="M1034" s="144" t="s">
        <v>4797</v>
      </c>
      <c r="N1034" s="144" t="s">
        <v>5208</v>
      </c>
      <c r="O1034" s="144" t="s">
        <v>695</v>
      </c>
      <c r="P1034" s="144" t="s">
        <v>6561</v>
      </c>
      <c r="Q1034" s="145">
        <v>3.3849999999999998</v>
      </c>
      <c r="R1034" s="144" t="s">
        <v>616</v>
      </c>
      <c r="S1034" s="145">
        <v>200</v>
      </c>
      <c r="T1034" s="144" t="s">
        <v>5215</v>
      </c>
      <c r="U1034" s="145">
        <v>0</v>
      </c>
      <c r="V1034" s="145">
        <v>0</v>
      </c>
      <c r="W1034" s="145">
        <v>0</v>
      </c>
      <c r="X1034" s="144" t="s">
        <v>4745</v>
      </c>
    </row>
    <row r="1035" spans="1:24" s="7" customFormat="1">
      <c r="A1035" s="7" t="s">
        <v>49</v>
      </c>
      <c r="D1035" s="144" t="s">
        <v>1649</v>
      </c>
      <c r="E1035" s="144" t="s">
        <v>6562</v>
      </c>
      <c r="F1035" s="144" t="s">
        <v>655</v>
      </c>
      <c r="G1035" s="144" t="s">
        <v>4745</v>
      </c>
      <c r="H1035" s="144" t="s">
        <v>891</v>
      </c>
      <c r="I1035" s="144" t="s">
        <v>1644</v>
      </c>
      <c r="J1035" s="145">
        <v>100</v>
      </c>
      <c r="K1035" s="144" t="s">
        <v>5164</v>
      </c>
      <c r="L1035" s="144" t="s">
        <v>389</v>
      </c>
      <c r="M1035" s="144" t="s">
        <v>4797</v>
      </c>
      <c r="N1035" s="144" t="s">
        <v>683</v>
      </c>
      <c r="O1035" s="144" t="s">
        <v>695</v>
      </c>
      <c r="P1035" s="144" t="s">
        <v>1652</v>
      </c>
      <c r="Q1035" s="145">
        <v>0.65</v>
      </c>
      <c r="R1035" s="144" t="s">
        <v>1653</v>
      </c>
      <c r="S1035" s="145">
        <v>100</v>
      </c>
      <c r="T1035" s="144" t="s">
        <v>5162</v>
      </c>
      <c r="U1035" s="145">
        <v>36</v>
      </c>
      <c r="V1035" s="145">
        <v>18.5</v>
      </c>
      <c r="W1035" s="145">
        <v>0</v>
      </c>
      <c r="X1035" s="144" t="s">
        <v>6563</v>
      </c>
    </row>
    <row r="1036" spans="1:24" s="7" customFormat="1">
      <c r="A1036" s="7" t="s">
        <v>49</v>
      </c>
      <c r="D1036" s="144" t="s">
        <v>1654</v>
      </c>
      <c r="E1036" s="144" t="s">
        <v>6564</v>
      </c>
      <c r="F1036" s="144" t="s">
        <v>655</v>
      </c>
      <c r="G1036" s="144" t="s">
        <v>4745</v>
      </c>
      <c r="H1036" s="144" t="s">
        <v>891</v>
      </c>
      <c r="I1036" s="144" t="s">
        <v>1644</v>
      </c>
      <c r="J1036" s="145">
        <v>125</v>
      </c>
      <c r="K1036" s="144" t="s">
        <v>5164</v>
      </c>
      <c r="L1036" s="144" t="s">
        <v>389</v>
      </c>
      <c r="M1036" s="144" t="s">
        <v>4797</v>
      </c>
      <c r="N1036" s="144" t="s">
        <v>683</v>
      </c>
      <c r="O1036" s="144" t="s">
        <v>695</v>
      </c>
      <c r="P1036" s="144" t="s">
        <v>1657</v>
      </c>
      <c r="Q1036" s="145">
        <v>0.91900000000000004</v>
      </c>
      <c r="R1036" s="144" t="s">
        <v>513</v>
      </c>
      <c r="S1036" s="145">
        <v>125</v>
      </c>
      <c r="T1036" s="144" t="s">
        <v>5162</v>
      </c>
      <c r="U1036" s="145">
        <v>8</v>
      </c>
      <c r="V1036" s="145">
        <v>24.22</v>
      </c>
      <c r="W1036" s="145">
        <v>0</v>
      </c>
      <c r="X1036" s="144" t="s">
        <v>6565</v>
      </c>
    </row>
    <row r="1037" spans="1:24" s="7" customFormat="1">
      <c r="A1037" s="7" t="s">
        <v>49</v>
      </c>
      <c r="D1037" s="144" t="s">
        <v>1658</v>
      </c>
      <c r="E1037" s="144" t="s">
        <v>6566</v>
      </c>
      <c r="F1037" s="144" t="s">
        <v>655</v>
      </c>
      <c r="G1037" s="144" t="s">
        <v>4745</v>
      </c>
      <c r="H1037" s="144" t="s">
        <v>891</v>
      </c>
      <c r="I1037" s="144" t="s">
        <v>1644</v>
      </c>
      <c r="J1037" s="145">
        <v>150</v>
      </c>
      <c r="K1037" s="144" t="s">
        <v>5164</v>
      </c>
      <c r="L1037" s="144" t="s">
        <v>389</v>
      </c>
      <c r="M1037" s="144" t="s">
        <v>4797</v>
      </c>
      <c r="N1037" s="144" t="s">
        <v>683</v>
      </c>
      <c r="O1037" s="144" t="s">
        <v>695</v>
      </c>
      <c r="P1037" s="144" t="s">
        <v>1661</v>
      </c>
      <c r="Q1037" s="145">
        <v>1.4239999999999999</v>
      </c>
      <c r="R1037" s="144" t="s">
        <v>1662</v>
      </c>
      <c r="S1037" s="145">
        <v>150</v>
      </c>
      <c r="T1037" s="144" t="s">
        <v>5162</v>
      </c>
      <c r="U1037" s="145">
        <v>23</v>
      </c>
      <c r="V1037" s="145">
        <v>29.8</v>
      </c>
      <c r="W1037" s="145">
        <v>0</v>
      </c>
      <c r="X1037" s="144" t="s">
        <v>6567</v>
      </c>
    </row>
    <row r="1038" spans="1:24" s="7" customFormat="1">
      <c r="A1038" s="7" t="s">
        <v>49</v>
      </c>
      <c r="D1038" s="144" t="s">
        <v>1663</v>
      </c>
      <c r="E1038" s="144" t="s">
        <v>6568</v>
      </c>
      <c r="F1038" s="144" t="s">
        <v>655</v>
      </c>
      <c r="G1038" s="144" t="s">
        <v>4745</v>
      </c>
      <c r="H1038" s="144" t="s">
        <v>891</v>
      </c>
      <c r="I1038" s="144" t="s">
        <v>1644</v>
      </c>
      <c r="J1038" s="145">
        <v>50</v>
      </c>
      <c r="K1038" s="144" t="s">
        <v>5164</v>
      </c>
      <c r="L1038" s="144" t="s">
        <v>389</v>
      </c>
      <c r="M1038" s="144" t="s">
        <v>4797</v>
      </c>
      <c r="N1038" s="144" t="s">
        <v>683</v>
      </c>
      <c r="O1038" s="144" t="s">
        <v>695</v>
      </c>
      <c r="P1038" s="144" t="s">
        <v>1666</v>
      </c>
      <c r="Q1038" s="145">
        <v>9.0999999999999998E-2</v>
      </c>
      <c r="R1038" s="144" t="s">
        <v>530</v>
      </c>
      <c r="S1038" s="145">
        <v>50</v>
      </c>
      <c r="T1038" s="144" t="s">
        <v>5162</v>
      </c>
      <c r="U1038" s="145">
        <v>156</v>
      </c>
      <c r="V1038" s="145">
        <v>4.16</v>
      </c>
      <c r="W1038" s="145">
        <v>0</v>
      </c>
      <c r="X1038" s="144" t="s">
        <v>6569</v>
      </c>
    </row>
    <row r="1039" spans="1:24" s="7" customFormat="1">
      <c r="A1039" s="7" t="s">
        <v>49</v>
      </c>
      <c r="D1039" s="144" t="s">
        <v>1667</v>
      </c>
      <c r="E1039" s="144" t="s">
        <v>6570</v>
      </c>
      <c r="F1039" s="144" t="s">
        <v>655</v>
      </c>
      <c r="G1039" s="144" t="s">
        <v>4745</v>
      </c>
      <c r="H1039" s="144" t="s">
        <v>891</v>
      </c>
      <c r="I1039" s="144" t="s">
        <v>1644</v>
      </c>
      <c r="J1039" s="145">
        <v>75</v>
      </c>
      <c r="K1039" s="144" t="s">
        <v>5164</v>
      </c>
      <c r="L1039" s="144" t="s">
        <v>389</v>
      </c>
      <c r="M1039" s="144" t="s">
        <v>4797</v>
      </c>
      <c r="N1039" s="144" t="s">
        <v>683</v>
      </c>
      <c r="O1039" s="144" t="s">
        <v>695</v>
      </c>
      <c r="P1039" s="144" t="s">
        <v>1670</v>
      </c>
      <c r="Q1039" s="145">
        <v>0.14599999999999999</v>
      </c>
      <c r="R1039" s="144" t="s">
        <v>1671</v>
      </c>
      <c r="S1039" s="145">
        <v>75</v>
      </c>
      <c r="T1039" s="144" t="s">
        <v>5162</v>
      </c>
      <c r="U1039" s="145">
        <v>6</v>
      </c>
      <c r="V1039" s="145">
        <v>6.63</v>
      </c>
      <c r="W1039" s="145">
        <v>0</v>
      </c>
      <c r="X1039" s="144" t="s">
        <v>6571</v>
      </c>
    </row>
    <row r="1040" spans="1:24" s="7" customFormat="1">
      <c r="A1040" s="7" t="s">
        <v>49</v>
      </c>
      <c r="D1040" s="144" t="s">
        <v>1672</v>
      </c>
      <c r="E1040" s="144" t="s">
        <v>6572</v>
      </c>
      <c r="F1040" s="144" t="s">
        <v>655</v>
      </c>
      <c r="G1040" s="144" t="s">
        <v>4745</v>
      </c>
      <c r="H1040" s="144" t="s">
        <v>891</v>
      </c>
      <c r="I1040" s="144" t="s">
        <v>1644</v>
      </c>
      <c r="J1040" s="145">
        <v>100</v>
      </c>
      <c r="K1040" s="144" t="s">
        <v>5269</v>
      </c>
      <c r="L1040" s="144" t="s">
        <v>457</v>
      </c>
      <c r="M1040" s="144" t="s">
        <v>4797</v>
      </c>
      <c r="N1040" s="144" t="s">
        <v>683</v>
      </c>
      <c r="O1040" s="144" t="s">
        <v>695</v>
      </c>
      <c r="P1040" s="144" t="s">
        <v>1652</v>
      </c>
      <c r="Q1040" s="145">
        <v>0.65</v>
      </c>
      <c r="R1040" s="144" t="s">
        <v>1653</v>
      </c>
      <c r="S1040" s="145">
        <v>100</v>
      </c>
      <c r="T1040" s="144" t="s">
        <v>5162</v>
      </c>
      <c r="U1040" s="145">
        <v>10</v>
      </c>
      <c r="V1040" s="145">
        <v>21.1</v>
      </c>
      <c r="W1040" s="145">
        <v>0</v>
      </c>
      <c r="X1040" s="144" t="s">
        <v>6573</v>
      </c>
    </row>
    <row r="1041" spans="1:24" s="7" customFormat="1">
      <c r="A1041" s="7" t="s">
        <v>49</v>
      </c>
      <c r="D1041" s="144" t="s">
        <v>6574</v>
      </c>
      <c r="E1041" s="144" t="s">
        <v>6575</v>
      </c>
      <c r="F1041" s="144" t="s">
        <v>4792</v>
      </c>
      <c r="G1041" s="144" t="s">
        <v>4745</v>
      </c>
      <c r="H1041" s="144" t="s">
        <v>891</v>
      </c>
      <c r="I1041" s="144" t="s">
        <v>1644</v>
      </c>
      <c r="J1041" s="145">
        <v>125</v>
      </c>
      <c r="K1041" s="144" t="s">
        <v>1587</v>
      </c>
      <c r="L1041" s="144" t="s">
        <v>457</v>
      </c>
      <c r="M1041" s="144" t="s">
        <v>4797</v>
      </c>
      <c r="N1041" s="144" t="s">
        <v>683</v>
      </c>
      <c r="O1041" s="144" t="s">
        <v>695</v>
      </c>
      <c r="P1041" s="144" t="s">
        <v>1657</v>
      </c>
      <c r="Q1041" s="145">
        <v>0.91200000000000003</v>
      </c>
      <c r="R1041" s="144" t="s">
        <v>513</v>
      </c>
      <c r="S1041" s="145">
        <v>125</v>
      </c>
      <c r="T1041" s="144" t="s">
        <v>5162</v>
      </c>
      <c r="U1041" s="145">
        <v>0</v>
      </c>
      <c r="V1041" s="145">
        <v>26</v>
      </c>
      <c r="W1041" s="145">
        <v>0</v>
      </c>
      <c r="X1041" s="144" t="s">
        <v>4745</v>
      </c>
    </row>
    <row r="1042" spans="1:24" s="7" customFormat="1">
      <c r="A1042" s="7" t="s">
        <v>49</v>
      </c>
      <c r="D1042" s="144" t="s">
        <v>6576</v>
      </c>
      <c r="E1042" s="144" t="s">
        <v>6577</v>
      </c>
      <c r="F1042" s="144" t="s">
        <v>4792</v>
      </c>
      <c r="G1042" s="144" t="s">
        <v>4745</v>
      </c>
      <c r="H1042" s="144" t="s">
        <v>891</v>
      </c>
      <c r="I1042" s="144" t="s">
        <v>1644</v>
      </c>
      <c r="J1042" s="145">
        <v>125</v>
      </c>
      <c r="K1042" s="144" t="s">
        <v>1587</v>
      </c>
      <c r="L1042" s="144" t="s">
        <v>457</v>
      </c>
      <c r="M1042" s="144" t="s">
        <v>4797</v>
      </c>
      <c r="N1042" s="144" t="s">
        <v>683</v>
      </c>
      <c r="O1042" s="144" t="s">
        <v>695</v>
      </c>
      <c r="P1042" s="144" t="s">
        <v>1657</v>
      </c>
      <c r="Q1042" s="145">
        <v>0.91900000000000004</v>
      </c>
      <c r="R1042" s="144" t="s">
        <v>513</v>
      </c>
      <c r="S1042" s="145">
        <v>125</v>
      </c>
      <c r="T1042" s="144" t="s">
        <v>5162</v>
      </c>
      <c r="U1042" s="145">
        <v>0</v>
      </c>
      <c r="V1042" s="145">
        <v>26.11</v>
      </c>
      <c r="W1042" s="145">
        <v>0</v>
      </c>
      <c r="X1042" s="144" t="s">
        <v>4745</v>
      </c>
    </row>
    <row r="1043" spans="1:24" s="7" customFormat="1">
      <c r="A1043" s="7" t="s">
        <v>49</v>
      </c>
      <c r="D1043" s="144" t="s">
        <v>6578</v>
      </c>
      <c r="E1043" s="144" t="s">
        <v>6579</v>
      </c>
      <c r="F1043" s="144" t="s">
        <v>4792</v>
      </c>
      <c r="G1043" s="144" t="s">
        <v>4745</v>
      </c>
      <c r="H1043" s="144" t="s">
        <v>891</v>
      </c>
      <c r="I1043" s="144" t="s">
        <v>1644</v>
      </c>
      <c r="J1043" s="145">
        <v>150</v>
      </c>
      <c r="K1043" s="144" t="s">
        <v>1587</v>
      </c>
      <c r="L1043" s="144" t="s">
        <v>457</v>
      </c>
      <c r="M1043" s="144" t="s">
        <v>4797</v>
      </c>
      <c r="N1043" s="144" t="s">
        <v>683</v>
      </c>
      <c r="O1043" s="144" t="s">
        <v>695</v>
      </c>
      <c r="P1043" s="144" t="s">
        <v>1661</v>
      </c>
      <c r="Q1043" s="145">
        <v>1.4239999999999999</v>
      </c>
      <c r="R1043" s="144" t="s">
        <v>1662</v>
      </c>
      <c r="S1043" s="145">
        <v>150</v>
      </c>
      <c r="T1043" s="144" t="s">
        <v>5162</v>
      </c>
      <c r="U1043" s="145">
        <v>0</v>
      </c>
      <c r="V1043" s="145">
        <v>29.8</v>
      </c>
      <c r="W1043" s="145">
        <v>0</v>
      </c>
      <c r="X1043" s="144" t="s">
        <v>4745</v>
      </c>
    </row>
    <row r="1044" spans="1:24" s="7" customFormat="1">
      <c r="A1044" s="7" t="s">
        <v>49</v>
      </c>
      <c r="D1044" s="144" t="s">
        <v>6580</v>
      </c>
      <c r="E1044" s="144" t="s">
        <v>6581</v>
      </c>
      <c r="F1044" s="144" t="s">
        <v>4792</v>
      </c>
      <c r="G1044" s="144" t="s">
        <v>4745</v>
      </c>
      <c r="H1044" s="144" t="s">
        <v>891</v>
      </c>
      <c r="I1044" s="144" t="s">
        <v>1644</v>
      </c>
      <c r="J1044" s="145">
        <v>150</v>
      </c>
      <c r="K1044" s="144" t="s">
        <v>1587</v>
      </c>
      <c r="L1044" s="144" t="s">
        <v>457</v>
      </c>
      <c r="M1044" s="144" t="s">
        <v>4797</v>
      </c>
      <c r="N1044" s="144" t="s">
        <v>683</v>
      </c>
      <c r="O1044" s="144" t="s">
        <v>695</v>
      </c>
      <c r="P1044" s="144" t="s">
        <v>1661</v>
      </c>
      <c r="Q1044" s="145">
        <v>1.5349999999999999</v>
      </c>
      <c r="R1044" s="144" t="s">
        <v>1662</v>
      </c>
      <c r="S1044" s="145">
        <v>150</v>
      </c>
      <c r="T1044" s="144" t="s">
        <v>5162</v>
      </c>
      <c r="U1044" s="145">
        <v>0</v>
      </c>
      <c r="V1044" s="145">
        <v>28.74</v>
      </c>
      <c r="W1044" s="145">
        <v>0</v>
      </c>
      <c r="X1044" s="144" t="s">
        <v>4745</v>
      </c>
    </row>
    <row r="1045" spans="1:24" s="7" customFormat="1">
      <c r="A1045" s="7" t="s">
        <v>49</v>
      </c>
      <c r="D1045" s="144" t="s">
        <v>6582</v>
      </c>
      <c r="E1045" s="144" t="s">
        <v>6583</v>
      </c>
      <c r="F1045" s="144" t="s">
        <v>4792</v>
      </c>
      <c r="G1045" s="144" t="s">
        <v>4745</v>
      </c>
      <c r="H1045" s="144" t="s">
        <v>891</v>
      </c>
      <c r="I1045" s="144" t="s">
        <v>1644</v>
      </c>
      <c r="J1045" s="145">
        <v>50</v>
      </c>
      <c r="K1045" s="144" t="s">
        <v>1587</v>
      </c>
      <c r="L1045" s="144" t="s">
        <v>457</v>
      </c>
      <c r="M1045" s="144" t="s">
        <v>4797</v>
      </c>
      <c r="N1045" s="144" t="s">
        <v>683</v>
      </c>
      <c r="O1045" s="144" t="s">
        <v>695</v>
      </c>
      <c r="P1045" s="144" t="s">
        <v>1666</v>
      </c>
      <c r="Q1045" s="145">
        <v>9.0999999999999998E-2</v>
      </c>
      <c r="R1045" s="144" t="s">
        <v>530</v>
      </c>
      <c r="S1045" s="145">
        <v>50</v>
      </c>
      <c r="T1045" s="144" t="s">
        <v>5162</v>
      </c>
      <c r="U1045" s="145">
        <v>0</v>
      </c>
      <c r="V1045" s="145">
        <v>3.88</v>
      </c>
      <c r="W1045" s="145">
        <v>0</v>
      </c>
      <c r="X1045" s="144" t="s">
        <v>4745</v>
      </c>
    </row>
    <row r="1046" spans="1:24" s="7" customFormat="1">
      <c r="A1046" s="7" t="s">
        <v>49</v>
      </c>
      <c r="D1046" s="144" t="s">
        <v>1675</v>
      </c>
      <c r="E1046" s="144" t="s">
        <v>6584</v>
      </c>
      <c r="F1046" s="144" t="s">
        <v>655</v>
      </c>
      <c r="G1046" s="144" t="s">
        <v>4745</v>
      </c>
      <c r="H1046" s="144" t="s">
        <v>891</v>
      </c>
      <c r="I1046" s="144" t="s">
        <v>1644</v>
      </c>
      <c r="J1046" s="145">
        <v>75</v>
      </c>
      <c r="K1046" s="144" t="s">
        <v>5269</v>
      </c>
      <c r="L1046" s="144" t="s">
        <v>457</v>
      </c>
      <c r="M1046" s="144" t="s">
        <v>4797</v>
      </c>
      <c r="N1046" s="144" t="s">
        <v>683</v>
      </c>
      <c r="O1046" s="144" t="s">
        <v>695</v>
      </c>
      <c r="P1046" s="144" t="s">
        <v>1670</v>
      </c>
      <c r="Q1046" s="145">
        <v>0.14599999999999999</v>
      </c>
      <c r="R1046" s="144" t="s">
        <v>1671</v>
      </c>
      <c r="S1046" s="145">
        <v>75</v>
      </c>
      <c r="T1046" s="144" t="s">
        <v>5162</v>
      </c>
      <c r="U1046" s="145">
        <v>4</v>
      </c>
      <c r="V1046" s="145">
        <v>6.63</v>
      </c>
      <c r="W1046" s="145">
        <v>1</v>
      </c>
      <c r="X1046" s="144" t="s">
        <v>4745</v>
      </c>
    </row>
    <row r="1047" spans="1:24" s="7" customFormat="1">
      <c r="A1047" s="7" t="s">
        <v>49</v>
      </c>
      <c r="D1047" s="144" t="s">
        <v>1678</v>
      </c>
      <c r="E1047" s="144" t="s">
        <v>6585</v>
      </c>
      <c r="F1047" s="144" t="s">
        <v>655</v>
      </c>
      <c r="G1047" s="144" t="s">
        <v>4745</v>
      </c>
      <c r="H1047" s="144" t="s">
        <v>891</v>
      </c>
      <c r="I1047" s="144" t="s">
        <v>1644</v>
      </c>
      <c r="J1047" s="145">
        <v>100</v>
      </c>
      <c r="K1047" s="144" t="s">
        <v>5269</v>
      </c>
      <c r="L1047" s="144" t="s">
        <v>1795</v>
      </c>
      <c r="M1047" s="144" t="s">
        <v>4797</v>
      </c>
      <c r="N1047" s="144" t="s">
        <v>683</v>
      </c>
      <c r="O1047" s="144" t="s">
        <v>695</v>
      </c>
      <c r="P1047" s="144" t="s">
        <v>1652</v>
      </c>
      <c r="Q1047" s="145">
        <v>0.65</v>
      </c>
      <c r="R1047" s="144" t="s">
        <v>1653</v>
      </c>
      <c r="S1047" s="145">
        <v>100</v>
      </c>
      <c r="T1047" s="144" t="s">
        <v>5162</v>
      </c>
      <c r="U1047" s="145">
        <v>99</v>
      </c>
      <c r="V1047" s="145">
        <v>21.1</v>
      </c>
      <c r="W1047" s="145">
        <v>0</v>
      </c>
      <c r="X1047" s="144" t="s">
        <v>6586</v>
      </c>
    </row>
    <row r="1048" spans="1:24" s="7" customFormat="1">
      <c r="A1048" s="7" t="s">
        <v>49</v>
      </c>
      <c r="D1048" s="144" t="s">
        <v>1681</v>
      </c>
      <c r="E1048" s="144" t="s">
        <v>6587</v>
      </c>
      <c r="F1048" s="144" t="s">
        <v>655</v>
      </c>
      <c r="G1048" s="144" t="s">
        <v>4745</v>
      </c>
      <c r="H1048" s="144" t="s">
        <v>891</v>
      </c>
      <c r="I1048" s="144" t="s">
        <v>1644</v>
      </c>
      <c r="J1048" s="145">
        <v>125</v>
      </c>
      <c r="K1048" s="144" t="s">
        <v>5269</v>
      </c>
      <c r="L1048" s="144" t="s">
        <v>1795</v>
      </c>
      <c r="M1048" s="144" t="s">
        <v>4797</v>
      </c>
      <c r="N1048" s="144" t="s">
        <v>683</v>
      </c>
      <c r="O1048" s="144" t="s">
        <v>695</v>
      </c>
      <c r="P1048" s="144" t="s">
        <v>1657</v>
      </c>
      <c r="Q1048" s="145">
        <v>0.91900000000000004</v>
      </c>
      <c r="R1048" s="144" t="s">
        <v>513</v>
      </c>
      <c r="S1048" s="145">
        <v>125</v>
      </c>
      <c r="T1048" s="144" t="s">
        <v>5162</v>
      </c>
      <c r="U1048" s="145">
        <v>28</v>
      </c>
      <c r="V1048" s="145">
        <v>26.24</v>
      </c>
      <c r="W1048" s="145">
        <v>0</v>
      </c>
      <c r="X1048" s="144" t="s">
        <v>6588</v>
      </c>
    </row>
    <row r="1049" spans="1:24" s="7" customFormat="1">
      <c r="A1049" s="7" t="s">
        <v>49</v>
      </c>
      <c r="D1049" s="144" t="s">
        <v>6589</v>
      </c>
      <c r="E1049" s="144" t="s">
        <v>6590</v>
      </c>
      <c r="F1049" s="144" t="s">
        <v>5937</v>
      </c>
      <c r="G1049" s="144" t="s">
        <v>4745</v>
      </c>
      <c r="H1049" s="144" t="s">
        <v>891</v>
      </c>
      <c r="I1049" s="144" t="s">
        <v>1644</v>
      </c>
      <c r="J1049" s="145">
        <v>125</v>
      </c>
      <c r="K1049" s="144" t="s">
        <v>703</v>
      </c>
      <c r="L1049" s="144" t="s">
        <v>1795</v>
      </c>
      <c r="M1049" s="144" t="s">
        <v>4797</v>
      </c>
      <c r="N1049" s="144" t="s">
        <v>683</v>
      </c>
      <c r="O1049" s="144" t="s">
        <v>695</v>
      </c>
      <c r="P1049" s="144" t="s">
        <v>1657</v>
      </c>
      <c r="Q1049" s="145">
        <v>1.0049999999999999</v>
      </c>
      <c r="R1049" s="144" t="s">
        <v>513</v>
      </c>
      <c r="S1049" s="145">
        <v>125</v>
      </c>
      <c r="T1049" s="144" t="s">
        <v>5162</v>
      </c>
      <c r="U1049" s="145">
        <v>0</v>
      </c>
      <c r="V1049" s="145">
        <v>0</v>
      </c>
      <c r="W1049" s="145">
        <v>12</v>
      </c>
      <c r="X1049" s="144" t="s">
        <v>4745</v>
      </c>
    </row>
    <row r="1050" spans="1:24" s="7" customFormat="1">
      <c r="A1050" s="7" t="s">
        <v>49</v>
      </c>
      <c r="D1050" s="144" t="s">
        <v>1684</v>
      </c>
      <c r="E1050" s="144" t="s">
        <v>6591</v>
      </c>
      <c r="F1050" s="144" t="s">
        <v>655</v>
      </c>
      <c r="G1050" s="144" t="s">
        <v>4745</v>
      </c>
      <c r="H1050" s="144" t="s">
        <v>891</v>
      </c>
      <c r="I1050" s="144" t="s">
        <v>1644</v>
      </c>
      <c r="J1050" s="145">
        <v>125</v>
      </c>
      <c r="K1050" s="144" t="s">
        <v>5269</v>
      </c>
      <c r="L1050" s="144" t="s">
        <v>1795</v>
      </c>
      <c r="M1050" s="144" t="s">
        <v>4797</v>
      </c>
      <c r="N1050" s="144" t="s">
        <v>683</v>
      </c>
      <c r="O1050" s="144" t="s">
        <v>695</v>
      </c>
      <c r="P1050" s="144" t="s">
        <v>1657</v>
      </c>
      <c r="Q1050" s="145">
        <v>0.91900000000000004</v>
      </c>
      <c r="R1050" s="144" t="s">
        <v>513</v>
      </c>
      <c r="S1050" s="145">
        <v>125</v>
      </c>
      <c r="T1050" s="144" t="s">
        <v>5162</v>
      </c>
      <c r="U1050" s="145">
        <v>13</v>
      </c>
      <c r="V1050" s="145">
        <v>25.95</v>
      </c>
      <c r="W1050" s="145">
        <v>4</v>
      </c>
      <c r="X1050" s="144" t="s">
        <v>6592</v>
      </c>
    </row>
    <row r="1051" spans="1:24" s="7" customFormat="1">
      <c r="A1051" s="7" t="s">
        <v>49</v>
      </c>
      <c r="D1051" s="144" t="s">
        <v>1687</v>
      </c>
      <c r="E1051" s="144" t="s">
        <v>6593</v>
      </c>
      <c r="F1051" s="144" t="s">
        <v>655</v>
      </c>
      <c r="G1051" s="144" t="s">
        <v>4745</v>
      </c>
      <c r="H1051" s="144" t="s">
        <v>891</v>
      </c>
      <c r="I1051" s="144" t="s">
        <v>1644</v>
      </c>
      <c r="J1051" s="145">
        <v>150</v>
      </c>
      <c r="K1051" s="144" t="s">
        <v>5269</v>
      </c>
      <c r="L1051" s="144" t="s">
        <v>1795</v>
      </c>
      <c r="M1051" s="144" t="s">
        <v>4797</v>
      </c>
      <c r="N1051" s="144" t="s">
        <v>683</v>
      </c>
      <c r="O1051" s="144" t="s">
        <v>695</v>
      </c>
      <c r="P1051" s="144" t="s">
        <v>1661</v>
      </c>
      <c r="Q1051" s="145">
        <v>1.5349999999999999</v>
      </c>
      <c r="R1051" s="144" t="s">
        <v>1662</v>
      </c>
      <c r="S1051" s="145">
        <v>150</v>
      </c>
      <c r="T1051" s="144" t="s">
        <v>5162</v>
      </c>
      <c r="U1051" s="145">
        <v>11</v>
      </c>
      <c r="V1051" s="145">
        <v>29.8</v>
      </c>
      <c r="W1051" s="145">
        <v>6</v>
      </c>
      <c r="X1051" s="144" t="s">
        <v>6594</v>
      </c>
    </row>
    <row r="1052" spans="1:24" s="7" customFormat="1">
      <c r="A1052" s="7" t="s">
        <v>49</v>
      </c>
      <c r="D1052" s="144" t="s">
        <v>1690</v>
      </c>
      <c r="E1052" s="144" t="s">
        <v>6595</v>
      </c>
      <c r="F1052" s="144" t="s">
        <v>655</v>
      </c>
      <c r="G1052" s="144" t="s">
        <v>4745</v>
      </c>
      <c r="H1052" s="144" t="s">
        <v>891</v>
      </c>
      <c r="I1052" s="144" t="s">
        <v>1644</v>
      </c>
      <c r="J1052" s="145">
        <v>150</v>
      </c>
      <c r="K1052" s="144" t="s">
        <v>5269</v>
      </c>
      <c r="L1052" s="144" t="s">
        <v>1795</v>
      </c>
      <c r="M1052" s="144" t="s">
        <v>4797</v>
      </c>
      <c r="N1052" s="144" t="s">
        <v>683</v>
      </c>
      <c r="O1052" s="144" t="s">
        <v>695</v>
      </c>
      <c r="P1052" s="144" t="s">
        <v>1661</v>
      </c>
      <c r="Q1052" s="145">
        <v>1.5349999999999999</v>
      </c>
      <c r="R1052" s="144" t="s">
        <v>1662</v>
      </c>
      <c r="S1052" s="145">
        <v>150</v>
      </c>
      <c r="T1052" s="144" t="s">
        <v>5162</v>
      </c>
      <c r="U1052" s="145">
        <v>13</v>
      </c>
      <c r="V1052" s="145">
        <v>29.8</v>
      </c>
      <c r="W1052" s="145">
        <v>0</v>
      </c>
      <c r="X1052" s="144" t="s">
        <v>6596</v>
      </c>
    </row>
    <row r="1053" spans="1:24" s="7" customFormat="1">
      <c r="A1053" s="7" t="s">
        <v>49</v>
      </c>
      <c r="D1053" s="144" t="s">
        <v>6597</v>
      </c>
      <c r="E1053" s="144" t="s">
        <v>6598</v>
      </c>
      <c r="F1053" s="144" t="s">
        <v>5937</v>
      </c>
      <c r="G1053" s="144" t="s">
        <v>4745</v>
      </c>
      <c r="H1053" s="144" t="s">
        <v>891</v>
      </c>
      <c r="I1053" s="144" t="s">
        <v>1644</v>
      </c>
      <c r="J1053" s="145">
        <v>200</v>
      </c>
      <c r="K1053" s="144" t="s">
        <v>891</v>
      </c>
      <c r="L1053" s="144" t="s">
        <v>1795</v>
      </c>
      <c r="M1053" s="144" t="s">
        <v>4797</v>
      </c>
      <c r="N1053" s="144" t="s">
        <v>683</v>
      </c>
      <c r="O1053" s="144" t="s">
        <v>695</v>
      </c>
      <c r="P1053" s="144" t="s">
        <v>6599</v>
      </c>
      <c r="Q1053" s="145">
        <v>1.845</v>
      </c>
      <c r="R1053" s="144" t="s">
        <v>513</v>
      </c>
      <c r="S1053" s="145">
        <v>200</v>
      </c>
      <c r="T1053" s="144" t="s">
        <v>5162</v>
      </c>
      <c r="U1053" s="145">
        <v>0</v>
      </c>
      <c r="V1053" s="145">
        <v>0</v>
      </c>
      <c r="W1053" s="145">
        <v>1</v>
      </c>
      <c r="X1053" s="144" t="s">
        <v>4745</v>
      </c>
    </row>
    <row r="1054" spans="1:24" s="7" customFormat="1">
      <c r="A1054" s="7" t="s">
        <v>49</v>
      </c>
      <c r="D1054" s="144" t="s">
        <v>6600</v>
      </c>
      <c r="E1054" s="144" t="s">
        <v>6601</v>
      </c>
      <c r="F1054" s="144" t="s">
        <v>4792</v>
      </c>
      <c r="G1054" s="144" t="s">
        <v>4745</v>
      </c>
      <c r="H1054" s="144" t="s">
        <v>891</v>
      </c>
      <c r="I1054" s="144" t="s">
        <v>1644</v>
      </c>
      <c r="J1054" s="145">
        <v>200</v>
      </c>
      <c r="K1054" s="144" t="s">
        <v>891</v>
      </c>
      <c r="L1054" s="144" t="s">
        <v>1795</v>
      </c>
      <c r="M1054" s="144" t="s">
        <v>4797</v>
      </c>
      <c r="N1054" s="144" t="s">
        <v>683</v>
      </c>
      <c r="O1054" s="144" t="s">
        <v>695</v>
      </c>
      <c r="P1054" s="144" t="s">
        <v>6599</v>
      </c>
      <c r="Q1054" s="145">
        <v>1.845</v>
      </c>
      <c r="R1054" s="144" t="s">
        <v>513</v>
      </c>
      <c r="S1054" s="145">
        <v>200</v>
      </c>
      <c r="T1054" s="144" t="s">
        <v>5162</v>
      </c>
      <c r="U1054" s="145">
        <v>0</v>
      </c>
      <c r="V1054" s="145">
        <v>0</v>
      </c>
      <c r="W1054" s="145">
        <v>0</v>
      </c>
      <c r="X1054" s="144" t="s">
        <v>4745</v>
      </c>
    </row>
    <row r="1055" spans="1:24" s="7" customFormat="1">
      <c r="A1055" s="7" t="s">
        <v>49</v>
      </c>
      <c r="D1055" s="144" t="s">
        <v>1693</v>
      </c>
      <c r="E1055" s="144" t="s">
        <v>6602</v>
      </c>
      <c r="F1055" s="144" t="s">
        <v>655</v>
      </c>
      <c r="G1055" s="144" t="s">
        <v>4745</v>
      </c>
      <c r="H1055" s="144" t="s">
        <v>891</v>
      </c>
      <c r="I1055" s="144" t="s">
        <v>1644</v>
      </c>
      <c r="J1055" s="145">
        <v>50</v>
      </c>
      <c r="K1055" s="144" t="s">
        <v>5269</v>
      </c>
      <c r="L1055" s="144" t="s">
        <v>1795</v>
      </c>
      <c r="M1055" s="144" t="s">
        <v>4797</v>
      </c>
      <c r="N1055" s="144" t="s">
        <v>683</v>
      </c>
      <c r="O1055" s="144" t="s">
        <v>695</v>
      </c>
      <c r="P1055" s="144" t="s">
        <v>1666</v>
      </c>
      <c r="Q1055" s="145">
        <v>9.0999999999999998E-2</v>
      </c>
      <c r="R1055" s="144" t="s">
        <v>530</v>
      </c>
      <c r="S1055" s="145">
        <v>50</v>
      </c>
      <c r="T1055" s="144" t="s">
        <v>5162</v>
      </c>
      <c r="U1055" s="145">
        <v>154</v>
      </c>
      <c r="V1055" s="145">
        <v>4.16</v>
      </c>
      <c r="W1055" s="145">
        <v>0</v>
      </c>
      <c r="X1055" s="144" t="s">
        <v>6603</v>
      </c>
    </row>
    <row r="1056" spans="1:24" s="7" customFormat="1">
      <c r="A1056" s="7" t="s">
        <v>49</v>
      </c>
      <c r="D1056" s="144" t="s">
        <v>1696</v>
      </c>
      <c r="E1056" s="144" t="s">
        <v>6604</v>
      </c>
      <c r="F1056" s="144" t="s">
        <v>655</v>
      </c>
      <c r="G1056" s="144" t="s">
        <v>4745</v>
      </c>
      <c r="H1056" s="144" t="s">
        <v>891</v>
      </c>
      <c r="I1056" s="144" t="s">
        <v>1644</v>
      </c>
      <c r="J1056" s="145">
        <v>75</v>
      </c>
      <c r="K1056" s="144" t="s">
        <v>5269</v>
      </c>
      <c r="L1056" s="144" t="s">
        <v>1795</v>
      </c>
      <c r="M1056" s="144" t="s">
        <v>4797</v>
      </c>
      <c r="N1056" s="144" t="s">
        <v>683</v>
      </c>
      <c r="O1056" s="144" t="s">
        <v>695</v>
      </c>
      <c r="P1056" s="144" t="s">
        <v>1670</v>
      </c>
      <c r="Q1056" s="145">
        <v>0.14599999999999999</v>
      </c>
      <c r="R1056" s="144" t="s">
        <v>1671</v>
      </c>
      <c r="S1056" s="145">
        <v>75</v>
      </c>
      <c r="T1056" s="144" t="s">
        <v>5162</v>
      </c>
      <c r="U1056" s="145">
        <v>124</v>
      </c>
      <c r="V1056" s="145">
        <v>6.73</v>
      </c>
      <c r="W1056" s="145">
        <v>3</v>
      </c>
      <c r="X1056" s="144" t="s">
        <v>6605</v>
      </c>
    </row>
    <row r="1057" spans="1:24" s="7" customFormat="1">
      <c r="A1057" s="7" t="s">
        <v>49</v>
      </c>
      <c r="D1057" s="144" t="s">
        <v>6606</v>
      </c>
      <c r="E1057" s="144" t="s">
        <v>6607</v>
      </c>
      <c r="F1057" s="144" t="s">
        <v>5937</v>
      </c>
      <c r="G1057" s="144" t="s">
        <v>4745</v>
      </c>
      <c r="H1057" s="144" t="s">
        <v>891</v>
      </c>
      <c r="I1057" s="144" t="s">
        <v>1644</v>
      </c>
      <c r="J1057" s="145">
        <v>150</v>
      </c>
      <c r="K1057" s="144" t="s">
        <v>731</v>
      </c>
      <c r="L1057" s="144" t="s">
        <v>791</v>
      </c>
      <c r="M1057" s="144" t="s">
        <v>4797</v>
      </c>
      <c r="N1057" s="144" t="s">
        <v>683</v>
      </c>
      <c r="O1057" s="144" t="s">
        <v>695</v>
      </c>
      <c r="P1057" s="144" t="s">
        <v>1661</v>
      </c>
      <c r="Q1057" s="145">
        <v>0.88700000000000001</v>
      </c>
      <c r="R1057" s="144" t="s">
        <v>1662</v>
      </c>
      <c r="S1057" s="145">
        <v>150</v>
      </c>
      <c r="T1057" s="144" t="s">
        <v>5162</v>
      </c>
      <c r="U1057" s="145">
        <v>0</v>
      </c>
      <c r="V1057" s="145">
        <v>0</v>
      </c>
      <c r="W1057" s="145">
        <v>7</v>
      </c>
      <c r="X1057" s="144" t="s">
        <v>4745</v>
      </c>
    </row>
    <row r="1058" spans="1:24" s="7" customFormat="1">
      <c r="A1058" s="7" t="s">
        <v>49</v>
      </c>
      <c r="D1058" s="144" t="s">
        <v>1699</v>
      </c>
      <c r="E1058" s="144" t="s">
        <v>6608</v>
      </c>
      <c r="F1058" s="144" t="s">
        <v>655</v>
      </c>
      <c r="G1058" s="144" t="s">
        <v>4745</v>
      </c>
      <c r="H1058" s="144" t="s">
        <v>891</v>
      </c>
      <c r="I1058" s="144" t="s">
        <v>1644</v>
      </c>
      <c r="J1058" s="145">
        <v>100</v>
      </c>
      <c r="K1058" s="144" t="s">
        <v>5269</v>
      </c>
      <c r="L1058" s="144" t="s">
        <v>1795</v>
      </c>
      <c r="M1058" s="144" t="s">
        <v>4797</v>
      </c>
      <c r="N1058" s="144" t="s">
        <v>683</v>
      </c>
      <c r="O1058" s="144" t="s">
        <v>695</v>
      </c>
      <c r="P1058" s="144" t="s">
        <v>1652</v>
      </c>
      <c r="Q1058" s="145">
        <v>0.35899999999999999</v>
      </c>
      <c r="R1058" s="144" t="s">
        <v>1653</v>
      </c>
      <c r="S1058" s="145">
        <v>100</v>
      </c>
      <c r="T1058" s="144" t="s">
        <v>5162</v>
      </c>
      <c r="U1058" s="145">
        <v>104</v>
      </c>
      <c r="V1058" s="145">
        <v>11.72</v>
      </c>
      <c r="W1058" s="145">
        <v>0</v>
      </c>
      <c r="X1058" s="144" t="s">
        <v>6609</v>
      </c>
    </row>
    <row r="1059" spans="1:24" s="7" customFormat="1">
      <c r="A1059" s="7" t="s">
        <v>49</v>
      </c>
      <c r="D1059" s="144" t="s">
        <v>1702</v>
      </c>
      <c r="E1059" s="144" t="s">
        <v>6610</v>
      </c>
      <c r="F1059" s="144" t="s">
        <v>655</v>
      </c>
      <c r="G1059" s="144" t="s">
        <v>4745</v>
      </c>
      <c r="H1059" s="144" t="s">
        <v>891</v>
      </c>
      <c r="I1059" s="144" t="s">
        <v>1644</v>
      </c>
      <c r="J1059" s="145">
        <v>50</v>
      </c>
      <c r="K1059" s="144" t="s">
        <v>5269</v>
      </c>
      <c r="L1059" s="144" t="s">
        <v>1795</v>
      </c>
      <c r="M1059" s="144" t="s">
        <v>4797</v>
      </c>
      <c r="N1059" s="144" t="s">
        <v>683</v>
      </c>
      <c r="O1059" s="144" t="s">
        <v>695</v>
      </c>
      <c r="P1059" s="144" t="s">
        <v>1666</v>
      </c>
      <c r="Q1059" s="145">
        <v>8.5000000000000006E-2</v>
      </c>
      <c r="R1059" s="144" t="s">
        <v>530</v>
      </c>
      <c r="S1059" s="145">
        <v>50</v>
      </c>
      <c r="T1059" s="144" t="s">
        <v>5162</v>
      </c>
      <c r="U1059" s="145">
        <v>52</v>
      </c>
      <c r="V1059" s="145">
        <v>2.72</v>
      </c>
      <c r="W1059" s="145">
        <v>0</v>
      </c>
      <c r="X1059" s="144" t="s">
        <v>6611</v>
      </c>
    </row>
    <row r="1060" spans="1:24" s="7" customFormat="1">
      <c r="A1060" s="7" t="s">
        <v>49</v>
      </c>
      <c r="D1060" s="144" t="s">
        <v>1704</v>
      </c>
      <c r="E1060" s="144" t="s">
        <v>6612</v>
      </c>
      <c r="F1060" s="144" t="s">
        <v>655</v>
      </c>
      <c r="G1060" s="144" t="s">
        <v>4745</v>
      </c>
      <c r="H1060" s="144" t="s">
        <v>891</v>
      </c>
      <c r="I1060" s="144" t="s">
        <v>1644</v>
      </c>
      <c r="J1060" s="145">
        <v>75</v>
      </c>
      <c r="K1060" s="144" t="s">
        <v>5269</v>
      </c>
      <c r="L1060" s="144" t="s">
        <v>1795</v>
      </c>
      <c r="M1060" s="144" t="s">
        <v>4797</v>
      </c>
      <c r="N1060" s="144" t="s">
        <v>683</v>
      </c>
      <c r="O1060" s="144" t="s">
        <v>695</v>
      </c>
      <c r="P1060" s="144" t="s">
        <v>1670</v>
      </c>
      <c r="Q1060" s="145">
        <v>0.17699999999999999</v>
      </c>
      <c r="R1060" s="144" t="s">
        <v>1671</v>
      </c>
      <c r="S1060" s="145">
        <v>75</v>
      </c>
      <c r="T1060" s="144" t="s">
        <v>5162</v>
      </c>
      <c r="U1060" s="145">
        <v>2</v>
      </c>
      <c r="V1060" s="145">
        <v>4.57</v>
      </c>
      <c r="W1060" s="145">
        <v>0</v>
      </c>
      <c r="X1060" s="144" t="s">
        <v>6613</v>
      </c>
    </row>
    <row r="1061" spans="1:24" s="7" customFormat="1">
      <c r="A1061" s="7" t="s">
        <v>49</v>
      </c>
      <c r="D1061" s="144" t="s">
        <v>6614</v>
      </c>
      <c r="E1061" s="144" t="s">
        <v>6615</v>
      </c>
      <c r="F1061" s="144" t="s">
        <v>4792</v>
      </c>
      <c r="G1061" s="144" t="s">
        <v>4745</v>
      </c>
      <c r="H1061" s="144" t="s">
        <v>891</v>
      </c>
      <c r="I1061" s="144" t="s">
        <v>1644</v>
      </c>
      <c r="J1061" s="145">
        <v>100</v>
      </c>
      <c r="K1061" s="144" t="s">
        <v>4745</v>
      </c>
      <c r="L1061" s="144" t="s">
        <v>4745</v>
      </c>
      <c r="M1061" s="144" t="s">
        <v>4753</v>
      </c>
      <c r="N1061" s="144" t="s">
        <v>5208</v>
      </c>
      <c r="O1061" s="144" t="s">
        <v>695</v>
      </c>
      <c r="P1061" s="144" t="s">
        <v>1430</v>
      </c>
      <c r="Q1061" s="145">
        <v>0.32</v>
      </c>
      <c r="R1061" s="144" t="s">
        <v>4745</v>
      </c>
      <c r="S1061" s="145">
        <v>100</v>
      </c>
      <c r="T1061" s="144" t="s">
        <v>4761</v>
      </c>
      <c r="U1061" s="145">
        <v>0</v>
      </c>
      <c r="V1061" s="145">
        <v>1.92</v>
      </c>
      <c r="W1061" s="145">
        <v>0</v>
      </c>
      <c r="X1061" s="144" t="s">
        <v>4745</v>
      </c>
    </row>
    <row r="1062" spans="1:24" s="7" customFormat="1">
      <c r="A1062" s="7" t="s">
        <v>49</v>
      </c>
      <c r="D1062" s="144" t="s">
        <v>6616</v>
      </c>
      <c r="E1062" s="144" t="s">
        <v>3470</v>
      </c>
      <c r="F1062" s="144" t="s">
        <v>4792</v>
      </c>
      <c r="G1062" s="144" t="s">
        <v>4745</v>
      </c>
      <c r="H1062" s="144" t="s">
        <v>891</v>
      </c>
      <c r="I1062" s="144" t="s">
        <v>1644</v>
      </c>
      <c r="J1062" s="145">
        <v>100</v>
      </c>
      <c r="K1062" s="144" t="s">
        <v>1413</v>
      </c>
      <c r="L1062" s="144" t="s">
        <v>801</v>
      </c>
      <c r="M1062" s="144" t="s">
        <v>4753</v>
      </c>
      <c r="N1062" s="144" t="s">
        <v>683</v>
      </c>
      <c r="O1062" s="144" t="s">
        <v>695</v>
      </c>
      <c r="P1062" s="144" t="s">
        <v>1430</v>
      </c>
      <c r="Q1062" s="145">
        <v>0.32</v>
      </c>
      <c r="R1062" s="144" t="s">
        <v>1419</v>
      </c>
      <c r="S1062" s="145">
        <v>100</v>
      </c>
      <c r="T1062" s="144" t="s">
        <v>4761</v>
      </c>
      <c r="U1062" s="145">
        <v>0</v>
      </c>
      <c r="V1062" s="145">
        <v>1.92</v>
      </c>
      <c r="W1062" s="145">
        <v>0</v>
      </c>
      <c r="X1062" s="144" t="s">
        <v>4745</v>
      </c>
    </row>
    <row r="1063" spans="1:24" s="7" customFormat="1">
      <c r="A1063" s="7" t="s">
        <v>49</v>
      </c>
      <c r="D1063" s="144" t="s">
        <v>6617</v>
      </c>
      <c r="E1063" s="144" t="s">
        <v>6618</v>
      </c>
      <c r="F1063" s="144" t="s">
        <v>4792</v>
      </c>
      <c r="G1063" s="144" t="s">
        <v>4745</v>
      </c>
      <c r="H1063" s="144" t="s">
        <v>891</v>
      </c>
      <c r="I1063" s="144" t="s">
        <v>1644</v>
      </c>
      <c r="J1063" s="145">
        <v>100</v>
      </c>
      <c r="K1063" s="144" t="s">
        <v>1413</v>
      </c>
      <c r="L1063" s="144" t="s">
        <v>380</v>
      </c>
      <c r="M1063" s="144" t="s">
        <v>4753</v>
      </c>
      <c r="N1063" s="144" t="s">
        <v>683</v>
      </c>
      <c r="O1063" s="144" t="s">
        <v>695</v>
      </c>
      <c r="P1063" s="144" t="s">
        <v>1430</v>
      </c>
      <c r="Q1063" s="145">
        <v>0.32</v>
      </c>
      <c r="R1063" s="144" t="s">
        <v>1419</v>
      </c>
      <c r="S1063" s="145">
        <v>100</v>
      </c>
      <c r="T1063" s="144" t="s">
        <v>4761</v>
      </c>
      <c r="U1063" s="145">
        <v>0</v>
      </c>
      <c r="V1063" s="145">
        <v>1.92</v>
      </c>
      <c r="W1063" s="145">
        <v>0</v>
      </c>
      <c r="X1063" s="144" t="s">
        <v>4745</v>
      </c>
    </row>
    <row r="1064" spans="1:24" s="7" customFormat="1">
      <c r="A1064" s="7" t="s">
        <v>49</v>
      </c>
      <c r="D1064" s="144" t="s">
        <v>6619</v>
      </c>
      <c r="E1064" s="144" t="s">
        <v>6620</v>
      </c>
      <c r="F1064" s="144" t="s">
        <v>4792</v>
      </c>
      <c r="G1064" s="144" t="s">
        <v>4745</v>
      </c>
      <c r="H1064" s="144" t="s">
        <v>891</v>
      </c>
      <c r="I1064" s="144" t="s">
        <v>1644</v>
      </c>
      <c r="J1064" s="145">
        <v>100</v>
      </c>
      <c r="K1064" s="144" t="s">
        <v>1716</v>
      </c>
      <c r="L1064" s="144" t="s">
        <v>4745</v>
      </c>
      <c r="M1064" s="144" t="s">
        <v>4753</v>
      </c>
      <c r="N1064" s="144" t="s">
        <v>5208</v>
      </c>
      <c r="O1064" s="144" t="s">
        <v>695</v>
      </c>
      <c r="P1064" s="144" t="s">
        <v>5905</v>
      </c>
      <c r="Q1064" s="145">
        <v>0.25</v>
      </c>
      <c r="R1064" s="144" t="s">
        <v>4745</v>
      </c>
      <c r="S1064" s="145">
        <v>100</v>
      </c>
      <c r="T1064" s="144" t="s">
        <v>4761</v>
      </c>
      <c r="U1064" s="145">
        <v>0</v>
      </c>
      <c r="V1064" s="145">
        <v>12.76</v>
      </c>
      <c r="W1064" s="145">
        <v>0</v>
      </c>
      <c r="X1064" s="144" t="s">
        <v>4745</v>
      </c>
    </row>
    <row r="1065" spans="1:24" s="7" customFormat="1">
      <c r="A1065" s="7" t="s">
        <v>49</v>
      </c>
      <c r="D1065" s="144" t="s">
        <v>6621</v>
      </c>
      <c r="E1065" s="144" t="s">
        <v>6622</v>
      </c>
      <c r="F1065" s="144" t="s">
        <v>4792</v>
      </c>
      <c r="G1065" s="144" t="s">
        <v>4745</v>
      </c>
      <c r="H1065" s="144" t="s">
        <v>891</v>
      </c>
      <c r="I1065" s="144" t="s">
        <v>1644</v>
      </c>
      <c r="J1065" s="145">
        <v>100</v>
      </c>
      <c r="K1065" s="144" t="s">
        <v>1413</v>
      </c>
      <c r="L1065" s="144" t="s">
        <v>457</v>
      </c>
      <c r="M1065" s="144" t="s">
        <v>4753</v>
      </c>
      <c r="N1065" s="144" t="s">
        <v>683</v>
      </c>
      <c r="O1065" s="144" t="s">
        <v>695</v>
      </c>
      <c r="P1065" s="144" t="s">
        <v>1430</v>
      </c>
      <c r="Q1065" s="145">
        <v>0.32</v>
      </c>
      <c r="R1065" s="144" t="s">
        <v>1419</v>
      </c>
      <c r="S1065" s="145">
        <v>100</v>
      </c>
      <c r="T1065" s="144" t="s">
        <v>4761</v>
      </c>
      <c r="U1065" s="145">
        <v>0</v>
      </c>
      <c r="V1065" s="145">
        <v>1.92</v>
      </c>
      <c r="W1065" s="145">
        <v>0</v>
      </c>
      <c r="X1065" s="144" t="s">
        <v>4745</v>
      </c>
    </row>
    <row r="1066" spans="1:24" s="7" customFormat="1">
      <c r="A1066" s="7" t="s">
        <v>49</v>
      </c>
      <c r="D1066" s="144" t="s">
        <v>6623</v>
      </c>
      <c r="E1066" s="144" t="s">
        <v>6624</v>
      </c>
      <c r="F1066" s="144" t="s">
        <v>4792</v>
      </c>
      <c r="G1066" s="144" t="s">
        <v>4745</v>
      </c>
      <c r="H1066" s="144" t="s">
        <v>891</v>
      </c>
      <c r="I1066" s="144" t="s">
        <v>1644</v>
      </c>
      <c r="J1066" s="145">
        <v>100</v>
      </c>
      <c r="K1066" s="144" t="s">
        <v>6142</v>
      </c>
      <c r="L1066" s="144" t="s">
        <v>393</v>
      </c>
      <c r="M1066" s="144" t="s">
        <v>4753</v>
      </c>
      <c r="N1066" s="144" t="s">
        <v>683</v>
      </c>
      <c r="O1066" s="144" t="s">
        <v>695</v>
      </c>
      <c r="P1066" s="144" t="s">
        <v>5905</v>
      </c>
      <c r="Q1066" s="145">
        <v>0.311</v>
      </c>
      <c r="R1066" s="144" t="s">
        <v>616</v>
      </c>
      <c r="S1066" s="145">
        <v>100</v>
      </c>
      <c r="T1066" s="144" t="s">
        <v>4761</v>
      </c>
      <c r="U1066" s="145">
        <v>0</v>
      </c>
      <c r="V1066" s="145">
        <v>2.06</v>
      </c>
      <c r="W1066" s="145">
        <v>0</v>
      </c>
      <c r="X1066" s="144" t="s">
        <v>4745</v>
      </c>
    </row>
    <row r="1067" spans="1:24" s="7" customFormat="1">
      <c r="A1067" s="7" t="s">
        <v>49</v>
      </c>
      <c r="D1067" s="144" t="s">
        <v>1707</v>
      </c>
      <c r="E1067" s="144" t="s">
        <v>6625</v>
      </c>
      <c r="F1067" s="144" t="s">
        <v>655</v>
      </c>
      <c r="G1067" s="144" t="s">
        <v>4745</v>
      </c>
      <c r="H1067" s="144" t="s">
        <v>891</v>
      </c>
      <c r="I1067" s="144" t="s">
        <v>1644</v>
      </c>
      <c r="J1067" s="145">
        <v>125</v>
      </c>
      <c r="K1067" s="144" t="s">
        <v>1413</v>
      </c>
      <c r="L1067" s="144" t="s">
        <v>487</v>
      </c>
      <c r="M1067" s="144" t="s">
        <v>4753</v>
      </c>
      <c r="N1067" s="144" t="s">
        <v>683</v>
      </c>
      <c r="O1067" s="144" t="s">
        <v>695</v>
      </c>
      <c r="P1067" s="144" t="s">
        <v>1443</v>
      </c>
      <c r="Q1067" s="145">
        <v>0.66</v>
      </c>
      <c r="R1067" s="144" t="s">
        <v>1423</v>
      </c>
      <c r="S1067" s="145">
        <v>125</v>
      </c>
      <c r="T1067" s="144" t="s">
        <v>4761</v>
      </c>
      <c r="U1067" s="145">
        <v>101</v>
      </c>
      <c r="V1067" s="145">
        <v>3.43</v>
      </c>
      <c r="W1067" s="145">
        <v>0</v>
      </c>
      <c r="X1067" s="144" t="s">
        <v>6626</v>
      </c>
    </row>
    <row r="1068" spans="1:24" s="7" customFormat="1">
      <c r="A1068" s="7" t="s">
        <v>49</v>
      </c>
      <c r="D1068" s="144" t="s">
        <v>1710</v>
      </c>
      <c r="E1068" s="144" t="s">
        <v>6627</v>
      </c>
      <c r="F1068" s="144" t="s">
        <v>655</v>
      </c>
      <c r="G1068" s="144" t="s">
        <v>4745</v>
      </c>
      <c r="H1068" s="144" t="s">
        <v>891</v>
      </c>
      <c r="I1068" s="144" t="s">
        <v>1644</v>
      </c>
      <c r="J1068" s="145">
        <v>150</v>
      </c>
      <c r="K1068" s="144" t="s">
        <v>1413</v>
      </c>
      <c r="L1068" s="144" t="s">
        <v>487</v>
      </c>
      <c r="M1068" s="144" t="s">
        <v>4753</v>
      </c>
      <c r="N1068" s="144" t="s">
        <v>683</v>
      </c>
      <c r="O1068" s="144" t="s">
        <v>695</v>
      </c>
      <c r="P1068" s="144" t="s">
        <v>1451</v>
      </c>
      <c r="Q1068" s="145">
        <v>1.05</v>
      </c>
      <c r="R1068" s="144" t="s">
        <v>513</v>
      </c>
      <c r="S1068" s="145">
        <v>150</v>
      </c>
      <c r="T1068" s="144" t="s">
        <v>4761</v>
      </c>
      <c r="U1068" s="145">
        <v>6</v>
      </c>
      <c r="V1068" s="145">
        <v>5.37</v>
      </c>
      <c r="W1068" s="145">
        <v>0</v>
      </c>
      <c r="X1068" s="144" t="s">
        <v>6628</v>
      </c>
    </row>
    <row r="1069" spans="1:24" s="7" customFormat="1">
      <c r="A1069" s="7" t="s">
        <v>49</v>
      </c>
      <c r="D1069" s="144" t="s">
        <v>6629</v>
      </c>
      <c r="E1069" s="144" t="s">
        <v>6630</v>
      </c>
      <c r="F1069" s="144" t="s">
        <v>4792</v>
      </c>
      <c r="G1069" s="144" t="s">
        <v>4745</v>
      </c>
      <c r="H1069" s="144" t="s">
        <v>891</v>
      </c>
      <c r="I1069" s="144" t="s">
        <v>1644</v>
      </c>
      <c r="J1069" s="145">
        <v>150</v>
      </c>
      <c r="K1069" s="144" t="s">
        <v>1413</v>
      </c>
      <c r="L1069" s="144" t="s">
        <v>389</v>
      </c>
      <c r="M1069" s="144" t="s">
        <v>4753</v>
      </c>
      <c r="N1069" s="144" t="s">
        <v>683</v>
      </c>
      <c r="O1069" s="144" t="s">
        <v>695</v>
      </c>
      <c r="P1069" s="144" t="s">
        <v>1447</v>
      </c>
      <c r="Q1069" s="145">
        <v>1.05</v>
      </c>
      <c r="R1069" s="144" t="s">
        <v>513</v>
      </c>
      <c r="S1069" s="145">
        <v>150</v>
      </c>
      <c r="T1069" s="144" t="s">
        <v>4761</v>
      </c>
      <c r="U1069" s="145">
        <v>0</v>
      </c>
      <c r="V1069" s="145">
        <v>5.37</v>
      </c>
      <c r="W1069" s="145">
        <v>0</v>
      </c>
      <c r="X1069" s="144" t="s">
        <v>4745</v>
      </c>
    </row>
    <row r="1070" spans="1:24" s="7" customFormat="1">
      <c r="A1070" s="7" t="s">
        <v>49</v>
      </c>
      <c r="D1070" s="144" t="s">
        <v>1712</v>
      </c>
      <c r="E1070" s="144" t="s">
        <v>6631</v>
      </c>
      <c r="F1070" s="144" t="s">
        <v>655</v>
      </c>
      <c r="G1070" s="144" t="s">
        <v>4745</v>
      </c>
      <c r="H1070" s="144" t="s">
        <v>891</v>
      </c>
      <c r="I1070" s="144" t="s">
        <v>1644</v>
      </c>
      <c r="J1070" s="145">
        <v>150</v>
      </c>
      <c r="K1070" s="144" t="s">
        <v>5228</v>
      </c>
      <c r="L1070" s="144" t="s">
        <v>389</v>
      </c>
      <c r="M1070" s="144" t="s">
        <v>4753</v>
      </c>
      <c r="N1070" s="144" t="s">
        <v>683</v>
      </c>
      <c r="O1070" s="144" t="s">
        <v>695</v>
      </c>
      <c r="P1070" s="144" t="s">
        <v>1451</v>
      </c>
      <c r="Q1070" s="145">
        <v>1.05</v>
      </c>
      <c r="R1070" s="144" t="s">
        <v>513</v>
      </c>
      <c r="S1070" s="145">
        <v>150</v>
      </c>
      <c r="T1070" s="144" t="s">
        <v>4761</v>
      </c>
      <c r="U1070" s="145">
        <v>168</v>
      </c>
      <c r="V1070" s="145">
        <v>5.37</v>
      </c>
      <c r="W1070" s="145">
        <v>0</v>
      </c>
      <c r="X1070" s="144" t="s">
        <v>6632</v>
      </c>
    </row>
    <row r="1071" spans="1:24" s="7" customFormat="1">
      <c r="A1071" s="7" t="s">
        <v>49</v>
      </c>
      <c r="D1071" s="144" t="s">
        <v>3869</v>
      </c>
      <c r="E1071" s="144" t="s">
        <v>6633</v>
      </c>
      <c r="F1071" s="144" t="s">
        <v>5033</v>
      </c>
      <c r="G1071" s="144" t="s">
        <v>4745</v>
      </c>
      <c r="H1071" s="144" t="s">
        <v>891</v>
      </c>
      <c r="I1071" s="144" t="s">
        <v>1644</v>
      </c>
      <c r="J1071" s="145">
        <v>125</v>
      </c>
      <c r="K1071" s="144" t="s">
        <v>1272</v>
      </c>
      <c r="L1071" s="144" t="s">
        <v>409</v>
      </c>
      <c r="M1071" s="144" t="s">
        <v>4753</v>
      </c>
      <c r="N1071" s="144" t="s">
        <v>683</v>
      </c>
      <c r="O1071" s="144" t="s">
        <v>695</v>
      </c>
      <c r="P1071" s="144" t="s">
        <v>6634</v>
      </c>
      <c r="Q1071" s="145">
        <v>0.44</v>
      </c>
      <c r="R1071" s="144" t="s">
        <v>1423</v>
      </c>
      <c r="S1071" s="145">
        <v>125</v>
      </c>
      <c r="T1071" s="144" t="s">
        <v>4761</v>
      </c>
      <c r="U1071" s="145">
        <v>208</v>
      </c>
      <c r="V1071" s="145">
        <v>3.26</v>
      </c>
      <c r="W1071" s="145">
        <v>0</v>
      </c>
      <c r="X1071" s="144" t="s">
        <v>4745</v>
      </c>
    </row>
    <row r="1072" spans="1:24" s="7" customFormat="1">
      <c r="A1072" s="7" t="s">
        <v>49</v>
      </c>
      <c r="D1072" s="144" t="s">
        <v>3870</v>
      </c>
      <c r="E1072" s="144" t="s">
        <v>6635</v>
      </c>
      <c r="F1072" s="144" t="s">
        <v>5033</v>
      </c>
      <c r="G1072" s="144" t="s">
        <v>4745</v>
      </c>
      <c r="H1072" s="144" t="s">
        <v>891</v>
      </c>
      <c r="I1072" s="144" t="s">
        <v>1644</v>
      </c>
      <c r="J1072" s="145">
        <v>125</v>
      </c>
      <c r="K1072" s="144" t="s">
        <v>1272</v>
      </c>
      <c r="L1072" s="144" t="s">
        <v>396</v>
      </c>
      <c r="M1072" s="144" t="s">
        <v>4753</v>
      </c>
      <c r="N1072" s="144" t="s">
        <v>683</v>
      </c>
      <c r="O1072" s="144" t="s">
        <v>695</v>
      </c>
      <c r="P1072" s="144" t="s">
        <v>6634</v>
      </c>
      <c r="Q1072" s="145">
        <v>0.44</v>
      </c>
      <c r="R1072" s="144" t="s">
        <v>1423</v>
      </c>
      <c r="S1072" s="145">
        <v>125</v>
      </c>
      <c r="T1072" s="144" t="s">
        <v>4761</v>
      </c>
      <c r="U1072" s="145">
        <v>105</v>
      </c>
      <c r="V1072" s="145">
        <v>3.26</v>
      </c>
      <c r="W1072" s="145">
        <v>69</v>
      </c>
      <c r="X1072" s="144" t="s">
        <v>4745</v>
      </c>
    </row>
    <row r="1073" spans="1:24" s="7" customFormat="1">
      <c r="A1073" s="7" t="s">
        <v>49</v>
      </c>
      <c r="D1073" s="144" t="s">
        <v>6636</v>
      </c>
      <c r="E1073" s="144" t="s">
        <v>6637</v>
      </c>
      <c r="F1073" s="144" t="s">
        <v>4792</v>
      </c>
      <c r="G1073" s="144" t="s">
        <v>4745</v>
      </c>
      <c r="H1073" s="144" t="s">
        <v>891</v>
      </c>
      <c r="I1073" s="144" t="s">
        <v>1644</v>
      </c>
      <c r="J1073" s="145">
        <v>125</v>
      </c>
      <c r="K1073" s="144" t="s">
        <v>895</v>
      </c>
      <c r="L1073" s="144" t="s">
        <v>389</v>
      </c>
      <c r="M1073" s="144" t="s">
        <v>4753</v>
      </c>
      <c r="N1073" s="144" t="s">
        <v>683</v>
      </c>
      <c r="O1073" s="144" t="s">
        <v>695</v>
      </c>
      <c r="P1073" s="144" t="s">
        <v>1443</v>
      </c>
      <c r="Q1073" s="145">
        <v>0.69499999999999995</v>
      </c>
      <c r="R1073" s="144" t="s">
        <v>1423</v>
      </c>
      <c r="S1073" s="145">
        <v>125</v>
      </c>
      <c r="T1073" s="144" t="s">
        <v>4761</v>
      </c>
      <c r="U1073" s="145">
        <v>0</v>
      </c>
      <c r="V1073" s="145">
        <v>4.22</v>
      </c>
      <c r="W1073" s="145">
        <v>0</v>
      </c>
      <c r="X1073" s="144" t="s">
        <v>4745</v>
      </c>
    </row>
    <row r="1074" spans="1:24" s="7" customFormat="1">
      <c r="A1074" s="7" t="s">
        <v>49</v>
      </c>
      <c r="D1074" s="144" t="s">
        <v>3871</v>
      </c>
      <c r="E1074" s="144" t="s">
        <v>6638</v>
      </c>
      <c r="F1074" s="144" t="s">
        <v>5033</v>
      </c>
      <c r="G1074" s="144" t="s">
        <v>4745</v>
      </c>
      <c r="H1074" s="144" t="s">
        <v>891</v>
      </c>
      <c r="I1074" s="144" t="s">
        <v>1644</v>
      </c>
      <c r="J1074" s="145">
        <v>125</v>
      </c>
      <c r="K1074" s="144" t="s">
        <v>1890</v>
      </c>
      <c r="L1074" s="144" t="s">
        <v>396</v>
      </c>
      <c r="M1074" s="144" t="s">
        <v>4753</v>
      </c>
      <c r="N1074" s="144" t="s">
        <v>683</v>
      </c>
      <c r="O1074" s="144" t="s">
        <v>695</v>
      </c>
      <c r="P1074" s="144" t="s">
        <v>1443</v>
      </c>
      <c r="Q1074" s="145">
        <v>0.66</v>
      </c>
      <c r="R1074" s="144" t="s">
        <v>1423</v>
      </c>
      <c r="S1074" s="145">
        <v>125</v>
      </c>
      <c r="T1074" s="144" t="s">
        <v>4761</v>
      </c>
      <c r="U1074" s="145">
        <v>61</v>
      </c>
      <c r="V1074" s="145">
        <v>3.26</v>
      </c>
      <c r="W1074" s="145">
        <v>0</v>
      </c>
      <c r="X1074" s="144" t="s">
        <v>4745</v>
      </c>
    </row>
    <row r="1075" spans="1:24" s="7" customFormat="1">
      <c r="A1075" s="7" t="s">
        <v>49</v>
      </c>
      <c r="D1075" s="144" t="s">
        <v>1714</v>
      </c>
      <c r="E1075" s="144" t="s">
        <v>6639</v>
      </c>
      <c r="F1075" s="144" t="s">
        <v>655</v>
      </c>
      <c r="G1075" s="144" t="s">
        <v>4745</v>
      </c>
      <c r="H1075" s="144" t="s">
        <v>891</v>
      </c>
      <c r="I1075" s="144" t="s">
        <v>1644</v>
      </c>
      <c r="J1075" s="145">
        <v>125</v>
      </c>
      <c r="K1075" s="144" t="s">
        <v>6640</v>
      </c>
      <c r="L1075" s="144" t="s">
        <v>393</v>
      </c>
      <c r="M1075" s="144" t="s">
        <v>4753</v>
      </c>
      <c r="N1075" s="144" t="s">
        <v>683</v>
      </c>
      <c r="O1075" s="144" t="s">
        <v>695</v>
      </c>
      <c r="P1075" s="144" t="s">
        <v>1443</v>
      </c>
      <c r="Q1075" s="145">
        <v>0.69499999999999995</v>
      </c>
      <c r="R1075" s="144" t="s">
        <v>1423</v>
      </c>
      <c r="S1075" s="145">
        <v>125</v>
      </c>
      <c r="T1075" s="144" t="s">
        <v>4761</v>
      </c>
      <c r="U1075" s="145">
        <v>54</v>
      </c>
      <c r="V1075" s="145">
        <v>3.24</v>
      </c>
      <c r="W1075" s="145">
        <v>0</v>
      </c>
      <c r="X1075" s="144" t="s">
        <v>6641</v>
      </c>
    </row>
    <row r="1076" spans="1:24" s="7" customFormat="1">
      <c r="A1076" s="7" t="s">
        <v>49</v>
      </c>
      <c r="D1076" s="144" t="s">
        <v>3872</v>
      </c>
      <c r="E1076" s="144" t="s">
        <v>6642</v>
      </c>
      <c r="F1076" s="144" t="s">
        <v>5033</v>
      </c>
      <c r="G1076" s="144" t="s">
        <v>4745</v>
      </c>
      <c r="H1076" s="144" t="s">
        <v>891</v>
      </c>
      <c r="I1076" s="144" t="s">
        <v>1644</v>
      </c>
      <c r="J1076" s="145">
        <v>150</v>
      </c>
      <c r="K1076" s="144" t="s">
        <v>1272</v>
      </c>
      <c r="L1076" s="144" t="s">
        <v>401</v>
      </c>
      <c r="M1076" s="144" t="s">
        <v>4753</v>
      </c>
      <c r="N1076" s="144" t="s">
        <v>683</v>
      </c>
      <c r="O1076" s="144" t="s">
        <v>695</v>
      </c>
      <c r="P1076" s="144" t="s">
        <v>6643</v>
      </c>
      <c r="Q1076" s="145">
        <v>0.61</v>
      </c>
      <c r="R1076" s="144" t="s">
        <v>1720</v>
      </c>
      <c r="S1076" s="145">
        <v>150</v>
      </c>
      <c r="T1076" s="144" t="s">
        <v>4761</v>
      </c>
      <c r="U1076" s="145">
        <v>93</v>
      </c>
      <c r="V1076" s="145">
        <v>5.68</v>
      </c>
      <c r="W1076" s="145">
        <v>0</v>
      </c>
      <c r="X1076" s="144" t="s">
        <v>4745</v>
      </c>
    </row>
    <row r="1077" spans="1:24" s="7" customFormat="1">
      <c r="A1077" s="7" t="s">
        <v>49</v>
      </c>
      <c r="D1077" s="144" t="s">
        <v>3873</v>
      </c>
      <c r="E1077" s="144" t="s">
        <v>6644</v>
      </c>
      <c r="F1077" s="144" t="s">
        <v>5033</v>
      </c>
      <c r="G1077" s="144" t="s">
        <v>4745</v>
      </c>
      <c r="H1077" s="144" t="s">
        <v>891</v>
      </c>
      <c r="I1077" s="144" t="s">
        <v>1644</v>
      </c>
      <c r="J1077" s="145">
        <v>150</v>
      </c>
      <c r="K1077" s="144" t="s">
        <v>1272</v>
      </c>
      <c r="L1077" s="144" t="s">
        <v>393</v>
      </c>
      <c r="M1077" s="144" t="s">
        <v>4753</v>
      </c>
      <c r="N1077" s="144" t="s">
        <v>683</v>
      </c>
      <c r="O1077" s="144" t="s">
        <v>695</v>
      </c>
      <c r="P1077" s="144" t="s">
        <v>6643</v>
      </c>
      <c r="Q1077" s="145">
        <v>0.61</v>
      </c>
      <c r="R1077" s="144" t="s">
        <v>1720</v>
      </c>
      <c r="S1077" s="145">
        <v>150</v>
      </c>
      <c r="T1077" s="144" t="s">
        <v>4761</v>
      </c>
      <c r="U1077" s="145">
        <v>57</v>
      </c>
      <c r="V1077" s="145">
        <v>5.68</v>
      </c>
      <c r="W1077" s="145">
        <v>0</v>
      </c>
      <c r="X1077" s="144" t="s">
        <v>4745</v>
      </c>
    </row>
    <row r="1078" spans="1:24" s="7" customFormat="1">
      <c r="A1078" s="7" t="s">
        <v>49</v>
      </c>
      <c r="D1078" s="144" t="s">
        <v>3874</v>
      </c>
      <c r="E1078" s="144" t="s">
        <v>6645</v>
      </c>
      <c r="F1078" s="144" t="s">
        <v>5033</v>
      </c>
      <c r="G1078" s="144" t="s">
        <v>4745</v>
      </c>
      <c r="H1078" s="144" t="s">
        <v>891</v>
      </c>
      <c r="I1078" s="144" t="s">
        <v>1644</v>
      </c>
      <c r="J1078" s="145">
        <v>150</v>
      </c>
      <c r="K1078" s="144" t="s">
        <v>1272</v>
      </c>
      <c r="L1078" s="144" t="s">
        <v>389</v>
      </c>
      <c r="M1078" s="144" t="s">
        <v>4753</v>
      </c>
      <c r="N1078" s="144" t="s">
        <v>683</v>
      </c>
      <c r="O1078" s="144" t="s">
        <v>695</v>
      </c>
      <c r="P1078" s="144" t="s">
        <v>6643</v>
      </c>
      <c r="Q1078" s="145">
        <v>0.61</v>
      </c>
      <c r="R1078" s="144" t="s">
        <v>1720</v>
      </c>
      <c r="S1078" s="145">
        <v>150</v>
      </c>
      <c r="T1078" s="144" t="s">
        <v>4761</v>
      </c>
      <c r="U1078" s="145">
        <v>80</v>
      </c>
      <c r="V1078" s="145">
        <v>5.68</v>
      </c>
      <c r="W1078" s="145">
        <v>0</v>
      </c>
      <c r="X1078" s="144" t="s">
        <v>4745</v>
      </c>
    </row>
    <row r="1079" spans="1:24" s="7" customFormat="1">
      <c r="A1079" s="7" t="s">
        <v>49</v>
      </c>
      <c r="D1079" s="144" t="s">
        <v>3875</v>
      </c>
      <c r="E1079" s="144" t="s">
        <v>6646</v>
      </c>
      <c r="F1079" s="144" t="s">
        <v>5033</v>
      </c>
      <c r="G1079" s="144" t="s">
        <v>4745</v>
      </c>
      <c r="H1079" s="144" t="s">
        <v>891</v>
      </c>
      <c r="I1079" s="144" t="s">
        <v>1644</v>
      </c>
      <c r="J1079" s="145">
        <v>150</v>
      </c>
      <c r="K1079" s="144" t="s">
        <v>1413</v>
      </c>
      <c r="L1079" s="144" t="s">
        <v>389</v>
      </c>
      <c r="M1079" s="144" t="s">
        <v>4753</v>
      </c>
      <c r="N1079" s="144" t="s">
        <v>683</v>
      </c>
      <c r="O1079" s="144" t="s">
        <v>695</v>
      </c>
      <c r="P1079" s="144" t="s">
        <v>1451</v>
      </c>
      <c r="Q1079" s="145">
        <v>1.1000000000000001</v>
      </c>
      <c r="R1079" s="144" t="s">
        <v>1720</v>
      </c>
      <c r="S1079" s="145">
        <v>150</v>
      </c>
      <c r="T1079" s="144" t="s">
        <v>4761</v>
      </c>
      <c r="U1079" s="145">
        <v>82</v>
      </c>
      <c r="V1079" s="145">
        <v>7.36</v>
      </c>
      <c r="W1079" s="145">
        <v>35</v>
      </c>
      <c r="X1079" s="144" t="s">
        <v>4745</v>
      </c>
    </row>
    <row r="1080" spans="1:24" s="7" customFormat="1">
      <c r="A1080" s="7" t="s">
        <v>49</v>
      </c>
      <c r="D1080" s="144" t="s">
        <v>3876</v>
      </c>
      <c r="E1080" s="144" t="s">
        <v>6647</v>
      </c>
      <c r="F1080" s="144" t="s">
        <v>5033</v>
      </c>
      <c r="G1080" s="144" t="s">
        <v>4745</v>
      </c>
      <c r="H1080" s="144" t="s">
        <v>891</v>
      </c>
      <c r="I1080" s="144" t="s">
        <v>1644</v>
      </c>
      <c r="J1080" s="145">
        <v>150</v>
      </c>
      <c r="K1080" s="144" t="s">
        <v>2039</v>
      </c>
      <c r="L1080" s="144" t="s">
        <v>393</v>
      </c>
      <c r="M1080" s="144" t="s">
        <v>4753</v>
      </c>
      <c r="N1080" s="144" t="s">
        <v>683</v>
      </c>
      <c r="O1080" s="144" t="s">
        <v>695</v>
      </c>
      <c r="P1080" s="144" t="s">
        <v>1451</v>
      </c>
      <c r="Q1080" s="145">
        <v>0.77500000000000002</v>
      </c>
      <c r="R1080" s="144" t="s">
        <v>1720</v>
      </c>
      <c r="S1080" s="145">
        <v>150</v>
      </c>
      <c r="T1080" s="144" t="s">
        <v>4761</v>
      </c>
      <c r="U1080" s="145">
        <v>52</v>
      </c>
      <c r="V1080" s="145">
        <v>5.64</v>
      </c>
      <c r="W1080" s="145">
        <v>2</v>
      </c>
      <c r="X1080" s="144" t="s">
        <v>4745</v>
      </c>
    </row>
    <row r="1081" spans="1:24" s="7" customFormat="1">
      <c r="A1081" s="7" t="s">
        <v>49</v>
      </c>
      <c r="D1081" s="144" t="s">
        <v>1717</v>
      </c>
      <c r="E1081" s="144" t="s">
        <v>6648</v>
      </c>
      <c r="F1081" s="144" t="s">
        <v>655</v>
      </c>
      <c r="G1081" s="144" t="s">
        <v>4745</v>
      </c>
      <c r="H1081" s="144" t="s">
        <v>891</v>
      </c>
      <c r="I1081" s="144" t="s">
        <v>1644</v>
      </c>
      <c r="J1081" s="145">
        <v>150</v>
      </c>
      <c r="K1081" s="144" t="s">
        <v>5228</v>
      </c>
      <c r="L1081" s="144" t="s">
        <v>598</v>
      </c>
      <c r="M1081" s="144" t="s">
        <v>4753</v>
      </c>
      <c r="N1081" s="144" t="s">
        <v>683</v>
      </c>
      <c r="O1081" s="144" t="s">
        <v>695</v>
      </c>
      <c r="P1081" s="144" t="s">
        <v>1451</v>
      </c>
      <c r="Q1081" s="145">
        <v>1.1000000000000001</v>
      </c>
      <c r="R1081" s="144" t="s">
        <v>1720</v>
      </c>
      <c r="S1081" s="145">
        <v>150</v>
      </c>
      <c r="T1081" s="144" t="s">
        <v>4761</v>
      </c>
      <c r="U1081" s="145">
        <v>1</v>
      </c>
      <c r="V1081" s="145">
        <v>7.39</v>
      </c>
      <c r="W1081" s="145">
        <v>0</v>
      </c>
      <c r="X1081" s="144" t="s">
        <v>6649</v>
      </c>
    </row>
    <row r="1082" spans="1:24" s="7" customFormat="1">
      <c r="A1082" s="7" t="s">
        <v>49</v>
      </c>
      <c r="D1082" s="144" t="s">
        <v>1721</v>
      </c>
      <c r="E1082" s="144" t="s">
        <v>3466</v>
      </c>
      <c r="F1082" s="144" t="s">
        <v>4792</v>
      </c>
      <c r="G1082" s="144" t="s">
        <v>4745</v>
      </c>
      <c r="H1082" s="144" t="s">
        <v>891</v>
      </c>
      <c r="I1082" s="144" t="s">
        <v>1644</v>
      </c>
      <c r="J1082" s="145">
        <v>100</v>
      </c>
      <c r="K1082" s="144" t="s">
        <v>1152</v>
      </c>
      <c r="L1082" s="144" t="s">
        <v>487</v>
      </c>
      <c r="M1082" s="144" t="s">
        <v>4753</v>
      </c>
      <c r="N1082" s="144" t="s">
        <v>683</v>
      </c>
      <c r="O1082" s="144" t="s">
        <v>695</v>
      </c>
      <c r="P1082" s="144" t="s">
        <v>1430</v>
      </c>
      <c r="Q1082" s="145">
        <v>0.32</v>
      </c>
      <c r="R1082" s="144" t="s">
        <v>616</v>
      </c>
      <c r="S1082" s="145">
        <v>100</v>
      </c>
      <c r="T1082" s="144" t="s">
        <v>4761</v>
      </c>
      <c r="U1082" s="145">
        <v>0</v>
      </c>
      <c r="V1082" s="145">
        <v>1.92</v>
      </c>
      <c r="W1082" s="145">
        <v>0</v>
      </c>
      <c r="X1082" s="144" t="s">
        <v>4745</v>
      </c>
    </row>
    <row r="1083" spans="1:24" s="7" customFormat="1">
      <c r="A1083" s="7" t="s">
        <v>49</v>
      </c>
      <c r="D1083" s="144" t="s">
        <v>6650</v>
      </c>
      <c r="E1083" s="144" t="s">
        <v>6651</v>
      </c>
      <c r="F1083" s="144" t="s">
        <v>4792</v>
      </c>
      <c r="G1083" s="144" t="s">
        <v>4745</v>
      </c>
      <c r="H1083" s="144" t="s">
        <v>891</v>
      </c>
      <c r="I1083" s="144" t="s">
        <v>1644</v>
      </c>
      <c r="J1083" s="145">
        <v>100</v>
      </c>
      <c r="K1083" s="144" t="s">
        <v>2039</v>
      </c>
      <c r="L1083" s="144" t="s">
        <v>487</v>
      </c>
      <c r="M1083" s="144" t="s">
        <v>4753</v>
      </c>
      <c r="N1083" s="144" t="s">
        <v>683</v>
      </c>
      <c r="O1083" s="144" t="s">
        <v>695</v>
      </c>
      <c r="P1083" s="144" t="s">
        <v>6652</v>
      </c>
      <c r="Q1083" s="145">
        <v>0.34</v>
      </c>
      <c r="R1083" s="144" t="s">
        <v>1419</v>
      </c>
      <c r="S1083" s="145">
        <v>100</v>
      </c>
      <c r="T1083" s="144" t="s">
        <v>4754</v>
      </c>
      <c r="U1083" s="145">
        <v>0</v>
      </c>
      <c r="V1083" s="145">
        <v>2.41</v>
      </c>
      <c r="W1083" s="145">
        <v>0</v>
      </c>
      <c r="X1083" s="144" t="s">
        <v>4745</v>
      </c>
    </row>
    <row r="1084" spans="1:24" s="7" customFormat="1">
      <c r="A1084" s="7" t="s">
        <v>49</v>
      </c>
      <c r="D1084" s="144" t="s">
        <v>6653</v>
      </c>
      <c r="E1084" s="144" t="s">
        <v>6654</v>
      </c>
      <c r="F1084" s="144" t="s">
        <v>4792</v>
      </c>
      <c r="G1084" s="144" t="s">
        <v>4745</v>
      </c>
      <c r="H1084" s="144" t="s">
        <v>891</v>
      </c>
      <c r="I1084" s="144" t="s">
        <v>1644</v>
      </c>
      <c r="J1084" s="145">
        <v>100</v>
      </c>
      <c r="K1084" s="144" t="s">
        <v>895</v>
      </c>
      <c r="L1084" s="144" t="s">
        <v>4745</v>
      </c>
      <c r="M1084" s="144" t="s">
        <v>4753</v>
      </c>
      <c r="N1084" s="144" t="s">
        <v>5068</v>
      </c>
      <c r="O1084" s="144" t="s">
        <v>695</v>
      </c>
      <c r="P1084" s="144" t="s">
        <v>6655</v>
      </c>
      <c r="Q1084" s="145">
        <v>0.16500000000000001</v>
      </c>
      <c r="R1084" s="144" t="s">
        <v>513</v>
      </c>
      <c r="S1084" s="145">
        <v>90</v>
      </c>
      <c r="T1084" s="144" t="s">
        <v>5034</v>
      </c>
      <c r="U1084" s="145">
        <v>0</v>
      </c>
      <c r="V1084" s="145">
        <v>0</v>
      </c>
      <c r="W1084" s="145">
        <v>0</v>
      </c>
      <c r="X1084" s="144" t="s">
        <v>4745</v>
      </c>
    </row>
    <row r="1085" spans="1:24" s="7" customFormat="1">
      <c r="A1085" s="7" t="s">
        <v>49</v>
      </c>
      <c r="D1085" s="144" t="s">
        <v>6656</v>
      </c>
      <c r="E1085" s="144" t="s">
        <v>6657</v>
      </c>
      <c r="F1085" s="144" t="s">
        <v>4792</v>
      </c>
      <c r="G1085" s="144" t="s">
        <v>4745</v>
      </c>
      <c r="H1085" s="144" t="s">
        <v>891</v>
      </c>
      <c r="I1085" s="144" t="s">
        <v>1644</v>
      </c>
      <c r="J1085" s="145">
        <v>100</v>
      </c>
      <c r="K1085" s="144" t="s">
        <v>895</v>
      </c>
      <c r="L1085" s="144" t="s">
        <v>393</v>
      </c>
      <c r="M1085" s="144" t="s">
        <v>4753</v>
      </c>
      <c r="N1085" s="144" t="s">
        <v>683</v>
      </c>
      <c r="O1085" s="144" t="s">
        <v>695</v>
      </c>
      <c r="P1085" s="144" t="s">
        <v>5979</v>
      </c>
      <c r="Q1085" s="145">
        <v>0.16500000000000001</v>
      </c>
      <c r="R1085" s="144" t="s">
        <v>1419</v>
      </c>
      <c r="S1085" s="145">
        <v>100</v>
      </c>
      <c r="T1085" s="144" t="s">
        <v>5034</v>
      </c>
      <c r="U1085" s="145">
        <v>0</v>
      </c>
      <c r="V1085" s="145">
        <v>2.38</v>
      </c>
      <c r="W1085" s="145">
        <v>0</v>
      </c>
      <c r="X1085" s="144" t="s">
        <v>4745</v>
      </c>
    </row>
    <row r="1086" spans="1:24" s="7" customFormat="1">
      <c r="A1086" s="7" t="s">
        <v>49</v>
      </c>
      <c r="D1086" s="144" t="s">
        <v>6658</v>
      </c>
      <c r="E1086" s="144" t="s">
        <v>6659</v>
      </c>
      <c r="F1086" s="144" t="s">
        <v>4792</v>
      </c>
      <c r="G1086" s="144" t="s">
        <v>4745</v>
      </c>
      <c r="H1086" s="144" t="s">
        <v>891</v>
      </c>
      <c r="I1086" s="144" t="s">
        <v>1644</v>
      </c>
      <c r="J1086" s="145">
        <v>100</v>
      </c>
      <c r="K1086" s="144" t="s">
        <v>895</v>
      </c>
      <c r="L1086" s="144" t="s">
        <v>487</v>
      </c>
      <c r="M1086" s="144" t="s">
        <v>4753</v>
      </c>
      <c r="N1086" s="144" t="s">
        <v>683</v>
      </c>
      <c r="O1086" s="144" t="s">
        <v>695</v>
      </c>
      <c r="P1086" s="144" t="s">
        <v>1984</v>
      </c>
      <c r="Q1086" s="145">
        <v>0.16500000000000001</v>
      </c>
      <c r="R1086" s="144" t="s">
        <v>1419</v>
      </c>
      <c r="S1086" s="145">
        <v>100</v>
      </c>
      <c r="T1086" s="144" t="s">
        <v>5034</v>
      </c>
      <c r="U1086" s="145">
        <v>0</v>
      </c>
      <c r="V1086" s="145">
        <v>2.2679999999999998</v>
      </c>
      <c r="W1086" s="145">
        <v>0</v>
      </c>
      <c r="X1086" s="144" t="s">
        <v>4745</v>
      </c>
    </row>
    <row r="1087" spans="1:24" s="7" customFormat="1">
      <c r="A1087" s="7" t="s">
        <v>49</v>
      </c>
      <c r="D1087" s="144" t="s">
        <v>1723</v>
      </c>
      <c r="E1087" s="144" t="s">
        <v>6660</v>
      </c>
      <c r="F1087" s="144" t="s">
        <v>655</v>
      </c>
      <c r="G1087" s="144" t="s">
        <v>4745</v>
      </c>
      <c r="H1087" s="144" t="s">
        <v>891</v>
      </c>
      <c r="I1087" s="144" t="s">
        <v>1644</v>
      </c>
      <c r="J1087" s="145">
        <v>100</v>
      </c>
      <c r="K1087" s="144" t="s">
        <v>5269</v>
      </c>
      <c r="L1087" s="144" t="s">
        <v>389</v>
      </c>
      <c r="M1087" s="144" t="s">
        <v>4797</v>
      </c>
      <c r="N1087" s="144" t="s">
        <v>683</v>
      </c>
      <c r="O1087" s="144" t="s">
        <v>695</v>
      </c>
      <c r="P1087" s="144" t="s">
        <v>3467</v>
      </c>
      <c r="Q1087" s="145">
        <v>0.30299999999999999</v>
      </c>
      <c r="R1087" s="144" t="s">
        <v>513</v>
      </c>
      <c r="S1087" s="145">
        <v>100</v>
      </c>
      <c r="T1087" s="144" t="s">
        <v>5215</v>
      </c>
      <c r="U1087" s="145">
        <v>99</v>
      </c>
      <c r="V1087" s="145">
        <v>9.8000000000000007</v>
      </c>
      <c r="W1087" s="145">
        <v>15</v>
      </c>
      <c r="X1087" s="144" t="s">
        <v>6661</v>
      </c>
    </row>
    <row r="1088" spans="1:24" s="7" customFormat="1">
      <c r="A1088" s="7" t="s">
        <v>49</v>
      </c>
      <c r="D1088" s="144" t="s">
        <v>1726</v>
      </c>
      <c r="E1088" s="144" t="s">
        <v>6662</v>
      </c>
      <c r="F1088" s="144" t="s">
        <v>655</v>
      </c>
      <c r="G1088" s="144" t="s">
        <v>4745</v>
      </c>
      <c r="H1088" s="144" t="s">
        <v>891</v>
      </c>
      <c r="I1088" s="144" t="s">
        <v>1644</v>
      </c>
      <c r="J1088" s="145">
        <v>125</v>
      </c>
      <c r="K1088" s="144" t="s">
        <v>5269</v>
      </c>
      <c r="L1088" s="144" t="s">
        <v>389</v>
      </c>
      <c r="M1088" s="144" t="s">
        <v>4797</v>
      </c>
      <c r="N1088" s="144" t="s">
        <v>683</v>
      </c>
      <c r="O1088" s="144" t="s">
        <v>695</v>
      </c>
      <c r="P1088" s="144" t="s">
        <v>3461</v>
      </c>
      <c r="Q1088" s="145">
        <v>0.72099999999999997</v>
      </c>
      <c r="R1088" s="144" t="s">
        <v>616</v>
      </c>
      <c r="S1088" s="145">
        <v>125</v>
      </c>
      <c r="T1088" s="144" t="s">
        <v>5215</v>
      </c>
      <c r="U1088" s="145">
        <v>330</v>
      </c>
      <c r="V1088" s="145">
        <v>17</v>
      </c>
      <c r="W1088" s="145">
        <v>330</v>
      </c>
      <c r="X1088" s="144" t="s">
        <v>6663</v>
      </c>
    </row>
    <row r="1089" spans="1:24" s="7" customFormat="1">
      <c r="A1089" s="7" t="s">
        <v>49</v>
      </c>
      <c r="D1089" s="144" t="s">
        <v>1729</v>
      </c>
      <c r="E1089" s="144" t="s">
        <v>6664</v>
      </c>
      <c r="F1089" s="144" t="s">
        <v>655</v>
      </c>
      <c r="G1089" s="144" t="s">
        <v>4745</v>
      </c>
      <c r="H1089" s="144" t="s">
        <v>891</v>
      </c>
      <c r="I1089" s="144" t="s">
        <v>1644</v>
      </c>
      <c r="J1089" s="145">
        <v>125</v>
      </c>
      <c r="K1089" s="144" t="s">
        <v>5269</v>
      </c>
      <c r="L1089" s="144" t="s">
        <v>389</v>
      </c>
      <c r="M1089" s="144" t="s">
        <v>4797</v>
      </c>
      <c r="N1089" s="144" t="s">
        <v>683</v>
      </c>
      <c r="O1089" s="144" t="s">
        <v>695</v>
      </c>
      <c r="P1089" s="144" t="s">
        <v>3461</v>
      </c>
      <c r="Q1089" s="145">
        <v>0.73499999999999999</v>
      </c>
      <c r="R1089" s="144" t="s">
        <v>616</v>
      </c>
      <c r="S1089" s="145">
        <v>125</v>
      </c>
      <c r="T1089" s="144" t="s">
        <v>5215</v>
      </c>
      <c r="U1089" s="145">
        <v>50</v>
      </c>
      <c r="V1089" s="145">
        <v>18.5</v>
      </c>
      <c r="W1089" s="145">
        <v>0</v>
      </c>
      <c r="X1089" s="144" t="s">
        <v>6665</v>
      </c>
    </row>
    <row r="1090" spans="1:24" s="7" customFormat="1">
      <c r="A1090" s="7" t="s">
        <v>49</v>
      </c>
      <c r="D1090" s="144" t="s">
        <v>1645</v>
      </c>
      <c r="E1090" s="144" t="s">
        <v>6666</v>
      </c>
      <c r="F1090" s="144" t="s">
        <v>655</v>
      </c>
      <c r="G1090" s="144" t="s">
        <v>5394</v>
      </c>
      <c r="H1090" s="144" t="s">
        <v>891</v>
      </c>
      <c r="I1090" s="144" t="s">
        <v>1644</v>
      </c>
      <c r="J1090" s="145">
        <v>125</v>
      </c>
      <c r="K1090" s="144" t="s">
        <v>5164</v>
      </c>
      <c r="L1090" s="144" t="s">
        <v>380</v>
      </c>
      <c r="M1090" s="144" t="s">
        <v>4797</v>
      </c>
      <c r="N1090" s="144" t="s">
        <v>683</v>
      </c>
      <c r="O1090" s="144" t="s">
        <v>695</v>
      </c>
      <c r="P1090" s="144" t="s">
        <v>3461</v>
      </c>
      <c r="Q1090" s="145">
        <v>0.72099999999999997</v>
      </c>
      <c r="R1090" s="144" t="s">
        <v>616</v>
      </c>
      <c r="S1090" s="145">
        <v>125</v>
      </c>
      <c r="T1090" s="144" t="s">
        <v>5215</v>
      </c>
      <c r="U1090" s="145">
        <v>117</v>
      </c>
      <c r="V1090" s="145">
        <v>20</v>
      </c>
      <c r="W1090" s="145">
        <v>117</v>
      </c>
      <c r="X1090" s="144" t="s">
        <v>6667</v>
      </c>
    </row>
    <row r="1091" spans="1:24" s="7" customFormat="1">
      <c r="A1091" s="7" t="s">
        <v>49</v>
      </c>
      <c r="D1091" s="144" t="s">
        <v>1732</v>
      </c>
      <c r="E1091" s="144" t="s">
        <v>6668</v>
      </c>
      <c r="F1091" s="144" t="s">
        <v>655</v>
      </c>
      <c r="G1091" s="144" t="s">
        <v>4745</v>
      </c>
      <c r="H1091" s="144" t="s">
        <v>891</v>
      </c>
      <c r="I1091" s="144" t="s">
        <v>1644</v>
      </c>
      <c r="J1091" s="145">
        <v>125</v>
      </c>
      <c r="K1091" s="144" t="s">
        <v>5164</v>
      </c>
      <c r="L1091" s="144" t="s">
        <v>457</v>
      </c>
      <c r="M1091" s="144" t="s">
        <v>4797</v>
      </c>
      <c r="N1091" s="144" t="s">
        <v>683</v>
      </c>
      <c r="O1091" s="144" t="s">
        <v>695</v>
      </c>
      <c r="P1091" s="144" t="s">
        <v>3461</v>
      </c>
      <c r="Q1091" s="145">
        <v>0.73499999999999999</v>
      </c>
      <c r="R1091" s="144" t="s">
        <v>616</v>
      </c>
      <c r="S1091" s="145">
        <v>125</v>
      </c>
      <c r="T1091" s="144" t="s">
        <v>5215</v>
      </c>
      <c r="U1091" s="145">
        <v>51</v>
      </c>
      <c r="V1091" s="145">
        <v>18.305710000000001</v>
      </c>
      <c r="W1091" s="145">
        <v>0</v>
      </c>
      <c r="X1091" s="144" t="s">
        <v>6669</v>
      </c>
    </row>
    <row r="1092" spans="1:24" s="7" customFormat="1">
      <c r="A1092" s="7" t="s">
        <v>49</v>
      </c>
      <c r="D1092" s="144" t="s">
        <v>1736</v>
      </c>
      <c r="E1092" s="144" t="s">
        <v>6670</v>
      </c>
      <c r="F1092" s="144" t="s">
        <v>655</v>
      </c>
      <c r="G1092" s="144" t="s">
        <v>4745</v>
      </c>
      <c r="H1092" s="144" t="s">
        <v>891</v>
      </c>
      <c r="I1092" s="144" t="s">
        <v>1644</v>
      </c>
      <c r="J1092" s="145">
        <v>150</v>
      </c>
      <c r="K1092" s="144" t="s">
        <v>5269</v>
      </c>
      <c r="L1092" s="144" t="s">
        <v>389</v>
      </c>
      <c r="M1092" s="144" t="s">
        <v>4797</v>
      </c>
      <c r="N1092" s="144" t="s">
        <v>683</v>
      </c>
      <c r="O1092" s="144" t="s">
        <v>695</v>
      </c>
      <c r="P1092" s="144" t="s">
        <v>3468</v>
      </c>
      <c r="Q1092" s="145">
        <v>1.1919999999999999</v>
      </c>
      <c r="R1092" s="144" t="s">
        <v>1423</v>
      </c>
      <c r="S1092" s="145">
        <v>150</v>
      </c>
      <c r="T1092" s="144" t="s">
        <v>5215</v>
      </c>
      <c r="U1092" s="145">
        <v>142</v>
      </c>
      <c r="V1092" s="145">
        <v>26.5</v>
      </c>
      <c r="W1092" s="145">
        <v>142</v>
      </c>
      <c r="X1092" s="144" t="s">
        <v>6671</v>
      </c>
    </row>
    <row r="1093" spans="1:24" s="7" customFormat="1">
      <c r="A1093" s="7" t="s">
        <v>49</v>
      </c>
      <c r="D1093" s="144" t="s">
        <v>1739</v>
      </c>
      <c r="E1093" s="144" t="s">
        <v>6672</v>
      </c>
      <c r="F1093" s="144" t="s">
        <v>655</v>
      </c>
      <c r="G1093" s="144" t="s">
        <v>5394</v>
      </c>
      <c r="H1093" s="144" t="s">
        <v>891</v>
      </c>
      <c r="I1093" s="144" t="s">
        <v>1644</v>
      </c>
      <c r="J1093" s="145">
        <v>150</v>
      </c>
      <c r="K1093" s="144" t="s">
        <v>5164</v>
      </c>
      <c r="L1093" s="144" t="s">
        <v>380</v>
      </c>
      <c r="M1093" s="144" t="s">
        <v>4797</v>
      </c>
      <c r="N1093" s="144" t="s">
        <v>683</v>
      </c>
      <c r="O1093" s="144" t="s">
        <v>695</v>
      </c>
      <c r="P1093" s="144" t="s">
        <v>3468</v>
      </c>
      <c r="Q1093" s="145">
        <v>1.1919999999999999</v>
      </c>
      <c r="R1093" s="144" t="s">
        <v>1423</v>
      </c>
      <c r="S1093" s="145">
        <v>150</v>
      </c>
      <c r="T1093" s="144" t="s">
        <v>5215</v>
      </c>
      <c r="U1093" s="145">
        <v>138</v>
      </c>
      <c r="V1093" s="145">
        <v>30</v>
      </c>
      <c r="W1093" s="145">
        <v>139</v>
      </c>
      <c r="X1093" s="144" t="s">
        <v>4745</v>
      </c>
    </row>
    <row r="1094" spans="1:24" s="7" customFormat="1">
      <c r="A1094" s="7" t="s">
        <v>49</v>
      </c>
      <c r="D1094" s="144" t="s">
        <v>1742</v>
      </c>
      <c r="E1094" s="144" t="s">
        <v>6673</v>
      </c>
      <c r="F1094" s="144" t="s">
        <v>655</v>
      </c>
      <c r="G1094" s="144" t="s">
        <v>4745</v>
      </c>
      <c r="H1094" s="144" t="s">
        <v>891</v>
      </c>
      <c r="I1094" s="144" t="s">
        <v>1644</v>
      </c>
      <c r="J1094" s="145">
        <v>150</v>
      </c>
      <c r="K1094" s="144" t="s">
        <v>5164</v>
      </c>
      <c r="L1094" s="144" t="s">
        <v>457</v>
      </c>
      <c r="M1094" s="144" t="s">
        <v>4797</v>
      </c>
      <c r="N1094" s="144" t="s">
        <v>683</v>
      </c>
      <c r="O1094" s="144" t="s">
        <v>695</v>
      </c>
      <c r="P1094" s="144" t="s">
        <v>3468</v>
      </c>
      <c r="Q1094" s="145">
        <v>1.2430000000000001</v>
      </c>
      <c r="R1094" s="144" t="s">
        <v>1423</v>
      </c>
      <c r="S1094" s="145">
        <v>150</v>
      </c>
      <c r="T1094" s="144" t="s">
        <v>5215</v>
      </c>
      <c r="U1094" s="145">
        <v>98</v>
      </c>
      <c r="V1094" s="145">
        <v>27</v>
      </c>
      <c r="W1094" s="145">
        <v>98</v>
      </c>
      <c r="X1094" s="144" t="s">
        <v>6674</v>
      </c>
    </row>
    <row r="1095" spans="1:24" s="7" customFormat="1">
      <c r="A1095" s="7" t="s">
        <v>49</v>
      </c>
      <c r="D1095" s="144" t="s">
        <v>1745</v>
      </c>
      <c r="E1095" s="144" t="s">
        <v>6675</v>
      </c>
      <c r="F1095" s="144" t="s">
        <v>655</v>
      </c>
      <c r="G1095" s="144" t="s">
        <v>4745</v>
      </c>
      <c r="H1095" s="144" t="s">
        <v>891</v>
      </c>
      <c r="I1095" s="144" t="s">
        <v>1644</v>
      </c>
      <c r="J1095" s="145">
        <v>200</v>
      </c>
      <c r="K1095" s="144" t="s">
        <v>5269</v>
      </c>
      <c r="L1095" s="144" t="s">
        <v>1795</v>
      </c>
      <c r="M1095" s="144" t="s">
        <v>4797</v>
      </c>
      <c r="N1095" s="144" t="s">
        <v>683</v>
      </c>
      <c r="O1095" s="144" t="s">
        <v>695</v>
      </c>
      <c r="P1095" s="144" t="s">
        <v>3469</v>
      </c>
      <c r="Q1095" s="145">
        <v>3.3849999999999998</v>
      </c>
      <c r="R1095" s="144" t="s">
        <v>1748</v>
      </c>
      <c r="S1095" s="145">
        <v>200</v>
      </c>
      <c r="T1095" s="144" t="s">
        <v>5215</v>
      </c>
      <c r="U1095" s="145">
        <v>72</v>
      </c>
      <c r="V1095" s="145">
        <v>54</v>
      </c>
      <c r="W1095" s="145">
        <v>72</v>
      </c>
      <c r="X1095" s="144" t="s">
        <v>6676</v>
      </c>
    </row>
    <row r="1096" spans="1:24" s="7" customFormat="1">
      <c r="A1096" s="7" t="s">
        <v>49</v>
      </c>
      <c r="D1096" s="144" t="s">
        <v>6677</v>
      </c>
      <c r="E1096" s="144" t="s">
        <v>6678</v>
      </c>
      <c r="F1096" s="144" t="s">
        <v>4766</v>
      </c>
      <c r="G1096" s="144" t="s">
        <v>4745</v>
      </c>
      <c r="H1096" s="144" t="s">
        <v>891</v>
      </c>
      <c r="I1096" s="144" t="s">
        <v>1644</v>
      </c>
      <c r="J1096" s="145">
        <v>200</v>
      </c>
      <c r="K1096" s="144" t="s">
        <v>1507</v>
      </c>
      <c r="L1096" s="144" t="s">
        <v>457</v>
      </c>
      <c r="M1096" s="144" t="s">
        <v>4797</v>
      </c>
      <c r="N1096" s="144" t="s">
        <v>683</v>
      </c>
      <c r="O1096" s="144" t="s">
        <v>695</v>
      </c>
      <c r="P1096" s="144" t="s">
        <v>3469</v>
      </c>
      <c r="Q1096" s="145">
        <v>3.3849999999999998</v>
      </c>
      <c r="R1096" s="144" t="s">
        <v>1748</v>
      </c>
      <c r="S1096" s="145">
        <v>200</v>
      </c>
      <c r="T1096" s="144" t="s">
        <v>5215</v>
      </c>
      <c r="U1096" s="145">
        <v>54</v>
      </c>
      <c r="V1096" s="145">
        <v>54</v>
      </c>
      <c r="W1096" s="145">
        <v>54</v>
      </c>
      <c r="X1096" s="144" t="s">
        <v>4745</v>
      </c>
    </row>
    <row r="1097" spans="1:24" s="7" customFormat="1">
      <c r="A1097" s="7" t="s">
        <v>49</v>
      </c>
      <c r="D1097" s="144" t="s">
        <v>6679</v>
      </c>
      <c r="E1097" s="144" t="s">
        <v>6680</v>
      </c>
      <c r="F1097" s="144" t="s">
        <v>5937</v>
      </c>
      <c r="G1097" s="144" t="s">
        <v>4745</v>
      </c>
      <c r="H1097" s="144" t="s">
        <v>891</v>
      </c>
      <c r="I1097" s="144" t="s">
        <v>1644</v>
      </c>
      <c r="J1097" s="145">
        <v>100</v>
      </c>
      <c r="K1097" s="144" t="s">
        <v>1413</v>
      </c>
      <c r="L1097" s="144" t="s">
        <v>419</v>
      </c>
      <c r="M1097" s="144" t="s">
        <v>4797</v>
      </c>
      <c r="N1097" s="144" t="s">
        <v>683</v>
      </c>
      <c r="O1097" s="144" t="s">
        <v>81</v>
      </c>
      <c r="P1097" s="144" t="s">
        <v>1465</v>
      </c>
      <c r="Q1097" s="145">
        <v>0.61</v>
      </c>
      <c r="R1097" s="144" t="s">
        <v>616</v>
      </c>
      <c r="S1097" s="145">
        <v>100</v>
      </c>
      <c r="T1097" s="144" t="s">
        <v>5215</v>
      </c>
      <c r="U1097" s="145">
        <v>25</v>
      </c>
      <c r="V1097" s="145">
        <v>19</v>
      </c>
      <c r="W1097" s="145">
        <v>8</v>
      </c>
      <c r="X1097" s="144" t="s">
        <v>4745</v>
      </c>
    </row>
    <row r="1098" spans="1:24" s="7" customFormat="1">
      <c r="A1098" s="7" t="s">
        <v>49</v>
      </c>
      <c r="D1098" s="144" t="s">
        <v>6681</v>
      </c>
      <c r="E1098" s="144" t="s">
        <v>6682</v>
      </c>
      <c r="F1098" s="144" t="s">
        <v>5937</v>
      </c>
      <c r="G1098" s="144" t="s">
        <v>4745</v>
      </c>
      <c r="H1098" s="144" t="s">
        <v>891</v>
      </c>
      <c r="I1098" s="144" t="s">
        <v>1644</v>
      </c>
      <c r="J1098" s="145">
        <v>200</v>
      </c>
      <c r="K1098" s="144" t="s">
        <v>1890</v>
      </c>
      <c r="L1098" s="144" t="s">
        <v>401</v>
      </c>
      <c r="M1098" s="144" t="s">
        <v>4797</v>
      </c>
      <c r="N1098" s="144" t="s">
        <v>683</v>
      </c>
      <c r="O1098" s="144" t="s">
        <v>695</v>
      </c>
      <c r="P1098" s="144" t="s">
        <v>3469</v>
      </c>
      <c r="Q1098" s="145">
        <v>3.22</v>
      </c>
      <c r="R1098" s="144" t="s">
        <v>616</v>
      </c>
      <c r="S1098" s="145">
        <v>200</v>
      </c>
      <c r="T1098" s="144" t="s">
        <v>5215</v>
      </c>
      <c r="U1098" s="145">
        <v>3</v>
      </c>
      <c r="V1098" s="145">
        <v>58</v>
      </c>
      <c r="W1098" s="145">
        <v>1</v>
      </c>
      <c r="X1098" s="144" t="s">
        <v>4745</v>
      </c>
    </row>
    <row r="1099" spans="1:24" s="7" customFormat="1">
      <c r="A1099" s="7" t="s">
        <v>49</v>
      </c>
      <c r="D1099" s="144" t="s">
        <v>6683</v>
      </c>
      <c r="E1099" s="144" t="s">
        <v>6684</v>
      </c>
      <c r="F1099" s="144" t="s">
        <v>5937</v>
      </c>
      <c r="G1099" s="144" t="s">
        <v>4745</v>
      </c>
      <c r="H1099" s="144" t="s">
        <v>891</v>
      </c>
      <c r="I1099" s="144" t="s">
        <v>1644</v>
      </c>
      <c r="J1099" s="145">
        <v>200</v>
      </c>
      <c r="K1099" s="144" t="s">
        <v>1481</v>
      </c>
      <c r="L1099" s="144" t="s">
        <v>389</v>
      </c>
      <c r="M1099" s="144" t="s">
        <v>4797</v>
      </c>
      <c r="N1099" s="144" t="s">
        <v>683</v>
      </c>
      <c r="O1099" s="144" t="s">
        <v>695</v>
      </c>
      <c r="P1099" s="144" t="s">
        <v>3469</v>
      </c>
      <c r="Q1099" s="145">
        <v>3.13</v>
      </c>
      <c r="R1099" s="144" t="s">
        <v>616</v>
      </c>
      <c r="S1099" s="145">
        <v>200</v>
      </c>
      <c r="T1099" s="144" t="s">
        <v>5215</v>
      </c>
      <c r="U1099" s="145">
        <v>3</v>
      </c>
      <c r="V1099" s="145">
        <v>58</v>
      </c>
      <c r="W1099" s="145">
        <v>2</v>
      </c>
      <c r="X1099" s="144" t="s">
        <v>4745</v>
      </c>
    </row>
    <row r="1100" spans="1:24" s="7" customFormat="1">
      <c r="A1100" s="7" t="s">
        <v>49</v>
      </c>
      <c r="D1100" s="144" t="s">
        <v>6685</v>
      </c>
      <c r="E1100" s="144" t="s">
        <v>6686</v>
      </c>
      <c r="F1100" s="144" t="s">
        <v>5937</v>
      </c>
      <c r="G1100" s="144" t="s">
        <v>4745</v>
      </c>
      <c r="H1100" s="144" t="s">
        <v>891</v>
      </c>
      <c r="I1100" s="144" t="s">
        <v>1644</v>
      </c>
      <c r="J1100" s="145">
        <v>200</v>
      </c>
      <c r="K1100" s="144" t="s">
        <v>1890</v>
      </c>
      <c r="L1100" s="144" t="s">
        <v>419</v>
      </c>
      <c r="M1100" s="144" t="s">
        <v>4797</v>
      </c>
      <c r="N1100" s="144" t="s">
        <v>683</v>
      </c>
      <c r="O1100" s="144" t="s">
        <v>695</v>
      </c>
      <c r="P1100" s="144" t="s">
        <v>3469</v>
      </c>
      <c r="Q1100" s="145">
        <v>3.22</v>
      </c>
      <c r="R1100" s="144" t="s">
        <v>616</v>
      </c>
      <c r="S1100" s="145">
        <v>200</v>
      </c>
      <c r="T1100" s="144" t="s">
        <v>5215</v>
      </c>
      <c r="U1100" s="145">
        <v>3</v>
      </c>
      <c r="V1100" s="145">
        <v>58</v>
      </c>
      <c r="W1100" s="145">
        <v>1</v>
      </c>
      <c r="X1100" s="144" t="s">
        <v>4745</v>
      </c>
    </row>
    <row r="1101" spans="1:24" s="7" customFormat="1">
      <c r="A1101" s="7" t="s">
        <v>49</v>
      </c>
      <c r="D1101" s="144" t="s">
        <v>6687</v>
      </c>
      <c r="E1101" s="144" t="s">
        <v>6688</v>
      </c>
      <c r="F1101" s="144" t="s">
        <v>5937</v>
      </c>
      <c r="G1101" s="144" t="s">
        <v>4745</v>
      </c>
      <c r="H1101" s="144" t="s">
        <v>891</v>
      </c>
      <c r="I1101" s="144" t="s">
        <v>1644</v>
      </c>
      <c r="J1101" s="145">
        <v>250</v>
      </c>
      <c r="K1101" s="144" t="s">
        <v>795</v>
      </c>
      <c r="L1101" s="144" t="s">
        <v>1795</v>
      </c>
      <c r="M1101" s="144" t="s">
        <v>4797</v>
      </c>
      <c r="N1101" s="144" t="s">
        <v>683</v>
      </c>
      <c r="O1101" s="144" t="s">
        <v>695</v>
      </c>
      <c r="P1101" s="144" t="s">
        <v>6689</v>
      </c>
      <c r="Q1101" s="145">
        <v>18.91</v>
      </c>
      <c r="R1101" s="144" t="s">
        <v>616</v>
      </c>
      <c r="S1101" s="145">
        <v>250</v>
      </c>
      <c r="T1101" s="144" t="s">
        <v>5215</v>
      </c>
      <c r="U1101" s="145">
        <v>3</v>
      </c>
      <c r="V1101" s="145">
        <v>142.5</v>
      </c>
      <c r="W1101" s="145">
        <v>1</v>
      </c>
      <c r="X1101" s="144" t="s">
        <v>4745</v>
      </c>
    </row>
    <row r="1102" spans="1:24" s="7" customFormat="1">
      <c r="A1102" s="7" t="s">
        <v>49</v>
      </c>
      <c r="D1102" s="144" t="s">
        <v>6690</v>
      </c>
      <c r="E1102" s="144" t="s">
        <v>6691</v>
      </c>
      <c r="F1102" s="144" t="s">
        <v>5937</v>
      </c>
      <c r="G1102" s="144" t="s">
        <v>4745</v>
      </c>
      <c r="H1102" s="144" t="s">
        <v>891</v>
      </c>
      <c r="I1102" s="144" t="s">
        <v>1644</v>
      </c>
      <c r="J1102" s="145">
        <v>250</v>
      </c>
      <c r="K1102" s="144" t="s">
        <v>795</v>
      </c>
      <c r="L1102" s="144" t="s">
        <v>389</v>
      </c>
      <c r="M1102" s="144" t="s">
        <v>4797</v>
      </c>
      <c r="N1102" s="144" t="s">
        <v>683</v>
      </c>
      <c r="O1102" s="144" t="s">
        <v>695</v>
      </c>
      <c r="P1102" s="144" t="s">
        <v>6689</v>
      </c>
      <c r="Q1102" s="145">
        <v>18.91</v>
      </c>
      <c r="R1102" s="144" t="s">
        <v>616</v>
      </c>
      <c r="S1102" s="145">
        <v>250</v>
      </c>
      <c r="T1102" s="144" t="s">
        <v>5215</v>
      </c>
      <c r="U1102" s="145">
        <v>3</v>
      </c>
      <c r="V1102" s="145">
        <v>142.5</v>
      </c>
      <c r="W1102" s="145">
        <v>1</v>
      </c>
      <c r="X1102" s="144" t="s">
        <v>4745</v>
      </c>
    </row>
    <row r="1103" spans="1:24" s="7" customFormat="1">
      <c r="A1103" s="7" t="s">
        <v>49</v>
      </c>
      <c r="D1103" s="144" t="s">
        <v>6692</v>
      </c>
      <c r="E1103" s="144" t="s">
        <v>6693</v>
      </c>
      <c r="F1103" s="144" t="s">
        <v>5937</v>
      </c>
      <c r="G1103" s="144" t="s">
        <v>4745</v>
      </c>
      <c r="H1103" s="144" t="s">
        <v>891</v>
      </c>
      <c r="I1103" s="144" t="s">
        <v>1644</v>
      </c>
      <c r="J1103" s="145">
        <v>75</v>
      </c>
      <c r="K1103" s="144" t="s">
        <v>703</v>
      </c>
      <c r="L1103" s="144" t="s">
        <v>1795</v>
      </c>
      <c r="M1103" s="144" t="s">
        <v>4797</v>
      </c>
      <c r="N1103" s="144" t="s">
        <v>683</v>
      </c>
      <c r="O1103" s="144" t="s">
        <v>695</v>
      </c>
      <c r="P1103" s="144" t="s">
        <v>6694</v>
      </c>
      <c r="Q1103" s="145">
        <v>0.28000000000000003</v>
      </c>
      <c r="R1103" s="144" t="s">
        <v>616</v>
      </c>
      <c r="S1103" s="145">
        <v>75</v>
      </c>
      <c r="T1103" s="144" t="s">
        <v>5215</v>
      </c>
      <c r="U1103" s="145">
        <v>35</v>
      </c>
      <c r="V1103" s="145">
        <v>10.84286</v>
      </c>
      <c r="W1103" s="145">
        <v>25</v>
      </c>
      <c r="X1103" s="144" t="s">
        <v>4745</v>
      </c>
    </row>
    <row r="1104" spans="1:24" s="7" customFormat="1">
      <c r="A1104" s="7" t="s">
        <v>49</v>
      </c>
      <c r="D1104" s="144" t="s">
        <v>6695</v>
      </c>
      <c r="E1104" s="144" t="s">
        <v>6696</v>
      </c>
      <c r="F1104" s="144" t="s">
        <v>5937</v>
      </c>
      <c r="G1104" s="144" t="s">
        <v>4745</v>
      </c>
      <c r="H1104" s="144" t="s">
        <v>891</v>
      </c>
      <c r="I1104" s="144" t="s">
        <v>1644</v>
      </c>
      <c r="J1104" s="145">
        <v>150</v>
      </c>
      <c r="K1104" s="144" t="s">
        <v>6697</v>
      </c>
      <c r="L1104" s="144" t="s">
        <v>487</v>
      </c>
      <c r="M1104" s="144" t="s">
        <v>4797</v>
      </c>
      <c r="N1104" s="144" t="s">
        <v>683</v>
      </c>
      <c r="O1104" s="144" t="s">
        <v>695</v>
      </c>
      <c r="P1104" s="144" t="s">
        <v>3468</v>
      </c>
      <c r="Q1104" s="145">
        <v>1.1919999999999999</v>
      </c>
      <c r="R1104" s="144" t="s">
        <v>616</v>
      </c>
      <c r="S1104" s="145">
        <v>150</v>
      </c>
      <c r="T1104" s="144" t="s">
        <v>5215</v>
      </c>
      <c r="U1104" s="145">
        <v>20</v>
      </c>
      <c r="V1104" s="145">
        <v>34</v>
      </c>
      <c r="W1104" s="145">
        <v>5</v>
      </c>
      <c r="X1104" s="144" t="s">
        <v>4745</v>
      </c>
    </row>
    <row r="1105" spans="1:24" s="7" customFormat="1">
      <c r="A1105" s="7" t="s">
        <v>49</v>
      </c>
      <c r="D1105" s="144" t="s">
        <v>6698</v>
      </c>
      <c r="E1105" s="144" t="s">
        <v>6699</v>
      </c>
      <c r="F1105" s="144" t="s">
        <v>4792</v>
      </c>
      <c r="G1105" s="144" t="s">
        <v>4745</v>
      </c>
      <c r="H1105" s="144" t="s">
        <v>891</v>
      </c>
      <c r="I1105" s="144" t="s">
        <v>1644</v>
      </c>
      <c r="J1105" s="145">
        <v>125</v>
      </c>
      <c r="K1105" s="144" t="s">
        <v>1152</v>
      </c>
      <c r="L1105" s="144" t="s">
        <v>380</v>
      </c>
      <c r="M1105" s="144" t="s">
        <v>4797</v>
      </c>
      <c r="N1105" s="144" t="s">
        <v>683</v>
      </c>
      <c r="O1105" s="144" t="s">
        <v>695</v>
      </c>
      <c r="P1105" s="144" t="s">
        <v>6700</v>
      </c>
      <c r="Q1105" s="145">
        <v>0.5</v>
      </c>
      <c r="R1105" s="144" t="s">
        <v>616</v>
      </c>
      <c r="S1105" s="145">
        <v>125</v>
      </c>
      <c r="T1105" s="144" t="s">
        <v>5221</v>
      </c>
      <c r="U1105" s="145">
        <v>0</v>
      </c>
      <c r="V1105" s="145">
        <v>0</v>
      </c>
      <c r="W1105" s="145">
        <v>0</v>
      </c>
      <c r="X1105" s="144" t="s">
        <v>4745</v>
      </c>
    </row>
    <row r="1106" spans="1:24" s="7" customFormat="1">
      <c r="A1106" s="7" t="s">
        <v>49</v>
      </c>
      <c r="D1106" s="144" t="s">
        <v>6701</v>
      </c>
      <c r="E1106" s="144" t="s">
        <v>6702</v>
      </c>
      <c r="F1106" s="144" t="s">
        <v>4792</v>
      </c>
      <c r="G1106" s="144" t="s">
        <v>4745</v>
      </c>
      <c r="H1106" s="144" t="s">
        <v>891</v>
      </c>
      <c r="I1106" s="144" t="s">
        <v>1644</v>
      </c>
      <c r="J1106" s="145">
        <v>125</v>
      </c>
      <c r="K1106" s="144" t="s">
        <v>1152</v>
      </c>
      <c r="L1106" s="144" t="s">
        <v>409</v>
      </c>
      <c r="M1106" s="144" t="s">
        <v>4797</v>
      </c>
      <c r="N1106" s="144" t="s">
        <v>683</v>
      </c>
      <c r="O1106" s="144" t="s">
        <v>695</v>
      </c>
      <c r="P1106" s="144" t="s">
        <v>6700</v>
      </c>
      <c r="Q1106" s="145">
        <v>0.5</v>
      </c>
      <c r="R1106" s="144" t="s">
        <v>530</v>
      </c>
      <c r="S1106" s="145">
        <v>125</v>
      </c>
      <c r="T1106" s="144" t="s">
        <v>5221</v>
      </c>
      <c r="U1106" s="145">
        <v>0</v>
      </c>
      <c r="V1106" s="145">
        <v>0</v>
      </c>
      <c r="W1106" s="145">
        <v>0</v>
      </c>
      <c r="X1106" s="144" t="s">
        <v>4745</v>
      </c>
    </row>
    <row r="1107" spans="1:24" s="7" customFormat="1">
      <c r="A1107" s="7" t="s">
        <v>49</v>
      </c>
      <c r="D1107" s="144" t="s">
        <v>6703</v>
      </c>
      <c r="E1107" s="144" t="s">
        <v>6704</v>
      </c>
      <c r="F1107" s="144" t="s">
        <v>4792</v>
      </c>
      <c r="G1107" s="144" t="s">
        <v>4745</v>
      </c>
      <c r="H1107" s="144" t="s">
        <v>891</v>
      </c>
      <c r="I1107" s="144" t="s">
        <v>1644</v>
      </c>
      <c r="J1107" s="145">
        <v>125</v>
      </c>
      <c r="K1107" s="144" t="s">
        <v>1152</v>
      </c>
      <c r="L1107" s="144" t="s">
        <v>393</v>
      </c>
      <c r="M1107" s="144" t="s">
        <v>4797</v>
      </c>
      <c r="N1107" s="144" t="s">
        <v>683</v>
      </c>
      <c r="O1107" s="144" t="s">
        <v>695</v>
      </c>
      <c r="P1107" s="144" t="s">
        <v>6700</v>
      </c>
      <c r="Q1107" s="145">
        <v>0.5</v>
      </c>
      <c r="R1107" s="144" t="s">
        <v>616</v>
      </c>
      <c r="S1107" s="145">
        <v>125</v>
      </c>
      <c r="T1107" s="144" t="s">
        <v>5221</v>
      </c>
      <c r="U1107" s="145">
        <v>0</v>
      </c>
      <c r="V1107" s="145">
        <v>0</v>
      </c>
      <c r="W1107" s="145">
        <v>0</v>
      </c>
      <c r="X1107" s="144" t="s">
        <v>4745</v>
      </c>
    </row>
    <row r="1108" spans="1:24" s="7" customFormat="1">
      <c r="A1108" s="7" t="s">
        <v>49</v>
      </c>
      <c r="D1108" s="144" t="s">
        <v>6705</v>
      </c>
      <c r="E1108" s="144" t="s">
        <v>6706</v>
      </c>
      <c r="F1108" s="144" t="s">
        <v>4792</v>
      </c>
      <c r="G1108" s="144" t="s">
        <v>4745</v>
      </c>
      <c r="H1108" s="144" t="s">
        <v>891</v>
      </c>
      <c r="I1108" s="144" t="s">
        <v>1644</v>
      </c>
      <c r="J1108" s="145">
        <v>125</v>
      </c>
      <c r="K1108" s="144" t="s">
        <v>1152</v>
      </c>
      <c r="L1108" s="144" t="s">
        <v>396</v>
      </c>
      <c r="M1108" s="144" t="s">
        <v>4797</v>
      </c>
      <c r="N1108" s="144" t="s">
        <v>683</v>
      </c>
      <c r="O1108" s="144" t="s">
        <v>695</v>
      </c>
      <c r="P1108" s="144" t="s">
        <v>6700</v>
      </c>
      <c r="Q1108" s="145">
        <v>0.5</v>
      </c>
      <c r="R1108" s="144" t="s">
        <v>1466</v>
      </c>
      <c r="S1108" s="145">
        <v>125</v>
      </c>
      <c r="T1108" s="144" t="s">
        <v>5221</v>
      </c>
      <c r="U1108" s="145">
        <v>0</v>
      </c>
      <c r="V1108" s="145">
        <v>0</v>
      </c>
      <c r="W1108" s="145">
        <v>0</v>
      </c>
      <c r="X1108" s="144" t="s">
        <v>4745</v>
      </c>
    </row>
    <row r="1109" spans="1:24" s="7" customFormat="1">
      <c r="A1109" s="7" t="s">
        <v>49</v>
      </c>
      <c r="D1109" s="144" t="s">
        <v>4175</v>
      </c>
      <c r="E1109" s="144" t="s">
        <v>6707</v>
      </c>
      <c r="F1109" s="144" t="s">
        <v>655</v>
      </c>
      <c r="G1109" s="144" t="s">
        <v>4745</v>
      </c>
      <c r="H1109" s="144" t="s">
        <v>891</v>
      </c>
      <c r="I1109" s="144" t="s">
        <v>1644</v>
      </c>
      <c r="J1109" s="145">
        <v>125</v>
      </c>
      <c r="K1109" s="144" t="s">
        <v>6708</v>
      </c>
      <c r="L1109" s="144" t="s">
        <v>401</v>
      </c>
      <c r="M1109" s="144" t="s">
        <v>4797</v>
      </c>
      <c r="N1109" s="144" t="s">
        <v>683</v>
      </c>
      <c r="O1109" s="144" t="s">
        <v>695</v>
      </c>
      <c r="P1109" s="144" t="s">
        <v>6709</v>
      </c>
      <c r="Q1109" s="145">
        <v>0.21</v>
      </c>
      <c r="R1109" s="144" t="s">
        <v>6710</v>
      </c>
      <c r="S1109" s="145">
        <v>125</v>
      </c>
      <c r="T1109" s="144" t="s">
        <v>5221</v>
      </c>
      <c r="U1109" s="145">
        <v>59</v>
      </c>
      <c r="V1109" s="145">
        <v>17.87</v>
      </c>
      <c r="W1109" s="145">
        <v>0</v>
      </c>
      <c r="X1109" s="144" t="s">
        <v>6711</v>
      </c>
    </row>
    <row r="1110" spans="1:24" s="7" customFormat="1">
      <c r="A1110" s="7" t="s">
        <v>49</v>
      </c>
      <c r="D1110" s="144" t="s">
        <v>4176</v>
      </c>
      <c r="E1110" s="144" t="s">
        <v>6712</v>
      </c>
      <c r="F1110" s="144" t="s">
        <v>655</v>
      </c>
      <c r="G1110" s="144" t="s">
        <v>4745</v>
      </c>
      <c r="H1110" s="144" t="s">
        <v>891</v>
      </c>
      <c r="I1110" s="144" t="s">
        <v>1644</v>
      </c>
      <c r="J1110" s="145">
        <v>125</v>
      </c>
      <c r="K1110" s="144" t="s">
        <v>6708</v>
      </c>
      <c r="L1110" s="144" t="s">
        <v>380</v>
      </c>
      <c r="M1110" s="144" t="s">
        <v>4797</v>
      </c>
      <c r="N1110" s="144" t="s">
        <v>683</v>
      </c>
      <c r="O1110" s="144" t="s">
        <v>695</v>
      </c>
      <c r="P1110" s="144" t="s">
        <v>6709</v>
      </c>
      <c r="Q1110" s="145">
        <v>0.21</v>
      </c>
      <c r="R1110" s="144" t="s">
        <v>6710</v>
      </c>
      <c r="S1110" s="145">
        <v>125</v>
      </c>
      <c r="T1110" s="144" t="s">
        <v>5221</v>
      </c>
      <c r="U1110" s="145">
        <v>57</v>
      </c>
      <c r="V1110" s="145">
        <v>17.87</v>
      </c>
      <c r="W1110" s="145">
        <v>0</v>
      </c>
      <c r="X1110" s="144" t="s">
        <v>6713</v>
      </c>
    </row>
    <row r="1111" spans="1:24" s="7" customFormat="1">
      <c r="A1111" s="7" t="s">
        <v>49</v>
      </c>
      <c r="D1111" s="144" t="s">
        <v>6714</v>
      </c>
      <c r="E1111" s="144" t="s">
        <v>6715</v>
      </c>
      <c r="F1111" s="144" t="s">
        <v>4792</v>
      </c>
      <c r="G1111" s="144" t="s">
        <v>4745</v>
      </c>
      <c r="H1111" s="144" t="s">
        <v>891</v>
      </c>
      <c r="I1111" s="144" t="s">
        <v>1644</v>
      </c>
      <c r="J1111" s="145">
        <v>125</v>
      </c>
      <c r="K1111" s="144" t="s">
        <v>1272</v>
      </c>
      <c r="L1111" s="144" t="s">
        <v>380</v>
      </c>
      <c r="M1111" s="144" t="s">
        <v>4797</v>
      </c>
      <c r="N1111" s="144" t="s">
        <v>683</v>
      </c>
      <c r="O1111" s="144" t="s">
        <v>695</v>
      </c>
      <c r="P1111" s="144" t="s">
        <v>6709</v>
      </c>
      <c r="Q1111" s="145">
        <v>0.21</v>
      </c>
      <c r="R1111" s="144" t="s">
        <v>6710</v>
      </c>
      <c r="S1111" s="145">
        <v>125</v>
      </c>
      <c r="T1111" s="144" t="s">
        <v>5221</v>
      </c>
      <c r="U1111" s="145">
        <v>0</v>
      </c>
      <c r="V1111" s="145">
        <v>15.444000000000001</v>
      </c>
      <c r="W1111" s="145">
        <v>0</v>
      </c>
      <c r="X1111" s="144" t="s">
        <v>4745</v>
      </c>
    </row>
    <row r="1112" spans="1:24" s="7" customFormat="1">
      <c r="A1112" s="7" t="s">
        <v>49</v>
      </c>
      <c r="D1112" s="144" t="s">
        <v>4177</v>
      </c>
      <c r="E1112" s="144" t="s">
        <v>6716</v>
      </c>
      <c r="F1112" s="144" t="s">
        <v>655</v>
      </c>
      <c r="G1112" s="144" t="s">
        <v>4745</v>
      </c>
      <c r="H1112" s="144" t="s">
        <v>891</v>
      </c>
      <c r="I1112" s="144" t="s">
        <v>1644</v>
      </c>
      <c r="J1112" s="145">
        <v>125</v>
      </c>
      <c r="K1112" s="144" t="s">
        <v>6708</v>
      </c>
      <c r="L1112" s="144" t="s">
        <v>393</v>
      </c>
      <c r="M1112" s="144" t="s">
        <v>4797</v>
      </c>
      <c r="N1112" s="144" t="s">
        <v>683</v>
      </c>
      <c r="O1112" s="144" t="s">
        <v>695</v>
      </c>
      <c r="P1112" s="144" t="s">
        <v>6709</v>
      </c>
      <c r="Q1112" s="145">
        <v>0.21</v>
      </c>
      <c r="R1112" s="144" t="s">
        <v>6710</v>
      </c>
      <c r="S1112" s="145">
        <v>125</v>
      </c>
      <c r="T1112" s="144" t="s">
        <v>5221</v>
      </c>
      <c r="U1112" s="145">
        <v>59</v>
      </c>
      <c r="V1112" s="145">
        <v>17.87</v>
      </c>
      <c r="W1112" s="145">
        <v>0</v>
      </c>
      <c r="X1112" s="144" t="s">
        <v>6717</v>
      </c>
    </row>
    <row r="1113" spans="1:24" s="7" customFormat="1">
      <c r="A1113" s="7" t="s">
        <v>49</v>
      </c>
      <c r="D1113" s="144" t="s">
        <v>1749</v>
      </c>
      <c r="E1113" s="144" t="s">
        <v>6718</v>
      </c>
      <c r="F1113" s="144" t="s">
        <v>655</v>
      </c>
      <c r="G1113" s="144" t="s">
        <v>4745</v>
      </c>
      <c r="H1113" s="144" t="s">
        <v>891</v>
      </c>
      <c r="I1113" s="144" t="s">
        <v>1644</v>
      </c>
      <c r="J1113" s="145">
        <v>100</v>
      </c>
      <c r="K1113" s="144" t="s">
        <v>1413</v>
      </c>
      <c r="L1113" s="144" t="s">
        <v>401</v>
      </c>
      <c r="M1113" s="144" t="s">
        <v>4797</v>
      </c>
      <c r="N1113" s="144" t="s">
        <v>683</v>
      </c>
      <c r="O1113" s="144" t="s">
        <v>695</v>
      </c>
      <c r="P1113" s="144" t="s">
        <v>1752</v>
      </c>
      <c r="Q1113" s="145">
        <v>0.313</v>
      </c>
      <c r="R1113" s="144" t="s">
        <v>1466</v>
      </c>
      <c r="S1113" s="145">
        <v>100</v>
      </c>
      <c r="T1113" s="144" t="s">
        <v>5221</v>
      </c>
      <c r="U1113" s="145">
        <v>44</v>
      </c>
      <c r="V1113" s="145">
        <v>7.5815900000000003</v>
      </c>
      <c r="W1113" s="145">
        <v>0</v>
      </c>
      <c r="X1113" s="144" t="s">
        <v>6719</v>
      </c>
    </row>
    <row r="1114" spans="1:24" s="7" customFormat="1">
      <c r="A1114" s="7" t="s">
        <v>49</v>
      </c>
      <c r="D1114" s="144" t="s">
        <v>1753</v>
      </c>
      <c r="E1114" s="144" t="s">
        <v>6720</v>
      </c>
      <c r="F1114" s="144" t="s">
        <v>655</v>
      </c>
      <c r="G1114" s="144" t="s">
        <v>4745</v>
      </c>
      <c r="H1114" s="144" t="s">
        <v>891</v>
      </c>
      <c r="I1114" s="144" t="s">
        <v>1644</v>
      </c>
      <c r="J1114" s="145">
        <v>100</v>
      </c>
      <c r="K1114" s="144" t="s">
        <v>1413</v>
      </c>
      <c r="L1114" s="144" t="s">
        <v>380</v>
      </c>
      <c r="M1114" s="144" t="s">
        <v>4797</v>
      </c>
      <c r="N1114" s="144" t="s">
        <v>683</v>
      </c>
      <c r="O1114" s="144" t="s">
        <v>695</v>
      </c>
      <c r="P1114" s="144" t="s">
        <v>1752</v>
      </c>
      <c r="Q1114" s="145">
        <v>0.313</v>
      </c>
      <c r="R1114" s="144" t="s">
        <v>1466</v>
      </c>
      <c r="S1114" s="145">
        <v>100</v>
      </c>
      <c r="T1114" s="144" t="s">
        <v>5221</v>
      </c>
      <c r="U1114" s="145">
        <v>39</v>
      </c>
      <c r="V1114" s="145">
        <v>8.19</v>
      </c>
      <c r="W1114" s="145">
        <v>0</v>
      </c>
      <c r="X1114" s="144" t="s">
        <v>6721</v>
      </c>
    </row>
    <row r="1115" spans="1:24" s="7" customFormat="1">
      <c r="A1115" s="7" t="s">
        <v>49</v>
      </c>
      <c r="D1115" s="144" t="s">
        <v>1756</v>
      </c>
      <c r="E1115" s="144" t="s">
        <v>6722</v>
      </c>
      <c r="F1115" s="144" t="s">
        <v>655</v>
      </c>
      <c r="G1115" s="144" t="s">
        <v>4745</v>
      </c>
      <c r="H1115" s="144" t="s">
        <v>891</v>
      </c>
      <c r="I1115" s="144" t="s">
        <v>1644</v>
      </c>
      <c r="J1115" s="145">
        <v>100</v>
      </c>
      <c r="K1115" s="144" t="s">
        <v>5164</v>
      </c>
      <c r="L1115" s="144" t="s">
        <v>380</v>
      </c>
      <c r="M1115" s="144" t="s">
        <v>4797</v>
      </c>
      <c r="N1115" s="144" t="s">
        <v>683</v>
      </c>
      <c r="O1115" s="144" t="s">
        <v>695</v>
      </c>
      <c r="P1115" s="144" t="s">
        <v>1752</v>
      </c>
      <c r="Q1115" s="145">
        <v>0.308</v>
      </c>
      <c r="R1115" s="144" t="s">
        <v>1466</v>
      </c>
      <c r="S1115" s="145">
        <v>100</v>
      </c>
      <c r="T1115" s="144" t="s">
        <v>5221</v>
      </c>
      <c r="U1115" s="145">
        <v>17</v>
      </c>
      <c r="V1115" s="145">
        <v>9.1349499999999999</v>
      </c>
      <c r="W1115" s="145">
        <v>14</v>
      </c>
      <c r="X1115" s="144" t="s">
        <v>6723</v>
      </c>
    </row>
    <row r="1116" spans="1:24" s="7" customFormat="1">
      <c r="A1116" s="7" t="s">
        <v>49</v>
      </c>
      <c r="D1116" s="144" t="s">
        <v>6724</v>
      </c>
      <c r="E1116" s="144" t="s">
        <v>6725</v>
      </c>
      <c r="F1116" s="144" t="s">
        <v>4792</v>
      </c>
      <c r="G1116" s="144" t="s">
        <v>4745</v>
      </c>
      <c r="H1116" s="144" t="s">
        <v>891</v>
      </c>
      <c r="I1116" s="144" t="s">
        <v>1644</v>
      </c>
      <c r="J1116" s="145">
        <v>100</v>
      </c>
      <c r="K1116" s="144" t="s">
        <v>631</v>
      </c>
      <c r="L1116" s="144" t="s">
        <v>389</v>
      </c>
      <c r="M1116" s="144" t="s">
        <v>4797</v>
      </c>
      <c r="N1116" s="144" t="s">
        <v>683</v>
      </c>
      <c r="O1116" s="144" t="s">
        <v>695</v>
      </c>
      <c r="P1116" s="144" t="s">
        <v>1752</v>
      </c>
      <c r="Q1116" s="145">
        <v>0.36899999999999999</v>
      </c>
      <c r="R1116" s="144" t="s">
        <v>1466</v>
      </c>
      <c r="S1116" s="145">
        <v>100</v>
      </c>
      <c r="T1116" s="144" t="s">
        <v>5221</v>
      </c>
      <c r="U1116" s="145">
        <v>0</v>
      </c>
      <c r="V1116" s="145">
        <v>0</v>
      </c>
      <c r="W1116" s="145">
        <v>0</v>
      </c>
      <c r="X1116" s="144" t="s">
        <v>4745</v>
      </c>
    </row>
    <row r="1117" spans="1:24" s="7" customFormat="1">
      <c r="A1117" s="7" t="s">
        <v>49</v>
      </c>
      <c r="D1117" s="144" t="s">
        <v>1759</v>
      </c>
      <c r="E1117" s="144" t="s">
        <v>6726</v>
      </c>
      <c r="F1117" s="144" t="s">
        <v>655</v>
      </c>
      <c r="G1117" s="144" t="s">
        <v>4745</v>
      </c>
      <c r="H1117" s="144" t="s">
        <v>891</v>
      </c>
      <c r="I1117" s="144" t="s">
        <v>1644</v>
      </c>
      <c r="J1117" s="145">
        <v>100</v>
      </c>
      <c r="K1117" s="144" t="s">
        <v>1413</v>
      </c>
      <c r="L1117" s="144" t="s">
        <v>409</v>
      </c>
      <c r="M1117" s="144" t="s">
        <v>4797</v>
      </c>
      <c r="N1117" s="144" t="s">
        <v>683</v>
      </c>
      <c r="O1117" s="144" t="s">
        <v>695</v>
      </c>
      <c r="P1117" s="144" t="s">
        <v>1752</v>
      </c>
      <c r="Q1117" s="145">
        <v>0.313</v>
      </c>
      <c r="R1117" s="144" t="s">
        <v>1466</v>
      </c>
      <c r="S1117" s="145">
        <v>100</v>
      </c>
      <c r="T1117" s="144" t="s">
        <v>5221</v>
      </c>
      <c r="U1117" s="145">
        <v>16</v>
      </c>
      <c r="V1117" s="145">
        <v>7.83</v>
      </c>
      <c r="W1117" s="145">
        <v>0</v>
      </c>
      <c r="X1117" s="144" t="s">
        <v>6727</v>
      </c>
    </row>
    <row r="1118" spans="1:24" s="7" customFormat="1">
      <c r="A1118" s="7" t="s">
        <v>49</v>
      </c>
      <c r="D1118" s="144" t="s">
        <v>6728</v>
      </c>
      <c r="E1118" s="144" t="s">
        <v>6729</v>
      </c>
      <c r="F1118" s="144" t="s">
        <v>4792</v>
      </c>
      <c r="G1118" s="144" t="s">
        <v>4745</v>
      </c>
      <c r="H1118" s="144" t="s">
        <v>891</v>
      </c>
      <c r="I1118" s="144" t="s">
        <v>1644</v>
      </c>
      <c r="J1118" s="145">
        <v>100</v>
      </c>
      <c r="K1118" s="144" t="s">
        <v>1507</v>
      </c>
      <c r="L1118" s="144" t="s">
        <v>1795</v>
      </c>
      <c r="M1118" s="144" t="s">
        <v>4797</v>
      </c>
      <c r="N1118" s="144" t="s">
        <v>683</v>
      </c>
      <c r="O1118" s="144" t="s">
        <v>695</v>
      </c>
      <c r="P1118" s="144" t="s">
        <v>1752</v>
      </c>
      <c r="Q1118" s="145">
        <v>0.29299999999999998</v>
      </c>
      <c r="R1118" s="144" t="s">
        <v>1466</v>
      </c>
      <c r="S1118" s="145">
        <v>100</v>
      </c>
      <c r="T1118" s="144" t="s">
        <v>5221</v>
      </c>
      <c r="U1118" s="145">
        <v>0</v>
      </c>
      <c r="V1118" s="145">
        <v>8.1451399999999996</v>
      </c>
      <c r="W1118" s="145">
        <v>0</v>
      </c>
      <c r="X1118" s="144" t="s">
        <v>4745</v>
      </c>
    </row>
    <row r="1119" spans="1:24" s="7" customFormat="1">
      <c r="A1119" s="7" t="s">
        <v>49</v>
      </c>
      <c r="D1119" s="144" t="s">
        <v>1762</v>
      </c>
      <c r="E1119" s="144" t="s">
        <v>6730</v>
      </c>
      <c r="F1119" s="144" t="s">
        <v>655</v>
      </c>
      <c r="G1119" s="144" t="s">
        <v>4745</v>
      </c>
      <c r="H1119" s="144" t="s">
        <v>891</v>
      </c>
      <c r="I1119" s="144" t="s">
        <v>1644</v>
      </c>
      <c r="J1119" s="145">
        <v>100</v>
      </c>
      <c r="K1119" s="144" t="s">
        <v>5269</v>
      </c>
      <c r="L1119" s="144" t="s">
        <v>1795</v>
      </c>
      <c r="M1119" s="144" t="s">
        <v>4797</v>
      </c>
      <c r="N1119" s="144" t="s">
        <v>683</v>
      </c>
      <c r="O1119" s="144" t="s">
        <v>695</v>
      </c>
      <c r="P1119" s="144" t="s">
        <v>1752</v>
      </c>
      <c r="Q1119" s="145">
        <v>0.308</v>
      </c>
      <c r="R1119" s="144" t="s">
        <v>1466</v>
      </c>
      <c r="S1119" s="145">
        <v>100</v>
      </c>
      <c r="T1119" s="144" t="s">
        <v>5221</v>
      </c>
      <c r="U1119" s="145">
        <v>40</v>
      </c>
      <c r="V1119" s="145">
        <v>9.1727500000000006</v>
      </c>
      <c r="W1119" s="145">
        <v>0</v>
      </c>
      <c r="X1119" s="144" t="s">
        <v>6731</v>
      </c>
    </row>
    <row r="1120" spans="1:24" s="7" customFormat="1">
      <c r="A1120" s="7" t="s">
        <v>49</v>
      </c>
      <c r="D1120" s="144" t="s">
        <v>1765</v>
      </c>
      <c r="E1120" s="144" t="s">
        <v>6732</v>
      </c>
      <c r="F1120" s="144" t="s">
        <v>655</v>
      </c>
      <c r="G1120" s="144" t="s">
        <v>4745</v>
      </c>
      <c r="H1120" s="144" t="s">
        <v>891</v>
      </c>
      <c r="I1120" s="144" t="s">
        <v>1644</v>
      </c>
      <c r="J1120" s="145">
        <v>100</v>
      </c>
      <c r="K1120" s="144" t="s">
        <v>1413</v>
      </c>
      <c r="L1120" s="144" t="s">
        <v>487</v>
      </c>
      <c r="M1120" s="144" t="s">
        <v>4797</v>
      </c>
      <c r="N1120" s="144" t="s">
        <v>683</v>
      </c>
      <c r="O1120" s="144" t="s">
        <v>695</v>
      </c>
      <c r="P1120" s="144" t="s">
        <v>1752</v>
      </c>
      <c r="Q1120" s="145">
        <v>0.313</v>
      </c>
      <c r="R1120" s="144" t="s">
        <v>1466</v>
      </c>
      <c r="S1120" s="145">
        <v>100</v>
      </c>
      <c r="T1120" s="144" t="s">
        <v>5221</v>
      </c>
      <c r="U1120" s="145">
        <v>15</v>
      </c>
      <c r="V1120" s="145">
        <v>8.1451399999999996</v>
      </c>
      <c r="W1120" s="145">
        <v>0</v>
      </c>
      <c r="X1120" s="144" t="s">
        <v>6733</v>
      </c>
    </row>
    <row r="1121" spans="1:24" s="7" customFormat="1">
      <c r="A1121" s="7" t="s">
        <v>49</v>
      </c>
      <c r="D1121" s="144" t="s">
        <v>1768</v>
      </c>
      <c r="E1121" s="144" t="s">
        <v>6734</v>
      </c>
      <c r="F1121" s="144" t="s">
        <v>655</v>
      </c>
      <c r="G1121" s="144" t="s">
        <v>4745</v>
      </c>
      <c r="H1121" s="144" t="s">
        <v>891</v>
      </c>
      <c r="I1121" s="144" t="s">
        <v>1644</v>
      </c>
      <c r="J1121" s="145">
        <v>100</v>
      </c>
      <c r="K1121" s="144" t="s">
        <v>5269</v>
      </c>
      <c r="L1121" s="144" t="s">
        <v>389</v>
      </c>
      <c r="M1121" s="144" t="s">
        <v>4797</v>
      </c>
      <c r="N1121" s="144" t="s">
        <v>683</v>
      </c>
      <c r="O1121" s="144" t="s">
        <v>695</v>
      </c>
      <c r="P1121" s="144" t="s">
        <v>1752</v>
      </c>
      <c r="Q1121" s="145">
        <v>0.32300000000000001</v>
      </c>
      <c r="R1121" s="144" t="s">
        <v>1466</v>
      </c>
      <c r="S1121" s="145">
        <v>100</v>
      </c>
      <c r="T1121" s="144" t="s">
        <v>5221</v>
      </c>
      <c r="U1121" s="145">
        <v>0</v>
      </c>
      <c r="V1121" s="145">
        <v>8.1449999999999996</v>
      </c>
      <c r="W1121" s="145">
        <v>0</v>
      </c>
      <c r="X1121" s="144" t="s">
        <v>6735</v>
      </c>
    </row>
    <row r="1122" spans="1:24" s="7" customFormat="1">
      <c r="A1122" s="7" t="s">
        <v>49</v>
      </c>
      <c r="D1122" s="144" t="s">
        <v>1770</v>
      </c>
      <c r="E1122" s="144" t="s">
        <v>6736</v>
      </c>
      <c r="F1122" s="144" t="s">
        <v>655</v>
      </c>
      <c r="G1122" s="144" t="s">
        <v>4745</v>
      </c>
      <c r="H1122" s="144" t="s">
        <v>891</v>
      </c>
      <c r="I1122" s="144" t="s">
        <v>1644</v>
      </c>
      <c r="J1122" s="145">
        <v>100</v>
      </c>
      <c r="K1122" s="144" t="s">
        <v>1413</v>
      </c>
      <c r="L1122" s="144" t="s">
        <v>393</v>
      </c>
      <c r="M1122" s="144" t="s">
        <v>4797</v>
      </c>
      <c r="N1122" s="144" t="s">
        <v>683</v>
      </c>
      <c r="O1122" s="144" t="s">
        <v>695</v>
      </c>
      <c r="P1122" s="144" t="s">
        <v>1752</v>
      </c>
      <c r="Q1122" s="145">
        <v>0.313</v>
      </c>
      <c r="R1122" s="144" t="s">
        <v>1466</v>
      </c>
      <c r="S1122" s="145">
        <v>100</v>
      </c>
      <c r="T1122" s="144" t="s">
        <v>5221</v>
      </c>
      <c r="U1122" s="145">
        <v>42</v>
      </c>
      <c r="V1122" s="145">
        <v>8.1442899999999998</v>
      </c>
      <c r="W1122" s="145">
        <v>0</v>
      </c>
      <c r="X1122" s="144" t="s">
        <v>6737</v>
      </c>
    </row>
    <row r="1123" spans="1:24" s="7" customFormat="1">
      <c r="A1123" s="7" t="s">
        <v>49</v>
      </c>
      <c r="D1123" s="144" t="s">
        <v>1773</v>
      </c>
      <c r="E1123" s="144" t="s">
        <v>6738</v>
      </c>
      <c r="F1123" s="144" t="s">
        <v>655</v>
      </c>
      <c r="G1123" s="144" t="s">
        <v>4745</v>
      </c>
      <c r="H1123" s="144" t="s">
        <v>891</v>
      </c>
      <c r="I1123" s="144" t="s">
        <v>1644</v>
      </c>
      <c r="J1123" s="145">
        <v>100</v>
      </c>
      <c r="K1123" s="144" t="s">
        <v>5164</v>
      </c>
      <c r="L1123" s="144" t="s">
        <v>457</v>
      </c>
      <c r="M1123" s="144" t="s">
        <v>4797</v>
      </c>
      <c r="N1123" s="144" t="s">
        <v>683</v>
      </c>
      <c r="O1123" s="144" t="s">
        <v>695</v>
      </c>
      <c r="P1123" s="144" t="s">
        <v>1752</v>
      </c>
      <c r="Q1123" s="145">
        <v>0.308</v>
      </c>
      <c r="R1123" s="144" t="s">
        <v>1466</v>
      </c>
      <c r="S1123" s="145">
        <v>100</v>
      </c>
      <c r="T1123" s="144" t="s">
        <v>5221</v>
      </c>
      <c r="U1123" s="145">
        <v>90</v>
      </c>
      <c r="V1123" s="145">
        <v>7.83</v>
      </c>
      <c r="W1123" s="145">
        <v>4</v>
      </c>
      <c r="X1123" s="144" t="s">
        <v>6739</v>
      </c>
    </row>
    <row r="1124" spans="1:24" s="7" customFormat="1">
      <c r="A1124" s="7" t="s">
        <v>49</v>
      </c>
      <c r="D1124" s="144" t="s">
        <v>1776</v>
      </c>
      <c r="E1124" s="144" t="s">
        <v>6740</v>
      </c>
      <c r="F1124" s="144" t="s">
        <v>655</v>
      </c>
      <c r="G1124" s="144" t="s">
        <v>4745</v>
      </c>
      <c r="H1124" s="144" t="s">
        <v>891</v>
      </c>
      <c r="I1124" s="144" t="s">
        <v>1644</v>
      </c>
      <c r="J1124" s="145">
        <v>100</v>
      </c>
      <c r="K1124" s="144" t="s">
        <v>5164</v>
      </c>
      <c r="L1124" s="144" t="s">
        <v>457</v>
      </c>
      <c r="M1124" s="144" t="s">
        <v>4797</v>
      </c>
      <c r="N1124" s="144" t="s">
        <v>683</v>
      </c>
      <c r="O1124" s="144" t="s">
        <v>695</v>
      </c>
      <c r="P1124" s="144" t="s">
        <v>1752</v>
      </c>
      <c r="Q1124" s="145">
        <v>0.34100000000000003</v>
      </c>
      <c r="R1124" s="144" t="s">
        <v>1466</v>
      </c>
      <c r="S1124" s="145">
        <v>100</v>
      </c>
      <c r="T1124" s="144" t="s">
        <v>5221</v>
      </c>
      <c r="U1124" s="145">
        <v>80</v>
      </c>
      <c r="V1124" s="145">
        <v>10.26089</v>
      </c>
      <c r="W1124" s="145">
        <v>0</v>
      </c>
      <c r="X1124" s="144" t="s">
        <v>6741</v>
      </c>
    </row>
    <row r="1125" spans="1:24" s="7" customFormat="1">
      <c r="A1125" s="7" t="s">
        <v>49</v>
      </c>
      <c r="D1125" s="144" t="s">
        <v>1779</v>
      </c>
      <c r="E1125" s="144" t="s">
        <v>6742</v>
      </c>
      <c r="F1125" s="144" t="s">
        <v>655</v>
      </c>
      <c r="G1125" s="144" t="s">
        <v>4745</v>
      </c>
      <c r="H1125" s="144" t="s">
        <v>891</v>
      </c>
      <c r="I1125" s="144" t="s">
        <v>1644</v>
      </c>
      <c r="J1125" s="145">
        <v>100</v>
      </c>
      <c r="K1125" s="144" t="s">
        <v>1413</v>
      </c>
      <c r="L1125" s="144" t="s">
        <v>396</v>
      </c>
      <c r="M1125" s="144" t="s">
        <v>4797</v>
      </c>
      <c r="N1125" s="144" t="s">
        <v>683</v>
      </c>
      <c r="O1125" s="144" t="s">
        <v>695</v>
      </c>
      <c r="P1125" s="144" t="s">
        <v>1752</v>
      </c>
      <c r="Q1125" s="145">
        <v>0.313</v>
      </c>
      <c r="R1125" s="144" t="s">
        <v>1466</v>
      </c>
      <c r="S1125" s="145">
        <v>100</v>
      </c>
      <c r="T1125" s="144" t="s">
        <v>5221</v>
      </c>
      <c r="U1125" s="145">
        <v>42</v>
      </c>
      <c r="V1125" s="145">
        <v>8.1942900000000005</v>
      </c>
      <c r="W1125" s="145">
        <v>0</v>
      </c>
      <c r="X1125" s="144" t="s">
        <v>6743</v>
      </c>
    </row>
    <row r="1126" spans="1:24" s="7" customFormat="1">
      <c r="A1126" s="7" t="s">
        <v>49</v>
      </c>
      <c r="D1126" s="144" t="s">
        <v>1782</v>
      </c>
      <c r="E1126" s="144" t="s">
        <v>6744</v>
      </c>
      <c r="F1126" s="144" t="s">
        <v>655</v>
      </c>
      <c r="G1126" s="144" t="s">
        <v>4745</v>
      </c>
      <c r="H1126" s="144" t="s">
        <v>891</v>
      </c>
      <c r="I1126" s="144" t="s">
        <v>1644</v>
      </c>
      <c r="J1126" s="145">
        <v>100</v>
      </c>
      <c r="K1126" s="144" t="s">
        <v>1413</v>
      </c>
      <c r="L1126" s="144" t="s">
        <v>419</v>
      </c>
      <c r="M1126" s="144" t="s">
        <v>4797</v>
      </c>
      <c r="N1126" s="144" t="s">
        <v>683</v>
      </c>
      <c r="O1126" s="144" t="s">
        <v>695</v>
      </c>
      <c r="P1126" s="144" t="s">
        <v>1752</v>
      </c>
      <c r="Q1126" s="145">
        <v>0.313</v>
      </c>
      <c r="R1126" s="144" t="s">
        <v>1466</v>
      </c>
      <c r="S1126" s="145">
        <v>100</v>
      </c>
      <c r="T1126" s="144" t="s">
        <v>5221</v>
      </c>
      <c r="U1126" s="145">
        <v>16</v>
      </c>
      <c r="V1126" s="145">
        <v>9.32</v>
      </c>
      <c r="W1126" s="145">
        <v>0</v>
      </c>
      <c r="X1126" s="144" t="s">
        <v>6745</v>
      </c>
    </row>
    <row r="1127" spans="1:24" s="7" customFormat="1">
      <c r="A1127" s="7" t="s">
        <v>49</v>
      </c>
      <c r="D1127" s="144" t="s">
        <v>1785</v>
      </c>
      <c r="E1127" s="144" t="s">
        <v>6746</v>
      </c>
      <c r="F1127" s="144" t="s">
        <v>655</v>
      </c>
      <c r="G1127" s="144" t="s">
        <v>4745</v>
      </c>
      <c r="H1127" s="144" t="s">
        <v>891</v>
      </c>
      <c r="I1127" s="144" t="s">
        <v>1644</v>
      </c>
      <c r="J1127" s="145">
        <v>125</v>
      </c>
      <c r="K1127" s="144" t="s">
        <v>1413</v>
      </c>
      <c r="L1127" s="144" t="s">
        <v>401</v>
      </c>
      <c r="M1127" s="144" t="s">
        <v>4797</v>
      </c>
      <c r="N1127" s="144" t="s">
        <v>683</v>
      </c>
      <c r="O1127" s="144" t="s">
        <v>695</v>
      </c>
      <c r="P1127" s="144" t="s">
        <v>1788</v>
      </c>
      <c r="Q1127" s="145">
        <v>0.64</v>
      </c>
      <c r="R1127" s="144" t="s">
        <v>616</v>
      </c>
      <c r="S1127" s="145">
        <v>125</v>
      </c>
      <c r="T1127" s="144" t="s">
        <v>5221</v>
      </c>
      <c r="U1127" s="145">
        <v>25</v>
      </c>
      <c r="V1127" s="145">
        <v>11.25</v>
      </c>
      <c r="W1127" s="145">
        <v>0</v>
      </c>
      <c r="X1127" s="144" t="s">
        <v>6747</v>
      </c>
    </row>
    <row r="1128" spans="1:24" s="7" customFormat="1">
      <c r="A1128" s="7" t="s">
        <v>49</v>
      </c>
      <c r="D1128" s="144" t="s">
        <v>1789</v>
      </c>
      <c r="E1128" s="144" t="s">
        <v>6748</v>
      </c>
      <c r="F1128" s="144" t="s">
        <v>655</v>
      </c>
      <c r="G1128" s="144" t="s">
        <v>4745</v>
      </c>
      <c r="H1128" s="144" t="s">
        <v>891</v>
      </c>
      <c r="I1128" s="144" t="s">
        <v>1644</v>
      </c>
      <c r="J1128" s="145">
        <v>125</v>
      </c>
      <c r="K1128" s="144" t="s">
        <v>1413</v>
      </c>
      <c r="L1128" s="144" t="s">
        <v>380</v>
      </c>
      <c r="M1128" s="144" t="s">
        <v>4797</v>
      </c>
      <c r="N1128" s="144" t="s">
        <v>683</v>
      </c>
      <c r="O1128" s="144" t="s">
        <v>695</v>
      </c>
      <c r="P1128" s="144" t="s">
        <v>1788</v>
      </c>
      <c r="Q1128" s="145">
        <v>0.64</v>
      </c>
      <c r="R1128" s="144" t="s">
        <v>616</v>
      </c>
      <c r="S1128" s="145">
        <v>125</v>
      </c>
      <c r="T1128" s="144" t="s">
        <v>5221</v>
      </c>
      <c r="U1128" s="145">
        <v>22</v>
      </c>
      <c r="V1128" s="145">
        <v>11.659090000000001</v>
      </c>
      <c r="W1128" s="145">
        <v>0</v>
      </c>
      <c r="X1128" s="144" t="s">
        <v>6749</v>
      </c>
    </row>
    <row r="1129" spans="1:24" s="7" customFormat="1">
      <c r="A1129" s="7" t="s">
        <v>49</v>
      </c>
      <c r="D1129" s="144" t="s">
        <v>1792</v>
      </c>
      <c r="E1129" s="144" t="s">
        <v>6750</v>
      </c>
      <c r="F1129" s="144" t="s">
        <v>655</v>
      </c>
      <c r="G1129" s="144" t="s">
        <v>4745</v>
      </c>
      <c r="H1129" s="144" t="s">
        <v>891</v>
      </c>
      <c r="I1129" s="144" t="s">
        <v>1644</v>
      </c>
      <c r="J1129" s="145">
        <v>125</v>
      </c>
      <c r="K1129" s="144" t="s">
        <v>5269</v>
      </c>
      <c r="L1129" s="144" t="s">
        <v>1795</v>
      </c>
      <c r="M1129" s="144" t="s">
        <v>4797</v>
      </c>
      <c r="N1129" s="144" t="s">
        <v>683</v>
      </c>
      <c r="O1129" s="144" t="s">
        <v>695</v>
      </c>
      <c r="P1129" s="144" t="s">
        <v>1788</v>
      </c>
      <c r="Q1129" s="145">
        <v>0.628</v>
      </c>
      <c r="R1129" s="144" t="s">
        <v>616</v>
      </c>
      <c r="S1129" s="145">
        <v>125</v>
      </c>
      <c r="T1129" s="144" t="s">
        <v>5221</v>
      </c>
      <c r="U1129" s="145">
        <v>15</v>
      </c>
      <c r="V1129" s="145">
        <v>13.39</v>
      </c>
      <c r="W1129" s="145">
        <v>0</v>
      </c>
      <c r="X1129" s="144" t="s">
        <v>6751</v>
      </c>
    </row>
    <row r="1130" spans="1:24" s="7" customFormat="1">
      <c r="A1130" s="7" t="s">
        <v>49</v>
      </c>
      <c r="D1130" s="144" t="s">
        <v>1796</v>
      </c>
      <c r="E1130" s="144" t="s">
        <v>6752</v>
      </c>
      <c r="F1130" s="144" t="s">
        <v>655</v>
      </c>
      <c r="G1130" s="144" t="s">
        <v>4745</v>
      </c>
      <c r="H1130" s="144" t="s">
        <v>891</v>
      </c>
      <c r="I1130" s="144" t="s">
        <v>1644</v>
      </c>
      <c r="J1130" s="145">
        <v>125</v>
      </c>
      <c r="K1130" s="144" t="s">
        <v>1413</v>
      </c>
      <c r="L1130" s="144" t="s">
        <v>801</v>
      </c>
      <c r="M1130" s="144" t="s">
        <v>4797</v>
      </c>
      <c r="N1130" s="144" t="s">
        <v>683</v>
      </c>
      <c r="O1130" s="144" t="s">
        <v>695</v>
      </c>
      <c r="P1130" s="144" t="s">
        <v>1788</v>
      </c>
      <c r="Q1130" s="145">
        <v>0.64</v>
      </c>
      <c r="R1130" s="144" t="s">
        <v>616</v>
      </c>
      <c r="S1130" s="145">
        <v>125</v>
      </c>
      <c r="T1130" s="144" t="s">
        <v>5221</v>
      </c>
      <c r="U1130" s="145">
        <v>45</v>
      </c>
      <c r="V1130" s="145">
        <v>11.72</v>
      </c>
      <c r="W1130" s="145">
        <v>0</v>
      </c>
      <c r="X1130" s="144" t="s">
        <v>6753</v>
      </c>
    </row>
    <row r="1131" spans="1:24" s="7" customFormat="1">
      <c r="A1131" s="7" t="s">
        <v>49</v>
      </c>
      <c r="D1131" s="144" t="s">
        <v>1799</v>
      </c>
      <c r="E1131" s="144" t="s">
        <v>6754</v>
      </c>
      <c r="F1131" s="144" t="s">
        <v>655</v>
      </c>
      <c r="G1131" s="144" t="s">
        <v>4745</v>
      </c>
      <c r="H1131" s="144" t="s">
        <v>891</v>
      </c>
      <c r="I1131" s="144" t="s">
        <v>1644</v>
      </c>
      <c r="J1131" s="145">
        <v>125</v>
      </c>
      <c r="K1131" s="144" t="s">
        <v>5269</v>
      </c>
      <c r="L1131" s="144" t="s">
        <v>389</v>
      </c>
      <c r="M1131" s="144" t="s">
        <v>4797</v>
      </c>
      <c r="N1131" s="144" t="s">
        <v>683</v>
      </c>
      <c r="O1131" s="144" t="s">
        <v>695</v>
      </c>
      <c r="P1131" s="144" t="s">
        <v>1788</v>
      </c>
      <c r="Q1131" s="145">
        <v>0.65500000000000003</v>
      </c>
      <c r="R1131" s="144" t="s">
        <v>616</v>
      </c>
      <c r="S1131" s="145">
        <v>125</v>
      </c>
      <c r="T1131" s="144" t="s">
        <v>5221</v>
      </c>
      <c r="U1131" s="145">
        <v>1</v>
      </c>
      <c r="V1131" s="145">
        <v>11.7</v>
      </c>
      <c r="W1131" s="145">
        <v>0</v>
      </c>
      <c r="X1131" s="144" t="s">
        <v>6755</v>
      </c>
    </row>
    <row r="1132" spans="1:24" s="7" customFormat="1">
      <c r="A1132" s="7" t="s">
        <v>49</v>
      </c>
      <c r="D1132" s="144" t="s">
        <v>1802</v>
      </c>
      <c r="E1132" s="144" t="s">
        <v>6756</v>
      </c>
      <c r="F1132" s="144" t="s">
        <v>655</v>
      </c>
      <c r="G1132" s="144" t="s">
        <v>4745</v>
      </c>
      <c r="H1132" s="144" t="s">
        <v>891</v>
      </c>
      <c r="I1132" s="144" t="s">
        <v>1644</v>
      </c>
      <c r="J1132" s="145">
        <v>125</v>
      </c>
      <c r="K1132" s="144" t="s">
        <v>1413</v>
      </c>
      <c r="L1132" s="144" t="s">
        <v>393</v>
      </c>
      <c r="M1132" s="144" t="s">
        <v>4797</v>
      </c>
      <c r="N1132" s="144" t="s">
        <v>683</v>
      </c>
      <c r="O1132" s="144" t="s">
        <v>695</v>
      </c>
      <c r="P1132" s="144" t="s">
        <v>1788</v>
      </c>
      <c r="Q1132" s="145">
        <v>0.64</v>
      </c>
      <c r="R1132" s="144" t="s">
        <v>616</v>
      </c>
      <c r="S1132" s="145">
        <v>125</v>
      </c>
      <c r="T1132" s="144" t="s">
        <v>5221</v>
      </c>
      <c r="U1132" s="145">
        <v>40</v>
      </c>
      <c r="V1132" s="145">
        <v>11.25</v>
      </c>
      <c r="W1132" s="145">
        <v>0</v>
      </c>
      <c r="X1132" s="144" t="s">
        <v>6757</v>
      </c>
    </row>
    <row r="1133" spans="1:24" s="7" customFormat="1">
      <c r="A1133" s="7" t="s">
        <v>49</v>
      </c>
      <c r="D1133" s="144" t="s">
        <v>1805</v>
      </c>
      <c r="E1133" s="144" t="s">
        <v>6758</v>
      </c>
      <c r="F1133" s="144" t="s">
        <v>655</v>
      </c>
      <c r="G1133" s="144" t="s">
        <v>4745</v>
      </c>
      <c r="H1133" s="144" t="s">
        <v>891</v>
      </c>
      <c r="I1133" s="144" t="s">
        <v>1644</v>
      </c>
      <c r="J1133" s="145">
        <v>125</v>
      </c>
      <c r="K1133" s="144" t="s">
        <v>5164</v>
      </c>
      <c r="L1133" s="144" t="s">
        <v>457</v>
      </c>
      <c r="M1133" s="144" t="s">
        <v>4797</v>
      </c>
      <c r="N1133" s="144" t="s">
        <v>683</v>
      </c>
      <c r="O1133" s="144" t="s">
        <v>695</v>
      </c>
      <c r="P1133" s="144" t="s">
        <v>1788</v>
      </c>
      <c r="Q1133" s="145">
        <v>0.66500000000000004</v>
      </c>
      <c r="R1133" s="144" t="s">
        <v>616</v>
      </c>
      <c r="S1133" s="145">
        <v>125</v>
      </c>
      <c r="T1133" s="144" t="s">
        <v>5221</v>
      </c>
      <c r="U1133" s="145">
        <v>35</v>
      </c>
      <c r="V1133" s="145">
        <v>13.39</v>
      </c>
      <c r="W1133" s="145">
        <v>0</v>
      </c>
      <c r="X1133" s="144" t="s">
        <v>6759</v>
      </c>
    </row>
    <row r="1134" spans="1:24" s="7" customFormat="1">
      <c r="A1134" s="7" t="s">
        <v>49</v>
      </c>
      <c r="D1134" s="144" t="s">
        <v>1808</v>
      </c>
      <c r="E1134" s="144" t="s">
        <v>6760</v>
      </c>
      <c r="F1134" s="144" t="s">
        <v>655</v>
      </c>
      <c r="G1134" s="144" t="s">
        <v>4745</v>
      </c>
      <c r="H1134" s="144" t="s">
        <v>891</v>
      </c>
      <c r="I1134" s="144" t="s">
        <v>1644</v>
      </c>
      <c r="J1134" s="145">
        <v>125</v>
      </c>
      <c r="K1134" s="144" t="s">
        <v>5164</v>
      </c>
      <c r="L1134" s="144" t="s">
        <v>457</v>
      </c>
      <c r="M1134" s="144" t="s">
        <v>4797</v>
      </c>
      <c r="N1134" s="144" t="s">
        <v>683</v>
      </c>
      <c r="O1134" s="144" t="s">
        <v>695</v>
      </c>
      <c r="P1134" s="144" t="s">
        <v>1788</v>
      </c>
      <c r="Q1134" s="145">
        <v>0.68500000000000005</v>
      </c>
      <c r="R1134" s="144" t="s">
        <v>616</v>
      </c>
      <c r="S1134" s="145">
        <v>125</v>
      </c>
      <c r="T1134" s="144" t="s">
        <v>5221</v>
      </c>
      <c r="U1134" s="145">
        <v>80</v>
      </c>
      <c r="V1134" s="145">
        <v>15.06</v>
      </c>
      <c r="W1134" s="145">
        <v>4</v>
      </c>
      <c r="X1134" s="144" t="s">
        <v>6761</v>
      </c>
    </row>
    <row r="1135" spans="1:24" s="7" customFormat="1">
      <c r="A1135" s="7" t="s">
        <v>49</v>
      </c>
      <c r="D1135" s="144" t="s">
        <v>1811</v>
      </c>
      <c r="E1135" s="144" t="s">
        <v>6762</v>
      </c>
      <c r="F1135" s="144" t="s">
        <v>655</v>
      </c>
      <c r="G1135" s="144" t="s">
        <v>4745</v>
      </c>
      <c r="H1135" s="144" t="s">
        <v>891</v>
      </c>
      <c r="I1135" s="144" t="s">
        <v>1644</v>
      </c>
      <c r="J1135" s="145">
        <v>150</v>
      </c>
      <c r="K1135" s="144" t="s">
        <v>1413</v>
      </c>
      <c r="L1135" s="144" t="s">
        <v>401</v>
      </c>
      <c r="M1135" s="144" t="s">
        <v>4797</v>
      </c>
      <c r="N1135" s="144" t="s">
        <v>683</v>
      </c>
      <c r="O1135" s="144" t="s">
        <v>695</v>
      </c>
      <c r="P1135" s="144" t="s">
        <v>1814</v>
      </c>
      <c r="Q1135" s="145">
        <v>1.091</v>
      </c>
      <c r="R1135" s="144" t="s">
        <v>1419</v>
      </c>
      <c r="S1135" s="145">
        <v>150</v>
      </c>
      <c r="T1135" s="144" t="s">
        <v>5221</v>
      </c>
      <c r="U1135" s="145">
        <v>0</v>
      </c>
      <c r="V1135" s="145">
        <v>19.899999999999999</v>
      </c>
      <c r="W1135" s="145">
        <v>0</v>
      </c>
      <c r="X1135" s="144" t="s">
        <v>6763</v>
      </c>
    </row>
    <row r="1136" spans="1:24" s="7" customFormat="1">
      <c r="A1136" s="7" t="s">
        <v>49</v>
      </c>
      <c r="D1136" s="144" t="s">
        <v>1815</v>
      </c>
      <c r="E1136" s="144" t="s">
        <v>6764</v>
      </c>
      <c r="F1136" s="144" t="s">
        <v>655</v>
      </c>
      <c r="G1136" s="144" t="s">
        <v>4745</v>
      </c>
      <c r="H1136" s="144" t="s">
        <v>891</v>
      </c>
      <c r="I1136" s="144" t="s">
        <v>1644</v>
      </c>
      <c r="J1136" s="145">
        <v>150</v>
      </c>
      <c r="K1136" s="144" t="s">
        <v>1413</v>
      </c>
      <c r="L1136" s="144" t="s">
        <v>380</v>
      </c>
      <c r="M1136" s="144" t="s">
        <v>4797</v>
      </c>
      <c r="N1136" s="144" t="s">
        <v>683</v>
      </c>
      <c r="O1136" s="144" t="s">
        <v>695</v>
      </c>
      <c r="P1136" s="144" t="s">
        <v>1814</v>
      </c>
      <c r="Q1136" s="145">
        <v>1.091</v>
      </c>
      <c r="R1136" s="144" t="s">
        <v>1419</v>
      </c>
      <c r="S1136" s="145">
        <v>150</v>
      </c>
      <c r="T1136" s="144" t="s">
        <v>5221</v>
      </c>
      <c r="U1136" s="145">
        <v>15</v>
      </c>
      <c r="V1136" s="145">
        <v>19.899999999999999</v>
      </c>
      <c r="W1136" s="145">
        <v>0</v>
      </c>
      <c r="X1136" s="144" t="s">
        <v>6765</v>
      </c>
    </row>
    <row r="1137" spans="1:24" s="7" customFormat="1">
      <c r="A1137" s="7" t="s">
        <v>49</v>
      </c>
      <c r="D1137" s="144" t="s">
        <v>1818</v>
      </c>
      <c r="E1137" s="144" t="s">
        <v>6766</v>
      </c>
      <c r="F1137" s="144" t="s">
        <v>655</v>
      </c>
      <c r="G1137" s="144" t="s">
        <v>4745</v>
      </c>
      <c r="H1137" s="144" t="s">
        <v>891</v>
      </c>
      <c r="I1137" s="144" t="s">
        <v>1644</v>
      </c>
      <c r="J1137" s="145">
        <v>150</v>
      </c>
      <c r="K1137" s="144" t="s">
        <v>5269</v>
      </c>
      <c r="L1137" s="144" t="s">
        <v>1795</v>
      </c>
      <c r="M1137" s="144" t="s">
        <v>4797</v>
      </c>
      <c r="N1137" s="144" t="s">
        <v>683</v>
      </c>
      <c r="O1137" s="144" t="s">
        <v>695</v>
      </c>
      <c r="P1137" s="144" t="s">
        <v>1814</v>
      </c>
      <c r="Q1137" s="145">
        <v>1.081</v>
      </c>
      <c r="R1137" s="144" t="s">
        <v>1419</v>
      </c>
      <c r="S1137" s="145">
        <v>150</v>
      </c>
      <c r="T1137" s="144" t="s">
        <v>5221</v>
      </c>
      <c r="U1137" s="145">
        <v>11</v>
      </c>
      <c r="V1137" s="145">
        <v>21.32</v>
      </c>
      <c r="W1137" s="145">
        <v>0</v>
      </c>
      <c r="X1137" s="144" t="s">
        <v>6767</v>
      </c>
    </row>
    <row r="1138" spans="1:24" s="7" customFormat="1">
      <c r="A1138" s="7" t="s">
        <v>49</v>
      </c>
      <c r="D1138" s="144" t="s">
        <v>1821</v>
      </c>
      <c r="E1138" s="144" t="s">
        <v>6627</v>
      </c>
      <c r="F1138" s="144" t="s">
        <v>655</v>
      </c>
      <c r="G1138" s="144" t="s">
        <v>4745</v>
      </c>
      <c r="H1138" s="144" t="s">
        <v>891</v>
      </c>
      <c r="I1138" s="144" t="s">
        <v>1644</v>
      </c>
      <c r="J1138" s="145">
        <v>150</v>
      </c>
      <c r="K1138" s="144" t="s">
        <v>1413</v>
      </c>
      <c r="L1138" s="144" t="s">
        <v>487</v>
      </c>
      <c r="M1138" s="144" t="s">
        <v>4797</v>
      </c>
      <c r="N1138" s="144" t="s">
        <v>683</v>
      </c>
      <c r="O1138" s="144" t="s">
        <v>695</v>
      </c>
      <c r="P1138" s="144" t="s">
        <v>1814</v>
      </c>
      <c r="Q1138" s="145">
        <v>1.091</v>
      </c>
      <c r="R1138" s="144" t="s">
        <v>1419</v>
      </c>
      <c r="S1138" s="145">
        <v>150</v>
      </c>
      <c r="T1138" s="144" t="s">
        <v>5221</v>
      </c>
      <c r="U1138" s="145">
        <v>3</v>
      </c>
      <c r="V1138" s="145">
        <v>18.63</v>
      </c>
      <c r="W1138" s="145">
        <v>0</v>
      </c>
      <c r="X1138" s="144" t="s">
        <v>6768</v>
      </c>
    </row>
    <row r="1139" spans="1:24" s="7" customFormat="1">
      <c r="A1139" s="7" t="s">
        <v>49</v>
      </c>
      <c r="D1139" s="144" t="s">
        <v>1824</v>
      </c>
      <c r="E1139" s="144" t="s">
        <v>6769</v>
      </c>
      <c r="F1139" s="144" t="s">
        <v>655</v>
      </c>
      <c r="G1139" s="144" t="s">
        <v>4745</v>
      </c>
      <c r="H1139" s="144" t="s">
        <v>891</v>
      </c>
      <c r="I1139" s="144" t="s">
        <v>1644</v>
      </c>
      <c r="J1139" s="145">
        <v>150</v>
      </c>
      <c r="K1139" s="144" t="s">
        <v>5164</v>
      </c>
      <c r="L1139" s="144" t="s">
        <v>389</v>
      </c>
      <c r="M1139" s="144" t="s">
        <v>4797</v>
      </c>
      <c r="N1139" s="144" t="s">
        <v>683</v>
      </c>
      <c r="O1139" s="144" t="s">
        <v>695</v>
      </c>
      <c r="P1139" s="144" t="s">
        <v>1814</v>
      </c>
      <c r="Q1139" s="145">
        <v>1.1459999999999999</v>
      </c>
      <c r="R1139" s="144" t="s">
        <v>1419</v>
      </c>
      <c r="S1139" s="145">
        <v>150</v>
      </c>
      <c r="T1139" s="144" t="s">
        <v>5221</v>
      </c>
      <c r="U1139" s="145">
        <v>12</v>
      </c>
      <c r="V1139" s="145">
        <v>18.63</v>
      </c>
      <c r="W1139" s="145">
        <v>0</v>
      </c>
      <c r="X1139" s="144" t="s">
        <v>6770</v>
      </c>
    </row>
    <row r="1140" spans="1:24" s="7" customFormat="1">
      <c r="A1140" s="7" t="s">
        <v>49</v>
      </c>
      <c r="D1140" s="144" t="s">
        <v>1827</v>
      </c>
      <c r="E1140" s="144" t="s">
        <v>6771</v>
      </c>
      <c r="F1140" s="144" t="s">
        <v>655</v>
      </c>
      <c r="G1140" s="144" t="s">
        <v>4745</v>
      </c>
      <c r="H1140" s="144" t="s">
        <v>891</v>
      </c>
      <c r="I1140" s="144" t="s">
        <v>1644</v>
      </c>
      <c r="J1140" s="145">
        <v>150</v>
      </c>
      <c r="K1140" s="144" t="s">
        <v>1413</v>
      </c>
      <c r="L1140" s="144" t="s">
        <v>393</v>
      </c>
      <c r="M1140" s="144" t="s">
        <v>4797</v>
      </c>
      <c r="N1140" s="144" t="s">
        <v>683</v>
      </c>
      <c r="O1140" s="144" t="s">
        <v>695</v>
      </c>
      <c r="P1140" s="144" t="s">
        <v>1814</v>
      </c>
      <c r="Q1140" s="145">
        <v>1.091</v>
      </c>
      <c r="R1140" s="144" t="s">
        <v>1419</v>
      </c>
      <c r="S1140" s="145">
        <v>150</v>
      </c>
      <c r="T1140" s="144" t="s">
        <v>5221</v>
      </c>
      <c r="U1140" s="145">
        <v>11</v>
      </c>
      <c r="V1140" s="145">
        <v>18.63</v>
      </c>
      <c r="W1140" s="145">
        <v>0</v>
      </c>
      <c r="X1140" s="144" t="s">
        <v>6772</v>
      </c>
    </row>
    <row r="1141" spans="1:24" s="7" customFormat="1">
      <c r="A1141" s="7" t="s">
        <v>49</v>
      </c>
      <c r="D1141" s="144" t="s">
        <v>1830</v>
      </c>
      <c r="E1141" s="144" t="s">
        <v>6773</v>
      </c>
      <c r="F1141" s="144" t="s">
        <v>655</v>
      </c>
      <c r="G1141" s="144" t="s">
        <v>4745</v>
      </c>
      <c r="H1141" s="144" t="s">
        <v>891</v>
      </c>
      <c r="I1141" s="144" t="s">
        <v>1644</v>
      </c>
      <c r="J1141" s="145">
        <v>150</v>
      </c>
      <c r="K1141" s="144" t="s">
        <v>5164</v>
      </c>
      <c r="L1141" s="144" t="s">
        <v>457</v>
      </c>
      <c r="M1141" s="144" t="s">
        <v>4797</v>
      </c>
      <c r="N1141" s="144" t="s">
        <v>683</v>
      </c>
      <c r="O1141" s="144" t="s">
        <v>695</v>
      </c>
      <c r="P1141" s="144" t="s">
        <v>1814</v>
      </c>
      <c r="Q1141" s="145">
        <v>1.0860000000000001</v>
      </c>
      <c r="R1141" s="144" t="s">
        <v>1419</v>
      </c>
      <c r="S1141" s="145">
        <v>150</v>
      </c>
      <c r="T1141" s="144" t="s">
        <v>5221</v>
      </c>
      <c r="U1141" s="145">
        <v>17</v>
      </c>
      <c r="V1141" s="145">
        <v>18.63</v>
      </c>
      <c r="W1141" s="145">
        <v>0</v>
      </c>
      <c r="X1141" s="144" t="s">
        <v>6774</v>
      </c>
    </row>
    <row r="1142" spans="1:24" s="7" customFormat="1">
      <c r="A1142" s="7" t="s">
        <v>49</v>
      </c>
      <c r="D1142" s="144" t="s">
        <v>1833</v>
      </c>
      <c r="E1142" s="144" t="s">
        <v>6775</v>
      </c>
      <c r="F1142" s="144" t="s">
        <v>655</v>
      </c>
      <c r="G1142" s="144" t="s">
        <v>4745</v>
      </c>
      <c r="H1142" s="144" t="s">
        <v>891</v>
      </c>
      <c r="I1142" s="144" t="s">
        <v>1644</v>
      </c>
      <c r="J1142" s="145">
        <v>150</v>
      </c>
      <c r="K1142" s="144" t="s">
        <v>5164</v>
      </c>
      <c r="L1142" s="144" t="s">
        <v>457</v>
      </c>
      <c r="M1142" s="144" t="s">
        <v>4797</v>
      </c>
      <c r="N1142" s="144" t="s">
        <v>683</v>
      </c>
      <c r="O1142" s="144" t="s">
        <v>695</v>
      </c>
      <c r="P1142" s="144" t="s">
        <v>1814</v>
      </c>
      <c r="Q1142" s="145">
        <v>1.157</v>
      </c>
      <c r="R1142" s="144" t="s">
        <v>1419</v>
      </c>
      <c r="S1142" s="145">
        <v>150</v>
      </c>
      <c r="T1142" s="144" t="s">
        <v>5221</v>
      </c>
      <c r="U1142" s="145">
        <v>12</v>
      </c>
      <c r="V1142" s="145">
        <v>22.183330000000002</v>
      </c>
      <c r="W1142" s="145">
        <v>0</v>
      </c>
      <c r="X1142" s="144" t="s">
        <v>6776</v>
      </c>
    </row>
    <row r="1143" spans="1:24" s="7" customFormat="1">
      <c r="A1143" s="7" t="s">
        <v>49</v>
      </c>
      <c r="D1143" s="144" t="s">
        <v>1836</v>
      </c>
      <c r="E1143" s="144" t="s">
        <v>6777</v>
      </c>
      <c r="F1143" s="144" t="s">
        <v>655</v>
      </c>
      <c r="G1143" s="144" t="s">
        <v>4745</v>
      </c>
      <c r="H1143" s="144" t="s">
        <v>891</v>
      </c>
      <c r="I1143" s="144" t="s">
        <v>1644</v>
      </c>
      <c r="J1143" s="145">
        <v>150</v>
      </c>
      <c r="K1143" s="144" t="s">
        <v>1413</v>
      </c>
      <c r="L1143" s="144" t="s">
        <v>396</v>
      </c>
      <c r="M1143" s="144" t="s">
        <v>4797</v>
      </c>
      <c r="N1143" s="144" t="s">
        <v>683</v>
      </c>
      <c r="O1143" s="144" t="s">
        <v>695</v>
      </c>
      <c r="P1143" s="144" t="s">
        <v>1814</v>
      </c>
      <c r="Q1143" s="145">
        <v>1.091</v>
      </c>
      <c r="R1143" s="144" t="s">
        <v>1419</v>
      </c>
      <c r="S1143" s="145">
        <v>150</v>
      </c>
      <c r="T1143" s="144" t="s">
        <v>5221</v>
      </c>
      <c r="U1143" s="145">
        <v>1</v>
      </c>
      <c r="V1143" s="145">
        <v>17.91</v>
      </c>
      <c r="W1143" s="145">
        <v>0</v>
      </c>
      <c r="X1143" s="144" t="s">
        <v>6778</v>
      </c>
    </row>
    <row r="1144" spans="1:24" s="7" customFormat="1">
      <c r="A1144" s="7" t="s">
        <v>49</v>
      </c>
      <c r="D1144" s="144" t="s">
        <v>1839</v>
      </c>
      <c r="E1144" s="144" t="s">
        <v>6779</v>
      </c>
      <c r="F1144" s="144" t="s">
        <v>655</v>
      </c>
      <c r="G1144" s="144" t="s">
        <v>4745</v>
      </c>
      <c r="H1144" s="144" t="s">
        <v>891</v>
      </c>
      <c r="I1144" s="144" t="s">
        <v>1644</v>
      </c>
      <c r="J1144" s="145">
        <v>200</v>
      </c>
      <c r="K1144" s="144" t="s">
        <v>1413</v>
      </c>
      <c r="L1144" s="144" t="s">
        <v>401</v>
      </c>
      <c r="M1144" s="144" t="s">
        <v>4797</v>
      </c>
      <c r="N1144" s="144" t="s">
        <v>683</v>
      </c>
      <c r="O1144" s="144" t="s">
        <v>695</v>
      </c>
      <c r="P1144" s="144" t="s">
        <v>1842</v>
      </c>
      <c r="Q1144" s="145">
        <v>2.4849999999999999</v>
      </c>
      <c r="R1144" s="144" t="s">
        <v>513</v>
      </c>
      <c r="S1144" s="145">
        <v>200</v>
      </c>
      <c r="T1144" s="144" t="s">
        <v>5221</v>
      </c>
      <c r="U1144" s="145">
        <v>0</v>
      </c>
      <c r="V1144" s="145">
        <v>50.35</v>
      </c>
      <c r="W1144" s="145">
        <v>0</v>
      </c>
      <c r="X1144" s="144" t="s">
        <v>4745</v>
      </c>
    </row>
    <row r="1145" spans="1:24" s="7" customFormat="1">
      <c r="A1145" s="7" t="s">
        <v>49</v>
      </c>
      <c r="D1145" s="144" t="s">
        <v>1843</v>
      </c>
      <c r="E1145" s="144" t="s">
        <v>6780</v>
      </c>
      <c r="F1145" s="144" t="s">
        <v>655</v>
      </c>
      <c r="G1145" s="144" t="s">
        <v>4745</v>
      </c>
      <c r="H1145" s="144" t="s">
        <v>891</v>
      </c>
      <c r="I1145" s="144" t="s">
        <v>1644</v>
      </c>
      <c r="J1145" s="145">
        <v>200</v>
      </c>
      <c r="K1145" s="144" t="s">
        <v>1413</v>
      </c>
      <c r="L1145" s="144" t="s">
        <v>380</v>
      </c>
      <c r="M1145" s="144" t="s">
        <v>4797</v>
      </c>
      <c r="N1145" s="144" t="s">
        <v>683</v>
      </c>
      <c r="O1145" s="144" t="s">
        <v>695</v>
      </c>
      <c r="P1145" s="144" t="s">
        <v>1842</v>
      </c>
      <c r="Q1145" s="145">
        <v>2.4849999999999999</v>
      </c>
      <c r="R1145" s="144" t="s">
        <v>513</v>
      </c>
      <c r="S1145" s="145">
        <v>200</v>
      </c>
      <c r="T1145" s="144" t="s">
        <v>5221</v>
      </c>
      <c r="U1145" s="145">
        <v>0</v>
      </c>
      <c r="V1145" s="145">
        <v>50.35</v>
      </c>
      <c r="W1145" s="145">
        <v>0</v>
      </c>
      <c r="X1145" s="144" t="s">
        <v>4745</v>
      </c>
    </row>
    <row r="1146" spans="1:24" s="7" customFormat="1">
      <c r="A1146" s="7" t="s">
        <v>49</v>
      </c>
      <c r="D1146" s="144" t="s">
        <v>1846</v>
      </c>
      <c r="E1146" s="144" t="s">
        <v>6781</v>
      </c>
      <c r="F1146" s="144" t="s">
        <v>655</v>
      </c>
      <c r="G1146" s="144" t="s">
        <v>4745</v>
      </c>
      <c r="H1146" s="144" t="s">
        <v>891</v>
      </c>
      <c r="I1146" s="144" t="s">
        <v>1644</v>
      </c>
      <c r="J1146" s="145">
        <v>200</v>
      </c>
      <c r="K1146" s="144" t="s">
        <v>1413</v>
      </c>
      <c r="L1146" s="144" t="s">
        <v>487</v>
      </c>
      <c r="M1146" s="144" t="s">
        <v>4797</v>
      </c>
      <c r="N1146" s="144" t="s">
        <v>683</v>
      </c>
      <c r="O1146" s="144" t="s">
        <v>695</v>
      </c>
      <c r="P1146" s="144" t="s">
        <v>1842</v>
      </c>
      <c r="Q1146" s="145">
        <v>2.4849999999999999</v>
      </c>
      <c r="R1146" s="144" t="s">
        <v>513</v>
      </c>
      <c r="S1146" s="145">
        <v>200</v>
      </c>
      <c r="T1146" s="144" t="s">
        <v>5221</v>
      </c>
      <c r="U1146" s="145">
        <v>9</v>
      </c>
      <c r="V1146" s="145">
        <v>50.35</v>
      </c>
      <c r="W1146" s="145">
        <v>2</v>
      </c>
      <c r="X1146" s="144" t="s">
        <v>4745</v>
      </c>
    </row>
    <row r="1147" spans="1:24" s="7" customFormat="1">
      <c r="A1147" s="7" t="s">
        <v>49</v>
      </c>
      <c r="D1147" s="144" t="s">
        <v>1849</v>
      </c>
      <c r="E1147" s="144" t="s">
        <v>6782</v>
      </c>
      <c r="F1147" s="144" t="s">
        <v>655</v>
      </c>
      <c r="G1147" s="144" t="s">
        <v>4745</v>
      </c>
      <c r="H1147" s="144" t="s">
        <v>891</v>
      </c>
      <c r="I1147" s="144" t="s">
        <v>1644</v>
      </c>
      <c r="J1147" s="145">
        <v>200</v>
      </c>
      <c r="K1147" s="144" t="s">
        <v>1413</v>
      </c>
      <c r="L1147" s="144" t="s">
        <v>393</v>
      </c>
      <c r="M1147" s="144" t="s">
        <v>4797</v>
      </c>
      <c r="N1147" s="144" t="s">
        <v>683</v>
      </c>
      <c r="O1147" s="144" t="s">
        <v>695</v>
      </c>
      <c r="P1147" s="144" t="s">
        <v>1842</v>
      </c>
      <c r="Q1147" s="145">
        <v>2.4849999999999999</v>
      </c>
      <c r="R1147" s="144" t="s">
        <v>513</v>
      </c>
      <c r="S1147" s="145">
        <v>200</v>
      </c>
      <c r="T1147" s="144" t="s">
        <v>5221</v>
      </c>
      <c r="U1147" s="145">
        <v>0</v>
      </c>
      <c r="V1147" s="145">
        <v>43.991669999999999</v>
      </c>
      <c r="W1147" s="145">
        <v>3</v>
      </c>
      <c r="X1147" s="144" t="s">
        <v>6783</v>
      </c>
    </row>
    <row r="1148" spans="1:24" s="7" customFormat="1">
      <c r="A1148" s="7" t="s">
        <v>49</v>
      </c>
      <c r="D1148" s="144" t="s">
        <v>1852</v>
      </c>
      <c r="E1148" s="144" t="s">
        <v>6784</v>
      </c>
      <c r="F1148" s="144" t="s">
        <v>655</v>
      </c>
      <c r="G1148" s="144" t="s">
        <v>4745</v>
      </c>
      <c r="H1148" s="144" t="s">
        <v>891</v>
      </c>
      <c r="I1148" s="144" t="s">
        <v>1644</v>
      </c>
      <c r="J1148" s="145">
        <v>200</v>
      </c>
      <c r="K1148" s="144" t="s">
        <v>5164</v>
      </c>
      <c r="L1148" s="144" t="s">
        <v>457</v>
      </c>
      <c r="M1148" s="144" t="s">
        <v>4797</v>
      </c>
      <c r="N1148" s="144" t="s">
        <v>683</v>
      </c>
      <c r="O1148" s="144" t="s">
        <v>695</v>
      </c>
      <c r="P1148" s="144" t="s">
        <v>1842</v>
      </c>
      <c r="Q1148" s="145">
        <v>2.3650000000000002</v>
      </c>
      <c r="R1148" s="144" t="s">
        <v>513</v>
      </c>
      <c r="S1148" s="145">
        <v>200</v>
      </c>
      <c r="T1148" s="144" t="s">
        <v>5221</v>
      </c>
      <c r="U1148" s="145">
        <v>5</v>
      </c>
      <c r="V1148" s="145">
        <v>50.35</v>
      </c>
      <c r="W1148" s="145">
        <v>1</v>
      </c>
      <c r="X1148" s="144" t="s">
        <v>6785</v>
      </c>
    </row>
    <row r="1149" spans="1:24" s="7" customFormat="1">
      <c r="A1149" s="7" t="s">
        <v>49</v>
      </c>
      <c r="D1149" s="144" t="s">
        <v>1855</v>
      </c>
      <c r="E1149" s="144" t="s">
        <v>6786</v>
      </c>
      <c r="F1149" s="144" t="s">
        <v>655</v>
      </c>
      <c r="G1149" s="144" t="s">
        <v>4745</v>
      </c>
      <c r="H1149" s="144" t="s">
        <v>891</v>
      </c>
      <c r="I1149" s="144" t="s">
        <v>1644</v>
      </c>
      <c r="J1149" s="145">
        <v>75</v>
      </c>
      <c r="K1149" s="144" t="s">
        <v>5164</v>
      </c>
      <c r="L1149" s="144" t="s">
        <v>389</v>
      </c>
      <c r="M1149" s="144" t="s">
        <v>4797</v>
      </c>
      <c r="N1149" s="144" t="s">
        <v>683</v>
      </c>
      <c r="O1149" s="144" t="s">
        <v>695</v>
      </c>
      <c r="P1149" s="144" t="s">
        <v>1858</v>
      </c>
      <c r="Q1149" s="145">
        <v>0.13700000000000001</v>
      </c>
      <c r="R1149" s="144" t="s">
        <v>1466</v>
      </c>
      <c r="S1149" s="145">
        <v>75</v>
      </c>
      <c r="T1149" s="144" t="s">
        <v>5221</v>
      </c>
      <c r="U1149" s="145">
        <v>90</v>
      </c>
      <c r="V1149" s="145">
        <v>4.55</v>
      </c>
      <c r="W1149" s="145">
        <v>0</v>
      </c>
      <c r="X1149" s="144" t="s">
        <v>6787</v>
      </c>
    </row>
    <row r="1150" spans="1:24" s="7" customFormat="1">
      <c r="A1150" s="7" t="s">
        <v>49</v>
      </c>
      <c r="D1150" s="144" t="s">
        <v>1859</v>
      </c>
      <c r="E1150" s="144" t="s">
        <v>6788</v>
      </c>
      <c r="F1150" s="144" t="s">
        <v>655</v>
      </c>
      <c r="G1150" s="144" t="s">
        <v>4745</v>
      </c>
      <c r="H1150" s="144" t="s">
        <v>891</v>
      </c>
      <c r="I1150" s="144" t="s">
        <v>1644</v>
      </c>
      <c r="J1150" s="145">
        <v>75</v>
      </c>
      <c r="K1150" s="144" t="s">
        <v>1413</v>
      </c>
      <c r="L1150" s="144" t="s">
        <v>401</v>
      </c>
      <c r="M1150" s="144" t="s">
        <v>4797</v>
      </c>
      <c r="N1150" s="144" t="s">
        <v>683</v>
      </c>
      <c r="O1150" s="144" t="s">
        <v>695</v>
      </c>
      <c r="P1150" s="144" t="s">
        <v>1858</v>
      </c>
      <c r="Q1150" s="145">
        <v>0.13200000000000001</v>
      </c>
      <c r="R1150" s="144" t="s">
        <v>1466</v>
      </c>
      <c r="S1150" s="145">
        <v>75</v>
      </c>
      <c r="T1150" s="144" t="s">
        <v>5221</v>
      </c>
      <c r="U1150" s="145">
        <v>55</v>
      </c>
      <c r="V1150" s="145">
        <v>4.59</v>
      </c>
      <c r="W1150" s="145">
        <v>0</v>
      </c>
      <c r="X1150" s="144" t="s">
        <v>6789</v>
      </c>
    </row>
    <row r="1151" spans="1:24" s="7" customFormat="1">
      <c r="A1151" s="7" t="s">
        <v>49</v>
      </c>
      <c r="D1151" s="144" t="s">
        <v>1862</v>
      </c>
      <c r="E1151" s="144" t="s">
        <v>6790</v>
      </c>
      <c r="F1151" s="144" t="s">
        <v>655</v>
      </c>
      <c r="G1151" s="144" t="s">
        <v>4745</v>
      </c>
      <c r="H1151" s="144" t="s">
        <v>891</v>
      </c>
      <c r="I1151" s="144" t="s">
        <v>1644</v>
      </c>
      <c r="J1151" s="145">
        <v>75</v>
      </c>
      <c r="K1151" s="144" t="s">
        <v>1413</v>
      </c>
      <c r="L1151" s="144" t="s">
        <v>380</v>
      </c>
      <c r="M1151" s="144" t="s">
        <v>4797</v>
      </c>
      <c r="N1151" s="144" t="s">
        <v>683</v>
      </c>
      <c r="O1151" s="144" t="s">
        <v>695</v>
      </c>
      <c r="P1151" s="144" t="s">
        <v>1858</v>
      </c>
      <c r="Q1151" s="145">
        <v>0.13200000000000001</v>
      </c>
      <c r="R1151" s="144" t="s">
        <v>1466</v>
      </c>
      <c r="S1151" s="145">
        <v>75</v>
      </c>
      <c r="T1151" s="144" t="s">
        <v>5221</v>
      </c>
      <c r="U1151" s="145">
        <v>114</v>
      </c>
      <c r="V1151" s="145">
        <v>4.59</v>
      </c>
      <c r="W1151" s="145">
        <v>0</v>
      </c>
      <c r="X1151" s="144" t="s">
        <v>6791</v>
      </c>
    </row>
    <row r="1152" spans="1:24" s="7" customFormat="1">
      <c r="A1152" s="7" t="s">
        <v>49</v>
      </c>
      <c r="D1152" s="144" t="s">
        <v>1865</v>
      </c>
      <c r="E1152" s="144" t="s">
        <v>6792</v>
      </c>
      <c r="F1152" s="144" t="s">
        <v>655</v>
      </c>
      <c r="G1152" s="144" t="s">
        <v>4745</v>
      </c>
      <c r="H1152" s="144" t="s">
        <v>891</v>
      </c>
      <c r="I1152" s="144" t="s">
        <v>1644</v>
      </c>
      <c r="J1152" s="145">
        <v>75</v>
      </c>
      <c r="K1152" s="144" t="s">
        <v>5164</v>
      </c>
      <c r="L1152" s="144" t="s">
        <v>380</v>
      </c>
      <c r="M1152" s="144" t="s">
        <v>4797</v>
      </c>
      <c r="N1152" s="144" t="s">
        <v>683</v>
      </c>
      <c r="O1152" s="144" t="s">
        <v>695</v>
      </c>
      <c r="P1152" s="144" t="s">
        <v>1858</v>
      </c>
      <c r="Q1152" s="145">
        <v>0.127</v>
      </c>
      <c r="R1152" s="144" t="s">
        <v>1466</v>
      </c>
      <c r="S1152" s="145">
        <v>75</v>
      </c>
      <c r="T1152" s="144" t="s">
        <v>5221</v>
      </c>
      <c r="U1152" s="145">
        <v>51</v>
      </c>
      <c r="V1152" s="145">
        <v>5.0999999999999996</v>
      </c>
      <c r="W1152" s="145">
        <v>50</v>
      </c>
      <c r="X1152" s="144" t="s">
        <v>6793</v>
      </c>
    </row>
    <row r="1153" spans="1:24" s="7" customFormat="1">
      <c r="A1153" s="7" t="s">
        <v>49</v>
      </c>
      <c r="D1153" s="144" t="s">
        <v>1868</v>
      </c>
      <c r="E1153" s="144" t="s">
        <v>6794</v>
      </c>
      <c r="F1153" s="144" t="s">
        <v>655</v>
      </c>
      <c r="G1153" s="144" t="s">
        <v>4745</v>
      </c>
      <c r="H1153" s="144" t="s">
        <v>891</v>
      </c>
      <c r="I1153" s="144" t="s">
        <v>1644</v>
      </c>
      <c r="J1153" s="145">
        <v>75</v>
      </c>
      <c r="K1153" s="144" t="s">
        <v>1413</v>
      </c>
      <c r="L1153" s="144" t="s">
        <v>487</v>
      </c>
      <c r="M1153" s="144" t="s">
        <v>4797</v>
      </c>
      <c r="N1153" s="144" t="s">
        <v>683</v>
      </c>
      <c r="O1153" s="144" t="s">
        <v>695</v>
      </c>
      <c r="P1153" s="144" t="s">
        <v>1858</v>
      </c>
      <c r="Q1153" s="145">
        <v>0.13200000000000001</v>
      </c>
      <c r="R1153" s="144" t="s">
        <v>1466</v>
      </c>
      <c r="S1153" s="145">
        <v>75</v>
      </c>
      <c r="T1153" s="144" t="s">
        <v>5221</v>
      </c>
      <c r="U1153" s="145">
        <v>85</v>
      </c>
      <c r="V1153" s="145">
        <v>5.0925000000000002</v>
      </c>
      <c r="W1153" s="145">
        <v>0</v>
      </c>
      <c r="X1153" s="144" t="s">
        <v>6795</v>
      </c>
    </row>
    <row r="1154" spans="1:24" s="7" customFormat="1">
      <c r="A1154" s="7" t="s">
        <v>49</v>
      </c>
      <c r="D1154" s="144" t="s">
        <v>1871</v>
      </c>
      <c r="E1154" s="144" t="s">
        <v>6786</v>
      </c>
      <c r="F1154" s="144" t="s">
        <v>655</v>
      </c>
      <c r="G1154" s="144" t="s">
        <v>4745</v>
      </c>
      <c r="H1154" s="144" t="s">
        <v>891</v>
      </c>
      <c r="I1154" s="144" t="s">
        <v>1644</v>
      </c>
      <c r="J1154" s="145">
        <v>75</v>
      </c>
      <c r="K1154" s="144" t="s">
        <v>5164</v>
      </c>
      <c r="L1154" s="144" t="s">
        <v>389</v>
      </c>
      <c r="M1154" s="144" t="s">
        <v>4797</v>
      </c>
      <c r="N1154" s="144" t="s">
        <v>683</v>
      </c>
      <c r="O1154" s="144" t="s">
        <v>695</v>
      </c>
      <c r="P1154" s="144" t="s">
        <v>1858</v>
      </c>
      <c r="Q1154" s="145">
        <v>0.14099999999999999</v>
      </c>
      <c r="R1154" s="144" t="s">
        <v>1466</v>
      </c>
      <c r="S1154" s="145">
        <v>75</v>
      </c>
      <c r="T1154" s="144" t="s">
        <v>5221</v>
      </c>
      <c r="U1154" s="145">
        <v>12</v>
      </c>
      <c r="V1154" s="145">
        <v>5.25</v>
      </c>
      <c r="W1154" s="145">
        <v>25</v>
      </c>
      <c r="X1154" s="144" t="s">
        <v>6796</v>
      </c>
    </row>
    <row r="1155" spans="1:24" s="7" customFormat="1">
      <c r="A1155" s="7" t="s">
        <v>49</v>
      </c>
      <c r="D1155" s="144" t="s">
        <v>1874</v>
      </c>
      <c r="E1155" s="144" t="s">
        <v>6797</v>
      </c>
      <c r="F1155" s="144" t="s">
        <v>655</v>
      </c>
      <c r="G1155" s="144" t="s">
        <v>4745</v>
      </c>
      <c r="H1155" s="144" t="s">
        <v>891</v>
      </c>
      <c r="I1155" s="144" t="s">
        <v>1644</v>
      </c>
      <c r="J1155" s="145">
        <v>75</v>
      </c>
      <c r="K1155" s="144" t="s">
        <v>1413</v>
      </c>
      <c r="L1155" s="144" t="s">
        <v>393</v>
      </c>
      <c r="M1155" s="144" t="s">
        <v>4797</v>
      </c>
      <c r="N1155" s="144" t="s">
        <v>683</v>
      </c>
      <c r="O1155" s="144" t="s">
        <v>695</v>
      </c>
      <c r="P1155" s="144" t="s">
        <v>1858</v>
      </c>
      <c r="Q1155" s="145">
        <v>0.13200000000000001</v>
      </c>
      <c r="R1155" s="144" t="s">
        <v>1466</v>
      </c>
      <c r="S1155" s="145">
        <v>75</v>
      </c>
      <c r="T1155" s="144" t="s">
        <v>5221</v>
      </c>
      <c r="U1155" s="145">
        <v>119</v>
      </c>
      <c r="V1155" s="145">
        <v>4.9779999999999998</v>
      </c>
      <c r="W1155" s="145">
        <v>0</v>
      </c>
      <c r="X1155" s="144" t="s">
        <v>6798</v>
      </c>
    </row>
    <row r="1156" spans="1:24" s="7" customFormat="1">
      <c r="A1156" s="7" t="s">
        <v>49</v>
      </c>
      <c r="D1156" s="144" t="s">
        <v>1877</v>
      </c>
      <c r="E1156" s="144" t="s">
        <v>6799</v>
      </c>
      <c r="F1156" s="144" t="s">
        <v>655</v>
      </c>
      <c r="G1156" s="144" t="s">
        <v>4745</v>
      </c>
      <c r="H1156" s="144" t="s">
        <v>891</v>
      </c>
      <c r="I1156" s="144" t="s">
        <v>1644</v>
      </c>
      <c r="J1156" s="145">
        <v>75</v>
      </c>
      <c r="K1156" s="144" t="s">
        <v>5164</v>
      </c>
      <c r="L1156" s="144" t="s">
        <v>457</v>
      </c>
      <c r="M1156" s="144" t="s">
        <v>4797</v>
      </c>
      <c r="N1156" s="144" t="s">
        <v>683</v>
      </c>
      <c r="O1156" s="144" t="s">
        <v>695</v>
      </c>
      <c r="P1156" s="144" t="s">
        <v>1858</v>
      </c>
      <c r="Q1156" s="145">
        <v>0.13700000000000001</v>
      </c>
      <c r="R1156" s="144" t="s">
        <v>1466</v>
      </c>
      <c r="S1156" s="145">
        <v>75</v>
      </c>
      <c r="T1156" s="144" t="s">
        <v>5221</v>
      </c>
      <c r="U1156" s="145">
        <v>188</v>
      </c>
      <c r="V1156" s="145">
        <v>4.8099999999999996</v>
      </c>
      <c r="W1156" s="145">
        <v>185</v>
      </c>
      <c r="X1156" s="144" t="s">
        <v>6800</v>
      </c>
    </row>
    <row r="1157" spans="1:24" s="7" customFormat="1">
      <c r="A1157" s="7" t="s">
        <v>49</v>
      </c>
      <c r="D1157" s="144" t="s">
        <v>1880</v>
      </c>
      <c r="E1157" s="144" t="s">
        <v>6801</v>
      </c>
      <c r="F1157" s="144" t="s">
        <v>655</v>
      </c>
      <c r="G1157" s="144" t="s">
        <v>4745</v>
      </c>
      <c r="H1157" s="144" t="s">
        <v>891</v>
      </c>
      <c r="I1157" s="144" t="s">
        <v>1644</v>
      </c>
      <c r="J1157" s="145">
        <v>75</v>
      </c>
      <c r="K1157" s="144" t="s">
        <v>5164</v>
      </c>
      <c r="L1157" s="144" t="s">
        <v>457</v>
      </c>
      <c r="M1157" s="144" t="s">
        <v>4797</v>
      </c>
      <c r="N1157" s="144" t="s">
        <v>683</v>
      </c>
      <c r="O1157" s="144" t="s">
        <v>695</v>
      </c>
      <c r="P1157" s="144" t="s">
        <v>1858</v>
      </c>
      <c r="Q1157" s="145">
        <v>0.14000000000000001</v>
      </c>
      <c r="R1157" s="144" t="s">
        <v>1466</v>
      </c>
      <c r="S1157" s="145">
        <v>75</v>
      </c>
      <c r="T1157" s="144" t="s">
        <v>5221</v>
      </c>
      <c r="U1157" s="145">
        <v>161</v>
      </c>
      <c r="V1157" s="145">
        <v>5.89</v>
      </c>
      <c r="W1157" s="145">
        <v>0</v>
      </c>
      <c r="X1157" s="144" t="s">
        <v>6802</v>
      </c>
    </row>
    <row r="1158" spans="1:24" s="7" customFormat="1">
      <c r="A1158" s="7" t="s">
        <v>49</v>
      </c>
      <c r="D1158" s="144" t="s">
        <v>1883</v>
      </c>
      <c r="E1158" s="144" t="s">
        <v>6803</v>
      </c>
      <c r="F1158" s="144" t="s">
        <v>655</v>
      </c>
      <c r="G1158" s="144" t="s">
        <v>4745</v>
      </c>
      <c r="H1158" s="144" t="s">
        <v>891</v>
      </c>
      <c r="I1158" s="144" t="s">
        <v>1644</v>
      </c>
      <c r="J1158" s="145">
        <v>75</v>
      </c>
      <c r="K1158" s="144" t="s">
        <v>1413</v>
      </c>
      <c r="L1158" s="144" t="s">
        <v>419</v>
      </c>
      <c r="M1158" s="144" t="s">
        <v>4797</v>
      </c>
      <c r="N1158" s="144" t="s">
        <v>683</v>
      </c>
      <c r="O1158" s="144" t="s">
        <v>695</v>
      </c>
      <c r="P1158" s="144" t="s">
        <v>1886</v>
      </c>
      <c r="Q1158" s="145">
        <v>0.13200000000000001</v>
      </c>
      <c r="R1158" s="144" t="s">
        <v>1466</v>
      </c>
      <c r="S1158" s="145">
        <v>75</v>
      </c>
      <c r="T1158" s="144" t="s">
        <v>5221</v>
      </c>
      <c r="U1158" s="145">
        <v>80</v>
      </c>
      <c r="V1158" s="145">
        <v>4.59375</v>
      </c>
      <c r="W1158" s="145">
        <v>18</v>
      </c>
      <c r="X1158" s="144" t="s">
        <v>6804</v>
      </c>
    </row>
    <row r="1159" spans="1:24" s="7" customFormat="1">
      <c r="A1159" s="7" t="s">
        <v>49</v>
      </c>
      <c r="D1159" s="144" t="s">
        <v>1887</v>
      </c>
      <c r="E1159" s="144" t="s">
        <v>6805</v>
      </c>
      <c r="F1159" s="144" t="s">
        <v>655</v>
      </c>
      <c r="G1159" s="144" t="s">
        <v>4745</v>
      </c>
      <c r="H1159" s="144" t="s">
        <v>891</v>
      </c>
      <c r="I1159" s="144" t="s">
        <v>1644</v>
      </c>
      <c r="J1159" s="145">
        <v>100</v>
      </c>
      <c r="K1159" s="144" t="s">
        <v>5269</v>
      </c>
      <c r="L1159" s="144" t="s">
        <v>401</v>
      </c>
      <c r="M1159" s="144" t="s">
        <v>4797</v>
      </c>
      <c r="N1159" s="144" t="s">
        <v>683</v>
      </c>
      <c r="O1159" s="144" t="s">
        <v>695</v>
      </c>
      <c r="P1159" s="144" t="s">
        <v>1752</v>
      </c>
      <c r="Q1159" s="145">
        <v>0.32300000000000001</v>
      </c>
      <c r="R1159" s="144" t="s">
        <v>1466</v>
      </c>
      <c r="S1159" s="145">
        <v>100</v>
      </c>
      <c r="T1159" s="144" t="s">
        <v>5221</v>
      </c>
      <c r="U1159" s="145">
        <v>7</v>
      </c>
      <c r="V1159" s="145">
        <v>10.61857</v>
      </c>
      <c r="W1159" s="145">
        <v>0</v>
      </c>
      <c r="X1159" s="144" t="s">
        <v>6806</v>
      </c>
    </row>
    <row r="1160" spans="1:24" s="7" customFormat="1">
      <c r="A1160" s="7" t="s">
        <v>49</v>
      </c>
      <c r="D1160" s="144" t="s">
        <v>1891</v>
      </c>
      <c r="E1160" s="144" t="s">
        <v>6807</v>
      </c>
      <c r="F1160" s="144" t="s">
        <v>655</v>
      </c>
      <c r="G1160" s="144" t="s">
        <v>4745</v>
      </c>
      <c r="H1160" s="144" t="s">
        <v>891</v>
      </c>
      <c r="I1160" s="144" t="s">
        <v>1644</v>
      </c>
      <c r="J1160" s="145">
        <v>100</v>
      </c>
      <c r="K1160" s="144" t="s">
        <v>5269</v>
      </c>
      <c r="L1160" s="144" t="s">
        <v>380</v>
      </c>
      <c r="M1160" s="144" t="s">
        <v>4797</v>
      </c>
      <c r="N1160" s="144" t="s">
        <v>683</v>
      </c>
      <c r="O1160" s="144" t="s">
        <v>695</v>
      </c>
      <c r="P1160" s="144" t="s">
        <v>1752</v>
      </c>
      <c r="Q1160" s="145">
        <v>0.33800000000000002</v>
      </c>
      <c r="R1160" s="144" t="s">
        <v>1466</v>
      </c>
      <c r="S1160" s="145">
        <v>100</v>
      </c>
      <c r="T1160" s="144" t="s">
        <v>5221</v>
      </c>
      <c r="U1160" s="145">
        <v>2</v>
      </c>
      <c r="V1160" s="145">
        <v>8.7550000000000008</v>
      </c>
      <c r="W1160" s="145">
        <v>0</v>
      </c>
      <c r="X1160" s="144" t="s">
        <v>6808</v>
      </c>
    </row>
    <row r="1161" spans="1:24" s="7" customFormat="1">
      <c r="A1161" s="7" t="s">
        <v>49</v>
      </c>
      <c r="D1161" s="144" t="s">
        <v>1894</v>
      </c>
      <c r="E1161" s="144" t="s">
        <v>6809</v>
      </c>
      <c r="F1161" s="144" t="s">
        <v>655</v>
      </c>
      <c r="G1161" s="144" t="s">
        <v>4745</v>
      </c>
      <c r="H1161" s="144" t="s">
        <v>891</v>
      </c>
      <c r="I1161" s="144" t="s">
        <v>1644</v>
      </c>
      <c r="J1161" s="145">
        <v>100</v>
      </c>
      <c r="K1161" s="144" t="s">
        <v>5269</v>
      </c>
      <c r="L1161" s="144" t="s">
        <v>393</v>
      </c>
      <c r="M1161" s="144" t="s">
        <v>4797</v>
      </c>
      <c r="N1161" s="144" t="s">
        <v>683</v>
      </c>
      <c r="O1161" s="144" t="s">
        <v>695</v>
      </c>
      <c r="P1161" s="144" t="s">
        <v>1752</v>
      </c>
      <c r="Q1161" s="145">
        <v>0.312</v>
      </c>
      <c r="R1161" s="144" t="s">
        <v>1466</v>
      </c>
      <c r="S1161" s="145">
        <v>100</v>
      </c>
      <c r="T1161" s="144" t="s">
        <v>5221</v>
      </c>
      <c r="U1161" s="145">
        <v>4</v>
      </c>
      <c r="V1161" s="145">
        <v>8.7551400000000008</v>
      </c>
      <c r="W1161" s="145">
        <v>0</v>
      </c>
      <c r="X1161" s="144" t="s">
        <v>6810</v>
      </c>
    </row>
    <row r="1162" spans="1:24" s="7" customFormat="1">
      <c r="A1162" s="7" t="s">
        <v>49</v>
      </c>
      <c r="D1162" s="144" t="s">
        <v>1897</v>
      </c>
      <c r="E1162" s="144" t="s">
        <v>6738</v>
      </c>
      <c r="F1162" s="144" t="s">
        <v>655</v>
      </c>
      <c r="G1162" s="144" t="s">
        <v>4745</v>
      </c>
      <c r="H1162" s="144" t="s">
        <v>891</v>
      </c>
      <c r="I1162" s="144" t="s">
        <v>1644</v>
      </c>
      <c r="J1162" s="145">
        <v>100</v>
      </c>
      <c r="K1162" s="144" t="s">
        <v>5164</v>
      </c>
      <c r="L1162" s="144" t="s">
        <v>457</v>
      </c>
      <c r="M1162" s="144" t="s">
        <v>4797</v>
      </c>
      <c r="N1162" s="144" t="s">
        <v>683</v>
      </c>
      <c r="O1162" s="144" t="s">
        <v>695</v>
      </c>
      <c r="P1162" s="144" t="s">
        <v>1752</v>
      </c>
      <c r="Q1162" s="145">
        <v>0.34899999999999998</v>
      </c>
      <c r="R1162" s="144" t="s">
        <v>1466</v>
      </c>
      <c r="S1162" s="145">
        <v>100</v>
      </c>
      <c r="T1162" s="144" t="s">
        <v>5221</v>
      </c>
      <c r="U1162" s="145">
        <v>34</v>
      </c>
      <c r="V1162" s="145">
        <v>8.7547099999999993</v>
      </c>
      <c r="W1162" s="145">
        <v>0</v>
      </c>
      <c r="X1162" s="144" t="s">
        <v>6811</v>
      </c>
    </row>
    <row r="1163" spans="1:24" s="7" customFormat="1">
      <c r="A1163" s="7" t="s">
        <v>49</v>
      </c>
      <c r="D1163" s="144" t="s">
        <v>3394</v>
      </c>
      <c r="E1163" s="144" t="s">
        <v>6812</v>
      </c>
      <c r="F1163" s="144" t="s">
        <v>655</v>
      </c>
      <c r="G1163" s="144" t="s">
        <v>4745</v>
      </c>
      <c r="H1163" s="144" t="s">
        <v>891</v>
      </c>
      <c r="I1163" s="144" t="s">
        <v>1644</v>
      </c>
      <c r="J1163" s="145">
        <v>100</v>
      </c>
      <c r="K1163" s="144" t="s">
        <v>5269</v>
      </c>
      <c r="L1163" s="144" t="s">
        <v>419</v>
      </c>
      <c r="M1163" s="144" t="s">
        <v>4797</v>
      </c>
      <c r="N1163" s="144" t="s">
        <v>683</v>
      </c>
      <c r="O1163" s="144" t="s">
        <v>695</v>
      </c>
      <c r="P1163" s="144" t="s">
        <v>1752</v>
      </c>
      <c r="Q1163" s="145">
        <v>0.27900000000000003</v>
      </c>
      <c r="R1163" s="144" t="s">
        <v>1466</v>
      </c>
      <c r="S1163" s="145">
        <v>100</v>
      </c>
      <c r="T1163" s="144" t="s">
        <v>5221</v>
      </c>
      <c r="U1163" s="145">
        <v>40</v>
      </c>
      <c r="V1163" s="145">
        <v>8.7548899999999996</v>
      </c>
      <c r="W1163" s="145">
        <v>3</v>
      </c>
      <c r="X1163" s="144" t="s">
        <v>6813</v>
      </c>
    </row>
    <row r="1164" spans="1:24" s="7" customFormat="1">
      <c r="A1164" s="7" t="s">
        <v>49</v>
      </c>
      <c r="D1164" s="144" t="s">
        <v>6814</v>
      </c>
      <c r="E1164" s="144" t="s">
        <v>6815</v>
      </c>
      <c r="F1164" s="144" t="s">
        <v>4792</v>
      </c>
      <c r="G1164" s="144" t="s">
        <v>4745</v>
      </c>
      <c r="H1164" s="144" t="s">
        <v>891</v>
      </c>
      <c r="I1164" s="144" t="s">
        <v>1644</v>
      </c>
      <c r="J1164" s="145">
        <v>125</v>
      </c>
      <c r="K1164" s="144" t="s">
        <v>1890</v>
      </c>
      <c r="L1164" s="144" t="s">
        <v>401</v>
      </c>
      <c r="M1164" s="144" t="s">
        <v>4797</v>
      </c>
      <c r="N1164" s="144" t="s">
        <v>683</v>
      </c>
      <c r="O1164" s="144" t="s">
        <v>695</v>
      </c>
      <c r="P1164" s="144" t="s">
        <v>1788</v>
      </c>
      <c r="Q1164" s="145">
        <v>0.56699999999999995</v>
      </c>
      <c r="R1164" s="144" t="s">
        <v>616</v>
      </c>
      <c r="S1164" s="145">
        <v>125</v>
      </c>
      <c r="T1164" s="144" t="s">
        <v>5221</v>
      </c>
      <c r="U1164" s="145">
        <v>0</v>
      </c>
      <c r="V1164" s="145">
        <v>14.03</v>
      </c>
      <c r="W1164" s="145">
        <v>0</v>
      </c>
      <c r="X1164" s="144" t="s">
        <v>4745</v>
      </c>
    </row>
    <row r="1165" spans="1:24" s="7" customFormat="1">
      <c r="A1165" s="7" t="s">
        <v>49</v>
      </c>
      <c r="D1165" s="144" t="s">
        <v>6816</v>
      </c>
      <c r="E1165" s="144" t="s">
        <v>6817</v>
      </c>
      <c r="F1165" s="144" t="s">
        <v>5937</v>
      </c>
      <c r="G1165" s="144" t="s">
        <v>4745</v>
      </c>
      <c r="H1165" s="144" t="s">
        <v>891</v>
      </c>
      <c r="I1165" s="144" t="s">
        <v>1644</v>
      </c>
      <c r="J1165" s="145">
        <v>125</v>
      </c>
      <c r="K1165" s="144" t="s">
        <v>1890</v>
      </c>
      <c r="L1165" s="144" t="s">
        <v>487</v>
      </c>
      <c r="M1165" s="144" t="s">
        <v>4797</v>
      </c>
      <c r="N1165" s="144" t="s">
        <v>683</v>
      </c>
      <c r="O1165" s="144" t="s">
        <v>695</v>
      </c>
      <c r="P1165" s="144" t="s">
        <v>1788</v>
      </c>
      <c r="Q1165" s="145">
        <v>0.57699999999999996</v>
      </c>
      <c r="R1165" s="144" t="s">
        <v>616</v>
      </c>
      <c r="S1165" s="145">
        <v>125</v>
      </c>
      <c r="T1165" s="144" t="s">
        <v>5221</v>
      </c>
      <c r="U1165" s="145">
        <v>3</v>
      </c>
      <c r="V1165" s="145">
        <v>14.57667</v>
      </c>
      <c r="W1165" s="145">
        <v>5</v>
      </c>
      <c r="X1165" s="144" t="s">
        <v>4745</v>
      </c>
    </row>
    <row r="1166" spans="1:24" s="7" customFormat="1">
      <c r="A1166" s="7" t="s">
        <v>49</v>
      </c>
      <c r="D1166" s="144" t="s">
        <v>6818</v>
      </c>
      <c r="E1166" s="144" t="s">
        <v>6819</v>
      </c>
      <c r="F1166" s="144" t="s">
        <v>5937</v>
      </c>
      <c r="G1166" s="144" t="s">
        <v>4745</v>
      </c>
      <c r="H1166" s="144" t="s">
        <v>891</v>
      </c>
      <c r="I1166" s="144" t="s">
        <v>1644</v>
      </c>
      <c r="J1166" s="145">
        <v>125</v>
      </c>
      <c r="K1166" s="144" t="s">
        <v>1890</v>
      </c>
      <c r="L1166" s="144" t="s">
        <v>393</v>
      </c>
      <c r="M1166" s="144" t="s">
        <v>4797</v>
      </c>
      <c r="N1166" s="144" t="s">
        <v>683</v>
      </c>
      <c r="O1166" s="144" t="s">
        <v>695</v>
      </c>
      <c r="P1166" s="144" t="s">
        <v>1788</v>
      </c>
      <c r="Q1166" s="145">
        <v>0.55700000000000005</v>
      </c>
      <c r="R1166" s="144" t="s">
        <v>616</v>
      </c>
      <c r="S1166" s="145">
        <v>125</v>
      </c>
      <c r="T1166" s="144" t="s">
        <v>5221</v>
      </c>
      <c r="U1166" s="145">
        <v>0</v>
      </c>
      <c r="V1166" s="145">
        <v>16.079999999999998</v>
      </c>
      <c r="W1166" s="145">
        <v>1</v>
      </c>
      <c r="X1166" s="144" t="s">
        <v>4745</v>
      </c>
    </row>
    <row r="1167" spans="1:24" s="7" customFormat="1">
      <c r="A1167" s="7" t="s">
        <v>49</v>
      </c>
      <c r="D1167" s="144" t="s">
        <v>6820</v>
      </c>
      <c r="E1167" s="144" t="s">
        <v>6821</v>
      </c>
      <c r="F1167" s="144" t="s">
        <v>4792</v>
      </c>
      <c r="G1167" s="144" t="s">
        <v>4745</v>
      </c>
      <c r="H1167" s="144" t="s">
        <v>891</v>
      </c>
      <c r="I1167" s="144" t="s">
        <v>1644</v>
      </c>
      <c r="J1167" s="145">
        <v>125</v>
      </c>
      <c r="K1167" s="144" t="s">
        <v>1890</v>
      </c>
      <c r="L1167" s="144" t="s">
        <v>457</v>
      </c>
      <c r="M1167" s="144" t="s">
        <v>4797</v>
      </c>
      <c r="N1167" s="144" t="s">
        <v>683</v>
      </c>
      <c r="O1167" s="144" t="s">
        <v>695</v>
      </c>
      <c r="P1167" s="144" t="s">
        <v>1788</v>
      </c>
      <c r="Q1167" s="145">
        <v>0.72699999999999998</v>
      </c>
      <c r="R1167" s="144" t="s">
        <v>616</v>
      </c>
      <c r="S1167" s="145">
        <v>125</v>
      </c>
      <c r="T1167" s="144" t="s">
        <v>5221</v>
      </c>
      <c r="U1167" s="145">
        <v>0</v>
      </c>
      <c r="V1167" s="145">
        <v>14.03</v>
      </c>
      <c r="W1167" s="145">
        <v>0</v>
      </c>
      <c r="X1167" s="144" t="s">
        <v>4745</v>
      </c>
    </row>
    <row r="1168" spans="1:24" s="7" customFormat="1">
      <c r="A1168" s="7" t="s">
        <v>49</v>
      </c>
      <c r="D1168" s="144" t="s">
        <v>3775</v>
      </c>
      <c r="E1168" s="144" t="s">
        <v>6822</v>
      </c>
      <c r="F1168" s="144" t="s">
        <v>5033</v>
      </c>
      <c r="G1168" s="144" t="s">
        <v>4745</v>
      </c>
      <c r="H1168" s="144" t="s">
        <v>891</v>
      </c>
      <c r="I1168" s="144" t="s">
        <v>1644</v>
      </c>
      <c r="J1168" s="145">
        <v>125</v>
      </c>
      <c r="K1168" s="144" t="s">
        <v>1890</v>
      </c>
      <c r="L1168" s="144" t="s">
        <v>396</v>
      </c>
      <c r="M1168" s="144" t="s">
        <v>4797</v>
      </c>
      <c r="N1168" s="144" t="s">
        <v>683</v>
      </c>
      <c r="O1168" s="144" t="s">
        <v>695</v>
      </c>
      <c r="P1168" s="144" t="s">
        <v>1788</v>
      </c>
      <c r="Q1168" s="145">
        <v>0.58699999999999997</v>
      </c>
      <c r="R1168" s="144" t="s">
        <v>616</v>
      </c>
      <c r="S1168" s="145">
        <v>125</v>
      </c>
      <c r="T1168" s="144" t="s">
        <v>5221</v>
      </c>
      <c r="U1168" s="145">
        <v>5</v>
      </c>
      <c r="V1168" s="145">
        <v>14.03</v>
      </c>
      <c r="W1168" s="145">
        <v>0</v>
      </c>
      <c r="X1168" s="144" t="s">
        <v>4745</v>
      </c>
    </row>
    <row r="1169" spans="1:24" s="7" customFormat="1">
      <c r="A1169" s="7" t="s">
        <v>49</v>
      </c>
      <c r="D1169" s="144" t="s">
        <v>6823</v>
      </c>
      <c r="E1169" s="144" t="s">
        <v>6824</v>
      </c>
      <c r="F1169" s="144" t="s">
        <v>4792</v>
      </c>
      <c r="G1169" s="144" t="s">
        <v>4745</v>
      </c>
      <c r="H1169" s="144" t="s">
        <v>891</v>
      </c>
      <c r="I1169" s="144" t="s">
        <v>1644</v>
      </c>
      <c r="J1169" s="145">
        <v>125</v>
      </c>
      <c r="K1169" s="144" t="s">
        <v>1890</v>
      </c>
      <c r="L1169" s="144" t="s">
        <v>419</v>
      </c>
      <c r="M1169" s="144" t="s">
        <v>4797</v>
      </c>
      <c r="N1169" s="144" t="s">
        <v>683</v>
      </c>
      <c r="O1169" s="144" t="s">
        <v>695</v>
      </c>
      <c r="P1169" s="144" t="s">
        <v>1788</v>
      </c>
      <c r="Q1169" s="145">
        <v>0.57699999999999996</v>
      </c>
      <c r="R1169" s="144" t="s">
        <v>616</v>
      </c>
      <c r="S1169" s="145">
        <v>125</v>
      </c>
      <c r="T1169" s="144" t="s">
        <v>5221</v>
      </c>
      <c r="U1169" s="145">
        <v>0</v>
      </c>
      <c r="V1169" s="145">
        <v>14.03</v>
      </c>
      <c r="W1169" s="145">
        <v>0</v>
      </c>
      <c r="X1169" s="144" t="s">
        <v>4745</v>
      </c>
    </row>
    <row r="1170" spans="1:24" s="7" customFormat="1">
      <c r="A1170" s="7" t="s">
        <v>49</v>
      </c>
      <c r="D1170" s="144" t="s">
        <v>6825</v>
      </c>
      <c r="E1170" s="144" t="s">
        <v>6826</v>
      </c>
      <c r="F1170" s="144" t="s">
        <v>4792</v>
      </c>
      <c r="G1170" s="144" t="s">
        <v>4745</v>
      </c>
      <c r="H1170" s="144" t="s">
        <v>891</v>
      </c>
      <c r="I1170" s="144" t="s">
        <v>1644</v>
      </c>
      <c r="J1170" s="145">
        <v>150</v>
      </c>
      <c r="K1170" s="144" t="s">
        <v>739</v>
      </c>
      <c r="L1170" s="144" t="s">
        <v>401</v>
      </c>
      <c r="M1170" s="144" t="s">
        <v>4797</v>
      </c>
      <c r="N1170" s="144" t="s">
        <v>683</v>
      </c>
      <c r="O1170" s="144" t="s">
        <v>695</v>
      </c>
      <c r="P1170" s="144" t="s">
        <v>1814</v>
      </c>
      <c r="Q1170" s="145">
        <v>1.0269999999999999</v>
      </c>
      <c r="R1170" s="144" t="s">
        <v>1419</v>
      </c>
      <c r="S1170" s="145">
        <v>150</v>
      </c>
      <c r="T1170" s="144" t="s">
        <v>5221</v>
      </c>
      <c r="U1170" s="145">
        <v>0</v>
      </c>
      <c r="V1170" s="145">
        <v>0</v>
      </c>
      <c r="W1170" s="145">
        <v>0</v>
      </c>
      <c r="X1170" s="144" t="s">
        <v>4745</v>
      </c>
    </row>
    <row r="1171" spans="1:24" s="7" customFormat="1">
      <c r="A1171" s="7" t="s">
        <v>49</v>
      </c>
      <c r="D1171" s="144" t="s">
        <v>6827</v>
      </c>
      <c r="E1171" s="144" t="s">
        <v>6828</v>
      </c>
      <c r="F1171" s="144" t="s">
        <v>4792</v>
      </c>
      <c r="G1171" s="144" t="s">
        <v>4745</v>
      </c>
      <c r="H1171" s="144" t="s">
        <v>891</v>
      </c>
      <c r="I1171" s="144" t="s">
        <v>1644</v>
      </c>
      <c r="J1171" s="145">
        <v>150</v>
      </c>
      <c r="K1171" s="144" t="s">
        <v>739</v>
      </c>
      <c r="L1171" s="144" t="s">
        <v>380</v>
      </c>
      <c r="M1171" s="144" t="s">
        <v>4797</v>
      </c>
      <c r="N1171" s="144" t="s">
        <v>683</v>
      </c>
      <c r="O1171" s="144" t="s">
        <v>695</v>
      </c>
      <c r="P1171" s="144" t="s">
        <v>1814</v>
      </c>
      <c r="Q1171" s="145">
        <v>1.2170000000000001</v>
      </c>
      <c r="R1171" s="144" t="s">
        <v>1419</v>
      </c>
      <c r="S1171" s="145">
        <v>150</v>
      </c>
      <c r="T1171" s="144" t="s">
        <v>5221</v>
      </c>
      <c r="U1171" s="145">
        <v>0</v>
      </c>
      <c r="V1171" s="145">
        <v>0</v>
      </c>
      <c r="W1171" s="145">
        <v>0</v>
      </c>
      <c r="X1171" s="144" t="s">
        <v>4745</v>
      </c>
    </row>
    <row r="1172" spans="1:24" s="7" customFormat="1">
      <c r="A1172" s="7" t="s">
        <v>49</v>
      </c>
      <c r="D1172" s="144" t="s">
        <v>1902</v>
      </c>
      <c r="E1172" s="144" t="s">
        <v>6829</v>
      </c>
      <c r="F1172" s="144" t="s">
        <v>655</v>
      </c>
      <c r="G1172" s="144" t="s">
        <v>4745</v>
      </c>
      <c r="H1172" s="144" t="s">
        <v>891</v>
      </c>
      <c r="I1172" s="144" t="s">
        <v>1644</v>
      </c>
      <c r="J1172" s="145">
        <v>150</v>
      </c>
      <c r="K1172" s="144" t="s">
        <v>5269</v>
      </c>
      <c r="L1172" s="144" t="s">
        <v>1795</v>
      </c>
      <c r="M1172" s="144" t="s">
        <v>4797</v>
      </c>
      <c r="N1172" s="144" t="s">
        <v>683</v>
      </c>
      <c r="O1172" s="144" t="s">
        <v>695</v>
      </c>
      <c r="P1172" s="144" t="s">
        <v>1814</v>
      </c>
      <c r="Q1172" s="145">
        <v>1.1499999999999999</v>
      </c>
      <c r="R1172" s="144" t="s">
        <v>1419</v>
      </c>
      <c r="S1172" s="145">
        <v>150</v>
      </c>
      <c r="T1172" s="144" t="s">
        <v>5221</v>
      </c>
      <c r="U1172" s="145">
        <v>10</v>
      </c>
      <c r="V1172" s="145">
        <v>24.79</v>
      </c>
      <c r="W1172" s="145">
        <v>0</v>
      </c>
      <c r="X1172" s="144" t="s">
        <v>6830</v>
      </c>
    </row>
    <row r="1173" spans="1:24" s="7" customFormat="1">
      <c r="A1173" s="7" t="s">
        <v>49</v>
      </c>
      <c r="D1173" s="144" t="s">
        <v>6831</v>
      </c>
      <c r="E1173" s="144" t="s">
        <v>6832</v>
      </c>
      <c r="F1173" s="144" t="s">
        <v>4792</v>
      </c>
      <c r="G1173" s="144" t="s">
        <v>4745</v>
      </c>
      <c r="H1173" s="144" t="s">
        <v>891</v>
      </c>
      <c r="I1173" s="144" t="s">
        <v>1644</v>
      </c>
      <c r="J1173" s="145">
        <v>150</v>
      </c>
      <c r="K1173" s="144" t="s">
        <v>739</v>
      </c>
      <c r="L1173" s="144" t="s">
        <v>393</v>
      </c>
      <c r="M1173" s="144" t="s">
        <v>4797</v>
      </c>
      <c r="N1173" s="144" t="s">
        <v>683</v>
      </c>
      <c r="O1173" s="144" t="s">
        <v>695</v>
      </c>
      <c r="P1173" s="144" t="s">
        <v>1814</v>
      </c>
      <c r="Q1173" s="145">
        <v>1.0069999999999999</v>
      </c>
      <c r="R1173" s="144" t="s">
        <v>1419</v>
      </c>
      <c r="S1173" s="145">
        <v>150</v>
      </c>
      <c r="T1173" s="144" t="s">
        <v>5221</v>
      </c>
      <c r="U1173" s="145">
        <v>0</v>
      </c>
      <c r="V1173" s="145">
        <v>0</v>
      </c>
      <c r="W1173" s="145">
        <v>0</v>
      </c>
      <c r="X1173" s="144" t="s">
        <v>4745</v>
      </c>
    </row>
    <row r="1174" spans="1:24" s="7" customFormat="1">
      <c r="A1174" s="7" t="s">
        <v>49</v>
      </c>
      <c r="D1174" s="144" t="s">
        <v>1905</v>
      </c>
      <c r="E1174" s="144" t="s">
        <v>6833</v>
      </c>
      <c r="F1174" s="144" t="s">
        <v>655</v>
      </c>
      <c r="G1174" s="144" t="s">
        <v>4745</v>
      </c>
      <c r="H1174" s="144" t="s">
        <v>891</v>
      </c>
      <c r="I1174" s="144" t="s">
        <v>1644</v>
      </c>
      <c r="J1174" s="145">
        <v>200</v>
      </c>
      <c r="K1174" s="144" t="s">
        <v>5269</v>
      </c>
      <c r="L1174" s="144" t="s">
        <v>5397</v>
      </c>
      <c r="M1174" s="144" t="s">
        <v>4797</v>
      </c>
      <c r="N1174" s="144" t="s">
        <v>683</v>
      </c>
      <c r="O1174" s="144" t="s">
        <v>695</v>
      </c>
      <c r="P1174" s="144" t="s">
        <v>1842</v>
      </c>
      <c r="Q1174" s="145">
        <v>2.5950000000000002</v>
      </c>
      <c r="R1174" s="144" t="s">
        <v>513</v>
      </c>
      <c r="S1174" s="145">
        <v>200</v>
      </c>
      <c r="T1174" s="144" t="s">
        <v>5221</v>
      </c>
      <c r="U1174" s="145">
        <v>2</v>
      </c>
      <c r="V1174" s="145">
        <v>59.99</v>
      </c>
      <c r="W1174" s="145">
        <v>1</v>
      </c>
      <c r="X1174" s="144" t="s">
        <v>6834</v>
      </c>
    </row>
    <row r="1175" spans="1:24" s="7" customFormat="1">
      <c r="A1175" s="7" t="s">
        <v>49</v>
      </c>
      <c r="D1175" s="144" t="s">
        <v>1908</v>
      </c>
      <c r="E1175" s="144" t="s">
        <v>6835</v>
      </c>
      <c r="F1175" s="144" t="s">
        <v>655</v>
      </c>
      <c r="G1175" s="144" t="s">
        <v>4745</v>
      </c>
      <c r="H1175" s="144" t="s">
        <v>891</v>
      </c>
      <c r="I1175" s="144" t="s">
        <v>1644</v>
      </c>
      <c r="J1175" s="145">
        <v>75</v>
      </c>
      <c r="K1175" s="144" t="s">
        <v>5269</v>
      </c>
      <c r="L1175" s="144" t="s">
        <v>401</v>
      </c>
      <c r="M1175" s="144" t="s">
        <v>4797</v>
      </c>
      <c r="N1175" s="144" t="s">
        <v>683</v>
      </c>
      <c r="O1175" s="144" t="s">
        <v>695</v>
      </c>
      <c r="P1175" s="144" t="s">
        <v>1858</v>
      </c>
      <c r="Q1175" s="145">
        <v>0.13400000000000001</v>
      </c>
      <c r="R1175" s="144" t="s">
        <v>1466</v>
      </c>
      <c r="S1175" s="145">
        <v>75</v>
      </c>
      <c r="T1175" s="144" t="s">
        <v>5221</v>
      </c>
      <c r="U1175" s="145">
        <v>140</v>
      </c>
      <c r="V1175" s="145">
        <v>6.32</v>
      </c>
      <c r="W1175" s="145">
        <v>0</v>
      </c>
      <c r="X1175" s="144" t="s">
        <v>6836</v>
      </c>
    </row>
    <row r="1176" spans="1:24" s="7" customFormat="1">
      <c r="A1176" s="7" t="s">
        <v>49</v>
      </c>
      <c r="D1176" s="144" t="s">
        <v>6837</v>
      </c>
      <c r="E1176" s="144" t="s">
        <v>6838</v>
      </c>
      <c r="F1176" s="144" t="s">
        <v>4792</v>
      </c>
      <c r="G1176" s="144" t="s">
        <v>4745</v>
      </c>
      <c r="H1176" s="144" t="s">
        <v>891</v>
      </c>
      <c r="I1176" s="144" t="s">
        <v>1644</v>
      </c>
      <c r="J1176" s="145">
        <v>75</v>
      </c>
      <c r="K1176" s="144" t="s">
        <v>1890</v>
      </c>
      <c r="L1176" s="144" t="s">
        <v>380</v>
      </c>
      <c r="M1176" s="144" t="s">
        <v>4797</v>
      </c>
      <c r="N1176" s="144" t="s">
        <v>683</v>
      </c>
      <c r="O1176" s="144" t="s">
        <v>695</v>
      </c>
      <c r="P1176" s="144" t="s">
        <v>1858</v>
      </c>
      <c r="Q1176" s="145">
        <v>0.154</v>
      </c>
      <c r="R1176" s="144" t="s">
        <v>1466</v>
      </c>
      <c r="S1176" s="145">
        <v>75</v>
      </c>
      <c r="T1176" s="144" t="s">
        <v>5221</v>
      </c>
      <c r="U1176" s="145">
        <v>0</v>
      </c>
      <c r="V1176" s="145">
        <v>5.2190000000000003</v>
      </c>
      <c r="W1176" s="145">
        <v>0</v>
      </c>
      <c r="X1176" s="144" t="s">
        <v>4745</v>
      </c>
    </row>
    <row r="1177" spans="1:24" s="7" customFormat="1">
      <c r="A1177" s="7" t="s">
        <v>49</v>
      </c>
      <c r="D1177" s="144" t="s">
        <v>1911</v>
      </c>
      <c r="E1177" s="144" t="s">
        <v>6839</v>
      </c>
      <c r="F1177" s="144" t="s">
        <v>655</v>
      </c>
      <c r="G1177" s="144" t="s">
        <v>4745</v>
      </c>
      <c r="H1177" s="144" t="s">
        <v>891</v>
      </c>
      <c r="I1177" s="144" t="s">
        <v>1644</v>
      </c>
      <c r="J1177" s="145">
        <v>75</v>
      </c>
      <c r="K1177" s="144" t="s">
        <v>5269</v>
      </c>
      <c r="L1177" s="144" t="s">
        <v>409</v>
      </c>
      <c r="M1177" s="144" t="s">
        <v>4797</v>
      </c>
      <c r="N1177" s="144" t="s">
        <v>683</v>
      </c>
      <c r="O1177" s="144" t="s">
        <v>695</v>
      </c>
      <c r="P1177" s="144" t="s">
        <v>1858</v>
      </c>
      <c r="Q1177" s="145">
        <v>0.125</v>
      </c>
      <c r="R1177" s="144" t="s">
        <v>1466</v>
      </c>
      <c r="S1177" s="145">
        <v>75</v>
      </c>
      <c r="T1177" s="144" t="s">
        <v>5221</v>
      </c>
      <c r="U1177" s="145">
        <v>4</v>
      </c>
      <c r="V1177" s="145">
        <v>5.0199999999999996</v>
      </c>
      <c r="W1177" s="145">
        <v>0</v>
      </c>
      <c r="X1177" s="144" t="s">
        <v>6840</v>
      </c>
    </row>
    <row r="1178" spans="1:24" s="7" customFormat="1">
      <c r="A1178" s="7" t="s">
        <v>49</v>
      </c>
      <c r="D1178" s="144" t="s">
        <v>1914</v>
      </c>
      <c r="E1178" s="144" t="s">
        <v>6841</v>
      </c>
      <c r="F1178" s="144" t="s">
        <v>655</v>
      </c>
      <c r="G1178" s="144" t="s">
        <v>4745</v>
      </c>
      <c r="H1178" s="144" t="s">
        <v>891</v>
      </c>
      <c r="I1178" s="144" t="s">
        <v>1644</v>
      </c>
      <c r="J1178" s="145">
        <v>75</v>
      </c>
      <c r="K1178" s="144" t="s">
        <v>5269</v>
      </c>
      <c r="L1178" s="144" t="s">
        <v>393</v>
      </c>
      <c r="M1178" s="144" t="s">
        <v>4797</v>
      </c>
      <c r="N1178" s="144" t="s">
        <v>683</v>
      </c>
      <c r="O1178" s="144" t="s">
        <v>695</v>
      </c>
      <c r="P1178" s="144" t="s">
        <v>1858</v>
      </c>
      <c r="Q1178" s="145">
        <v>0.12</v>
      </c>
      <c r="R1178" s="144" t="s">
        <v>1466</v>
      </c>
      <c r="S1178" s="145">
        <v>75</v>
      </c>
      <c r="T1178" s="144" t="s">
        <v>5215</v>
      </c>
      <c r="U1178" s="145">
        <v>11</v>
      </c>
      <c r="V1178" s="145">
        <v>6.32</v>
      </c>
      <c r="W1178" s="145">
        <v>0</v>
      </c>
      <c r="X1178" s="144" t="s">
        <v>6842</v>
      </c>
    </row>
    <row r="1179" spans="1:24" s="7" customFormat="1">
      <c r="A1179" s="7" t="s">
        <v>49</v>
      </c>
      <c r="D1179" s="144" t="s">
        <v>1917</v>
      </c>
      <c r="E1179" s="144" t="s">
        <v>6843</v>
      </c>
      <c r="F1179" s="144" t="s">
        <v>655</v>
      </c>
      <c r="G1179" s="144" t="s">
        <v>4745</v>
      </c>
      <c r="H1179" s="144" t="s">
        <v>891</v>
      </c>
      <c r="I1179" s="144" t="s">
        <v>1644</v>
      </c>
      <c r="J1179" s="145">
        <v>75</v>
      </c>
      <c r="K1179" s="144" t="s">
        <v>5164</v>
      </c>
      <c r="L1179" s="144" t="s">
        <v>457</v>
      </c>
      <c r="M1179" s="144" t="s">
        <v>4797</v>
      </c>
      <c r="N1179" s="144" t="s">
        <v>683</v>
      </c>
      <c r="O1179" s="144" t="s">
        <v>695</v>
      </c>
      <c r="P1179" s="144" t="s">
        <v>1858</v>
      </c>
      <c r="Q1179" s="145">
        <v>0.154</v>
      </c>
      <c r="R1179" s="144" t="s">
        <v>1466</v>
      </c>
      <c r="S1179" s="145">
        <v>75</v>
      </c>
      <c r="T1179" s="144" t="s">
        <v>5221</v>
      </c>
      <c r="U1179" s="145">
        <v>23</v>
      </c>
      <c r="V1179" s="145">
        <v>5.59</v>
      </c>
      <c r="W1179" s="145">
        <v>0</v>
      </c>
      <c r="X1179" s="144" t="s">
        <v>6844</v>
      </c>
    </row>
    <row r="1180" spans="1:24" s="7" customFormat="1">
      <c r="A1180" s="7" t="s">
        <v>49</v>
      </c>
      <c r="D1180" s="144" t="s">
        <v>1920</v>
      </c>
      <c r="E1180" s="144" t="s">
        <v>6845</v>
      </c>
      <c r="F1180" s="144" t="s">
        <v>655</v>
      </c>
      <c r="G1180" s="144" t="s">
        <v>4745</v>
      </c>
      <c r="H1180" s="144" t="s">
        <v>891</v>
      </c>
      <c r="I1180" s="144" t="s">
        <v>1644</v>
      </c>
      <c r="J1180" s="145">
        <v>75</v>
      </c>
      <c r="K1180" s="144" t="s">
        <v>5269</v>
      </c>
      <c r="L1180" s="144" t="s">
        <v>396</v>
      </c>
      <c r="M1180" s="144" t="s">
        <v>4797</v>
      </c>
      <c r="N1180" s="144" t="s">
        <v>683</v>
      </c>
      <c r="O1180" s="144" t="s">
        <v>695</v>
      </c>
      <c r="P1180" s="144" t="s">
        <v>1858</v>
      </c>
      <c r="Q1180" s="145">
        <v>0.13400000000000001</v>
      </c>
      <c r="R1180" s="144" t="s">
        <v>1466</v>
      </c>
      <c r="S1180" s="145">
        <v>75</v>
      </c>
      <c r="T1180" s="144" t="s">
        <v>5221</v>
      </c>
      <c r="U1180" s="145">
        <v>15</v>
      </c>
      <c r="V1180" s="145">
        <v>5.2</v>
      </c>
      <c r="W1180" s="145">
        <v>0</v>
      </c>
      <c r="X1180" s="144" t="s">
        <v>6846</v>
      </c>
    </row>
    <row r="1181" spans="1:24" s="7" customFormat="1">
      <c r="A1181" s="7" t="s">
        <v>49</v>
      </c>
      <c r="D1181" s="144" t="s">
        <v>1923</v>
      </c>
      <c r="E1181" s="144" t="s">
        <v>6847</v>
      </c>
      <c r="F1181" s="144" t="s">
        <v>655</v>
      </c>
      <c r="G1181" s="144" t="s">
        <v>4745</v>
      </c>
      <c r="H1181" s="144" t="s">
        <v>891</v>
      </c>
      <c r="I1181" s="144" t="s">
        <v>1644</v>
      </c>
      <c r="J1181" s="145">
        <v>100</v>
      </c>
      <c r="K1181" s="144" t="s">
        <v>5164</v>
      </c>
      <c r="L1181" s="144" t="s">
        <v>380</v>
      </c>
      <c r="M1181" s="144" t="s">
        <v>4753</v>
      </c>
      <c r="N1181" s="144" t="s">
        <v>683</v>
      </c>
      <c r="O1181" s="144" t="s">
        <v>695</v>
      </c>
      <c r="P1181" s="144" t="s">
        <v>1926</v>
      </c>
      <c r="Q1181" s="145">
        <v>0.29499999999999998</v>
      </c>
      <c r="R1181" s="144" t="s">
        <v>1419</v>
      </c>
      <c r="S1181" s="145">
        <v>100</v>
      </c>
      <c r="T1181" s="144" t="s">
        <v>5034</v>
      </c>
      <c r="U1181" s="145">
        <v>2</v>
      </c>
      <c r="V1181" s="145">
        <v>2.27</v>
      </c>
      <c r="W1181" s="145">
        <v>0</v>
      </c>
      <c r="X1181" s="144" t="s">
        <v>6848</v>
      </c>
    </row>
    <row r="1182" spans="1:24" s="7" customFormat="1">
      <c r="A1182" s="7" t="s">
        <v>49</v>
      </c>
      <c r="D1182" s="144" t="s">
        <v>1927</v>
      </c>
      <c r="E1182" s="144" t="s">
        <v>6849</v>
      </c>
      <c r="F1182" s="144" t="s">
        <v>655</v>
      </c>
      <c r="G1182" s="144" t="s">
        <v>4745</v>
      </c>
      <c r="H1182" s="144" t="s">
        <v>891</v>
      </c>
      <c r="I1182" s="144" t="s">
        <v>1644</v>
      </c>
      <c r="J1182" s="145">
        <v>100</v>
      </c>
      <c r="K1182" s="144" t="s">
        <v>5164</v>
      </c>
      <c r="L1182" s="144" t="s">
        <v>380</v>
      </c>
      <c r="M1182" s="144" t="s">
        <v>4753</v>
      </c>
      <c r="N1182" s="144" t="s">
        <v>683</v>
      </c>
      <c r="O1182" s="144" t="s">
        <v>695</v>
      </c>
      <c r="P1182" s="144" t="s">
        <v>1930</v>
      </c>
      <c r="Q1182" s="145">
        <v>0.34799999999999998</v>
      </c>
      <c r="R1182" s="144" t="s">
        <v>1419</v>
      </c>
      <c r="S1182" s="145">
        <v>100</v>
      </c>
      <c r="T1182" s="144" t="s">
        <v>4769</v>
      </c>
      <c r="U1182" s="145">
        <v>872</v>
      </c>
      <c r="V1182" s="145">
        <v>2.2033299999999998</v>
      </c>
      <c r="W1182" s="145">
        <v>8</v>
      </c>
      <c r="X1182" s="144" t="s">
        <v>6850</v>
      </c>
    </row>
    <row r="1183" spans="1:24" s="7" customFormat="1">
      <c r="A1183" s="7" t="s">
        <v>49</v>
      </c>
      <c r="D1183" s="144" t="s">
        <v>1931</v>
      </c>
      <c r="E1183" s="144" t="s">
        <v>6851</v>
      </c>
      <c r="F1183" s="144" t="s">
        <v>655</v>
      </c>
      <c r="G1183" s="144" t="s">
        <v>4745</v>
      </c>
      <c r="H1183" s="144" t="s">
        <v>891</v>
      </c>
      <c r="I1183" s="144" t="s">
        <v>1644</v>
      </c>
      <c r="J1183" s="145">
        <v>100</v>
      </c>
      <c r="K1183" s="144" t="s">
        <v>5164</v>
      </c>
      <c r="L1183" s="144" t="s">
        <v>5445</v>
      </c>
      <c r="M1183" s="144" t="s">
        <v>4753</v>
      </c>
      <c r="N1183" s="144" t="s">
        <v>683</v>
      </c>
      <c r="O1183" s="144" t="s">
        <v>695</v>
      </c>
      <c r="P1183" s="144" t="s">
        <v>1930</v>
      </c>
      <c r="Q1183" s="145">
        <v>0.34799999999999998</v>
      </c>
      <c r="R1183" s="144" t="s">
        <v>1419</v>
      </c>
      <c r="S1183" s="145">
        <v>100</v>
      </c>
      <c r="T1183" s="144" t="s">
        <v>4769</v>
      </c>
      <c r="U1183" s="145">
        <v>178</v>
      </c>
      <c r="V1183" s="145">
        <v>2.8396699999999999</v>
      </c>
      <c r="W1183" s="145">
        <v>22</v>
      </c>
      <c r="X1183" s="144" t="s">
        <v>6852</v>
      </c>
    </row>
    <row r="1184" spans="1:24" s="7" customFormat="1">
      <c r="A1184" s="7" t="s">
        <v>49</v>
      </c>
      <c r="D1184" s="144" t="s">
        <v>1934</v>
      </c>
      <c r="E1184" s="144" t="s">
        <v>6853</v>
      </c>
      <c r="F1184" s="144" t="s">
        <v>655</v>
      </c>
      <c r="G1184" s="144" t="s">
        <v>4745</v>
      </c>
      <c r="H1184" s="144" t="s">
        <v>891</v>
      </c>
      <c r="I1184" s="144" t="s">
        <v>1644</v>
      </c>
      <c r="J1184" s="145">
        <v>100</v>
      </c>
      <c r="K1184" s="144" t="s">
        <v>5164</v>
      </c>
      <c r="L1184" s="144" t="s">
        <v>396</v>
      </c>
      <c r="M1184" s="144" t="s">
        <v>4753</v>
      </c>
      <c r="N1184" s="144" t="s">
        <v>683</v>
      </c>
      <c r="O1184" s="144" t="s">
        <v>695</v>
      </c>
      <c r="P1184" s="144" t="s">
        <v>1930</v>
      </c>
      <c r="Q1184" s="145">
        <v>0.34799999999999998</v>
      </c>
      <c r="R1184" s="144" t="s">
        <v>1419</v>
      </c>
      <c r="S1184" s="145">
        <v>100</v>
      </c>
      <c r="T1184" s="144" t="s">
        <v>4769</v>
      </c>
      <c r="U1184" s="145">
        <v>366</v>
      </c>
      <c r="V1184" s="145">
        <v>2.7285300000000001</v>
      </c>
      <c r="W1184" s="145">
        <v>0</v>
      </c>
      <c r="X1184" s="144" t="s">
        <v>6854</v>
      </c>
    </row>
    <row r="1185" spans="1:24" s="7" customFormat="1">
      <c r="A1185" s="7" t="s">
        <v>49</v>
      </c>
      <c r="D1185" s="144" t="s">
        <v>1937</v>
      </c>
      <c r="E1185" s="144" t="s">
        <v>6855</v>
      </c>
      <c r="F1185" s="144" t="s">
        <v>655</v>
      </c>
      <c r="G1185" s="144" t="s">
        <v>4745</v>
      </c>
      <c r="H1185" s="144" t="s">
        <v>891</v>
      </c>
      <c r="I1185" s="144" t="s">
        <v>1644</v>
      </c>
      <c r="J1185" s="145">
        <v>100</v>
      </c>
      <c r="K1185" s="144" t="s">
        <v>5164</v>
      </c>
      <c r="L1185" s="144" t="s">
        <v>393</v>
      </c>
      <c r="M1185" s="144" t="s">
        <v>4753</v>
      </c>
      <c r="N1185" s="144" t="s">
        <v>683</v>
      </c>
      <c r="O1185" s="144" t="s">
        <v>695</v>
      </c>
      <c r="P1185" s="144" t="s">
        <v>1930</v>
      </c>
      <c r="Q1185" s="145">
        <v>0.34799999999999998</v>
      </c>
      <c r="R1185" s="144" t="s">
        <v>1419</v>
      </c>
      <c r="S1185" s="145">
        <v>100</v>
      </c>
      <c r="T1185" s="144" t="s">
        <v>4769</v>
      </c>
      <c r="U1185" s="145">
        <v>437</v>
      </c>
      <c r="V1185" s="145">
        <v>2.7285300000000001</v>
      </c>
      <c r="W1185" s="145">
        <v>25</v>
      </c>
      <c r="X1185" s="144" t="s">
        <v>4745</v>
      </c>
    </row>
    <row r="1186" spans="1:24" s="7" customFormat="1">
      <c r="A1186" s="7" t="s">
        <v>49</v>
      </c>
      <c r="D1186" s="144" t="s">
        <v>1940</v>
      </c>
      <c r="E1186" s="144" t="s">
        <v>6856</v>
      </c>
      <c r="F1186" s="144" t="s">
        <v>655</v>
      </c>
      <c r="G1186" s="144" t="s">
        <v>4745</v>
      </c>
      <c r="H1186" s="144" t="s">
        <v>891</v>
      </c>
      <c r="I1186" s="144" t="s">
        <v>1644</v>
      </c>
      <c r="J1186" s="145">
        <v>100</v>
      </c>
      <c r="K1186" s="144" t="s">
        <v>5164</v>
      </c>
      <c r="L1186" s="144" t="s">
        <v>801</v>
      </c>
      <c r="M1186" s="144" t="s">
        <v>4753</v>
      </c>
      <c r="N1186" s="144" t="s">
        <v>683</v>
      </c>
      <c r="O1186" s="144" t="s">
        <v>695</v>
      </c>
      <c r="P1186" s="144" t="s">
        <v>1930</v>
      </c>
      <c r="Q1186" s="145">
        <v>0.34799999999999998</v>
      </c>
      <c r="R1186" s="144" t="s">
        <v>1419</v>
      </c>
      <c r="S1186" s="145">
        <v>100</v>
      </c>
      <c r="T1186" s="144" t="s">
        <v>4769</v>
      </c>
      <c r="U1186" s="145">
        <v>368</v>
      </c>
      <c r="V1186" s="145">
        <v>2.65</v>
      </c>
      <c r="W1186" s="145">
        <v>4</v>
      </c>
      <c r="X1186" s="144" t="s">
        <v>6857</v>
      </c>
    </row>
    <row r="1187" spans="1:24" s="7" customFormat="1">
      <c r="A1187" s="7" t="s">
        <v>49</v>
      </c>
      <c r="D1187" s="144" t="s">
        <v>1943</v>
      </c>
      <c r="E1187" s="144" t="s">
        <v>6858</v>
      </c>
      <c r="F1187" s="144" t="s">
        <v>655</v>
      </c>
      <c r="G1187" s="144" t="s">
        <v>4745</v>
      </c>
      <c r="H1187" s="144" t="s">
        <v>891</v>
      </c>
      <c r="I1187" s="144" t="s">
        <v>1644</v>
      </c>
      <c r="J1187" s="145">
        <v>125</v>
      </c>
      <c r="K1187" s="144" t="s">
        <v>5164</v>
      </c>
      <c r="L1187" s="144" t="s">
        <v>380</v>
      </c>
      <c r="M1187" s="144" t="s">
        <v>4753</v>
      </c>
      <c r="N1187" s="144" t="s">
        <v>683</v>
      </c>
      <c r="O1187" s="144" t="s">
        <v>695</v>
      </c>
      <c r="P1187" s="144" t="s">
        <v>2014</v>
      </c>
      <c r="Q1187" s="145">
        <v>0.58699999999999997</v>
      </c>
      <c r="R1187" s="144" t="s">
        <v>1423</v>
      </c>
      <c r="S1187" s="145">
        <v>125</v>
      </c>
      <c r="T1187" s="144" t="s">
        <v>4769</v>
      </c>
      <c r="U1187" s="145">
        <v>52</v>
      </c>
      <c r="V1187" s="145">
        <v>5.4871400000000001</v>
      </c>
      <c r="W1187" s="145">
        <v>3</v>
      </c>
      <c r="X1187" s="144" t="s">
        <v>6859</v>
      </c>
    </row>
    <row r="1188" spans="1:24" s="7" customFormat="1">
      <c r="A1188" s="7" t="s">
        <v>49</v>
      </c>
      <c r="D1188" s="144" t="s">
        <v>1946</v>
      </c>
      <c r="E1188" s="144" t="s">
        <v>6860</v>
      </c>
      <c r="F1188" s="144" t="s">
        <v>655</v>
      </c>
      <c r="G1188" s="144" t="s">
        <v>4745</v>
      </c>
      <c r="H1188" s="144" t="s">
        <v>891</v>
      </c>
      <c r="I1188" s="144" t="s">
        <v>1644</v>
      </c>
      <c r="J1188" s="145">
        <v>125</v>
      </c>
      <c r="K1188" s="144" t="s">
        <v>5164</v>
      </c>
      <c r="L1188" s="144" t="s">
        <v>396</v>
      </c>
      <c r="M1188" s="144" t="s">
        <v>4753</v>
      </c>
      <c r="N1188" s="144" t="s">
        <v>683</v>
      </c>
      <c r="O1188" s="144" t="s">
        <v>695</v>
      </c>
      <c r="P1188" s="144" t="s">
        <v>2014</v>
      </c>
      <c r="Q1188" s="145">
        <v>0.58699999999999997</v>
      </c>
      <c r="R1188" s="144" t="s">
        <v>1423</v>
      </c>
      <c r="S1188" s="145">
        <v>125</v>
      </c>
      <c r="T1188" s="144" t="s">
        <v>4769</v>
      </c>
      <c r="U1188" s="145">
        <v>64</v>
      </c>
      <c r="V1188" s="145">
        <v>5.48813</v>
      </c>
      <c r="W1188" s="145">
        <v>0</v>
      </c>
      <c r="X1188" s="144" t="s">
        <v>6861</v>
      </c>
    </row>
    <row r="1189" spans="1:24" s="7" customFormat="1">
      <c r="A1189" s="7" t="s">
        <v>49</v>
      </c>
      <c r="D1189" s="144" t="s">
        <v>1949</v>
      </c>
      <c r="E1189" s="144" t="s">
        <v>6862</v>
      </c>
      <c r="F1189" s="144" t="s">
        <v>655</v>
      </c>
      <c r="G1189" s="144" t="s">
        <v>4745</v>
      </c>
      <c r="H1189" s="144" t="s">
        <v>891</v>
      </c>
      <c r="I1189" s="144" t="s">
        <v>1644</v>
      </c>
      <c r="J1189" s="145">
        <v>125</v>
      </c>
      <c r="K1189" s="144" t="s">
        <v>5164</v>
      </c>
      <c r="L1189" s="144" t="s">
        <v>393</v>
      </c>
      <c r="M1189" s="144" t="s">
        <v>4753</v>
      </c>
      <c r="N1189" s="144" t="s">
        <v>683</v>
      </c>
      <c r="O1189" s="144" t="s">
        <v>695</v>
      </c>
      <c r="P1189" s="144" t="s">
        <v>2014</v>
      </c>
      <c r="Q1189" s="145">
        <v>0.58699999999999997</v>
      </c>
      <c r="R1189" s="144" t="s">
        <v>1423</v>
      </c>
      <c r="S1189" s="145">
        <v>125</v>
      </c>
      <c r="T1189" s="144" t="s">
        <v>4769</v>
      </c>
      <c r="U1189" s="145">
        <v>206</v>
      </c>
      <c r="V1189" s="145">
        <v>5.6271399999999998</v>
      </c>
      <c r="W1189" s="145">
        <v>0</v>
      </c>
      <c r="X1189" s="144" t="s">
        <v>6863</v>
      </c>
    </row>
    <row r="1190" spans="1:24" s="7" customFormat="1">
      <c r="A1190" s="7" t="s">
        <v>49</v>
      </c>
      <c r="D1190" s="144" t="s">
        <v>1952</v>
      </c>
      <c r="E1190" s="144" t="s">
        <v>6864</v>
      </c>
      <c r="F1190" s="144" t="s">
        <v>655</v>
      </c>
      <c r="G1190" s="144" t="s">
        <v>4745</v>
      </c>
      <c r="H1190" s="144" t="s">
        <v>891</v>
      </c>
      <c r="I1190" s="144" t="s">
        <v>1644</v>
      </c>
      <c r="J1190" s="145">
        <v>125</v>
      </c>
      <c r="K1190" s="144" t="s">
        <v>5164</v>
      </c>
      <c r="L1190" s="144" t="s">
        <v>801</v>
      </c>
      <c r="M1190" s="144" t="s">
        <v>4753</v>
      </c>
      <c r="N1190" s="144" t="s">
        <v>683</v>
      </c>
      <c r="O1190" s="144" t="s">
        <v>695</v>
      </c>
      <c r="P1190" s="144" t="s">
        <v>2014</v>
      </c>
      <c r="Q1190" s="145">
        <v>0.58699999999999997</v>
      </c>
      <c r="R1190" s="144" t="s">
        <v>1423</v>
      </c>
      <c r="S1190" s="145">
        <v>125</v>
      </c>
      <c r="T1190" s="144" t="s">
        <v>4769</v>
      </c>
      <c r="U1190" s="145">
        <v>141</v>
      </c>
      <c r="V1190" s="145">
        <v>5.5347600000000003</v>
      </c>
      <c r="W1190" s="145">
        <v>0</v>
      </c>
      <c r="X1190" s="144" t="s">
        <v>6865</v>
      </c>
    </row>
    <row r="1191" spans="1:24" s="7" customFormat="1">
      <c r="A1191" s="7" t="s">
        <v>49</v>
      </c>
      <c r="D1191" s="144" t="s">
        <v>1955</v>
      </c>
      <c r="E1191" s="144" t="s">
        <v>6866</v>
      </c>
      <c r="F1191" s="144" t="s">
        <v>655</v>
      </c>
      <c r="G1191" s="144" t="s">
        <v>4745</v>
      </c>
      <c r="H1191" s="144" t="s">
        <v>891</v>
      </c>
      <c r="I1191" s="144" t="s">
        <v>1644</v>
      </c>
      <c r="J1191" s="145">
        <v>125</v>
      </c>
      <c r="K1191" s="144" t="s">
        <v>5269</v>
      </c>
      <c r="L1191" s="144" t="s">
        <v>1795</v>
      </c>
      <c r="M1191" s="144" t="s">
        <v>4753</v>
      </c>
      <c r="N1191" s="144" t="s">
        <v>683</v>
      </c>
      <c r="O1191" s="144" t="s">
        <v>695</v>
      </c>
      <c r="P1191" s="144" t="s">
        <v>1958</v>
      </c>
      <c r="Q1191" s="145">
        <v>0.56799999999999995</v>
      </c>
      <c r="R1191" s="144" t="s">
        <v>1423</v>
      </c>
      <c r="S1191" s="145">
        <v>125</v>
      </c>
      <c r="T1191" s="144" t="s">
        <v>5034</v>
      </c>
      <c r="U1191" s="145">
        <v>157</v>
      </c>
      <c r="V1191" s="145">
        <v>3.6</v>
      </c>
      <c r="W1191" s="145">
        <v>0</v>
      </c>
      <c r="X1191" s="144" t="s">
        <v>6867</v>
      </c>
    </row>
    <row r="1192" spans="1:24" s="7" customFormat="1">
      <c r="A1192" s="7" t="s">
        <v>49</v>
      </c>
      <c r="D1192" s="144" t="s">
        <v>6868</v>
      </c>
      <c r="E1192" s="144" t="s">
        <v>6869</v>
      </c>
      <c r="F1192" s="144" t="s">
        <v>5067</v>
      </c>
      <c r="G1192" s="144" t="s">
        <v>4745</v>
      </c>
      <c r="H1192" s="144" t="s">
        <v>891</v>
      </c>
      <c r="I1192" s="144" t="s">
        <v>1644</v>
      </c>
      <c r="J1192" s="145">
        <v>150</v>
      </c>
      <c r="K1192" s="144" t="s">
        <v>1991</v>
      </c>
      <c r="L1192" s="144" t="s">
        <v>4745</v>
      </c>
      <c r="M1192" s="144" t="s">
        <v>4753</v>
      </c>
      <c r="N1192" s="144" t="s">
        <v>5762</v>
      </c>
      <c r="O1192" s="144" t="s">
        <v>695</v>
      </c>
      <c r="P1192" s="144" t="s">
        <v>6870</v>
      </c>
      <c r="Q1192" s="145">
        <v>1.0900000000000001</v>
      </c>
      <c r="R1192" s="144" t="s">
        <v>513</v>
      </c>
      <c r="S1192" s="145">
        <v>160</v>
      </c>
      <c r="T1192" s="144" t="s">
        <v>4754</v>
      </c>
      <c r="U1192" s="145">
        <v>0</v>
      </c>
      <c r="V1192" s="145">
        <v>6.77</v>
      </c>
      <c r="W1192" s="145">
        <v>0</v>
      </c>
      <c r="X1192" s="144" t="s">
        <v>4745</v>
      </c>
    </row>
    <row r="1193" spans="1:24" s="7" customFormat="1">
      <c r="A1193" s="7" t="s">
        <v>49</v>
      </c>
      <c r="D1193" s="144" t="s">
        <v>1959</v>
      </c>
      <c r="E1193" s="144" t="s">
        <v>6871</v>
      </c>
      <c r="F1193" s="144" t="s">
        <v>655</v>
      </c>
      <c r="G1193" s="144" t="s">
        <v>4745</v>
      </c>
      <c r="H1193" s="144" t="s">
        <v>891</v>
      </c>
      <c r="I1193" s="144" t="s">
        <v>1644</v>
      </c>
      <c r="J1193" s="145">
        <v>150</v>
      </c>
      <c r="K1193" s="144" t="s">
        <v>5269</v>
      </c>
      <c r="L1193" s="144" t="s">
        <v>1795</v>
      </c>
      <c r="M1193" s="144" t="s">
        <v>4753</v>
      </c>
      <c r="N1193" s="144" t="s">
        <v>683</v>
      </c>
      <c r="O1193" s="144" t="s">
        <v>695</v>
      </c>
      <c r="P1193" s="144" t="s">
        <v>1962</v>
      </c>
      <c r="Q1193" s="145">
        <v>0.98099999999999998</v>
      </c>
      <c r="R1193" s="144" t="s">
        <v>1720</v>
      </c>
      <c r="S1193" s="145">
        <v>150</v>
      </c>
      <c r="T1193" s="144" t="s">
        <v>5034</v>
      </c>
      <c r="U1193" s="145">
        <v>13</v>
      </c>
      <c r="V1193" s="145">
        <v>5.88</v>
      </c>
      <c r="W1193" s="145">
        <v>11</v>
      </c>
      <c r="X1193" s="144" t="s">
        <v>6872</v>
      </c>
    </row>
    <row r="1194" spans="1:24" s="7" customFormat="1">
      <c r="A1194" s="7" t="s">
        <v>49</v>
      </c>
      <c r="D1194" s="144" t="s">
        <v>3780</v>
      </c>
      <c r="E1194" s="144" t="s">
        <v>6873</v>
      </c>
      <c r="F1194" s="144" t="s">
        <v>5033</v>
      </c>
      <c r="G1194" s="144" t="s">
        <v>4745</v>
      </c>
      <c r="H1194" s="144" t="s">
        <v>891</v>
      </c>
      <c r="I1194" s="144" t="s">
        <v>1644</v>
      </c>
      <c r="J1194" s="145">
        <v>150</v>
      </c>
      <c r="K1194" s="144" t="s">
        <v>539</v>
      </c>
      <c r="L1194" s="144" t="s">
        <v>389</v>
      </c>
      <c r="M1194" s="144" t="s">
        <v>4753</v>
      </c>
      <c r="N1194" s="144" t="s">
        <v>683</v>
      </c>
      <c r="O1194" s="144" t="s">
        <v>695</v>
      </c>
      <c r="P1194" s="144" t="s">
        <v>6874</v>
      </c>
      <c r="Q1194" s="145">
        <v>1.04</v>
      </c>
      <c r="R1194" s="144" t="s">
        <v>1720</v>
      </c>
      <c r="S1194" s="145">
        <v>150</v>
      </c>
      <c r="T1194" s="144" t="s">
        <v>5034</v>
      </c>
      <c r="U1194" s="145">
        <v>20</v>
      </c>
      <c r="V1194" s="145">
        <v>5.8953800000000003</v>
      </c>
      <c r="W1194" s="145">
        <v>0</v>
      </c>
      <c r="X1194" s="144" t="s">
        <v>4745</v>
      </c>
    </row>
    <row r="1195" spans="1:24" s="7" customFormat="1">
      <c r="A1195" s="7" t="s">
        <v>49</v>
      </c>
      <c r="D1195" s="144" t="s">
        <v>1963</v>
      </c>
      <c r="E1195" s="144" t="s">
        <v>6875</v>
      </c>
      <c r="F1195" s="144" t="s">
        <v>655</v>
      </c>
      <c r="G1195" s="144" t="s">
        <v>4745</v>
      </c>
      <c r="H1195" s="144" t="s">
        <v>891</v>
      </c>
      <c r="I1195" s="144" t="s">
        <v>1644</v>
      </c>
      <c r="J1195" s="145">
        <v>150</v>
      </c>
      <c r="K1195" s="144" t="s">
        <v>5269</v>
      </c>
      <c r="L1195" s="144" t="s">
        <v>389</v>
      </c>
      <c r="M1195" s="144" t="s">
        <v>4753</v>
      </c>
      <c r="N1195" s="144" t="s">
        <v>683</v>
      </c>
      <c r="O1195" s="144" t="s">
        <v>695</v>
      </c>
      <c r="P1195" s="144" t="s">
        <v>1962</v>
      </c>
      <c r="Q1195" s="145">
        <v>1.111</v>
      </c>
      <c r="R1195" s="144" t="s">
        <v>1720</v>
      </c>
      <c r="S1195" s="145">
        <v>150</v>
      </c>
      <c r="T1195" s="144" t="s">
        <v>5034</v>
      </c>
      <c r="U1195" s="145">
        <v>120</v>
      </c>
      <c r="V1195" s="145">
        <v>5.89</v>
      </c>
      <c r="W1195" s="145">
        <v>0</v>
      </c>
      <c r="X1195" s="144" t="s">
        <v>6876</v>
      </c>
    </row>
    <row r="1196" spans="1:24" s="7" customFormat="1">
      <c r="A1196" s="7" t="s">
        <v>49</v>
      </c>
      <c r="D1196" s="144" t="s">
        <v>6877</v>
      </c>
      <c r="E1196" s="144" t="s">
        <v>6878</v>
      </c>
      <c r="F1196" s="144" t="s">
        <v>4792</v>
      </c>
      <c r="G1196" s="144" t="s">
        <v>4745</v>
      </c>
      <c r="H1196" s="144" t="s">
        <v>891</v>
      </c>
      <c r="I1196" s="144" t="s">
        <v>1644</v>
      </c>
      <c r="J1196" s="145">
        <v>200</v>
      </c>
      <c r="K1196" s="144" t="s">
        <v>4745</v>
      </c>
      <c r="L1196" s="144" t="s">
        <v>4745</v>
      </c>
      <c r="M1196" s="144" t="s">
        <v>4753</v>
      </c>
      <c r="N1196" s="144" t="s">
        <v>5762</v>
      </c>
      <c r="O1196" s="144" t="s">
        <v>695</v>
      </c>
      <c r="P1196" s="144" t="s">
        <v>6879</v>
      </c>
      <c r="Q1196" s="145">
        <v>2.5299999999999998</v>
      </c>
      <c r="R1196" s="144" t="s">
        <v>6880</v>
      </c>
      <c r="S1196" s="145">
        <v>220</v>
      </c>
      <c r="T1196" s="144" t="s">
        <v>5034</v>
      </c>
      <c r="U1196" s="145">
        <v>0</v>
      </c>
      <c r="V1196" s="145">
        <v>12.95</v>
      </c>
      <c r="W1196" s="145">
        <v>0</v>
      </c>
      <c r="X1196" s="144" t="s">
        <v>4745</v>
      </c>
    </row>
    <row r="1197" spans="1:24" s="7" customFormat="1">
      <c r="A1197" s="7" t="s">
        <v>49</v>
      </c>
      <c r="D1197" s="144" t="s">
        <v>1966</v>
      </c>
      <c r="E1197" s="144" t="s">
        <v>6881</v>
      </c>
      <c r="F1197" s="144" t="s">
        <v>655</v>
      </c>
      <c r="G1197" s="144" t="s">
        <v>4745</v>
      </c>
      <c r="H1197" s="144" t="s">
        <v>891</v>
      </c>
      <c r="I1197" s="144" t="s">
        <v>1644</v>
      </c>
      <c r="J1197" s="145">
        <v>75</v>
      </c>
      <c r="K1197" s="144" t="s">
        <v>5164</v>
      </c>
      <c r="L1197" s="144" t="s">
        <v>380</v>
      </c>
      <c r="M1197" s="144" t="s">
        <v>4753</v>
      </c>
      <c r="N1197" s="144" t="s">
        <v>683</v>
      </c>
      <c r="O1197" s="144" t="s">
        <v>695</v>
      </c>
      <c r="P1197" s="144" t="s">
        <v>3590</v>
      </c>
      <c r="Q1197" s="145">
        <v>0.156</v>
      </c>
      <c r="R1197" s="144" t="s">
        <v>616</v>
      </c>
      <c r="S1197" s="145">
        <v>75</v>
      </c>
      <c r="T1197" s="144" t="s">
        <v>4769</v>
      </c>
      <c r="U1197" s="145">
        <v>2861</v>
      </c>
      <c r="V1197" s="145">
        <v>1.57717</v>
      </c>
      <c r="W1197" s="145">
        <v>585</v>
      </c>
      <c r="X1197" s="144" t="s">
        <v>6882</v>
      </c>
    </row>
    <row r="1198" spans="1:24" s="7" customFormat="1">
      <c r="A1198" s="7" t="s">
        <v>49</v>
      </c>
      <c r="D1198" s="144" t="s">
        <v>1969</v>
      </c>
      <c r="E1198" s="144" t="s">
        <v>6883</v>
      </c>
      <c r="F1198" s="144" t="s">
        <v>655</v>
      </c>
      <c r="G1198" s="144" t="s">
        <v>4745</v>
      </c>
      <c r="H1198" s="144" t="s">
        <v>891</v>
      </c>
      <c r="I1198" s="144" t="s">
        <v>1644</v>
      </c>
      <c r="J1198" s="145">
        <v>75</v>
      </c>
      <c r="K1198" s="144" t="s">
        <v>5164</v>
      </c>
      <c r="L1198" s="144" t="s">
        <v>5445</v>
      </c>
      <c r="M1198" s="144" t="s">
        <v>4753</v>
      </c>
      <c r="N1198" s="144" t="s">
        <v>683</v>
      </c>
      <c r="O1198" s="144" t="s">
        <v>695</v>
      </c>
      <c r="P1198" s="144" t="s">
        <v>3590</v>
      </c>
      <c r="Q1198" s="145">
        <v>0.156</v>
      </c>
      <c r="R1198" s="144" t="s">
        <v>616</v>
      </c>
      <c r="S1198" s="145">
        <v>75</v>
      </c>
      <c r="T1198" s="144" t="s">
        <v>4769</v>
      </c>
      <c r="U1198" s="145">
        <v>1406</v>
      </c>
      <c r="V1198" s="145">
        <v>1.61</v>
      </c>
      <c r="W1198" s="145">
        <v>384</v>
      </c>
      <c r="X1198" s="144" t="s">
        <v>6884</v>
      </c>
    </row>
    <row r="1199" spans="1:24" s="7" customFormat="1">
      <c r="A1199" s="7" t="s">
        <v>49</v>
      </c>
      <c r="D1199" s="144" t="s">
        <v>1972</v>
      </c>
      <c r="E1199" s="144" t="s">
        <v>6885</v>
      </c>
      <c r="F1199" s="144" t="s">
        <v>655</v>
      </c>
      <c r="G1199" s="144" t="s">
        <v>4745</v>
      </c>
      <c r="H1199" s="144" t="s">
        <v>891</v>
      </c>
      <c r="I1199" s="144" t="s">
        <v>1644</v>
      </c>
      <c r="J1199" s="145">
        <v>75</v>
      </c>
      <c r="K1199" s="144" t="s">
        <v>5164</v>
      </c>
      <c r="L1199" s="144" t="s">
        <v>396</v>
      </c>
      <c r="M1199" s="144" t="s">
        <v>4753</v>
      </c>
      <c r="N1199" s="144" t="s">
        <v>683</v>
      </c>
      <c r="O1199" s="144" t="s">
        <v>695</v>
      </c>
      <c r="P1199" s="144" t="s">
        <v>3590</v>
      </c>
      <c r="Q1199" s="145">
        <v>0.156</v>
      </c>
      <c r="R1199" s="144" t="s">
        <v>616</v>
      </c>
      <c r="S1199" s="145">
        <v>75</v>
      </c>
      <c r="T1199" s="144" t="s">
        <v>4769</v>
      </c>
      <c r="U1199" s="145">
        <v>1283</v>
      </c>
      <c r="V1199" s="145">
        <v>1.615</v>
      </c>
      <c r="W1199" s="145">
        <v>0</v>
      </c>
      <c r="X1199" s="144" t="s">
        <v>6886</v>
      </c>
    </row>
    <row r="1200" spans="1:24" s="7" customFormat="1">
      <c r="A1200" s="7" t="s">
        <v>49</v>
      </c>
      <c r="D1200" s="144" t="s">
        <v>1975</v>
      </c>
      <c r="E1200" s="144" t="s">
        <v>6887</v>
      </c>
      <c r="F1200" s="144" t="s">
        <v>655</v>
      </c>
      <c r="G1200" s="144" t="s">
        <v>4745</v>
      </c>
      <c r="H1200" s="144" t="s">
        <v>891</v>
      </c>
      <c r="I1200" s="144" t="s">
        <v>1644</v>
      </c>
      <c r="J1200" s="145">
        <v>75</v>
      </c>
      <c r="K1200" s="144" t="s">
        <v>5164</v>
      </c>
      <c r="L1200" s="144" t="s">
        <v>393</v>
      </c>
      <c r="M1200" s="144" t="s">
        <v>4753</v>
      </c>
      <c r="N1200" s="144" t="s">
        <v>683</v>
      </c>
      <c r="O1200" s="144" t="s">
        <v>695</v>
      </c>
      <c r="P1200" s="144" t="s">
        <v>3590</v>
      </c>
      <c r="Q1200" s="145">
        <v>0.156</v>
      </c>
      <c r="R1200" s="144" t="s">
        <v>616</v>
      </c>
      <c r="S1200" s="145">
        <v>75</v>
      </c>
      <c r="T1200" s="144" t="s">
        <v>4769</v>
      </c>
      <c r="U1200" s="145">
        <v>1754</v>
      </c>
      <c r="V1200" s="145">
        <v>1.58</v>
      </c>
      <c r="W1200" s="145">
        <v>360</v>
      </c>
      <c r="X1200" s="144" t="s">
        <v>6888</v>
      </c>
    </row>
    <row r="1201" spans="1:24" s="7" customFormat="1">
      <c r="A1201" s="7" t="s">
        <v>49</v>
      </c>
      <c r="D1201" s="144" t="s">
        <v>1978</v>
      </c>
      <c r="E1201" s="144" t="s">
        <v>6889</v>
      </c>
      <c r="F1201" s="144" t="s">
        <v>655</v>
      </c>
      <c r="G1201" s="144" t="s">
        <v>4745</v>
      </c>
      <c r="H1201" s="144" t="s">
        <v>891</v>
      </c>
      <c r="I1201" s="144" t="s">
        <v>1644</v>
      </c>
      <c r="J1201" s="145">
        <v>75</v>
      </c>
      <c r="K1201" s="144" t="s">
        <v>5164</v>
      </c>
      <c r="L1201" s="144" t="s">
        <v>801</v>
      </c>
      <c r="M1201" s="144" t="s">
        <v>4753</v>
      </c>
      <c r="N1201" s="144" t="s">
        <v>683</v>
      </c>
      <c r="O1201" s="144" t="s">
        <v>695</v>
      </c>
      <c r="P1201" s="144" t="s">
        <v>3590</v>
      </c>
      <c r="Q1201" s="145">
        <v>0.156</v>
      </c>
      <c r="R1201" s="144" t="s">
        <v>616</v>
      </c>
      <c r="S1201" s="145">
        <v>75</v>
      </c>
      <c r="T1201" s="144" t="s">
        <v>4769</v>
      </c>
      <c r="U1201" s="145">
        <v>1154</v>
      </c>
      <c r="V1201" s="145">
        <v>1.61</v>
      </c>
      <c r="W1201" s="145">
        <v>840</v>
      </c>
      <c r="X1201" s="144" t="s">
        <v>6890</v>
      </c>
    </row>
    <row r="1202" spans="1:24" s="7" customFormat="1">
      <c r="A1202" s="7" t="s">
        <v>49</v>
      </c>
      <c r="D1202" s="144" t="s">
        <v>1981</v>
      </c>
      <c r="E1202" s="144" t="s">
        <v>6891</v>
      </c>
      <c r="F1202" s="144" t="s">
        <v>655</v>
      </c>
      <c r="G1202" s="144" t="s">
        <v>4745</v>
      </c>
      <c r="H1202" s="144" t="s">
        <v>891</v>
      </c>
      <c r="I1202" s="144" t="s">
        <v>1644</v>
      </c>
      <c r="J1202" s="145">
        <v>100</v>
      </c>
      <c r="K1202" s="144" t="s">
        <v>5269</v>
      </c>
      <c r="L1202" s="144" t="s">
        <v>1795</v>
      </c>
      <c r="M1202" s="144" t="s">
        <v>4753</v>
      </c>
      <c r="N1202" s="144" t="s">
        <v>683</v>
      </c>
      <c r="O1202" s="144" t="s">
        <v>695</v>
      </c>
      <c r="P1202" s="144" t="s">
        <v>1984</v>
      </c>
      <c r="Q1202" s="145">
        <v>0.19</v>
      </c>
      <c r="R1202" s="144" t="s">
        <v>1419</v>
      </c>
      <c r="S1202" s="145">
        <v>100</v>
      </c>
      <c r="T1202" s="144" t="s">
        <v>5034</v>
      </c>
      <c r="U1202" s="145">
        <v>115</v>
      </c>
      <c r="V1202" s="145">
        <v>2.4823599999999999</v>
      </c>
      <c r="W1202" s="145">
        <v>1</v>
      </c>
      <c r="X1202" s="144" t="s">
        <v>4745</v>
      </c>
    </row>
    <row r="1203" spans="1:24" s="7" customFormat="1">
      <c r="A1203" s="7" t="s">
        <v>49</v>
      </c>
      <c r="D1203" s="144" t="s">
        <v>1985</v>
      </c>
      <c r="E1203" s="144" t="s">
        <v>6892</v>
      </c>
      <c r="F1203" s="144" t="s">
        <v>655</v>
      </c>
      <c r="G1203" s="144" t="s">
        <v>4745</v>
      </c>
      <c r="H1203" s="144" t="s">
        <v>891</v>
      </c>
      <c r="I1203" s="144" t="s">
        <v>1644</v>
      </c>
      <c r="J1203" s="145">
        <v>100</v>
      </c>
      <c r="K1203" s="144" t="s">
        <v>631</v>
      </c>
      <c r="L1203" s="144" t="s">
        <v>791</v>
      </c>
      <c r="M1203" s="144" t="s">
        <v>4753</v>
      </c>
      <c r="N1203" s="144" t="s">
        <v>683</v>
      </c>
      <c r="O1203" s="144" t="s">
        <v>695</v>
      </c>
      <c r="P1203" s="144" t="s">
        <v>1984</v>
      </c>
      <c r="Q1203" s="145">
        <v>0.19500000000000001</v>
      </c>
      <c r="R1203" s="144" t="s">
        <v>1419</v>
      </c>
      <c r="S1203" s="145">
        <v>100</v>
      </c>
      <c r="T1203" s="144" t="s">
        <v>5034</v>
      </c>
      <c r="U1203" s="145">
        <v>247</v>
      </c>
      <c r="V1203" s="145">
        <v>2.4667599999999998</v>
      </c>
      <c r="W1203" s="145">
        <v>0</v>
      </c>
      <c r="X1203" s="144" t="s">
        <v>6893</v>
      </c>
    </row>
    <row r="1204" spans="1:24" s="7" customFormat="1">
      <c r="A1204" s="7" t="s">
        <v>49</v>
      </c>
      <c r="D1204" s="144" t="s">
        <v>1988</v>
      </c>
      <c r="E1204" s="144" t="s">
        <v>6894</v>
      </c>
      <c r="F1204" s="144" t="s">
        <v>655</v>
      </c>
      <c r="G1204" s="144" t="s">
        <v>4745</v>
      </c>
      <c r="H1204" s="144" t="s">
        <v>891</v>
      </c>
      <c r="I1204" s="144" t="s">
        <v>1644</v>
      </c>
      <c r="J1204" s="145">
        <v>100</v>
      </c>
      <c r="K1204" s="144" t="s">
        <v>5228</v>
      </c>
      <c r="L1204" s="144" t="s">
        <v>393</v>
      </c>
      <c r="M1204" s="144" t="s">
        <v>4753</v>
      </c>
      <c r="N1204" s="144" t="s">
        <v>683</v>
      </c>
      <c r="O1204" s="144" t="s">
        <v>695</v>
      </c>
      <c r="P1204" s="144" t="s">
        <v>1926</v>
      </c>
      <c r="Q1204" s="145">
        <v>0.39300000000000002</v>
      </c>
      <c r="R1204" s="144" t="s">
        <v>1419</v>
      </c>
      <c r="S1204" s="145">
        <v>100</v>
      </c>
      <c r="T1204" s="144" t="s">
        <v>5034</v>
      </c>
      <c r="U1204" s="145">
        <v>78</v>
      </c>
      <c r="V1204" s="145">
        <v>2.4595799999999999</v>
      </c>
      <c r="W1204" s="145">
        <v>8</v>
      </c>
      <c r="X1204" s="144" t="s">
        <v>6895</v>
      </c>
    </row>
    <row r="1205" spans="1:24" s="7" customFormat="1">
      <c r="A1205" s="7" t="s">
        <v>49</v>
      </c>
      <c r="D1205" s="144" t="s">
        <v>1992</v>
      </c>
      <c r="E1205" s="144" t="s">
        <v>6896</v>
      </c>
      <c r="F1205" s="144" t="s">
        <v>655</v>
      </c>
      <c r="G1205" s="144" t="s">
        <v>4745</v>
      </c>
      <c r="H1205" s="144" t="s">
        <v>891</v>
      </c>
      <c r="I1205" s="144" t="s">
        <v>1644</v>
      </c>
      <c r="J1205" s="145">
        <v>100</v>
      </c>
      <c r="K1205" s="144" t="s">
        <v>5228</v>
      </c>
      <c r="L1205" s="144" t="s">
        <v>389</v>
      </c>
      <c r="M1205" s="144" t="s">
        <v>4753</v>
      </c>
      <c r="N1205" s="144" t="s">
        <v>683</v>
      </c>
      <c r="O1205" s="144" t="s">
        <v>695</v>
      </c>
      <c r="P1205" s="144" t="s">
        <v>2121</v>
      </c>
      <c r="Q1205" s="145">
        <v>0.33900000000000002</v>
      </c>
      <c r="R1205" s="144" t="s">
        <v>1419</v>
      </c>
      <c r="S1205" s="145">
        <v>100</v>
      </c>
      <c r="T1205" s="144" t="s">
        <v>5034</v>
      </c>
      <c r="U1205" s="145">
        <v>103</v>
      </c>
      <c r="V1205" s="145">
        <v>2.55721</v>
      </c>
      <c r="W1205" s="145">
        <v>0</v>
      </c>
      <c r="X1205" s="144" t="s">
        <v>6897</v>
      </c>
    </row>
    <row r="1206" spans="1:24" s="7" customFormat="1">
      <c r="A1206" s="7" t="s">
        <v>49</v>
      </c>
      <c r="D1206" s="144" t="s">
        <v>6898</v>
      </c>
      <c r="E1206" s="144" t="s">
        <v>6899</v>
      </c>
      <c r="F1206" s="144" t="s">
        <v>4792</v>
      </c>
      <c r="G1206" s="144" t="s">
        <v>4745</v>
      </c>
      <c r="H1206" s="144" t="s">
        <v>891</v>
      </c>
      <c r="I1206" s="144" t="s">
        <v>1644</v>
      </c>
      <c r="J1206" s="145">
        <v>125</v>
      </c>
      <c r="K1206" s="144" t="s">
        <v>539</v>
      </c>
      <c r="L1206" s="144" t="s">
        <v>457</v>
      </c>
      <c r="M1206" s="144" t="s">
        <v>4753</v>
      </c>
      <c r="N1206" s="144" t="s">
        <v>683</v>
      </c>
      <c r="O1206" s="144" t="s">
        <v>695</v>
      </c>
      <c r="P1206" s="144" t="s">
        <v>1958</v>
      </c>
      <c r="Q1206" s="145">
        <v>0.34699999999999998</v>
      </c>
      <c r="R1206" s="144" t="s">
        <v>1423</v>
      </c>
      <c r="S1206" s="145">
        <v>125</v>
      </c>
      <c r="T1206" s="144" t="s">
        <v>5034</v>
      </c>
      <c r="U1206" s="145">
        <v>0</v>
      </c>
      <c r="V1206" s="145">
        <v>3.43</v>
      </c>
      <c r="W1206" s="145">
        <v>0</v>
      </c>
      <c r="X1206" s="144" t="s">
        <v>4745</v>
      </c>
    </row>
    <row r="1207" spans="1:24" s="7" customFormat="1">
      <c r="A1207" s="7" t="s">
        <v>49</v>
      </c>
      <c r="D1207" s="144" t="s">
        <v>3781</v>
      </c>
      <c r="E1207" s="144" t="s">
        <v>6900</v>
      </c>
      <c r="F1207" s="144" t="s">
        <v>5033</v>
      </c>
      <c r="G1207" s="144" t="s">
        <v>4745</v>
      </c>
      <c r="H1207" s="144" t="s">
        <v>891</v>
      </c>
      <c r="I1207" s="144" t="s">
        <v>1644</v>
      </c>
      <c r="J1207" s="145">
        <v>125</v>
      </c>
      <c r="K1207" s="144" t="s">
        <v>539</v>
      </c>
      <c r="L1207" s="144" t="s">
        <v>396</v>
      </c>
      <c r="M1207" s="144" t="s">
        <v>4753</v>
      </c>
      <c r="N1207" s="144" t="s">
        <v>683</v>
      </c>
      <c r="O1207" s="144" t="s">
        <v>695</v>
      </c>
      <c r="P1207" s="144" t="s">
        <v>1958</v>
      </c>
      <c r="Q1207" s="145">
        <v>0.32700000000000001</v>
      </c>
      <c r="R1207" s="144" t="s">
        <v>1423</v>
      </c>
      <c r="S1207" s="145">
        <v>125</v>
      </c>
      <c r="T1207" s="144" t="s">
        <v>5034</v>
      </c>
      <c r="U1207" s="145">
        <v>44</v>
      </c>
      <c r="V1207" s="145">
        <v>3.43</v>
      </c>
      <c r="W1207" s="145">
        <v>0</v>
      </c>
      <c r="X1207" s="144" t="s">
        <v>4745</v>
      </c>
    </row>
    <row r="1208" spans="1:24" s="7" customFormat="1">
      <c r="A1208" s="7" t="s">
        <v>49</v>
      </c>
      <c r="D1208" s="144" t="s">
        <v>6901</v>
      </c>
      <c r="E1208" s="144" t="s">
        <v>6902</v>
      </c>
      <c r="F1208" s="144" t="s">
        <v>5937</v>
      </c>
      <c r="G1208" s="144" t="s">
        <v>4745</v>
      </c>
      <c r="H1208" s="144" t="s">
        <v>891</v>
      </c>
      <c r="I1208" s="144" t="s">
        <v>1644</v>
      </c>
      <c r="J1208" s="145">
        <v>125</v>
      </c>
      <c r="K1208" s="144" t="s">
        <v>1991</v>
      </c>
      <c r="L1208" s="144" t="s">
        <v>457</v>
      </c>
      <c r="M1208" s="144" t="s">
        <v>4753</v>
      </c>
      <c r="N1208" s="144" t="s">
        <v>683</v>
      </c>
      <c r="O1208" s="144" t="s">
        <v>695</v>
      </c>
      <c r="P1208" s="144" t="s">
        <v>6903</v>
      </c>
      <c r="Q1208" s="145">
        <v>0.749</v>
      </c>
      <c r="R1208" s="144" t="s">
        <v>1423</v>
      </c>
      <c r="S1208" s="145">
        <v>125</v>
      </c>
      <c r="T1208" s="144" t="s">
        <v>5034</v>
      </c>
      <c r="U1208" s="145">
        <v>4</v>
      </c>
      <c r="V1208" s="145">
        <v>3.43</v>
      </c>
      <c r="W1208" s="145">
        <v>5</v>
      </c>
      <c r="X1208" s="144" t="s">
        <v>4745</v>
      </c>
    </row>
    <row r="1209" spans="1:24" s="7" customFormat="1">
      <c r="A1209" s="7" t="s">
        <v>49</v>
      </c>
      <c r="D1209" s="144" t="s">
        <v>1995</v>
      </c>
      <c r="E1209" s="144" t="s">
        <v>6904</v>
      </c>
      <c r="F1209" s="144" t="s">
        <v>655</v>
      </c>
      <c r="G1209" s="144" t="s">
        <v>4745</v>
      </c>
      <c r="H1209" s="144" t="s">
        <v>891</v>
      </c>
      <c r="I1209" s="144" t="s">
        <v>1644</v>
      </c>
      <c r="J1209" s="145">
        <v>125</v>
      </c>
      <c r="K1209" s="144" t="s">
        <v>5228</v>
      </c>
      <c r="L1209" s="144" t="s">
        <v>389</v>
      </c>
      <c r="M1209" s="144" t="s">
        <v>4753</v>
      </c>
      <c r="N1209" s="144" t="s">
        <v>683</v>
      </c>
      <c r="O1209" s="144" t="s">
        <v>695</v>
      </c>
      <c r="P1209" s="144" t="s">
        <v>1998</v>
      </c>
      <c r="Q1209" s="145">
        <v>0.72499999999999998</v>
      </c>
      <c r="R1209" s="144" t="s">
        <v>1423</v>
      </c>
      <c r="S1209" s="145">
        <v>125</v>
      </c>
      <c r="T1209" s="144" t="s">
        <v>5034</v>
      </c>
      <c r="U1209" s="145">
        <v>101</v>
      </c>
      <c r="V1209" s="145">
        <v>3.7656299999999998</v>
      </c>
      <c r="W1209" s="145">
        <v>49</v>
      </c>
      <c r="X1209" s="144" t="s">
        <v>6905</v>
      </c>
    </row>
    <row r="1210" spans="1:24" s="7" customFormat="1">
      <c r="A1210" s="7" t="s">
        <v>49</v>
      </c>
      <c r="D1210" s="144" t="s">
        <v>6906</v>
      </c>
      <c r="E1210" s="144" t="s">
        <v>6907</v>
      </c>
      <c r="F1210" s="144" t="s">
        <v>5937</v>
      </c>
      <c r="G1210" s="144" t="s">
        <v>4745</v>
      </c>
      <c r="H1210" s="144" t="s">
        <v>891</v>
      </c>
      <c r="I1210" s="144" t="s">
        <v>1644</v>
      </c>
      <c r="J1210" s="145">
        <v>150</v>
      </c>
      <c r="K1210" s="144" t="s">
        <v>1991</v>
      </c>
      <c r="L1210" s="144" t="s">
        <v>457</v>
      </c>
      <c r="M1210" s="144" t="s">
        <v>4753</v>
      </c>
      <c r="N1210" s="144" t="s">
        <v>683</v>
      </c>
      <c r="O1210" s="144" t="s">
        <v>695</v>
      </c>
      <c r="P1210" s="144" t="s">
        <v>1962</v>
      </c>
      <c r="Q1210" s="145">
        <v>1.204</v>
      </c>
      <c r="R1210" s="144" t="s">
        <v>1720</v>
      </c>
      <c r="S1210" s="145">
        <v>150</v>
      </c>
      <c r="T1210" s="144" t="s">
        <v>5034</v>
      </c>
      <c r="U1210" s="145">
        <v>3</v>
      </c>
      <c r="V1210" s="145">
        <v>5.88</v>
      </c>
      <c r="W1210" s="145">
        <v>4</v>
      </c>
      <c r="X1210" s="144" t="s">
        <v>4745</v>
      </c>
    </row>
    <row r="1211" spans="1:24" s="7" customFormat="1">
      <c r="A1211" s="7" t="s">
        <v>49</v>
      </c>
      <c r="D1211" s="144" t="s">
        <v>6908</v>
      </c>
      <c r="E1211" s="144" t="s">
        <v>6909</v>
      </c>
      <c r="F1211" s="144" t="s">
        <v>4792</v>
      </c>
      <c r="G1211" s="144" t="s">
        <v>4745</v>
      </c>
      <c r="H1211" s="144" t="s">
        <v>891</v>
      </c>
      <c r="I1211" s="144" t="s">
        <v>1644</v>
      </c>
      <c r="J1211" s="145">
        <v>150</v>
      </c>
      <c r="K1211" s="144" t="s">
        <v>1991</v>
      </c>
      <c r="L1211" s="144" t="s">
        <v>401</v>
      </c>
      <c r="M1211" s="144" t="s">
        <v>4753</v>
      </c>
      <c r="N1211" s="144" t="s">
        <v>683</v>
      </c>
      <c r="O1211" s="144" t="s">
        <v>695</v>
      </c>
      <c r="P1211" s="144" t="s">
        <v>1962</v>
      </c>
      <c r="Q1211" s="145">
        <v>1.329</v>
      </c>
      <c r="R1211" s="144" t="s">
        <v>1720</v>
      </c>
      <c r="S1211" s="145">
        <v>150</v>
      </c>
      <c r="T1211" s="144" t="s">
        <v>5034</v>
      </c>
      <c r="U1211" s="145">
        <v>0</v>
      </c>
      <c r="V1211" s="145">
        <v>5.88</v>
      </c>
      <c r="W1211" s="145">
        <v>0</v>
      </c>
      <c r="X1211" s="144" t="s">
        <v>4745</v>
      </c>
    </row>
    <row r="1212" spans="1:24" s="7" customFormat="1">
      <c r="A1212" s="7" t="s">
        <v>49</v>
      </c>
      <c r="D1212" s="144" t="s">
        <v>3782</v>
      </c>
      <c r="E1212" s="144" t="s">
        <v>6910</v>
      </c>
      <c r="F1212" s="144" t="s">
        <v>5033</v>
      </c>
      <c r="G1212" s="144" t="s">
        <v>4745</v>
      </c>
      <c r="H1212" s="144" t="s">
        <v>891</v>
      </c>
      <c r="I1212" s="144" t="s">
        <v>1644</v>
      </c>
      <c r="J1212" s="145">
        <v>150</v>
      </c>
      <c r="K1212" s="144" t="s">
        <v>1991</v>
      </c>
      <c r="L1212" s="144" t="s">
        <v>396</v>
      </c>
      <c r="M1212" s="144" t="s">
        <v>4753</v>
      </c>
      <c r="N1212" s="144" t="s">
        <v>683</v>
      </c>
      <c r="O1212" s="144" t="s">
        <v>695</v>
      </c>
      <c r="P1212" s="144" t="s">
        <v>1962</v>
      </c>
      <c r="Q1212" s="145">
        <v>1.329</v>
      </c>
      <c r="R1212" s="144" t="s">
        <v>1720</v>
      </c>
      <c r="S1212" s="145">
        <v>150</v>
      </c>
      <c r="T1212" s="144" t="s">
        <v>5034</v>
      </c>
      <c r="U1212" s="145">
        <v>33</v>
      </c>
      <c r="V1212" s="145">
        <v>5.9346699999999997</v>
      </c>
      <c r="W1212" s="145">
        <v>8</v>
      </c>
      <c r="X1212" s="144" t="s">
        <v>4745</v>
      </c>
    </row>
    <row r="1213" spans="1:24" s="7" customFormat="1">
      <c r="A1213" s="7" t="s">
        <v>49</v>
      </c>
      <c r="D1213" s="144" t="s">
        <v>6911</v>
      </c>
      <c r="E1213" s="144" t="s">
        <v>6912</v>
      </c>
      <c r="F1213" s="144" t="s">
        <v>4792</v>
      </c>
      <c r="G1213" s="144" t="s">
        <v>4745</v>
      </c>
      <c r="H1213" s="144" t="s">
        <v>891</v>
      </c>
      <c r="I1213" s="144" t="s">
        <v>1644</v>
      </c>
      <c r="J1213" s="145">
        <v>150</v>
      </c>
      <c r="K1213" s="144" t="s">
        <v>1991</v>
      </c>
      <c r="L1213" s="144" t="s">
        <v>487</v>
      </c>
      <c r="M1213" s="144" t="s">
        <v>4753</v>
      </c>
      <c r="N1213" s="144" t="s">
        <v>683</v>
      </c>
      <c r="O1213" s="144" t="s">
        <v>695</v>
      </c>
      <c r="P1213" s="144" t="s">
        <v>1962</v>
      </c>
      <c r="Q1213" s="145">
        <v>1.379</v>
      </c>
      <c r="R1213" s="144" t="s">
        <v>1720</v>
      </c>
      <c r="S1213" s="145">
        <v>150</v>
      </c>
      <c r="T1213" s="144" t="s">
        <v>5034</v>
      </c>
      <c r="U1213" s="145">
        <v>0</v>
      </c>
      <c r="V1213" s="145">
        <v>6.18</v>
      </c>
      <c r="W1213" s="145">
        <v>0</v>
      </c>
      <c r="X1213" s="144" t="s">
        <v>4745</v>
      </c>
    </row>
    <row r="1214" spans="1:24" s="7" customFormat="1">
      <c r="A1214" s="7" t="s">
        <v>49</v>
      </c>
      <c r="D1214" s="144" t="s">
        <v>1999</v>
      </c>
      <c r="E1214" s="144" t="s">
        <v>6913</v>
      </c>
      <c r="F1214" s="144" t="s">
        <v>655</v>
      </c>
      <c r="G1214" s="144" t="s">
        <v>4745</v>
      </c>
      <c r="H1214" s="144" t="s">
        <v>891</v>
      </c>
      <c r="I1214" s="144" t="s">
        <v>1644</v>
      </c>
      <c r="J1214" s="145">
        <v>100</v>
      </c>
      <c r="K1214" s="144" t="s">
        <v>5269</v>
      </c>
      <c r="L1214" s="144" t="s">
        <v>6914</v>
      </c>
      <c r="M1214" s="144" t="s">
        <v>4753</v>
      </c>
      <c r="N1214" s="144" t="s">
        <v>683</v>
      </c>
      <c r="O1214" s="144" t="s">
        <v>695</v>
      </c>
      <c r="P1214" s="144" t="s">
        <v>1930</v>
      </c>
      <c r="Q1214" s="145">
        <v>0.36799999999999999</v>
      </c>
      <c r="R1214" s="144" t="s">
        <v>1419</v>
      </c>
      <c r="S1214" s="145">
        <v>100</v>
      </c>
      <c r="T1214" s="144" t="s">
        <v>4769</v>
      </c>
      <c r="U1214" s="145">
        <v>172</v>
      </c>
      <c r="V1214" s="145">
        <v>2.6150000000000002</v>
      </c>
      <c r="W1214" s="145">
        <v>0</v>
      </c>
      <c r="X1214" s="144" t="s">
        <v>6915</v>
      </c>
    </row>
    <row r="1215" spans="1:24" s="7" customFormat="1">
      <c r="A1215" s="7" t="s">
        <v>49</v>
      </c>
      <c r="D1215" s="144" t="s">
        <v>2002</v>
      </c>
      <c r="E1215" s="144" t="s">
        <v>6916</v>
      </c>
      <c r="F1215" s="144" t="s">
        <v>655</v>
      </c>
      <c r="G1215" s="144" t="s">
        <v>4745</v>
      </c>
      <c r="H1215" s="144" t="s">
        <v>891</v>
      </c>
      <c r="I1215" s="144" t="s">
        <v>1644</v>
      </c>
      <c r="J1215" s="145">
        <v>100</v>
      </c>
      <c r="K1215" s="144" t="s">
        <v>5269</v>
      </c>
      <c r="L1215" s="144" t="s">
        <v>5397</v>
      </c>
      <c r="M1215" s="144" t="s">
        <v>4753</v>
      </c>
      <c r="N1215" s="144" t="s">
        <v>683</v>
      </c>
      <c r="O1215" s="144" t="s">
        <v>695</v>
      </c>
      <c r="P1215" s="144" t="s">
        <v>1930</v>
      </c>
      <c r="Q1215" s="145">
        <v>0.36799999999999999</v>
      </c>
      <c r="R1215" s="144" t="s">
        <v>1419</v>
      </c>
      <c r="S1215" s="145">
        <v>100</v>
      </c>
      <c r="T1215" s="144" t="s">
        <v>4769</v>
      </c>
      <c r="U1215" s="145">
        <v>949</v>
      </c>
      <c r="V1215" s="145">
        <v>2.4870000000000001</v>
      </c>
      <c r="W1215" s="145">
        <v>10</v>
      </c>
      <c r="X1215" s="144" t="s">
        <v>6917</v>
      </c>
    </row>
    <row r="1216" spans="1:24" s="7" customFormat="1">
      <c r="A1216" s="7" t="s">
        <v>49</v>
      </c>
      <c r="D1216" s="144" t="s">
        <v>2005</v>
      </c>
      <c r="E1216" s="144" t="s">
        <v>6918</v>
      </c>
      <c r="F1216" s="144" t="s">
        <v>655</v>
      </c>
      <c r="G1216" s="144" t="s">
        <v>4745</v>
      </c>
      <c r="H1216" s="144" t="s">
        <v>891</v>
      </c>
      <c r="I1216" s="144" t="s">
        <v>1644</v>
      </c>
      <c r="J1216" s="145">
        <v>100</v>
      </c>
      <c r="K1216" s="144" t="s">
        <v>5269</v>
      </c>
      <c r="L1216" s="144" t="s">
        <v>6919</v>
      </c>
      <c r="M1216" s="144" t="s">
        <v>4753</v>
      </c>
      <c r="N1216" s="144" t="s">
        <v>683</v>
      </c>
      <c r="O1216" s="144" t="s">
        <v>695</v>
      </c>
      <c r="P1216" s="144" t="s">
        <v>1930</v>
      </c>
      <c r="Q1216" s="145">
        <v>0.36799999999999999</v>
      </c>
      <c r="R1216" s="144" t="s">
        <v>1419</v>
      </c>
      <c r="S1216" s="145">
        <v>100</v>
      </c>
      <c r="T1216" s="144" t="s">
        <v>4769</v>
      </c>
      <c r="U1216" s="145">
        <v>228</v>
      </c>
      <c r="V1216" s="145">
        <v>2.6150000000000002</v>
      </c>
      <c r="W1216" s="145">
        <v>0</v>
      </c>
      <c r="X1216" s="144" t="s">
        <v>6920</v>
      </c>
    </row>
    <row r="1217" spans="1:24" s="7" customFormat="1">
      <c r="A1217" s="7" t="s">
        <v>49</v>
      </c>
      <c r="D1217" s="144" t="s">
        <v>2008</v>
      </c>
      <c r="E1217" s="144" t="s">
        <v>6921</v>
      </c>
      <c r="F1217" s="144" t="s">
        <v>655</v>
      </c>
      <c r="G1217" s="144" t="s">
        <v>4745</v>
      </c>
      <c r="H1217" s="144" t="s">
        <v>891</v>
      </c>
      <c r="I1217" s="144" t="s">
        <v>1644</v>
      </c>
      <c r="J1217" s="145">
        <v>100</v>
      </c>
      <c r="K1217" s="144" t="s">
        <v>5269</v>
      </c>
      <c r="L1217" s="144" t="s">
        <v>801</v>
      </c>
      <c r="M1217" s="144" t="s">
        <v>4753</v>
      </c>
      <c r="N1217" s="144" t="s">
        <v>683</v>
      </c>
      <c r="O1217" s="144" t="s">
        <v>695</v>
      </c>
      <c r="P1217" s="144" t="s">
        <v>1930</v>
      </c>
      <c r="Q1217" s="145">
        <v>0.36799999999999999</v>
      </c>
      <c r="R1217" s="144" t="s">
        <v>1419</v>
      </c>
      <c r="S1217" s="145">
        <v>100</v>
      </c>
      <c r="T1217" s="144" t="s">
        <v>4769</v>
      </c>
      <c r="U1217" s="145">
        <v>72</v>
      </c>
      <c r="V1217" s="145">
        <v>2.6141700000000001</v>
      </c>
      <c r="W1217" s="145">
        <v>10</v>
      </c>
      <c r="X1217" s="144" t="s">
        <v>6922</v>
      </c>
    </row>
    <row r="1218" spans="1:24" s="7" customFormat="1">
      <c r="A1218" s="7" t="s">
        <v>49</v>
      </c>
      <c r="D1218" s="144" t="s">
        <v>2011</v>
      </c>
      <c r="E1218" s="144" t="s">
        <v>6923</v>
      </c>
      <c r="F1218" s="144" t="s">
        <v>655</v>
      </c>
      <c r="G1218" s="144" t="s">
        <v>4745</v>
      </c>
      <c r="H1218" s="144" t="s">
        <v>891</v>
      </c>
      <c r="I1218" s="144" t="s">
        <v>1644</v>
      </c>
      <c r="J1218" s="145">
        <v>125</v>
      </c>
      <c r="K1218" s="144" t="s">
        <v>5269</v>
      </c>
      <c r="L1218" s="144" t="s">
        <v>6924</v>
      </c>
      <c r="M1218" s="144" t="s">
        <v>4753</v>
      </c>
      <c r="N1218" s="144" t="s">
        <v>683</v>
      </c>
      <c r="O1218" s="144" t="s">
        <v>695</v>
      </c>
      <c r="P1218" s="144" t="s">
        <v>2014</v>
      </c>
      <c r="Q1218" s="145">
        <v>0.71799999999999997</v>
      </c>
      <c r="R1218" s="144" t="s">
        <v>1423</v>
      </c>
      <c r="S1218" s="145">
        <v>125</v>
      </c>
      <c r="T1218" s="144" t="s">
        <v>4769</v>
      </c>
      <c r="U1218" s="145">
        <v>405</v>
      </c>
      <c r="V1218" s="145">
        <v>4.6972899999999997</v>
      </c>
      <c r="W1218" s="145">
        <v>12</v>
      </c>
      <c r="X1218" s="144" t="s">
        <v>6925</v>
      </c>
    </row>
    <row r="1219" spans="1:24" s="7" customFormat="1">
      <c r="A1219" s="7" t="s">
        <v>49</v>
      </c>
      <c r="D1219" s="144" t="s">
        <v>2015</v>
      </c>
      <c r="E1219" s="144" t="s">
        <v>6926</v>
      </c>
      <c r="F1219" s="144" t="s">
        <v>655</v>
      </c>
      <c r="G1219" s="144" t="s">
        <v>4745</v>
      </c>
      <c r="H1219" s="144" t="s">
        <v>891</v>
      </c>
      <c r="I1219" s="144" t="s">
        <v>1644</v>
      </c>
      <c r="J1219" s="145">
        <v>125</v>
      </c>
      <c r="K1219" s="144" t="s">
        <v>5269</v>
      </c>
      <c r="L1219" s="144" t="s">
        <v>6914</v>
      </c>
      <c r="M1219" s="144" t="s">
        <v>4753</v>
      </c>
      <c r="N1219" s="144" t="s">
        <v>683</v>
      </c>
      <c r="O1219" s="144" t="s">
        <v>695</v>
      </c>
      <c r="P1219" s="144" t="s">
        <v>2014</v>
      </c>
      <c r="Q1219" s="145">
        <v>0.71799999999999997</v>
      </c>
      <c r="R1219" s="144" t="s">
        <v>1423</v>
      </c>
      <c r="S1219" s="145">
        <v>125</v>
      </c>
      <c r="T1219" s="144" t="s">
        <v>4769</v>
      </c>
      <c r="U1219" s="145">
        <v>50</v>
      </c>
      <c r="V1219" s="145">
        <v>5.08</v>
      </c>
      <c r="W1219" s="145">
        <v>8</v>
      </c>
      <c r="X1219" s="144" t="s">
        <v>6927</v>
      </c>
    </row>
    <row r="1220" spans="1:24" s="7" customFormat="1">
      <c r="A1220" s="7" t="s">
        <v>49</v>
      </c>
      <c r="D1220" s="144" t="s">
        <v>2018</v>
      </c>
      <c r="E1220" s="144" t="s">
        <v>6928</v>
      </c>
      <c r="F1220" s="144" t="s">
        <v>655</v>
      </c>
      <c r="G1220" s="144" t="s">
        <v>4745</v>
      </c>
      <c r="H1220" s="144" t="s">
        <v>891</v>
      </c>
      <c r="I1220" s="144" t="s">
        <v>1644</v>
      </c>
      <c r="J1220" s="145">
        <v>125</v>
      </c>
      <c r="K1220" s="144" t="s">
        <v>5269</v>
      </c>
      <c r="L1220" s="144" t="s">
        <v>5397</v>
      </c>
      <c r="M1220" s="144" t="s">
        <v>4753</v>
      </c>
      <c r="N1220" s="144" t="s">
        <v>683</v>
      </c>
      <c r="O1220" s="144" t="s">
        <v>695</v>
      </c>
      <c r="P1220" s="144" t="s">
        <v>2014</v>
      </c>
      <c r="Q1220" s="145">
        <v>0.71799999999999997</v>
      </c>
      <c r="R1220" s="144" t="s">
        <v>1423</v>
      </c>
      <c r="S1220" s="145">
        <v>125</v>
      </c>
      <c r="T1220" s="144" t="s">
        <v>4769</v>
      </c>
      <c r="U1220" s="145">
        <v>120</v>
      </c>
      <c r="V1220" s="145">
        <v>4.5389200000000001</v>
      </c>
      <c r="W1220" s="145">
        <v>6</v>
      </c>
      <c r="X1220" s="144" t="s">
        <v>6929</v>
      </c>
    </row>
    <row r="1221" spans="1:24" s="7" customFormat="1">
      <c r="A1221" s="7" t="s">
        <v>49</v>
      </c>
      <c r="D1221" s="144" t="s">
        <v>2021</v>
      </c>
      <c r="E1221" s="144" t="s">
        <v>6930</v>
      </c>
      <c r="F1221" s="144" t="s">
        <v>655</v>
      </c>
      <c r="G1221" s="144" t="s">
        <v>4745</v>
      </c>
      <c r="H1221" s="144" t="s">
        <v>891</v>
      </c>
      <c r="I1221" s="144" t="s">
        <v>1644</v>
      </c>
      <c r="J1221" s="145">
        <v>75</v>
      </c>
      <c r="K1221" s="144" t="s">
        <v>5269</v>
      </c>
      <c r="L1221" s="144" t="s">
        <v>6924</v>
      </c>
      <c r="M1221" s="144" t="s">
        <v>4753</v>
      </c>
      <c r="N1221" s="144" t="s">
        <v>683</v>
      </c>
      <c r="O1221" s="144" t="s">
        <v>695</v>
      </c>
      <c r="P1221" s="144" t="s">
        <v>3590</v>
      </c>
      <c r="Q1221" s="145">
        <v>0.16500000000000001</v>
      </c>
      <c r="R1221" s="144" t="s">
        <v>616</v>
      </c>
      <c r="S1221" s="145">
        <v>75</v>
      </c>
      <c r="T1221" s="144" t="s">
        <v>4769</v>
      </c>
      <c r="U1221" s="145">
        <v>1503</v>
      </c>
      <c r="V1221" s="145">
        <v>1.47079</v>
      </c>
      <c r="W1221" s="145">
        <v>204</v>
      </c>
      <c r="X1221" s="144" t="s">
        <v>6931</v>
      </c>
    </row>
    <row r="1222" spans="1:24" s="7" customFormat="1">
      <c r="A1222" s="7" t="s">
        <v>49</v>
      </c>
      <c r="D1222" s="144" t="s">
        <v>2024</v>
      </c>
      <c r="E1222" s="144" t="s">
        <v>6932</v>
      </c>
      <c r="F1222" s="144" t="s">
        <v>655</v>
      </c>
      <c r="G1222" s="144" t="s">
        <v>4745</v>
      </c>
      <c r="H1222" s="144" t="s">
        <v>891</v>
      </c>
      <c r="I1222" s="144" t="s">
        <v>1644</v>
      </c>
      <c r="J1222" s="145">
        <v>75</v>
      </c>
      <c r="K1222" s="144" t="s">
        <v>5269</v>
      </c>
      <c r="L1222" s="144" t="s">
        <v>6914</v>
      </c>
      <c r="M1222" s="144" t="s">
        <v>4753</v>
      </c>
      <c r="N1222" s="144" t="s">
        <v>683</v>
      </c>
      <c r="O1222" s="144" t="s">
        <v>695</v>
      </c>
      <c r="P1222" s="144" t="s">
        <v>3590</v>
      </c>
      <c r="Q1222" s="145">
        <v>0.16500000000000001</v>
      </c>
      <c r="R1222" s="144" t="s">
        <v>616</v>
      </c>
      <c r="S1222" s="145">
        <v>75</v>
      </c>
      <c r="T1222" s="144" t="s">
        <v>4769</v>
      </c>
      <c r="U1222" s="145">
        <v>1353</v>
      </c>
      <c r="V1222" s="145">
        <v>1.4706999999999999</v>
      </c>
      <c r="W1222" s="145">
        <v>54</v>
      </c>
      <c r="X1222" s="144" t="s">
        <v>6933</v>
      </c>
    </row>
    <row r="1223" spans="1:24" s="7" customFormat="1">
      <c r="A1223" s="7" t="s">
        <v>49</v>
      </c>
      <c r="D1223" s="144" t="s">
        <v>6934</v>
      </c>
      <c r="E1223" s="144" t="s">
        <v>6935</v>
      </c>
      <c r="F1223" s="144" t="s">
        <v>4792</v>
      </c>
      <c r="G1223" s="144" t="s">
        <v>4745</v>
      </c>
      <c r="H1223" s="144" t="s">
        <v>891</v>
      </c>
      <c r="I1223" s="144" t="s">
        <v>1644</v>
      </c>
      <c r="J1223" s="145">
        <v>75</v>
      </c>
      <c r="K1223" s="144" t="s">
        <v>1890</v>
      </c>
      <c r="L1223" s="144" t="s">
        <v>4745</v>
      </c>
      <c r="M1223" s="144" t="s">
        <v>4753</v>
      </c>
      <c r="N1223" s="144" t="s">
        <v>5068</v>
      </c>
      <c r="O1223" s="144" t="s">
        <v>695</v>
      </c>
      <c r="P1223" s="144" t="s">
        <v>6936</v>
      </c>
      <c r="Q1223" s="145">
        <v>0.13</v>
      </c>
      <c r="R1223" s="144" t="s">
        <v>6937</v>
      </c>
      <c r="S1223" s="145">
        <v>90</v>
      </c>
      <c r="T1223" s="144" t="s">
        <v>4769</v>
      </c>
      <c r="U1223" s="145">
        <v>0</v>
      </c>
      <c r="V1223" s="145">
        <v>0</v>
      </c>
      <c r="W1223" s="145">
        <v>0</v>
      </c>
      <c r="X1223" s="144" t="s">
        <v>4745</v>
      </c>
    </row>
    <row r="1224" spans="1:24" s="7" customFormat="1">
      <c r="A1224" s="7" t="s">
        <v>49</v>
      </c>
      <c r="D1224" s="144" t="s">
        <v>2027</v>
      </c>
      <c r="E1224" s="144" t="s">
        <v>6938</v>
      </c>
      <c r="F1224" s="144" t="s">
        <v>655</v>
      </c>
      <c r="G1224" s="144" t="s">
        <v>4745</v>
      </c>
      <c r="H1224" s="144" t="s">
        <v>891</v>
      </c>
      <c r="I1224" s="144" t="s">
        <v>1644</v>
      </c>
      <c r="J1224" s="145">
        <v>75</v>
      </c>
      <c r="K1224" s="144" t="s">
        <v>5269</v>
      </c>
      <c r="L1224" s="144" t="s">
        <v>5397</v>
      </c>
      <c r="M1224" s="144" t="s">
        <v>4753</v>
      </c>
      <c r="N1224" s="144" t="s">
        <v>683</v>
      </c>
      <c r="O1224" s="144" t="s">
        <v>695</v>
      </c>
      <c r="P1224" s="144" t="s">
        <v>3590</v>
      </c>
      <c r="Q1224" s="145">
        <v>0.16500000000000001</v>
      </c>
      <c r="R1224" s="144" t="s">
        <v>616</v>
      </c>
      <c r="S1224" s="145">
        <v>75</v>
      </c>
      <c r="T1224" s="144" t="s">
        <v>4769</v>
      </c>
      <c r="U1224" s="145">
        <v>3396</v>
      </c>
      <c r="V1224" s="145">
        <v>1.3939999999999999</v>
      </c>
      <c r="W1224" s="145">
        <v>850</v>
      </c>
      <c r="X1224" s="144" t="s">
        <v>6939</v>
      </c>
    </row>
    <row r="1225" spans="1:24" s="7" customFormat="1">
      <c r="A1225" s="7" t="s">
        <v>49</v>
      </c>
      <c r="D1225" s="144" t="s">
        <v>2030</v>
      </c>
      <c r="E1225" s="144" t="s">
        <v>6940</v>
      </c>
      <c r="F1225" s="144" t="s">
        <v>655</v>
      </c>
      <c r="G1225" s="144" t="s">
        <v>4745</v>
      </c>
      <c r="H1225" s="144" t="s">
        <v>891</v>
      </c>
      <c r="I1225" s="144" t="s">
        <v>1644</v>
      </c>
      <c r="J1225" s="145">
        <v>75</v>
      </c>
      <c r="K1225" s="144" t="s">
        <v>5269</v>
      </c>
      <c r="L1225" s="144" t="s">
        <v>6919</v>
      </c>
      <c r="M1225" s="144" t="s">
        <v>4753</v>
      </c>
      <c r="N1225" s="144" t="s">
        <v>683</v>
      </c>
      <c r="O1225" s="144" t="s">
        <v>695</v>
      </c>
      <c r="P1225" s="144" t="s">
        <v>3590</v>
      </c>
      <c r="Q1225" s="145">
        <v>0.16500000000000001</v>
      </c>
      <c r="R1225" s="144" t="s">
        <v>616</v>
      </c>
      <c r="S1225" s="145">
        <v>75</v>
      </c>
      <c r="T1225" s="144" t="s">
        <v>4769</v>
      </c>
      <c r="U1225" s="145">
        <v>1341</v>
      </c>
      <c r="V1225" s="145">
        <v>1.47071</v>
      </c>
      <c r="W1225" s="145">
        <v>0</v>
      </c>
      <c r="X1225" s="144" t="s">
        <v>6941</v>
      </c>
    </row>
    <row r="1226" spans="1:24" s="7" customFormat="1">
      <c r="A1226" s="7" t="s">
        <v>49</v>
      </c>
      <c r="D1226" s="144" t="s">
        <v>2033</v>
      </c>
      <c r="E1226" s="144" t="s">
        <v>6942</v>
      </c>
      <c r="F1226" s="144" t="s">
        <v>655</v>
      </c>
      <c r="G1226" s="144" t="s">
        <v>4745</v>
      </c>
      <c r="H1226" s="144" t="s">
        <v>891</v>
      </c>
      <c r="I1226" s="144" t="s">
        <v>1644</v>
      </c>
      <c r="J1226" s="145">
        <v>75</v>
      </c>
      <c r="K1226" s="144" t="s">
        <v>5269</v>
      </c>
      <c r="L1226" s="144" t="s">
        <v>801</v>
      </c>
      <c r="M1226" s="144" t="s">
        <v>4753</v>
      </c>
      <c r="N1226" s="144" t="s">
        <v>683</v>
      </c>
      <c r="O1226" s="144" t="s">
        <v>695</v>
      </c>
      <c r="P1226" s="144" t="s">
        <v>3590</v>
      </c>
      <c r="Q1226" s="145">
        <v>0.16500000000000001</v>
      </c>
      <c r="R1226" s="144" t="s">
        <v>616</v>
      </c>
      <c r="S1226" s="145">
        <v>75</v>
      </c>
      <c r="T1226" s="144" t="s">
        <v>4769</v>
      </c>
      <c r="U1226" s="145">
        <v>754</v>
      </c>
      <c r="V1226" s="145">
        <v>1.4708699999999999</v>
      </c>
      <c r="W1226" s="145">
        <v>8</v>
      </c>
      <c r="X1226" s="144" t="s">
        <v>6943</v>
      </c>
    </row>
    <row r="1227" spans="1:24" s="7" customFormat="1">
      <c r="A1227" s="7" t="s">
        <v>49</v>
      </c>
      <c r="D1227" s="144" t="s">
        <v>6944</v>
      </c>
      <c r="E1227" s="144" t="s">
        <v>6945</v>
      </c>
      <c r="F1227" s="144" t="s">
        <v>4792</v>
      </c>
      <c r="G1227" s="144" t="s">
        <v>4745</v>
      </c>
      <c r="H1227" s="144" t="s">
        <v>891</v>
      </c>
      <c r="I1227" s="144" t="s">
        <v>1644</v>
      </c>
      <c r="J1227" s="145">
        <v>100</v>
      </c>
      <c r="K1227" s="144" t="s">
        <v>2039</v>
      </c>
      <c r="L1227" s="144" t="s">
        <v>389</v>
      </c>
      <c r="M1227" s="144" t="s">
        <v>4753</v>
      </c>
      <c r="N1227" s="144" t="s">
        <v>683</v>
      </c>
      <c r="O1227" s="144" t="s">
        <v>695</v>
      </c>
      <c r="P1227" s="144" t="s">
        <v>2040</v>
      </c>
      <c r="Q1227" s="145">
        <v>0.185</v>
      </c>
      <c r="R1227" s="144" t="s">
        <v>1419</v>
      </c>
      <c r="S1227" s="145">
        <v>100</v>
      </c>
      <c r="T1227" s="144" t="s">
        <v>5034</v>
      </c>
      <c r="U1227" s="145">
        <v>0</v>
      </c>
      <c r="V1227" s="145">
        <v>2.5122200000000001</v>
      </c>
      <c r="W1227" s="145">
        <v>0</v>
      </c>
      <c r="X1227" s="144" t="s">
        <v>4745</v>
      </c>
    </row>
    <row r="1228" spans="1:24" s="7" customFormat="1">
      <c r="A1228" s="7" t="s">
        <v>49</v>
      </c>
      <c r="D1228" s="144" t="s">
        <v>6946</v>
      </c>
      <c r="E1228" s="144" t="s">
        <v>6947</v>
      </c>
      <c r="F1228" s="144" t="s">
        <v>4792</v>
      </c>
      <c r="G1228" s="144" t="s">
        <v>4745</v>
      </c>
      <c r="H1228" s="144" t="s">
        <v>891</v>
      </c>
      <c r="I1228" s="144" t="s">
        <v>1644</v>
      </c>
      <c r="J1228" s="145">
        <v>100</v>
      </c>
      <c r="K1228" s="144" t="s">
        <v>2039</v>
      </c>
      <c r="L1228" s="144" t="s">
        <v>389</v>
      </c>
      <c r="M1228" s="144" t="s">
        <v>4753</v>
      </c>
      <c r="N1228" s="144" t="s">
        <v>683</v>
      </c>
      <c r="O1228" s="144" t="s">
        <v>695</v>
      </c>
      <c r="P1228" s="144" t="s">
        <v>2040</v>
      </c>
      <c r="Q1228" s="145">
        <v>0.20499999999999999</v>
      </c>
      <c r="R1228" s="144" t="s">
        <v>1419</v>
      </c>
      <c r="S1228" s="145">
        <v>100</v>
      </c>
      <c r="T1228" s="144" t="s">
        <v>5034</v>
      </c>
      <c r="U1228" s="145">
        <v>0</v>
      </c>
      <c r="V1228" s="145">
        <v>2.2679999999999998</v>
      </c>
      <c r="W1228" s="145">
        <v>0</v>
      </c>
      <c r="X1228" s="144" t="s">
        <v>4745</v>
      </c>
    </row>
    <row r="1229" spans="1:24" s="7" customFormat="1">
      <c r="A1229" s="7" t="s">
        <v>49</v>
      </c>
      <c r="D1229" s="144" t="s">
        <v>2036</v>
      </c>
      <c r="E1229" s="144" t="s">
        <v>6948</v>
      </c>
      <c r="F1229" s="144" t="s">
        <v>655</v>
      </c>
      <c r="G1229" s="144" t="s">
        <v>4745</v>
      </c>
      <c r="H1229" s="144" t="s">
        <v>891</v>
      </c>
      <c r="I1229" s="144" t="s">
        <v>1644</v>
      </c>
      <c r="J1229" s="145">
        <v>100</v>
      </c>
      <c r="K1229" s="144" t="s">
        <v>6640</v>
      </c>
      <c r="L1229" s="144" t="s">
        <v>457</v>
      </c>
      <c r="M1229" s="144" t="s">
        <v>4753</v>
      </c>
      <c r="N1229" s="144" t="s">
        <v>683</v>
      </c>
      <c r="O1229" s="144" t="s">
        <v>695</v>
      </c>
      <c r="P1229" s="144" t="s">
        <v>2040</v>
      </c>
      <c r="Q1229" s="145">
        <v>0.26700000000000002</v>
      </c>
      <c r="R1229" s="144" t="s">
        <v>1419</v>
      </c>
      <c r="S1229" s="145">
        <v>100</v>
      </c>
      <c r="T1229" s="144" t="s">
        <v>5034</v>
      </c>
      <c r="U1229" s="145">
        <v>129</v>
      </c>
      <c r="V1229" s="145">
        <v>2.2678500000000001</v>
      </c>
      <c r="W1229" s="145">
        <v>58</v>
      </c>
      <c r="X1229" s="144" t="s">
        <v>4745</v>
      </c>
    </row>
    <row r="1230" spans="1:24" s="7" customFormat="1">
      <c r="A1230" s="7" t="s">
        <v>49</v>
      </c>
      <c r="D1230" s="144" t="s">
        <v>2041</v>
      </c>
      <c r="E1230" s="144" t="s">
        <v>6949</v>
      </c>
      <c r="F1230" s="144" t="s">
        <v>655</v>
      </c>
      <c r="G1230" s="144" t="s">
        <v>4745</v>
      </c>
      <c r="H1230" s="144" t="s">
        <v>891</v>
      </c>
      <c r="I1230" s="144" t="s">
        <v>1644</v>
      </c>
      <c r="J1230" s="145">
        <v>100</v>
      </c>
      <c r="K1230" s="144" t="s">
        <v>6640</v>
      </c>
      <c r="L1230" s="144" t="s">
        <v>393</v>
      </c>
      <c r="M1230" s="144" t="s">
        <v>4753</v>
      </c>
      <c r="N1230" s="144" t="s">
        <v>683</v>
      </c>
      <c r="O1230" s="144" t="s">
        <v>695</v>
      </c>
      <c r="P1230" s="144" t="s">
        <v>2040</v>
      </c>
      <c r="Q1230" s="145">
        <v>0.23799999999999999</v>
      </c>
      <c r="R1230" s="144" t="s">
        <v>1419</v>
      </c>
      <c r="S1230" s="145">
        <v>100</v>
      </c>
      <c r="T1230" s="144" t="s">
        <v>5034</v>
      </c>
      <c r="U1230" s="145">
        <v>423</v>
      </c>
      <c r="V1230" s="145">
        <v>3.3660600000000001</v>
      </c>
      <c r="W1230" s="145">
        <v>8</v>
      </c>
      <c r="X1230" s="144" t="s">
        <v>6950</v>
      </c>
    </row>
    <row r="1231" spans="1:24" s="7" customFormat="1">
      <c r="A1231" s="7" t="s">
        <v>49</v>
      </c>
      <c r="D1231" s="144" t="s">
        <v>3783</v>
      </c>
      <c r="E1231" s="144" t="s">
        <v>6951</v>
      </c>
      <c r="F1231" s="144" t="s">
        <v>5033</v>
      </c>
      <c r="G1231" s="144" t="s">
        <v>4745</v>
      </c>
      <c r="H1231" s="144" t="s">
        <v>891</v>
      </c>
      <c r="I1231" s="144" t="s">
        <v>1644</v>
      </c>
      <c r="J1231" s="145">
        <v>100</v>
      </c>
      <c r="K1231" s="144" t="s">
        <v>2044</v>
      </c>
      <c r="L1231" s="144" t="s">
        <v>389</v>
      </c>
      <c r="M1231" s="144" t="s">
        <v>4753</v>
      </c>
      <c r="N1231" s="144" t="s">
        <v>683</v>
      </c>
      <c r="O1231" s="144" t="s">
        <v>695</v>
      </c>
      <c r="P1231" s="144" t="s">
        <v>2040</v>
      </c>
      <c r="Q1231" s="145">
        <v>0.23</v>
      </c>
      <c r="R1231" s="144" t="s">
        <v>1419</v>
      </c>
      <c r="S1231" s="145">
        <v>100</v>
      </c>
      <c r="T1231" s="144" t="s">
        <v>5034</v>
      </c>
      <c r="U1231" s="145">
        <v>8</v>
      </c>
      <c r="V1231" s="145">
        <v>2.4056700000000002</v>
      </c>
      <c r="W1231" s="145">
        <v>5</v>
      </c>
      <c r="X1231" s="144" t="s">
        <v>4745</v>
      </c>
    </row>
    <row r="1232" spans="1:24" s="7" customFormat="1">
      <c r="A1232" s="7" t="s">
        <v>49</v>
      </c>
      <c r="D1232" s="144" t="s">
        <v>6952</v>
      </c>
      <c r="E1232" s="144" t="s">
        <v>6953</v>
      </c>
      <c r="F1232" s="144" t="s">
        <v>4792</v>
      </c>
      <c r="G1232" s="144" t="s">
        <v>4745</v>
      </c>
      <c r="H1232" s="144" t="s">
        <v>891</v>
      </c>
      <c r="I1232" s="144" t="s">
        <v>1644</v>
      </c>
      <c r="J1232" s="145">
        <v>100</v>
      </c>
      <c r="K1232" s="144" t="s">
        <v>1890</v>
      </c>
      <c r="L1232" s="144" t="s">
        <v>694</v>
      </c>
      <c r="M1232" s="144" t="s">
        <v>4753</v>
      </c>
      <c r="N1232" s="144" t="s">
        <v>683</v>
      </c>
      <c r="O1232" s="144" t="s">
        <v>695</v>
      </c>
      <c r="P1232" s="144" t="s">
        <v>1926</v>
      </c>
      <c r="Q1232" s="145">
        <v>0.31</v>
      </c>
      <c r="R1232" s="144" t="s">
        <v>1419</v>
      </c>
      <c r="S1232" s="145">
        <v>100</v>
      </c>
      <c r="T1232" s="144" t="s">
        <v>5034</v>
      </c>
      <c r="U1232" s="145">
        <v>0</v>
      </c>
      <c r="V1232" s="145">
        <v>2.2679999999999998</v>
      </c>
      <c r="W1232" s="145">
        <v>0</v>
      </c>
      <c r="X1232" s="144" t="s">
        <v>4745</v>
      </c>
    </row>
    <row r="1233" spans="1:24" s="7" customFormat="1">
      <c r="A1233" s="7" t="s">
        <v>49</v>
      </c>
      <c r="D1233" s="144" t="s">
        <v>2045</v>
      </c>
      <c r="E1233" s="144" t="s">
        <v>6954</v>
      </c>
      <c r="F1233" s="144" t="s">
        <v>655</v>
      </c>
      <c r="G1233" s="144" t="s">
        <v>4745</v>
      </c>
      <c r="H1233" s="144" t="s">
        <v>891</v>
      </c>
      <c r="I1233" s="144" t="s">
        <v>1644</v>
      </c>
      <c r="J1233" s="145">
        <v>100</v>
      </c>
      <c r="K1233" s="144" t="s">
        <v>5228</v>
      </c>
      <c r="L1233" s="144" t="s">
        <v>389</v>
      </c>
      <c r="M1233" s="144" t="s">
        <v>4753</v>
      </c>
      <c r="N1233" s="144" t="s">
        <v>683</v>
      </c>
      <c r="O1233" s="144" t="s">
        <v>695</v>
      </c>
      <c r="P1233" s="144" t="s">
        <v>1926</v>
      </c>
      <c r="Q1233" s="145">
        <v>0.29899999999999999</v>
      </c>
      <c r="R1233" s="144" t="s">
        <v>1419</v>
      </c>
      <c r="S1233" s="145">
        <v>100</v>
      </c>
      <c r="T1233" s="144" t="s">
        <v>5034</v>
      </c>
      <c r="U1233" s="145">
        <v>89</v>
      </c>
      <c r="V1233" s="145">
        <v>2.5575899999999998</v>
      </c>
      <c r="W1233" s="145">
        <v>0</v>
      </c>
      <c r="X1233" s="144" t="s">
        <v>6955</v>
      </c>
    </row>
    <row r="1234" spans="1:24" s="7" customFormat="1">
      <c r="A1234" s="7" t="s">
        <v>49</v>
      </c>
      <c r="D1234" s="144" t="s">
        <v>2048</v>
      </c>
      <c r="E1234" s="144" t="s">
        <v>6956</v>
      </c>
      <c r="F1234" s="144" t="s">
        <v>655</v>
      </c>
      <c r="G1234" s="144" t="s">
        <v>4745</v>
      </c>
      <c r="H1234" s="144" t="s">
        <v>891</v>
      </c>
      <c r="I1234" s="144" t="s">
        <v>1644</v>
      </c>
      <c r="J1234" s="145">
        <v>100</v>
      </c>
      <c r="K1234" s="144" t="s">
        <v>5269</v>
      </c>
      <c r="L1234" s="144" t="s">
        <v>1795</v>
      </c>
      <c r="M1234" s="144" t="s">
        <v>4753</v>
      </c>
      <c r="N1234" s="144" t="s">
        <v>683</v>
      </c>
      <c r="O1234" s="144" t="s">
        <v>695</v>
      </c>
      <c r="P1234" s="144" t="s">
        <v>1926</v>
      </c>
      <c r="Q1234" s="145">
        <v>0.30399999999999999</v>
      </c>
      <c r="R1234" s="144" t="s">
        <v>1419</v>
      </c>
      <c r="S1234" s="145">
        <v>100</v>
      </c>
      <c r="T1234" s="144" t="s">
        <v>5034</v>
      </c>
      <c r="U1234" s="145">
        <v>78</v>
      </c>
      <c r="V1234" s="145">
        <v>2.55722</v>
      </c>
      <c r="W1234" s="145">
        <v>0</v>
      </c>
      <c r="X1234" s="144" t="s">
        <v>6957</v>
      </c>
    </row>
    <row r="1235" spans="1:24" s="7" customFormat="1">
      <c r="A1235" s="7" t="s">
        <v>49</v>
      </c>
      <c r="D1235" s="144" t="s">
        <v>2051</v>
      </c>
      <c r="E1235" s="144" t="s">
        <v>6958</v>
      </c>
      <c r="F1235" s="144" t="s">
        <v>655</v>
      </c>
      <c r="G1235" s="144" t="s">
        <v>4745</v>
      </c>
      <c r="H1235" s="144" t="s">
        <v>891</v>
      </c>
      <c r="I1235" s="144" t="s">
        <v>1644</v>
      </c>
      <c r="J1235" s="145">
        <v>100</v>
      </c>
      <c r="K1235" s="144" t="s">
        <v>5269</v>
      </c>
      <c r="L1235" s="144" t="s">
        <v>791</v>
      </c>
      <c r="M1235" s="144" t="s">
        <v>4753</v>
      </c>
      <c r="N1235" s="144" t="s">
        <v>683</v>
      </c>
      <c r="O1235" s="144" t="s">
        <v>695</v>
      </c>
      <c r="P1235" s="144" t="s">
        <v>1926</v>
      </c>
      <c r="Q1235" s="145">
        <v>0.373</v>
      </c>
      <c r="R1235" s="144" t="s">
        <v>1419</v>
      </c>
      <c r="S1235" s="145">
        <v>100</v>
      </c>
      <c r="T1235" s="144" t="s">
        <v>5034</v>
      </c>
      <c r="U1235" s="145">
        <v>420</v>
      </c>
      <c r="V1235" s="145">
        <v>2.476</v>
      </c>
      <c r="W1235" s="145">
        <v>12</v>
      </c>
      <c r="X1235" s="144" t="s">
        <v>6959</v>
      </c>
    </row>
    <row r="1236" spans="1:24" s="7" customFormat="1">
      <c r="A1236" s="7" t="s">
        <v>49</v>
      </c>
      <c r="D1236" s="144" t="s">
        <v>2054</v>
      </c>
      <c r="E1236" s="144" t="s">
        <v>6960</v>
      </c>
      <c r="F1236" s="144" t="s">
        <v>655</v>
      </c>
      <c r="G1236" s="144" t="s">
        <v>4745</v>
      </c>
      <c r="H1236" s="144" t="s">
        <v>891</v>
      </c>
      <c r="I1236" s="144" t="s">
        <v>1644</v>
      </c>
      <c r="J1236" s="145">
        <v>150</v>
      </c>
      <c r="K1236" s="144" t="s">
        <v>5164</v>
      </c>
      <c r="L1236" s="144" t="s">
        <v>380</v>
      </c>
      <c r="M1236" s="144" t="s">
        <v>4753</v>
      </c>
      <c r="N1236" s="144" t="s">
        <v>683</v>
      </c>
      <c r="O1236" s="144" t="s">
        <v>695</v>
      </c>
      <c r="P1236" s="144" t="s">
        <v>2056</v>
      </c>
      <c r="Q1236" s="145">
        <v>0.22500000000000001</v>
      </c>
      <c r="R1236" s="144" t="s">
        <v>513</v>
      </c>
      <c r="S1236" s="145">
        <v>150</v>
      </c>
      <c r="T1236" s="144" t="s">
        <v>5034</v>
      </c>
      <c r="U1236" s="145">
        <v>60</v>
      </c>
      <c r="V1236" s="145">
        <v>5.88</v>
      </c>
      <c r="W1236" s="145">
        <v>6</v>
      </c>
      <c r="X1236" s="144" t="s">
        <v>6961</v>
      </c>
    </row>
    <row r="1237" spans="1:24" s="7" customFormat="1">
      <c r="A1237" s="7" t="s">
        <v>49</v>
      </c>
      <c r="D1237" s="144" t="s">
        <v>3784</v>
      </c>
      <c r="E1237" s="144" t="s">
        <v>6962</v>
      </c>
      <c r="F1237" s="144" t="s">
        <v>5033</v>
      </c>
      <c r="G1237" s="144" t="s">
        <v>4745</v>
      </c>
      <c r="H1237" s="144" t="s">
        <v>891</v>
      </c>
      <c r="I1237" s="144" t="s">
        <v>1644</v>
      </c>
      <c r="J1237" s="145">
        <v>125</v>
      </c>
      <c r="K1237" s="144" t="s">
        <v>765</v>
      </c>
      <c r="L1237" s="144" t="s">
        <v>401</v>
      </c>
      <c r="M1237" s="144" t="s">
        <v>4753</v>
      </c>
      <c r="N1237" s="144" t="s">
        <v>683</v>
      </c>
      <c r="O1237" s="144" t="s">
        <v>695</v>
      </c>
      <c r="P1237" s="144" t="s">
        <v>6963</v>
      </c>
      <c r="Q1237" s="145">
        <v>0.436</v>
      </c>
      <c r="R1237" s="144" t="s">
        <v>1423</v>
      </c>
      <c r="S1237" s="145">
        <v>125</v>
      </c>
      <c r="T1237" s="144" t="s">
        <v>5034</v>
      </c>
      <c r="U1237" s="145">
        <v>22</v>
      </c>
      <c r="V1237" s="145">
        <v>3.7</v>
      </c>
      <c r="W1237" s="145">
        <v>9</v>
      </c>
      <c r="X1237" s="144" t="s">
        <v>4745</v>
      </c>
    </row>
    <row r="1238" spans="1:24" s="7" customFormat="1">
      <c r="A1238" s="7" t="s">
        <v>49</v>
      </c>
      <c r="D1238" s="144" t="s">
        <v>3785</v>
      </c>
      <c r="E1238" s="144" t="s">
        <v>6964</v>
      </c>
      <c r="F1238" s="144" t="s">
        <v>5033</v>
      </c>
      <c r="G1238" s="144" t="s">
        <v>4745</v>
      </c>
      <c r="H1238" s="144" t="s">
        <v>891</v>
      </c>
      <c r="I1238" s="144" t="s">
        <v>1644</v>
      </c>
      <c r="J1238" s="145">
        <v>125</v>
      </c>
      <c r="K1238" s="144" t="s">
        <v>765</v>
      </c>
      <c r="L1238" s="144" t="s">
        <v>393</v>
      </c>
      <c r="M1238" s="144" t="s">
        <v>4753</v>
      </c>
      <c r="N1238" s="144" t="s">
        <v>683</v>
      </c>
      <c r="O1238" s="144" t="s">
        <v>695</v>
      </c>
      <c r="P1238" s="144" t="s">
        <v>6963</v>
      </c>
      <c r="Q1238" s="145">
        <v>0.436</v>
      </c>
      <c r="R1238" s="144" t="s">
        <v>1423</v>
      </c>
      <c r="S1238" s="145">
        <v>125</v>
      </c>
      <c r="T1238" s="144" t="s">
        <v>5034</v>
      </c>
      <c r="U1238" s="145">
        <v>9</v>
      </c>
      <c r="V1238" s="145">
        <v>3.43</v>
      </c>
      <c r="W1238" s="145">
        <v>8</v>
      </c>
      <c r="X1238" s="144" t="s">
        <v>4745</v>
      </c>
    </row>
    <row r="1239" spans="1:24" s="7" customFormat="1">
      <c r="A1239" s="7" t="s">
        <v>49</v>
      </c>
      <c r="D1239" s="144" t="s">
        <v>2057</v>
      </c>
      <c r="E1239" s="144" t="s">
        <v>6965</v>
      </c>
      <c r="F1239" s="144" t="s">
        <v>655</v>
      </c>
      <c r="G1239" s="144" t="s">
        <v>4745</v>
      </c>
      <c r="H1239" s="144" t="s">
        <v>891</v>
      </c>
      <c r="I1239" s="144" t="s">
        <v>1644</v>
      </c>
      <c r="J1239" s="145">
        <v>100</v>
      </c>
      <c r="K1239" s="144" t="s">
        <v>765</v>
      </c>
      <c r="L1239" s="144" t="s">
        <v>5397</v>
      </c>
      <c r="M1239" s="144" t="s">
        <v>4753</v>
      </c>
      <c r="N1239" s="144" t="s">
        <v>683</v>
      </c>
      <c r="O1239" s="144" t="s">
        <v>695</v>
      </c>
      <c r="P1239" s="144" t="s">
        <v>1598</v>
      </c>
      <c r="Q1239" s="145">
        <v>0.32300000000000001</v>
      </c>
      <c r="R1239" s="144" t="s">
        <v>1419</v>
      </c>
      <c r="S1239" s="145">
        <v>100</v>
      </c>
      <c r="T1239" s="144" t="s">
        <v>5034</v>
      </c>
      <c r="U1239" s="145">
        <v>184</v>
      </c>
      <c r="V1239" s="145">
        <v>2.476</v>
      </c>
      <c r="W1239" s="145">
        <v>34</v>
      </c>
      <c r="X1239" s="144" t="s">
        <v>6966</v>
      </c>
    </row>
    <row r="1240" spans="1:24" s="7" customFormat="1">
      <c r="A1240" s="7" t="s">
        <v>49</v>
      </c>
      <c r="D1240" s="144" t="s">
        <v>2060</v>
      </c>
      <c r="E1240" s="144" t="s">
        <v>6967</v>
      </c>
      <c r="F1240" s="144" t="s">
        <v>655</v>
      </c>
      <c r="G1240" s="144" t="s">
        <v>4745</v>
      </c>
      <c r="H1240" s="144" t="s">
        <v>891</v>
      </c>
      <c r="I1240" s="144" t="s">
        <v>1644</v>
      </c>
      <c r="J1240" s="145">
        <v>100</v>
      </c>
      <c r="K1240" s="144" t="s">
        <v>765</v>
      </c>
      <c r="L1240" s="144" t="s">
        <v>389</v>
      </c>
      <c r="M1240" s="144" t="s">
        <v>4753</v>
      </c>
      <c r="N1240" s="144" t="s">
        <v>683</v>
      </c>
      <c r="O1240" s="144" t="s">
        <v>695</v>
      </c>
      <c r="P1240" s="144" t="s">
        <v>2063</v>
      </c>
      <c r="Q1240" s="145">
        <v>0.32300000000000001</v>
      </c>
      <c r="R1240" s="144" t="s">
        <v>1419</v>
      </c>
      <c r="S1240" s="145">
        <v>100</v>
      </c>
      <c r="T1240" s="144" t="s">
        <v>5034</v>
      </c>
      <c r="U1240" s="145">
        <v>166</v>
      </c>
      <c r="V1240" s="145">
        <v>2.5024999999999999</v>
      </c>
      <c r="W1240" s="145">
        <v>21</v>
      </c>
      <c r="X1240" s="144" t="s">
        <v>6968</v>
      </c>
    </row>
    <row r="1241" spans="1:24" s="7" customFormat="1">
      <c r="A1241" s="7" t="s">
        <v>49</v>
      </c>
      <c r="D1241" s="144" t="s">
        <v>2064</v>
      </c>
      <c r="E1241" s="144" t="s">
        <v>6969</v>
      </c>
      <c r="F1241" s="144" t="s">
        <v>655</v>
      </c>
      <c r="G1241" s="144" t="s">
        <v>4745</v>
      </c>
      <c r="H1241" s="144" t="s">
        <v>891</v>
      </c>
      <c r="I1241" s="144" t="s">
        <v>1644</v>
      </c>
      <c r="J1241" s="145">
        <v>100</v>
      </c>
      <c r="K1241" s="144" t="s">
        <v>5228</v>
      </c>
      <c r="L1241" s="144" t="s">
        <v>389</v>
      </c>
      <c r="M1241" s="144" t="s">
        <v>4753</v>
      </c>
      <c r="N1241" s="144" t="s">
        <v>683</v>
      </c>
      <c r="O1241" s="144" t="s">
        <v>695</v>
      </c>
      <c r="P1241" s="144" t="s">
        <v>1598</v>
      </c>
      <c r="Q1241" s="145">
        <v>0.309</v>
      </c>
      <c r="R1241" s="144" t="s">
        <v>1419</v>
      </c>
      <c r="S1241" s="145">
        <v>100</v>
      </c>
      <c r="T1241" s="144" t="s">
        <v>5034</v>
      </c>
      <c r="U1241" s="145">
        <v>300</v>
      </c>
      <c r="V1241" s="145">
        <v>2.4826700000000002</v>
      </c>
      <c r="W1241" s="145">
        <v>91</v>
      </c>
      <c r="X1241" s="144" t="s">
        <v>6970</v>
      </c>
    </row>
    <row r="1242" spans="1:24" s="7" customFormat="1">
      <c r="A1242" s="7" t="s">
        <v>49</v>
      </c>
      <c r="D1242" s="144" t="s">
        <v>2067</v>
      </c>
      <c r="E1242" s="144" t="s">
        <v>6971</v>
      </c>
      <c r="F1242" s="144" t="s">
        <v>655</v>
      </c>
      <c r="G1242" s="144" t="s">
        <v>4745</v>
      </c>
      <c r="H1242" s="144" t="s">
        <v>891</v>
      </c>
      <c r="I1242" s="144" t="s">
        <v>1644</v>
      </c>
      <c r="J1242" s="145">
        <v>100</v>
      </c>
      <c r="K1242" s="144" t="s">
        <v>765</v>
      </c>
      <c r="L1242" s="144" t="s">
        <v>1795</v>
      </c>
      <c r="M1242" s="144" t="s">
        <v>4753</v>
      </c>
      <c r="N1242" s="144" t="s">
        <v>683</v>
      </c>
      <c r="O1242" s="144" t="s">
        <v>695</v>
      </c>
      <c r="P1242" s="144" t="s">
        <v>1598</v>
      </c>
      <c r="Q1242" s="145">
        <v>0.27400000000000002</v>
      </c>
      <c r="R1242" s="144" t="s">
        <v>1419</v>
      </c>
      <c r="S1242" s="145">
        <v>100</v>
      </c>
      <c r="T1242" s="144" t="s">
        <v>5034</v>
      </c>
      <c r="U1242" s="145">
        <v>280</v>
      </c>
      <c r="V1242" s="145">
        <v>2.4828299999999999</v>
      </c>
      <c r="W1242" s="145">
        <v>11</v>
      </c>
      <c r="X1242" s="144" t="s">
        <v>6972</v>
      </c>
    </row>
    <row r="1243" spans="1:24" s="7" customFormat="1">
      <c r="A1243" s="7" t="s">
        <v>49</v>
      </c>
      <c r="D1243" s="144" t="s">
        <v>6973</v>
      </c>
      <c r="E1243" s="144" t="s">
        <v>6974</v>
      </c>
      <c r="F1243" s="144" t="s">
        <v>4792</v>
      </c>
      <c r="G1243" s="144" t="s">
        <v>4745</v>
      </c>
      <c r="H1243" s="144" t="s">
        <v>891</v>
      </c>
      <c r="I1243" s="144" t="s">
        <v>1644</v>
      </c>
      <c r="J1243" s="145">
        <v>100</v>
      </c>
      <c r="K1243" s="144" t="s">
        <v>765</v>
      </c>
      <c r="L1243" s="144" t="s">
        <v>457</v>
      </c>
      <c r="M1243" s="144" t="s">
        <v>4753</v>
      </c>
      <c r="N1243" s="144" t="s">
        <v>683</v>
      </c>
      <c r="O1243" s="144" t="s">
        <v>695</v>
      </c>
      <c r="P1243" s="144" t="s">
        <v>1598</v>
      </c>
      <c r="Q1243" s="145">
        <v>0.315</v>
      </c>
      <c r="R1243" s="144" t="s">
        <v>1419</v>
      </c>
      <c r="S1243" s="145">
        <v>100</v>
      </c>
      <c r="T1243" s="144" t="s">
        <v>5034</v>
      </c>
      <c r="U1243" s="145">
        <v>0</v>
      </c>
      <c r="V1243" s="145">
        <v>2.2686700000000002</v>
      </c>
      <c r="W1243" s="145">
        <v>0</v>
      </c>
      <c r="X1243" s="144" t="s">
        <v>4745</v>
      </c>
    </row>
    <row r="1244" spans="1:24" s="7" customFormat="1">
      <c r="A1244" s="7" t="s">
        <v>49</v>
      </c>
      <c r="D1244" s="144" t="s">
        <v>2070</v>
      </c>
      <c r="E1244" s="144" t="s">
        <v>6975</v>
      </c>
      <c r="F1244" s="144" t="s">
        <v>655</v>
      </c>
      <c r="G1244" s="144" t="s">
        <v>4745</v>
      </c>
      <c r="H1244" s="144" t="s">
        <v>891</v>
      </c>
      <c r="I1244" s="144" t="s">
        <v>1644</v>
      </c>
      <c r="J1244" s="145">
        <v>100</v>
      </c>
      <c r="K1244" s="144" t="s">
        <v>765</v>
      </c>
      <c r="L1244" s="144" t="s">
        <v>791</v>
      </c>
      <c r="M1244" s="144" t="s">
        <v>4753</v>
      </c>
      <c r="N1244" s="144" t="s">
        <v>683</v>
      </c>
      <c r="O1244" s="144" t="s">
        <v>695</v>
      </c>
      <c r="P1244" s="144" t="s">
        <v>1598</v>
      </c>
      <c r="Q1244" s="145">
        <v>0.32300000000000001</v>
      </c>
      <c r="R1244" s="144" t="s">
        <v>1419</v>
      </c>
      <c r="S1244" s="145">
        <v>100</v>
      </c>
      <c r="T1244" s="144" t="s">
        <v>5034</v>
      </c>
      <c r="U1244" s="145">
        <v>614</v>
      </c>
      <c r="V1244" s="145">
        <v>2.4771800000000002</v>
      </c>
      <c r="W1244" s="145">
        <v>5</v>
      </c>
      <c r="X1244" s="144" t="s">
        <v>6976</v>
      </c>
    </row>
    <row r="1245" spans="1:24" s="7" customFormat="1">
      <c r="A1245" s="7" t="s">
        <v>49</v>
      </c>
      <c r="D1245" s="144" t="s">
        <v>2073</v>
      </c>
      <c r="E1245" s="144" t="s">
        <v>6977</v>
      </c>
      <c r="F1245" s="144" t="s">
        <v>655</v>
      </c>
      <c r="G1245" s="144" t="s">
        <v>4745</v>
      </c>
      <c r="H1245" s="144" t="s">
        <v>891</v>
      </c>
      <c r="I1245" s="144" t="s">
        <v>1644</v>
      </c>
      <c r="J1245" s="145">
        <v>125</v>
      </c>
      <c r="K1245" s="144" t="s">
        <v>5228</v>
      </c>
      <c r="L1245" s="144" t="s">
        <v>389</v>
      </c>
      <c r="M1245" s="144" t="s">
        <v>4753</v>
      </c>
      <c r="N1245" s="144" t="s">
        <v>683</v>
      </c>
      <c r="O1245" s="144" t="s">
        <v>695</v>
      </c>
      <c r="P1245" s="144" t="s">
        <v>2076</v>
      </c>
      <c r="Q1245" s="145">
        <v>0.59599999999999997</v>
      </c>
      <c r="R1245" s="144" t="s">
        <v>1423</v>
      </c>
      <c r="S1245" s="145">
        <v>125</v>
      </c>
      <c r="T1245" s="144" t="s">
        <v>5034</v>
      </c>
      <c r="U1245" s="145">
        <v>72</v>
      </c>
      <c r="V1245" s="145">
        <v>3.7608299999999999</v>
      </c>
      <c r="W1245" s="145">
        <v>0</v>
      </c>
      <c r="X1245" s="144" t="s">
        <v>6978</v>
      </c>
    </row>
    <row r="1246" spans="1:24" s="7" customFormat="1">
      <c r="A1246" s="7" t="s">
        <v>49</v>
      </c>
      <c r="D1246" s="144" t="s">
        <v>2077</v>
      </c>
      <c r="E1246" s="144" t="s">
        <v>6979</v>
      </c>
      <c r="F1246" s="144" t="s">
        <v>655</v>
      </c>
      <c r="G1246" s="144" t="s">
        <v>4745</v>
      </c>
      <c r="H1246" s="144" t="s">
        <v>891</v>
      </c>
      <c r="I1246" s="144" t="s">
        <v>1644</v>
      </c>
      <c r="J1246" s="145">
        <v>125</v>
      </c>
      <c r="K1246" s="144" t="s">
        <v>765</v>
      </c>
      <c r="L1246" s="144" t="s">
        <v>487</v>
      </c>
      <c r="M1246" s="144" t="s">
        <v>4753</v>
      </c>
      <c r="N1246" s="144" t="s">
        <v>683</v>
      </c>
      <c r="O1246" s="144" t="s">
        <v>695</v>
      </c>
      <c r="P1246" s="144" t="s">
        <v>2076</v>
      </c>
      <c r="Q1246" s="145">
        <v>0.63500000000000001</v>
      </c>
      <c r="R1246" s="144" t="s">
        <v>1423</v>
      </c>
      <c r="S1246" s="145">
        <v>125</v>
      </c>
      <c r="T1246" s="144" t="s">
        <v>5034</v>
      </c>
      <c r="U1246" s="145">
        <v>88</v>
      </c>
      <c r="V1246" s="145">
        <v>3.7655599999999998</v>
      </c>
      <c r="W1246" s="145">
        <v>5</v>
      </c>
      <c r="X1246" s="144" t="s">
        <v>6980</v>
      </c>
    </row>
    <row r="1247" spans="1:24" s="7" customFormat="1">
      <c r="A1247" s="7" t="s">
        <v>49</v>
      </c>
      <c r="D1247" s="144" t="s">
        <v>2080</v>
      </c>
      <c r="E1247" s="144" t="s">
        <v>6981</v>
      </c>
      <c r="F1247" s="144" t="s">
        <v>655</v>
      </c>
      <c r="G1247" s="144" t="s">
        <v>4745</v>
      </c>
      <c r="H1247" s="144" t="s">
        <v>891</v>
      </c>
      <c r="I1247" s="144" t="s">
        <v>1644</v>
      </c>
      <c r="J1247" s="145">
        <v>125</v>
      </c>
      <c r="K1247" s="144" t="s">
        <v>765</v>
      </c>
      <c r="L1247" s="144" t="s">
        <v>1795</v>
      </c>
      <c r="M1247" s="144" t="s">
        <v>4753</v>
      </c>
      <c r="N1247" s="144" t="s">
        <v>683</v>
      </c>
      <c r="O1247" s="144" t="s">
        <v>695</v>
      </c>
      <c r="P1247" s="144" t="s">
        <v>2076</v>
      </c>
      <c r="Q1247" s="145">
        <v>0.52600000000000002</v>
      </c>
      <c r="R1247" s="144" t="s">
        <v>1423</v>
      </c>
      <c r="S1247" s="145">
        <v>125</v>
      </c>
      <c r="T1247" s="144" t="s">
        <v>5034</v>
      </c>
      <c r="U1247" s="145">
        <v>216</v>
      </c>
      <c r="V1247" s="145">
        <v>3.46</v>
      </c>
      <c r="W1247" s="145">
        <v>6</v>
      </c>
      <c r="X1247" s="144" t="s">
        <v>6982</v>
      </c>
    </row>
    <row r="1248" spans="1:24" s="7" customFormat="1">
      <c r="A1248" s="7" t="s">
        <v>49</v>
      </c>
      <c r="D1248" s="144" t="s">
        <v>2083</v>
      </c>
      <c r="E1248" s="144" t="s">
        <v>6983</v>
      </c>
      <c r="F1248" s="144" t="s">
        <v>655</v>
      </c>
      <c r="G1248" s="144" t="s">
        <v>4745</v>
      </c>
      <c r="H1248" s="144" t="s">
        <v>891</v>
      </c>
      <c r="I1248" s="144" t="s">
        <v>1644</v>
      </c>
      <c r="J1248" s="145">
        <v>125</v>
      </c>
      <c r="K1248" s="144" t="s">
        <v>765</v>
      </c>
      <c r="L1248" s="144" t="s">
        <v>801</v>
      </c>
      <c r="M1248" s="144" t="s">
        <v>4753</v>
      </c>
      <c r="N1248" s="144" t="s">
        <v>683</v>
      </c>
      <c r="O1248" s="144" t="s">
        <v>695</v>
      </c>
      <c r="P1248" s="144" t="s">
        <v>2076</v>
      </c>
      <c r="Q1248" s="145">
        <v>0.63500000000000001</v>
      </c>
      <c r="R1248" s="144" t="s">
        <v>1423</v>
      </c>
      <c r="S1248" s="145">
        <v>125</v>
      </c>
      <c r="T1248" s="144" t="s">
        <v>5034</v>
      </c>
      <c r="U1248" s="145">
        <v>41</v>
      </c>
      <c r="V1248" s="145">
        <v>3.51824</v>
      </c>
      <c r="W1248" s="145">
        <v>26</v>
      </c>
      <c r="X1248" s="144" t="s">
        <v>6984</v>
      </c>
    </row>
    <row r="1249" spans="1:24" s="7" customFormat="1">
      <c r="A1249" s="7" t="s">
        <v>49</v>
      </c>
      <c r="D1249" s="144" t="s">
        <v>2086</v>
      </c>
      <c r="E1249" s="144" t="s">
        <v>6985</v>
      </c>
      <c r="F1249" s="144" t="s">
        <v>655</v>
      </c>
      <c r="G1249" s="144" t="s">
        <v>4745</v>
      </c>
      <c r="H1249" s="144" t="s">
        <v>891</v>
      </c>
      <c r="I1249" s="144" t="s">
        <v>1644</v>
      </c>
      <c r="J1249" s="145">
        <v>150</v>
      </c>
      <c r="K1249" s="144" t="s">
        <v>5228</v>
      </c>
      <c r="L1249" s="144" t="s">
        <v>389</v>
      </c>
      <c r="M1249" s="144" t="s">
        <v>4753</v>
      </c>
      <c r="N1249" s="144" t="s">
        <v>683</v>
      </c>
      <c r="O1249" s="144" t="s">
        <v>695</v>
      </c>
      <c r="P1249" s="144" t="s">
        <v>2089</v>
      </c>
      <c r="Q1249" s="145">
        <v>0.99</v>
      </c>
      <c r="R1249" s="144" t="s">
        <v>1720</v>
      </c>
      <c r="S1249" s="145">
        <v>150</v>
      </c>
      <c r="T1249" s="144" t="s">
        <v>5034</v>
      </c>
      <c r="U1249" s="145">
        <v>47</v>
      </c>
      <c r="V1249" s="145">
        <v>5.8914299999999997</v>
      </c>
      <c r="W1249" s="145">
        <v>0</v>
      </c>
      <c r="X1249" s="144" t="s">
        <v>6986</v>
      </c>
    </row>
    <row r="1250" spans="1:24" s="7" customFormat="1">
      <c r="A1250" s="7" t="s">
        <v>49</v>
      </c>
      <c r="D1250" s="144" t="s">
        <v>2090</v>
      </c>
      <c r="E1250" s="144" t="s">
        <v>6987</v>
      </c>
      <c r="F1250" s="144" t="s">
        <v>655</v>
      </c>
      <c r="G1250" s="144" t="s">
        <v>4745</v>
      </c>
      <c r="H1250" s="144" t="s">
        <v>891</v>
      </c>
      <c r="I1250" s="144" t="s">
        <v>1644</v>
      </c>
      <c r="J1250" s="145">
        <v>150</v>
      </c>
      <c r="K1250" s="144" t="s">
        <v>765</v>
      </c>
      <c r="L1250" s="144" t="s">
        <v>1795</v>
      </c>
      <c r="M1250" s="144" t="s">
        <v>4753</v>
      </c>
      <c r="N1250" s="144" t="s">
        <v>683</v>
      </c>
      <c r="O1250" s="144" t="s">
        <v>695</v>
      </c>
      <c r="P1250" s="144" t="s">
        <v>2089</v>
      </c>
      <c r="Q1250" s="145">
        <v>0.89700000000000002</v>
      </c>
      <c r="R1250" s="144" t="s">
        <v>1720</v>
      </c>
      <c r="S1250" s="145">
        <v>150</v>
      </c>
      <c r="T1250" s="144" t="s">
        <v>5034</v>
      </c>
      <c r="U1250" s="145">
        <v>84</v>
      </c>
      <c r="V1250" s="145">
        <v>6.44611</v>
      </c>
      <c r="W1250" s="145">
        <v>3</v>
      </c>
      <c r="X1250" s="144" t="s">
        <v>6988</v>
      </c>
    </row>
    <row r="1251" spans="1:24" s="7" customFormat="1">
      <c r="A1251" s="7" t="s">
        <v>49</v>
      </c>
      <c r="D1251" s="144" t="s">
        <v>2093</v>
      </c>
      <c r="E1251" s="144" t="s">
        <v>6989</v>
      </c>
      <c r="F1251" s="144" t="s">
        <v>655</v>
      </c>
      <c r="G1251" s="144" t="s">
        <v>4745</v>
      </c>
      <c r="H1251" s="144" t="s">
        <v>891</v>
      </c>
      <c r="I1251" s="144" t="s">
        <v>1644</v>
      </c>
      <c r="J1251" s="145">
        <v>75</v>
      </c>
      <c r="K1251" s="144" t="s">
        <v>765</v>
      </c>
      <c r="L1251" s="144" t="s">
        <v>393</v>
      </c>
      <c r="M1251" s="144" t="s">
        <v>4753</v>
      </c>
      <c r="N1251" s="144" t="s">
        <v>683</v>
      </c>
      <c r="O1251" s="144" t="s">
        <v>695</v>
      </c>
      <c r="P1251" s="144" t="s">
        <v>1609</v>
      </c>
      <c r="Q1251" s="145">
        <v>0.125</v>
      </c>
      <c r="R1251" s="144" t="s">
        <v>616</v>
      </c>
      <c r="S1251" s="145">
        <v>75</v>
      </c>
      <c r="T1251" s="144" t="s">
        <v>5034</v>
      </c>
      <c r="U1251" s="145">
        <v>767</v>
      </c>
      <c r="V1251" s="145">
        <v>1.2500899999999999</v>
      </c>
      <c r="W1251" s="145">
        <v>0</v>
      </c>
      <c r="X1251" s="144" t="s">
        <v>6990</v>
      </c>
    </row>
    <row r="1252" spans="1:24" s="7" customFormat="1">
      <c r="A1252" s="7" t="s">
        <v>49</v>
      </c>
      <c r="D1252" s="144" t="s">
        <v>2096</v>
      </c>
      <c r="E1252" s="144" t="s">
        <v>6991</v>
      </c>
      <c r="F1252" s="144" t="s">
        <v>655</v>
      </c>
      <c r="G1252" s="144" t="s">
        <v>4745</v>
      </c>
      <c r="H1252" s="144" t="s">
        <v>891</v>
      </c>
      <c r="I1252" s="144" t="s">
        <v>1644</v>
      </c>
      <c r="J1252" s="145">
        <v>75</v>
      </c>
      <c r="K1252" s="144" t="s">
        <v>765</v>
      </c>
      <c r="L1252" s="144" t="s">
        <v>5397</v>
      </c>
      <c r="M1252" s="144" t="s">
        <v>4753</v>
      </c>
      <c r="N1252" s="144" t="s">
        <v>683</v>
      </c>
      <c r="O1252" s="144" t="s">
        <v>695</v>
      </c>
      <c r="P1252" s="144" t="s">
        <v>1609</v>
      </c>
      <c r="Q1252" s="145">
        <v>0.125</v>
      </c>
      <c r="R1252" s="144" t="s">
        <v>616</v>
      </c>
      <c r="S1252" s="145">
        <v>75</v>
      </c>
      <c r="T1252" s="144" t="s">
        <v>5034</v>
      </c>
      <c r="U1252" s="145">
        <v>1431</v>
      </c>
      <c r="V1252" s="145">
        <v>1.22739</v>
      </c>
      <c r="W1252" s="145">
        <v>565</v>
      </c>
      <c r="X1252" s="144" t="s">
        <v>6992</v>
      </c>
    </row>
    <row r="1253" spans="1:24" s="7" customFormat="1">
      <c r="A1253" s="7" t="s">
        <v>49</v>
      </c>
      <c r="D1253" s="144" t="s">
        <v>2099</v>
      </c>
      <c r="E1253" s="144" t="s">
        <v>6993</v>
      </c>
      <c r="F1253" s="144" t="s">
        <v>655</v>
      </c>
      <c r="G1253" s="144" t="s">
        <v>4745</v>
      </c>
      <c r="H1253" s="144" t="s">
        <v>891</v>
      </c>
      <c r="I1253" s="144" t="s">
        <v>1644</v>
      </c>
      <c r="J1253" s="145">
        <v>75</v>
      </c>
      <c r="K1253" s="144" t="s">
        <v>5228</v>
      </c>
      <c r="L1253" s="144" t="s">
        <v>389</v>
      </c>
      <c r="M1253" s="144" t="s">
        <v>4753</v>
      </c>
      <c r="N1253" s="144" t="s">
        <v>683</v>
      </c>
      <c r="O1253" s="144" t="s">
        <v>695</v>
      </c>
      <c r="P1253" s="144" t="s">
        <v>1609</v>
      </c>
      <c r="Q1253" s="145">
        <v>0.123</v>
      </c>
      <c r="R1253" s="144" t="s">
        <v>616</v>
      </c>
      <c r="S1253" s="145">
        <v>75</v>
      </c>
      <c r="T1253" s="144" t="s">
        <v>5034</v>
      </c>
      <c r="U1253" s="145">
        <v>823</v>
      </c>
      <c r="V1253" s="145">
        <v>1.2181599999999999</v>
      </c>
      <c r="W1253" s="145">
        <v>645</v>
      </c>
      <c r="X1253" s="144" t="s">
        <v>6994</v>
      </c>
    </row>
    <row r="1254" spans="1:24" s="7" customFormat="1">
      <c r="A1254" s="7" t="s">
        <v>49</v>
      </c>
      <c r="D1254" s="144" t="s">
        <v>2102</v>
      </c>
      <c r="E1254" s="144" t="s">
        <v>6995</v>
      </c>
      <c r="F1254" s="144" t="s">
        <v>655</v>
      </c>
      <c r="G1254" s="144" t="s">
        <v>4745</v>
      </c>
      <c r="H1254" s="144" t="s">
        <v>891</v>
      </c>
      <c r="I1254" s="144" t="s">
        <v>1644</v>
      </c>
      <c r="J1254" s="145">
        <v>75</v>
      </c>
      <c r="K1254" s="144" t="s">
        <v>765</v>
      </c>
      <c r="L1254" s="144" t="s">
        <v>1795</v>
      </c>
      <c r="M1254" s="144" t="s">
        <v>4753</v>
      </c>
      <c r="N1254" s="144" t="s">
        <v>683</v>
      </c>
      <c r="O1254" s="144" t="s">
        <v>695</v>
      </c>
      <c r="P1254" s="144" t="s">
        <v>1609</v>
      </c>
      <c r="Q1254" s="145">
        <v>0.11600000000000001</v>
      </c>
      <c r="R1254" s="144" t="s">
        <v>616</v>
      </c>
      <c r="S1254" s="145">
        <v>75</v>
      </c>
      <c r="T1254" s="144" t="s">
        <v>5034</v>
      </c>
      <c r="U1254" s="145">
        <v>1199</v>
      </c>
      <c r="V1254" s="145">
        <v>1.21336</v>
      </c>
      <c r="W1254" s="145">
        <v>0</v>
      </c>
      <c r="X1254" s="144" t="s">
        <v>6996</v>
      </c>
    </row>
    <row r="1255" spans="1:24" s="7" customFormat="1">
      <c r="A1255" s="7" t="s">
        <v>49</v>
      </c>
      <c r="D1255" s="144" t="s">
        <v>6997</v>
      </c>
      <c r="E1255" s="144" t="s">
        <v>6998</v>
      </c>
      <c r="F1255" s="144" t="s">
        <v>4792</v>
      </c>
      <c r="G1255" s="144" t="s">
        <v>4745</v>
      </c>
      <c r="H1255" s="144" t="s">
        <v>891</v>
      </c>
      <c r="I1255" s="144" t="s">
        <v>1644</v>
      </c>
      <c r="J1255" s="145">
        <v>75</v>
      </c>
      <c r="K1255" s="144" t="s">
        <v>765</v>
      </c>
      <c r="L1255" s="144" t="s">
        <v>457</v>
      </c>
      <c r="M1255" s="144" t="s">
        <v>4753</v>
      </c>
      <c r="N1255" s="144" t="s">
        <v>683</v>
      </c>
      <c r="O1255" s="144" t="s">
        <v>695</v>
      </c>
      <c r="P1255" s="144" t="s">
        <v>6999</v>
      </c>
      <c r="Q1255" s="145">
        <v>0.13</v>
      </c>
      <c r="R1255" s="144" t="s">
        <v>616</v>
      </c>
      <c r="S1255" s="145">
        <v>75</v>
      </c>
      <c r="T1255" s="144" t="s">
        <v>5034</v>
      </c>
      <c r="U1255" s="145">
        <v>0</v>
      </c>
      <c r="V1255" s="145">
        <v>1.1060000000000001</v>
      </c>
      <c r="W1255" s="145">
        <v>0</v>
      </c>
      <c r="X1255" s="144" t="s">
        <v>4745</v>
      </c>
    </row>
    <row r="1256" spans="1:24" s="7" customFormat="1">
      <c r="A1256" s="7" t="s">
        <v>49</v>
      </c>
      <c r="D1256" s="144" t="s">
        <v>2105</v>
      </c>
      <c r="E1256" s="144" t="s">
        <v>7000</v>
      </c>
      <c r="F1256" s="144" t="s">
        <v>655</v>
      </c>
      <c r="G1256" s="144" t="s">
        <v>4745</v>
      </c>
      <c r="H1256" s="144" t="s">
        <v>891</v>
      </c>
      <c r="I1256" s="144" t="s">
        <v>1644</v>
      </c>
      <c r="J1256" s="145">
        <v>75</v>
      </c>
      <c r="K1256" s="144" t="s">
        <v>765</v>
      </c>
      <c r="L1256" s="144" t="s">
        <v>2108</v>
      </c>
      <c r="M1256" s="144" t="s">
        <v>4753</v>
      </c>
      <c r="N1256" s="144" t="s">
        <v>683</v>
      </c>
      <c r="O1256" s="144" t="s">
        <v>695</v>
      </c>
      <c r="P1256" s="144" t="s">
        <v>1609</v>
      </c>
      <c r="Q1256" s="145">
        <v>0.125</v>
      </c>
      <c r="R1256" s="144" t="s">
        <v>616</v>
      </c>
      <c r="S1256" s="145">
        <v>75</v>
      </c>
      <c r="T1256" s="144" t="s">
        <v>5034</v>
      </c>
      <c r="U1256" s="145">
        <v>1123</v>
      </c>
      <c r="V1256" s="145">
        <v>1.9854400000000001</v>
      </c>
      <c r="W1256" s="145">
        <v>0</v>
      </c>
      <c r="X1256" s="144" t="s">
        <v>7001</v>
      </c>
    </row>
    <row r="1257" spans="1:24" s="7" customFormat="1">
      <c r="A1257" s="7" t="s">
        <v>49</v>
      </c>
      <c r="D1257" s="144" t="s">
        <v>7002</v>
      </c>
      <c r="E1257" s="144" t="s">
        <v>7003</v>
      </c>
      <c r="F1257" s="144" t="s">
        <v>4792</v>
      </c>
      <c r="G1257" s="144" t="s">
        <v>4745</v>
      </c>
      <c r="H1257" s="144" t="s">
        <v>891</v>
      </c>
      <c r="I1257" s="144" t="s">
        <v>1644</v>
      </c>
      <c r="J1257" s="145">
        <v>100</v>
      </c>
      <c r="K1257" s="144" t="s">
        <v>2326</v>
      </c>
      <c r="L1257" s="144" t="s">
        <v>419</v>
      </c>
      <c r="M1257" s="144" t="s">
        <v>4753</v>
      </c>
      <c r="N1257" s="144" t="s">
        <v>683</v>
      </c>
      <c r="O1257" s="144" t="s">
        <v>695</v>
      </c>
      <c r="P1257" s="144" t="s">
        <v>1926</v>
      </c>
      <c r="Q1257" s="145">
        <v>0.36099999999999999</v>
      </c>
      <c r="R1257" s="144" t="s">
        <v>1419</v>
      </c>
      <c r="S1257" s="145">
        <v>100</v>
      </c>
      <c r="T1257" s="144" t="s">
        <v>5034</v>
      </c>
      <c r="U1257" s="145">
        <v>0</v>
      </c>
      <c r="V1257" s="145">
        <v>2.2999999999999998</v>
      </c>
      <c r="W1257" s="145">
        <v>0</v>
      </c>
      <c r="X1257" s="144" t="s">
        <v>4745</v>
      </c>
    </row>
    <row r="1258" spans="1:24" s="7" customFormat="1">
      <c r="A1258" s="7" t="s">
        <v>49</v>
      </c>
      <c r="D1258" s="144" t="s">
        <v>7004</v>
      </c>
      <c r="E1258" s="144" t="s">
        <v>7005</v>
      </c>
      <c r="F1258" s="144" t="s">
        <v>4792</v>
      </c>
      <c r="G1258" s="144" t="s">
        <v>4745</v>
      </c>
      <c r="H1258" s="144" t="s">
        <v>891</v>
      </c>
      <c r="I1258" s="144" t="s">
        <v>1644</v>
      </c>
      <c r="J1258" s="145">
        <v>100</v>
      </c>
      <c r="K1258" s="144" t="s">
        <v>2326</v>
      </c>
      <c r="L1258" s="144" t="s">
        <v>409</v>
      </c>
      <c r="M1258" s="144" t="s">
        <v>4753</v>
      </c>
      <c r="N1258" s="144" t="s">
        <v>683</v>
      </c>
      <c r="O1258" s="144" t="s">
        <v>695</v>
      </c>
      <c r="P1258" s="144" t="s">
        <v>2121</v>
      </c>
      <c r="Q1258" s="145">
        <v>0.36099999999999999</v>
      </c>
      <c r="R1258" s="144" t="s">
        <v>1419</v>
      </c>
      <c r="S1258" s="145">
        <v>100</v>
      </c>
      <c r="T1258" s="144" t="s">
        <v>5034</v>
      </c>
      <c r="U1258" s="145">
        <v>0</v>
      </c>
      <c r="V1258" s="145">
        <v>2.38</v>
      </c>
      <c r="W1258" s="145">
        <v>0</v>
      </c>
      <c r="X1258" s="144" t="s">
        <v>4745</v>
      </c>
    </row>
    <row r="1259" spans="1:24" s="7" customFormat="1">
      <c r="A1259" s="7" t="s">
        <v>49</v>
      </c>
      <c r="D1259" s="144" t="s">
        <v>7006</v>
      </c>
      <c r="E1259" s="144" t="s">
        <v>7007</v>
      </c>
      <c r="F1259" s="144" t="s">
        <v>4792</v>
      </c>
      <c r="G1259" s="144" t="s">
        <v>4745</v>
      </c>
      <c r="H1259" s="144" t="s">
        <v>891</v>
      </c>
      <c r="I1259" s="144" t="s">
        <v>1644</v>
      </c>
      <c r="J1259" s="145">
        <v>100</v>
      </c>
      <c r="K1259" s="144" t="s">
        <v>2326</v>
      </c>
      <c r="L1259" s="144" t="s">
        <v>401</v>
      </c>
      <c r="M1259" s="144" t="s">
        <v>4753</v>
      </c>
      <c r="N1259" s="144" t="s">
        <v>683</v>
      </c>
      <c r="O1259" s="144" t="s">
        <v>695</v>
      </c>
      <c r="P1259" s="144" t="s">
        <v>1926</v>
      </c>
      <c r="Q1259" s="145">
        <v>0.36099999999999999</v>
      </c>
      <c r="R1259" s="144" t="s">
        <v>1419</v>
      </c>
      <c r="S1259" s="145">
        <v>100</v>
      </c>
      <c r="T1259" s="144" t="s">
        <v>5034</v>
      </c>
      <c r="U1259" s="145">
        <v>0</v>
      </c>
      <c r="V1259" s="145">
        <v>2.38</v>
      </c>
      <c r="W1259" s="145">
        <v>0</v>
      </c>
      <c r="X1259" s="144" t="s">
        <v>4745</v>
      </c>
    </row>
    <row r="1260" spans="1:24" s="7" customFormat="1">
      <c r="A1260" s="7" t="s">
        <v>49</v>
      </c>
      <c r="D1260" s="144" t="s">
        <v>7008</v>
      </c>
      <c r="E1260" s="144" t="s">
        <v>7009</v>
      </c>
      <c r="F1260" s="144" t="s">
        <v>4792</v>
      </c>
      <c r="G1260" s="144" t="s">
        <v>4745</v>
      </c>
      <c r="H1260" s="144" t="s">
        <v>891</v>
      </c>
      <c r="I1260" s="144" t="s">
        <v>1644</v>
      </c>
      <c r="J1260" s="145">
        <v>100</v>
      </c>
      <c r="K1260" s="144" t="s">
        <v>2326</v>
      </c>
      <c r="L1260" s="144" t="s">
        <v>393</v>
      </c>
      <c r="M1260" s="144" t="s">
        <v>4753</v>
      </c>
      <c r="N1260" s="144" t="s">
        <v>683</v>
      </c>
      <c r="O1260" s="144" t="s">
        <v>695</v>
      </c>
      <c r="P1260" s="144" t="s">
        <v>2121</v>
      </c>
      <c r="Q1260" s="145">
        <v>0.36099999999999999</v>
      </c>
      <c r="R1260" s="144" t="s">
        <v>1419</v>
      </c>
      <c r="S1260" s="145">
        <v>100</v>
      </c>
      <c r="T1260" s="144" t="s">
        <v>5034</v>
      </c>
      <c r="U1260" s="145">
        <v>0</v>
      </c>
      <c r="V1260" s="145">
        <v>2.38</v>
      </c>
      <c r="W1260" s="145">
        <v>0</v>
      </c>
      <c r="X1260" s="144" t="s">
        <v>4745</v>
      </c>
    </row>
    <row r="1261" spans="1:24" s="7" customFormat="1">
      <c r="A1261" s="7" t="s">
        <v>49</v>
      </c>
      <c r="D1261" s="144" t="s">
        <v>7010</v>
      </c>
      <c r="E1261" s="144" t="s">
        <v>7011</v>
      </c>
      <c r="F1261" s="144" t="s">
        <v>4792</v>
      </c>
      <c r="G1261" s="144" t="s">
        <v>4745</v>
      </c>
      <c r="H1261" s="144" t="s">
        <v>891</v>
      </c>
      <c r="I1261" s="144" t="s">
        <v>1644</v>
      </c>
      <c r="J1261" s="145">
        <v>100</v>
      </c>
      <c r="K1261" s="144" t="s">
        <v>1413</v>
      </c>
      <c r="L1261" s="144" t="s">
        <v>694</v>
      </c>
      <c r="M1261" s="144" t="s">
        <v>4753</v>
      </c>
      <c r="N1261" s="144" t="s">
        <v>683</v>
      </c>
      <c r="O1261" s="144" t="s">
        <v>695</v>
      </c>
      <c r="P1261" s="144" t="s">
        <v>2121</v>
      </c>
      <c r="Q1261" s="145">
        <v>0.36599999999999999</v>
      </c>
      <c r="R1261" s="144" t="s">
        <v>1419</v>
      </c>
      <c r="S1261" s="145">
        <v>100</v>
      </c>
      <c r="T1261" s="144" t="s">
        <v>5034</v>
      </c>
      <c r="U1261" s="145">
        <v>0</v>
      </c>
      <c r="V1261" s="145">
        <v>2.38</v>
      </c>
      <c r="W1261" s="145">
        <v>0</v>
      </c>
      <c r="X1261" s="144" t="s">
        <v>4745</v>
      </c>
    </row>
    <row r="1262" spans="1:24" s="7" customFormat="1">
      <c r="A1262" s="7" t="s">
        <v>49</v>
      </c>
      <c r="D1262" s="144" t="s">
        <v>7012</v>
      </c>
      <c r="E1262" s="144" t="s">
        <v>7013</v>
      </c>
      <c r="F1262" s="144" t="s">
        <v>4792</v>
      </c>
      <c r="G1262" s="144" t="s">
        <v>4745</v>
      </c>
      <c r="H1262" s="144" t="s">
        <v>891</v>
      </c>
      <c r="I1262" s="144" t="s">
        <v>1644</v>
      </c>
      <c r="J1262" s="145">
        <v>100</v>
      </c>
      <c r="K1262" s="144" t="s">
        <v>1735</v>
      </c>
      <c r="L1262" s="144" t="s">
        <v>409</v>
      </c>
      <c r="M1262" s="144" t="s">
        <v>4753</v>
      </c>
      <c r="N1262" s="144" t="s">
        <v>683</v>
      </c>
      <c r="O1262" s="144" t="s">
        <v>695</v>
      </c>
      <c r="P1262" s="144" t="s">
        <v>2121</v>
      </c>
      <c r="Q1262" s="145">
        <v>0.33500000000000002</v>
      </c>
      <c r="R1262" s="144" t="s">
        <v>1419</v>
      </c>
      <c r="S1262" s="145">
        <v>100</v>
      </c>
      <c r="T1262" s="144" t="s">
        <v>5034</v>
      </c>
      <c r="U1262" s="145">
        <v>0</v>
      </c>
      <c r="V1262" s="145">
        <v>2.35</v>
      </c>
      <c r="W1262" s="145">
        <v>0</v>
      </c>
      <c r="X1262" s="144" t="s">
        <v>4745</v>
      </c>
    </row>
    <row r="1263" spans="1:24" s="7" customFormat="1">
      <c r="A1263" s="7" t="s">
        <v>49</v>
      </c>
      <c r="D1263" s="144" t="s">
        <v>7014</v>
      </c>
      <c r="E1263" s="144" t="s">
        <v>7015</v>
      </c>
      <c r="F1263" s="144" t="s">
        <v>4792</v>
      </c>
      <c r="G1263" s="144" t="s">
        <v>4745</v>
      </c>
      <c r="H1263" s="144" t="s">
        <v>891</v>
      </c>
      <c r="I1263" s="144" t="s">
        <v>1644</v>
      </c>
      <c r="J1263" s="145">
        <v>100</v>
      </c>
      <c r="K1263" s="144" t="s">
        <v>1735</v>
      </c>
      <c r="L1263" s="144" t="s">
        <v>401</v>
      </c>
      <c r="M1263" s="144" t="s">
        <v>4753</v>
      </c>
      <c r="N1263" s="144" t="s">
        <v>683</v>
      </c>
      <c r="O1263" s="144" t="s">
        <v>695</v>
      </c>
      <c r="P1263" s="144" t="s">
        <v>1926</v>
      </c>
      <c r="Q1263" s="145">
        <v>0.33500000000000002</v>
      </c>
      <c r="R1263" s="144" t="s">
        <v>1419</v>
      </c>
      <c r="S1263" s="145">
        <v>100</v>
      </c>
      <c r="T1263" s="144" t="s">
        <v>5034</v>
      </c>
      <c r="U1263" s="145">
        <v>0</v>
      </c>
      <c r="V1263" s="145">
        <v>2.2679999999999998</v>
      </c>
      <c r="W1263" s="145">
        <v>0</v>
      </c>
      <c r="X1263" s="144" t="s">
        <v>4745</v>
      </c>
    </row>
    <row r="1264" spans="1:24" s="7" customFormat="1">
      <c r="A1264" s="7" t="s">
        <v>49</v>
      </c>
      <c r="D1264" s="144" t="s">
        <v>7016</v>
      </c>
      <c r="E1264" s="144" t="s">
        <v>7017</v>
      </c>
      <c r="F1264" s="144" t="s">
        <v>4792</v>
      </c>
      <c r="G1264" s="144" t="s">
        <v>4745</v>
      </c>
      <c r="H1264" s="144" t="s">
        <v>891</v>
      </c>
      <c r="I1264" s="144" t="s">
        <v>1644</v>
      </c>
      <c r="J1264" s="145">
        <v>100</v>
      </c>
      <c r="K1264" s="144" t="s">
        <v>1735</v>
      </c>
      <c r="L1264" s="144" t="s">
        <v>396</v>
      </c>
      <c r="M1264" s="144" t="s">
        <v>4753</v>
      </c>
      <c r="N1264" s="144" t="s">
        <v>683</v>
      </c>
      <c r="O1264" s="144" t="s">
        <v>695</v>
      </c>
      <c r="P1264" s="144" t="s">
        <v>1926</v>
      </c>
      <c r="Q1264" s="145">
        <v>0.33500000000000002</v>
      </c>
      <c r="R1264" s="144" t="s">
        <v>1419</v>
      </c>
      <c r="S1264" s="145">
        <v>100</v>
      </c>
      <c r="T1264" s="144" t="s">
        <v>5034</v>
      </c>
      <c r="U1264" s="145">
        <v>0</v>
      </c>
      <c r="V1264" s="145">
        <v>2.37</v>
      </c>
      <c r="W1264" s="145">
        <v>0</v>
      </c>
      <c r="X1264" s="144" t="s">
        <v>4745</v>
      </c>
    </row>
    <row r="1265" spans="1:24" s="7" customFormat="1">
      <c r="A1265" s="7" t="s">
        <v>49</v>
      </c>
      <c r="D1265" s="144" t="s">
        <v>7018</v>
      </c>
      <c r="E1265" s="144" t="s">
        <v>7019</v>
      </c>
      <c r="F1265" s="144" t="s">
        <v>4792</v>
      </c>
      <c r="G1265" s="144" t="s">
        <v>4745</v>
      </c>
      <c r="H1265" s="144" t="s">
        <v>891</v>
      </c>
      <c r="I1265" s="144" t="s">
        <v>1644</v>
      </c>
      <c r="J1265" s="145">
        <v>100</v>
      </c>
      <c r="K1265" s="144" t="s">
        <v>1735</v>
      </c>
      <c r="L1265" s="144" t="s">
        <v>4745</v>
      </c>
      <c r="M1265" s="144" t="s">
        <v>4753</v>
      </c>
      <c r="N1265" s="144" t="s">
        <v>5068</v>
      </c>
      <c r="O1265" s="144" t="s">
        <v>695</v>
      </c>
      <c r="P1265" s="144" t="s">
        <v>7020</v>
      </c>
      <c r="Q1265" s="145">
        <v>0.33500000000000002</v>
      </c>
      <c r="R1265" s="144" t="s">
        <v>1419</v>
      </c>
      <c r="S1265" s="145">
        <v>130</v>
      </c>
      <c r="T1265" s="144" t="s">
        <v>5034</v>
      </c>
      <c r="U1265" s="145">
        <v>0</v>
      </c>
      <c r="V1265" s="145">
        <v>2.4</v>
      </c>
      <c r="W1265" s="145">
        <v>0</v>
      </c>
      <c r="X1265" s="144" t="s">
        <v>4745</v>
      </c>
    </row>
    <row r="1266" spans="1:24" s="7" customFormat="1">
      <c r="A1266" s="7" t="s">
        <v>49</v>
      </c>
      <c r="D1266" s="144" t="s">
        <v>7021</v>
      </c>
      <c r="E1266" s="144" t="s">
        <v>7022</v>
      </c>
      <c r="F1266" s="144" t="s">
        <v>4792</v>
      </c>
      <c r="G1266" s="144" t="s">
        <v>4745</v>
      </c>
      <c r="H1266" s="144" t="s">
        <v>891</v>
      </c>
      <c r="I1266" s="144" t="s">
        <v>1644</v>
      </c>
      <c r="J1266" s="145">
        <v>100</v>
      </c>
      <c r="K1266" s="144" t="s">
        <v>1735</v>
      </c>
      <c r="L1266" s="144" t="s">
        <v>419</v>
      </c>
      <c r="M1266" s="144" t="s">
        <v>4753</v>
      </c>
      <c r="N1266" s="144" t="s">
        <v>683</v>
      </c>
      <c r="O1266" s="144" t="s">
        <v>695</v>
      </c>
      <c r="P1266" s="144" t="s">
        <v>2121</v>
      </c>
      <c r="Q1266" s="145">
        <v>0.33500000000000002</v>
      </c>
      <c r="R1266" s="144" t="s">
        <v>1419</v>
      </c>
      <c r="S1266" s="145">
        <v>100</v>
      </c>
      <c r="T1266" s="144" t="s">
        <v>5034</v>
      </c>
      <c r="U1266" s="145">
        <v>0</v>
      </c>
      <c r="V1266" s="145">
        <v>2.2679999999999998</v>
      </c>
      <c r="W1266" s="145">
        <v>0</v>
      </c>
      <c r="X1266" s="144" t="s">
        <v>4745</v>
      </c>
    </row>
    <row r="1267" spans="1:24" s="7" customFormat="1">
      <c r="A1267" s="7" t="s">
        <v>49</v>
      </c>
      <c r="D1267" s="144" t="s">
        <v>7023</v>
      </c>
      <c r="E1267" s="144" t="s">
        <v>7024</v>
      </c>
      <c r="F1267" s="144" t="s">
        <v>4792</v>
      </c>
      <c r="G1267" s="144" t="s">
        <v>4745</v>
      </c>
      <c r="H1267" s="144" t="s">
        <v>891</v>
      </c>
      <c r="I1267" s="144" t="s">
        <v>1644</v>
      </c>
      <c r="J1267" s="145">
        <v>100</v>
      </c>
      <c r="K1267" s="144" t="s">
        <v>1735</v>
      </c>
      <c r="L1267" s="144" t="s">
        <v>393</v>
      </c>
      <c r="M1267" s="144" t="s">
        <v>4753</v>
      </c>
      <c r="N1267" s="144" t="s">
        <v>683</v>
      </c>
      <c r="O1267" s="144" t="s">
        <v>695</v>
      </c>
      <c r="P1267" s="144" t="s">
        <v>1926</v>
      </c>
      <c r="Q1267" s="145">
        <v>0.33500000000000002</v>
      </c>
      <c r="R1267" s="144" t="s">
        <v>1419</v>
      </c>
      <c r="S1267" s="145">
        <v>100</v>
      </c>
      <c r="T1267" s="144" t="s">
        <v>5034</v>
      </c>
      <c r="U1267" s="145">
        <v>0</v>
      </c>
      <c r="V1267" s="145">
        <v>2.38</v>
      </c>
      <c r="W1267" s="145">
        <v>0</v>
      </c>
      <c r="X1267" s="144" t="s">
        <v>4745</v>
      </c>
    </row>
    <row r="1268" spans="1:24" s="7" customFormat="1">
      <c r="A1268" s="7" t="s">
        <v>49</v>
      </c>
      <c r="D1268" s="144" t="s">
        <v>2109</v>
      </c>
      <c r="E1268" s="144" t="s">
        <v>7025</v>
      </c>
      <c r="F1268" s="144" t="s">
        <v>655</v>
      </c>
      <c r="G1268" s="144" t="s">
        <v>4745</v>
      </c>
      <c r="H1268" s="144" t="s">
        <v>891</v>
      </c>
      <c r="I1268" s="144" t="s">
        <v>1644</v>
      </c>
      <c r="J1268" s="145">
        <v>100</v>
      </c>
      <c r="K1268" s="144" t="s">
        <v>5269</v>
      </c>
      <c r="L1268" s="144" t="s">
        <v>401</v>
      </c>
      <c r="M1268" s="144" t="s">
        <v>4753</v>
      </c>
      <c r="N1268" s="144" t="s">
        <v>683</v>
      </c>
      <c r="O1268" s="144" t="s">
        <v>695</v>
      </c>
      <c r="P1268" s="144" t="s">
        <v>1926</v>
      </c>
      <c r="Q1268" s="145">
        <v>0.38300000000000001</v>
      </c>
      <c r="R1268" s="144" t="s">
        <v>1419</v>
      </c>
      <c r="S1268" s="145">
        <v>100</v>
      </c>
      <c r="T1268" s="144" t="s">
        <v>5034</v>
      </c>
      <c r="U1268" s="145">
        <v>27</v>
      </c>
      <c r="V1268" s="145">
        <v>2.4918499999999999</v>
      </c>
      <c r="W1268" s="145">
        <v>15</v>
      </c>
      <c r="X1268" s="144" t="s">
        <v>7026</v>
      </c>
    </row>
    <row r="1269" spans="1:24" s="7" customFormat="1">
      <c r="A1269" s="7" t="s">
        <v>49</v>
      </c>
      <c r="D1269" s="144" t="s">
        <v>7027</v>
      </c>
      <c r="E1269" s="144" t="s">
        <v>7028</v>
      </c>
      <c r="F1269" s="144" t="s">
        <v>4792</v>
      </c>
      <c r="G1269" s="144" t="s">
        <v>4745</v>
      </c>
      <c r="H1269" s="144" t="s">
        <v>891</v>
      </c>
      <c r="I1269" s="144" t="s">
        <v>1644</v>
      </c>
      <c r="J1269" s="145">
        <v>100</v>
      </c>
      <c r="K1269" s="144" t="s">
        <v>1991</v>
      </c>
      <c r="L1269" s="144" t="s">
        <v>409</v>
      </c>
      <c r="M1269" s="144" t="s">
        <v>4753</v>
      </c>
      <c r="N1269" s="144" t="s">
        <v>683</v>
      </c>
      <c r="O1269" s="144" t="s">
        <v>695</v>
      </c>
      <c r="P1269" s="144" t="s">
        <v>1926</v>
      </c>
      <c r="Q1269" s="145">
        <v>0.39700000000000002</v>
      </c>
      <c r="R1269" s="144" t="s">
        <v>1419</v>
      </c>
      <c r="S1269" s="145">
        <v>100</v>
      </c>
      <c r="T1269" s="144" t="s">
        <v>5034</v>
      </c>
      <c r="U1269" s="145">
        <v>0</v>
      </c>
      <c r="V1269" s="145">
        <v>2.2679999999999998</v>
      </c>
      <c r="W1269" s="145">
        <v>0</v>
      </c>
      <c r="X1269" s="144" t="s">
        <v>4745</v>
      </c>
    </row>
    <row r="1270" spans="1:24" s="7" customFormat="1">
      <c r="A1270" s="7" t="s">
        <v>49</v>
      </c>
      <c r="D1270" s="144" t="s">
        <v>2112</v>
      </c>
      <c r="E1270" s="144" t="s">
        <v>7029</v>
      </c>
      <c r="F1270" s="144" t="s">
        <v>655</v>
      </c>
      <c r="G1270" s="144" t="s">
        <v>4745</v>
      </c>
      <c r="H1270" s="144" t="s">
        <v>891</v>
      </c>
      <c r="I1270" s="144" t="s">
        <v>1644</v>
      </c>
      <c r="J1270" s="145">
        <v>100</v>
      </c>
      <c r="K1270" s="144" t="s">
        <v>5269</v>
      </c>
      <c r="L1270" s="144" t="s">
        <v>396</v>
      </c>
      <c r="M1270" s="144" t="s">
        <v>4753</v>
      </c>
      <c r="N1270" s="144" t="s">
        <v>683</v>
      </c>
      <c r="O1270" s="144" t="s">
        <v>695</v>
      </c>
      <c r="P1270" s="144" t="s">
        <v>1926</v>
      </c>
      <c r="Q1270" s="145">
        <v>0.38300000000000001</v>
      </c>
      <c r="R1270" s="144" t="s">
        <v>1419</v>
      </c>
      <c r="S1270" s="145">
        <v>100</v>
      </c>
      <c r="T1270" s="144" t="s">
        <v>5034</v>
      </c>
      <c r="U1270" s="145">
        <v>9</v>
      </c>
      <c r="V1270" s="145">
        <v>2.2677800000000001</v>
      </c>
      <c r="W1270" s="145">
        <v>0</v>
      </c>
      <c r="X1270" s="144" t="s">
        <v>7030</v>
      </c>
    </row>
    <row r="1271" spans="1:24" s="7" customFormat="1">
      <c r="A1271" s="7" t="s">
        <v>49</v>
      </c>
      <c r="D1271" s="144" t="s">
        <v>2115</v>
      </c>
      <c r="E1271" s="144" t="s">
        <v>7031</v>
      </c>
      <c r="F1271" s="144" t="s">
        <v>655</v>
      </c>
      <c r="G1271" s="144" t="s">
        <v>4745</v>
      </c>
      <c r="H1271" s="144" t="s">
        <v>891</v>
      </c>
      <c r="I1271" s="144" t="s">
        <v>1644</v>
      </c>
      <c r="J1271" s="145">
        <v>100</v>
      </c>
      <c r="K1271" s="144" t="s">
        <v>5269</v>
      </c>
      <c r="L1271" s="144" t="s">
        <v>393</v>
      </c>
      <c r="M1271" s="144" t="s">
        <v>4753</v>
      </c>
      <c r="N1271" s="144" t="s">
        <v>683</v>
      </c>
      <c r="O1271" s="144" t="s">
        <v>695</v>
      </c>
      <c r="P1271" s="144" t="s">
        <v>1926</v>
      </c>
      <c r="Q1271" s="145">
        <v>0.38300000000000001</v>
      </c>
      <c r="R1271" s="144" t="s">
        <v>1419</v>
      </c>
      <c r="S1271" s="145">
        <v>100</v>
      </c>
      <c r="T1271" s="144" t="s">
        <v>5034</v>
      </c>
      <c r="U1271" s="145">
        <v>167</v>
      </c>
      <c r="V1271" s="145">
        <v>2.27277</v>
      </c>
      <c r="W1271" s="145">
        <v>6</v>
      </c>
      <c r="X1271" s="144" t="s">
        <v>7032</v>
      </c>
    </row>
    <row r="1272" spans="1:24" s="7" customFormat="1">
      <c r="A1272" s="7" t="s">
        <v>49</v>
      </c>
      <c r="D1272" s="144" t="s">
        <v>7033</v>
      </c>
      <c r="E1272" s="144" t="s">
        <v>7034</v>
      </c>
      <c r="F1272" s="144" t="s">
        <v>4792</v>
      </c>
      <c r="G1272" s="144" t="s">
        <v>4745</v>
      </c>
      <c r="H1272" s="144" t="s">
        <v>891</v>
      </c>
      <c r="I1272" s="144" t="s">
        <v>1644</v>
      </c>
      <c r="J1272" s="145">
        <v>100</v>
      </c>
      <c r="K1272" s="144" t="s">
        <v>1991</v>
      </c>
      <c r="L1272" s="144" t="s">
        <v>694</v>
      </c>
      <c r="M1272" s="144" t="s">
        <v>4753</v>
      </c>
      <c r="N1272" s="144" t="s">
        <v>683</v>
      </c>
      <c r="O1272" s="144" t="s">
        <v>695</v>
      </c>
      <c r="P1272" s="144" t="s">
        <v>1926</v>
      </c>
      <c r="Q1272" s="145">
        <v>0.39700000000000002</v>
      </c>
      <c r="R1272" s="144" t="s">
        <v>1419</v>
      </c>
      <c r="S1272" s="145">
        <v>100</v>
      </c>
      <c r="T1272" s="144" t="s">
        <v>5034</v>
      </c>
      <c r="U1272" s="145">
        <v>0</v>
      </c>
      <c r="V1272" s="145">
        <v>2.38</v>
      </c>
      <c r="W1272" s="145">
        <v>0</v>
      </c>
      <c r="X1272" s="144" t="s">
        <v>4745</v>
      </c>
    </row>
    <row r="1273" spans="1:24" s="7" customFormat="1">
      <c r="A1273" s="7" t="s">
        <v>49</v>
      </c>
      <c r="D1273" s="144" t="s">
        <v>2118</v>
      </c>
      <c r="E1273" s="144" t="s">
        <v>7035</v>
      </c>
      <c r="F1273" s="144" t="s">
        <v>655</v>
      </c>
      <c r="G1273" s="144" t="s">
        <v>4745</v>
      </c>
      <c r="H1273" s="144" t="s">
        <v>891</v>
      </c>
      <c r="I1273" s="144" t="s">
        <v>1644</v>
      </c>
      <c r="J1273" s="145">
        <v>100</v>
      </c>
      <c r="K1273" s="144" t="s">
        <v>5269</v>
      </c>
      <c r="L1273" s="144" t="s">
        <v>1795</v>
      </c>
      <c r="M1273" s="144" t="s">
        <v>4753</v>
      </c>
      <c r="N1273" s="144" t="s">
        <v>683</v>
      </c>
      <c r="O1273" s="144" t="s">
        <v>695</v>
      </c>
      <c r="P1273" s="144" t="s">
        <v>2121</v>
      </c>
      <c r="Q1273" s="145">
        <v>0.30399999999999999</v>
      </c>
      <c r="R1273" s="144" t="s">
        <v>1419</v>
      </c>
      <c r="S1273" s="145">
        <v>100</v>
      </c>
      <c r="T1273" s="144" t="s">
        <v>5034</v>
      </c>
      <c r="U1273" s="145">
        <v>578</v>
      </c>
      <c r="V1273" s="145">
        <v>2.4843899999999999</v>
      </c>
      <c r="W1273" s="145">
        <v>0</v>
      </c>
      <c r="X1273" s="144" t="s">
        <v>7036</v>
      </c>
    </row>
    <row r="1274" spans="1:24" s="7" customFormat="1">
      <c r="A1274" s="7" t="s">
        <v>49</v>
      </c>
      <c r="D1274" s="144" t="s">
        <v>2122</v>
      </c>
      <c r="E1274" s="144" t="s">
        <v>7037</v>
      </c>
      <c r="F1274" s="144" t="s">
        <v>655</v>
      </c>
      <c r="G1274" s="144" t="s">
        <v>4745</v>
      </c>
      <c r="H1274" s="144" t="s">
        <v>891</v>
      </c>
      <c r="I1274" s="144" t="s">
        <v>1644</v>
      </c>
      <c r="J1274" s="145">
        <v>100</v>
      </c>
      <c r="K1274" s="144" t="s">
        <v>5228</v>
      </c>
      <c r="L1274" s="144" t="s">
        <v>389</v>
      </c>
      <c r="M1274" s="144" t="s">
        <v>4753</v>
      </c>
      <c r="N1274" s="144" t="s">
        <v>683</v>
      </c>
      <c r="O1274" s="144" t="s">
        <v>695</v>
      </c>
      <c r="P1274" s="144" t="s">
        <v>1926</v>
      </c>
      <c r="Q1274" s="145">
        <v>0.30499999999999999</v>
      </c>
      <c r="R1274" s="144" t="s">
        <v>1419</v>
      </c>
      <c r="S1274" s="145">
        <v>100</v>
      </c>
      <c r="T1274" s="144" t="s">
        <v>5034</v>
      </c>
      <c r="U1274" s="145">
        <v>65</v>
      </c>
      <c r="V1274" s="145">
        <v>2.5577100000000002</v>
      </c>
      <c r="W1274" s="145">
        <v>8</v>
      </c>
      <c r="X1274" s="144" t="s">
        <v>7038</v>
      </c>
    </row>
    <row r="1275" spans="1:24" s="7" customFormat="1">
      <c r="A1275" s="7" t="s">
        <v>49</v>
      </c>
      <c r="D1275" s="144" t="s">
        <v>7039</v>
      </c>
      <c r="E1275" s="144" t="s">
        <v>7040</v>
      </c>
      <c r="F1275" s="144" t="s">
        <v>4792</v>
      </c>
      <c r="G1275" s="144" t="s">
        <v>4745</v>
      </c>
      <c r="H1275" s="144" t="s">
        <v>891</v>
      </c>
      <c r="I1275" s="144" t="s">
        <v>1644</v>
      </c>
      <c r="J1275" s="145">
        <v>75</v>
      </c>
      <c r="K1275" s="144" t="s">
        <v>1413</v>
      </c>
      <c r="L1275" s="144" t="s">
        <v>457</v>
      </c>
      <c r="M1275" s="144" t="s">
        <v>4753</v>
      </c>
      <c r="N1275" s="144" t="s">
        <v>683</v>
      </c>
      <c r="O1275" s="144" t="s">
        <v>695</v>
      </c>
      <c r="P1275" s="144" t="s">
        <v>7041</v>
      </c>
      <c r="Q1275" s="145">
        <v>0.17599999999999999</v>
      </c>
      <c r="R1275" s="144" t="s">
        <v>616</v>
      </c>
      <c r="S1275" s="145">
        <v>75</v>
      </c>
      <c r="T1275" s="144" t="s">
        <v>5034</v>
      </c>
      <c r="U1275" s="145">
        <v>0</v>
      </c>
      <c r="V1275" s="145">
        <v>1.3168299999999999</v>
      </c>
      <c r="W1275" s="145">
        <v>0</v>
      </c>
      <c r="X1275" s="144" t="s">
        <v>4745</v>
      </c>
    </row>
    <row r="1276" spans="1:24" s="7" customFormat="1">
      <c r="A1276" s="7" t="s">
        <v>49</v>
      </c>
      <c r="D1276" s="144" t="s">
        <v>7042</v>
      </c>
      <c r="E1276" s="144" t="s">
        <v>7043</v>
      </c>
      <c r="F1276" s="144" t="s">
        <v>4792</v>
      </c>
      <c r="G1276" s="144" t="s">
        <v>4745</v>
      </c>
      <c r="H1276" s="144" t="s">
        <v>891</v>
      </c>
      <c r="I1276" s="144" t="s">
        <v>1644</v>
      </c>
      <c r="J1276" s="145">
        <v>75</v>
      </c>
      <c r="K1276" s="144" t="s">
        <v>2326</v>
      </c>
      <c r="L1276" s="144" t="s">
        <v>419</v>
      </c>
      <c r="M1276" s="144" t="s">
        <v>4753</v>
      </c>
      <c r="N1276" s="144" t="s">
        <v>683</v>
      </c>
      <c r="O1276" s="144" t="s">
        <v>695</v>
      </c>
      <c r="P1276" s="144" t="s">
        <v>2128</v>
      </c>
      <c r="Q1276" s="145">
        <v>0.16500000000000001</v>
      </c>
      <c r="R1276" s="144" t="s">
        <v>616</v>
      </c>
      <c r="S1276" s="145">
        <v>75</v>
      </c>
      <c r="T1276" s="144" t="s">
        <v>5034</v>
      </c>
      <c r="U1276" s="145">
        <v>0</v>
      </c>
      <c r="V1276" s="145">
        <v>1.1060000000000001</v>
      </c>
      <c r="W1276" s="145">
        <v>0</v>
      </c>
      <c r="X1276" s="144" t="s">
        <v>4745</v>
      </c>
    </row>
    <row r="1277" spans="1:24" s="7" customFormat="1">
      <c r="A1277" s="7" t="s">
        <v>49</v>
      </c>
      <c r="D1277" s="144" t="s">
        <v>7044</v>
      </c>
      <c r="E1277" s="144" t="s">
        <v>7045</v>
      </c>
      <c r="F1277" s="144" t="s">
        <v>4792</v>
      </c>
      <c r="G1277" s="144" t="s">
        <v>4745</v>
      </c>
      <c r="H1277" s="144" t="s">
        <v>891</v>
      </c>
      <c r="I1277" s="144" t="s">
        <v>1644</v>
      </c>
      <c r="J1277" s="145">
        <v>75</v>
      </c>
      <c r="K1277" s="144" t="s">
        <v>2326</v>
      </c>
      <c r="L1277" s="144" t="s">
        <v>409</v>
      </c>
      <c r="M1277" s="144" t="s">
        <v>4753</v>
      </c>
      <c r="N1277" s="144" t="s">
        <v>683</v>
      </c>
      <c r="O1277" s="144" t="s">
        <v>695</v>
      </c>
      <c r="P1277" s="144" t="s">
        <v>7046</v>
      </c>
      <c r="Q1277" s="145">
        <v>0.16500000000000001</v>
      </c>
      <c r="R1277" s="144" t="s">
        <v>616</v>
      </c>
      <c r="S1277" s="145">
        <v>75</v>
      </c>
      <c r="T1277" s="144" t="s">
        <v>5034</v>
      </c>
      <c r="U1277" s="145">
        <v>0</v>
      </c>
      <c r="V1277" s="145">
        <v>0</v>
      </c>
      <c r="W1277" s="145">
        <v>0</v>
      </c>
      <c r="X1277" s="144" t="s">
        <v>4745</v>
      </c>
    </row>
    <row r="1278" spans="1:24" s="7" customFormat="1">
      <c r="A1278" s="7" t="s">
        <v>49</v>
      </c>
      <c r="D1278" s="144" t="s">
        <v>7047</v>
      </c>
      <c r="E1278" s="144" t="s">
        <v>7048</v>
      </c>
      <c r="F1278" s="144" t="s">
        <v>4792</v>
      </c>
      <c r="G1278" s="144" t="s">
        <v>4745</v>
      </c>
      <c r="H1278" s="144" t="s">
        <v>891</v>
      </c>
      <c r="I1278" s="144" t="s">
        <v>1644</v>
      </c>
      <c r="J1278" s="145">
        <v>75</v>
      </c>
      <c r="K1278" s="144" t="s">
        <v>2326</v>
      </c>
      <c r="L1278" s="144" t="s">
        <v>401</v>
      </c>
      <c r="M1278" s="144" t="s">
        <v>4753</v>
      </c>
      <c r="N1278" s="144" t="s">
        <v>683</v>
      </c>
      <c r="O1278" s="144" t="s">
        <v>695</v>
      </c>
      <c r="P1278" s="144" t="s">
        <v>2128</v>
      </c>
      <c r="Q1278" s="145">
        <v>0.16500000000000001</v>
      </c>
      <c r="R1278" s="144" t="s">
        <v>616</v>
      </c>
      <c r="S1278" s="145">
        <v>75</v>
      </c>
      <c r="T1278" s="144" t="s">
        <v>5034</v>
      </c>
      <c r="U1278" s="145">
        <v>0</v>
      </c>
      <c r="V1278" s="145">
        <v>1.1060000000000001</v>
      </c>
      <c r="W1278" s="145">
        <v>0</v>
      </c>
      <c r="X1278" s="144" t="s">
        <v>4745</v>
      </c>
    </row>
    <row r="1279" spans="1:24" s="7" customFormat="1">
      <c r="A1279" s="7" t="s">
        <v>49</v>
      </c>
      <c r="D1279" s="144" t="s">
        <v>7049</v>
      </c>
      <c r="E1279" s="144" t="s">
        <v>7050</v>
      </c>
      <c r="F1279" s="144" t="s">
        <v>4792</v>
      </c>
      <c r="G1279" s="144" t="s">
        <v>4745</v>
      </c>
      <c r="H1279" s="144" t="s">
        <v>891</v>
      </c>
      <c r="I1279" s="144" t="s">
        <v>1644</v>
      </c>
      <c r="J1279" s="145">
        <v>75</v>
      </c>
      <c r="K1279" s="144" t="s">
        <v>2326</v>
      </c>
      <c r="L1279" s="144" t="s">
        <v>396</v>
      </c>
      <c r="M1279" s="144" t="s">
        <v>4753</v>
      </c>
      <c r="N1279" s="144" t="s">
        <v>683</v>
      </c>
      <c r="O1279" s="144" t="s">
        <v>695</v>
      </c>
      <c r="P1279" s="144" t="s">
        <v>2128</v>
      </c>
      <c r="Q1279" s="145">
        <v>0.16500000000000001</v>
      </c>
      <c r="R1279" s="144" t="s">
        <v>616</v>
      </c>
      <c r="S1279" s="145">
        <v>75</v>
      </c>
      <c r="T1279" s="144" t="s">
        <v>5034</v>
      </c>
      <c r="U1279" s="145">
        <v>0</v>
      </c>
      <c r="V1279" s="145">
        <v>1.31667</v>
      </c>
      <c r="W1279" s="145">
        <v>0</v>
      </c>
      <c r="X1279" s="144" t="s">
        <v>4745</v>
      </c>
    </row>
    <row r="1280" spans="1:24" s="7" customFormat="1">
      <c r="A1280" s="7" t="s">
        <v>49</v>
      </c>
      <c r="D1280" s="144" t="s">
        <v>3786</v>
      </c>
      <c r="E1280" s="144" t="s">
        <v>7051</v>
      </c>
      <c r="F1280" s="144" t="s">
        <v>5033</v>
      </c>
      <c r="G1280" s="144" t="s">
        <v>4745</v>
      </c>
      <c r="H1280" s="144" t="s">
        <v>891</v>
      </c>
      <c r="I1280" s="144" t="s">
        <v>1644</v>
      </c>
      <c r="J1280" s="145">
        <v>75</v>
      </c>
      <c r="K1280" s="144" t="s">
        <v>2326</v>
      </c>
      <c r="L1280" s="144" t="s">
        <v>393</v>
      </c>
      <c r="M1280" s="144" t="s">
        <v>4753</v>
      </c>
      <c r="N1280" s="144" t="s">
        <v>683</v>
      </c>
      <c r="O1280" s="144" t="s">
        <v>695</v>
      </c>
      <c r="P1280" s="144" t="s">
        <v>2128</v>
      </c>
      <c r="Q1280" s="145">
        <v>0.16500000000000001</v>
      </c>
      <c r="R1280" s="144" t="s">
        <v>616</v>
      </c>
      <c r="S1280" s="145">
        <v>75</v>
      </c>
      <c r="T1280" s="144" t="s">
        <v>5034</v>
      </c>
      <c r="U1280" s="145">
        <v>48</v>
      </c>
      <c r="V1280" s="145">
        <v>1.1058300000000001</v>
      </c>
      <c r="W1280" s="145">
        <v>0</v>
      </c>
      <c r="X1280" s="144" t="s">
        <v>4745</v>
      </c>
    </row>
    <row r="1281" spans="1:24" s="7" customFormat="1">
      <c r="A1281" s="7" t="s">
        <v>49</v>
      </c>
      <c r="D1281" s="144" t="s">
        <v>7052</v>
      </c>
      <c r="E1281" s="144" t="s">
        <v>7053</v>
      </c>
      <c r="F1281" s="144" t="s">
        <v>4792</v>
      </c>
      <c r="G1281" s="144" t="s">
        <v>4745</v>
      </c>
      <c r="H1281" s="144" t="s">
        <v>891</v>
      </c>
      <c r="I1281" s="144" t="s">
        <v>1644</v>
      </c>
      <c r="J1281" s="145">
        <v>75</v>
      </c>
      <c r="K1281" s="144" t="s">
        <v>2326</v>
      </c>
      <c r="L1281" s="144" t="s">
        <v>389</v>
      </c>
      <c r="M1281" s="144" t="s">
        <v>4753</v>
      </c>
      <c r="N1281" s="144" t="s">
        <v>683</v>
      </c>
      <c r="O1281" s="144" t="s">
        <v>695</v>
      </c>
      <c r="P1281" s="144" t="s">
        <v>2128</v>
      </c>
      <c r="Q1281" s="145">
        <v>0.16500000000000001</v>
      </c>
      <c r="R1281" s="144" t="s">
        <v>616</v>
      </c>
      <c r="S1281" s="145">
        <v>75</v>
      </c>
      <c r="T1281" s="144" t="s">
        <v>5034</v>
      </c>
      <c r="U1281" s="145">
        <v>0</v>
      </c>
      <c r="V1281" s="145">
        <v>1.1060000000000001</v>
      </c>
      <c r="W1281" s="145">
        <v>0</v>
      </c>
      <c r="X1281" s="144" t="s">
        <v>4745</v>
      </c>
    </row>
    <row r="1282" spans="1:24" s="7" customFormat="1">
      <c r="A1282" s="7" t="s">
        <v>49</v>
      </c>
      <c r="D1282" s="144" t="s">
        <v>7054</v>
      </c>
      <c r="E1282" s="144" t="s">
        <v>7055</v>
      </c>
      <c r="F1282" s="144" t="s">
        <v>4792</v>
      </c>
      <c r="G1282" s="144" t="s">
        <v>4745</v>
      </c>
      <c r="H1282" s="144" t="s">
        <v>891</v>
      </c>
      <c r="I1282" s="144" t="s">
        <v>1644</v>
      </c>
      <c r="J1282" s="145">
        <v>75</v>
      </c>
      <c r="K1282" s="144" t="s">
        <v>1735</v>
      </c>
      <c r="L1282" s="144" t="s">
        <v>409</v>
      </c>
      <c r="M1282" s="144" t="s">
        <v>4753</v>
      </c>
      <c r="N1282" s="144" t="s">
        <v>683</v>
      </c>
      <c r="O1282" s="144" t="s">
        <v>695</v>
      </c>
      <c r="P1282" s="144" t="s">
        <v>7041</v>
      </c>
      <c r="Q1282" s="145">
        <v>0.157</v>
      </c>
      <c r="R1282" s="144" t="s">
        <v>616</v>
      </c>
      <c r="S1282" s="145">
        <v>75</v>
      </c>
      <c r="T1282" s="144" t="s">
        <v>5034</v>
      </c>
      <c r="U1282" s="145">
        <v>0</v>
      </c>
      <c r="V1282" s="145">
        <v>1.1599999999999999</v>
      </c>
      <c r="W1282" s="145">
        <v>0</v>
      </c>
      <c r="X1282" s="144" t="s">
        <v>4745</v>
      </c>
    </row>
    <row r="1283" spans="1:24" s="7" customFormat="1">
      <c r="A1283" s="7" t="s">
        <v>49</v>
      </c>
      <c r="D1283" s="144" t="s">
        <v>7056</v>
      </c>
      <c r="E1283" s="144" t="s">
        <v>7057</v>
      </c>
      <c r="F1283" s="144" t="s">
        <v>4792</v>
      </c>
      <c r="G1283" s="144" t="s">
        <v>4745</v>
      </c>
      <c r="H1283" s="144" t="s">
        <v>891</v>
      </c>
      <c r="I1283" s="144" t="s">
        <v>1644</v>
      </c>
      <c r="J1283" s="145">
        <v>75</v>
      </c>
      <c r="K1283" s="144" t="s">
        <v>1735</v>
      </c>
      <c r="L1283" s="144" t="s">
        <v>694</v>
      </c>
      <c r="M1283" s="144" t="s">
        <v>4753</v>
      </c>
      <c r="N1283" s="144" t="s">
        <v>683</v>
      </c>
      <c r="O1283" s="144" t="s">
        <v>695</v>
      </c>
      <c r="P1283" s="144" t="s">
        <v>2128</v>
      </c>
      <c r="Q1283" s="145">
        <v>0.157</v>
      </c>
      <c r="R1283" s="144" t="s">
        <v>616</v>
      </c>
      <c r="S1283" s="145">
        <v>75</v>
      </c>
      <c r="T1283" s="144" t="s">
        <v>5034</v>
      </c>
      <c r="U1283" s="145">
        <v>0</v>
      </c>
      <c r="V1283" s="145">
        <v>1.1060000000000001</v>
      </c>
      <c r="W1283" s="145">
        <v>0</v>
      </c>
      <c r="X1283" s="144" t="s">
        <v>4745</v>
      </c>
    </row>
    <row r="1284" spans="1:24" s="7" customFormat="1">
      <c r="A1284" s="7" t="s">
        <v>49</v>
      </c>
      <c r="D1284" s="144" t="s">
        <v>7058</v>
      </c>
      <c r="E1284" s="144" t="s">
        <v>7059</v>
      </c>
      <c r="F1284" s="144" t="s">
        <v>4792</v>
      </c>
      <c r="G1284" s="144" t="s">
        <v>4745</v>
      </c>
      <c r="H1284" s="144" t="s">
        <v>891</v>
      </c>
      <c r="I1284" s="144" t="s">
        <v>1644</v>
      </c>
      <c r="J1284" s="145">
        <v>75</v>
      </c>
      <c r="K1284" s="144" t="s">
        <v>1735</v>
      </c>
      <c r="L1284" s="144" t="s">
        <v>396</v>
      </c>
      <c r="M1284" s="144" t="s">
        <v>4753</v>
      </c>
      <c r="N1284" s="144" t="s">
        <v>683</v>
      </c>
      <c r="O1284" s="144" t="s">
        <v>695</v>
      </c>
      <c r="P1284" s="144" t="s">
        <v>7041</v>
      </c>
      <c r="Q1284" s="145">
        <v>0.157</v>
      </c>
      <c r="R1284" s="144" t="s">
        <v>616</v>
      </c>
      <c r="S1284" s="145">
        <v>75</v>
      </c>
      <c r="T1284" s="144" t="s">
        <v>5034</v>
      </c>
      <c r="U1284" s="145">
        <v>0</v>
      </c>
      <c r="V1284" s="145">
        <v>1.1060000000000001</v>
      </c>
      <c r="W1284" s="145">
        <v>0</v>
      </c>
      <c r="X1284" s="144" t="s">
        <v>4745</v>
      </c>
    </row>
    <row r="1285" spans="1:24" s="7" customFormat="1">
      <c r="A1285" s="7" t="s">
        <v>49</v>
      </c>
      <c r="D1285" s="144" t="s">
        <v>7060</v>
      </c>
      <c r="E1285" s="144" t="s">
        <v>7061</v>
      </c>
      <c r="F1285" s="144" t="s">
        <v>4792</v>
      </c>
      <c r="G1285" s="144" t="s">
        <v>4745</v>
      </c>
      <c r="H1285" s="144" t="s">
        <v>891</v>
      </c>
      <c r="I1285" s="144" t="s">
        <v>1644</v>
      </c>
      <c r="J1285" s="145">
        <v>75</v>
      </c>
      <c r="K1285" s="144" t="s">
        <v>1735</v>
      </c>
      <c r="L1285" s="144" t="s">
        <v>457</v>
      </c>
      <c r="M1285" s="144" t="s">
        <v>4753</v>
      </c>
      <c r="N1285" s="144" t="s">
        <v>683</v>
      </c>
      <c r="O1285" s="144" t="s">
        <v>695</v>
      </c>
      <c r="P1285" s="144" t="s">
        <v>7062</v>
      </c>
      <c r="Q1285" s="145">
        <v>0.157</v>
      </c>
      <c r="R1285" s="144" t="s">
        <v>616</v>
      </c>
      <c r="S1285" s="145">
        <v>75</v>
      </c>
      <c r="T1285" s="144" t="s">
        <v>5034</v>
      </c>
      <c r="U1285" s="145">
        <v>0</v>
      </c>
      <c r="V1285" s="145">
        <v>1.31667</v>
      </c>
      <c r="W1285" s="145">
        <v>0</v>
      </c>
      <c r="X1285" s="144" t="s">
        <v>4745</v>
      </c>
    </row>
    <row r="1286" spans="1:24" s="7" customFormat="1">
      <c r="A1286" s="7" t="s">
        <v>49</v>
      </c>
      <c r="D1286" s="144" t="s">
        <v>7063</v>
      </c>
      <c r="E1286" s="144" t="s">
        <v>7064</v>
      </c>
      <c r="F1286" s="144" t="s">
        <v>4792</v>
      </c>
      <c r="G1286" s="144" t="s">
        <v>4745</v>
      </c>
      <c r="H1286" s="144" t="s">
        <v>891</v>
      </c>
      <c r="I1286" s="144" t="s">
        <v>1644</v>
      </c>
      <c r="J1286" s="145">
        <v>75</v>
      </c>
      <c r="K1286" s="144" t="s">
        <v>1735</v>
      </c>
      <c r="L1286" s="144" t="s">
        <v>419</v>
      </c>
      <c r="M1286" s="144" t="s">
        <v>4753</v>
      </c>
      <c r="N1286" s="144" t="s">
        <v>683</v>
      </c>
      <c r="O1286" s="144" t="s">
        <v>695</v>
      </c>
      <c r="P1286" s="144" t="s">
        <v>7041</v>
      </c>
      <c r="Q1286" s="145">
        <v>0.157</v>
      </c>
      <c r="R1286" s="144" t="s">
        <v>616</v>
      </c>
      <c r="S1286" s="145">
        <v>75</v>
      </c>
      <c r="T1286" s="144" t="s">
        <v>5034</v>
      </c>
      <c r="U1286" s="145">
        <v>0</v>
      </c>
      <c r="V1286" s="145">
        <v>1.1060000000000001</v>
      </c>
      <c r="W1286" s="145">
        <v>0</v>
      </c>
      <c r="X1286" s="144" t="s">
        <v>4745</v>
      </c>
    </row>
    <row r="1287" spans="1:24" s="7" customFormat="1">
      <c r="A1287" s="7" t="s">
        <v>49</v>
      </c>
      <c r="D1287" s="144" t="s">
        <v>7065</v>
      </c>
      <c r="E1287" s="144" t="s">
        <v>7066</v>
      </c>
      <c r="F1287" s="144" t="s">
        <v>4792</v>
      </c>
      <c r="G1287" s="144" t="s">
        <v>4745</v>
      </c>
      <c r="H1287" s="144" t="s">
        <v>891</v>
      </c>
      <c r="I1287" s="144" t="s">
        <v>1644</v>
      </c>
      <c r="J1287" s="145">
        <v>75</v>
      </c>
      <c r="K1287" s="144" t="s">
        <v>1735</v>
      </c>
      <c r="L1287" s="144" t="s">
        <v>487</v>
      </c>
      <c r="M1287" s="144" t="s">
        <v>4753</v>
      </c>
      <c r="N1287" s="144" t="s">
        <v>683</v>
      </c>
      <c r="O1287" s="144" t="s">
        <v>695</v>
      </c>
      <c r="P1287" s="144" t="s">
        <v>2128</v>
      </c>
      <c r="Q1287" s="145">
        <v>0.157</v>
      </c>
      <c r="R1287" s="144" t="s">
        <v>616</v>
      </c>
      <c r="S1287" s="145">
        <v>75</v>
      </c>
      <c r="T1287" s="144" t="s">
        <v>5034</v>
      </c>
      <c r="U1287" s="145">
        <v>0</v>
      </c>
      <c r="V1287" s="145">
        <v>0.50765000000000005</v>
      </c>
      <c r="W1287" s="145">
        <v>0</v>
      </c>
      <c r="X1287" s="144" t="s">
        <v>4745</v>
      </c>
    </row>
    <row r="1288" spans="1:24" s="7" customFormat="1">
      <c r="A1288" s="7" t="s">
        <v>49</v>
      </c>
      <c r="D1288" s="144" t="s">
        <v>7067</v>
      </c>
      <c r="E1288" s="144" t="s">
        <v>7068</v>
      </c>
      <c r="F1288" s="144" t="s">
        <v>4792</v>
      </c>
      <c r="G1288" s="144" t="s">
        <v>4745</v>
      </c>
      <c r="H1288" s="144" t="s">
        <v>891</v>
      </c>
      <c r="I1288" s="144" t="s">
        <v>1644</v>
      </c>
      <c r="J1288" s="145">
        <v>75</v>
      </c>
      <c r="K1288" s="144" t="s">
        <v>1507</v>
      </c>
      <c r="L1288" s="144" t="s">
        <v>393</v>
      </c>
      <c r="M1288" s="144" t="s">
        <v>4753</v>
      </c>
      <c r="N1288" s="144" t="s">
        <v>683</v>
      </c>
      <c r="O1288" s="144" t="s">
        <v>695</v>
      </c>
      <c r="P1288" s="144" t="s">
        <v>2128</v>
      </c>
      <c r="Q1288" s="145">
        <v>0.157</v>
      </c>
      <c r="R1288" s="144" t="s">
        <v>616</v>
      </c>
      <c r="S1288" s="145">
        <v>75</v>
      </c>
      <c r="T1288" s="144" t="s">
        <v>5034</v>
      </c>
      <c r="U1288" s="145">
        <v>0</v>
      </c>
      <c r="V1288" s="145">
        <v>5.33</v>
      </c>
      <c r="W1288" s="145">
        <v>0</v>
      </c>
      <c r="X1288" s="144" t="s">
        <v>4745</v>
      </c>
    </row>
    <row r="1289" spans="1:24" s="7" customFormat="1">
      <c r="A1289" s="7" t="s">
        <v>49</v>
      </c>
      <c r="D1289" s="144" t="s">
        <v>7069</v>
      </c>
      <c r="E1289" s="144" t="s">
        <v>7070</v>
      </c>
      <c r="F1289" s="144" t="s">
        <v>4792</v>
      </c>
      <c r="G1289" s="144" t="s">
        <v>4745</v>
      </c>
      <c r="H1289" s="144" t="s">
        <v>891</v>
      </c>
      <c r="I1289" s="144" t="s">
        <v>1644</v>
      </c>
      <c r="J1289" s="145">
        <v>75</v>
      </c>
      <c r="K1289" s="144" t="s">
        <v>1716</v>
      </c>
      <c r="L1289" s="144" t="s">
        <v>409</v>
      </c>
      <c r="M1289" s="144" t="s">
        <v>4753</v>
      </c>
      <c r="N1289" s="144" t="s">
        <v>683</v>
      </c>
      <c r="O1289" s="144" t="s">
        <v>695</v>
      </c>
      <c r="P1289" s="144" t="s">
        <v>7071</v>
      </c>
      <c r="Q1289" s="145">
        <v>0.12</v>
      </c>
      <c r="R1289" s="144" t="s">
        <v>616</v>
      </c>
      <c r="S1289" s="145">
        <v>75</v>
      </c>
      <c r="T1289" s="144" t="s">
        <v>5034</v>
      </c>
      <c r="U1289" s="145">
        <v>0</v>
      </c>
      <c r="V1289" s="145">
        <v>1.1060000000000001</v>
      </c>
      <c r="W1289" s="145">
        <v>0</v>
      </c>
      <c r="X1289" s="144" t="s">
        <v>4745</v>
      </c>
    </row>
    <row r="1290" spans="1:24" s="7" customFormat="1">
      <c r="A1290" s="7" t="s">
        <v>49</v>
      </c>
      <c r="D1290" s="144" t="s">
        <v>7072</v>
      </c>
      <c r="E1290" s="144" t="s">
        <v>7073</v>
      </c>
      <c r="F1290" s="144" t="s">
        <v>4792</v>
      </c>
      <c r="G1290" s="144" t="s">
        <v>4745</v>
      </c>
      <c r="H1290" s="144" t="s">
        <v>891</v>
      </c>
      <c r="I1290" s="144" t="s">
        <v>1644</v>
      </c>
      <c r="J1290" s="145">
        <v>75</v>
      </c>
      <c r="K1290" s="144" t="s">
        <v>1991</v>
      </c>
      <c r="L1290" s="144" t="s">
        <v>401</v>
      </c>
      <c r="M1290" s="144" t="s">
        <v>4753</v>
      </c>
      <c r="N1290" s="144" t="s">
        <v>683</v>
      </c>
      <c r="O1290" s="144" t="s">
        <v>695</v>
      </c>
      <c r="P1290" s="144" t="s">
        <v>2128</v>
      </c>
      <c r="Q1290" s="145">
        <v>0.16500000000000001</v>
      </c>
      <c r="R1290" s="144" t="s">
        <v>616</v>
      </c>
      <c r="S1290" s="145">
        <v>75</v>
      </c>
      <c r="T1290" s="144" t="s">
        <v>5034</v>
      </c>
      <c r="U1290" s="145">
        <v>0</v>
      </c>
      <c r="V1290" s="145">
        <v>1.1100000000000001</v>
      </c>
      <c r="W1290" s="145">
        <v>0</v>
      </c>
      <c r="X1290" s="144" t="s">
        <v>4745</v>
      </c>
    </row>
    <row r="1291" spans="1:24" s="7" customFormat="1">
      <c r="A1291" s="7" t="s">
        <v>49</v>
      </c>
      <c r="D1291" s="144" t="s">
        <v>7074</v>
      </c>
      <c r="E1291" s="144" t="s">
        <v>7075</v>
      </c>
      <c r="F1291" s="144" t="s">
        <v>4792</v>
      </c>
      <c r="G1291" s="144" t="s">
        <v>4745</v>
      </c>
      <c r="H1291" s="144" t="s">
        <v>891</v>
      </c>
      <c r="I1291" s="144" t="s">
        <v>1644</v>
      </c>
      <c r="J1291" s="145">
        <v>75</v>
      </c>
      <c r="K1291" s="144" t="s">
        <v>1991</v>
      </c>
      <c r="L1291" s="144" t="s">
        <v>409</v>
      </c>
      <c r="M1291" s="144" t="s">
        <v>4753</v>
      </c>
      <c r="N1291" s="144" t="s">
        <v>683</v>
      </c>
      <c r="O1291" s="144" t="s">
        <v>695</v>
      </c>
      <c r="P1291" s="144" t="s">
        <v>2128</v>
      </c>
      <c r="Q1291" s="145">
        <v>0.16500000000000001</v>
      </c>
      <c r="R1291" s="144" t="s">
        <v>616</v>
      </c>
      <c r="S1291" s="145">
        <v>75</v>
      </c>
      <c r="T1291" s="144" t="s">
        <v>5034</v>
      </c>
      <c r="U1291" s="145">
        <v>0</v>
      </c>
      <c r="V1291" s="145">
        <v>1.1000000000000001</v>
      </c>
      <c r="W1291" s="145">
        <v>0</v>
      </c>
      <c r="X1291" s="144" t="s">
        <v>4745</v>
      </c>
    </row>
    <row r="1292" spans="1:24" s="7" customFormat="1">
      <c r="A1292" s="7" t="s">
        <v>49</v>
      </c>
      <c r="D1292" s="144" t="s">
        <v>7076</v>
      </c>
      <c r="E1292" s="144" t="s">
        <v>7077</v>
      </c>
      <c r="F1292" s="144" t="s">
        <v>4792</v>
      </c>
      <c r="G1292" s="144" t="s">
        <v>4745</v>
      </c>
      <c r="H1292" s="144" t="s">
        <v>891</v>
      </c>
      <c r="I1292" s="144" t="s">
        <v>1644</v>
      </c>
      <c r="J1292" s="145">
        <v>75</v>
      </c>
      <c r="K1292" s="144" t="s">
        <v>1991</v>
      </c>
      <c r="L1292" s="144" t="s">
        <v>396</v>
      </c>
      <c r="M1292" s="144" t="s">
        <v>4753</v>
      </c>
      <c r="N1292" s="144" t="s">
        <v>683</v>
      </c>
      <c r="O1292" s="144" t="s">
        <v>695</v>
      </c>
      <c r="P1292" s="144" t="s">
        <v>2128</v>
      </c>
      <c r="Q1292" s="145">
        <v>0.16500000000000001</v>
      </c>
      <c r="R1292" s="144" t="s">
        <v>616</v>
      </c>
      <c r="S1292" s="145">
        <v>75</v>
      </c>
      <c r="T1292" s="144" t="s">
        <v>5034</v>
      </c>
      <c r="U1292" s="145">
        <v>0</v>
      </c>
      <c r="V1292" s="145">
        <v>1.10571</v>
      </c>
      <c r="W1292" s="145">
        <v>0</v>
      </c>
      <c r="X1292" s="144" t="s">
        <v>4745</v>
      </c>
    </row>
    <row r="1293" spans="1:24" s="7" customFormat="1">
      <c r="A1293" s="7" t="s">
        <v>49</v>
      </c>
      <c r="D1293" s="144" t="s">
        <v>7078</v>
      </c>
      <c r="E1293" s="144" t="s">
        <v>7079</v>
      </c>
      <c r="F1293" s="144" t="s">
        <v>4792</v>
      </c>
      <c r="G1293" s="144" t="s">
        <v>4745</v>
      </c>
      <c r="H1293" s="144" t="s">
        <v>891</v>
      </c>
      <c r="I1293" s="144" t="s">
        <v>1644</v>
      </c>
      <c r="J1293" s="145">
        <v>75</v>
      </c>
      <c r="K1293" s="144" t="s">
        <v>1991</v>
      </c>
      <c r="L1293" s="144" t="s">
        <v>393</v>
      </c>
      <c r="M1293" s="144" t="s">
        <v>4753</v>
      </c>
      <c r="N1293" s="144" t="s">
        <v>683</v>
      </c>
      <c r="O1293" s="144" t="s">
        <v>695</v>
      </c>
      <c r="P1293" s="144" t="s">
        <v>2128</v>
      </c>
      <c r="Q1293" s="145">
        <v>0.16500000000000001</v>
      </c>
      <c r="R1293" s="144" t="s">
        <v>616</v>
      </c>
      <c r="S1293" s="145">
        <v>75</v>
      </c>
      <c r="T1293" s="144" t="s">
        <v>5034</v>
      </c>
      <c r="U1293" s="145">
        <v>0</v>
      </c>
      <c r="V1293" s="145">
        <v>1.1060000000000001</v>
      </c>
      <c r="W1293" s="145">
        <v>0</v>
      </c>
      <c r="X1293" s="144" t="s">
        <v>4745</v>
      </c>
    </row>
    <row r="1294" spans="1:24" s="7" customFormat="1">
      <c r="A1294" s="7" t="s">
        <v>49</v>
      </c>
      <c r="D1294" s="144" t="s">
        <v>2125</v>
      </c>
      <c r="E1294" s="144" t="s">
        <v>7080</v>
      </c>
      <c r="F1294" s="144" t="s">
        <v>655</v>
      </c>
      <c r="G1294" s="144" t="s">
        <v>4745</v>
      </c>
      <c r="H1294" s="144" t="s">
        <v>891</v>
      </c>
      <c r="I1294" s="144" t="s">
        <v>1644</v>
      </c>
      <c r="J1294" s="145">
        <v>75</v>
      </c>
      <c r="K1294" s="144" t="s">
        <v>5269</v>
      </c>
      <c r="L1294" s="144" t="s">
        <v>1795</v>
      </c>
      <c r="M1294" s="144" t="s">
        <v>4753</v>
      </c>
      <c r="N1294" s="144" t="s">
        <v>683</v>
      </c>
      <c r="O1294" s="144" t="s">
        <v>695</v>
      </c>
      <c r="P1294" s="144" t="s">
        <v>2128</v>
      </c>
      <c r="Q1294" s="145">
        <v>0.13500000000000001</v>
      </c>
      <c r="R1294" s="144" t="s">
        <v>616</v>
      </c>
      <c r="S1294" s="145">
        <v>75</v>
      </c>
      <c r="T1294" s="144" t="s">
        <v>5034</v>
      </c>
      <c r="U1294" s="145">
        <v>1142</v>
      </c>
      <c r="V1294" s="145">
        <v>1.2162500000000001</v>
      </c>
      <c r="W1294" s="145">
        <v>0</v>
      </c>
      <c r="X1294" s="144" t="s">
        <v>7081</v>
      </c>
    </row>
    <row r="1295" spans="1:24" s="7" customFormat="1">
      <c r="A1295" s="7" t="s">
        <v>49</v>
      </c>
      <c r="D1295" s="144" t="s">
        <v>2129</v>
      </c>
      <c r="E1295" s="144" t="s">
        <v>7082</v>
      </c>
      <c r="F1295" s="144" t="s">
        <v>655</v>
      </c>
      <c r="G1295" s="144" t="s">
        <v>4745</v>
      </c>
      <c r="H1295" s="144" t="s">
        <v>891</v>
      </c>
      <c r="I1295" s="144" t="s">
        <v>1644</v>
      </c>
      <c r="J1295" s="145">
        <v>75</v>
      </c>
      <c r="K1295" s="144" t="s">
        <v>5269</v>
      </c>
      <c r="L1295" s="144" t="s">
        <v>389</v>
      </c>
      <c r="M1295" s="144" t="s">
        <v>4753</v>
      </c>
      <c r="N1295" s="144" t="s">
        <v>683</v>
      </c>
      <c r="O1295" s="144" t="s">
        <v>695</v>
      </c>
      <c r="P1295" s="144" t="s">
        <v>2128</v>
      </c>
      <c r="Q1295" s="145">
        <v>0.157</v>
      </c>
      <c r="R1295" s="144" t="s">
        <v>616</v>
      </c>
      <c r="S1295" s="145">
        <v>75</v>
      </c>
      <c r="T1295" s="144" t="s">
        <v>5034</v>
      </c>
      <c r="U1295" s="145">
        <v>1548</v>
      </c>
      <c r="V1295" s="145">
        <v>1.2504999999999999</v>
      </c>
      <c r="W1295" s="145">
        <v>1060</v>
      </c>
      <c r="X1295" s="144" t="s">
        <v>7083</v>
      </c>
    </row>
    <row r="1296" spans="1:24" s="7" customFormat="1">
      <c r="A1296" s="7" t="s">
        <v>49</v>
      </c>
      <c r="D1296" s="144" t="s">
        <v>7084</v>
      </c>
      <c r="E1296" s="144" t="s">
        <v>7085</v>
      </c>
      <c r="F1296" s="144" t="s">
        <v>4792</v>
      </c>
      <c r="G1296" s="144" t="s">
        <v>4745</v>
      </c>
      <c r="H1296" s="144" t="s">
        <v>891</v>
      </c>
      <c r="I1296" s="144" t="s">
        <v>1644</v>
      </c>
      <c r="J1296" s="145">
        <v>100</v>
      </c>
      <c r="K1296" s="144" t="s">
        <v>1890</v>
      </c>
      <c r="L1296" s="144" t="s">
        <v>4745</v>
      </c>
      <c r="M1296" s="144" t="s">
        <v>4753</v>
      </c>
      <c r="N1296" s="144" t="s">
        <v>5068</v>
      </c>
      <c r="O1296" s="144" t="s">
        <v>695</v>
      </c>
      <c r="P1296" s="144" t="s">
        <v>7086</v>
      </c>
      <c r="Q1296" s="145">
        <v>0.35</v>
      </c>
      <c r="R1296" s="144" t="s">
        <v>1419</v>
      </c>
      <c r="S1296" s="145">
        <v>130</v>
      </c>
      <c r="T1296" s="144" t="s">
        <v>5034</v>
      </c>
      <c r="U1296" s="145">
        <v>0</v>
      </c>
      <c r="V1296" s="145">
        <v>2.1</v>
      </c>
      <c r="W1296" s="145">
        <v>0</v>
      </c>
      <c r="X1296" s="144" t="s">
        <v>4745</v>
      </c>
    </row>
    <row r="1297" spans="1:24" s="7" customFormat="1">
      <c r="A1297" s="7" t="s">
        <v>49</v>
      </c>
      <c r="D1297" s="144" t="s">
        <v>7087</v>
      </c>
      <c r="E1297" s="144" t="s">
        <v>7088</v>
      </c>
      <c r="F1297" s="144" t="s">
        <v>4792</v>
      </c>
      <c r="G1297" s="144" t="s">
        <v>4745</v>
      </c>
      <c r="H1297" s="144" t="s">
        <v>891</v>
      </c>
      <c r="I1297" s="144" t="s">
        <v>1644</v>
      </c>
      <c r="J1297" s="145">
        <v>100</v>
      </c>
      <c r="K1297" s="144" t="s">
        <v>1890</v>
      </c>
      <c r="L1297" s="144" t="s">
        <v>389</v>
      </c>
      <c r="M1297" s="144" t="s">
        <v>4753</v>
      </c>
      <c r="N1297" s="144" t="s">
        <v>683</v>
      </c>
      <c r="O1297" s="144" t="s">
        <v>695</v>
      </c>
      <c r="P1297" s="144" t="s">
        <v>1926</v>
      </c>
      <c r="Q1297" s="145">
        <v>0.35</v>
      </c>
      <c r="R1297" s="144" t="s">
        <v>1419</v>
      </c>
      <c r="S1297" s="145">
        <v>100</v>
      </c>
      <c r="T1297" s="144" t="s">
        <v>5034</v>
      </c>
      <c r="U1297" s="145">
        <v>0</v>
      </c>
      <c r="V1297" s="145">
        <v>2.4500000000000002</v>
      </c>
      <c r="W1297" s="145">
        <v>0</v>
      </c>
      <c r="X1297" s="144" t="s">
        <v>4745</v>
      </c>
    </row>
    <row r="1298" spans="1:24" s="7" customFormat="1">
      <c r="A1298" s="7" t="s">
        <v>49</v>
      </c>
      <c r="D1298" s="144" t="s">
        <v>2132</v>
      </c>
      <c r="E1298" s="144" t="s">
        <v>7089</v>
      </c>
      <c r="F1298" s="144" t="s">
        <v>655</v>
      </c>
      <c r="G1298" s="144" t="s">
        <v>4745</v>
      </c>
      <c r="H1298" s="144" t="s">
        <v>891</v>
      </c>
      <c r="I1298" s="144" t="s">
        <v>1644</v>
      </c>
      <c r="J1298" s="145">
        <v>125</v>
      </c>
      <c r="K1298" s="144" t="s">
        <v>7090</v>
      </c>
      <c r="L1298" s="144" t="s">
        <v>401</v>
      </c>
      <c r="M1298" s="144" t="s">
        <v>4753</v>
      </c>
      <c r="N1298" s="144" t="s">
        <v>683</v>
      </c>
      <c r="O1298" s="144" t="s">
        <v>695</v>
      </c>
      <c r="P1298" s="144" t="s">
        <v>2135</v>
      </c>
      <c r="Q1298" s="145">
        <v>0.72899999999999998</v>
      </c>
      <c r="R1298" s="144" t="s">
        <v>1423</v>
      </c>
      <c r="S1298" s="145">
        <v>125</v>
      </c>
      <c r="T1298" s="144" t="s">
        <v>5034</v>
      </c>
      <c r="U1298" s="145">
        <v>203</v>
      </c>
      <c r="V1298" s="145">
        <v>3.43</v>
      </c>
      <c r="W1298" s="145">
        <v>0</v>
      </c>
      <c r="X1298" s="144" t="s">
        <v>7091</v>
      </c>
    </row>
    <row r="1299" spans="1:24" s="7" customFormat="1">
      <c r="A1299" s="7" t="s">
        <v>49</v>
      </c>
      <c r="D1299" s="144" t="s">
        <v>3788</v>
      </c>
      <c r="E1299" s="144" t="s">
        <v>7092</v>
      </c>
      <c r="F1299" s="144" t="s">
        <v>5033</v>
      </c>
      <c r="G1299" s="144" t="s">
        <v>4745</v>
      </c>
      <c r="H1299" s="144" t="s">
        <v>891</v>
      </c>
      <c r="I1299" s="144" t="s">
        <v>1644</v>
      </c>
      <c r="J1299" s="145">
        <v>125</v>
      </c>
      <c r="K1299" s="144" t="s">
        <v>1587</v>
      </c>
      <c r="L1299" s="144" t="s">
        <v>396</v>
      </c>
      <c r="M1299" s="144" t="s">
        <v>4753</v>
      </c>
      <c r="N1299" s="144" t="s">
        <v>683</v>
      </c>
      <c r="O1299" s="144" t="s">
        <v>695</v>
      </c>
      <c r="P1299" s="144" t="s">
        <v>2135</v>
      </c>
      <c r="Q1299" s="145">
        <v>0.72</v>
      </c>
      <c r="R1299" s="144" t="s">
        <v>1423</v>
      </c>
      <c r="S1299" s="145">
        <v>125</v>
      </c>
      <c r="T1299" s="144" t="s">
        <v>5034</v>
      </c>
      <c r="U1299" s="145">
        <v>122</v>
      </c>
      <c r="V1299" s="145">
        <v>3.7</v>
      </c>
      <c r="W1299" s="145">
        <v>5</v>
      </c>
      <c r="X1299" s="144" t="s">
        <v>4745</v>
      </c>
    </row>
    <row r="1300" spans="1:24" s="7" customFormat="1">
      <c r="A1300" s="7" t="s">
        <v>49</v>
      </c>
      <c r="D1300" s="144" t="s">
        <v>2136</v>
      </c>
      <c r="E1300" s="144" t="s">
        <v>7093</v>
      </c>
      <c r="F1300" s="144" t="s">
        <v>655</v>
      </c>
      <c r="G1300" s="144" t="s">
        <v>4745</v>
      </c>
      <c r="H1300" s="144" t="s">
        <v>891</v>
      </c>
      <c r="I1300" s="144" t="s">
        <v>1644</v>
      </c>
      <c r="J1300" s="145">
        <v>125</v>
      </c>
      <c r="K1300" s="144" t="s">
        <v>7090</v>
      </c>
      <c r="L1300" s="144" t="s">
        <v>393</v>
      </c>
      <c r="M1300" s="144" t="s">
        <v>4753</v>
      </c>
      <c r="N1300" s="144" t="s">
        <v>683</v>
      </c>
      <c r="O1300" s="144" t="s">
        <v>695</v>
      </c>
      <c r="P1300" s="144" t="s">
        <v>2135</v>
      </c>
      <c r="Q1300" s="145">
        <v>0.72899999999999998</v>
      </c>
      <c r="R1300" s="144" t="s">
        <v>1423</v>
      </c>
      <c r="S1300" s="145">
        <v>125</v>
      </c>
      <c r="T1300" s="144" t="s">
        <v>5034</v>
      </c>
      <c r="U1300" s="145">
        <v>169</v>
      </c>
      <c r="V1300" s="145">
        <v>3.57186</v>
      </c>
      <c r="W1300" s="145">
        <v>0</v>
      </c>
      <c r="X1300" s="144" t="s">
        <v>7094</v>
      </c>
    </row>
    <row r="1301" spans="1:24" s="7" customFormat="1">
      <c r="A1301" s="7" t="s">
        <v>49</v>
      </c>
      <c r="D1301" s="144" t="s">
        <v>2139</v>
      </c>
      <c r="E1301" s="144" t="s">
        <v>7095</v>
      </c>
      <c r="F1301" s="144" t="s">
        <v>655</v>
      </c>
      <c r="G1301" s="144" t="s">
        <v>4745</v>
      </c>
      <c r="H1301" s="144" t="s">
        <v>891</v>
      </c>
      <c r="I1301" s="144" t="s">
        <v>1644</v>
      </c>
      <c r="J1301" s="145">
        <v>125</v>
      </c>
      <c r="K1301" s="144" t="s">
        <v>7090</v>
      </c>
      <c r="L1301" s="144" t="s">
        <v>487</v>
      </c>
      <c r="M1301" s="144" t="s">
        <v>4753</v>
      </c>
      <c r="N1301" s="144" t="s">
        <v>683</v>
      </c>
      <c r="O1301" s="144" t="s">
        <v>695</v>
      </c>
      <c r="P1301" s="144" t="s">
        <v>2135</v>
      </c>
      <c r="Q1301" s="145">
        <v>0.72899999999999998</v>
      </c>
      <c r="R1301" s="144" t="s">
        <v>1423</v>
      </c>
      <c r="S1301" s="145">
        <v>125</v>
      </c>
      <c r="T1301" s="144" t="s">
        <v>5034</v>
      </c>
      <c r="U1301" s="145">
        <v>107</v>
      </c>
      <c r="V1301" s="145">
        <v>3.8790900000000001</v>
      </c>
      <c r="W1301" s="145">
        <v>0</v>
      </c>
      <c r="X1301" s="144" t="s">
        <v>7096</v>
      </c>
    </row>
    <row r="1302" spans="1:24" s="7" customFormat="1">
      <c r="A1302" s="7" t="s">
        <v>49</v>
      </c>
      <c r="D1302" s="144" t="s">
        <v>2142</v>
      </c>
      <c r="E1302" s="144" t="s">
        <v>7097</v>
      </c>
      <c r="F1302" s="144" t="s">
        <v>655</v>
      </c>
      <c r="G1302" s="144" t="s">
        <v>4745</v>
      </c>
      <c r="H1302" s="144" t="s">
        <v>891</v>
      </c>
      <c r="I1302" s="144" t="s">
        <v>1644</v>
      </c>
      <c r="J1302" s="145">
        <v>150</v>
      </c>
      <c r="K1302" s="144" t="s">
        <v>5164</v>
      </c>
      <c r="L1302" s="144" t="s">
        <v>380</v>
      </c>
      <c r="M1302" s="144" t="s">
        <v>4753</v>
      </c>
      <c r="N1302" s="144" t="s">
        <v>683</v>
      </c>
      <c r="O1302" s="144" t="s">
        <v>695</v>
      </c>
      <c r="P1302" s="144" t="s">
        <v>2145</v>
      </c>
      <c r="Q1302" s="145">
        <v>0.98299999999999998</v>
      </c>
      <c r="R1302" s="144" t="s">
        <v>1720</v>
      </c>
      <c r="S1302" s="145">
        <v>150</v>
      </c>
      <c r="T1302" s="144" t="s">
        <v>5034</v>
      </c>
      <c r="U1302" s="145">
        <v>12</v>
      </c>
      <c r="V1302" s="145">
        <v>5.88</v>
      </c>
      <c r="W1302" s="145">
        <v>2</v>
      </c>
      <c r="X1302" s="144" t="s">
        <v>7098</v>
      </c>
    </row>
    <row r="1303" spans="1:24" s="7" customFormat="1">
      <c r="A1303" s="7" t="s">
        <v>49</v>
      </c>
      <c r="D1303" s="144" t="s">
        <v>3789</v>
      </c>
      <c r="E1303" s="144" t="s">
        <v>7099</v>
      </c>
      <c r="F1303" s="144" t="s">
        <v>5033</v>
      </c>
      <c r="G1303" s="144" t="s">
        <v>4745</v>
      </c>
      <c r="H1303" s="144" t="s">
        <v>891</v>
      </c>
      <c r="I1303" s="144" t="s">
        <v>1644</v>
      </c>
      <c r="J1303" s="145">
        <v>150</v>
      </c>
      <c r="K1303" s="144" t="s">
        <v>1587</v>
      </c>
      <c r="L1303" s="144" t="s">
        <v>791</v>
      </c>
      <c r="M1303" s="144" t="s">
        <v>4753</v>
      </c>
      <c r="N1303" s="144" t="s">
        <v>683</v>
      </c>
      <c r="O1303" s="144" t="s">
        <v>695</v>
      </c>
      <c r="P1303" s="144" t="s">
        <v>2145</v>
      </c>
      <c r="Q1303" s="145">
        <v>1</v>
      </c>
      <c r="R1303" s="144" t="s">
        <v>1720</v>
      </c>
      <c r="S1303" s="145">
        <v>150</v>
      </c>
      <c r="T1303" s="144" t="s">
        <v>5034</v>
      </c>
      <c r="U1303" s="145">
        <v>7</v>
      </c>
      <c r="V1303" s="145">
        <v>6.18</v>
      </c>
      <c r="W1303" s="145">
        <v>0</v>
      </c>
      <c r="X1303" s="144" t="s">
        <v>4745</v>
      </c>
    </row>
    <row r="1304" spans="1:24" s="7" customFormat="1">
      <c r="A1304" s="7" t="s">
        <v>49</v>
      </c>
      <c r="D1304" s="144" t="s">
        <v>7100</v>
      </c>
      <c r="E1304" s="144" t="s">
        <v>7101</v>
      </c>
      <c r="F1304" s="144" t="s">
        <v>4792</v>
      </c>
      <c r="G1304" s="144" t="s">
        <v>4745</v>
      </c>
      <c r="H1304" s="144" t="s">
        <v>891</v>
      </c>
      <c r="I1304" s="144" t="s">
        <v>1644</v>
      </c>
      <c r="J1304" s="145">
        <v>150</v>
      </c>
      <c r="K1304" s="144" t="s">
        <v>1587</v>
      </c>
      <c r="L1304" s="144" t="s">
        <v>4745</v>
      </c>
      <c r="M1304" s="144" t="s">
        <v>4753</v>
      </c>
      <c r="N1304" s="144" t="s">
        <v>5762</v>
      </c>
      <c r="O1304" s="144" t="s">
        <v>695</v>
      </c>
      <c r="P1304" s="144" t="s">
        <v>7102</v>
      </c>
      <c r="Q1304" s="145">
        <v>1.1100000000000001</v>
      </c>
      <c r="R1304" s="144" t="s">
        <v>1720</v>
      </c>
      <c r="S1304" s="145">
        <v>170</v>
      </c>
      <c r="T1304" s="144" t="s">
        <v>5034</v>
      </c>
      <c r="U1304" s="145">
        <v>0</v>
      </c>
      <c r="V1304" s="145">
        <v>5.34</v>
      </c>
      <c r="W1304" s="145">
        <v>0</v>
      </c>
      <c r="X1304" s="144" t="s">
        <v>4745</v>
      </c>
    </row>
    <row r="1305" spans="1:24" s="7" customFormat="1">
      <c r="A1305" s="7" t="s">
        <v>49</v>
      </c>
      <c r="D1305" s="144" t="s">
        <v>7103</v>
      </c>
      <c r="E1305" s="144" t="s">
        <v>7104</v>
      </c>
      <c r="F1305" s="144" t="s">
        <v>4792</v>
      </c>
      <c r="G1305" s="144" t="s">
        <v>4745</v>
      </c>
      <c r="H1305" s="144" t="s">
        <v>891</v>
      </c>
      <c r="I1305" s="144" t="s">
        <v>1644</v>
      </c>
      <c r="J1305" s="145">
        <v>75</v>
      </c>
      <c r="K1305" s="144" t="s">
        <v>1587</v>
      </c>
      <c r="L1305" s="144" t="s">
        <v>4745</v>
      </c>
      <c r="M1305" s="144" t="s">
        <v>4753</v>
      </c>
      <c r="N1305" s="144" t="s">
        <v>5068</v>
      </c>
      <c r="O1305" s="144" t="s">
        <v>695</v>
      </c>
      <c r="P1305" s="144" t="s">
        <v>7105</v>
      </c>
      <c r="Q1305" s="145">
        <v>0.16500000000000001</v>
      </c>
      <c r="R1305" s="144" t="s">
        <v>616</v>
      </c>
      <c r="S1305" s="145">
        <v>110</v>
      </c>
      <c r="T1305" s="144" t="s">
        <v>5034</v>
      </c>
      <c r="U1305" s="145">
        <v>0</v>
      </c>
      <c r="V1305" s="145">
        <v>1.2</v>
      </c>
      <c r="W1305" s="145">
        <v>0</v>
      </c>
      <c r="X1305" s="144" t="s">
        <v>4745</v>
      </c>
    </row>
    <row r="1306" spans="1:24" s="7" customFormat="1">
      <c r="A1306" s="7" t="s">
        <v>49</v>
      </c>
      <c r="D1306" s="144" t="s">
        <v>2146</v>
      </c>
      <c r="E1306" s="144" t="s">
        <v>7106</v>
      </c>
      <c r="F1306" s="144" t="s">
        <v>655</v>
      </c>
      <c r="G1306" s="144" t="s">
        <v>4745</v>
      </c>
      <c r="H1306" s="144" t="s">
        <v>891</v>
      </c>
      <c r="I1306" s="144" t="s">
        <v>1644</v>
      </c>
      <c r="J1306" s="145">
        <v>75</v>
      </c>
      <c r="K1306" s="144" t="s">
        <v>5228</v>
      </c>
      <c r="L1306" s="144" t="s">
        <v>389</v>
      </c>
      <c r="M1306" s="144" t="s">
        <v>4753</v>
      </c>
      <c r="N1306" s="144" t="s">
        <v>683</v>
      </c>
      <c r="O1306" s="144" t="s">
        <v>695</v>
      </c>
      <c r="P1306" s="144" t="s">
        <v>2128</v>
      </c>
      <c r="Q1306" s="145">
        <v>0.13600000000000001</v>
      </c>
      <c r="R1306" s="144" t="s">
        <v>616</v>
      </c>
      <c r="S1306" s="145">
        <v>75</v>
      </c>
      <c r="T1306" s="144" t="s">
        <v>5034</v>
      </c>
      <c r="U1306" s="145">
        <v>1660</v>
      </c>
      <c r="V1306" s="145">
        <v>1.2235400000000001</v>
      </c>
      <c r="W1306" s="145">
        <v>773</v>
      </c>
      <c r="X1306" s="144" t="s">
        <v>7107</v>
      </c>
    </row>
    <row r="1307" spans="1:24" s="7" customFormat="1">
      <c r="A1307" s="7" t="s">
        <v>49</v>
      </c>
      <c r="D1307" s="144" t="s">
        <v>7108</v>
      </c>
      <c r="E1307" s="144" t="s">
        <v>7109</v>
      </c>
      <c r="F1307" s="144" t="s">
        <v>4792</v>
      </c>
      <c r="G1307" s="144" t="s">
        <v>4745</v>
      </c>
      <c r="H1307" s="144" t="s">
        <v>891</v>
      </c>
      <c r="I1307" s="144" t="s">
        <v>1644</v>
      </c>
      <c r="J1307" s="145">
        <v>75</v>
      </c>
      <c r="K1307" s="144" t="s">
        <v>1587</v>
      </c>
      <c r="L1307" s="144" t="s">
        <v>4745</v>
      </c>
      <c r="M1307" s="144" t="s">
        <v>4753</v>
      </c>
      <c r="N1307" s="144" t="s">
        <v>5068</v>
      </c>
      <c r="O1307" s="144" t="s">
        <v>695</v>
      </c>
      <c r="P1307" s="144" t="s">
        <v>7110</v>
      </c>
      <c r="Q1307" s="145">
        <v>0.16500000000000001</v>
      </c>
      <c r="R1307" s="144" t="s">
        <v>616</v>
      </c>
      <c r="S1307" s="145">
        <v>110</v>
      </c>
      <c r="T1307" s="144" t="s">
        <v>5034</v>
      </c>
      <c r="U1307" s="145">
        <v>0</v>
      </c>
      <c r="V1307" s="145">
        <v>0</v>
      </c>
      <c r="W1307" s="145">
        <v>0</v>
      </c>
      <c r="X1307" s="144" t="s">
        <v>4745</v>
      </c>
    </row>
    <row r="1308" spans="1:24" s="7" customFormat="1">
      <c r="A1308" s="7" t="s">
        <v>49</v>
      </c>
      <c r="D1308" s="144" t="s">
        <v>2149</v>
      </c>
      <c r="E1308" s="144" t="s">
        <v>7111</v>
      </c>
      <c r="F1308" s="144" t="s">
        <v>655</v>
      </c>
      <c r="G1308" s="144" t="s">
        <v>4745</v>
      </c>
      <c r="H1308" s="144" t="s">
        <v>891</v>
      </c>
      <c r="I1308" s="144" t="s">
        <v>1644</v>
      </c>
      <c r="J1308" s="145">
        <v>75</v>
      </c>
      <c r="K1308" s="144" t="s">
        <v>1413</v>
      </c>
      <c r="L1308" s="144" t="s">
        <v>791</v>
      </c>
      <c r="M1308" s="144" t="s">
        <v>4753</v>
      </c>
      <c r="N1308" s="144" t="s">
        <v>683</v>
      </c>
      <c r="O1308" s="144" t="s">
        <v>695</v>
      </c>
      <c r="P1308" s="144" t="s">
        <v>2128</v>
      </c>
      <c r="Q1308" s="145">
        <v>0.154</v>
      </c>
      <c r="R1308" s="144" t="s">
        <v>616</v>
      </c>
      <c r="S1308" s="145">
        <v>75</v>
      </c>
      <c r="T1308" s="144" t="s">
        <v>5034</v>
      </c>
      <c r="U1308" s="145">
        <v>978</v>
      </c>
      <c r="V1308" s="145">
        <v>1.2475000000000001</v>
      </c>
      <c r="W1308" s="145">
        <v>0</v>
      </c>
      <c r="X1308" s="144" t="s">
        <v>7112</v>
      </c>
    </row>
    <row r="1309" spans="1:24" s="7" customFormat="1">
      <c r="A1309" s="7" t="s">
        <v>49</v>
      </c>
      <c r="D1309" s="144" t="s">
        <v>2152</v>
      </c>
      <c r="E1309" s="144" t="s">
        <v>7113</v>
      </c>
      <c r="F1309" s="144" t="s">
        <v>655</v>
      </c>
      <c r="G1309" s="144" t="s">
        <v>4745</v>
      </c>
      <c r="H1309" s="144" t="s">
        <v>891</v>
      </c>
      <c r="I1309" s="144" t="s">
        <v>1644</v>
      </c>
      <c r="J1309" s="145">
        <v>75</v>
      </c>
      <c r="K1309" s="144" t="s">
        <v>1413</v>
      </c>
      <c r="L1309" s="144" t="s">
        <v>5445</v>
      </c>
      <c r="M1309" s="144" t="s">
        <v>4753</v>
      </c>
      <c r="N1309" s="144" t="s">
        <v>683</v>
      </c>
      <c r="O1309" s="144" t="s">
        <v>695</v>
      </c>
      <c r="P1309" s="144" t="s">
        <v>2128</v>
      </c>
      <c r="Q1309" s="145">
        <v>0.154</v>
      </c>
      <c r="R1309" s="144" t="s">
        <v>616</v>
      </c>
      <c r="S1309" s="145">
        <v>75</v>
      </c>
      <c r="T1309" s="144" t="s">
        <v>5034</v>
      </c>
      <c r="U1309" s="145">
        <v>1149</v>
      </c>
      <c r="V1309" s="145">
        <v>1.2448300000000001</v>
      </c>
      <c r="W1309" s="145">
        <v>0</v>
      </c>
      <c r="X1309" s="144" t="s">
        <v>7114</v>
      </c>
    </row>
    <row r="1310" spans="1:24" s="7" customFormat="1">
      <c r="A1310" s="7" t="s">
        <v>49</v>
      </c>
      <c r="D1310" s="144" t="s">
        <v>2155</v>
      </c>
      <c r="E1310" s="144" t="s">
        <v>7115</v>
      </c>
      <c r="F1310" s="144" t="s">
        <v>655</v>
      </c>
      <c r="G1310" s="144" t="s">
        <v>4745</v>
      </c>
      <c r="H1310" s="144" t="s">
        <v>891</v>
      </c>
      <c r="I1310" s="144" t="s">
        <v>1644</v>
      </c>
      <c r="J1310" s="145">
        <v>75</v>
      </c>
      <c r="K1310" s="144" t="s">
        <v>1413</v>
      </c>
      <c r="L1310" s="144" t="s">
        <v>401</v>
      </c>
      <c r="M1310" s="144" t="s">
        <v>4753</v>
      </c>
      <c r="N1310" s="144" t="s">
        <v>683</v>
      </c>
      <c r="O1310" s="144" t="s">
        <v>695</v>
      </c>
      <c r="P1310" s="144" t="s">
        <v>2128</v>
      </c>
      <c r="Q1310" s="145">
        <v>0.157</v>
      </c>
      <c r="R1310" s="144" t="s">
        <v>616</v>
      </c>
      <c r="S1310" s="145">
        <v>75</v>
      </c>
      <c r="T1310" s="144" t="s">
        <v>5034</v>
      </c>
      <c r="U1310" s="145">
        <v>1415</v>
      </c>
      <c r="V1310" s="145">
        <v>1.23994</v>
      </c>
      <c r="W1310" s="145">
        <v>596</v>
      </c>
      <c r="X1310" s="144" t="s">
        <v>7116</v>
      </c>
    </row>
    <row r="1311" spans="1:24" s="7" customFormat="1">
      <c r="A1311" s="7" t="s">
        <v>49</v>
      </c>
      <c r="D1311" s="144" t="s">
        <v>3790</v>
      </c>
      <c r="E1311" s="144" t="s">
        <v>7117</v>
      </c>
      <c r="F1311" s="144" t="s">
        <v>5033</v>
      </c>
      <c r="G1311" s="144" t="s">
        <v>4745</v>
      </c>
      <c r="H1311" s="144" t="s">
        <v>891</v>
      </c>
      <c r="I1311" s="144" t="s">
        <v>1644</v>
      </c>
      <c r="J1311" s="145">
        <v>150</v>
      </c>
      <c r="K1311" s="144" t="s">
        <v>539</v>
      </c>
      <c r="L1311" s="144" t="s">
        <v>401</v>
      </c>
      <c r="M1311" s="144" t="s">
        <v>4753</v>
      </c>
      <c r="N1311" s="144" t="s">
        <v>683</v>
      </c>
      <c r="O1311" s="144" t="s">
        <v>695</v>
      </c>
      <c r="P1311" s="144" t="s">
        <v>7118</v>
      </c>
      <c r="Q1311" s="145">
        <v>0.8</v>
      </c>
      <c r="R1311" s="144" t="s">
        <v>1720</v>
      </c>
      <c r="S1311" s="145">
        <v>150</v>
      </c>
      <c r="T1311" s="144" t="s">
        <v>4754</v>
      </c>
      <c r="U1311" s="145">
        <v>93</v>
      </c>
      <c r="V1311" s="145">
        <v>8.92</v>
      </c>
      <c r="W1311" s="145">
        <v>1</v>
      </c>
      <c r="X1311" s="144" t="s">
        <v>4745</v>
      </c>
    </row>
    <row r="1312" spans="1:24" s="7" customFormat="1">
      <c r="A1312" s="7" t="s">
        <v>49</v>
      </c>
      <c r="D1312" s="144" t="s">
        <v>3791</v>
      </c>
      <c r="E1312" s="144" t="s">
        <v>7119</v>
      </c>
      <c r="F1312" s="144" t="s">
        <v>5033</v>
      </c>
      <c r="G1312" s="144" t="s">
        <v>4745</v>
      </c>
      <c r="H1312" s="144" t="s">
        <v>891</v>
      </c>
      <c r="I1312" s="144" t="s">
        <v>1644</v>
      </c>
      <c r="J1312" s="145">
        <v>150</v>
      </c>
      <c r="K1312" s="144" t="s">
        <v>539</v>
      </c>
      <c r="L1312" s="144" t="s">
        <v>409</v>
      </c>
      <c r="M1312" s="144" t="s">
        <v>4753</v>
      </c>
      <c r="N1312" s="144" t="s">
        <v>683</v>
      </c>
      <c r="O1312" s="144" t="s">
        <v>695</v>
      </c>
      <c r="P1312" s="144" t="s">
        <v>7118</v>
      </c>
      <c r="Q1312" s="145">
        <v>0.8</v>
      </c>
      <c r="R1312" s="144" t="s">
        <v>1720</v>
      </c>
      <c r="S1312" s="145">
        <v>150</v>
      </c>
      <c r="T1312" s="144" t="s">
        <v>4754</v>
      </c>
      <c r="U1312" s="145">
        <v>76</v>
      </c>
      <c r="V1312" s="145">
        <v>8.92</v>
      </c>
      <c r="W1312" s="145">
        <v>0</v>
      </c>
      <c r="X1312" s="144" t="s">
        <v>4745</v>
      </c>
    </row>
    <row r="1313" spans="1:24" s="7" customFormat="1">
      <c r="A1313" s="7" t="s">
        <v>49</v>
      </c>
      <c r="D1313" s="144" t="s">
        <v>3792</v>
      </c>
      <c r="E1313" s="144" t="s">
        <v>7120</v>
      </c>
      <c r="F1313" s="144" t="s">
        <v>5033</v>
      </c>
      <c r="G1313" s="144" t="s">
        <v>4745</v>
      </c>
      <c r="H1313" s="144" t="s">
        <v>891</v>
      </c>
      <c r="I1313" s="144" t="s">
        <v>1644</v>
      </c>
      <c r="J1313" s="145">
        <v>150</v>
      </c>
      <c r="K1313" s="144" t="s">
        <v>539</v>
      </c>
      <c r="L1313" s="144" t="s">
        <v>396</v>
      </c>
      <c r="M1313" s="144" t="s">
        <v>4753</v>
      </c>
      <c r="N1313" s="144" t="s">
        <v>683</v>
      </c>
      <c r="O1313" s="144" t="s">
        <v>695</v>
      </c>
      <c r="P1313" s="144" t="s">
        <v>7118</v>
      </c>
      <c r="Q1313" s="145">
        <v>0.8</v>
      </c>
      <c r="R1313" s="144" t="s">
        <v>1720</v>
      </c>
      <c r="S1313" s="145">
        <v>150</v>
      </c>
      <c r="T1313" s="144" t="s">
        <v>4754</v>
      </c>
      <c r="U1313" s="145">
        <v>103</v>
      </c>
      <c r="V1313" s="145">
        <v>8.92</v>
      </c>
      <c r="W1313" s="145">
        <v>0</v>
      </c>
      <c r="X1313" s="144" t="s">
        <v>4745</v>
      </c>
    </row>
    <row r="1314" spans="1:24" s="7" customFormat="1">
      <c r="A1314" s="7" t="s">
        <v>49</v>
      </c>
      <c r="D1314" s="144" t="s">
        <v>3793</v>
      </c>
      <c r="E1314" s="144" t="s">
        <v>7121</v>
      </c>
      <c r="F1314" s="144" t="s">
        <v>5033</v>
      </c>
      <c r="G1314" s="144" t="s">
        <v>4745</v>
      </c>
      <c r="H1314" s="144" t="s">
        <v>891</v>
      </c>
      <c r="I1314" s="144" t="s">
        <v>1644</v>
      </c>
      <c r="J1314" s="145">
        <v>150</v>
      </c>
      <c r="K1314" s="144" t="s">
        <v>539</v>
      </c>
      <c r="L1314" s="144" t="s">
        <v>393</v>
      </c>
      <c r="M1314" s="144" t="s">
        <v>4753</v>
      </c>
      <c r="N1314" s="144" t="s">
        <v>683</v>
      </c>
      <c r="O1314" s="144" t="s">
        <v>695</v>
      </c>
      <c r="P1314" s="144" t="s">
        <v>7118</v>
      </c>
      <c r="Q1314" s="145">
        <v>0.8</v>
      </c>
      <c r="R1314" s="144" t="s">
        <v>1720</v>
      </c>
      <c r="S1314" s="145">
        <v>150</v>
      </c>
      <c r="T1314" s="144" t="s">
        <v>4754</v>
      </c>
      <c r="U1314" s="145">
        <v>139</v>
      </c>
      <c r="V1314" s="145">
        <v>8.92</v>
      </c>
      <c r="W1314" s="145">
        <v>0</v>
      </c>
      <c r="X1314" s="144" t="s">
        <v>4745</v>
      </c>
    </row>
    <row r="1315" spans="1:24" s="7" customFormat="1">
      <c r="A1315" s="7" t="s">
        <v>49</v>
      </c>
      <c r="D1315" s="144" t="s">
        <v>3794</v>
      </c>
      <c r="E1315" s="144" t="s">
        <v>7122</v>
      </c>
      <c r="F1315" s="144" t="s">
        <v>5033</v>
      </c>
      <c r="G1315" s="144" t="s">
        <v>4745</v>
      </c>
      <c r="H1315" s="144" t="s">
        <v>891</v>
      </c>
      <c r="I1315" s="144" t="s">
        <v>1644</v>
      </c>
      <c r="J1315" s="145">
        <v>150</v>
      </c>
      <c r="K1315" s="144" t="s">
        <v>539</v>
      </c>
      <c r="L1315" s="144" t="s">
        <v>801</v>
      </c>
      <c r="M1315" s="144" t="s">
        <v>4753</v>
      </c>
      <c r="N1315" s="144" t="s">
        <v>683</v>
      </c>
      <c r="O1315" s="144" t="s">
        <v>695</v>
      </c>
      <c r="P1315" s="144" t="s">
        <v>7118</v>
      </c>
      <c r="Q1315" s="145">
        <v>0.8</v>
      </c>
      <c r="R1315" s="144" t="s">
        <v>1720</v>
      </c>
      <c r="S1315" s="145">
        <v>150</v>
      </c>
      <c r="T1315" s="144" t="s">
        <v>4754</v>
      </c>
      <c r="U1315" s="145">
        <v>126</v>
      </c>
      <c r="V1315" s="145">
        <v>8.92</v>
      </c>
      <c r="W1315" s="145">
        <v>2</v>
      </c>
      <c r="X1315" s="144" t="s">
        <v>4745</v>
      </c>
    </row>
    <row r="1316" spans="1:24" s="7" customFormat="1">
      <c r="A1316" s="7" t="s">
        <v>49</v>
      </c>
      <c r="D1316" s="144" t="s">
        <v>3795</v>
      </c>
      <c r="E1316" s="144" t="s">
        <v>7123</v>
      </c>
      <c r="F1316" s="144" t="s">
        <v>5033</v>
      </c>
      <c r="G1316" s="144" t="s">
        <v>4745</v>
      </c>
      <c r="H1316" s="144" t="s">
        <v>891</v>
      </c>
      <c r="I1316" s="144" t="s">
        <v>1644</v>
      </c>
      <c r="J1316" s="145">
        <v>150</v>
      </c>
      <c r="K1316" s="144" t="s">
        <v>539</v>
      </c>
      <c r="L1316" s="144" t="s">
        <v>419</v>
      </c>
      <c r="M1316" s="144" t="s">
        <v>4753</v>
      </c>
      <c r="N1316" s="144" t="s">
        <v>683</v>
      </c>
      <c r="O1316" s="144" t="s">
        <v>695</v>
      </c>
      <c r="P1316" s="144" t="s">
        <v>7118</v>
      </c>
      <c r="Q1316" s="145">
        <v>0.8</v>
      </c>
      <c r="R1316" s="144" t="s">
        <v>1720</v>
      </c>
      <c r="S1316" s="145">
        <v>150</v>
      </c>
      <c r="T1316" s="144" t="s">
        <v>4754</v>
      </c>
      <c r="U1316" s="145">
        <v>104</v>
      </c>
      <c r="V1316" s="145">
        <v>8.92</v>
      </c>
      <c r="W1316" s="145">
        <v>9</v>
      </c>
      <c r="X1316" s="144" t="s">
        <v>4745</v>
      </c>
    </row>
    <row r="1317" spans="1:24" s="7" customFormat="1">
      <c r="A1317" s="7" t="s">
        <v>49</v>
      </c>
      <c r="D1317" s="144" t="s">
        <v>7124</v>
      </c>
      <c r="E1317" s="144" t="s">
        <v>7125</v>
      </c>
      <c r="F1317" s="144" t="s">
        <v>4792</v>
      </c>
      <c r="G1317" s="144" t="s">
        <v>4745</v>
      </c>
      <c r="H1317" s="144" t="s">
        <v>891</v>
      </c>
      <c r="I1317" s="144" t="s">
        <v>1644</v>
      </c>
      <c r="J1317" s="145">
        <v>125</v>
      </c>
      <c r="K1317" s="144" t="s">
        <v>1735</v>
      </c>
      <c r="L1317" s="144" t="s">
        <v>791</v>
      </c>
      <c r="M1317" s="144" t="s">
        <v>4753</v>
      </c>
      <c r="N1317" s="144" t="s">
        <v>683</v>
      </c>
      <c r="O1317" s="144" t="s">
        <v>695</v>
      </c>
      <c r="P1317" s="144" t="s">
        <v>7126</v>
      </c>
      <c r="Q1317" s="145">
        <v>0.7</v>
      </c>
      <c r="R1317" s="144" t="s">
        <v>1423</v>
      </c>
      <c r="S1317" s="145">
        <v>125</v>
      </c>
      <c r="T1317" s="144" t="s">
        <v>4761</v>
      </c>
      <c r="U1317" s="145">
        <v>0</v>
      </c>
      <c r="V1317" s="145">
        <v>3.45</v>
      </c>
      <c r="W1317" s="145">
        <v>0</v>
      </c>
      <c r="X1317" s="144" t="s">
        <v>4745</v>
      </c>
    </row>
    <row r="1318" spans="1:24" s="7" customFormat="1">
      <c r="A1318" s="7" t="s">
        <v>49</v>
      </c>
      <c r="D1318" s="144" t="s">
        <v>7127</v>
      </c>
      <c r="E1318" s="144" t="s">
        <v>7128</v>
      </c>
      <c r="F1318" s="144" t="s">
        <v>4792</v>
      </c>
      <c r="G1318" s="144" t="s">
        <v>4745</v>
      </c>
      <c r="H1318" s="144" t="s">
        <v>891</v>
      </c>
      <c r="I1318" s="144" t="s">
        <v>1644</v>
      </c>
      <c r="J1318" s="145">
        <v>125</v>
      </c>
      <c r="K1318" s="144" t="s">
        <v>1890</v>
      </c>
      <c r="L1318" s="144" t="s">
        <v>457</v>
      </c>
      <c r="M1318" s="144" t="s">
        <v>4753</v>
      </c>
      <c r="N1318" s="144" t="s">
        <v>683</v>
      </c>
      <c r="O1318" s="144" t="s">
        <v>695</v>
      </c>
      <c r="P1318" s="144" t="s">
        <v>7126</v>
      </c>
      <c r="Q1318" s="145">
        <v>0.7</v>
      </c>
      <c r="R1318" s="144" t="s">
        <v>1423</v>
      </c>
      <c r="S1318" s="145">
        <v>125</v>
      </c>
      <c r="T1318" s="144" t="s">
        <v>4761</v>
      </c>
      <c r="U1318" s="145">
        <v>0</v>
      </c>
      <c r="V1318" s="145">
        <v>3.23</v>
      </c>
      <c r="W1318" s="145">
        <v>0</v>
      </c>
      <c r="X1318" s="144" t="s">
        <v>4745</v>
      </c>
    </row>
    <row r="1319" spans="1:24" s="7" customFormat="1">
      <c r="A1319" s="7" t="s">
        <v>49</v>
      </c>
      <c r="D1319" s="144" t="s">
        <v>7129</v>
      </c>
      <c r="E1319" s="144" t="s">
        <v>7130</v>
      </c>
      <c r="F1319" s="144" t="s">
        <v>4792</v>
      </c>
      <c r="G1319" s="144" t="s">
        <v>4745</v>
      </c>
      <c r="H1319" s="144" t="s">
        <v>891</v>
      </c>
      <c r="I1319" s="144" t="s">
        <v>1644</v>
      </c>
      <c r="J1319" s="145">
        <v>150</v>
      </c>
      <c r="K1319" s="144" t="s">
        <v>1735</v>
      </c>
      <c r="L1319" s="144" t="s">
        <v>4745</v>
      </c>
      <c r="M1319" s="144" t="s">
        <v>4753</v>
      </c>
      <c r="N1319" s="144" t="s">
        <v>5208</v>
      </c>
      <c r="O1319" s="144" t="s">
        <v>695</v>
      </c>
      <c r="P1319" s="144" t="s">
        <v>1447</v>
      </c>
      <c r="Q1319" s="145">
        <v>1.05</v>
      </c>
      <c r="R1319" s="144" t="s">
        <v>616</v>
      </c>
      <c r="S1319" s="145">
        <v>150</v>
      </c>
      <c r="T1319" s="144" t="s">
        <v>4761</v>
      </c>
      <c r="U1319" s="145">
        <v>0</v>
      </c>
      <c r="V1319" s="145">
        <v>5.61</v>
      </c>
      <c r="W1319" s="145">
        <v>0</v>
      </c>
      <c r="X1319" s="144" t="s">
        <v>4745</v>
      </c>
    </row>
    <row r="1320" spans="1:24" s="7" customFormat="1">
      <c r="A1320" s="7" t="s">
        <v>49</v>
      </c>
      <c r="D1320" s="144" t="s">
        <v>2158</v>
      </c>
      <c r="E1320" s="144" t="s">
        <v>7131</v>
      </c>
      <c r="F1320" s="144" t="s">
        <v>4792</v>
      </c>
      <c r="G1320" s="144" t="s">
        <v>4745</v>
      </c>
      <c r="H1320" s="144" t="s">
        <v>891</v>
      </c>
      <c r="I1320" s="144" t="s">
        <v>1644</v>
      </c>
      <c r="J1320" s="145">
        <v>150</v>
      </c>
      <c r="K1320" s="144" t="s">
        <v>1890</v>
      </c>
      <c r="L1320" s="144" t="s">
        <v>389</v>
      </c>
      <c r="M1320" s="144" t="s">
        <v>4753</v>
      </c>
      <c r="N1320" s="144" t="s">
        <v>683</v>
      </c>
      <c r="O1320" s="144" t="s">
        <v>695</v>
      </c>
      <c r="P1320" s="144" t="s">
        <v>1447</v>
      </c>
      <c r="Q1320" s="145">
        <v>1.05</v>
      </c>
      <c r="R1320" s="144" t="s">
        <v>1720</v>
      </c>
      <c r="S1320" s="145">
        <v>150</v>
      </c>
      <c r="T1320" s="144" t="s">
        <v>4761</v>
      </c>
      <c r="U1320" s="145">
        <v>0</v>
      </c>
      <c r="V1320" s="145">
        <v>0</v>
      </c>
      <c r="W1320" s="145">
        <v>0</v>
      </c>
      <c r="X1320" s="144" t="s">
        <v>4745</v>
      </c>
    </row>
    <row r="1321" spans="1:24" s="7" customFormat="1">
      <c r="A1321" s="7" t="s">
        <v>49</v>
      </c>
      <c r="D1321" s="144" t="s">
        <v>3796</v>
      </c>
      <c r="E1321" s="144" t="s">
        <v>7132</v>
      </c>
      <c r="F1321" s="144" t="s">
        <v>5033</v>
      </c>
      <c r="G1321" s="144" t="s">
        <v>4745</v>
      </c>
      <c r="H1321" s="144" t="s">
        <v>891</v>
      </c>
      <c r="I1321" s="144" t="s">
        <v>1644</v>
      </c>
      <c r="J1321" s="145">
        <v>150</v>
      </c>
      <c r="K1321" s="144" t="s">
        <v>1890</v>
      </c>
      <c r="L1321" s="144" t="s">
        <v>457</v>
      </c>
      <c r="M1321" s="144" t="s">
        <v>4753</v>
      </c>
      <c r="N1321" s="144" t="s">
        <v>683</v>
      </c>
      <c r="O1321" s="144" t="s">
        <v>695</v>
      </c>
      <c r="P1321" s="144" t="s">
        <v>1447</v>
      </c>
      <c r="Q1321" s="145">
        <v>1.05</v>
      </c>
      <c r="R1321" s="144" t="s">
        <v>1720</v>
      </c>
      <c r="S1321" s="145">
        <v>150</v>
      </c>
      <c r="T1321" s="144" t="s">
        <v>4761</v>
      </c>
      <c r="U1321" s="145">
        <v>14</v>
      </c>
      <c r="V1321" s="145">
        <v>5.67</v>
      </c>
      <c r="W1321" s="145">
        <v>4</v>
      </c>
      <c r="X1321" s="144" t="s">
        <v>4745</v>
      </c>
    </row>
    <row r="1322" spans="1:24" s="7" customFormat="1">
      <c r="A1322" s="7" t="s">
        <v>49</v>
      </c>
      <c r="D1322" s="144" t="s">
        <v>7133</v>
      </c>
      <c r="E1322" s="144" t="s">
        <v>7134</v>
      </c>
      <c r="F1322" s="144" t="s">
        <v>4792</v>
      </c>
      <c r="G1322" s="144" t="s">
        <v>4745</v>
      </c>
      <c r="H1322" s="144" t="s">
        <v>891</v>
      </c>
      <c r="I1322" s="144" t="s">
        <v>1644</v>
      </c>
      <c r="J1322" s="145">
        <v>100</v>
      </c>
      <c r="K1322" s="144" t="s">
        <v>1507</v>
      </c>
      <c r="L1322" s="144" t="s">
        <v>389</v>
      </c>
      <c r="M1322" s="144" t="s">
        <v>4753</v>
      </c>
      <c r="N1322" s="144" t="s">
        <v>683</v>
      </c>
      <c r="O1322" s="144" t="s">
        <v>695</v>
      </c>
      <c r="P1322" s="144" t="s">
        <v>1508</v>
      </c>
      <c r="Q1322" s="145">
        <v>0.32</v>
      </c>
      <c r="R1322" s="144" t="s">
        <v>1419</v>
      </c>
      <c r="S1322" s="145">
        <v>100</v>
      </c>
      <c r="T1322" s="144" t="s">
        <v>4754</v>
      </c>
      <c r="U1322" s="145">
        <v>0</v>
      </c>
      <c r="V1322" s="145">
        <v>2.5872000000000002</v>
      </c>
      <c r="W1322" s="145">
        <v>0</v>
      </c>
      <c r="X1322" s="144" t="s">
        <v>4745</v>
      </c>
    </row>
    <row r="1323" spans="1:24" s="7" customFormat="1">
      <c r="A1323" s="7" t="s">
        <v>49</v>
      </c>
      <c r="D1323" s="144" t="s">
        <v>7135</v>
      </c>
      <c r="E1323" s="144" t="s">
        <v>7136</v>
      </c>
      <c r="F1323" s="144" t="s">
        <v>4792</v>
      </c>
      <c r="G1323" s="144" t="s">
        <v>4745</v>
      </c>
      <c r="H1323" s="144" t="s">
        <v>891</v>
      </c>
      <c r="I1323" s="144" t="s">
        <v>1644</v>
      </c>
      <c r="J1323" s="145">
        <v>100</v>
      </c>
      <c r="K1323" s="144" t="s">
        <v>1481</v>
      </c>
      <c r="L1323" s="144" t="s">
        <v>396</v>
      </c>
      <c r="M1323" s="144" t="s">
        <v>4753</v>
      </c>
      <c r="N1323" s="144" t="s">
        <v>683</v>
      </c>
      <c r="O1323" s="144" t="s">
        <v>695</v>
      </c>
      <c r="P1323" s="144" t="s">
        <v>1508</v>
      </c>
      <c r="Q1323" s="145">
        <v>0.32</v>
      </c>
      <c r="R1323" s="144" t="s">
        <v>1419</v>
      </c>
      <c r="S1323" s="145">
        <v>100</v>
      </c>
      <c r="T1323" s="144" t="s">
        <v>4754</v>
      </c>
      <c r="U1323" s="145">
        <v>0</v>
      </c>
      <c r="V1323" s="145">
        <v>2.2400000000000002</v>
      </c>
      <c r="W1323" s="145">
        <v>0</v>
      </c>
      <c r="X1323" s="144" t="s">
        <v>4745</v>
      </c>
    </row>
    <row r="1324" spans="1:24" s="7" customFormat="1">
      <c r="A1324" s="7" t="s">
        <v>49</v>
      </c>
      <c r="D1324" s="144" t="s">
        <v>7137</v>
      </c>
      <c r="E1324" s="144" t="s">
        <v>7138</v>
      </c>
      <c r="F1324" s="144" t="s">
        <v>4792</v>
      </c>
      <c r="G1324" s="144" t="s">
        <v>4745</v>
      </c>
      <c r="H1324" s="144" t="s">
        <v>891</v>
      </c>
      <c r="I1324" s="144" t="s">
        <v>1644</v>
      </c>
      <c r="J1324" s="145">
        <v>100</v>
      </c>
      <c r="K1324" s="144" t="s">
        <v>1481</v>
      </c>
      <c r="L1324" s="144" t="s">
        <v>389</v>
      </c>
      <c r="M1324" s="144" t="s">
        <v>4753</v>
      </c>
      <c r="N1324" s="144" t="s">
        <v>683</v>
      </c>
      <c r="O1324" s="144" t="s">
        <v>695</v>
      </c>
      <c r="P1324" s="144" t="s">
        <v>1508</v>
      </c>
      <c r="Q1324" s="145">
        <v>0.32</v>
      </c>
      <c r="R1324" s="144" t="s">
        <v>1419</v>
      </c>
      <c r="S1324" s="145">
        <v>100</v>
      </c>
      <c r="T1324" s="144" t="s">
        <v>4754</v>
      </c>
      <c r="U1324" s="145">
        <v>0</v>
      </c>
      <c r="V1324" s="145">
        <v>2.17</v>
      </c>
      <c r="W1324" s="145">
        <v>0</v>
      </c>
      <c r="X1324" s="144" t="s">
        <v>4745</v>
      </c>
    </row>
    <row r="1325" spans="1:24" s="7" customFormat="1">
      <c r="A1325" s="7" t="s">
        <v>49</v>
      </c>
      <c r="D1325" s="144" t="s">
        <v>7139</v>
      </c>
      <c r="E1325" s="144" t="s">
        <v>7140</v>
      </c>
      <c r="F1325" s="144" t="s">
        <v>4792</v>
      </c>
      <c r="G1325" s="144" t="s">
        <v>4745</v>
      </c>
      <c r="H1325" s="144" t="s">
        <v>891</v>
      </c>
      <c r="I1325" s="144" t="s">
        <v>1644</v>
      </c>
      <c r="J1325" s="145">
        <v>75</v>
      </c>
      <c r="K1325" s="144" t="s">
        <v>1413</v>
      </c>
      <c r="L1325" s="144" t="s">
        <v>694</v>
      </c>
      <c r="M1325" s="144" t="s">
        <v>4753</v>
      </c>
      <c r="N1325" s="144" t="s">
        <v>683</v>
      </c>
      <c r="O1325" s="144" t="s">
        <v>695</v>
      </c>
      <c r="P1325" s="144" t="s">
        <v>1515</v>
      </c>
      <c r="Q1325" s="145">
        <v>0.14000000000000001</v>
      </c>
      <c r="R1325" s="144" t="s">
        <v>616</v>
      </c>
      <c r="S1325" s="145">
        <v>75</v>
      </c>
      <c r="T1325" s="144" t="s">
        <v>4754</v>
      </c>
      <c r="U1325" s="145">
        <v>0</v>
      </c>
      <c r="V1325" s="145">
        <v>1.1200000000000001</v>
      </c>
      <c r="W1325" s="145">
        <v>0</v>
      </c>
      <c r="X1325" s="144" t="s">
        <v>4745</v>
      </c>
    </row>
    <row r="1326" spans="1:24" s="7" customFormat="1">
      <c r="A1326" s="7" t="s">
        <v>49</v>
      </c>
      <c r="D1326" s="144" t="s">
        <v>2161</v>
      </c>
      <c r="E1326" s="144" t="s">
        <v>7141</v>
      </c>
      <c r="F1326" s="144" t="s">
        <v>655</v>
      </c>
      <c r="G1326" s="144" t="s">
        <v>4745</v>
      </c>
      <c r="H1326" s="144" t="s">
        <v>891</v>
      </c>
      <c r="I1326" s="144" t="s">
        <v>1644</v>
      </c>
      <c r="J1326" s="145">
        <v>75</v>
      </c>
      <c r="K1326" s="144" t="s">
        <v>5228</v>
      </c>
      <c r="L1326" s="144" t="s">
        <v>389</v>
      </c>
      <c r="M1326" s="144" t="s">
        <v>4753</v>
      </c>
      <c r="N1326" s="144" t="s">
        <v>683</v>
      </c>
      <c r="O1326" s="144" t="s">
        <v>695</v>
      </c>
      <c r="P1326" s="144" t="s">
        <v>1515</v>
      </c>
      <c r="Q1326" s="145">
        <v>0.14000000000000001</v>
      </c>
      <c r="R1326" s="144" t="s">
        <v>616</v>
      </c>
      <c r="S1326" s="145">
        <v>75</v>
      </c>
      <c r="T1326" s="144" t="s">
        <v>4754</v>
      </c>
      <c r="U1326" s="145">
        <v>1232</v>
      </c>
      <c r="V1326" s="145">
        <v>1.1868700000000001</v>
      </c>
      <c r="W1326" s="145">
        <v>1100</v>
      </c>
      <c r="X1326" s="144" t="s">
        <v>7142</v>
      </c>
    </row>
    <row r="1327" spans="1:24" s="7" customFormat="1">
      <c r="A1327" s="7" t="s">
        <v>49</v>
      </c>
      <c r="D1327" s="144" t="s">
        <v>2164</v>
      </c>
      <c r="E1327" s="144" t="s">
        <v>7143</v>
      </c>
      <c r="F1327" s="144" t="s">
        <v>655</v>
      </c>
      <c r="G1327" s="144" t="s">
        <v>4745</v>
      </c>
      <c r="H1327" s="144" t="s">
        <v>891</v>
      </c>
      <c r="I1327" s="144" t="s">
        <v>1644</v>
      </c>
      <c r="J1327" s="145">
        <v>100</v>
      </c>
      <c r="K1327" s="144" t="s">
        <v>5228</v>
      </c>
      <c r="L1327" s="144" t="s">
        <v>389</v>
      </c>
      <c r="M1327" s="144" t="s">
        <v>4753</v>
      </c>
      <c r="N1327" s="144" t="s">
        <v>683</v>
      </c>
      <c r="O1327" s="144" t="s">
        <v>695</v>
      </c>
      <c r="P1327" s="144" t="s">
        <v>1508</v>
      </c>
      <c r="Q1327" s="145">
        <v>0.32</v>
      </c>
      <c r="R1327" s="144" t="s">
        <v>1419</v>
      </c>
      <c r="S1327" s="145">
        <v>100</v>
      </c>
      <c r="T1327" s="144" t="s">
        <v>4754</v>
      </c>
      <c r="U1327" s="145">
        <v>373</v>
      </c>
      <c r="V1327" s="145">
        <v>2.2641900000000001</v>
      </c>
      <c r="W1327" s="145">
        <v>23</v>
      </c>
      <c r="X1327" s="144" t="s">
        <v>7144</v>
      </c>
    </row>
    <row r="1328" spans="1:24" s="7" customFormat="1">
      <c r="A1328" s="7" t="s">
        <v>49</v>
      </c>
      <c r="D1328" s="144" t="s">
        <v>2167</v>
      </c>
      <c r="E1328" s="144" t="s">
        <v>7145</v>
      </c>
      <c r="F1328" s="144" t="s">
        <v>655</v>
      </c>
      <c r="G1328" s="144" t="s">
        <v>4745</v>
      </c>
      <c r="H1328" s="144" t="s">
        <v>891</v>
      </c>
      <c r="I1328" s="144" t="s">
        <v>1644</v>
      </c>
      <c r="J1328" s="145">
        <v>100</v>
      </c>
      <c r="K1328" s="144" t="s">
        <v>5269</v>
      </c>
      <c r="L1328" s="144" t="s">
        <v>1795</v>
      </c>
      <c r="M1328" s="144" t="s">
        <v>4753</v>
      </c>
      <c r="N1328" s="144" t="s">
        <v>683</v>
      </c>
      <c r="O1328" s="144" t="s">
        <v>695</v>
      </c>
      <c r="P1328" s="144" t="s">
        <v>1508</v>
      </c>
      <c r="Q1328" s="145">
        <v>0.32</v>
      </c>
      <c r="R1328" s="144" t="s">
        <v>1419</v>
      </c>
      <c r="S1328" s="145">
        <v>100</v>
      </c>
      <c r="T1328" s="144" t="s">
        <v>4754</v>
      </c>
      <c r="U1328" s="145">
        <v>1</v>
      </c>
      <c r="V1328" s="145">
        <v>3.11</v>
      </c>
      <c r="W1328" s="145">
        <v>87</v>
      </c>
      <c r="X1328" s="144" t="s">
        <v>7146</v>
      </c>
    </row>
    <row r="1329" spans="1:24" s="7" customFormat="1">
      <c r="A1329" s="7" t="s">
        <v>49</v>
      </c>
      <c r="D1329" s="144" t="s">
        <v>2170</v>
      </c>
      <c r="E1329" s="144" t="s">
        <v>7147</v>
      </c>
      <c r="F1329" s="144" t="s">
        <v>655</v>
      </c>
      <c r="G1329" s="144" t="s">
        <v>4745</v>
      </c>
      <c r="H1329" s="144" t="s">
        <v>891</v>
      </c>
      <c r="I1329" s="144" t="s">
        <v>1644</v>
      </c>
      <c r="J1329" s="145">
        <v>100</v>
      </c>
      <c r="K1329" s="144" t="s">
        <v>1413</v>
      </c>
      <c r="L1329" s="144" t="s">
        <v>791</v>
      </c>
      <c r="M1329" s="144" t="s">
        <v>4753</v>
      </c>
      <c r="N1329" s="144" t="s">
        <v>683</v>
      </c>
      <c r="O1329" s="144" t="s">
        <v>695</v>
      </c>
      <c r="P1329" s="144" t="s">
        <v>1508</v>
      </c>
      <c r="Q1329" s="145">
        <v>0.32</v>
      </c>
      <c r="R1329" s="144" t="s">
        <v>1419</v>
      </c>
      <c r="S1329" s="145">
        <v>100</v>
      </c>
      <c r="T1329" s="144" t="s">
        <v>4754</v>
      </c>
      <c r="U1329" s="145">
        <v>587</v>
      </c>
      <c r="V1329" s="145">
        <v>2.0946799999999999</v>
      </c>
      <c r="W1329" s="145">
        <v>1</v>
      </c>
      <c r="X1329" s="144" t="s">
        <v>4745</v>
      </c>
    </row>
    <row r="1330" spans="1:24" s="7" customFormat="1">
      <c r="A1330" s="7" t="s">
        <v>49</v>
      </c>
      <c r="D1330" s="144" t="s">
        <v>2173</v>
      </c>
      <c r="E1330" s="144" t="s">
        <v>7148</v>
      </c>
      <c r="F1330" s="144" t="s">
        <v>655</v>
      </c>
      <c r="G1330" s="144" t="s">
        <v>4745</v>
      </c>
      <c r="H1330" s="144" t="s">
        <v>891</v>
      </c>
      <c r="I1330" s="144" t="s">
        <v>1644</v>
      </c>
      <c r="J1330" s="145">
        <v>100</v>
      </c>
      <c r="K1330" s="144" t="s">
        <v>1413</v>
      </c>
      <c r="L1330" s="144" t="s">
        <v>5445</v>
      </c>
      <c r="M1330" s="144" t="s">
        <v>4753</v>
      </c>
      <c r="N1330" s="144" t="s">
        <v>683</v>
      </c>
      <c r="O1330" s="144" t="s">
        <v>695</v>
      </c>
      <c r="P1330" s="144" t="s">
        <v>1508</v>
      </c>
      <c r="Q1330" s="145">
        <v>0.32</v>
      </c>
      <c r="R1330" s="144" t="s">
        <v>1419</v>
      </c>
      <c r="S1330" s="145">
        <v>100</v>
      </c>
      <c r="T1330" s="144" t="s">
        <v>4754</v>
      </c>
      <c r="U1330" s="145">
        <v>83</v>
      </c>
      <c r="V1330" s="145">
        <v>2.2711299999999999</v>
      </c>
      <c r="W1330" s="145">
        <v>6</v>
      </c>
      <c r="X1330" s="144" t="s">
        <v>7149</v>
      </c>
    </row>
    <row r="1331" spans="1:24" s="7" customFormat="1">
      <c r="A1331" s="7" t="s">
        <v>49</v>
      </c>
      <c r="D1331" s="144" t="s">
        <v>2176</v>
      </c>
      <c r="E1331" s="144" t="s">
        <v>7150</v>
      </c>
      <c r="F1331" s="144" t="s">
        <v>655</v>
      </c>
      <c r="G1331" s="144" t="s">
        <v>4745</v>
      </c>
      <c r="H1331" s="144" t="s">
        <v>891</v>
      </c>
      <c r="I1331" s="144" t="s">
        <v>1644</v>
      </c>
      <c r="J1331" s="145">
        <v>100</v>
      </c>
      <c r="K1331" s="144" t="s">
        <v>1413</v>
      </c>
      <c r="L1331" s="144" t="s">
        <v>401</v>
      </c>
      <c r="M1331" s="144" t="s">
        <v>4753</v>
      </c>
      <c r="N1331" s="144" t="s">
        <v>683</v>
      </c>
      <c r="O1331" s="144" t="s">
        <v>695</v>
      </c>
      <c r="P1331" s="144" t="s">
        <v>1508</v>
      </c>
      <c r="Q1331" s="145">
        <v>0.32</v>
      </c>
      <c r="R1331" s="144" t="s">
        <v>1419</v>
      </c>
      <c r="S1331" s="145">
        <v>100</v>
      </c>
      <c r="T1331" s="144" t="s">
        <v>4754</v>
      </c>
      <c r="U1331" s="145">
        <v>305</v>
      </c>
      <c r="V1331" s="145">
        <v>2.0434299999999999</v>
      </c>
      <c r="W1331" s="145">
        <v>206</v>
      </c>
      <c r="X1331" s="144" t="s">
        <v>7151</v>
      </c>
    </row>
    <row r="1332" spans="1:24" s="7" customFormat="1">
      <c r="A1332" s="7" t="s">
        <v>49</v>
      </c>
      <c r="D1332" s="144" t="s">
        <v>2179</v>
      </c>
      <c r="E1332" s="144" t="s">
        <v>7152</v>
      </c>
      <c r="F1332" s="144" t="s">
        <v>655</v>
      </c>
      <c r="G1332" s="144" t="s">
        <v>4745</v>
      </c>
      <c r="H1332" s="144" t="s">
        <v>891</v>
      </c>
      <c r="I1332" s="144" t="s">
        <v>1644</v>
      </c>
      <c r="J1332" s="145">
        <v>75</v>
      </c>
      <c r="K1332" s="144" t="s">
        <v>5269</v>
      </c>
      <c r="L1332" s="144" t="s">
        <v>1795</v>
      </c>
      <c r="M1332" s="144" t="s">
        <v>4753</v>
      </c>
      <c r="N1332" s="144" t="s">
        <v>683</v>
      </c>
      <c r="O1332" s="144" t="s">
        <v>695</v>
      </c>
      <c r="P1332" s="144" t="s">
        <v>1515</v>
      </c>
      <c r="Q1332" s="145">
        <v>0.14000000000000001</v>
      </c>
      <c r="R1332" s="144" t="s">
        <v>616</v>
      </c>
      <c r="S1332" s="145">
        <v>75</v>
      </c>
      <c r="T1332" s="144" t="s">
        <v>4754</v>
      </c>
      <c r="U1332" s="145">
        <v>1561</v>
      </c>
      <c r="V1332" s="145">
        <v>1.2950299999999999</v>
      </c>
      <c r="W1332" s="145">
        <v>512</v>
      </c>
      <c r="X1332" s="144" t="s">
        <v>7153</v>
      </c>
    </row>
    <row r="1333" spans="1:24" s="7" customFormat="1">
      <c r="A1333" s="7" t="s">
        <v>49</v>
      </c>
      <c r="D1333" s="144" t="s">
        <v>2182</v>
      </c>
      <c r="E1333" s="144" t="s">
        <v>7154</v>
      </c>
      <c r="F1333" s="144" t="s">
        <v>655</v>
      </c>
      <c r="G1333" s="144" t="s">
        <v>4745</v>
      </c>
      <c r="H1333" s="144" t="s">
        <v>891</v>
      </c>
      <c r="I1333" s="144" t="s">
        <v>1644</v>
      </c>
      <c r="J1333" s="145">
        <v>75</v>
      </c>
      <c r="K1333" s="144" t="s">
        <v>5164</v>
      </c>
      <c r="L1333" s="144" t="s">
        <v>457</v>
      </c>
      <c r="M1333" s="144" t="s">
        <v>4753</v>
      </c>
      <c r="N1333" s="144" t="s">
        <v>683</v>
      </c>
      <c r="O1333" s="144" t="s">
        <v>695</v>
      </c>
      <c r="P1333" s="144" t="s">
        <v>1515</v>
      </c>
      <c r="Q1333" s="145">
        <v>0.155</v>
      </c>
      <c r="R1333" s="144" t="s">
        <v>616</v>
      </c>
      <c r="S1333" s="145">
        <v>75</v>
      </c>
      <c r="T1333" s="144" t="s">
        <v>4754</v>
      </c>
      <c r="U1333" s="145">
        <v>1101</v>
      </c>
      <c r="V1333" s="145">
        <v>1.22522</v>
      </c>
      <c r="W1333" s="145">
        <v>960</v>
      </c>
      <c r="X1333" s="144" t="s">
        <v>7155</v>
      </c>
    </row>
    <row r="1334" spans="1:24" s="7" customFormat="1">
      <c r="A1334" s="7" t="s">
        <v>49</v>
      </c>
      <c r="D1334" s="144" t="s">
        <v>2185</v>
      </c>
      <c r="E1334" s="144" t="s">
        <v>7156</v>
      </c>
      <c r="F1334" s="144" t="s">
        <v>655</v>
      </c>
      <c r="G1334" s="144" t="s">
        <v>4745</v>
      </c>
      <c r="H1334" s="144" t="s">
        <v>891</v>
      </c>
      <c r="I1334" s="144" t="s">
        <v>1644</v>
      </c>
      <c r="J1334" s="145">
        <v>100</v>
      </c>
      <c r="K1334" s="144" t="s">
        <v>5228</v>
      </c>
      <c r="L1334" s="144" t="s">
        <v>1795</v>
      </c>
      <c r="M1334" s="144" t="s">
        <v>4753</v>
      </c>
      <c r="N1334" s="144" t="s">
        <v>683</v>
      </c>
      <c r="O1334" s="144" t="s">
        <v>695</v>
      </c>
      <c r="P1334" s="144" t="s">
        <v>1508</v>
      </c>
      <c r="Q1334" s="145">
        <v>0.34499999999999997</v>
      </c>
      <c r="R1334" s="144" t="s">
        <v>1419</v>
      </c>
      <c r="S1334" s="145">
        <v>100</v>
      </c>
      <c r="T1334" s="144" t="s">
        <v>4754</v>
      </c>
      <c r="U1334" s="145">
        <v>642</v>
      </c>
      <c r="V1334" s="145">
        <v>2.64</v>
      </c>
      <c r="W1334" s="145">
        <v>0</v>
      </c>
      <c r="X1334" s="144" t="s">
        <v>7157</v>
      </c>
    </row>
    <row r="1335" spans="1:24" s="7" customFormat="1">
      <c r="A1335" s="7" t="s">
        <v>49</v>
      </c>
      <c r="D1335" s="144" t="s">
        <v>2188</v>
      </c>
      <c r="E1335" s="144" t="s">
        <v>7158</v>
      </c>
      <c r="F1335" s="144" t="s">
        <v>655</v>
      </c>
      <c r="G1335" s="144" t="s">
        <v>4745</v>
      </c>
      <c r="H1335" s="144" t="s">
        <v>891</v>
      </c>
      <c r="I1335" s="144" t="s">
        <v>1644</v>
      </c>
      <c r="J1335" s="145">
        <v>100</v>
      </c>
      <c r="K1335" s="144" t="s">
        <v>5269</v>
      </c>
      <c r="L1335" s="144" t="s">
        <v>389</v>
      </c>
      <c r="M1335" s="144" t="s">
        <v>4753</v>
      </c>
      <c r="N1335" s="144" t="s">
        <v>683</v>
      </c>
      <c r="O1335" s="144" t="s">
        <v>695</v>
      </c>
      <c r="P1335" s="144" t="s">
        <v>2191</v>
      </c>
      <c r="Q1335" s="145">
        <v>0.32</v>
      </c>
      <c r="R1335" s="144" t="s">
        <v>1419</v>
      </c>
      <c r="S1335" s="145">
        <v>100</v>
      </c>
      <c r="T1335" s="144" t="s">
        <v>4754</v>
      </c>
      <c r="U1335" s="145">
        <v>416</v>
      </c>
      <c r="V1335" s="145">
        <v>2.6730399999999999</v>
      </c>
      <c r="W1335" s="145">
        <v>6</v>
      </c>
      <c r="X1335" s="144" t="s">
        <v>4745</v>
      </c>
    </row>
    <row r="1336" spans="1:24" s="7" customFormat="1">
      <c r="A1336" s="7" t="s">
        <v>49</v>
      </c>
      <c r="D1336" s="144" t="s">
        <v>2192</v>
      </c>
      <c r="E1336" s="144" t="s">
        <v>7159</v>
      </c>
      <c r="F1336" s="144" t="s">
        <v>655</v>
      </c>
      <c r="G1336" s="144" t="s">
        <v>4745</v>
      </c>
      <c r="H1336" s="144" t="s">
        <v>891</v>
      </c>
      <c r="I1336" s="144" t="s">
        <v>1644</v>
      </c>
      <c r="J1336" s="145">
        <v>100</v>
      </c>
      <c r="K1336" s="144" t="s">
        <v>765</v>
      </c>
      <c r="L1336" s="144" t="s">
        <v>598</v>
      </c>
      <c r="M1336" s="144" t="s">
        <v>4753</v>
      </c>
      <c r="N1336" s="144" t="s">
        <v>683</v>
      </c>
      <c r="O1336" s="144" t="s">
        <v>695</v>
      </c>
      <c r="P1336" s="144" t="s">
        <v>1508</v>
      </c>
      <c r="Q1336" s="145">
        <v>0.32</v>
      </c>
      <c r="R1336" s="144" t="s">
        <v>1419</v>
      </c>
      <c r="S1336" s="145">
        <v>100</v>
      </c>
      <c r="T1336" s="144" t="s">
        <v>4754</v>
      </c>
      <c r="U1336" s="145">
        <v>263</v>
      </c>
      <c r="V1336" s="145">
        <v>2.024</v>
      </c>
      <c r="W1336" s="145">
        <v>0</v>
      </c>
      <c r="X1336" s="144" t="s">
        <v>7160</v>
      </c>
    </row>
    <row r="1337" spans="1:24" s="7" customFormat="1">
      <c r="A1337" s="7" t="s">
        <v>49</v>
      </c>
      <c r="D1337" s="144" t="s">
        <v>7161</v>
      </c>
      <c r="E1337" s="144" t="s">
        <v>7162</v>
      </c>
      <c r="F1337" s="144" t="s">
        <v>4792</v>
      </c>
      <c r="G1337" s="144" t="s">
        <v>4745</v>
      </c>
      <c r="H1337" s="144" t="s">
        <v>891</v>
      </c>
      <c r="I1337" s="144" t="s">
        <v>1644</v>
      </c>
      <c r="J1337" s="145">
        <v>100</v>
      </c>
      <c r="K1337" s="144" t="s">
        <v>2039</v>
      </c>
      <c r="L1337" s="144" t="s">
        <v>457</v>
      </c>
      <c r="M1337" s="144" t="s">
        <v>4753</v>
      </c>
      <c r="N1337" s="144" t="s">
        <v>683</v>
      </c>
      <c r="O1337" s="144" t="s">
        <v>695</v>
      </c>
      <c r="P1337" s="144" t="s">
        <v>1508</v>
      </c>
      <c r="Q1337" s="145">
        <v>0.32</v>
      </c>
      <c r="R1337" s="144" t="s">
        <v>1419</v>
      </c>
      <c r="S1337" s="145">
        <v>100</v>
      </c>
      <c r="T1337" s="144" t="s">
        <v>4754</v>
      </c>
      <c r="U1337" s="145">
        <v>0</v>
      </c>
      <c r="V1337" s="145">
        <v>2.6771699999999998</v>
      </c>
      <c r="W1337" s="145">
        <v>0</v>
      </c>
      <c r="X1337" s="144" t="s">
        <v>4745</v>
      </c>
    </row>
    <row r="1338" spans="1:24" s="7" customFormat="1">
      <c r="A1338" s="7" t="s">
        <v>49</v>
      </c>
      <c r="D1338" s="144" t="s">
        <v>2195</v>
      </c>
      <c r="E1338" s="144" t="s">
        <v>2196</v>
      </c>
      <c r="F1338" s="144" t="s">
        <v>5033</v>
      </c>
      <c r="G1338" s="144" t="s">
        <v>4745</v>
      </c>
      <c r="H1338" s="144" t="s">
        <v>891</v>
      </c>
      <c r="I1338" s="144" t="s">
        <v>1644</v>
      </c>
      <c r="J1338" s="145">
        <v>100</v>
      </c>
      <c r="K1338" s="144" t="s">
        <v>2044</v>
      </c>
      <c r="L1338" s="144" t="s">
        <v>694</v>
      </c>
      <c r="M1338" s="144" t="s">
        <v>4753</v>
      </c>
      <c r="N1338" s="144" t="s">
        <v>683</v>
      </c>
      <c r="O1338" s="144" t="s">
        <v>695</v>
      </c>
      <c r="P1338" s="144" t="s">
        <v>1508</v>
      </c>
      <c r="Q1338" s="145">
        <v>0.32</v>
      </c>
      <c r="R1338" s="144" t="s">
        <v>1419</v>
      </c>
      <c r="S1338" s="145">
        <v>100</v>
      </c>
      <c r="T1338" s="144" t="s">
        <v>4754</v>
      </c>
      <c r="U1338" s="145">
        <v>60</v>
      </c>
      <c r="V1338" s="145">
        <v>2.5449999999999999</v>
      </c>
      <c r="W1338" s="145">
        <v>0</v>
      </c>
      <c r="X1338" s="144" t="s">
        <v>4745</v>
      </c>
    </row>
    <row r="1339" spans="1:24" s="7" customFormat="1">
      <c r="A1339" s="7" t="s">
        <v>49</v>
      </c>
      <c r="D1339" s="144" t="s">
        <v>7163</v>
      </c>
      <c r="E1339" s="144" t="s">
        <v>7164</v>
      </c>
      <c r="F1339" s="144" t="s">
        <v>4792</v>
      </c>
      <c r="G1339" s="144" t="s">
        <v>4745</v>
      </c>
      <c r="H1339" s="144" t="s">
        <v>891</v>
      </c>
      <c r="I1339" s="144" t="s">
        <v>1644</v>
      </c>
      <c r="J1339" s="145">
        <v>100</v>
      </c>
      <c r="K1339" s="144" t="s">
        <v>2039</v>
      </c>
      <c r="L1339" s="144" t="s">
        <v>401</v>
      </c>
      <c r="M1339" s="144" t="s">
        <v>4753</v>
      </c>
      <c r="N1339" s="144" t="s">
        <v>683</v>
      </c>
      <c r="O1339" s="144" t="s">
        <v>695</v>
      </c>
      <c r="P1339" s="144" t="s">
        <v>1508</v>
      </c>
      <c r="Q1339" s="145">
        <v>0.2</v>
      </c>
      <c r="R1339" s="144" t="s">
        <v>1419</v>
      </c>
      <c r="S1339" s="145">
        <v>100</v>
      </c>
      <c r="T1339" s="144" t="s">
        <v>4754</v>
      </c>
      <c r="U1339" s="145">
        <v>0</v>
      </c>
      <c r="V1339" s="145">
        <v>2.6247099999999999</v>
      </c>
      <c r="W1339" s="145">
        <v>0</v>
      </c>
      <c r="X1339" s="144" t="s">
        <v>4745</v>
      </c>
    </row>
    <row r="1340" spans="1:24" s="7" customFormat="1">
      <c r="A1340" s="7" t="s">
        <v>49</v>
      </c>
      <c r="D1340" s="144" t="s">
        <v>3629</v>
      </c>
      <c r="E1340" s="144" t="s">
        <v>7165</v>
      </c>
      <c r="F1340" s="144" t="s">
        <v>655</v>
      </c>
      <c r="G1340" s="144" t="s">
        <v>5227</v>
      </c>
      <c r="H1340" s="144" t="s">
        <v>891</v>
      </c>
      <c r="I1340" s="144" t="s">
        <v>1644</v>
      </c>
      <c r="J1340" s="145">
        <v>50</v>
      </c>
      <c r="K1340" s="144" t="s">
        <v>631</v>
      </c>
      <c r="L1340" s="144" t="s">
        <v>457</v>
      </c>
      <c r="M1340" s="144" t="s">
        <v>4753</v>
      </c>
      <c r="N1340" s="144" t="s">
        <v>683</v>
      </c>
      <c r="O1340" s="144" t="s">
        <v>695</v>
      </c>
      <c r="P1340" s="144" t="s">
        <v>7166</v>
      </c>
      <c r="Q1340" s="145">
        <v>0.04</v>
      </c>
      <c r="R1340" s="144" t="s">
        <v>530</v>
      </c>
      <c r="S1340" s="145">
        <v>50</v>
      </c>
      <c r="T1340" s="144" t="s">
        <v>4754</v>
      </c>
      <c r="U1340" s="145">
        <v>0</v>
      </c>
      <c r="V1340" s="145">
        <v>1.1233299999999999</v>
      </c>
      <c r="W1340" s="145">
        <v>23</v>
      </c>
      <c r="X1340" s="144" t="s">
        <v>4745</v>
      </c>
    </row>
    <row r="1341" spans="1:24" s="7" customFormat="1">
      <c r="A1341" s="7" t="s">
        <v>49</v>
      </c>
      <c r="D1341" s="144" t="s">
        <v>1647</v>
      </c>
      <c r="E1341" s="144" t="s">
        <v>7167</v>
      </c>
      <c r="F1341" s="144" t="s">
        <v>655</v>
      </c>
      <c r="G1341" s="144" t="s">
        <v>5394</v>
      </c>
      <c r="H1341" s="144" t="s">
        <v>891</v>
      </c>
      <c r="I1341" s="144" t="s">
        <v>1644</v>
      </c>
      <c r="J1341" s="145">
        <v>75</v>
      </c>
      <c r="K1341" s="144" t="s">
        <v>631</v>
      </c>
      <c r="L1341" s="144" t="s">
        <v>457</v>
      </c>
      <c r="M1341" s="144" t="s">
        <v>4753</v>
      </c>
      <c r="N1341" s="144" t="s">
        <v>683</v>
      </c>
      <c r="O1341" s="144" t="s">
        <v>695</v>
      </c>
      <c r="P1341" s="144" t="s">
        <v>1648</v>
      </c>
      <c r="Q1341" s="145">
        <v>0.14000000000000001</v>
      </c>
      <c r="R1341" s="144" t="s">
        <v>616</v>
      </c>
      <c r="S1341" s="145">
        <v>75</v>
      </c>
      <c r="T1341" s="144" t="s">
        <v>4754</v>
      </c>
      <c r="U1341" s="145">
        <v>4745</v>
      </c>
      <c r="V1341" s="145">
        <v>1.1200000000000001</v>
      </c>
      <c r="W1341" s="145">
        <v>299</v>
      </c>
      <c r="X1341" s="144" t="s">
        <v>7168</v>
      </c>
    </row>
    <row r="1342" spans="1:24" s="7" customFormat="1">
      <c r="A1342" s="7" t="s">
        <v>49</v>
      </c>
      <c r="D1342" s="144" t="s">
        <v>2198</v>
      </c>
      <c r="E1342" s="144" t="s">
        <v>7169</v>
      </c>
      <c r="F1342" s="144" t="s">
        <v>655</v>
      </c>
      <c r="G1342" s="144" t="s">
        <v>4745</v>
      </c>
      <c r="H1342" s="144" t="s">
        <v>891</v>
      </c>
      <c r="I1342" s="144" t="s">
        <v>1644</v>
      </c>
      <c r="J1342" s="145">
        <v>100</v>
      </c>
      <c r="K1342" s="144" t="s">
        <v>5228</v>
      </c>
      <c r="L1342" s="144" t="s">
        <v>389</v>
      </c>
      <c r="M1342" s="144" t="s">
        <v>4753</v>
      </c>
      <c r="N1342" s="144" t="s">
        <v>683</v>
      </c>
      <c r="O1342" s="144" t="s">
        <v>695</v>
      </c>
      <c r="P1342" s="144" t="s">
        <v>1508</v>
      </c>
      <c r="Q1342" s="145">
        <v>0.32</v>
      </c>
      <c r="R1342" s="144" t="s">
        <v>1419</v>
      </c>
      <c r="S1342" s="145">
        <v>100</v>
      </c>
      <c r="T1342" s="144" t="s">
        <v>4754</v>
      </c>
      <c r="U1342" s="145">
        <v>657</v>
      </c>
      <c r="V1342" s="145">
        <v>1.96061</v>
      </c>
      <c r="W1342" s="145">
        <v>0</v>
      </c>
      <c r="X1342" s="144" t="s">
        <v>7170</v>
      </c>
    </row>
    <row r="1343" spans="1:24" s="7" customFormat="1">
      <c r="A1343" s="7" t="s">
        <v>49</v>
      </c>
      <c r="D1343" s="144" t="s">
        <v>2201</v>
      </c>
      <c r="E1343" s="144" t="s">
        <v>6718</v>
      </c>
      <c r="F1343" s="144" t="s">
        <v>655</v>
      </c>
      <c r="G1343" s="144" t="s">
        <v>4745</v>
      </c>
      <c r="H1343" s="144" t="s">
        <v>891</v>
      </c>
      <c r="I1343" s="144" t="s">
        <v>1644</v>
      </c>
      <c r="J1343" s="145">
        <v>100</v>
      </c>
      <c r="K1343" s="144" t="s">
        <v>1413</v>
      </c>
      <c r="L1343" s="144" t="s">
        <v>401</v>
      </c>
      <c r="M1343" s="144" t="s">
        <v>4753</v>
      </c>
      <c r="N1343" s="144" t="s">
        <v>683</v>
      </c>
      <c r="O1343" s="144" t="s">
        <v>695</v>
      </c>
      <c r="P1343" s="144" t="s">
        <v>1508</v>
      </c>
      <c r="Q1343" s="145">
        <v>0.32</v>
      </c>
      <c r="R1343" s="144" t="s">
        <v>1419</v>
      </c>
      <c r="S1343" s="145">
        <v>100</v>
      </c>
      <c r="T1343" s="144" t="s">
        <v>4754</v>
      </c>
      <c r="U1343" s="145">
        <v>1296</v>
      </c>
      <c r="V1343" s="145">
        <v>1.96</v>
      </c>
      <c r="W1343" s="145">
        <v>17</v>
      </c>
      <c r="X1343" s="144" t="s">
        <v>7171</v>
      </c>
    </row>
    <row r="1344" spans="1:24" s="7" customFormat="1">
      <c r="A1344" s="7" t="s">
        <v>49</v>
      </c>
      <c r="D1344" s="144" t="s">
        <v>2204</v>
      </c>
      <c r="E1344" s="144" t="s">
        <v>6726</v>
      </c>
      <c r="F1344" s="144" t="s">
        <v>655</v>
      </c>
      <c r="G1344" s="144" t="s">
        <v>4745</v>
      </c>
      <c r="H1344" s="144" t="s">
        <v>891</v>
      </c>
      <c r="I1344" s="144" t="s">
        <v>1644</v>
      </c>
      <c r="J1344" s="145">
        <v>100</v>
      </c>
      <c r="K1344" s="144" t="s">
        <v>1413</v>
      </c>
      <c r="L1344" s="144" t="s">
        <v>409</v>
      </c>
      <c r="M1344" s="144" t="s">
        <v>4753</v>
      </c>
      <c r="N1344" s="144" t="s">
        <v>683</v>
      </c>
      <c r="O1344" s="144" t="s">
        <v>695</v>
      </c>
      <c r="P1344" s="144" t="s">
        <v>1508</v>
      </c>
      <c r="Q1344" s="145">
        <v>0.32</v>
      </c>
      <c r="R1344" s="144" t="s">
        <v>1419</v>
      </c>
      <c r="S1344" s="145">
        <v>100</v>
      </c>
      <c r="T1344" s="144" t="s">
        <v>4754</v>
      </c>
      <c r="U1344" s="145">
        <v>1206</v>
      </c>
      <c r="V1344" s="145">
        <v>1.96</v>
      </c>
      <c r="W1344" s="145">
        <v>0</v>
      </c>
      <c r="X1344" s="144" t="s">
        <v>7172</v>
      </c>
    </row>
    <row r="1345" spans="1:24" s="7" customFormat="1">
      <c r="A1345" s="7" t="s">
        <v>49</v>
      </c>
      <c r="D1345" s="144" t="s">
        <v>2207</v>
      </c>
      <c r="E1345" s="144" t="s">
        <v>6742</v>
      </c>
      <c r="F1345" s="144" t="s">
        <v>655</v>
      </c>
      <c r="G1345" s="144" t="s">
        <v>4745</v>
      </c>
      <c r="H1345" s="144" t="s">
        <v>891</v>
      </c>
      <c r="I1345" s="144" t="s">
        <v>1644</v>
      </c>
      <c r="J1345" s="145">
        <v>100</v>
      </c>
      <c r="K1345" s="144" t="s">
        <v>1413</v>
      </c>
      <c r="L1345" s="144" t="s">
        <v>396</v>
      </c>
      <c r="M1345" s="144" t="s">
        <v>4753</v>
      </c>
      <c r="N1345" s="144" t="s">
        <v>683</v>
      </c>
      <c r="O1345" s="144" t="s">
        <v>695</v>
      </c>
      <c r="P1345" s="144" t="s">
        <v>1508</v>
      </c>
      <c r="Q1345" s="145">
        <v>0.32</v>
      </c>
      <c r="R1345" s="144" t="s">
        <v>1419</v>
      </c>
      <c r="S1345" s="145">
        <v>100</v>
      </c>
      <c r="T1345" s="144" t="s">
        <v>4754</v>
      </c>
      <c r="U1345" s="145">
        <v>101</v>
      </c>
      <c r="V1345" s="145">
        <v>2.04</v>
      </c>
      <c r="W1345" s="145">
        <v>247</v>
      </c>
      <c r="X1345" s="144" t="s">
        <v>7173</v>
      </c>
    </row>
    <row r="1346" spans="1:24" s="7" customFormat="1">
      <c r="A1346" s="7" t="s">
        <v>49</v>
      </c>
      <c r="D1346" s="144" t="s">
        <v>2210</v>
      </c>
      <c r="E1346" s="144" t="s">
        <v>6736</v>
      </c>
      <c r="F1346" s="144" t="s">
        <v>655</v>
      </c>
      <c r="G1346" s="144" t="s">
        <v>4745</v>
      </c>
      <c r="H1346" s="144" t="s">
        <v>891</v>
      </c>
      <c r="I1346" s="144" t="s">
        <v>1644</v>
      </c>
      <c r="J1346" s="145">
        <v>100</v>
      </c>
      <c r="K1346" s="144" t="s">
        <v>1413</v>
      </c>
      <c r="L1346" s="144" t="s">
        <v>393</v>
      </c>
      <c r="M1346" s="144" t="s">
        <v>4753</v>
      </c>
      <c r="N1346" s="144" t="s">
        <v>683</v>
      </c>
      <c r="O1346" s="144" t="s">
        <v>695</v>
      </c>
      <c r="P1346" s="144" t="s">
        <v>1508</v>
      </c>
      <c r="Q1346" s="145">
        <v>0.32</v>
      </c>
      <c r="R1346" s="144" t="s">
        <v>1419</v>
      </c>
      <c r="S1346" s="145">
        <v>100</v>
      </c>
      <c r="T1346" s="144" t="s">
        <v>4754</v>
      </c>
      <c r="U1346" s="145">
        <v>365</v>
      </c>
      <c r="V1346" s="145">
        <v>1.96062</v>
      </c>
      <c r="W1346" s="145">
        <v>15</v>
      </c>
      <c r="X1346" s="144" t="s">
        <v>7174</v>
      </c>
    </row>
    <row r="1347" spans="1:24" s="7" customFormat="1">
      <c r="A1347" s="7" t="s">
        <v>49</v>
      </c>
      <c r="D1347" s="144" t="s">
        <v>2213</v>
      </c>
      <c r="E1347" s="144" t="s">
        <v>6732</v>
      </c>
      <c r="F1347" s="144" t="s">
        <v>655</v>
      </c>
      <c r="G1347" s="144" t="s">
        <v>4745</v>
      </c>
      <c r="H1347" s="144" t="s">
        <v>891</v>
      </c>
      <c r="I1347" s="144" t="s">
        <v>1644</v>
      </c>
      <c r="J1347" s="145">
        <v>100</v>
      </c>
      <c r="K1347" s="144" t="s">
        <v>1413</v>
      </c>
      <c r="L1347" s="144" t="s">
        <v>487</v>
      </c>
      <c r="M1347" s="144" t="s">
        <v>4753</v>
      </c>
      <c r="N1347" s="144" t="s">
        <v>683</v>
      </c>
      <c r="O1347" s="144" t="s">
        <v>695</v>
      </c>
      <c r="P1347" s="144" t="s">
        <v>1508</v>
      </c>
      <c r="Q1347" s="145">
        <v>0.32</v>
      </c>
      <c r="R1347" s="144" t="s">
        <v>1419</v>
      </c>
      <c r="S1347" s="145">
        <v>100</v>
      </c>
      <c r="T1347" s="144" t="s">
        <v>4754</v>
      </c>
      <c r="U1347" s="145">
        <v>385</v>
      </c>
      <c r="V1347" s="145">
        <v>1.96062</v>
      </c>
      <c r="W1347" s="145">
        <v>1</v>
      </c>
      <c r="X1347" s="144" t="s">
        <v>4745</v>
      </c>
    </row>
    <row r="1348" spans="1:24" s="7" customFormat="1">
      <c r="A1348" s="7" t="s">
        <v>49</v>
      </c>
      <c r="D1348" s="144" t="s">
        <v>2216</v>
      </c>
      <c r="E1348" s="144" t="s">
        <v>7175</v>
      </c>
      <c r="F1348" s="144" t="s">
        <v>655</v>
      </c>
      <c r="G1348" s="144" t="s">
        <v>4745</v>
      </c>
      <c r="H1348" s="144" t="s">
        <v>891</v>
      </c>
      <c r="I1348" s="144" t="s">
        <v>1644</v>
      </c>
      <c r="J1348" s="145">
        <v>100</v>
      </c>
      <c r="K1348" s="144" t="s">
        <v>1413</v>
      </c>
      <c r="L1348" s="144" t="s">
        <v>389</v>
      </c>
      <c r="M1348" s="144" t="s">
        <v>4753</v>
      </c>
      <c r="N1348" s="144" t="s">
        <v>683</v>
      </c>
      <c r="O1348" s="144" t="s">
        <v>695</v>
      </c>
      <c r="P1348" s="144" t="s">
        <v>1508</v>
      </c>
      <c r="Q1348" s="145">
        <v>0.32</v>
      </c>
      <c r="R1348" s="144" t="s">
        <v>1419</v>
      </c>
      <c r="S1348" s="145">
        <v>100</v>
      </c>
      <c r="T1348" s="144" t="s">
        <v>4754</v>
      </c>
      <c r="U1348" s="145">
        <v>621</v>
      </c>
      <c r="V1348" s="145">
        <v>1.9750000000000001</v>
      </c>
      <c r="W1348" s="145">
        <v>0</v>
      </c>
      <c r="X1348" s="144" t="s">
        <v>7176</v>
      </c>
    </row>
    <row r="1349" spans="1:24" s="7" customFormat="1">
      <c r="A1349" s="7" t="s">
        <v>49</v>
      </c>
      <c r="D1349" s="144" t="s">
        <v>2219</v>
      </c>
      <c r="E1349" s="144" t="s">
        <v>6744</v>
      </c>
      <c r="F1349" s="144" t="s">
        <v>655</v>
      </c>
      <c r="G1349" s="144" t="s">
        <v>4745</v>
      </c>
      <c r="H1349" s="144" t="s">
        <v>891</v>
      </c>
      <c r="I1349" s="144" t="s">
        <v>1644</v>
      </c>
      <c r="J1349" s="145">
        <v>100</v>
      </c>
      <c r="K1349" s="144" t="s">
        <v>1413</v>
      </c>
      <c r="L1349" s="144" t="s">
        <v>419</v>
      </c>
      <c r="M1349" s="144" t="s">
        <v>4753</v>
      </c>
      <c r="N1349" s="144" t="s">
        <v>683</v>
      </c>
      <c r="O1349" s="144" t="s">
        <v>695</v>
      </c>
      <c r="P1349" s="144" t="s">
        <v>1508</v>
      </c>
      <c r="Q1349" s="145">
        <v>0.32</v>
      </c>
      <c r="R1349" s="144" t="s">
        <v>1419</v>
      </c>
      <c r="S1349" s="145">
        <v>100</v>
      </c>
      <c r="T1349" s="144" t="s">
        <v>4754</v>
      </c>
      <c r="U1349" s="145">
        <v>305</v>
      </c>
      <c r="V1349" s="145">
        <v>2.0296699999999999</v>
      </c>
      <c r="W1349" s="145">
        <v>18</v>
      </c>
      <c r="X1349" s="144" t="s">
        <v>7177</v>
      </c>
    </row>
    <row r="1350" spans="1:24" s="7" customFormat="1">
      <c r="A1350" s="7" t="s">
        <v>49</v>
      </c>
      <c r="D1350" s="144" t="s">
        <v>2222</v>
      </c>
      <c r="E1350" s="144" t="s">
        <v>7178</v>
      </c>
      <c r="F1350" s="144" t="s">
        <v>655</v>
      </c>
      <c r="G1350" s="144" t="s">
        <v>4745</v>
      </c>
      <c r="H1350" s="144" t="s">
        <v>891</v>
      </c>
      <c r="I1350" s="144" t="s">
        <v>1644</v>
      </c>
      <c r="J1350" s="145">
        <v>100</v>
      </c>
      <c r="K1350" s="144" t="s">
        <v>5164</v>
      </c>
      <c r="L1350" s="144" t="s">
        <v>457</v>
      </c>
      <c r="M1350" s="144" t="s">
        <v>4753</v>
      </c>
      <c r="N1350" s="144" t="s">
        <v>683</v>
      </c>
      <c r="O1350" s="144" t="s">
        <v>695</v>
      </c>
      <c r="P1350" s="144" t="s">
        <v>1508</v>
      </c>
      <c r="Q1350" s="145">
        <v>0.32</v>
      </c>
      <c r="R1350" s="144" t="s">
        <v>1419</v>
      </c>
      <c r="S1350" s="145">
        <v>100</v>
      </c>
      <c r="T1350" s="144" t="s">
        <v>4754</v>
      </c>
      <c r="U1350" s="145">
        <v>350</v>
      </c>
      <c r="V1350" s="145">
        <v>2.5872000000000002</v>
      </c>
      <c r="W1350" s="145">
        <v>0</v>
      </c>
      <c r="X1350" s="144" t="s">
        <v>7179</v>
      </c>
    </row>
    <row r="1351" spans="1:24" s="7" customFormat="1">
      <c r="A1351" s="7" t="s">
        <v>49</v>
      </c>
      <c r="D1351" s="144" t="s">
        <v>2225</v>
      </c>
      <c r="E1351" s="144" t="s">
        <v>7180</v>
      </c>
      <c r="F1351" s="144" t="s">
        <v>655</v>
      </c>
      <c r="G1351" s="144" t="s">
        <v>4745</v>
      </c>
      <c r="H1351" s="144" t="s">
        <v>891</v>
      </c>
      <c r="I1351" s="144" t="s">
        <v>1644</v>
      </c>
      <c r="J1351" s="145">
        <v>100</v>
      </c>
      <c r="K1351" s="144" t="s">
        <v>5269</v>
      </c>
      <c r="L1351" s="144" t="s">
        <v>1795</v>
      </c>
      <c r="M1351" s="144" t="s">
        <v>4753</v>
      </c>
      <c r="N1351" s="144" t="s">
        <v>683</v>
      </c>
      <c r="O1351" s="144" t="s">
        <v>695</v>
      </c>
      <c r="P1351" s="144" t="s">
        <v>1508</v>
      </c>
      <c r="Q1351" s="145">
        <v>0.32</v>
      </c>
      <c r="R1351" s="144" t="s">
        <v>1419</v>
      </c>
      <c r="S1351" s="145">
        <v>100</v>
      </c>
      <c r="T1351" s="144" t="s">
        <v>4754</v>
      </c>
      <c r="U1351" s="145">
        <v>2119</v>
      </c>
      <c r="V1351" s="145">
        <v>2.5760000000000001</v>
      </c>
      <c r="W1351" s="145">
        <v>1</v>
      </c>
      <c r="X1351" s="144" t="s">
        <v>4745</v>
      </c>
    </row>
    <row r="1352" spans="1:24" s="7" customFormat="1">
      <c r="A1352" s="7" t="s">
        <v>49</v>
      </c>
      <c r="D1352" s="144" t="s">
        <v>2228</v>
      </c>
      <c r="E1352" s="144" t="s">
        <v>7181</v>
      </c>
      <c r="F1352" s="144" t="s">
        <v>655</v>
      </c>
      <c r="G1352" s="144" t="s">
        <v>4745</v>
      </c>
      <c r="H1352" s="144" t="s">
        <v>891</v>
      </c>
      <c r="I1352" s="144" t="s">
        <v>1644</v>
      </c>
      <c r="J1352" s="145">
        <v>100</v>
      </c>
      <c r="K1352" s="144" t="s">
        <v>5269</v>
      </c>
      <c r="L1352" s="144" t="s">
        <v>389</v>
      </c>
      <c r="M1352" s="144" t="s">
        <v>4753</v>
      </c>
      <c r="N1352" s="144" t="s">
        <v>683</v>
      </c>
      <c r="O1352" s="144" t="s">
        <v>695</v>
      </c>
      <c r="P1352" s="144" t="s">
        <v>1508</v>
      </c>
      <c r="Q1352" s="145">
        <v>0.32</v>
      </c>
      <c r="R1352" s="144" t="s">
        <v>1419</v>
      </c>
      <c r="S1352" s="145">
        <v>100</v>
      </c>
      <c r="T1352" s="144" t="s">
        <v>4754</v>
      </c>
      <c r="U1352" s="145">
        <v>1497</v>
      </c>
      <c r="V1352" s="145">
        <v>2.4804599999999999</v>
      </c>
      <c r="W1352" s="145">
        <v>6</v>
      </c>
      <c r="X1352" s="144" t="s">
        <v>4745</v>
      </c>
    </row>
    <row r="1353" spans="1:24" s="7" customFormat="1">
      <c r="A1353" s="7" t="s">
        <v>49</v>
      </c>
      <c r="D1353" s="144" t="s">
        <v>2231</v>
      </c>
      <c r="E1353" s="144" t="s">
        <v>7182</v>
      </c>
      <c r="F1353" s="144" t="s">
        <v>655</v>
      </c>
      <c r="G1353" s="144" t="s">
        <v>4745</v>
      </c>
      <c r="H1353" s="144" t="s">
        <v>891</v>
      </c>
      <c r="I1353" s="144" t="s">
        <v>1644</v>
      </c>
      <c r="J1353" s="145">
        <v>100</v>
      </c>
      <c r="K1353" s="144" t="s">
        <v>1413</v>
      </c>
      <c r="L1353" s="144" t="s">
        <v>791</v>
      </c>
      <c r="M1353" s="144" t="s">
        <v>4753</v>
      </c>
      <c r="N1353" s="144" t="s">
        <v>683</v>
      </c>
      <c r="O1353" s="144" t="s">
        <v>695</v>
      </c>
      <c r="P1353" s="144" t="s">
        <v>1508</v>
      </c>
      <c r="Q1353" s="145">
        <v>0.32</v>
      </c>
      <c r="R1353" s="144" t="s">
        <v>1419</v>
      </c>
      <c r="S1353" s="145">
        <v>100</v>
      </c>
      <c r="T1353" s="144" t="s">
        <v>4754</v>
      </c>
      <c r="U1353" s="145">
        <v>473</v>
      </c>
      <c r="V1353" s="145">
        <v>2.0384899999999999</v>
      </c>
      <c r="W1353" s="145">
        <v>0</v>
      </c>
      <c r="X1353" s="144" t="s">
        <v>7183</v>
      </c>
    </row>
    <row r="1354" spans="1:24" s="7" customFormat="1">
      <c r="A1354" s="7" t="s">
        <v>49</v>
      </c>
      <c r="D1354" s="144" t="s">
        <v>3395</v>
      </c>
      <c r="E1354" s="144" t="s">
        <v>7184</v>
      </c>
      <c r="F1354" s="144" t="s">
        <v>655</v>
      </c>
      <c r="G1354" s="144" t="s">
        <v>5394</v>
      </c>
      <c r="H1354" s="144" t="s">
        <v>891</v>
      </c>
      <c r="I1354" s="144" t="s">
        <v>1644</v>
      </c>
      <c r="J1354" s="145">
        <v>100</v>
      </c>
      <c r="K1354" s="144" t="s">
        <v>1413</v>
      </c>
      <c r="L1354" s="144" t="s">
        <v>801</v>
      </c>
      <c r="M1354" s="144" t="s">
        <v>4753</v>
      </c>
      <c r="N1354" s="144" t="s">
        <v>683</v>
      </c>
      <c r="O1354" s="144" t="s">
        <v>695</v>
      </c>
      <c r="P1354" s="144" t="s">
        <v>1508</v>
      </c>
      <c r="Q1354" s="145">
        <v>0.32</v>
      </c>
      <c r="R1354" s="144" t="s">
        <v>1419</v>
      </c>
      <c r="S1354" s="145">
        <v>100</v>
      </c>
      <c r="T1354" s="144" t="s">
        <v>4754</v>
      </c>
      <c r="U1354" s="145">
        <v>365</v>
      </c>
      <c r="V1354" s="145">
        <v>1.98</v>
      </c>
      <c r="W1354" s="145">
        <v>21</v>
      </c>
      <c r="X1354" s="144" t="s">
        <v>7185</v>
      </c>
    </row>
    <row r="1355" spans="1:24" s="7" customFormat="1">
      <c r="A1355" s="7" t="s">
        <v>49</v>
      </c>
      <c r="D1355" s="144" t="s">
        <v>7186</v>
      </c>
      <c r="E1355" s="144" t="s">
        <v>7138</v>
      </c>
      <c r="F1355" s="144" t="s">
        <v>4792</v>
      </c>
      <c r="G1355" s="144" t="s">
        <v>4745</v>
      </c>
      <c r="H1355" s="144" t="s">
        <v>891</v>
      </c>
      <c r="I1355" s="144" t="s">
        <v>1644</v>
      </c>
      <c r="J1355" s="145">
        <v>100</v>
      </c>
      <c r="K1355" s="144" t="s">
        <v>1413</v>
      </c>
      <c r="L1355" s="144" t="s">
        <v>389</v>
      </c>
      <c r="M1355" s="144" t="s">
        <v>4753</v>
      </c>
      <c r="N1355" s="144" t="s">
        <v>683</v>
      </c>
      <c r="O1355" s="144" t="s">
        <v>695</v>
      </c>
      <c r="P1355" s="144" t="s">
        <v>1508</v>
      </c>
      <c r="Q1355" s="145">
        <v>0.32</v>
      </c>
      <c r="R1355" s="144" t="s">
        <v>1419</v>
      </c>
      <c r="S1355" s="145">
        <v>100</v>
      </c>
      <c r="T1355" s="144" t="s">
        <v>4754</v>
      </c>
      <c r="U1355" s="145">
        <v>0</v>
      </c>
      <c r="V1355" s="145">
        <v>1.7903</v>
      </c>
      <c r="W1355" s="145">
        <v>0</v>
      </c>
      <c r="X1355" s="144" t="s">
        <v>4745</v>
      </c>
    </row>
    <row r="1356" spans="1:24" s="7" customFormat="1">
      <c r="A1356" s="7" t="s">
        <v>49</v>
      </c>
      <c r="D1356" s="144" t="s">
        <v>7187</v>
      </c>
      <c r="E1356" s="144" t="s">
        <v>7136</v>
      </c>
      <c r="F1356" s="144" t="s">
        <v>4792</v>
      </c>
      <c r="G1356" s="144" t="s">
        <v>4745</v>
      </c>
      <c r="H1356" s="144" t="s">
        <v>891</v>
      </c>
      <c r="I1356" s="144" t="s">
        <v>1644</v>
      </c>
      <c r="J1356" s="145">
        <v>100</v>
      </c>
      <c r="K1356" s="144" t="s">
        <v>1481</v>
      </c>
      <c r="L1356" s="144" t="s">
        <v>396</v>
      </c>
      <c r="M1356" s="144" t="s">
        <v>4753</v>
      </c>
      <c r="N1356" s="144" t="s">
        <v>683</v>
      </c>
      <c r="O1356" s="144" t="s">
        <v>695</v>
      </c>
      <c r="P1356" s="144" t="s">
        <v>1508</v>
      </c>
      <c r="Q1356" s="145">
        <v>0.32</v>
      </c>
      <c r="R1356" s="144" t="s">
        <v>1419</v>
      </c>
      <c r="S1356" s="145">
        <v>100</v>
      </c>
      <c r="T1356" s="144" t="s">
        <v>4754</v>
      </c>
      <c r="U1356" s="145">
        <v>0</v>
      </c>
      <c r="V1356" s="145">
        <v>2.2400000000000002</v>
      </c>
      <c r="W1356" s="145">
        <v>0</v>
      </c>
      <c r="X1356" s="144" t="s">
        <v>4745</v>
      </c>
    </row>
    <row r="1357" spans="1:24" s="7" customFormat="1">
      <c r="A1357" s="7" t="s">
        <v>49</v>
      </c>
      <c r="D1357" s="144" t="s">
        <v>7188</v>
      </c>
      <c r="E1357" s="144" t="s">
        <v>7189</v>
      </c>
      <c r="F1357" s="144" t="s">
        <v>4792</v>
      </c>
      <c r="G1357" s="144" t="s">
        <v>4745</v>
      </c>
      <c r="H1357" s="144" t="s">
        <v>891</v>
      </c>
      <c r="I1357" s="144" t="s">
        <v>1644</v>
      </c>
      <c r="J1357" s="145">
        <v>100</v>
      </c>
      <c r="K1357" s="144" t="s">
        <v>1481</v>
      </c>
      <c r="L1357" s="144" t="s">
        <v>393</v>
      </c>
      <c r="M1357" s="144" t="s">
        <v>4753</v>
      </c>
      <c r="N1357" s="144" t="s">
        <v>683</v>
      </c>
      <c r="O1357" s="144" t="s">
        <v>695</v>
      </c>
      <c r="P1357" s="144" t="s">
        <v>1508</v>
      </c>
      <c r="Q1357" s="145">
        <v>0.32</v>
      </c>
      <c r="R1357" s="144" t="s">
        <v>1419</v>
      </c>
      <c r="S1357" s="145">
        <v>100</v>
      </c>
      <c r="T1357" s="144" t="s">
        <v>4754</v>
      </c>
      <c r="U1357" s="145">
        <v>0</v>
      </c>
      <c r="V1357" s="145">
        <v>1.92</v>
      </c>
      <c r="W1357" s="145">
        <v>0</v>
      </c>
      <c r="X1357" s="144" t="s">
        <v>4745</v>
      </c>
    </row>
    <row r="1358" spans="1:24" s="7" customFormat="1">
      <c r="A1358" s="7" t="s">
        <v>49</v>
      </c>
      <c r="D1358" s="144" t="s">
        <v>7190</v>
      </c>
      <c r="E1358" s="144" t="s">
        <v>7191</v>
      </c>
      <c r="F1358" s="144" t="s">
        <v>4792</v>
      </c>
      <c r="G1358" s="144" t="s">
        <v>4745</v>
      </c>
      <c r="H1358" s="144" t="s">
        <v>891</v>
      </c>
      <c r="I1358" s="144" t="s">
        <v>1644</v>
      </c>
      <c r="J1358" s="145">
        <v>100</v>
      </c>
      <c r="K1358" s="144" t="s">
        <v>1481</v>
      </c>
      <c r="L1358" s="144" t="s">
        <v>457</v>
      </c>
      <c r="M1358" s="144" t="s">
        <v>4753</v>
      </c>
      <c r="N1358" s="144" t="s">
        <v>683</v>
      </c>
      <c r="O1358" s="144" t="s">
        <v>695</v>
      </c>
      <c r="P1358" s="144" t="s">
        <v>1508</v>
      </c>
      <c r="Q1358" s="145">
        <v>0.32</v>
      </c>
      <c r="R1358" s="144" t="s">
        <v>1419</v>
      </c>
      <c r="S1358" s="145">
        <v>100</v>
      </c>
      <c r="T1358" s="144" t="s">
        <v>4754</v>
      </c>
      <c r="U1358" s="145">
        <v>0</v>
      </c>
      <c r="V1358" s="145">
        <v>2.0099999999999998</v>
      </c>
      <c r="W1358" s="145">
        <v>0</v>
      </c>
      <c r="X1358" s="144" t="s">
        <v>4745</v>
      </c>
    </row>
    <row r="1359" spans="1:24" s="7" customFormat="1">
      <c r="A1359" s="7" t="s">
        <v>49</v>
      </c>
      <c r="D1359" s="144" t="s">
        <v>7192</v>
      </c>
      <c r="E1359" s="144" t="s">
        <v>7193</v>
      </c>
      <c r="F1359" s="144" t="s">
        <v>4792</v>
      </c>
      <c r="G1359" s="144" t="s">
        <v>4745</v>
      </c>
      <c r="H1359" s="144" t="s">
        <v>891</v>
      </c>
      <c r="I1359" s="144" t="s">
        <v>1644</v>
      </c>
      <c r="J1359" s="145">
        <v>100</v>
      </c>
      <c r="K1359" s="144" t="s">
        <v>1481</v>
      </c>
      <c r="L1359" s="144" t="s">
        <v>409</v>
      </c>
      <c r="M1359" s="144" t="s">
        <v>4753</v>
      </c>
      <c r="N1359" s="144" t="s">
        <v>683</v>
      </c>
      <c r="O1359" s="144" t="s">
        <v>695</v>
      </c>
      <c r="P1359" s="144" t="s">
        <v>1508</v>
      </c>
      <c r="Q1359" s="145">
        <v>0.32</v>
      </c>
      <c r="R1359" s="144" t="s">
        <v>1419</v>
      </c>
      <c r="S1359" s="145">
        <v>100</v>
      </c>
      <c r="T1359" s="144" t="s">
        <v>4754</v>
      </c>
      <c r="U1359" s="145">
        <v>0</v>
      </c>
      <c r="V1359" s="145">
        <v>0</v>
      </c>
      <c r="W1359" s="145">
        <v>0</v>
      </c>
      <c r="X1359" s="144" t="s">
        <v>4745</v>
      </c>
    </row>
    <row r="1360" spans="1:24" s="7" customFormat="1">
      <c r="A1360" s="7" t="s">
        <v>49</v>
      </c>
      <c r="D1360" s="144" t="s">
        <v>7194</v>
      </c>
      <c r="E1360" s="144" t="s">
        <v>7195</v>
      </c>
      <c r="F1360" s="144" t="s">
        <v>4792</v>
      </c>
      <c r="G1360" s="144" t="s">
        <v>4745</v>
      </c>
      <c r="H1360" s="144" t="s">
        <v>891</v>
      </c>
      <c r="I1360" s="144" t="s">
        <v>1644</v>
      </c>
      <c r="J1360" s="145">
        <v>100</v>
      </c>
      <c r="K1360" s="144" t="s">
        <v>1481</v>
      </c>
      <c r="L1360" s="144" t="s">
        <v>801</v>
      </c>
      <c r="M1360" s="144" t="s">
        <v>4753</v>
      </c>
      <c r="N1360" s="144" t="s">
        <v>683</v>
      </c>
      <c r="O1360" s="144" t="s">
        <v>695</v>
      </c>
      <c r="P1360" s="144" t="s">
        <v>1508</v>
      </c>
      <c r="Q1360" s="145">
        <v>0.32</v>
      </c>
      <c r="R1360" s="144" t="s">
        <v>1419</v>
      </c>
      <c r="S1360" s="145">
        <v>100</v>
      </c>
      <c r="T1360" s="144" t="s">
        <v>4754</v>
      </c>
      <c r="U1360" s="145">
        <v>0</v>
      </c>
      <c r="V1360" s="145">
        <v>0</v>
      </c>
      <c r="W1360" s="145">
        <v>0</v>
      </c>
      <c r="X1360" s="144" t="s">
        <v>4745</v>
      </c>
    </row>
    <row r="1361" spans="1:24" s="7" customFormat="1">
      <c r="A1361" s="7" t="s">
        <v>49</v>
      </c>
      <c r="D1361" s="144" t="s">
        <v>7196</v>
      </c>
      <c r="E1361" s="144" t="s">
        <v>6625</v>
      </c>
      <c r="F1361" s="144" t="s">
        <v>655</v>
      </c>
      <c r="G1361" s="144" t="s">
        <v>4745</v>
      </c>
      <c r="H1361" s="144" t="s">
        <v>891</v>
      </c>
      <c r="I1361" s="144" t="s">
        <v>1644</v>
      </c>
      <c r="J1361" s="145">
        <v>125</v>
      </c>
      <c r="K1361" s="144" t="s">
        <v>1413</v>
      </c>
      <c r="L1361" s="144" t="s">
        <v>487</v>
      </c>
      <c r="M1361" s="144" t="s">
        <v>4753</v>
      </c>
      <c r="N1361" s="144" t="s">
        <v>683</v>
      </c>
      <c r="O1361" s="144" t="s">
        <v>695</v>
      </c>
      <c r="P1361" s="144" t="s">
        <v>2237</v>
      </c>
      <c r="Q1361" s="145">
        <v>0.66</v>
      </c>
      <c r="R1361" s="144" t="s">
        <v>1423</v>
      </c>
      <c r="S1361" s="145">
        <v>125</v>
      </c>
      <c r="T1361" s="144" t="s">
        <v>4754</v>
      </c>
      <c r="U1361" s="145">
        <v>0</v>
      </c>
      <c r="V1361" s="145">
        <v>3.93634</v>
      </c>
      <c r="W1361" s="145">
        <v>0</v>
      </c>
      <c r="X1361" s="144" t="s">
        <v>7197</v>
      </c>
    </row>
    <row r="1362" spans="1:24" s="7" customFormat="1">
      <c r="A1362" s="7" t="s">
        <v>49</v>
      </c>
      <c r="D1362" s="144" t="s">
        <v>2234</v>
      </c>
      <c r="E1362" s="144" t="s">
        <v>7198</v>
      </c>
      <c r="F1362" s="144" t="s">
        <v>655</v>
      </c>
      <c r="G1362" s="144" t="s">
        <v>4745</v>
      </c>
      <c r="H1362" s="144" t="s">
        <v>891</v>
      </c>
      <c r="I1362" s="144" t="s">
        <v>1644</v>
      </c>
      <c r="J1362" s="145">
        <v>125</v>
      </c>
      <c r="K1362" s="144" t="s">
        <v>5228</v>
      </c>
      <c r="L1362" s="144" t="s">
        <v>389</v>
      </c>
      <c r="M1362" s="144" t="s">
        <v>4753</v>
      </c>
      <c r="N1362" s="144" t="s">
        <v>683</v>
      </c>
      <c r="O1362" s="144" t="s">
        <v>695</v>
      </c>
      <c r="P1362" s="144" t="s">
        <v>2237</v>
      </c>
      <c r="Q1362" s="145">
        <v>0.66</v>
      </c>
      <c r="R1362" s="144" t="s">
        <v>1423</v>
      </c>
      <c r="S1362" s="145">
        <v>125</v>
      </c>
      <c r="T1362" s="144" t="s">
        <v>4754</v>
      </c>
      <c r="U1362" s="145">
        <v>138</v>
      </c>
      <c r="V1362" s="145">
        <v>3.93634</v>
      </c>
      <c r="W1362" s="145">
        <v>0</v>
      </c>
      <c r="X1362" s="144" t="s">
        <v>7199</v>
      </c>
    </row>
    <row r="1363" spans="1:24" s="7" customFormat="1">
      <c r="A1363" s="7" t="s">
        <v>49</v>
      </c>
      <c r="D1363" s="144" t="s">
        <v>7200</v>
      </c>
      <c r="E1363" s="144" t="s">
        <v>7201</v>
      </c>
      <c r="F1363" s="144" t="s">
        <v>4792</v>
      </c>
      <c r="G1363" s="144" t="s">
        <v>4745</v>
      </c>
      <c r="H1363" s="144" t="s">
        <v>891</v>
      </c>
      <c r="I1363" s="144" t="s">
        <v>1644</v>
      </c>
      <c r="J1363" s="145">
        <v>125</v>
      </c>
      <c r="K1363" s="144" t="s">
        <v>1507</v>
      </c>
      <c r="L1363" s="144" t="s">
        <v>2108</v>
      </c>
      <c r="M1363" s="144" t="s">
        <v>4753</v>
      </c>
      <c r="N1363" s="144" t="s">
        <v>683</v>
      </c>
      <c r="O1363" s="144" t="s">
        <v>695</v>
      </c>
      <c r="P1363" s="144" t="s">
        <v>2237</v>
      </c>
      <c r="Q1363" s="145">
        <v>0.66</v>
      </c>
      <c r="R1363" s="144" t="s">
        <v>1423</v>
      </c>
      <c r="S1363" s="145">
        <v>125</v>
      </c>
      <c r="T1363" s="144" t="s">
        <v>4754</v>
      </c>
      <c r="U1363" s="145">
        <v>0</v>
      </c>
      <c r="V1363" s="145">
        <v>3.5</v>
      </c>
      <c r="W1363" s="145">
        <v>0</v>
      </c>
      <c r="X1363" s="144" t="s">
        <v>4745</v>
      </c>
    </row>
    <row r="1364" spans="1:24" s="7" customFormat="1">
      <c r="A1364" s="7" t="s">
        <v>49</v>
      </c>
      <c r="D1364" s="144" t="s">
        <v>2238</v>
      </c>
      <c r="E1364" s="144" t="s">
        <v>7202</v>
      </c>
      <c r="F1364" s="144" t="s">
        <v>655</v>
      </c>
      <c r="G1364" s="144" t="s">
        <v>4745</v>
      </c>
      <c r="H1364" s="144" t="s">
        <v>891</v>
      </c>
      <c r="I1364" s="144" t="s">
        <v>1644</v>
      </c>
      <c r="J1364" s="145">
        <v>50</v>
      </c>
      <c r="K1364" s="144" t="s">
        <v>5228</v>
      </c>
      <c r="L1364" s="144" t="s">
        <v>389</v>
      </c>
      <c r="M1364" s="144" t="s">
        <v>4753</v>
      </c>
      <c r="N1364" s="144" t="s">
        <v>683</v>
      </c>
      <c r="O1364" s="144" t="s">
        <v>695</v>
      </c>
      <c r="P1364" s="144" t="s">
        <v>2241</v>
      </c>
      <c r="Q1364" s="145">
        <v>0.05</v>
      </c>
      <c r="R1364" s="144" t="s">
        <v>530</v>
      </c>
      <c r="S1364" s="145">
        <v>50</v>
      </c>
      <c r="T1364" s="144" t="s">
        <v>4754</v>
      </c>
      <c r="U1364" s="145">
        <v>1811</v>
      </c>
      <c r="V1364" s="145">
        <v>0.71336999999999995</v>
      </c>
      <c r="W1364" s="145">
        <v>0</v>
      </c>
      <c r="X1364" s="144" t="s">
        <v>7203</v>
      </c>
    </row>
    <row r="1365" spans="1:24" s="7" customFormat="1">
      <c r="A1365" s="7" t="s">
        <v>49</v>
      </c>
      <c r="D1365" s="144" t="s">
        <v>2242</v>
      </c>
      <c r="E1365" s="144" t="s">
        <v>7204</v>
      </c>
      <c r="F1365" s="144" t="s">
        <v>655</v>
      </c>
      <c r="G1365" s="144" t="s">
        <v>4745</v>
      </c>
      <c r="H1365" s="144" t="s">
        <v>891</v>
      </c>
      <c r="I1365" s="144" t="s">
        <v>1644</v>
      </c>
      <c r="J1365" s="145">
        <v>50</v>
      </c>
      <c r="K1365" s="144" t="s">
        <v>1413</v>
      </c>
      <c r="L1365" s="144" t="s">
        <v>401</v>
      </c>
      <c r="M1365" s="144" t="s">
        <v>4753</v>
      </c>
      <c r="N1365" s="144" t="s">
        <v>683</v>
      </c>
      <c r="O1365" s="144" t="s">
        <v>695</v>
      </c>
      <c r="P1365" s="144" t="s">
        <v>2241</v>
      </c>
      <c r="Q1365" s="145">
        <v>0.05</v>
      </c>
      <c r="R1365" s="144" t="s">
        <v>530</v>
      </c>
      <c r="S1365" s="145">
        <v>50</v>
      </c>
      <c r="T1365" s="144" t="s">
        <v>4754</v>
      </c>
      <c r="U1365" s="145">
        <v>2757</v>
      </c>
      <c r="V1365" s="145">
        <v>0.71242000000000005</v>
      </c>
      <c r="W1365" s="145">
        <v>0</v>
      </c>
      <c r="X1365" s="144" t="s">
        <v>7205</v>
      </c>
    </row>
    <row r="1366" spans="1:24" s="7" customFormat="1">
      <c r="A1366" s="7" t="s">
        <v>49</v>
      </c>
      <c r="D1366" s="144" t="s">
        <v>2245</v>
      </c>
      <c r="E1366" s="144" t="s">
        <v>7206</v>
      </c>
      <c r="F1366" s="144" t="s">
        <v>655</v>
      </c>
      <c r="G1366" s="144" t="s">
        <v>4745</v>
      </c>
      <c r="H1366" s="144" t="s">
        <v>891</v>
      </c>
      <c r="I1366" s="144" t="s">
        <v>1644</v>
      </c>
      <c r="J1366" s="145">
        <v>50</v>
      </c>
      <c r="K1366" s="144" t="s">
        <v>1413</v>
      </c>
      <c r="L1366" s="144" t="s">
        <v>396</v>
      </c>
      <c r="M1366" s="144" t="s">
        <v>4753</v>
      </c>
      <c r="N1366" s="144" t="s">
        <v>683</v>
      </c>
      <c r="O1366" s="144" t="s">
        <v>695</v>
      </c>
      <c r="P1366" s="144" t="s">
        <v>2241</v>
      </c>
      <c r="Q1366" s="145">
        <v>0.05</v>
      </c>
      <c r="R1366" s="144" t="s">
        <v>530</v>
      </c>
      <c r="S1366" s="145">
        <v>50</v>
      </c>
      <c r="T1366" s="144" t="s">
        <v>4754</v>
      </c>
      <c r="U1366" s="145">
        <v>2619</v>
      </c>
      <c r="V1366" s="145">
        <v>0.7137</v>
      </c>
      <c r="W1366" s="145">
        <v>0</v>
      </c>
      <c r="X1366" s="144" t="s">
        <v>7207</v>
      </c>
    </row>
    <row r="1367" spans="1:24" s="7" customFormat="1">
      <c r="A1367" s="7" t="s">
        <v>49</v>
      </c>
      <c r="D1367" s="144" t="s">
        <v>2248</v>
      </c>
      <c r="E1367" s="144" t="s">
        <v>7208</v>
      </c>
      <c r="F1367" s="144" t="s">
        <v>655</v>
      </c>
      <c r="G1367" s="144" t="s">
        <v>4745</v>
      </c>
      <c r="H1367" s="144" t="s">
        <v>891</v>
      </c>
      <c r="I1367" s="144" t="s">
        <v>1644</v>
      </c>
      <c r="J1367" s="145">
        <v>50</v>
      </c>
      <c r="K1367" s="144" t="s">
        <v>1413</v>
      </c>
      <c r="L1367" s="144" t="s">
        <v>393</v>
      </c>
      <c r="M1367" s="144" t="s">
        <v>4753</v>
      </c>
      <c r="N1367" s="144" t="s">
        <v>683</v>
      </c>
      <c r="O1367" s="144" t="s">
        <v>695</v>
      </c>
      <c r="P1367" s="144" t="s">
        <v>2241</v>
      </c>
      <c r="Q1367" s="145">
        <v>0.05</v>
      </c>
      <c r="R1367" s="144" t="s">
        <v>530</v>
      </c>
      <c r="S1367" s="145">
        <v>50</v>
      </c>
      <c r="T1367" s="144" t="s">
        <v>4754</v>
      </c>
      <c r="U1367" s="145">
        <v>2762</v>
      </c>
      <c r="V1367" s="145">
        <v>0.71345999999999998</v>
      </c>
      <c r="W1367" s="145">
        <v>0</v>
      </c>
      <c r="X1367" s="144" t="s">
        <v>7209</v>
      </c>
    </row>
    <row r="1368" spans="1:24" s="7" customFormat="1">
      <c r="A1368" s="7" t="s">
        <v>49</v>
      </c>
      <c r="D1368" s="144" t="s">
        <v>2251</v>
      </c>
      <c r="E1368" s="144" t="s">
        <v>7210</v>
      </c>
      <c r="F1368" s="144" t="s">
        <v>655</v>
      </c>
      <c r="G1368" s="144" t="s">
        <v>4745</v>
      </c>
      <c r="H1368" s="144" t="s">
        <v>891</v>
      </c>
      <c r="I1368" s="144" t="s">
        <v>1644</v>
      </c>
      <c r="J1368" s="145">
        <v>50</v>
      </c>
      <c r="K1368" s="144" t="s">
        <v>1413</v>
      </c>
      <c r="L1368" s="144" t="s">
        <v>389</v>
      </c>
      <c r="M1368" s="144" t="s">
        <v>4753</v>
      </c>
      <c r="N1368" s="144" t="s">
        <v>683</v>
      </c>
      <c r="O1368" s="144" t="s">
        <v>695</v>
      </c>
      <c r="P1368" s="144" t="s">
        <v>2241</v>
      </c>
      <c r="Q1368" s="145">
        <v>0.05</v>
      </c>
      <c r="R1368" s="144" t="s">
        <v>530</v>
      </c>
      <c r="S1368" s="145">
        <v>50</v>
      </c>
      <c r="T1368" s="144" t="s">
        <v>4754</v>
      </c>
      <c r="U1368" s="145">
        <v>3142</v>
      </c>
      <c r="V1368" s="145">
        <v>0.71109999999999995</v>
      </c>
      <c r="W1368" s="145">
        <v>0</v>
      </c>
      <c r="X1368" s="144" t="s">
        <v>7211</v>
      </c>
    </row>
    <row r="1369" spans="1:24" s="7" customFormat="1">
      <c r="A1369" s="7" t="s">
        <v>49</v>
      </c>
      <c r="D1369" s="144" t="s">
        <v>2254</v>
      </c>
      <c r="E1369" s="144" t="s">
        <v>7212</v>
      </c>
      <c r="F1369" s="144" t="s">
        <v>655</v>
      </c>
      <c r="G1369" s="144" t="s">
        <v>4745</v>
      </c>
      <c r="H1369" s="144" t="s">
        <v>891</v>
      </c>
      <c r="I1369" s="144" t="s">
        <v>1644</v>
      </c>
      <c r="J1369" s="145">
        <v>50</v>
      </c>
      <c r="K1369" s="144" t="s">
        <v>5269</v>
      </c>
      <c r="L1369" s="144" t="s">
        <v>1795</v>
      </c>
      <c r="M1369" s="144" t="s">
        <v>4753</v>
      </c>
      <c r="N1369" s="144" t="s">
        <v>683</v>
      </c>
      <c r="O1369" s="144" t="s">
        <v>695</v>
      </c>
      <c r="P1369" s="144" t="s">
        <v>2241</v>
      </c>
      <c r="Q1369" s="145">
        <v>0.05</v>
      </c>
      <c r="R1369" s="144" t="s">
        <v>530</v>
      </c>
      <c r="S1369" s="145">
        <v>50</v>
      </c>
      <c r="T1369" s="144" t="s">
        <v>4754</v>
      </c>
      <c r="U1369" s="145">
        <v>933</v>
      </c>
      <c r="V1369" s="145">
        <v>0.71362000000000003</v>
      </c>
      <c r="W1369" s="145">
        <v>2</v>
      </c>
      <c r="X1369" s="144" t="s">
        <v>7213</v>
      </c>
    </row>
    <row r="1370" spans="1:24" s="7" customFormat="1">
      <c r="A1370" s="7" t="s">
        <v>49</v>
      </c>
      <c r="D1370" s="144" t="s">
        <v>2257</v>
      </c>
      <c r="E1370" s="144" t="s">
        <v>7214</v>
      </c>
      <c r="F1370" s="144" t="s">
        <v>655</v>
      </c>
      <c r="G1370" s="144" t="s">
        <v>4745</v>
      </c>
      <c r="H1370" s="144" t="s">
        <v>891</v>
      </c>
      <c r="I1370" s="144" t="s">
        <v>1644</v>
      </c>
      <c r="J1370" s="145">
        <v>50</v>
      </c>
      <c r="K1370" s="144" t="s">
        <v>1413</v>
      </c>
      <c r="L1370" s="144" t="s">
        <v>791</v>
      </c>
      <c r="M1370" s="144" t="s">
        <v>4753</v>
      </c>
      <c r="N1370" s="144" t="s">
        <v>683</v>
      </c>
      <c r="O1370" s="144" t="s">
        <v>695</v>
      </c>
      <c r="P1370" s="144" t="s">
        <v>2241</v>
      </c>
      <c r="Q1370" s="145">
        <v>0.05</v>
      </c>
      <c r="R1370" s="144" t="s">
        <v>530</v>
      </c>
      <c r="S1370" s="145">
        <v>50</v>
      </c>
      <c r="T1370" s="144" t="s">
        <v>4754</v>
      </c>
      <c r="U1370" s="145">
        <v>790</v>
      </c>
      <c r="V1370" s="145">
        <v>0.71443000000000001</v>
      </c>
      <c r="W1370" s="145">
        <v>0</v>
      </c>
      <c r="X1370" s="144" t="s">
        <v>7215</v>
      </c>
    </row>
    <row r="1371" spans="1:24" s="7" customFormat="1">
      <c r="A1371" s="7" t="s">
        <v>49</v>
      </c>
      <c r="D1371" s="144" t="s">
        <v>2260</v>
      </c>
      <c r="E1371" s="144" t="s">
        <v>7216</v>
      </c>
      <c r="F1371" s="144" t="s">
        <v>655</v>
      </c>
      <c r="G1371" s="144" t="s">
        <v>4745</v>
      </c>
      <c r="H1371" s="144" t="s">
        <v>891</v>
      </c>
      <c r="I1371" s="144" t="s">
        <v>1644</v>
      </c>
      <c r="J1371" s="145">
        <v>50</v>
      </c>
      <c r="K1371" s="144" t="s">
        <v>5164</v>
      </c>
      <c r="L1371" s="144" t="s">
        <v>380</v>
      </c>
      <c r="M1371" s="144" t="s">
        <v>4753</v>
      </c>
      <c r="N1371" s="144" t="s">
        <v>683</v>
      </c>
      <c r="O1371" s="144" t="s">
        <v>695</v>
      </c>
      <c r="P1371" s="144" t="s">
        <v>2241</v>
      </c>
      <c r="Q1371" s="145">
        <v>0.05</v>
      </c>
      <c r="R1371" s="144" t="s">
        <v>530</v>
      </c>
      <c r="S1371" s="145">
        <v>50</v>
      </c>
      <c r="T1371" s="144" t="s">
        <v>4754</v>
      </c>
      <c r="U1371" s="145">
        <v>515</v>
      </c>
      <c r="V1371" s="145">
        <v>0.71365999999999996</v>
      </c>
      <c r="W1371" s="145">
        <v>0</v>
      </c>
      <c r="X1371" s="144" t="s">
        <v>7217</v>
      </c>
    </row>
    <row r="1372" spans="1:24" s="7" customFormat="1">
      <c r="A1372" s="7" t="s">
        <v>49</v>
      </c>
      <c r="D1372" s="144" t="s">
        <v>2263</v>
      </c>
      <c r="E1372" s="144" t="s">
        <v>7218</v>
      </c>
      <c r="F1372" s="144" t="s">
        <v>655</v>
      </c>
      <c r="G1372" s="144" t="s">
        <v>4745</v>
      </c>
      <c r="H1372" s="144" t="s">
        <v>891</v>
      </c>
      <c r="I1372" s="144" t="s">
        <v>1644</v>
      </c>
      <c r="J1372" s="145">
        <v>75</v>
      </c>
      <c r="K1372" s="144" t="s">
        <v>5228</v>
      </c>
      <c r="L1372" s="144" t="s">
        <v>389</v>
      </c>
      <c r="M1372" s="144" t="s">
        <v>4753</v>
      </c>
      <c r="N1372" s="144" t="s">
        <v>683</v>
      </c>
      <c r="O1372" s="144" t="s">
        <v>695</v>
      </c>
      <c r="P1372" s="144" t="s">
        <v>1515</v>
      </c>
      <c r="Q1372" s="145">
        <v>0.14000000000000001</v>
      </c>
      <c r="R1372" s="144" t="s">
        <v>616</v>
      </c>
      <c r="S1372" s="145">
        <v>75</v>
      </c>
      <c r="T1372" s="144" t="s">
        <v>4754</v>
      </c>
      <c r="U1372" s="145">
        <v>2438</v>
      </c>
      <c r="V1372" s="145">
        <v>1.0936699999999999</v>
      </c>
      <c r="W1372" s="145">
        <v>0</v>
      </c>
      <c r="X1372" s="144" t="s">
        <v>7219</v>
      </c>
    </row>
    <row r="1373" spans="1:24" s="7" customFormat="1">
      <c r="A1373" s="7" t="s">
        <v>49</v>
      </c>
      <c r="D1373" s="144" t="s">
        <v>2266</v>
      </c>
      <c r="E1373" s="144" t="s">
        <v>6788</v>
      </c>
      <c r="F1373" s="144" t="s">
        <v>655</v>
      </c>
      <c r="G1373" s="144" t="s">
        <v>4745</v>
      </c>
      <c r="H1373" s="144" t="s">
        <v>891</v>
      </c>
      <c r="I1373" s="144" t="s">
        <v>1644</v>
      </c>
      <c r="J1373" s="145">
        <v>75</v>
      </c>
      <c r="K1373" s="144" t="s">
        <v>1413</v>
      </c>
      <c r="L1373" s="144" t="s">
        <v>401</v>
      </c>
      <c r="M1373" s="144" t="s">
        <v>4753</v>
      </c>
      <c r="N1373" s="144" t="s">
        <v>683</v>
      </c>
      <c r="O1373" s="144" t="s">
        <v>695</v>
      </c>
      <c r="P1373" s="144" t="s">
        <v>1515</v>
      </c>
      <c r="Q1373" s="145">
        <v>0.14000000000000001</v>
      </c>
      <c r="R1373" s="144" t="s">
        <v>616</v>
      </c>
      <c r="S1373" s="145">
        <v>75</v>
      </c>
      <c r="T1373" s="144" t="s">
        <v>4754</v>
      </c>
      <c r="U1373" s="145">
        <v>2503</v>
      </c>
      <c r="V1373" s="145">
        <v>1.08667</v>
      </c>
      <c r="W1373" s="145">
        <v>495</v>
      </c>
      <c r="X1373" s="144" t="s">
        <v>7220</v>
      </c>
    </row>
    <row r="1374" spans="1:24" s="7" customFormat="1">
      <c r="A1374" s="7" t="s">
        <v>49</v>
      </c>
      <c r="D1374" s="144" t="s">
        <v>2269</v>
      </c>
      <c r="E1374" s="144" t="s">
        <v>6790</v>
      </c>
      <c r="F1374" s="144" t="s">
        <v>655</v>
      </c>
      <c r="G1374" s="144" t="s">
        <v>4745</v>
      </c>
      <c r="H1374" s="144" t="s">
        <v>891</v>
      </c>
      <c r="I1374" s="144" t="s">
        <v>1644</v>
      </c>
      <c r="J1374" s="145">
        <v>75</v>
      </c>
      <c r="K1374" s="144" t="s">
        <v>1413</v>
      </c>
      <c r="L1374" s="144" t="s">
        <v>380</v>
      </c>
      <c r="M1374" s="144" t="s">
        <v>4753</v>
      </c>
      <c r="N1374" s="144" t="s">
        <v>683</v>
      </c>
      <c r="O1374" s="144" t="s">
        <v>695</v>
      </c>
      <c r="P1374" s="144" t="s">
        <v>1515</v>
      </c>
      <c r="Q1374" s="145">
        <v>0.14000000000000001</v>
      </c>
      <c r="R1374" s="144" t="s">
        <v>616</v>
      </c>
      <c r="S1374" s="145">
        <v>75</v>
      </c>
      <c r="T1374" s="144" t="s">
        <v>4754</v>
      </c>
      <c r="U1374" s="145">
        <v>1547</v>
      </c>
      <c r="V1374" s="145">
        <v>1.0900000000000001</v>
      </c>
      <c r="W1374" s="145">
        <v>280</v>
      </c>
      <c r="X1374" s="144" t="s">
        <v>7221</v>
      </c>
    </row>
    <row r="1375" spans="1:24" s="7" customFormat="1">
      <c r="A1375" s="7" t="s">
        <v>49</v>
      </c>
      <c r="D1375" s="144" t="s">
        <v>2272</v>
      </c>
      <c r="E1375" s="144" t="s">
        <v>7222</v>
      </c>
      <c r="F1375" s="144" t="s">
        <v>655</v>
      </c>
      <c r="G1375" s="144" t="s">
        <v>4745</v>
      </c>
      <c r="H1375" s="144" t="s">
        <v>891</v>
      </c>
      <c r="I1375" s="144" t="s">
        <v>1644</v>
      </c>
      <c r="J1375" s="145">
        <v>75</v>
      </c>
      <c r="K1375" s="144" t="s">
        <v>1413</v>
      </c>
      <c r="L1375" s="144" t="s">
        <v>409</v>
      </c>
      <c r="M1375" s="144" t="s">
        <v>4753</v>
      </c>
      <c r="N1375" s="144" t="s">
        <v>683</v>
      </c>
      <c r="O1375" s="144" t="s">
        <v>695</v>
      </c>
      <c r="P1375" s="144" t="s">
        <v>1515</v>
      </c>
      <c r="Q1375" s="145">
        <v>0.14000000000000001</v>
      </c>
      <c r="R1375" s="144" t="s">
        <v>616</v>
      </c>
      <c r="S1375" s="145">
        <v>75</v>
      </c>
      <c r="T1375" s="144" t="s">
        <v>4754</v>
      </c>
      <c r="U1375" s="145">
        <v>482</v>
      </c>
      <c r="V1375" s="145">
        <v>1.07927</v>
      </c>
      <c r="W1375" s="145">
        <v>482</v>
      </c>
      <c r="X1375" s="144" t="s">
        <v>7223</v>
      </c>
    </row>
    <row r="1376" spans="1:24" s="7" customFormat="1">
      <c r="A1376" s="7" t="s">
        <v>49</v>
      </c>
      <c r="D1376" s="144" t="s">
        <v>2275</v>
      </c>
      <c r="E1376" s="144" t="s">
        <v>7224</v>
      </c>
      <c r="F1376" s="144" t="s">
        <v>655</v>
      </c>
      <c r="G1376" s="144" t="s">
        <v>4745</v>
      </c>
      <c r="H1376" s="144" t="s">
        <v>891</v>
      </c>
      <c r="I1376" s="144" t="s">
        <v>1644</v>
      </c>
      <c r="J1376" s="145">
        <v>75</v>
      </c>
      <c r="K1376" s="144" t="s">
        <v>1413</v>
      </c>
      <c r="L1376" s="144" t="s">
        <v>396</v>
      </c>
      <c r="M1376" s="144" t="s">
        <v>4753</v>
      </c>
      <c r="N1376" s="144" t="s">
        <v>683</v>
      </c>
      <c r="O1376" s="144" t="s">
        <v>695</v>
      </c>
      <c r="P1376" s="144" t="s">
        <v>1515</v>
      </c>
      <c r="Q1376" s="145">
        <v>0.14000000000000001</v>
      </c>
      <c r="R1376" s="144" t="s">
        <v>616</v>
      </c>
      <c r="S1376" s="145">
        <v>75</v>
      </c>
      <c r="T1376" s="144" t="s">
        <v>4754</v>
      </c>
      <c r="U1376" s="145">
        <v>1852</v>
      </c>
      <c r="V1376" s="145">
        <v>1.1000000000000001</v>
      </c>
      <c r="W1376" s="145">
        <v>255</v>
      </c>
      <c r="X1376" s="144" t="s">
        <v>7225</v>
      </c>
    </row>
    <row r="1377" spans="1:24" s="7" customFormat="1">
      <c r="A1377" s="7" t="s">
        <v>49</v>
      </c>
      <c r="D1377" s="144" t="s">
        <v>2278</v>
      </c>
      <c r="E1377" s="144" t="s">
        <v>6797</v>
      </c>
      <c r="F1377" s="144" t="s">
        <v>655</v>
      </c>
      <c r="G1377" s="144" t="s">
        <v>4745</v>
      </c>
      <c r="H1377" s="144" t="s">
        <v>891</v>
      </c>
      <c r="I1377" s="144" t="s">
        <v>1644</v>
      </c>
      <c r="J1377" s="145">
        <v>75</v>
      </c>
      <c r="K1377" s="144" t="s">
        <v>1413</v>
      </c>
      <c r="L1377" s="144" t="s">
        <v>393</v>
      </c>
      <c r="M1377" s="144" t="s">
        <v>4753</v>
      </c>
      <c r="N1377" s="144" t="s">
        <v>683</v>
      </c>
      <c r="O1377" s="144" t="s">
        <v>695</v>
      </c>
      <c r="P1377" s="144" t="s">
        <v>1515</v>
      </c>
      <c r="Q1377" s="145">
        <v>0.14000000000000001</v>
      </c>
      <c r="R1377" s="144" t="s">
        <v>616</v>
      </c>
      <c r="S1377" s="145">
        <v>75</v>
      </c>
      <c r="T1377" s="144" t="s">
        <v>4754</v>
      </c>
      <c r="U1377" s="145">
        <v>1890</v>
      </c>
      <c r="V1377" s="145">
        <v>1.1000000000000001</v>
      </c>
      <c r="W1377" s="145">
        <v>945</v>
      </c>
      <c r="X1377" s="144" t="s">
        <v>7226</v>
      </c>
    </row>
    <row r="1378" spans="1:24" s="7" customFormat="1">
      <c r="A1378" s="7" t="s">
        <v>49</v>
      </c>
      <c r="D1378" s="144" t="s">
        <v>2281</v>
      </c>
      <c r="E1378" s="144" t="s">
        <v>7222</v>
      </c>
      <c r="F1378" s="144" t="s">
        <v>655</v>
      </c>
      <c r="G1378" s="144" t="s">
        <v>4745</v>
      </c>
      <c r="H1378" s="144" t="s">
        <v>891</v>
      </c>
      <c r="I1378" s="144" t="s">
        <v>1644</v>
      </c>
      <c r="J1378" s="145">
        <v>75</v>
      </c>
      <c r="K1378" s="144" t="s">
        <v>1413</v>
      </c>
      <c r="L1378" s="144" t="s">
        <v>409</v>
      </c>
      <c r="M1378" s="144" t="s">
        <v>4753</v>
      </c>
      <c r="N1378" s="144" t="s">
        <v>683</v>
      </c>
      <c r="O1378" s="144" t="s">
        <v>695</v>
      </c>
      <c r="P1378" s="144" t="s">
        <v>1515</v>
      </c>
      <c r="Q1378" s="145">
        <v>0.14000000000000001</v>
      </c>
      <c r="R1378" s="144" t="s">
        <v>616</v>
      </c>
      <c r="S1378" s="145">
        <v>75</v>
      </c>
      <c r="T1378" s="144" t="s">
        <v>4754</v>
      </c>
      <c r="U1378" s="145">
        <v>1081</v>
      </c>
      <c r="V1378" s="145">
        <v>1.0791900000000001</v>
      </c>
      <c r="W1378" s="145">
        <v>720</v>
      </c>
      <c r="X1378" s="144" t="s">
        <v>7227</v>
      </c>
    </row>
    <row r="1379" spans="1:24" s="7" customFormat="1">
      <c r="A1379" s="7" t="s">
        <v>49</v>
      </c>
      <c r="D1379" s="144" t="s">
        <v>2284</v>
      </c>
      <c r="E1379" s="144" t="s">
        <v>6794</v>
      </c>
      <c r="F1379" s="144" t="s">
        <v>655</v>
      </c>
      <c r="G1379" s="144" t="s">
        <v>4745</v>
      </c>
      <c r="H1379" s="144" t="s">
        <v>891</v>
      </c>
      <c r="I1379" s="144" t="s">
        <v>1644</v>
      </c>
      <c r="J1379" s="145">
        <v>75</v>
      </c>
      <c r="K1379" s="144" t="s">
        <v>1413</v>
      </c>
      <c r="L1379" s="144" t="s">
        <v>487</v>
      </c>
      <c r="M1379" s="144" t="s">
        <v>4753</v>
      </c>
      <c r="N1379" s="144" t="s">
        <v>683</v>
      </c>
      <c r="O1379" s="144" t="s">
        <v>695</v>
      </c>
      <c r="P1379" s="144" t="s">
        <v>1515</v>
      </c>
      <c r="Q1379" s="145">
        <v>0.14000000000000001</v>
      </c>
      <c r="R1379" s="144" t="s">
        <v>616</v>
      </c>
      <c r="S1379" s="145">
        <v>75</v>
      </c>
      <c r="T1379" s="144" t="s">
        <v>4754</v>
      </c>
      <c r="U1379" s="145">
        <v>2860</v>
      </c>
      <c r="V1379" s="145">
        <v>1.0593999999999999</v>
      </c>
      <c r="W1379" s="145">
        <v>0</v>
      </c>
      <c r="X1379" s="144" t="s">
        <v>4745</v>
      </c>
    </row>
    <row r="1380" spans="1:24" s="7" customFormat="1">
      <c r="A1380" s="7" t="s">
        <v>49</v>
      </c>
      <c r="D1380" s="144" t="s">
        <v>2287</v>
      </c>
      <c r="E1380" s="144" t="s">
        <v>7228</v>
      </c>
      <c r="F1380" s="144" t="s">
        <v>655</v>
      </c>
      <c r="G1380" s="144" t="s">
        <v>4745</v>
      </c>
      <c r="H1380" s="144" t="s">
        <v>891</v>
      </c>
      <c r="I1380" s="144" t="s">
        <v>1644</v>
      </c>
      <c r="J1380" s="145">
        <v>75</v>
      </c>
      <c r="K1380" s="144" t="s">
        <v>1413</v>
      </c>
      <c r="L1380" s="144" t="s">
        <v>389</v>
      </c>
      <c r="M1380" s="144" t="s">
        <v>4753</v>
      </c>
      <c r="N1380" s="144" t="s">
        <v>683</v>
      </c>
      <c r="O1380" s="144" t="s">
        <v>695</v>
      </c>
      <c r="P1380" s="144" t="s">
        <v>1515</v>
      </c>
      <c r="Q1380" s="145">
        <v>0.14000000000000001</v>
      </c>
      <c r="R1380" s="144" t="s">
        <v>616</v>
      </c>
      <c r="S1380" s="145">
        <v>75</v>
      </c>
      <c r="T1380" s="144" t="s">
        <v>4754</v>
      </c>
      <c r="U1380" s="145">
        <v>3731</v>
      </c>
      <c r="V1380" s="145">
        <v>1.1152299999999999</v>
      </c>
      <c r="W1380" s="145">
        <v>0</v>
      </c>
      <c r="X1380" s="144" t="s">
        <v>7229</v>
      </c>
    </row>
    <row r="1381" spans="1:24" s="7" customFormat="1">
      <c r="A1381" s="7" t="s">
        <v>49</v>
      </c>
      <c r="D1381" s="144" t="s">
        <v>2290</v>
      </c>
      <c r="E1381" s="144" t="s">
        <v>7230</v>
      </c>
      <c r="F1381" s="144" t="s">
        <v>655</v>
      </c>
      <c r="G1381" s="144" t="s">
        <v>4745</v>
      </c>
      <c r="H1381" s="144" t="s">
        <v>891</v>
      </c>
      <c r="I1381" s="144" t="s">
        <v>1644</v>
      </c>
      <c r="J1381" s="145">
        <v>75</v>
      </c>
      <c r="K1381" s="144" t="s">
        <v>1413</v>
      </c>
      <c r="L1381" s="144" t="s">
        <v>419</v>
      </c>
      <c r="M1381" s="144" t="s">
        <v>4753</v>
      </c>
      <c r="N1381" s="144" t="s">
        <v>683</v>
      </c>
      <c r="O1381" s="144" t="s">
        <v>695</v>
      </c>
      <c r="P1381" s="144" t="s">
        <v>1515</v>
      </c>
      <c r="Q1381" s="145">
        <v>0.14000000000000001</v>
      </c>
      <c r="R1381" s="144" t="s">
        <v>616</v>
      </c>
      <c r="S1381" s="145">
        <v>75</v>
      </c>
      <c r="T1381" s="144" t="s">
        <v>4754</v>
      </c>
      <c r="U1381" s="145">
        <v>1570</v>
      </c>
      <c r="V1381" s="145">
        <v>1.1166700000000001</v>
      </c>
      <c r="W1381" s="145">
        <v>375</v>
      </c>
      <c r="X1381" s="144" t="s">
        <v>7231</v>
      </c>
    </row>
    <row r="1382" spans="1:24" s="7" customFormat="1">
      <c r="A1382" s="7" t="s">
        <v>49</v>
      </c>
      <c r="D1382" s="144" t="s">
        <v>2293</v>
      </c>
      <c r="E1382" s="144" t="s">
        <v>7232</v>
      </c>
      <c r="F1382" s="144" t="s">
        <v>655</v>
      </c>
      <c r="G1382" s="144" t="s">
        <v>4745</v>
      </c>
      <c r="H1382" s="144" t="s">
        <v>891</v>
      </c>
      <c r="I1382" s="144" t="s">
        <v>1644</v>
      </c>
      <c r="J1382" s="145">
        <v>75</v>
      </c>
      <c r="K1382" s="144" t="s">
        <v>5269</v>
      </c>
      <c r="L1382" s="144" t="s">
        <v>1795</v>
      </c>
      <c r="M1382" s="144" t="s">
        <v>4753</v>
      </c>
      <c r="N1382" s="144" t="s">
        <v>683</v>
      </c>
      <c r="O1382" s="144" t="s">
        <v>695</v>
      </c>
      <c r="P1382" s="144" t="s">
        <v>1515</v>
      </c>
      <c r="Q1382" s="145">
        <v>0.14000000000000001</v>
      </c>
      <c r="R1382" s="144" t="s">
        <v>616</v>
      </c>
      <c r="S1382" s="145">
        <v>75</v>
      </c>
      <c r="T1382" s="144" t="s">
        <v>4754</v>
      </c>
      <c r="U1382" s="145">
        <v>5009</v>
      </c>
      <c r="V1382" s="145">
        <v>1.2839700000000001</v>
      </c>
      <c r="W1382" s="145">
        <v>960</v>
      </c>
      <c r="X1382" s="144" t="s">
        <v>7233</v>
      </c>
    </row>
    <row r="1383" spans="1:24" s="7" customFormat="1">
      <c r="A1383" s="7" t="s">
        <v>49</v>
      </c>
      <c r="D1383" s="144" t="s">
        <v>2296</v>
      </c>
      <c r="E1383" s="144" t="s">
        <v>7234</v>
      </c>
      <c r="F1383" s="144" t="s">
        <v>655</v>
      </c>
      <c r="G1383" s="144" t="s">
        <v>4745</v>
      </c>
      <c r="H1383" s="144" t="s">
        <v>891</v>
      </c>
      <c r="I1383" s="144" t="s">
        <v>1644</v>
      </c>
      <c r="J1383" s="145">
        <v>75</v>
      </c>
      <c r="K1383" s="144" t="s">
        <v>5269</v>
      </c>
      <c r="L1383" s="144" t="s">
        <v>389</v>
      </c>
      <c r="M1383" s="144" t="s">
        <v>4753</v>
      </c>
      <c r="N1383" s="144" t="s">
        <v>683</v>
      </c>
      <c r="O1383" s="144" t="s">
        <v>695</v>
      </c>
      <c r="P1383" s="144" t="s">
        <v>1515</v>
      </c>
      <c r="Q1383" s="145">
        <v>0.14000000000000001</v>
      </c>
      <c r="R1383" s="144" t="s">
        <v>616</v>
      </c>
      <c r="S1383" s="145">
        <v>75</v>
      </c>
      <c r="T1383" s="144" t="s">
        <v>4754</v>
      </c>
      <c r="U1383" s="145">
        <v>1571</v>
      </c>
      <c r="V1383" s="145">
        <v>1.27695</v>
      </c>
      <c r="W1383" s="145">
        <v>280</v>
      </c>
      <c r="X1383" s="144" t="s">
        <v>7235</v>
      </c>
    </row>
    <row r="1384" spans="1:24" s="7" customFormat="1">
      <c r="A1384" s="7" t="s">
        <v>49</v>
      </c>
      <c r="D1384" s="144" t="s">
        <v>2298</v>
      </c>
      <c r="E1384" s="144" t="s">
        <v>7236</v>
      </c>
      <c r="F1384" s="144" t="s">
        <v>655</v>
      </c>
      <c r="G1384" s="144" t="s">
        <v>4745</v>
      </c>
      <c r="H1384" s="144" t="s">
        <v>891</v>
      </c>
      <c r="I1384" s="144" t="s">
        <v>1644</v>
      </c>
      <c r="J1384" s="145">
        <v>75</v>
      </c>
      <c r="K1384" s="144" t="s">
        <v>1413</v>
      </c>
      <c r="L1384" s="144" t="s">
        <v>791</v>
      </c>
      <c r="M1384" s="144" t="s">
        <v>4753</v>
      </c>
      <c r="N1384" s="144" t="s">
        <v>683</v>
      </c>
      <c r="O1384" s="144" t="s">
        <v>695</v>
      </c>
      <c r="P1384" s="144" t="s">
        <v>1515</v>
      </c>
      <c r="Q1384" s="145">
        <v>0.14000000000000001</v>
      </c>
      <c r="R1384" s="144" t="s">
        <v>616</v>
      </c>
      <c r="S1384" s="145">
        <v>75</v>
      </c>
      <c r="T1384" s="144" t="s">
        <v>4754</v>
      </c>
      <c r="U1384" s="145">
        <v>1152</v>
      </c>
      <c r="V1384" s="145">
        <v>1.1200000000000001</v>
      </c>
      <c r="W1384" s="145">
        <v>0</v>
      </c>
      <c r="X1384" s="144" t="s">
        <v>7237</v>
      </c>
    </row>
    <row r="1385" spans="1:24" s="7" customFormat="1">
      <c r="A1385" s="7" t="s">
        <v>49</v>
      </c>
      <c r="D1385" s="144" t="s">
        <v>2301</v>
      </c>
      <c r="E1385" s="144" t="s">
        <v>7238</v>
      </c>
      <c r="F1385" s="144" t="s">
        <v>655</v>
      </c>
      <c r="G1385" s="144" t="s">
        <v>4745</v>
      </c>
      <c r="H1385" s="144" t="s">
        <v>891</v>
      </c>
      <c r="I1385" s="144" t="s">
        <v>1644</v>
      </c>
      <c r="J1385" s="145">
        <v>75</v>
      </c>
      <c r="K1385" s="144" t="s">
        <v>1413</v>
      </c>
      <c r="L1385" s="144" t="s">
        <v>801</v>
      </c>
      <c r="M1385" s="144" t="s">
        <v>4753</v>
      </c>
      <c r="N1385" s="144" t="s">
        <v>683</v>
      </c>
      <c r="O1385" s="144" t="s">
        <v>695</v>
      </c>
      <c r="P1385" s="144" t="s">
        <v>1515</v>
      </c>
      <c r="Q1385" s="145">
        <v>0.14000000000000001</v>
      </c>
      <c r="R1385" s="144" t="s">
        <v>616</v>
      </c>
      <c r="S1385" s="145">
        <v>75</v>
      </c>
      <c r="T1385" s="144" t="s">
        <v>4754</v>
      </c>
      <c r="U1385" s="145">
        <v>1440</v>
      </c>
      <c r="V1385" s="145">
        <v>1.0791999999999999</v>
      </c>
      <c r="W1385" s="145">
        <v>106</v>
      </c>
      <c r="X1385" s="144" t="s">
        <v>4745</v>
      </c>
    </row>
    <row r="1386" spans="1:24" s="7" customFormat="1">
      <c r="A1386" s="7" t="s">
        <v>49</v>
      </c>
      <c r="D1386" s="144" t="s">
        <v>7239</v>
      </c>
      <c r="E1386" s="144" t="s">
        <v>7240</v>
      </c>
      <c r="F1386" s="144" t="s">
        <v>4792</v>
      </c>
      <c r="G1386" s="144" t="s">
        <v>4745</v>
      </c>
      <c r="H1386" s="144" t="s">
        <v>891</v>
      </c>
      <c r="I1386" s="144" t="s">
        <v>1644</v>
      </c>
      <c r="J1386" s="145">
        <v>75</v>
      </c>
      <c r="K1386" s="144" t="s">
        <v>1481</v>
      </c>
      <c r="L1386" s="144" t="s">
        <v>457</v>
      </c>
      <c r="M1386" s="144" t="s">
        <v>4753</v>
      </c>
      <c r="N1386" s="144" t="s">
        <v>683</v>
      </c>
      <c r="O1386" s="144" t="s">
        <v>695</v>
      </c>
      <c r="P1386" s="144" t="s">
        <v>1515</v>
      </c>
      <c r="Q1386" s="145">
        <v>0.14000000000000001</v>
      </c>
      <c r="R1386" s="144" t="s">
        <v>616</v>
      </c>
      <c r="S1386" s="145">
        <v>75</v>
      </c>
      <c r="T1386" s="144" t="s">
        <v>4754</v>
      </c>
      <c r="U1386" s="145">
        <v>0</v>
      </c>
      <c r="V1386" s="145">
        <v>0.97750000000000004</v>
      </c>
      <c r="W1386" s="145">
        <v>0</v>
      </c>
      <c r="X1386" s="144" t="s">
        <v>4745</v>
      </c>
    </row>
    <row r="1387" spans="1:24" s="7" customFormat="1">
      <c r="A1387" s="7" t="s">
        <v>49</v>
      </c>
      <c r="D1387" s="144" t="s">
        <v>2304</v>
      </c>
      <c r="E1387" s="144" t="s">
        <v>6792</v>
      </c>
      <c r="F1387" s="144" t="s">
        <v>655</v>
      </c>
      <c r="G1387" s="144" t="s">
        <v>4745</v>
      </c>
      <c r="H1387" s="144" t="s">
        <v>891</v>
      </c>
      <c r="I1387" s="144" t="s">
        <v>1644</v>
      </c>
      <c r="J1387" s="145">
        <v>75</v>
      </c>
      <c r="K1387" s="144" t="s">
        <v>5164</v>
      </c>
      <c r="L1387" s="144" t="s">
        <v>380</v>
      </c>
      <c r="M1387" s="144" t="s">
        <v>4753</v>
      </c>
      <c r="N1387" s="144" t="s">
        <v>683</v>
      </c>
      <c r="O1387" s="144" t="s">
        <v>695</v>
      </c>
      <c r="P1387" s="144" t="s">
        <v>1515</v>
      </c>
      <c r="Q1387" s="145">
        <v>0.14000000000000001</v>
      </c>
      <c r="R1387" s="144" t="s">
        <v>616</v>
      </c>
      <c r="S1387" s="145">
        <v>75</v>
      </c>
      <c r="T1387" s="144" t="s">
        <v>4754</v>
      </c>
      <c r="U1387" s="145">
        <v>2547</v>
      </c>
      <c r="V1387" s="145">
        <v>1.1024099999999999</v>
      </c>
      <c r="W1387" s="145">
        <v>360</v>
      </c>
      <c r="X1387" s="144" t="s">
        <v>7241</v>
      </c>
    </row>
    <row r="1388" spans="1:24" s="7" customFormat="1">
      <c r="A1388" s="7" t="s">
        <v>49</v>
      </c>
      <c r="D1388" s="144" t="s">
        <v>2307</v>
      </c>
      <c r="E1388" s="144" t="s">
        <v>7242</v>
      </c>
      <c r="F1388" s="144" t="s">
        <v>655</v>
      </c>
      <c r="G1388" s="144" t="s">
        <v>4745</v>
      </c>
      <c r="H1388" s="144" t="s">
        <v>891</v>
      </c>
      <c r="I1388" s="144" t="s">
        <v>1644</v>
      </c>
      <c r="J1388" s="145">
        <v>50</v>
      </c>
      <c r="K1388" s="144" t="s">
        <v>5228</v>
      </c>
      <c r="L1388" s="144" t="s">
        <v>393</v>
      </c>
      <c r="M1388" s="144" t="s">
        <v>4753</v>
      </c>
      <c r="N1388" s="144" t="s">
        <v>683</v>
      </c>
      <c r="O1388" s="144" t="s">
        <v>695</v>
      </c>
      <c r="P1388" s="144" t="s">
        <v>2241</v>
      </c>
      <c r="Q1388" s="145">
        <v>0.05</v>
      </c>
      <c r="R1388" s="144" t="s">
        <v>530</v>
      </c>
      <c r="S1388" s="145">
        <v>50</v>
      </c>
      <c r="T1388" s="144" t="s">
        <v>4754</v>
      </c>
      <c r="U1388" s="145">
        <v>2355</v>
      </c>
      <c r="V1388" s="145">
        <v>0.71328000000000003</v>
      </c>
      <c r="W1388" s="145">
        <v>0</v>
      </c>
      <c r="X1388" s="144" t="s">
        <v>7243</v>
      </c>
    </row>
    <row r="1389" spans="1:24" s="7" customFormat="1">
      <c r="A1389" s="7" t="s">
        <v>49</v>
      </c>
      <c r="D1389" s="144" t="s">
        <v>2310</v>
      </c>
      <c r="E1389" s="144" t="s">
        <v>7244</v>
      </c>
      <c r="F1389" s="144" t="s">
        <v>655</v>
      </c>
      <c r="G1389" s="144" t="s">
        <v>4745</v>
      </c>
      <c r="H1389" s="144" t="s">
        <v>891</v>
      </c>
      <c r="I1389" s="144" t="s">
        <v>1644</v>
      </c>
      <c r="J1389" s="145">
        <v>50</v>
      </c>
      <c r="K1389" s="144" t="s">
        <v>5228</v>
      </c>
      <c r="L1389" s="144" t="s">
        <v>487</v>
      </c>
      <c r="M1389" s="144" t="s">
        <v>4753</v>
      </c>
      <c r="N1389" s="144" t="s">
        <v>683</v>
      </c>
      <c r="O1389" s="144" t="s">
        <v>695</v>
      </c>
      <c r="P1389" s="144" t="s">
        <v>2241</v>
      </c>
      <c r="Q1389" s="145">
        <v>0.05</v>
      </c>
      <c r="R1389" s="144" t="s">
        <v>530</v>
      </c>
      <c r="S1389" s="145">
        <v>50</v>
      </c>
      <c r="T1389" s="144" t="s">
        <v>4754</v>
      </c>
      <c r="U1389" s="145">
        <v>482</v>
      </c>
      <c r="V1389" s="145">
        <v>0.71379999999999999</v>
      </c>
      <c r="W1389" s="145">
        <v>0</v>
      </c>
      <c r="X1389" s="144" t="s">
        <v>7245</v>
      </c>
    </row>
    <row r="1390" spans="1:24" s="7" customFormat="1">
      <c r="A1390" s="7" t="s">
        <v>49</v>
      </c>
      <c r="D1390" s="144" t="s">
        <v>3663</v>
      </c>
      <c r="E1390" s="144" t="s">
        <v>7246</v>
      </c>
      <c r="F1390" s="144" t="s">
        <v>655</v>
      </c>
      <c r="G1390" s="144" t="s">
        <v>5227</v>
      </c>
      <c r="H1390" s="144" t="s">
        <v>891</v>
      </c>
      <c r="I1390" s="144" t="s">
        <v>1644</v>
      </c>
      <c r="J1390" s="145">
        <v>75</v>
      </c>
      <c r="K1390" s="144" t="s">
        <v>5164</v>
      </c>
      <c r="L1390" s="144" t="s">
        <v>791</v>
      </c>
      <c r="M1390" s="144" t="s">
        <v>4753</v>
      </c>
      <c r="N1390" s="144" t="s">
        <v>683</v>
      </c>
      <c r="O1390" s="144" t="s">
        <v>695</v>
      </c>
      <c r="P1390" s="144" t="s">
        <v>1515</v>
      </c>
      <c r="Q1390" s="145">
        <v>0.14000000000000001</v>
      </c>
      <c r="R1390" s="144" t="s">
        <v>616</v>
      </c>
      <c r="S1390" s="145">
        <v>75</v>
      </c>
      <c r="T1390" s="144" t="s">
        <v>4754</v>
      </c>
      <c r="U1390" s="145">
        <v>0</v>
      </c>
      <c r="V1390" s="145">
        <v>0</v>
      </c>
      <c r="W1390" s="145">
        <v>15</v>
      </c>
      <c r="X1390" s="144" t="s">
        <v>4745</v>
      </c>
    </row>
    <row r="1391" spans="1:24" s="7" customFormat="1">
      <c r="A1391" s="7" t="s">
        <v>49</v>
      </c>
      <c r="D1391" s="144" t="s">
        <v>2313</v>
      </c>
      <c r="E1391" s="144" t="s">
        <v>7145</v>
      </c>
      <c r="F1391" s="144" t="s">
        <v>655</v>
      </c>
      <c r="G1391" s="144" t="s">
        <v>4745</v>
      </c>
      <c r="H1391" s="144" t="s">
        <v>891</v>
      </c>
      <c r="I1391" s="144" t="s">
        <v>1644</v>
      </c>
      <c r="J1391" s="145">
        <v>100</v>
      </c>
      <c r="K1391" s="144" t="s">
        <v>5269</v>
      </c>
      <c r="L1391" s="144" t="s">
        <v>1795</v>
      </c>
      <c r="M1391" s="144" t="s">
        <v>4753</v>
      </c>
      <c r="N1391" s="144" t="s">
        <v>683</v>
      </c>
      <c r="O1391" s="144" t="s">
        <v>695</v>
      </c>
      <c r="P1391" s="144" t="s">
        <v>1508</v>
      </c>
      <c r="Q1391" s="145">
        <v>0.35</v>
      </c>
      <c r="R1391" s="144" t="s">
        <v>1419</v>
      </c>
      <c r="S1391" s="145">
        <v>100</v>
      </c>
      <c r="T1391" s="144" t="s">
        <v>4754</v>
      </c>
      <c r="U1391" s="145">
        <v>32</v>
      </c>
      <c r="V1391" s="145">
        <v>2.85</v>
      </c>
      <c r="W1391" s="145">
        <v>5</v>
      </c>
      <c r="X1391" s="144" t="s">
        <v>7247</v>
      </c>
    </row>
    <row r="1392" spans="1:24" s="7" customFormat="1">
      <c r="A1392" s="7" t="s">
        <v>49</v>
      </c>
      <c r="D1392" s="144" t="s">
        <v>2316</v>
      </c>
      <c r="E1392" s="144" t="s">
        <v>7248</v>
      </c>
      <c r="F1392" s="144" t="s">
        <v>655</v>
      </c>
      <c r="G1392" s="144" t="s">
        <v>4745</v>
      </c>
      <c r="H1392" s="144" t="s">
        <v>891</v>
      </c>
      <c r="I1392" s="144" t="s">
        <v>1644</v>
      </c>
      <c r="J1392" s="145">
        <v>100</v>
      </c>
      <c r="K1392" s="144" t="s">
        <v>5269</v>
      </c>
      <c r="L1392" s="144" t="s">
        <v>1795</v>
      </c>
      <c r="M1392" s="144" t="s">
        <v>4753</v>
      </c>
      <c r="N1392" s="144" t="s">
        <v>683</v>
      </c>
      <c r="O1392" s="144" t="s">
        <v>695</v>
      </c>
      <c r="P1392" s="144" t="s">
        <v>1508</v>
      </c>
      <c r="Q1392" s="145">
        <v>0.32</v>
      </c>
      <c r="R1392" s="144" t="s">
        <v>1419</v>
      </c>
      <c r="S1392" s="145">
        <v>100</v>
      </c>
      <c r="T1392" s="144" t="s">
        <v>4754</v>
      </c>
      <c r="U1392" s="145">
        <v>0</v>
      </c>
      <c r="V1392" s="145">
        <v>2.85</v>
      </c>
      <c r="W1392" s="145">
        <v>24</v>
      </c>
      <c r="X1392" s="144" t="s">
        <v>7249</v>
      </c>
    </row>
    <row r="1393" spans="1:24" s="7" customFormat="1">
      <c r="A1393" s="7" t="s">
        <v>49</v>
      </c>
      <c r="D1393" s="144" t="s">
        <v>7250</v>
      </c>
      <c r="E1393" s="144" t="s">
        <v>7251</v>
      </c>
      <c r="F1393" s="144" t="s">
        <v>4792</v>
      </c>
      <c r="G1393" s="144" t="s">
        <v>4745</v>
      </c>
      <c r="H1393" s="144" t="s">
        <v>891</v>
      </c>
      <c r="I1393" s="144" t="s">
        <v>1644</v>
      </c>
      <c r="J1393" s="145">
        <v>125</v>
      </c>
      <c r="K1393" s="144" t="s">
        <v>1587</v>
      </c>
      <c r="L1393" s="144" t="s">
        <v>457</v>
      </c>
      <c r="M1393" s="144" t="s">
        <v>4753</v>
      </c>
      <c r="N1393" s="144" t="s">
        <v>683</v>
      </c>
      <c r="O1393" s="144" t="s">
        <v>695</v>
      </c>
      <c r="P1393" s="144" t="s">
        <v>2237</v>
      </c>
      <c r="Q1393" s="145">
        <v>0.67800000000000005</v>
      </c>
      <c r="R1393" s="144" t="s">
        <v>1423</v>
      </c>
      <c r="S1393" s="145">
        <v>125</v>
      </c>
      <c r="T1393" s="144" t="s">
        <v>4754</v>
      </c>
      <c r="U1393" s="145">
        <v>0</v>
      </c>
      <c r="V1393" s="145">
        <v>4.38</v>
      </c>
      <c r="W1393" s="145">
        <v>0</v>
      </c>
      <c r="X1393" s="144" t="s">
        <v>4745</v>
      </c>
    </row>
    <row r="1394" spans="1:24" s="7" customFormat="1">
      <c r="A1394" s="7" t="s">
        <v>49</v>
      </c>
      <c r="D1394" s="144" t="s">
        <v>2318</v>
      </c>
      <c r="E1394" s="144" t="s">
        <v>7252</v>
      </c>
      <c r="F1394" s="144" t="s">
        <v>655</v>
      </c>
      <c r="G1394" s="144" t="s">
        <v>4745</v>
      </c>
      <c r="H1394" s="144" t="s">
        <v>891</v>
      </c>
      <c r="I1394" s="144" t="s">
        <v>1644</v>
      </c>
      <c r="J1394" s="145">
        <v>125</v>
      </c>
      <c r="K1394" s="144" t="s">
        <v>5269</v>
      </c>
      <c r="L1394" s="144" t="s">
        <v>389</v>
      </c>
      <c r="M1394" s="144" t="s">
        <v>4753</v>
      </c>
      <c r="N1394" s="144" t="s">
        <v>683</v>
      </c>
      <c r="O1394" s="144" t="s">
        <v>695</v>
      </c>
      <c r="P1394" s="144" t="s">
        <v>2237</v>
      </c>
      <c r="Q1394" s="145">
        <v>0.67800000000000005</v>
      </c>
      <c r="R1394" s="144" t="s">
        <v>1423</v>
      </c>
      <c r="S1394" s="145">
        <v>125</v>
      </c>
      <c r="T1394" s="144" t="s">
        <v>4754</v>
      </c>
      <c r="U1394" s="145">
        <v>460</v>
      </c>
      <c r="V1394" s="145">
        <v>4.38429</v>
      </c>
      <c r="W1394" s="145">
        <v>24</v>
      </c>
      <c r="X1394" s="144" t="s">
        <v>7253</v>
      </c>
    </row>
    <row r="1395" spans="1:24" s="7" customFormat="1">
      <c r="A1395" s="7" t="s">
        <v>49</v>
      </c>
      <c r="D1395" s="144" t="s">
        <v>7254</v>
      </c>
      <c r="E1395" s="144" t="s">
        <v>7255</v>
      </c>
      <c r="F1395" s="144" t="s">
        <v>4792</v>
      </c>
      <c r="G1395" s="144" t="s">
        <v>4745</v>
      </c>
      <c r="H1395" s="144" t="s">
        <v>891</v>
      </c>
      <c r="I1395" s="144" t="s">
        <v>1644</v>
      </c>
      <c r="J1395" s="145">
        <v>150</v>
      </c>
      <c r="K1395" s="144" t="s">
        <v>1587</v>
      </c>
      <c r="L1395" s="144" t="s">
        <v>2108</v>
      </c>
      <c r="M1395" s="144" t="s">
        <v>4753</v>
      </c>
      <c r="N1395" s="144" t="s">
        <v>683</v>
      </c>
      <c r="O1395" s="144" t="s">
        <v>695</v>
      </c>
      <c r="P1395" s="144" t="s">
        <v>2501</v>
      </c>
      <c r="Q1395" s="145">
        <v>1.07</v>
      </c>
      <c r="R1395" s="144" t="s">
        <v>1720</v>
      </c>
      <c r="S1395" s="145">
        <v>150</v>
      </c>
      <c r="T1395" s="144" t="s">
        <v>4754</v>
      </c>
      <c r="U1395" s="145">
        <v>0</v>
      </c>
      <c r="V1395" s="145">
        <v>6.06</v>
      </c>
      <c r="W1395" s="145">
        <v>0</v>
      </c>
      <c r="X1395" s="144" t="s">
        <v>4745</v>
      </c>
    </row>
    <row r="1396" spans="1:24" s="7" customFormat="1">
      <c r="A1396" s="7" t="s">
        <v>49</v>
      </c>
      <c r="D1396" s="144" t="s">
        <v>3664</v>
      </c>
      <c r="E1396" s="144" t="s">
        <v>7256</v>
      </c>
      <c r="F1396" s="144" t="s">
        <v>655</v>
      </c>
      <c r="G1396" s="144" t="s">
        <v>5227</v>
      </c>
      <c r="H1396" s="144" t="s">
        <v>891</v>
      </c>
      <c r="I1396" s="144" t="s">
        <v>1644</v>
      </c>
      <c r="J1396" s="145">
        <v>75</v>
      </c>
      <c r="K1396" s="144" t="s">
        <v>5269</v>
      </c>
      <c r="L1396" s="144" t="s">
        <v>1795</v>
      </c>
      <c r="M1396" s="144" t="s">
        <v>4753</v>
      </c>
      <c r="N1396" s="144" t="s">
        <v>683</v>
      </c>
      <c r="O1396" s="144" t="s">
        <v>695</v>
      </c>
      <c r="P1396" s="144" t="s">
        <v>1515</v>
      </c>
      <c r="Q1396" s="145">
        <v>0.14599999999999999</v>
      </c>
      <c r="R1396" s="144" t="s">
        <v>616</v>
      </c>
      <c r="S1396" s="145">
        <v>75</v>
      </c>
      <c r="T1396" s="144" t="s">
        <v>4754</v>
      </c>
      <c r="U1396" s="145">
        <v>0</v>
      </c>
      <c r="V1396" s="145">
        <v>0</v>
      </c>
      <c r="W1396" s="145">
        <v>0</v>
      </c>
      <c r="X1396" s="144" t="s">
        <v>4745</v>
      </c>
    </row>
    <row r="1397" spans="1:24" s="7" customFormat="1">
      <c r="A1397" s="7" t="s">
        <v>49</v>
      </c>
      <c r="D1397" s="144" t="s">
        <v>2320</v>
      </c>
      <c r="E1397" s="144" t="s">
        <v>7257</v>
      </c>
      <c r="F1397" s="144" t="s">
        <v>655</v>
      </c>
      <c r="G1397" s="144" t="s">
        <v>5394</v>
      </c>
      <c r="H1397" s="144" t="s">
        <v>891</v>
      </c>
      <c r="I1397" s="144" t="s">
        <v>1644</v>
      </c>
      <c r="J1397" s="145">
        <v>75</v>
      </c>
      <c r="K1397" s="144" t="s">
        <v>5228</v>
      </c>
      <c r="L1397" s="144" t="s">
        <v>487</v>
      </c>
      <c r="M1397" s="144" t="s">
        <v>4753</v>
      </c>
      <c r="N1397" s="144" t="s">
        <v>683</v>
      </c>
      <c r="O1397" s="144" t="s">
        <v>695</v>
      </c>
      <c r="P1397" s="144" t="s">
        <v>1515</v>
      </c>
      <c r="Q1397" s="145">
        <v>0.14000000000000001</v>
      </c>
      <c r="R1397" s="144" t="s">
        <v>616</v>
      </c>
      <c r="S1397" s="145">
        <v>75</v>
      </c>
      <c r="T1397" s="144" t="s">
        <v>4754</v>
      </c>
      <c r="U1397" s="145">
        <v>2190</v>
      </c>
      <c r="V1397" s="145">
        <v>1.08</v>
      </c>
      <c r="W1397" s="145">
        <v>0</v>
      </c>
      <c r="X1397" s="144" t="s">
        <v>7258</v>
      </c>
    </row>
    <row r="1398" spans="1:24" s="7" customFormat="1">
      <c r="A1398" s="7" t="s">
        <v>49</v>
      </c>
      <c r="D1398" s="144" t="s">
        <v>2323</v>
      </c>
      <c r="E1398" s="144" t="s">
        <v>7259</v>
      </c>
      <c r="F1398" s="144" t="s">
        <v>655</v>
      </c>
      <c r="G1398" s="144" t="s">
        <v>4745</v>
      </c>
      <c r="H1398" s="144" t="s">
        <v>891</v>
      </c>
      <c r="I1398" s="144" t="s">
        <v>1644</v>
      </c>
      <c r="J1398" s="145">
        <v>100</v>
      </c>
      <c r="K1398" s="144" t="s">
        <v>5817</v>
      </c>
      <c r="L1398" s="144" t="s">
        <v>401</v>
      </c>
      <c r="M1398" s="144" t="s">
        <v>4753</v>
      </c>
      <c r="N1398" s="144" t="s">
        <v>683</v>
      </c>
      <c r="O1398" s="144" t="s">
        <v>695</v>
      </c>
      <c r="P1398" s="144" t="s">
        <v>1508</v>
      </c>
      <c r="Q1398" s="145">
        <v>0.32</v>
      </c>
      <c r="R1398" s="144" t="s">
        <v>1419</v>
      </c>
      <c r="S1398" s="145">
        <v>100</v>
      </c>
      <c r="T1398" s="144" t="s">
        <v>4754</v>
      </c>
      <c r="U1398" s="145">
        <v>502</v>
      </c>
      <c r="V1398" s="145">
        <v>1.96576</v>
      </c>
      <c r="W1398" s="145">
        <v>13</v>
      </c>
      <c r="X1398" s="144" t="s">
        <v>4745</v>
      </c>
    </row>
    <row r="1399" spans="1:24" s="7" customFormat="1">
      <c r="A1399" s="7" t="s">
        <v>49</v>
      </c>
      <c r="D1399" s="144" t="s">
        <v>2327</v>
      </c>
      <c r="E1399" s="144" t="s">
        <v>7260</v>
      </c>
      <c r="F1399" s="144" t="s">
        <v>655</v>
      </c>
      <c r="G1399" s="144" t="s">
        <v>4745</v>
      </c>
      <c r="H1399" s="144" t="s">
        <v>891</v>
      </c>
      <c r="I1399" s="144" t="s">
        <v>1644</v>
      </c>
      <c r="J1399" s="145">
        <v>100</v>
      </c>
      <c r="K1399" s="144" t="s">
        <v>5817</v>
      </c>
      <c r="L1399" s="144" t="s">
        <v>409</v>
      </c>
      <c r="M1399" s="144" t="s">
        <v>4753</v>
      </c>
      <c r="N1399" s="144" t="s">
        <v>683</v>
      </c>
      <c r="O1399" s="144" t="s">
        <v>695</v>
      </c>
      <c r="P1399" s="144" t="s">
        <v>1508</v>
      </c>
      <c r="Q1399" s="145">
        <v>0.32</v>
      </c>
      <c r="R1399" s="144" t="s">
        <v>1419</v>
      </c>
      <c r="S1399" s="145">
        <v>100</v>
      </c>
      <c r="T1399" s="144" t="s">
        <v>4754</v>
      </c>
      <c r="U1399" s="145">
        <v>183</v>
      </c>
      <c r="V1399" s="145">
        <v>2.12</v>
      </c>
      <c r="W1399" s="145">
        <v>1</v>
      </c>
      <c r="X1399" s="144" t="s">
        <v>4745</v>
      </c>
    </row>
    <row r="1400" spans="1:24" s="7" customFormat="1">
      <c r="A1400" s="7" t="s">
        <v>49</v>
      </c>
      <c r="D1400" s="144" t="s">
        <v>2330</v>
      </c>
      <c r="E1400" s="144" t="s">
        <v>7261</v>
      </c>
      <c r="F1400" s="144" t="s">
        <v>655</v>
      </c>
      <c r="G1400" s="144" t="s">
        <v>4745</v>
      </c>
      <c r="H1400" s="144" t="s">
        <v>891</v>
      </c>
      <c r="I1400" s="144" t="s">
        <v>1644</v>
      </c>
      <c r="J1400" s="145">
        <v>100</v>
      </c>
      <c r="K1400" s="144" t="s">
        <v>5817</v>
      </c>
      <c r="L1400" s="144" t="s">
        <v>396</v>
      </c>
      <c r="M1400" s="144" t="s">
        <v>4753</v>
      </c>
      <c r="N1400" s="144" t="s">
        <v>683</v>
      </c>
      <c r="O1400" s="144" t="s">
        <v>695</v>
      </c>
      <c r="P1400" s="144" t="s">
        <v>1508</v>
      </c>
      <c r="Q1400" s="145">
        <v>0.32</v>
      </c>
      <c r="R1400" s="144" t="s">
        <v>1419</v>
      </c>
      <c r="S1400" s="145">
        <v>100</v>
      </c>
      <c r="T1400" s="144" t="s">
        <v>4754</v>
      </c>
      <c r="U1400" s="145">
        <v>403</v>
      </c>
      <c r="V1400" s="145">
        <v>2.12</v>
      </c>
      <c r="W1400" s="145">
        <v>3</v>
      </c>
      <c r="X1400" s="144" t="s">
        <v>7262</v>
      </c>
    </row>
    <row r="1401" spans="1:24" s="7" customFormat="1">
      <c r="A1401" s="7" t="s">
        <v>49</v>
      </c>
      <c r="D1401" s="144" t="s">
        <v>2333</v>
      </c>
      <c r="E1401" s="144" t="s">
        <v>7263</v>
      </c>
      <c r="F1401" s="144" t="s">
        <v>655</v>
      </c>
      <c r="G1401" s="144" t="s">
        <v>4745</v>
      </c>
      <c r="H1401" s="144" t="s">
        <v>891</v>
      </c>
      <c r="I1401" s="144" t="s">
        <v>1644</v>
      </c>
      <c r="J1401" s="145">
        <v>100</v>
      </c>
      <c r="K1401" s="144" t="s">
        <v>5817</v>
      </c>
      <c r="L1401" s="144" t="s">
        <v>393</v>
      </c>
      <c r="M1401" s="144" t="s">
        <v>4753</v>
      </c>
      <c r="N1401" s="144" t="s">
        <v>683</v>
      </c>
      <c r="O1401" s="144" t="s">
        <v>695</v>
      </c>
      <c r="P1401" s="144" t="s">
        <v>1508</v>
      </c>
      <c r="Q1401" s="145">
        <v>0.32</v>
      </c>
      <c r="R1401" s="144" t="s">
        <v>1419</v>
      </c>
      <c r="S1401" s="145">
        <v>100</v>
      </c>
      <c r="T1401" s="144" t="s">
        <v>4754</v>
      </c>
      <c r="U1401" s="145">
        <v>380</v>
      </c>
      <c r="V1401" s="145">
        <v>2.0968</v>
      </c>
      <c r="W1401" s="145">
        <v>0</v>
      </c>
      <c r="X1401" s="144" t="s">
        <v>7264</v>
      </c>
    </row>
    <row r="1402" spans="1:24" s="7" customFormat="1">
      <c r="A1402" s="7" t="s">
        <v>49</v>
      </c>
      <c r="D1402" s="144" t="s">
        <v>2336</v>
      </c>
      <c r="E1402" s="144" t="s">
        <v>7265</v>
      </c>
      <c r="F1402" s="144" t="s">
        <v>655</v>
      </c>
      <c r="G1402" s="144" t="s">
        <v>4745</v>
      </c>
      <c r="H1402" s="144" t="s">
        <v>891</v>
      </c>
      <c r="I1402" s="144" t="s">
        <v>1644</v>
      </c>
      <c r="J1402" s="145">
        <v>100</v>
      </c>
      <c r="K1402" s="144" t="s">
        <v>5817</v>
      </c>
      <c r="L1402" s="144" t="s">
        <v>409</v>
      </c>
      <c r="M1402" s="144" t="s">
        <v>4753</v>
      </c>
      <c r="N1402" s="144" t="s">
        <v>683</v>
      </c>
      <c r="O1402" s="144" t="s">
        <v>695</v>
      </c>
      <c r="P1402" s="144" t="s">
        <v>1508</v>
      </c>
      <c r="Q1402" s="145">
        <v>0.32</v>
      </c>
      <c r="R1402" s="144" t="s">
        <v>1419</v>
      </c>
      <c r="S1402" s="145">
        <v>100</v>
      </c>
      <c r="T1402" s="144" t="s">
        <v>4754</v>
      </c>
      <c r="U1402" s="145">
        <v>486</v>
      </c>
      <c r="V1402" s="145">
        <v>2.0819399999999999</v>
      </c>
      <c r="W1402" s="145">
        <v>1</v>
      </c>
      <c r="X1402" s="144" t="s">
        <v>4745</v>
      </c>
    </row>
    <row r="1403" spans="1:24" s="7" customFormat="1">
      <c r="A1403" s="7" t="s">
        <v>49</v>
      </c>
      <c r="D1403" s="144" t="s">
        <v>2339</v>
      </c>
      <c r="E1403" s="144" t="s">
        <v>7266</v>
      </c>
      <c r="F1403" s="144" t="s">
        <v>655</v>
      </c>
      <c r="G1403" s="144" t="s">
        <v>4745</v>
      </c>
      <c r="H1403" s="144" t="s">
        <v>891</v>
      </c>
      <c r="I1403" s="144" t="s">
        <v>1644</v>
      </c>
      <c r="J1403" s="145">
        <v>100</v>
      </c>
      <c r="K1403" s="144" t="s">
        <v>5817</v>
      </c>
      <c r="L1403" s="144" t="s">
        <v>487</v>
      </c>
      <c r="M1403" s="144" t="s">
        <v>4753</v>
      </c>
      <c r="N1403" s="144" t="s">
        <v>683</v>
      </c>
      <c r="O1403" s="144" t="s">
        <v>695</v>
      </c>
      <c r="P1403" s="144" t="s">
        <v>1508</v>
      </c>
      <c r="Q1403" s="145">
        <v>0.32</v>
      </c>
      <c r="R1403" s="144" t="s">
        <v>1419</v>
      </c>
      <c r="S1403" s="145">
        <v>100</v>
      </c>
      <c r="T1403" s="144" t="s">
        <v>4754</v>
      </c>
      <c r="U1403" s="145">
        <v>180</v>
      </c>
      <c r="V1403" s="145">
        <v>1.96061</v>
      </c>
      <c r="W1403" s="145">
        <v>0</v>
      </c>
      <c r="X1403" s="144" t="s">
        <v>7267</v>
      </c>
    </row>
    <row r="1404" spans="1:24" s="7" customFormat="1">
      <c r="A1404" s="7" t="s">
        <v>49</v>
      </c>
      <c r="D1404" s="144" t="s">
        <v>2342</v>
      </c>
      <c r="E1404" s="144" t="s">
        <v>7268</v>
      </c>
      <c r="F1404" s="144" t="s">
        <v>655</v>
      </c>
      <c r="G1404" s="144" t="s">
        <v>4745</v>
      </c>
      <c r="H1404" s="144" t="s">
        <v>891</v>
      </c>
      <c r="I1404" s="144" t="s">
        <v>1644</v>
      </c>
      <c r="J1404" s="145">
        <v>100</v>
      </c>
      <c r="K1404" s="144" t="s">
        <v>5817</v>
      </c>
      <c r="L1404" s="144" t="s">
        <v>389</v>
      </c>
      <c r="M1404" s="144" t="s">
        <v>4753</v>
      </c>
      <c r="N1404" s="144" t="s">
        <v>683</v>
      </c>
      <c r="O1404" s="144" t="s">
        <v>695</v>
      </c>
      <c r="P1404" s="144" t="s">
        <v>1508</v>
      </c>
      <c r="Q1404" s="145">
        <v>0.32</v>
      </c>
      <c r="R1404" s="144" t="s">
        <v>1419</v>
      </c>
      <c r="S1404" s="145">
        <v>100</v>
      </c>
      <c r="T1404" s="144" t="s">
        <v>4754</v>
      </c>
      <c r="U1404" s="145">
        <v>793</v>
      </c>
      <c r="V1404" s="145">
        <v>1.9704699999999999</v>
      </c>
      <c r="W1404" s="145">
        <v>0</v>
      </c>
      <c r="X1404" s="144" t="s">
        <v>7269</v>
      </c>
    </row>
    <row r="1405" spans="1:24" s="7" customFormat="1">
      <c r="A1405" s="7" t="s">
        <v>49</v>
      </c>
      <c r="D1405" s="144" t="s">
        <v>2345</v>
      </c>
      <c r="E1405" s="144" t="s">
        <v>7270</v>
      </c>
      <c r="F1405" s="144" t="s">
        <v>655</v>
      </c>
      <c r="G1405" s="144" t="s">
        <v>4745</v>
      </c>
      <c r="H1405" s="144" t="s">
        <v>891</v>
      </c>
      <c r="I1405" s="144" t="s">
        <v>1644</v>
      </c>
      <c r="J1405" s="145">
        <v>100</v>
      </c>
      <c r="K1405" s="144" t="s">
        <v>5817</v>
      </c>
      <c r="L1405" s="144" t="s">
        <v>419</v>
      </c>
      <c r="M1405" s="144" t="s">
        <v>4753</v>
      </c>
      <c r="N1405" s="144" t="s">
        <v>683</v>
      </c>
      <c r="O1405" s="144" t="s">
        <v>695</v>
      </c>
      <c r="P1405" s="144" t="s">
        <v>1508</v>
      </c>
      <c r="Q1405" s="145">
        <v>0.32</v>
      </c>
      <c r="R1405" s="144" t="s">
        <v>1419</v>
      </c>
      <c r="S1405" s="145">
        <v>100</v>
      </c>
      <c r="T1405" s="144" t="s">
        <v>4754</v>
      </c>
      <c r="U1405" s="145">
        <v>684</v>
      </c>
      <c r="V1405" s="145">
        <v>2.0699999999999998</v>
      </c>
      <c r="W1405" s="145">
        <v>0</v>
      </c>
      <c r="X1405" s="144" t="s">
        <v>7271</v>
      </c>
    </row>
    <row r="1406" spans="1:24" s="7" customFormat="1">
      <c r="A1406" s="7" t="s">
        <v>49</v>
      </c>
      <c r="D1406" s="144" t="s">
        <v>7272</v>
      </c>
      <c r="E1406" s="144" t="s">
        <v>7273</v>
      </c>
      <c r="F1406" s="144" t="s">
        <v>4792</v>
      </c>
      <c r="G1406" s="144" t="s">
        <v>4745</v>
      </c>
      <c r="H1406" s="144" t="s">
        <v>891</v>
      </c>
      <c r="I1406" s="144" t="s">
        <v>1644</v>
      </c>
      <c r="J1406" s="145">
        <v>125</v>
      </c>
      <c r="K1406" s="144" t="s">
        <v>1735</v>
      </c>
      <c r="L1406" s="144" t="s">
        <v>457</v>
      </c>
      <c r="M1406" s="144" t="s">
        <v>4753</v>
      </c>
      <c r="N1406" s="144" t="s">
        <v>683</v>
      </c>
      <c r="O1406" s="144" t="s">
        <v>695</v>
      </c>
      <c r="P1406" s="144" t="s">
        <v>2237</v>
      </c>
      <c r="Q1406" s="145">
        <v>0.46500000000000002</v>
      </c>
      <c r="R1406" s="144" t="s">
        <v>1423</v>
      </c>
      <c r="S1406" s="145">
        <v>125</v>
      </c>
      <c r="T1406" s="144" t="s">
        <v>4754</v>
      </c>
      <c r="U1406" s="145">
        <v>0</v>
      </c>
      <c r="V1406" s="145">
        <v>4.12</v>
      </c>
      <c r="W1406" s="145">
        <v>0</v>
      </c>
      <c r="X1406" s="144" t="s">
        <v>4745</v>
      </c>
    </row>
    <row r="1407" spans="1:24" s="7" customFormat="1">
      <c r="A1407" s="7" t="s">
        <v>49</v>
      </c>
      <c r="D1407" s="144" t="s">
        <v>2348</v>
      </c>
      <c r="E1407" s="144" t="s">
        <v>7274</v>
      </c>
      <c r="F1407" s="144" t="s">
        <v>655</v>
      </c>
      <c r="G1407" s="144" t="s">
        <v>4745</v>
      </c>
      <c r="H1407" s="144" t="s">
        <v>891</v>
      </c>
      <c r="I1407" s="144" t="s">
        <v>1644</v>
      </c>
      <c r="J1407" s="145">
        <v>125</v>
      </c>
      <c r="K1407" s="144" t="s">
        <v>5817</v>
      </c>
      <c r="L1407" s="144" t="s">
        <v>401</v>
      </c>
      <c r="M1407" s="144" t="s">
        <v>4753</v>
      </c>
      <c r="N1407" s="144" t="s">
        <v>683</v>
      </c>
      <c r="O1407" s="144" t="s">
        <v>695</v>
      </c>
      <c r="P1407" s="144" t="s">
        <v>2237</v>
      </c>
      <c r="Q1407" s="145">
        <v>0.66</v>
      </c>
      <c r="R1407" s="144" t="s">
        <v>1423</v>
      </c>
      <c r="S1407" s="145">
        <v>125</v>
      </c>
      <c r="T1407" s="144" t="s">
        <v>4754</v>
      </c>
      <c r="U1407" s="145">
        <v>197</v>
      </c>
      <c r="V1407" s="145">
        <v>3.76</v>
      </c>
      <c r="W1407" s="145">
        <v>48</v>
      </c>
      <c r="X1407" s="144" t="s">
        <v>7275</v>
      </c>
    </row>
    <row r="1408" spans="1:24" s="7" customFormat="1">
      <c r="A1408" s="7" t="s">
        <v>49</v>
      </c>
      <c r="D1408" s="144" t="s">
        <v>2351</v>
      </c>
      <c r="E1408" s="144" t="s">
        <v>7276</v>
      </c>
      <c r="F1408" s="144" t="s">
        <v>655</v>
      </c>
      <c r="G1408" s="144" t="s">
        <v>4745</v>
      </c>
      <c r="H1408" s="144" t="s">
        <v>891</v>
      </c>
      <c r="I1408" s="144" t="s">
        <v>1644</v>
      </c>
      <c r="J1408" s="145">
        <v>125</v>
      </c>
      <c r="K1408" s="144" t="s">
        <v>5817</v>
      </c>
      <c r="L1408" s="144" t="s">
        <v>396</v>
      </c>
      <c r="M1408" s="144" t="s">
        <v>4753</v>
      </c>
      <c r="N1408" s="144" t="s">
        <v>683</v>
      </c>
      <c r="O1408" s="144" t="s">
        <v>695</v>
      </c>
      <c r="P1408" s="144" t="s">
        <v>2237</v>
      </c>
      <c r="Q1408" s="145">
        <v>0.66</v>
      </c>
      <c r="R1408" s="144" t="s">
        <v>1423</v>
      </c>
      <c r="S1408" s="145">
        <v>125</v>
      </c>
      <c r="T1408" s="144" t="s">
        <v>4754</v>
      </c>
      <c r="U1408" s="145">
        <v>113</v>
      </c>
      <c r="V1408" s="145">
        <v>3.6511800000000001</v>
      </c>
      <c r="W1408" s="145">
        <v>0</v>
      </c>
      <c r="X1408" s="144" t="s">
        <v>7277</v>
      </c>
    </row>
    <row r="1409" spans="1:24" s="7" customFormat="1">
      <c r="A1409" s="7" t="s">
        <v>49</v>
      </c>
      <c r="D1409" s="144" t="s">
        <v>2354</v>
      </c>
      <c r="E1409" s="144" t="s">
        <v>7278</v>
      </c>
      <c r="F1409" s="144" t="s">
        <v>655</v>
      </c>
      <c r="G1409" s="144" t="s">
        <v>4745</v>
      </c>
      <c r="H1409" s="144" t="s">
        <v>891</v>
      </c>
      <c r="I1409" s="144" t="s">
        <v>1644</v>
      </c>
      <c r="J1409" s="145">
        <v>125</v>
      </c>
      <c r="K1409" s="144" t="s">
        <v>5817</v>
      </c>
      <c r="L1409" s="144" t="s">
        <v>393</v>
      </c>
      <c r="M1409" s="144" t="s">
        <v>4753</v>
      </c>
      <c r="N1409" s="144" t="s">
        <v>683</v>
      </c>
      <c r="O1409" s="144" t="s">
        <v>695</v>
      </c>
      <c r="P1409" s="144" t="s">
        <v>2237</v>
      </c>
      <c r="Q1409" s="145">
        <v>0.66</v>
      </c>
      <c r="R1409" s="144" t="s">
        <v>1423</v>
      </c>
      <c r="S1409" s="145">
        <v>125</v>
      </c>
      <c r="T1409" s="144" t="s">
        <v>4754</v>
      </c>
      <c r="U1409" s="145">
        <v>199</v>
      </c>
      <c r="V1409" s="145">
        <v>3.6</v>
      </c>
      <c r="W1409" s="145">
        <v>0</v>
      </c>
      <c r="X1409" s="144" t="s">
        <v>7279</v>
      </c>
    </row>
    <row r="1410" spans="1:24" s="7" customFormat="1">
      <c r="A1410" s="7" t="s">
        <v>49</v>
      </c>
      <c r="D1410" s="144" t="s">
        <v>2357</v>
      </c>
      <c r="E1410" s="144" t="s">
        <v>7280</v>
      </c>
      <c r="F1410" s="144" t="s">
        <v>655</v>
      </c>
      <c r="G1410" s="144" t="s">
        <v>4745</v>
      </c>
      <c r="H1410" s="144" t="s">
        <v>891</v>
      </c>
      <c r="I1410" s="144" t="s">
        <v>1644</v>
      </c>
      <c r="J1410" s="145">
        <v>125</v>
      </c>
      <c r="K1410" s="144" t="s">
        <v>5817</v>
      </c>
      <c r="L1410" s="144" t="s">
        <v>487</v>
      </c>
      <c r="M1410" s="144" t="s">
        <v>4753</v>
      </c>
      <c r="N1410" s="144" t="s">
        <v>683</v>
      </c>
      <c r="O1410" s="144" t="s">
        <v>695</v>
      </c>
      <c r="P1410" s="144" t="s">
        <v>2360</v>
      </c>
      <c r="Q1410" s="145">
        <v>0.66</v>
      </c>
      <c r="R1410" s="144" t="s">
        <v>1423</v>
      </c>
      <c r="S1410" s="145">
        <v>125</v>
      </c>
      <c r="T1410" s="144" t="s">
        <v>4754</v>
      </c>
      <c r="U1410" s="145">
        <v>217</v>
      </c>
      <c r="V1410" s="145">
        <v>3.5743999999999998</v>
      </c>
      <c r="W1410" s="145">
        <v>0</v>
      </c>
      <c r="X1410" s="144" t="s">
        <v>7281</v>
      </c>
    </row>
    <row r="1411" spans="1:24" s="7" customFormat="1">
      <c r="A1411" s="7" t="s">
        <v>49</v>
      </c>
      <c r="D1411" s="144" t="s">
        <v>2361</v>
      </c>
      <c r="E1411" s="144" t="s">
        <v>7282</v>
      </c>
      <c r="F1411" s="144" t="s">
        <v>655</v>
      </c>
      <c r="G1411" s="144" t="s">
        <v>4745</v>
      </c>
      <c r="H1411" s="144" t="s">
        <v>891</v>
      </c>
      <c r="I1411" s="144" t="s">
        <v>1644</v>
      </c>
      <c r="J1411" s="145">
        <v>125</v>
      </c>
      <c r="K1411" s="144" t="s">
        <v>5817</v>
      </c>
      <c r="L1411" s="144" t="s">
        <v>419</v>
      </c>
      <c r="M1411" s="144" t="s">
        <v>4753</v>
      </c>
      <c r="N1411" s="144" t="s">
        <v>683</v>
      </c>
      <c r="O1411" s="144" t="s">
        <v>695</v>
      </c>
      <c r="P1411" s="144" t="s">
        <v>2237</v>
      </c>
      <c r="Q1411" s="145">
        <v>0.66</v>
      </c>
      <c r="R1411" s="144" t="s">
        <v>1423</v>
      </c>
      <c r="S1411" s="145">
        <v>125</v>
      </c>
      <c r="T1411" s="144" t="s">
        <v>4754</v>
      </c>
      <c r="U1411" s="145">
        <v>133</v>
      </c>
      <c r="V1411" s="145">
        <v>3.67</v>
      </c>
      <c r="W1411" s="145">
        <v>0</v>
      </c>
      <c r="X1411" s="144" t="s">
        <v>7283</v>
      </c>
    </row>
    <row r="1412" spans="1:24" s="7" customFormat="1">
      <c r="A1412" s="7" t="s">
        <v>49</v>
      </c>
      <c r="D1412" s="144" t="s">
        <v>3798</v>
      </c>
      <c r="E1412" s="144" t="s">
        <v>6907</v>
      </c>
      <c r="F1412" s="144" t="s">
        <v>5033</v>
      </c>
      <c r="G1412" s="144" t="s">
        <v>4745</v>
      </c>
      <c r="H1412" s="144" t="s">
        <v>891</v>
      </c>
      <c r="I1412" s="144" t="s">
        <v>1644</v>
      </c>
      <c r="J1412" s="145">
        <v>150</v>
      </c>
      <c r="K1412" s="144" t="s">
        <v>1991</v>
      </c>
      <c r="L1412" s="144" t="s">
        <v>457</v>
      </c>
      <c r="M1412" s="144" t="s">
        <v>4753</v>
      </c>
      <c r="N1412" s="144" t="s">
        <v>683</v>
      </c>
      <c r="O1412" s="144" t="s">
        <v>695</v>
      </c>
      <c r="P1412" s="144" t="s">
        <v>2501</v>
      </c>
      <c r="Q1412" s="145">
        <v>1.05</v>
      </c>
      <c r="R1412" s="144" t="s">
        <v>1720</v>
      </c>
      <c r="S1412" s="145">
        <v>150</v>
      </c>
      <c r="T1412" s="144" t="s">
        <v>4754</v>
      </c>
      <c r="U1412" s="145">
        <v>49</v>
      </c>
      <c r="V1412" s="145">
        <v>7.6</v>
      </c>
      <c r="W1412" s="145">
        <v>19</v>
      </c>
      <c r="X1412" s="144" t="s">
        <v>4745</v>
      </c>
    </row>
    <row r="1413" spans="1:24" s="7" customFormat="1">
      <c r="A1413" s="7" t="s">
        <v>49</v>
      </c>
      <c r="D1413" s="144" t="s">
        <v>2364</v>
      </c>
      <c r="E1413" s="144" t="s">
        <v>7284</v>
      </c>
      <c r="F1413" s="144" t="s">
        <v>655</v>
      </c>
      <c r="G1413" s="144" t="s">
        <v>4745</v>
      </c>
      <c r="H1413" s="144" t="s">
        <v>891</v>
      </c>
      <c r="I1413" s="144" t="s">
        <v>1644</v>
      </c>
      <c r="J1413" s="145">
        <v>50</v>
      </c>
      <c r="K1413" s="144" t="s">
        <v>5817</v>
      </c>
      <c r="L1413" s="144" t="s">
        <v>401</v>
      </c>
      <c r="M1413" s="144" t="s">
        <v>4753</v>
      </c>
      <c r="N1413" s="144" t="s">
        <v>683</v>
      </c>
      <c r="O1413" s="144" t="s">
        <v>695</v>
      </c>
      <c r="P1413" s="144" t="s">
        <v>2241</v>
      </c>
      <c r="Q1413" s="145">
        <v>0.05</v>
      </c>
      <c r="R1413" s="144" t="s">
        <v>530</v>
      </c>
      <c r="S1413" s="145">
        <v>50</v>
      </c>
      <c r="T1413" s="144" t="s">
        <v>4754</v>
      </c>
      <c r="U1413" s="145">
        <v>3286</v>
      </c>
      <c r="V1413" s="145">
        <v>0.48093000000000002</v>
      </c>
      <c r="W1413" s="145">
        <v>0</v>
      </c>
      <c r="X1413" s="144" t="s">
        <v>7285</v>
      </c>
    </row>
    <row r="1414" spans="1:24" s="7" customFormat="1">
      <c r="A1414" s="7" t="s">
        <v>49</v>
      </c>
      <c r="D1414" s="144" t="s">
        <v>2367</v>
      </c>
      <c r="E1414" s="144" t="s">
        <v>7286</v>
      </c>
      <c r="F1414" s="144" t="s">
        <v>655</v>
      </c>
      <c r="G1414" s="144" t="s">
        <v>4745</v>
      </c>
      <c r="H1414" s="144" t="s">
        <v>891</v>
      </c>
      <c r="I1414" s="144" t="s">
        <v>1644</v>
      </c>
      <c r="J1414" s="145">
        <v>50</v>
      </c>
      <c r="K1414" s="144" t="s">
        <v>5817</v>
      </c>
      <c r="L1414" s="144" t="s">
        <v>409</v>
      </c>
      <c r="M1414" s="144" t="s">
        <v>4753</v>
      </c>
      <c r="N1414" s="144" t="s">
        <v>683</v>
      </c>
      <c r="O1414" s="144" t="s">
        <v>695</v>
      </c>
      <c r="P1414" s="144" t="s">
        <v>2241</v>
      </c>
      <c r="Q1414" s="145">
        <v>0.05</v>
      </c>
      <c r="R1414" s="144" t="s">
        <v>530</v>
      </c>
      <c r="S1414" s="145">
        <v>50</v>
      </c>
      <c r="T1414" s="144" t="s">
        <v>4754</v>
      </c>
      <c r="U1414" s="145">
        <v>3511</v>
      </c>
      <c r="V1414" s="145">
        <v>0.47885</v>
      </c>
      <c r="W1414" s="145">
        <v>5</v>
      </c>
      <c r="X1414" s="144" t="s">
        <v>7287</v>
      </c>
    </row>
    <row r="1415" spans="1:24" s="7" customFormat="1">
      <c r="A1415" s="7" t="s">
        <v>49</v>
      </c>
      <c r="D1415" s="144" t="s">
        <v>2370</v>
      </c>
      <c r="E1415" s="144" t="s">
        <v>7288</v>
      </c>
      <c r="F1415" s="144" t="s">
        <v>655</v>
      </c>
      <c r="G1415" s="144" t="s">
        <v>4745</v>
      </c>
      <c r="H1415" s="144" t="s">
        <v>891</v>
      </c>
      <c r="I1415" s="144" t="s">
        <v>1644</v>
      </c>
      <c r="J1415" s="145">
        <v>50</v>
      </c>
      <c r="K1415" s="144" t="s">
        <v>5817</v>
      </c>
      <c r="L1415" s="144" t="s">
        <v>396</v>
      </c>
      <c r="M1415" s="144" t="s">
        <v>4753</v>
      </c>
      <c r="N1415" s="144" t="s">
        <v>683</v>
      </c>
      <c r="O1415" s="144" t="s">
        <v>695</v>
      </c>
      <c r="P1415" s="144" t="s">
        <v>2241</v>
      </c>
      <c r="Q1415" s="145">
        <v>0.05</v>
      </c>
      <c r="R1415" s="144" t="s">
        <v>530</v>
      </c>
      <c r="S1415" s="145">
        <v>50</v>
      </c>
      <c r="T1415" s="144" t="s">
        <v>4754</v>
      </c>
      <c r="U1415" s="145">
        <v>3443</v>
      </c>
      <c r="V1415" s="145">
        <v>0.48237000000000002</v>
      </c>
      <c r="W1415" s="145">
        <v>0</v>
      </c>
      <c r="X1415" s="144" t="s">
        <v>7289</v>
      </c>
    </row>
    <row r="1416" spans="1:24" s="7" customFormat="1">
      <c r="A1416" s="7" t="s">
        <v>49</v>
      </c>
      <c r="D1416" s="144" t="s">
        <v>2373</v>
      </c>
      <c r="E1416" s="144" t="s">
        <v>7290</v>
      </c>
      <c r="F1416" s="144" t="s">
        <v>655</v>
      </c>
      <c r="G1416" s="144" t="s">
        <v>4745</v>
      </c>
      <c r="H1416" s="144" t="s">
        <v>891</v>
      </c>
      <c r="I1416" s="144" t="s">
        <v>1644</v>
      </c>
      <c r="J1416" s="145">
        <v>50</v>
      </c>
      <c r="K1416" s="144" t="s">
        <v>5817</v>
      </c>
      <c r="L1416" s="144" t="s">
        <v>393</v>
      </c>
      <c r="M1416" s="144" t="s">
        <v>4753</v>
      </c>
      <c r="N1416" s="144" t="s">
        <v>683</v>
      </c>
      <c r="O1416" s="144" t="s">
        <v>695</v>
      </c>
      <c r="P1416" s="144" t="s">
        <v>2241</v>
      </c>
      <c r="Q1416" s="145">
        <v>0.05</v>
      </c>
      <c r="R1416" s="144" t="s">
        <v>530</v>
      </c>
      <c r="S1416" s="145">
        <v>50</v>
      </c>
      <c r="T1416" s="144" t="s">
        <v>4754</v>
      </c>
      <c r="U1416" s="145">
        <v>3336</v>
      </c>
      <c r="V1416" s="145">
        <v>0.48082999999999998</v>
      </c>
      <c r="W1416" s="145">
        <v>5</v>
      </c>
      <c r="X1416" s="144" t="s">
        <v>7291</v>
      </c>
    </row>
    <row r="1417" spans="1:24" s="7" customFormat="1">
      <c r="A1417" s="7" t="s">
        <v>49</v>
      </c>
      <c r="D1417" s="144" t="s">
        <v>2376</v>
      </c>
      <c r="E1417" s="144" t="s">
        <v>7286</v>
      </c>
      <c r="F1417" s="144" t="s">
        <v>655</v>
      </c>
      <c r="G1417" s="144" t="s">
        <v>4745</v>
      </c>
      <c r="H1417" s="144" t="s">
        <v>891</v>
      </c>
      <c r="I1417" s="144" t="s">
        <v>1644</v>
      </c>
      <c r="J1417" s="145">
        <v>50</v>
      </c>
      <c r="K1417" s="144" t="s">
        <v>5817</v>
      </c>
      <c r="L1417" s="144" t="s">
        <v>409</v>
      </c>
      <c r="M1417" s="144" t="s">
        <v>4753</v>
      </c>
      <c r="N1417" s="144" t="s">
        <v>683</v>
      </c>
      <c r="O1417" s="144" t="s">
        <v>695</v>
      </c>
      <c r="P1417" s="144" t="s">
        <v>2241</v>
      </c>
      <c r="Q1417" s="145">
        <v>0.05</v>
      </c>
      <c r="R1417" s="144" t="s">
        <v>530</v>
      </c>
      <c r="S1417" s="145">
        <v>50</v>
      </c>
      <c r="T1417" s="144" t="s">
        <v>4754</v>
      </c>
      <c r="U1417" s="145">
        <v>3004</v>
      </c>
      <c r="V1417" s="145">
        <v>0.48426999999999998</v>
      </c>
      <c r="W1417" s="145">
        <v>0</v>
      </c>
      <c r="X1417" s="144" t="s">
        <v>7292</v>
      </c>
    </row>
    <row r="1418" spans="1:24" s="7" customFormat="1">
      <c r="A1418" s="7" t="s">
        <v>49</v>
      </c>
      <c r="D1418" s="144" t="s">
        <v>2379</v>
      </c>
      <c r="E1418" s="144" t="s">
        <v>7293</v>
      </c>
      <c r="F1418" s="144" t="s">
        <v>655</v>
      </c>
      <c r="G1418" s="144" t="s">
        <v>4745</v>
      </c>
      <c r="H1418" s="144" t="s">
        <v>891</v>
      </c>
      <c r="I1418" s="144" t="s">
        <v>1644</v>
      </c>
      <c r="J1418" s="145">
        <v>50</v>
      </c>
      <c r="K1418" s="144" t="s">
        <v>5817</v>
      </c>
      <c r="L1418" s="144" t="s">
        <v>487</v>
      </c>
      <c r="M1418" s="144" t="s">
        <v>4753</v>
      </c>
      <c r="N1418" s="144" t="s">
        <v>683</v>
      </c>
      <c r="O1418" s="144" t="s">
        <v>695</v>
      </c>
      <c r="P1418" s="144" t="s">
        <v>2241</v>
      </c>
      <c r="Q1418" s="145">
        <v>0.05</v>
      </c>
      <c r="R1418" s="144" t="s">
        <v>530</v>
      </c>
      <c r="S1418" s="145">
        <v>50</v>
      </c>
      <c r="T1418" s="144" t="s">
        <v>4754</v>
      </c>
      <c r="U1418" s="145">
        <v>0</v>
      </c>
      <c r="V1418" s="145">
        <v>0.52</v>
      </c>
      <c r="W1418" s="145">
        <v>0</v>
      </c>
      <c r="X1418" s="144" t="s">
        <v>7294</v>
      </c>
    </row>
    <row r="1419" spans="1:24" s="7" customFormat="1">
      <c r="A1419" s="7" t="s">
        <v>49</v>
      </c>
      <c r="D1419" s="144" t="s">
        <v>2382</v>
      </c>
      <c r="E1419" s="144" t="s">
        <v>7295</v>
      </c>
      <c r="F1419" s="144" t="s">
        <v>655</v>
      </c>
      <c r="G1419" s="144" t="s">
        <v>4745</v>
      </c>
      <c r="H1419" s="144" t="s">
        <v>891</v>
      </c>
      <c r="I1419" s="144" t="s">
        <v>1644</v>
      </c>
      <c r="J1419" s="145">
        <v>50</v>
      </c>
      <c r="K1419" s="144" t="s">
        <v>5817</v>
      </c>
      <c r="L1419" s="144" t="s">
        <v>389</v>
      </c>
      <c r="M1419" s="144" t="s">
        <v>4753</v>
      </c>
      <c r="N1419" s="144" t="s">
        <v>683</v>
      </c>
      <c r="O1419" s="144" t="s">
        <v>695</v>
      </c>
      <c r="P1419" s="144" t="s">
        <v>2241</v>
      </c>
      <c r="Q1419" s="145">
        <v>0.05</v>
      </c>
      <c r="R1419" s="144" t="s">
        <v>530</v>
      </c>
      <c r="S1419" s="145">
        <v>50</v>
      </c>
      <c r="T1419" s="144" t="s">
        <v>4754</v>
      </c>
      <c r="U1419" s="145">
        <v>3378</v>
      </c>
      <c r="V1419" s="145">
        <v>0.48182000000000003</v>
      </c>
      <c r="W1419" s="145">
        <v>0</v>
      </c>
      <c r="X1419" s="144" t="s">
        <v>7296</v>
      </c>
    </row>
    <row r="1420" spans="1:24" s="7" customFormat="1">
      <c r="A1420" s="7" t="s">
        <v>49</v>
      </c>
      <c r="D1420" s="144" t="s">
        <v>2385</v>
      </c>
      <c r="E1420" s="144" t="s">
        <v>7297</v>
      </c>
      <c r="F1420" s="144" t="s">
        <v>655</v>
      </c>
      <c r="G1420" s="144" t="s">
        <v>4745</v>
      </c>
      <c r="H1420" s="144" t="s">
        <v>891</v>
      </c>
      <c r="I1420" s="144" t="s">
        <v>1644</v>
      </c>
      <c r="J1420" s="145">
        <v>50</v>
      </c>
      <c r="K1420" s="144" t="s">
        <v>5817</v>
      </c>
      <c r="L1420" s="144" t="s">
        <v>419</v>
      </c>
      <c r="M1420" s="144" t="s">
        <v>4753</v>
      </c>
      <c r="N1420" s="144" t="s">
        <v>683</v>
      </c>
      <c r="O1420" s="144" t="s">
        <v>695</v>
      </c>
      <c r="P1420" s="144" t="s">
        <v>2241</v>
      </c>
      <c r="Q1420" s="145">
        <v>0.05</v>
      </c>
      <c r="R1420" s="144" t="s">
        <v>530</v>
      </c>
      <c r="S1420" s="145">
        <v>50</v>
      </c>
      <c r="T1420" s="144" t="s">
        <v>4754</v>
      </c>
      <c r="U1420" s="145">
        <v>2697</v>
      </c>
      <c r="V1420" s="145">
        <v>0.50066999999999995</v>
      </c>
      <c r="W1420" s="145">
        <v>0</v>
      </c>
      <c r="X1420" s="144" t="s">
        <v>7298</v>
      </c>
    </row>
    <row r="1421" spans="1:24" s="7" customFormat="1">
      <c r="A1421" s="7" t="s">
        <v>49</v>
      </c>
      <c r="D1421" s="144" t="s">
        <v>7299</v>
      </c>
      <c r="E1421" s="144" t="s">
        <v>7300</v>
      </c>
      <c r="F1421" s="144" t="s">
        <v>4792</v>
      </c>
      <c r="G1421" s="144" t="s">
        <v>4745</v>
      </c>
      <c r="H1421" s="144" t="s">
        <v>891</v>
      </c>
      <c r="I1421" s="144" t="s">
        <v>1644</v>
      </c>
      <c r="J1421" s="145">
        <v>60</v>
      </c>
      <c r="K1421" s="144" t="s">
        <v>2326</v>
      </c>
      <c r="L1421" s="144" t="s">
        <v>401</v>
      </c>
      <c r="M1421" s="144" t="s">
        <v>4753</v>
      </c>
      <c r="N1421" s="144" t="s">
        <v>683</v>
      </c>
      <c r="O1421" s="144" t="s">
        <v>695</v>
      </c>
      <c r="P1421" s="144" t="s">
        <v>6074</v>
      </c>
      <c r="Q1421" s="145">
        <v>8.5000000000000006E-2</v>
      </c>
      <c r="R1421" s="144" t="s">
        <v>5976</v>
      </c>
      <c r="S1421" s="145">
        <v>60</v>
      </c>
      <c r="T1421" s="144" t="s">
        <v>4754</v>
      </c>
      <c r="U1421" s="145">
        <v>0</v>
      </c>
      <c r="V1421" s="145">
        <v>0.82548999999999995</v>
      </c>
      <c r="W1421" s="145">
        <v>0</v>
      </c>
      <c r="X1421" s="144" t="s">
        <v>4745</v>
      </c>
    </row>
    <row r="1422" spans="1:24" s="7" customFormat="1">
      <c r="A1422" s="7" t="s">
        <v>49</v>
      </c>
      <c r="D1422" s="144" t="s">
        <v>7301</v>
      </c>
      <c r="E1422" s="144" t="s">
        <v>7302</v>
      </c>
      <c r="F1422" s="144" t="s">
        <v>4792</v>
      </c>
      <c r="G1422" s="144" t="s">
        <v>4745</v>
      </c>
      <c r="H1422" s="144" t="s">
        <v>891</v>
      </c>
      <c r="I1422" s="144" t="s">
        <v>1644</v>
      </c>
      <c r="J1422" s="145">
        <v>60</v>
      </c>
      <c r="K1422" s="144" t="s">
        <v>2326</v>
      </c>
      <c r="L1422" s="144" t="s">
        <v>401</v>
      </c>
      <c r="M1422" s="144" t="s">
        <v>4753</v>
      </c>
      <c r="N1422" s="144" t="s">
        <v>683</v>
      </c>
      <c r="O1422" s="144" t="s">
        <v>695</v>
      </c>
      <c r="P1422" s="144" t="s">
        <v>6074</v>
      </c>
      <c r="Q1422" s="145">
        <v>8.5000000000000006E-2</v>
      </c>
      <c r="R1422" s="144" t="s">
        <v>5976</v>
      </c>
      <c r="S1422" s="145">
        <v>60</v>
      </c>
      <c r="T1422" s="144" t="s">
        <v>4754</v>
      </c>
      <c r="U1422" s="145">
        <v>0</v>
      </c>
      <c r="V1422" s="145">
        <v>5.4</v>
      </c>
      <c r="W1422" s="145">
        <v>0</v>
      </c>
      <c r="X1422" s="144" t="s">
        <v>4745</v>
      </c>
    </row>
    <row r="1423" spans="1:24" s="7" customFormat="1">
      <c r="A1423" s="7" t="s">
        <v>49</v>
      </c>
      <c r="D1423" s="144" t="s">
        <v>7303</v>
      </c>
      <c r="E1423" s="144" t="s">
        <v>7304</v>
      </c>
      <c r="F1423" s="144" t="s">
        <v>4792</v>
      </c>
      <c r="G1423" s="144" t="s">
        <v>4745</v>
      </c>
      <c r="H1423" s="144" t="s">
        <v>891</v>
      </c>
      <c r="I1423" s="144" t="s">
        <v>1644</v>
      </c>
      <c r="J1423" s="145">
        <v>60</v>
      </c>
      <c r="K1423" s="144" t="s">
        <v>2326</v>
      </c>
      <c r="L1423" s="144" t="s">
        <v>409</v>
      </c>
      <c r="M1423" s="144" t="s">
        <v>4753</v>
      </c>
      <c r="N1423" s="144" t="s">
        <v>683</v>
      </c>
      <c r="O1423" s="144" t="s">
        <v>695</v>
      </c>
      <c r="P1423" s="144" t="s">
        <v>6074</v>
      </c>
      <c r="Q1423" s="145">
        <v>8.5000000000000006E-2</v>
      </c>
      <c r="R1423" s="144" t="s">
        <v>5976</v>
      </c>
      <c r="S1423" s="145">
        <v>60</v>
      </c>
      <c r="T1423" s="144" t="s">
        <v>4754</v>
      </c>
      <c r="U1423" s="145">
        <v>0</v>
      </c>
      <c r="V1423" s="145">
        <v>0.83125000000000004</v>
      </c>
      <c r="W1423" s="145">
        <v>0</v>
      </c>
      <c r="X1423" s="144" t="s">
        <v>4745</v>
      </c>
    </row>
    <row r="1424" spans="1:24" s="7" customFormat="1">
      <c r="A1424" s="7" t="s">
        <v>49</v>
      </c>
      <c r="D1424" s="144" t="s">
        <v>3799</v>
      </c>
      <c r="E1424" s="144" t="s">
        <v>7305</v>
      </c>
      <c r="F1424" s="144" t="s">
        <v>5033</v>
      </c>
      <c r="G1424" s="144" t="s">
        <v>4745</v>
      </c>
      <c r="H1424" s="144" t="s">
        <v>891</v>
      </c>
      <c r="I1424" s="144" t="s">
        <v>1644</v>
      </c>
      <c r="J1424" s="145">
        <v>60</v>
      </c>
      <c r="K1424" s="144" t="s">
        <v>2326</v>
      </c>
      <c r="L1424" s="144" t="s">
        <v>409</v>
      </c>
      <c r="M1424" s="144" t="s">
        <v>4753</v>
      </c>
      <c r="N1424" s="144" t="s">
        <v>683</v>
      </c>
      <c r="O1424" s="144" t="s">
        <v>695</v>
      </c>
      <c r="P1424" s="144" t="s">
        <v>6074</v>
      </c>
      <c r="Q1424" s="145">
        <v>0.42499999999999999</v>
      </c>
      <c r="R1424" s="144" t="s">
        <v>5976</v>
      </c>
      <c r="S1424" s="145">
        <v>60</v>
      </c>
      <c r="T1424" s="144" t="s">
        <v>4754</v>
      </c>
      <c r="U1424" s="145">
        <v>28</v>
      </c>
      <c r="V1424" s="145">
        <v>5.42333</v>
      </c>
      <c r="W1424" s="145">
        <v>0</v>
      </c>
      <c r="X1424" s="144" t="s">
        <v>4745</v>
      </c>
    </row>
    <row r="1425" spans="1:24" s="7" customFormat="1">
      <c r="A1425" s="7" t="s">
        <v>49</v>
      </c>
      <c r="D1425" s="144" t="s">
        <v>7306</v>
      </c>
      <c r="E1425" s="144" t="s">
        <v>7307</v>
      </c>
      <c r="F1425" s="144" t="s">
        <v>4792</v>
      </c>
      <c r="G1425" s="144" t="s">
        <v>4745</v>
      </c>
      <c r="H1425" s="144" t="s">
        <v>891</v>
      </c>
      <c r="I1425" s="144" t="s">
        <v>1644</v>
      </c>
      <c r="J1425" s="145">
        <v>60</v>
      </c>
      <c r="K1425" s="144" t="s">
        <v>2326</v>
      </c>
      <c r="L1425" s="144" t="s">
        <v>396</v>
      </c>
      <c r="M1425" s="144" t="s">
        <v>4753</v>
      </c>
      <c r="N1425" s="144" t="s">
        <v>683</v>
      </c>
      <c r="O1425" s="144" t="s">
        <v>695</v>
      </c>
      <c r="P1425" s="144" t="s">
        <v>6074</v>
      </c>
      <c r="Q1425" s="145">
        <v>8.5000000000000006E-2</v>
      </c>
      <c r="R1425" s="144" t="s">
        <v>5976</v>
      </c>
      <c r="S1425" s="145">
        <v>60</v>
      </c>
      <c r="T1425" s="144" t="s">
        <v>4754</v>
      </c>
      <c r="U1425" s="145">
        <v>0</v>
      </c>
      <c r="V1425" s="145">
        <v>0.83</v>
      </c>
      <c r="W1425" s="145">
        <v>0</v>
      </c>
      <c r="X1425" s="144" t="s">
        <v>4745</v>
      </c>
    </row>
    <row r="1426" spans="1:24" s="7" customFormat="1">
      <c r="A1426" s="7" t="s">
        <v>49</v>
      </c>
      <c r="D1426" s="144" t="s">
        <v>3800</v>
      </c>
      <c r="E1426" s="144" t="s">
        <v>7308</v>
      </c>
      <c r="F1426" s="144" t="s">
        <v>5033</v>
      </c>
      <c r="G1426" s="144" t="s">
        <v>4745</v>
      </c>
      <c r="H1426" s="144" t="s">
        <v>891</v>
      </c>
      <c r="I1426" s="144" t="s">
        <v>1644</v>
      </c>
      <c r="J1426" s="145">
        <v>60</v>
      </c>
      <c r="K1426" s="144" t="s">
        <v>2326</v>
      </c>
      <c r="L1426" s="144" t="s">
        <v>396</v>
      </c>
      <c r="M1426" s="144" t="s">
        <v>4753</v>
      </c>
      <c r="N1426" s="144" t="s">
        <v>683</v>
      </c>
      <c r="O1426" s="144" t="s">
        <v>695</v>
      </c>
      <c r="P1426" s="144" t="s">
        <v>6074</v>
      </c>
      <c r="Q1426" s="145">
        <v>0.42499999999999999</v>
      </c>
      <c r="R1426" s="144" t="s">
        <v>5976</v>
      </c>
      <c r="S1426" s="145">
        <v>60</v>
      </c>
      <c r="T1426" s="144" t="s">
        <v>4754</v>
      </c>
      <c r="U1426" s="145">
        <v>7</v>
      </c>
      <c r="V1426" s="145">
        <v>5.4942900000000003</v>
      </c>
      <c r="W1426" s="145">
        <v>0</v>
      </c>
      <c r="X1426" s="144" t="s">
        <v>4745</v>
      </c>
    </row>
    <row r="1427" spans="1:24" s="7" customFormat="1">
      <c r="A1427" s="7" t="s">
        <v>49</v>
      </c>
      <c r="D1427" s="144" t="s">
        <v>7309</v>
      </c>
      <c r="E1427" s="144" t="s">
        <v>7310</v>
      </c>
      <c r="F1427" s="144" t="s">
        <v>4792</v>
      </c>
      <c r="G1427" s="144" t="s">
        <v>4745</v>
      </c>
      <c r="H1427" s="144" t="s">
        <v>891</v>
      </c>
      <c r="I1427" s="144" t="s">
        <v>1644</v>
      </c>
      <c r="J1427" s="145">
        <v>60</v>
      </c>
      <c r="K1427" s="144" t="s">
        <v>2326</v>
      </c>
      <c r="L1427" s="144" t="s">
        <v>393</v>
      </c>
      <c r="M1427" s="144" t="s">
        <v>4753</v>
      </c>
      <c r="N1427" s="144" t="s">
        <v>683</v>
      </c>
      <c r="O1427" s="144" t="s">
        <v>695</v>
      </c>
      <c r="P1427" s="144" t="s">
        <v>6074</v>
      </c>
      <c r="Q1427" s="145">
        <v>8.5000000000000006E-2</v>
      </c>
      <c r="R1427" s="144" t="s">
        <v>5976</v>
      </c>
      <c r="S1427" s="145">
        <v>60</v>
      </c>
      <c r="T1427" s="144" t="s">
        <v>4754</v>
      </c>
      <c r="U1427" s="145">
        <v>0</v>
      </c>
      <c r="V1427" s="145">
        <v>0.83</v>
      </c>
      <c r="W1427" s="145">
        <v>0</v>
      </c>
      <c r="X1427" s="144" t="s">
        <v>4745</v>
      </c>
    </row>
    <row r="1428" spans="1:24" s="7" customFormat="1">
      <c r="A1428" s="7" t="s">
        <v>49</v>
      </c>
      <c r="D1428" s="144" t="s">
        <v>7311</v>
      </c>
      <c r="E1428" s="144" t="s">
        <v>7312</v>
      </c>
      <c r="F1428" s="144" t="s">
        <v>4792</v>
      </c>
      <c r="G1428" s="144" t="s">
        <v>4745</v>
      </c>
      <c r="H1428" s="144" t="s">
        <v>891</v>
      </c>
      <c r="I1428" s="144" t="s">
        <v>1644</v>
      </c>
      <c r="J1428" s="145">
        <v>60</v>
      </c>
      <c r="K1428" s="144" t="s">
        <v>2326</v>
      </c>
      <c r="L1428" s="144" t="s">
        <v>393</v>
      </c>
      <c r="M1428" s="144" t="s">
        <v>4753</v>
      </c>
      <c r="N1428" s="144" t="s">
        <v>683</v>
      </c>
      <c r="O1428" s="144" t="s">
        <v>695</v>
      </c>
      <c r="P1428" s="144" t="s">
        <v>6074</v>
      </c>
      <c r="Q1428" s="145">
        <v>0.42499999999999999</v>
      </c>
      <c r="R1428" s="144" t="s">
        <v>5976</v>
      </c>
      <c r="S1428" s="145">
        <v>60</v>
      </c>
      <c r="T1428" s="144" t="s">
        <v>4754</v>
      </c>
      <c r="U1428" s="145">
        <v>0</v>
      </c>
      <c r="V1428" s="145">
        <v>5.5</v>
      </c>
      <c r="W1428" s="145">
        <v>0</v>
      </c>
      <c r="X1428" s="144" t="s">
        <v>4745</v>
      </c>
    </row>
    <row r="1429" spans="1:24" s="7" customFormat="1">
      <c r="A1429" s="7" t="s">
        <v>49</v>
      </c>
      <c r="D1429" s="144" t="s">
        <v>7313</v>
      </c>
      <c r="E1429" s="144" t="s">
        <v>7314</v>
      </c>
      <c r="F1429" s="144" t="s">
        <v>4792</v>
      </c>
      <c r="G1429" s="144" t="s">
        <v>4745</v>
      </c>
      <c r="H1429" s="144" t="s">
        <v>891</v>
      </c>
      <c r="I1429" s="144" t="s">
        <v>1644</v>
      </c>
      <c r="J1429" s="145">
        <v>60</v>
      </c>
      <c r="K1429" s="144" t="s">
        <v>2326</v>
      </c>
      <c r="L1429" s="144" t="s">
        <v>457</v>
      </c>
      <c r="M1429" s="144" t="s">
        <v>4753</v>
      </c>
      <c r="N1429" s="144" t="s">
        <v>683</v>
      </c>
      <c r="O1429" s="144" t="s">
        <v>695</v>
      </c>
      <c r="P1429" s="144" t="s">
        <v>6074</v>
      </c>
      <c r="Q1429" s="145">
        <v>8.5000000000000006E-2</v>
      </c>
      <c r="R1429" s="144" t="s">
        <v>5976</v>
      </c>
      <c r="S1429" s="145">
        <v>60</v>
      </c>
      <c r="T1429" s="144" t="s">
        <v>4754</v>
      </c>
      <c r="U1429" s="145">
        <v>0</v>
      </c>
      <c r="V1429" s="145">
        <v>0.83125000000000004</v>
      </c>
      <c r="W1429" s="145">
        <v>0</v>
      </c>
      <c r="X1429" s="144" t="s">
        <v>4745</v>
      </c>
    </row>
    <row r="1430" spans="1:24" s="7" customFormat="1">
      <c r="A1430" s="7" t="s">
        <v>49</v>
      </c>
      <c r="D1430" s="144" t="s">
        <v>7315</v>
      </c>
      <c r="E1430" s="144" t="s">
        <v>7316</v>
      </c>
      <c r="F1430" s="144" t="s">
        <v>4792</v>
      </c>
      <c r="G1430" s="144" t="s">
        <v>4745</v>
      </c>
      <c r="H1430" s="144" t="s">
        <v>891</v>
      </c>
      <c r="I1430" s="144" t="s">
        <v>1644</v>
      </c>
      <c r="J1430" s="145">
        <v>60</v>
      </c>
      <c r="K1430" s="144" t="s">
        <v>2326</v>
      </c>
      <c r="L1430" s="144" t="s">
        <v>457</v>
      </c>
      <c r="M1430" s="144" t="s">
        <v>4753</v>
      </c>
      <c r="N1430" s="144" t="s">
        <v>683</v>
      </c>
      <c r="O1430" s="144" t="s">
        <v>695</v>
      </c>
      <c r="P1430" s="144" t="s">
        <v>6074</v>
      </c>
      <c r="Q1430" s="145">
        <v>0.42499999999999999</v>
      </c>
      <c r="R1430" s="144" t="s">
        <v>5976</v>
      </c>
      <c r="S1430" s="145">
        <v>60</v>
      </c>
      <c r="T1430" s="144" t="s">
        <v>4754</v>
      </c>
      <c r="U1430" s="145">
        <v>0</v>
      </c>
      <c r="V1430" s="145">
        <v>5.4974999999999996</v>
      </c>
      <c r="W1430" s="145">
        <v>0</v>
      </c>
      <c r="X1430" s="144" t="s">
        <v>4745</v>
      </c>
    </row>
    <row r="1431" spans="1:24" s="7" customFormat="1">
      <c r="A1431" s="7" t="s">
        <v>49</v>
      </c>
      <c r="D1431" s="144" t="s">
        <v>7317</v>
      </c>
      <c r="E1431" s="144" t="s">
        <v>7318</v>
      </c>
      <c r="F1431" s="144" t="s">
        <v>4792</v>
      </c>
      <c r="G1431" s="144" t="s">
        <v>4745</v>
      </c>
      <c r="H1431" s="144" t="s">
        <v>891</v>
      </c>
      <c r="I1431" s="144" t="s">
        <v>1644</v>
      </c>
      <c r="J1431" s="145">
        <v>60</v>
      </c>
      <c r="K1431" s="144" t="s">
        <v>2326</v>
      </c>
      <c r="L1431" s="144" t="s">
        <v>487</v>
      </c>
      <c r="M1431" s="144" t="s">
        <v>4753</v>
      </c>
      <c r="N1431" s="144" t="s">
        <v>683</v>
      </c>
      <c r="O1431" s="144" t="s">
        <v>695</v>
      </c>
      <c r="P1431" s="144" t="s">
        <v>6074</v>
      </c>
      <c r="Q1431" s="145">
        <v>8.5000000000000006E-2</v>
      </c>
      <c r="R1431" s="144" t="s">
        <v>5976</v>
      </c>
      <c r="S1431" s="145">
        <v>60</v>
      </c>
      <c r="T1431" s="144" t="s">
        <v>4754</v>
      </c>
      <c r="U1431" s="145">
        <v>0</v>
      </c>
      <c r="V1431" s="145">
        <v>0.83125000000000004</v>
      </c>
      <c r="W1431" s="145">
        <v>0</v>
      </c>
      <c r="X1431" s="144" t="s">
        <v>4745</v>
      </c>
    </row>
    <row r="1432" spans="1:24" s="7" customFormat="1">
      <c r="A1432" s="7" t="s">
        <v>49</v>
      </c>
      <c r="D1432" s="144" t="s">
        <v>7319</v>
      </c>
      <c r="E1432" s="144" t="s">
        <v>7320</v>
      </c>
      <c r="F1432" s="144" t="s">
        <v>4792</v>
      </c>
      <c r="G1432" s="144" t="s">
        <v>4745</v>
      </c>
      <c r="H1432" s="144" t="s">
        <v>891</v>
      </c>
      <c r="I1432" s="144" t="s">
        <v>1644</v>
      </c>
      <c r="J1432" s="145">
        <v>60</v>
      </c>
      <c r="K1432" s="144" t="s">
        <v>2326</v>
      </c>
      <c r="L1432" s="144" t="s">
        <v>389</v>
      </c>
      <c r="M1432" s="144" t="s">
        <v>4753</v>
      </c>
      <c r="N1432" s="144" t="s">
        <v>683</v>
      </c>
      <c r="O1432" s="144" t="s">
        <v>695</v>
      </c>
      <c r="P1432" s="144" t="s">
        <v>6074</v>
      </c>
      <c r="Q1432" s="145">
        <v>8.5000000000000006E-2</v>
      </c>
      <c r="R1432" s="144" t="s">
        <v>5976</v>
      </c>
      <c r="S1432" s="145">
        <v>60</v>
      </c>
      <c r="T1432" s="144" t="s">
        <v>4754</v>
      </c>
      <c r="U1432" s="145">
        <v>0</v>
      </c>
      <c r="V1432" s="145">
        <v>0.82625000000000004</v>
      </c>
      <c r="W1432" s="145">
        <v>0</v>
      </c>
      <c r="X1432" s="144" t="s">
        <v>4745</v>
      </c>
    </row>
    <row r="1433" spans="1:24" s="7" customFormat="1">
      <c r="A1433" s="7" t="s">
        <v>49</v>
      </c>
      <c r="D1433" s="144" t="s">
        <v>3801</v>
      </c>
      <c r="E1433" s="144" t="s">
        <v>7321</v>
      </c>
      <c r="F1433" s="144" t="s">
        <v>5033</v>
      </c>
      <c r="G1433" s="144" t="s">
        <v>4745</v>
      </c>
      <c r="H1433" s="144" t="s">
        <v>891</v>
      </c>
      <c r="I1433" s="144" t="s">
        <v>1644</v>
      </c>
      <c r="J1433" s="145">
        <v>60</v>
      </c>
      <c r="K1433" s="144" t="s">
        <v>2326</v>
      </c>
      <c r="L1433" s="144" t="s">
        <v>389</v>
      </c>
      <c r="M1433" s="144" t="s">
        <v>4753</v>
      </c>
      <c r="N1433" s="144" t="s">
        <v>683</v>
      </c>
      <c r="O1433" s="144" t="s">
        <v>695</v>
      </c>
      <c r="P1433" s="144" t="s">
        <v>6074</v>
      </c>
      <c r="Q1433" s="145">
        <v>0.42499999999999999</v>
      </c>
      <c r="R1433" s="144" t="s">
        <v>5976</v>
      </c>
      <c r="S1433" s="145">
        <v>60</v>
      </c>
      <c r="T1433" s="144" t="s">
        <v>4754</v>
      </c>
      <c r="U1433" s="145">
        <v>1</v>
      </c>
      <c r="V1433" s="145">
        <v>8.74</v>
      </c>
      <c r="W1433" s="145">
        <v>0</v>
      </c>
      <c r="X1433" s="144" t="s">
        <v>4745</v>
      </c>
    </row>
    <row r="1434" spans="1:24" s="7" customFormat="1">
      <c r="A1434" s="7" t="s">
        <v>49</v>
      </c>
      <c r="D1434" s="144" t="s">
        <v>7322</v>
      </c>
      <c r="E1434" s="144" t="s">
        <v>7323</v>
      </c>
      <c r="F1434" s="144" t="s">
        <v>4792</v>
      </c>
      <c r="G1434" s="144" t="s">
        <v>4745</v>
      </c>
      <c r="H1434" s="144" t="s">
        <v>891</v>
      </c>
      <c r="I1434" s="144" t="s">
        <v>1644</v>
      </c>
      <c r="J1434" s="145">
        <v>60</v>
      </c>
      <c r="K1434" s="144" t="s">
        <v>2326</v>
      </c>
      <c r="L1434" s="144" t="s">
        <v>419</v>
      </c>
      <c r="M1434" s="144" t="s">
        <v>4753</v>
      </c>
      <c r="N1434" s="144" t="s">
        <v>683</v>
      </c>
      <c r="O1434" s="144" t="s">
        <v>695</v>
      </c>
      <c r="P1434" s="144" t="s">
        <v>6074</v>
      </c>
      <c r="Q1434" s="145">
        <v>8.5000000000000006E-2</v>
      </c>
      <c r="R1434" s="144" t="s">
        <v>5976</v>
      </c>
      <c r="S1434" s="145">
        <v>60</v>
      </c>
      <c r="T1434" s="144" t="s">
        <v>4754</v>
      </c>
      <c r="U1434" s="145">
        <v>0</v>
      </c>
      <c r="V1434" s="145">
        <v>0.83125000000000004</v>
      </c>
      <c r="W1434" s="145">
        <v>0</v>
      </c>
      <c r="X1434" s="144" t="s">
        <v>4745</v>
      </c>
    </row>
    <row r="1435" spans="1:24" s="7" customFormat="1">
      <c r="A1435" s="7" t="s">
        <v>49</v>
      </c>
      <c r="D1435" s="144" t="s">
        <v>7324</v>
      </c>
      <c r="E1435" s="144" t="s">
        <v>7325</v>
      </c>
      <c r="F1435" s="144" t="s">
        <v>4792</v>
      </c>
      <c r="G1435" s="144" t="s">
        <v>4745</v>
      </c>
      <c r="H1435" s="144" t="s">
        <v>891</v>
      </c>
      <c r="I1435" s="144" t="s">
        <v>1644</v>
      </c>
      <c r="J1435" s="145">
        <v>60</v>
      </c>
      <c r="K1435" s="144" t="s">
        <v>2326</v>
      </c>
      <c r="L1435" s="144" t="s">
        <v>419</v>
      </c>
      <c r="M1435" s="144" t="s">
        <v>4753</v>
      </c>
      <c r="N1435" s="144" t="s">
        <v>683</v>
      </c>
      <c r="O1435" s="144" t="s">
        <v>695</v>
      </c>
      <c r="P1435" s="144" t="s">
        <v>6074</v>
      </c>
      <c r="Q1435" s="145">
        <v>0.42499999999999999</v>
      </c>
      <c r="R1435" s="144" t="s">
        <v>5976</v>
      </c>
      <c r="S1435" s="145">
        <v>60</v>
      </c>
      <c r="T1435" s="144" t="s">
        <v>4754</v>
      </c>
      <c r="U1435" s="145">
        <v>0</v>
      </c>
      <c r="V1435" s="145">
        <v>5.7233299999999998</v>
      </c>
      <c r="W1435" s="145">
        <v>0</v>
      </c>
      <c r="X1435" s="144" t="s">
        <v>4745</v>
      </c>
    </row>
    <row r="1436" spans="1:24" s="7" customFormat="1">
      <c r="A1436" s="7" t="s">
        <v>49</v>
      </c>
      <c r="D1436" s="144" t="s">
        <v>2388</v>
      </c>
      <c r="E1436" s="144" t="s">
        <v>7326</v>
      </c>
      <c r="F1436" s="144" t="s">
        <v>655</v>
      </c>
      <c r="G1436" s="144" t="s">
        <v>4745</v>
      </c>
      <c r="H1436" s="144" t="s">
        <v>891</v>
      </c>
      <c r="I1436" s="144" t="s">
        <v>1644</v>
      </c>
      <c r="J1436" s="145">
        <v>75</v>
      </c>
      <c r="K1436" s="144" t="s">
        <v>5817</v>
      </c>
      <c r="L1436" s="144" t="s">
        <v>401</v>
      </c>
      <c r="M1436" s="144" t="s">
        <v>4753</v>
      </c>
      <c r="N1436" s="144" t="s">
        <v>683</v>
      </c>
      <c r="O1436" s="144" t="s">
        <v>695</v>
      </c>
      <c r="P1436" s="144" t="s">
        <v>1515</v>
      </c>
      <c r="Q1436" s="145">
        <v>0.14000000000000001</v>
      </c>
      <c r="R1436" s="144" t="s">
        <v>616</v>
      </c>
      <c r="S1436" s="145">
        <v>75</v>
      </c>
      <c r="T1436" s="144" t="s">
        <v>4754</v>
      </c>
      <c r="U1436" s="145">
        <v>917</v>
      </c>
      <c r="V1436" s="145">
        <v>1.0791900000000001</v>
      </c>
      <c r="W1436" s="145">
        <v>0</v>
      </c>
      <c r="X1436" s="144" t="s">
        <v>7327</v>
      </c>
    </row>
    <row r="1437" spans="1:24" s="7" customFormat="1">
      <c r="A1437" s="7" t="s">
        <v>49</v>
      </c>
      <c r="D1437" s="144" t="s">
        <v>2391</v>
      </c>
      <c r="E1437" s="144" t="s">
        <v>7328</v>
      </c>
      <c r="F1437" s="144" t="s">
        <v>655</v>
      </c>
      <c r="G1437" s="144" t="s">
        <v>4745</v>
      </c>
      <c r="H1437" s="144" t="s">
        <v>891</v>
      </c>
      <c r="I1437" s="144" t="s">
        <v>1644</v>
      </c>
      <c r="J1437" s="145">
        <v>75</v>
      </c>
      <c r="K1437" s="144" t="s">
        <v>5817</v>
      </c>
      <c r="L1437" s="144" t="s">
        <v>396</v>
      </c>
      <c r="M1437" s="144" t="s">
        <v>4753</v>
      </c>
      <c r="N1437" s="144" t="s">
        <v>683</v>
      </c>
      <c r="O1437" s="144" t="s">
        <v>695</v>
      </c>
      <c r="P1437" s="144" t="s">
        <v>1515</v>
      </c>
      <c r="Q1437" s="145">
        <v>0.14000000000000001</v>
      </c>
      <c r="R1437" s="144" t="s">
        <v>616</v>
      </c>
      <c r="S1437" s="145">
        <v>75</v>
      </c>
      <c r="T1437" s="144" t="s">
        <v>4754</v>
      </c>
      <c r="U1437" s="145">
        <v>415</v>
      </c>
      <c r="V1437" s="145">
        <v>1.1476900000000001</v>
      </c>
      <c r="W1437" s="145">
        <v>0</v>
      </c>
      <c r="X1437" s="144" t="s">
        <v>7329</v>
      </c>
    </row>
    <row r="1438" spans="1:24" s="7" customFormat="1">
      <c r="A1438" s="7" t="s">
        <v>49</v>
      </c>
      <c r="D1438" s="144" t="s">
        <v>2394</v>
      </c>
      <c r="E1438" s="144" t="s">
        <v>7330</v>
      </c>
      <c r="F1438" s="144" t="s">
        <v>655</v>
      </c>
      <c r="G1438" s="144" t="s">
        <v>4745</v>
      </c>
      <c r="H1438" s="144" t="s">
        <v>891</v>
      </c>
      <c r="I1438" s="144" t="s">
        <v>1644</v>
      </c>
      <c r="J1438" s="145">
        <v>75</v>
      </c>
      <c r="K1438" s="144" t="s">
        <v>5817</v>
      </c>
      <c r="L1438" s="144" t="s">
        <v>393</v>
      </c>
      <c r="M1438" s="144" t="s">
        <v>4753</v>
      </c>
      <c r="N1438" s="144" t="s">
        <v>683</v>
      </c>
      <c r="O1438" s="144" t="s">
        <v>695</v>
      </c>
      <c r="P1438" s="144" t="s">
        <v>1515</v>
      </c>
      <c r="Q1438" s="145">
        <v>0.14000000000000001</v>
      </c>
      <c r="R1438" s="144" t="s">
        <v>616</v>
      </c>
      <c r="S1438" s="145">
        <v>75</v>
      </c>
      <c r="T1438" s="144" t="s">
        <v>4754</v>
      </c>
      <c r="U1438" s="145">
        <v>851</v>
      </c>
      <c r="V1438" s="145">
        <v>1.1423099999999999</v>
      </c>
      <c r="W1438" s="145">
        <v>0</v>
      </c>
      <c r="X1438" s="144" t="s">
        <v>7331</v>
      </c>
    </row>
    <row r="1439" spans="1:24" s="7" customFormat="1">
      <c r="A1439" s="7" t="s">
        <v>49</v>
      </c>
      <c r="D1439" s="144" t="s">
        <v>2397</v>
      </c>
      <c r="E1439" s="144" t="s">
        <v>7332</v>
      </c>
      <c r="F1439" s="144" t="s">
        <v>655</v>
      </c>
      <c r="G1439" s="144" t="s">
        <v>4745</v>
      </c>
      <c r="H1439" s="144" t="s">
        <v>891</v>
      </c>
      <c r="I1439" s="144" t="s">
        <v>1644</v>
      </c>
      <c r="J1439" s="145">
        <v>75</v>
      </c>
      <c r="K1439" s="144" t="s">
        <v>5817</v>
      </c>
      <c r="L1439" s="144" t="s">
        <v>409</v>
      </c>
      <c r="M1439" s="144" t="s">
        <v>4753</v>
      </c>
      <c r="N1439" s="144" t="s">
        <v>683</v>
      </c>
      <c r="O1439" s="144" t="s">
        <v>695</v>
      </c>
      <c r="P1439" s="144" t="s">
        <v>1515</v>
      </c>
      <c r="Q1439" s="145">
        <v>0.14000000000000001</v>
      </c>
      <c r="R1439" s="144" t="s">
        <v>616</v>
      </c>
      <c r="S1439" s="145">
        <v>75</v>
      </c>
      <c r="T1439" s="144" t="s">
        <v>4754</v>
      </c>
      <c r="U1439" s="145">
        <v>1893</v>
      </c>
      <c r="V1439" s="145">
        <v>1.0900000000000001</v>
      </c>
      <c r="W1439" s="145">
        <v>0</v>
      </c>
      <c r="X1439" s="144" t="s">
        <v>7333</v>
      </c>
    </row>
    <row r="1440" spans="1:24" s="7" customFormat="1">
      <c r="A1440" s="7" t="s">
        <v>49</v>
      </c>
      <c r="D1440" s="144" t="s">
        <v>2400</v>
      </c>
      <c r="E1440" s="144" t="s">
        <v>7334</v>
      </c>
      <c r="F1440" s="144" t="s">
        <v>655</v>
      </c>
      <c r="G1440" s="144" t="s">
        <v>4745</v>
      </c>
      <c r="H1440" s="144" t="s">
        <v>891</v>
      </c>
      <c r="I1440" s="144" t="s">
        <v>1644</v>
      </c>
      <c r="J1440" s="145">
        <v>75</v>
      </c>
      <c r="K1440" s="144" t="s">
        <v>5817</v>
      </c>
      <c r="L1440" s="144" t="s">
        <v>487</v>
      </c>
      <c r="M1440" s="144" t="s">
        <v>4753</v>
      </c>
      <c r="N1440" s="144" t="s">
        <v>683</v>
      </c>
      <c r="O1440" s="144" t="s">
        <v>695</v>
      </c>
      <c r="P1440" s="144" t="s">
        <v>1515</v>
      </c>
      <c r="Q1440" s="145">
        <v>0.14000000000000001</v>
      </c>
      <c r="R1440" s="144" t="s">
        <v>616</v>
      </c>
      <c r="S1440" s="145">
        <v>75</v>
      </c>
      <c r="T1440" s="144" t="s">
        <v>4754</v>
      </c>
      <c r="U1440" s="145">
        <v>1155</v>
      </c>
      <c r="V1440" s="145">
        <v>1.0793299999999999</v>
      </c>
      <c r="W1440" s="145">
        <v>0</v>
      </c>
      <c r="X1440" s="144" t="s">
        <v>7335</v>
      </c>
    </row>
    <row r="1441" spans="1:24" s="7" customFormat="1">
      <c r="A1441" s="7" t="s">
        <v>49</v>
      </c>
      <c r="D1441" s="144" t="s">
        <v>2403</v>
      </c>
      <c r="E1441" s="144" t="s">
        <v>7336</v>
      </c>
      <c r="F1441" s="144" t="s">
        <v>4792</v>
      </c>
      <c r="G1441" s="144" t="s">
        <v>4745</v>
      </c>
      <c r="H1441" s="144" t="s">
        <v>891</v>
      </c>
      <c r="I1441" s="144" t="s">
        <v>1644</v>
      </c>
      <c r="J1441" s="145">
        <v>75</v>
      </c>
      <c r="K1441" s="144" t="s">
        <v>2326</v>
      </c>
      <c r="L1441" s="144" t="s">
        <v>389</v>
      </c>
      <c r="M1441" s="144" t="s">
        <v>4753</v>
      </c>
      <c r="N1441" s="144" t="s">
        <v>683</v>
      </c>
      <c r="O1441" s="144" t="s">
        <v>695</v>
      </c>
      <c r="P1441" s="144" t="s">
        <v>1515</v>
      </c>
      <c r="Q1441" s="145">
        <v>0.14000000000000001</v>
      </c>
      <c r="R1441" s="144" t="s">
        <v>616</v>
      </c>
      <c r="S1441" s="145">
        <v>75</v>
      </c>
      <c r="T1441" s="144" t="s">
        <v>4754</v>
      </c>
      <c r="U1441" s="145">
        <v>0</v>
      </c>
      <c r="V1441" s="145">
        <v>1.0573300000000001</v>
      </c>
      <c r="W1441" s="145">
        <v>0</v>
      </c>
      <c r="X1441" s="144" t="s">
        <v>4745</v>
      </c>
    </row>
    <row r="1442" spans="1:24" s="7" customFormat="1">
      <c r="A1442" s="7" t="s">
        <v>49</v>
      </c>
      <c r="D1442" s="144" t="s">
        <v>2406</v>
      </c>
      <c r="E1442" s="144" t="s">
        <v>7337</v>
      </c>
      <c r="F1442" s="144" t="s">
        <v>655</v>
      </c>
      <c r="G1442" s="144" t="s">
        <v>4745</v>
      </c>
      <c r="H1442" s="144" t="s">
        <v>891</v>
      </c>
      <c r="I1442" s="144" t="s">
        <v>1644</v>
      </c>
      <c r="J1442" s="145">
        <v>75</v>
      </c>
      <c r="K1442" s="144" t="s">
        <v>5817</v>
      </c>
      <c r="L1442" s="144" t="s">
        <v>419</v>
      </c>
      <c r="M1442" s="144" t="s">
        <v>4753</v>
      </c>
      <c r="N1442" s="144" t="s">
        <v>683</v>
      </c>
      <c r="O1442" s="144" t="s">
        <v>695</v>
      </c>
      <c r="P1442" s="144" t="s">
        <v>1515</v>
      </c>
      <c r="Q1442" s="145">
        <v>0.14000000000000001</v>
      </c>
      <c r="R1442" s="144" t="s">
        <v>616</v>
      </c>
      <c r="S1442" s="145">
        <v>75</v>
      </c>
      <c r="T1442" s="144" t="s">
        <v>4754</v>
      </c>
      <c r="U1442" s="145">
        <v>1518</v>
      </c>
      <c r="V1442" s="145">
        <v>1.0791999999999999</v>
      </c>
      <c r="W1442" s="145">
        <v>0</v>
      </c>
      <c r="X1442" s="144" t="s">
        <v>7338</v>
      </c>
    </row>
    <row r="1443" spans="1:24" s="7" customFormat="1">
      <c r="A1443" s="7" t="s">
        <v>49</v>
      </c>
      <c r="D1443" s="144" t="s">
        <v>2409</v>
      </c>
      <c r="E1443" s="144" t="s">
        <v>7339</v>
      </c>
      <c r="F1443" s="144" t="s">
        <v>655</v>
      </c>
      <c r="G1443" s="144" t="s">
        <v>4745</v>
      </c>
      <c r="H1443" s="144" t="s">
        <v>891</v>
      </c>
      <c r="I1443" s="144" t="s">
        <v>1644</v>
      </c>
      <c r="J1443" s="145">
        <v>75</v>
      </c>
      <c r="K1443" s="144" t="s">
        <v>5164</v>
      </c>
      <c r="L1443" s="144" t="s">
        <v>457</v>
      </c>
      <c r="M1443" s="144" t="s">
        <v>4753</v>
      </c>
      <c r="N1443" s="144" t="s">
        <v>683</v>
      </c>
      <c r="O1443" s="144" t="s">
        <v>695</v>
      </c>
      <c r="P1443" s="144" t="s">
        <v>1515</v>
      </c>
      <c r="Q1443" s="145">
        <v>0.14000000000000001</v>
      </c>
      <c r="R1443" s="144" t="s">
        <v>616</v>
      </c>
      <c r="S1443" s="145">
        <v>75</v>
      </c>
      <c r="T1443" s="144" t="s">
        <v>4754</v>
      </c>
      <c r="U1443" s="145">
        <v>445</v>
      </c>
      <c r="V1443" s="145">
        <v>1.13829</v>
      </c>
      <c r="W1443" s="145">
        <v>0</v>
      </c>
      <c r="X1443" s="144" t="s">
        <v>7340</v>
      </c>
    </row>
    <row r="1444" spans="1:24" s="7" customFormat="1">
      <c r="A1444" s="7" t="s">
        <v>49</v>
      </c>
      <c r="D1444" s="144" t="s">
        <v>2412</v>
      </c>
      <c r="E1444" s="144" t="s">
        <v>7341</v>
      </c>
      <c r="F1444" s="144" t="s">
        <v>655</v>
      </c>
      <c r="G1444" s="144" t="s">
        <v>4745</v>
      </c>
      <c r="H1444" s="144" t="s">
        <v>891</v>
      </c>
      <c r="I1444" s="144" t="s">
        <v>1644</v>
      </c>
      <c r="J1444" s="145">
        <v>100</v>
      </c>
      <c r="K1444" s="144" t="s">
        <v>5817</v>
      </c>
      <c r="L1444" s="144" t="s">
        <v>598</v>
      </c>
      <c r="M1444" s="144" t="s">
        <v>4753</v>
      </c>
      <c r="N1444" s="144" t="s">
        <v>683</v>
      </c>
      <c r="O1444" s="144" t="s">
        <v>695</v>
      </c>
      <c r="P1444" s="144" t="s">
        <v>1508</v>
      </c>
      <c r="Q1444" s="145">
        <v>0.33</v>
      </c>
      <c r="R1444" s="144" t="s">
        <v>1419</v>
      </c>
      <c r="S1444" s="145">
        <v>100</v>
      </c>
      <c r="T1444" s="144" t="s">
        <v>4754</v>
      </c>
      <c r="U1444" s="145">
        <v>350</v>
      </c>
      <c r="V1444" s="145">
        <v>2.145</v>
      </c>
      <c r="W1444" s="145">
        <v>0</v>
      </c>
      <c r="X1444" s="144" t="s">
        <v>7342</v>
      </c>
    </row>
    <row r="1445" spans="1:24" s="7" customFormat="1">
      <c r="A1445" s="7" t="s">
        <v>49</v>
      </c>
      <c r="D1445" s="144" t="s">
        <v>2415</v>
      </c>
      <c r="E1445" s="144" t="s">
        <v>7343</v>
      </c>
      <c r="F1445" s="144" t="s">
        <v>655</v>
      </c>
      <c r="G1445" s="144" t="s">
        <v>4745</v>
      </c>
      <c r="H1445" s="144" t="s">
        <v>891</v>
      </c>
      <c r="I1445" s="144" t="s">
        <v>1644</v>
      </c>
      <c r="J1445" s="145">
        <v>125</v>
      </c>
      <c r="K1445" s="144" t="s">
        <v>5269</v>
      </c>
      <c r="L1445" s="144" t="s">
        <v>1795</v>
      </c>
      <c r="M1445" s="144" t="s">
        <v>4753</v>
      </c>
      <c r="N1445" s="144" t="s">
        <v>683</v>
      </c>
      <c r="O1445" s="144" t="s">
        <v>695</v>
      </c>
      <c r="P1445" s="144" t="s">
        <v>2237</v>
      </c>
      <c r="Q1445" s="145">
        <v>0.67800000000000005</v>
      </c>
      <c r="R1445" s="144" t="s">
        <v>1423</v>
      </c>
      <c r="S1445" s="145">
        <v>125</v>
      </c>
      <c r="T1445" s="144" t="s">
        <v>4754</v>
      </c>
      <c r="U1445" s="145">
        <v>65</v>
      </c>
      <c r="V1445" s="145">
        <v>3.57</v>
      </c>
      <c r="W1445" s="145">
        <v>2</v>
      </c>
      <c r="X1445" s="144" t="s">
        <v>7344</v>
      </c>
    </row>
    <row r="1446" spans="1:24" s="7" customFormat="1">
      <c r="A1446" s="7" t="s">
        <v>49</v>
      </c>
      <c r="D1446" s="144" t="s">
        <v>2418</v>
      </c>
      <c r="E1446" s="144" t="s">
        <v>7345</v>
      </c>
      <c r="F1446" s="144" t="s">
        <v>4792</v>
      </c>
      <c r="G1446" s="144" t="s">
        <v>4745</v>
      </c>
      <c r="H1446" s="144" t="s">
        <v>891</v>
      </c>
      <c r="I1446" s="144" t="s">
        <v>1644</v>
      </c>
      <c r="J1446" s="145">
        <v>125</v>
      </c>
      <c r="K1446" s="144" t="s">
        <v>1735</v>
      </c>
      <c r="L1446" s="144" t="s">
        <v>457</v>
      </c>
      <c r="M1446" s="144" t="s">
        <v>4753</v>
      </c>
      <c r="N1446" s="144" t="s">
        <v>683</v>
      </c>
      <c r="O1446" s="144" t="s">
        <v>695</v>
      </c>
      <c r="P1446" s="144" t="s">
        <v>2237</v>
      </c>
      <c r="Q1446" s="145">
        <v>0.67800000000000005</v>
      </c>
      <c r="R1446" s="144" t="s">
        <v>1423</v>
      </c>
      <c r="S1446" s="145">
        <v>125</v>
      </c>
      <c r="T1446" s="144" t="s">
        <v>4754</v>
      </c>
      <c r="U1446" s="145">
        <v>0</v>
      </c>
      <c r="V1446" s="145">
        <v>3.5732900000000001</v>
      </c>
      <c r="W1446" s="145">
        <v>0</v>
      </c>
      <c r="X1446" s="144" t="s">
        <v>4745</v>
      </c>
    </row>
    <row r="1447" spans="1:24" s="7" customFormat="1">
      <c r="A1447" s="7" t="s">
        <v>49</v>
      </c>
      <c r="D1447" s="144" t="s">
        <v>2421</v>
      </c>
      <c r="E1447" s="144" t="s">
        <v>7346</v>
      </c>
      <c r="F1447" s="144" t="s">
        <v>655</v>
      </c>
      <c r="G1447" s="144" t="s">
        <v>4745</v>
      </c>
      <c r="H1447" s="144" t="s">
        <v>891</v>
      </c>
      <c r="I1447" s="144" t="s">
        <v>1644</v>
      </c>
      <c r="J1447" s="145">
        <v>125</v>
      </c>
      <c r="K1447" s="144" t="s">
        <v>5269</v>
      </c>
      <c r="L1447" s="144" t="s">
        <v>1795</v>
      </c>
      <c r="M1447" s="144" t="s">
        <v>4753</v>
      </c>
      <c r="N1447" s="144" t="s">
        <v>683</v>
      </c>
      <c r="O1447" s="144" t="s">
        <v>695</v>
      </c>
      <c r="P1447" s="144" t="s">
        <v>2237</v>
      </c>
      <c r="Q1447" s="145">
        <v>0.67800000000000005</v>
      </c>
      <c r="R1447" s="144" t="s">
        <v>1423</v>
      </c>
      <c r="S1447" s="145">
        <v>125</v>
      </c>
      <c r="T1447" s="144" t="s">
        <v>4754</v>
      </c>
      <c r="U1447" s="145">
        <v>312</v>
      </c>
      <c r="V1447" s="145">
        <v>3.54833</v>
      </c>
      <c r="W1447" s="145">
        <v>12</v>
      </c>
      <c r="X1447" s="144" t="s">
        <v>7347</v>
      </c>
    </row>
    <row r="1448" spans="1:24" s="7" customFormat="1">
      <c r="A1448" s="7" t="s">
        <v>49</v>
      </c>
      <c r="D1448" s="144" t="s">
        <v>3672</v>
      </c>
      <c r="E1448" s="144" t="s">
        <v>7348</v>
      </c>
      <c r="F1448" s="144" t="s">
        <v>655</v>
      </c>
      <c r="G1448" s="144" t="s">
        <v>5227</v>
      </c>
      <c r="H1448" s="144" t="s">
        <v>891</v>
      </c>
      <c r="I1448" s="144" t="s">
        <v>1644</v>
      </c>
      <c r="J1448" s="145">
        <v>125</v>
      </c>
      <c r="K1448" s="144" t="s">
        <v>5164</v>
      </c>
      <c r="L1448" s="144" t="s">
        <v>1795</v>
      </c>
      <c r="M1448" s="144" t="s">
        <v>4753</v>
      </c>
      <c r="N1448" s="144" t="s">
        <v>683</v>
      </c>
      <c r="O1448" s="144" t="s">
        <v>695</v>
      </c>
      <c r="P1448" s="144" t="s">
        <v>2237</v>
      </c>
      <c r="Q1448" s="145">
        <v>0.67800000000000005</v>
      </c>
      <c r="R1448" s="144" t="s">
        <v>1423</v>
      </c>
      <c r="S1448" s="145">
        <v>125</v>
      </c>
      <c r="T1448" s="144" t="s">
        <v>4754</v>
      </c>
      <c r="U1448" s="145">
        <v>0</v>
      </c>
      <c r="V1448" s="145">
        <v>3.5433300000000001</v>
      </c>
      <c r="W1448" s="145">
        <v>0</v>
      </c>
      <c r="X1448" s="144" t="s">
        <v>4745</v>
      </c>
    </row>
    <row r="1449" spans="1:24" s="7" customFormat="1">
      <c r="A1449" s="7" t="s">
        <v>49</v>
      </c>
      <c r="D1449" s="144" t="s">
        <v>7349</v>
      </c>
      <c r="E1449" s="144" t="s">
        <v>7350</v>
      </c>
      <c r="F1449" s="144" t="s">
        <v>4792</v>
      </c>
      <c r="G1449" s="144" t="s">
        <v>4745</v>
      </c>
      <c r="H1449" s="144" t="s">
        <v>891</v>
      </c>
      <c r="I1449" s="144" t="s">
        <v>1644</v>
      </c>
      <c r="J1449" s="145">
        <v>125</v>
      </c>
      <c r="K1449" s="144" t="s">
        <v>1735</v>
      </c>
      <c r="L1449" s="144" t="s">
        <v>457</v>
      </c>
      <c r="M1449" s="144" t="s">
        <v>4753</v>
      </c>
      <c r="N1449" s="144" t="s">
        <v>683</v>
      </c>
      <c r="O1449" s="144" t="s">
        <v>695</v>
      </c>
      <c r="P1449" s="144" t="s">
        <v>2237</v>
      </c>
      <c r="Q1449" s="145">
        <v>0.67800000000000005</v>
      </c>
      <c r="R1449" s="144" t="s">
        <v>1423</v>
      </c>
      <c r="S1449" s="145">
        <v>125</v>
      </c>
      <c r="T1449" s="144" t="s">
        <v>4754</v>
      </c>
      <c r="U1449" s="145">
        <v>0</v>
      </c>
      <c r="V1449" s="145">
        <v>3.91</v>
      </c>
      <c r="W1449" s="145">
        <v>0</v>
      </c>
      <c r="X1449" s="144" t="s">
        <v>4745</v>
      </c>
    </row>
    <row r="1450" spans="1:24" s="7" customFormat="1">
      <c r="A1450" s="7" t="s">
        <v>49</v>
      </c>
      <c r="D1450" s="144" t="s">
        <v>7351</v>
      </c>
      <c r="E1450" s="144" t="s">
        <v>7352</v>
      </c>
      <c r="F1450" s="144" t="s">
        <v>4792</v>
      </c>
      <c r="G1450" s="144" t="s">
        <v>4745</v>
      </c>
      <c r="H1450" s="144" t="s">
        <v>891</v>
      </c>
      <c r="I1450" s="144" t="s">
        <v>1644</v>
      </c>
      <c r="J1450" s="145">
        <v>125</v>
      </c>
      <c r="K1450" s="144" t="s">
        <v>1587</v>
      </c>
      <c r="L1450" s="144" t="s">
        <v>487</v>
      </c>
      <c r="M1450" s="144" t="s">
        <v>4753</v>
      </c>
      <c r="N1450" s="144" t="s">
        <v>683</v>
      </c>
      <c r="O1450" s="144" t="s">
        <v>695</v>
      </c>
      <c r="P1450" s="144" t="s">
        <v>2237</v>
      </c>
      <c r="Q1450" s="145">
        <v>0.67800000000000005</v>
      </c>
      <c r="R1450" s="144" t="s">
        <v>1423</v>
      </c>
      <c r="S1450" s="145">
        <v>125</v>
      </c>
      <c r="T1450" s="144" t="s">
        <v>4754</v>
      </c>
      <c r="U1450" s="145">
        <v>0</v>
      </c>
      <c r="V1450" s="145">
        <v>3.84</v>
      </c>
      <c r="W1450" s="145">
        <v>0</v>
      </c>
      <c r="X1450" s="144" t="s">
        <v>4745</v>
      </c>
    </row>
    <row r="1451" spans="1:24" s="7" customFormat="1">
      <c r="A1451" s="7" t="s">
        <v>49</v>
      </c>
      <c r="D1451" s="144" t="s">
        <v>2424</v>
      </c>
      <c r="E1451" s="144" t="s">
        <v>7353</v>
      </c>
      <c r="F1451" s="144" t="s">
        <v>655</v>
      </c>
      <c r="G1451" s="144" t="s">
        <v>4745</v>
      </c>
      <c r="H1451" s="144" t="s">
        <v>891</v>
      </c>
      <c r="I1451" s="144" t="s">
        <v>1644</v>
      </c>
      <c r="J1451" s="145">
        <v>75</v>
      </c>
      <c r="K1451" s="144" t="s">
        <v>6640</v>
      </c>
      <c r="L1451" s="144" t="s">
        <v>598</v>
      </c>
      <c r="M1451" s="144" t="s">
        <v>4753</v>
      </c>
      <c r="N1451" s="144" t="s">
        <v>683</v>
      </c>
      <c r="O1451" s="144" t="s">
        <v>695</v>
      </c>
      <c r="P1451" s="144" t="s">
        <v>1515</v>
      </c>
      <c r="Q1451" s="145">
        <v>0.153</v>
      </c>
      <c r="R1451" s="144" t="s">
        <v>616</v>
      </c>
      <c r="S1451" s="145">
        <v>75</v>
      </c>
      <c r="T1451" s="144" t="s">
        <v>4754</v>
      </c>
      <c r="U1451" s="145">
        <v>2010</v>
      </c>
      <c r="V1451" s="145">
        <v>1.23</v>
      </c>
      <c r="W1451" s="145">
        <v>280</v>
      </c>
      <c r="X1451" s="144" t="s">
        <v>7354</v>
      </c>
    </row>
    <row r="1452" spans="1:24" s="7" customFormat="1">
      <c r="A1452" s="7" t="s">
        <v>49</v>
      </c>
      <c r="D1452" s="144" t="s">
        <v>2427</v>
      </c>
      <c r="E1452" s="144" t="s">
        <v>7355</v>
      </c>
      <c r="F1452" s="144" t="s">
        <v>655</v>
      </c>
      <c r="G1452" s="144" t="s">
        <v>4745</v>
      </c>
      <c r="H1452" s="144" t="s">
        <v>891</v>
      </c>
      <c r="I1452" s="144" t="s">
        <v>1644</v>
      </c>
      <c r="J1452" s="145">
        <v>100</v>
      </c>
      <c r="K1452" s="144" t="s">
        <v>5228</v>
      </c>
      <c r="L1452" s="144" t="s">
        <v>791</v>
      </c>
      <c r="M1452" s="144" t="s">
        <v>4753</v>
      </c>
      <c r="N1452" s="144" t="s">
        <v>683</v>
      </c>
      <c r="O1452" s="144" t="s">
        <v>695</v>
      </c>
      <c r="P1452" s="144" t="s">
        <v>1508</v>
      </c>
      <c r="Q1452" s="145">
        <v>0.34499999999999997</v>
      </c>
      <c r="R1452" s="144" t="s">
        <v>1419</v>
      </c>
      <c r="S1452" s="145">
        <v>100</v>
      </c>
      <c r="T1452" s="144" t="s">
        <v>4754</v>
      </c>
      <c r="U1452" s="145">
        <v>512</v>
      </c>
      <c r="V1452" s="145">
        <v>2.0976900000000001</v>
      </c>
      <c r="W1452" s="145">
        <v>24</v>
      </c>
      <c r="X1452" s="144" t="s">
        <v>7356</v>
      </c>
    </row>
    <row r="1453" spans="1:24" s="7" customFormat="1">
      <c r="A1453" s="7" t="s">
        <v>49</v>
      </c>
      <c r="D1453" s="144" t="s">
        <v>2430</v>
      </c>
      <c r="E1453" s="144" t="s">
        <v>7357</v>
      </c>
      <c r="F1453" s="144" t="s">
        <v>655</v>
      </c>
      <c r="G1453" s="144" t="s">
        <v>4745</v>
      </c>
      <c r="H1453" s="144" t="s">
        <v>891</v>
      </c>
      <c r="I1453" s="144" t="s">
        <v>1644</v>
      </c>
      <c r="J1453" s="145">
        <v>100</v>
      </c>
      <c r="K1453" s="144" t="s">
        <v>5228</v>
      </c>
      <c r="L1453" s="144" t="s">
        <v>380</v>
      </c>
      <c r="M1453" s="144" t="s">
        <v>4753</v>
      </c>
      <c r="N1453" s="144" t="s">
        <v>683</v>
      </c>
      <c r="O1453" s="144" t="s">
        <v>695</v>
      </c>
      <c r="P1453" s="144" t="s">
        <v>1508</v>
      </c>
      <c r="Q1453" s="145">
        <v>0.34499999999999997</v>
      </c>
      <c r="R1453" s="144" t="s">
        <v>1419</v>
      </c>
      <c r="S1453" s="145">
        <v>100</v>
      </c>
      <c r="T1453" s="144" t="s">
        <v>4754</v>
      </c>
      <c r="U1453" s="145">
        <v>81</v>
      </c>
      <c r="V1453" s="145">
        <v>1.7669999999999999</v>
      </c>
      <c r="W1453" s="145">
        <v>1</v>
      </c>
      <c r="X1453" s="144" t="s">
        <v>4745</v>
      </c>
    </row>
    <row r="1454" spans="1:24" s="7" customFormat="1">
      <c r="A1454" s="7" t="s">
        <v>49</v>
      </c>
      <c r="D1454" s="144" t="s">
        <v>2433</v>
      </c>
      <c r="E1454" s="144" t="s">
        <v>7358</v>
      </c>
      <c r="F1454" s="144" t="s">
        <v>655</v>
      </c>
      <c r="G1454" s="144" t="s">
        <v>4745</v>
      </c>
      <c r="H1454" s="144" t="s">
        <v>891</v>
      </c>
      <c r="I1454" s="144" t="s">
        <v>1644</v>
      </c>
      <c r="J1454" s="145">
        <v>100</v>
      </c>
      <c r="K1454" s="144" t="s">
        <v>5228</v>
      </c>
      <c r="L1454" s="144" t="s">
        <v>396</v>
      </c>
      <c r="M1454" s="144" t="s">
        <v>4753</v>
      </c>
      <c r="N1454" s="144" t="s">
        <v>683</v>
      </c>
      <c r="O1454" s="144" t="s">
        <v>695</v>
      </c>
      <c r="P1454" s="144" t="s">
        <v>1508</v>
      </c>
      <c r="Q1454" s="145">
        <v>0.34499999999999997</v>
      </c>
      <c r="R1454" s="144" t="s">
        <v>1419</v>
      </c>
      <c r="S1454" s="145">
        <v>100</v>
      </c>
      <c r="T1454" s="144" t="s">
        <v>4754</v>
      </c>
      <c r="U1454" s="145">
        <v>8</v>
      </c>
      <c r="V1454" s="145">
        <v>2.02</v>
      </c>
      <c r="W1454" s="145">
        <v>1</v>
      </c>
      <c r="X1454" s="144" t="s">
        <v>4745</v>
      </c>
    </row>
    <row r="1455" spans="1:24" s="7" customFormat="1">
      <c r="A1455" s="7" t="s">
        <v>49</v>
      </c>
      <c r="D1455" s="144" t="s">
        <v>2436</v>
      </c>
      <c r="E1455" s="144" t="s">
        <v>7359</v>
      </c>
      <c r="F1455" s="144" t="s">
        <v>655</v>
      </c>
      <c r="G1455" s="144" t="s">
        <v>4745</v>
      </c>
      <c r="H1455" s="144" t="s">
        <v>891</v>
      </c>
      <c r="I1455" s="144" t="s">
        <v>1644</v>
      </c>
      <c r="J1455" s="145">
        <v>100</v>
      </c>
      <c r="K1455" s="144" t="s">
        <v>5228</v>
      </c>
      <c r="L1455" s="144" t="s">
        <v>393</v>
      </c>
      <c r="M1455" s="144" t="s">
        <v>4753</v>
      </c>
      <c r="N1455" s="144" t="s">
        <v>683</v>
      </c>
      <c r="O1455" s="144" t="s">
        <v>695</v>
      </c>
      <c r="P1455" s="144" t="s">
        <v>1508</v>
      </c>
      <c r="Q1455" s="145">
        <v>0.34499999999999997</v>
      </c>
      <c r="R1455" s="144" t="s">
        <v>1419</v>
      </c>
      <c r="S1455" s="145">
        <v>100</v>
      </c>
      <c r="T1455" s="144" t="s">
        <v>4754</v>
      </c>
      <c r="U1455" s="145">
        <v>721</v>
      </c>
      <c r="V1455" s="145">
        <v>1.96258</v>
      </c>
      <c r="W1455" s="145">
        <v>44</v>
      </c>
      <c r="X1455" s="144" t="s">
        <v>7360</v>
      </c>
    </row>
    <row r="1456" spans="1:24" s="7" customFormat="1">
      <c r="A1456" s="7" t="s">
        <v>49</v>
      </c>
      <c r="D1456" s="144" t="s">
        <v>2439</v>
      </c>
      <c r="E1456" s="144" t="s">
        <v>7361</v>
      </c>
      <c r="F1456" s="144" t="s">
        <v>655</v>
      </c>
      <c r="G1456" s="144" t="s">
        <v>4745</v>
      </c>
      <c r="H1456" s="144" t="s">
        <v>891</v>
      </c>
      <c r="I1456" s="144" t="s">
        <v>1644</v>
      </c>
      <c r="J1456" s="145">
        <v>100</v>
      </c>
      <c r="K1456" s="144" t="s">
        <v>5817</v>
      </c>
      <c r="L1456" s="144" t="s">
        <v>598</v>
      </c>
      <c r="M1456" s="144" t="s">
        <v>4753</v>
      </c>
      <c r="N1456" s="144" t="s">
        <v>683</v>
      </c>
      <c r="O1456" s="144" t="s">
        <v>695</v>
      </c>
      <c r="P1456" s="144" t="s">
        <v>1508</v>
      </c>
      <c r="Q1456" s="145">
        <v>0.35199999999999998</v>
      </c>
      <c r="R1456" s="144" t="s">
        <v>1419</v>
      </c>
      <c r="S1456" s="145">
        <v>100</v>
      </c>
      <c r="T1456" s="144" t="s">
        <v>4754</v>
      </c>
      <c r="U1456" s="145">
        <v>655</v>
      </c>
      <c r="V1456" s="145">
        <v>2.2852000000000001</v>
      </c>
      <c r="W1456" s="145">
        <v>0</v>
      </c>
      <c r="X1456" s="144" t="s">
        <v>7362</v>
      </c>
    </row>
    <row r="1457" spans="1:24" s="7" customFormat="1">
      <c r="A1457" s="7" t="s">
        <v>49</v>
      </c>
      <c r="D1457" s="144" t="s">
        <v>3802</v>
      </c>
      <c r="E1457" s="144" t="s">
        <v>7363</v>
      </c>
      <c r="F1457" s="144" t="s">
        <v>5033</v>
      </c>
      <c r="G1457" s="144" t="s">
        <v>4745</v>
      </c>
      <c r="H1457" s="144" t="s">
        <v>891</v>
      </c>
      <c r="I1457" s="144" t="s">
        <v>1644</v>
      </c>
      <c r="J1457" s="145">
        <v>125</v>
      </c>
      <c r="K1457" s="144" t="s">
        <v>1735</v>
      </c>
      <c r="L1457" s="144" t="s">
        <v>791</v>
      </c>
      <c r="M1457" s="144" t="s">
        <v>4753</v>
      </c>
      <c r="N1457" s="144" t="s">
        <v>683</v>
      </c>
      <c r="O1457" s="144" t="s">
        <v>695</v>
      </c>
      <c r="P1457" s="144" t="s">
        <v>2237</v>
      </c>
      <c r="Q1457" s="145">
        <v>0.69</v>
      </c>
      <c r="R1457" s="144" t="s">
        <v>1423</v>
      </c>
      <c r="S1457" s="145">
        <v>125</v>
      </c>
      <c r="T1457" s="144" t="s">
        <v>4754</v>
      </c>
      <c r="U1457" s="145">
        <v>234</v>
      </c>
      <c r="V1457" s="145">
        <v>3.1672199999999999</v>
      </c>
      <c r="W1457" s="145">
        <v>0</v>
      </c>
      <c r="X1457" s="144" t="s">
        <v>4745</v>
      </c>
    </row>
    <row r="1458" spans="1:24" s="7" customFormat="1">
      <c r="A1458" s="7" t="s">
        <v>49</v>
      </c>
      <c r="D1458" s="144" t="s">
        <v>7364</v>
      </c>
      <c r="E1458" s="144" t="s">
        <v>7365</v>
      </c>
      <c r="F1458" s="144" t="s">
        <v>4792</v>
      </c>
      <c r="G1458" s="144" t="s">
        <v>4745</v>
      </c>
      <c r="H1458" s="144" t="s">
        <v>891</v>
      </c>
      <c r="I1458" s="144" t="s">
        <v>1644</v>
      </c>
      <c r="J1458" s="145">
        <v>125</v>
      </c>
      <c r="K1458" s="144" t="s">
        <v>1735</v>
      </c>
      <c r="L1458" s="144" t="s">
        <v>380</v>
      </c>
      <c r="M1458" s="144" t="s">
        <v>4753</v>
      </c>
      <c r="N1458" s="144" t="s">
        <v>683</v>
      </c>
      <c r="O1458" s="144" t="s">
        <v>695</v>
      </c>
      <c r="P1458" s="144" t="s">
        <v>2237</v>
      </c>
      <c r="Q1458" s="145">
        <v>0.69499999999999995</v>
      </c>
      <c r="R1458" s="144" t="s">
        <v>1423</v>
      </c>
      <c r="S1458" s="145">
        <v>125</v>
      </c>
      <c r="T1458" s="144" t="s">
        <v>4754</v>
      </c>
      <c r="U1458" s="145">
        <v>0</v>
      </c>
      <c r="V1458" s="145">
        <v>3.43</v>
      </c>
      <c r="W1458" s="145">
        <v>0</v>
      </c>
      <c r="X1458" s="144" t="s">
        <v>4745</v>
      </c>
    </row>
    <row r="1459" spans="1:24" s="7" customFormat="1">
      <c r="A1459" s="7" t="s">
        <v>49</v>
      </c>
      <c r="D1459" s="144" t="s">
        <v>3803</v>
      </c>
      <c r="E1459" s="144" t="s">
        <v>7366</v>
      </c>
      <c r="F1459" s="144" t="s">
        <v>5033</v>
      </c>
      <c r="G1459" s="144" t="s">
        <v>4745</v>
      </c>
      <c r="H1459" s="144" t="s">
        <v>891</v>
      </c>
      <c r="I1459" s="144" t="s">
        <v>1644</v>
      </c>
      <c r="J1459" s="145">
        <v>125</v>
      </c>
      <c r="K1459" s="144" t="s">
        <v>1735</v>
      </c>
      <c r="L1459" s="144" t="s">
        <v>396</v>
      </c>
      <c r="M1459" s="144" t="s">
        <v>4753</v>
      </c>
      <c r="N1459" s="144" t="s">
        <v>683</v>
      </c>
      <c r="O1459" s="144" t="s">
        <v>695</v>
      </c>
      <c r="P1459" s="144" t="s">
        <v>2237</v>
      </c>
      <c r="Q1459" s="145">
        <v>0.69</v>
      </c>
      <c r="R1459" s="144" t="s">
        <v>1423</v>
      </c>
      <c r="S1459" s="145">
        <v>125</v>
      </c>
      <c r="T1459" s="144" t="s">
        <v>4754</v>
      </c>
      <c r="U1459" s="145">
        <v>103</v>
      </c>
      <c r="V1459" s="145">
        <v>3.43</v>
      </c>
      <c r="W1459" s="145">
        <v>96</v>
      </c>
      <c r="X1459" s="144" t="s">
        <v>4745</v>
      </c>
    </row>
    <row r="1460" spans="1:24" s="7" customFormat="1">
      <c r="A1460" s="7" t="s">
        <v>49</v>
      </c>
      <c r="D1460" s="144" t="s">
        <v>7367</v>
      </c>
      <c r="E1460" s="144" t="s">
        <v>7368</v>
      </c>
      <c r="F1460" s="144" t="s">
        <v>4792</v>
      </c>
      <c r="G1460" s="144" t="s">
        <v>4745</v>
      </c>
      <c r="H1460" s="144" t="s">
        <v>891</v>
      </c>
      <c r="I1460" s="144" t="s">
        <v>1644</v>
      </c>
      <c r="J1460" s="145">
        <v>125</v>
      </c>
      <c r="K1460" s="144" t="s">
        <v>1735</v>
      </c>
      <c r="L1460" s="144" t="s">
        <v>393</v>
      </c>
      <c r="M1460" s="144" t="s">
        <v>4753</v>
      </c>
      <c r="N1460" s="144" t="s">
        <v>683</v>
      </c>
      <c r="O1460" s="144" t="s">
        <v>695</v>
      </c>
      <c r="P1460" s="144" t="s">
        <v>2237</v>
      </c>
      <c r="Q1460" s="145">
        <v>0.69</v>
      </c>
      <c r="R1460" s="144" t="s">
        <v>1423</v>
      </c>
      <c r="S1460" s="145">
        <v>125</v>
      </c>
      <c r="T1460" s="144" t="s">
        <v>4754</v>
      </c>
      <c r="U1460" s="145">
        <v>0</v>
      </c>
      <c r="V1460" s="145">
        <v>3.43</v>
      </c>
      <c r="W1460" s="145">
        <v>0</v>
      </c>
      <c r="X1460" s="144" t="s">
        <v>4745</v>
      </c>
    </row>
    <row r="1461" spans="1:24" s="7" customFormat="1">
      <c r="A1461" s="7" t="s">
        <v>49</v>
      </c>
      <c r="D1461" s="144" t="s">
        <v>3804</v>
      </c>
      <c r="E1461" s="144" t="s">
        <v>7369</v>
      </c>
      <c r="F1461" s="144" t="s">
        <v>5033</v>
      </c>
      <c r="G1461" s="144" t="s">
        <v>4745</v>
      </c>
      <c r="H1461" s="144" t="s">
        <v>891</v>
      </c>
      <c r="I1461" s="144" t="s">
        <v>1644</v>
      </c>
      <c r="J1461" s="145">
        <v>150</v>
      </c>
      <c r="K1461" s="144" t="s">
        <v>1735</v>
      </c>
      <c r="L1461" s="144" t="s">
        <v>791</v>
      </c>
      <c r="M1461" s="144" t="s">
        <v>4753</v>
      </c>
      <c r="N1461" s="144" t="s">
        <v>683</v>
      </c>
      <c r="O1461" s="144" t="s">
        <v>695</v>
      </c>
      <c r="P1461" s="144" t="s">
        <v>2501</v>
      </c>
      <c r="Q1461" s="145">
        <v>1.05</v>
      </c>
      <c r="R1461" s="144" t="s">
        <v>1720</v>
      </c>
      <c r="S1461" s="145">
        <v>150</v>
      </c>
      <c r="T1461" s="144" t="s">
        <v>4754</v>
      </c>
      <c r="U1461" s="145">
        <v>28</v>
      </c>
      <c r="V1461" s="145">
        <v>5.53</v>
      </c>
      <c r="W1461" s="145">
        <v>26</v>
      </c>
      <c r="X1461" s="144" t="s">
        <v>4745</v>
      </c>
    </row>
    <row r="1462" spans="1:24" s="7" customFormat="1">
      <c r="A1462" s="7" t="s">
        <v>49</v>
      </c>
      <c r="D1462" s="144" t="s">
        <v>7370</v>
      </c>
      <c r="E1462" s="144" t="s">
        <v>7371</v>
      </c>
      <c r="F1462" s="144" t="s">
        <v>4792</v>
      </c>
      <c r="G1462" s="144" t="s">
        <v>4745</v>
      </c>
      <c r="H1462" s="144" t="s">
        <v>891</v>
      </c>
      <c r="I1462" s="144" t="s">
        <v>1644</v>
      </c>
      <c r="J1462" s="145">
        <v>150</v>
      </c>
      <c r="K1462" s="144" t="s">
        <v>1735</v>
      </c>
      <c r="L1462" s="144" t="s">
        <v>380</v>
      </c>
      <c r="M1462" s="144" t="s">
        <v>4753</v>
      </c>
      <c r="N1462" s="144" t="s">
        <v>683</v>
      </c>
      <c r="O1462" s="144" t="s">
        <v>695</v>
      </c>
      <c r="P1462" s="144" t="s">
        <v>2501</v>
      </c>
      <c r="Q1462" s="145">
        <v>1.05</v>
      </c>
      <c r="R1462" s="144" t="s">
        <v>1720</v>
      </c>
      <c r="S1462" s="145">
        <v>150</v>
      </c>
      <c r="T1462" s="144" t="s">
        <v>4754</v>
      </c>
      <c r="U1462" s="145">
        <v>0</v>
      </c>
      <c r="V1462" s="145">
        <v>5.53</v>
      </c>
      <c r="W1462" s="145">
        <v>0</v>
      </c>
      <c r="X1462" s="144" t="s">
        <v>4745</v>
      </c>
    </row>
    <row r="1463" spans="1:24" s="7" customFormat="1">
      <c r="A1463" s="7" t="s">
        <v>49</v>
      </c>
      <c r="D1463" s="144" t="s">
        <v>3805</v>
      </c>
      <c r="E1463" s="144" t="s">
        <v>7372</v>
      </c>
      <c r="F1463" s="144" t="s">
        <v>5033</v>
      </c>
      <c r="G1463" s="144" t="s">
        <v>4745</v>
      </c>
      <c r="H1463" s="144" t="s">
        <v>891</v>
      </c>
      <c r="I1463" s="144" t="s">
        <v>1644</v>
      </c>
      <c r="J1463" s="145">
        <v>150</v>
      </c>
      <c r="K1463" s="144" t="s">
        <v>1735</v>
      </c>
      <c r="L1463" s="144" t="s">
        <v>396</v>
      </c>
      <c r="M1463" s="144" t="s">
        <v>4753</v>
      </c>
      <c r="N1463" s="144" t="s">
        <v>683</v>
      </c>
      <c r="O1463" s="144" t="s">
        <v>695</v>
      </c>
      <c r="P1463" s="144" t="s">
        <v>2501</v>
      </c>
      <c r="Q1463" s="145">
        <v>1.05</v>
      </c>
      <c r="R1463" s="144" t="s">
        <v>1720</v>
      </c>
      <c r="S1463" s="145">
        <v>150</v>
      </c>
      <c r="T1463" s="144" t="s">
        <v>4754</v>
      </c>
      <c r="U1463" s="145">
        <v>38</v>
      </c>
      <c r="V1463" s="145">
        <v>5.53</v>
      </c>
      <c r="W1463" s="145">
        <v>21</v>
      </c>
      <c r="X1463" s="144" t="s">
        <v>4745</v>
      </c>
    </row>
    <row r="1464" spans="1:24" s="7" customFormat="1">
      <c r="A1464" s="7" t="s">
        <v>49</v>
      </c>
      <c r="D1464" s="144" t="s">
        <v>7373</v>
      </c>
      <c r="E1464" s="144" t="s">
        <v>7374</v>
      </c>
      <c r="F1464" s="144" t="s">
        <v>4792</v>
      </c>
      <c r="G1464" s="144" t="s">
        <v>4745</v>
      </c>
      <c r="H1464" s="144" t="s">
        <v>891</v>
      </c>
      <c r="I1464" s="144" t="s">
        <v>1644</v>
      </c>
      <c r="J1464" s="145">
        <v>150</v>
      </c>
      <c r="K1464" s="144" t="s">
        <v>1735</v>
      </c>
      <c r="L1464" s="144" t="s">
        <v>393</v>
      </c>
      <c r="M1464" s="144" t="s">
        <v>4753</v>
      </c>
      <c r="N1464" s="144" t="s">
        <v>683</v>
      </c>
      <c r="O1464" s="144" t="s">
        <v>695</v>
      </c>
      <c r="P1464" s="144" t="s">
        <v>2501</v>
      </c>
      <c r="Q1464" s="145">
        <v>1.05</v>
      </c>
      <c r="R1464" s="144" t="s">
        <v>1720</v>
      </c>
      <c r="S1464" s="145">
        <v>150</v>
      </c>
      <c r="T1464" s="144" t="s">
        <v>4754</v>
      </c>
      <c r="U1464" s="145">
        <v>0</v>
      </c>
      <c r="V1464" s="145">
        <v>5.53</v>
      </c>
      <c r="W1464" s="145">
        <v>0</v>
      </c>
      <c r="X1464" s="144" t="s">
        <v>4745</v>
      </c>
    </row>
    <row r="1465" spans="1:24" s="7" customFormat="1">
      <c r="A1465" s="7" t="s">
        <v>49</v>
      </c>
      <c r="D1465" s="144" t="s">
        <v>2442</v>
      </c>
      <c r="E1465" s="144" t="s">
        <v>7375</v>
      </c>
      <c r="F1465" s="144" t="s">
        <v>655</v>
      </c>
      <c r="G1465" s="144" t="s">
        <v>4745</v>
      </c>
      <c r="H1465" s="144" t="s">
        <v>891</v>
      </c>
      <c r="I1465" s="144" t="s">
        <v>1644</v>
      </c>
      <c r="J1465" s="145">
        <v>75</v>
      </c>
      <c r="K1465" s="144" t="s">
        <v>5228</v>
      </c>
      <c r="L1465" s="144" t="s">
        <v>791</v>
      </c>
      <c r="M1465" s="144" t="s">
        <v>4753</v>
      </c>
      <c r="N1465" s="144" t="s">
        <v>683</v>
      </c>
      <c r="O1465" s="144" t="s">
        <v>695</v>
      </c>
      <c r="P1465" s="144" t="s">
        <v>1515</v>
      </c>
      <c r="Q1465" s="145">
        <v>0.15</v>
      </c>
      <c r="R1465" s="144" t="s">
        <v>616</v>
      </c>
      <c r="S1465" s="145">
        <v>75</v>
      </c>
      <c r="T1465" s="144" t="s">
        <v>4754</v>
      </c>
      <c r="U1465" s="145">
        <v>967</v>
      </c>
      <c r="V1465" s="145">
        <v>1.0791900000000001</v>
      </c>
      <c r="W1465" s="145">
        <v>92</v>
      </c>
      <c r="X1465" s="144" t="s">
        <v>7376</v>
      </c>
    </row>
    <row r="1466" spans="1:24" s="7" customFormat="1">
      <c r="A1466" s="7" t="s">
        <v>49</v>
      </c>
      <c r="D1466" s="144" t="s">
        <v>2445</v>
      </c>
      <c r="E1466" s="144" t="s">
        <v>7377</v>
      </c>
      <c r="F1466" s="144" t="s">
        <v>655</v>
      </c>
      <c r="G1466" s="144" t="s">
        <v>4745</v>
      </c>
      <c r="H1466" s="144" t="s">
        <v>891</v>
      </c>
      <c r="I1466" s="144" t="s">
        <v>1644</v>
      </c>
      <c r="J1466" s="145">
        <v>75</v>
      </c>
      <c r="K1466" s="144" t="s">
        <v>5228</v>
      </c>
      <c r="L1466" s="144" t="s">
        <v>380</v>
      </c>
      <c r="M1466" s="144" t="s">
        <v>4753</v>
      </c>
      <c r="N1466" s="144" t="s">
        <v>683</v>
      </c>
      <c r="O1466" s="144" t="s">
        <v>695</v>
      </c>
      <c r="P1466" s="144" t="s">
        <v>1515</v>
      </c>
      <c r="Q1466" s="145">
        <v>0.15</v>
      </c>
      <c r="R1466" s="144" t="s">
        <v>616</v>
      </c>
      <c r="S1466" s="145">
        <v>75</v>
      </c>
      <c r="T1466" s="144" t="s">
        <v>4754</v>
      </c>
      <c r="U1466" s="145">
        <v>450</v>
      </c>
      <c r="V1466" s="145">
        <v>0.91332999999999998</v>
      </c>
      <c r="W1466" s="145">
        <v>237</v>
      </c>
      <c r="X1466" s="144" t="s">
        <v>7378</v>
      </c>
    </row>
    <row r="1467" spans="1:24" s="7" customFormat="1">
      <c r="A1467" s="7" t="s">
        <v>49</v>
      </c>
      <c r="D1467" s="144" t="s">
        <v>2448</v>
      </c>
      <c r="E1467" s="144" t="s">
        <v>7379</v>
      </c>
      <c r="F1467" s="144" t="s">
        <v>655</v>
      </c>
      <c r="G1467" s="144" t="s">
        <v>4745</v>
      </c>
      <c r="H1467" s="144" t="s">
        <v>891</v>
      </c>
      <c r="I1467" s="144" t="s">
        <v>1644</v>
      </c>
      <c r="J1467" s="145">
        <v>75</v>
      </c>
      <c r="K1467" s="144" t="s">
        <v>5228</v>
      </c>
      <c r="L1467" s="144" t="s">
        <v>396</v>
      </c>
      <c r="M1467" s="144" t="s">
        <v>4753</v>
      </c>
      <c r="N1467" s="144" t="s">
        <v>683</v>
      </c>
      <c r="O1467" s="144" t="s">
        <v>695</v>
      </c>
      <c r="P1467" s="144" t="s">
        <v>1515</v>
      </c>
      <c r="Q1467" s="145">
        <v>0.15</v>
      </c>
      <c r="R1467" s="144" t="s">
        <v>616</v>
      </c>
      <c r="S1467" s="145">
        <v>75</v>
      </c>
      <c r="T1467" s="144" t="s">
        <v>4754</v>
      </c>
      <c r="U1467" s="145">
        <v>805</v>
      </c>
      <c r="V1467" s="145">
        <v>1.08</v>
      </c>
      <c r="W1467" s="145">
        <v>1036</v>
      </c>
      <c r="X1467" s="144" t="s">
        <v>7380</v>
      </c>
    </row>
    <row r="1468" spans="1:24" s="7" customFormat="1">
      <c r="A1468" s="7" t="s">
        <v>49</v>
      </c>
      <c r="D1468" s="144" t="s">
        <v>2451</v>
      </c>
      <c r="E1468" s="144" t="s">
        <v>7381</v>
      </c>
      <c r="F1468" s="144" t="s">
        <v>655</v>
      </c>
      <c r="G1468" s="144" t="s">
        <v>4745</v>
      </c>
      <c r="H1468" s="144" t="s">
        <v>891</v>
      </c>
      <c r="I1468" s="144" t="s">
        <v>1644</v>
      </c>
      <c r="J1468" s="145">
        <v>75</v>
      </c>
      <c r="K1468" s="144" t="s">
        <v>5228</v>
      </c>
      <c r="L1468" s="144" t="s">
        <v>393</v>
      </c>
      <c r="M1468" s="144" t="s">
        <v>4753</v>
      </c>
      <c r="N1468" s="144" t="s">
        <v>683</v>
      </c>
      <c r="O1468" s="144" t="s">
        <v>695</v>
      </c>
      <c r="P1468" s="144" t="s">
        <v>1515</v>
      </c>
      <c r="Q1468" s="145">
        <v>0.15</v>
      </c>
      <c r="R1468" s="144" t="s">
        <v>616</v>
      </c>
      <c r="S1468" s="145">
        <v>75</v>
      </c>
      <c r="T1468" s="144" t="s">
        <v>4754</v>
      </c>
      <c r="U1468" s="145">
        <v>1477</v>
      </c>
      <c r="V1468" s="145">
        <v>1.07917</v>
      </c>
      <c r="W1468" s="145">
        <v>1464</v>
      </c>
      <c r="X1468" s="144" t="s">
        <v>7382</v>
      </c>
    </row>
    <row r="1469" spans="1:24" s="7" customFormat="1">
      <c r="A1469" s="7" t="s">
        <v>49</v>
      </c>
      <c r="D1469" s="144" t="s">
        <v>2454</v>
      </c>
      <c r="E1469" s="144" t="s">
        <v>7383</v>
      </c>
      <c r="F1469" s="144" t="s">
        <v>655</v>
      </c>
      <c r="G1469" s="144" t="s">
        <v>4745</v>
      </c>
      <c r="H1469" s="144" t="s">
        <v>891</v>
      </c>
      <c r="I1469" s="144" t="s">
        <v>1644</v>
      </c>
      <c r="J1469" s="145">
        <v>75</v>
      </c>
      <c r="K1469" s="144" t="s">
        <v>5164</v>
      </c>
      <c r="L1469" s="144" t="s">
        <v>598</v>
      </c>
      <c r="M1469" s="144" t="s">
        <v>4753</v>
      </c>
      <c r="N1469" s="144" t="s">
        <v>683</v>
      </c>
      <c r="O1469" s="144" t="s">
        <v>695</v>
      </c>
      <c r="P1469" s="144" t="s">
        <v>1515</v>
      </c>
      <c r="Q1469" s="145">
        <v>0.15</v>
      </c>
      <c r="R1469" s="144" t="s">
        <v>616</v>
      </c>
      <c r="S1469" s="145">
        <v>75</v>
      </c>
      <c r="T1469" s="144" t="s">
        <v>4754</v>
      </c>
      <c r="U1469" s="145">
        <v>1078</v>
      </c>
      <c r="V1469" s="145">
        <v>1.1100000000000001</v>
      </c>
      <c r="W1469" s="145">
        <v>0</v>
      </c>
      <c r="X1469" s="144" t="s">
        <v>7384</v>
      </c>
    </row>
    <row r="1470" spans="1:24" s="7" customFormat="1">
      <c r="A1470" s="7" t="s">
        <v>49</v>
      </c>
      <c r="D1470" s="144" t="s">
        <v>2457</v>
      </c>
      <c r="E1470" s="144" t="s">
        <v>7385</v>
      </c>
      <c r="F1470" s="144" t="s">
        <v>655</v>
      </c>
      <c r="G1470" s="144" t="s">
        <v>4745</v>
      </c>
      <c r="H1470" s="144" t="s">
        <v>891</v>
      </c>
      <c r="I1470" s="144" t="s">
        <v>1644</v>
      </c>
      <c r="J1470" s="145">
        <v>75</v>
      </c>
      <c r="K1470" s="144" t="s">
        <v>5817</v>
      </c>
      <c r="L1470" s="144" t="s">
        <v>598</v>
      </c>
      <c r="M1470" s="144" t="s">
        <v>4753</v>
      </c>
      <c r="N1470" s="144" t="s">
        <v>683</v>
      </c>
      <c r="O1470" s="144" t="s">
        <v>695</v>
      </c>
      <c r="P1470" s="144" t="s">
        <v>1515</v>
      </c>
      <c r="Q1470" s="145">
        <v>0.15</v>
      </c>
      <c r="R1470" s="144" t="s">
        <v>616</v>
      </c>
      <c r="S1470" s="145">
        <v>75</v>
      </c>
      <c r="T1470" s="144" t="s">
        <v>4754</v>
      </c>
      <c r="U1470" s="145">
        <v>3509</v>
      </c>
      <c r="V1470" s="145">
        <v>1.2367300000000001</v>
      </c>
      <c r="W1470" s="145">
        <v>0</v>
      </c>
      <c r="X1470" s="144" t="s">
        <v>7386</v>
      </c>
    </row>
    <row r="1471" spans="1:24" s="7" customFormat="1">
      <c r="A1471" s="7" t="s">
        <v>49</v>
      </c>
      <c r="D1471" s="144" t="s">
        <v>2460</v>
      </c>
      <c r="E1471" s="144" t="s">
        <v>7387</v>
      </c>
      <c r="F1471" s="144" t="s">
        <v>655</v>
      </c>
      <c r="G1471" s="144" t="s">
        <v>4745</v>
      </c>
      <c r="H1471" s="144" t="s">
        <v>891</v>
      </c>
      <c r="I1471" s="144" t="s">
        <v>1644</v>
      </c>
      <c r="J1471" s="145">
        <v>100</v>
      </c>
      <c r="K1471" s="144" t="s">
        <v>5228</v>
      </c>
      <c r="L1471" s="144" t="s">
        <v>401</v>
      </c>
      <c r="M1471" s="144" t="s">
        <v>4753</v>
      </c>
      <c r="N1471" s="144" t="s">
        <v>683</v>
      </c>
      <c r="O1471" s="144" t="s">
        <v>695</v>
      </c>
      <c r="P1471" s="144" t="s">
        <v>1508</v>
      </c>
      <c r="Q1471" s="145">
        <v>0.34499999999999997</v>
      </c>
      <c r="R1471" s="144" t="s">
        <v>1419</v>
      </c>
      <c r="S1471" s="145">
        <v>100</v>
      </c>
      <c r="T1471" s="144" t="s">
        <v>4754</v>
      </c>
      <c r="U1471" s="145">
        <v>233</v>
      </c>
      <c r="V1471" s="145">
        <v>2.02</v>
      </c>
      <c r="W1471" s="145">
        <v>82</v>
      </c>
      <c r="X1471" s="144" t="s">
        <v>7388</v>
      </c>
    </row>
    <row r="1472" spans="1:24" s="7" customFormat="1">
      <c r="A1472" s="7" t="s">
        <v>49</v>
      </c>
      <c r="D1472" s="144" t="s">
        <v>7389</v>
      </c>
      <c r="E1472" s="144" t="s">
        <v>7390</v>
      </c>
      <c r="F1472" s="144" t="s">
        <v>4792</v>
      </c>
      <c r="G1472" s="144" t="s">
        <v>4745</v>
      </c>
      <c r="H1472" s="144" t="s">
        <v>891</v>
      </c>
      <c r="I1472" s="144" t="s">
        <v>1644</v>
      </c>
      <c r="J1472" s="145">
        <v>100</v>
      </c>
      <c r="K1472" s="144" t="s">
        <v>1719</v>
      </c>
      <c r="L1472" s="144" t="s">
        <v>694</v>
      </c>
      <c r="M1472" s="144" t="s">
        <v>4753</v>
      </c>
      <c r="N1472" s="144" t="s">
        <v>683</v>
      </c>
      <c r="O1472" s="144" t="s">
        <v>695</v>
      </c>
      <c r="P1472" s="144" t="s">
        <v>1508</v>
      </c>
      <c r="Q1472" s="145">
        <v>0.26500000000000001</v>
      </c>
      <c r="R1472" s="144" t="s">
        <v>1419</v>
      </c>
      <c r="S1472" s="145">
        <v>100</v>
      </c>
      <c r="T1472" s="144" t="s">
        <v>4754</v>
      </c>
      <c r="U1472" s="145">
        <v>0</v>
      </c>
      <c r="V1472" s="145">
        <v>2.6247500000000001</v>
      </c>
      <c r="W1472" s="145">
        <v>0</v>
      </c>
      <c r="X1472" s="144" t="s">
        <v>4745</v>
      </c>
    </row>
    <row r="1473" spans="1:24" s="7" customFormat="1">
      <c r="A1473" s="7" t="s">
        <v>49</v>
      </c>
      <c r="D1473" s="144" t="s">
        <v>7391</v>
      </c>
      <c r="E1473" s="144" t="s">
        <v>7392</v>
      </c>
      <c r="F1473" s="144" t="s">
        <v>4792</v>
      </c>
      <c r="G1473" s="144" t="s">
        <v>4745</v>
      </c>
      <c r="H1473" s="144" t="s">
        <v>891</v>
      </c>
      <c r="I1473" s="144" t="s">
        <v>1644</v>
      </c>
      <c r="J1473" s="145">
        <v>100</v>
      </c>
      <c r="K1473" s="144" t="s">
        <v>1719</v>
      </c>
      <c r="L1473" s="144" t="s">
        <v>694</v>
      </c>
      <c r="M1473" s="144" t="s">
        <v>4753</v>
      </c>
      <c r="N1473" s="144" t="s">
        <v>683</v>
      </c>
      <c r="O1473" s="144" t="s">
        <v>695</v>
      </c>
      <c r="P1473" s="144" t="s">
        <v>1508</v>
      </c>
      <c r="Q1473" s="145">
        <v>0.26500000000000001</v>
      </c>
      <c r="R1473" s="144" t="s">
        <v>1419</v>
      </c>
      <c r="S1473" s="145">
        <v>100</v>
      </c>
      <c r="T1473" s="144" t="s">
        <v>4754</v>
      </c>
      <c r="U1473" s="145">
        <v>0</v>
      </c>
      <c r="V1473" s="145">
        <v>2.18729</v>
      </c>
      <c r="W1473" s="145">
        <v>0</v>
      </c>
      <c r="X1473" s="144" t="s">
        <v>4745</v>
      </c>
    </row>
    <row r="1474" spans="1:24" s="7" customFormat="1">
      <c r="A1474" s="7" t="s">
        <v>49</v>
      </c>
      <c r="D1474" s="144" t="s">
        <v>7393</v>
      </c>
      <c r="E1474" s="144" t="s">
        <v>7394</v>
      </c>
      <c r="F1474" s="144" t="s">
        <v>4792</v>
      </c>
      <c r="G1474" s="144" t="s">
        <v>4745</v>
      </c>
      <c r="H1474" s="144" t="s">
        <v>891</v>
      </c>
      <c r="I1474" s="144" t="s">
        <v>1644</v>
      </c>
      <c r="J1474" s="145">
        <v>125</v>
      </c>
      <c r="K1474" s="144" t="s">
        <v>1735</v>
      </c>
      <c r="L1474" s="144" t="s">
        <v>401</v>
      </c>
      <c r="M1474" s="144" t="s">
        <v>4753</v>
      </c>
      <c r="N1474" s="144" t="s">
        <v>683</v>
      </c>
      <c r="O1474" s="144" t="s">
        <v>695</v>
      </c>
      <c r="P1474" s="144" t="s">
        <v>2237</v>
      </c>
      <c r="Q1474" s="145">
        <v>0.69</v>
      </c>
      <c r="R1474" s="144" t="s">
        <v>1423</v>
      </c>
      <c r="S1474" s="145">
        <v>125</v>
      </c>
      <c r="T1474" s="144" t="s">
        <v>4754</v>
      </c>
      <c r="U1474" s="145">
        <v>0</v>
      </c>
      <c r="V1474" s="145">
        <v>3.1675</v>
      </c>
      <c r="W1474" s="145">
        <v>0</v>
      </c>
      <c r="X1474" s="144" t="s">
        <v>4745</v>
      </c>
    </row>
    <row r="1475" spans="1:24" s="7" customFormat="1">
      <c r="A1475" s="7" t="s">
        <v>49</v>
      </c>
      <c r="D1475" s="144" t="s">
        <v>7395</v>
      </c>
      <c r="E1475" s="144" t="s">
        <v>7396</v>
      </c>
      <c r="F1475" s="144" t="s">
        <v>4792</v>
      </c>
      <c r="G1475" s="144" t="s">
        <v>4745</v>
      </c>
      <c r="H1475" s="144" t="s">
        <v>891</v>
      </c>
      <c r="I1475" s="144" t="s">
        <v>1644</v>
      </c>
      <c r="J1475" s="145">
        <v>150</v>
      </c>
      <c r="K1475" s="144" t="s">
        <v>1735</v>
      </c>
      <c r="L1475" s="144" t="s">
        <v>401</v>
      </c>
      <c r="M1475" s="144" t="s">
        <v>4753</v>
      </c>
      <c r="N1475" s="144" t="s">
        <v>683</v>
      </c>
      <c r="O1475" s="144" t="s">
        <v>695</v>
      </c>
      <c r="P1475" s="144" t="s">
        <v>2501</v>
      </c>
      <c r="Q1475" s="145">
        <v>1.05</v>
      </c>
      <c r="R1475" s="144" t="s">
        <v>1720</v>
      </c>
      <c r="S1475" s="145">
        <v>150</v>
      </c>
      <c r="T1475" s="144" t="s">
        <v>4754</v>
      </c>
      <c r="U1475" s="145">
        <v>0</v>
      </c>
      <c r="V1475" s="145">
        <v>5.53</v>
      </c>
      <c r="W1475" s="145">
        <v>0</v>
      </c>
      <c r="X1475" s="144" t="s">
        <v>4745</v>
      </c>
    </row>
    <row r="1476" spans="1:24" s="7" customFormat="1">
      <c r="A1476" s="7" t="s">
        <v>49</v>
      </c>
      <c r="D1476" s="144" t="s">
        <v>2463</v>
      </c>
      <c r="E1476" s="144" t="s">
        <v>7397</v>
      </c>
      <c r="F1476" s="144" t="s">
        <v>655</v>
      </c>
      <c r="G1476" s="144" t="s">
        <v>4745</v>
      </c>
      <c r="H1476" s="144" t="s">
        <v>891</v>
      </c>
      <c r="I1476" s="144" t="s">
        <v>1644</v>
      </c>
      <c r="J1476" s="145">
        <v>75</v>
      </c>
      <c r="K1476" s="144" t="s">
        <v>5228</v>
      </c>
      <c r="L1476" s="144" t="s">
        <v>401</v>
      </c>
      <c r="M1476" s="144" t="s">
        <v>4753</v>
      </c>
      <c r="N1476" s="144" t="s">
        <v>683</v>
      </c>
      <c r="O1476" s="144" t="s">
        <v>695</v>
      </c>
      <c r="P1476" s="144" t="s">
        <v>1515</v>
      </c>
      <c r="Q1476" s="145">
        <v>0.15</v>
      </c>
      <c r="R1476" s="144" t="s">
        <v>616</v>
      </c>
      <c r="S1476" s="145">
        <v>75</v>
      </c>
      <c r="T1476" s="144" t="s">
        <v>4754</v>
      </c>
      <c r="U1476" s="145">
        <v>1576</v>
      </c>
      <c r="V1476" s="145">
        <v>1.0791999999999999</v>
      </c>
      <c r="W1476" s="145">
        <v>1002</v>
      </c>
      <c r="X1476" s="144" t="s">
        <v>7398</v>
      </c>
    </row>
    <row r="1477" spans="1:24" s="7" customFormat="1">
      <c r="A1477" s="7" t="s">
        <v>49</v>
      </c>
      <c r="D1477" s="144" t="s">
        <v>7399</v>
      </c>
      <c r="E1477" s="144" t="s">
        <v>7400</v>
      </c>
      <c r="F1477" s="144" t="s">
        <v>4792</v>
      </c>
      <c r="G1477" s="144" t="s">
        <v>4745</v>
      </c>
      <c r="H1477" s="144" t="s">
        <v>891</v>
      </c>
      <c r="I1477" s="144" t="s">
        <v>1644</v>
      </c>
      <c r="J1477" s="145">
        <v>75</v>
      </c>
      <c r="K1477" s="144" t="s">
        <v>1719</v>
      </c>
      <c r="L1477" s="144" t="s">
        <v>694</v>
      </c>
      <c r="M1477" s="144" t="s">
        <v>4753</v>
      </c>
      <c r="N1477" s="144" t="s">
        <v>683</v>
      </c>
      <c r="O1477" s="144" t="s">
        <v>695</v>
      </c>
      <c r="P1477" s="144" t="s">
        <v>1515</v>
      </c>
      <c r="Q1477" s="145">
        <v>0.15</v>
      </c>
      <c r="R1477" s="144" t="s">
        <v>616</v>
      </c>
      <c r="S1477" s="145">
        <v>75</v>
      </c>
      <c r="T1477" s="144" t="s">
        <v>4754</v>
      </c>
      <c r="U1477" s="145">
        <v>0</v>
      </c>
      <c r="V1477" s="145">
        <v>1.46</v>
      </c>
      <c r="W1477" s="145">
        <v>0</v>
      </c>
      <c r="X1477" s="144" t="s">
        <v>4745</v>
      </c>
    </row>
    <row r="1478" spans="1:24" s="7" customFormat="1">
      <c r="A1478" s="7" t="s">
        <v>49</v>
      </c>
      <c r="D1478" s="144" t="s">
        <v>7401</v>
      </c>
      <c r="E1478" s="144" t="s">
        <v>7402</v>
      </c>
      <c r="F1478" s="144" t="s">
        <v>4792</v>
      </c>
      <c r="G1478" s="144" t="s">
        <v>4745</v>
      </c>
      <c r="H1478" s="144" t="s">
        <v>891</v>
      </c>
      <c r="I1478" s="144" t="s">
        <v>1644</v>
      </c>
      <c r="J1478" s="145">
        <v>75</v>
      </c>
      <c r="K1478" s="144" t="s">
        <v>1719</v>
      </c>
      <c r="L1478" s="144" t="s">
        <v>694</v>
      </c>
      <c r="M1478" s="144" t="s">
        <v>4753</v>
      </c>
      <c r="N1478" s="144" t="s">
        <v>683</v>
      </c>
      <c r="O1478" s="144" t="s">
        <v>695</v>
      </c>
      <c r="P1478" s="144" t="s">
        <v>1515</v>
      </c>
      <c r="Q1478" s="145">
        <v>0.15</v>
      </c>
      <c r="R1478" s="144" t="s">
        <v>616</v>
      </c>
      <c r="S1478" s="145">
        <v>75</v>
      </c>
      <c r="T1478" s="144" t="s">
        <v>4754</v>
      </c>
      <c r="U1478" s="145">
        <v>0</v>
      </c>
      <c r="V1478" s="145">
        <v>1.19</v>
      </c>
      <c r="W1478" s="145">
        <v>0</v>
      </c>
      <c r="X1478" s="144" t="s">
        <v>4745</v>
      </c>
    </row>
    <row r="1479" spans="1:24" s="7" customFormat="1">
      <c r="A1479" s="7" t="s">
        <v>49</v>
      </c>
      <c r="D1479" s="144" t="s">
        <v>7403</v>
      </c>
      <c r="E1479" s="144" t="s">
        <v>7404</v>
      </c>
      <c r="F1479" s="144" t="s">
        <v>4792</v>
      </c>
      <c r="G1479" s="144" t="s">
        <v>4745</v>
      </c>
      <c r="H1479" s="144" t="s">
        <v>891</v>
      </c>
      <c r="I1479" s="144" t="s">
        <v>1644</v>
      </c>
      <c r="J1479" s="145">
        <v>75</v>
      </c>
      <c r="K1479" s="144" t="s">
        <v>1719</v>
      </c>
      <c r="L1479" s="144" t="s">
        <v>694</v>
      </c>
      <c r="M1479" s="144" t="s">
        <v>4753</v>
      </c>
      <c r="N1479" s="144" t="s">
        <v>683</v>
      </c>
      <c r="O1479" s="144" t="s">
        <v>695</v>
      </c>
      <c r="P1479" s="144" t="s">
        <v>1515</v>
      </c>
      <c r="Q1479" s="145">
        <v>0.14000000000000001</v>
      </c>
      <c r="R1479" s="144" t="s">
        <v>616</v>
      </c>
      <c r="S1479" s="145">
        <v>75</v>
      </c>
      <c r="T1479" s="144" t="s">
        <v>4754</v>
      </c>
      <c r="U1479" s="145">
        <v>0</v>
      </c>
      <c r="V1479" s="145">
        <v>1.19</v>
      </c>
      <c r="W1479" s="145">
        <v>0</v>
      </c>
      <c r="X1479" s="144" t="s">
        <v>4745</v>
      </c>
    </row>
    <row r="1480" spans="1:24" s="7" customFormat="1">
      <c r="A1480" s="7" t="s">
        <v>49</v>
      </c>
      <c r="D1480" s="144" t="s">
        <v>7405</v>
      </c>
      <c r="E1480" s="144" t="s">
        <v>7406</v>
      </c>
      <c r="F1480" s="144" t="s">
        <v>4792</v>
      </c>
      <c r="G1480" s="144" t="s">
        <v>4745</v>
      </c>
      <c r="H1480" s="144" t="s">
        <v>891</v>
      </c>
      <c r="I1480" s="144" t="s">
        <v>1644</v>
      </c>
      <c r="J1480" s="145">
        <v>75</v>
      </c>
      <c r="K1480" s="144" t="s">
        <v>1719</v>
      </c>
      <c r="L1480" s="144" t="s">
        <v>694</v>
      </c>
      <c r="M1480" s="144" t="s">
        <v>4753</v>
      </c>
      <c r="N1480" s="144" t="s">
        <v>683</v>
      </c>
      <c r="O1480" s="144" t="s">
        <v>695</v>
      </c>
      <c r="P1480" s="144" t="s">
        <v>1515</v>
      </c>
      <c r="Q1480" s="145">
        <v>0.15</v>
      </c>
      <c r="R1480" s="144" t="s">
        <v>616</v>
      </c>
      <c r="S1480" s="145">
        <v>75</v>
      </c>
      <c r="T1480" s="144" t="s">
        <v>4754</v>
      </c>
      <c r="U1480" s="145">
        <v>0</v>
      </c>
      <c r="V1480" s="145">
        <v>1.29</v>
      </c>
      <c r="W1480" s="145">
        <v>0</v>
      </c>
      <c r="X1480" s="144" t="s">
        <v>4745</v>
      </c>
    </row>
    <row r="1481" spans="1:24" s="7" customFormat="1">
      <c r="A1481" s="7" t="s">
        <v>49</v>
      </c>
      <c r="D1481" s="144" t="s">
        <v>7407</v>
      </c>
      <c r="E1481" s="144" t="s">
        <v>7408</v>
      </c>
      <c r="F1481" s="144" t="s">
        <v>4792</v>
      </c>
      <c r="G1481" s="144" t="s">
        <v>4745</v>
      </c>
      <c r="H1481" s="144" t="s">
        <v>891</v>
      </c>
      <c r="I1481" s="144" t="s">
        <v>1644</v>
      </c>
      <c r="J1481" s="145">
        <v>100</v>
      </c>
      <c r="K1481" s="144" t="s">
        <v>1719</v>
      </c>
      <c r="L1481" s="144" t="s">
        <v>457</v>
      </c>
      <c r="M1481" s="144" t="s">
        <v>4753</v>
      </c>
      <c r="N1481" s="144" t="s">
        <v>683</v>
      </c>
      <c r="O1481" s="144" t="s">
        <v>695</v>
      </c>
      <c r="P1481" s="144" t="s">
        <v>1508</v>
      </c>
      <c r="Q1481" s="145">
        <v>0.34499999999999997</v>
      </c>
      <c r="R1481" s="144" t="s">
        <v>1419</v>
      </c>
      <c r="S1481" s="145">
        <v>100</v>
      </c>
      <c r="T1481" s="144" t="s">
        <v>4754</v>
      </c>
      <c r="U1481" s="145">
        <v>0</v>
      </c>
      <c r="V1481" s="145">
        <v>2.46</v>
      </c>
      <c r="W1481" s="145">
        <v>0</v>
      </c>
      <c r="X1481" s="144" t="s">
        <v>4745</v>
      </c>
    </row>
    <row r="1482" spans="1:24" s="7" customFormat="1">
      <c r="A1482" s="7" t="s">
        <v>49</v>
      </c>
      <c r="D1482" s="144" t="s">
        <v>7409</v>
      </c>
      <c r="E1482" s="144" t="s">
        <v>7410</v>
      </c>
      <c r="F1482" s="144" t="s">
        <v>4792</v>
      </c>
      <c r="G1482" s="144" t="s">
        <v>4745</v>
      </c>
      <c r="H1482" s="144" t="s">
        <v>891</v>
      </c>
      <c r="I1482" s="144" t="s">
        <v>1644</v>
      </c>
      <c r="J1482" s="145">
        <v>125</v>
      </c>
      <c r="K1482" s="144" t="s">
        <v>1719</v>
      </c>
      <c r="L1482" s="144" t="s">
        <v>457</v>
      </c>
      <c r="M1482" s="144" t="s">
        <v>4753</v>
      </c>
      <c r="N1482" s="144" t="s">
        <v>683</v>
      </c>
      <c r="O1482" s="144" t="s">
        <v>695</v>
      </c>
      <c r="P1482" s="144" t="s">
        <v>2237</v>
      </c>
      <c r="Q1482" s="145">
        <v>0.69</v>
      </c>
      <c r="R1482" s="144" t="s">
        <v>1423</v>
      </c>
      <c r="S1482" s="145">
        <v>125</v>
      </c>
      <c r="T1482" s="144" t="s">
        <v>4754</v>
      </c>
      <c r="U1482" s="145">
        <v>0</v>
      </c>
      <c r="V1482" s="145">
        <v>4.16</v>
      </c>
      <c r="W1482" s="145">
        <v>0</v>
      </c>
      <c r="X1482" s="144" t="s">
        <v>4745</v>
      </c>
    </row>
    <row r="1483" spans="1:24" s="7" customFormat="1">
      <c r="A1483" s="7" t="s">
        <v>49</v>
      </c>
      <c r="D1483" s="144" t="s">
        <v>7411</v>
      </c>
      <c r="E1483" s="144" t="s">
        <v>7412</v>
      </c>
      <c r="F1483" s="144" t="s">
        <v>4792</v>
      </c>
      <c r="G1483" s="144" t="s">
        <v>4745</v>
      </c>
      <c r="H1483" s="144" t="s">
        <v>891</v>
      </c>
      <c r="I1483" s="144" t="s">
        <v>1644</v>
      </c>
      <c r="J1483" s="145">
        <v>125</v>
      </c>
      <c r="K1483" s="144" t="s">
        <v>1719</v>
      </c>
      <c r="L1483" s="144" t="s">
        <v>487</v>
      </c>
      <c r="M1483" s="144" t="s">
        <v>4753</v>
      </c>
      <c r="N1483" s="144" t="s">
        <v>683</v>
      </c>
      <c r="O1483" s="144" t="s">
        <v>695</v>
      </c>
      <c r="P1483" s="144" t="s">
        <v>2237</v>
      </c>
      <c r="Q1483" s="145">
        <v>0.69</v>
      </c>
      <c r="R1483" s="144" t="s">
        <v>1423</v>
      </c>
      <c r="S1483" s="145">
        <v>125</v>
      </c>
      <c r="T1483" s="144" t="s">
        <v>4754</v>
      </c>
      <c r="U1483" s="145">
        <v>0</v>
      </c>
      <c r="V1483" s="145">
        <v>3.91</v>
      </c>
      <c r="W1483" s="145">
        <v>0</v>
      </c>
      <c r="X1483" s="144" t="s">
        <v>4745</v>
      </c>
    </row>
    <row r="1484" spans="1:24" s="7" customFormat="1">
      <c r="A1484" s="7" t="s">
        <v>49</v>
      </c>
      <c r="D1484" s="144" t="s">
        <v>2466</v>
      </c>
      <c r="E1484" s="144" t="s">
        <v>7413</v>
      </c>
      <c r="F1484" s="144" t="s">
        <v>655</v>
      </c>
      <c r="G1484" s="144" t="s">
        <v>4745</v>
      </c>
      <c r="H1484" s="144" t="s">
        <v>891</v>
      </c>
      <c r="I1484" s="144" t="s">
        <v>1644</v>
      </c>
      <c r="J1484" s="145">
        <v>125</v>
      </c>
      <c r="K1484" s="144" t="s">
        <v>5269</v>
      </c>
      <c r="L1484" s="144" t="s">
        <v>1795</v>
      </c>
      <c r="M1484" s="144" t="s">
        <v>4753</v>
      </c>
      <c r="N1484" s="144" t="s">
        <v>683</v>
      </c>
      <c r="O1484" s="144" t="s">
        <v>695</v>
      </c>
      <c r="P1484" s="144" t="s">
        <v>2237</v>
      </c>
      <c r="Q1484" s="145">
        <v>0.71299999999999997</v>
      </c>
      <c r="R1484" s="144" t="s">
        <v>1423</v>
      </c>
      <c r="S1484" s="145">
        <v>125</v>
      </c>
      <c r="T1484" s="144" t="s">
        <v>4754</v>
      </c>
      <c r="U1484" s="145">
        <v>244</v>
      </c>
      <c r="V1484" s="145">
        <v>4.0271400000000002</v>
      </c>
      <c r="W1484" s="145">
        <v>5</v>
      </c>
      <c r="X1484" s="144" t="s">
        <v>7414</v>
      </c>
    </row>
    <row r="1485" spans="1:24" s="7" customFormat="1">
      <c r="A1485" s="7" t="s">
        <v>49</v>
      </c>
      <c r="D1485" s="144" t="s">
        <v>2468</v>
      </c>
      <c r="E1485" s="144" t="s">
        <v>7415</v>
      </c>
      <c r="F1485" s="144" t="s">
        <v>655</v>
      </c>
      <c r="G1485" s="144" t="s">
        <v>4745</v>
      </c>
      <c r="H1485" s="144" t="s">
        <v>891</v>
      </c>
      <c r="I1485" s="144" t="s">
        <v>1644</v>
      </c>
      <c r="J1485" s="145">
        <v>75</v>
      </c>
      <c r="K1485" s="144" t="s">
        <v>1413</v>
      </c>
      <c r="L1485" s="144" t="s">
        <v>598</v>
      </c>
      <c r="M1485" s="144" t="s">
        <v>4753</v>
      </c>
      <c r="N1485" s="144" t="s">
        <v>683</v>
      </c>
      <c r="O1485" s="144" t="s">
        <v>695</v>
      </c>
      <c r="P1485" s="144" t="s">
        <v>1515</v>
      </c>
      <c r="Q1485" s="145">
        <v>0.156</v>
      </c>
      <c r="R1485" s="144" t="s">
        <v>616</v>
      </c>
      <c r="S1485" s="145">
        <v>75</v>
      </c>
      <c r="T1485" s="144" t="s">
        <v>4754</v>
      </c>
      <c r="U1485" s="145">
        <v>1955</v>
      </c>
      <c r="V1485" s="145">
        <v>1.1850000000000001</v>
      </c>
      <c r="W1485" s="145">
        <v>0</v>
      </c>
      <c r="X1485" s="144" t="s">
        <v>7416</v>
      </c>
    </row>
    <row r="1486" spans="1:24" s="7" customFormat="1">
      <c r="A1486" s="7" t="s">
        <v>49</v>
      </c>
      <c r="D1486" s="144" t="s">
        <v>2471</v>
      </c>
      <c r="E1486" s="144" t="s">
        <v>7417</v>
      </c>
      <c r="F1486" s="144" t="s">
        <v>655</v>
      </c>
      <c r="G1486" s="144" t="s">
        <v>4745</v>
      </c>
      <c r="H1486" s="144" t="s">
        <v>891</v>
      </c>
      <c r="I1486" s="144" t="s">
        <v>1644</v>
      </c>
      <c r="J1486" s="145">
        <v>75</v>
      </c>
      <c r="K1486" s="144" t="s">
        <v>7418</v>
      </c>
      <c r="L1486" s="144" t="s">
        <v>598</v>
      </c>
      <c r="M1486" s="144" t="s">
        <v>4753</v>
      </c>
      <c r="N1486" s="144" t="s">
        <v>683</v>
      </c>
      <c r="O1486" s="144" t="s">
        <v>695</v>
      </c>
      <c r="P1486" s="144" t="s">
        <v>1515</v>
      </c>
      <c r="Q1486" s="145">
        <v>0.14000000000000001</v>
      </c>
      <c r="R1486" s="144" t="s">
        <v>616</v>
      </c>
      <c r="S1486" s="145">
        <v>75</v>
      </c>
      <c r="T1486" s="144" t="s">
        <v>4754</v>
      </c>
      <c r="U1486" s="145">
        <v>2744</v>
      </c>
      <c r="V1486" s="145">
        <v>1.1270500000000001</v>
      </c>
      <c r="W1486" s="145">
        <v>0</v>
      </c>
      <c r="X1486" s="144" t="s">
        <v>7419</v>
      </c>
    </row>
    <row r="1487" spans="1:24" s="7" customFormat="1">
      <c r="A1487" s="7" t="s">
        <v>49</v>
      </c>
      <c r="D1487" s="144" t="s">
        <v>2475</v>
      </c>
      <c r="E1487" s="144" t="s">
        <v>7420</v>
      </c>
      <c r="F1487" s="144" t="s">
        <v>655</v>
      </c>
      <c r="G1487" s="144" t="s">
        <v>4745</v>
      </c>
      <c r="H1487" s="144" t="s">
        <v>891</v>
      </c>
      <c r="I1487" s="144" t="s">
        <v>1644</v>
      </c>
      <c r="J1487" s="145">
        <v>75</v>
      </c>
      <c r="K1487" s="144" t="s">
        <v>7418</v>
      </c>
      <c r="L1487" s="144" t="s">
        <v>401</v>
      </c>
      <c r="M1487" s="144" t="s">
        <v>4753</v>
      </c>
      <c r="N1487" s="144" t="s">
        <v>683</v>
      </c>
      <c r="O1487" s="144" t="s">
        <v>695</v>
      </c>
      <c r="P1487" s="144" t="s">
        <v>1515</v>
      </c>
      <c r="Q1487" s="145">
        <v>0.14000000000000001</v>
      </c>
      <c r="R1487" s="144" t="s">
        <v>616</v>
      </c>
      <c r="S1487" s="145">
        <v>75</v>
      </c>
      <c r="T1487" s="144" t="s">
        <v>4754</v>
      </c>
      <c r="U1487" s="145">
        <v>1216</v>
      </c>
      <c r="V1487" s="145">
        <v>1.3</v>
      </c>
      <c r="W1487" s="145">
        <v>0</v>
      </c>
      <c r="X1487" s="144" t="s">
        <v>7421</v>
      </c>
    </row>
    <row r="1488" spans="1:24" s="7" customFormat="1">
      <c r="A1488" s="7" t="s">
        <v>49</v>
      </c>
      <c r="D1488" s="144" t="s">
        <v>2478</v>
      </c>
      <c r="E1488" s="144" t="s">
        <v>7422</v>
      </c>
      <c r="F1488" s="144" t="s">
        <v>655</v>
      </c>
      <c r="G1488" s="144" t="s">
        <v>4745</v>
      </c>
      <c r="H1488" s="144" t="s">
        <v>891</v>
      </c>
      <c r="I1488" s="144" t="s">
        <v>1644</v>
      </c>
      <c r="J1488" s="145">
        <v>75</v>
      </c>
      <c r="K1488" s="144" t="s">
        <v>7418</v>
      </c>
      <c r="L1488" s="144" t="s">
        <v>393</v>
      </c>
      <c r="M1488" s="144" t="s">
        <v>4753</v>
      </c>
      <c r="N1488" s="144" t="s">
        <v>683</v>
      </c>
      <c r="O1488" s="144" t="s">
        <v>695</v>
      </c>
      <c r="P1488" s="144" t="s">
        <v>1515</v>
      </c>
      <c r="Q1488" s="145">
        <v>0.14000000000000001</v>
      </c>
      <c r="R1488" s="144" t="s">
        <v>616</v>
      </c>
      <c r="S1488" s="145">
        <v>75</v>
      </c>
      <c r="T1488" s="144" t="s">
        <v>4754</v>
      </c>
      <c r="U1488" s="145">
        <v>1013</v>
      </c>
      <c r="V1488" s="145">
        <v>1.29</v>
      </c>
      <c r="W1488" s="145">
        <v>0</v>
      </c>
      <c r="X1488" s="144" t="s">
        <v>7423</v>
      </c>
    </row>
    <row r="1489" spans="1:24" s="7" customFormat="1">
      <c r="A1489" s="7" t="s">
        <v>49</v>
      </c>
      <c r="D1489" s="144" t="s">
        <v>2480</v>
      </c>
      <c r="E1489" s="144" t="s">
        <v>7424</v>
      </c>
      <c r="F1489" s="144" t="s">
        <v>655</v>
      </c>
      <c r="G1489" s="144" t="s">
        <v>4745</v>
      </c>
      <c r="H1489" s="144" t="s">
        <v>891</v>
      </c>
      <c r="I1489" s="144" t="s">
        <v>1644</v>
      </c>
      <c r="J1489" s="145">
        <v>100</v>
      </c>
      <c r="K1489" s="144" t="s">
        <v>6640</v>
      </c>
      <c r="L1489" s="144" t="s">
        <v>598</v>
      </c>
      <c r="M1489" s="144" t="s">
        <v>4753</v>
      </c>
      <c r="N1489" s="144" t="s">
        <v>683</v>
      </c>
      <c r="O1489" s="144" t="s">
        <v>695</v>
      </c>
      <c r="P1489" s="144" t="s">
        <v>1508</v>
      </c>
      <c r="Q1489" s="145">
        <v>0.32700000000000001</v>
      </c>
      <c r="R1489" s="144" t="s">
        <v>1419</v>
      </c>
      <c r="S1489" s="145">
        <v>100</v>
      </c>
      <c r="T1489" s="144" t="s">
        <v>4754</v>
      </c>
      <c r="U1489" s="145">
        <v>375</v>
      </c>
      <c r="V1489" s="145">
        <v>2.3104300000000002</v>
      </c>
      <c r="W1489" s="145">
        <v>0</v>
      </c>
      <c r="X1489" s="144" t="s">
        <v>7425</v>
      </c>
    </row>
    <row r="1490" spans="1:24" s="7" customFormat="1">
      <c r="A1490" s="7" t="s">
        <v>49</v>
      </c>
      <c r="D1490" s="144" t="s">
        <v>2483</v>
      </c>
      <c r="E1490" s="144" t="s">
        <v>7426</v>
      </c>
      <c r="F1490" s="144" t="s">
        <v>5033</v>
      </c>
      <c r="G1490" s="144" t="s">
        <v>4745</v>
      </c>
      <c r="H1490" s="144" t="s">
        <v>891</v>
      </c>
      <c r="I1490" s="144" t="s">
        <v>1644</v>
      </c>
      <c r="J1490" s="145">
        <v>125</v>
      </c>
      <c r="K1490" s="144" t="s">
        <v>1587</v>
      </c>
      <c r="L1490" s="144" t="s">
        <v>598</v>
      </c>
      <c r="M1490" s="144" t="s">
        <v>4753</v>
      </c>
      <c r="N1490" s="144" t="s">
        <v>683</v>
      </c>
      <c r="O1490" s="144" t="s">
        <v>695</v>
      </c>
      <c r="P1490" s="144" t="s">
        <v>2237</v>
      </c>
      <c r="Q1490" s="145">
        <v>0.67800000000000005</v>
      </c>
      <c r="R1490" s="144" t="s">
        <v>1423</v>
      </c>
      <c r="S1490" s="145">
        <v>125</v>
      </c>
      <c r="T1490" s="144" t="s">
        <v>4754</v>
      </c>
      <c r="U1490" s="145">
        <v>70</v>
      </c>
      <c r="V1490" s="145">
        <v>3.98</v>
      </c>
      <c r="W1490" s="145">
        <v>8</v>
      </c>
      <c r="X1490" s="144" t="s">
        <v>4745</v>
      </c>
    </row>
    <row r="1491" spans="1:24" s="7" customFormat="1">
      <c r="A1491" s="7" t="s">
        <v>49</v>
      </c>
      <c r="D1491" s="144" t="s">
        <v>3807</v>
      </c>
      <c r="E1491" s="144" t="s">
        <v>7427</v>
      </c>
      <c r="F1491" s="144" t="s">
        <v>5033</v>
      </c>
      <c r="G1491" s="144" t="s">
        <v>4745</v>
      </c>
      <c r="H1491" s="144" t="s">
        <v>891</v>
      </c>
      <c r="I1491" s="144" t="s">
        <v>1644</v>
      </c>
      <c r="J1491" s="145">
        <v>150</v>
      </c>
      <c r="K1491" s="144" t="s">
        <v>1587</v>
      </c>
      <c r="L1491" s="144" t="s">
        <v>409</v>
      </c>
      <c r="M1491" s="144" t="s">
        <v>4753</v>
      </c>
      <c r="N1491" s="144" t="s">
        <v>683</v>
      </c>
      <c r="O1491" s="144" t="s">
        <v>695</v>
      </c>
      <c r="P1491" s="144" t="s">
        <v>2501</v>
      </c>
      <c r="Q1491" s="145">
        <v>1.07</v>
      </c>
      <c r="R1491" s="144" t="s">
        <v>1720</v>
      </c>
      <c r="S1491" s="145">
        <v>150</v>
      </c>
      <c r="T1491" s="144" t="s">
        <v>4754</v>
      </c>
      <c r="U1491" s="145">
        <v>65</v>
      </c>
      <c r="V1491" s="145">
        <v>5.45</v>
      </c>
      <c r="W1491" s="145">
        <v>0</v>
      </c>
      <c r="X1491" s="144" t="s">
        <v>4745</v>
      </c>
    </row>
    <row r="1492" spans="1:24" s="7" customFormat="1">
      <c r="A1492" s="7" t="s">
        <v>49</v>
      </c>
      <c r="D1492" s="144" t="s">
        <v>2486</v>
      </c>
      <c r="E1492" s="144" t="s">
        <v>7428</v>
      </c>
      <c r="F1492" s="144" t="s">
        <v>655</v>
      </c>
      <c r="G1492" s="144" t="s">
        <v>4745</v>
      </c>
      <c r="H1492" s="144" t="s">
        <v>891</v>
      </c>
      <c r="I1492" s="144" t="s">
        <v>1644</v>
      </c>
      <c r="J1492" s="145">
        <v>75</v>
      </c>
      <c r="K1492" s="144" t="s">
        <v>7418</v>
      </c>
      <c r="L1492" s="144" t="s">
        <v>598</v>
      </c>
      <c r="M1492" s="144" t="s">
        <v>4753</v>
      </c>
      <c r="N1492" s="144" t="s">
        <v>683</v>
      </c>
      <c r="O1492" s="144" t="s">
        <v>695</v>
      </c>
      <c r="P1492" s="144" t="s">
        <v>1515</v>
      </c>
      <c r="Q1492" s="145">
        <v>0.14599999999999999</v>
      </c>
      <c r="R1492" s="144" t="s">
        <v>616</v>
      </c>
      <c r="S1492" s="145">
        <v>75</v>
      </c>
      <c r="T1492" s="144" t="s">
        <v>4754</v>
      </c>
      <c r="U1492" s="145">
        <v>2324</v>
      </c>
      <c r="V1492" s="145">
        <v>1.2273000000000001</v>
      </c>
      <c r="W1492" s="145">
        <v>0</v>
      </c>
      <c r="X1492" s="144" t="s">
        <v>7429</v>
      </c>
    </row>
    <row r="1493" spans="1:24" s="7" customFormat="1">
      <c r="A1493" s="7" t="s">
        <v>49</v>
      </c>
      <c r="D1493" s="144" t="s">
        <v>2489</v>
      </c>
      <c r="E1493" s="144" t="s">
        <v>7430</v>
      </c>
      <c r="F1493" s="144" t="s">
        <v>655</v>
      </c>
      <c r="G1493" s="144" t="s">
        <v>4745</v>
      </c>
      <c r="H1493" s="144" t="s">
        <v>891</v>
      </c>
      <c r="I1493" s="144" t="s">
        <v>1644</v>
      </c>
      <c r="J1493" s="145">
        <v>100</v>
      </c>
      <c r="K1493" s="144" t="s">
        <v>5521</v>
      </c>
      <c r="L1493" s="144" t="s">
        <v>401</v>
      </c>
      <c r="M1493" s="144" t="s">
        <v>4753</v>
      </c>
      <c r="N1493" s="144" t="s">
        <v>683</v>
      </c>
      <c r="O1493" s="144" t="s">
        <v>695</v>
      </c>
      <c r="P1493" s="144" t="s">
        <v>1508</v>
      </c>
      <c r="Q1493" s="145">
        <v>0.34499999999999997</v>
      </c>
      <c r="R1493" s="144" t="s">
        <v>1419</v>
      </c>
      <c r="S1493" s="145">
        <v>100</v>
      </c>
      <c r="T1493" s="144" t="s">
        <v>4754</v>
      </c>
      <c r="U1493" s="145">
        <v>125</v>
      </c>
      <c r="V1493" s="145">
        <v>1.92</v>
      </c>
      <c r="W1493" s="145">
        <v>6</v>
      </c>
      <c r="X1493" s="144" t="s">
        <v>4745</v>
      </c>
    </row>
    <row r="1494" spans="1:24" s="7" customFormat="1">
      <c r="A1494" s="7" t="s">
        <v>49</v>
      </c>
      <c r="D1494" s="144" t="s">
        <v>2492</v>
      </c>
      <c r="E1494" s="144" t="s">
        <v>7431</v>
      </c>
      <c r="F1494" s="144" t="s">
        <v>655</v>
      </c>
      <c r="G1494" s="144" t="s">
        <v>4745</v>
      </c>
      <c r="H1494" s="144" t="s">
        <v>891</v>
      </c>
      <c r="I1494" s="144" t="s">
        <v>1644</v>
      </c>
      <c r="J1494" s="145">
        <v>100</v>
      </c>
      <c r="K1494" s="144" t="s">
        <v>5521</v>
      </c>
      <c r="L1494" s="144" t="s">
        <v>393</v>
      </c>
      <c r="M1494" s="144" t="s">
        <v>4753</v>
      </c>
      <c r="N1494" s="144" t="s">
        <v>683</v>
      </c>
      <c r="O1494" s="144" t="s">
        <v>695</v>
      </c>
      <c r="P1494" s="144" t="s">
        <v>1508</v>
      </c>
      <c r="Q1494" s="145">
        <v>0.34499999999999997</v>
      </c>
      <c r="R1494" s="144" t="s">
        <v>1419</v>
      </c>
      <c r="S1494" s="145">
        <v>100</v>
      </c>
      <c r="T1494" s="144" t="s">
        <v>4754</v>
      </c>
      <c r="U1494" s="145">
        <v>440</v>
      </c>
      <c r="V1494" s="145">
        <v>1.92</v>
      </c>
      <c r="W1494" s="145">
        <v>16</v>
      </c>
      <c r="X1494" s="144" t="s">
        <v>7432</v>
      </c>
    </row>
    <row r="1495" spans="1:24" s="7" customFormat="1">
      <c r="A1495" s="7" t="s">
        <v>49</v>
      </c>
      <c r="D1495" s="144" t="s">
        <v>7433</v>
      </c>
      <c r="E1495" s="144" t="s">
        <v>7434</v>
      </c>
      <c r="F1495" s="144" t="s">
        <v>4792</v>
      </c>
      <c r="G1495" s="144" t="s">
        <v>4745</v>
      </c>
      <c r="H1495" s="144" t="s">
        <v>891</v>
      </c>
      <c r="I1495" s="144" t="s">
        <v>1644</v>
      </c>
      <c r="J1495" s="145">
        <v>100</v>
      </c>
      <c r="K1495" s="144" t="s">
        <v>1716</v>
      </c>
      <c r="L1495" s="144" t="s">
        <v>457</v>
      </c>
      <c r="M1495" s="144" t="s">
        <v>4753</v>
      </c>
      <c r="N1495" s="144" t="s">
        <v>683</v>
      </c>
      <c r="O1495" s="144" t="s">
        <v>695</v>
      </c>
      <c r="P1495" s="144" t="s">
        <v>1508</v>
      </c>
      <c r="Q1495" s="145">
        <v>0.34499999999999997</v>
      </c>
      <c r="R1495" s="144" t="s">
        <v>1419</v>
      </c>
      <c r="S1495" s="145">
        <v>100</v>
      </c>
      <c r="T1495" s="144" t="s">
        <v>4754</v>
      </c>
      <c r="U1495" s="145">
        <v>0</v>
      </c>
      <c r="V1495" s="145">
        <v>2.0099999999999998</v>
      </c>
      <c r="W1495" s="145">
        <v>0</v>
      </c>
      <c r="X1495" s="144" t="s">
        <v>4745</v>
      </c>
    </row>
    <row r="1496" spans="1:24" s="7" customFormat="1">
      <c r="A1496" s="7" t="s">
        <v>49</v>
      </c>
      <c r="D1496" s="144" t="s">
        <v>2495</v>
      </c>
      <c r="E1496" s="144" t="s">
        <v>7435</v>
      </c>
      <c r="F1496" s="144" t="s">
        <v>655</v>
      </c>
      <c r="G1496" s="144" t="s">
        <v>4745</v>
      </c>
      <c r="H1496" s="144" t="s">
        <v>891</v>
      </c>
      <c r="I1496" s="144" t="s">
        <v>1644</v>
      </c>
      <c r="J1496" s="145">
        <v>100</v>
      </c>
      <c r="K1496" s="144" t="s">
        <v>6640</v>
      </c>
      <c r="L1496" s="144" t="s">
        <v>598</v>
      </c>
      <c r="M1496" s="144" t="s">
        <v>4753</v>
      </c>
      <c r="N1496" s="144" t="s">
        <v>683</v>
      </c>
      <c r="O1496" s="144" t="s">
        <v>695</v>
      </c>
      <c r="P1496" s="144" t="s">
        <v>1508</v>
      </c>
      <c r="Q1496" s="145">
        <v>0.34499999999999997</v>
      </c>
      <c r="R1496" s="144" t="s">
        <v>1419</v>
      </c>
      <c r="S1496" s="145">
        <v>100</v>
      </c>
      <c r="T1496" s="144" t="s">
        <v>4754</v>
      </c>
      <c r="U1496" s="145">
        <v>673</v>
      </c>
      <c r="V1496" s="145">
        <v>2.01674</v>
      </c>
      <c r="W1496" s="145">
        <v>3</v>
      </c>
      <c r="X1496" s="144" t="s">
        <v>4745</v>
      </c>
    </row>
    <row r="1497" spans="1:24" s="7" customFormat="1">
      <c r="A1497" s="7" t="s">
        <v>49</v>
      </c>
      <c r="D1497" s="144" t="s">
        <v>7436</v>
      </c>
      <c r="E1497" s="144" t="s">
        <v>7437</v>
      </c>
      <c r="F1497" s="144" t="s">
        <v>4792</v>
      </c>
      <c r="G1497" s="144" t="s">
        <v>4745</v>
      </c>
      <c r="H1497" s="144" t="s">
        <v>891</v>
      </c>
      <c r="I1497" s="144" t="s">
        <v>1644</v>
      </c>
      <c r="J1497" s="145">
        <v>125</v>
      </c>
      <c r="K1497" s="144" t="s">
        <v>1716</v>
      </c>
      <c r="L1497" s="144" t="s">
        <v>457</v>
      </c>
      <c r="M1497" s="144" t="s">
        <v>4753</v>
      </c>
      <c r="N1497" s="144" t="s">
        <v>683</v>
      </c>
      <c r="O1497" s="144" t="s">
        <v>695</v>
      </c>
      <c r="P1497" s="144" t="s">
        <v>2237</v>
      </c>
      <c r="Q1497" s="145">
        <v>0.69499999999999995</v>
      </c>
      <c r="R1497" s="144" t="s">
        <v>1423</v>
      </c>
      <c r="S1497" s="145">
        <v>125</v>
      </c>
      <c r="T1497" s="144" t="s">
        <v>4754</v>
      </c>
      <c r="U1497" s="145">
        <v>0</v>
      </c>
      <c r="V1497" s="145">
        <v>3.42</v>
      </c>
      <c r="W1497" s="145">
        <v>0</v>
      </c>
      <c r="X1497" s="144" t="s">
        <v>4745</v>
      </c>
    </row>
    <row r="1498" spans="1:24" s="7" customFormat="1">
      <c r="A1498" s="7" t="s">
        <v>49</v>
      </c>
      <c r="D1498" s="144" t="s">
        <v>7438</v>
      </c>
      <c r="E1498" s="144" t="s">
        <v>7439</v>
      </c>
      <c r="F1498" s="144" t="s">
        <v>4792</v>
      </c>
      <c r="G1498" s="144" t="s">
        <v>4745</v>
      </c>
      <c r="H1498" s="144" t="s">
        <v>891</v>
      </c>
      <c r="I1498" s="144" t="s">
        <v>1644</v>
      </c>
      <c r="J1498" s="145">
        <v>125</v>
      </c>
      <c r="K1498" s="144" t="s">
        <v>1413</v>
      </c>
      <c r="L1498" s="144" t="s">
        <v>694</v>
      </c>
      <c r="M1498" s="144" t="s">
        <v>4753</v>
      </c>
      <c r="N1498" s="144" t="s">
        <v>683</v>
      </c>
      <c r="O1498" s="144" t="s">
        <v>695</v>
      </c>
      <c r="P1498" s="144" t="s">
        <v>2237</v>
      </c>
      <c r="Q1498" s="145">
        <v>0.69499999999999995</v>
      </c>
      <c r="R1498" s="144" t="s">
        <v>1423</v>
      </c>
      <c r="S1498" s="145">
        <v>125</v>
      </c>
      <c r="T1498" s="144" t="s">
        <v>4754</v>
      </c>
      <c r="U1498" s="145">
        <v>0</v>
      </c>
      <c r="V1498" s="145">
        <v>4.7949999999999999</v>
      </c>
      <c r="W1498" s="145">
        <v>0</v>
      </c>
      <c r="X1498" s="144" t="s">
        <v>4745</v>
      </c>
    </row>
    <row r="1499" spans="1:24" s="7" customFormat="1">
      <c r="A1499" s="7" t="s">
        <v>49</v>
      </c>
      <c r="D1499" s="144" t="s">
        <v>2498</v>
      </c>
      <c r="E1499" s="144" t="s">
        <v>7440</v>
      </c>
      <c r="F1499" s="144" t="s">
        <v>655</v>
      </c>
      <c r="G1499" s="144" t="s">
        <v>4745</v>
      </c>
      <c r="H1499" s="144" t="s">
        <v>891</v>
      </c>
      <c r="I1499" s="144" t="s">
        <v>1644</v>
      </c>
      <c r="J1499" s="145">
        <v>150</v>
      </c>
      <c r="K1499" s="144" t="s">
        <v>6640</v>
      </c>
      <c r="L1499" s="144" t="s">
        <v>487</v>
      </c>
      <c r="M1499" s="144" t="s">
        <v>4753</v>
      </c>
      <c r="N1499" s="144" t="s">
        <v>683</v>
      </c>
      <c r="O1499" s="144" t="s">
        <v>695</v>
      </c>
      <c r="P1499" s="144" t="s">
        <v>2501</v>
      </c>
      <c r="Q1499" s="145">
        <v>1.1000000000000001</v>
      </c>
      <c r="R1499" s="144" t="s">
        <v>513</v>
      </c>
      <c r="S1499" s="145">
        <v>150</v>
      </c>
      <c r="T1499" s="144" t="s">
        <v>4754</v>
      </c>
      <c r="U1499" s="145">
        <v>14</v>
      </c>
      <c r="V1499" s="145">
        <v>0</v>
      </c>
      <c r="W1499" s="145">
        <v>0</v>
      </c>
      <c r="X1499" s="144" t="s">
        <v>7441</v>
      </c>
    </row>
    <row r="1500" spans="1:24" s="7" customFormat="1">
      <c r="A1500" s="7" t="s">
        <v>49</v>
      </c>
      <c r="D1500" s="144" t="s">
        <v>7442</v>
      </c>
      <c r="E1500" s="144" t="s">
        <v>2314</v>
      </c>
      <c r="F1500" s="144" t="s">
        <v>4792</v>
      </c>
      <c r="G1500" s="144" t="s">
        <v>4745</v>
      </c>
      <c r="H1500" s="144" t="s">
        <v>891</v>
      </c>
      <c r="I1500" s="144" t="s">
        <v>1644</v>
      </c>
      <c r="J1500" s="145">
        <v>100</v>
      </c>
      <c r="K1500" s="144" t="s">
        <v>1587</v>
      </c>
      <c r="L1500" s="144" t="s">
        <v>457</v>
      </c>
      <c r="M1500" s="144" t="s">
        <v>4753</v>
      </c>
      <c r="N1500" s="144" t="s">
        <v>683</v>
      </c>
      <c r="O1500" s="144" t="s">
        <v>695</v>
      </c>
      <c r="P1500" s="144" t="s">
        <v>1508</v>
      </c>
      <c r="Q1500" s="145">
        <v>0.32</v>
      </c>
      <c r="R1500" s="144" t="s">
        <v>1419</v>
      </c>
      <c r="S1500" s="145">
        <v>100</v>
      </c>
      <c r="T1500" s="144" t="s">
        <v>4754</v>
      </c>
      <c r="U1500" s="145">
        <v>0</v>
      </c>
      <c r="V1500" s="145">
        <v>2.58</v>
      </c>
      <c r="W1500" s="145">
        <v>0</v>
      </c>
      <c r="X1500" s="144" t="s">
        <v>4745</v>
      </c>
    </row>
    <row r="1501" spans="1:24" s="7" customFormat="1">
      <c r="A1501" s="7" t="s">
        <v>49</v>
      </c>
      <c r="D1501" s="144" t="s">
        <v>3808</v>
      </c>
      <c r="E1501" s="144" t="s">
        <v>7443</v>
      </c>
      <c r="F1501" s="144" t="s">
        <v>5033</v>
      </c>
      <c r="G1501" s="144" t="s">
        <v>4745</v>
      </c>
      <c r="H1501" s="144" t="s">
        <v>891</v>
      </c>
      <c r="I1501" s="144" t="s">
        <v>1644</v>
      </c>
      <c r="J1501" s="145">
        <v>125</v>
      </c>
      <c r="K1501" s="144" t="s">
        <v>1991</v>
      </c>
      <c r="L1501" s="144" t="s">
        <v>419</v>
      </c>
      <c r="M1501" s="144" t="s">
        <v>4753</v>
      </c>
      <c r="N1501" s="144" t="s">
        <v>683</v>
      </c>
      <c r="O1501" s="144" t="s">
        <v>695</v>
      </c>
      <c r="P1501" s="144" t="s">
        <v>2237</v>
      </c>
      <c r="Q1501" s="145">
        <v>0.66</v>
      </c>
      <c r="R1501" s="144" t="s">
        <v>1423</v>
      </c>
      <c r="S1501" s="145">
        <v>125</v>
      </c>
      <c r="T1501" s="144" t="s">
        <v>4754</v>
      </c>
      <c r="U1501" s="145">
        <v>9</v>
      </c>
      <c r="V1501" s="145">
        <v>3.98</v>
      </c>
      <c r="W1501" s="145">
        <v>3</v>
      </c>
      <c r="X1501" s="144" t="s">
        <v>4745</v>
      </c>
    </row>
    <row r="1502" spans="1:24" s="7" customFormat="1">
      <c r="A1502" s="7" t="s">
        <v>49</v>
      </c>
      <c r="D1502" s="144" t="s">
        <v>7444</v>
      </c>
      <c r="E1502" s="144" t="s">
        <v>7445</v>
      </c>
      <c r="F1502" s="144" t="s">
        <v>4792</v>
      </c>
      <c r="G1502" s="144" t="s">
        <v>4745</v>
      </c>
      <c r="H1502" s="144" t="s">
        <v>891</v>
      </c>
      <c r="I1502" s="144" t="s">
        <v>1644</v>
      </c>
      <c r="J1502" s="145">
        <v>75</v>
      </c>
      <c r="K1502" s="144" t="s">
        <v>1890</v>
      </c>
      <c r="L1502" s="144" t="s">
        <v>389</v>
      </c>
      <c r="M1502" s="144" t="s">
        <v>4753</v>
      </c>
      <c r="N1502" s="144" t="s">
        <v>683</v>
      </c>
      <c r="O1502" s="144" t="s">
        <v>695</v>
      </c>
      <c r="P1502" s="144" t="s">
        <v>1515</v>
      </c>
      <c r="Q1502" s="145">
        <v>0.14299999999999999</v>
      </c>
      <c r="R1502" s="144" t="s">
        <v>616</v>
      </c>
      <c r="S1502" s="145">
        <v>75</v>
      </c>
      <c r="T1502" s="144" t="s">
        <v>4754</v>
      </c>
      <c r="U1502" s="145">
        <v>0</v>
      </c>
      <c r="V1502" s="145">
        <v>1.56</v>
      </c>
      <c r="W1502" s="145">
        <v>0</v>
      </c>
      <c r="X1502" s="144" t="s">
        <v>4745</v>
      </c>
    </row>
    <row r="1503" spans="1:24" s="7" customFormat="1">
      <c r="A1503" s="7" t="s">
        <v>49</v>
      </c>
      <c r="D1503" s="144" t="s">
        <v>7446</v>
      </c>
      <c r="E1503" s="144" t="s">
        <v>7447</v>
      </c>
      <c r="F1503" s="144" t="s">
        <v>4792</v>
      </c>
      <c r="G1503" s="144" t="s">
        <v>4745</v>
      </c>
      <c r="H1503" s="144" t="s">
        <v>891</v>
      </c>
      <c r="I1503" s="144" t="s">
        <v>1644</v>
      </c>
      <c r="J1503" s="145">
        <v>125</v>
      </c>
      <c r="K1503" s="144" t="s">
        <v>1991</v>
      </c>
      <c r="L1503" s="144" t="s">
        <v>694</v>
      </c>
      <c r="M1503" s="144" t="s">
        <v>4753</v>
      </c>
      <c r="N1503" s="144" t="s">
        <v>683</v>
      </c>
      <c r="O1503" s="144" t="s">
        <v>695</v>
      </c>
      <c r="P1503" s="144" t="s">
        <v>2237</v>
      </c>
      <c r="Q1503" s="145">
        <v>0.67800000000000005</v>
      </c>
      <c r="R1503" s="144" t="s">
        <v>1423</v>
      </c>
      <c r="S1503" s="145">
        <v>125</v>
      </c>
      <c r="T1503" s="144" t="s">
        <v>4754</v>
      </c>
      <c r="U1503" s="145">
        <v>0</v>
      </c>
      <c r="V1503" s="145">
        <v>3.52</v>
      </c>
      <c r="W1503" s="145">
        <v>0</v>
      </c>
      <c r="X1503" s="144" t="s">
        <v>4745</v>
      </c>
    </row>
    <row r="1504" spans="1:24" s="7" customFormat="1">
      <c r="A1504" s="7" t="s">
        <v>49</v>
      </c>
      <c r="D1504" s="144" t="s">
        <v>3809</v>
      </c>
      <c r="E1504" s="144" t="s">
        <v>7448</v>
      </c>
      <c r="F1504" s="144" t="s">
        <v>5033</v>
      </c>
      <c r="G1504" s="144" t="s">
        <v>4745</v>
      </c>
      <c r="H1504" s="144" t="s">
        <v>891</v>
      </c>
      <c r="I1504" s="144" t="s">
        <v>1644</v>
      </c>
      <c r="J1504" s="145">
        <v>125</v>
      </c>
      <c r="K1504" s="144" t="s">
        <v>1991</v>
      </c>
      <c r="L1504" s="144" t="s">
        <v>396</v>
      </c>
      <c r="M1504" s="144" t="s">
        <v>4753</v>
      </c>
      <c r="N1504" s="144" t="s">
        <v>683</v>
      </c>
      <c r="O1504" s="144" t="s">
        <v>695</v>
      </c>
      <c r="P1504" s="144" t="s">
        <v>2237</v>
      </c>
      <c r="Q1504" s="145">
        <v>0.66</v>
      </c>
      <c r="R1504" s="144" t="s">
        <v>1423</v>
      </c>
      <c r="S1504" s="145">
        <v>125</v>
      </c>
      <c r="T1504" s="144" t="s">
        <v>4754</v>
      </c>
      <c r="U1504" s="145">
        <v>210</v>
      </c>
      <c r="V1504" s="145">
        <v>3.91</v>
      </c>
      <c r="W1504" s="145">
        <v>0</v>
      </c>
      <c r="X1504" s="144" t="s">
        <v>4745</v>
      </c>
    </row>
    <row r="1505" spans="1:24" s="7" customFormat="1">
      <c r="A1505" s="7" t="s">
        <v>49</v>
      </c>
      <c r="D1505" s="144" t="s">
        <v>3810</v>
      </c>
      <c r="E1505" s="144" t="s">
        <v>7449</v>
      </c>
      <c r="F1505" s="144" t="s">
        <v>5033</v>
      </c>
      <c r="G1505" s="144" t="s">
        <v>4745</v>
      </c>
      <c r="H1505" s="144" t="s">
        <v>891</v>
      </c>
      <c r="I1505" s="144" t="s">
        <v>1644</v>
      </c>
      <c r="J1505" s="145">
        <v>150</v>
      </c>
      <c r="K1505" s="144" t="s">
        <v>1991</v>
      </c>
      <c r="L1505" s="144" t="s">
        <v>396</v>
      </c>
      <c r="M1505" s="144" t="s">
        <v>4753</v>
      </c>
      <c r="N1505" s="144" t="s">
        <v>683</v>
      </c>
      <c r="O1505" s="144" t="s">
        <v>695</v>
      </c>
      <c r="P1505" s="144" t="s">
        <v>2501</v>
      </c>
      <c r="Q1505" s="145">
        <v>1.05</v>
      </c>
      <c r="R1505" s="144" t="s">
        <v>513</v>
      </c>
      <c r="S1505" s="145">
        <v>150</v>
      </c>
      <c r="T1505" s="144" t="s">
        <v>4754</v>
      </c>
      <c r="U1505" s="145">
        <v>73</v>
      </c>
      <c r="V1505" s="145">
        <v>7.61</v>
      </c>
      <c r="W1505" s="145">
        <v>0</v>
      </c>
      <c r="X1505" s="144" t="s">
        <v>4745</v>
      </c>
    </row>
    <row r="1506" spans="1:24" s="7" customFormat="1">
      <c r="A1506" s="7" t="s">
        <v>49</v>
      </c>
      <c r="D1506" s="144" t="s">
        <v>3811</v>
      </c>
      <c r="E1506" s="144" t="s">
        <v>7450</v>
      </c>
      <c r="F1506" s="144" t="s">
        <v>5033</v>
      </c>
      <c r="G1506" s="144" t="s">
        <v>4745</v>
      </c>
      <c r="H1506" s="144" t="s">
        <v>891</v>
      </c>
      <c r="I1506" s="144" t="s">
        <v>1644</v>
      </c>
      <c r="J1506" s="145">
        <v>150</v>
      </c>
      <c r="K1506" s="144" t="s">
        <v>1991</v>
      </c>
      <c r="L1506" s="144" t="s">
        <v>389</v>
      </c>
      <c r="M1506" s="144" t="s">
        <v>4753</v>
      </c>
      <c r="N1506" s="144" t="s">
        <v>683</v>
      </c>
      <c r="O1506" s="144" t="s">
        <v>695</v>
      </c>
      <c r="P1506" s="144" t="s">
        <v>2501</v>
      </c>
      <c r="Q1506" s="145">
        <v>1.07</v>
      </c>
      <c r="R1506" s="144" t="s">
        <v>513</v>
      </c>
      <c r="S1506" s="145">
        <v>150</v>
      </c>
      <c r="T1506" s="144" t="s">
        <v>4754</v>
      </c>
      <c r="U1506" s="145">
        <v>23</v>
      </c>
      <c r="V1506" s="145">
        <v>6.64</v>
      </c>
      <c r="W1506" s="145">
        <v>10</v>
      </c>
      <c r="X1506" s="144" t="s">
        <v>4745</v>
      </c>
    </row>
    <row r="1507" spans="1:24" s="7" customFormat="1">
      <c r="A1507" s="7" t="s">
        <v>49</v>
      </c>
      <c r="D1507" s="144" t="s">
        <v>7451</v>
      </c>
      <c r="E1507" s="144" t="s">
        <v>7452</v>
      </c>
      <c r="F1507" s="144" t="s">
        <v>4792</v>
      </c>
      <c r="G1507" s="144" t="s">
        <v>4745</v>
      </c>
      <c r="H1507" s="144" t="s">
        <v>891</v>
      </c>
      <c r="I1507" s="144" t="s">
        <v>1644</v>
      </c>
      <c r="J1507" s="145">
        <v>150</v>
      </c>
      <c r="K1507" s="144" t="s">
        <v>1587</v>
      </c>
      <c r="L1507" s="144" t="s">
        <v>389</v>
      </c>
      <c r="M1507" s="144" t="s">
        <v>4753</v>
      </c>
      <c r="N1507" s="144" t="s">
        <v>683</v>
      </c>
      <c r="O1507" s="144" t="s">
        <v>695</v>
      </c>
      <c r="P1507" s="144" t="s">
        <v>2501</v>
      </c>
      <c r="Q1507" s="145">
        <v>1.07</v>
      </c>
      <c r="R1507" s="144" t="s">
        <v>1720</v>
      </c>
      <c r="S1507" s="145">
        <v>150</v>
      </c>
      <c r="T1507" s="144" t="s">
        <v>4754</v>
      </c>
      <c r="U1507" s="145">
        <v>0</v>
      </c>
      <c r="V1507" s="145">
        <v>7.42</v>
      </c>
      <c r="W1507" s="145">
        <v>0</v>
      </c>
      <c r="X1507" s="144" t="s">
        <v>4745</v>
      </c>
    </row>
    <row r="1508" spans="1:24" s="7" customFormat="1">
      <c r="A1508" s="7" t="s">
        <v>49</v>
      </c>
      <c r="D1508" s="144" t="s">
        <v>7453</v>
      </c>
      <c r="E1508" s="144" t="s">
        <v>7454</v>
      </c>
      <c r="F1508" s="144" t="s">
        <v>4792</v>
      </c>
      <c r="G1508" s="144" t="s">
        <v>4745</v>
      </c>
      <c r="H1508" s="144" t="s">
        <v>891</v>
      </c>
      <c r="I1508" s="144" t="s">
        <v>1644</v>
      </c>
      <c r="J1508" s="145">
        <v>100</v>
      </c>
      <c r="K1508" s="144" t="s">
        <v>1587</v>
      </c>
      <c r="L1508" s="144" t="s">
        <v>457</v>
      </c>
      <c r="M1508" s="144" t="s">
        <v>4753</v>
      </c>
      <c r="N1508" s="144" t="s">
        <v>683</v>
      </c>
      <c r="O1508" s="144" t="s">
        <v>695</v>
      </c>
      <c r="P1508" s="144" t="s">
        <v>1508</v>
      </c>
      <c r="Q1508" s="145">
        <v>0.32</v>
      </c>
      <c r="R1508" s="144" t="s">
        <v>480</v>
      </c>
      <c r="S1508" s="145">
        <v>100</v>
      </c>
      <c r="T1508" s="144" t="s">
        <v>4754</v>
      </c>
      <c r="U1508" s="145">
        <v>0</v>
      </c>
      <c r="V1508" s="145">
        <v>2.58</v>
      </c>
      <c r="W1508" s="145">
        <v>0</v>
      </c>
      <c r="X1508" s="144" t="s">
        <v>4745</v>
      </c>
    </row>
    <row r="1509" spans="1:24" s="7" customFormat="1">
      <c r="A1509" s="7" t="s">
        <v>49</v>
      </c>
      <c r="D1509" s="144" t="s">
        <v>7455</v>
      </c>
      <c r="E1509" s="144" t="s">
        <v>7456</v>
      </c>
      <c r="F1509" s="144" t="s">
        <v>4792</v>
      </c>
      <c r="G1509" s="144" t="s">
        <v>4745</v>
      </c>
      <c r="H1509" s="144" t="s">
        <v>891</v>
      </c>
      <c r="I1509" s="144" t="s">
        <v>1644</v>
      </c>
      <c r="J1509" s="145">
        <v>75</v>
      </c>
      <c r="K1509" s="144" t="s">
        <v>2566</v>
      </c>
      <c r="L1509" s="144" t="s">
        <v>419</v>
      </c>
      <c r="M1509" s="144" t="s">
        <v>4753</v>
      </c>
      <c r="N1509" s="144" t="s">
        <v>683</v>
      </c>
      <c r="O1509" s="144" t="s">
        <v>695</v>
      </c>
      <c r="P1509" s="144" t="s">
        <v>1515</v>
      </c>
      <c r="Q1509" s="145">
        <v>0.15</v>
      </c>
      <c r="R1509" s="144" t="s">
        <v>616</v>
      </c>
      <c r="S1509" s="145">
        <v>75</v>
      </c>
      <c r="T1509" s="144" t="s">
        <v>4754</v>
      </c>
      <c r="U1509" s="145">
        <v>0</v>
      </c>
      <c r="V1509" s="145">
        <v>1.1145</v>
      </c>
      <c r="W1509" s="145">
        <v>0</v>
      </c>
      <c r="X1509" s="144" t="s">
        <v>4745</v>
      </c>
    </row>
    <row r="1510" spans="1:24" s="7" customFormat="1">
      <c r="A1510" s="7" t="s">
        <v>49</v>
      </c>
      <c r="D1510" s="144" t="s">
        <v>7457</v>
      </c>
      <c r="E1510" s="144" t="s">
        <v>7458</v>
      </c>
      <c r="F1510" s="144" t="s">
        <v>4792</v>
      </c>
      <c r="G1510" s="144" t="s">
        <v>4745</v>
      </c>
      <c r="H1510" s="144" t="s">
        <v>891</v>
      </c>
      <c r="I1510" s="144" t="s">
        <v>1644</v>
      </c>
      <c r="J1510" s="145">
        <v>75</v>
      </c>
      <c r="K1510" s="144" t="s">
        <v>2566</v>
      </c>
      <c r="L1510" s="144" t="s">
        <v>393</v>
      </c>
      <c r="M1510" s="144" t="s">
        <v>4753</v>
      </c>
      <c r="N1510" s="144" t="s">
        <v>683</v>
      </c>
      <c r="O1510" s="144" t="s">
        <v>695</v>
      </c>
      <c r="P1510" s="144" t="s">
        <v>1515</v>
      </c>
      <c r="Q1510" s="145">
        <v>0.15</v>
      </c>
      <c r="R1510" s="144" t="s">
        <v>616</v>
      </c>
      <c r="S1510" s="145">
        <v>75</v>
      </c>
      <c r="T1510" s="144" t="s">
        <v>4754</v>
      </c>
      <c r="U1510" s="145">
        <v>0</v>
      </c>
      <c r="V1510" s="145">
        <v>1.05</v>
      </c>
      <c r="W1510" s="145">
        <v>0</v>
      </c>
      <c r="X1510" s="144" t="s">
        <v>4745</v>
      </c>
    </row>
    <row r="1511" spans="1:24" s="7" customFormat="1">
      <c r="A1511" s="7" t="s">
        <v>49</v>
      </c>
      <c r="D1511" s="144" t="s">
        <v>7459</v>
      </c>
      <c r="E1511" s="144" t="s">
        <v>7460</v>
      </c>
      <c r="F1511" s="144" t="s">
        <v>4792</v>
      </c>
      <c r="G1511" s="144" t="s">
        <v>4745</v>
      </c>
      <c r="H1511" s="144" t="s">
        <v>891</v>
      </c>
      <c r="I1511" s="144" t="s">
        <v>1644</v>
      </c>
      <c r="J1511" s="145">
        <v>75</v>
      </c>
      <c r="K1511" s="144" t="s">
        <v>2566</v>
      </c>
      <c r="L1511" s="144" t="s">
        <v>457</v>
      </c>
      <c r="M1511" s="144" t="s">
        <v>4753</v>
      </c>
      <c r="N1511" s="144" t="s">
        <v>683</v>
      </c>
      <c r="O1511" s="144" t="s">
        <v>695</v>
      </c>
      <c r="P1511" s="144" t="s">
        <v>1515</v>
      </c>
      <c r="Q1511" s="145">
        <v>0.15</v>
      </c>
      <c r="R1511" s="144" t="s">
        <v>616</v>
      </c>
      <c r="S1511" s="145">
        <v>75</v>
      </c>
      <c r="T1511" s="144" t="s">
        <v>4754</v>
      </c>
      <c r="U1511" s="145">
        <v>0</v>
      </c>
      <c r="V1511" s="145">
        <v>1.03</v>
      </c>
      <c r="W1511" s="145">
        <v>0</v>
      </c>
      <c r="X1511" s="144" t="s">
        <v>4745</v>
      </c>
    </row>
    <row r="1512" spans="1:24" s="7" customFormat="1">
      <c r="A1512" s="7" t="s">
        <v>49</v>
      </c>
      <c r="D1512" s="144" t="s">
        <v>3812</v>
      </c>
      <c r="E1512" s="144" t="s">
        <v>7461</v>
      </c>
      <c r="F1512" s="144" t="s">
        <v>5033</v>
      </c>
      <c r="G1512" s="144" t="s">
        <v>4745</v>
      </c>
      <c r="H1512" s="144" t="s">
        <v>891</v>
      </c>
      <c r="I1512" s="144" t="s">
        <v>1644</v>
      </c>
      <c r="J1512" s="145">
        <v>75</v>
      </c>
      <c r="K1512" s="144" t="s">
        <v>2566</v>
      </c>
      <c r="L1512" s="144" t="s">
        <v>393</v>
      </c>
      <c r="M1512" s="144" t="s">
        <v>4753</v>
      </c>
      <c r="N1512" s="144" t="s">
        <v>683</v>
      </c>
      <c r="O1512" s="144" t="s">
        <v>695</v>
      </c>
      <c r="P1512" s="144" t="s">
        <v>1515</v>
      </c>
      <c r="Q1512" s="145">
        <v>0.16300000000000001</v>
      </c>
      <c r="R1512" s="144" t="s">
        <v>616</v>
      </c>
      <c r="S1512" s="145">
        <v>75</v>
      </c>
      <c r="T1512" s="144" t="s">
        <v>4754</v>
      </c>
      <c r="U1512" s="145">
        <v>1</v>
      </c>
      <c r="V1512" s="145">
        <v>1.06</v>
      </c>
      <c r="W1512" s="145">
        <v>0</v>
      </c>
      <c r="X1512" s="144" t="s">
        <v>4745</v>
      </c>
    </row>
    <row r="1513" spans="1:24" s="7" customFormat="1">
      <c r="A1513" s="7" t="s">
        <v>49</v>
      </c>
      <c r="D1513" s="144" t="s">
        <v>7462</v>
      </c>
      <c r="E1513" s="144" t="s">
        <v>7463</v>
      </c>
      <c r="F1513" s="144" t="s">
        <v>4792</v>
      </c>
      <c r="G1513" s="144" t="s">
        <v>4745</v>
      </c>
      <c r="H1513" s="144" t="s">
        <v>891</v>
      </c>
      <c r="I1513" s="144" t="s">
        <v>1644</v>
      </c>
      <c r="J1513" s="145">
        <v>75</v>
      </c>
      <c r="K1513" s="144" t="s">
        <v>2566</v>
      </c>
      <c r="L1513" s="144" t="s">
        <v>457</v>
      </c>
      <c r="M1513" s="144" t="s">
        <v>4753</v>
      </c>
      <c r="N1513" s="144" t="s">
        <v>683</v>
      </c>
      <c r="O1513" s="144" t="s">
        <v>695</v>
      </c>
      <c r="P1513" s="144" t="s">
        <v>1515</v>
      </c>
      <c r="Q1513" s="145">
        <v>0.15</v>
      </c>
      <c r="R1513" s="144" t="s">
        <v>616</v>
      </c>
      <c r="S1513" s="145">
        <v>75</v>
      </c>
      <c r="T1513" s="144" t="s">
        <v>4754</v>
      </c>
      <c r="U1513" s="145">
        <v>0</v>
      </c>
      <c r="V1513" s="145">
        <v>1.1200000000000001</v>
      </c>
      <c r="W1513" s="145">
        <v>0</v>
      </c>
      <c r="X1513" s="144" t="s">
        <v>4745</v>
      </c>
    </row>
    <row r="1514" spans="1:24" s="7" customFormat="1">
      <c r="A1514" s="7" t="s">
        <v>49</v>
      </c>
      <c r="D1514" s="144" t="s">
        <v>2502</v>
      </c>
      <c r="E1514" s="144" t="s">
        <v>7464</v>
      </c>
      <c r="F1514" s="144" t="s">
        <v>655</v>
      </c>
      <c r="G1514" s="144" t="s">
        <v>4745</v>
      </c>
      <c r="H1514" s="144" t="s">
        <v>891</v>
      </c>
      <c r="I1514" s="144" t="s">
        <v>1644</v>
      </c>
      <c r="J1514" s="145">
        <v>125</v>
      </c>
      <c r="K1514" s="144" t="s">
        <v>5269</v>
      </c>
      <c r="L1514" s="144" t="s">
        <v>1795</v>
      </c>
      <c r="M1514" s="144" t="s">
        <v>4753</v>
      </c>
      <c r="N1514" s="144" t="s">
        <v>683</v>
      </c>
      <c r="O1514" s="144" t="s">
        <v>695</v>
      </c>
      <c r="P1514" s="144" t="s">
        <v>2237</v>
      </c>
      <c r="Q1514" s="145">
        <v>0.66</v>
      </c>
      <c r="R1514" s="144" t="s">
        <v>1423</v>
      </c>
      <c r="S1514" s="145">
        <v>125</v>
      </c>
      <c r="T1514" s="144" t="s">
        <v>4754</v>
      </c>
      <c r="U1514" s="145">
        <v>443</v>
      </c>
      <c r="V1514" s="145">
        <v>5.0519600000000002</v>
      </c>
      <c r="W1514" s="145">
        <v>27</v>
      </c>
      <c r="X1514" s="144" t="s">
        <v>7465</v>
      </c>
    </row>
    <row r="1515" spans="1:24" s="7" customFormat="1">
      <c r="A1515" s="7" t="s">
        <v>49</v>
      </c>
      <c r="D1515" s="144" t="s">
        <v>7466</v>
      </c>
      <c r="E1515" s="144" t="s">
        <v>7467</v>
      </c>
      <c r="F1515" s="144" t="s">
        <v>4792</v>
      </c>
      <c r="G1515" s="144" t="s">
        <v>4745</v>
      </c>
      <c r="H1515" s="144" t="s">
        <v>891</v>
      </c>
      <c r="I1515" s="144" t="s">
        <v>1644</v>
      </c>
      <c r="J1515" s="145">
        <v>150</v>
      </c>
      <c r="K1515" s="144" t="s">
        <v>1587</v>
      </c>
      <c r="L1515" s="144" t="s">
        <v>457</v>
      </c>
      <c r="M1515" s="144" t="s">
        <v>4753</v>
      </c>
      <c r="N1515" s="144" t="s">
        <v>683</v>
      </c>
      <c r="O1515" s="144" t="s">
        <v>695</v>
      </c>
      <c r="P1515" s="144" t="s">
        <v>2501</v>
      </c>
      <c r="Q1515" s="145">
        <v>1.05</v>
      </c>
      <c r="R1515" s="144" t="s">
        <v>513</v>
      </c>
      <c r="S1515" s="145">
        <v>150</v>
      </c>
      <c r="T1515" s="144" t="s">
        <v>4754</v>
      </c>
      <c r="U1515" s="145">
        <v>0</v>
      </c>
      <c r="V1515" s="145">
        <v>6.29</v>
      </c>
      <c r="W1515" s="145">
        <v>0</v>
      </c>
      <c r="X1515" s="144" t="s">
        <v>4745</v>
      </c>
    </row>
    <row r="1516" spans="1:24" s="7" customFormat="1">
      <c r="A1516" s="7" t="s">
        <v>49</v>
      </c>
      <c r="D1516" s="144" t="s">
        <v>7468</v>
      </c>
      <c r="E1516" s="144" t="s">
        <v>7469</v>
      </c>
      <c r="F1516" s="144" t="s">
        <v>4792</v>
      </c>
      <c r="G1516" s="144" t="s">
        <v>4745</v>
      </c>
      <c r="H1516" s="144" t="s">
        <v>891</v>
      </c>
      <c r="I1516" s="144" t="s">
        <v>1644</v>
      </c>
      <c r="J1516" s="145">
        <v>150</v>
      </c>
      <c r="K1516" s="144" t="s">
        <v>1587</v>
      </c>
      <c r="L1516" s="144" t="s">
        <v>457</v>
      </c>
      <c r="M1516" s="144" t="s">
        <v>4753</v>
      </c>
      <c r="N1516" s="144" t="s">
        <v>683</v>
      </c>
      <c r="O1516" s="144" t="s">
        <v>695</v>
      </c>
      <c r="P1516" s="144" t="s">
        <v>2501</v>
      </c>
      <c r="Q1516" s="145">
        <v>1.05</v>
      </c>
      <c r="R1516" s="144" t="s">
        <v>1720</v>
      </c>
      <c r="S1516" s="145">
        <v>150</v>
      </c>
      <c r="T1516" s="144" t="s">
        <v>4754</v>
      </c>
      <c r="U1516" s="145">
        <v>0</v>
      </c>
      <c r="V1516" s="145">
        <v>5.27</v>
      </c>
      <c r="W1516" s="145">
        <v>0</v>
      </c>
      <c r="X1516" s="144" t="s">
        <v>4745</v>
      </c>
    </row>
    <row r="1517" spans="1:24" s="7" customFormat="1">
      <c r="A1517" s="7" t="s">
        <v>49</v>
      </c>
      <c r="D1517" s="144" t="s">
        <v>2505</v>
      </c>
      <c r="E1517" s="144" t="s">
        <v>7470</v>
      </c>
      <c r="F1517" s="144" t="s">
        <v>655</v>
      </c>
      <c r="G1517" s="144" t="s">
        <v>4745</v>
      </c>
      <c r="H1517" s="144" t="s">
        <v>891</v>
      </c>
      <c r="I1517" s="144" t="s">
        <v>1644</v>
      </c>
      <c r="J1517" s="145">
        <v>100</v>
      </c>
      <c r="K1517" s="144" t="s">
        <v>5164</v>
      </c>
      <c r="L1517" s="144" t="s">
        <v>389</v>
      </c>
      <c r="M1517" s="144" t="s">
        <v>4753</v>
      </c>
      <c r="N1517" s="144" t="s">
        <v>683</v>
      </c>
      <c r="O1517" s="144" t="s">
        <v>695</v>
      </c>
      <c r="P1517" s="144" t="s">
        <v>1508</v>
      </c>
      <c r="Q1517" s="145">
        <v>0.32</v>
      </c>
      <c r="R1517" s="144" t="s">
        <v>1419</v>
      </c>
      <c r="S1517" s="145">
        <v>100</v>
      </c>
      <c r="T1517" s="144" t="s">
        <v>4754</v>
      </c>
      <c r="U1517" s="145">
        <v>587</v>
      </c>
      <c r="V1517" s="145">
        <v>2.7366000000000001</v>
      </c>
      <c r="W1517" s="145">
        <v>10</v>
      </c>
      <c r="X1517" s="144" t="s">
        <v>7471</v>
      </c>
    </row>
    <row r="1518" spans="1:24" s="7" customFormat="1">
      <c r="A1518" s="7" t="s">
        <v>49</v>
      </c>
      <c r="D1518" s="144" t="s">
        <v>2508</v>
      </c>
      <c r="E1518" s="144" t="s">
        <v>6786</v>
      </c>
      <c r="F1518" s="144" t="s">
        <v>655</v>
      </c>
      <c r="G1518" s="144" t="s">
        <v>4745</v>
      </c>
      <c r="H1518" s="144" t="s">
        <v>891</v>
      </c>
      <c r="I1518" s="144" t="s">
        <v>1644</v>
      </c>
      <c r="J1518" s="145">
        <v>75</v>
      </c>
      <c r="K1518" s="144" t="s">
        <v>5164</v>
      </c>
      <c r="L1518" s="144" t="s">
        <v>389</v>
      </c>
      <c r="M1518" s="144" t="s">
        <v>4753</v>
      </c>
      <c r="N1518" s="144" t="s">
        <v>683</v>
      </c>
      <c r="O1518" s="144" t="s">
        <v>695</v>
      </c>
      <c r="P1518" s="144" t="s">
        <v>1515</v>
      </c>
      <c r="Q1518" s="145">
        <v>0.14000000000000001</v>
      </c>
      <c r="R1518" s="144" t="s">
        <v>616</v>
      </c>
      <c r="S1518" s="145">
        <v>75</v>
      </c>
      <c r="T1518" s="144" t="s">
        <v>4754</v>
      </c>
      <c r="U1518" s="145">
        <v>1469</v>
      </c>
      <c r="V1518" s="145">
        <v>1.4198900000000001</v>
      </c>
      <c r="W1518" s="145">
        <v>0</v>
      </c>
      <c r="X1518" s="144" t="s">
        <v>7472</v>
      </c>
    </row>
    <row r="1519" spans="1:24" s="7" customFormat="1">
      <c r="A1519" s="7" t="s">
        <v>49</v>
      </c>
      <c r="D1519" s="144" t="s">
        <v>2511</v>
      </c>
      <c r="E1519" s="144" t="s">
        <v>7473</v>
      </c>
      <c r="F1519" s="144" t="s">
        <v>655</v>
      </c>
      <c r="G1519" s="144" t="s">
        <v>4745</v>
      </c>
      <c r="H1519" s="144" t="s">
        <v>891</v>
      </c>
      <c r="I1519" s="144" t="s">
        <v>1644</v>
      </c>
      <c r="J1519" s="145">
        <v>100</v>
      </c>
      <c r="K1519" s="144" t="s">
        <v>6640</v>
      </c>
      <c r="L1519" s="144" t="s">
        <v>401</v>
      </c>
      <c r="M1519" s="144" t="s">
        <v>4753</v>
      </c>
      <c r="N1519" s="144" t="s">
        <v>683</v>
      </c>
      <c r="O1519" s="144" t="s">
        <v>695</v>
      </c>
      <c r="P1519" s="144" t="s">
        <v>1508</v>
      </c>
      <c r="Q1519" s="145">
        <v>0.32</v>
      </c>
      <c r="R1519" s="144" t="s">
        <v>1419</v>
      </c>
      <c r="S1519" s="145">
        <v>100</v>
      </c>
      <c r="T1519" s="144" t="s">
        <v>4754</v>
      </c>
      <c r="U1519" s="145">
        <v>428</v>
      </c>
      <c r="V1519" s="145">
        <v>2.14947</v>
      </c>
      <c r="W1519" s="145">
        <v>6</v>
      </c>
      <c r="X1519" s="144" t="s">
        <v>7474</v>
      </c>
    </row>
    <row r="1520" spans="1:24" s="7" customFormat="1">
      <c r="A1520" s="7" t="s">
        <v>49</v>
      </c>
      <c r="D1520" s="144" t="s">
        <v>7475</v>
      </c>
      <c r="E1520" s="144" t="s">
        <v>7476</v>
      </c>
      <c r="F1520" s="144" t="s">
        <v>4792</v>
      </c>
      <c r="G1520" s="144" t="s">
        <v>4745</v>
      </c>
      <c r="H1520" s="144" t="s">
        <v>891</v>
      </c>
      <c r="I1520" s="144" t="s">
        <v>1644</v>
      </c>
      <c r="J1520" s="145">
        <v>100</v>
      </c>
      <c r="K1520" s="144" t="s">
        <v>895</v>
      </c>
      <c r="L1520" s="144" t="s">
        <v>396</v>
      </c>
      <c r="M1520" s="144" t="s">
        <v>4753</v>
      </c>
      <c r="N1520" s="144" t="s">
        <v>683</v>
      </c>
      <c r="O1520" s="144" t="s">
        <v>695</v>
      </c>
      <c r="P1520" s="144" t="s">
        <v>1508</v>
      </c>
      <c r="Q1520" s="145">
        <v>0.32</v>
      </c>
      <c r="R1520" s="144" t="s">
        <v>1419</v>
      </c>
      <c r="S1520" s="145">
        <v>100</v>
      </c>
      <c r="T1520" s="144" t="s">
        <v>4754</v>
      </c>
      <c r="U1520" s="145">
        <v>0</v>
      </c>
      <c r="V1520" s="145">
        <v>2.1</v>
      </c>
      <c r="W1520" s="145">
        <v>0</v>
      </c>
      <c r="X1520" s="144" t="s">
        <v>4745</v>
      </c>
    </row>
    <row r="1521" spans="1:24" s="7" customFormat="1">
      <c r="A1521" s="7" t="s">
        <v>49</v>
      </c>
      <c r="D1521" s="144" t="s">
        <v>2514</v>
      </c>
      <c r="E1521" s="144" t="s">
        <v>7477</v>
      </c>
      <c r="F1521" s="144" t="s">
        <v>655</v>
      </c>
      <c r="G1521" s="144" t="s">
        <v>4745</v>
      </c>
      <c r="H1521" s="144" t="s">
        <v>891</v>
      </c>
      <c r="I1521" s="144" t="s">
        <v>1644</v>
      </c>
      <c r="J1521" s="145">
        <v>100</v>
      </c>
      <c r="K1521" s="144" t="s">
        <v>6640</v>
      </c>
      <c r="L1521" s="144" t="s">
        <v>393</v>
      </c>
      <c r="M1521" s="144" t="s">
        <v>4753</v>
      </c>
      <c r="N1521" s="144" t="s">
        <v>683</v>
      </c>
      <c r="O1521" s="144" t="s">
        <v>695</v>
      </c>
      <c r="P1521" s="144" t="s">
        <v>1508</v>
      </c>
      <c r="Q1521" s="145">
        <v>0.32</v>
      </c>
      <c r="R1521" s="144" t="s">
        <v>1419</v>
      </c>
      <c r="S1521" s="145">
        <v>100</v>
      </c>
      <c r="T1521" s="144" t="s">
        <v>4754</v>
      </c>
      <c r="U1521" s="145">
        <v>231</v>
      </c>
      <c r="V1521" s="145">
        <v>2.2003900000000001</v>
      </c>
      <c r="W1521" s="145">
        <v>0</v>
      </c>
      <c r="X1521" s="144" t="s">
        <v>7478</v>
      </c>
    </row>
    <row r="1522" spans="1:24" s="7" customFormat="1">
      <c r="A1522" s="7" t="s">
        <v>49</v>
      </c>
      <c r="D1522" s="144" t="s">
        <v>7479</v>
      </c>
      <c r="E1522" s="144" t="s">
        <v>7480</v>
      </c>
      <c r="F1522" s="144" t="s">
        <v>4792</v>
      </c>
      <c r="G1522" s="144" t="s">
        <v>4745</v>
      </c>
      <c r="H1522" s="144" t="s">
        <v>891</v>
      </c>
      <c r="I1522" s="144" t="s">
        <v>1644</v>
      </c>
      <c r="J1522" s="145">
        <v>100</v>
      </c>
      <c r="K1522" s="144" t="s">
        <v>895</v>
      </c>
      <c r="L1522" s="144" t="s">
        <v>419</v>
      </c>
      <c r="M1522" s="144" t="s">
        <v>4753</v>
      </c>
      <c r="N1522" s="144" t="s">
        <v>683</v>
      </c>
      <c r="O1522" s="144" t="s">
        <v>695</v>
      </c>
      <c r="P1522" s="144" t="s">
        <v>1508</v>
      </c>
      <c r="Q1522" s="145">
        <v>0.32</v>
      </c>
      <c r="R1522" s="144" t="s">
        <v>1419</v>
      </c>
      <c r="S1522" s="145">
        <v>100</v>
      </c>
      <c r="T1522" s="144" t="s">
        <v>4754</v>
      </c>
      <c r="U1522" s="145">
        <v>0</v>
      </c>
      <c r="V1522" s="145">
        <v>2.1</v>
      </c>
      <c r="W1522" s="145">
        <v>0</v>
      </c>
      <c r="X1522" s="144" t="s">
        <v>4745</v>
      </c>
    </row>
    <row r="1523" spans="1:24" s="7" customFormat="1">
      <c r="A1523" s="7" t="s">
        <v>49</v>
      </c>
      <c r="D1523" s="144" t="s">
        <v>3670</v>
      </c>
      <c r="E1523" s="144" t="s">
        <v>7481</v>
      </c>
      <c r="F1523" s="144" t="s">
        <v>655</v>
      </c>
      <c r="G1523" s="144" t="s">
        <v>5227</v>
      </c>
      <c r="H1523" s="144" t="s">
        <v>891</v>
      </c>
      <c r="I1523" s="144" t="s">
        <v>1644</v>
      </c>
      <c r="J1523" s="145">
        <v>100</v>
      </c>
      <c r="K1523" s="144" t="s">
        <v>5269</v>
      </c>
      <c r="L1523" s="144" t="s">
        <v>1795</v>
      </c>
      <c r="M1523" s="144" t="s">
        <v>4753</v>
      </c>
      <c r="N1523" s="144" t="s">
        <v>683</v>
      </c>
      <c r="O1523" s="144" t="s">
        <v>695</v>
      </c>
      <c r="P1523" s="144" t="s">
        <v>2191</v>
      </c>
      <c r="Q1523" s="145">
        <v>0.32</v>
      </c>
      <c r="R1523" s="144" t="s">
        <v>1419</v>
      </c>
      <c r="S1523" s="145">
        <v>100</v>
      </c>
      <c r="T1523" s="144" t="s">
        <v>4754</v>
      </c>
      <c r="U1523" s="145">
        <v>0</v>
      </c>
      <c r="V1523" s="145">
        <v>0</v>
      </c>
      <c r="W1523" s="145">
        <v>25</v>
      </c>
      <c r="X1523" s="144" t="s">
        <v>4745</v>
      </c>
    </row>
    <row r="1524" spans="1:24" s="7" customFormat="1">
      <c r="A1524" s="7" t="s">
        <v>49</v>
      </c>
      <c r="D1524" s="144" t="s">
        <v>2517</v>
      </c>
      <c r="E1524" s="144" t="s">
        <v>7482</v>
      </c>
      <c r="F1524" s="144" t="s">
        <v>655</v>
      </c>
      <c r="G1524" s="144" t="s">
        <v>4745</v>
      </c>
      <c r="H1524" s="144" t="s">
        <v>891</v>
      </c>
      <c r="I1524" s="144" t="s">
        <v>1644</v>
      </c>
      <c r="J1524" s="145">
        <v>100</v>
      </c>
      <c r="K1524" s="144" t="s">
        <v>5269</v>
      </c>
      <c r="L1524" s="144" t="s">
        <v>1795</v>
      </c>
      <c r="M1524" s="144" t="s">
        <v>4753</v>
      </c>
      <c r="N1524" s="144" t="s">
        <v>683</v>
      </c>
      <c r="O1524" s="144" t="s">
        <v>695</v>
      </c>
      <c r="P1524" s="144" t="s">
        <v>2191</v>
      </c>
      <c r="Q1524" s="145">
        <v>0.32</v>
      </c>
      <c r="R1524" s="144" t="s">
        <v>1419</v>
      </c>
      <c r="S1524" s="145">
        <v>100</v>
      </c>
      <c r="T1524" s="144" t="s">
        <v>4754</v>
      </c>
      <c r="U1524" s="145">
        <v>801</v>
      </c>
      <c r="V1524" s="145">
        <v>3.5703900000000002</v>
      </c>
      <c r="W1524" s="145">
        <v>35</v>
      </c>
      <c r="X1524" s="144" t="s">
        <v>7483</v>
      </c>
    </row>
    <row r="1525" spans="1:24" s="7" customFormat="1">
      <c r="A1525" s="7" t="s">
        <v>49</v>
      </c>
      <c r="D1525" s="144" t="s">
        <v>2520</v>
      </c>
      <c r="E1525" s="144" t="s">
        <v>7484</v>
      </c>
      <c r="F1525" s="144" t="s">
        <v>655</v>
      </c>
      <c r="G1525" s="144" t="s">
        <v>4745</v>
      </c>
      <c r="H1525" s="144" t="s">
        <v>891</v>
      </c>
      <c r="I1525" s="144" t="s">
        <v>1644</v>
      </c>
      <c r="J1525" s="145">
        <v>125</v>
      </c>
      <c r="K1525" s="144" t="s">
        <v>5269</v>
      </c>
      <c r="L1525" s="144" t="s">
        <v>1795</v>
      </c>
      <c r="M1525" s="144" t="s">
        <v>4753</v>
      </c>
      <c r="N1525" s="144" t="s">
        <v>683</v>
      </c>
      <c r="O1525" s="144" t="s">
        <v>695</v>
      </c>
      <c r="P1525" s="144" t="s">
        <v>2523</v>
      </c>
      <c r="Q1525" s="145">
        <v>0.66</v>
      </c>
      <c r="R1525" s="144" t="s">
        <v>1423</v>
      </c>
      <c r="S1525" s="145">
        <v>125</v>
      </c>
      <c r="T1525" s="144" t="s">
        <v>4754</v>
      </c>
      <c r="U1525" s="145">
        <v>2249</v>
      </c>
      <c r="V1525" s="145">
        <v>5.3829399999999996</v>
      </c>
      <c r="W1525" s="145">
        <v>1056</v>
      </c>
      <c r="X1525" s="144" t="s">
        <v>7485</v>
      </c>
    </row>
    <row r="1526" spans="1:24" s="7" customFormat="1">
      <c r="A1526" s="7" t="s">
        <v>49</v>
      </c>
      <c r="D1526" s="144" t="s">
        <v>3813</v>
      </c>
      <c r="E1526" s="144" t="s">
        <v>7486</v>
      </c>
      <c r="F1526" s="144" t="s">
        <v>5033</v>
      </c>
      <c r="G1526" s="144" t="s">
        <v>4745</v>
      </c>
      <c r="H1526" s="144" t="s">
        <v>891</v>
      </c>
      <c r="I1526" s="144" t="s">
        <v>1644</v>
      </c>
      <c r="J1526" s="145">
        <v>150</v>
      </c>
      <c r="K1526" s="144" t="s">
        <v>539</v>
      </c>
      <c r="L1526" s="144" t="s">
        <v>457</v>
      </c>
      <c r="M1526" s="144" t="s">
        <v>4753</v>
      </c>
      <c r="N1526" s="144" t="s">
        <v>683</v>
      </c>
      <c r="O1526" s="144" t="s">
        <v>695</v>
      </c>
      <c r="P1526" s="144" t="s">
        <v>2527</v>
      </c>
      <c r="Q1526" s="145">
        <v>0.96</v>
      </c>
      <c r="R1526" s="144" t="s">
        <v>1720</v>
      </c>
      <c r="S1526" s="145">
        <v>150</v>
      </c>
      <c r="T1526" s="144" t="s">
        <v>4754</v>
      </c>
      <c r="U1526" s="145">
        <v>48</v>
      </c>
      <c r="V1526" s="145">
        <v>8.86</v>
      </c>
      <c r="W1526" s="145">
        <v>12</v>
      </c>
      <c r="X1526" s="144" t="s">
        <v>4745</v>
      </c>
    </row>
    <row r="1527" spans="1:24" s="7" customFormat="1">
      <c r="A1527" s="7" t="s">
        <v>49</v>
      </c>
      <c r="D1527" s="144" t="s">
        <v>2524</v>
      </c>
      <c r="E1527" s="144" t="s">
        <v>7487</v>
      </c>
      <c r="F1527" s="144" t="s">
        <v>655</v>
      </c>
      <c r="G1527" s="144" t="s">
        <v>4745</v>
      </c>
      <c r="H1527" s="144" t="s">
        <v>891</v>
      </c>
      <c r="I1527" s="144" t="s">
        <v>1644</v>
      </c>
      <c r="J1527" s="145">
        <v>150</v>
      </c>
      <c r="K1527" s="144" t="s">
        <v>5269</v>
      </c>
      <c r="L1527" s="144" t="s">
        <v>1795</v>
      </c>
      <c r="M1527" s="144" t="s">
        <v>4753</v>
      </c>
      <c r="N1527" s="144" t="s">
        <v>683</v>
      </c>
      <c r="O1527" s="144" t="s">
        <v>695</v>
      </c>
      <c r="P1527" s="144" t="s">
        <v>2527</v>
      </c>
      <c r="Q1527" s="145">
        <v>1.05</v>
      </c>
      <c r="R1527" s="144" t="s">
        <v>513</v>
      </c>
      <c r="S1527" s="145">
        <v>150</v>
      </c>
      <c r="T1527" s="144" t="s">
        <v>4754</v>
      </c>
      <c r="U1527" s="145">
        <v>35</v>
      </c>
      <c r="V1527" s="145">
        <v>6.7930000000000001</v>
      </c>
      <c r="W1527" s="145">
        <v>0</v>
      </c>
      <c r="X1527" s="144" t="s">
        <v>7488</v>
      </c>
    </row>
    <row r="1528" spans="1:24" s="7" customFormat="1">
      <c r="A1528" s="7" t="s">
        <v>49</v>
      </c>
      <c r="D1528" s="144" t="s">
        <v>7489</v>
      </c>
      <c r="E1528" s="144" t="s">
        <v>7490</v>
      </c>
      <c r="F1528" s="144" t="s">
        <v>4792</v>
      </c>
      <c r="G1528" s="144" t="s">
        <v>4745</v>
      </c>
      <c r="H1528" s="144" t="s">
        <v>891</v>
      </c>
      <c r="I1528" s="144" t="s">
        <v>1644</v>
      </c>
      <c r="J1528" s="145">
        <v>150</v>
      </c>
      <c r="K1528" s="144" t="s">
        <v>539</v>
      </c>
      <c r="L1528" s="144" t="s">
        <v>380</v>
      </c>
      <c r="M1528" s="144" t="s">
        <v>4753</v>
      </c>
      <c r="N1528" s="144" t="s">
        <v>683</v>
      </c>
      <c r="O1528" s="144" t="s">
        <v>695</v>
      </c>
      <c r="P1528" s="144" t="s">
        <v>2527</v>
      </c>
      <c r="Q1528" s="145">
        <v>0.86</v>
      </c>
      <c r="R1528" s="144" t="s">
        <v>1720</v>
      </c>
      <c r="S1528" s="145">
        <v>150</v>
      </c>
      <c r="T1528" s="144" t="s">
        <v>4754</v>
      </c>
      <c r="U1528" s="145">
        <v>0</v>
      </c>
      <c r="V1528" s="145">
        <v>8.2249999999999996</v>
      </c>
      <c r="W1528" s="145">
        <v>0</v>
      </c>
      <c r="X1528" s="144" t="s">
        <v>4745</v>
      </c>
    </row>
    <row r="1529" spans="1:24" s="7" customFormat="1">
      <c r="A1529" s="7" t="s">
        <v>49</v>
      </c>
      <c r="D1529" s="144" t="s">
        <v>2528</v>
      </c>
      <c r="E1529" s="144" t="s">
        <v>7491</v>
      </c>
      <c r="F1529" s="144" t="s">
        <v>655</v>
      </c>
      <c r="G1529" s="144" t="s">
        <v>4745</v>
      </c>
      <c r="H1529" s="144" t="s">
        <v>891</v>
      </c>
      <c r="I1529" s="144" t="s">
        <v>1644</v>
      </c>
      <c r="J1529" s="145">
        <v>75</v>
      </c>
      <c r="K1529" s="144" t="s">
        <v>5269</v>
      </c>
      <c r="L1529" s="144" t="s">
        <v>1795</v>
      </c>
      <c r="M1529" s="144" t="s">
        <v>4753</v>
      </c>
      <c r="N1529" s="144" t="s">
        <v>683</v>
      </c>
      <c r="O1529" s="144" t="s">
        <v>695</v>
      </c>
      <c r="P1529" s="144" t="s">
        <v>2531</v>
      </c>
      <c r="Q1529" s="145">
        <v>0.125</v>
      </c>
      <c r="R1529" s="144" t="s">
        <v>616</v>
      </c>
      <c r="S1529" s="145">
        <v>75</v>
      </c>
      <c r="T1529" s="144" t="s">
        <v>4754</v>
      </c>
      <c r="U1529" s="145">
        <v>1926</v>
      </c>
      <c r="V1529" s="145">
        <v>1.6597</v>
      </c>
      <c r="W1529" s="145">
        <v>1936</v>
      </c>
      <c r="X1529" s="144" t="s">
        <v>7492</v>
      </c>
    </row>
    <row r="1530" spans="1:24" s="7" customFormat="1">
      <c r="A1530" s="7" t="s">
        <v>49</v>
      </c>
      <c r="D1530" s="144" t="s">
        <v>2532</v>
      </c>
      <c r="E1530" s="144" t="s">
        <v>7493</v>
      </c>
      <c r="F1530" s="144" t="s">
        <v>655</v>
      </c>
      <c r="G1530" s="144" t="s">
        <v>4745</v>
      </c>
      <c r="H1530" s="144" t="s">
        <v>891</v>
      </c>
      <c r="I1530" s="144" t="s">
        <v>1644</v>
      </c>
      <c r="J1530" s="145">
        <v>100</v>
      </c>
      <c r="K1530" s="144" t="s">
        <v>6640</v>
      </c>
      <c r="L1530" s="144" t="s">
        <v>401</v>
      </c>
      <c r="M1530" s="144" t="s">
        <v>4753</v>
      </c>
      <c r="N1530" s="144" t="s">
        <v>683</v>
      </c>
      <c r="O1530" s="144" t="s">
        <v>695</v>
      </c>
      <c r="P1530" s="144" t="s">
        <v>1508</v>
      </c>
      <c r="Q1530" s="145">
        <v>0.32</v>
      </c>
      <c r="R1530" s="144" t="s">
        <v>1419</v>
      </c>
      <c r="S1530" s="145">
        <v>100</v>
      </c>
      <c r="T1530" s="144" t="s">
        <v>4754</v>
      </c>
      <c r="U1530" s="145">
        <v>443</v>
      </c>
      <c r="V1530" s="145">
        <v>1.92</v>
      </c>
      <c r="W1530" s="145">
        <v>0</v>
      </c>
      <c r="X1530" s="144" t="s">
        <v>7494</v>
      </c>
    </row>
    <row r="1531" spans="1:24" s="7" customFormat="1">
      <c r="A1531" s="7" t="s">
        <v>49</v>
      </c>
      <c r="D1531" s="144" t="s">
        <v>3814</v>
      </c>
      <c r="E1531" s="144" t="s">
        <v>7495</v>
      </c>
      <c r="F1531" s="144" t="s">
        <v>5033</v>
      </c>
      <c r="G1531" s="144" t="s">
        <v>4745</v>
      </c>
      <c r="H1531" s="144" t="s">
        <v>891</v>
      </c>
      <c r="I1531" s="144" t="s">
        <v>1644</v>
      </c>
      <c r="J1531" s="145">
        <v>100</v>
      </c>
      <c r="K1531" s="144" t="s">
        <v>1716</v>
      </c>
      <c r="L1531" s="144" t="s">
        <v>396</v>
      </c>
      <c r="M1531" s="144" t="s">
        <v>4753</v>
      </c>
      <c r="N1531" s="144" t="s">
        <v>683</v>
      </c>
      <c r="O1531" s="144" t="s">
        <v>695</v>
      </c>
      <c r="P1531" s="144" t="s">
        <v>1508</v>
      </c>
      <c r="Q1531" s="145">
        <v>0.32</v>
      </c>
      <c r="R1531" s="144" t="s">
        <v>1419</v>
      </c>
      <c r="S1531" s="145">
        <v>100</v>
      </c>
      <c r="T1531" s="144" t="s">
        <v>4754</v>
      </c>
      <c r="U1531" s="145">
        <v>187</v>
      </c>
      <c r="V1531" s="145">
        <v>1.92</v>
      </c>
      <c r="W1531" s="145">
        <v>47</v>
      </c>
      <c r="X1531" s="144" t="s">
        <v>4745</v>
      </c>
    </row>
    <row r="1532" spans="1:24" s="7" customFormat="1">
      <c r="A1532" s="7" t="s">
        <v>49</v>
      </c>
      <c r="D1532" s="144" t="s">
        <v>2535</v>
      </c>
      <c r="E1532" s="144" t="s">
        <v>7496</v>
      </c>
      <c r="F1532" s="144" t="s">
        <v>655</v>
      </c>
      <c r="G1532" s="144" t="s">
        <v>5394</v>
      </c>
      <c r="H1532" s="144" t="s">
        <v>891</v>
      </c>
      <c r="I1532" s="144" t="s">
        <v>1644</v>
      </c>
      <c r="J1532" s="145">
        <v>100</v>
      </c>
      <c r="K1532" s="144" t="s">
        <v>6640</v>
      </c>
      <c r="L1532" s="144" t="s">
        <v>393</v>
      </c>
      <c r="M1532" s="144" t="s">
        <v>4753</v>
      </c>
      <c r="N1532" s="144" t="s">
        <v>683</v>
      </c>
      <c r="O1532" s="144" t="s">
        <v>695</v>
      </c>
      <c r="P1532" s="144" t="s">
        <v>1508</v>
      </c>
      <c r="Q1532" s="145">
        <v>0.32</v>
      </c>
      <c r="R1532" s="144" t="s">
        <v>1419</v>
      </c>
      <c r="S1532" s="145">
        <v>100</v>
      </c>
      <c r="T1532" s="144" t="s">
        <v>4754</v>
      </c>
      <c r="U1532" s="145">
        <v>478</v>
      </c>
      <c r="V1532" s="145">
        <v>2.0977600000000001</v>
      </c>
      <c r="W1532" s="145">
        <v>0</v>
      </c>
      <c r="X1532" s="144" t="s">
        <v>7497</v>
      </c>
    </row>
    <row r="1533" spans="1:24" s="7" customFormat="1">
      <c r="A1533" s="7" t="s">
        <v>49</v>
      </c>
      <c r="D1533" s="144" t="s">
        <v>2538</v>
      </c>
      <c r="E1533" s="144" t="s">
        <v>7498</v>
      </c>
      <c r="F1533" s="144" t="s">
        <v>655</v>
      </c>
      <c r="G1533" s="144" t="s">
        <v>4745</v>
      </c>
      <c r="H1533" s="144" t="s">
        <v>891</v>
      </c>
      <c r="I1533" s="144" t="s">
        <v>1644</v>
      </c>
      <c r="J1533" s="145">
        <v>100</v>
      </c>
      <c r="K1533" s="144" t="s">
        <v>6640</v>
      </c>
      <c r="L1533" s="144" t="s">
        <v>389</v>
      </c>
      <c r="M1533" s="144" t="s">
        <v>4753</v>
      </c>
      <c r="N1533" s="144" t="s">
        <v>683</v>
      </c>
      <c r="O1533" s="144" t="s">
        <v>695</v>
      </c>
      <c r="P1533" s="144" t="s">
        <v>1508</v>
      </c>
      <c r="Q1533" s="145">
        <v>0.32</v>
      </c>
      <c r="R1533" s="144" t="s">
        <v>1419</v>
      </c>
      <c r="S1533" s="145">
        <v>100</v>
      </c>
      <c r="T1533" s="144" t="s">
        <v>4754</v>
      </c>
      <c r="U1533" s="145">
        <v>512</v>
      </c>
      <c r="V1533" s="145">
        <v>1.92</v>
      </c>
      <c r="W1533" s="145">
        <v>0</v>
      </c>
      <c r="X1533" s="144" t="s">
        <v>7499</v>
      </c>
    </row>
    <row r="1534" spans="1:24" s="7" customFormat="1">
      <c r="A1534" s="7" t="s">
        <v>49</v>
      </c>
      <c r="D1534" s="144" t="s">
        <v>7500</v>
      </c>
      <c r="E1534" s="144" t="s">
        <v>7501</v>
      </c>
      <c r="F1534" s="144" t="s">
        <v>4792</v>
      </c>
      <c r="G1534" s="144" t="s">
        <v>4745</v>
      </c>
      <c r="H1534" s="144" t="s">
        <v>891</v>
      </c>
      <c r="I1534" s="144" t="s">
        <v>1644</v>
      </c>
      <c r="J1534" s="145">
        <v>100</v>
      </c>
      <c r="K1534" s="144" t="s">
        <v>1716</v>
      </c>
      <c r="L1534" s="144" t="s">
        <v>419</v>
      </c>
      <c r="M1534" s="144" t="s">
        <v>4753</v>
      </c>
      <c r="N1534" s="144" t="s">
        <v>683</v>
      </c>
      <c r="O1534" s="144" t="s">
        <v>695</v>
      </c>
      <c r="P1534" s="144" t="s">
        <v>1508</v>
      </c>
      <c r="Q1534" s="145">
        <v>0.32</v>
      </c>
      <c r="R1534" s="144" t="s">
        <v>1419</v>
      </c>
      <c r="S1534" s="145">
        <v>100</v>
      </c>
      <c r="T1534" s="144" t="s">
        <v>4754</v>
      </c>
      <c r="U1534" s="145">
        <v>0</v>
      </c>
      <c r="V1534" s="145">
        <v>1.92</v>
      </c>
      <c r="W1534" s="145">
        <v>0</v>
      </c>
      <c r="X1534" s="144" t="s">
        <v>4745</v>
      </c>
    </row>
    <row r="1535" spans="1:24" s="7" customFormat="1">
      <c r="A1535" s="7" t="s">
        <v>49</v>
      </c>
      <c r="D1535" s="144" t="s">
        <v>3393</v>
      </c>
      <c r="E1535" s="144" t="s">
        <v>7502</v>
      </c>
      <c r="F1535" s="144" t="s">
        <v>655</v>
      </c>
      <c r="G1535" s="144" t="s">
        <v>4745</v>
      </c>
      <c r="H1535" s="144" t="s">
        <v>891</v>
      </c>
      <c r="I1535" s="144" t="s">
        <v>1644</v>
      </c>
      <c r="J1535" s="145">
        <v>75</v>
      </c>
      <c r="K1535" s="144" t="s">
        <v>6640</v>
      </c>
      <c r="L1535" s="144" t="s">
        <v>401</v>
      </c>
      <c r="M1535" s="144" t="s">
        <v>4753</v>
      </c>
      <c r="N1535" s="144" t="s">
        <v>683</v>
      </c>
      <c r="O1535" s="144" t="s">
        <v>695</v>
      </c>
      <c r="P1535" s="144" t="s">
        <v>1515</v>
      </c>
      <c r="Q1535" s="145">
        <v>0.128</v>
      </c>
      <c r="R1535" s="144" t="s">
        <v>616</v>
      </c>
      <c r="S1535" s="145">
        <v>75</v>
      </c>
      <c r="T1535" s="144" t="s">
        <v>4754</v>
      </c>
      <c r="U1535" s="145">
        <v>312</v>
      </c>
      <c r="V1535" s="145">
        <v>1.095</v>
      </c>
      <c r="W1535" s="145">
        <v>0</v>
      </c>
      <c r="X1535" s="144" t="s">
        <v>7503</v>
      </c>
    </row>
    <row r="1536" spans="1:24" s="7" customFormat="1">
      <c r="A1536" s="7" t="s">
        <v>49</v>
      </c>
      <c r="D1536" s="144" t="s">
        <v>2541</v>
      </c>
      <c r="E1536" s="144" t="s">
        <v>7504</v>
      </c>
      <c r="F1536" s="144" t="s">
        <v>655</v>
      </c>
      <c r="G1536" s="144" t="s">
        <v>5394</v>
      </c>
      <c r="H1536" s="144" t="s">
        <v>891</v>
      </c>
      <c r="I1536" s="144" t="s">
        <v>1644</v>
      </c>
      <c r="J1536" s="145">
        <v>75</v>
      </c>
      <c r="K1536" s="144" t="s">
        <v>6640</v>
      </c>
      <c r="L1536" s="144" t="s">
        <v>393</v>
      </c>
      <c r="M1536" s="144" t="s">
        <v>4753</v>
      </c>
      <c r="N1536" s="144" t="s">
        <v>683</v>
      </c>
      <c r="O1536" s="144" t="s">
        <v>695</v>
      </c>
      <c r="P1536" s="144" t="s">
        <v>1515</v>
      </c>
      <c r="Q1536" s="145">
        <v>0.128</v>
      </c>
      <c r="R1536" s="144" t="s">
        <v>616</v>
      </c>
      <c r="S1536" s="145">
        <v>75</v>
      </c>
      <c r="T1536" s="144" t="s">
        <v>4754</v>
      </c>
      <c r="U1536" s="145">
        <v>130</v>
      </c>
      <c r="V1536" s="145">
        <v>1.12286</v>
      </c>
      <c r="W1536" s="145">
        <v>0</v>
      </c>
      <c r="X1536" s="144" t="s">
        <v>7505</v>
      </c>
    </row>
    <row r="1537" spans="1:24" s="7" customFormat="1">
      <c r="A1537" s="7" t="s">
        <v>49</v>
      </c>
      <c r="D1537" s="144" t="s">
        <v>2544</v>
      </c>
      <c r="E1537" s="144" t="s">
        <v>7506</v>
      </c>
      <c r="F1537" s="144" t="s">
        <v>655</v>
      </c>
      <c r="G1537" s="144" t="s">
        <v>4745</v>
      </c>
      <c r="H1537" s="144" t="s">
        <v>891</v>
      </c>
      <c r="I1537" s="144" t="s">
        <v>1644</v>
      </c>
      <c r="J1537" s="145">
        <v>75</v>
      </c>
      <c r="K1537" s="144" t="s">
        <v>6640</v>
      </c>
      <c r="L1537" s="144" t="s">
        <v>389</v>
      </c>
      <c r="M1537" s="144" t="s">
        <v>4753</v>
      </c>
      <c r="N1537" s="144" t="s">
        <v>683</v>
      </c>
      <c r="O1537" s="144" t="s">
        <v>695</v>
      </c>
      <c r="P1537" s="144" t="s">
        <v>1515</v>
      </c>
      <c r="Q1537" s="145">
        <v>0.128</v>
      </c>
      <c r="R1537" s="144" t="s">
        <v>616</v>
      </c>
      <c r="S1537" s="145">
        <v>75</v>
      </c>
      <c r="T1537" s="144" t="s">
        <v>4754</v>
      </c>
      <c r="U1537" s="145">
        <v>957</v>
      </c>
      <c r="V1537" s="145">
        <v>1.09487</v>
      </c>
      <c r="W1537" s="145">
        <v>0</v>
      </c>
      <c r="X1537" s="144" t="s">
        <v>7507</v>
      </c>
    </row>
    <row r="1538" spans="1:24" s="7" customFormat="1">
      <c r="A1538" s="7" t="s">
        <v>49</v>
      </c>
      <c r="D1538" s="144" t="s">
        <v>7508</v>
      </c>
      <c r="E1538" s="144" t="s">
        <v>7509</v>
      </c>
      <c r="F1538" s="144" t="s">
        <v>4792</v>
      </c>
      <c r="G1538" s="144" t="s">
        <v>4745</v>
      </c>
      <c r="H1538" s="144" t="s">
        <v>891</v>
      </c>
      <c r="I1538" s="144" t="s">
        <v>1644</v>
      </c>
      <c r="J1538" s="145">
        <v>75</v>
      </c>
      <c r="K1538" s="144" t="s">
        <v>1716</v>
      </c>
      <c r="L1538" s="144" t="s">
        <v>419</v>
      </c>
      <c r="M1538" s="144" t="s">
        <v>4753</v>
      </c>
      <c r="N1538" s="144" t="s">
        <v>683</v>
      </c>
      <c r="O1538" s="144" t="s">
        <v>695</v>
      </c>
      <c r="P1538" s="144" t="s">
        <v>1515</v>
      </c>
      <c r="Q1538" s="145">
        <v>0.128</v>
      </c>
      <c r="R1538" s="144" t="s">
        <v>616</v>
      </c>
      <c r="S1538" s="145">
        <v>75</v>
      </c>
      <c r="T1538" s="144" t="s">
        <v>4754</v>
      </c>
      <c r="U1538" s="145">
        <v>0</v>
      </c>
      <c r="V1538" s="145">
        <v>1.127</v>
      </c>
      <c r="W1538" s="145">
        <v>0</v>
      </c>
      <c r="X1538" s="144" t="s">
        <v>4745</v>
      </c>
    </row>
    <row r="1539" spans="1:24" s="7" customFormat="1">
      <c r="A1539" s="7" t="s">
        <v>49</v>
      </c>
      <c r="D1539" s="144" t="s">
        <v>2547</v>
      </c>
      <c r="E1539" s="144" t="s">
        <v>7510</v>
      </c>
      <c r="F1539" s="144" t="s">
        <v>655</v>
      </c>
      <c r="G1539" s="144" t="s">
        <v>4745</v>
      </c>
      <c r="H1539" s="144" t="s">
        <v>891</v>
      </c>
      <c r="I1539" s="144" t="s">
        <v>1644</v>
      </c>
      <c r="J1539" s="145">
        <v>75</v>
      </c>
      <c r="K1539" s="144" t="s">
        <v>6640</v>
      </c>
      <c r="L1539" s="144" t="s">
        <v>598</v>
      </c>
      <c r="M1539" s="144" t="s">
        <v>4753</v>
      </c>
      <c r="N1539" s="144" t="s">
        <v>683</v>
      </c>
      <c r="O1539" s="144" t="s">
        <v>695</v>
      </c>
      <c r="P1539" s="144" t="s">
        <v>1515</v>
      </c>
      <c r="Q1539" s="145">
        <v>0.14000000000000001</v>
      </c>
      <c r="R1539" s="144" t="s">
        <v>616</v>
      </c>
      <c r="S1539" s="145">
        <v>75</v>
      </c>
      <c r="T1539" s="144" t="s">
        <v>4754</v>
      </c>
      <c r="U1539" s="145">
        <v>1276</v>
      </c>
      <c r="V1539" s="145">
        <v>1.0791900000000001</v>
      </c>
      <c r="W1539" s="145">
        <v>0</v>
      </c>
      <c r="X1539" s="144" t="s">
        <v>7511</v>
      </c>
    </row>
    <row r="1540" spans="1:24" s="7" customFormat="1">
      <c r="A1540" s="7" t="s">
        <v>49</v>
      </c>
      <c r="D1540" s="144" t="s">
        <v>2550</v>
      </c>
      <c r="E1540" s="144" t="s">
        <v>7512</v>
      </c>
      <c r="F1540" s="144" t="s">
        <v>655</v>
      </c>
      <c r="G1540" s="144" t="s">
        <v>4745</v>
      </c>
      <c r="H1540" s="144" t="s">
        <v>891</v>
      </c>
      <c r="I1540" s="144" t="s">
        <v>1644</v>
      </c>
      <c r="J1540" s="145">
        <v>100</v>
      </c>
      <c r="K1540" s="144" t="s">
        <v>6640</v>
      </c>
      <c r="L1540" s="144" t="s">
        <v>598</v>
      </c>
      <c r="M1540" s="144" t="s">
        <v>4753</v>
      </c>
      <c r="N1540" s="144" t="s">
        <v>683</v>
      </c>
      <c r="O1540" s="144" t="s">
        <v>695</v>
      </c>
      <c r="P1540" s="144" t="s">
        <v>1508</v>
      </c>
      <c r="Q1540" s="145">
        <v>0.32</v>
      </c>
      <c r="R1540" s="144" t="s">
        <v>1419</v>
      </c>
      <c r="S1540" s="145">
        <v>100</v>
      </c>
      <c r="T1540" s="144" t="s">
        <v>4754</v>
      </c>
      <c r="U1540" s="145">
        <v>970</v>
      </c>
      <c r="V1540" s="145">
        <v>2.46333</v>
      </c>
      <c r="W1540" s="145">
        <v>0</v>
      </c>
      <c r="X1540" s="144" t="s">
        <v>7513</v>
      </c>
    </row>
    <row r="1541" spans="1:24" s="7" customFormat="1">
      <c r="A1541" s="7" t="s">
        <v>49</v>
      </c>
      <c r="D1541" s="144" t="s">
        <v>3815</v>
      </c>
      <c r="E1541" s="144" t="s">
        <v>7514</v>
      </c>
      <c r="F1541" s="144" t="s">
        <v>5033</v>
      </c>
      <c r="G1541" s="144" t="s">
        <v>4745</v>
      </c>
      <c r="H1541" s="144" t="s">
        <v>891</v>
      </c>
      <c r="I1541" s="144" t="s">
        <v>1644</v>
      </c>
      <c r="J1541" s="145">
        <v>125</v>
      </c>
      <c r="K1541" s="144" t="s">
        <v>2326</v>
      </c>
      <c r="L1541" s="144" t="s">
        <v>393</v>
      </c>
      <c r="M1541" s="144" t="s">
        <v>4753</v>
      </c>
      <c r="N1541" s="144" t="s">
        <v>683</v>
      </c>
      <c r="O1541" s="144" t="s">
        <v>695</v>
      </c>
      <c r="P1541" s="144" t="s">
        <v>2237</v>
      </c>
      <c r="Q1541" s="145">
        <v>0.66</v>
      </c>
      <c r="R1541" s="144" t="s">
        <v>1423</v>
      </c>
      <c r="S1541" s="145">
        <v>125</v>
      </c>
      <c r="T1541" s="144" t="s">
        <v>4754</v>
      </c>
      <c r="U1541" s="145">
        <v>216</v>
      </c>
      <c r="V1541" s="145">
        <v>3.20296</v>
      </c>
      <c r="W1541" s="145">
        <v>0</v>
      </c>
      <c r="X1541" s="144" t="s">
        <v>4745</v>
      </c>
    </row>
    <row r="1542" spans="1:24" s="7" customFormat="1">
      <c r="A1542" s="7" t="s">
        <v>49</v>
      </c>
      <c r="D1542" s="144" t="s">
        <v>2553</v>
      </c>
      <c r="E1542" s="144" t="s">
        <v>7515</v>
      </c>
      <c r="F1542" s="144" t="s">
        <v>655</v>
      </c>
      <c r="G1542" s="144" t="s">
        <v>5394</v>
      </c>
      <c r="H1542" s="144" t="s">
        <v>891</v>
      </c>
      <c r="I1542" s="144" t="s">
        <v>1644</v>
      </c>
      <c r="J1542" s="145">
        <v>75</v>
      </c>
      <c r="K1542" s="144" t="s">
        <v>5817</v>
      </c>
      <c r="L1542" s="144" t="s">
        <v>401</v>
      </c>
      <c r="M1542" s="144" t="s">
        <v>4753</v>
      </c>
      <c r="N1542" s="144" t="s">
        <v>683</v>
      </c>
      <c r="O1542" s="144" t="s">
        <v>695</v>
      </c>
      <c r="P1542" s="144" t="s">
        <v>1515</v>
      </c>
      <c r="Q1542" s="145">
        <v>0.14000000000000001</v>
      </c>
      <c r="R1542" s="144" t="s">
        <v>616</v>
      </c>
      <c r="S1542" s="145">
        <v>75</v>
      </c>
      <c r="T1542" s="144" t="s">
        <v>4754</v>
      </c>
      <c r="U1542" s="145">
        <v>1077</v>
      </c>
      <c r="V1542" s="145">
        <v>1.0864100000000001</v>
      </c>
      <c r="W1542" s="145">
        <v>800</v>
      </c>
      <c r="X1542" s="144" t="s">
        <v>7516</v>
      </c>
    </row>
    <row r="1543" spans="1:24" s="7" customFormat="1">
      <c r="A1543" s="7" t="s">
        <v>49</v>
      </c>
      <c r="D1543" s="144" t="s">
        <v>2555</v>
      </c>
      <c r="E1543" s="144" t="s">
        <v>7517</v>
      </c>
      <c r="F1543" s="144" t="s">
        <v>655</v>
      </c>
      <c r="G1543" s="144" t="s">
        <v>5394</v>
      </c>
      <c r="H1543" s="144" t="s">
        <v>891</v>
      </c>
      <c r="I1543" s="144" t="s">
        <v>1644</v>
      </c>
      <c r="J1543" s="145">
        <v>75</v>
      </c>
      <c r="K1543" s="144" t="s">
        <v>5817</v>
      </c>
      <c r="L1543" s="144" t="s">
        <v>396</v>
      </c>
      <c r="M1543" s="144" t="s">
        <v>4753</v>
      </c>
      <c r="N1543" s="144" t="s">
        <v>683</v>
      </c>
      <c r="O1543" s="144" t="s">
        <v>695</v>
      </c>
      <c r="P1543" s="144" t="s">
        <v>1515</v>
      </c>
      <c r="Q1543" s="145">
        <v>0.14000000000000001</v>
      </c>
      <c r="R1543" s="144" t="s">
        <v>616</v>
      </c>
      <c r="S1543" s="145">
        <v>75</v>
      </c>
      <c r="T1543" s="144" t="s">
        <v>4754</v>
      </c>
      <c r="U1543" s="145">
        <v>734</v>
      </c>
      <c r="V1543" s="145">
        <v>1.1231100000000001</v>
      </c>
      <c r="W1543" s="145">
        <v>0</v>
      </c>
      <c r="X1543" s="144" t="s">
        <v>7518</v>
      </c>
    </row>
    <row r="1544" spans="1:24" s="7" customFormat="1">
      <c r="A1544" s="7" t="s">
        <v>49</v>
      </c>
      <c r="D1544" s="144" t="s">
        <v>2557</v>
      </c>
      <c r="E1544" s="144" t="s">
        <v>7519</v>
      </c>
      <c r="F1544" s="144" t="s">
        <v>655</v>
      </c>
      <c r="G1544" s="144" t="s">
        <v>5394</v>
      </c>
      <c r="H1544" s="144" t="s">
        <v>891</v>
      </c>
      <c r="I1544" s="144" t="s">
        <v>1644</v>
      </c>
      <c r="J1544" s="145">
        <v>75</v>
      </c>
      <c r="K1544" s="144" t="s">
        <v>5817</v>
      </c>
      <c r="L1544" s="144" t="s">
        <v>487</v>
      </c>
      <c r="M1544" s="144" t="s">
        <v>4753</v>
      </c>
      <c r="N1544" s="144" t="s">
        <v>683</v>
      </c>
      <c r="O1544" s="144" t="s">
        <v>695</v>
      </c>
      <c r="P1544" s="144" t="s">
        <v>1515</v>
      </c>
      <c r="Q1544" s="145">
        <v>0.14000000000000001</v>
      </c>
      <c r="R1544" s="144" t="s">
        <v>616</v>
      </c>
      <c r="S1544" s="145">
        <v>75</v>
      </c>
      <c r="T1544" s="144" t="s">
        <v>4754</v>
      </c>
      <c r="U1544" s="145">
        <v>755</v>
      </c>
      <c r="V1544" s="145">
        <v>1.0791599999999999</v>
      </c>
      <c r="W1544" s="145">
        <v>1</v>
      </c>
      <c r="X1544" s="144" t="s">
        <v>4745</v>
      </c>
    </row>
    <row r="1545" spans="1:24" s="7" customFormat="1">
      <c r="A1545" s="7" t="s">
        <v>49</v>
      </c>
      <c r="D1545" s="144" t="s">
        <v>2559</v>
      </c>
      <c r="E1545" s="144" t="s">
        <v>7520</v>
      </c>
      <c r="F1545" s="144" t="s">
        <v>655</v>
      </c>
      <c r="G1545" s="144" t="s">
        <v>5394</v>
      </c>
      <c r="H1545" s="144" t="s">
        <v>891</v>
      </c>
      <c r="I1545" s="144" t="s">
        <v>1644</v>
      </c>
      <c r="J1545" s="145">
        <v>75</v>
      </c>
      <c r="K1545" s="144" t="s">
        <v>5817</v>
      </c>
      <c r="L1545" s="144" t="s">
        <v>457</v>
      </c>
      <c r="M1545" s="144" t="s">
        <v>4753</v>
      </c>
      <c r="N1545" s="144" t="s">
        <v>683</v>
      </c>
      <c r="O1545" s="144" t="s">
        <v>695</v>
      </c>
      <c r="P1545" s="144" t="s">
        <v>1515</v>
      </c>
      <c r="Q1545" s="145">
        <v>0.14000000000000001</v>
      </c>
      <c r="R1545" s="144" t="s">
        <v>616</v>
      </c>
      <c r="S1545" s="145">
        <v>75</v>
      </c>
      <c r="T1545" s="144" t="s">
        <v>4754</v>
      </c>
      <c r="U1545" s="145">
        <v>970</v>
      </c>
      <c r="V1545" s="145">
        <v>1.12314</v>
      </c>
      <c r="W1545" s="145">
        <v>0</v>
      </c>
      <c r="X1545" s="144" t="s">
        <v>7521</v>
      </c>
    </row>
    <row r="1546" spans="1:24" s="7" customFormat="1">
      <c r="A1546" s="7" t="s">
        <v>49</v>
      </c>
      <c r="D1546" s="144" t="s">
        <v>2561</v>
      </c>
      <c r="E1546" s="144" t="s">
        <v>7522</v>
      </c>
      <c r="F1546" s="144" t="s">
        <v>655</v>
      </c>
      <c r="G1546" s="144" t="s">
        <v>4745</v>
      </c>
      <c r="H1546" s="144" t="s">
        <v>891</v>
      </c>
      <c r="I1546" s="144" t="s">
        <v>1644</v>
      </c>
      <c r="J1546" s="145">
        <v>75</v>
      </c>
      <c r="K1546" s="144" t="s">
        <v>5228</v>
      </c>
      <c r="L1546" s="144" t="s">
        <v>393</v>
      </c>
      <c r="M1546" s="144" t="s">
        <v>4753</v>
      </c>
      <c r="N1546" s="144" t="s">
        <v>683</v>
      </c>
      <c r="O1546" s="144" t="s">
        <v>695</v>
      </c>
      <c r="P1546" s="144" t="s">
        <v>1515</v>
      </c>
      <c r="Q1546" s="145">
        <v>0.14000000000000001</v>
      </c>
      <c r="R1546" s="144" t="s">
        <v>616</v>
      </c>
      <c r="S1546" s="145">
        <v>75</v>
      </c>
      <c r="T1546" s="144" t="s">
        <v>4754</v>
      </c>
      <c r="U1546" s="145">
        <v>1467</v>
      </c>
      <c r="V1546" s="145">
        <v>1.1143799999999999</v>
      </c>
      <c r="W1546" s="145">
        <v>361</v>
      </c>
      <c r="X1546" s="144" t="s">
        <v>4745</v>
      </c>
    </row>
    <row r="1547" spans="1:24" s="7" customFormat="1">
      <c r="A1547" s="7" t="s">
        <v>49</v>
      </c>
      <c r="D1547" s="144" t="s">
        <v>7523</v>
      </c>
      <c r="E1547" s="144" t="s">
        <v>7524</v>
      </c>
      <c r="F1547" s="144" t="s">
        <v>4792</v>
      </c>
      <c r="G1547" s="144" t="s">
        <v>4745</v>
      </c>
      <c r="H1547" s="144" t="s">
        <v>891</v>
      </c>
      <c r="I1547" s="144" t="s">
        <v>1644</v>
      </c>
      <c r="J1547" s="145">
        <v>75</v>
      </c>
      <c r="K1547" s="144" t="s">
        <v>2566</v>
      </c>
      <c r="L1547" s="144" t="s">
        <v>396</v>
      </c>
      <c r="M1547" s="144" t="s">
        <v>4753</v>
      </c>
      <c r="N1547" s="144" t="s">
        <v>683</v>
      </c>
      <c r="O1547" s="144" t="s">
        <v>695</v>
      </c>
      <c r="P1547" s="144" t="s">
        <v>1515</v>
      </c>
      <c r="Q1547" s="145">
        <v>0.16300000000000001</v>
      </c>
      <c r="R1547" s="144" t="s">
        <v>616</v>
      </c>
      <c r="S1547" s="145">
        <v>75</v>
      </c>
      <c r="T1547" s="144" t="s">
        <v>4754</v>
      </c>
      <c r="U1547" s="145">
        <v>0</v>
      </c>
      <c r="V1547" s="145">
        <v>1.11433</v>
      </c>
      <c r="W1547" s="145">
        <v>0</v>
      </c>
      <c r="X1547" s="144" t="s">
        <v>4745</v>
      </c>
    </row>
    <row r="1548" spans="1:24" s="7" customFormat="1">
      <c r="A1548" s="7" t="s">
        <v>49</v>
      </c>
      <c r="D1548" s="144" t="s">
        <v>2563</v>
      </c>
      <c r="E1548" s="144" t="s">
        <v>7525</v>
      </c>
      <c r="F1548" s="144" t="s">
        <v>655</v>
      </c>
      <c r="G1548" s="144" t="s">
        <v>4745</v>
      </c>
      <c r="H1548" s="144" t="s">
        <v>891</v>
      </c>
      <c r="I1548" s="144" t="s">
        <v>1644</v>
      </c>
      <c r="J1548" s="145">
        <v>75</v>
      </c>
      <c r="K1548" s="144" t="s">
        <v>7526</v>
      </c>
      <c r="L1548" s="144" t="s">
        <v>409</v>
      </c>
      <c r="M1548" s="144" t="s">
        <v>4753</v>
      </c>
      <c r="N1548" s="144" t="s">
        <v>683</v>
      </c>
      <c r="O1548" s="144" t="s">
        <v>695</v>
      </c>
      <c r="P1548" s="144" t="s">
        <v>1515</v>
      </c>
      <c r="Q1548" s="145">
        <v>0.16300000000000001</v>
      </c>
      <c r="R1548" s="144" t="s">
        <v>616</v>
      </c>
      <c r="S1548" s="145">
        <v>75</v>
      </c>
      <c r="T1548" s="144" t="s">
        <v>4754</v>
      </c>
      <c r="U1548" s="145">
        <v>651</v>
      </c>
      <c r="V1548" s="145">
        <v>1.0791900000000001</v>
      </c>
      <c r="W1548" s="145">
        <v>0</v>
      </c>
      <c r="X1548" s="144" t="s">
        <v>7527</v>
      </c>
    </row>
    <row r="1549" spans="1:24" s="7" customFormat="1">
      <c r="A1549" s="7" t="s">
        <v>49</v>
      </c>
      <c r="D1549" s="144" t="s">
        <v>2567</v>
      </c>
      <c r="E1549" s="144" t="s">
        <v>7528</v>
      </c>
      <c r="F1549" s="144" t="s">
        <v>655</v>
      </c>
      <c r="G1549" s="144" t="s">
        <v>4745</v>
      </c>
      <c r="H1549" s="144" t="s">
        <v>891</v>
      </c>
      <c r="I1549" s="144" t="s">
        <v>1644</v>
      </c>
      <c r="J1549" s="145">
        <v>75</v>
      </c>
      <c r="K1549" s="144" t="s">
        <v>7526</v>
      </c>
      <c r="L1549" s="144" t="s">
        <v>5397</v>
      </c>
      <c r="M1549" s="144" t="s">
        <v>4753</v>
      </c>
      <c r="N1549" s="144" t="s">
        <v>683</v>
      </c>
      <c r="O1549" s="144" t="s">
        <v>695</v>
      </c>
      <c r="P1549" s="144" t="s">
        <v>1515</v>
      </c>
      <c r="Q1549" s="145">
        <v>0.16300000000000001</v>
      </c>
      <c r="R1549" s="144" t="s">
        <v>616</v>
      </c>
      <c r="S1549" s="145">
        <v>75</v>
      </c>
      <c r="T1549" s="144" t="s">
        <v>4754</v>
      </c>
      <c r="U1549" s="145">
        <v>1715</v>
      </c>
      <c r="V1549" s="145">
        <v>1.155</v>
      </c>
      <c r="W1549" s="145">
        <v>480</v>
      </c>
      <c r="X1549" s="144" t="s">
        <v>7529</v>
      </c>
    </row>
    <row r="1550" spans="1:24" s="7" customFormat="1">
      <c r="A1550" s="7" t="s">
        <v>49</v>
      </c>
      <c r="D1550" s="144" t="s">
        <v>2570</v>
      </c>
      <c r="E1550" s="144" t="s">
        <v>7530</v>
      </c>
      <c r="F1550" s="144" t="s">
        <v>655</v>
      </c>
      <c r="G1550" s="144" t="s">
        <v>4745</v>
      </c>
      <c r="H1550" s="144" t="s">
        <v>891</v>
      </c>
      <c r="I1550" s="144" t="s">
        <v>1644</v>
      </c>
      <c r="J1550" s="145">
        <v>75</v>
      </c>
      <c r="K1550" s="144" t="s">
        <v>7526</v>
      </c>
      <c r="L1550" s="144" t="s">
        <v>419</v>
      </c>
      <c r="M1550" s="144" t="s">
        <v>4753</v>
      </c>
      <c r="N1550" s="144" t="s">
        <v>683</v>
      </c>
      <c r="O1550" s="144" t="s">
        <v>695</v>
      </c>
      <c r="P1550" s="144" t="s">
        <v>1515</v>
      </c>
      <c r="Q1550" s="145">
        <v>0.16300000000000001</v>
      </c>
      <c r="R1550" s="144" t="s">
        <v>616</v>
      </c>
      <c r="S1550" s="145">
        <v>75</v>
      </c>
      <c r="T1550" s="144" t="s">
        <v>4754</v>
      </c>
      <c r="U1550" s="145">
        <v>840</v>
      </c>
      <c r="V1550" s="145">
        <v>1.08</v>
      </c>
      <c r="W1550" s="145">
        <v>40</v>
      </c>
      <c r="X1550" s="144" t="s">
        <v>7531</v>
      </c>
    </row>
    <row r="1551" spans="1:24" s="7" customFormat="1">
      <c r="A1551" s="7" t="s">
        <v>49</v>
      </c>
      <c r="D1551" s="144" t="s">
        <v>2573</v>
      </c>
      <c r="E1551" s="144" t="s">
        <v>7532</v>
      </c>
      <c r="F1551" s="144" t="s">
        <v>655</v>
      </c>
      <c r="G1551" s="144" t="s">
        <v>4745</v>
      </c>
      <c r="H1551" s="144" t="s">
        <v>891</v>
      </c>
      <c r="I1551" s="144" t="s">
        <v>1644</v>
      </c>
      <c r="J1551" s="145">
        <v>75</v>
      </c>
      <c r="K1551" s="144" t="s">
        <v>7526</v>
      </c>
      <c r="L1551" s="144" t="s">
        <v>396</v>
      </c>
      <c r="M1551" s="144" t="s">
        <v>4753</v>
      </c>
      <c r="N1551" s="144" t="s">
        <v>683</v>
      </c>
      <c r="O1551" s="144" t="s">
        <v>695</v>
      </c>
      <c r="P1551" s="144" t="s">
        <v>1515</v>
      </c>
      <c r="Q1551" s="145">
        <v>0.16300000000000001</v>
      </c>
      <c r="R1551" s="144" t="s">
        <v>616</v>
      </c>
      <c r="S1551" s="145">
        <v>75</v>
      </c>
      <c r="T1551" s="144" t="s">
        <v>4754</v>
      </c>
      <c r="U1551" s="145">
        <v>344</v>
      </c>
      <c r="V1551" s="145">
        <v>1.1299999999999999</v>
      </c>
      <c r="W1551" s="145">
        <v>27</v>
      </c>
      <c r="X1551" s="144" t="s">
        <v>7533</v>
      </c>
    </row>
    <row r="1552" spans="1:24" s="7" customFormat="1">
      <c r="A1552" s="7" t="s">
        <v>49</v>
      </c>
      <c r="D1552" s="144" t="s">
        <v>2576</v>
      </c>
      <c r="E1552" s="144" t="s">
        <v>7534</v>
      </c>
      <c r="F1552" s="144" t="s">
        <v>655</v>
      </c>
      <c r="G1552" s="144" t="s">
        <v>4745</v>
      </c>
      <c r="H1552" s="144" t="s">
        <v>891</v>
      </c>
      <c r="I1552" s="144" t="s">
        <v>1644</v>
      </c>
      <c r="J1552" s="145">
        <v>75</v>
      </c>
      <c r="K1552" s="144" t="s">
        <v>7526</v>
      </c>
      <c r="L1552" s="144" t="s">
        <v>393</v>
      </c>
      <c r="M1552" s="144" t="s">
        <v>4753</v>
      </c>
      <c r="N1552" s="144" t="s">
        <v>683</v>
      </c>
      <c r="O1552" s="144" t="s">
        <v>695</v>
      </c>
      <c r="P1552" s="144" t="s">
        <v>1515</v>
      </c>
      <c r="Q1552" s="145">
        <v>0.16300000000000001</v>
      </c>
      <c r="R1552" s="144" t="s">
        <v>616</v>
      </c>
      <c r="S1552" s="145">
        <v>75</v>
      </c>
      <c r="T1552" s="144" t="s">
        <v>4754</v>
      </c>
      <c r="U1552" s="145">
        <v>137</v>
      </c>
      <c r="V1552" s="145">
        <v>1.135</v>
      </c>
      <c r="W1552" s="145">
        <v>0</v>
      </c>
      <c r="X1552" s="144" t="s">
        <v>7535</v>
      </c>
    </row>
    <row r="1553" spans="1:24" s="7" customFormat="1">
      <c r="A1553" s="7" t="s">
        <v>49</v>
      </c>
      <c r="D1553" s="144" t="s">
        <v>2579</v>
      </c>
      <c r="E1553" s="144" t="s">
        <v>7536</v>
      </c>
      <c r="F1553" s="144" t="s">
        <v>655</v>
      </c>
      <c r="G1553" s="144" t="s">
        <v>4745</v>
      </c>
      <c r="H1553" s="144" t="s">
        <v>891</v>
      </c>
      <c r="I1553" s="144" t="s">
        <v>1644</v>
      </c>
      <c r="J1553" s="145">
        <v>150</v>
      </c>
      <c r="K1553" s="144" t="s">
        <v>5269</v>
      </c>
      <c r="L1553" s="144" t="s">
        <v>1795</v>
      </c>
      <c r="M1553" s="144" t="s">
        <v>4753</v>
      </c>
      <c r="N1553" s="144" t="s">
        <v>683</v>
      </c>
      <c r="O1553" s="144" t="s">
        <v>695</v>
      </c>
      <c r="P1553" s="144" t="s">
        <v>2501</v>
      </c>
      <c r="Q1553" s="145">
        <v>1.05</v>
      </c>
      <c r="R1553" s="144" t="s">
        <v>1720</v>
      </c>
      <c r="S1553" s="145">
        <v>150</v>
      </c>
      <c r="T1553" s="144" t="s">
        <v>4754</v>
      </c>
      <c r="U1553" s="145">
        <v>21</v>
      </c>
      <c r="V1553" s="145">
        <v>7.8127300000000002</v>
      </c>
      <c r="W1553" s="145">
        <v>1</v>
      </c>
      <c r="X1553" s="144" t="s">
        <v>7537</v>
      </c>
    </row>
    <row r="1554" spans="1:24" s="7" customFormat="1">
      <c r="A1554" s="7" t="s">
        <v>49</v>
      </c>
      <c r="D1554" s="144" t="s">
        <v>2581</v>
      </c>
      <c r="E1554" s="144" t="s">
        <v>7538</v>
      </c>
      <c r="F1554" s="144" t="s">
        <v>655</v>
      </c>
      <c r="G1554" s="144" t="s">
        <v>4745</v>
      </c>
      <c r="H1554" s="144" t="s">
        <v>891</v>
      </c>
      <c r="I1554" s="144" t="s">
        <v>1644</v>
      </c>
      <c r="J1554" s="145">
        <v>100</v>
      </c>
      <c r="K1554" s="144" t="s">
        <v>765</v>
      </c>
      <c r="L1554" s="144" t="s">
        <v>419</v>
      </c>
      <c r="M1554" s="144" t="s">
        <v>4753</v>
      </c>
      <c r="N1554" s="144" t="s">
        <v>683</v>
      </c>
      <c r="O1554" s="144" t="s">
        <v>695</v>
      </c>
      <c r="P1554" s="144" t="s">
        <v>1508</v>
      </c>
      <c r="Q1554" s="145">
        <v>0.32</v>
      </c>
      <c r="R1554" s="144" t="s">
        <v>1419</v>
      </c>
      <c r="S1554" s="145">
        <v>100</v>
      </c>
      <c r="T1554" s="144" t="s">
        <v>4754</v>
      </c>
      <c r="U1554" s="145">
        <v>87</v>
      </c>
      <c r="V1554" s="145">
        <v>2.5073699999999999</v>
      </c>
      <c r="W1554" s="145">
        <v>10</v>
      </c>
      <c r="X1554" s="144" t="s">
        <v>7539</v>
      </c>
    </row>
    <row r="1555" spans="1:24" s="7" customFormat="1">
      <c r="A1555" s="7" t="s">
        <v>49</v>
      </c>
      <c r="D1555" s="144" t="s">
        <v>2584</v>
      </c>
      <c r="E1555" s="144" t="s">
        <v>7540</v>
      </c>
      <c r="F1555" s="144" t="s">
        <v>655</v>
      </c>
      <c r="G1555" s="144" t="s">
        <v>4745</v>
      </c>
      <c r="H1555" s="144" t="s">
        <v>891</v>
      </c>
      <c r="I1555" s="144" t="s">
        <v>1644</v>
      </c>
      <c r="J1555" s="145">
        <v>125</v>
      </c>
      <c r="K1555" s="144" t="s">
        <v>765</v>
      </c>
      <c r="L1555" s="144" t="s">
        <v>396</v>
      </c>
      <c r="M1555" s="144" t="s">
        <v>4753</v>
      </c>
      <c r="N1555" s="144" t="s">
        <v>683</v>
      </c>
      <c r="O1555" s="144" t="s">
        <v>695</v>
      </c>
      <c r="P1555" s="144" t="s">
        <v>2237</v>
      </c>
      <c r="Q1555" s="145">
        <v>0.66</v>
      </c>
      <c r="R1555" s="144" t="s">
        <v>1423</v>
      </c>
      <c r="S1555" s="145">
        <v>125</v>
      </c>
      <c r="T1555" s="144" t="s">
        <v>4754</v>
      </c>
      <c r="U1555" s="145">
        <v>334</v>
      </c>
      <c r="V1555" s="145">
        <v>3.23847</v>
      </c>
      <c r="W1555" s="145">
        <v>18</v>
      </c>
      <c r="X1555" s="144" t="s">
        <v>7541</v>
      </c>
    </row>
    <row r="1556" spans="1:24" s="7" customFormat="1">
      <c r="A1556" s="7" t="s">
        <v>49</v>
      </c>
      <c r="D1556" s="144" t="s">
        <v>2587</v>
      </c>
      <c r="E1556" s="144" t="s">
        <v>7542</v>
      </c>
      <c r="F1556" s="144" t="s">
        <v>655</v>
      </c>
      <c r="G1556" s="144" t="s">
        <v>4745</v>
      </c>
      <c r="H1556" s="144" t="s">
        <v>891</v>
      </c>
      <c r="I1556" s="144" t="s">
        <v>1644</v>
      </c>
      <c r="J1556" s="145">
        <v>125</v>
      </c>
      <c r="K1556" s="144" t="s">
        <v>765</v>
      </c>
      <c r="L1556" s="144" t="s">
        <v>393</v>
      </c>
      <c r="M1556" s="144" t="s">
        <v>4753</v>
      </c>
      <c r="N1556" s="144" t="s">
        <v>683</v>
      </c>
      <c r="O1556" s="144" t="s">
        <v>695</v>
      </c>
      <c r="P1556" s="144" t="s">
        <v>2237</v>
      </c>
      <c r="Q1556" s="145">
        <v>0.66</v>
      </c>
      <c r="R1556" s="144" t="s">
        <v>1423</v>
      </c>
      <c r="S1556" s="145">
        <v>125</v>
      </c>
      <c r="T1556" s="144" t="s">
        <v>4754</v>
      </c>
      <c r="U1556" s="145">
        <v>133</v>
      </c>
      <c r="V1556" s="145">
        <v>3.0027499999999998</v>
      </c>
      <c r="W1556" s="145">
        <v>18</v>
      </c>
      <c r="X1556" s="144" t="s">
        <v>7543</v>
      </c>
    </row>
    <row r="1557" spans="1:24" s="7" customFormat="1">
      <c r="A1557" s="7" t="s">
        <v>49</v>
      </c>
      <c r="D1557" s="144" t="s">
        <v>2590</v>
      </c>
      <c r="E1557" s="144" t="s">
        <v>7544</v>
      </c>
      <c r="F1557" s="144" t="s">
        <v>655</v>
      </c>
      <c r="G1557" s="144" t="s">
        <v>4745</v>
      </c>
      <c r="H1557" s="144" t="s">
        <v>891</v>
      </c>
      <c r="I1557" s="144" t="s">
        <v>1644</v>
      </c>
      <c r="J1557" s="145">
        <v>125</v>
      </c>
      <c r="K1557" s="144" t="s">
        <v>765</v>
      </c>
      <c r="L1557" s="144" t="s">
        <v>419</v>
      </c>
      <c r="M1557" s="144" t="s">
        <v>4753</v>
      </c>
      <c r="N1557" s="144" t="s">
        <v>683</v>
      </c>
      <c r="O1557" s="144" t="s">
        <v>695</v>
      </c>
      <c r="P1557" s="144" t="s">
        <v>2237</v>
      </c>
      <c r="Q1557" s="145">
        <v>0.66</v>
      </c>
      <c r="R1557" s="144" t="s">
        <v>1423</v>
      </c>
      <c r="S1557" s="145">
        <v>125</v>
      </c>
      <c r="T1557" s="144" t="s">
        <v>4754</v>
      </c>
      <c r="U1557" s="145">
        <v>267</v>
      </c>
      <c r="V1557" s="145">
        <v>3.5733299999999999</v>
      </c>
      <c r="W1557" s="145">
        <v>33</v>
      </c>
      <c r="X1557" s="144" t="s">
        <v>7545</v>
      </c>
    </row>
    <row r="1558" spans="1:24" s="7" customFormat="1">
      <c r="A1558" s="7" t="s">
        <v>49</v>
      </c>
      <c r="D1558" s="144" t="s">
        <v>2593</v>
      </c>
      <c r="E1558" s="144" t="s">
        <v>7546</v>
      </c>
      <c r="F1558" s="144" t="s">
        <v>655</v>
      </c>
      <c r="G1558" s="144" t="s">
        <v>4745</v>
      </c>
      <c r="H1558" s="144" t="s">
        <v>891</v>
      </c>
      <c r="I1558" s="144" t="s">
        <v>1644</v>
      </c>
      <c r="J1558" s="145">
        <v>75</v>
      </c>
      <c r="K1558" s="144" t="s">
        <v>5228</v>
      </c>
      <c r="L1558" s="144" t="s">
        <v>393</v>
      </c>
      <c r="M1558" s="144" t="s">
        <v>4753</v>
      </c>
      <c r="N1558" s="144" t="s">
        <v>683</v>
      </c>
      <c r="O1558" s="144" t="s">
        <v>695</v>
      </c>
      <c r="P1558" s="144" t="s">
        <v>1515</v>
      </c>
      <c r="Q1558" s="145">
        <v>0.14000000000000001</v>
      </c>
      <c r="R1558" s="144" t="s">
        <v>616</v>
      </c>
      <c r="S1558" s="145">
        <v>75</v>
      </c>
      <c r="T1558" s="144" t="s">
        <v>4754</v>
      </c>
      <c r="U1558" s="145">
        <v>2458</v>
      </c>
      <c r="V1558" s="145">
        <v>1.246</v>
      </c>
      <c r="W1558" s="145">
        <v>530</v>
      </c>
      <c r="X1558" s="144" t="s">
        <v>7547</v>
      </c>
    </row>
    <row r="1559" spans="1:24" s="7" customFormat="1">
      <c r="A1559" s="7" t="s">
        <v>49</v>
      </c>
      <c r="D1559" s="144" t="s">
        <v>2596</v>
      </c>
      <c r="E1559" s="144" t="s">
        <v>7548</v>
      </c>
      <c r="F1559" s="144" t="s">
        <v>655</v>
      </c>
      <c r="G1559" s="144" t="s">
        <v>4745</v>
      </c>
      <c r="H1559" s="144" t="s">
        <v>891</v>
      </c>
      <c r="I1559" s="144" t="s">
        <v>1644</v>
      </c>
      <c r="J1559" s="145">
        <v>75</v>
      </c>
      <c r="K1559" s="144" t="s">
        <v>5228</v>
      </c>
      <c r="L1559" s="144" t="s">
        <v>389</v>
      </c>
      <c r="M1559" s="144" t="s">
        <v>4753</v>
      </c>
      <c r="N1559" s="144" t="s">
        <v>683</v>
      </c>
      <c r="O1559" s="144" t="s">
        <v>695</v>
      </c>
      <c r="P1559" s="144" t="s">
        <v>1515</v>
      </c>
      <c r="Q1559" s="145">
        <v>0.14000000000000001</v>
      </c>
      <c r="R1559" s="144" t="s">
        <v>616</v>
      </c>
      <c r="S1559" s="145">
        <v>75</v>
      </c>
      <c r="T1559" s="144" t="s">
        <v>4754</v>
      </c>
      <c r="U1559" s="145">
        <v>924</v>
      </c>
      <c r="V1559" s="145">
        <v>1.31</v>
      </c>
      <c r="W1559" s="145">
        <v>2</v>
      </c>
      <c r="X1559" s="144" t="s">
        <v>7549</v>
      </c>
    </row>
    <row r="1560" spans="1:24" s="7" customFormat="1">
      <c r="A1560" s="7" t="s">
        <v>49</v>
      </c>
      <c r="D1560" s="144" t="s">
        <v>2599</v>
      </c>
      <c r="E1560" s="144" t="s">
        <v>7550</v>
      </c>
      <c r="F1560" s="144" t="s">
        <v>655</v>
      </c>
      <c r="G1560" s="144" t="s">
        <v>4745</v>
      </c>
      <c r="H1560" s="144" t="s">
        <v>891</v>
      </c>
      <c r="I1560" s="144" t="s">
        <v>1644</v>
      </c>
      <c r="J1560" s="145">
        <v>75</v>
      </c>
      <c r="K1560" s="144" t="s">
        <v>765</v>
      </c>
      <c r="L1560" s="144" t="s">
        <v>393</v>
      </c>
      <c r="M1560" s="144" t="s">
        <v>4753</v>
      </c>
      <c r="N1560" s="144" t="s">
        <v>683</v>
      </c>
      <c r="O1560" s="144" t="s">
        <v>695</v>
      </c>
      <c r="P1560" s="144" t="s">
        <v>1515</v>
      </c>
      <c r="Q1560" s="145">
        <v>0.14000000000000001</v>
      </c>
      <c r="R1560" s="144" t="s">
        <v>616</v>
      </c>
      <c r="S1560" s="145">
        <v>75</v>
      </c>
      <c r="T1560" s="144" t="s">
        <v>4754</v>
      </c>
      <c r="U1560" s="145">
        <v>2073</v>
      </c>
      <c r="V1560" s="145">
        <v>1.2581800000000001</v>
      </c>
      <c r="W1560" s="145">
        <v>0</v>
      </c>
      <c r="X1560" s="144" t="s">
        <v>7551</v>
      </c>
    </row>
    <row r="1561" spans="1:24" s="7" customFormat="1">
      <c r="A1561" s="7" t="s">
        <v>49</v>
      </c>
      <c r="D1561" s="144" t="s">
        <v>2602</v>
      </c>
      <c r="E1561" s="144" t="s">
        <v>7552</v>
      </c>
      <c r="F1561" s="144" t="s">
        <v>655</v>
      </c>
      <c r="G1561" s="144" t="s">
        <v>4745</v>
      </c>
      <c r="H1561" s="144" t="s">
        <v>891</v>
      </c>
      <c r="I1561" s="144" t="s">
        <v>1644</v>
      </c>
      <c r="J1561" s="145">
        <v>75</v>
      </c>
      <c r="K1561" s="144" t="s">
        <v>765</v>
      </c>
      <c r="L1561" s="144" t="s">
        <v>393</v>
      </c>
      <c r="M1561" s="144" t="s">
        <v>4753</v>
      </c>
      <c r="N1561" s="144" t="s">
        <v>683</v>
      </c>
      <c r="O1561" s="144" t="s">
        <v>695</v>
      </c>
      <c r="P1561" s="144" t="s">
        <v>1515</v>
      </c>
      <c r="Q1561" s="145">
        <v>0.14000000000000001</v>
      </c>
      <c r="R1561" s="144" t="s">
        <v>616</v>
      </c>
      <c r="S1561" s="145">
        <v>75</v>
      </c>
      <c r="T1561" s="144" t="s">
        <v>4754</v>
      </c>
      <c r="U1561" s="145">
        <v>3322</v>
      </c>
      <c r="V1561" s="145">
        <v>1.26074</v>
      </c>
      <c r="W1561" s="145">
        <v>0</v>
      </c>
      <c r="X1561" s="144" t="s">
        <v>7553</v>
      </c>
    </row>
    <row r="1562" spans="1:24" s="7" customFormat="1">
      <c r="A1562" s="7" t="s">
        <v>49</v>
      </c>
      <c r="D1562" s="144" t="s">
        <v>2605</v>
      </c>
      <c r="E1562" s="144" t="s">
        <v>7554</v>
      </c>
      <c r="F1562" s="144" t="s">
        <v>655</v>
      </c>
      <c r="G1562" s="144" t="s">
        <v>4745</v>
      </c>
      <c r="H1562" s="144" t="s">
        <v>891</v>
      </c>
      <c r="I1562" s="144" t="s">
        <v>1644</v>
      </c>
      <c r="J1562" s="145">
        <v>100</v>
      </c>
      <c r="K1562" s="144" t="s">
        <v>5521</v>
      </c>
      <c r="L1562" s="144" t="s">
        <v>401</v>
      </c>
      <c r="M1562" s="144" t="s">
        <v>4753</v>
      </c>
      <c r="N1562" s="144" t="s">
        <v>683</v>
      </c>
      <c r="O1562" s="144" t="s">
        <v>695</v>
      </c>
      <c r="P1562" s="144" t="s">
        <v>1508</v>
      </c>
      <c r="Q1562" s="145">
        <v>0.32</v>
      </c>
      <c r="R1562" s="144" t="s">
        <v>1419</v>
      </c>
      <c r="S1562" s="145">
        <v>100</v>
      </c>
      <c r="T1562" s="144" t="s">
        <v>4754</v>
      </c>
      <c r="U1562" s="145">
        <v>396</v>
      </c>
      <c r="V1562" s="145">
        <v>2.43825</v>
      </c>
      <c r="W1562" s="145">
        <v>0</v>
      </c>
      <c r="X1562" s="144" t="s">
        <v>7555</v>
      </c>
    </row>
    <row r="1563" spans="1:24" s="7" customFormat="1">
      <c r="A1563" s="7" t="s">
        <v>49</v>
      </c>
      <c r="D1563" s="144" t="s">
        <v>7556</v>
      </c>
      <c r="E1563" s="144" t="s">
        <v>7557</v>
      </c>
      <c r="F1563" s="144" t="s">
        <v>4792</v>
      </c>
      <c r="G1563" s="144" t="s">
        <v>4745</v>
      </c>
      <c r="H1563" s="144" t="s">
        <v>891</v>
      </c>
      <c r="I1563" s="144" t="s">
        <v>1644</v>
      </c>
      <c r="J1563" s="145">
        <v>100</v>
      </c>
      <c r="K1563" s="144" t="s">
        <v>1152</v>
      </c>
      <c r="L1563" s="144" t="s">
        <v>409</v>
      </c>
      <c r="M1563" s="144" t="s">
        <v>4753</v>
      </c>
      <c r="N1563" s="144" t="s">
        <v>683</v>
      </c>
      <c r="O1563" s="144" t="s">
        <v>695</v>
      </c>
      <c r="P1563" s="144" t="s">
        <v>1508</v>
      </c>
      <c r="Q1563" s="145">
        <v>0.32</v>
      </c>
      <c r="R1563" s="144" t="s">
        <v>1419</v>
      </c>
      <c r="S1563" s="145">
        <v>100</v>
      </c>
      <c r="T1563" s="144" t="s">
        <v>4754</v>
      </c>
      <c r="U1563" s="145">
        <v>0</v>
      </c>
      <c r="V1563" s="145">
        <v>0</v>
      </c>
      <c r="W1563" s="145">
        <v>39</v>
      </c>
      <c r="X1563" s="144" t="s">
        <v>4745</v>
      </c>
    </row>
    <row r="1564" spans="1:24" s="7" customFormat="1">
      <c r="A1564" s="7" t="s">
        <v>49</v>
      </c>
      <c r="D1564" s="144" t="s">
        <v>2608</v>
      </c>
      <c r="E1564" s="144" t="s">
        <v>7558</v>
      </c>
      <c r="F1564" s="144" t="s">
        <v>655</v>
      </c>
      <c r="G1564" s="144" t="s">
        <v>4745</v>
      </c>
      <c r="H1564" s="144" t="s">
        <v>891</v>
      </c>
      <c r="I1564" s="144" t="s">
        <v>1644</v>
      </c>
      <c r="J1564" s="145">
        <v>100</v>
      </c>
      <c r="K1564" s="144" t="s">
        <v>5521</v>
      </c>
      <c r="L1564" s="144" t="s">
        <v>396</v>
      </c>
      <c r="M1564" s="144" t="s">
        <v>4753</v>
      </c>
      <c r="N1564" s="144" t="s">
        <v>683</v>
      </c>
      <c r="O1564" s="144" t="s">
        <v>695</v>
      </c>
      <c r="P1564" s="144" t="s">
        <v>1508</v>
      </c>
      <c r="Q1564" s="145">
        <v>0.32</v>
      </c>
      <c r="R1564" s="144" t="s">
        <v>1419</v>
      </c>
      <c r="S1564" s="145">
        <v>100</v>
      </c>
      <c r="T1564" s="144" t="s">
        <v>4754</v>
      </c>
      <c r="U1564" s="145">
        <v>418</v>
      </c>
      <c r="V1564" s="145">
        <v>2.5287899999999999</v>
      </c>
      <c r="W1564" s="145">
        <v>1</v>
      </c>
      <c r="X1564" s="144" t="s">
        <v>4745</v>
      </c>
    </row>
    <row r="1565" spans="1:24" s="7" customFormat="1">
      <c r="A1565" s="7" t="s">
        <v>49</v>
      </c>
      <c r="D1565" s="144" t="s">
        <v>2611</v>
      </c>
      <c r="E1565" s="144" t="s">
        <v>7559</v>
      </c>
      <c r="F1565" s="144" t="s">
        <v>655</v>
      </c>
      <c r="G1565" s="144" t="s">
        <v>4745</v>
      </c>
      <c r="H1565" s="144" t="s">
        <v>891</v>
      </c>
      <c r="I1565" s="144" t="s">
        <v>1644</v>
      </c>
      <c r="J1565" s="145">
        <v>100</v>
      </c>
      <c r="K1565" s="144" t="s">
        <v>5521</v>
      </c>
      <c r="L1565" s="144" t="s">
        <v>393</v>
      </c>
      <c r="M1565" s="144" t="s">
        <v>4753</v>
      </c>
      <c r="N1565" s="144" t="s">
        <v>683</v>
      </c>
      <c r="O1565" s="144" t="s">
        <v>695</v>
      </c>
      <c r="P1565" s="144" t="s">
        <v>1508</v>
      </c>
      <c r="Q1565" s="145">
        <v>0.32</v>
      </c>
      <c r="R1565" s="144" t="s">
        <v>1419</v>
      </c>
      <c r="S1565" s="145">
        <v>100</v>
      </c>
      <c r="T1565" s="144" t="s">
        <v>4754</v>
      </c>
      <c r="U1565" s="145">
        <v>297</v>
      </c>
      <c r="V1565" s="145">
        <v>2.4893000000000001</v>
      </c>
      <c r="W1565" s="145">
        <v>38</v>
      </c>
      <c r="X1565" s="144" t="s">
        <v>7560</v>
      </c>
    </row>
    <row r="1566" spans="1:24" s="7" customFormat="1">
      <c r="A1566" s="7" t="s">
        <v>49</v>
      </c>
      <c r="D1566" s="144" t="s">
        <v>7561</v>
      </c>
      <c r="E1566" s="144" t="s">
        <v>7562</v>
      </c>
      <c r="F1566" s="144" t="s">
        <v>4792</v>
      </c>
      <c r="G1566" s="144" t="s">
        <v>4745</v>
      </c>
      <c r="H1566" s="144" t="s">
        <v>891</v>
      </c>
      <c r="I1566" s="144" t="s">
        <v>1644</v>
      </c>
      <c r="J1566" s="145">
        <v>100</v>
      </c>
      <c r="K1566" s="144" t="s">
        <v>1152</v>
      </c>
      <c r="L1566" s="144" t="s">
        <v>457</v>
      </c>
      <c r="M1566" s="144" t="s">
        <v>4753</v>
      </c>
      <c r="N1566" s="144" t="s">
        <v>683</v>
      </c>
      <c r="O1566" s="144" t="s">
        <v>695</v>
      </c>
      <c r="P1566" s="144" t="s">
        <v>1508</v>
      </c>
      <c r="Q1566" s="145">
        <v>0.32</v>
      </c>
      <c r="R1566" s="144" t="s">
        <v>1419</v>
      </c>
      <c r="S1566" s="145">
        <v>100</v>
      </c>
      <c r="T1566" s="144" t="s">
        <v>4754</v>
      </c>
      <c r="U1566" s="145">
        <v>0</v>
      </c>
      <c r="V1566" s="145">
        <v>2.0099999999999998</v>
      </c>
      <c r="W1566" s="145">
        <v>0</v>
      </c>
      <c r="X1566" s="144" t="s">
        <v>4745</v>
      </c>
    </row>
    <row r="1567" spans="1:24" s="7" customFormat="1">
      <c r="A1567" s="7" t="s">
        <v>49</v>
      </c>
      <c r="D1567" s="144" t="s">
        <v>2614</v>
      </c>
      <c r="E1567" s="144" t="s">
        <v>7563</v>
      </c>
      <c r="F1567" s="144" t="s">
        <v>655</v>
      </c>
      <c r="G1567" s="144" t="s">
        <v>4745</v>
      </c>
      <c r="H1567" s="144" t="s">
        <v>891</v>
      </c>
      <c r="I1567" s="144" t="s">
        <v>1644</v>
      </c>
      <c r="J1567" s="145">
        <v>100</v>
      </c>
      <c r="K1567" s="144" t="s">
        <v>5521</v>
      </c>
      <c r="L1567" s="144" t="s">
        <v>380</v>
      </c>
      <c r="M1567" s="144" t="s">
        <v>4753</v>
      </c>
      <c r="N1567" s="144" t="s">
        <v>683</v>
      </c>
      <c r="O1567" s="144" t="s">
        <v>695</v>
      </c>
      <c r="P1567" s="144" t="s">
        <v>1508</v>
      </c>
      <c r="Q1567" s="145">
        <v>0.32</v>
      </c>
      <c r="R1567" s="144" t="s">
        <v>1419</v>
      </c>
      <c r="S1567" s="145">
        <v>100</v>
      </c>
      <c r="T1567" s="144" t="s">
        <v>4754</v>
      </c>
      <c r="U1567" s="145">
        <v>269</v>
      </c>
      <c r="V1567" s="145">
        <v>2.4294899999999999</v>
      </c>
      <c r="W1567" s="145">
        <v>9</v>
      </c>
      <c r="X1567" s="144" t="s">
        <v>7564</v>
      </c>
    </row>
    <row r="1568" spans="1:24" s="7" customFormat="1">
      <c r="A1568" s="7" t="s">
        <v>49</v>
      </c>
      <c r="D1568" s="144" t="s">
        <v>7565</v>
      </c>
      <c r="E1568" s="144" t="s">
        <v>7566</v>
      </c>
      <c r="F1568" s="144" t="s">
        <v>4792</v>
      </c>
      <c r="G1568" s="144" t="s">
        <v>4745</v>
      </c>
      <c r="H1568" s="144" t="s">
        <v>891</v>
      </c>
      <c r="I1568" s="144" t="s">
        <v>1644</v>
      </c>
      <c r="J1568" s="145">
        <v>100</v>
      </c>
      <c r="K1568" s="144" t="s">
        <v>1152</v>
      </c>
      <c r="L1568" s="144" t="s">
        <v>801</v>
      </c>
      <c r="M1568" s="144" t="s">
        <v>4753</v>
      </c>
      <c r="N1568" s="144" t="s">
        <v>683</v>
      </c>
      <c r="O1568" s="144" t="s">
        <v>695</v>
      </c>
      <c r="P1568" s="144" t="s">
        <v>1508</v>
      </c>
      <c r="Q1568" s="145">
        <v>0.32</v>
      </c>
      <c r="R1568" s="144" t="s">
        <v>1419</v>
      </c>
      <c r="S1568" s="145">
        <v>100</v>
      </c>
      <c r="T1568" s="144" t="s">
        <v>4754</v>
      </c>
      <c r="U1568" s="145">
        <v>0</v>
      </c>
      <c r="V1568" s="145">
        <v>2.0099999999999998</v>
      </c>
      <c r="W1568" s="145">
        <v>0</v>
      </c>
      <c r="X1568" s="144" t="s">
        <v>4745</v>
      </c>
    </row>
    <row r="1569" spans="1:24" s="7" customFormat="1">
      <c r="A1569" s="7" t="s">
        <v>49</v>
      </c>
      <c r="D1569" s="144" t="s">
        <v>2617</v>
      </c>
      <c r="E1569" s="144" t="s">
        <v>7567</v>
      </c>
      <c r="F1569" s="144" t="s">
        <v>655</v>
      </c>
      <c r="G1569" s="144" t="s">
        <v>4745</v>
      </c>
      <c r="H1569" s="144" t="s">
        <v>891</v>
      </c>
      <c r="I1569" s="144" t="s">
        <v>1644</v>
      </c>
      <c r="J1569" s="145">
        <v>100</v>
      </c>
      <c r="K1569" s="144" t="s">
        <v>5269</v>
      </c>
      <c r="L1569" s="144" t="s">
        <v>401</v>
      </c>
      <c r="M1569" s="144" t="s">
        <v>4753</v>
      </c>
      <c r="N1569" s="144" t="s">
        <v>683</v>
      </c>
      <c r="O1569" s="144" t="s">
        <v>695</v>
      </c>
      <c r="P1569" s="144" t="s">
        <v>2191</v>
      </c>
      <c r="Q1569" s="145">
        <v>0.28000000000000003</v>
      </c>
      <c r="R1569" s="144" t="s">
        <v>1419</v>
      </c>
      <c r="S1569" s="145">
        <v>100</v>
      </c>
      <c r="T1569" s="144" t="s">
        <v>4754</v>
      </c>
      <c r="U1569" s="145">
        <v>475</v>
      </c>
      <c r="V1569" s="145">
        <v>2.42943</v>
      </c>
      <c r="W1569" s="145">
        <v>0</v>
      </c>
      <c r="X1569" s="144" t="s">
        <v>7568</v>
      </c>
    </row>
    <row r="1570" spans="1:24" s="7" customFormat="1">
      <c r="A1570" s="7" t="s">
        <v>49</v>
      </c>
      <c r="D1570" s="144" t="s">
        <v>2620</v>
      </c>
      <c r="E1570" s="144" t="s">
        <v>7569</v>
      </c>
      <c r="F1570" s="144" t="s">
        <v>655</v>
      </c>
      <c r="G1570" s="144" t="s">
        <v>4745</v>
      </c>
      <c r="H1570" s="144" t="s">
        <v>891</v>
      </c>
      <c r="I1570" s="144" t="s">
        <v>1644</v>
      </c>
      <c r="J1570" s="145">
        <v>100</v>
      </c>
      <c r="K1570" s="144" t="s">
        <v>5269</v>
      </c>
      <c r="L1570" s="144" t="s">
        <v>396</v>
      </c>
      <c r="M1570" s="144" t="s">
        <v>4753</v>
      </c>
      <c r="N1570" s="144" t="s">
        <v>683</v>
      </c>
      <c r="O1570" s="144" t="s">
        <v>695</v>
      </c>
      <c r="P1570" s="144" t="s">
        <v>2191</v>
      </c>
      <c r="Q1570" s="145">
        <v>0.28000000000000003</v>
      </c>
      <c r="R1570" s="144" t="s">
        <v>1419</v>
      </c>
      <c r="S1570" s="145">
        <v>100</v>
      </c>
      <c r="T1570" s="144" t="s">
        <v>4754</v>
      </c>
      <c r="U1570" s="145">
        <v>240</v>
      </c>
      <c r="V1570" s="145">
        <v>2.4295300000000002</v>
      </c>
      <c r="W1570" s="145">
        <v>0</v>
      </c>
      <c r="X1570" s="144" t="s">
        <v>7570</v>
      </c>
    </row>
    <row r="1571" spans="1:24" s="7" customFormat="1">
      <c r="A1571" s="7" t="s">
        <v>49</v>
      </c>
      <c r="D1571" s="144" t="s">
        <v>2623</v>
      </c>
      <c r="E1571" s="144" t="s">
        <v>7571</v>
      </c>
      <c r="F1571" s="144" t="s">
        <v>655</v>
      </c>
      <c r="G1571" s="144" t="s">
        <v>4745</v>
      </c>
      <c r="H1571" s="144" t="s">
        <v>891</v>
      </c>
      <c r="I1571" s="144" t="s">
        <v>1644</v>
      </c>
      <c r="J1571" s="145">
        <v>100</v>
      </c>
      <c r="K1571" s="144" t="s">
        <v>5269</v>
      </c>
      <c r="L1571" s="144" t="s">
        <v>393</v>
      </c>
      <c r="M1571" s="144" t="s">
        <v>4753</v>
      </c>
      <c r="N1571" s="144" t="s">
        <v>683</v>
      </c>
      <c r="O1571" s="144" t="s">
        <v>695</v>
      </c>
      <c r="P1571" s="144" t="s">
        <v>2191</v>
      </c>
      <c r="Q1571" s="145">
        <v>0.28000000000000003</v>
      </c>
      <c r="R1571" s="144" t="s">
        <v>1419</v>
      </c>
      <c r="S1571" s="145">
        <v>100</v>
      </c>
      <c r="T1571" s="144" t="s">
        <v>4754</v>
      </c>
      <c r="U1571" s="145">
        <v>455</v>
      </c>
      <c r="V1571" s="145">
        <v>2.4300000000000002</v>
      </c>
      <c r="W1571" s="145">
        <v>0</v>
      </c>
      <c r="X1571" s="144" t="s">
        <v>7572</v>
      </c>
    </row>
    <row r="1572" spans="1:24" s="7" customFormat="1">
      <c r="A1572" s="7" t="s">
        <v>49</v>
      </c>
      <c r="D1572" s="144" t="s">
        <v>2626</v>
      </c>
      <c r="E1572" s="144" t="s">
        <v>7573</v>
      </c>
      <c r="F1572" s="144" t="s">
        <v>655</v>
      </c>
      <c r="G1572" s="144" t="s">
        <v>4745</v>
      </c>
      <c r="H1572" s="144" t="s">
        <v>891</v>
      </c>
      <c r="I1572" s="144" t="s">
        <v>1644</v>
      </c>
      <c r="J1572" s="145">
        <v>100</v>
      </c>
      <c r="K1572" s="144" t="s">
        <v>5269</v>
      </c>
      <c r="L1572" s="144" t="s">
        <v>487</v>
      </c>
      <c r="M1572" s="144" t="s">
        <v>4753</v>
      </c>
      <c r="N1572" s="144" t="s">
        <v>683</v>
      </c>
      <c r="O1572" s="144" t="s">
        <v>695</v>
      </c>
      <c r="P1572" s="144" t="s">
        <v>2191</v>
      </c>
      <c r="Q1572" s="145">
        <v>0.28000000000000003</v>
      </c>
      <c r="R1572" s="144" t="s">
        <v>1419</v>
      </c>
      <c r="S1572" s="145">
        <v>100</v>
      </c>
      <c r="T1572" s="144" t="s">
        <v>4754</v>
      </c>
      <c r="U1572" s="145">
        <v>171</v>
      </c>
      <c r="V1572" s="145">
        <v>2.4294099999999998</v>
      </c>
      <c r="W1572" s="145">
        <v>0</v>
      </c>
      <c r="X1572" s="144" t="s">
        <v>7574</v>
      </c>
    </row>
    <row r="1573" spans="1:24" s="7" customFormat="1">
      <c r="A1573" s="7" t="s">
        <v>49</v>
      </c>
      <c r="D1573" s="144" t="s">
        <v>2629</v>
      </c>
      <c r="E1573" s="144" t="s">
        <v>7575</v>
      </c>
      <c r="F1573" s="144" t="s">
        <v>655</v>
      </c>
      <c r="G1573" s="144" t="s">
        <v>4745</v>
      </c>
      <c r="H1573" s="144" t="s">
        <v>891</v>
      </c>
      <c r="I1573" s="144" t="s">
        <v>1644</v>
      </c>
      <c r="J1573" s="145">
        <v>100</v>
      </c>
      <c r="K1573" s="144" t="s">
        <v>5269</v>
      </c>
      <c r="L1573" s="144" t="s">
        <v>389</v>
      </c>
      <c r="M1573" s="144" t="s">
        <v>4753</v>
      </c>
      <c r="N1573" s="144" t="s">
        <v>683</v>
      </c>
      <c r="O1573" s="144" t="s">
        <v>695</v>
      </c>
      <c r="P1573" s="144" t="s">
        <v>2191</v>
      </c>
      <c r="Q1573" s="145">
        <v>0.28000000000000003</v>
      </c>
      <c r="R1573" s="144" t="s">
        <v>1419</v>
      </c>
      <c r="S1573" s="145">
        <v>100</v>
      </c>
      <c r="T1573" s="144" t="s">
        <v>4754</v>
      </c>
      <c r="U1573" s="145">
        <v>216</v>
      </c>
      <c r="V1573" s="145">
        <v>2.50806</v>
      </c>
      <c r="W1573" s="145">
        <v>0</v>
      </c>
      <c r="X1573" s="144" t="s">
        <v>7576</v>
      </c>
    </row>
    <row r="1574" spans="1:24" s="7" customFormat="1">
      <c r="A1574" s="7" t="s">
        <v>49</v>
      </c>
      <c r="D1574" s="144" t="s">
        <v>7577</v>
      </c>
      <c r="E1574" s="144" t="s">
        <v>7578</v>
      </c>
      <c r="F1574" s="144" t="s">
        <v>4792</v>
      </c>
      <c r="G1574" s="144" t="s">
        <v>4745</v>
      </c>
      <c r="H1574" s="144" t="s">
        <v>891</v>
      </c>
      <c r="I1574" s="144" t="s">
        <v>1644</v>
      </c>
      <c r="J1574" s="145">
        <v>100</v>
      </c>
      <c r="K1574" s="144" t="s">
        <v>1272</v>
      </c>
      <c r="L1574" s="144" t="s">
        <v>389</v>
      </c>
      <c r="M1574" s="144" t="s">
        <v>4753</v>
      </c>
      <c r="N1574" s="144" t="s">
        <v>683</v>
      </c>
      <c r="O1574" s="144" t="s">
        <v>695</v>
      </c>
      <c r="P1574" s="144" t="s">
        <v>2191</v>
      </c>
      <c r="Q1574" s="145">
        <v>0.28000000000000003</v>
      </c>
      <c r="R1574" s="144" t="s">
        <v>1419</v>
      </c>
      <c r="S1574" s="145">
        <v>100</v>
      </c>
      <c r="T1574" s="144" t="s">
        <v>4754</v>
      </c>
      <c r="U1574" s="145">
        <v>0</v>
      </c>
      <c r="V1574" s="145">
        <v>2.2484000000000002</v>
      </c>
      <c r="W1574" s="145">
        <v>0</v>
      </c>
      <c r="X1574" s="144" t="s">
        <v>4745</v>
      </c>
    </row>
    <row r="1575" spans="1:24" s="7" customFormat="1">
      <c r="A1575" s="7" t="s">
        <v>49</v>
      </c>
      <c r="D1575" s="144" t="s">
        <v>3816</v>
      </c>
      <c r="E1575" s="144" t="s">
        <v>7579</v>
      </c>
      <c r="F1575" s="144" t="s">
        <v>5033</v>
      </c>
      <c r="G1575" s="144" t="s">
        <v>4745</v>
      </c>
      <c r="H1575" s="144" t="s">
        <v>891</v>
      </c>
      <c r="I1575" s="144" t="s">
        <v>1644</v>
      </c>
      <c r="J1575" s="145">
        <v>125</v>
      </c>
      <c r="K1575" s="144" t="s">
        <v>1272</v>
      </c>
      <c r="L1575" s="144" t="s">
        <v>401</v>
      </c>
      <c r="M1575" s="144" t="s">
        <v>4753</v>
      </c>
      <c r="N1575" s="144" t="s">
        <v>683</v>
      </c>
      <c r="O1575" s="144" t="s">
        <v>695</v>
      </c>
      <c r="P1575" s="144" t="s">
        <v>2523</v>
      </c>
      <c r="Q1575" s="145">
        <v>0.44</v>
      </c>
      <c r="R1575" s="144" t="s">
        <v>1423</v>
      </c>
      <c r="S1575" s="145">
        <v>125</v>
      </c>
      <c r="T1575" s="144" t="s">
        <v>4754</v>
      </c>
      <c r="U1575" s="145">
        <v>117</v>
      </c>
      <c r="V1575" s="145">
        <v>3.61375</v>
      </c>
      <c r="W1575" s="145">
        <v>6</v>
      </c>
      <c r="X1575" s="144" t="s">
        <v>4745</v>
      </c>
    </row>
    <row r="1576" spans="1:24" s="7" customFormat="1">
      <c r="A1576" s="7" t="s">
        <v>49</v>
      </c>
      <c r="D1576" s="144" t="s">
        <v>3817</v>
      </c>
      <c r="E1576" s="144" t="s">
        <v>7580</v>
      </c>
      <c r="F1576" s="144" t="s">
        <v>5033</v>
      </c>
      <c r="G1576" s="144" t="s">
        <v>4745</v>
      </c>
      <c r="H1576" s="144" t="s">
        <v>891</v>
      </c>
      <c r="I1576" s="144" t="s">
        <v>1644</v>
      </c>
      <c r="J1576" s="145">
        <v>125</v>
      </c>
      <c r="K1576" s="144" t="s">
        <v>1272</v>
      </c>
      <c r="L1576" s="144" t="s">
        <v>393</v>
      </c>
      <c r="M1576" s="144" t="s">
        <v>4753</v>
      </c>
      <c r="N1576" s="144" t="s">
        <v>683</v>
      </c>
      <c r="O1576" s="144" t="s">
        <v>695</v>
      </c>
      <c r="P1576" s="144" t="s">
        <v>2523</v>
      </c>
      <c r="Q1576" s="145">
        <v>0.44</v>
      </c>
      <c r="R1576" s="144" t="s">
        <v>1423</v>
      </c>
      <c r="S1576" s="145">
        <v>125</v>
      </c>
      <c r="T1576" s="144" t="s">
        <v>4754</v>
      </c>
      <c r="U1576" s="145">
        <v>76</v>
      </c>
      <c r="V1576" s="145">
        <v>3.97</v>
      </c>
      <c r="W1576" s="145">
        <v>0</v>
      </c>
      <c r="X1576" s="144" t="s">
        <v>4745</v>
      </c>
    </row>
    <row r="1577" spans="1:24" s="7" customFormat="1">
      <c r="A1577" s="7" t="s">
        <v>49</v>
      </c>
      <c r="D1577" s="144" t="s">
        <v>3818</v>
      </c>
      <c r="E1577" s="144" t="s">
        <v>7581</v>
      </c>
      <c r="F1577" s="144" t="s">
        <v>5033</v>
      </c>
      <c r="G1577" s="144" t="s">
        <v>4745</v>
      </c>
      <c r="H1577" s="144" t="s">
        <v>891</v>
      </c>
      <c r="I1577" s="144" t="s">
        <v>1644</v>
      </c>
      <c r="J1577" s="145">
        <v>125</v>
      </c>
      <c r="K1577" s="144" t="s">
        <v>1272</v>
      </c>
      <c r="L1577" s="144" t="s">
        <v>487</v>
      </c>
      <c r="M1577" s="144" t="s">
        <v>4753</v>
      </c>
      <c r="N1577" s="144" t="s">
        <v>683</v>
      </c>
      <c r="O1577" s="144" t="s">
        <v>695</v>
      </c>
      <c r="P1577" s="144" t="s">
        <v>2523</v>
      </c>
      <c r="Q1577" s="145">
        <v>0.44</v>
      </c>
      <c r="R1577" s="144" t="s">
        <v>1423</v>
      </c>
      <c r="S1577" s="145">
        <v>125</v>
      </c>
      <c r="T1577" s="144" t="s">
        <v>4754</v>
      </c>
      <c r="U1577" s="145">
        <v>19</v>
      </c>
      <c r="V1577" s="145">
        <v>3.43</v>
      </c>
      <c r="W1577" s="145">
        <v>5</v>
      </c>
      <c r="X1577" s="144" t="s">
        <v>4745</v>
      </c>
    </row>
    <row r="1578" spans="1:24" s="7" customFormat="1">
      <c r="A1578" s="7" t="s">
        <v>49</v>
      </c>
      <c r="D1578" s="144" t="s">
        <v>3819</v>
      </c>
      <c r="E1578" s="144" t="s">
        <v>7582</v>
      </c>
      <c r="F1578" s="144" t="s">
        <v>5033</v>
      </c>
      <c r="G1578" s="144" t="s">
        <v>4745</v>
      </c>
      <c r="H1578" s="144" t="s">
        <v>891</v>
      </c>
      <c r="I1578" s="144" t="s">
        <v>1644</v>
      </c>
      <c r="J1578" s="145">
        <v>125</v>
      </c>
      <c r="K1578" s="144" t="s">
        <v>1272</v>
      </c>
      <c r="L1578" s="144" t="s">
        <v>389</v>
      </c>
      <c r="M1578" s="144" t="s">
        <v>4753</v>
      </c>
      <c r="N1578" s="144" t="s">
        <v>683</v>
      </c>
      <c r="O1578" s="144" t="s">
        <v>695</v>
      </c>
      <c r="P1578" s="144" t="s">
        <v>2523</v>
      </c>
      <c r="Q1578" s="145">
        <v>0.44</v>
      </c>
      <c r="R1578" s="144" t="s">
        <v>1423</v>
      </c>
      <c r="S1578" s="145">
        <v>125</v>
      </c>
      <c r="T1578" s="144" t="s">
        <v>4754</v>
      </c>
      <c r="U1578" s="145">
        <v>142</v>
      </c>
      <c r="V1578" s="145">
        <v>3.97</v>
      </c>
      <c r="W1578" s="145">
        <v>4</v>
      </c>
      <c r="X1578" s="144" t="s">
        <v>4745</v>
      </c>
    </row>
    <row r="1579" spans="1:24" s="7" customFormat="1">
      <c r="A1579" s="7" t="s">
        <v>49</v>
      </c>
      <c r="D1579" s="144" t="s">
        <v>3820</v>
      </c>
      <c r="E1579" s="144" t="s">
        <v>7583</v>
      </c>
      <c r="F1579" s="144" t="s">
        <v>5033</v>
      </c>
      <c r="G1579" s="144" t="s">
        <v>4745</v>
      </c>
      <c r="H1579" s="144" t="s">
        <v>891</v>
      </c>
      <c r="I1579" s="144" t="s">
        <v>1644</v>
      </c>
      <c r="J1579" s="145">
        <v>125</v>
      </c>
      <c r="K1579" s="144" t="s">
        <v>1272</v>
      </c>
      <c r="L1579" s="144" t="s">
        <v>694</v>
      </c>
      <c r="M1579" s="144" t="s">
        <v>4753</v>
      </c>
      <c r="N1579" s="144" t="s">
        <v>683</v>
      </c>
      <c r="O1579" s="144" t="s">
        <v>695</v>
      </c>
      <c r="P1579" s="144" t="s">
        <v>2523</v>
      </c>
      <c r="Q1579" s="145">
        <v>0.44</v>
      </c>
      <c r="R1579" s="144" t="s">
        <v>1423</v>
      </c>
      <c r="S1579" s="145">
        <v>125</v>
      </c>
      <c r="T1579" s="144" t="s">
        <v>4754</v>
      </c>
      <c r="U1579" s="145">
        <v>215</v>
      </c>
      <c r="V1579" s="145">
        <v>3.61375</v>
      </c>
      <c r="W1579" s="145">
        <v>0</v>
      </c>
      <c r="X1579" s="144" t="s">
        <v>4745</v>
      </c>
    </row>
    <row r="1580" spans="1:24" s="7" customFormat="1">
      <c r="A1580" s="7" t="s">
        <v>49</v>
      </c>
      <c r="D1580" s="144" t="s">
        <v>2632</v>
      </c>
      <c r="E1580" s="144" t="s">
        <v>7584</v>
      </c>
      <c r="F1580" s="144" t="s">
        <v>655</v>
      </c>
      <c r="G1580" s="144" t="s">
        <v>4745</v>
      </c>
      <c r="H1580" s="144" t="s">
        <v>891</v>
      </c>
      <c r="I1580" s="144" t="s">
        <v>1644</v>
      </c>
      <c r="J1580" s="145">
        <v>75</v>
      </c>
      <c r="K1580" s="144" t="s">
        <v>5269</v>
      </c>
      <c r="L1580" s="144" t="s">
        <v>409</v>
      </c>
      <c r="M1580" s="144" t="s">
        <v>4753</v>
      </c>
      <c r="N1580" s="144" t="s">
        <v>683</v>
      </c>
      <c r="O1580" s="144" t="s">
        <v>695</v>
      </c>
      <c r="P1580" s="144" t="s">
        <v>2531</v>
      </c>
      <c r="Q1580" s="145">
        <v>0.125</v>
      </c>
      <c r="R1580" s="144" t="s">
        <v>616</v>
      </c>
      <c r="S1580" s="145">
        <v>75</v>
      </c>
      <c r="T1580" s="144" t="s">
        <v>4754</v>
      </c>
      <c r="U1580" s="145">
        <v>362</v>
      </c>
      <c r="V1580" s="145">
        <v>1.3</v>
      </c>
      <c r="W1580" s="145">
        <v>0</v>
      </c>
      <c r="X1580" s="144" t="s">
        <v>7585</v>
      </c>
    </row>
    <row r="1581" spans="1:24" s="7" customFormat="1">
      <c r="A1581" s="7" t="s">
        <v>49</v>
      </c>
      <c r="D1581" s="144" t="s">
        <v>2635</v>
      </c>
      <c r="E1581" s="144" t="s">
        <v>7586</v>
      </c>
      <c r="F1581" s="144" t="s">
        <v>655</v>
      </c>
      <c r="G1581" s="144" t="s">
        <v>4745</v>
      </c>
      <c r="H1581" s="144" t="s">
        <v>891</v>
      </c>
      <c r="I1581" s="144" t="s">
        <v>1644</v>
      </c>
      <c r="J1581" s="145">
        <v>75</v>
      </c>
      <c r="K1581" s="144" t="s">
        <v>5269</v>
      </c>
      <c r="L1581" s="144" t="s">
        <v>396</v>
      </c>
      <c r="M1581" s="144" t="s">
        <v>4753</v>
      </c>
      <c r="N1581" s="144" t="s">
        <v>683</v>
      </c>
      <c r="O1581" s="144" t="s">
        <v>695</v>
      </c>
      <c r="P1581" s="144" t="s">
        <v>2531</v>
      </c>
      <c r="Q1581" s="145">
        <v>0.125</v>
      </c>
      <c r="R1581" s="144" t="s">
        <v>616</v>
      </c>
      <c r="S1581" s="145">
        <v>75</v>
      </c>
      <c r="T1581" s="144" t="s">
        <v>4754</v>
      </c>
      <c r="U1581" s="145">
        <v>927</v>
      </c>
      <c r="V1581" s="145">
        <v>1.2616099999999999</v>
      </c>
      <c r="W1581" s="145">
        <v>0</v>
      </c>
      <c r="X1581" s="144" t="s">
        <v>7587</v>
      </c>
    </row>
    <row r="1582" spans="1:24" s="7" customFormat="1">
      <c r="A1582" s="7" t="s">
        <v>49</v>
      </c>
      <c r="D1582" s="144" t="s">
        <v>2638</v>
      </c>
      <c r="E1582" s="144" t="s">
        <v>7588</v>
      </c>
      <c r="F1582" s="144" t="s">
        <v>655</v>
      </c>
      <c r="G1582" s="144" t="s">
        <v>4745</v>
      </c>
      <c r="H1582" s="144" t="s">
        <v>891</v>
      </c>
      <c r="I1582" s="144" t="s">
        <v>1644</v>
      </c>
      <c r="J1582" s="145">
        <v>75</v>
      </c>
      <c r="K1582" s="144" t="s">
        <v>5269</v>
      </c>
      <c r="L1582" s="144" t="s">
        <v>487</v>
      </c>
      <c r="M1582" s="144" t="s">
        <v>4753</v>
      </c>
      <c r="N1582" s="144" t="s">
        <v>683</v>
      </c>
      <c r="O1582" s="144" t="s">
        <v>695</v>
      </c>
      <c r="P1582" s="144" t="s">
        <v>2531</v>
      </c>
      <c r="Q1582" s="145">
        <v>0.125</v>
      </c>
      <c r="R1582" s="144" t="s">
        <v>616</v>
      </c>
      <c r="S1582" s="145">
        <v>75</v>
      </c>
      <c r="T1582" s="144" t="s">
        <v>4754</v>
      </c>
      <c r="U1582" s="145">
        <v>2637</v>
      </c>
      <c r="V1582" s="145">
        <v>1.26525</v>
      </c>
      <c r="W1582" s="145">
        <v>0</v>
      </c>
      <c r="X1582" s="144" t="s">
        <v>7589</v>
      </c>
    </row>
    <row r="1583" spans="1:24" s="7" customFormat="1">
      <c r="A1583" s="7" t="s">
        <v>49</v>
      </c>
      <c r="D1583" s="144" t="s">
        <v>7590</v>
      </c>
      <c r="E1583" s="144" t="s">
        <v>7591</v>
      </c>
      <c r="F1583" s="144" t="s">
        <v>4792</v>
      </c>
      <c r="G1583" s="144" t="s">
        <v>4745</v>
      </c>
      <c r="H1583" s="144" t="s">
        <v>891</v>
      </c>
      <c r="I1583" s="144" t="s">
        <v>1644</v>
      </c>
      <c r="J1583" s="145">
        <v>100</v>
      </c>
      <c r="K1583" s="144" t="s">
        <v>1890</v>
      </c>
      <c r="L1583" s="144" t="s">
        <v>393</v>
      </c>
      <c r="M1583" s="144" t="s">
        <v>4753</v>
      </c>
      <c r="N1583" s="144" t="s">
        <v>683</v>
      </c>
      <c r="O1583" s="144" t="s">
        <v>695</v>
      </c>
      <c r="P1583" s="144" t="s">
        <v>1508</v>
      </c>
      <c r="Q1583" s="145">
        <v>0.32</v>
      </c>
      <c r="R1583" s="144" t="s">
        <v>1419</v>
      </c>
      <c r="S1583" s="145">
        <v>100</v>
      </c>
      <c r="T1583" s="144" t="s">
        <v>4754</v>
      </c>
      <c r="U1583" s="145">
        <v>0</v>
      </c>
      <c r="V1583" s="145">
        <v>1.92</v>
      </c>
      <c r="W1583" s="145">
        <v>0</v>
      </c>
      <c r="X1583" s="144" t="s">
        <v>4745</v>
      </c>
    </row>
    <row r="1584" spans="1:24" s="7" customFormat="1">
      <c r="A1584" s="7" t="s">
        <v>49</v>
      </c>
      <c r="D1584" s="144" t="s">
        <v>7592</v>
      </c>
      <c r="E1584" s="144" t="s">
        <v>7593</v>
      </c>
      <c r="F1584" s="144" t="s">
        <v>4792</v>
      </c>
      <c r="G1584" s="144" t="s">
        <v>4745</v>
      </c>
      <c r="H1584" s="144" t="s">
        <v>891</v>
      </c>
      <c r="I1584" s="144" t="s">
        <v>1644</v>
      </c>
      <c r="J1584" s="145">
        <v>75</v>
      </c>
      <c r="K1584" s="144" t="s">
        <v>6142</v>
      </c>
      <c r="L1584" s="144" t="s">
        <v>487</v>
      </c>
      <c r="M1584" s="144" t="s">
        <v>4753</v>
      </c>
      <c r="N1584" s="144" t="s">
        <v>683</v>
      </c>
      <c r="O1584" s="144" t="s">
        <v>695</v>
      </c>
      <c r="P1584" s="144" t="s">
        <v>1515</v>
      </c>
      <c r="Q1584" s="145">
        <v>0.13500000000000001</v>
      </c>
      <c r="R1584" s="144" t="s">
        <v>616</v>
      </c>
      <c r="S1584" s="145">
        <v>75</v>
      </c>
      <c r="T1584" s="144" t="s">
        <v>4754</v>
      </c>
      <c r="U1584" s="145">
        <v>0</v>
      </c>
      <c r="V1584" s="145">
        <v>1.127</v>
      </c>
      <c r="W1584" s="145">
        <v>0</v>
      </c>
      <c r="X1584" s="144" t="s">
        <v>4745</v>
      </c>
    </row>
    <row r="1585" spans="1:24" s="7" customFormat="1">
      <c r="A1585" s="7" t="s">
        <v>49</v>
      </c>
      <c r="D1585" s="144" t="s">
        <v>7594</v>
      </c>
      <c r="E1585" s="144" t="s">
        <v>7595</v>
      </c>
      <c r="F1585" s="144" t="s">
        <v>4792</v>
      </c>
      <c r="G1585" s="144" t="s">
        <v>4745</v>
      </c>
      <c r="H1585" s="144" t="s">
        <v>891</v>
      </c>
      <c r="I1585" s="144" t="s">
        <v>1644</v>
      </c>
      <c r="J1585" s="145">
        <v>100</v>
      </c>
      <c r="K1585" s="144" t="s">
        <v>1481</v>
      </c>
      <c r="L1585" s="144" t="s">
        <v>457</v>
      </c>
      <c r="M1585" s="144" t="s">
        <v>4753</v>
      </c>
      <c r="N1585" s="144" t="s">
        <v>683</v>
      </c>
      <c r="O1585" s="144" t="s">
        <v>695</v>
      </c>
      <c r="P1585" s="144" t="s">
        <v>1508</v>
      </c>
      <c r="Q1585" s="145">
        <v>0.32</v>
      </c>
      <c r="R1585" s="144" t="s">
        <v>1419</v>
      </c>
      <c r="S1585" s="145">
        <v>100</v>
      </c>
      <c r="T1585" s="144" t="s">
        <v>4754</v>
      </c>
      <c r="U1585" s="145">
        <v>0</v>
      </c>
      <c r="V1585" s="145">
        <v>2.0099999999999998</v>
      </c>
      <c r="W1585" s="145">
        <v>0</v>
      </c>
      <c r="X1585" s="144" t="s">
        <v>4745</v>
      </c>
    </row>
    <row r="1586" spans="1:24" s="7" customFormat="1">
      <c r="A1586" s="7" t="s">
        <v>49</v>
      </c>
      <c r="D1586" s="144" t="s">
        <v>2641</v>
      </c>
      <c r="E1586" s="144" t="s">
        <v>7596</v>
      </c>
      <c r="F1586" s="144" t="s">
        <v>655</v>
      </c>
      <c r="G1586" s="144" t="s">
        <v>4745</v>
      </c>
      <c r="H1586" s="144" t="s">
        <v>891</v>
      </c>
      <c r="I1586" s="144" t="s">
        <v>1644</v>
      </c>
      <c r="J1586" s="145">
        <v>100</v>
      </c>
      <c r="K1586" s="144" t="s">
        <v>5817</v>
      </c>
      <c r="L1586" s="144" t="s">
        <v>401</v>
      </c>
      <c r="M1586" s="144" t="s">
        <v>4753</v>
      </c>
      <c r="N1586" s="144" t="s">
        <v>683</v>
      </c>
      <c r="O1586" s="144" t="s">
        <v>695</v>
      </c>
      <c r="P1586" s="144" t="s">
        <v>1508</v>
      </c>
      <c r="Q1586" s="145">
        <v>0.32</v>
      </c>
      <c r="R1586" s="144" t="s">
        <v>1419</v>
      </c>
      <c r="S1586" s="145">
        <v>100</v>
      </c>
      <c r="T1586" s="144" t="s">
        <v>4754</v>
      </c>
      <c r="U1586" s="145">
        <v>685</v>
      </c>
      <c r="V1586" s="145">
        <v>2.3678300000000001</v>
      </c>
      <c r="W1586" s="145">
        <v>6</v>
      </c>
      <c r="X1586" s="144" t="s">
        <v>7597</v>
      </c>
    </row>
    <row r="1587" spans="1:24" s="7" customFormat="1">
      <c r="A1587" s="7" t="s">
        <v>49</v>
      </c>
      <c r="D1587" s="144" t="s">
        <v>2644</v>
      </c>
      <c r="E1587" s="144" t="s">
        <v>7598</v>
      </c>
      <c r="F1587" s="144" t="s">
        <v>655</v>
      </c>
      <c r="G1587" s="144" t="s">
        <v>4745</v>
      </c>
      <c r="H1587" s="144" t="s">
        <v>891</v>
      </c>
      <c r="I1587" s="144" t="s">
        <v>1644</v>
      </c>
      <c r="J1587" s="145">
        <v>100</v>
      </c>
      <c r="K1587" s="144" t="s">
        <v>7526</v>
      </c>
      <c r="L1587" s="144" t="s">
        <v>457</v>
      </c>
      <c r="M1587" s="144" t="s">
        <v>4753</v>
      </c>
      <c r="N1587" s="144" t="s">
        <v>683</v>
      </c>
      <c r="O1587" s="144" t="s">
        <v>695</v>
      </c>
      <c r="P1587" s="144" t="s">
        <v>1508</v>
      </c>
      <c r="Q1587" s="145">
        <v>0.32</v>
      </c>
      <c r="R1587" s="144" t="s">
        <v>1419</v>
      </c>
      <c r="S1587" s="145">
        <v>100</v>
      </c>
      <c r="T1587" s="144" t="s">
        <v>4754</v>
      </c>
      <c r="U1587" s="145">
        <v>499</v>
      </c>
      <c r="V1587" s="145">
        <v>2.26153</v>
      </c>
      <c r="W1587" s="145">
        <v>0</v>
      </c>
      <c r="X1587" s="144" t="s">
        <v>7599</v>
      </c>
    </row>
    <row r="1588" spans="1:24" s="7" customFormat="1">
      <c r="A1588" s="7" t="s">
        <v>49</v>
      </c>
      <c r="D1588" s="144" t="s">
        <v>2647</v>
      </c>
      <c r="E1588" s="144" t="s">
        <v>7600</v>
      </c>
      <c r="F1588" s="144" t="s">
        <v>655</v>
      </c>
      <c r="G1588" s="144" t="s">
        <v>4745</v>
      </c>
      <c r="H1588" s="144" t="s">
        <v>891</v>
      </c>
      <c r="I1588" s="144" t="s">
        <v>1644</v>
      </c>
      <c r="J1588" s="145">
        <v>100</v>
      </c>
      <c r="K1588" s="144" t="s">
        <v>5164</v>
      </c>
      <c r="L1588" s="144" t="s">
        <v>396</v>
      </c>
      <c r="M1588" s="144" t="s">
        <v>4753</v>
      </c>
      <c r="N1588" s="144" t="s">
        <v>683</v>
      </c>
      <c r="O1588" s="144" t="s">
        <v>695</v>
      </c>
      <c r="P1588" s="144" t="s">
        <v>1508</v>
      </c>
      <c r="Q1588" s="145">
        <v>0.32</v>
      </c>
      <c r="R1588" s="144" t="s">
        <v>1419</v>
      </c>
      <c r="S1588" s="145">
        <v>100</v>
      </c>
      <c r="T1588" s="144" t="s">
        <v>4754</v>
      </c>
      <c r="U1588" s="145">
        <v>570</v>
      </c>
      <c r="V1588" s="145">
        <v>2.31</v>
      </c>
      <c r="W1588" s="145">
        <v>0</v>
      </c>
      <c r="X1588" s="144" t="s">
        <v>7601</v>
      </c>
    </row>
    <row r="1589" spans="1:24" s="7" customFormat="1">
      <c r="A1589" s="7" t="s">
        <v>49</v>
      </c>
      <c r="D1589" s="144" t="s">
        <v>2650</v>
      </c>
      <c r="E1589" s="144" t="s">
        <v>7602</v>
      </c>
      <c r="F1589" s="144" t="s">
        <v>655</v>
      </c>
      <c r="G1589" s="144" t="s">
        <v>4745</v>
      </c>
      <c r="H1589" s="144" t="s">
        <v>891</v>
      </c>
      <c r="I1589" s="144" t="s">
        <v>1644</v>
      </c>
      <c r="J1589" s="145">
        <v>100</v>
      </c>
      <c r="K1589" s="144" t="s">
        <v>5164</v>
      </c>
      <c r="L1589" s="144" t="s">
        <v>457</v>
      </c>
      <c r="M1589" s="144" t="s">
        <v>4753</v>
      </c>
      <c r="N1589" s="144" t="s">
        <v>683</v>
      </c>
      <c r="O1589" s="144" t="s">
        <v>695</v>
      </c>
      <c r="P1589" s="144" t="s">
        <v>1508</v>
      </c>
      <c r="Q1589" s="145">
        <v>0.32</v>
      </c>
      <c r="R1589" s="144" t="s">
        <v>1419</v>
      </c>
      <c r="S1589" s="145">
        <v>100</v>
      </c>
      <c r="T1589" s="144" t="s">
        <v>4754</v>
      </c>
      <c r="U1589" s="145">
        <v>682</v>
      </c>
      <c r="V1589" s="145">
        <v>2.38</v>
      </c>
      <c r="W1589" s="145">
        <v>14</v>
      </c>
      <c r="X1589" s="144" t="s">
        <v>7603</v>
      </c>
    </row>
    <row r="1590" spans="1:24" s="7" customFormat="1">
      <c r="A1590" s="7" t="s">
        <v>49</v>
      </c>
      <c r="D1590" s="144" t="s">
        <v>2653</v>
      </c>
      <c r="E1590" s="144" t="s">
        <v>7604</v>
      </c>
      <c r="F1590" s="144" t="s">
        <v>655</v>
      </c>
      <c r="G1590" s="144" t="s">
        <v>4745</v>
      </c>
      <c r="H1590" s="144" t="s">
        <v>891</v>
      </c>
      <c r="I1590" s="144" t="s">
        <v>1644</v>
      </c>
      <c r="J1590" s="145">
        <v>100</v>
      </c>
      <c r="K1590" s="144" t="s">
        <v>5164</v>
      </c>
      <c r="L1590" s="144" t="s">
        <v>380</v>
      </c>
      <c r="M1590" s="144" t="s">
        <v>4753</v>
      </c>
      <c r="N1590" s="144" t="s">
        <v>683</v>
      </c>
      <c r="O1590" s="144" t="s">
        <v>695</v>
      </c>
      <c r="P1590" s="144" t="s">
        <v>1508</v>
      </c>
      <c r="Q1590" s="145">
        <v>0.32</v>
      </c>
      <c r="R1590" s="144" t="s">
        <v>1419</v>
      </c>
      <c r="S1590" s="145">
        <v>100</v>
      </c>
      <c r="T1590" s="144" t="s">
        <v>4754</v>
      </c>
      <c r="U1590" s="145">
        <v>62</v>
      </c>
      <c r="V1590" s="145">
        <v>2.6271900000000001</v>
      </c>
      <c r="W1590" s="145">
        <v>12</v>
      </c>
      <c r="X1590" s="144" t="s">
        <v>7605</v>
      </c>
    </row>
    <row r="1591" spans="1:24" s="7" customFormat="1">
      <c r="A1591" s="7" t="s">
        <v>49</v>
      </c>
      <c r="D1591" s="144" t="s">
        <v>7606</v>
      </c>
      <c r="E1591" s="144" t="s">
        <v>7607</v>
      </c>
      <c r="F1591" s="144" t="s">
        <v>5937</v>
      </c>
      <c r="G1591" s="144" t="s">
        <v>4745</v>
      </c>
      <c r="H1591" s="144" t="s">
        <v>891</v>
      </c>
      <c r="I1591" s="144" t="s">
        <v>1644</v>
      </c>
      <c r="J1591" s="145">
        <v>125</v>
      </c>
      <c r="K1591" s="144" t="s">
        <v>1890</v>
      </c>
      <c r="L1591" s="144" t="s">
        <v>396</v>
      </c>
      <c r="M1591" s="144" t="s">
        <v>4753</v>
      </c>
      <c r="N1591" s="144" t="s">
        <v>683</v>
      </c>
      <c r="O1591" s="144" t="s">
        <v>695</v>
      </c>
      <c r="P1591" s="144" t="s">
        <v>2237</v>
      </c>
      <c r="Q1591" s="145">
        <v>0.66</v>
      </c>
      <c r="R1591" s="144" t="s">
        <v>1423</v>
      </c>
      <c r="S1591" s="145">
        <v>125</v>
      </c>
      <c r="T1591" s="144" t="s">
        <v>4754</v>
      </c>
      <c r="U1591" s="145">
        <v>4</v>
      </c>
      <c r="V1591" s="145">
        <v>3.1675</v>
      </c>
      <c r="W1591" s="145">
        <v>3</v>
      </c>
      <c r="X1591" s="144" t="s">
        <v>4745</v>
      </c>
    </row>
    <row r="1592" spans="1:24" s="7" customFormat="1">
      <c r="A1592" s="7" t="s">
        <v>49</v>
      </c>
      <c r="D1592" s="144" t="s">
        <v>2656</v>
      </c>
      <c r="E1592" s="144" t="s">
        <v>7608</v>
      </c>
      <c r="F1592" s="144" t="s">
        <v>655</v>
      </c>
      <c r="G1592" s="144" t="s">
        <v>4745</v>
      </c>
      <c r="H1592" s="144" t="s">
        <v>891</v>
      </c>
      <c r="I1592" s="144" t="s">
        <v>1644</v>
      </c>
      <c r="J1592" s="145">
        <v>125</v>
      </c>
      <c r="K1592" s="144" t="s">
        <v>5164</v>
      </c>
      <c r="L1592" s="144" t="s">
        <v>380</v>
      </c>
      <c r="M1592" s="144" t="s">
        <v>4753</v>
      </c>
      <c r="N1592" s="144" t="s">
        <v>683</v>
      </c>
      <c r="O1592" s="144" t="s">
        <v>695</v>
      </c>
      <c r="P1592" s="144" t="s">
        <v>2237</v>
      </c>
      <c r="Q1592" s="145">
        <v>0.66</v>
      </c>
      <c r="R1592" s="144" t="s">
        <v>1423</v>
      </c>
      <c r="S1592" s="145">
        <v>125</v>
      </c>
      <c r="T1592" s="144" t="s">
        <v>4754</v>
      </c>
      <c r="U1592" s="145">
        <v>151</v>
      </c>
      <c r="V1592" s="145">
        <v>3.1673800000000001</v>
      </c>
      <c r="W1592" s="145">
        <v>2</v>
      </c>
      <c r="X1592" s="144" t="s">
        <v>7609</v>
      </c>
    </row>
    <row r="1593" spans="1:24" s="7" customFormat="1">
      <c r="A1593" s="7" t="s">
        <v>49</v>
      </c>
      <c r="D1593" s="144" t="s">
        <v>2659</v>
      </c>
      <c r="E1593" s="144" t="s">
        <v>7610</v>
      </c>
      <c r="F1593" s="144" t="s">
        <v>655</v>
      </c>
      <c r="G1593" s="144" t="s">
        <v>4745</v>
      </c>
      <c r="H1593" s="144" t="s">
        <v>891</v>
      </c>
      <c r="I1593" s="144" t="s">
        <v>1644</v>
      </c>
      <c r="J1593" s="145">
        <v>125</v>
      </c>
      <c r="K1593" s="144" t="s">
        <v>5269</v>
      </c>
      <c r="L1593" s="144" t="s">
        <v>1795</v>
      </c>
      <c r="M1593" s="144" t="s">
        <v>4753</v>
      </c>
      <c r="N1593" s="144" t="s">
        <v>683</v>
      </c>
      <c r="O1593" s="144" t="s">
        <v>695</v>
      </c>
      <c r="P1593" s="144" t="s">
        <v>2237</v>
      </c>
      <c r="Q1593" s="145">
        <v>0.66</v>
      </c>
      <c r="R1593" s="144" t="s">
        <v>1423</v>
      </c>
      <c r="S1593" s="145">
        <v>125</v>
      </c>
      <c r="T1593" s="144" t="s">
        <v>4754</v>
      </c>
      <c r="U1593" s="145">
        <v>366</v>
      </c>
      <c r="V1593" s="145">
        <v>3.7723100000000001</v>
      </c>
      <c r="W1593" s="145">
        <v>0</v>
      </c>
      <c r="X1593" s="144" t="s">
        <v>7611</v>
      </c>
    </row>
    <row r="1594" spans="1:24" s="7" customFormat="1">
      <c r="A1594" s="7" t="s">
        <v>49</v>
      </c>
      <c r="D1594" s="144" t="s">
        <v>3821</v>
      </c>
      <c r="E1594" s="144" t="s">
        <v>7612</v>
      </c>
      <c r="F1594" s="144" t="s">
        <v>5033</v>
      </c>
      <c r="G1594" s="144" t="s">
        <v>4745</v>
      </c>
      <c r="H1594" s="144" t="s">
        <v>891</v>
      </c>
      <c r="I1594" s="144" t="s">
        <v>1644</v>
      </c>
      <c r="J1594" s="145">
        <v>150</v>
      </c>
      <c r="K1594" s="144" t="s">
        <v>1481</v>
      </c>
      <c r="L1594" s="144" t="s">
        <v>396</v>
      </c>
      <c r="M1594" s="144" t="s">
        <v>4753</v>
      </c>
      <c r="N1594" s="144" t="s">
        <v>683</v>
      </c>
      <c r="O1594" s="144" t="s">
        <v>695</v>
      </c>
      <c r="P1594" s="144" t="s">
        <v>2501</v>
      </c>
      <c r="Q1594" s="145">
        <v>1.05</v>
      </c>
      <c r="R1594" s="144" t="s">
        <v>1720</v>
      </c>
      <c r="S1594" s="145">
        <v>150</v>
      </c>
      <c r="T1594" s="144" t="s">
        <v>4754</v>
      </c>
      <c r="U1594" s="145">
        <v>74</v>
      </c>
      <c r="V1594" s="145">
        <v>5.1071400000000002</v>
      </c>
      <c r="W1594" s="145">
        <v>6</v>
      </c>
      <c r="X1594" s="144" t="s">
        <v>4745</v>
      </c>
    </row>
    <row r="1595" spans="1:24" s="7" customFormat="1">
      <c r="A1595" s="7" t="s">
        <v>49</v>
      </c>
      <c r="D1595" s="144" t="s">
        <v>3822</v>
      </c>
      <c r="E1595" s="144" t="s">
        <v>7613</v>
      </c>
      <c r="F1595" s="144" t="s">
        <v>5033</v>
      </c>
      <c r="G1595" s="144" t="s">
        <v>4745</v>
      </c>
      <c r="H1595" s="144" t="s">
        <v>891</v>
      </c>
      <c r="I1595" s="144" t="s">
        <v>1644</v>
      </c>
      <c r="J1595" s="145">
        <v>150</v>
      </c>
      <c r="K1595" s="144" t="s">
        <v>1481</v>
      </c>
      <c r="L1595" s="144" t="s">
        <v>457</v>
      </c>
      <c r="M1595" s="144" t="s">
        <v>4753</v>
      </c>
      <c r="N1595" s="144" t="s">
        <v>683</v>
      </c>
      <c r="O1595" s="144" t="s">
        <v>695</v>
      </c>
      <c r="P1595" s="144" t="s">
        <v>2501</v>
      </c>
      <c r="Q1595" s="145">
        <v>1.05</v>
      </c>
      <c r="R1595" s="144" t="s">
        <v>1720</v>
      </c>
      <c r="S1595" s="145">
        <v>150</v>
      </c>
      <c r="T1595" s="144" t="s">
        <v>4754</v>
      </c>
      <c r="U1595" s="145">
        <v>67</v>
      </c>
      <c r="V1595" s="145">
        <v>7.0314300000000003</v>
      </c>
      <c r="W1595" s="145">
        <v>2</v>
      </c>
      <c r="X1595" s="144" t="s">
        <v>4745</v>
      </c>
    </row>
    <row r="1596" spans="1:24" s="7" customFormat="1">
      <c r="A1596" s="7" t="s">
        <v>49</v>
      </c>
      <c r="D1596" s="144" t="s">
        <v>2662</v>
      </c>
      <c r="E1596" s="144" t="s">
        <v>7614</v>
      </c>
      <c r="F1596" s="144" t="s">
        <v>655</v>
      </c>
      <c r="G1596" s="144" t="s">
        <v>4745</v>
      </c>
      <c r="H1596" s="144" t="s">
        <v>891</v>
      </c>
      <c r="I1596" s="144" t="s">
        <v>1644</v>
      </c>
      <c r="J1596" s="145">
        <v>150</v>
      </c>
      <c r="K1596" s="144" t="s">
        <v>5164</v>
      </c>
      <c r="L1596" s="144" t="s">
        <v>380</v>
      </c>
      <c r="M1596" s="144" t="s">
        <v>4753</v>
      </c>
      <c r="N1596" s="144" t="s">
        <v>683</v>
      </c>
      <c r="O1596" s="144" t="s">
        <v>695</v>
      </c>
      <c r="P1596" s="144" t="s">
        <v>2501</v>
      </c>
      <c r="Q1596" s="145">
        <v>1.05</v>
      </c>
      <c r="R1596" s="144" t="s">
        <v>1720</v>
      </c>
      <c r="S1596" s="145">
        <v>150</v>
      </c>
      <c r="T1596" s="144" t="s">
        <v>4754</v>
      </c>
      <c r="U1596" s="145">
        <v>90</v>
      </c>
      <c r="V1596" s="145">
        <v>7.0309999999999997</v>
      </c>
      <c r="W1596" s="145">
        <v>1</v>
      </c>
      <c r="X1596" s="144" t="s">
        <v>7615</v>
      </c>
    </row>
    <row r="1597" spans="1:24" s="7" customFormat="1">
      <c r="A1597" s="7" t="s">
        <v>49</v>
      </c>
      <c r="D1597" s="144" t="s">
        <v>2665</v>
      </c>
      <c r="E1597" s="144" t="s">
        <v>7616</v>
      </c>
      <c r="F1597" s="144" t="s">
        <v>655</v>
      </c>
      <c r="G1597" s="144" t="s">
        <v>4745</v>
      </c>
      <c r="H1597" s="144" t="s">
        <v>891</v>
      </c>
      <c r="I1597" s="144" t="s">
        <v>1644</v>
      </c>
      <c r="J1597" s="145">
        <v>50</v>
      </c>
      <c r="K1597" s="144" t="s">
        <v>5817</v>
      </c>
      <c r="L1597" s="144" t="s">
        <v>401</v>
      </c>
      <c r="M1597" s="144" t="s">
        <v>4753</v>
      </c>
      <c r="N1597" s="144" t="s">
        <v>683</v>
      </c>
      <c r="O1597" s="144" t="s">
        <v>695</v>
      </c>
      <c r="P1597" s="144" t="s">
        <v>2241</v>
      </c>
      <c r="Q1597" s="145">
        <v>0.05</v>
      </c>
      <c r="R1597" s="144" t="s">
        <v>530</v>
      </c>
      <c r="S1597" s="145">
        <v>50</v>
      </c>
      <c r="T1597" s="144" t="s">
        <v>4754</v>
      </c>
      <c r="U1597" s="145">
        <v>1081</v>
      </c>
      <c r="V1597" s="145">
        <v>0.71355999999999997</v>
      </c>
      <c r="W1597" s="145">
        <v>0</v>
      </c>
      <c r="X1597" s="144" t="s">
        <v>7617</v>
      </c>
    </row>
    <row r="1598" spans="1:24" s="7" customFormat="1">
      <c r="A1598" s="7" t="s">
        <v>49</v>
      </c>
      <c r="D1598" s="144" t="s">
        <v>2668</v>
      </c>
      <c r="E1598" s="144" t="s">
        <v>7618</v>
      </c>
      <c r="F1598" s="144" t="s">
        <v>655</v>
      </c>
      <c r="G1598" s="144" t="s">
        <v>4745</v>
      </c>
      <c r="H1598" s="144" t="s">
        <v>891</v>
      </c>
      <c r="I1598" s="144" t="s">
        <v>1644</v>
      </c>
      <c r="J1598" s="145">
        <v>50</v>
      </c>
      <c r="K1598" s="144" t="s">
        <v>5164</v>
      </c>
      <c r="L1598" s="144" t="s">
        <v>457</v>
      </c>
      <c r="M1598" s="144" t="s">
        <v>4753</v>
      </c>
      <c r="N1598" s="144" t="s">
        <v>683</v>
      </c>
      <c r="O1598" s="144" t="s">
        <v>695</v>
      </c>
      <c r="P1598" s="144" t="s">
        <v>2241</v>
      </c>
      <c r="Q1598" s="145">
        <v>0.05</v>
      </c>
      <c r="R1598" s="144" t="s">
        <v>530</v>
      </c>
      <c r="S1598" s="145">
        <v>50</v>
      </c>
      <c r="T1598" s="144" t="s">
        <v>4754</v>
      </c>
      <c r="U1598" s="145">
        <v>811</v>
      </c>
      <c r="V1598" s="145">
        <v>0.71357000000000004</v>
      </c>
      <c r="W1598" s="145">
        <v>0</v>
      </c>
      <c r="X1598" s="144" t="s">
        <v>7619</v>
      </c>
    </row>
    <row r="1599" spans="1:24" s="7" customFormat="1">
      <c r="A1599" s="7" t="s">
        <v>49</v>
      </c>
      <c r="D1599" s="144" t="s">
        <v>2671</v>
      </c>
      <c r="E1599" s="144" t="s">
        <v>7620</v>
      </c>
      <c r="F1599" s="144" t="s">
        <v>655</v>
      </c>
      <c r="G1599" s="144" t="s">
        <v>4745</v>
      </c>
      <c r="H1599" s="144" t="s">
        <v>891</v>
      </c>
      <c r="I1599" s="144" t="s">
        <v>1644</v>
      </c>
      <c r="J1599" s="145">
        <v>75</v>
      </c>
      <c r="K1599" s="144" t="s">
        <v>5269</v>
      </c>
      <c r="L1599" s="144" t="s">
        <v>457</v>
      </c>
      <c r="M1599" s="144" t="s">
        <v>4753</v>
      </c>
      <c r="N1599" s="144" t="s">
        <v>683</v>
      </c>
      <c r="O1599" s="144" t="s">
        <v>695</v>
      </c>
      <c r="P1599" s="144" t="s">
        <v>1515</v>
      </c>
      <c r="Q1599" s="145">
        <v>0.14000000000000001</v>
      </c>
      <c r="R1599" s="144" t="s">
        <v>616</v>
      </c>
      <c r="S1599" s="145">
        <v>75</v>
      </c>
      <c r="T1599" s="144" t="s">
        <v>4754</v>
      </c>
      <c r="U1599" s="145">
        <v>3189</v>
      </c>
      <c r="V1599" s="145">
        <v>1.1399999999999999</v>
      </c>
      <c r="W1599" s="145">
        <v>0</v>
      </c>
      <c r="X1599" s="144" t="s">
        <v>7621</v>
      </c>
    </row>
    <row r="1600" spans="1:24" s="7" customFormat="1">
      <c r="A1600" s="7" t="s">
        <v>49</v>
      </c>
      <c r="D1600" s="144" t="s">
        <v>2674</v>
      </c>
      <c r="E1600" s="144" t="s">
        <v>7622</v>
      </c>
      <c r="F1600" s="144" t="s">
        <v>655</v>
      </c>
      <c r="G1600" s="144" t="s">
        <v>4745</v>
      </c>
      <c r="H1600" s="144" t="s">
        <v>891</v>
      </c>
      <c r="I1600" s="144" t="s">
        <v>1644</v>
      </c>
      <c r="J1600" s="145">
        <v>75</v>
      </c>
      <c r="K1600" s="144" t="s">
        <v>5228</v>
      </c>
      <c r="L1600" s="144" t="s">
        <v>1795</v>
      </c>
      <c r="M1600" s="144" t="s">
        <v>4753</v>
      </c>
      <c r="N1600" s="144" t="s">
        <v>683</v>
      </c>
      <c r="O1600" s="144" t="s">
        <v>695</v>
      </c>
      <c r="P1600" s="144" t="s">
        <v>1515</v>
      </c>
      <c r="Q1600" s="145">
        <v>0.14000000000000001</v>
      </c>
      <c r="R1600" s="144" t="s">
        <v>616</v>
      </c>
      <c r="S1600" s="145">
        <v>75</v>
      </c>
      <c r="T1600" s="144" t="s">
        <v>4754</v>
      </c>
      <c r="U1600" s="145">
        <v>1180</v>
      </c>
      <c r="V1600" s="145">
        <v>1.0792999999999999</v>
      </c>
      <c r="W1600" s="145">
        <v>10</v>
      </c>
      <c r="X1600" s="144" t="s">
        <v>7623</v>
      </c>
    </row>
    <row r="1601" spans="1:24" s="7" customFormat="1">
      <c r="A1601" s="7" t="s">
        <v>49</v>
      </c>
      <c r="D1601" s="144" t="s">
        <v>2677</v>
      </c>
      <c r="E1601" s="144" t="s">
        <v>7624</v>
      </c>
      <c r="F1601" s="144" t="s">
        <v>655</v>
      </c>
      <c r="G1601" s="144" t="s">
        <v>4745</v>
      </c>
      <c r="H1601" s="144" t="s">
        <v>891</v>
      </c>
      <c r="I1601" s="144" t="s">
        <v>1644</v>
      </c>
      <c r="J1601" s="145">
        <v>75</v>
      </c>
      <c r="K1601" s="144" t="s">
        <v>5164</v>
      </c>
      <c r="L1601" s="144" t="s">
        <v>396</v>
      </c>
      <c r="M1601" s="144" t="s">
        <v>4753</v>
      </c>
      <c r="N1601" s="144" t="s">
        <v>683</v>
      </c>
      <c r="O1601" s="144" t="s">
        <v>695</v>
      </c>
      <c r="P1601" s="144" t="s">
        <v>1515</v>
      </c>
      <c r="Q1601" s="145">
        <v>0.14000000000000001</v>
      </c>
      <c r="R1601" s="144" t="s">
        <v>616</v>
      </c>
      <c r="S1601" s="145">
        <v>75</v>
      </c>
      <c r="T1601" s="144" t="s">
        <v>4754</v>
      </c>
      <c r="U1601" s="145">
        <v>1577</v>
      </c>
      <c r="V1601" s="145">
        <v>1.1459999999999999</v>
      </c>
      <c r="W1601" s="145">
        <v>0</v>
      </c>
      <c r="X1601" s="144" t="s">
        <v>7625</v>
      </c>
    </row>
    <row r="1602" spans="1:24" s="7" customFormat="1">
      <c r="A1602" s="7" t="s">
        <v>49</v>
      </c>
      <c r="D1602" s="144" t="s">
        <v>2680</v>
      </c>
      <c r="E1602" s="144" t="s">
        <v>7626</v>
      </c>
      <c r="F1602" s="144" t="s">
        <v>655</v>
      </c>
      <c r="G1602" s="144" t="s">
        <v>4745</v>
      </c>
      <c r="H1602" s="144" t="s">
        <v>891</v>
      </c>
      <c r="I1602" s="144" t="s">
        <v>1644</v>
      </c>
      <c r="J1602" s="145">
        <v>75</v>
      </c>
      <c r="K1602" s="144" t="s">
        <v>5164</v>
      </c>
      <c r="L1602" s="144" t="s">
        <v>457</v>
      </c>
      <c r="M1602" s="144" t="s">
        <v>4753</v>
      </c>
      <c r="N1602" s="144" t="s">
        <v>683</v>
      </c>
      <c r="O1602" s="144" t="s">
        <v>695</v>
      </c>
      <c r="P1602" s="144" t="s">
        <v>1515</v>
      </c>
      <c r="Q1602" s="145">
        <v>0.14000000000000001</v>
      </c>
      <c r="R1602" s="144" t="s">
        <v>616</v>
      </c>
      <c r="S1602" s="145">
        <v>75</v>
      </c>
      <c r="T1602" s="144" t="s">
        <v>4754</v>
      </c>
      <c r="U1602" s="145">
        <v>855</v>
      </c>
      <c r="V1602" s="145">
        <v>1.1499999999999999</v>
      </c>
      <c r="W1602" s="145">
        <v>10</v>
      </c>
      <c r="X1602" s="144" t="s">
        <v>7627</v>
      </c>
    </row>
    <row r="1603" spans="1:24" s="7" customFormat="1">
      <c r="A1603" s="7" t="s">
        <v>49</v>
      </c>
      <c r="D1603" s="144" t="s">
        <v>2683</v>
      </c>
      <c r="E1603" s="144" t="s">
        <v>7628</v>
      </c>
      <c r="F1603" s="144" t="s">
        <v>655</v>
      </c>
      <c r="G1603" s="144" t="s">
        <v>4745</v>
      </c>
      <c r="H1603" s="144" t="s">
        <v>891</v>
      </c>
      <c r="I1603" s="144" t="s">
        <v>1644</v>
      </c>
      <c r="J1603" s="145">
        <v>75</v>
      </c>
      <c r="K1603" s="144" t="s">
        <v>5164</v>
      </c>
      <c r="L1603" s="144" t="s">
        <v>380</v>
      </c>
      <c r="M1603" s="144" t="s">
        <v>4753</v>
      </c>
      <c r="N1603" s="144" t="s">
        <v>683</v>
      </c>
      <c r="O1603" s="144" t="s">
        <v>695</v>
      </c>
      <c r="P1603" s="144" t="s">
        <v>1515</v>
      </c>
      <c r="Q1603" s="145">
        <v>0.14000000000000001</v>
      </c>
      <c r="R1603" s="144" t="s">
        <v>616</v>
      </c>
      <c r="S1603" s="145">
        <v>75</v>
      </c>
      <c r="T1603" s="144" t="s">
        <v>4754</v>
      </c>
      <c r="U1603" s="145">
        <v>949</v>
      </c>
      <c r="V1603" s="145">
        <v>1.1459999999999999</v>
      </c>
      <c r="W1603" s="145">
        <v>10</v>
      </c>
      <c r="X1603" s="144" t="s">
        <v>7629</v>
      </c>
    </row>
    <row r="1604" spans="1:24" s="7" customFormat="1">
      <c r="A1604" s="7" t="s">
        <v>49</v>
      </c>
      <c r="D1604" s="144" t="s">
        <v>2686</v>
      </c>
      <c r="E1604" s="144" t="s">
        <v>7630</v>
      </c>
      <c r="F1604" s="144" t="s">
        <v>655</v>
      </c>
      <c r="G1604" s="144" t="s">
        <v>4745</v>
      </c>
      <c r="H1604" s="144" t="s">
        <v>891</v>
      </c>
      <c r="I1604" s="144" t="s">
        <v>1644</v>
      </c>
      <c r="J1604" s="145">
        <v>75</v>
      </c>
      <c r="K1604" s="144" t="s">
        <v>5228</v>
      </c>
      <c r="L1604" s="144" t="s">
        <v>409</v>
      </c>
      <c r="M1604" s="144" t="s">
        <v>4753</v>
      </c>
      <c r="N1604" s="144" t="s">
        <v>683</v>
      </c>
      <c r="O1604" s="144" t="s">
        <v>695</v>
      </c>
      <c r="P1604" s="144" t="s">
        <v>1515</v>
      </c>
      <c r="Q1604" s="145">
        <v>0.14000000000000001</v>
      </c>
      <c r="R1604" s="144" t="s">
        <v>616</v>
      </c>
      <c r="S1604" s="145">
        <v>75</v>
      </c>
      <c r="T1604" s="144" t="s">
        <v>4754</v>
      </c>
      <c r="U1604" s="145">
        <v>1131</v>
      </c>
      <c r="V1604" s="145">
        <v>1.18</v>
      </c>
      <c r="W1604" s="145">
        <v>5</v>
      </c>
      <c r="X1604" s="144" t="s">
        <v>4745</v>
      </c>
    </row>
    <row r="1605" spans="1:24" s="7" customFormat="1">
      <c r="A1605" s="7" t="s">
        <v>49</v>
      </c>
      <c r="D1605" s="144" t="s">
        <v>2689</v>
      </c>
      <c r="E1605" s="144" t="s">
        <v>7631</v>
      </c>
      <c r="F1605" s="144" t="s">
        <v>655</v>
      </c>
      <c r="G1605" s="144" t="s">
        <v>4745</v>
      </c>
      <c r="H1605" s="144" t="s">
        <v>891</v>
      </c>
      <c r="I1605" s="144" t="s">
        <v>1644</v>
      </c>
      <c r="J1605" s="145">
        <v>75</v>
      </c>
      <c r="K1605" s="144" t="s">
        <v>6640</v>
      </c>
      <c r="L1605" s="144" t="s">
        <v>393</v>
      </c>
      <c r="M1605" s="144" t="s">
        <v>4753</v>
      </c>
      <c r="N1605" s="144" t="s">
        <v>683</v>
      </c>
      <c r="O1605" s="144" t="s">
        <v>695</v>
      </c>
      <c r="P1605" s="144" t="s">
        <v>1515</v>
      </c>
      <c r="Q1605" s="145">
        <v>0.128</v>
      </c>
      <c r="R1605" s="144" t="s">
        <v>616</v>
      </c>
      <c r="S1605" s="145">
        <v>75</v>
      </c>
      <c r="T1605" s="144" t="s">
        <v>4754</v>
      </c>
      <c r="U1605" s="145">
        <v>2304</v>
      </c>
      <c r="V1605" s="145">
        <v>1.0791900000000001</v>
      </c>
      <c r="W1605" s="145">
        <v>0</v>
      </c>
      <c r="X1605" s="144" t="s">
        <v>7632</v>
      </c>
    </row>
    <row r="1606" spans="1:24" s="7" customFormat="1">
      <c r="A1606" s="7" t="s">
        <v>49</v>
      </c>
      <c r="D1606" s="144" t="s">
        <v>3823</v>
      </c>
      <c r="E1606" s="144" t="s">
        <v>7633</v>
      </c>
      <c r="F1606" s="144" t="s">
        <v>5033</v>
      </c>
      <c r="G1606" s="144" t="s">
        <v>4745</v>
      </c>
      <c r="H1606" s="144" t="s">
        <v>891</v>
      </c>
      <c r="I1606" s="144" t="s">
        <v>1644</v>
      </c>
      <c r="J1606" s="145">
        <v>125</v>
      </c>
      <c r="K1606" s="144" t="s">
        <v>2039</v>
      </c>
      <c r="L1606" s="144" t="s">
        <v>419</v>
      </c>
      <c r="M1606" s="144" t="s">
        <v>4753</v>
      </c>
      <c r="N1606" s="144" t="s">
        <v>683</v>
      </c>
      <c r="O1606" s="144" t="s">
        <v>695</v>
      </c>
      <c r="P1606" s="144" t="s">
        <v>2237</v>
      </c>
      <c r="Q1606" s="145">
        <v>0.66</v>
      </c>
      <c r="R1606" s="144" t="s">
        <v>1423</v>
      </c>
      <c r="S1606" s="145">
        <v>125</v>
      </c>
      <c r="T1606" s="144" t="s">
        <v>4754</v>
      </c>
      <c r="U1606" s="145">
        <v>5</v>
      </c>
      <c r="V1606" s="145">
        <v>3.42</v>
      </c>
      <c r="W1606" s="145">
        <v>0</v>
      </c>
      <c r="X1606" s="144" t="s">
        <v>4745</v>
      </c>
    </row>
    <row r="1607" spans="1:24" s="7" customFormat="1">
      <c r="A1607" s="7" t="s">
        <v>49</v>
      </c>
      <c r="D1607" s="144" t="s">
        <v>7634</v>
      </c>
      <c r="E1607" s="144" t="s">
        <v>7635</v>
      </c>
      <c r="F1607" s="144" t="s">
        <v>4792</v>
      </c>
      <c r="G1607" s="144" t="s">
        <v>4745</v>
      </c>
      <c r="H1607" s="144" t="s">
        <v>891</v>
      </c>
      <c r="I1607" s="144" t="s">
        <v>1644</v>
      </c>
      <c r="J1607" s="145">
        <v>100</v>
      </c>
      <c r="K1607" s="144" t="s">
        <v>1716</v>
      </c>
      <c r="L1607" s="144" t="s">
        <v>393</v>
      </c>
      <c r="M1607" s="144" t="s">
        <v>4753</v>
      </c>
      <c r="N1607" s="144" t="s">
        <v>683</v>
      </c>
      <c r="O1607" s="144" t="s">
        <v>695</v>
      </c>
      <c r="P1607" s="144" t="s">
        <v>1508</v>
      </c>
      <c r="Q1607" s="145">
        <v>0.32</v>
      </c>
      <c r="R1607" s="144" t="s">
        <v>1419</v>
      </c>
      <c r="S1607" s="145">
        <v>100</v>
      </c>
      <c r="T1607" s="144" t="s">
        <v>4754</v>
      </c>
      <c r="U1607" s="145">
        <v>0</v>
      </c>
      <c r="V1607" s="145">
        <v>1.92</v>
      </c>
      <c r="W1607" s="145">
        <v>0</v>
      </c>
      <c r="X1607" s="144" t="s">
        <v>4745</v>
      </c>
    </row>
    <row r="1608" spans="1:24" s="7" customFormat="1">
      <c r="A1608" s="7" t="s">
        <v>49</v>
      </c>
      <c r="D1608" s="144" t="s">
        <v>2692</v>
      </c>
      <c r="E1608" s="144" t="s">
        <v>7636</v>
      </c>
      <c r="F1608" s="144" t="s">
        <v>655</v>
      </c>
      <c r="G1608" s="144" t="s">
        <v>4745</v>
      </c>
      <c r="H1608" s="144" t="s">
        <v>891</v>
      </c>
      <c r="I1608" s="144" t="s">
        <v>1644</v>
      </c>
      <c r="J1608" s="145">
        <v>100</v>
      </c>
      <c r="K1608" s="144" t="s">
        <v>6640</v>
      </c>
      <c r="L1608" s="144" t="s">
        <v>487</v>
      </c>
      <c r="M1608" s="144" t="s">
        <v>4753</v>
      </c>
      <c r="N1608" s="144" t="s">
        <v>683</v>
      </c>
      <c r="O1608" s="144" t="s">
        <v>695</v>
      </c>
      <c r="P1608" s="144" t="s">
        <v>1508</v>
      </c>
      <c r="Q1608" s="145">
        <v>0.32</v>
      </c>
      <c r="R1608" s="144" t="s">
        <v>1419</v>
      </c>
      <c r="S1608" s="145">
        <v>100</v>
      </c>
      <c r="T1608" s="144" t="s">
        <v>4754</v>
      </c>
      <c r="U1608" s="145">
        <v>798</v>
      </c>
      <c r="V1608" s="145">
        <v>2.0099999999999998</v>
      </c>
      <c r="W1608" s="145">
        <v>0</v>
      </c>
      <c r="X1608" s="144" t="s">
        <v>7637</v>
      </c>
    </row>
    <row r="1609" spans="1:24" s="7" customFormat="1">
      <c r="A1609" s="7" t="s">
        <v>49</v>
      </c>
      <c r="D1609" s="144" t="s">
        <v>2695</v>
      </c>
      <c r="E1609" s="144" t="s">
        <v>7638</v>
      </c>
      <c r="F1609" s="144" t="s">
        <v>655</v>
      </c>
      <c r="G1609" s="144" t="s">
        <v>4745</v>
      </c>
      <c r="H1609" s="144" t="s">
        <v>891</v>
      </c>
      <c r="I1609" s="144" t="s">
        <v>1644</v>
      </c>
      <c r="J1609" s="145">
        <v>125</v>
      </c>
      <c r="K1609" s="144" t="s">
        <v>5521</v>
      </c>
      <c r="L1609" s="144" t="s">
        <v>396</v>
      </c>
      <c r="M1609" s="144" t="s">
        <v>4753</v>
      </c>
      <c r="N1609" s="144" t="s">
        <v>683</v>
      </c>
      <c r="O1609" s="144" t="s">
        <v>695</v>
      </c>
      <c r="P1609" s="144" t="s">
        <v>2237</v>
      </c>
      <c r="Q1609" s="145">
        <v>0.66</v>
      </c>
      <c r="R1609" s="144" t="s">
        <v>1423</v>
      </c>
      <c r="S1609" s="145">
        <v>125</v>
      </c>
      <c r="T1609" s="144" t="s">
        <v>4754</v>
      </c>
      <c r="U1609" s="145">
        <v>78</v>
      </c>
      <c r="V1609" s="145">
        <v>4.55</v>
      </c>
      <c r="W1609" s="145">
        <v>0</v>
      </c>
      <c r="X1609" s="144" t="s">
        <v>7639</v>
      </c>
    </row>
    <row r="1610" spans="1:24" s="7" customFormat="1">
      <c r="A1610" s="7" t="s">
        <v>49</v>
      </c>
      <c r="D1610" s="144" t="s">
        <v>7640</v>
      </c>
      <c r="E1610" s="144" t="s">
        <v>7641</v>
      </c>
      <c r="F1610" s="144" t="s">
        <v>4792</v>
      </c>
      <c r="G1610" s="144" t="s">
        <v>4745</v>
      </c>
      <c r="H1610" s="144" t="s">
        <v>891</v>
      </c>
      <c r="I1610" s="144" t="s">
        <v>1644</v>
      </c>
      <c r="J1610" s="145">
        <v>125</v>
      </c>
      <c r="K1610" s="144" t="s">
        <v>1716</v>
      </c>
      <c r="L1610" s="144" t="s">
        <v>393</v>
      </c>
      <c r="M1610" s="144" t="s">
        <v>4753</v>
      </c>
      <c r="N1610" s="144" t="s">
        <v>683</v>
      </c>
      <c r="O1610" s="144" t="s">
        <v>695</v>
      </c>
      <c r="P1610" s="144" t="s">
        <v>2237</v>
      </c>
      <c r="Q1610" s="145">
        <v>0.51</v>
      </c>
      <c r="R1610" s="144" t="s">
        <v>1423</v>
      </c>
      <c r="S1610" s="145">
        <v>125</v>
      </c>
      <c r="T1610" s="144" t="s">
        <v>4754</v>
      </c>
      <c r="U1610" s="145">
        <v>0</v>
      </c>
      <c r="V1610" s="145">
        <v>0</v>
      </c>
      <c r="W1610" s="145">
        <v>0</v>
      </c>
      <c r="X1610" s="144" t="s">
        <v>4745</v>
      </c>
    </row>
    <row r="1611" spans="1:24" s="7" customFormat="1">
      <c r="A1611" s="7" t="s">
        <v>49</v>
      </c>
      <c r="D1611" s="144" t="s">
        <v>2698</v>
      </c>
      <c r="E1611" s="144" t="s">
        <v>7642</v>
      </c>
      <c r="F1611" s="144" t="s">
        <v>655</v>
      </c>
      <c r="G1611" s="144" t="s">
        <v>4745</v>
      </c>
      <c r="H1611" s="144" t="s">
        <v>891</v>
      </c>
      <c r="I1611" s="144" t="s">
        <v>1644</v>
      </c>
      <c r="J1611" s="145">
        <v>125</v>
      </c>
      <c r="K1611" s="144" t="s">
        <v>6640</v>
      </c>
      <c r="L1611" s="144" t="s">
        <v>396</v>
      </c>
      <c r="M1611" s="144" t="s">
        <v>4753</v>
      </c>
      <c r="N1611" s="144" t="s">
        <v>683</v>
      </c>
      <c r="O1611" s="144" t="s">
        <v>695</v>
      </c>
      <c r="P1611" s="144" t="s">
        <v>2237</v>
      </c>
      <c r="Q1611" s="145">
        <v>0.53</v>
      </c>
      <c r="R1611" s="144" t="s">
        <v>1423</v>
      </c>
      <c r="S1611" s="145">
        <v>125</v>
      </c>
      <c r="T1611" s="144" t="s">
        <v>4754</v>
      </c>
      <c r="U1611" s="145">
        <v>380</v>
      </c>
      <c r="V1611" s="145">
        <v>4.2262500000000003</v>
      </c>
      <c r="W1611" s="145">
        <v>0</v>
      </c>
      <c r="X1611" s="144" t="s">
        <v>7643</v>
      </c>
    </row>
    <row r="1612" spans="1:24" s="7" customFormat="1">
      <c r="A1612" s="7" t="s">
        <v>49</v>
      </c>
      <c r="D1612" s="144" t="s">
        <v>2701</v>
      </c>
      <c r="E1612" s="144" t="s">
        <v>7644</v>
      </c>
      <c r="F1612" s="144" t="s">
        <v>655</v>
      </c>
      <c r="G1612" s="144" t="s">
        <v>4745</v>
      </c>
      <c r="H1612" s="144" t="s">
        <v>891</v>
      </c>
      <c r="I1612" s="144" t="s">
        <v>1644</v>
      </c>
      <c r="J1612" s="145">
        <v>125</v>
      </c>
      <c r="K1612" s="144" t="s">
        <v>631</v>
      </c>
      <c r="L1612" s="144" t="s">
        <v>393</v>
      </c>
      <c r="M1612" s="144" t="s">
        <v>4753</v>
      </c>
      <c r="N1612" s="144" t="s">
        <v>683</v>
      </c>
      <c r="O1612" s="144" t="s">
        <v>695</v>
      </c>
      <c r="P1612" s="144" t="s">
        <v>2237</v>
      </c>
      <c r="Q1612" s="145">
        <v>0.51</v>
      </c>
      <c r="R1612" s="144" t="s">
        <v>1423</v>
      </c>
      <c r="S1612" s="145">
        <v>125</v>
      </c>
      <c r="T1612" s="144" t="s">
        <v>4754</v>
      </c>
      <c r="U1612" s="145">
        <v>131</v>
      </c>
      <c r="V1612" s="145">
        <v>3.5249999999999999</v>
      </c>
      <c r="W1612" s="145">
        <v>15</v>
      </c>
      <c r="X1612" s="144" t="s">
        <v>7645</v>
      </c>
    </row>
    <row r="1613" spans="1:24" s="7" customFormat="1">
      <c r="A1613" s="7" t="s">
        <v>49</v>
      </c>
      <c r="D1613" s="144" t="s">
        <v>2704</v>
      </c>
      <c r="E1613" s="144" t="s">
        <v>7646</v>
      </c>
      <c r="F1613" s="144" t="s">
        <v>655</v>
      </c>
      <c r="G1613" s="144" t="s">
        <v>4745</v>
      </c>
      <c r="H1613" s="144" t="s">
        <v>891</v>
      </c>
      <c r="I1613" s="144" t="s">
        <v>1644</v>
      </c>
      <c r="J1613" s="145">
        <v>125</v>
      </c>
      <c r="K1613" s="144" t="s">
        <v>6640</v>
      </c>
      <c r="L1613" s="144" t="s">
        <v>598</v>
      </c>
      <c r="M1613" s="144" t="s">
        <v>4753</v>
      </c>
      <c r="N1613" s="144" t="s">
        <v>683</v>
      </c>
      <c r="O1613" s="144" t="s">
        <v>695</v>
      </c>
      <c r="P1613" s="144" t="s">
        <v>2237</v>
      </c>
      <c r="Q1613" s="145">
        <v>0.66</v>
      </c>
      <c r="R1613" s="144" t="s">
        <v>1423</v>
      </c>
      <c r="S1613" s="145">
        <v>125</v>
      </c>
      <c r="T1613" s="144" t="s">
        <v>4754</v>
      </c>
      <c r="U1613" s="145">
        <v>194</v>
      </c>
      <c r="V1613" s="145">
        <v>4.2184600000000003</v>
      </c>
      <c r="W1613" s="145">
        <v>0</v>
      </c>
      <c r="X1613" s="144" t="s">
        <v>7647</v>
      </c>
    </row>
    <row r="1614" spans="1:24" s="7" customFormat="1">
      <c r="A1614" s="7" t="s">
        <v>49</v>
      </c>
      <c r="D1614" s="144" t="s">
        <v>3824</v>
      </c>
      <c r="E1614" s="144" t="s">
        <v>7648</v>
      </c>
      <c r="F1614" s="144" t="s">
        <v>5033</v>
      </c>
      <c r="G1614" s="144" t="s">
        <v>4745</v>
      </c>
      <c r="H1614" s="144" t="s">
        <v>891</v>
      </c>
      <c r="I1614" s="144" t="s">
        <v>1644</v>
      </c>
      <c r="J1614" s="145">
        <v>150</v>
      </c>
      <c r="K1614" s="144" t="s">
        <v>2039</v>
      </c>
      <c r="L1614" s="144" t="s">
        <v>487</v>
      </c>
      <c r="M1614" s="144" t="s">
        <v>4753</v>
      </c>
      <c r="N1614" s="144" t="s">
        <v>683</v>
      </c>
      <c r="O1614" s="144" t="s">
        <v>695</v>
      </c>
      <c r="P1614" s="144" t="s">
        <v>2501</v>
      </c>
      <c r="Q1614" s="145">
        <v>0.79300000000000004</v>
      </c>
      <c r="R1614" s="144" t="s">
        <v>513</v>
      </c>
      <c r="S1614" s="145">
        <v>150</v>
      </c>
      <c r="T1614" s="144" t="s">
        <v>4754</v>
      </c>
      <c r="U1614" s="145">
        <v>56</v>
      </c>
      <c r="V1614" s="145">
        <v>5.77</v>
      </c>
      <c r="W1614" s="145">
        <v>12</v>
      </c>
      <c r="X1614" s="144" t="s">
        <v>4745</v>
      </c>
    </row>
    <row r="1615" spans="1:24" s="7" customFormat="1">
      <c r="A1615" s="7" t="s">
        <v>49</v>
      </c>
      <c r="D1615" s="144" t="s">
        <v>3825</v>
      </c>
      <c r="E1615" s="144" t="s">
        <v>7649</v>
      </c>
      <c r="F1615" s="144" t="s">
        <v>5033</v>
      </c>
      <c r="G1615" s="144" t="s">
        <v>4745</v>
      </c>
      <c r="H1615" s="144" t="s">
        <v>891</v>
      </c>
      <c r="I1615" s="144" t="s">
        <v>1644</v>
      </c>
      <c r="J1615" s="145">
        <v>75</v>
      </c>
      <c r="K1615" s="144" t="s">
        <v>1716</v>
      </c>
      <c r="L1615" s="144" t="s">
        <v>393</v>
      </c>
      <c r="M1615" s="144" t="s">
        <v>4753</v>
      </c>
      <c r="N1615" s="144" t="s">
        <v>683</v>
      </c>
      <c r="O1615" s="144" t="s">
        <v>695</v>
      </c>
      <c r="P1615" s="144" t="s">
        <v>1515</v>
      </c>
      <c r="Q1615" s="145">
        <v>0.128</v>
      </c>
      <c r="R1615" s="144" t="s">
        <v>616</v>
      </c>
      <c r="S1615" s="145">
        <v>75</v>
      </c>
      <c r="T1615" s="144" t="s">
        <v>4754</v>
      </c>
      <c r="U1615" s="145">
        <v>780</v>
      </c>
      <c r="V1615" s="145">
        <v>1.1100000000000001</v>
      </c>
      <c r="W1615" s="145">
        <v>24</v>
      </c>
      <c r="X1615" s="144" t="s">
        <v>4745</v>
      </c>
    </row>
    <row r="1616" spans="1:24" s="7" customFormat="1">
      <c r="A1616" s="7" t="s">
        <v>49</v>
      </c>
      <c r="D1616" s="144" t="s">
        <v>7650</v>
      </c>
      <c r="E1616" s="144" t="s">
        <v>7651</v>
      </c>
      <c r="F1616" s="144" t="s">
        <v>6184</v>
      </c>
      <c r="G1616" s="144" t="s">
        <v>4745</v>
      </c>
      <c r="H1616" s="144" t="s">
        <v>891</v>
      </c>
      <c r="I1616" s="144" t="s">
        <v>1644</v>
      </c>
      <c r="J1616" s="145">
        <v>100</v>
      </c>
      <c r="K1616" s="144" t="s">
        <v>6142</v>
      </c>
      <c r="L1616" s="144" t="s">
        <v>393</v>
      </c>
      <c r="M1616" s="144" t="s">
        <v>4753</v>
      </c>
      <c r="N1616" s="144" t="s">
        <v>683</v>
      </c>
      <c r="O1616" s="144" t="s">
        <v>695</v>
      </c>
      <c r="P1616" s="144" t="s">
        <v>5905</v>
      </c>
      <c r="Q1616" s="145">
        <v>1.5549999999999999</v>
      </c>
      <c r="R1616" s="144" t="s">
        <v>549</v>
      </c>
      <c r="S1616" s="145">
        <v>100</v>
      </c>
      <c r="T1616" s="144" t="s">
        <v>4761</v>
      </c>
      <c r="U1616" s="145">
        <v>0</v>
      </c>
      <c r="V1616" s="145">
        <v>11.59412</v>
      </c>
      <c r="W1616" s="145">
        <v>0</v>
      </c>
      <c r="X1616" s="144" t="s">
        <v>4745</v>
      </c>
    </row>
    <row r="1617" spans="1:24" s="7" customFormat="1">
      <c r="A1617" s="7" t="s">
        <v>49</v>
      </c>
      <c r="D1617" s="144" t="s">
        <v>7652</v>
      </c>
      <c r="E1617" s="144" t="s">
        <v>7653</v>
      </c>
      <c r="F1617" s="144" t="s">
        <v>6184</v>
      </c>
      <c r="G1617" s="144" t="s">
        <v>4745</v>
      </c>
      <c r="H1617" s="144" t="s">
        <v>891</v>
      </c>
      <c r="I1617" s="144" t="s">
        <v>1644</v>
      </c>
      <c r="J1617" s="145">
        <v>100</v>
      </c>
      <c r="K1617" s="144" t="s">
        <v>6142</v>
      </c>
      <c r="L1617" s="144" t="s">
        <v>393</v>
      </c>
      <c r="M1617" s="144" t="s">
        <v>4753</v>
      </c>
      <c r="N1617" s="144" t="s">
        <v>683</v>
      </c>
      <c r="O1617" s="144" t="s">
        <v>695</v>
      </c>
      <c r="P1617" s="144" t="s">
        <v>5905</v>
      </c>
      <c r="Q1617" s="145">
        <v>1.5549999999999999</v>
      </c>
      <c r="R1617" s="144" t="s">
        <v>506</v>
      </c>
      <c r="S1617" s="145">
        <v>100</v>
      </c>
      <c r="T1617" s="144" t="s">
        <v>4761</v>
      </c>
      <c r="U1617" s="145">
        <v>0</v>
      </c>
      <c r="V1617" s="145">
        <v>11.615600000000001</v>
      </c>
      <c r="W1617" s="145">
        <v>0</v>
      </c>
      <c r="X1617" s="144" t="s">
        <v>4745</v>
      </c>
    </row>
    <row r="1618" spans="1:24" s="7" customFormat="1">
      <c r="A1618" s="7" t="s">
        <v>49</v>
      </c>
      <c r="D1618" s="144" t="s">
        <v>7654</v>
      </c>
      <c r="E1618" s="144" t="s">
        <v>7655</v>
      </c>
      <c r="F1618" s="144" t="s">
        <v>6184</v>
      </c>
      <c r="G1618" s="144" t="s">
        <v>4745</v>
      </c>
      <c r="H1618" s="144" t="s">
        <v>891</v>
      </c>
      <c r="I1618" s="144" t="s">
        <v>1644</v>
      </c>
      <c r="J1618" s="145">
        <v>75</v>
      </c>
      <c r="K1618" s="144" t="s">
        <v>1890</v>
      </c>
      <c r="L1618" s="144" t="s">
        <v>694</v>
      </c>
      <c r="M1618" s="144" t="s">
        <v>4753</v>
      </c>
      <c r="N1618" s="144" t="s">
        <v>683</v>
      </c>
      <c r="O1618" s="144" t="s">
        <v>695</v>
      </c>
      <c r="P1618" s="144" t="s">
        <v>1598</v>
      </c>
      <c r="Q1618" s="145">
        <v>0.65</v>
      </c>
      <c r="R1618" s="144" t="s">
        <v>549</v>
      </c>
      <c r="S1618" s="145">
        <v>75</v>
      </c>
      <c r="T1618" s="144" t="s">
        <v>4754</v>
      </c>
      <c r="U1618" s="145">
        <v>0</v>
      </c>
      <c r="V1618" s="145">
        <v>0</v>
      </c>
      <c r="W1618" s="145">
        <v>0</v>
      </c>
      <c r="X1618" s="144" t="s">
        <v>4745</v>
      </c>
    </row>
    <row r="1619" spans="1:24" s="7" customFormat="1">
      <c r="A1619" s="7" t="s">
        <v>49</v>
      </c>
      <c r="D1619" s="144" t="s">
        <v>7656</v>
      </c>
      <c r="E1619" s="144" t="s">
        <v>7657</v>
      </c>
      <c r="F1619" s="144" t="s">
        <v>6184</v>
      </c>
      <c r="G1619" s="144" t="s">
        <v>4745</v>
      </c>
      <c r="H1619" s="144" t="s">
        <v>891</v>
      </c>
      <c r="I1619" s="144" t="s">
        <v>1644</v>
      </c>
      <c r="J1619" s="145">
        <v>75</v>
      </c>
      <c r="K1619" s="144" t="s">
        <v>1890</v>
      </c>
      <c r="L1619" s="144" t="s">
        <v>694</v>
      </c>
      <c r="M1619" s="144" t="s">
        <v>4753</v>
      </c>
      <c r="N1619" s="144" t="s">
        <v>683</v>
      </c>
      <c r="O1619" s="144" t="s">
        <v>695</v>
      </c>
      <c r="P1619" s="144" t="s">
        <v>1598</v>
      </c>
      <c r="Q1619" s="145">
        <v>0.65</v>
      </c>
      <c r="R1619" s="144" t="s">
        <v>506</v>
      </c>
      <c r="S1619" s="145">
        <v>75</v>
      </c>
      <c r="T1619" s="144" t="s">
        <v>4754</v>
      </c>
      <c r="U1619" s="145">
        <v>0</v>
      </c>
      <c r="V1619" s="145">
        <v>0</v>
      </c>
      <c r="W1619" s="145">
        <v>0</v>
      </c>
      <c r="X1619" s="144" t="s">
        <v>4745</v>
      </c>
    </row>
    <row r="1620" spans="1:24" s="7" customFormat="1">
      <c r="A1620" s="7" t="s">
        <v>49</v>
      </c>
      <c r="D1620" s="144" t="s">
        <v>7658</v>
      </c>
      <c r="E1620" s="144" t="s">
        <v>7659</v>
      </c>
      <c r="F1620" s="144" t="s">
        <v>6184</v>
      </c>
      <c r="G1620" s="144" t="s">
        <v>4745</v>
      </c>
      <c r="H1620" s="144" t="s">
        <v>891</v>
      </c>
      <c r="I1620" s="144" t="s">
        <v>1644</v>
      </c>
      <c r="J1620" s="145">
        <v>75</v>
      </c>
      <c r="K1620" s="144" t="s">
        <v>6142</v>
      </c>
      <c r="L1620" s="144" t="s">
        <v>487</v>
      </c>
      <c r="M1620" s="144" t="s">
        <v>4753</v>
      </c>
      <c r="N1620" s="144" t="s">
        <v>683</v>
      </c>
      <c r="O1620" s="144" t="s">
        <v>695</v>
      </c>
      <c r="P1620" s="144" t="s">
        <v>1515</v>
      </c>
      <c r="Q1620" s="145">
        <v>0.67500000000000004</v>
      </c>
      <c r="R1620" s="144" t="s">
        <v>669</v>
      </c>
      <c r="S1620" s="145">
        <v>75</v>
      </c>
      <c r="T1620" s="144" t="s">
        <v>4754</v>
      </c>
      <c r="U1620" s="145">
        <v>0</v>
      </c>
      <c r="V1620" s="145">
        <v>6.532</v>
      </c>
      <c r="W1620" s="145">
        <v>0</v>
      </c>
      <c r="X1620" s="144" t="s">
        <v>4745</v>
      </c>
    </row>
    <row r="1621" spans="1:24" s="7" customFormat="1">
      <c r="A1621" s="7" t="s">
        <v>49</v>
      </c>
      <c r="D1621" s="144" t="s">
        <v>7660</v>
      </c>
      <c r="E1621" s="144" t="s">
        <v>7661</v>
      </c>
      <c r="F1621" s="144" t="s">
        <v>6184</v>
      </c>
      <c r="G1621" s="144" t="s">
        <v>4745</v>
      </c>
      <c r="H1621" s="144" t="s">
        <v>891</v>
      </c>
      <c r="I1621" s="144" t="s">
        <v>1644</v>
      </c>
      <c r="J1621" s="145">
        <v>75</v>
      </c>
      <c r="K1621" s="144" t="s">
        <v>6142</v>
      </c>
      <c r="L1621" s="144" t="s">
        <v>487</v>
      </c>
      <c r="M1621" s="144" t="s">
        <v>4753</v>
      </c>
      <c r="N1621" s="144" t="s">
        <v>683</v>
      </c>
      <c r="O1621" s="144" t="s">
        <v>695</v>
      </c>
      <c r="P1621" s="144" t="s">
        <v>1515</v>
      </c>
      <c r="Q1621" s="145">
        <v>0.67500000000000004</v>
      </c>
      <c r="R1621" s="144" t="s">
        <v>549</v>
      </c>
      <c r="S1621" s="145">
        <v>75</v>
      </c>
      <c r="T1621" s="144" t="s">
        <v>4754</v>
      </c>
      <c r="U1621" s="145">
        <v>0</v>
      </c>
      <c r="V1621" s="145">
        <v>6.5170000000000003</v>
      </c>
      <c r="W1621" s="145">
        <v>0</v>
      </c>
      <c r="X1621" s="144" t="s">
        <v>4745</v>
      </c>
    </row>
    <row r="1622" spans="1:24" s="7" customFormat="1">
      <c r="A1622" s="7" t="s">
        <v>49</v>
      </c>
      <c r="D1622" s="144" t="s">
        <v>7662</v>
      </c>
      <c r="E1622" s="144" t="s">
        <v>7663</v>
      </c>
      <c r="F1622" s="144" t="s">
        <v>6184</v>
      </c>
      <c r="G1622" s="144" t="s">
        <v>4745</v>
      </c>
      <c r="H1622" s="144" t="s">
        <v>891</v>
      </c>
      <c r="I1622" s="144" t="s">
        <v>1644</v>
      </c>
      <c r="J1622" s="145">
        <v>75</v>
      </c>
      <c r="K1622" s="144" t="s">
        <v>6142</v>
      </c>
      <c r="L1622" s="144" t="s">
        <v>487</v>
      </c>
      <c r="M1622" s="144" t="s">
        <v>4753</v>
      </c>
      <c r="N1622" s="144" t="s">
        <v>683</v>
      </c>
      <c r="O1622" s="144" t="s">
        <v>695</v>
      </c>
      <c r="P1622" s="144" t="s">
        <v>1515</v>
      </c>
      <c r="Q1622" s="145">
        <v>0.67500000000000004</v>
      </c>
      <c r="R1622" s="144" t="s">
        <v>506</v>
      </c>
      <c r="S1622" s="145">
        <v>75</v>
      </c>
      <c r="T1622" s="144" t="s">
        <v>4754</v>
      </c>
      <c r="U1622" s="145">
        <v>0</v>
      </c>
      <c r="V1622" s="145">
        <v>6.8418400000000004</v>
      </c>
      <c r="W1622" s="145">
        <v>0</v>
      </c>
      <c r="X1622" s="144" t="s">
        <v>4745</v>
      </c>
    </row>
    <row r="1623" spans="1:24" s="7" customFormat="1">
      <c r="A1623" s="7" t="s">
        <v>49</v>
      </c>
      <c r="D1623" s="144" t="s">
        <v>7664</v>
      </c>
      <c r="E1623" s="144" t="s">
        <v>7665</v>
      </c>
      <c r="F1623" s="144" t="s">
        <v>6184</v>
      </c>
      <c r="G1623" s="144" t="s">
        <v>4745</v>
      </c>
      <c r="H1623" s="144" t="s">
        <v>891</v>
      </c>
      <c r="I1623" s="144" t="s">
        <v>1644</v>
      </c>
      <c r="J1623" s="145">
        <v>75</v>
      </c>
      <c r="K1623" s="144" t="s">
        <v>1890</v>
      </c>
      <c r="L1623" s="144" t="s">
        <v>457</v>
      </c>
      <c r="M1623" s="144" t="s">
        <v>4753</v>
      </c>
      <c r="N1623" s="144" t="s">
        <v>683</v>
      </c>
      <c r="O1623" s="144" t="s">
        <v>695</v>
      </c>
      <c r="P1623" s="144" t="s">
        <v>1515</v>
      </c>
      <c r="Q1623" s="145">
        <v>0.7</v>
      </c>
      <c r="R1623" s="144" t="s">
        <v>669</v>
      </c>
      <c r="S1623" s="145">
        <v>75</v>
      </c>
      <c r="T1623" s="144" t="s">
        <v>4754</v>
      </c>
      <c r="U1623" s="145">
        <v>0</v>
      </c>
      <c r="V1623" s="145">
        <v>3.9368799999999999</v>
      </c>
      <c r="W1623" s="145">
        <v>0</v>
      </c>
      <c r="X1623" s="144" t="s">
        <v>4745</v>
      </c>
    </row>
    <row r="1624" spans="1:24" s="7" customFormat="1">
      <c r="A1624" s="7" t="s">
        <v>49</v>
      </c>
      <c r="D1624" s="144" t="s">
        <v>7666</v>
      </c>
      <c r="E1624" s="144" t="s">
        <v>7667</v>
      </c>
      <c r="F1624" s="144" t="s">
        <v>6184</v>
      </c>
      <c r="G1624" s="144" t="s">
        <v>4745</v>
      </c>
      <c r="H1624" s="144" t="s">
        <v>891</v>
      </c>
      <c r="I1624" s="144" t="s">
        <v>1644</v>
      </c>
      <c r="J1624" s="145">
        <v>75</v>
      </c>
      <c r="K1624" s="144" t="s">
        <v>1890</v>
      </c>
      <c r="L1624" s="144" t="s">
        <v>457</v>
      </c>
      <c r="M1624" s="144" t="s">
        <v>4753</v>
      </c>
      <c r="N1624" s="144" t="s">
        <v>683</v>
      </c>
      <c r="O1624" s="144" t="s">
        <v>695</v>
      </c>
      <c r="P1624" s="144" t="s">
        <v>1515</v>
      </c>
      <c r="Q1624" s="145">
        <v>0.7</v>
      </c>
      <c r="R1624" s="144" t="s">
        <v>549</v>
      </c>
      <c r="S1624" s="145">
        <v>75</v>
      </c>
      <c r="T1624" s="144" t="s">
        <v>4754</v>
      </c>
      <c r="U1624" s="145">
        <v>0</v>
      </c>
      <c r="V1624" s="145">
        <v>6.8</v>
      </c>
      <c r="W1624" s="145">
        <v>0</v>
      </c>
      <c r="X1624" s="144" t="s">
        <v>4745</v>
      </c>
    </row>
    <row r="1625" spans="1:24" s="7" customFormat="1">
      <c r="A1625" s="7" t="s">
        <v>49</v>
      </c>
      <c r="D1625" s="144" t="s">
        <v>7668</v>
      </c>
      <c r="E1625" s="144" t="s">
        <v>7669</v>
      </c>
      <c r="F1625" s="144" t="s">
        <v>6184</v>
      </c>
      <c r="G1625" s="144" t="s">
        <v>4745</v>
      </c>
      <c r="H1625" s="144" t="s">
        <v>891</v>
      </c>
      <c r="I1625" s="144" t="s">
        <v>1644</v>
      </c>
      <c r="J1625" s="145">
        <v>75</v>
      </c>
      <c r="K1625" s="144" t="s">
        <v>1890</v>
      </c>
      <c r="L1625" s="144" t="s">
        <v>457</v>
      </c>
      <c r="M1625" s="144" t="s">
        <v>4753</v>
      </c>
      <c r="N1625" s="144" t="s">
        <v>683</v>
      </c>
      <c r="O1625" s="144" t="s">
        <v>695</v>
      </c>
      <c r="P1625" s="144" t="s">
        <v>1515</v>
      </c>
      <c r="Q1625" s="145">
        <v>0.7</v>
      </c>
      <c r="R1625" s="144" t="s">
        <v>506</v>
      </c>
      <c r="S1625" s="145">
        <v>75</v>
      </c>
      <c r="T1625" s="144" t="s">
        <v>4754</v>
      </c>
      <c r="U1625" s="145">
        <v>0</v>
      </c>
      <c r="V1625" s="145">
        <v>6.83</v>
      </c>
      <c r="W1625" s="145">
        <v>0</v>
      </c>
      <c r="X1625" s="144" t="s">
        <v>4745</v>
      </c>
    </row>
    <row r="1626" spans="1:24" s="7" customFormat="1">
      <c r="A1626" s="7" t="s">
        <v>49</v>
      </c>
      <c r="D1626" s="144" t="s">
        <v>2715</v>
      </c>
      <c r="E1626" s="144" t="s">
        <v>7670</v>
      </c>
      <c r="F1626" s="144" t="s">
        <v>655</v>
      </c>
      <c r="G1626" s="144" t="s">
        <v>4745</v>
      </c>
      <c r="H1626" s="144" t="s">
        <v>2707</v>
      </c>
      <c r="I1626" s="144" t="s">
        <v>7671</v>
      </c>
      <c r="J1626" s="145">
        <v>50</v>
      </c>
      <c r="K1626" s="144" t="s">
        <v>5228</v>
      </c>
      <c r="L1626" s="144" t="s">
        <v>457</v>
      </c>
      <c r="M1626" s="144" t="s">
        <v>4753</v>
      </c>
      <c r="N1626" s="144" t="s">
        <v>683</v>
      </c>
      <c r="O1626" s="144" t="s">
        <v>81</v>
      </c>
      <c r="P1626" s="144" t="s">
        <v>2718</v>
      </c>
      <c r="Q1626" s="145">
        <v>0.35399999999999998</v>
      </c>
      <c r="R1626" s="144" t="s">
        <v>384</v>
      </c>
      <c r="S1626" s="145">
        <v>50</v>
      </c>
      <c r="T1626" s="144" t="s">
        <v>5034</v>
      </c>
      <c r="U1626" s="145">
        <v>0</v>
      </c>
      <c r="V1626" s="145">
        <v>5.46</v>
      </c>
      <c r="W1626" s="145">
        <v>0</v>
      </c>
      <c r="X1626" s="144" t="s">
        <v>7672</v>
      </c>
    </row>
    <row r="1627" spans="1:24" s="7" customFormat="1">
      <c r="A1627" s="7" t="s">
        <v>49</v>
      </c>
      <c r="D1627" s="144" t="s">
        <v>2719</v>
      </c>
      <c r="E1627" s="144" t="s">
        <v>7673</v>
      </c>
      <c r="F1627" s="144" t="s">
        <v>655</v>
      </c>
      <c r="G1627" s="144" t="s">
        <v>4745</v>
      </c>
      <c r="H1627" s="144" t="s">
        <v>2707</v>
      </c>
      <c r="I1627" s="144" t="s">
        <v>7671</v>
      </c>
      <c r="J1627" s="145">
        <v>50</v>
      </c>
      <c r="K1627" s="144" t="s">
        <v>1413</v>
      </c>
      <c r="L1627" s="144" t="s">
        <v>401</v>
      </c>
      <c r="M1627" s="144" t="s">
        <v>4753</v>
      </c>
      <c r="N1627" s="144" t="s">
        <v>683</v>
      </c>
      <c r="O1627" s="144" t="s">
        <v>81</v>
      </c>
      <c r="P1627" s="144" t="s">
        <v>2718</v>
      </c>
      <c r="Q1627" s="145">
        <v>0.35599999999999998</v>
      </c>
      <c r="R1627" s="144" t="s">
        <v>384</v>
      </c>
      <c r="S1627" s="145">
        <v>50</v>
      </c>
      <c r="T1627" s="144" t="s">
        <v>5034</v>
      </c>
      <c r="U1627" s="145">
        <v>109</v>
      </c>
      <c r="V1627" s="145">
        <v>5.4450000000000003</v>
      </c>
      <c r="W1627" s="145">
        <v>0</v>
      </c>
      <c r="X1627" s="144" t="s">
        <v>7674</v>
      </c>
    </row>
    <row r="1628" spans="1:24" s="7" customFormat="1">
      <c r="A1628" s="7" t="s">
        <v>49</v>
      </c>
      <c r="D1628" s="144" t="s">
        <v>2722</v>
      </c>
      <c r="E1628" s="144" t="s">
        <v>7675</v>
      </c>
      <c r="F1628" s="144" t="s">
        <v>655</v>
      </c>
      <c r="G1628" s="144" t="s">
        <v>4745</v>
      </c>
      <c r="H1628" s="144" t="s">
        <v>2707</v>
      </c>
      <c r="I1628" s="144" t="s">
        <v>7671</v>
      </c>
      <c r="J1628" s="145">
        <v>50</v>
      </c>
      <c r="K1628" s="144" t="s">
        <v>1413</v>
      </c>
      <c r="L1628" s="144" t="s">
        <v>393</v>
      </c>
      <c r="M1628" s="144" t="s">
        <v>4753</v>
      </c>
      <c r="N1628" s="144" t="s">
        <v>683</v>
      </c>
      <c r="O1628" s="144" t="s">
        <v>81</v>
      </c>
      <c r="P1628" s="144" t="s">
        <v>2718</v>
      </c>
      <c r="Q1628" s="145">
        <v>0.35599999999999998</v>
      </c>
      <c r="R1628" s="144" t="s">
        <v>384</v>
      </c>
      <c r="S1628" s="145">
        <v>50</v>
      </c>
      <c r="T1628" s="144" t="s">
        <v>5034</v>
      </c>
      <c r="U1628" s="145">
        <v>72</v>
      </c>
      <c r="V1628" s="145">
        <v>5.4391699999999998</v>
      </c>
      <c r="W1628" s="145">
        <v>0</v>
      </c>
      <c r="X1628" s="144" t="s">
        <v>7676</v>
      </c>
    </row>
    <row r="1629" spans="1:24" s="7" customFormat="1">
      <c r="A1629" s="7" t="s">
        <v>49</v>
      </c>
      <c r="D1629" s="144" t="s">
        <v>2725</v>
      </c>
      <c r="E1629" s="144" t="s">
        <v>7677</v>
      </c>
      <c r="F1629" s="144" t="s">
        <v>655</v>
      </c>
      <c r="G1629" s="144" t="s">
        <v>4745</v>
      </c>
      <c r="H1629" s="144" t="s">
        <v>2707</v>
      </c>
      <c r="I1629" s="144" t="s">
        <v>7671</v>
      </c>
      <c r="J1629" s="145">
        <v>50</v>
      </c>
      <c r="K1629" s="144" t="s">
        <v>1413</v>
      </c>
      <c r="L1629" s="144" t="s">
        <v>487</v>
      </c>
      <c r="M1629" s="144" t="s">
        <v>4753</v>
      </c>
      <c r="N1629" s="144" t="s">
        <v>683</v>
      </c>
      <c r="O1629" s="144" t="s">
        <v>81</v>
      </c>
      <c r="P1629" s="144" t="s">
        <v>2718</v>
      </c>
      <c r="Q1629" s="145">
        <v>0.35599999999999998</v>
      </c>
      <c r="R1629" s="144" t="s">
        <v>384</v>
      </c>
      <c r="S1629" s="145">
        <v>50</v>
      </c>
      <c r="T1629" s="144" t="s">
        <v>5034</v>
      </c>
      <c r="U1629" s="145">
        <v>96</v>
      </c>
      <c r="V1629" s="145">
        <v>5.4391699999999998</v>
      </c>
      <c r="W1629" s="145">
        <v>1</v>
      </c>
      <c r="X1629" s="144" t="s">
        <v>4745</v>
      </c>
    </row>
    <row r="1630" spans="1:24" s="7" customFormat="1">
      <c r="A1630" s="7" t="s">
        <v>49</v>
      </c>
      <c r="D1630" s="144" t="s">
        <v>2728</v>
      </c>
      <c r="E1630" s="144" t="s">
        <v>7678</v>
      </c>
      <c r="F1630" s="144" t="s">
        <v>655</v>
      </c>
      <c r="G1630" s="144" t="s">
        <v>4745</v>
      </c>
      <c r="H1630" s="144" t="s">
        <v>2707</v>
      </c>
      <c r="I1630" s="144" t="s">
        <v>7671</v>
      </c>
      <c r="J1630" s="145">
        <v>50</v>
      </c>
      <c r="K1630" s="144" t="s">
        <v>1413</v>
      </c>
      <c r="L1630" s="144" t="s">
        <v>389</v>
      </c>
      <c r="M1630" s="144" t="s">
        <v>4753</v>
      </c>
      <c r="N1630" s="144" t="s">
        <v>683</v>
      </c>
      <c r="O1630" s="144" t="s">
        <v>81</v>
      </c>
      <c r="P1630" s="144" t="s">
        <v>2718</v>
      </c>
      <c r="Q1630" s="145">
        <v>0.35399999999999998</v>
      </c>
      <c r="R1630" s="144" t="s">
        <v>384</v>
      </c>
      <c r="S1630" s="145">
        <v>50</v>
      </c>
      <c r="T1630" s="144" t="s">
        <v>5034</v>
      </c>
      <c r="U1630" s="145">
        <v>0</v>
      </c>
      <c r="V1630" s="145">
        <v>5.46</v>
      </c>
      <c r="W1630" s="145">
        <v>0</v>
      </c>
      <c r="X1630" s="144" t="s">
        <v>7679</v>
      </c>
    </row>
    <row r="1631" spans="1:24" s="7" customFormat="1">
      <c r="A1631" s="7" t="s">
        <v>49</v>
      </c>
      <c r="D1631" s="144" t="s">
        <v>2731</v>
      </c>
      <c r="E1631" s="144" t="s">
        <v>7680</v>
      </c>
      <c r="F1631" s="144" t="s">
        <v>655</v>
      </c>
      <c r="G1631" s="144" t="s">
        <v>4745</v>
      </c>
      <c r="H1631" s="144" t="s">
        <v>2707</v>
      </c>
      <c r="I1631" s="144" t="s">
        <v>7671</v>
      </c>
      <c r="J1631" s="145">
        <v>50</v>
      </c>
      <c r="K1631" s="144" t="s">
        <v>5269</v>
      </c>
      <c r="L1631" s="144" t="s">
        <v>1795</v>
      </c>
      <c r="M1631" s="144" t="s">
        <v>4753</v>
      </c>
      <c r="N1631" s="144" t="s">
        <v>683</v>
      </c>
      <c r="O1631" s="144" t="s">
        <v>81</v>
      </c>
      <c r="P1631" s="144" t="s">
        <v>2718</v>
      </c>
      <c r="Q1631" s="145">
        <v>0.35299999999999998</v>
      </c>
      <c r="R1631" s="144" t="s">
        <v>384</v>
      </c>
      <c r="S1631" s="145">
        <v>50</v>
      </c>
      <c r="T1631" s="144" t="s">
        <v>5034</v>
      </c>
      <c r="U1631" s="145">
        <v>0</v>
      </c>
      <c r="V1631" s="145">
        <v>5.4599200000000003</v>
      </c>
      <c r="W1631" s="145">
        <v>0</v>
      </c>
      <c r="X1631" s="144" t="s">
        <v>7681</v>
      </c>
    </row>
    <row r="1632" spans="1:24" s="7" customFormat="1">
      <c r="A1632" s="7" t="s">
        <v>49</v>
      </c>
      <c r="D1632" s="144" t="s">
        <v>7682</v>
      </c>
      <c r="E1632" s="144" t="s">
        <v>7683</v>
      </c>
      <c r="F1632" s="144" t="s">
        <v>4792</v>
      </c>
      <c r="G1632" s="144" t="s">
        <v>4745</v>
      </c>
      <c r="H1632" s="144" t="s">
        <v>2707</v>
      </c>
      <c r="I1632" s="144" t="s">
        <v>7671</v>
      </c>
      <c r="J1632" s="145">
        <v>50</v>
      </c>
      <c r="K1632" s="144" t="s">
        <v>891</v>
      </c>
      <c r="L1632" s="144" t="s">
        <v>694</v>
      </c>
      <c r="M1632" s="144" t="s">
        <v>4753</v>
      </c>
      <c r="N1632" s="144" t="s">
        <v>683</v>
      </c>
      <c r="O1632" s="144" t="s">
        <v>81</v>
      </c>
      <c r="P1632" s="144" t="s">
        <v>2718</v>
      </c>
      <c r="Q1632" s="145">
        <v>0.39</v>
      </c>
      <c r="R1632" s="144" t="s">
        <v>384</v>
      </c>
      <c r="S1632" s="145">
        <v>50</v>
      </c>
      <c r="T1632" s="144" t="s">
        <v>5034</v>
      </c>
      <c r="U1632" s="145">
        <v>0</v>
      </c>
      <c r="V1632" s="145">
        <v>5.04</v>
      </c>
      <c r="W1632" s="145">
        <v>0</v>
      </c>
      <c r="X1632" s="144" t="s">
        <v>4745</v>
      </c>
    </row>
    <row r="1633" spans="1:24" s="7" customFormat="1">
      <c r="A1633" s="7" t="s">
        <v>49</v>
      </c>
      <c r="D1633" s="144" t="s">
        <v>7684</v>
      </c>
      <c r="E1633" s="144" t="s">
        <v>7685</v>
      </c>
      <c r="F1633" s="144" t="s">
        <v>4792</v>
      </c>
      <c r="G1633" s="144" t="s">
        <v>4745</v>
      </c>
      <c r="H1633" s="144" t="s">
        <v>2707</v>
      </c>
      <c r="I1633" s="144" t="s">
        <v>7671</v>
      </c>
      <c r="J1633" s="145">
        <v>50</v>
      </c>
      <c r="K1633" s="144" t="s">
        <v>891</v>
      </c>
      <c r="L1633" s="144" t="s">
        <v>396</v>
      </c>
      <c r="M1633" s="144" t="s">
        <v>4753</v>
      </c>
      <c r="N1633" s="144" t="s">
        <v>683</v>
      </c>
      <c r="O1633" s="144" t="s">
        <v>81</v>
      </c>
      <c r="P1633" s="144" t="s">
        <v>2718</v>
      </c>
      <c r="Q1633" s="145">
        <v>0.39</v>
      </c>
      <c r="R1633" s="144" t="s">
        <v>384</v>
      </c>
      <c r="S1633" s="145">
        <v>50</v>
      </c>
      <c r="T1633" s="144" t="s">
        <v>5034</v>
      </c>
      <c r="U1633" s="145">
        <v>0</v>
      </c>
      <c r="V1633" s="145">
        <v>5.04</v>
      </c>
      <c r="W1633" s="145">
        <v>0</v>
      </c>
      <c r="X1633" s="144" t="s">
        <v>4745</v>
      </c>
    </row>
    <row r="1634" spans="1:24" s="7" customFormat="1">
      <c r="A1634" s="7" t="s">
        <v>49</v>
      </c>
      <c r="D1634" s="144" t="s">
        <v>2734</v>
      </c>
      <c r="E1634" s="144" t="s">
        <v>7686</v>
      </c>
      <c r="F1634" s="144" t="s">
        <v>655</v>
      </c>
      <c r="G1634" s="144" t="s">
        <v>4745</v>
      </c>
      <c r="H1634" s="144" t="s">
        <v>2707</v>
      </c>
      <c r="I1634" s="144" t="s">
        <v>7671</v>
      </c>
      <c r="J1634" s="145">
        <v>50</v>
      </c>
      <c r="K1634" s="144" t="s">
        <v>1413</v>
      </c>
      <c r="L1634" s="144" t="s">
        <v>801</v>
      </c>
      <c r="M1634" s="144" t="s">
        <v>4753</v>
      </c>
      <c r="N1634" s="144" t="s">
        <v>683</v>
      </c>
      <c r="O1634" s="144" t="s">
        <v>81</v>
      </c>
      <c r="P1634" s="144" t="s">
        <v>2718</v>
      </c>
      <c r="Q1634" s="145">
        <v>0.35399999999999998</v>
      </c>
      <c r="R1634" s="144" t="s">
        <v>384</v>
      </c>
      <c r="S1634" s="145">
        <v>50</v>
      </c>
      <c r="T1634" s="144" t="s">
        <v>5034</v>
      </c>
      <c r="U1634" s="145">
        <v>0</v>
      </c>
      <c r="V1634" s="145">
        <v>5.4754500000000004</v>
      </c>
      <c r="W1634" s="145">
        <v>0</v>
      </c>
      <c r="X1634" s="144" t="s">
        <v>7687</v>
      </c>
    </row>
    <row r="1635" spans="1:24" s="7" customFormat="1">
      <c r="A1635" s="7" t="s">
        <v>49</v>
      </c>
      <c r="D1635" s="144" t="s">
        <v>2708</v>
      </c>
      <c r="E1635" s="144" t="s">
        <v>7688</v>
      </c>
      <c r="F1635" s="144" t="s">
        <v>655</v>
      </c>
      <c r="G1635" s="144" t="s">
        <v>4745</v>
      </c>
      <c r="H1635" s="144" t="s">
        <v>2707</v>
      </c>
      <c r="I1635" s="144" t="s">
        <v>7671</v>
      </c>
      <c r="J1635" s="145">
        <v>20</v>
      </c>
      <c r="K1635" s="144" t="s">
        <v>631</v>
      </c>
      <c r="L1635" s="144" t="s">
        <v>389</v>
      </c>
      <c r="M1635" s="144" t="s">
        <v>4753</v>
      </c>
      <c r="N1635" s="144" t="s">
        <v>522</v>
      </c>
      <c r="O1635" s="144" t="s">
        <v>695</v>
      </c>
      <c r="P1635" s="144" t="s">
        <v>2711</v>
      </c>
      <c r="Q1635" s="145">
        <v>6.3E-2</v>
      </c>
      <c r="R1635" s="144" t="s">
        <v>685</v>
      </c>
      <c r="S1635" s="145">
        <v>25</v>
      </c>
      <c r="T1635" s="144" t="s">
        <v>4754</v>
      </c>
      <c r="U1635" s="145">
        <v>1163</v>
      </c>
      <c r="V1635" s="145">
        <v>2.1981099999999998</v>
      </c>
      <c r="W1635" s="145">
        <v>800</v>
      </c>
      <c r="X1635" s="144" t="s">
        <v>7689</v>
      </c>
    </row>
    <row r="1636" spans="1:24" s="7" customFormat="1">
      <c r="A1636" s="7" t="s">
        <v>49</v>
      </c>
      <c r="D1636" s="144" t="s">
        <v>2817</v>
      </c>
      <c r="E1636" s="144" t="s">
        <v>7690</v>
      </c>
      <c r="F1636" s="144" t="s">
        <v>655</v>
      </c>
      <c r="G1636" s="144" t="s">
        <v>4745</v>
      </c>
      <c r="H1636" s="144" t="s">
        <v>2707</v>
      </c>
      <c r="I1636" s="144" t="s">
        <v>7671</v>
      </c>
      <c r="J1636" s="145">
        <v>30</v>
      </c>
      <c r="K1636" s="144" t="s">
        <v>5228</v>
      </c>
      <c r="L1636" s="144" t="s">
        <v>457</v>
      </c>
      <c r="M1636" s="144" t="s">
        <v>4753</v>
      </c>
      <c r="N1636" s="144" t="s">
        <v>522</v>
      </c>
      <c r="O1636" s="144" t="s">
        <v>81</v>
      </c>
      <c r="P1636" s="144" t="s">
        <v>2820</v>
      </c>
      <c r="Q1636" s="145">
        <v>0.106</v>
      </c>
      <c r="R1636" s="144" t="s">
        <v>384</v>
      </c>
      <c r="S1636" s="145">
        <v>25</v>
      </c>
      <c r="T1636" s="144" t="s">
        <v>4754</v>
      </c>
      <c r="U1636" s="145">
        <v>1390</v>
      </c>
      <c r="V1636" s="145">
        <v>1.73613</v>
      </c>
      <c r="W1636" s="145">
        <v>750</v>
      </c>
      <c r="X1636" s="144" t="s">
        <v>7691</v>
      </c>
    </row>
    <row r="1637" spans="1:24" s="7" customFormat="1">
      <c r="A1637" s="7" t="s">
        <v>49</v>
      </c>
      <c r="D1637" s="144" t="s">
        <v>2821</v>
      </c>
      <c r="E1637" s="144" t="s">
        <v>7692</v>
      </c>
      <c r="F1637" s="144" t="s">
        <v>655</v>
      </c>
      <c r="G1637" s="144" t="s">
        <v>4745</v>
      </c>
      <c r="H1637" s="144" t="s">
        <v>2707</v>
      </c>
      <c r="I1637" s="144" t="s">
        <v>7671</v>
      </c>
      <c r="J1637" s="145">
        <v>30</v>
      </c>
      <c r="K1637" s="144" t="s">
        <v>1413</v>
      </c>
      <c r="L1637" s="144" t="s">
        <v>401</v>
      </c>
      <c r="M1637" s="144" t="s">
        <v>4753</v>
      </c>
      <c r="N1637" s="144" t="s">
        <v>522</v>
      </c>
      <c r="O1637" s="144" t="s">
        <v>81</v>
      </c>
      <c r="P1637" s="144" t="s">
        <v>2820</v>
      </c>
      <c r="Q1637" s="145">
        <v>0.106</v>
      </c>
      <c r="R1637" s="144" t="s">
        <v>384</v>
      </c>
      <c r="S1637" s="145">
        <v>25</v>
      </c>
      <c r="T1637" s="144" t="s">
        <v>4754</v>
      </c>
      <c r="U1637" s="145">
        <v>564</v>
      </c>
      <c r="V1637" s="145">
        <v>1.7493000000000001</v>
      </c>
      <c r="W1637" s="145">
        <v>205</v>
      </c>
      <c r="X1637" s="144" t="s">
        <v>7693</v>
      </c>
    </row>
    <row r="1638" spans="1:24" s="7" customFormat="1">
      <c r="A1638" s="7" t="s">
        <v>49</v>
      </c>
      <c r="D1638" s="144" t="s">
        <v>2824</v>
      </c>
      <c r="E1638" s="144" t="s">
        <v>7694</v>
      </c>
      <c r="F1638" s="144" t="s">
        <v>655</v>
      </c>
      <c r="G1638" s="144" t="s">
        <v>4745</v>
      </c>
      <c r="H1638" s="144" t="s">
        <v>2707</v>
      </c>
      <c r="I1638" s="144" t="s">
        <v>7671</v>
      </c>
      <c r="J1638" s="145">
        <v>30</v>
      </c>
      <c r="K1638" s="144" t="s">
        <v>1413</v>
      </c>
      <c r="L1638" s="144" t="s">
        <v>396</v>
      </c>
      <c r="M1638" s="144" t="s">
        <v>4753</v>
      </c>
      <c r="N1638" s="144" t="s">
        <v>522</v>
      </c>
      <c r="O1638" s="144" t="s">
        <v>81</v>
      </c>
      <c r="P1638" s="144" t="s">
        <v>2820</v>
      </c>
      <c r="Q1638" s="145">
        <v>0.106</v>
      </c>
      <c r="R1638" s="144" t="s">
        <v>384</v>
      </c>
      <c r="S1638" s="145">
        <v>25</v>
      </c>
      <c r="T1638" s="144" t="s">
        <v>4754</v>
      </c>
      <c r="U1638" s="145">
        <v>888</v>
      </c>
      <c r="V1638" s="145">
        <v>1.7551399999999999</v>
      </c>
      <c r="W1638" s="145">
        <v>10</v>
      </c>
      <c r="X1638" s="144" t="s">
        <v>7695</v>
      </c>
    </row>
    <row r="1639" spans="1:24" s="7" customFormat="1">
      <c r="A1639" s="7" t="s">
        <v>49</v>
      </c>
      <c r="D1639" s="144" t="s">
        <v>2827</v>
      </c>
      <c r="E1639" s="144" t="s">
        <v>7696</v>
      </c>
      <c r="F1639" s="144" t="s">
        <v>655</v>
      </c>
      <c r="G1639" s="144" t="s">
        <v>4745</v>
      </c>
      <c r="H1639" s="144" t="s">
        <v>2707</v>
      </c>
      <c r="I1639" s="144" t="s">
        <v>7671</v>
      </c>
      <c r="J1639" s="145">
        <v>30</v>
      </c>
      <c r="K1639" s="144" t="s">
        <v>1413</v>
      </c>
      <c r="L1639" s="144" t="s">
        <v>393</v>
      </c>
      <c r="M1639" s="144" t="s">
        <v>4753</v>
      </c>
      <c r="N1639" s="144" t="s">
        <v>522</v>
      </c>
      <c r="O1639" s="144" t="s">
        <v>81</v>
      </c>
      <c r="P1639" s="144" t="s">
        <v>2820</v>
      </c>
      <c r="Q1639" s="145">
        <v>0.106</v>
      </c>
      <c r="R1639" s="144" t="s">
        <v>384</v>
      </c>
      <c r="S1639" s="145">
        <v>25</v>
      </c>
      <c r="T1639" s="144" t="s">
        <v>4754</v>
      </c>
      <c r="U1639" s="145">
        <v>740</v>
      </c>
      <c r="V1639" s="145">
        <v>1.7551600000000001</v>
      </c>
      <c r="W1639" s="145">
        <v>90</v>
      </c>
      <c r="X1639" s="144" t="s">
        <v>7697</v>
      </c>
    </row>
    <row r="1640" spans="1:24" s="7" customFormat="1">
      <c r="A1640" s="7" t="s">
        <v>49</v>
      </c>
      <c r="D1640" s="144" t="s">
        <v>2830</v>
      </c>
      <c r="E1640" s="144" t="s">
        <v>7698</v>
      </c>
      <c r="F1640" s="144" t="s">
        <v>655</v>
      </c>
      <c r="G1640" s="144" t="s">
        <v>4745</v>
      </c>
      <c r="H1640" s="144" t="s">
        <v>2707</v>
      </c>
      <c r="I1640" s="144" t="s">
        <v>7671</v>
      </c>
      <c r="J1640" s="145">
        <v>30</v>
      </c>
      <c r="K1640" s="144" t="s">
        <v>5164</v>
      </c>
      <c r="L1640" s="144" t="s">
        <v>457</v>
      </c>
      <c r="M1640" s="144" t="s">
        <v>4753</v>
      </c>
      <c r="N1640" s="144" t="s">
        <v>522</v>
      </c>
      <c r="O1640" s="144" t="s">
        <v>81</v>
      </c>
      <c r="P1640" s="144" t="s">
        <v>2820</v>
      </c>
      <c r="Q1640" s="145">
        <v>0.106</v>
      </c>
      <c r="R1640" s="144" t="s">
        <v>384</v>
      </c>
      <c r="S1640" s="145">
        <v>25</v>
      </c>
      <c r="T1640" s="144" t="s">
        <v>4754</v>
      </c>
      <c r="U1640" s="145">
        <v>711</v>
      </c>
      <c r="V1640" s="145">
        <v>1.7551600000000001</v>
      </c>
      <c r="W1640" s="145">
        <v>90</v>
      </c>
      <c r="X1640" s="144" t="s">
        <v>7699</v>
      </c>
    </row>
    <row r="1641" spans="1:24" s="7" customFormat="1">
      <c r="A1641" s="7" t="s">
        <v>49</v>
      </c>
      <c r="D1641" s="144" t="s">
        <v>2833</v>
      </c>
      <c r="E1641" s="144" t="s">
        <v>7700</v>
      </c>
      <c r="F1641" s="144" t="s">
        <v>655</v>
      </c>
      <c r="G1641" s="144" t="s">
        <v>4745</v>
      </c>
      <c r="H1641" s="144" t="s">
        <v>2707</v>
      </c>
      <c r="I1641" s="144" t="s">
        <v>7671</v>
      </c>
      <c r="J1641" s="145">
        <v>30</v>
      </c>
      <c r="K1641" s="144" t="s">
        <v>1413</v>
      </c>
      <c r="L1641" s="144" t="s">
        <v>487</v>
      </c>
      <c r="M1641" s="144" t="s">
        <v>4753</v>
      </c>
      <c r="N1641" s="144" t="s">
        <v>522</v>
      </c>
      <c r="O1641" s="144" t="s">
        <v>81</v>
      </c>
      <c r="P1641" s="144" t="s">
        <v>2820</v>
      </c>
      <c r="Q1641" s="145">
        <v>0.106</v>
      </c>
      <c r="R1641" s="144" t="s">
        <v>384</v>
      </c>
      <c r="S1641" s="145">
        <v>25</v>
      </c>
      <c r="T1641" s="144" t="s">
        <v>4754</v>
      </c>
      <c r="U1641" s="145">
        <v>897</v>
      </c>
      <c r="V1641" s="145">
        <v>1.6636</v>
      </c>
      <c r="W1641" s="145">
        <v>420</v>
      </c>
      <c r="X1641" s="144" t="s">
        <v>7701</v>
      </c>
    </row>
    <row r="1642" spans="1:24" s="7" customFormat="1">
      <c r="A1642" s="7" t="s">
        <v>49</v>
      </c>
      <c r="D1642" s="144" t="s">
        <v>2836</v>
      </c>
      <c r="E1642" s="144" t="s">
        <v>7702</v>
      </c>
      <c r="F1642" s="144" t="s">
        <v>655</v>
      </c>
      <c r="G1642" s="144" t="s">
        <v>4745</v>
      </c>
      <c r="H1642" s="144" t="s">
        <v>2707</v>
      </c>
      <c r="I1642" s="144" t="s">
        <v>7671</v>
      </c>
      <c r="J1642" s="145">
        <v>30</v>
      </c>
      <c r="K1642" s="144" t="s">
        <v>1413</v>
      </c>
      <c r="L1642" s="144" t="s">
        <v>380</v>
      </c>
      <c r="M1642" s="144" t="s">
        <v>4753</v>
      </c>
      <c r="N1642" s="144" t="s">
        <v>522</v>
      </c>
      <c r="O1642" s="144" t="s">
        <v>81</v>
      </c>
      <c r="P1642" s="144" t="s">
        <v>2820</v>
      </c>
      <c r="Q1642" s="145">
        <v>0.106</v>
      </c>
      <c r="R1642" s="144" t="s">
        <v>384</v>
      </c>
      <c r="S1642" s="145">
        <v>25</v>
      </c>
      <c r="T1642" s="144" t="s">
        <v>4754</v>
      </c>
      <c r="U1642" s="145">
        <v>178</v>
      </c>
      <c r="V1642" s="145">
        <v>1.6932100000000001</v>
      </c>
      <c r="W1642" s="145">
        <v>0</v>
      </c>
      <c r="X1642" s="144" t="s">
        <v>7703</v>
      </c>
    </row>
    <row r="1643" spans="1:24" s="7" customFormat="1">
      <c r="A1643" s="7" t="s">
        <v>49</v>
      </c>
      <c r="D1643" s="144" t="s">
        <v>2839</v>
      </c>
      <c r="E1643" s="144" t="s">
        <v>7704</v>
      </c>
      <c r="F1643" s="144" t="s">
        <v>655</v>
      </c>
      <c r="G1643" s="144" t="s">
        <v>4745</v>
      </c>
      <c r="H1643" s="144" t="s">
        <v>2707</v>
      </c>
      <c r="I1643" s="144" t="s">
        <v>7671</v>
      </c>
      <c r="J1643" s="145">
        <v>30</v>
      </c>
      <c r="K1643" s="144" t="s">
        <v>1413</v>
      </c>
      <c r="L1643" s="144" t="s">
        <v>419</v>
      </c>
      <c r="M1643" s="144" t="s">
        <v>4753</v>
      </c>
      <c r="N1643" s="144" t="s">
        <v>522</v>
      </c>
      <c r="O1643" s="144" t="s">
        <v>81</v>
      </c>
      <c r="P1643" s="144" t="s">
        <v>2820</v>
      </c>
      <c r="Q1643" s="145">
        <v>0.106</v>
      </c>
      <c r="R1643" s="144" t="s">
        <v>384</v>
      </c>
      <c r="S1643" s="145">
        <v>25</v>
      </c>
      <c r="T1643" s="144" t="s">
        <v>4754</v>
      </c>
      <c r="U1643" s="145">
        <v>146</v>
      </c>
      <c r="V1643" s="145">
        <v>1.6660900000000001</v>
      </c>
      <c r="W1643" s="145">
        <v>90</v>
      </c>
      <c r="X1643" s="144" t="s">
        <v>7705</v>
      </c>
    </row>
    <row r="1644" spans="1:24" s="7" customFormat="1">
      <c r="A1644" s="7" t="s">
        <v>49</v>
      </c>
      <c r="D1644" s="144" t="s">
        <v>2842</v>
      </c>
      <c r="E1644" s="144" t="s">
        <v>7706</v>
      </c>
      <c r="F1644" s="144" t="s">
        <v>655</v>
      </c>
      <c r="G1644" s="144" t="s">
        <v>4745</v>
      </c>
      <c r="H1644" s="144" t="s">
        <v>2707</v>
      </c>
      <c r="I1644" s="144" t="s">
        <v>7671</v>
      </c>
      <c r="J1644" s="145">
        <v>30</v>
      </c>
      <c r="K1644" s="144" t="s">
        <v>5164</v>
      </c>
      <c r="L1644" s="144" t="s">
        <v>393</v>
      </c>
      <c r="M1644" s="144" t="s">
        <v>4753</v>
      </c>
      <c r="N1644" s="144" t="s">
        <v>522</v>
      </c>
      <c r="O1644" s="144" t="s">
        <v>81</v>
      </c>
      <c r="P1644" s="144" t="s">
        <v>2820</v>
      </c>
      <c r="Q1644" s="145">
        <v>0.106</v>
      </c>
      <c r="R1644" s="144" t="s">
        <v>384</v>
      </c>
      <c r="S1644" s="145">
        <v>25</v>
      </c>
      <c r="T1644" s="144" t="s">
        <v>4754</v>
      </c>
      <c r="U1644" s="145">
        <v>422</v>
      </c>
      <c r="V1644" s="145">
        <v>1.67</v>
      </c>
      <c r="W1644" s="145">
        <v>0</v>
      </c>
      <c r="X1644" s="144" t="s">
        <v>7707</v>
      </c>
    </row>
    <row r="1645" spans="1:24" s="7" customFormat="1">
      <c r="A1645" s="7" t="s">
        <v>49</v>
      </c>
      <c r="D1645" s="144" t="s">
        <v>2845</v>
      </c>
      <c r="E1645" s="144" t="s">
        <v>7708</v>
      </c>
      <c r="F1645" s="144" t="s">
        <v>655</v>
      </c>
      <c r="G1645" s="144" t="s">
        <v>4745</v>
      </c>
      <c r="H1645" s="144" t="s">
        <v>2707</v>
      </c>
      <c r="I1645" s="144" t="s">
        <v>7671</v>
      </c>
      <c r="J1645" s="145">
        <v>30</v>
      </c>
      <c r="K1645" s="144" t="s">
        <v>5228</v>
      </c>
      <c r="L1645" s="144" t="s">
        <v>389</v>
      </c>
      <c r="M1645" s="144" t="s">
        <v>4753</v>
      </c>
      <c r="N1645" s="144" t="s">
        <v>522</v>
      </c>
      <c r="O1645" s="144" t="s">
        <v>81</v>
      </c>
      <c r="P1645" s="144" t="s">
        <v>2820</v>
      </c>
      <c r="Q1645" s="145">
        <v>0.106</v>
      </c>
      <c r="R1645" s="144" t="s">
        <v>384</v>
      </c>
      <c r="S1645" s="145">
        <v>25</v>
      </c>
      <c r="T1645" s="144" t="s">
        <v>4754</v>
      </c>
      <c r="U1645" s="145">
        <v>104</v>
      </c>
      <c r="V1645" s="145">
        <v>1.6931</v>
      </c>
      <c r="W1645" s="145">
        <v>0</v>
      </c>
      <c r="X1645" s="144" t="s">
        <v>7709</v>
      </c>
    </row>
    <row r="1646" spans="1:24" s="7" customFormat="1">
      <c r="A1646" s="7" t="s">
        <v>49</v>
      </c>
      <c r="D1646" s="144" t="s">
        <v>2848</v>
      </c>
      <c r="E1646" s="144" t="s">
        <v>7710</v>
      </c>
      <c r="F1646" s="144" t="s">
        <v>655</v>
      </c>
      <c r="G1646" s="144" t="s">
        <v>4745</v>
      </c>
      <c r="H1646" s="144" t="s">
        <v>2707</v>
      </c>
      <c r="I1646" s="144" t="s">
        <v>7671</v>
      </c>
      <c r="J1646" s="145">
        <v>30</v>
      </c>
      <c r="K1646" s="144" t="s">
        <v>5269</v>
      </c>
      <c r="L1646" s="144" t="s">
        <v>1795</v>
      </c>
      <c r="M1646" s="144" t="s">
        <v>4753</v>
      </c>
      <c r="N1646" s="144" t="s">
        <v>522</v>
      </c>
      <c r="O1646" s="144" t="s">
        <v>81</v>
      </c>
      <c r="P1646" s="144" t="s">
        <v>2820</v>
      </c>
      <c r="Q1646" s="145">
        <v>0.106</v>
      </c>
      <c r="R1646" s="144" t="s">
        <v>384</v>
      </c>
      <c r="S1646" s="145">
        <v>25</v>
      </c>
      <c r="T1646" s="144" t="s">
        <v>4754</v>
      </c>
      <c r="U1646" s="145">
        <v>530</v>
      </c>
      <c r="V1646" s="145">
        <v>1.6966699999999999</v>
      </c>
      <c r="W1646" s="145">
        <v>0</v>
      </c>
      <c r="X1646" s="144" t="s">
        <v>7711</v>
      </c>
    </row>
    <row r="1647" spans="1:24" s="7" customFormat="1">
      <c r="A1647" s="7" t="s">
        <v>49</v>
      </c>
      <c r="D1647" s="144" t="s">
        <v>2851</v>
      </c>
      <c r="E1647" s="144" t="s">
        <v>7712</v>
      </c>
      <c r="F1647" s="144" t="s">
        <v>655</v>
      </c>
      <c r="G1647" s="144" t="s">
        <v>4745</v>
      </c>
      <c r="H1647" s="144" t="s">
        <v>2707</v>
      </c>
      <c r="I1647" s="144" t="s">
        <v>7671</v>
      </c>
      <c r="J1647" s="145">
        <v>30</v>
      </c>
      <c r="K1647" s="144" t="s">
        <v>1413</v>
      </c>
      <c r="L1647" s="144" t="s">
        <v>791</v>
      </c>
      <c r="M1647" s="144" t="s">
        <v>4753</v>
      </c>
      <c r="N1647" s="144" t="s">
        <v>522</v>
      </c>
      <c r="O1647" s="144" t="s">
        <v>81</v>
      </c>
      <c r="P1647" s="144" t="s">
        <v>2820</v>
      </c>
      <c r="Q1647" s="145">
        <v>0.106</v>
      </c>
      <c r="R1647" s="144" t="s">
        <v>384</v>
      </c>
      <c r="S1647" s="145">
        <v>25</v>
      </c>
      <c r="T1647" s="144" t="s">
        <v>4754</v>
      </c>
      <c r="U1647" s="145">
        <v>252</v>
      </c>
      <c r="V1647" s="145">
        <v>1.69269</v>
      </c>
      <c r="W1647" s="145">
        <v>0</v>
      </c>
      <c r="X1647" s="144" t="s">
        <v>7713</v>
      </c>
    </row>
    <row r="1648" spans="1:24" s="7" customFormat="1">
      <c r="A1648" s="7" t="s">
        <v>49</v>
      </c>
      <c r="D1648" s="144" t="s">
        <v>3680</v>
      </c>
      <c r="E1648" s="144" t="s">
        <v>7714</v>
      </c>
      <c r="F1648" s="144" t="s">
        <v>655</v>
      </c>
      <c r="G1648" s="144" t="s">
        <v>5227</v>
      </c>
      <c r="H1648" s="144" t="s">
        <v>2707</v>
      </c>
      <c r="I1648" s="144" t="s">
        <v>7671</v>
      </c>
      <c r="J1648" s="145">
        <v>30</v>
      </c>
      <c r="K1648" s="144" t="s">
        <v>1413</v>
      </c>
      <c r="L1648" s="144" t="s">
        <v>801</v>
      </c>
      <c r="M1648" s="144" t="s">
        <v>4753</v>
      </c>
      <c r="N1648" s="144" t="s">
        <v>522</v>
      </c>
      <c r="O1648" s="144" t="s">
        <v>81</v>
      </c>
      <c r="P1648" s="144" t="s">
        <v>7715</v>
      </c>
      <c r="Q1648" s="145">
        <v>0.106</v>
      </c>
      <c r="R1648" s="144" t="s">
        <v>384</v>
      </c>
      <c r="S1648" s="145">
        <v>25</v>
      </c>
      <c r="T1648" s="144" t="s">
        <v>5708</v>
      </c>
      <c r="U1648" s="145">
        <v>464</v>
      </c>
      <c r="V1648" s="145">
        <v>1.6606300000000001</v>
      </c>
      <c r="W1648" s="145">
        <v>2</v>
      </c>
      <c r="X1648" s="144" t="s">
        <v>4745</v>
      </c>
    </row>
    <row r="1649" spans="1:24" s="7" customFormat="1">
      <c r="A1649" s="7" t="s">
        <v>49</v>
      </c>
      <c r="D1649" s="144" t="s">
        <v>2892</v>
      </c>
      <c r="E1649" s="144" t="s">
        <v>7716</v>
      </c>
      <c r="F1649" s="144" t="s">
        <v>655</v>
      </c>
      <c r="G1649" s="144" t="s">
        <v>4745</v>
      </c>
      <c r="H1649" s="144" t="s">
        <v>2707</v>
      </c>
      <c r="I1649" s="144" t="s">
        <v>7671</v>
      </c>
      <c r="J1649" s="145">
        <v>50</v>
      </c>
      <c r="K1649" s="144" t="s">
        <v>5269</v>
      </c>
      <c r="L1649" s="144" t="s">
        <v>393</v>
      </c>
      <c r="M1649" s="144" t="s">
        <v>4797</v>
      </c>
      <c r="N1649" s="144" t="s">
        <v>683</v>
      </c>
      <c r="O1649" s="144" t="s">
        <v>81</v>
      </c>
      <c r="P1649" s="144" t="s">
        <v>2895</v>
      </c>
      <c r="Q1649" s="145">
        <v>0.36199999999999999</v>
      </c>
      <c r="R1649" s="144" t="s">
        <v>384</v>
      </c>
      <c r="S1649" s="145">
        <v>50</v>
      </c>
      <c r="T1649" s="144" t="s">
        <v>5221</v>
      </c>
      <c r="U1649" s="145">
        <v>0</v>
      </c>
      <c r="V1649" s="145">
        <v>21.445</v>
      </c>
      <c r="W1649" s="145">
        <v>0</v>
      </c>
      <c r="X1649" s="144" t="s">
        <v>7717</v>
      </c>
    </row>
    <row r="1650" spans="1:24" s="7" customFormat="1">
      <c r="A1650" s="7" t="s">
        <v>49</v>
      </c>
      <c r="D1650" s="144" t="s">
        <v>7718</v>
      </c>
      <c r="E1650" s="144" t="s">
        <v>7719</v>
      </c>
      <c r="F1650" s="144" t="s">
        <v>4792</v>
      </c>
      <c r="G1650" s="144" t="s">
        <v>4745</v>
      </c>
      <c r="H1650" s="144" t="s">
        <v>2707</v>
      </c>
      <c r="I1650" s="144" t="s">
        <v>7671</v>
      </c>
      <c r="J1650" s="145">
        <v>30</v>
      </c>
      <c r="K1650" s="144" t="s">
        <v>891</v>
      </c>
      <c r="L1650" s="144" t="s">
        <v>401</v>
      </c>
      <c r="M1650" s="144" t="s">
        <v>4797</v>
      </c>
      <c r="N1650" s="144" t="s">
        <v>683</v>
      </c>
      <c r="O1650" s="144" t="s">
        <v>81</v>
      </c>
      <c r="P1650" s="144" t="s">
        <v>7720</v>
      </c>
      <c r="Q1650" s="145">
        <v>0.16300000000000001</v>
      </c>
      <c r="R1650" s="144" t="s">
        <v>685</v>
      </c>
      <c r="S1650" s="145">
        <v>30</v>
      </c>
      <c r="T1650" s="144" t="s">
        <v>5221</v>
      </c>
      <c r="U1650" s="145">
        <v>0</v>
      </c>
      <c r="V1650" s="145">
        <v>9.5500000000000007</v>
      </c>
      <c r="W1650" s="145">
        <v>0</v>
      </c>
      <c r="X1650" s="144" t="s">
        <v>4745</v>
      </c>
    </row>
    <row r="1651" spans="1:24" s="7" customFormat="1">
      <c r="A1651" s="7" t="s">
        <v>49</v>
      </c>
      <c r="D1651" s="144" t="s">
        <v>7721</v>
      </c>
      <c r="E1651" s="144" t="s">
        <v>7722</v>
      </c>
      <c r="F1651" s="144" t="s">
        <v>4792</v>
      </c>
      <c r="G1651" s="144" t="s">
        <v>4745</v>
      </c>
      <c r="H1651" s="144" t="s">
        <v>2707</v>
      </c>
      <c r="I1651" s="144" t="s">
        <v>7671</v>
      </c>
      <c r="J1651" s="145">
        <v>30</v>
      </c>
      <c r="K1651" s="144" t="s">
        <v>891</v>
      </c>
      <c r="L1651" s="144" t="s">
        <v>380</v>
      </c>
      <c r="M1651" s="144" t="s">
        <v>4797</v>
      </c>
      <c r="N1651" s="144" t="s">
        <v>683</v>
      </c>
      <c r="O1651" s="144" t="s">
        <v>81</v>
      </c>
      <c r="P1651" s="144" t="s">
        <v>7720</v>
      </c>
      <c r="Q1651" s="145">
        <v>0.16300000000000001</v>
      </c>
      <c r="R1651" s="144" t="s">
        <v>685</v>
      </c>
      <c r="S1651" s="145">
        <v>30</v>
      </c>
      <c r="T1651" s="144" t="s">
        <v>5221</v>
      </c>
      <c r="U1651" s="145">
        <v>0</v>
      </c>
      <c r="V1651" s="145">
        <v>9.5500000000000007</v>
      </c>
      <c r="W1651" s="145">
        <v>0</v>
      </c>
      <c r="X1651" s="144" t="s">
        <v>4745</v>
      </c>
    </row>
    <row r="1652" spans="1:24" s="7" customFormat="1">
      <c r="A1652" s="7" t="s">
        <v>49</v>
      </c>
      <c r="D1652" s="144" t="s">
        <v>7723</v>
      </c>
      <c r="E1652" s="144" t="s">
        <v>7724</v>
      </c>
      <c r="F1652" s="144" t="s">
        <v>4792</v>
      </c>
      <c r="G1652" s="144" t="s">
        <v>4745</v>
      </c>
      <c r="H1652" s="144" t="s">
        <v>2707</v>
      </c>
      <c r="I1652" s="144" t="s">
        <v>7671</v>
      </c>
      <c r="J1652" s="145">
        <v>30</v>
      </c>
      <c r="K1652" s="144" t="s">
        <v>891</v>
      </c>
      <c r="L1652" s="144" t="s">
        <v>487</v>
      </c>
      <c r="M1652" s="144" t="s">
        <v>4797</v>
      </c>
      <c r="N1652" s="144" t="s">
        <v>683</v>
      </c>
      <c r="O1652" s="144" t="s">
        <v>81</v>
      </c>
      <c r="P1652" s="144" t="s">
        <v>7720</v>
      </c>
      <c r="Q1652" s="145">
        <v>0.16300000000000001</v>
      </c>
      <c r="R1652" s="144" t="s">
        <v>685</v>
      </c>
      <c r="S1652" s="145">
        <v>30</v>
      </c>
      <c r="T1652" s="144" t="s">
        <v>5221</v>
      </c>
      <c r="U1652" s="145">
        <v>0</v>
      </c>
      <c r="V1652" s="145">
        <v>9.5500000000000007</v>
      </c>
      <c r="W1652" s="145">
        <v>0</v>
      </c>
      <c r="X1652" s="144" t="s">
        <v>4745</v>
      </c>
    </row>
    <row r="1653" spans="1:24" s="7" customFormat="1">
      <c r="A1653" s="7" t="s">
        <v>49</v>
      </c>
      <c r="D1653" s="144" t="s">
        <v>7725</v>
      </c>
      <c r="E1653" s="144" t="s">
        <v>7726</v>
      </c>
      <c r="F1653" s="144" t="s">
        <v>4792</v>
      </c>
      <c r="G1653" s="144" t="s">
        <v>4745</v>
      </c>
      <c r="H1653" s="144" t="s">
        <v>2707</v>
      </c>
      <c r="I1653" s="144" t="s">
        <v>7671</v>
      </c>
      <c r="J1653" s="145">
        <v>30</v>
      </c>
      <c r="K1653" s="144" t="s">
        <v>891</v>
      </c>
      <c r="L1653" s="144" t="s">
        <v>393</v>
      </c>
      <c r="M1653" s="144" t="s">
        <v>4797</v>
      </c>
      <c r="N1653" s="144" t="s">
        <v>683</v>
      </c>
      <c r="O1653" s="144" t="s">
        <v>81</v>
      </c>
      <c r="P1653" s="144" t="s">
        <v>7720</v>
      </c>
      <c r="Q1653" s="145">
        <v>0.16300000000000001</v>
      </c>
      <c r="R1653" s="144" t="s">
        <v>685</v>
      </c>
      <c r="S1653" s="145">
        <v>30</v>
      </c>
      <c r="T1653" s="144" t="s">
        <v>5221</v>
      </c>
      <c r="U1653" s="145">
        <v>0</v>
      </c>
      <c r="V1653" s="145">
        <v>1.9983299999999999</v>
      </c>
      <c r="W1653" s="145">
        <v>0</v>
      </c>
      <c r="X1653" s="144" t="s">
        <v>4745</v>
      </c>
    </row>
    <row r="1654" spans="1:24" s="7" customFormat="1">
      <c r="A1654" s="7" t="s">
        <v>49</v>
      </c>
      <c r="D1654" s="144" t="s">
        <v>2922</v>
      </c>
      <c r="E1654" s="144" t="s">
        <v>7727</v>
      </c>
      <c r="F1654" s="144" t="s">
        <v>655</v>
      </c>
      <c r="G1654" s="144" t="s">
        <v>4745</v>
      </c>
      <c r="H1654" s="144" t="s">
        <v>2707</v>
      </c>
      <c r="I1654" s="144" t="s">
        <v>7671</v>
      </c>
      <c r="J1654" s="145">
        <v>50</v>
      </c>
      <c r="K1654" s="144" t="s">
        <v>5269</v>
      </c>
      <c r="L1654" s="144" t="s">
        <v>1795</v>
      </c>
      <c r="M1654" s="144" t="s">
        <v>4797</v>
      </c>
      <c r="N1654" s="144" t="s">
        <v>683</v>
      </c>
      <c r="O1654" s="144" t="s">
        <v>81</v>
      </c>
      <c r="P1654" s="144" t="s">
        <v>2895</v>
      </c>
      <c r="Q1654" s="145">
        <v>0.502</v>
      </c>
      <c r="R1654" s="144" t="s">
        <v>384</v>
      </c>
      <c r="S1654" s="145">
        <v>50</v>
      </c>
      <c r="T1654" s="144" t="s">
        <v>5221</v>
      </c>
      <c r="U1654" s="145">
        <v>4</v>
      </c>
      <c r="V1654" s="145">
        <v>20.83</v>
      </c>
      <c r="W1654" s="145">
        <v>0</v>
      </c>
      <c r="X1654" s="144" t="s">
        <v>7728</v>
      </c>
    </row>
    <row r="1655" spans="1:24" s="7" customFormat="1">
      <c r="A1655" s="7" t="s">
        <v>49</v>
      </c>
      <c r="D1655" s="144" t="s">
        <v>7729</v>
      </c>
      <c r="E1655" s="144" t="s">
        <v>7730</v>
      </c>
      <c r="F1655" s="144" t="s">
        <v>4792</v>
      </c>
      <c r="G1655" s="144" t="s">
        <v>4745</v>
      </c>
      <c r="H1655" s="144" t="s">
        <v>2707</v>
      </c>
      <c r="I1655" s="144" t="s">
        <v>7671</v>
      </c>
      <c r="J1655" s="145">
        <v>50</v>
      </c>
      <c r="K1655" s="144" t="s">
        <v>891</v>
      </c>
      <c r="L1655" s="144" t="s">
        <v>694</v>
      </c>
      <c r="M1655" s="144" t="s">
        <v>4797</v>
      </c>
      <c r="N1655" s="144" t="s">
        <v>683</v>
      </c>
      <c r="O1655" s="144" t="s">
        <v>81</v>
      </c>
      <c r="P1655" s="144" t="s">
        <v>2895</v>
      </c>
      <c r="Q1655" s="145">
        <v>0.69399999999999995</v>
      </c>
      <c r="R1655" s="144" t="s">
        <v>384</v>
      </c>
      <c r="S1655" s="145">
        <v>50</v>
      </c>
      <c r="T1655" s="144" t="s">
        <v>5221</v>
      </c>
      <c r="U1655" s="145">
        <v>0</v>
      </c>
      <c r="V1655" s="145">
        <v>20.826039999999999</v>
      </c>
      <c r="W1655" s="145">
        <v>0</v>
      </c>
      <c r="X1655" s="144" t="s">
        <v>4745</v>
      </c>
    </row>
    <row r="1656" spans="1:24" s="7" customFormat="1">
      <c r="A1656" s="7" t="s">
        <v>49</v>
      </c>
      <c r="D1656" s="144" t="s">
        <v>2925</v>
      </c>
      <c r="E1656" s="144" t="s">
        <v>7731</v>
      </c>
      <c r="F1656" s="144" t="s">
        <v>655</v>
      </c>
      <c r="G1656" s="144" t="s">
        <v>4745</v>
      </c>
      <c r="H1656" s="144" t="s">
        <v>2707</v>
      </c>
      <c r="I1656" s="144" t="s">
        <v>7671</v>
      </c>
      <c r="J1656" s="145">
        <v>50</v>
      </c>
      <c r="K1656" s="144" t="s">
        <v>1413</v>
      </c>
      <c r="L1656" s="144" t="s">
        <v>487</v>
      </c>
      <c r="M1656" s="144" t="s">
        <v>4797</v>
      </c>
      <c r="N1656" s="144" t="s">
        <v>683</v>
      </c>
      <c r="O1656" s="144" t="s">
        <v>81</v>
      </c>
      <c r="P1656" s="144" t="s">
        <v>2895</v>
      </c>
      <c r="Q1656" s="145">
        <v>0.53600000000000003</v>
      </c>
      <c r="R1656" s="144" t="s">
        <v>384</v>
      </c>
      <c r="S1656" s="145">
        <v>50</v>
      </c>
      <c r="T1656" s="144" t="s">
        <v>5221</v>
      </c>
      <c r="U1656" s="145">
        <v>27</v>
      </c>
      <c r="V1656" s="145">
        <v>23.83</v>
      </c>
      <c r="W1656" s="145">
        <v>0</v>
      </c>
      <c r="X1656" s="144" t="s">
        <v>7732</v>
      </c>
    </row>
    <row r="1657" spans="1:24" s="7" customFormat="1">
      <c r="A1657" s="7" t="s">
        <v>49</v>
      </c>
      <c r="D1657" s="144" t="s">
        <v>2928</v>
      </c>
      <c r="E1657" s="144" t="s">
        <v>7733</v>
      </c>
      <c r="F1657" s="144" t="s">
        <v>655</v>
      </c>
      <c r="G1657" s="144" t="s">
        <v>4745</v>
      </c>
      <c r="H1657" s="144" t="s">
        <v>2707</v>
      </c>
      <c r="I1657" s="144" t="s">
        <v>7671</v>
      </c>
      <c r="J1657" s="145">
        <v>50</v>
      </c>
      <c r="K1657" s="144" t="s">
        <v>5269</v>
      </c>
      <c r="L1657" s="144" t="s">
        <v>389</v>
      </c>
      <c r="M1657" s="144" t="s">
        <v>4797</v>
      </c>
      <c r="N1657" s="144" t="s">
        <v>683</v>
      </c>
      <c r="O1657" s="144" t="s">
        <v>81</v>
      </c>
      <c r="P1657" s="144" t="s">
        <v>2895</v>
      </c>
      <c r="Q1657" s="145">
        <v>0.53600000000000003</v>
      </c>
      <c r="R1657" s="144" t="s">
        <v>384</v>
      </c>
      <c r="S1657" s="145">
        <v>50</v>
      </c>
      <c r="T1657" s="144" t="s">
        <v>5221</v>
      </c>
      <c r="U1657" s="145">
        <v>0</v>
      </c>
      <c r="V1657" s="145">
        <v>23.83</v>
      </c>
      <c r="W1657" s="145">
        <v>0</v>
      </c>
      <c r="X1657" s="144" t="s">
        <v>7734</v>
      </c>
    </row>
    <row r="1658" spans="1:24" s="7" customFormat="1">
      <c r="A1658" s="7" t="s">
        <v>49</v>
      </c>
      <c r="D1658" s="144" t="s">
        <v>2931</v>
      </c>
      <c r="E1658" s="144" t="s">
        <v>7735</v>
      </c>
      <c r="F1658" s="144" t="s">
        <v>655</v>
      </c>
      <c r="G1658" s="144" t="s">
        <v>4745</v>
      </c>
      <c r="H1658" s="144" t="s">
        <v>2707</v>
      </c>
      <c r="I1658" s="144" t="s">
        <v>7671</v>
      </c>
      <c r="J1658" s="145">
        <v>50</v>
      </c>
      <c r="K1658" s="144" t="s">
        <v>1413</v>
      </c>
      <c r="L1658" s="144" t="s">
        <v>393</v>
      </c>
      <c r="M1658" s="144" t="s">
        <v>4797</v>
      </c>
      <c r="N1658" s="144" t="s">
        <v>683</v>
      </c>
      <c r="O1658" s="144" t="s">
        <v>81</v>
      </c>
      <c r="P1658" s="144" t="s">
        <v>2895</v>
      </c>
      <c r="Q1658" s="145">
        <v>0.39600000000000002</v>
      </c>
      <c r="R1658" s="144" t="s">
        <v>384</v>
      </c>
      <c r="S1658" s="145">
        <v>50</v>
      </c>
      <c r="T1658" s="144" t="s">
        <v>5221</v>
      </c>
      <c r="U1658" s="145">
        <v>1</v>
      </c>
      <c r="V1658" s="145">
        <v>23.83</v>
      </c>
      <c r="W1658" s="145">
        <v>0</v>
      </c>
      <c r="X1658" s="144" t="s">
        <v>7736</v>
      </c>
    </row>
    <row r="1659" spans="1:24" s="7" customFormat="1">
      <c r="A1659" s="7" t="s">
        <v>49</v>
      </c>
      <c r="D1659" s="144" t="s">
        <v>3157</v>
      </c>
      <c r="E1659" s="144" t="s">
        <v>7737</v>
      </c>
      <c r="F1659" s="144" t="s">
        <v>655</v>
      </c>
      <c r="G1659" s="144" t="s">
        <v>4745</v>
      </c>
      <c r="H1659" s="144" t="s">
        <v>2707</v>
      </c>
      <c r="I1659" s="144" t="s">
        <v>7671</v>
      </c>
      <c r="J1659" s="145">
        <v>50</v>
      </c>
      <c r="K1659" s="144" t="s">
        <v>5521</v>
      </c>
      <c r="L1659" s="144" t="s">
        <v>389</v>
      </c>
      <c r="M1659" s="144" t="s">
        <v>4797</v>
      </c>
      <c r="N1659" s="144" t="s">
        <v>683</v>
      </c>
      <c r="O1659" s="144" t="s">
        <v>81</v>
      </c>
      <c r="P1659" s="144" t="s">
        <v>3160</v>
      </c>
      <c r="Q1659" s="145">
        <v>0.34899999999999998</v>
      </c>
      <c r="R1659" s="144" t="s">
        <v>2955</v>
      </c>
      <c r="S1659" s="145">
        <v>50</v>
      </c>
      <c r="T1659" s="144" t="s">
        <v>5221</v>
      </c>
      <c r="U1659" s="145">
        <v>0</v>
      </c>
      <c r="V1659" s="145">
        <v>23.57</v>
      </c>
      <c r="W1659" s="145">
        <v>0</v>
      </c>
      <c r="X1659" s="144" t="s">
        <v>7738</v>
      </c>
    </row>
    <row r="1660" spans="1:24" s="7" customFormat="1">
      <c r="A1660" s="7" t="s">
        <v>49</v>
      </c>
      <c r="D1660" s="144" t="s">
        <v>2934</v>
      </c>
      <c r="E1660" s="144" t="s">
        <v>7739</v>
      </c>
      <c r="F1660" s="144" t="s">
        <v>655</v>
      </c>
      <c r="G1660" s="144" t="s">
        <v>4745</v>
      </c>
      <c r="H1660" s="144" t="s">
        <v>2707</v>
      </c>
      <c r="I1660" s="144" t="s">
        <v>7671</v>
      </c>
      <c r="J1660" s="145">
        <v>50</v>
      </c>
      <c r="K1660" s="144" t="s">
        <v>5269</v>
      </c>
      <c r="L1660" s="144" t="s">
        <v>1795</v>
      </c>
      <c r="M1660" s="144" t="s">
        <v>4797</v>
      </c>
      <c r="N1660" s="144" t="s">
        <v>683</v>
      </c>
      <c r="O1660" s="144" t="s">
        <v>81</v>
      </c>
      <c r="P1660" s="144" t="s">
        <v>2937</v>
      </c>
      <c r="Q1660" s="145">
        <v>0.45</v>
      </c>
      <c r="R1660" s="144" t="s">
        <v>685</v>
      </c>
      <c r="S1660" s="145">
        <v>50</v>
      </c>
      <c r="T1660" s="144" t="s">
        <v>5162</v>
      </c>
      <c r="U1660" s="145">
        <v>0</v>
      </c>
      <c r="V1660" s="145">
        <v>25.84</v>
      </c>
      <c r="W1660" s="145">
        <v>0</v>
      </c>
      <c r="X1660" s="144" t="s">
        <v>7740</v>
      </c>
    </row>
    <row r="1661" spans="1:24" s="7" customFormat="1">
      <c r="A1661" s="7" t="s">
        <v>49</v>
      </c>
      <c r="D1661" s="144" t="s">
        <v>3684</v>
      </c>
      <c r="E1661" s="144" t="s">
        <v>7741</v>
      </c>
      <c r="F1661" s="144" t="s">
        <v>655</v>
      </c>
      <c r="G1661" s="144" t="s">
        <v>5227</v>
      </c>
      <c r="H1661" s="144" t="s">
        <v>2707</v>
      </c>
      <c r="I1661" s="144" t="s">
        <v>7671</v>
      </c>
      <c r="J1661" s="145">
        <v>45</v>
      </c>
      <c r="K1661" s="144" t="s">
        <v>5269</v>
      </c>
      <c r="L1661" s="144" t="s">
        <v>1795</v>
      </c>
      <c r="M1661" s="144" t="s">
        <v>4797</v>
      </c>
      <c r="N1661" s="144" t="s">
        <v>683</v>
      </c>
      <c r="O1661" s="144" t="s">
        <v>81</v>
      </c>
      <c r="P1661" s="144" t="s">
        <v>7742</v>
      </c>
      <c r="Q1661" s="145">
        <v>0.49099999999999999</v>
      </c>
      <c r="R1661" s="144" t="s">
        <v>384</v>
      </c>
      <c r="S1661" s="145">
        <v>45</v>
      </c>
      <c r="T1661" s="144" t="s">
        <v>5215</v>
      </c>
      <c r="U1661" s="145">
        <v>60</v>
      </c>
      <c r="V1661" s="145">
        <v>23.5</v>
      </c>
      <c r="W1661" s="145">
        <v>1</v>
      </c>
      <c r="X1661" s="144" t="s">
        <v>4745</v>
      </c>
    </row>
    <row r="1662" spans="1:24" s="7" customFormat="1">
      <c r="A1662" s="7" t="s">
        <v>49</v>
      </c>
      <c r="D1662" s="144" t="s">
        <v>3685</v>
      </c>
      <c r="E1662" s="144" t="s">
        <v>7743</v>
      </c>
      <c r="F1662" s="144" t="s">
        <v>655</v>
      </c>
      <c r="G1662" s="144" t="s">
        <v>5227</v>
      </c>
      <c r="H1662" s="144" t="s">
        <v>2707</v>
      </c>
      <c r="I1662" s="144" t="s">
        <v>7671</v>
      </c>
      <c r="J1662" s="145">
        <v>45</v>
      </c>
      <c r="K1662" s="144" t="s">
        <v>5269</v>
      </c>
      <c r="L1662" s="144" t="s">
        <v>389</v>
      </c>
      <c r="M1662" s="144" t="s">
        <v>4797</v>
      </c>
      <c r="N1662" s="144" t="s">
        <v>683</v>
      </c>
      <c r="O1662" s="144" t="s">
        <v>81</v>
      </c>
      <c r="P1662" s="144" t="s">
        <v>7742</v>
      </c>
      <c r="Q1662" s="145">
        <v>0.49099999999999999</v>
      </c>
      <c r="R1662" s="144" t="s">
        <v>384</v>
      </c>
      <c r="S1662" s="145">
        <v>45</v>
      </c>
      <c r="T1662" s="144" t="s">
        <v>5215</v>
      </c>
      <c r="U1662" s="145">
        <v>60</v>
      </c>
      <c r="V1662" s="145">
        <v>23.5</v>
      </c>
      <c r="W1662" s="145">
        <v>1</v>
      </c>
      <c r="X1662" s="144" t="s">
        <v>4745</v>
      </c>
    </row>
    <row r="1663" spans="1:24" s="7" customFormat="1">
      <c r="A1663" s="7" t="s">
        <v>49</v>
      </c>
      <c r="D1663" s="144" t="s">
        <v>2944</v>
      </c>
      <c r="E1663" s="144" t="s">
        <v>7744</v>
      </c>
      <c r="F1663" s="144" t="s">
        <v>655</v>
      </c>
      <c r="G1663" s="144" t="s">
        <v>4745</v>
      </c>
      <c r="H1663" s="144" t="s">
        <v>2707</v>
      </c>
      <c r="I1663" s="144" t="s">
        <v>7671</v>
      </c>
      <c r="J1663" s="145">
        <v>50</v>
      </c>
      <c r="K1663" s="144" t="s">
        <v>5269</v>
      </c>
      <c r="L1663" s="144" t="s">
        <v>457</v>
      </c>
      <c r="M1663" s="144" t="s">
        <v>4797</v>
      </c>
      <c r="N1663" s="144" t="s">
        <v>683</v>
      </c>
      <c r="O1663" s="144" t="s">
        <v>81</v>
      </c>
      <c r="P1663" s="144" t="s">
        <v>2937</v>
      </c>
      <c r="Q1663" s="145">
        <v>0.45</v>
      </c>
      <c r="R1663" s="144" t="s">
        <v>685</v>
      </c>
      <c r="S1663" s="145">
        <v>50</v>
      </c>
      <c r="T1663" s="144" t="s">
        <v>5162</v>
      </c>
      <c r="U1663" s="145">
        <v>0</v>
      </c>
      <c r="V1663" s="145">
        <v>24.84</v>
      </c>
      <c r="W1663" s="145">
        <v>0</v>
      </c>
      <c r="X1663" s="144" t="s">
        <v>7745</v>
      </c>
    </row>
    <row r="1664" spans="1:24" s="7" customFormat="1">
      <c r="A1664" s="7" t="s">
        <v>49</v>
      </c>
      <c r="D1664" s="144" t="s">
        <v>2947</v>
      </c>
      <c r="E1664" s="144" t="s">
        <v>7746</v>
      </c>
      <c r="F1664" s="144" t="s">
        <v>655</v>
      </c>
      <c r="G1664" s="144" t="s">
        <v>4745</v>
      </c>
      <c r="H1664" s="144" t="s">
        <v>2707</v>
      </c>
      <c r="I1664" s="144" t="s">
        <v>7671</v>
      </c>
      <c r="J1664" s="145">
        <v>30</v>
      </c>
      <c r="K1664" s="144" t="s">
        <v>5269</v>
      </c>
      <c r="L1664" s="144" t="s">
        <v>1795</v>
      </c>
      <c r="M1664" s="144" t="s">
        <v>4797</v>
      </c>
      <c r="N1664" s="144" t="s">
        <v>683</v>
      </c>
      <c r="O1664" s="144" t="s">
        <v>81</v>
      </c>
      <c r="P1664" s="144" t="s">
        <v>2950</v>
      </c>
      <c r="Q1664" s="145">
        <v>0.23499999999999999</v>
      </c>
      <c r="R1664" s="144" t="s">
        <v>384</v>
      </c>
      <c r="S1664" s="145">
        <v>30</v>
      </c>
      <c r="T1664" s="144" t="s">
        <v>5162</v>
      </c>
      <c r="U1664" s="145">
        <v>22</v>
      </c>
      <c r="V1664" s="145">
        <v>14.383179999999999</v>
      </c>
      <c r="W1664" s="145">
        <v>0</v>
      </c>
      <c r="X1664" s="144" t="s">
        <v>7747</v>
      </c>
    </row>
    <row r="1665" spans="1:24" s="7" customFormat="1">
      <c r="A1665" s="7" t="s">
        <v>49</v>
      </c>
      <c r="D1665" s="144" t="s">
        <v>2737</v>
      </c>
      <c r="E1665" s="144" t="s">
        <v>7748</v>
      </c>
      <c r="F1665" s="144" t="s">
        <v>655</v>
      </c>
      <c r="G1665" s="144" t="s">
        <v>4745</v>
      </c>
      <c r="H1665" s="144" t="s">
        <v>2707</v>
      </c>
      <c r="I1665" s="144" t="s">
        <v>739</v>
      </c>
      <c r="J1665" s="145">
        <v>10</v>
      </c>
      <c r="K1665" s="144" t="s">
        <v>739</v>
      </c>
      <c r="L1665" s="144" t="s">
        <v>401</v>
      </c>
      <c r="M1665" s="144" t="s">
        <v>4753</v>
      </c>
      <c r="N1665" s="144" t="s">
        <v>429</v>
      </c>
      <c r="O1665" s="144" t="s">
        <v>81</v>
      </c>
      <c r="P1665" s="144" t="s">
        <v>2740</v>
      </c>
      <c r="Q1665" s="145">
        <v>6.93E-2</v>
      </c>
      <c r="R1665" s="144" t="s">
        <v>384</v>
      </c>
      <c r="S1665" s="145">
        <v>8</v>
      </c>
      <c r="T1665" s="144" t="s">
        <v>4754</v>
      </c>
      <c r="U1665" s="145">
        <v>1531</v>
      </c>
      <c r="V1665" s="145">
        <v>0.77132999999999996</v>
      </c>
      <c r="W1665" s="145">
        <v>36</v>
      </c>
      <c r="X1665" s="144" t="s">
        <v>7749</v>
      </c>
    </row>
    <row r="1666" spans="1:24" s="7" customFormat="1">
      <c r="A1666" s="7" t="s">
        <v>49</v>
      </c>
      <c r="D1666" s="144" t="s">
        <v>2741</v>
      </c>
      <c r="E1666" s="144" t="s">
        <v>7750</v>
      </c>
      <c r="F1666" s="144" t="s">
        <v>655</v>
      </c>
      <c r="G1666" s="144" t="s">
        <v>4745</v>
      </c>
      <c r="H1666" s="144" t="s">
        <v>2707</v>
      </c>
      <c r="I1666" s="144" t="s">
        <v>739</v>
      </c>
      <c r="J1666" s="145">
        <v>10</v>
      </c>
      <c r="K1666" s="144" t="s">
        <v>739</v>
      </c>
      <c r="L1666" s="144" t="s">
        <v>380</v>
      </c>
      <c r="M1666" s="144" t="s">
        <v>4753</v>
      </c>
      <c r="N1666" s="144" t="s">
        <v>429</v>
      </c>
      <c r="O1666" s="144" t="s">
        <v>81</v>
      </c>
      <c r="P1666" s="144" t="s">
        <v>2740</v>
      </c>
      <c r="Q1666" s="145">
        <v>6.93E-2</v>
      </c>
      <c r="R1666" s="144" t="s">
        <v>384</v>
      </c>
      <c r="S1666" s="145">
        <v>8</v>
      </c>
      <c r="T1666" s="144" t="s">
        <v>4754</v>
      </c>
      <c r="U1666" s="145">
        <v>3326</v>
      </c>
      <c r="V1666" s="145">
        <v>0.69499999999999995</v>
      </c>
      <c r="W1666" s="145">
        <v>24</v>
      </c>
      <c r="X1666" s="144" t="s">
        <v>7751</v>
      </c>
    </row>
    <row r="1667" spans="1:24" s="7" customFormat="1">
      <c r="A1667" s="7" t="s">
        <v>49</v>
      </c>
      <c r="D1667" s="144" t="s">
        <v>2744</v>
      </c>
      <c r="E1667" s="144" t="s">
        <v>7752</v>
      </c>
      <c r="F1667" s="144" t="s">
        <v>655</v>
      </c>
      <c r="G1667" s="144" t="s">
        <v>4745</v>
      </c>
      <c r="H1667" s="144" t="s">
        <v>2707</v>
      </c>
      <c r="I1667" s="144" t="s">
        <v>739</v>
      </c>
      <c r="J1667" s="145">
        <v>10</v>
      </c>
      <c r="K1667" s="144" t="s">
        <v>739</v>
      </c>
      <c r="L1667" s="144" t="s">
        <v>393</v>
      </c>
      <c r="M1667" s="144" t="s">
        <v>4753</v>
      </c>
      <c r="N1667" s="144" t="s">
        <v>429</v>
      </c>
      <c r="O1667" s="144" t="s">
        <v>81</v>
      </c>
      <c r="P1667" s="144" t="s">
        <v>2740</v>
      </c>
      <c r="Q1667" s="145">
        <v>6.93E-2</v>
      </c>
      <c r="R1667" s="144" t="s">
        <v>384</v>
      </c>
      <c r="S1667" s="145">
        <v>8</v>
      </c>
      <c r="T1667" s="144" t="s">
        <v>4754</v>
      </c>
      <c r="U1667" s="145">
        <v>1660</v>
      </c>
      <c r="V1667" s="145">
        <v>0.83235000000000003</v>
      </c>
      <c r="W1667" s="145">
        <v>270</v>
      </c>
      <c r="X1667" s="144" t="s">
        <v>7753</v>
      </c>
    </row>
    <row r="1668" spans="1:24" s="7" customFormat="1">
      <c r="A1668" s="7" t="s">
        <v>49</v>
      </c>
      <c r="D1668" s="144" t="s">
        <v>2747</v>
      </c>
      <c r="E1668" s="144" t="s">
        <v>7754</v>
      </c>
      <c r="F1668" s="144" t="s">
        <v>655</v>
      </c>
      <c r="G1668" s="144" t="s">
        <v>4745</v>
      </c>
      <c r="H1668" s="144" t="s">
        <v>2707</v>
      </c>
      <c r="I1668" s="144" t="s">
        <v>739</v>
      </c>
      <c r="J1668" s="145">
        <v>10</v>
      </c>
      <c r="K1668" s="144" t="s">
        <v>739</v>
      </c>
      <c r="L1668" s="144" t="s">
        <v>5279</v>
      </c>
      <c r="M1668" s="144" t="s">
        <v>4753</v>
      </c>
      <c r="N1668" s="144" t="s">
        <v>429</v>
      </c>
      <c r="O1668" s="144" t="s">
        <v>81</v>
      </c>
      <c r="P1668" s="144" t="s">
        <v>2740</v>
      </c>
      <c r="Q1668" s="145">
        <v>6.93E-2</v>
      </c>
      <c r="R1668" s="144" t="s">
        <v>384</v>
      </c>
      <c r="S1668" s="145">
        <v>8</v>
      </c>
      <c r="T1668" s="144" t="s">
        <v>4754</v>
      </c>
      <c r="U1668" s="145">
        <v>2401</v>
      </c>
      <c r="V1668" s="145">
        <v>0.83221999999999996</v>
      </c>
      <c r="W1668" s="145">
        <v>0</v>
      </c>
      <c r="X1668" s="144" t="s">
        <v>7755</v>
      </c>
    </row>
    <row r="1669" spans="1:24" s="7" customFormat="1">
      <c r="A1669" s="7" t="s">
        <v>49</v>
      </c>
      <c r="D1669" s="144" t="s">
        <v>2750</v>
      </c>
      <c r="E1669" s="144" t="s">
        <v>7756</v>
      </c>
      <c r="F1669" s="144" t="s">
        <v>655</v>
      </c>
      <c r="G1669" s="144" t="s">
        <v>4745</v>
      </c>
      <c r="H1669" s="144" t="s">
        <v>2707</v>
      </c>
      <c r="I1669" s="144" t="s">
        <v>739</v>
      </c>
      <c r="J1669" s="145">
        <v>30</v>
      </c>
      <c r="K1669" s="144" t="s">
        <v>739</v>
      </c>
      <c r="L1669" s="144" t="s">
        <v>401</v>
      </c>
      <c r="M1669" s="144" t="s">
        <v>4753</v>
      </c>
      <c r="N1669" s="144" t="s">
        <v>522</v>
      </c>
      <c r="O1669" s="144" t="s">
        <v>81</v>
      </c>
      <c r="P1669" s="144" t="s">
        <v>2753</v>
      </c>
      <c r="Q1669" s="145">
        <v>0.193</v>
      </c>
      <c r="R1669" s="144" t="s">
        <v>384</v>
      </c>
      <c r="S1669" s="145">
        <v>25</v>
      </c>
      <c r="T1669" s="144" t="s">
        <v>5034</v>
      </c>
      <c r="U1669" s="145">
        <v>426</v>
      </c>
      <c r="V1669" s="145">
        <v>2.3093300000000001</v>
      </c>
      <c r="W1669" s="145">
        <v>150</v>
      </c>
      <c r="X1669" s="144" t="s">
        <v>7757</v>
      </c>
    </row>
    <row r="1670" spans="1:24" s="7" customFormat="1">
      <c r="A1670" s="7" t="s">
        <v>49</v>
      </c>
      <c r="D1670" s="144" t="s">
        <v>2754</v>
      </c>
      <c r="E1670" s="144" t="s">
        <v>7758</v>
      </c>
      <c r="F1670" s="144" t="s">
        <v>655</v>
      </c>
      <c r="G1670" s="144" t="s">
        <v>4745</v>
      </c>
      <c r="H1670" s="144" t="s">
        <v>2707</v>
      </c>
      <c r="I1670" s="144" t="s">
        <v>739</v>
      </c>
      <c r="J1670" s="145">
        <v>30</v>
      </c>
      <c r="K1670" s="144" t="s">
        <v>739</v>
      </c>
      <c r="L1670" s="144" t="s">
        <v>396</v>
      </c>
      <c r="M1670" s="144" t="s">
        <v>4753</v>
      </c>
      <c r="N1670" s="144" t="s">
        <v>522</v>
      </c>
      <c r="O1670" s="144" t="s">
        <v>81</v>
      </c>
      <c r="P1670" s="144" t="s">
        <v>2753</v>
      </c>
      <c r="Q1670" s="145">
        <v>0.193</v>
      </c>
      <c r="R1670" s="144" t="s">
        <v>384</v>
      </c>
      <c r="S1670" s="145">
        <v>25</v>
      </c>
      <c r="T1670" s="144" t="s">
        <v>5034</v>
      </c>
      <c r="U1670" s="145">
        <v>370</v>
      </c>
      <c r="V1670" s="145">
        <v>2.3104300000000002</v>
      </c>
      <c r="W1670" s="145">
        <v>0</v>
      </c>
      <c r="X1670" s="144" t="s">
        <v>7759</v>
      </c>
    </row>
    <row r="1671" spans="1:24" s="7" customFormat="1">
      <c r="A1671" s="7" t="s">
        <v>49</v>
      </c>
      <c r="D1671" s="144" t="s">
        <v>2757</v>
      </c>
      <c r="E1671" s="144" t="s">
        <v>7760</v>
      </c>
      <c r="F1671" s="144" t="s">
        <v>655</v>
      </c>
      <c r="G1671" s="144" t="s">
        <v>4745</v>
      </c>
      <c r="H1671" s="144" t="s">
        <v>2707</v>
      </c>
      <c r="I1671" s="144" t="s">
        <v>739</v>
      </c>
      <c r="J1671" s="145">
        <v>30</v>
      </c>
      <c r="K1671" s="144" t="s">
        <v>739</v>
      </c>
      <c r="L1671" s="144" t="s">
        <v>393</v>
      </c>
      <c r="M1671" s="144" t="s">
        <v>4753</v>
      </c>
      <c r="N1671" s="144" t="s">
        <v>522</v>
      </c>
      <c r="O1671" s="144" t="s">
        <v>81</v>
      </c>
      <c r="P1671" s="144" t="s">
        <v>2753</v>
      </c>
      <c r="Q1671" s="145">
        <v>0.193</v>
      </c>
      <c r="R1671" s="144" t="s">
        <v>384</v>
      </c>
      <c r="S1671" s="145">
        <v>25</v>
      </c>
      <c r="T1671" s="144" t="s">
        <v>5034</v>
      </c>
      <c r="U1671" s="145">
        <v>889</v>
      </c>
      <c r="V1671" s="145">
        <v>2.3098000000000001</v>
      </c>
      <c r="W1671" s="145">
        <v>230</v>
      </c>
      <c r="X1671" s="144" t="s">
        <v>7761</v>
      </c>
    </row>
    <row r="1672" spans="1:24" s="7" customFormat="1">
      <c r="A1672" s="7" t="s">
        <v>49</v>
      </c>
      <c r="D1672" s="144" t="s">
        <v>2760</v>
      </c>
      <c r="E1672" s="144" t="s">
        <v>7762</v>
      </c>
      <c r="F1672" s="144" t="s">
        <v>655</v>
      </c>
      <c r="G1672" s="144" t="s">
        <v>4745</v>
      </c>
      <c r="H1672" s="144" t="s">
        <v>2707</v>
      </c>
      <c r="I1672" s="144" t="s">
        <v>739</v>
      </c>
      <c r="J1672" s="145">
        <v>30</v>
      </c>
      <c r="K1672" s="144" t="s">
        <v>739</v>
      </c>
      <c r="L1672" s="144" t="s">
        <v>5279</v>
      </c>
      <c r="M1672" s="144" t="s">
        <v>4753</v>
      </c>
      <c r="N1672" s="144" t="s">
        <v>522</v>
      </c>
      <c r="O1672" s="144" t="s">
        <v>81</v>
      </c>
      <c r="P1672" s="144" t="s">
        <v>2753</v>
      </c>
      <c r="Q1672" s="145">
        <v>0.193</v>
      </c>
      <c r="R1672" s="144" t="s">
        <v>384</v>
      </c>
      <c r="S1672" s="145">
        <v>25</v>
      </c>
      <c r="T1672" s="144" t="s">
        <v>5034</v>
      </c>
      <c r="U1672" s="145">
        <v>900</v>
      </c>
      <c r="V1672" s="145">
        <v>2.3940000000000001</v>
      </c>
      <c r="W1672" s="145">
        <v>0</v>
      </c>
      <c r="X1672" s="144" t="s">
        <v>7763</v>
      </c>
    </row>
    <row r="1673" spans="1:24" s="7" customFormat="1">
      <c r="A1673" s="7" t="s">
        <v>49</v>
      </c>
      <c r="D1673" s="144" t="s">
        <v>2763</v>
      </c>
      <c r="E1673" s="144" t="s">
        <v>7764</v>
      </c>
      <c r="F1673" s="144" t="s">
        <v>655</v>
      </c>
      <c r="G1673" s="144" t="s">
        <v>4745</v>
      </c>
      <c r="H1673" s="144" t="s">
        <v>2707</v>
      </c>
      <c r="I1673" s="144" t="s">
        <v>739</v>
      </c>
      <c r="J1673" s="145">
        <v>30</v>
      </c>
      <c r="K1673" s="144" t="s">
        <v>739</v>
      </c>
      <c r="L1673" s="144" t="s">
        <v>389</v>
      </c>
      <c r="M1673" s="144" t="s">
        <v>4753</v>
      </c>
      <c r="N1673" s="144" t="s">
        <v>522</v>
      </c>
      <c r="O1673" s="144" t="s">
        <v>81</v>
      </c>
      <c r="P1673" s="144" t="s">
        <v>2753</v>
      </c>
      <c r="Q1673" s="145">
        <v>0.193</v>
      </c>
      <c r="R1673" s="144" t="s">
        <v>384</v>
      </c>
      <c r="S1673" s="145">
        <v>25</v>
      </c>
      <c r="T1673" s="144" t="s">
        <v>5034</v>
      </c>
      <c r="U1673" s="145">
        <v>364</v>
      </c>
      <c r="V1673" s="145">
        <v>2.3095599999999998</v>
      </c>
      <c r="W1673" s="145">
        <v>140</v>
      </c>
      <c r="X1673" s="144" t="s">
        <v>7765</v>
      </c>
    </row>
    <row r="1674" spans="1:24" s="7" customFormat="1">
      <c r="A1674" s="7" t="s">
        <v>49</v>
      </c>
      <c r="D1674" s="144" t="s">
        <v>2766</v>
      </c>
      <c r="E1674" s="144" t="s">
        <v>7766</v>
      </c>
      <c r="F1674" s="144" t="s">
        <v>655</v>
      </c>
      <c r="G1674" s="144" t="s">
        <v>4745</v>
      </c>
      <c r="H1674" s="144" t="s">
        <v>2707</v>
      </c>
      <c r="I1674" s="144" t="s">
        <v>739</v>
      </c>
      <c r="J1674" s="145">
        <v>30</v>
      </c>
      <c r="K1674" s="144" t="s">
        <v>739</v>
      </c>
      <c r="L1674" s="144" t="s">
        <v>419</v>
      </c>
      <c r="M1674" s="144" t="s">
        <v>4753</v>
      </c>
      <c r="N1674" s="144" t="s">
        <v>522</v>
      </c>
      <c r="O1674" s="144" t="s">
        <v>81</v>
      </c>
      <c r="P1674" s="144" t="s">
        <v>2753</v>
      </c>
      <c r="Q1674" s="145">
        <v>0.193</v>
      </c>
      <c r="R1674" s="144" t="s">
        <v>384</v>
      </c>
      <c r="S1674" s="145">
        <v>25</v>
      </c>
      <c r="T1674" s="144" t="s">
        <v>5034</v>
      </c>
      <c r="U1674" s="145">
        <v>287</v>
      </c>
      <c r="V1674" s="145">
        <v>2.3158300000000001</v>
      </c>
      <c r="W1674" s="145">
        <v>286</v>
      </c>
      <c r="X1674" s="144" t="s">
        <v>7767</v>
      </c>
    </row>
    <row r="1675" spans="1:24" s="7" customFormat="1">
      <c r="A1675" s="7" t="s">
        <v>49</v>
      </c>
      <c r="D1675" s="144" t="s">
        <v>3681</v>
      </c>
      <c r="E1675" s="144" t="s">
        <v>7768</v>
      </c>
      <c r="F1675" s="144" t="s">
        <v>655</v>
      </c>
      <c r="G1675" s="144" t="s">
        <v>5227</v>
      </c>
      <c r="H1675" s="144" t="s">
        <v>2707</v>
      </c>
      <c r="I1675" s="144" t="s">
        <v>739</v>
      </c>
      <c r="J1675" s="145">
        <v>30</v>
      </c>
      <c r="K1675" s="144" t="s">
        <v>5164</v>
      </c>
      <c r="L1675" s="144" t="s">
        <v>380</v>
      </c>
      <c r="M1675" s="144" t="s">
        <v>4753</v>
      </c>
      <c r="N1675" s="144" t="s">
        <v>522</v>
      </c>
      <c r="O1675" s="144" t="s">
        <v>81</v>
      </c>
      <c r="P1675" s="144" t="s">
        <v>2753</v>
      </c>
      <c r="Q1675" s="145">
        <v>0.193</v>
      </c>
      <c r="R1675" s="144" t="s">
        <v>384</v>
      </c>
      <c r="S1675" s="145">
        <v>25</v>
      </c>
      <c r="T1675" s="144" t="s">
        <v>5034</v>
      </c>
      <c r="U1675" s="145">
        <v>33</v>
      </c>
      <c r="V1675" s="145">
        <v>2.15</v>
      </c>
      <c r="W1675" s="145">
        <v>0</v>
      </c>
      <c r="X1675" s="144" t="s">
        <v>4745</v>
      </c>
    </row>
    <row r="1676" spans="1:24" s="7" customFormat="1">
      <c r="A1676" s="7" t="s">
        <v>49</v>
      </c>
      <c r="D1676" s="144" t="s">
        <v>3682</v>
      </c>
      <c r="E1676" s="144" t="s">
        <v>7769</v>
      </c>
      <c r="F1676" s="144" t="s">
        <v>655</v>
      </c>
      <c r="G1676" s="144" t="s">
        <v>5227</v>
      </c>
      <c r="H1676" s="144" t="s">
        <v>2707</v>
      </c>
      <c r="I1676" s="144" t="s">
        <v>739</v>
      </c>
      <c r="J1676" s="145">
        <v>30</v>
      </c>
      <c r="K1676" s="144" t="s">
        <v>5228</v>
      </c>
      <c r="L1676" s="144" t="s">
        <v>389</v>
      </c>
      <c r="M1676" s="144" t="s">
        <v>4753</v>
      </c>
      <c r="N1676" s="144" t="s">
        <v>522</v>
      </c>
      <c r="O1676" s="144" t="s">
        <v>81</v>
      </c>
      <c r="P1676" s="144" t="s">
        <v>2753</v>
      </c>
      <c r="Q1676" s="145">
        <v>0.193</v>
      </c>
      <c r="R1676" s="144" t="s">
        <v>384</v>
      </c>
      <c r="S1676" s="145">
        <v>25</v>
      </c>
      <c r="T1676" s="144" t="s">
        <v>5034</v>
      </c>
      <c r="U1676" s="145">
        <v>0</v>
      </c>
      <c r="V1676" s="145">
        <v>2.1503999999999999</v>
      </c>
      <c r="W1676" s="145">
        <v>0</v>
      </c>
      <c r="X1676" s="144" t="s">
        <v>4745</v>
      </c>
    </row>
    <row r="1677" spans="1:24" s="7" customFormat="1">
      <c r="A1677" s="7" t="s">
        <v>49</v>
      </c>
      <c r="D1677" s="144" t="s">
        <v>3683</v>
      </c>
      <c r="E1677" s="144" t="s">
        <v>7770</v>
      </c>
      <c r="F1677" s="144" t="s">
        <v>655</v>
      </c>
      <c r="G1677" s="144" t="s">
        <v>5227</v>
      </c>
      <c r="H1677" s="144" t="s">
        <v>2707</v>
      </c>
      <c r="I1677" s="144" t="s">
        <v>739</v>
      </c>
      <c r="J1677" s="145">
        <v>30</v>
      </c>
      <c r="K1677" s="144" t="s">
        <v>5269</v>
      </c>
      <c r="L1677" s="144" t="s">
        <v>1795</v>
      </c>
      <c r="M1677" s="144" t="s">
        <v>4753</v>
      </c>
      <c r="N1677" s="144" t="s">
        <v>522</v>
      </c>
      <c r="O1677" s="144" t="s">
        <v>81</v>
      </c>
      <c r="P1677" s="144" t="s">
        <v>2753</v>
      </c>
      <c r="Q1677" s="145">
        <v>0.193</v>
      </c>
      <c r="R1677" s="144" t="s">
        <v>384</v>
      </c>
      <c r="S1677" s="145">
        <v>25</v>
      </c>
      <c r="T1677" s="144" t="s">
        <v>5034</v>
      </c>
      <c r="U1677" s="145">
        <v>0</v>
      </c>
      <c r="V1677" s="145">
        <v>2.1503999999999999</v>
      </c>
      <c r="W1677" s="145">
        <v>0</v>
      </c>
      <c r="X1677" s="144" t="s">
        <v>4745</v>
      </c>
    </row>
    <row r="1678" spans="1:24" s="7" customFormat="1">
      <c r="A1678" s="7" t="s">
        <v>49</v>
      </c>
      <c r="D1678" s="144" t="s">
        <v>2769</v>
      </c>
      <c r="E1678" s="144" t="s">
        <v>7771</v>
      </c>
      <c r="F1678" s="144" t="s">
        <v>655</v>
      </c>
      <c r="G1678" s="144" t="s">
        <v>4745</v>
      </c>
      <c r="H1678" s="144" t="s">
        <v>2707</v>
      </c>
      <c r="I1678" s="144" t="s">
        <v>739</v>
      </c>
      <c r="J1678" s="145">
        <v>30</v>
      </c>
      <c r="K1678" s="144" t="s">
        <v>739</v>
      </c>
      <c r="L1678" s="144" t="s">
        <v>791</v>
      </c>
      <c r="M1678" s="144" t="s">
        <v>4753</v>
      </c>
      <c r="N1678" s="144" t="s">
        <v>522</v>
      </c>
      <c r="O1678" s="144" t="s">
        <v>81</v>
      </c>
      <c r="P1678" s="144" t="s">
        <v>2753</v>
      </c>
      <c r="Q1678" s="145">
        <v>0.186</v>
      </c>
      <c r="R1678" s="144" t="s">
        <v>384</v>
      </c>
      <c r="S1678" s="145">
        <v>25</v>
      </c>
      <c r="T1678" s="144" t="s">
        <v>5034</v>
      </c>
      <c r="U1678" s="145">
        <v>324</v>
      </c>
      <c r="V1678" s="145">
        <v>2.3088799999999998</v>
      </c>
      <c r="W1678" s="145">
        <v>308</v>
      </c>
      <c r="X1678" s="144" t="s">
        <v>7772</v>
      </c>
    </row>
    <row r="1679" spans="1:24" s="7" customFormat="1">
      <c r="A1679" s="7" t="s">
        <v>49</v>
      </c>
      <c r="D1679" s="144" t="s">
        <v>2772</v>
      </c>
      <c r="E1679" s="144" t="s">
        <v>7773</v>
      </c>
      <c r="F1679" s="144" t="s">
        <v>655</v>
      </c>
      <c r="G1679" s="144" t="s">
        <v>4745</v>
      </c>
      <c r="H1679" s="144" t="s">
        <v>2707</v>
      </c>
      <c r="I1679" s="144" t="s">
        <v>739</v>
      </c>
      <c r="J1679" s="145">
        <v>30</v>
      </c>
      <c r="K1679" s="144" t="s">
        <v>739</v>
      </c>
      <c r="L1679" s="144" t="s">
        <v>5445</v>
      </c>
      <c r="M1679" s="144" t="s">
        <v>4753</v>
      </c>
      <c r="N1679" s="144" t="s">
        <v>522</v>
      </c>
      <c r="O1679" s="144" t="s">
        <v>81</v>
      </c>
      <c r="P1679" s="144" t="s">
        <v>2753</v>
      </c>
      <c r="Q1679" s="145">
        <v>0.186</v>
      </c>
      <c r="R1679" s="144" t="s">
        <v>384</v>
      </c>
      <c r="S1679" s="145">
        <v>25</v>
      </c>
      <c r="T1679" s="144" t="s">
        <v>5034</v>
      </c>
      <c r="U1679" s="145">
        <v>453</v>
      </c>
      <c r="V1679" s="145">
        <v>2.2848000000000002</v>
      </c>
      <c r="W1679" s="145">
        <v>255</v>
      </c>
      <c r="X1679" s="144" t="s">
        <v>7774</v>
      </c>
    </row>
    <row r="1680" spans="1:24" s="7" customFormat="1">
      <c r="A1680" s="7" t="s">
        <v>49</v>
      </c>
      <c r="D1680" s="144" t="s">
        <v>2775</v>
      </c>
      <c r="E1680" s="144" t="s">
        <v>7775</v>
      </c>
      <c r="F1680" s="144" t="s">
        <v>655</v>
      </c>
      <c r="G1680" s="144" t="s">
        <v>4745</v>
      </c>
      <c r="H1680" s="144" t="s">
        <v>2707</v>
      </c>
      <c r="I1680" s="144" t="s">
        <v>739</v>
      </c>
      <c r="J1680" s="145">
        <v>30</v>
      </c>
      <c r="K1680" s="144" t="s">
        <v>5164</v>
      </c>
      <c r="L1680" s="144" t="s">
        <v>457</v>
      </c>
      <c r="M1680" s="144" t="s">
        <v>4753</v>
      </c>
      <c r="N1680" s="144" t="s">
        <v>522</v>
      </c>
      <c r="O1680" s="144" t="s">
        <v>81</v>
      </c>
      <c r="P1680" s="144" t="s">
        <v>2753</v>
      </c>
      <c r="Q1680" s="145">
        <v>0.186</v>
      </c>
      <c r="R1680" s="144" t="s">
        <v>384</v>
      </c>
      <c r="S1680" s="145">
        <v>25</v>
      </c>
      <c r="T1680" s="144" t="s">
        <v>5034</v>
      </c>
      <c r="U1680" s="145">
        <v>15</v>
      </c>
      <c r="V1680" s="145">
        <v>2.726</v>
      </c>
      <c r="W1680" s="145">
        <v>0</v>
      </c>
      <c r="X1680" s="144" t="s">
        <v>7776</v>
      </c>
    </row>
    <row r="1681" spans="1:24" s="7" customFormat="1">
      <c r="A1681" s="7" t="s">
        <v>49</v>
      </c>
      <c r="D1681" s="144" t="s">
        <v>2778</v>
      </c>
      <c r="E1681" s="144" t="s">
        <v>7777</v>
      </c>
      <c r="F1681" s="144" t="s">
        <v>655</v>
      </c>
      <c r="G1681" s="144" t="s">
        <v>4745</v>
      </c>
      <c r="H1681" s="144" t="s">
        <v>2707</v>
      </c>
      <c r="I1681" s="144" t="s">
        <v>739</v>
      </c>
      <c r="J1681" s="145">
        <v>30</v>
      </c>
      <c r="K1681" s="144" t="s">
        <v>739</v>
      </c>
      <c r="L1681" s="144" t="s">
        <v>2108</v>
      </c>
      <c r="M1681" s="144" t="s">
        <v>4753</v>
      </c>
      <c r="N1681" s="144" t="s">
        <v>522</v>
      </c>
      <c r="O1681" s="144" t="s">
        <v>81</v>
      </c>
      <c r="P1681" s="144" t="s">
        <v>2753</v>
      </c>
      <c r="Q1681" s="145">
        <v>0.186</v>
      </c>
      <c r="R1681" s="144" t="s">
        <v>384</v>
      </c>
      <c r="S1681" s="145">
        <v>25</v>
      </c>
      <c r="T1681" s="144" t="s">
        <v>5034</v>
      </c>
      <c r="U1681" s="145">
        <v>66</v>
      </c>
      <c r="V1681" s="145">
        <v>2.3106300000000002</v>
      </c>
      <c r="W1681" s="145">
        <v>66</v>
      </c>
      <c r="X1681" s="144" t="s">
        <v>7778</v>
      </c>
    </row>
    <row r="1682" spans="1:24" s="7" customFormat="1">
      <c r="A1682" s="7" t="s">
        <v>49</v>
      </c>
      <c r="D1682" s="144" t="s">
        <v>2781</v>
      </c>
      <c r="E1682" s="144" t="s">
        <v>7779</v>
      </c>
      <c r="F1682" s="144" t="s">
        <v>655</v>
      </c>
      <c r="G1682" s="144" t="s">
        <v>4745</v>
      </c>
      <c r="H1682" s="144" t="s">
        <v>2707</v>
      </c>
      <c r="I1682" s="144" t="s">
        <v>739</v>
      </c>
      <c r="J1682" s="145">
        <v>10</v>
      </c>
      <c r="K1682" s="144" t="s">
        <v>5164</v>
      </c>
      <c r="L1682" s="144" t="s">
        <v>389</v>
      </c>
      <c r="M1682" s="144" t="s">
        <v>4753</v>
      </c>
      <c r="N1682" s="144" t="s">
        <v>429</v>
      </c>
      <c r="O1682" s="144" t="s">
        <v>81</v>
      </c>
      <c r="P1682" s="144" t="s">
        <v>2784</v>
      </c>
      <c r="Q1682" s="145">
        <v>0.16170000000000001</v>
      </c>
      <c r="R1682" s="144" t="s">
        <v>384</v>
      </c>
      <c r="S1682" s="145">
        <v>8</v>
      </c>
      <c r="T1682" s="144" t="s">
        <v>4754</v>
      </c>
      <c r="U1682" s="145">
        <v>1907</v>
      </c>
      <c r="V1682" s="145">
        <v>1.7930600000000001</v>
      </c>
      <c r="W1682" s="145">
        <v>34</v>
      </c>
      <c r="X1682" s="144" t="s">
        <v>7780</v>
      </c>
    </row>
    <row r="1683" spans="1:24" s="7" customFormat="1">
      <c r="A1683" s="7" t="s">
        <v>49</v>
      </c>
      <c r="D1683" s="144" t="s">
        <v>2785</v>
      </c>
      <c r="E1683" s="144" t="s">
        <v>7781</v>
      </c>
      <c r="F1683" s="144" t="s">
        <v>655</v>
      </c>
      <c r="G1683" s="144" t="s">
        <v>4745</v>
      </c>
      <c r="H1683" s="144" t="s">
        <v>2707</v>
      </c>
      <c r="I1683" s="144" t="s">
        <v>739</v>
      </c>
      <c r="J1683" s="145">
        <v>10</v>
      </c>
      <c r="K1683" s="144" t="s">
        <v>739</v>
      </c>
      <c r="L1683" s="144" t="s">
        <v>419</v>
      </c>
      <c r="M1683" s="144" t="s">
        <v>4753</v>
      </c>
      <c r="N1683" s="144" t="s">
        <v>429</v>
      </c>
      <c r="O1683" s="144" t="s">
        <v>81</v>
      </c>
      <c r="P1683" s="144" t="s">
        <v>2784</v>
      </c>
      <c r="Q1683" s="145">
        <v>0.16170000000000001</v>
      </c>
      <c r="R1683" s="144" t="s">
        <v>384</v>
      </c>
      <c r="S1683" s="145">
        <v>8</v>
      </c>
      <c r="T1683" s="144" t="s">
        <v>4754</v>
      </c>
      <c r="U1683" s="145">
        <v>2205</v>
      </c>
      <c r="V1683" s="145">
        <v>1.78</v>
      </c>
      <c r="W1683" s="145">
        <v>12</v>
      </c>
      <c r="X1683" s="144" t="s">
        <v>7782</v>
      </c>
    </row>
    <row r="1684" spans="1:24" s="7" customFormat="1">
      <c r="A1684" s="7" t="s">
        <v>49</v>
      </c>
      <c r="D1684" s="144" t="s">
        <v>2788</v>
      </c>
      <c r="E1684" s="144" t="s">
        <v>7783</v>
      </c>
      <c r="F1684" s="144" t="s">
        <v>655</v>
      </c>
      <c r="G1684" s="144" t="s">
        <v>4745</v>
      </c>
      <c r="H1684" s="144" t="s">
        <v>2707</v>
      </c>
      <c r="I1684" s="144" t="s">
        <v>739</v>
      </c>
      <c r="J1684" s="145">
        <v>10</v>
      </c>
      <c r="K1684" s="144" t="s">
        <v>739</v>
      </c>
      <c r="L1684" s="144" t="s">
        <v>801</v>
      </c>
      <c r="M1684" s="144" t="s">
        <v>4753</v>
      </c>
      <c r="N1684" s="144" t="s">
        <v>429</v>
      </c>
      <c r="O1684" s="144" t="s">
        <v>81</v>
      </c>
      <c r="P1684" s="144" t="s">
        <v>2784</v>
      </c>
      <c r="Q1684" s="145">
        <v>0.16170000000000001</v>
      </c>
      <c r="R1684" s="144" t="s">
        <v>384</v>
      </c>
      <c r="S1684" s="145">
        <v>8</v>
      </c>
      <c r="T1684" s="144" t="s">
        <v>4754</v>
      </c>
      <c r="U1684" s="145">
        <v>2552</v>
      </c>
      <c r="V1684" s="145">
        <v>1.77556</v>
      </c>
      <c r="W1684" s="145">
        <v>180</v>
      </c>
      <c r="X1684" s="144" t="s">
        <v>7784</v>
      </c>
    </row>
    <row r="1685" spans="1:24" s="7" customFormat="1">
      <c r="A1685" s="7" t="s">
        <v>49</v>
      </c>
      <c r="D1685" s="144" t="s">
        <v>2791</v>
      </c>
      <c r="E1685" s="144" t="s">
        <v>7785</v>
      </c>
      <c r="F1685" s="144" t="s">
        <v>655</v>
      </c>
      <c r="G1685" s="144" t="s">
        <v>4745</v>
      </c>
      <c r="H1685" s="144" t="s">
        <v>2707</v>
      </c>
      <c r="I1685" s="144" t="s">
        <v>739</v>
      </c>
      <c r="J1685" s="145">
        <v>10</v>
      </c>
      <c r="K1685" s="144" t="s">
        <v>5164</v>
      </c>
      <c r="L1685" s="144" t="s">
        <v>457</v>
      </c>
      <c r="M1685" s="144" t="s">
        <v>4753</v>
      </c>
      <c r="N1685" s="144" t="s">
        <v>429</v>
      </c>
      <c r="O1685" s="144" t="s">
        <v>81</v>
      </c>
      <c r="P1685" s="144" t="s">
        <v>2784</v>
      </c>
      <c r="Q1685" s="145">
        <v>0.16170000000000001</v>
      </c>
      <c r="R1685" s="144" t="s">
        <v>384</v>
      </c>
      <c r="S1685" s="145">
        <v>8</v>
      </c>
      <c r="T1685" s="144" t="s">
        <v>4754</v>
      </c>
      <c r="U1685" s="145">
        <v>1704</v>
      </c>
      <c r="V1685" s="145">
        <v>1.79375</v>
      </c>
      <c r="W1685" s="145">
        <v>0</v>
      </c>
      <c r="X1685" s="144" t="s">
        <v>7782</v>
      </c>
    </row>
    <row r="1686" spans="1:24" s="7" customFormat="1">
      <c r="A1686" s="7" t="s">
        <v>49</v>
      </c>
      <c r="D1686" s="144" t="s">
        <v>2798</v>
      </c>
      <c r="E1686" s="144" t="s">
        <v>7786</v>
      </c>
      <c r="F1686" s="144" t="s">
        <v>655</v>
      </c>
      <c r="G1686" s="144" t="s">
        <v>4745</v>
      </c>
      <c r="H1686" s="144" t="s">
        <v>2707</v>
      </c>
      <c r="I1686" s="144" t="s">
        <v>739</v>
      </c>
      <c r="J1686" s="145">
        <v>20</v>
      </c>
      <c r="K1686" s="144" t="s">
        <v>5228</v>
      </c>
      <c r="L1686" s="144" t="s">
        <v>457</v>
      </c>
      <c r="M1686" s="144" t="s">
        <v>4753</v>
      </c>
      <c r="N1686" s="144" t="s">
        <v>429</v>
      </c>
      <c r="O1686" s="144" t="s">
        <v>81</v>
      </c>
      <c r="P1686" s="144" t="s">
        <v>2801</v>
      </c>
      <c r="Q1686" s="145">
        <v>4.7199999999999999E-2</v>
      </c>
      <c r="R1686" s="144" t="s">
        <v>384</v>
      </c>
      <c r="S1686" s="145">
        <v>8</v>
      </c>
      <c r="T1686" s="144" t="s">
        <v>4754</v>
      </c>
      <c r="U1686" s="145">
        <v>171</v>
      </c>
      <c r="V1686" s="145">
        <v>0.84016999999999997</v>
      </c>
      <c r="W1686" s="145">
        <v>169</v>
      </c>
      <c r="X1686" s="144" t="s">
        <v>7787</v>
      </c>
    </row>
    <row r="1687" spans="1:24" s="7" customFormat="1">
      <c r="A1687" s="7" t="s">
        <v>49</v>
      </c>
      <c r="D1687" s="144" t="s">
        <v>2802</v>
      </c>
      <c r="E1687" s="144" t="s">
        <v>7788</v>
      </c>
      <c r="F1687" s="144" t="s">
        <v>655</v>
      </c>
      <c r="G1687" s="144" t="s">
        <v>4745</v>
      </c>
      <c r="H1687" s="144" t="s">
        <v>2707</v>
      </c>
      <c r="I1687" s="144" t="s">
        <v>739</v>
      </c>
      <c r="J1687" s="145">
        <v>20</v>
      </c>
      <c r="K1687" s="144" t="s">
        <v>739</v>
      </c>
      <c r="L1687" s="144" t="s">
        <v>401</v>
      </c>
      <c r="M1687" s="144" t="s">
        <v>4753</v>
      </c>
      <c r="N1687" s="144" t="s">
        <v>429</v>
      </c>
      <c r="O1687" s="144" t="s">
        <v>81</v>
      </c>
      <c r="P1687" s="144" t="s">
        <v>2801</v>
      </c>
      <c r="Q1687" s="145">
        <v>4.7199999999999999E-2</v>
      </c>
      <c r="R1687" s="144" t="s">
        <v>384</v>
      </c>
      <c r="S1687" s="145">
        <v>8</v>
      </c>
      <c r="T1687" s="144" t="s">
        <v>4754</v>
      </c>
      <c r="U1687" s="145">
        <v>907</v>
      </c>
      <c r="V1687" s="145">
        <v>0.84014999999999995</v>
      </c>
      <c r="W1687" s="145">
        <v>0</v>
      </c>
      <c r="X1687" s="144" t="s">
        <v>7789</v>
      </c>
    </row>
    <row r="1688" spans="1:24" s="7" customFormat="1">
      <c r="A1688" s="7" t="s">
        <v>49</v>
      </c>
      <c r="D1688" s="144" t="s">
        <v>2805</v>
      </c>
      <c r="E1688" s="144" t="s">
        <v>7790</v>
      </c>
      <c r="F1688" s="144" t="s">
        <v>655</v>
      </c>
      <c r="G1688" s="144" t="s">
        <v>4745</v>
      </c>
      <c r="H1688" s="144" t="s">
        <v>2707</v>
      </c>
      <c r="I1688" s="144" t="s">
        <v>739</v>
      </c>
      <c r="J1688" s="145">
        <v>20</v>
      </c>
      <c r="K1688" s="144" t="s">
        <v>739</v>
      </c>
      <c r="L1688" s="144" t="s">
        <v>393</v>
      </c>
      <c r="M1688" s="144" t="s">
        <v>4753</v>
      </c>
      <c r="N1688" s="144" t="s">
        <v>429</v>
      </c>
      <c r="O1688" s="144" t="s">
        <v>81</v>
      </c>
      <c r="P1688" s="144" t="s">
        <v>2801</v>
      </c>
      <c r="Q1688" s="145">
        <v>4.7199999999999999E-2</v>
      </c>
      <c r="R1688" s="144" t="s">
        <v>384</v>
      </c>
      <c r="S1688" s="145">
        <v>8</v>
      </c>
      <c r="T1688" s="144" t="s">
        <v>4754</v>
      </c>
      <c r="U1688" s="145">
        <v>785</v>
      </c>
      <c r="V1688" s="145">
        <v>0.78122999999999998</v>
      </c>
      <c r="W1688" s="145">
        <v>0</v>
      </c>
      <c r="X1688" s="144" t="s">
        <v>7791</v>
      </c>
    </row>
    <row r="1689" spans="1:24" s="7" customFormat="1">
      <c r="A1689" s="7" t="s">
        <v>49</v>
      </c>
      <c r="D1689" s="144" t="s">
        <v>2808</v>
      </c>
      <c r="E1689" s="144" t="s">
        <v>7792</v>
      </c>
      <c r="F1689" s="144" t="s">
        <v>655</v>
      </c>
      <c r="G1689" s="144" t="s">
        <v>4745</v>
      </c>
      <c r="H1689" s="144" t="s">
        <v>2707</v>
      </c>
      <c r="I1689" s="144" t="s">
        <v>739</v>
      </c>
      <c r="J1689" s="145">
        <v>20</v>
      </c>
      <c r="K1689" s="144" t="s">
        <v>739</v>
      </c>
      <c r="L1689" s="144" t="s">
        <v>5279</v>
      </c>
      <c r="M1689" s="144" t="s">
        <v>4753</v>
      </c>
      <c r="N1689" s="144" t="s">
        <v>429</v>
      </c>
      <c r="O1689" s="144" t="s">
        <v>81</v>
      </c>
      <c r="P1689" s="144" t="s">
        <v>2801</v>
      </c>
      <c r="Q1689" s="145">
        <v>4.7199999999999999E-2</v>
      </c>
      <c r="R1689" s="144" t="s">
        <v>384</v>
      </c>
      <c r="S1689" s="145">
        <v>8</v>
      </c>
      <c r="T1689" s="144" t="s">
        <v>4754</v>
      </c>
      <c r="U1689" s="145">
        <v>730</v>
      </c>
      <c r="V1689" s="145">
        <v>0.78</v>
      </c>
      <c r="W1689" s="145">
        <v>0</v>
      </c>
      <c r="X1689" s="144" t="s">
        <v>7793</v>
      </c>
    </row>
    <row r="1690" spans="1:24" s="7" customFormat="1">
      <c r="A1690" s="7" t="s">
        <v>49</v>
      </c>
      <c r="D1690" s="144" t="s">
        <v>2811</v>
      </c>
      <c r="E1690" s="144" t="s">
        <v>7794</v>
      </c>
      <c r="F1690" s="144" t="s">
        <v>655</v>
      </c>
      <c r="G1690" s="144" t="s">
        <v>4745</v>
      </c>
      <c r="H1690" s="144" t="s">
        <v>2707</v>
      </c>
      <c r="I1690" s="144" t="s">
        <v>739</v>
      </c>
      <c r="J1690" s="145">
        <v>20</v>
      </c>
      <c r="K1690" s="144" t="s">
        <v>5164</v>
      </c>
      <c r="L1690" s="144" t="s">
        <v>380</v>
      </c>
      <c r="M1690" s="144" t="s">
        <v>4753</v>
      </c>
      <c r="N1690" s="144" t="s">
        <v>429</v>
      </c>
      <c r="O1690" s="144" t="s">
        <v>81</v>
      </c>
      <c r="P1690" s="144" t="s">
        <v>2801</v>
      </c>
      <c r="Q1690" s="145">
        <v>4.7199999999999999E-2</v>
      </c>
      <c r="R1690" s="144" t="s">
        <v>384</v>
      </c>
      <c r="S1690" s="145">
        <v>8</v>
      </c>
      <c r="T1690" s="144" t="s">
        <v>4754</v>
      </c>
      <c r="U1690" s="145">
        <v>0</v>
      </c>
      <c r="V1690" s="145">
        <v>0.78130999999999995</v>
      </c>
      <c r="W1690" s="145">
        <v>0</v>
      </c>
      <c r="X1690" s="144" t="s">
        <v>4745</v>
      </c>
    </row>
    <row r="1691" spans="1:24" s="7" customFormat="1">
      <c r="A1691" s="7" t="s">
        <v>49</v>
      </c>
      <c r="D1691" s="144" t="s">
        <v>2814</v>
      </c>
      <c r="E1691" s="144" t="s">
        <v>7795</v>
      </c>
      <c r="F1691" s="144" t="s">
        <v>655</v>
      </c>
      <c r="G1691" s="144" t="s">
        <v>4745</v>
      </c>
      <c r="H1691" s="144" t="s">
        <v>2707</v>
      </c>
      <c r="I1691" s="144" t="s">
        <v>739</v>
      </c>
      <c r="J1691" s="145">
        <v>20</v>
      </c>
      <c r="K1691" s="144" t="s">
        <v>739</v>
      </c>
      <c r="L1691" s="144" t="s">
        <v>791</v>
      </c>
      <c r="M1691" s="144" t="s">
        <v>4753</v>
      </c>
      <c r="N1691" s="144" t="s">
        <v>429</v>
      </c>
      <c r="O1691" s="144" t="s">
        <v>81</v>
      </c>
      <c r="P1691" s="144" t="s">
        <v>2801</v>
      </c>
      <c r="Q1691" s="145">
        <v>4.7199999999999999E-2</v>
      </c>
      <c r="R1691" s="144" t="s">
        <v>384</v>
      </c>
      <c r="S1691" s="145">
        <v>8</v>
      </c>
      <c r="T1691" s="144" t="s">
        <v>4754</v>
      </c>
      <c r="U1691" s="145">
        <v>469</v>
      </c>
      <c r="V1691" s="145">
        <v>0.84</v>
      </c>
      <c r="W1691" s="145">
        <v>100</v>
      </c>
      <c r="X1691" s="144" t="s">
        <v>7796</v>
      </c>
    </row>
    <row r="1692" spans="1:24" s="7" customFormat="1">
      <c r="A1692" s="7" t="s">
        <v>49</v>
      </c>
      <c r="D1692" s="144" t="s">
        <v>3766</v>
      </c>
      <c r="E1692" s="144" t="s">
        <v>7797</v>
      </c>
      <c r="F1692" s="144" t="s">
        <v>5033</v>
      </c>
      <c r="G1692" s="144" t="s">
        <v>4745</v>
      </c>
      <c r="H1692" s="144" t="s">
        <v>2707</v>
      </c>
      <c r="I1692" s="144" t="s">
        <v>739</v>
      </c>
      <c r="J1692" s="145">
        <v>50</v>
      </c>
      <c r="K1692" s="144" t="s">
        <v>631</v>
      </c>
      <c r="L1692" s="144" t="s">
        <v>457</v>
      </c>
      <c r="M1692" s="144" t="s">
        <v>4753</v>
      </c>
      <c r="N1692" s="144" t="s">
        <v>683</v>
      </c>
      <c r="O1692" s="144" t="s">
        <v>695</v>
      </c>
      <c r="P1692" s="144" t="s">
        <v>2714</v>
      </c>
      <c r="Q1692" s="145">
        <v>0.36</v>
      </c>
      <c r="R1692" s="144" t="s">
        <v>384</v>
      </c>
      <c r="S1692" s="145">
        <v>50</v>
      </c>
      <c r="T1692" s="144" t="s">
        <v>4754</v>
      </c>
      <c r="U1692" s="145">
        <v>48</v>
      </c>
      <c r="V1692" s="145">
        <v>2.31</v>
      </c>
      <c r="W1692" s="145">
        <v>0</v>
      </c>
      <c r="X1692" s="144" t="s">
        <v>4745</v>
      </c>
    </row>
    <row r="1693" spans="1:24" s="7" customFormat="1">
      <c r="A1693" s="7" t="s">
        <v>49</v>
      </c>
      <c r="D1693" s="144" t="s">
        <v>7798</v>
      </c>
      <c r="E1693" s="144" t="s">
        <v>7799</v>
      </c>
      <c r="F1693" s="144" t="s">
        <v>5937</v>
      </c>
      <c r="G1693" s="144" t="s">
        <v>4745</v>
      </c>
      <c r="H1693" s="144" t="s">
        <v>2707</v>
      </c>
      <c r="I1693" s="144" t="s">
        <v>739</v>
      </c>
      <c r="J1693" s="145">
        <v>50</v>
      </c>
      <c r="K1693" s="144" t="s">
        <v>631</v>
      </c>
      <c r="L1693" s="144" t="s">
        <v>419</v>
      </c>
      <c r="M1693" s="144" t="s">
        <v>4753</v>
      </c>
      <c r="N1693" s="144" t="s">
        <v>683</v>
      </c>
      <c r="O1693" s="144" t="s">
        <v>695</v>
      </c>
      <c r="P1693" s="144" t="s">
        <v>2714</v>
      </c>
      <c r="Q1693" s="145">
        <v>0.36</v>
      </c>
      <c r="R1693" s="144" t="s">
        <v>384</v>
      </c>
      <c r="S1693" s="145">
        <v>50</v>
      </c>
      <c r="T1693" s="144" t="s">
        <v>4754</v>
      </c>
      <c r="U1693" s="145">
        <v>9</v>
      </c>
      <c r="V1693" s="145">
        <v>3.61</v>
      </c>
      <c r="W1693" s="145">
        <v>18</v>
      </c>
      <c r="X1693" s="144" t="s">
        <v>4745</v>
      </c>
    </row>
    <row r="1694" spans="1:24" s="7" customFormat="1">
      <c r="A1694" s="7" t="s">
        <v>49</v>
      </c>
      <c r="D1694" s="144" t="s">
        <v>2873</v>
      </c>
      <c r="E1694" s="144" t="s">
        <v>7800</v>
      </c>
      <c r="F1694" s="144" t="s">
        <v>655</v>
      </c>
      <c r="G1694" s="144" t="s">
        <v>5394</v>
      </c>
      <c r="H1694" s="144" t="s">
        <v>2707</v>
      </c>
      <c r="I1694" s="144" t="s">
        <v>739</v>
      </c>
      <c r="J1694" s="145">
        <v>8</v>
      </c>
      <c r="K1694" s="144" t="s">
        <v>739</v>
      </c>
      <c r="L1694" s="144" t="s">
        <v>401</v>
      </c>
      <c r="M1694" s="144" t="s">
        <v>4753</v>
      </c>
      <c r="N1694" s="144" t="s">
        <v>429</v>
      </c>
      <c r="O1694" s="144" t="s">
        <v>81</v>
      </c>
      <c r="P1694" s="144" t="s">
        <v>2876</v>
      </c>
      <c r="Q1694" s="145">
        <v>5.5E-2</v>
      </c>
      <c r="R1694" s="144" t="s">
        <v>685</v>
      </c>
      <c r="S1694" s="145">
        <v>8</v>
      </c>
      <c r="T1694" s="144" t="s">
        <v>4754</v>
      </c>
      <c r="U1694" s="145">
        <v>2542</v>
      </c>
      <c r="V1694" s="145">
        <v>0.78378999999999999</v>
      </c>
      <c r="W1694" s="145">
        <v>2</v>
      </c>
      <c r="X1694" s="144" t="s">
        <v>7801</v>
      </c>
    </row>
    <row r="1695" spans="1:24" s="7" customFormat="1">
      <c r="A1695" s="7" t="s">
        <v>49</v>
      </c>
      <c r="D1695" s="144" t="s">
        <v>2877</v>
      </c>
      <c r="E1695" s="144" t="s">
        <v>7802</v>
      </c>
      <c r="F1695" s="144" t="s">
        <v>655</v>
      </c>
      <c r="G1695" s="144" t="s">
        <v>5394</v>
      </c>
      <c r="H1695" s="144" t="s">
        <v>2707</v>
      </c>
      <c r="I1695" s="144" t="s">
        <v>739</v>
      </c>
      <c r="J1695" s="145">
        <v>8</v>
      </c>
      <c r="K1695" s="144" t="s">
        <v>739</v>
      </c>
      <c r="L1695" s="144" t="s">
        <v>380</v>
      </c>
      <c r="M1695" s="144" t="s">
        <v>4753</v>
      </c>
      <c r="N1695" s="144" t="s">
        <v>429</v>
      </c>
      <c r="O1695" s="144" t="s">
        <v>81</v>
      </c>
      <c r="P1695" s="144" t="s">
        <v>2876</v>
      </c>
      <c r="Q1695" s="145">
        <v>5.5E-2</v>
      </c>
      <c r="R1695" s="144" t="s">
        <v>685</v>
      </c>
      <c r="S1695" s="145">
        <v>8</v>
      </c>
      <c r="T1695" s="144" t="s">
        <v>4754</v>
      </c>
      <c r="U1695" s="145">
        <v>2912</v>
      </c>
      <c r="V1695" s="145">
        <v>0.78378999999999999</v>
      </c>
      <c r="W1695" s="145">
        <v>2</v>
      </c>
      <c r="X1695" s="144" t="s">
        <v>7803</v>
      </c>
    </row>
    <row r="1696" spans="1:24" s="7" customFormat="1">
      <c r="A1696" s="7" t="s">
        <v>49</v>
      </c>
      <c r="D1696" s="144" t="s">
        <v>2880</v>
      </c>
      <c r="E1696" s="144" t="s">
        <v>7804</v>
      </c>
      <c r="F1696" s="144" t="s">
        <v>655</v>
      </c>
      <c r="G1696" s="144" t="s">
        <v>5394</v>
      </c>
      <c r="H1696" s="144" t="s">
        <v>2707</v>
      </c>
      <c r="I1696" s="144" t="s">
        <v>739</v>
      </c>
      <c r="J1696" s="145">
        <v>8</v>
      </c>
      <c r="K1696" s="144" t="s">
        <v>739</v>
      </c>
      <c r="L1696" s="144" t="s">
        <v>457</v>
      </c>
      <c r="M1696" s="144" t="s">
        <v>4753</v>
      </c>
      <c r="N1696" s="144" t="s">
        <v>429</v>
      </c>
      <c r="O1696" s="144" t="s">
        <v>81</v>
      </c>
      <c r="P1696" s="144" t="s">
        <v>2876</v>
      </c>
      <c r="Q1696" s="145">
        <v>5.5E-2</v>
      </c>
      <c r="R1696" s="144" t="s">
        <v>685</v>
      </c>
      <c r="S1696" s="145">
        <v>8</v>
      </c>
      <c r="T1696" s="144" t="s">
        <v>4754</v>
      </c>
      <c r="U1696" s="145">
        <v>0</v>
      </c>
      <c r="V1696" s="145">
        <v>0.92398000000000002</v>
      </c>
      <c r="W1696" s="145">
        <v>0</v>
      </c>
      <c r="X1696" s="144" t="s">
        <v>4745</v>
      </c>
    </row>
    <row r="1697" spans="1:24" s="7" customFormat="1">
      <c r="A1697" s="7" t="s">
        <v>49</v>
      </c>
      <c r="D1697" s="144" t="s">
        <v>2883</v>
      </c>
      <c r="E1697" s="144" t="s">
        <v>7805</v>
      </c>
      <c r="F1697" s="144" t="s">
        <v>655</v>
      </c>
      <c r="G1697" s="144" t="s">
        <v>5394</v>
      </c>
      <c r="H1697" s="144" t="s">
        <v>2707</v>
      </c>
      <c r="I1697" s="144" t="s">
        <v>739</v>
      </c>
      <c r="J1697" s="145">
        <v>8</v>
      </c>
      <c r="K1697" s="144" t="s">
        <v>5228</v>
      </c>
      <c r="L1697" s="144" t="s">
        <v>457</v>
      </c>
      <c r="M1697" s="144" t="s">
        <v>4753</v>
      </c>
      <c r="N1697" s="144" t="s">
        <v>429</v>
      </c>
      <c r="O1697" s="144" t="s">
        <v>81</v>
      </c>
      <c r="P1697" s="144" t="s">
        <v>2876</v>
      </c>
      <c r="Q1697" s="145">
        <v>5.5E-2</v>
      </c>
      <c r="R1697" s="144" t="s">
        <v>685</v>
      </c>
      <c r="S1697" s="145">
        <v>8</v>
      </c>
      <c r="T1697" s="144" t="s">
        <v>4754</v>
      </c>
      <c r="U1697" s="145">
        <v>2751</v>
      </c>
      <c r="V1697" s="145">
        <v>0.78332999999999997</v>
      </c>
      <c r="W1697" s="145">
        <v>552</v>
      </c>
      <c r="X1697" s="144" t="s">
        <v>7806</v>
      </c>
    </row>
    <row r="1698" spans="1:24" s="7" customFormat="1">
      <c r="A1698" s="7" t="s">
        <v>49</v>
      </c>
      <c r="D1698" s="144" t="s">
        <v>3677</v>
      </c>
      <c r="E1698" s="144" t="s">
        <v>7807</v>
      </c>
      <c r="F1698" s="144" t="s">
        <v>655</v>
      </c>
      <c r="G1698" s="144" t="s">
        <v>5227</v>
      </c>
      <c r="H1698" s="144" t="s">
        <v>2707</v>
      </c>
      <c r="I1698" s="144" t="s">
        <v>739</v>
      </c>
      <c r="J1698" s="145">
        <v>8</v>
      </c>
      <c r="K1698" s="144" t="s">
        <v>739</v>
      </c>
      <c r="L1698" s="144" t="s">
        <v>409</v>
      </c>
      <c r="M1698" s="144" t="s">
        <v>4753</v>
      </c>
      <c r="N1698" s="144" t="s">
        <v>429</v>
      </c>
      <c r="O1698" s="144" t="s">
        <v>81</v>
      </c>
      <c r="P1698" s="144" t="s">
        <v>2876</v>
      </c>
      <c r="Q1698" s="145">
        <v>5.5E-2</v>
      </c>
      <c r="R1698" s="144" t="s">
        <v>685</v>
      </c>
      <c r="S1698" s="145">
        <v>8</v>
      </c>
      <c r="T1698" s="144" t="s">
        <v>4754</v>
      </c>
      <c r="U1698" s="145">
        <v>2998</v>
      </c>
      <c r="V1698" s="145">
        <v>0.78383000000000003</v>
      </c>
      <c r="W1698" s="145">
        <v>0</v>
      </c>
      <c r="X1698" s="144" t="s">
        <v>7808</v>
      </c>
    </row>
    <row r="1699" spans="1:24" s="7" customFormat="1">
      <c r="A1699" s="7" t="s">
        <v>49</v>
      </c>
      <c r="D1699" s="144" t="s">
        <v>2886</v>
      </c>
      <c r="E1699" s="144" t="s">
        <v>7809</v>
      </c>
      <c r="F1699" s="144" t="s">
        <v>655</v>
      </c>
      <c r="G1699" s="144" t="s">
        <v>4745</v>
      </c>
      <c r="H1699" s="144" t="s">
        <v>2707</v>
      </c>
      <c r="I1699" s="144" t="s">
        <v>739</v>
      </c>
      <c r="J1699" s="145">
        <v>8</v>
      </c>
      <c r="K1699" s="144" t="s">
        <v>739</v>
      </c>
      <c r="L1699" s="144" t="s">
        <v>5279</v>
      </c>
      <c r="M1699" s="144" t="s">
        <v>4753</v>
      </c>
      <c r="N1699" s="144" t="s">
        <v>429</v>
      </c>
      <c r="O1699" s="144" t="s">
        <v>81</v>
      </c>
      <c r="P1699" s="144" t="s">
        <v>2876</v>
      </c>
      <c r="Q1699" s="145">
        <v>5.5E-2</v>
      </c>
      <c r="R1699" s="144" t="s">
        <v>685</v>
      </c>
      <c r="S1699" s="145">
        <v>8</v>
      </c>
      <c r="T1699" s="144" t="s">
        <v>4754</v>
      </c>
      <c r="U1699" s="145">
        <v>10810</v>
      </c>
      <c r="V1699" s="145">
        <v>0.69382999999999995</v>
      </c>
      <c r="W1699" s="145">
        <v>0</v>
      </c>
      <c r="X1699" s="144" t="s">
        <v>7810</v>
      </c>
    </row>
    <row r="1700" spans="1:24" s="7" customFormat="1">
      <c r="A1700" s="7" t="s">
        <v>49</v>
      </c>
      <c r="D1700" s="144" t="s">
        <v>2889</v>
      </c>
      <c r="E1700" s="144" t="s">
        <v>7811</v>
      </c>
      <c r="F1700" s="144" t="s">
        <v>655</v>
      </c>
      <c r="G1700" s="144" t="s">
        <v>5394</v>
      </c>
      <c r="H1700" s="144" t="s">
        <v>2707</v>
      </c>
      <c r="I1700" s="144" t="s">
        <v>739</v>
      </c>
      <c r="J1700" s="145">
        <v>8</v>
      </c>
      <c r="K1700" s="144" t="s">
        <v>739</v>
      </c>
      <c r="L1700" s="144" t="s">
        <v>393</v>
      </c>
      <c r="M1700" s="144" t="s">
        <v>4753</v>
      </c>
      <c r="N1700" s="144" t="s">
        <v>429</v>
      </c>
      <c r="O1700" s="144" t="s">
        <v>81</v>
      </c>
      <c r="P1700" s="144" t="s">
        <v>2876</v>
      </c>
      <c r="Q1700" s="145">
        <v>5.5E-2</v>
      </c>
      <c r="R1700" s="144" t="s">
        <v>685</v>
      </c>
      <c r="S1700" s="145">
        <v>8</v>
      </c>
      <c r="T1700" s="144" t="s">
        <v>4754</v>
      </c>
      <c r="U1700" s="145">
        <v>2655</v>
      </c>
      <c r="V1700" s="145">
        <v>0.78378999999999999</v>
      </c>
      <c r="W1700" s="145">
        <v>2</v>
      </c>
      <c r="X1700" s="144" t="s">
        <v>7812</v>
      </c>
    </row>
    <row r="1701" spans="1:24" s="7" customFormat="1">
      <c r="A1701" s="7" t="s">
        <v>49</v>
      </c>
      <c r="D1701" s="144" t="s">
        <v>2896</v>
      </c>
      <c r="E1701" s="144" t="s">
        <v>2897</v>
      </c>
      <c r="F1701" s="144" t="s">
        <v>4792</v>
      </c>
      <c r="G1701" s="144" t="s">
        <v>4745</v>
      </c>
      <c r="H1701" s="144" t="s">
        <v>2707</v>
      </c>
      <c r="I1701" s="144" t="s">
        <v>739</v>
      </c>
      <c r="J1701" s="145">
        <v>30</v>
      </c>
      <c r="K1701" s="144" t="s">
        <v>739</v>
      </c>
      <c r="L1701" s="144" t="s">
        <v>401</v>
      </c>
      <c r="M1701" s="144" t="s">
        <v>4797</v>
      </c>
      <c r="N1701" s="144" t="s">
        <v>683</v>
      </c>
      <c r="O1701" s="144" t="s">
        <v>81</v>
      </c>
      <c r="P1701" s="144" t="s">
        <v>2899</v>
      </c>
      <c r="Q1701" s="145">
        <v>0.20699999999999999</v>
      </c>
      <c r="R1701" s="144" t="s">
        <v>384</v>
      </c>
      <c r="S1701" s="145">
        <v>30</v>
      </c>
      <c r="T1701" s="144" t="s">
        <v>5221</v>
      </c>
      <c r="U1701" s="145">
        <v>0</v>
      </c>
      <c r="V1701" s="145">
        <v>10.39</v>
      </c>
      <c r="W1701" s="145">
        <v>0</v>
      </c>
      <c r="X1701" s="144" t="s">
        <v>4745</v>
      </c>
    </row>
    <row r="1702" spans="1:24" s="7" customFormat="1">
      <c r="A1702" s="7" t="s">
        <v>49</v>
      </c>
      <c r="D1702" s="144" t="s">
        <v>2900</v>
      </c>
      <c r="E1702" s="144" t="s">
        <v>7813</v>
      </c>
      <c r="F1702" s="144" t="s">
        <v>4792</v>
      </c>
      <c r="G1702" s="144" t="s">
        <v>4745</v>
      </c>
      <c r="H1702" s="144" t="s">
        <v>2707</v>
      </c>
      <c r="I1702" s="144" t="s">
        <v>739</v>
      </c>
      <c r="J1702" s="145">
        <v>30</v>
      </c>
      <c r="K1702" s="144" t="s">
        <v>739</v>
      </c>
      <c r="L1702" s="144" t="s">
        <v>409</v>
      </c>
      <c r="M1702" s="144" t="s">
        <v>4797</v>
      </c>
      <c r="N1702" s="144" t="s">
        <v>683</v>
      </c>
      <c r="O1702" s="144" t="s">
        <v>81</v>
      </c>
      <c r="P1702" s="144" t="s">
        <v>2899</v>
      </c>
      <c r="Q1702" s="145">
        <v>0.20699999999999999</v>
      </c>
      <c r="R1702" s="144" t="s">
        <v>384</v>
      </c>
      <c r="S1702" s="145">
        <v>30</v>
      </c>
      <c r="T1702" s="144" t="s">
        <v>5221</v>
      </c>
      <c r="U1702" s="145">
        <v>0</v>
      </c>
      <c r="V1702" s="145">
        <v>9.1300000000000008</v>
      </c>
      <c r="W1702" s="145">
        <v>0</v>
      </c>
      <c r="X1702" s="144" t="s">
        <v>4745</v>
      </c>
    </row>
    <row r="1703" spans="1:24" s="7" customFormat="1">
      <c r="A1703" s="7" t="s">
        <v>49</v>
      </c>
      <c r="D1703" s="144" t="s">
        <v>2903</v>
      </c>
      <c r="E1703" s="144" t="s">
        <v>7814</v>
      </c>
      <c r="F1703" s="144" t="s">
        <v>655</v>
      </c>
      <c r="G1703" s="144" t="s">
        <v>4745</v>
      </c>
      <c r="H1703" s="144" t="s">
        <v>2707</v>
      </c>
      <c r="I1703" s="144" t="s">
        <v>739</v>
      </c>
      <c r="J1703" s="145">
        <v>30</v>
      </c>
      <c r="K1703" s="144" t="s">
        <v>739</v>
      </c>
      <c r="L1703" s="144" t="s">
        <v>5279</v>
      </c>
      <c r="M1703" s="144" t="s">
        <v>4797</v>
      </c>
      <c r="N1703" s="144" t="s">
        <v>683</v>
      </c>
      <c r="O1703" s="144" t="s">
        <v>81</v>
      </c>
      <c r="P1703" s="144" t="s">
        <v>2899</v>
      </c>
      <c r="Q1703" s="145">
        <v>0.20699999999999999</v>
      </c>
      <c r="R1703" s="144" t="s">
        <v>945</v>
      </c>
      <c r="S1703" s="145">
        <v>30</v>
      </c>
      <c r="T1703" s="144" t="s">
        <v>5221</v>
      </c>
      <c r="U1703" s="145">
        <v>0</v>
      </c>
      <c r="V1703" s="145">
        <v>10.39</v>
      </c>
      <c r="W1703" s="145">
        <v>0</v>
      </c>
      <c r="X1703" s="144" t="s">
        <v>4745</v>
      </c>
    </row>
    <row r="1704" spans="1:24" s="7" customFormat="1">
      <c r="A1704" s="7" t="s">
        <v>49</v>
      </c>
      <c r="D1704" s="144" t="s">
        <v>2906</v>
      </c>
      <c r="E1704" s="144" t="s">
        <v>7815</v>
      </c>
      <c r="F1704" s="144" t="s">
        <v>655</v>
      </c>
      <c r="G1704" s="144" t="s">
        <v>4745</v>
      </c>
      <c r="H1704" s="144" t="s">
        <v>2707</v>
      </c>
      <c r="I1704" s="144" t="s">
        <v>739</v>
      </c>
      <c r="J1704" s="145">
        <v>30</v>
      </c>
      <c r="K1704" s="144" t="s">
        <v>739</v>
      </c>
      <c r="L1704" s="144" t="s">
        <v>393</v>
      </c>
      <c r="M1704" s="144" t="s">
        <v>4797</v>
      </c>
      <c r="N1704" s="144" t="s">
        <v>683</v>
      </c>
      <c r="O1704" s="144" t="s">
        <v>81</v>
      </c>
      <c r="P1704" s="144" t="s">
        <v>2899</v>
      </c>
      <c r="Q1704" s="145">
        <v>0.20699999999999999</v>
      </c>
      <c r="R1704" s="144" t="s">
        <v>945</v>
      </c>
      <c r="S1704" s="145">
        <v>30</v>
      </c>
      <c r="T1704" s="144" t="s">
        <v>5221</v>
      </c>
      <c r="U1704" s="145">
        <v>0</v>
      </c>
      <c r="V1704" s="145">
        <v>10.39</v>
      </c>
      <c r="W1704" s="145">
        <v>0</v>
      </c>
      <c r="X1704" s="144" t="s">
        <v>7816</v>
      </c>
    </row>
    <row r="1705" spans="1:24" s="7" customFormat="1">
      <c r="A1705" s="7" t="s">
        <v>49</v>
      </c>
      <c r="D1705" s="144" t="s">
        <v>2909</v>
      </c>
      <c r="E1705" s="144" t="s">
        <v>7817</v>
      </c>
      <c r="F1705" s="144" t="s">
        <v>655</v>
      </c>
      <c r="G1705" s="144" t="s">
        <v>4745</v>
      </c>
      <c r="H1705" s="144" t="s">
        <v>2707</v>
      </c>
      <c r="I1705" s="144" t="s">
        <v>739</v>
      </c>
      <c r="J1705" s="145">
        <v>30</v>
      </c>
      <c r="K1705" s="144" t="s">
        <v>5164</v>
      </c>
      <c r="L1705" s="144" t="s">
        <v>457</v>
      </c>
      <c r="M1705" s="144" t="s">
        <v>4797</v>
      </c>
      <c r="N1705" s="144" t="s">
        <v>683</v>
      </c>
      <c r="O1705" s="144" t="s">
        <v>81</v>
      </c>
      <c r="P1705" s="144" t="s">
        <v>2899</v>
      </c>
      <c r="Q1705" s="145">
        <v>0.24399999999999999</v>
      </c>
      <c r="R1705" s="144" t="s">
        <v>945</v>
      </c>
      <c r="S1705" s="145">
        <v>30</v>
      </c>
      <c r="T1705" s="144" t="s">
        <v>5221</v>
      </c>
      <c r="U1705" s="145">
        <v>0</v>
      </c>
      <c r="V1705" s="145">
        <v>10.39</v>
      </c>
      <c r="W1705" s="145">
        <v>0</v>
      </c>
      <c r="X1705" s="144" t="s">
        <v>4745</v>
      </c>
    </row>
    <row r="1706" spans="1:24" s="7" customFormat="1">
      <c r="A1706" s="7" t="s">
        <v>49</v>
      </c>
      <c r="D1706" s="144" t="s">
        <v>2912</v>
      </c>
      <c r="E1706" s="144" t="s">
        <v>2913</v>
      </c>
      <c r="F1706" s="144" t="s">
        <v>4792</v>
      </c>
      <c r="G1706" s="144" t="s">
        <v>4745</v>
      </c>
      <c r="H1706" s="144" t="s">
        <v>2707</v>
      </c>
      <c r="I1706" s="144" t="s">
        <v>739</v>
      </c>
      <c r="J1706" s="145">
        <v>30</v>
      </c>
      <c r="K1706" s="144" t="s">
        <v>739</v>
      </c>
      <c r="L1706" s="144" t="s">
        <v>396</v>
      </c>
      <c r="M1706" s="144" t="s">
        <v>4797</v>
      </c>
      <c r="N1706" s="144" t="s">
        <v>683</v>
      </c>
      <c r="O1706" s="144" t="s">
        <v>81</v>
      </c>
      <c r="P1706" s="144" t="s">
        <v>2899</v>
      </c>
      <c r="Q1706" s="145">
        <v>0.20699999999999999</v>
      </c>
      <c r="R1706" s="144" t="s">
        <v>384</v>
      </c>
      <c r="S1706" s="145">
        <v>30</v>
      </c>
      <c r="T1706" s="144" t="s">
        <v>5221</v>
      </c>
      <c r="U1706" s="145">
        <v>0</v>
      </c>
      <c r="V1706" s="145">
        <v>10.39</v>
      </c>
      <c r="W1706" s="145">
        <v>0</v>
      </c>
      <c r="X1706" s="144" t="s">
        <v>4745</v>
      </c>
    </row>
    <row r="1707" spans="1:24" s="7" customFormat="1">
      <c r="A1707" s="7" t="s">
        <v>49</v>
      </c>
      <c r="D1707" s="144" t="s">
        <v>2915</v>
      </c>
      <c r="E1707" s="144" t="s">
        <v>7818</v>
      </c>
      <c r="F1707" s="144" t="s">
        <v>655</v>
      </c>
      <c r="G1707" s="144" t="s">
        <v>4745</v>
      </c>
      <c r="H1707" s="144" t="s">
        <v>2707</v>
      </c>
      <c r="I1707" s="144" t="s">
        <v>739</v>
      </c>
      <c r="J1707" s="145">
        <v>30</v>
      </c>
      <c r="K1707" s="144" t="s">
        <v>739</v>
      </c>
      <c r="L1707" s="144" t="s">
        <v>419</v>
      </c>
      <c r="M1707" s="144" t="s">
        <v>4797</v>
      </c>
      <c r="N1707" s="144" t="s">
        <v>683</v>
      </c>
      <c r="O1707" s="144" t="s">
        <v>81</v>
      </c>
      <c r="P1707" s="144" t="s">
        <v>2899</v>
      </c>
      <c r="Q1707" s="145">
        <v>0.20699999999999999</v>
      </c>
      <c r="R1707" s="144" t="s">
        <v>945</v>
      </c>
      <c r="S1707" s="145">
        <v>30</v>
      </c>
      <c r="T1707" s="144" t="s">
        <v>5221</v>
      </c>
      <c r="U1707" s="145">
        <v>22</v>
      </c>
      <c r="V1707" s="145">
        <v>10.39</v>
      </c>
      <c r="W1707" s="145">
        <v>0</v>
      </c>
      <c r="X1707" s="144" t="s">
        <v>7819</v>
      </c>
    </row>
    <row r="1708" spans="1:24" s="7" customFormat="1">
      <c r="A1708" s="7" t="s">
        <v>49</v>
      </c>
      <c r="D1708" s="144" t="s">
        <v>2918</v>
      </c>
      <c r="E1708" s="144" t="s">
        <v>2919</v>
      </c>
      <c r="F1708" s="144" t="s">
        <v>4792</v>
      </c>
      <c r="G1708" s="144" t="s">
        <v>4745</v>
      </c>
      <c r="H1708" s="144" t="s">
        <v>2707</v>
      </c>
      <c r="I1708" s="144" t="s">
        <v>739</v>
      </c>
      <c r="J1708" s="145">
        <v>50</v>
      </c>
      <c r="K1708" s="144" t="s">
        <v>731</v>
      </c>
      <c r="L1708" s="144" t="s">
        <v>457</v>
      </c>
      <c r="M1708" s="144" t="s">
        <v>4797</v>
      </c>
      <c r="N1708" s="144" t="s">
        <v>683</v>
      </c>
      <c r="O1708" s="144" t="s">
        <v>81</v>
      </c>
      <c r="P1708" s="144" t="s">
        <v>2921</v>
      </c>
      <c r="Q1708" s="145">
        <v>0.66600000000000004</v>
      </c>
      <c r="R1708" s="144" t="s">
        <v>384</v>
      </c>
      <c r="S1708" s="145">
        <v>50</v>
      </c>
      <c r="T1708" s="144" t="s">
        <v>5221</v>
      </c>
      <c r="U1708" s="145">
        <v>0</v>
      </c>
      <c r="V1708" s="145">
        <v>18.75</v>
      </c>
      <c r="W1708" s="145">
        <v>0</v>
      </c>
      <c r="X1708" s="144" t="s">
        <v>4745</v>
      </c>
    </row>
    <row r="1709" spans="1:24" s="7" customFormat="1">
      <c r="A1709" s="7" t="s">
        <v>49</v>
      </c>
      <c r="D1709" s="144" t="s">
        <v>3679</v>
      </c>
      <c r="E1709" s="144" t="s">
        <v>7820</v>
      </c>
      <c r="F1709" s="144" t="s">
        <v>655</v>
      </c>
      <c r="G1709" s="144" t="s">
        <v>4745</v>
      </c>
      <c r="H1709" s="144" t="s">
        <v>2707</v>
      </c>
      <c r="I1709" s="144" t="s">
        <v>739</v>
      </c>
      <c r="J1709" s="145">
        <v>30</v>
      </c>
      <c r="K1709" s="144" t="s">
        <v>739</v>
      </c>
      <c r="L1709" s="144" t="s">
        <v>598</v>
      </c>
      <c r="M1709" s="144" t="s">
        <v>4797</v>
      </c>
      <c r="N1709" s="144" t="s">
        <v>683</v>
      </c>
      <c r="O1709" s="144" t="s">
        <v>695</v>
      </c>
      <c r="P1709" s="144" t="s">
        <v>7821</v>
      </c>
      <c r="Q1709" s="145">
        <v>0.21</v>
      </c>
      <c r="R1709" s="144" t="s">
        <v>685</v>
      </c>
      <c r="S1709" s="145">
        <v>30</v>
      </c>
      <c r="T1709" s="144" t="s">
        <v>5939</v>
      </c>
      <c r="U1709" s="145">
        <v>107</v>
      </c>
      <c r="V1709" s="145">
        <v>9.9735300000000002</v>
      </c>
      <c r="W1709" s="145">
        <v>105</v>
      </c>
      <c r="X1709" s="144" t="s">
        <v>7822</v>
      </c>
    </row>
    <row r="1710" spans="1:24" s="7" customFormat="1">
      <c r="A1710" s="7" t="s">
        <v>49</v>
      </c>
      <c r="D1710" s="144" t="s">
        <v>3678</v>
      </c>
      <c r="E1710" s="144" t="s">
        <v>7823</v>
      </c>
      <c r="F1710" s="144" t="s">
        <v>655</v>
      </c>
      <c r="G1710" s="144" t="s">
        <v>4745</v>
      </c>
      <c r="H1710" s="144" t="s">
        <v>2707</v>
      </c>
      <c r="I1710" s="144" t="s">
        <v>739</v>
      </c>
      <c r="J1710" s="145">
        <v>30</v>
      </c>
      <c r="K1710" s="144" t="s">
        <v>5817</v>
      </c>
      <c r="L1710" s="144" t="s">
        <v>401</v>
      </c>
      <c r="M1710" s="144" t="s">
        <v>4797</v>
      </c>
      <c r="N1710" s="144" t="s">
        <v>683</v>
      </c>
      <c r="O1710" s="144" t="s">
        <v>695</v>
      </c>
      <c r="P1710" s="144" t="s">
        <v>7821</v>
      </c>
      <c r="Q1710" s="145">
        <v>0.21</v>
      </c>
      <c r="R1710" s="144" t="s">
        <v>685</v>
      </c>
      <c r="S1710" s="145">
        <v>30</v>
      </c>
      <c r="T1710" s="144" t="s">
        <v>5939</v>
      </c>
      <c r="U1710" s="145">
        <v>207</v>
      </c>
      <c r="V1710" s="145">
        <v>9.9751899999999996</v>
      </c>
      <c r="W1710" s="145">
        <v>0</v>
      </c>
      <c r="X1710" s="144" t="s">
        <v>7824</v>
      </c>
    </row>
    <row r="1711" spans="1:24" s="7" customFormat="1">
      <c r="A1711" s="7" t="s">
        <v>49</v>
      </c>
      <c r="D1711" s="144" t="s">
        <v>7825</v>
      </c>
      <c r="E1711" s="144" t="s">
        <v>7826</v>
      </c>
      <c r="F1711" s="144" t="s">
        <v>5937</v>
      </c>
      <c r="G1711" s="144" t="s">
        <v>4745</v>
      </c>
      <c r="H1711" s="144" t="s">
        <v>2707</v>
      </c>
      <c r="I1711" s="144" t="s">
        <v>739</v>
      </c>
      <c r="J1711" s="145">
        <v>30</v>
      </c>
      <c r="K1711" s="144" t="s">
        <v>739</v>
      </c>
      <c r="L1711" s="144" t="s">
        <v>401</v>
      </c>
      <c r="M1711" s="144" t="s">
        <v>4797</v>
      </c>
      <c r="N1711" s="144" t="s">
        <v>683</v>
      </c>
      <c r="O1711" s="144" t="s">
        <v>81</v>
      </c>
      <c r="P1711" s="144" t="s">
        <v>7827</v>
      </c>
      <c r="Q1711" s="145">
        <v>0.16</v>
      </c>
      <c r="R1711" s="144" t="s">
        <v>4745</v>
      </c>
      <c r="S1711" s="145">
        <v>30</v>
      </c>
      <c r="T1711" s="144" t="s">
        <v>5939</v>
      </c>
      <c r="U1711" s="145">
        <v>30</v>
      </c>
      <c r="V1711" s="145">
        <v>7.2</v>
      </c>
      <c r="W1711" s="145">
        <v>17</v>
      </c>
      <c r="X1711" s="144" t="s">
        <v>4745</v>
      </c>
    </row>
    <row r="1712" spans="1:24" s="7" customFormat="1">
      <c r="A1712" s="7" t="s">
        <v>49</v>
      </c>
      <c r="D1712" s="144" t="s">
        <v>2951</v>
      </c>
      <c r="E1712" s="144" t="s">
        <v>7828</v>
      </c>
      <c r="F1712" s="144" t="s">
        <v>655</v>
      </c>
      <c r="G1712" s="144" t="s">
        <v>4745</v>
      </c>
      <c r="H1712" s="144" t="s">
        <v>2707</v>
      </c>
      <c r="I1712" s="144" t="s">
        <v>739</v>
      </c>
      <c r="J1712" s="145">
        <v>30</v>
      </c>
      <c r="K1712" s="144" t="s">
        <v>5269</v>
      </c>
      <c r="L1712" s="144" t="s">
        <v>1795</v>
      </c>
      <c r="M1712" s="144" t="s">
        <v>4797</v>
      </c>
      <c r="N1712" s="144" t="s">
        <v>683</v>
      </c>
      <c r="O1712" s="144" t="s">
        <v>81</v>
      </c>
      <c r="P1712" s="144" t="s">
        <v>2954</v>
      </c>
      <c r="Q1712" s="145">
        <v>0.24299999999999999</v>
      </c>
      <c r="R1712" s="144" t="s">
        <v>2955</v>
      </c>
      <c r="S1712" s="145">
        <v>30</v>
      </c>
      <c r="T1712" s="144" t="s">
        <v>5162</v>
      </c>
      <c r="U1712" s="145">
        <v>15</v>
      </c>
      <c r="V1712" s="145">
        <v>11.75</v>
      </c>
      <c r="W1712" s="145">
        <v>0</v>
      </c>
      <c r="X1712" s="144" t="s">
        <v>7829</v>
      </c>
    </row>
    <row r="1713" spans="1:24" s="7" customFormat="1">
      <c r="A1713" s="7" t="s">
        <v>49</v>
      </c>
      <c r="D1713" s="144" t="s">
        <v>7830</v>
      </c>
      <c r="E1713" s="144" t="s">
        <v>7831</v>
      </c>
      <c r="F1713" s="144" t="s">
        <v>4792</v>
      </c>
      <c r="G1713" s="144" t="s">
        <v>4745</v>
      </c>
      <c r="H1713" s="144" t="s">
        <v>2707</v>
      </c>
      <c r="I1713" s="144" t="s">
        <v>690</v>
      </c>
      <c r="J1713" s="145">
        <v>65</v>
      </c>
      <c r="K1713" s="144" t="s">
        <v>1716</v>
      </c>
      <c r="L1713" s="144" t="s">
        <v>393</v>
      </c>
      <c r="M1713" s="144" t="s">
        <v>4753</v>
      </c>
      <c r="N1713" s="144" t="s">
        <v>683</v>
      </c>
      <c r="O1713" s="144" t="s">
        <v>695</v>
      </c>
      <c r="P1713" s="144" t="s">
        <v>7832</v>
      </c>
      <c r="Q1713" s="145">
        <v>0.49299999999999999</v>
      </c>
      <c r="R1713" s="144" t="s">
        <v>384</v>
      </c>
      <c r="S1713" s="145">
        <v>65</v>
      </c>
      <c r="T1713" s="144" t="s">
        <v>5034</v>
      </c>
      <c r="U1713" s="145">
        <v>0</v>
      </c>
      <c r="V1713" s="145">
        <v>8.4</v>
      </c>
      <c r="W1713" s="145">
        <v>0</v>
      </c>
      <c r="X1713" s="144" t="s">
        <v>4745</v>
      </c>
    </row>
    <row r="1714" spans="1:24" s="7" customFormat="1">
      <c r="A1714" s="7" t="s">
        <v>49</v>
      </c>
      <c r="D1714" s="144" t="s">
        <v>3759</v>
      </c>
      <c r="E1714" s="144" t="s">
        <v>7833</v>
      </c>
      <c r="F1714" s="144" t="s">
        <v>5033</v>
      </c>
      <c r="G1714" s="144" t="s">
        <v>4745</v>
      </c>
      <c r="H1714" s="144" t="s">
        <v>2707</v>
      </c>
      <c r="I1714" s="144" t="s">
        <v>690</v>
      </c>
      <c r="J1714" s="145">
        <v>75</v>
      </c>
      <c r="K1714" s="144" t="s">
        <v>891</v>
      </c>
      <c r="L1714" s="144" t="s">
        <v>401</v>
      </c>
      <c r="M1714" s="144" t="s">
        <v>4753</v>
      </c>
      <c r="N1714" s="144" t="s">
        <v>683</v>
      </c>
      <c r="O1714" s="144" t="s">
        <v>695</v>
      </c>
      <c r="P1714" s="144" t="s">
        <v>7834</v>
      </c>
      <c r="Q1714" s="145">
        <v>0.879</v>
      </c>
      <c r="R1714" s="144" t="s">
        <v>3182</v>
      </c>
      <c r="S1714" s="145">
        <v>75</v>
      </c>
      <c r="T1714" s="144" t="s">
        <v>5034</v>
      </c>
      <c r="U1714" s="145">
        <v>34</v>
      </c>
      <c r="V1714" s="145">
        <v>10.92</v>
      </c>
      <c r="W1714" s="145">
        <v>34</v>
      </c>
      <c r="X1714" s="144" t="s">
        <v>4745</v>
      </c>
    </row>
    <row r="1715" spans="1:24" s="7" customFormat="1">
      <c r="A1715" s="7" t="s">
        <v>49</v>
      </c>
      <c r="D1715" s="144" t="s">
        <v>3760</v>
      </c>
      <c r="E1715" s="144" t="s">
        <v>7835</v>
      </c>
      <c r="F1715" s="144" t="s">
        <v>5033</v>
      </c>
      <c r="G1715" s="144" t="s">
        <v>4745</v>
      </c>
      <c r="H1715" s="144" t="s">
        <v>2707</v>
      </c>
      <c r="I1715" s="144" t="s">
        <v>690</v>
      </c>
      <c r="J1715" s="145">
        <v>75</v>
      </c>
      <c r="K1715" s="144" t="s">
        <v>891</v>
      </c>
      <c r="L1715" s="144" t="s">
        <v>396</v>
      </c>
      <c r="M1715" s="144" t="s">
        <v>4753</v>
      </c>
      <c r="N1715" s="144" t="s">
        <v>683</v>
      </c>
      <c r="O1715" s="144" t="s">
        <v>695</v>
      </c>
      <c r="P1715" s="144" t="s">
        <v>7834</v>
      </c>
      <c r="Q1715" s="145">
        <v>0.879</v>
      </c>
      <c r="R1715" s="144" t="s">
        <v>3182</v>
      </c>
      <c r="S1715" s="145">
        <v>75</v>
      </c>
      <c r="T1715" s="144" t="s">
        <v>5034</v>
      </c>
      <c r="U1715" s="145">
        <v>44</v>
      </c>
      <c r="V1715" s="145">
        <v>10.92</v>
      </c>
      <c r="W1715" s="145">
        <v>36</v>
      </c>
      <c r="X1715" s="144" t="s">
        <v>4745</v>
      </c>
    </row>
    <row r="1716" spans="1:24" s="7" customFormat="1">
      <c r="A1716" s="7" t="s">
        <v>49</v>
      </c>
      <c r="D1716" s="144" t="s">
        <v>3761</v>
      </c>
      <c r="E1716" s="144" t="s">
        <v>7836</v>
      </c>
      <c r="F1716" s="144" t="s">
        <v>5033</v>
      </c>
      <c r="G1716" s="144" t="s">
        <v>4745</v>
      </c>
      <c r="H1716" s="144" t="s">
        <v>2707</v>
      </c>
      <c r="I1716" s="144" t="s">
        <v>690</v>
      </c>
      <c r="J1716" s="145">
        <v>75</v>
      </c>
      <c r="K1716" s="144" t="s">
        <v>891</v>
      </c>
      <c r="L1716" s="144" t="s">
        <v>393</v>
      </c>
      <c r="M1716" s="144" t="s">
        <v>4753</v>
      </c>
      <c r="N1716" s="144" t="s">
        <v>683</v>
      </c>
      <c r="O1716" s="144" t="s">
        <v>695</v>
      </c>
      <c r="P1716" s="144" t="s">
        <v>7834</v>
      </c>
      <c r="Q1716" s="145">
        <v>0.879</v>
      </c>
      <c r="R1716" s="144" t="s">
        <v>3182</v>
      </c>
      <c r="S1716" s="145">
        <v>75</v>
      </c>
      <c r="T1716" s="144" t="s">
        <v>5034</v>
      </c>
      <c r="U1716" s="145">
        <v>16</v>
      </c>
      <c r="V1716" s="145">
        <v>10.92</v>
      </c>
      <c r="W1716" s="145">
        <v>16</v>
      </c>
      <c r="X1716" s="144" t="s">
        <v>4745</v>
      </c>
    </row>
    <row r="1717" spans="1:24" s="7" customFormat="1">
      <c r="A1717" s="7" t="s">
        <v>49</v>
      </c>
      <c r="D1717" s="144" t="s">
        <v>7837</v>
      </c>
      <c r="E1717" s="144" t="s">
        <v>7838</v>
      </c>
      <c r="F1717" s="144" t="s">
        <v>4792</v>
      </c>
      <c r="G1717" s="144" t="s">
        <v>4745</v>
      </c>
      <c r="H1717" s="144" t="s">
        <v>2707</v>
      </c>
      <c r="I1717" s="144" t="s">
        <v>690</v>
      </c>
      <c r="J1717" s="145">
        <v>75</v>
      </c>
      <c r="K1717" s="144" t="s">
        <v>4745</v>
      </c>
      <c r="L1717" s="144" t="s">
        <v>4745</v>
      </c>
      <c r="M1717" s="144" t="s">
        <v>4753</v>
      </c>
      <c r="N1717" s="144" t="s">
        <v>5762</v>
      </c>
      <c r="O1717" s="144" t="s">
        <v>695</v>
      </c>
      <c r="P1717" s="144" t="s">
        <v>7839</v>
      </c>
      <c r="Q1717" s="145">
        <v>0.879</v>
      </c>
      <c r="R1717" s="144" t="s">
        <v>3182</v>
      </c>
      <c r="S1717" s="145">
        <v>120</v>
      </c>
      <c r="T1717" s="144" t="s">
        <v>5034</v>
      </c>
      <c r="U1717" s="145">
        <v>0</v>
      </c>
      <c r="V1717" s="145">
        <v>8.98</v>
      </c>
      <c r="W1717" s="145">
        <v>0</v>
      </c>
      <c r="X1717" s="144" t="s">
        <v>4745</v>
      </c>
    </row>
    <row r="1718" spans="1:24" s="7" customFormat="1">
      <c r="A1718" s="7" t="s">
        <v>49</v>
      </c>
      <c r="D1718" s="144" t="s">
        <v>7840</v>
      </c>
      <c r="E1718" s="144" t="s">
        <v>7841</v>
      </c>
      <c r="F1718" s="144" t="s">
        <v>4792</v>
      </c>
      <c r="G1718" s="144" t="s">
        <v>4745</v>
      </c>
      <c r="H1718" s="144" t="s">
        <v>2707</v>
      </c>
      <c r="I1718" s="144" t="s">
        <v>690</v>
      </c>
      <c r="J1718" s="145">
        <v>75</v>
      </c>
      <c r="K1718" s="144" t="s">
        <v>891</v>
      </c>
      <c r="L1718" s="144" t="s">
        <v>694</v>
      </c>
      <c r="M1718" s="144" t="s">
        <v>4753</v>
      </c>
      <c r="N1718" s="144" t="s">
        <v>683</v>
      </c>
      <c r="O1718" s="144" t="s">
        <v>695</v>
      </c>
      <c r="P1718" s="144" t="s">
        <v>7834</v>
      </c>
      <c r="Q1718" s="145">
        <v>0.879</v>
      </c>
      <c r="R1718" s="144" t="s">
        <v>3182</v>
      </c>
      <c r="S1718" s="145">
        <v>75</v>
      </c>
      <c r="T1718" s="144" t="s">
        <v>5034</v>
      </c>
      <c r="U1718" s="145">
        <v>0</v>
      </c>
      <c r="V1718" s="145">
        <v>10.92</v>
      </c>
      <c r="W1718" s="145">
        <v>0</v>
      </c>
      <c r="X1718" s="144" t="s">
        <v>4745</v>
      </c>
    </row>
    <row r="1719" spans="1:24" s="7" customFormat="1">
      <c r="A1719" s="7" t="s">
        <v>49</v>
      </c>
      <c r="D1719" s="144" t="s">
        <v>7842</v>
      </c>
      <c r="E1719" s="144" t="s">
        <v>7843</v>
      </c>
      <c r="F1719" s="144" t="s">
        <v>4792</v>
      </c>
      <c r="G1719" s="144" t="s">
        <v>4745</v>
      </c>
      <c r="H1719" s="144" t="s">
        <v>2707</v>
      </c>
      <c r="I1719" s="144" t="s">
        <v>690</v>
      </c>
      <c r="J1719" s="145">
        <v>75</v>
      </c>
      <c r="K1719" s="144" t="s">
        <v>891</v>
      </c>
      <c r="L1719" s="144" t="s">
        <v>5279</v>
      </c>
      <c r="M1719" s="144" t="s">
        <v>4753</v>
      </c>
      <c r="N1719" s="144" t="s">
        <v>683</v>
      </c>
      <c r="O1719" s="144" t="s">
        <v>695</v>
      </c>
      <c r="P1719" s="144" t="s">
        <v>7834</v>
      </c>
      <c r="Q1719" s="145">
        <v>0.879</v>
      </c>
      <c r="R1719" s="144" t="s">
        <v>3182</v>
      </c>
      <c r="S1719" s="145">
        <v>75</v>
      </c>
      <c r="T1719" s="144" t="s">
        <v>5034</v>
      </c>
      <c r="U1719" s="145">
        <v>0</v>
      </c>
      <c r="V1719" s="145">
        <v>10.92</v>
      </c>
      <c r="W1719" s="145">
        <v>0</v>
      </c>
      <c r="X1719" s="144" t="s">
        <v>4745</v>
      </c>
    </row>
    <row r="1720" spans="1:24" s="7" customFormat="1">
      <c r="A1720" s="7" t="s">
        <v>49</v>
      </c>
      <c r="D1720" s="144" t="s">
        <v>7844</v>
      </c>
      <c r="E1720" s="144" t="s">
        <v>7845</v>
      </c>
      <c r="F1720" s="144" t="s">
        <v>4792</v>
      </c>
      <c r="G1720" s="144" t="s">
        <v>4745</v>
      </c>
      <c r="H1720" s="144" t="s">
        <v>2707</v>
      </c>
      <c r="I1720" s="144" t="s">
        <v>690</v>
      </c>
      <c r="J1720" s="145">
        <v>75</v>
      </c>
      <c r="K1720" s="144" t="s">
        <v>891</v>
      </c>
      <c r="L1720" s="144" t="s">
        <v>5279</v>
      </c>
      <c r="M1720" s="144" t="s">
        <v>4753</v>
      </c>
      <c r="N1720" s="144" t="s">
        <v>683</v>
      </c>
      <c r="O1720" s="144" t="s">
        <v>695</v>
      </c>
      <c r="P1720" s="144" t="s">
        <v>7834</v>
      </c>
      <c r="Q1720" s="145">
        <v>0.879</v>
      </c>
      <c r="R1720" s="144" t="s">
        <v>3182</v>
      </c>
      <c r="S1720" s="145">
        <v>75</v>
      </c>
      <c r="T1720" s="144" t="s">
        <v>5034</v>
      </c>
      <c r="U1720" s="145">
        <v>0</v>
      </c>
      <c r="V1720" s="145">
        <v>10.92</v>
      </c>
      <c r="W1720" s="145">
        <v>0</v>
      </c>
      <c r="X1720" s="144" t="s">
        <v>4745</v>
      </c>
    </row>
    <row r="1721" spans="1:24" s="7" customFormat="1">
      <c r="A1721" s="7" t="s">
        <v>49</v>
      </c>
      <c r="D1721" s="144" t="s">
        <v>3762</v>
      </c>
      <c r="E1721" s="144" t="s">
        <v>7846</v>
      </c>
      <c r="F1721" s="144" t="s">
        <v>5033</v>
      </c>
      <c r="G1721" s="144" t="s">
        <v>4745</v>
      </c>
      <c r="H1721" s="144" t="s">
        <v>2707</v>
      </c>
      <c r="I1721" s="144" t="s">
        <v>690</v>
      </c>
      <c r="J1721" s="145">
        <v>75</v>
      </c>
      <c r="K1721" s="144" t="s">
        <v>891</v>
      </c>
      <c r="L1721" s="144" t="s">
        <v>598</v>
      </c>
      <c r="M1721" s="144" t="s">
        <v>4753</v>
      </c>
      <c r="N1721" s="144" t="s">
        <v>683</v>
      </c>
      <c r="O1721" s="144" t="s">
        <v>695</v>
      </c>
      <c r="P1721" s="144" t="s">
        <v>7834</v>
      </c>
      <c r="Q1721" s="145">
        <v>0.879</v>
      </c>
      <c r="R1721" s="144" t="s">
        <v>3182</v>
      </c>
      <c r="S1721" s="145">
        <v>75</v>
      </c>
      <c r="T1721" s="144" t="s">
        <v>5034</v>
      </c>
      <c r="U1721" s="145">
        <v>14</v>
      </c>
      <c r="V1721" s="145">
        <v>10.92</v>
      </c>
      <c r="W1721" s="145">
        <v>2</v>
      </c>
      <c r="X1721" s="144" t="s">
        <v>4745</v>
      </c>
    </row>
    <row r="1722" spans="1:24" s="7" customFormat="1">
      <c r="A1722" s="7" t="s">
        <v>49</v>
      </c>
      <c r="D1722" s="144" t="s">
        <v>7847</v>
      </c>
      <c r="E1722" s="144" t="s">
        <v>7848</v>
      </c>
      <c r="F1722" s="144" t="s">
        <v>4792</v>
      </c>
      <c r="G1722" s="144" t="s">
        <v>4745</v>
      </c>
      <c r="H1722" s="144" t="s">
        <v>2707</v>
      </c>
      <c r="I1722" s="144" t="s">
        <v>690</v>
      </c>
      <c r="J1722" s="145">
        <v>75</v>
      </c>
      <c r="K1722" s="144" t="s">
        <v>891</v>
      </c>
      <c r="L1722" s="144" t="s">
        <v>457</v>
      </c>
      <c r="M1722" s="144" t="s">
        <v>4753</v>
      </c>
      <c r="N1722" s="144" t="s">
        <v>683</v>
      </c>
      <c r="O1722" s="144" t="s">
        <v>695</v>
      </c>
      <c r="P1722" s="144" t="s">
        <v>7834</v>
      </c>
      <c r="Q1722" s="145">
        <v>0.879</v>
      </c>
      <c r="R1722" s="144" t="s">
        <v>3182</v>
      </c>
      <c r="S1722" s="145">
        <v>75</v>
      </c>
      <c r="T1722" s="144" t="s">
        <v>5034</v>
      </c>
      <c r="U1722" s="145">
        <v>0</v>
      </c>
      <c r="V1722" s="145">
        <v>10.92</v>
      </c>
      <c r="W1722" s="145">
        <v>0</v>
      </c>
      <c r="X1722" s="144" t="s">
        <v>4745</v>
      </c>
    </row>
    <row r="1723" spans="1:24" s="7" customFormat="1">
      <c r="A1723" s="7" t="s">
        <v>49</v>
      </c>
      <c r="D1723" s="144" t="s">
        <v>7849</v>
      </c>
      <c r="E1723" s="144" t="s">
        <v>7850</v>
      </c>
      <c r="F1723" s="144" t="s">
        <v>4792</v>
      </c>
      <c r="G1723" s="144" t="s">
        <v>4745</v>
      </c>
      <c r="H1723" s="144" t="s">
        <v>2707</v>
      </c>
      <c r="I1723" s="144" t="s">
        <v>690</v>
      </c>
      <c r="J1723" s="145">
        <v>75</v>
      </c>
      <c r="K1723" s="144" t="s">
        <v>891</v>
      </c>
      <c r="L1723" s="144" t="s">
        <v>389</v>
      </c>
      <c r="M1723" s="144" t="s">
        <v>4753</v>
      </c>
      <c r="N1723" s="144" t="s">
        <v>683</v>
      </c>
      <c r="O1723" s="144" t="s">
        <v>695</v>
      </c>
      <c r="P1723" s="144" t="s">
        <v>7834</v>
      </c>
      <c r="Q1723" s="145">
        <v>0.879</v>
      </c>
      <c r="R1723" s="144" t="s">
        <v>3182</v>
      </c>
      <c r="S1723" s="145">
        <v>75</v>
      </c>
      <c r="T1723" s="144" t="s">
        <v>5034</v>
      </c>
      <c r="U1723" s="145">
        <v>0</v>
      </c>
      <c r="V1723" s="145">
        <v>10.92</v>
      </c>
      <c r="W1723" s="145">
        <v>0</v>
      </c>
      <c r="X1723" s="144" t="s">
        <v>4745</v>
      </c>
    </row>
    <row r="1724" spans="1:24" s="7" customFormat="1">
      <c r="A1724" s="7" t="s">
        <v>49</v>
      </c>
      <c r="D1724" s="144" t="s">
        <v>7851</v>
      </c>
      <c r="E1724" s="144" t="s">
        <v>7852</v>
      </c>
      <c r="F1724" s="144" t="s">
        <v>4792</v>
      </c>
      <c r="G1724" s="144" t="s">
        <v>4745</v>
      </c>
      <c r="H1724" s="144" t="s">
        <v>2707</v>
      </c>
      <c r="I1724" s="144" t="s">
        <v>690</v>
      </c>
      <c r="J1724" s="145">
        <v>37</v>
      </c>
      <c r="K1724" s="144" t="s">
        <v>739</v>
      </c>
      <c r="L1724" s="144" t="s">
        <v>401</v>
      </c>
      <c r="M1724" s="144" t="s">
        <v>4753</v>
      </c>
      <c r="N1724" s="144" t="s">
        <v>683</v>
      </c>
      <c r="O1724" s="144" t="s">
        <v>81</v>
      </c>
      <c r="P1724" s="144" t="s">
        <v>7853</v>
      </c>
      <c r="Q1724" s="145">
        <v>0.27700000000000002</v>
      </c>
      <c r="R1724" s="144" t="s">
        <v>384</v>
      </c>
      <c r="S1724" s="145">
        <v>50</v>
      </c>
      <c r="T1724" s="144" t="s">
        <v>5034</v>
      </c>
      <c r="U1724" s="145">
        <v>0</v>
      </c>
      <c r="V1724" s="145">
        <v>1.8140000000000001</v>
      </c>
      <c r="W1724" s="145">
        <v>0</v>
      </c>
      <c r="X1724" s="144" t="s">
        <v>4745</v>
      </c>
    </row>
    <row r="1725" spans="1:24" s="7" customFormat="1">
      <c r="A1725" s="7" t="s">
        <v>49</v>
      </c>
      <c r="D1725" s="144" t="s">
        <v>7854</v>
      </c>
      <c r="E1725" s="144" t="s">
        <v>7855</v>
      </c>
      <c r="F1725" s="144" t="s">
        <v>4792</v>
      </c>
      <c r="G1725" s="144" t="s">
        <v>4745</v>
      </c>
      <c r="H1725" s="144" t="s">
        <v>2707</v>
      </c>
      <c r="I1725" s="144" t="s">
        <v>690</v>
      </c>
      <c r="J1725" s="145">
        <v>37</v>
      </c>
      <c r="K1725" s="144" t="s">
        <v>739</v>
      </c>
      <c r="L1725" s="144" t="s">
        <v>396</v>
      </c>
      <c r="M1725" s="144" t="s">
        <v>4753</v>
      </c>
      <c r="N1725" s="144" t="s">
        <v>683</v>
      </c>
      <c r="O1725" s="144" t="s">
        <v>81</v>
      </c>
      <c r="P1725" s="144" t="s">
        <v>7853</v>
      </c>
      <c r="Q1725" s="145">
        <v>0.247</v>
      </c>
      <c r="R1725" s="144" t="s">
        <v>384</v>
      </c>
      <c r="S1725" s="145">
        <v>50</v>
      </c>
      <c r="T1725" s="144" t="s">
        <v>5034</v>
      </c>
      <c r="U1725" s="145">
        <v>0</v>
      </c>
      <c r="V1725" s="145">
        <v>3.27</v>
      </c>
      <c r="W1725" s="145">
        <v>0</v>
      </c>
      <c r="X1725" s="144" t="s">
        <v>4745</v>
      </c>
    </row>
    <row r="1726" spans="1:24" s="7" customFormat="1">
      <c r="A1726" s="7" t="s">
        <v>49</v>
      </c>
      <c r="D1726" s="144" t="s">
        <v>7856</v>
      </c>
      <c r="E1726" s="144" t="s">
        <v>7857</v>
      </c>
      <c r="F1726" s="144" t="s">
        <v>4792</v>
      </c>
      <c r="G1726" s="144" t="s">
        <v>4745</v>
      </c>
      <c r="H1726" s="144" t="s">
        <v>2707</v>
      </c>
      <c r="I1726" s="144" t="s">
        <v>690</v>
      </c>
      <c r="J1726" s="145">
        <v>37</v>
      </c>
      <c r="K1726" s="144" t="s">
        <v>739</v>
      </c>
      <c r="L1726" s="144" t="s">
        <v>393</v>
      </c>
      <c r="M1726" s="144" t="s">
        <v>4753</v>
      </c>
      <c r="N1726" s="144" t="s">
        <v>683</v>
      </c>
      <c r="O1726" s="144" t="s">
        <v>81</v>
      </c>
      <c r="P1726" s="144" t="s">
        <v>7853</v>
      </c>
      <c r="Q1726" s="145">
        <v>0.247</v>
      </c>
      <c r="R1726" s="144" t="s">
        <v>384</v>
      </c>
      <c r="S1726" s="145">
        <v>50</v>
      </c>
      <c r="T1726" s="144" t="s">
        <v>5034</v>
      </c>
      <c r="U1726" s="145">
        <v>0</v>
      </c>
      <c r="V1726" s="145">
        <v>3.13</v>
      </c>
      <c r="W1726" s="145">
        <v>0</v>
      </c>
      <c r="X1726" s="144" t="s">
        <v>4745</v>
      </c>
    </row>
    <row r="1727" spans="1:24" s="7" customFormat="1">
      <c r="A1727" s="7" t="s">
        <v>49</v>
      </c>
      <c r="D1727" s="144" t="s">
        <v>7858</v>
      </c>
      <c r="E1727" s="144" t="s">
        <v>7859</v>
      </c>
      <c r="F1727" s="144" t="s">
        <v>4792</v>
      </c>
      <c r="G1727" s="144" t="s">
        <v>4745</v>
      </c>
      <c r="H1727" s="144" t="s">
        <v>2707</v>
      </c>
      <c r="I1727" s="144" t="s">
        <v>690</v>
      </c>
      <c r="J1727" s="145">
        <v>37</v>
      </c>
      <c r="K1727" s="144" t="s">
        <v>739</v>
      </c>
      <c r="L1727" s="144" t="s">
        <v>389</v>
      </c>
      <c r="M1727" s="144" t="s">
        <v>4753</v>
      </c>
      <c r="N1727" s="144" t="s">
        <v>683</v>
      </c>
      <c r="O1727" s="144" t="s">
        <v>81</v>
      </c>
      <c r="P1727" s="144" t="s">
        <v>7853</v>
      </c>
      <c r="Q1727" s="145">
        <v>0.247</v>
      </c>
      <c r="R1727" s="144" t="s">
        <v>384</v>
      </c>
      <c r="S1727" s="145">
        <v>50</v>
      </c>
      <c r="T1727" s="144" t="s">
        <v>5034</v>
      </c>
      <c r="U1727" s="145">
        <v>0</v>
      </c>
      <c r="V1727" s="145">
        <v>3.024</v>
      </c>
      <c r="W1727" s="145">
        <v>0</v>
      </c>
      <c r="X1727" s="144" t="s">
        <v>4745</v>
      </c>
    </row>
    <row r="1728" spans="1:24" s="7" customFormat="1">
      <c r="A1728" s="7" t="s">
        <v>49</v>
      </c>
      <c r="D1728" s="144" t="s">
        <v>7860</v>
      </c>
      <c r="E1728" s="144" t="s">
        <v>7861</v>
      </c>
      <c r="F1728" s="144" t="s">
        <v>4792</v>
      </c>
      <c r="G1728" s="144" t="s">
        <v>4745</v>
      </c>
      <c r="H1728" s="144" t="s">
        <v>2707</v>
      </c>
      <c r="I1728" s="144" t="s">
        <v>690</v>
      </c>
      <c r="J1728" s="145">
        <v>37</v>
      </c>
      <c r="K1728" s="144" t="s">
        <v>731</v>
      </c>
      <c r="L1728" s="144" t="s">
        <v>457</v>
      </c>
      <c r="M1728" s="144" t="s">
        <v>4753</v>
      </c>
      <c r="N1728" s="144" t="s">
        <v>683</v>
      </c>
      <c r="O1728" s="144" t="s">
        <v>81</v>
      </c>
      <c r="P1728" s="144" t="s">
        <v>7853</v>
      </c>
      <c r="Q1728" s="145">
        <v>0.23400000000000001</v>
      </c>
      <c r="R1728" s="144" t="s">
        <v>384</v>
      </c>
      <c r="S1728" s="145">
        <v>50</v>
      </c>
      <c r="T1728" s="144" t="s">
        <v>5034</v>
      </c>
      <c r="U1728" s="145">
        <v>0</v>
      </c>
      <c r="V1728" s="145">
        <v>3.18</v>
      </c>
      <c r="W1728" s="145">
        <v>0</v>
      </c>
      <c r="X1728" s="144" t="s">
        <v>4745</v>
      </c>
    </row>
    <row r="1729" spans="1:24" s="7" customFormat="1">
      <c r="A1729" s="7" t="s">
        <v>49</v>
      </c>
      <c r="D1729" s="144" t="s">
        <v>7862</v>
      </c>
      <c r="E1729" s="144" t="s">
        <v>7863</v>
      </c>
      <c r="F1729" s="144" t="s">
        <v>4792</v>
      </c>
      <c r="G1729" s="144" t="s">
        <v>4745</v>
      </c>
      <c r="H1729" s="144" t="s">
        <v>2707</v>
      </c>
      <c r="I1729" s="144" t="s">
        <v>690</v>
      </c>
      <c r="J1729" s="145">
        <v>37</v>
      </c>
      <c r="K1729" s="144" t="s">
        <v>739</v>
      </c>
      <c r="L1729" s="144" t="s">
        <v>457</v>
      </c>
      <c r="M1729" s="144" t="s">
        <v>4753</v>
      </c>
      <c r="N1729" s="144" t="s">
        <v>683</v>
      </c>
      <c r="O1729" s="144" t="s">
        <v>81</v>
      </c>
      <c r="P1729" s="144" t="s">
        <v>7853</v>
      </c>
      <c r="Q1729" s="145">
        <v>0.224</v>
      </c>
      <c r="R1729" s="144" t="s">
        <v>384</v>
      </c>
      <c r="S1729" s="145">
        <v>50</v>
      </c>
      <c r="T1729" s="144" t="s">
        <v>5034</v>
      </c>
      <c r="U1729" s="145">
        <v>0</v>
      </c>
      <c r="V1729" s="145">
        <v>3.024</v>
      </c>
      <c r="W1729" s="145">
        <v>0</v>
      </c>
      <c r="X1729" s="144" t="s">
        <v>4745</v>
      </c>
    </row>
    <row r="1730" spans="1:24" s="7" customFormat="1">
      <c r="A1730" s="7" t="s">
        <v>49</v>
      </c>
      <c r="D1730" s="144" t="s">
        <v>3763</v>
      </c>
      <c r="E1730" s="144" t="s">
        <v>7864</v>
      </c>
      <c r="F1730" s="144" t="s">
        <v>5033</v>
      </c>
      <c r="G1730" s="144" t="s">
        <v>4745</v>
      </c>
      <c r="H1730" s="144" t="s">
        <v>2707</v>
      </c>
      <c r="I1730" s="144" t="s">
        <v>690</v>
      </c>
      <c r="J1730" s="145">
        <v>37</v>
      </c>
      <c r="K1730" s="144" t="s">
        <v>739</v>
      </c>
      <c r="L1730" s="144" t="s">
        <v>419</v>
      </c>
      <c r="M1730" s="144" t="s">
        <v>4753</v>
      </c>
      <c r="N1730" s="144" t="s">
        <v>683</v>
      </c>
      <c r="O1730" s="144" t="s">
        <v>81</v>
      </c>
      <c r="P1730" s="144" t="s">
        <v>7853</v>
      </c>
      <c r="Q1730" s="145">
        <v>0.27700000000000002</v>
      </c>
      <c r="R1730" s="144" t="s">
        <v>384</v>
      </c>
      <c r="S1730" s="145">
        <v>50</v>
      </c>
      <c r="T1730" s="144" t="s">
        <v>5034</v>
      </c>
      <c r="U1730" s="145">
        <v>43</v>
      </c>
      <c r="V1730" s="145">
        <v>3.2146400000000002</v>
      </c>
      <c r="W1730" s="145">
        <v>30</v>
      </c>
      <c r="X1730" s="144" t="s">
        <v>4745</v>
      </c>
    </row>
    <row r="1731" spans="1:24" s="7" customFormat="1">
      <c r="A1731" s="7" t="s">
        <v>49</v>
      </c>
      <c r="D1731" s="144" t="s">
        <v>7865</v>
      </c>
      <c r="E1731" s="144" t="s">
        <v>7866</v>
      </c>
      <c r="F1731" s="144" t="s">
        <v>4792</v>
      </c>
      <c r="G1731" s="144" t="s">
        <v>4745</v>
      </c>
      <c r="H1731" s="144" t="s">
        <v>2707</v>
      </c>
      <c r="I1731" s="144" t="s">
        <v>690</v>
      </c>
      <c r="J1731" s="145">
        <v>37</v>
      </c>
      <c r="K1731" s="144" t="s">
        <v>795</v>
      </c>
      <c r="L1731" s="144" t="s">
        <v>396</v>
      </c>
      <c r="M1731" s="144" t="s">
        <v>4753</v>
      </c>
      <c r="N1731" s="144" t="s">
        <v>683</v>
      </c>
      <c r="O1731" s="144" t="s">
        <v>81</v>
      </c>
      <c r="P1731" s="144" t="s">
        <v>7867</v>
      </c>
      <c r="Q1731" s="145">
        <v>0.21199999999999999</v>
      </c>
      <c r="R1731" s="144" t="s">
        <v>384</v>
      </c>
      <c r="S1731" s="145">
        <v>50</v>
      </c>
      <c r="T1731" s="144" t="s">
        <v>5034</v>
      </c>
      <c r="U1731" s="145">
        <v>0</v>
      </c>
      <c r="V1731" s="145">
        <v>3.024</v>
      </c>
      <c r="W1731" s="145">
        <v>0</v>
      </c>
      <c r="X1731" s="144" t="s">
        <v>4745</v>
      </c>
    </row>
    <row r="1732" spans="1:24" s="7" customFormat="1">
      <c r="A1732" s="7" t="s">
        <v>49</v>
      </c>
      <c r="D1732" s="144" t="s">
        <v>7868</v>
      </c>
      <c r="E1732" s="144" t="s">
        <v>7869</v>
      </c>
      <c r="F1732" s="144" t="s">
        <v>4792</v>
      </c>
      <c r="G1732" s="144" t="s">
        <v>4745</v>
      </c>
      <c r="H1732" s="144" t="s">
        <v>2707</v>
      </c>
      <c r="I1732" s="144" t="s">
        <v>690</v>
      </c>
      <c r="J1732" s="145">
        <v>37</v>
      </c>
      <c r="K1732" s="144" t="s">
        <v>739</v>
      </c>
      <c r="L1732" s="144" t="s">
        <v>694</v>
      </c>
      <c r="M1732" s="144" t="s">
        <v>4753</v>
      </c>
      <c r="N1732" s="144" t="s">
        <v>683</v>
      </c>
      <c r="O1732" s="144" t="s">
        <v>81</v>
      </c>
      <c r="P1732" s="144" t="s">
        <v>7853</v>
      </c>
      <c r="Q1732" s="145">
        <v>0.247</v>
      </c>
      <c r="R1732" s="144" t="s">
        <v>384</v>
      </c>
      <c r="S1732" s="145">
        <v>50</v>
      </c>
      <c r="T1732" s="144" t="s">
        <v>5034</v>
      </c>
      <c r="U1732" s="145">
        <v>0</v>
      </c>
      <c r="V1732" s="145">
        <v>3.024</v>
      </c>
      <c r="W1732" s="145">
        <v>0</v>
      </c>
      <c r="X1732" s="144" t="s">
        <v>4745</v>
      </c>
    </row>
    <row r="1733" spans="1:24" s="7" customFormat="1">
      <c r="A1733" s="7" t="s">
        <v>49</v>
      </c>
      <c r="D1733" s="144" t="s">
        <v>7870</v>
      </c>
      <c r="E1733" s="144" t="s">
        <v>7871</v>
      </c>
      <c r="F1733" s="144" t="s">
        <v>4792</v>
      </c>
      <c r="G1733" s="144" t="s">
        <v>4745</v>
      </c>
      <c r="H1733" s="144" t="s">
        <v>2707</v>
      </c>
      <c r="I1733" s="144" t="s">
        <v>690</v>
      </c>
      <c r="J1733" s="145">
        <v>37</v>
      </c>
      <c r="K1733" s="144" t="s">
        <v>739</v>
      </c>
      <c r="L1733" s="144" t="s">
        <v>393</v>
      </c>
      <c r="M1733" s="144" t="s">
        <v>4753</v>
      </c>
      <c r="N1733" s="144" t="s">
        <v>683</v>
      </c>
      <c r="O1733" s="144" t="s">
        <v>81</v>
      </c>
      <c r="P1733" s="144" t="s">
        <v>7853</v>
      </c>
      <c r="Q1733" s="145">
        <v>0.26500000000000001</v>
      </c>
      <c r="R1733" s="144" t="s">
        <v>384</v>
      </c>
      <c r="S1733" s="145">
        <v>50</v>
      </c>
      <c r="T1733" s="144" t="s">
        <v>5034</v>
      </c>
      <c r="U1733" s="145">
        <v>0</v>
      </c>
      <c r="V1733" s="145">
        <v>3.02</v>
      </c>
      <c r="W1733" s="145">
        <v>0</v>
      </c>
      <c r="X1733" s="144" t="s">
        <v>4745</v>
      </c>
    </row>
    <row r="1734" spans="1:24" s="7" customFormat="1">
      <c r="A1734" s="7" t="s">
        <v>49</v>
      </c>
      <c r="D1734" s="144" t="s">
        <v>7872</v>
      </c>
      <c r="E1734" s="144" t="s">
        <v>7873</v>
      </c>
      <c r="F1734" s="144" t="s">
        <v>4792</v>
      </c>
      <c r="G1734" s="144" t="s">
        <v>4745</v>
      </c>
      <c r="H1734" s="144" t="s">
        <v>2707</v>
      </c>
      <c r="I1734" s="144" t="s">
        <v>690</v>
      </c>
      <c r="J1734" s="145">
        <v>37</v>
      </c>
      <c r="K1734" s="144" t="s">
        <v>739</v>
      </c>
      <c r="L1734" s="144" t="s">
        <v>457</v>
      </c>
      <c r="M1734" s="144" t="s">
        <v>4753</v>
      </c>
      <c r="N1734" s="144" t="s">
        <v>683</v>
      </c>
      <c r="O1734" s="144" t="s">
        <v>81</v>
      </c>
      <c r="P1734" s="144" t="s">
        <v>7853</v>
      </c>
      <c r="Q1734" s="145">
        <v>0.26500000000000001</v>
      </c>
      <c r="R1734" s="144" t="s">
        <v>384</v>
      </c>
      <c r="S1734" s="145">
        <v>50</v>
      </c>
      <c r="T1734" s="144" t="s">
        <v>5034</v>
      </c>
      <c r="U1734" s="145">
        <v>0</v>
      </c>
      <c r="V1734" s="145">
        <v>3.024</v>
      </c>
      <c r="W1734" s="145">
        <v>0</v>
      </c>
      <c r="X1734" s="144" t="s">
        <v>4745</v>
      </c>
    </row>
    <row r="1735" spans="1:24" s="7" customFormat="1">
      <c r="A1735" s="7" t="s">
        <v>49</v>
      </c>
      <c r="D1735" s="144" t="s">
        <v>7874</v>
      </c>
      <c r="E1735" s="144" t="s">
        <v>7875</v>
      </c>
      <c r="F1735" s="144" t="s">
        <v>4792</v>
      </c>
      <c r="G1735" s="144" t="s">
        <v>4745</v>
      </c>
      <c r="H1735" s="144" t="s">
        <v>2707</v>
      </c>
      <c r="I1735" s="144" t="s">
        <v>690</v>
      </c>
      <c r="J1735" s="145">
        <v>30</v>
      </c>
      <c r="K1735" s="144" t="s">
        <v>703</v>
      </c>
      <c r="L1735" s="144" t="s">
        <v>694</v>
      </c>
      <c r="M1735" s="144" t="s">
        <v>4753</v>
      </c>
      <c r="N1735" s="144" t="s">
        <v>522</v>
      </c>
      <c r="O1735" s="144" t="s">
        <v>81</v>
      </c>
      <c r="P1735" s="144" t="s">
        <v>7876</v>
      </c>
      <c r="Q1735" s="145">
        <v>0.12</v>
      </c>
      <c r="R1735" s="144" t="s">
        <v>384</v>
      </c>
      <c r="S1735" s="145">
        <v>25</v>
      </c>
      <c r="T1735" s="144" t="s">
        <v>5034</v>
      </c>
      <c r="U1735" s="145">
        <v>0</v>
      </c>
      <c r="V1735" s="145">
        <v>0</v>
      </c>
      <c r="W1735" s="145">
        <v>0</v>
      </c>
      <c r="X1735" s="144" t="s">
        <v>4745</v>
      </c>
    </row>
    <row r="1736" spans="1:24" s="7" customFormat="1">
      <c r="A1736" s="7" t="s">
        <v>49</v>
      </c>
      <c r="D1736" s="144" t="s">
        <v>7877</v>
      </c>
      <c r="E1736" s="144" t="s">
        <v>7878</v>
      </c>
      <c r="F1736" s="144" t="s">
        <v>4792</v>
      </c>
      <c r="G1736" s="144" t="s">
        <v>4745</v>
      </c>
      <c r="H1736" s="144" t="s">
        <v>2707</v>
      </c>
      <c r="I1736" s="144" t="s">
        <v>690</v>
      </c>
      <c r="J1736" s="145">
        <v>37</v>
      </c>
      <c r="K1736" s="144" t="s">
        <v>703</v>
      </c>
      <c r="L1736" s="144" t="s">
        <v>694</v>
      </c>
      <c r="M1736" s="144" t="s">
        <v>4753</v>
      </c>
      <c r="N1736" s="144" t="s">
        <v>683</v>
      </c>
      <c r="O1736" s="144" t="s">
        <v>81</v>
      </c>
      <c r="P1736" s="144" t="s">
        <v>7867</v>
      </c>
      <c r="Q1736" s="145">
        <v>0.19800000000000001</v>
      </c>
      <c r="R1736" s="144" t="s">
        <v>384</v>
      </c>
      <c r="S1736" s="145">
        <v>50</v>
      </c>
      <c r="T1736" s="144" t="s">
        <v>5034</v>
      </c>
      <c r="U1736" s="145">
        <v>0</v>
      </c>
      <c r="V1736" s="145">
        <v>3.0249999999999999</v>
      </c>
      <c r="W1736" s="145">
        <v>0</v>
      </c>
      <c r="X1736" s="144" t="s">
        <v>4745</v>
      </c>
    </row>
    <row r="1737" spans="1:24" s="7" customFormat="1">
      <c r="A1737" s="7" t="s">
        <v>49</v>
      </c>
      <c r="D1737" s="144" t="s">
        <v>7879</v>
      </c>
      <c r="E1737" s="144" t="s">
        <v>7880</v>
      </c>
      <c r="F1737" s="144" t="s">
        <v>4792</v>
      </c>
      <c r="G1737" s="144" t="s">
        <v>4745</v>
      </c>
      <c r="H1737" s="144" t="s">
        <v>2707</v>
      </c>
      <c r="I1737" s="144" t="s">
        <v>690</v>
      </c>
      <c r="J1737" s="145">
        <v>30</v>
      </c>
      <c r="K1737" s="144" t="s">
        <v>895</v>
      </c>
      <c r="L1737" s="144" t="s">
        <v>389</v>
      </c>
      <c r="M1737" s="144" t="s">
        <v>4753</v>
      </c>
      <c r="N1737" s="144" t="s">
        <v>683</v>
      </c>
      <c r="O1737" s="144" t="s">
        <v>81</v>
      </c>
      <c r="P1737" s="144" t="s">
        <v>7881</v>
      </c>
      <c r="Q1737" s="145">
        <v>0.187</v>
      </c>
      <c r="R1737" s="144" t="s">
        <v>384</v>
      </c>
      <c r="S1737" s="145">
        <v>45</v>
      </c>
      <c r="T1737" s="144" t="s">
        <v>5034</v>
      </c>
      <c r="U1737" s="145">
        <v>0</v>
      </c>
      <c r="V1737" s="145">
        <v>2.3257099999999999</v>
      </c>
      <c r="W1737" s="145">
        <v>0</v>
      </c>
      <c r="X1737" s="144" t="s">
        <v>4745</v>
      </c>
    </row>
    <row r="1738" spans="1:24" s="7" customFormat="1">
      <c r="A1738" s="7" t="s">
        <v>49</v>
      </c>
      <c r="D1738" s="144" t="s">
        <v>7882</v>
      </c>
      <c r="E1738" s="144" t="s">
        <v>7883</v>
      </c>
      <c r="F1738" s="144" t="s">
        <v>4792</v>
      </c>
      <c r="G1738" s="144" t="s">
        <v>4745</v>
      </c>
      <c r="H1738" s="144" t="s">
        <v>2707</v>
      </c>
      <c r="I1738" s="144" t="s">
        <v>690</v>
      </c>
      <c r="J1738" s="145">
        <v>37</v>
      </c>
      <c r="K1738" s="144" t="s">
        <v>703</v>
      </c>
      <c r="L1738" s="144" t="s">
        <v>419</v>
      </c>
      <c r="M1738" s="144" t="s">
        <v>4753</v>
      </c>
      <c r="N1738" s="144" t="s">
        <v>683</v>
      </c>
      <c r="O1738" s="144" t="s">
        <v>81</v>
      </c>
      <c r="P1738" s="144" t="s">
        <v>7867</v>
      </c>
      <c r="Q1738" s="145">
        <v>0.19800000000000001</v>
      </c>
      <c r="R1738" s="144" t="s">
        <v>384</v>
      </c>
      <c r="S1738" s="145">
        <v>50</v>
      </c>
      <c r="T1738" s="144" t="s">
        <v>5034</v>
      </c>
      <c r="U1738" s="145">
        <v>0</v>
      </c>
      <c r="V1738" s="145">
        <v>3.0233300000000001</v>
      </c>
      <c r="W1738" s="145">
        <v>0</v>
      </c>
      <c r="X1738" s="144" t="s">
        <v>4745</v>
      </c>
    </row>
    <row r="1739" spans="1:24" s="7" customFormat="1">
      <c r="A1739" s="7" t="s">
        <v>49</v>
      </c>
      <c r="D1739" s="144" t="s">
        <v>3764</v>
      </c>
      <c r="E1739" s="144" t="s">
        <v>7884</v>
      </c>
      <c r="F1739" s="144" t="s">
        <v>5033</v>
      </c>
      <c r="G1739" s="144" t="s">
        <v>4745</v>
      </c>
      <c r="H1739" s="144" t="s">
        <v>2707</v>
      </c>
      <c r="I1739" s="144" t="s">
        <v>690</v>
      </c>
      <c r="J1739" s="145">
        <v>37</v>
      </c>
      <c r="K1739" s="144" t="s">
        <v>703</v>
      </c>
      <c r="L1739" s="144" t="s">
        <v>389</v>
      </c>
      <c r="M1739" s="144" t="s">
        <v>4753</v>
      </c>
      <c r="N1739" s="144" t="s">
        <v>683</v>
      </c>
      <c r="O1739" s="144" t="s">
        <v>81</v>
      </c>
      <c r="P1739" s="144" t="s">
        <v>7867</v>
      </c>
      <c r="Q1739" s="145">
        <v>0.19800000000000001</v>
      </c>
      <c r="R1739" s="144" t="s">
        <v>384</v>
      </c>
      <c r="S1739" s="145">
        <v>50</v>
      </c>
      <c r="T1739" s="144" t="s">
        <v>5034</v>
      </c>
      <c r="U1739" s="145">
        <v>2</v>
      </c>
      <c r="V1739" s="145">
        <v>3.0550000000000002</v>
      </c>
      <c r="W1739" s="145">
        <v>0</v>
      </c>
      <c r="X1739" s="144" t="s">
        <v>4745</v>
      </c>
    </row>
    <row r="1740" spans="1:24" s="7" customFormat="1">
      <c r="A1740" s="7" t="s">
        <v>49</v>
      </c>
      <c r="D1740" s="144" t="s">
        <v>7885</v>
      </c>
      <c r="E1740" s="144" t="s">
        <v>7886</v>
      </c>
      <c r="F1740" s="144" t="s">
        <v>4792</v>
      </c>
      <c r="G1740" s="144" t="s">
        <v>4745</v>
      </c>
      <c r="H1740" s="144" t="s">
        <v>2707</v>
      </c>
      <c r="I1740" s="144" t="s">
        <v>690</v>
      </c>
      <c r="J1740" s="145">
        <v>20</v>
      </c>
      <c r="K1740" s="144" t="s">
        <v>703</v>
      </c>
      <c r="L1740" s="144" t="s">
        <v>694</v>
      </c>
      <c r="M1740" s="144" t="s">
        <v>4753</v>
      </c>
      <c r="N1740" s="144" t="s">
        <v>429</v>
      </c>
      <c r="O1740" s="144" t="s">
        <v>81</v>
      </c>
      <c r="P1740" s="144" t="s">
        <v>7887</v>
      </c>
      <c r="Q1740" s="145">
        <v>4.2999999999999997E-2</v>
      </c>
      <c r="R1740" s="144" t="s">
        <v>1297</v>
      </c>
      <c r="S1740" s="145">
        <v>8</v>
      </c>
      <c r="T1740" s="144" t="s">
        <v>4754</v>
      </c>
      <c r="U1740" s="145">
        <v>0</v>
      </c>
      <c r="V1740" s="145">
        <v>0.82589000000000001</v>
      </c>
      <c r="W1740" s="145">
        <v>0</v>
      </c>
      <c r="X1740" s="144" t="s">
        <v>4745</v>
      </c>
    </row>
    <row r="1741" spans="1:24" s="7" customFormat="1">
      <c r="A1741" s="7" t="s">
        <v>49</v>
      </c>
      <c r="D1741" s="144" t="s">
        <v>7888</v>
      </c>
      <c r="E1741" s="144" t="s">
        <v>7889</v>
      </c>
      <c r="F1741" s="144" t="s">
        <v>4792</v>
      </c>
      <c r="G1741" s="144" t="s">
        <v>4745</v>
      </c>
      <c r="H1741" s="144" t="s">
        <v>2707</v>
      </c>
      <c r="I1741" s="144" t="s">
        <v>690</v>
      </c>
      <c r="J1741" s="145">
        <v>20</v>
      </c>
      <c r="K1741" s="144" t="s">
        <v>703</v>
      </c>
      <c r="L1741" s="144" t="s">
        <v>401</v>
      </c>
      <c r="M1741" s="144" t="s">
        <v>4753</v>
      </c>
      <c r="N1741" s="144" t="s">
        <v>429</v>
      </c>
      <c r="O1741" s="144" t="s">
        <v>81</v>
      </c>
      <c r="P1741" s="144" t="s">
        <v>7887</v>
      </c>
      <c r="Q1741" s="145">
        <v>4.2999999999999997E-2</v>
      </c>
      <c r="R1741" s="144" t="s">
        <v>1297</v>
      </c>
      <c r="S1741" s="145">
        <v>8</v>
      </c>
      <c r="T1741" s="144" t="s">
        <v>4754</v>
      </c>
      <c r="U1741" s="145">
        <v>0</v>
      </c>
      <c r="V1741" s="145">
        <v>0.82586999999999999</v>
      </c>
      <c r="W1741" s="145">
        <v>0</v>
      </c>
      <c r="X1741" s="144" t="s">
        <v>4745</v>
      </c>
    </row>
    <row r="1742" spans="1:24" s="7" customFormat="1">
      <c r="A1742" s="7" t="s">
        <v>49</v>
      </c>
      <c r="D1742" s="144" t="s">
        <v>7890</v>
      </c>
      <c r="E1742" s="144" t="s">
        <v>7891</v>
      </c>
      <c r="F1742" s="144" t="s">
        <v>4792</v>
      </c>
      <c r="G1742" s="144" t="s">
        <v>4745</v>
      </c>
      <c r="H1742" s="144" t="s">
        <v>2707</v>
      </c>
      <c r="I1742" s="144" t="s">
        <v>690</v>
      </c>
      <c r="J1742" s="145">
        <v>20</v>
      </c>
      <c r="K1742" s="144" t="s">
        <v>703</v>
      </c>
      <c r="L1742" s="144" t="s">
        <v>393</v>
      </c>
      <c r="M1742" s="144" t="s">
        <v>4753</v>
      </c>
      <c r="N1742" s="144" t="s">
        <v>429</v>
      </c>
      <c r="O1742" s="144" t="s">
        <v>81</v>
      </c>
      <c r="P1742" s="144" t="s">
        <v>7887</v>
      </c>
      <c r="Q1742" s="145">
        <v>4.2999999999999997E-2</v>
      </c>
      <c r="R1742" s="144" t="s">
        <v>1297</v>
      </c>
      <c r="S1742" s="145">
        <v>8</v>
      </c>
      <c r="T1742" s="144" t="s">
        <v>4754</v>
      </c>
      <c r="U1742" s="145">
        <v>0</v>
      </c>
      <c r="V1742" s="145">
        <v>0.82499999999999996</v>
      </c>
      <c r="W1742" s="145">
        <v>0</v>
      </c>
      <c r="X1742" s="144" t="s">
        <v>4745</v>
      </c>
    </row>
    <row r="1743" spans="1:24" s="7" customFormat="1">
      <c r="A1743" s="7" t="s">
        <v>49</v>
      </c>
      <c r="D1743" s="144" t="s">
        <v>7892</v>
      </c>
      <c r="E1743" s="144" t="s">
        <v>7893</v>
      </c>
      <c r="F1743" s="144" t="s">
        <v>4792</v>
      </c>
      <c r="G1743" s="144" t="s">
        <v>4745</v>
      </c>
      <c r="H1743" s="144" t="s">
        <v>2707</v>
      </c>
      <c r="I1743" s="144" t="s">
        <v>690</v>
      </c>
      <c r="J1743" s="145">
        <v>20</v>
      </c>
      <c r="K1743" s="144" t="s">
        <v>703</v>
      </c>
      <c r="L1743" s="144" t="s">
        <v>487</v>
      </c>
      <c r="M1743" s="144" t="s">
        <v>4753</v>
      </c>
      <c r="N1743" s="144" t="s">
        <v>429</v>
      </c>
      <c r="O1743" s="144" t="s">
        <v>81</v>
      </c>
      <c r="P1743" s="144" t="s">
        <v>7887</v>
      </c>
      <c r="Q1743" s="145">
        <v>4.2999999999999997E-2</v>
      </c>
      <c r="R1743" s="144" t="s">
        <v>1297</v>
      </c>
      <c r="S1743" s="145">
        <v>8</v>
      </c>
      <c r="T1743" s="144" t="s">
        <v>4754</v>
      </c>
      <c r="U1743" s="145">
        <v>0</v>
      </c>
      <c r="V1743" s="145">
        <v>0.82589000000000001</v>
      </c>
      <c r="W1743" s="145">
        <v>0</v>
      </c>
      <c r="X1743" s="144" t="s">
        <v>4745</v>
      </c>
    </row>
    <row r="1744" spans="1:24" s="7" customFormat="1">
      <c r="A1744" s="7" t="s">
        <v>49</v>
      </c>
      <c r="D1744" s="144" t="s">
        <v>7894</v>
      </c>
      <c r="E1744" s="144" t="s">
        <v>7895</v>
      </c>
      <c r="F1744" s="144" t="s">
        <v>4792</v>
      </c>
      <c r="G1744" s="144" t="s">
        <v>4745</v>
      </c>
      <c r="H1744" s="144" t="s">
        <v>2707</v>
      </c>
      <c r="I1744" s="144" t="s">
        <v>690</v>
      </c>
      <c r="J1744" s="145">
        <v>20</v>
      </c>
      <c r="K1744" s="144" t="s">
        <v>703</v>
      </c>
      <c r="L1744" s="144" t="s">
        <v>389</v>
      </c>
      <c r="M1744" s="144" t="s">
        <v>4753</v>
      </c>
      <c r="N1744" s="144" t="s">
        <v>429</v>
      </c>
      <c r="O1744" s="144" t="s">
        <v>81</v>
      </c>
      <c r="P1744" s="144" t="s">
        <v>7887</v>
      </c>
      <c r="Q1744" s="145">
        <v>4.2999999999999997E-2</v>
      </c>
      <c r="R1744" s="144" t="s">
        <v>1297</v>
      </c>
      <c r="S1744" s="145">
        <v>8</v>
      </c>
      <c r="T1744" s="144" t="s">
        <v>4754</v>
      </c>
      <c r="U1744" s="145">
        <v>0</v>
      </c>
      <c r="V1744" s="145">
        <v>0.82571000000000006</v>
      </c>
      <c r="W1744" s="145">
        <v>0</v>
      </c>
      <c r="X1744" s="144" t="s">
        <v>4745</v>
      </c>
    </row>
    <row r="1745" spans="1:24" s="7" customFormat="1">
      <c r="A1745" s="7" t="s">
        <v>49</v>
      </c>
      <c r="D1745" s="144" t="s">
        <v>7896</v>
      </c>
      <c r="E1745" s="144" t="s">
        <v>7897</v>
      </c>
      <c r="F1745" s="144" t="s">
        <v>4792</v>
      </c>
      <c r="G1745" s="144" t="s">
        <v>4745</v>
      </c>
      <c r="H1745" s="144" t="s">
        <v>2707</v>
      </c>
      <c r="I1745" s="144" t="s">
        <v>690</v>
      </c>
      <c r="J1745" s="145">
        <v>20</v>
      </c>
      <c r="K1745" s="144" t="s">
        <v>703</v>
      </c>
      <c r="L1745" s="144" t="s">
        <v>457</v>
      </c>
      <c r="M1745" s="144" t="s">
        <v>4753</v>
      </c>
      <c r="N1745" s="144" t="s">
        <v>429</v>
      </c>
      <c r="O1745" s="144" t="s">
        <v>81</v>
      </c>
      <c r="P1745" s="144" t="s">
        <v>7887</v>
      </c>
      <c r="Q1745" s="145">
        <v>4.2999999999999997E-2</v>
      </c>
      <c r="R1745" s="144" t="s">
        <v>1297</v>
      </c>
      <c r="S1745" s="145">
        <v>8</v>
      </c>
      <c r="T1745" s="144" t="s">
        <v>4754</v>
      </c>
      <c r="U1745" s="145">
        <v>0</v>
      </c>
      <c r="V1745" s="145">
        <v>0.82589000000000001</v>
      </c>
      <c r="W1745" s="145">
        <v>0</v>
      </c>
      <c r="X1745" s="144" t="s">
        <v>4745</v>
      </c>
    </row>
    <row r="1746" spans="1:24" s="7" customFormat="1">
      <c r="A1746" s="7" t="s">
        <v>49</v>
      </c>
      <c r="D1746" s="144" t="s">
        <v>7898</v>
      </c>
      <c r="E1746" s="144" t="s">
        <v>7899</v>
      </c>
      <c r="F1746" s="144" t="s">
        <v>4792</v>
      </c>
      <c r="G1746" s="144" t="s">
        <v>4745</v>
      </c>
      <c r="H1746" s="144" t="s">
        <v>2707</v>
      </c>
      <c r="I1746" s="144" t="s">
        <v>690</v>
      </c>
      <c r="J1746" s="145">
        <v>25</v>
      </c>
      <c r="K1746" s="144" t="s">
        <v>703</v>
      </c>
      <c r="L1746" s="144" t="s">
        <v>457</v>
      </c>
      <c r="M1746" s="144" t="s">
        <v>4753</v>
      </c>
      <c r="N1746" s="144" t="s">
        <v>522</v>
      </c>
      <c r="O1746" s="144" t="s">
        <v>81</v>
      </c>
      <c r="P1746" s="144" t="s">
        <v>2857</v>
      </c>
      <c r="Q1746" s="145">
        <v>0.105</v>
      </c>
      <c r="R1746" s="144" t="s">
        <v>384</v>
      </c>
      <c r="S1746" s="145">
        <v>25</v>
      </c>
      <c r="T1746" s="144" t="s">
        <v>4754</v>
      </c>
      <c r="U1746" s="145">
        <v>0</v>
      </c>
      <c r="V1746" s="145">
        <v>1.2466699999999999</v>
      </c>
      <c r="W1746" s="145">
        <v>0</v>
      </c>
      <c r="X1746" s="144" t="s">
        <v>4745</v>
      </c>
    </row>
    <row r="1747" spans="1:24" s="7" customFormat="1">
      <c r="A1747" s="7" t="s">
        <v>49</v>
      </c>
      <c r="D1747" s="144" t="s">
        <v>3765</v>
      </c>
      <c r="E1747" s="144" t="s">
        <v>7900</v>
      </c>
      <c r="F1747" s="144" t="s">
        <v>5033</v>
      </c>
      <c r="G1747" s="144" t="s">
        <v>4745</v>
      </c>
      <c r="H1747" s="144" t="s">
        <v>2707</v>
      </c>
      <c r="I1747" s="144" t="s">
        <v>690</v>
      </c>
      <c r="J1747" s="145">
        <v>25</v>
      </c>
      <c r="K1747" s="144" t="s">
        <v>703</v>
      </c>
      <c r="L1747" s="144" t="s">
        <v>694</v>
      </c>
      <c r="M1747" s="144" t="s">
        <v>4753</v>
      </c>
      <c r="N1747" s="144" t="s">
        <v>522</v>
      </c>
      <c r="O1747" s="144" t="s">
        <v>81</v>
      </c>
      <c r="P1747" s="144" t="s">
        <v>2857</v>
      </c>
      <c r="Q1747" s="145">
        <v>0.105</v>
      </c>
      <c r="R1747" s="144" t="s">
        <v>384</v>
      </c>
      <c r="S1747" s="145">
        <v>25</v>
      </c>
      <c r="T1747" s="144" t="s">
        <v>4754</v>
      </c>
      <c r="U1747" s="145">
        <v>0</v>
      </c>
      <c r="V1747" s="145">
        <v>1.4366699999999999</v>
      </c>
      <c r="W1747" s="145">
        <v>0</v>
      </c>
      <c r="X1747" s="144" t="s">
        <v>4745</v>
      </c>
    </row>
    <row r="1748" spans="1:24" s="7" customFormat="1">
      <c r="A1748" s="7" t="s">
        <v>49</v>
      </c>
      <c r="D1748" s="144" t="s">
        <v>7901</v>
      </c>
      <c r="E1748" s="144" t="s">
        <v>7902</v>
      </c>
      <c r="F1748" s="144" t="s">
        <v>4792</v>
      </c>
      <c r="G1748" s="144" t="s">
        <v>4745</v>
      </c>
      <c r="H1748" s="144" t="s">
        <v>2707</v>
      </c>
      <c r="I1748" s="144" t="s">
        <v>690</v>
      </c>
      <c r="J1748" s="145">
        <v>25</v>
      </c>
      <c r="K1748" s="144" t="s">
        <v>739</v>
      </c>
      <c r="L1748" s="144" t="s">
        <v>396</v>
      </c>
      <c r="M1748" s="144" t="s">
        <v>4753</v>
      </c>
      <c r="N1748" s="144" t="s">
        <v>522</v>
      </c>
      <c r="O1748" s="144" t="s">
        <v>81</v>
      </c>
      <c r="P1748" s="144" t="s">
        <v>2857</v>
      </c>
      <c r="Q1748" s="145">
        <v>7.8E-2</v>
      </c>
      <c r="R1748" s="144" t="s">
        <v>384</v>
      </c>
      <c r="S1748" s="145">
        <v>25</v>
      </c>
      <c r="T1748" s="144" t="s">
        <v>4754</v>
      </c>
      <c r="U1748" s="145">
        <v>0</v>
      </c>
      <c r="V1748" s="145">
        <v>1</v>
      </c>
      <c r="W1748" s="145">
        <v>0</v>
      </c>
      <c r="X1748" s="144" t="s">
        <v>4745</v>
      </c>
    </row>
    <row r="1749" spans="1:24" s="7" customFormat="1">
      <c r="A1749" s="7" t="s">
        <v>49</v>
      </c>
      <c r="D1749" s="144" t="s">
        <v>7903</v>
      </c>
      <c r="E1749" s="144" t="s">
        <v>7904</v>
      </c>
      <c r="F1749" s="144" t="s">
        <v>4792</v>
      </c>
      <c r="G1749" s="144" t="s">
        <v>4745</v>
      </c>
      <c r="H1749" s="144" t="s">
        <v>2707</v>
      </c>
      <c r="I1749" s="144" t="s">
        <v>690</v>
      </c>
      <c r="J1749" s="145">
        <v>25</v>
      </c>
      <c r="K1749" s="144" t="s">
        <v>739</v>
      </c>
      <c r="L1749" s="144" t="s">
        <v>487</v>
      </c>
      <c r="M1749" s="144" t="s">
        <v>4753</v>
      </c>
      <c r="N1749" s="144" t="s">
        <v>522</v>
      </c>
      <c r="O1749" s="144" t="s">
        <v>81</v>
      </c>
      <c r="P1749" s="144" t="s">
        <v>2857</v>
      </c>
      <c r="Q1749" s="145">
        <v>7.8E-2</v>
      </c>
      <c r="R1749" s="144" t="s">
        <v>384</v>
      </c>
      <c r="S1749" s="145">
        <v>25</v>
      </c>
      <c r="T1749" s="144" t="s">
        <v>4754</v>
      </c>
      <c r="U1749" s="145">
        <v>0</v>
      </c>
      <c r="V1749" s="145">
        <v>1.2466699999999999</v>
      </c>
      <c r="W1749" s="145">
        <v>0</v>
      </c>
      <c r="X1749" s="144" t="s">
        <v>4745</v>
      </c>
    </row>
    <row r="1750" spans="1:24" s="7" customFormat="1">
      <c r="A1750" s="7" t="s">
        <v>49</v>
      </c>
      <c r="D1750" s="144" t="s">
        <v>7905</v>
      </c>
      <c r="E1750" s="144" t="s">
        <v>7906</v>
      </c>
      <c r="F1750" s="144" t="s">
        <v>4792</v>
      </c>
      <c r="G1750" s="144" t="s">
        <v>4745</v>
      </c>
      <c r="H1750" s="144" t="s">
        <v>2707</v>
      </c>
      <c r="I1750" s="144" t="s">
        <v>690</v>
      </c>
      <c r="J1750" s="145">
        <v>25</v>
      </c>
      <c r="K1750" s="144" t="s">
        <v>731</v>
      </c>
      <c r="L1750" s="144" t="s">
        <v>396</v>
      </c>
      <c r="M1750" s="144" t="s">
        <v>4753</v>
      </c>
      <c r="N1750" s="144" t="s">
        <v>522</v>
      </c>
      <c r="O1750" s="144" t="s">
        <v>81</v>
      </c>
      <c r="P1750" s="144" t="s">
        <v>2857</v>
      </c>
      <c r="Q1750" s="145">
        <v>7.8E-2</v>
      </c>
      <c r="R1750" s="144" t="s">
        <v>384</v>
      </c>
      <c r="S1750" s="145">
        <v>25</v>
      </c>
      <c r="T1750" s="144" t="s">
        <v>7907</v>
      </c>
      <c r="U1750" s="145">
        <v>0</v>
      </c>
      <c r="V1750" s="145">
        <v>1.44</v>
      </c>
      <c r="W1750" s="145">
        <v>0</v>
      </c>
      <c r="X1750" s="144" t="s">
        <v>4745</v>
      </c>
    </row>
    <row r="1751" spans="1:24" s="7" customFormat="1">
      <c r="A1751" s="7" t="s">
        <v>49</v>
      </c>
      <c r="D1751" s="144" t="s">
        <v>2854</v>
      </c>
      <c r="E1751" s="144" t="s">
        <v>7908</v>
      </c>
      <c r="F1751" s="144" t="s">
        <v>5033</v>
      </c>
      <c r="G1751" s="144" t="s">
        <v>4745</v>
      </c>
      <c r="H1751" s="144" t="s">
        <v>2707</v>
      </c>
      <c r="I1751" s="144" t="s">
        <v>690</v>
      </c>
      <c r="J1751" s="145">
        <v>30</v>
      </c>
      <c r="K1751" s="144" t="s">
        <v>739</v>
      </c>
      <c r="L1751" s="144" t="s">
        <v>409</v>
      </c>
      <c r="M1751" s="144" t="s">
        <v>4753</v>
      </c>
      <c r="N1751" s="144" t="s">
        <v>522</v>
      </c>
      <c r="O1751" s="144" t="s">
        <v>81</v>
      </c>
      <c r="P1751" s="144" t="s">
        <v>2857</v>
      </c>
      <c r="Q1751" s="145">
        <v>0.13200000000000001</v>
      </c>
      <c r="R1751" s="144" t="s">
        <v>384</v>
      </c>
      <c r="S1751" s="145">
        <v>25</v>
      </c>
      <c r="T1751" s="144" t="s">
        <v>4754</v>
      </c>
      <c r="U1751" s="145">
        <v>416</v>
      </c>
      <c r="V1751" s="145">
        <v>1.78</v>
      </c>
      <c r="W1751" s="145">
        <v>30</v>
      </c>
      <c r="X1751" s="144" t="s">
        <v>4745</v>
      </c>
    </row>
    <row r="1752" spans="1:24" s="7" customFormat="1">
      <c r="A1752" s="7" t="s">
        <v>49</v>
      </c>
      <c r="D1752" s="144" t="s">
        <v>2858</v>
      </c>
      <c r="E1752" s="144" t="s">
        <v>7909</v>
      </c>
      <c r="F1752" s="144" t="s">
        <v>5033</v>
      </c>
      <c r="G1752" s="144" t="s">
        <v>4745</v>
      </c>
      <c r="H1752" s="144" t="s">
        <v>2707</v>
      </c>
      <c r="I1752" s="144" t="s">
        <v>690</v>
      </c>
      <c r="J1752" s="145">
        <v>30</v>
      </c>
      <c r="K1752" s="144" t="s">
        <v>739</v>
      </c>
      <c r="L1752" s="144" t="s">
        <v>396</v>
      </c>
      <c r="M1752" s="144" t="s">
        <v>4753</v>
      </c>
      <c r="N1752" s="144" t="s">
        <v>522</v>
      </c>
      <c r="O1752" s="144" t="s">
        <v>81</v>
      </c>
      <c r="P1752" s="144" t="s">
        <v>2857</v>
      </c>
      <c r="Q1752" s="145">
        <v>0.13200000000000001</v>
      </c>
      <c r="R1752" s="144" t="s">
        <v>384</v>
      </c>
      <c r="S1752" s="145">
        <v>25</v>
      </c>
      <c r="T1752" s="144" t="s">
        <v>4754</v>
      </c>
      <c r="U1752" s="145">
        <v>37</v>
      </c>
      <c r="V1752" s="145">
        <v>1.7549999999999999</v>
      </c>
      <c r="W1752" s="145">
        <v>9</v>
      </c>
      <c r="X1752" s="144" t="s">
        <v>4745</v>
      </c>
    </row>
    <row r="1753" spans="1:24" s="7" customFormat="1">
      <c r="A1753" s="7" t="s">
        <v>49</v>
      </c>
      <c r="D1753" s="144" t="s">
        <v>2864</v>
      </c>
      <c r="E1753" s="144" t="s">
        <v>7910</v>
      </c>
      <c r="F1753" s="144" t="s">
        <v>5033</v>
      </c>
      <c r="G1753" s="144" t="s">
        <v>4745</v>
      </c>
      <c r="H1753" s="144" t="s">
        <v>2707</v>
      </c>
      <c r="I1753" s="144" t="s">
        <v>690</v>
      </c>
      <c r="J1753" s="145">
        <v>30</v>
      </c>
      <c r="K1753" s="144" t="s">
        <v>739</v>
      </c>
      <c r="L1753" s="144" t="s">
        <v>694</v>
      </c>
      <c r="M1753" s="144" t="s">
        <v>4753</v>
      </c>
      <c r="N1753" s="144" t="s">
        <v>522</v>
      </c>
      <c r="O1753" s="144" t="s">
        <v>81</v>
      </c>
      <c r="P1753" s="144" t="s">
        <v>2857</v>
      </c>
      <c r="Q1753" s="145">
        <v>0.13200000000000001</v>
      </c>
      <c r="R1753" s="144" t="s">
        <v>384</v>
      </c>
      <c r="S1753" s="145">
        <v>25</v>
      </c>
      <c r="T1753" s="144" t="s">
        <v>4754</v>
      </c>
      <c r="U1753" s="145">
        <v>208</v>
      </c>
      <c r="V1753" s="145">
        <v>1.7545500000000001</v>
      </c>
      <c r="W1753" s="145">
        <v>0</v>
      </c>
      <c r="X1753" s="144" t="s">
        <v>4745</v>
      </c>
    </row>
    <row r="1754" spans="1:24" s="7" customFormat="1">
      <c r="A1754" s="7" t="s">
        <v>49</v>
      </c>
      <c r="D1754" s="144" t="s">
        <v>7911</v>
      </c>
      <c r="E1754" s="144" t="s">
        <v>7912</v>
      </c>
      <c r="F1754" s="144" t="s">
        <v>4792</v>
      </c>
      <c r="G1754" s="144" t="s">
        <v>4745</v>
      </c>
      <c r="H1754" s="144" t="s">
        <v>2707</v>
      </c>
      <c r="I1754" s="144" t="s">
        <v>690</v>
      </c>
      <c r="J1754" s="145">
        <v>30</v>
      </c>
      <c r="K1754" s="144" t="s">
        <v>739</v>
      </c>
      <c r="L1754" s="144" t="s">
        <v>457</v>
      </c>
      <c r="M1754" s="144" t="s">
        <v>4753</v>
      </c>
      <c r="N1754" s="144" t="s">
        <v>522</v>
      </c>
      <c r="O1754" s="144" t="s">
        <v>81</v>
      </c>
      <c r="P1754" s="144" t="s">
        <v>2857</v>
      </c>
      <c r="Q1754" s="145">
        <v>0.13200000000000001</v>
      </c>
      <c r="R1754" s="144" t="s">
        <v>384</v>
      </c>
      <c r="S1754" s="145">
        <v>25</v>
      </c>
      <c r="T1754" s="144" t="s">
        <v>4754</v>
      </c>
      <c r="U1754" s="145">
        <v>0</v>
      </c>
      <c r="V1754" s="145">
        <v>1.7549999999999999</v>
      </c>
      <c r="W1754" s="145">
        <v>0</v>
      </c>
      <c r="X1754" s="144" t="s">
        <v>4745</v>
      </c>
    </row>
    <row r="1755" spans="1:24" s="7" customFormat="1">
      <c r="A1755" s="7" t="s">
        <v>49</v>
      </c>
      <c r="D1755" s="144" t="s">
        <v>7913</v>
      </c>
      <c r="E1755" s="144" t="s">
        <v>7914</v>
      </c>
      <c r="F1755" s="144" t="s">
        <v>4792</v>
      </c>
      <c r="G1755" s="144" t="s">
        <v>4745</v>
      </c>
      <c r="H1755" s="144" t="s">
        <v>2707</v>
      </c>
      <c r="I1755" s="144" t="s">
        <v>690</v>
      </c>
      <c r="J1755" s="145">
        <v>30</v>
      </c>
      <c r="K1755" s="144" t="s">
        <v>765</v>
      </c>
      <c r="L1755" s="144" t="s">
        <v>396</v>
      </c>
      <c r="M1755" s="144" t="s">
        <v>4753</v>
      </c>
      <c r="N1755" s="144" t="s">
        <v>522</v>
      </c>
      <c r="O1755" s="144" t="s">
        <v>81</v>
      </c>
      <c r="P1755" s="144" t="s">
        <v>7915</v>
      </c>
      <c r="Q1755" s="145">
        <v>0.16300000000000001</v>
      </c>
      <c r="R1755" s="144" t="s">
        <v>384</v>
      </c>
      <c r="S1755" s="145">
        <v>25</v>
      </c>
      <c r="T1755" s="144" t="s">
        <v>4754</v>
      </c>
      <c r="U1755" s="145">
        <v>0</v>
      </c>
      <c r="V1755" s="145">
        <v>1.69</v>
      </c>
      <c r="W1755" s="145">
        <v>0</v>
      </c>
      <c r="X1755" s="144" t="s">
        <v>4745</v>
      </c>
    </row>
    <row r="1756" spans="1:24" s="7" customFormat="1">
      <c r="A1756" s="7" t="s">
        <v>49</v>
      </c>
      <c r="D1756" s="144" t="s">
        <v>7916</v>
      </c>
      <c r="E1756" s="144" t="s">
        <v>7917</v>
      </c>
      <c r="F1756" s="144" t="s">
        <v>4792</v>
      </c>
      <c r="G1756" s="144" t="s">
        <v>4745</v>
      </c>
      <c r="H1756" s="144" t="s">
        <v>2707</v>
      </c>
      <c r="I1756" s="144" t="s">
        <v>690</v>
      </c>
      <c r="J1756" s="145">
        <v>50</v>
      </c>
      <c r="K1756" s="144" t="s">
        <v>4745</v>
      </c>
      <c r="L1756" s="144" t="s">
        <v>4745</v>
      </c>
      <c r="M1756" s="144" t="s">
        <v>4753</v>
      </c>
      <c r="N1756" s="144" t="s">
        <v>5208</v>
      </c>
      <c r="O1756" s="144" t="s">
        <v>81</v>
      </c>
      <c r="P1756" s="144" t="s">
        <v>7918</v>
      </c>
      <c r="Q1756" s="145">
        <v>0.36</v>
      </c>
      <c r="R1756" s="144" t="s">
        <v>384</v>
      </c>
      <c r="S1756" s="145">
        <v>50</v>
      </c>
      <c r="T1756" s="144" t="s">
        <v>4754</v>
      </c>
      <c r="U1756" s="145">
        <v>0</v>
      </c>
      <c r="V1756" s="145">
        <v>0</v>
      </c>
      <c r="W1756" s="145">
        <v>0</v>
      </c>
      <c r="X1756" s="144" t="s">
        <v>4745</v>
      </c>
    </row>
    <row r="1757" spans="1:24" s="7" customFormat="1">
      <c r="A1757" s="7" t="s">
        <v>49</v>
      </c>
      <c r="D1757" s="144" t="s">
        <v>7919</v>
      </c>
      <c r="E1757" s="144" t="s">
        <v>7920</v>
      </c>
      <c r="F1757" s="144" t="s">
        <v>4792</v>
      </c>
      <c r="G1757" s="144" t="s">
        <v>4745</v>
      </c>
      <c r="H1757" s="144" t="s">
        <v>2707</v>
      </c>
      <c r="I1757" s="144" t="s">
        <v>690</v>
      </c>
      <c r="J1757" s="145">
        <v>50</v>
      </c>
      <c r="K1757" s="144" t="s">
        <v>4745</v>
      </c>
      <c r="L1757" s="144" t="s">
        <v>4745</v>
      </c>
      <c r="M1757" s="144" t="s">
        <v>4753</v>
      </c>
      <c r="N1757" s="144" t="s">
        <v>5208</v>
      </c>
      <c r="O1757" s="144" t="s">
        <v>81</v>
      </c>
      <c r="P1757" s="144" t="s">
        <v>7918</v>
      </c>
      <c r="Q1757" s="145">
        <v>0.36</v>
      </c>
      <c r="R1757" s="144" t="s">
        <v>384</v>
      </c>
      <c r="S1757" s="145">
        <v>50</v>
      </c>
      <c r="T1757" s="144" t="s">
        <v>4754</v>
      </c>
      <c r="U1757" s="145">
        <v>0</v>
      </c>
      <c r="V1757" s="145">
        <v>0</v>
      </c>
      <c r="W1757" s="145">
        <v>0</v>
      </c>
      <c r="X1757" s="144" t="s">
        <v>4745</v>
      </c>
    </row>
    <row r="1758" spans="1:24" s="7" customFormat="1">
      <c r="A1758" s="7" t="s">
        <v>49</v>
      </c>
      <c r="D1758" s="144" t="s">
        <v>7921</v>
      </c>
      <c r="E1758" s="144" t="s">
        <v>7922</v>
      </c>
      <c r="F1758" s="144" t="s">
        <v>4792</v>
      </c>
      <c r="G1758" s="144" t="s">
        <v>4745</v>
      </c>
      <c r="H1758" s="144" t="s">
        <v>2707</v>
      </c>
      <c r="I1758" s="144" t="s">
        <v>690</v>
      </c>
      <c r="J1758" s="145">
        <v>50</v>
      </c>
      <c r="K1758" s="144" t="s">
        <v>4745</v>
      </c>
      <c r="L1758" s="144" t="s">
        <v>4745</v>
      </c>
      <c r="M1758" s="144" t="s">
        <v>4753</v>
      </c>
      <c r="N1758" s="144" t="s">
        <v>5208</v>
      </c>
      <c r="O1758" s="144" t="s">
        <v>81</v>
      </c>
      <c r="P1758" s="144" t="s">
        <v>7918</v>
      </c>
      <c r="Q1758" s="145">
        <v>0.36</v>
      </c>
      <c r="R1758" s="144" t="s">
        <v>384</v>
      </c>
      <c r="S1758" s="145">
        <v>50</v>
      </c>
      <c r="T1758" s="144" t="s">
        <v>4754</v>
      </c>
      <c r="U1758" s="145">
        <v>0</v>
      </c>
      <c r="V1758" s="145">
        <v>0</v>
      </c>
      <c r="W1758" s="145">
        <v>0</v>
      </c>
      <c r="X1758" s="144" t="s">
        <v>4745</v>
      </c>
    </row>
    <row r="1759" spans="1:24" s="7" customFormat="1">
      <c r="A1759" s="7" t="s">
        <v>49</v>
      </c>
      <c r="D1759" s="144" t="s">
        <v>7923</v>
      </c>
      <c r="E1759" s="144" t="s">
        <v>7924</v>
      </c>
      <c r="F1759" s="144" t="s">
        <v>4792</v>
      </c>
      <c r="G1759" s="144" t="s">
        <v>4745</v>
      </c>
      <c r="H1759" s="144" t="s">
        <v>2707</v>
      </c>
      <c r="I1759" s="144" t="s">
        <v>690</v>
      </c>
      <c r="J1759" s="145">
        <v>30</v>
      </c>
      <c r="K1759" s="144" t="s">
        <v>891</v>
      </c>
      <c r="L1759" s="144" t="s">
        <v>396</v>
      </c>
      <c r="M1759" s="144" t="s">
        <v>4797</v>
      </c>
      <c r="N1759" s="144" t="s">
        <v>522</v>
      </c>
      <c r="O1759" s="144" t="s">
        <v>81</v>
      </c>
      <c r="P1759" s="144" t="s">
        <v>7925</v>
      </c>
      <c r="Q1759" s="145">
        <v>0.188</v>
      </c>
      <c r="R1759" s="144" t="s">
        <v>384</v>
      </c>
      <c r="S1759" s="145">
        <v>25</v>
      </c>
      <c r="T1759" s="144" t="s">
        <v>4798</v>
      </c>
      <c r="U1759" s="145">
        <v>0</v>
      </c>
      <c r="V1759" s="145">
        <v>10.58</v>
      </c>
      <c r="W1759" s="145">
        <v>0</v>
      </c>
      <c r="X1759" s="144" t="s">
        <v>4745</v>
      </c>
    </row>
    <row r="1760" spans="1:24" s="7" customFormat="1">
      <c r="A1760" s="7" t="s">
        <v>49</v>
      </c>
      <c r="D1760" s="144" t="s">
        <v>7926</v>
      </c>
      <c r="E1760" s="144" t="s">
        <v>7927</v>
      </c>
      <c r="F1760" s="144" t="s">
        <v>4792</v>
      </c>
      <c r="G1760" s="144" t="s">
        <v>4745</v>
      </c>
      <c r="H1760" s="144" t="s">
        <v>2707</v>
      </c>
      <c r="I1760" s="144" t="s">
        <v>690</v>
      </c>
      <c r="J1760" s="145">
        <v>30</v>
      </c>
      <c r="K1760" s="144" t="s">
        <v>891</v>
      </c>
      <c r="L1760" s="144" t="s">
        <v>487</v>
      </c>
      <c r="M1760" s="144" t="s">
        <v>4797</v>
      </c>
      <c r="N1760" s="144" t="s">
        <v>522</v>
      </c>
      <c r="O1760" s="144" t="s">
        <v>81</v>
      </c>
      <c r="P1760" s="144" t="s">
        <v>7925</v>
      </c>
      <c r="Q1760" s="145">
        <v>0.188</v>
      </c>
      <c r="R1760" s="144" t="s">
        <v>384</v>
      </c>
      <c r="S1760" s="145">
        <v>25</v>
      </c>
      <c r="T1760" s="144" t="s">
        <v>4798</v>
      </c>
      <c r="U1760" s="145">
        <v>0</v>
      </c>
      <c r="V1760" s="145">
        <v>10.6</v>
      </c>
      <c r="W1760" s="145">
        <v>0</v>
      </c>
      <c r="X1760" s="144" t="s">
        <v>4745</v>
      </c>
    </row>
    <row r="1761" spans="1:24" s="7" customFormat="1">
      <c r="A1761" s="7" t="s">
        <v>49</v>
      </c>
      <c r="D1761" s="144" t="s">
        <v>7928</v>
      </c>
      <c r="E1761" s="144" t="s">
        <v>7929</v>
      </c>
      <c r="F1761" s="144" t="s">
        <v>5937</v>
      </c>
      <c r="G1761" s="144" t="s">
        <v>4745</v>
      </c>
      <c r="H1761" s="144" t="s">
        <v>2707</v>
      </c>
      <c r="I1761" s="144" t="s">
        <v>690</v>
      </c>
      <c r="J1761" s="145">
        <v>30</v>
      </c>
      <c r="K1761" s="144" t="s">
        <v>739</v>
      </c>
      <c r="L1761" s="144" t="s">
        <v>409</v>
      </c>
      <c r="M1761" s="144" t="s">
        <v>4797</v>
      </c>
      <c r="N1761" s="144" t="s">
        <v>522</v>
      </c>
      <c r="O1761" s="144" t="s">
        <v>81</v>
      </c>
      <c r="P1761" s="144" t="s">
        <v>7930</v>
      </c>
      <c r="Q1761" s="145">
        <v>0.21199999999999999</v>
      </c>
      <c r="R1761" s="144" t="s">
        <v>2955</v>
      </c>
      <c r="S1761" s="145">
        <v>30</v>
      </c>
      <c r="T1761" s="144" t="s">
        <v>5162</v>
      </c>
      <c r="U1761" s="145">
        <v>0</v>
      </c>
      <c r="V1761" s="145">
        <v>0</v>
      </c>
      <c r="W1761" s="145">
        <v>22</v>
      </c>
      <c r="X1761" s="144" t="s">
        <v>4745</v>
      </c>
    </row>
    <row r="1762" spans="1:24" s="7" customFormat="1">
      <c r="A1762" s="7" t="s">
        <v>49</v>
      </c>
      <c r="D1762" s="144" t="s">
        <v>7931</v>
      </c>
      <c r="E1762" s="144" t="s">
        <v>7932</v>
      </c>
      <c r="F1762" s="144" t="s">
        <v>5937</v>
      </c>
      <c r="G1762" s="144" t="s">
        <v>4745</v>
      </c>
      <c r="H1762" s="144" t="s">
        <v>2707</v>
      </c>
      <c r="I1762" s="144" t="s">
        <v>690</v>
      </c>
      <c r="J1762" s="145">
        <v>30</v>
      </c>
      <c r="K1762" s="144" t="s">
        <v>739</v>
      </c>
      <c r="L1762" s="144" t="s">
        <v>389</v>
      </c>
      <c r="M1762" s="144" t="s">
        <v>4797</v>
      </c>
      <c r="N1762" s="144" t="s">
        <v>522</v>
      </c>
      <c r="O1762" s="144" t="s">
        <v>81</v>
      </c>
      <c r="P1762" s="144" t="s">
        <v>2954</v>
      </c>
      <c r="Q1762" s="145">
        <v>0.21199999999999999</v>
      </c>
      <c r="R1762" s="144" t="s">
        <v>2955</v>
      </c>
      <c r="S1762" s="145">
        <v>30</v>
      </c>
      <c r="T1762" s="144" t="s">
        <v>5162</v>
      </c>
      <c r="U1762" s="145">
        <v>0</v>
      </c>
      <c r="V1762" s="145">
        <v>0</v>
      </c>
      <c r="W1762" s="145">
        <v>10</v>
      </c>
      <c r="X1762" s="144" t="s">
        <v>4745</v>
      </c>
    </row>
    <row r="1763" spans="1:24" s="7" customFormat="1">
      <c r="A1763" s="7" t="s">
        <v>49</v>
      </c>
      <c r="D1763" s="144" t="s">
        <v>7933</v>
      </c>
      <c r="E1763" s="144" t="s">
        <v>7934</v>
      </c>
      <c r="F1763" s="144" t="s">
        <v>5937</v>
      </c>
      <c r="G1763" s="144" t="s">
        <v>4745</v>
      </c>
      <c r="H1763" s="144" t="s">
        <v>2707</v>
      </c>
      <c r="I1763" s="144" t="s">
        <v>690</v>
      </c>
      <c r="J1763" s="145">
        <v>30</v>
      </c>
      <c r="K1763" s="144" t="s">
        <v>731</v>
      </c>
      <c r="L1763" s="144" t="s">
        <v>791</v>
      </c>
      <c r="M1763" s="144" t="s">
        <v>4797</v>
      </c>
      <c r="N1763" s="144" t="s">
        <v>522</v>
      </c>
      <c r="O1763" s="144" t="s">
        <v>81</v>
      </c>
      <c r="P1763" s="144" t="s">
        <v>2954</v>
      </c>
      <c r="Q1763" s="145">
        <v>0.21199999999999999</v>
      </c>
      <c r="R1763" s="144" t="s">
        <v>2955</v>
      </c>
      <c r="S1763" s="145">
        <v>30</v>
      </c>
      <c r="T1763" s="144" t="s">
        <v>5162</v>
      </c>
      <c r="U1763" s="145">
        <v>0</v>
      </c>
      <c r="V1763" s="145">
        <v>0</v>
      </c>
      <c r="W1763" s="145">
        <v>24</v>
      </c>
      <c r="X1763" s="144" t="s">
        <v>4745</v>
      </c>
    </row>
    <row r="1764" spans="1:24" s="7" customFormat="1">
      <c r="A1764" s="7" t="s">
        <v>49</v>
      </c>
      <c r="D1764" s="144" t="s">
        <v>7935</v>
      </c>
      <c r="E1764" s="144" t="s">
        <v>7936</v>
      </c>
      <c r="F1764" s="144" t="s">
        <v>4792</v>
      </c>
      <c r="G1764" s="144" t="s">
        <v>4745</v>
      </c>
      <c r="H1764" s="144" t="s">
        <v>2707</v>
      </c>
      <c r="I1764" s="144" t="s">
        <v>690</v>
      </c>
      <c r="J1764" s="145">
        <v>45</v>
      </c>
      <c r="K1764" s="144" t="s">
        <v>4745</v>
      </c>
      <c r="L1764" s="144" t="s">
        <v>4745</v>
      </c>
      <c r="M1764" s="144" t="s">
        <v>4797</v>
      </c>
      <c r="N1764" s="144" t="s">
        <v>683</v>
      </c>
      <c r="O1764" s="144" t="s">
        <v>81</v>
      </c>
      <c r="P1764" s="144" t="s">
        <v>7937</v>
      </c>
      <c r="Q1764" s="145">
        <v>0.28000000000000003</v>
      </c>
      <c r="R1764" s="144" t="s">
        <v>384</v>
      </c>
      <c r="S1764" s="145">
        <v>45</v>
      </c>
      <c r="T1764" s="144" t="s">
        <v>5215</v>
      </c>
      <c r="U1764" s="145">
        <v>0</v>
      </c>
      <c r="V1764" s="145">
        <v>14.5</v>
      </c>
      <c r="W1764" s="145">
        <v>0</v>
      </c>
      <c r="X1764" s="144" t="s">
        <v>4745</v>
      </c>
    </row>
    <row r="1765" spans="1:24" s="7" customFormat="1">
      <c r="A1765" s="7" t="s">
        <v>49</v>
      </c>
      <c r="D1765" s="144" t="s">
        <v>7938</v>
      </c>
      <c r="E1765" s="144" t="s">
        <v>7939</v>
      </c>
      <c r="F1765" s="144" t="s">
        <v>4766</v>
      </c>
      <c r="G1765" s="144" t="s">
        <v>4745</v>
      </c>
      <c r="H1765" s="144" t="s">
        <v>2707</v>
      </c>
      <c r="I1765" s="144" t="s">
        <v>690</v>
      </c>
      <c r="J1765" s="145">
        <v>45</v>
      </c>
      <c r="K1765" s="144" t="s">
        <v>1072</v>
      </c>
      <c r="L1765" s="144" t="s">
        <v>393</v>
      </c>
      <c r="M1765" s="144" t="s">
        <v>4797</v>
      </c>
      <c r="N1765" s="144" t="s">
        <v>683</v>
      </c>
      <c r="O1765" s="144" t="s">
        <v>81</v>
      </c>
      <c r="P1765" s="144" t="s">
        <v>7940</v>
      </c>
      <c r="Q1765" s="145">
        <v>0.36</v>
      </c>
      <c r="R1765" s="144" t="s">
        <v>530</v>
      </c>
      <c r="S1765" s="145">
        <v>45</v>
      </c>
      <c r="T1765" s="144" t="s">
        <v>5939</v>
      </c>
      <c r="U1765" s="145">
        <v>12</v>
      </c>
      <c r="V1765" s="145">
        <v>19.899999999999999</v>
      </c>
      <c r="W1765" s="145">
        <v>12</v>
      </c>
      <c r="X1765" s="144" t="s">
        <v>4745</v>
      </c>
    </row>
    <row r="1766" spans="1:24" s="7" customFormat="1">
      <c r="A1766" s="7" t="s">
        <v>49</v>
      </c>
      <c r="D1766" s="144" t="s">
        <v>2938</v>
      </c>
      <c r="E1766" s="144" t="s">
        <v>2939</v>
      </c>
      <c r="F1766" s="144" t="s">
        <v>5033</v>
      </c>
      <c r="G1766" s="144" t="s">
        <v>4745</v>
      </c>
      <c r="H1766" s="144" t="s">
        <v>2707</v>
      </c>
      <c r="I1766" s="144" t="s">
        <v>690</v>
      </c>
      <c r="J1766" s="145">
        <v>50</v>
      </c>
      <c r="K1766" s="144" t="s">
        <v>703</v>
      </c>
      <c r="L1766" s="144" t="s">
        <v>389</v>
      </c>
      <c r="M1766" s="144" t="s">
        <v>4797</v>
      </c>
      <c r="N1766" s="144" t="s">
        <v>683</v>
      </c>
      <c r="O1766" s="144" t="s">
        <v>81</v>
      </c>
      <c r="P1766" s="144" t="s">
        <v>2937</v>
      </c>
      <c r="Q1766" s="145">
        <v>0.45</v>
      </c>
      <c r="R1766" s="144" t="s">
        <v>685</v>
      </c>
      <c r="S1766" s="145">
        <v>60</v>
      </c>
      <c r="T1766" s="144" t="s">
        <v>5162</v>
      </c>
      <c r="U1766" s="145">
        <v>1</v>
      </c>
      <c r="V1766" s="145">
        <v>24.84</v>
      </c>
      <c r="W1766" s="145">
        <v>0</v>
      </c>
      <c r="X1766" s="144" t="s">
        <v>4745</v>
      </c>
    </row>
    <row r="1767" spans="1:24" s="7" customFormat="1">
      <c r="A1767" s="7" t="s">
        <v>49</v>
      </c>
      <c r="D1767" s="144" t="s">
        <v>2941</v>
      </c>
      <c r="E1767" s="144" t="s">
        <v>2942</v>
      </c>
      <c r="F1767" s="144" t="s">
        <v>4792</v>
      </c>
      <c r="G1767" s="144" t="s">
        <v>4745</v>
      </c>
      <c r="H1767" s="144" t="s">
        <v>2707</v>
      </c>
      <c r="I1767" s="144" t="s">
        <v>690</v>
      </c>
      <c r="J1767" s="145">
        <v>50</v>
      </c>
      <c r="K1767" s="144" t="s">
        <v>703</v>
      </c>
      <c r="L1767" s="144" t="s">
        <v>457</v>
      </c>
      <c r="M1767" s="144" t="s">
        <v>4797</v>
      </c>
      <c r="N1767" s="144" t="s">
        <v>683</v>
      </c>
      <c r="O1767" s="144" t="s">
        <v>81</v>
      </c>
      <c r="P1767" s="144" t="s">
        <v>2937</v>
      </c>
      <c r="Q1767" s="145">
        <v>0.45</v>
      </c>
      <c r="R1767" s="144" t="s">
        <v>685</v>
      </c>
      <c r="S1767" s="145">
        <v>60</v>
      </c>
      <c r="T1767" s="144" t="s">
        <v>5162</v>
      </c>
      <c r="U1767" s="145">
        <v>0</v>
      </c>
      <c r="V1767" s="145">
        <v>24.84</v>
      </c>
      <c r="W1767" s="145">
        <v>0</v>
      </c>
      <c r="X1767" s="144" t="s">
        <v>4745</v>
      </c>
    </row>
    <row r="1768" spans="1:24" s="7" customFormat="1">
      <c r="A1768" s="7" t="s">
        <v>49</v>
      </c>
      <c r="D1768" s="144" t="s">
        <v>3695</v>
      </c>
      <c r="E1768" s="144" t="s">
        <v>7941</v>
      </c>
      <c r="F1768" s="144" t="s">
        <v>5033</v>
      </c>
      <c r="G1768" s="144" t="s">
        <v>4745</v>
      </c>
      <c r="H1768" s="144" t="s">
        <v>2707</v>
      </c>
      <c r="I1768" s="144" t="s">
        <v>2956</v>
      </c>
      <c r="J1768" s="145">
        <v>45</v>
      </c>
      <c r="K1768" s="144" t="s">
        <v>895</v>
      </c>
      <c r="L1768" s="144" t="s">
        <v>380</v>
      </c>
      <c r="M1768" s="144" t="s">
        <v>4797</v>
      </c>
      <c r="N1768" s="144" t="s">
        <v>683</v>
      </c>
      <c r="O1768" s="144" t="s">
        <v>695</v>
      </c>
      <c r="P1768" s="144" t="s">
        <v>7821</v>
      </c>
      <c r="Q1768" s="145">
        <v>7.0000000000000007E-2</v>
      </c>
      <c r="R1768" s="144" t="s">
        <v>530</v>
      </c>
      <c r="S1768" s="145">
        <v>45</v>
      </c>
      <c r="T1768" s="144" t="s">
        <v>5939</v>
      </c>
      <c r="U1768" s="145">
        <v>1150</v>
      </c>
      <c r="V1768" s="145">
        <v>0</v>
      </c>
      <c r="W1768" s="145">
        <v>113</v>
      </c>
      <c r="X1768" s="144" t="s">
        <v>7942</v>
      </c>
    </row>
    <row r="1769" spans="1:24" s="7" customFormat="1">
      <c r="A1769" s="7" t="s">
        <v>49</v>
      </c>
      <c r="D1769" s="144" t="s">
        <v>3696</v>
      </c>
      <c r="E1769" s="144" t="s">
        <v>7943</v>
      </c>
      <c r="F1769" s="144" t="s">
        <v>5033</v>
      </c>
      <c r="G1769" s="144" t="s">
        <v>4745</v>
      </c>
      <c r="H1769" s="144" t="s">
        <v>2707</v>
      </c>
      <c r="I1769" s="144" t="s">
        <v>2956</v>
      </c>
      <c r="J1769" s="145">
        <v>45</v>
      </c>
      <c r="K1769" s="144" t="s">
        <v>895</v>
      </c>
      <c r="L1769" s="144" t="s">
        <v>380</v>
      </c>
      <c r="M1769" s="144" t="s">
        <v>4797</v>
      </c>
      <c r="N1769" s="144" t="s">
        <v>683</v>
      </c>
      <c r="O1769" s="144" t="s">
        <v>695</v>
      </c>
      <c r="P1769" s="144" t="s">
        <v>7821</v>
      </c>
      <c r="Q1769" s="145">
        <v>7.0000000000000007E-2</v>
      </c>
      <c r="R1769" s="144" t="s">
        <v>530</v>
      </c>
      <c r="S1769" s="145">
        <v>45</v>
      </c>
      <c r="T1769" s="144" t="s">
        <v>5939</v>
      </c>
      <c r="U1769" s="145">
        <v>2831</v>
      </c>
      <c r="V1769" s="145">
        <v>0</v>
      </c>
      <c r="W1769" s="145">
        <v>130</v>
      </c>
      <c r="X1769" s="144" t="s">
        <v>7944</v>
      </c>
    </row>
    <row r="1770" spans="1:24" s="7" customFormat="1">
      <c r="A1770" s="7" t="s">
        <v>49</v>
      </c>
      <c r="D1770" s="144" t="s">
        <v>2960</v>
      </c>
      <c r="E1770" s="144" t="s">
        <v>7945</v>
      </c>
      <c r="F1770" s="144" t="s">
        <v>4792</v>
      </c>
      <c r="G1770" s="144" t="s">
        <v>4745</v>
      </c>
      <c r="H1770" s="144" t="s">
        <v>2707</v>
      </c>
      <c r="I1770" s="144" t="s">
        <v>2956</v>
      </c>
      <c r="J1770" s="145">
        <v>30</v>
      </c>
      <c r="K1770" s="144" t="s">
        <v>739</v>
      </c>
      <c r="L1770" s="144" t="s">
        <v>401</v>
      </c>
      <c r="M1770" s="144" t="s">
        <v>4797</v>
      </c>
      <c r="N1770" s="144" t="s">
        <v>683</v>
      </c>
      <c r="O1770" s="144" t="s">
        <v>695</v>
      </c>
      <c r="P1770" s="144" t="s">
        <v>2963</v>
      </c>
      <c r="Q1770" s="145">
        <v>2.3E-2</v>
      </c>
      <c r="R1770" s="144" t="s">
        <v>530</v>
      </c>
      <c r="S1770" s="145">
        <v>40</v>
      </c>
      <c r="T1770" s="144" t="s">
        <v>5221</v>
      </c>
      <c r="U1770" s="145">
        <v>0</v>
      </c>
      <c r="V1770" s="145">
        <v>2.7942</v>
      </c>
      <c r="W1770" s="145">
        <v>0</v>
      </c>
      <c r="X1770" s="144" t="s">
        <v>4745</v>
      </c>
    </row>
    <row r="1771" spans="1:24" s="7" customFormat="1">
      <c r="A1771" s="7" t="s">
        <v>49</v>
      </c>
      <c r="D1771" s="144" t="s">
        <v>2964</v>
      </c>
      <c r="E1771" s="144" t="s">
        <v>7946</v>
      </c>
      <c r="F1771" s="144" t="s">
        <v>5033</v>
      </c>
      <c r="G1771" s="144" t="s">
        <v>4745</v>
      </c>
      <c r="H1771" s="144" t="s">
        <v>2707</v>
      </c>
      <c r="I1771" s="144" t="s">
        <v>2956</v>
      </c>
      <c r="J1771" s="145">
        <v>30</v>
      </c>
      <c r="K1771" s="144" t="s">
        <v>739</v>
      </c>
      <c r="L1771" s="144" t="s">
        <v>380</v>
      </c>
      <c r="M1771" s="144" t="s">
        <v>4797</v>
      </c>
      <c r="N1771" s="144" t="s">
        <v>683</v>
      </c>
      <c r="O1771" s="144" t="s">
        <v>695</v>
      </c>
      <c r="P1771" s="144" t="s">
        <v>2963</v>
      </c>
      <c r="Q1771" s="145">
        <v>2.9000000000000001E-2</v>
      </c>
      <c r="R1771" s="144" t="s">
        <v>530</v>
      </c>
      <c r="S1771" s="145">
        <v>40</v>
      </c>
      <c r="T1771" s="144" t="s">
        <v>5221</v>
      </c>
      <c r="U1771" s="145">
        <v>128</v>
      </c>
      <c r="V1771" s="145">
        <v>2.95</v>
      </c>
      <c r="W1771" s="145">
        <v>36</v>
      </c>
      <c r="X1771" s="144" t="s">
        <v>4745</v>
      </c>
    </row>
    <row r="1772" spans="1:24" s="7" customFormat="1">
      <c r="A1772" s="7" t="s">
        <v>49</v>
      </c>
      <c r="D1772" s="144" t="s">
        <v>2967</v>
      </c>
      <c r="E1772" s="144" t="s">
        <v>7947</v>
      </c>
      <c r="F1772" s="144" t="s">
        <v>5033</v>
      </c>
      <c r="G1772" s="144" t="s">
        <v>4745</v>
      </c>
      <c r="H1772" s="144" t="s">
        <v>2707</v>
      </c>
      <c r="I1772" s="144" t="s">
        <v>2956</v>
      </c>
      <c r="J1772" s="145">
        <v>30</v>
      </c>
      <c r="K1772" s="144" t="s">
        <v>739</v>
      </c>
      <c r="L1772" s="144" t="s">
        <v>409</v>
      </c>
      <c r="M1772" s="144" t="s">
        <v>4797</v>
      </c>
      <c r="N1772" s="144" t="s">
        <v>683</v>
      </c>
      <c r="O1772" s="144" t="s">
        <v>695</v>
      </c>
      <c r="P1772" s="144" t="s">
        <v>2963</v>
      </c>
      <c r="Q1772" s="145">
        <v>2.4E-2</v>
      </c>
      <c r="R1772" s="144" t="s">
        <v>530</v>
      </c>
      <c r="S1772" s="145">
        <v>40</v>
      </c>
      <c r="T1772" s="144" t="s">
        <v>5221</v>
      </c>
      <c r="U1772" s="145">
        <v>117</v>
      </c>
      <c r="V1772" s="145">
        <v>3.15435</v>
      </c>
      <c r="W1772" s="145">
        <v>0</v>
      </c>
      <c r="X1772" s="144" t="s">
        <v>4745</v>
      </c>
    </row>
    <row r="1773" spans="1:24" s="7" customFormat="1">
      <c r="A1773" s="7" t="s">
        <v>49</v>
      </c>
      <c r="D1773" s="144" t="s">
        <v>2970</v>
      </c>
      <c r="E1773" s="144" t="s">
        <v>7948</v>
      </c>
      <c r="F1773" s="144" t="s">
        <v>5033</v>
      </c>
      <c r="G1773" s="144" t="s">
        <v>4745</v>
      </c>
      <c r="H1773" s="144" t="s">
        <v>2707</v>
      </c>
      <c r="I1773" s="144" t="s">
        <v>2956</v>
      </c>
      <c r="J1773" s="145">
        <v>30</v>
      </c>
      <c r="K1773" s="144" t="s">
        <v>739</v>
      </c>
      <c r="L1773" s="144" t="s">
        <v>1795</v>
      </c>
      <c r="M1773" s="144" t="s">
        <v>4797</v>
      </c>
      <c r="N1773" s="144" t="s">
        <v>683</v>
      </c>
      <c r="O1773" s="144" t="s">
        <v>695</v>
      </c>
      <c r="P1773" s="144" t="s">
        <v>2963</v>
      </c>
      <c r="Q1773" s="145">
        <v>2.5999999999999999E-2</v>
      </c>
      <c r="R1773" s="144" t="s">
        <v>530</v>
      </c>
      <c r="S1773" s="145">
        <v>40</v>
      </c>
      <c r="T1773" s="144" t="s">
        <v>5221</v>
      </c>
      <c r="U1773" s="145">
        <v>339</v>
      </c>
      <c r="V1773" s="145">
        <v>3.16</v>
      </c>
      <c r="W1773" s="145">
        <v>31</v>
      </c>
      <c r="X1773" s="144" t="s">
        <v>4745</v>
      </c>
    </row>
    <row r="1774" spans="1:24" s="7" customFormat="1">
      <c r="A1774" s="7" t="s">
        <v>49</v>
      </c>
      <c r="D1774" s="144" t="s">
        <v>2973</v>
      </c>
      <c r="E1774" s="144" t="s">
        <v>7949</v>
      </c>
      <c r="F1774" s="144" t="s">
        <v>5033</v>
      </c>
      <c r="G1774" s="144" t="s">
        <v>4745</v>
      </c>
      <c r="H1774" s="144" t="s">
        <v>2707</v>
      </c>
      <c r="I1774" s="144" t="s">
        <v>2956</v>
      </c>
      <c r="J1774" s="145">
        <v>30</v>
      </c>
      <c r="K1774" s="144" t="s">
        <v>739</v>
      </c>
      <c r="L1774" s="144" t="s">
        <v>801</v>
      </c>
      <c r="M1774" s="144" t="s">
        <v>4797</v>
      </c>
      <c r="N1774" s="144" t="s">
        <v>683</v>
      </c>
      <c r="O1774" s="144" t="s">
        <v>695</v>
      </c>
      <c r="P1774" s="144" t="s">
        <v>2963</v>
      </c>
      <c r="Q1774" s="145">
        <v>0.03</v>
      </c>
      <c r="R1774" s="144" t="s">
        <v>530</v>
      </c>
      <c r="S1774" s="145">
        <v>40</v>
      </c>
      <c r="T1774" s="144" t="s">
        <v>5221</v>
      </c>
      <c r="U1774" s="145">
        <v>132</v>
      </c>
      <c r="V1774" s="145">
        <v>3.16</v>
      </c>
      <c r="W1774" s="145">
        <v>108</v>
      </c>
      <c r="X1774" s="144" t="s">
        <v>4745</v>
      </c>
    </row>
    <row r="1775" spans="1:24" s="7" customFormat="1">
      <c r="A1775" s="7" t="s">
        <v>49</v>
      </c>
      <c r="D1775" s="144" t="s">
        <v>2976</v>
      </c>
      <c r="E1775" s="144" t="s">
        <v>7950</v>
      </c>
      <c r="F1775" s="144" t="s">
        <v>5033</v>
      </c>
      <c r="G1775" s="144" t="s">
        <v>4745</v>
      </c>
      <c r="H1775" s="144" t="s">
        <v>2707</v>
      </c>
      <c r="I1775" s="144" t="s">
        <v>2956</v>
      </c>
      <c r="J1775" s="145">
        <v>30</v>
      </c>
      <c r="K1775" s="144" t="s">
        <v>739</v>
      </c>
      <c r="L1775" s="144" t="s">
        <v>393</v>
      </c>
      <c r="M1775" s="144" t="s">
        <v>4797</v>
      </c>
      <c r="N1775" s="144" t="s">
        <v>683</v>
      </c>
      <c r="O1775" s="144" t="s">
        <v>695</v>
      </c>
      <c r="P1775" s="144" t="s">
        <v>2963</v>
      </c>
      <c r="Q1775" s="145">
        <v>0.03</v>
      </c>
      <c r="R1775" s="144" t="s">
        <v>530</v>
      </c>
      <c r="S1775" s="145">
        <v>40</v>
      </c>
      <c r="T1775" s="144" t="s">
        <v>5221</v>
      </c>
      <c r="U1775" s="145">
        <v>305</v>
      </c>
      <c r="V1775" s="145">
        <v>3.0033300000000001</v>
      </c>
      <c r="W1775" s="145">
        <v>0</v>
      </c>
      <c r="X1775" s="144" t="s">
        <v>4745</v>
      </c>
    </row>
    <row r="1776" spans="1:24" s="7" customFormat="1">
      <c r="A1776" s="7" t="s">
        <v>49</v>
      </c>
      <c r="D1776" s="144" t="s">
        <v>2979</v>
      </c>
      <c r="E1776" s="144" t="s">
        <v>7951</v>
      </c>
      <c r="F1776" s="144" t="s">
        <v>5033</v>
      </c>
      <c r="G1776" s="144" t="s">
        <v>4745</v>
      </c>
      <c r="H1776" s="144" t="s">
        <v>2707</v>
      </c>
      <c r="I1776" s="144" t="s">
        <v>2956</v>
      </c>
      <c r="J1776" s="145">
        <v>30</v>
      </c>
      <c r="K1776" s="144" t="s">
        <v>739</v>
      </c>
      <c r="L1776" s="144" t="s">
        <v>396</v>
      </c>
      <c r="M1776" s="144" t="s">
        <v>4797</v>
      </c>
      <c r="N1776" s="144" t="s">
        <v>683</v>
      </c>
      <c r="O1776" s="144" t="s">
        <v>695</v>
      </c>
      <c r="P1776" s="144" t="s">
        <v>2963</v>
      </c>
      <c r="Q1776" s="145">
        <v>0.03</v>
      </c>
      <c r="R1776" s="144" t="s">
        <v>530</v>
      </c>
      <c r="S1776" s="145">
        <v>40</v>
      </c>
      <c r="T1776" s="144" t="s">
        <v>5221</v>
      </c>
      <c r="U1776" s="145">
        <v>166</v>
      </c>
      <c r="V1776" s="145">
        <v>3.125</v>
      </c>
      <c r="W1776" s="145">
        <v>30</v>
      </c>
      <c r="X1776" s="144" t="s">
        <v>4745</v>
      </c>
    </row>
    <row r="1777" spans="1:24" s="7" customFormat="1">
      <c r="A1777" s="7" t="s">
        <v>49</v>
      </c>
      <c r="D1777" s="144" t="s">
        <v>2982</v>
      </c>
      <c r="E1777" s="144" t="s">
        <v>2983</v>
      </c>
      <c r="F1777" s="144" t="s">
        <v>5033</v>
      </c>
      <c r="G1777" s="144" t="s">
        <v>4745</v>
      </c>
      <c r="H1777" s="144" t="s">
        <v>2707</v>
      </c>
      <c r="I1777" s="144" t="s">
        <v>2956</v>
      </c>
      <c r="J1777" s="145">
        <v>30</v>
      </c>
      <c r="K1777" s="144" t="s">
        <v>739</v>
      </c>
      <c r="L1777" s="144" t="s">
        <v>419</v>
      </c>
      <c r="M1777" s="144" t="s">
        <v>4797</v>
      </c>
      <c r="N1777" s="144" t="s">
        <v>683</v>
      </c>
      <c r="O1777" s="144" t="s">
        <v>695</v>
      </c>
      <c r="P1777" s="144" t="s">
        <v>2963</v>
      </c>
      <c r="Q1777" s="145">
        <v>6.4000000000000001E-2</v>
      </c>
      <c r="R1777" s="144" t="s">
        <v>530</v>
      </c>
      <c r="S1777" s="145">
        <v>40</v>
      </c>
      <c r="T1777" s="144" t="s">
        <v>5221</v>
      </c>
      <c r="U1777" s="145">
        <v>221</v>
      </c>
      <c r="V1777" s="145">
        <v>3.16</v>
      </c>
      <c r="W1777" s="145">
        <v>92</v>
      </c>
      <c r="X1777" s="144" t="s">
        <v>4745</v>
      </c>
    </row>
    <row r="1778" spans="1:24" s="7" customFormat="1">
      <c r="A1778" s="7" t="s">
        <v>49</v>
      </c>
      <c r="D1778" s="144" t="s">
        <v>2985</v>
      </c>
      <c r="E1778" s="144" t="s">
        <v>7952</v>
      </c>
      <c r="F1778" s="144" t="s">
        <v>5033</v>
      </c>
      <c r="G1778" s="144" t="s">
        <v>4745</v>
      </c>
      <c r="H1778" s="144" t="s">
        <v>2707</v>
      </c>
      <c r="I1778" s="144" t="s">
        <v>2956</v>
      </c>
      <c r="J1778" s="145">
        <v>30</v>
      </c>
      <c r="K1778" s="144" t="s">
        <v>1072</v>
      </c>
      <c r="L1778" s="144" t="s">
        <v>380</v>
      </c>
      <c r="M1778" s="144" t="s">
        <v>4797</v>
      </c>
      <c r="N1778" s="144" t="s">
        <v>683</v>
      </c>
      <c r="O1778" s="144" t="s">
        <v>695</v>
      </c>
      <c r="P1778" s="144" t="s">
        <v>2963</v>
      </c>
      <c r="Q1778" s="145">
        <v>3.5000000000000003E-2</v>
      </c>
      <c r="R1778" s="144" t="s">
        <v>530</v>
      </c>
      <c r="S1778" s="145">
        <v>40</v>
      </c>
      <c r="T1778" s="144" t="s">
        <v>5221</v>
      </c>
      <c r="U1778" s="145">
        <v>218</v>
      </c>
      <c r="V1778" s="145">
        <v>3.2479499999999999</v>
      </c>
      <c r="W1778" s="145">
        <v>5</v>
      </c>
      <c r="X1778" s="144" t="s">
        <v>4745</v>
      </c>
    </row>
    <row r="1779" spans="1:24" s="7" customFormat="1">
      <c r="A1779" s="7" t="s">
        <v>49</v>
      </c>
      <c r="D1779" s="144" t="s">
        <v>2988</v>
      </c>
      <c r="E1779" s="144" t="s">
        <v>7953</v>
      </c>
      <c r="F1779" s="144" t="s">
        <v>5033</v>
      </c>
      <c r="G1779" s="144" t="s">
        <v>4745</v>
      </c>
      <c r="H1779" s="144" t="s">
        <v>2707</v>
      </c>
      <c r="I1779" s="144" t="s">
        <v>2956</v>
      </c>
      <c r="J1779" s="145">
        <v>30</v>
      </c>
      <c r="K1779" s="144" t="s">
        <v>1072</v>
      </c>
      <c r="L1779" s="144" t="s">
        <v>1795</v>
      </c>
      <c r="M1779" s="144" t="s">
        <v>4797</v>
      </c>
      <c r="N1779" s="144" t="s">
        <v>683</v>
      </c>
      <c r="O1779" s="144" t="s">
        <v>695</v>
      </c>
      <c r="P1779" s="144" t="s">
        <v>2963</v>
      </c>
      <c r="Q1779" s="145">
        <v>3.5999999999999997E-2</v>
      </c>
      <c r="R1779" s="144" t="s">
        <v>530</v>
      </c>
      <c r="S1779" s="145">
        <v>40</v>
      </c>
      <c r="T1779" s="144" t="s">
        <v>5221</v>
      </c>
      <c r="U1779" s="145">
        <v>128</v>
      </c>
      <c r="V1779" s="145">
        <v>3.0419999999999998</v>
      </c>
      <c r="W1779" s="145">
        <v>52</v>
      </c>
      <c r="X1779" s="144" t="s">
        <v>4745</v>
      </c>
    </row>
    <row r="1780" spans="1:24" s="7" customFormat="1">
      <c r="A1780" s="7" t="s">
        <v>49</v>
      </c>
      <c r="D1780" s="144" t="s">
        <v>2991</v>
      </c>
      <c r="E1780" s="144" t="s">
        <v>2992</v>
      </c>
      <c r="F1780" s="144" t="s">
        <v>5033</v>
      </c>
      <c r="G1780" s="144" t="s">
        <v>4745</v>
      </c>
      <c r="H1780" s="144" t="s">
        <v>2707</v>
      </c>
      <c r="I1780" s="144" t="s">
        <v>2956</v>
      </c>
      <c r="J1780" s="145">
        <v>30</v>
      </c>
      <c r="K1780" s="144" t="s">
        <v>1072</v>
      </c>
      <c r="L1780" s="144" t="s">
        <v>393</v>
      </c>
      <c r="M1780" s="144" t="s">
        <v>4797</v>
      </c>
      <c r="N1780" s="144" t="s">
        <v>683</v>
      </c>
      <c r="O1780" s="144" t="s">
        <v>695</v>
      </c>
      <c r="P1780" s="144" t="s">
        <v>2963</v>
      </c>
      <c r="Q1780" s="145">
        <v>3.5999999999999997E-2</v>
      </c>
      <c r="R1780" s="144" t="s">
        <v>530</v>
      </c>
      <c r="S1780" s="145">
        <v>40</v>
      </c>
      <c r="T1780" s="144" t="s">
        <v>5221</v>
      </c>
      <c r="U1780" s="145">
        <v>59</v>
      </c>
      <c r="V1780" s="145">
        <v>3.04</v>
      </c>
      <c r="W1780" s="145">
        <v>0</v>
      </c>
      <c r="X1780" s="144" t="s">
        <v>4745</v>
      </c>
    </row>
    <row r="1781" spans="1:24" s="7" customFormat="1">
      <c r="A1781" s="7" t="s">
        <v>49</v>
      </c>
      <c r="D1781" s="144" t="s">
        <v>2994</v>
      </c>
      <c r="E1781" s="144" t="s">
        <v>7954</v>
      </c>
      <c r="F1781" s="144" t="s">
        <v>5033</v>
      </c>
      <c r="G1781" s="144" t="s">
        <v>4745</v>
      </c>
      <c r="H1781" s="144" t="s">
        <v>2707</v>
      </c>
      <c r="I1781" s="144" t="s">
        <v>2956</v>
      </c>
      <c r="J1781" s="145">
        <v>30</v>
      </c>
      <c r="K1781" s="144" t="s">
        <v>1072</v>
      </c>
      <c r="L1781" s="144" t="s">
        <v>791</v>
      </c>
      <c r="M1781" s="144" t="s">
        <v>4797</v>
      </c>
      <c r="N1781" s="144" t="s">
        <v>683</v>
      </c>
      <c r="O1781" s="144" t="s">
        <v>695</v>
      </c>
      <c r="P1781" s="144" t="s">
        <v>2963</v>
      </c>
      <c r="Q1781" s="145">
        <v>3.5000000000000003E-2</v>
      </c>
      <c r="R1781" s="144" t="s">
        <v>530</v>
      </c>
      <c r="S1781" s="145">
        <v>40</v>
      </c>
      <c r="T1781" s="144" t="s">
        <v>5221</v>
      </c>
      <c r="U1781" s="145">
        <v>79</v>
      </c>
      <c r="V1781" s="145">
        <v>3.25</v>
      </c>
      <c r="W1781" s="145">
        <v>14</v>
      </c>
      <c r="X1781" s="144" t="s">
        <v>4745</v>
      </c>
    </row>
    <row r="1782" spans="1:24" s="7" customFormat="1">
      <c r="A1782" s="7" t="s">
        <v>49</v>
      </c>
      <c r="D1782" s="144" t="s">
        <v>7955</v>
      </c>
      <c r="E1782" s="144" t="s">
        <v>7956</v>
      </c>
      <c r="F1782" s="144" t="s">
        <v>5937</v>
      </c>
      <c r="G1782" s="144" t="s">
        <v>4745</v>
      </c>
      <c r="H1782" s="144" t="s">
        <v>2707</v>
      </c>
      <c r="I1782" s="144" t="s">
        <v>2956</v>
      </c>
      <c r="J1782" s="145">
        <v>30</v>
      </c>
      <c r="K1782" s="144" t="s">
        <v>765</v>
      </c>
      <c r="L1782" s="144" t="s">
        <v>457</v>
      </c>
      <c r="M1782" s="144" t="s">
        <v>4797</v>
      </c>
      <c r="N1782" s="144" t="s">
        <v>683</v>
      </c>
      <c r="O1782" s="144" t="s">
        <v>81</v>
      </c>
      <c r="P1782" s="144" t="s">
        <v>4745</v>
      </c>
      <c r="Q1782" s="145">
        <v>0.04</v>
      </c>
      <c r="R1782" s="144" t="s">
        <v>530</v>
      </c>
      <c r="S1782" s="145">
        <v>30</v>
      </c>
      <c r="T1782" s="144" t="s">
        <v>5939</v>
      </c>
      <c r="U1782" s="145">
        <v>120</v>
      </c>
      <c r="V1782" s="145">
        <v>2</v>
      </c>
      <c r="W1782" s="145">
        <v>36</v>
      </c>
      <c r="X1782" s="144" t="s">
        <v>4745</v>
      </c>
    </row>
    <row r="1783" spans="1:24" s="7" customFormat="1">
      <c r="A1783" s="7" t="s">
        <v>49</v>
      </c>
      <c r="D1783" s="144" t="s">
        <v>7957</v>
      </c>
      <c r="E1783" s="144" t="s">
        <v>7958</v>
      </c>
      <c r="F1783" s="144" t="s">
        <v>4766</v>
      </c>
      <c r="G1783" s="144" t="s">
        <v>4745</v>
      </c>
      <c r="H1783" s="144" t="s">
        <v>2707</v>
      </c>
      <c r="I1783" s="144" t="s">
        <v>2956</v>
      </c>
      <c r="J1783" s="145">
        <v>45</v>
      </c>
      <c r="K1783" s="144" t="s">
        <v>1072</v>
      </c>
      <c r="L1783" s="144" t="s">
        <v>401</v>
      </c>
      <c r="M1783" s="144" t="s">
        <v>4797</v>
      </c>
      <c r="N1783" s="144" t="s">
        <v>683</v>
      </c>
      <c r="O1783" s="144" t="s">
        <v>81</v>
      </c>
      <c r="P1783" s="144" t="s">
        <v>7940</v>
      </c>
      <c r="Q1783" s="145">
        <v>0.36</v>
      </c>
      <c r="R1783" s="144" t="s">
        <v>530</v>
      </c>
      <c r="S1783" s="145">
        <v>45</v>
      </c>
      <c r="T1783" s="144" t="s">
        <v>5939</v>
      </c>
      <c r="U1783" s="145">
        <v>12</v>
      </c>
      <c r="V1783" s="145">
        <v>19.899999999999999</v>
      </c>
      <c r="W1783" s="145">
        <v>12</v>
      </c>
      <c r="X1783" s="144" t="s">
        <v>4745</v>
      </c>
    </row>
    <row r="1784" spans="1:24" s="7" customFormat="1">
      <c r="A1784" s="7" t="s">
        <v>49</v>
      </c>
      <c r="D1784" s="144" t="s">
        <v>7959</v>
      </c>
      <c r="E1784" s="144" t="s">
        <v>7960</v>
      </c>
      <c r="F1784" s="144" t="s">
        <v>4766</v>
      </c>
      <c r="G1784" s="144" t="s">
        <v>4745</v>
      </c>
      <c r="H1784" s="144" t="s">
        <v>2707</v>
      </c>
      <c r="I1784" s="144" t="s">
        <v>2956</v>
      </c>
      <c r="J1784" s="145">
        <v>45</v>
      </c>
      <c r="K1784" s="144" t="s">
        <v>1072</v>
      </c>
      <c r="L1784" s="144" t="s">
        <v>380</v>
      </c>
      <c r="M1784" s="144" t="s">
        <v>4797</v>
      </c>
      <c r="N1784" s="144" t="s">
        <v>683</v>
      </c>
      <c r="O1784" s="144" t="s">
        <v>81</v>
      </c>
      <c r="P1784" s="144" t="s">
        <v>7940</v>
      </c>
      <c r="Q1784" s="145">
        <v>0.36</v>
      </c>
      <c r="R1784" s="144" t="s">
        <v>530</v>
      </c>
      <c r="S1784" s="145">
        <v>45</v>
      </c>
      <c r="T1784" s="144" t="s">
        <v>5939</v>
      </c>
      <c r="U1784" s="145">
        <v>10</v>
      </c>
      <c r="V1784" s="145">
        <v>19.899999999999999</v>
      </c>
      <c r="W1784" s="145">
        <v>10</v>
      </c>
      <c r="X1784" s="144" t="s">
        <v>4745</v>
      </c>
    </row>
    <row r="1785" spans="1:24" s="7" customFormat="1">
      <c r="A1785" s="7" t="s">
        <v>49</v>
      </c>
      <c r="D1785" s="144" t="s">
        <v>7961</v>
      </c>
      <c r="E1785" s="144" t="s">
        <v>7962</v>
      </c>
      <c r="F1785" s="144" t="s">
        <v>4766</v>
      </c>
      <c r="G1785" s="144" t="s">
        <v>4745</v>
      </c>
      <c r="H1785" s="144" t="s">
        <v>2707</v>
      </c>
      <c r="I1785" s="144" t="s">
        <v>2956</v>
      </c>
      <c r="J1785" s="145">
        <v>45</v>
      </c>
      <c r="K1785" s="144" t="s">
        <v>1072</v>
      </c>
      <c r="L1785" s="144" t="s">
        <v>401</v>
      </c>
      <c r="M1785" s="144" t="s">
        <v>4797</v>
      </c>
      <c r="N1785" s="144" t="s">
        <v>683</v>
      </c>
      <c r="O1785" s="144" t="s">
        <v>81</v>
      </c>
      <c r="P1785" s="144" t="s">
        <v>7963</v>
      </c>
      <c r="Q1785" s="145">
        <v>0.04</v>
      </c>
      <c r="R1785" s="144" t="s">
        <v>530</v>
      </c>
      <c r="S1785" s="145">
        <v>45</v>
      </c>
      <c r="T1785" s="144" t="s">
        <v>5939</v>
      </c>
      <c r="U1785" s="145">
        <v>539</v>
      </c>
      <c r="V1785" s="145">
        <v>2.8</v>
      </c>
      <c r="W1785" s="145">
        <v>539</v>
      </c>
      <c r="X1785" s="144" t="s">
        <v>4745</v>
      </c>
    </row>
    <row r="1786" spans="1:24" s="7" customFormat="1">
      <c r="A1786" s="7" t="s">
        <v>49</v>
      </c>
      <c r="D1786" s="144" t="s">
        <v>7964</v>
      </c>
      <c r="E1786" s="144" t="s">
        <v>7965</v>
      </c>
      <c r="F1786" s="144" t="s">
        <v>5937</v>
      </c>
      <c r="G1786" s="144" t="s">
        <v>4745</v>
      </c>
      <c r="H1786" s="144" t="s">
        <v>2707</v>
      </c>
      <c r="I1786" s="144" t="s">
        <v>2956</v>
      </c>
      <c r="J1786" s="145">
        <v>45</v>
      </c>
      <c r="K1786" s="144" t="s">
        <v>1072</v>
      </c>
      <c r="L1786" s="144" t="s">
        <v>401</v>
      </c>
      <c r="M1786" s="144" t="s">
        <v>4797</v>
      </c>
      <c r="N1786" s="144" t="s">
        <v>683</v>
      </c>
      <c r="O1786" s="144" t="s">
        <v>81</v>
      </c>
      <c r="P1786" s="144" t="s">
        <v>7966</v>
      </c>
      <c r="Q1786" s="145">
        <v>7.0000000000000007E-2</v>
      </c>
      <c r="R1786" s="144" t="s">
        <v>530</v>
      </c>
      <c r="S1786" s="145">
        <v>45</v>
      </c>
      <c r="T1786" s="144" t="s">
        <v>5939</v>
      </c>
      <c r="U1786" s="145">
        <v>60</v>
      </c>
      <c r="V1786" s="145">
        <v>3.3</v>
      </c>
      <c r="W1786" s="145">
        <v>50</v>
      </c>
      <c r="X1786" s="144" t="s">
        <v>4745</v>
      </c>
    </row>
    <row r="1787" spans="1:24" s="7" customFormat="1">
      <c r="A1787" s="7" t="s">
        <v>49</v>
      </c>
      <c r="D1787" s="144" t="s">
        <v>7967</v>
      </c>
      <c r="E1787" s="144" t="s">
        <v>7968</v>
      </c>
      <c r="F1787" s="144" t="s">
        <v>5937</v>
      </c>
      <c r="G1787" s="144" t="s">
        <v>4745</v>
      </c>
      <c r="H1787" s="144" t="s">
        <v>2707</v>
      </c>
      <c r="I1787" s="144" t="s">
        <v>2956</v>
      </c>
      <c r="J1787" s="145">
        <v>45</v>
      </c>
      <c r="K1787" s="144" t="s">
        <v>1072</v>
      </c>
      <c r="L1787" s="144" t="s">
        <v>389</v>
      </c>
      <c r="M1787" s="144" t="s">
        <v>4797</v>
      </c>
      <c r="N1787" s="144" t="s">
        <v>683</v>
      </c>
      <c r="O1787" s="144" t="s">
        <v>81</v>
      </c>
      <c r="P1787" s="144" t="s">
        <v>7963</v>
      </c>
      <c r="Q1787" s="145">
        <v>0.06</v>
      </c>
      <c r="R1787" s="144" t="s">
        <v>530</v>
      </c>
      <c r="S1787" s="145">
        <v>45</v>
      </c>
      <c r="T1787" s="144" t="s">
        <v>5939</v>
      </c>
      <c r="U1787" s="145">
        <v>120</v>
      </c>
      <c r="V1787" s="145">
        <v>3.7</v>
      </c>
      <c r="W1787" s="145">
        <v>120</v>
      </c>
      <c r="X1787" s="144" t="s">
        <v>4745</v>
      </c>
    </row>
    <row r="1788" spans="1:24" s="7" customFormat="1">
      <c r="A1788" s="7" t="s">
        <v>49</v>
      </c>
      <c r="D1788" s="144" t="s">
        <v>7969</v>
      </c>
      <c r="E1788" s="144" t="s">
        <v>7970</v>
      </c>
      <c r="F1788" s="144" t="s">
        <v>5937</v>
      </c>
      <c r="G1788" s="144" t="s">
        <v>4745</v>
      </c>
      <c r="H1788" s="144" t="s">
        <v>2707</v>
      </c>
      <c r="I1788" s="144" t="s">
        <v>2956</v>
      </c>
      <c r="J1788" s="145">
        <v>45</v>
      </c>
      <c r="K1788" s="144" t="s">
        <v>1072</v>
      </c>
      <c r="L1788" s="144" t="s">
        <v>389</v>
      </c>
      <c r="M1788" s="144" t="s">
        <v>4797</v>
      </c>
      <c r="N1788" s="144" t="s">
        <v>683</v>
      </c>
      <c r="O1788" s="144" t="s">
        <v>81</v>
      </c>
      <c r="P1788" s="144" t="s">
        <v>7966</v>
      </c>
      <c r="Q1788" s="145">
        <v>7.0000000000000007E-2</v>
      </c>
      <c r="R1788" s="144" t="s">
        <v>530</v>
      </c>
      <c r="S1788" s="145">
        <v>45</v>
      </c>
      <c r="T1788" s="144" t="s">
        <v>5939</v>
      </c>
      <c r="U1788" s="145">
        <v>60</v>
      </c>
      <c r="V1788" s="145">
        <v>3.3</v>
      </c>
      <c r="W1788" s="145">
        <v>42</v>
      </c>
      <c r="X1788" s="144" t="s">
        <v>4745</v>
      </c>
    </row>
    <row r="1789" spans="1:24" s="7" customFormat="1">
      <c r="A1789" s="7" t="s">
        <v>49</v>
      </c>
      <c r="D1789" s="144" t="s">
        <v>7971</v>
      </c>
      <c r="E1789" s="144" t="s">
        <v>7972</v>
      </c>
      <c r="F1789" s="144" t="s">
        <v>5937</v>
      </c>
      <c r="G1789" s="144" t="s">
        <v>4745</v>
      </c>
      <c r="H1789" s="144" t="s">
        <v>2707</v>
      </c>
      <c r="I1789" s="144" t="s">
        <v>2956</v>
      </c>
      <c r="J1789" s="145">
        <v>45</v>
      </c>
      <c r="K1789" s="144" t="s">
        <v>1072</v>
      </c>
      <c r="L1789" s="144" t="s">
        <v>389</v>
      </c>
      <c r="M1789" s="144" t="s">
        <v>4797</v>
      </c>
      <c r="N1789" s="144" t="s">
        <v>683</v>
      </c>
      <c r="O1789" s="144" t="s">
        <v>81</v>
      </c>
      <c r="P1789" s="144" t="s">
        <v>7973</v>
      </c>
      <c r="Q1789" s="145">
        <v>7.0000000000000007E-2</v>
      </c>
      <c r="R1789" s="144" t="s">
        <v>530</v>
      </c>
      <c r="S1789" s="145">
        <v>45</v>
      </c>
      <c r="T1789" s="144" t="s">
        <v>5939</v>
      </c>
      <c r="U1789" s="145">
        <v>218</v>
      </c>
      <c r="V1789" s="145">
        <v>3.3</v>
      </c>
      <c r="W1789" s="145">
        <v>218</v>
      </c>
      <c r="X1789" s="144" t="s">
        <v>4745</v>
      </c>
    </row>
    <row r="1790" spans="1:24" s="7" customFormat="1">
      <c r="A1790" s="7" t="s">
        <v>49</v>
      </c>
      <c r="D1790" s="144" t="s">
        <v>7974</v>
      </c>
      <c r="E1790" s="144" t="s">
        <v>7975</v>
      </c>
      <c r="F1790" s="144" t="s">
        <v>5937</v>
      </c>
      <c r="G1790" s="144" t="s">
        <v>4745</v>
      </c>
      <c r="H1790" s="144" t="s">
        <v>2707</v>
      </c>
      <c r="I1790" s="144" t="s">
        <v>2956</v>
      </c>
      <c r="J1790" s="145">
        <v>45</v>
      </c>
      <c r="K1790" s="144" t="s">
        <v>1072</v>
      </c>
      <c r="L1790" s="144" t="s">
        <v>393</v>
      </c>
      <c r="M1790" s="144" t="s">
        <v>4797</v>
      </c>
      <c r="N1790" s="144" t="s">
        <v>683</v>
      </c>
      <c r="O1790" s="144" t="s">
        <v>81</v>
      </c>
      <c r="P1790" s="144" t="s">
        <v>7976</v>
      </c>
      <c r="Q1790" s="145">
        <v>0.1</v>
      </c>
      <c r="R1790" s="144" t="s">
        <v>530</v>
      </c>
      <c r="S1790" s="145">
        <v>45</v>
      </c>
      <c r="T1790" s="144" t="s">
        <v>5939</v>
      </c>
      <c r="U1790" s="145">
        <v>97</v>
      </c>
      <c r="V1790" s="145">
        <v>3</v>
      </c>
      <c r="W1790" s="145">
        <v>97</v>
      </c>
      <c r="X1790" s="144" t="s">
        <v>4745</v>
      </c>
    </row>
    <row r="1791" spans="1:24" s="7" customFormat="1">
      <c r="A1791" s="7" t="s">
        <v>49</v>
      </c>
      <c r="D1791" s="144" t="s">
        <v>7977</v>
      </c>
      <c r="E1791" s="144" t="s">
        <v>7978</v>
      </c>
      <c r="F1791" s="144" t="s">
        <v>4766</v>
      </c>
      <c r="G1791" s="144" t="s">
        <v>4745</v>
      </c>
      <c r="H1791" s="144" t="s">
        <v>2707</v>
      </c>
      <c r="I1791" s="144" t="s">
        <v>2956</v>
      </c>
      <c r="J1791" s="145">
        <v>45</v>
      </c>
      <c r="K1791" s="144" t="s">
        <v>1072</v>
      </c>
      <c r="L1791" s="144" t="s">
        <v>7979</v>
      </c>
      <c r="M1791" s="144" t="s">
        <v>4797</v>
      </c>
      <c r="N1791" s="144" t="s">
        <v>683</v>
      </c>
      <c r="O1791" s="144" t="s">
        <v>81</v>
      </c>
      <c r="P1791" s="144" t="s">
        <v>7980</v>
      </c>
      <c r="Q1791" s="145">
        <v>0.09</v>
      </c>
      <c r="R1791" s="144" t="s">
        <v>530</v>
      </c>
      <c r="S1791" s="145">
        <v>45</v>
      </c>
      <c r="T1791" s="144" t="s">
        <v>5939</v>
      </c>
      <c r="U1791" s="145">
        <v>0</v>
      </c>
      <c r="V1791" s="145">
        <v>4.5999999999999996</v>
      </c>
      <c r="W1791" s="145">
        <v>0</v>
      </c>
      <c r="X1791" s="144" t="s">
        <v>4745</v>
      </c>
    </row>
    <row r="1792" spans="1:24" s="7" customFormat="1">
      <c r="A1792" s="7" t="s">
        <v>49</v>
      </c>
      <c r="D1792" s="144" t="s">
        <v>2957</v>
      </c>
      <c r="E1792" s="144" t="s">
        <v>7981</v>
      </c>
      <c r="F1792" s="144" t="s">
        <v>5033</v>
      </c>
      <c r="G1792" s="144" t="s">
        <v>4745</v>
      </c>
      <c r="H1792" s="144" t="s">
        <v>2707</v>
      </c>
      <c r="I1792" s="144" t="s">
        <v>2956</v>
      </c>
      <c r="J1792" s="145">
        <v>50</v>
      </c>
      <c r="K1792" s="144" t="s">
        <v>1072</v>
      </c>
      <c r="L1792" s="144" t="s">
        <v>457</v>
      </c>
      <c r="M1792" s="144" t="s">
        <v>4797</v>
      </c>
      <c r="N1792" s="144" t="s">
        <v>683</v>
      </c>
      <c r="O1792" s="144" t="s">
        <v>81</v>
      </c>
      <c r="P1792" s="144" t="s">
        <v>2959</v>
      </c>
      <c r="Q1792" s="145">
        <v>0.08</v>
      </c>
      <c r="R1792" s="144" t="s">
        <v>530</v>
      </c>
      <c r="S1792" s="145">
        <v>50</v>
      </c>
      <c r="T1792" s="144" t="s">
        <v>5221</v>
      </c>
      <c r="U1792" s="145">
        <v>46</v>
      </c>
      <c r="V1792" s="145">
        <v>4.32</v>
      </c>
      <c r="W1792" s="145">
        <v>24</v>
      </c>
      <c r="X1792" s="144" t="s">
        <v>4745</v>
      </c>
    </row>
    <row r="1793" spans="1:24" s="7" customFormat="1">
      <c r="A1793" s="7" t="s">
        <v>49</v>
      </c>
      <c r="D1793" s="144" t="s">
        <v>7982</v>
      </c>
      <c r="E1793" s="144" t="s">
        <v>7983</v>
      </c>
      <c r="F1793" s="144" t="s">
        <v>5937</v>
      </c>
      <c r="G1793" s="144" t="s">
        <v>4745</v>
      </c>
      <c r="H1793" s="144" t="s">
        <v>2707</v>
      </c>
      <c r="I1793" s="144" t="s">
        <v>2956</v>
      </c>
      <c r="J1793" s="145">
        <v>37</v>
      </c>
      <c r="K1793" s="144" t="s">
        <v>739</v>
      </c>
      <c r="L1793" s="144" t="s">
        <v>389</v>
      </c>
      <c r="M1793" s="144" t="s">
        <v>4753</v>
      </c>
      <c r="N1793" s="144" t="s">
        <v>522</v>
      </c>
      <c r="O1793" s="144" t="s">
        <v>81</v>
      </c>
      <c r="P1793" s="144" t="s">
        <v>7984</v>
      </c>
      <c r="Q1793" s="145">
        <v>3.2000000000000001E-2</v>
      </c>
      <c r="R1793" s="144" t="s">
        <v>616</v>
      </c>
      <c r="S1793" s="145">
        <v>25</v>
      </c>
      <c r="T1793" s="144" t="s">
        <v>5034</v>
      </c>
      <c r="U1793" s="145">
        <v>21</v>
      </c>
      <c r="V1793" s="145">
        <v>0.46</v>
      </c>
      <c r="W1793" s="145">
        <v>0</v>
      </c>
      <c r="X1793" s="144" t="s">
        <v>4745</v>
      </c>
    </row>
    <row r="1794" spans="1:24" s="7" customFormat="1">
      <c r="A1794" s="7" t="s">
        <v>49</v>
      </c>
      <c r="D1794" s="144" t="s">
        <v>7985</v>
      </c>
      <c r="E1794" s="144" t="s">
        <v>7986</v>
      </c>
      <c r="F1794" s="144" t="s">
        <v>4792</v>
      </c>
      <c r="G1794" s="144" t="s">
        <v>4745</v>
      </c>
      <c r="H1794" s="144" t="s">
        <v>2707</v>
      </c>
      <c r="I1794" s="144" t="s">
        <v>2956</v>
      </c>
      <c r="J1794" s="145">
        <v>37</v>
      </c>
      <c r="K1794" s="144" t="s">
        <v>739</v>
      </c>
      <c r="L1794" s="144" t="s">
        <v>694</v>
      </c>
      <c r="M1794" s="144" t="s">
        <v>4753</v>
      </c>
      <c r="N1794" s="144" t="s">
        <v>522</v>
      </c>
      <c r="O1794" s="144" t="s">
        <v>81</v>
      </c>
      <c r="P1794" s="144" t="s">
        <v>7984</v>
      </c>
      <c r="Q1794" s="145">
        <v>0.04</v>
      </c>
      <c r="R1794" s="144" t="s">
        <v>616</v>
      </c>
      <c r="S1794" s="145">
        <v>25</v>
      </c>
      <c r="T1794" s="144" t="s">
        <v>5034</v>
      </c>
      <c r="U1794" s="145">
        <v>0</v>
      </c>
      <c r="V1794" s="145">
        <v>0.46200000000000002</v>
      </c>
      <c r="W1794" s="145">
        <v>0</v>
      </c>
      <c r="X1794" s="144" t="s">
        <v>4745</v>
      </c>
    </row>
    <row r="1795" spans="1:24" s="7" customFormat="1">
      <c r="A1795" s="7" t="s">
        <v>49</v>
      </c>
      <c r="D1795" s="144" t="s">
        <v>3776</v>
      </c>
      <c r="E1795" s="144" t="s">
        <v>7987</v>
      </c>
      <c r="F1795" s="144" t="s">
        <v>5033</v>
      </c>
      <c r="G1795" s="144" t="s">
        <v>4745</v>
      </c>
      <c r="H1795" s="144" t="s">
        <v>2707</v>
      </c>
      <c r="I1795" s="144" t="s">
        <v>2956</v>
      </c>
      <c r="J1795" s="145">
        <v>37</v>
      </c>
      <c r="K1795" s="144" t="s">
        <v>739</v>
      </c>
      <c r="L1795" s="144" t="s">
        <v>393</v>
      </c>
      <c r="M1795" s="144" t="s">
        <v>4753</v>
      </c>
      <c r="N1795" s="144" t="s">
        <v>522</v>
      </c>
      <c r="O1795" s="144" t="s">
        <v>81</v>
      </c>
      <c r="P1795" s="144" t="s">
        <v>7984</v>
      </c>
      <c r="Q1795" s="145">
        <v>4.2000000000000003E-2</v>
      </c>
      <c r="R1795" s="144" t="s">
        <v>616</v>
      </c>
      <c r="S1795" s="145">
        <v>25</v>
      </c>
      <c r="T1795" s="144" t="s">
        <v>5034</v>
      </c>
      <c r="U1795" s="145">
        <v>100</v>
      </c>
      <c r="V1795" s="145">
        <v>0.46200000000000002</v>
      </c>
      <c r="W1795" s="145">
        <v>96</v>
      </c>
      <c r="X1795" s="144" t="s">
        <v>4745</v>
      </c>
    </row>
    <row r="1796" spans="1:24" s="7" customFormat="1">
      <c r="A1796" s="7" t="s">
        <v>49</v>
      </c>
      <c r="D1796" s="144" t="s">
        <v>7988</v>
      </c>
      <c r="E1796" s="144" t="s">
        <v>7989</v>
      </c>
      <c r="F1796" s="144" t="s">
        <v>4792</v>
      </c>
      <c r="G1796" s="144" t="s">
        <v>4745</v>
      </c>
      <c r="H1796" s="144" t="s">
        <v>2707</v>
      </c>
      <c r="I1796" s="144" t="s">
        <v>2956</v>
      </c>
      <c r="J1796" s="145">
        <v>45</v>
      </c>
      <c r="K1796" s="144" t="s">
        <v>1072</v>
      </c>
      <c r="L1796" s="144" t="s">
        <v>457</v>
      </c>
      <c r="M1796" s="144" t="s">
        <v>4797</v>
      </c>
      <c r="N1796" s="144" t="s">
        <v>683</v>
      </c>
      <c r="O1796" s="144" t="s">
        <v>81</v>
      </c>
      <c r="P1796" s="144" t="s">
        <v>7990</v>
      </c>
      <c r="Q1796" s="145">
        <v>6.2E-2</v>
      </c>
      <c r="R1796" s="144" t="s">
        <v>530</v>
      </c>
      <c r="S1796" s="145">
        <v>50</v>
      </c>
      <c r="T1796" s="144" t="s">
        <v>4798</v>
      </c>
      <c r="U1796" s="145">
        <v>0</v>
      </c>
      <c r="V1796" s="145">
        <v>1.9</v>
      </c>
      <c r="W1796" s="145">
        <v>0</v>
      </c>
      <c r="X1796" s="144" t="s">
        <v>4745</v>
      </c>
    </row>
    <row r="1797" spans="1:24" s="7" customFormat="1">
      <c r="A1797" s="7" t="s">
        <v>49</v>
      </c>
      <c r="D1797" s="144" t="s">
        <v>3037</v>
      </c>
      <c r="E1797" s="144" t="s">
        <v>7991</v>
      </c>
      <c r="F1797" s="144" t="s">
        <v>5033</v>
      </c>
      <c r="G1797" s="144" t="s">
        <v>4745</v>
      </c>
      <c r="H1797" s="144" t="s">
        <v>2707</v>
      </c>
      <c r="I1797" s="144" t="s">
        <v>2956</v>
      </c>
      <c r="J1797" s="145">
        <v>30</v>
      </c>
      <c r="K1797" s="144" t="s">
        <v>795</v>
      </c>
      <c r="L1797" s="144" t="s">
        <v>457</v>
      </c>
      <c r="M1797" s="144" t="s">
        <v>4753</v>
      </c>
      <c r="N1797" s="144" t="s">
        <v>522</v>
      </c>
      <c r="O1797" s="144" t="s">
        <v>81</v>
      </c>
      <c r="P1797" s="144" t="s">
        <v>3039</v>
      </c>
      <c r="Q1797" s="145">
        <v>2.1499999999999998E-2</v>
      </c>
      <c r="R1797" s="144" t="s">
        <v>530</v>
      </c>
      <c r="S1797" s="145">
        <v>25</v>
      </c>
      <c r="T1797" s="144" t="s">
        <v>4754</v>
      </c>
      <c r="U1797" s="145">
        <v>793</v>
      </c>
      <c r="V1797" s="145">
        <v>0.47376000000000001</v>
      </c>
      <c r="W1797" s="145">
        <v>48</v>
      </c>
      <c r="X1797" s="144" t="s">
        <v>4745</v>
      </c>
    </row>
    <row r="1798" spans="1:24" s="7" customFormat="1">
      <c r="A1798" s="7" t="s">
        <v>49</v>
      </c>
      <c r="D1798" s="144" t="s">
        <v>3040</v>
      </c>
      <c r="E1798" s="144" t="s">
        <v>7992</v>
      </c>
      <c r="F1798" s="144" t="s">
        <v>5033</v>
      </c>
      <c r="G1798" s="144" t="s">
        <v>4745</v>
      </c>
      <c r="H1798" s="144" t="s">
        <v>2707</v>
      </c>
      <c r="I1798" s="144" t="s">
        <v>2956</v>
      </c>
      <c r="J1798" s="145">
        <v>30</v>
      </c>
      <c r="K1798" s="144" t="s">
        <v>795</v>
      </c>
      <c r="L1798" s="144" t="s">
        <v>393</v>
      </c>
      <c r="M1798" s="144" t="s">
        <v>4753</v>
      </c>
      <c r="N1798" s="144" t="s">
        <v>522</v>
      </c>
      <c r="O1798" s="144" t="s">
        <v>81</v>
      </c>
      <c r="P1798" s="144" t="s">
        <v>3039</v>
      </c>
      <c r="Q1798" s="145">
        <v>1.4500000000000001E-2</v>
      </c>
      <c r="R1798" s="144" t="s">
        <v>530</v>
      </c>
      <c r="S1798" s="145">
        <v>25</v>
      </c>
      <c r="T1798" s="144" t="s">
        <v>4754</v>
      </c>
      <c r="U1798" s="145">
        <v>704</v>
      </c>
      <c r="V1798" s="145">
        <v>0.48630000000000001</v>
      </c>
      <c r="W1798" s="145">
        <v>0</v>
      </c>
      <c r="X1798" s="144" t="s">
        <v>4745</v>
      </c>
    </row>
    <row r="1799" spans="1:24" s="7" customFormat="1">
      <c r="A1799" s="7" t="s">
        <v>49</v>
      </c>
      <c r="D1799" s="144" t="s">
        <v>3099</v>
      </c>
      <c r="E1799" s="144" t="s">
        <v>7993</v>
      </c>
      <c r="F1799" s="144" t="s">
        <v>655</v>
      </c>
      <c r="G1799" s="144" t="s">
        <v>4745</v>
      </c>
      <c r="H1799" s="144" t="s">
        <v>2707</v>
      </c>
      <c r="I1799" s="144" t="s">
        <v>1072</v>
      </c>
      <c r="J1799" s="145">
        <v>60</v>
      </c>
      <c r="K1799" s="144" t="s">
        <v>5521</v>
      </c>
      <c r="L1799" s="144" t="s">
        <v>401</v>
      </c>
      <c r="M1799" s="144" t="s">
        <v>4753</v>
      </c>
      <c r="N1799" s="144" t="s">
        <v>683</v>
      </c>
      <c r="O1799" s="144" t="s">
        <v>695</v>
      </c>
      <c r="P1799" s="144" t="s">
        <v>3102</v>
      </c>
      <c r="Q1799" s="145">
        <v>0.65</v>
      </c>
      <c r="R1799" s="144" t="s">
        <v>3417</v>
      </c>
      <c r="S1799" s="145">
        <v>60</v>
      </c>
      <c r="T1799" s="144" t="s">
        <v>5034</v>
      </c>
      <c r="U1799" s="145">
        <v>55</v>
      </c>
      <c r="V1799" s="145">
        <v>7.1559999999999997</v>
      </c>
      <c r="W1799" s="145">
        <v>0</v>
      </c>
      <c r="X1799" s="144" t="s">
        <v>7994</v>
      </c>
    </row>
    <row r="1800" spans="1:24" s="7" customFormat="1">
      <c r="A1800" s="7" t="s">
        <v>49</v>
      </c>
      <c r="D1800" s="144" t="s">
        <v>3131</v>
      </c>
      <c r="E1800" s="144" t="s">
        <v>7995</v>
      </c>
      <c r="F1800" s="144" t="s">
        <v>655</v>
      </c>
      <c r="G1800" s="144" t="s">
        <v>4745</v>
      </c>
      <c r="H1800" s="144" t="s">
        <v>2707</v>
      </c>
      <c r="I1800" s="144" t="s">
        <v>1072</v>
      </c>
      <c r="J1800" s="145">
        <v>50</v>
      </c>
      <c r="K1800" s="144" t="s">
        <v>5228</v>
      </c>
      <c r="L1800" s="144" t="s">
        <v>389</v>
      </c>
      <c r="M1800" s="144" t="s">
        <v>4753</v>
      </c>
      <c r="N1800" s="144" t="s">
        <v>683</v>
      </c>
      <c r="O1800" s="144" t="s">
        <v>81</v>
      </c>
      <c r="P1800" s="144" t="s">
        <v>3134</v>
      </c>
      <c r="Q1800" s="145">
        <v>0.36499999999999999</v>
      </c>
      <c r="R1800" s="144" t="s">
        <v>384</v>
      </c>
      <c r="S1800" s="145">
        <v>50</v>
      </c>
      <c r="T1800" s="144" t="s">
        <v>5034</v>
      </c>
      <c r="U1800" s="145">
        <v>418</v>
      </c>
      <c r="V1800" s="145">
        <v>5.5039999999999996</v>
      </c>
      <c r="W1800" s="145">
        <v>148</v>
      </c>
      <c r="X1800" s="144" t="s">
        <v>7996</v>
      </c>
    </row>
    <row r="1801" spans="1:24" s="7" customFormat="1">
      <c r="A1801" s="7" t="s">
        <v>49</v>
      </c>
      <c r="D1801" s="144" t="s">
        <v>3135</v>
      </c>
      <c r="E1801" s="144" t="s">
        <v>7997</v>
      </c>
      <c r="F1801" s="144" t="s">
        <v>655</v>
      </c>
      <c r="G1801" s="144" t="s">
        <v>4745</v>
      </c>
      <c r="H1801" s="144" t="s">
        <v>2707</v>
      </c>
      <c r="I1801" s="144" t="s">
        <v>1072</v>
      </c>
      <c r="J1801" s="145">
        <v>50</v>
      </c>
      <c r="K1801" s="144" t="s">
        <v>765</v>
      </c>
      <c r="L1801" s="144" t="s">
        <v>791</v>
      </c>
      <c r="M1801" s="144" t="s">
        <v>4753</v>
      </c>
      <c r="N1801" s="144" t="s">
        <v>683</v>
      </c>
      <c r="O1801" s="144" t="s">
        <v>81</v>
      </c>
      <c r="P1801" s="144" t="s">
        <v>3134</v>
      </c>
      <c r="Q1801" s="145">
        <v>0.35899999999999999</v>
      </c>
      <c r="R1801" s="144" t="s">
        <v>384</v>
      </c>
      <c r="S1801" s="145">
        <v>50</v>
      </c>
      <c r="T1801" s="144" t="s">
        <v>5034</v>
      </c>
      <c r="U1801" s="145">
        <v>92</v>
      </c>
      <c r="V1801" s="145">
        <v>5.7771400000000002</v>
      </c>
      <c r="W1801" s="145">
        <v>121</v>
      </c>
      <c r="X1801" s="144" t="s">
        <v>7998</v>
      </c>
    </row>
    <row r="1802" spans="1:24" s="7" customFormat="1">
      <c r="A1802" s="7" t="s">
        <v>49</v>
      </c>
      <c r="D1802" s="144" t="s">
        <v>3138</v>
      </c>
      <c r="E1802" s="144" t="s">
        <v>7999</v>
      </c>
      <c r="F1802" s="144" t="s">
        <v>655</v>
      </c>
      <c r="G1802" s="144" t="s">
        <v>4745</v>
      </c>
      <c r="H1802" s="144" t="s">
        <v>2707</v>
      </c>
      <c r="I1802" s="144" t="s">
        <v>1072</v>
      </c>
      <c r="J1802" s="145">
        <v>50</v>
      </c>
      <c r="K1802" s="144" t="s">
        <v>765</v>
      </c>
      <c r="L1802" s="144" t="s">
        <v>393</v>
      </c>
      <c r="M1802" s="144" t="s">
        <v>4753</v>
      </c>
      <c r="N1802" s="144" t="s">
        <v>683</v>
      </c>
      <c r="O1802" s="144" t="s">
        <v>81</v>
      </c>
      <c r="P1802" s="144" t="s">
        <v>3134</v>
      </c>
      <c r="Q1802" s="145">
        <v>0.35899999999999999</v>
      </c>
      <c r="R1802" s="144" t="s">
        <v>384</v>
      </c>
      <c r="S1802" s="145">
        <v>50</v>
      </c>
      <c r="T1802" s="144" t="s">
        <v>5034</v>
      </c>
      <c r="U1802" s="145">
        <v>67</v>
      </c>
      <c r="V1802" s="145">
        <v>5.7728599999999997</v>
      </c>
      <c r="W1802" s="145">
        <v>0</v>
      </c>
      <c r="X1802" s="144" t="s">
        <v>8000</v>
      </c>
    </row>
    <row r="1803" spans="1:24" s="7" customFormat="1">
      <c r="A1803" s="7" t="s">
        <v>49</v>
      </c>
      <c r="D1803" s="144" t="s">
        <v>2794</v>
      </c>
      <c r="E1803" s="144" t="s">
        <v>8001</v>
      </c>
      <c r="F1803" s="144" t="s">
        <v>655</v>
      </c>
      <c r="G1803" s="144" t="s">
        <v>4745</v>
      </c>
      <c r="H1803" s="144" t="s">
        <v>2707</v>
      </c>
      <c r="I1803" s="144" t="s">
        <v>1072</v>
      </c>
      <c r="J1803" s="145">
        <v>37</v>
      </c>
      <c r="K1803" s="144" t="s">
        <v>5521</v>
      </c>
      <c r="L1803" s="144" t="s">
        <v>801</v>
      </c>
      <c r="M1803" s="144" t="s">
        <v>4753</v>
      </c>
      <c r="N1803" s="144" t="s">
        <v>683</v>
      </c>
      <c r="O1803" s="144" t="s">
        <v>81</v>
      </c>
      <c r="P1803" s="144" t="s">
        <v>2797</v>
      </c>
      <c r="Q1803" s="145">
        <v>0.16400000000000001</v>
      </c>
      <c r="R1803" s="144" t="s">
        <v>384</v>
      </c>
      <c r="S1803" s="145">
        <v>40</v>
      </c>
      <c r="T1803" s="144" t="s">
        <v>5034</v>
      </c>
      <c r="U1803" s="145">
        <v>691</v>
      </c>
      <c r="V1803" s="145">
        <v>3.21</v>
      </c>
      <c r="W1803" s="145">
        <v>0</v>
      </c>
      <c r="X1803" s="144" t="s">
        <v>8002</v>
      </c>
    </row>
    <row r="1804" spans="1:24" s="7" customFormat="1">
      <c r="A1804" s="7" t="s">
        <v>49</v>
      </c>
      <c r="D1804" s="144" t="s">
        <v>2712</v>
      </c>
      <c r="E1804" s="144" t="s">
        <v>8003</v>
      </c>
      <c r="F1804" s="144" t="s">
        <v>655</v>
      </c>
      <c r="G1804" s="144" t="s">
        <v>4745</v>
      </c>
      <c r="H1804" s="144" t="s">
        <v>2707</v>
      </c>
      <c r="I1804" s="144" t="s">
        <v>1072</v>
      </c>
      <c r="J1804" s="145">
        <v>50</v>
      </c>
      <c r="K1804" s="144" t="s">
        <v>631</v>
      </c>
      <c r="L1804" s="144" t="s">
        <v>389</v>
      </c>
      <c r="M1804" s="144" t="s">
        <v>4753</v>
      </c>
      <c r="N1804" s="144" t="s">
        <v>683</v>
      </c>
      <c r="O1804" s="144" t="s">
        <v>695</v>
      </c>
      <c r="P1804" s="144" t="s">
        <v>2714</v>
      </c>
      <c r="Q1804" s="145">
        <v>0.36</v>
      </c>
      <c r="R1804" s="144" t="s">
        <v>384</v>
      </c>
      <c r="S1804" s="145">
        <v>50</v>
      </c>
      <c r="T1804" s="144" t="s">
        <v>4754</v>
      </c>
      <c r="U1804" s="145">
        <v>231</v>
      </c>
      <c r="V1804" s="145">
        <v>3.7083300000000001</v>
      </c>
      <c r="W1804" s="145">
        <v>0</v>
      </c>
      <c r="X1804" s="144" t="s">
        <v>8004</v>
      </c>
    </row>
    <row r="1805" spans="1:24" s="7" customFormat="1">
      <c r="A1805" s="7" t="s">
        <v>49</v>
      </c>
      <c r="D1805" s="144" t="s">
        <v>2870</v>
      </c>
      <c r="E1805" s="144" t="s">
        <v>8005</v>
      </c>
      <c r="F1805" s="144" t="s">
        <v>655</v>
      </c>
      <c r="G1805" s="144" t="s">
        <v>4745</v>
      </c>
      <c r="H1805" s="144" t="s">
        <v>2707</v>
      </c>
      <c r="I1805" s="144" t="s">
        <v>1072</v>
      </c>
      <c r="J1805" s="145">
        <v>50</v>
      </c>
      <c r="K1805" s="144" t="s">
        <v>5521</v>
      </c>
      <c r="L1805" s="144" t="s">
        <v>389</v>
      </c>
      <c r="M1805" s="144" t="s">
        <v>4753</v>
      </c>
      <c r="N1805" s="144" t="s">
        <v>683</v>
      </c>
      <c r="O1805" s="144" t="s">
        <v>81</v>
      </c>
      <c r="P1805" s="144" t="s">
        <v>2872</v>
      </c>
      <c r="Q1805" s="145">
        <v>0.3</v>
      </c>
      <c r="R1805" s="144" t="s">
        <v>384</v>
      </c>
      <c r="S1805" s="145">
        <v>50</v>
      </c>
      <c r="T1805" s="144" t="s">
        <v>4754</v>
      </c>
      <c r="U1805" s="145">
        <v>133</v>
      </c>
      <c r="V1805" s="145">
        <v>5.89</v>
      </c>
      <c r="W1805" s="145">
        <v>0</v>
      </c>
      <c r="X1805" s="144" t="s">
        <v>8006</v>
      </c>
    </row>
    <row r="1806" spans="1:24" s="7" customFormat="1">
      <c r="A1806" s="7" t="s">
        <v>49</v>
      </c>
      <c r="D1806" s="144" t="s">
        <v>2997</v>
      </c>
      <c r="E1806" s="144" t="s">
        <v>8007</v>
      </c>
      <c r="F1806" s="144" t="s">
        <v>655</v>
      </c>
      <c r="G1806" s="144" t="s">
        <v>4745</v>
      </c>
      <c r="H1806" s="144" t="s">
        <v>2707</v>
      </c>
      <c r="I1806" s="144" t="s">
        <v>1072</v>
      </c>
      <c r="J1806" s="145">
        <v>50</v>
      </c>
      <c r="K1806" s="144" t="s">
        <v>5521</v>
      </c>
      <c r="L1806" s="144" t="s">
        <v>401</v>
      </c>
      <c r="M1806" s="144" t="s">
        <v>4753</v>
      </c>
      <c r="N1806" s="144" t="s">
        <v>522</v>
      </c>
      <c r="O1806" s="144" t="s">
        <v>81</v>
      </c>
      <c r="P1806" s="144" t="s">
        <v>3000</v>
      </c>
      <c r="Q1806" s="145">
        <v>0.09</v>
      </c>
      <c r="R1806" s="144" t="s">
        <v>530</v>
      </c>
      <c r="S1806" s="145">
        <v>25</v>
      </c>
      <c r="T1806" s="144" t="s">
        <v>5034</v>
      </c>
      <c r="U1806" s="145">
        <v>0</v>
      </c>
      <c r="V1806" s="145">
        <v>1.06</v>
      </c>
      <c r="W1806" s="145">
        <v>0</v>
      </c>
      <c r="X1806" s="144" t="s">
        <v>8008</v>
      </c>
    </row>
    <row r="1807" spans="1:24" s="7" customFormat="1">
      <c r="A1807" s="7" t="s">
        <v>49</v>
      </c>
      <c r="D1807" s="144" t="s">
        <v>3001</v>
      </c>
      <c r="E1807" s="144" t="s">
        <v>8009</v>
      </c>
      <c r="F1807" s="144" t="s">
        <v>655</v>
      </c>
      <c r="G1807" s="144" t="s">
        <v>4745</v>
      </c>
      <c r="H1807" s="144" t="s">
        <v>2707</v>
      </c>
      <c r="I1807" s="144" t="s">
        <v>1072</v>
      </c>
      <c r="J1807" s="145">
        <v>50</v>
      </c>
      <c r="K1807" s="144" t="s">
        <v>5521</v>
      </c>
      <c r="L1807" s="144" t="s">
        <v>396</v>
      </c>
      <c r="M1807" s="144" t="s">
        <v>4753</v>
      </c>
      <c r="N1807" s="144" t="s">
        <v>522</v>
      </c>
      <c r="O1807" s="144" t="s">
        <v>81</v>
      </c>
      <c r="P1807" s="144" t="s">
        <v>3000</v>
      </c>
      <c r="Q1807" s="145">
        <v>0.09</v>
      </c>
      <c r="R1807" s="144" t="s">
        <v>530</v>
      </c>
      <c r="S1807" s="145">
        <v>25</v>
      </c>
      <c r="T1807" s="144" t="s">
        <v>5034</v>
      </c>
      <c r="U1807" s="145">
        <v>194</v>
      </c>
      <c r="V1807" s="145">
        <v>1.1087499999999999</v>
      </c>
      <c r="W1807" s="145">
        <v>0</v>
      </c>
      <c r="X1807" s="144" t="s">
        <v>8010</v>
      </c>
    </row>
    <row r="1808" spans="1:24" s="7" customFormat="1">
      <c r="A1808" s="7" t="s">
        <v>49</v>
      </c>
      <c r="D1808" s="144" t="s">
        <v>3004</v>
      </c>
      <c r="E1808" s="144" t="s">
        <v>8011</v>
      </c>
      <c r="F1808" s="144" t="s">
        <v>655</v>
      </c>
      <c r="G1808" s="144" t="s">
        <v>4745</v>
      </c>
      <c r="H1808" s="144" t="s">
        <v>2707</v>
      </c>
      <c r="I1808" s="144" t="s">
        <v>1072</v>
      </c>
      <c r="J1808" s="145">
        <v>50</v>
      </c>
      <c r="K1808" s="144" t="s">
        <v>5521</v>
      </c>
      <c r="L1808" s="144" t="s">
        <v>419</v>
      </c>
      <c r="M1808" s="144" t="s">
        <v>4753</v>
      </c>
      <c r="N1808" s="144" t="s">
        <v>522</v>
      </c>
      <c r="O1808" s="144" t="s">
        <v>81</v>
      </c>
      <c r="P1808" s="144" t="s">
        <v>3000</v>
      </c>
      <c r="Q1808" s="145">
        <v>0.09</v>
      </c>
      <c r="R1808" s="144" t="s">
        <v>530</v>
      </c>
      <c r="S1808" s="145">
        <v>25</v>
      </c>
      <c r="T1808" s="144" t="s">
        <v>5034</v>
      </c>
      <c r="U1808" s="145">
        <v>184</v>
      </c>
      <c r="V1808" s="145">
        <v>1.1087499999999999</v>
      </c>
      <c r="W1808" s="145">
        <v>3</v>
      </c>
      <c r="X1808" s="144" t="s">
        <v>4745</v>
      </c>
    </row>
    <row r="1809" spans="1:24" s="7" customFormat="1">
      <c r="A1809" s="7" t="s">
        <v>49</v>
      </c>
      <c r="D1809" s="144" t="s">
        <v>3070</v>
      </c>
      <c r="E1809" s="144" t="s">
        <v>8012</v>
      </c>
      <c r="F1809" s="144" t="s">
        <v>655</v>
      </c>
      <c r="G1809" s="144" t="s">
        <v>4745</v>
      </c>
      <c r="H1809" s="144" t="s">
        <v>2707</v>
      </c>
      <c r="I1809" s="144" t="s">
        <v>1072</v>
      </c>
      <c r="J1809" s="145">
        <v>50</v>
      </c>
      <c r="K1809" s="144" t="s">
        <v>5521</v>
      </c>
      <c r="L1809" s="144" t="s">
        <v>389</v>
      </c>
      <c r="M1809" s="144" t="s">
        <v>4753</v>
      </c>
      <c r="N1809" s="144" t="s">
        <v>429</v>
      </c>
      <c r="O1809" s="144" t="s">
        <v>81</v>
      </c>
      <c r="P1809" s="144" t="s">
        <v>3477</v>
      </c>
      <c r="Q1809" s="145">
        <v>1.9E-2</v>
      </c>
      <c r="R1809" s="144" t="s">
        <v>530</v>
      </c>
      <c r="S1809" s="145">
        <v>8</v>
      </c>
      <c r="T1809" s="144" t="s">
        <v>4754</v>
      </c>
      <c r="U1809" s="145">
        <v>436</v>
      </c>
      <c r="V1809" s="145">
        <v>0.86194000000000004</v>
      </c>
      <c r="W1809" s="145">
        <v>0</v>
      </c>
      <c r="X1809" s="144" t="s">
        <v>8013</v>
      </c>
    </row>
    <row r="1810" spans="1:24" s="7" customFormat="1">
      <c r="A1810" s="7" t="s">
        <v>49</v>
      </c>
      <c r="D1810" s="144" t="s">
        <v>3072</v>
      </c>
      <c r="E1810" s="144" t="s">
        <v>8014</v>
      </c>
      <c r="F1810" s="144" t="s">
        <v>655</v>
      </c>
      <c r="G1810" s="144" t="s">
        <v>4745</v>
      </c>
      <c r="H1810" s="144" t="s">
        <v>2707</v>
      </c>
      <c r="I1810" s="144" t="s">
        <v>1072</v>
      </c>
      <c r="J1810" s="145">
        <v>50</v>
      </c>
      <c r="K1810" s="144" t="s">
        <v>5391</v>
      </c>
      <c r="L1810" s="144" t="s">
        <v>389</v>
      </c>
      <c r="M1810" s="144" t="s">
        <v>4753</v>
      </c>
      <c r="N1810" s="144" t="s">
        <v>429</v>
      </c>
      <c r="O1810" s="144" t="s">
        <v>81</v>
      </c>
      <c r="P1810" s="144" t="s">
        <v>3477</v>
      </c>
      <c r="Q1810" s="145">
        <v>2.5999999999999999E-2</v>
      </c>
      <c r="R1810" s="144" t="s">
        <v>530</v>
      </c>
      <c r="S1810" s="145">
        <v>8</v>
      </c>
      <c r="T1810" s="144" t="s">
        <v>4754</v>
      </c>
      <c r="U1810" s="145">
        <v>653</v>
      </c>
      <c r="V1810" s="145">
        <v>0.85433999999999999</v>
      </c>
      <c r="W1810" s="145">
        <v>41</v>
      </c>
      <c r="X1810" s="144" t="s">
        <v>8015</v>
      </c>
    </row>
    <row r="1811" spans="1:24" s="7" customFormat="1">
      <c r="A1811" s="7" t="s">
        <v>49</v>
      </c>
      <c r="D1811" s="144" t="s">
        <v>3103</v>
      </c>
      <c r="E1811" s="144" t="s">
        <v>8016</v>
      </c>
      <c r="F1811" s="144" t="s">
        <v>655</v>
      </c>
      <c r="G1811" s="144" t="s">
        <v>4745</v>
      </c>
      <c r="H1811" s="144" t="s">
        <v>2707</v>
      </c>
      <c r="I1811" s="144" t="s">
        <v>1072</v>
      </c>
      <c r="J1811" s="145">
        <v>37</v>
      </c>
      <c r="K1811" s="144" t="s">
        <v>5228</v>
      </c>
      <c r="L1811" s="144" t="s">
        <v>389</v>
      </c>
      <c r="M1811" s="144" t="s">
        <v>4753</v>
      </c>
      <c r="N1811" s="144" t="s">
        <v>683</v>
      </c>
      <c r="O1811" s="144" t="s">
        <v>81</v>
      </c>
      <c r="P1811" s="144" t="s">
        <v>3106</v>
      </c>
      <c r="Q1811" s="145">
        <v>0.16400000000000001</v>
      </c>
      <c r="R1811" s="144" t="s">
        <v>384</v>
      </c>
      <c r="S1811" s="145">
        <v>40</v>
      </c>
      <c r="T1811" s="144" t="s">
        <v>5034</v>
      </c>
      <c r="U1811" s="145">
        <v>289</v>
      </c>
      <c r="V1811" s="145">
        <v>3.28267</v>
      </c>
      <c r="W1811" s="145">
        <v>0</v>
      </c>
      <c r="X1811" s="144" t="s">
        <v>8017</v>
      </c>
    </row>
    <row r="1812" spans="1:24" s="7" customFormat="1">
      <c r="A1812" s="7" t="s">
        <v>49</v>
      </c>
      <c r="D1812" s="144" t="s">
        <v>3107</v>
      </c>
      <c r="E1812" s="144" t="s">
        <v>8018</v>
      </c>
      <c r="F1812" s="144" t="s">
        <v>655</v>
      </c>
      <c r="G1812" s="144" t="s">
        <v>4745</v>
      </c>
      <c r="H1812" s="144" t="s">
        <v>2707</v>
      </c>
      <c r="I1812" s="144" t="s">
        <v>1072</v>
      </c>
      <c r="J1812" s="145">
        <v>37</v>
      </c>
      <c r="K1812" s="144" t="s">
        <v>1072</v>
      </c>
      <c r="L1812" s="144" t="s">
        <v>401</v>
      </c>
      <c r="M1812" s="144" t="s">
        <v>4753</v>
      </c>
      <c r="N1812" s="144" t="s">
        <v>683</v>
      </c>
      <c r="O1812" s="144" t="s">
        <v>81</v>
      </c>
      <c r="P1812" s="144" t="s">
        <v>3106</v>
      </c>
      <c r="Q1812" s="145">
        <v>0.16400000000000001</v>
      </c>
      <c r="R1812" s="144" t="s">
        <v>384</v>
      </c>
      <c r="S1812" s="145">
        <v>40</v>
      </c>
      <c r="T1812" s="144" t="s">
        <v>5034</v>
      </c>
      <c r="U1812" s="145">
        <v>310</v>
      </c>
      <c r="V1812" s="145">
        <v>3.2911299999999999</v>
      </c>
      <c r="W1812" s="145">
        <v>50</v>
      </c>
      <c r="X1812" s="144" t="s">
        <v>8019</v>
      </c>
    </row>
    <row r="1813" spans="1:24" s="7" customFormat="1">
      <c r="A1813" s="7" t="s">
        <v>49</v>
      </c>
      <c r="D1813" s="144" t="s">
        <v>3110</v>
      </c>
      <c r="E1813" s="144" t="s">
        <v>8020</v>
      </c>
      <c r="F1813" s="144" t="s">
        <v>5033</v>
      </c>
      <c r="G1813" s="144" t="s">
        <v>4745</v>
      </c>
      <c r="H1813" s="144" t="s">
        <v>2707</v>
      </c>
      <c r="I1813" s="144" t="s">
        <v>1072</v>
      </c>
      <c r="J1813" s="145">
        <v>37</v>
      </c>
      <c r="K1813" s="144" t="s">
        <v>1072</v>
      </c>
      <c r="L1813" s="144" t="s">
        <v>396</v>
      </c>
      <c r="M1813" s="144" t="s">
        <v>4753</v>
      </c>
      <c r="N1813" s="144" t="s">
        <v>683</v>
      </c>
      <c r="O1813" s="144" t="s">
        <v>81</v>
      </c>
      <c r="P1813" s="144" t="s">
        <v>3106</v>
      </c>
      <c r="Q1813" s="145">
        <v>0.16400000000000001</v>
      </c>
      <c r="R1813" s="144" t="s">
        <v>384</v>
      </c>
      <c r="S1813" s="145">
        <v>40</v>
      </c>
      <c r="T1813" s="144" t="s">
        <v>5034</v>
      </c>
      <c r="U1813" s="145">
        <v>105</v>
      </c>
      <c r="V1813" s="145">
        <v>3.0866699999999998</v>
      </c>
      <c r="W1813" s="145">
        <v>0</v>
      </c>
      <c r="X1813" s="144" t="s">
        <v>4745</v>
      </c>
    </row>
    <row r="1814" spans="1:24" s="7" customFormat="1">
      <c r="A1814" s="7" t="s">
        <v>49</v>
      </c>
      <c r="D1814" s="144" t="s">
        <v>3113</v>
      </c>
      <c r="E1814" s="144" t="s">
        <v>8021</v>
      </c>
      <c r="F1814" s="144" t="s">
        <v>655</v>
      </c>
      <c r="G1814" s="144" t="s">
        <v>4745</v>
      </c>
      <c r="H1814" s="144" t="s">
        <v>2707</v>
      </c>
      <c r="I1814" s="144" t="s">
        <v>1072</v>
      </c>
      <c r="J1814" s="145">
        <v>37</v>
      </c>
      <c r="K1814" s="144" t="s">
        <v>1072</v>
      </c>
      <c r="L1814" s="144" t="s">
        <v>393</v>
      </c>
      <c r="M1814" s="144" t="s">
        <v>4753</v>
      </c>
      <c r="N1814" s="144" t="s">
        <v>683</v>
      </c>
      <c r="O1814" s="144" t="s">
        <v>81</v>
      </c>
      <c r="P1814" s="144" t="s">
        <v>3106</v>
      </c>
      <c r="Q1814" s="145">
        <v>0.16400000000000001</v>
      </c>
      <c r="R1814" s="144" t="s">
        <v>384</v>
      </c>
      <c r="S1814" s="145">
        <v>40</v>
      </c>
      <c r="T1814" s="144" t="s">
        <v>5034</v>
      </c>
      <c r="U1814" s="145">
        <v>171</v>
      </c>
      <c r="V1814" s="145">
        <v>3.2066699999999999</v>
      </c>
      <c r="W1814" s="145">
        <v>0</v>
      </c>
      <c r="X1814" s="144" t="s">
        <v>8022</v>
      </c>
    </row>
    <row r="1815" spans="1:24" s="7" customFormat="1">
      <c r="A1815" s="7" t="s">
        <v>49</v>
      </c>
      <c r="D1815" s="144" t="s">
        <v>3116</v>
      </c>
      <c r="E1815" s="144" t="s">
        <v>8023</v>
      </c>
      <c r="F1815" s="144" t="s">
        <v>655</v>
      </c>
      <c r="G1815" s="144" t="s">
        <v>4745</v>
      </c>
      <c r="H1815" s="144" t="s">
        <v>2707</v>
      </c>
      <c r="I1815" s="144" t="s">
        <v>1072</v>
      </c>
      <c r="J1815" s="145">
        <v>37</v>
      </c>
      <c r="K1815" s="144" t="s">
        <v>1072</v>
      </c>
      <c r="L1815" s="144" t="s">
        <v>487</v>
      </c>
      <c r="M1815" s="144" t="s">
        <v>4753</v>
      </c>
      <c r="N1815" s="144" t="s">
        <v>683</v>
      </c>
      <c r="O1815" s="144" t="s">
        <v>81</v>
      </c>
      <c r="P1815" s="144" t="s">
        <v>3106</v>
      </c>
      <c r="Q1815" s="145">
        <v>0.16400000000000001</v>
      </c>
      <c r="R1815" s="144" t="s">
        <v>384</v>
      </c>
      <c r="S1815" s="145">
        <v>40</v>
      </c>
      <c r="T1815" s="144" t="s">
        <v>5034</v>
      </c>
      <c r="U1815" s="145">
        <v>147</v>
      </c>
      <c r="V1815" s="145">
        <v>3.1586699999999999</v>
      </c>
      <c r="W1815" s="145">
        <v>0</v>
      </c>
      <c r="X1815" s="144" t="s">
        <v>8024</v>
      </c>
    </row>
    <row r="1816" spans="1:24" s="7" customFormat="1">
      <c r="A1816" s="7" t="s">
        <v>49</v>
      </c>
      <c r="D1816" s="144" t="s">
        <v>3119</v>
      </c>
      <c r="E1816" s="144" t="s">
        <v>8025</v>
      </c>
      <c r="F1816" s="144" t="s">
        <v>655</v>
      </c>
      <c r="G1816" s="144" t="s">
        <v>4745</v>
      </c>
      <c r="H1816" s="144" t="s">
        <v>2707</v>
      </c>
      <c r="I1816" s="144" t="s">
        <v>1072</v>
      </c>
      <c r="J1816" s="145">
        <v>37</v>
      </c>
      <c r="K1816" s="144" t="s">
        <v>1072</v>
      </c>
      <c r="L1816" s="144" t="s">
        <v>389</v>
      </c>
      <c r="M1816" s="144" t="s">
        <v>4753</v>
      </c>
      <c r="N1816" s="144" t="s">
        <v>683</v>
      </c>
      <c r="O1816" s="144" t="s">
        <v>81</v>
      </c>
      <c r="P1816" s="144" t="s">
        <v>3106</v>
      </c>
      <c r="Q1816" s="145">
        <v>0.16400000000000001</v>
      </c>
      <c r="R1816" s="144" t="s">
        <v>384</v>
      </c>
      <c r="S1816" s="145">
        <v>40</v>
      </c>
      <c r="T1816" s="144" t="s">
        <v>5034</v>
      </c>
      <c r="U1816" s="145">
        <v>183</v>
      </c>
      <c r="V1816" s="145">
        <v>3.246</v>
      </c>
      <c r="W1816" s="145">
        <v>140</v>
      </c>
      <c r="X1816" s="144" t="s">
        <v>8026</v>
      </c>
    </row>
    <row r="1817" spans="1:24" s="7" customFormat="1">
      <c r="A1817" s="7" t="s">
        <v>49</v>
      </c>
      <c r="D1817" s="144" t="s">
        <v>3122</v>
      </c>
      <c r="E1817" s="144" t="s">
        <v>8027</v>
      </c>
      <c r="F1817" s="144" t="s">
        <v>5033</v>
      </c>
      <c r="G1817" s="144" t="s">
        <v>4745</v>
      </c>
      <c r="H1817" s="144" t="s">
        <v>2707</v>
      </c>
      <c r="I1817" s="144" t="s">
        <v>1072</v>
      </c>
      <c r="J1817" s="145">
        <v>37</v>
      </c>
      <c r="K1817" s="144" t="s">
        <v>1072</v>
      </c>
      <c r="L1817" s="144" t="s">
        <v>419</v>
      </c>
      <c r="M1817" s="144" t="s">
        <v>4753</v>
      </c>
      <c r="N1817" s="144" t="s">
        <v>683</v>
      </c>
      <c r="O1817" s="144" t="s">
        <v>81</v>
      </c>
      <c r="P1817" s="144" t="s">
        <v>3106</v>
      </c>
      <c r="Q1817" s="145">
        <v>0.16400000000000001</v>
      </c>
      <c r="R1817" s="144" t="s">
        <v>384</v>
      </c>
      <c r="S1817" s="145">
        <v>40</v>
      </c>
      <c r="T1817" s="144" t="s">
        <v>5034</v>
      </c>
      <c r="U1817" s="145">
        <v>119</v>
      </c>
      <c r="V1817" s="145">
        <v>3.0238999999999998</v>
      </c>
      <c r="W1817" s="145">
        <v>0</v>
      </c>
      <c r="X1817" s="144" t="s">
        <v>4745</v>
      </c>
    </row>
    <row r="1818" spans="1:24" s="7" customFormat="1">
      <c r="A1818" s="7" t="s">
        <v>49</v>
      </c>
      <c r="D1818" s="144" t="s">
        <v>3125</v>
      </c>
      <c r="E1818" s="144" t="s">
        <v>8028</v>
      </c>
      <c r="F1818" s="144" t="s">
        <v>655</v>
      </c>
      <c r="G1818" s="144" t="s">
        <v>4745</v>
      </c>
      <c r="H1818" s="144" t="s">
        <v>2707</v>
      </c>
      <c r="I1818" s="144" t="s">
        <v>1072</v>
      </c>
      <c r="J1818" s="145">
        <v>37</v>
      </c>
      <c r="K1818" s="144" t="s">
        <v>5269</v>
      </c>
      <c r="L1818" s="144" t="s">
        <v>1795</v>
      </c>
      <c r="M1818" s="144" t="s">
        <v>4753</v>
      </c>
      <c r="N1818" s="144" t="s">
        <v>683</v>
      </c>
      <c r="O1818" s="144" t="s">
        <v>81</v>
      </c>
      <c r="P1818" s="144" t="s">
        <v>3106</v>
      </c>
      <c r="Q1818" s="145">
        <v>0.16400000000000001</v>
      </c>
      <c r="R1818" s="144" t="s">
        <v>384</v>
      </c>
      <c r="S1818" s="145">
        <v>40</v>
      </c>
      <c r="T1818" s="144" t="s">
        <v>5034</v>
      </c>
      <c r="U1818" s="145">
        <v>154</v>
      </c>
      <c r="V1818" s="145">
        <v>3.2879999999999998</v>
      </c>
      <c r="W1818" s="145">
        <v>154</v>
      </c>
      <c r="X1818" s="144" t="s">
        <v>8029</v>
      </c>
    </row>
    <row r="1819" spans="1:24" s="7" customFormat="1">
      <c r="A1819" s="7" t="s">
        <v>49</v>
      </c>
      <c r="D1819" s="144" t="s">
        <v>3128</v>
      </c>
      <c r="E1819" s="144" t="s">
        <v>8030</v>
      </c>
      <c r="F1819" s="144" t="s">
        <v>5033</v>
      </c>
      <c r="G1819" s="144" t="s">
        <v>4745</v>
      </c>
      <c r="H1819" s="144" t="s">
        <v>2707</v>
      </c>
      <c r="I1819" s="144" t="s">
        <v>1072</v>
      </c>
      <c r="J1819" s="145">
        <v>37</v>
      </c>
      <c r="K1819" s="144" t="s">
        <v>1072</v>
      </c>
      <c r="L1819" s="144" t="s">
        <v>457</v>
      </c>
      <c r="M1819" s="144" t="s">
        <v>4753</v>
      </c>
      <c r="N1819" s="144" t="s">
        <v>683</v>
      </c>
      <c r="O1819" s="144" t="s">
        <v>81</v>
      </c>
      <c r="P1819" s="144" t="s">
        <v>3106</v>
      </c>
      <c r="Q1819" s="145">
        <v>0.16400000000000001</v>
      </c>
      <c r="R1819" s="144" t="s">
        <v>384</v>
      </c>
      <c r="S1819" s="145">
        <v>40</v>
      </c>
      <c r="T1819" s="144" t="s">
        <v>5034</v>
      </c>
      <c r="U1819" s="145">
        <v>140</v>
      </c>
      <c r="V1819" s="145">
        <v>3.1201099999999999</v>
      </c>
      <c r="W1819" s="145">
        <v>56</v>
      </c>
      <c r="X1819" s="144" t="s">
        <v>4745</v>
      </c>
    </row>
    <row r="1820" spans="1:24" s="7" customFormat="1">
      <c r="A1820" s="7" t="s">
        <v>49</v>
      </c>
      <c r="D1820" s="144" t="s">
        <v>8031</v>
      </c>
      <c r="E1820" s="144" t="s">
        <v>8032</v>
      </c>
      <c r="F1820" s="144" t="s">
        <v>4792</v>
      </c>
      <c r="G1820" s="144" t="s">
        <v>4745</v>
      </c>
      <c r="H1820" s="144" t="s">
        <v>2707</v>
      </c>
      <c r="I1820" s="144" t="s">
        <v>1072</v>
      </c>
      <c r="J1820" s="145">
        <v>50</v>
      </c>
      <c r="K1820" s="144" t="s">
        <v>765</v>
      </c>
      <c r="L1820" s="144" t="s">
        <v>396</v>
      </c>
      <c r="M1820" s="144" t="s">
        <v>4753</v>
      </c>
      <c r="N1820" s="144" t="s">
        <v>683</v>
      </c>
      <c r="O1820" s="144" t="s">
        <v>81</v>
      </c>
      <c r="P1820" s="144" t="s">
        <v>3134</v>
      </c>
      <c r="Q1820" s="145">
        <v>0.38600000000000001</v>
      </c>
      <c r="R1820" s="144" t="s">
        <v>384</v>
      </c>
      <c r="S1820" s="145">
        <v>50</v>
      </c>
      <c r="T1820" s="144" t="s">
        <v>5034</v>
      </c>
      <c r="U1820" s="145">
        <v>0</v>
      </c>
      <c r="V1820" s="145">
        <v>5.5525000000000002</v>
      </c>
      <c r="W1820" s="145">
        <v>0</v>
      </c>
      <c r="X1820" s="144" t="s">
        <v>4745</v>
      </c>
    </row>
    <row r="1821" spans="1:24" s="7" customFormat="1">
      <c r="A1821" s="7" t="s">
        <v>49</v>
      </c>
      <c r="D1821" s="144" t="s">
        <v>8033</v>
      </c>
      <c r="E1821" s="144" t="s">
        <v>8034</v>
      </c>
      <c r="F1821" s="144" t="s">
        <v>4792</v>
      </c>
      <c r="G1821" s="144" t="s">
        <v>4745</v>
      </c>
      <c r="H1821" s="144" t="s">
        <v>2707</v>
      </c>
      <c r="I1821" s="144" t="s">
        <v>1072</v>
      </c>
      <c r="J1821" s="145">
        <v>50</v>
      </c>
      <c r="K1821" s="144" t="s">
        <v>765</v>
      </c>
      <c r="L1821" s="144" t="s">
        <v>393</v>
      </c>
      <c r="M1821" s="144" t="s">
        <v>4753</v>
      </c>
      <c r="N1821" s="144" t="s">
        <v>683</v>
      </c>
      <c r="O1821" s="144" t="s">
        <v>81</v>
      </c>
      <c r="P1821" s="144" t="s">
        <v>3134</v>
      </c>
      <c r="Q1821" s="145">
        <v>0.38</v>
      </c>
      <c r="R1821" s="144" t="s">
        <v>384</v>
      </c>
      <c r="S1821" s="145">
        <v>50</v>
      </c>
      <c r="T1821" s="144" t="s">
        <v>5034</v>
      </c>
      <c r="U1821" s="145">
        <v>0</v>
      </c>
      <c r="V1821" s="145">
        <v>5.37</v>
      </c>
      <c r="W1821" s="145">
        <v>0</v>
      </c>
      <c r="X1821" s="144" t="s">
        <v>4745</v>
      </c>
    </row>
    <row r="1822" spans="1:24" s="7" customFormat="1">
      <c r="A1822" s="7" t="s">
        <v>49</v>
      </c>
      <c r="D1822" s="144" t="s">
        <v>8035</v>
      </c>
      <c r="E1822" s="144" t="s">
        <v>8036</v>
      </c>
      <c r="F1822" s="144" t="s">
        <v>4792</v>
      </c>
      <c r="G1822" s="144" t="s">
        <v>4745</v>
      </c>
      <c r="H1822" s="144" t="s">
        <v>2707</v>
      </c>
      <c r="I1822" s="144" t="s">
        <v>1072</v>
      </c>
      <c r="J1822" s="145">
        <v>50</v>
      </c>
      <c r="K1822" s="144" t="s">
        <v>765</v>
      </c>
      <c r="L1822" s="144" t="s">
        <v>389</v>
      </c>
      <c r="M1822" s="144" t="s">
        <v>4753</v>
      </c>
      <c r="N1822" s="144" t="s">
        <v>683</v>
      </c>
      <c r="O1822" s="144" t="s">
        <v>81</v>
      </c>
      <c r="P1822" s="144" t="s">
        <v>3134</v>
      </c>
      <c r="Q1822" s="145">
        <v>0.38</v>
      </c>
      <c r="R1822" s="144" t="s">
        <v>384</v>
      </c>
      <c r="S1822" s="145">
        <v>50</v>
      </c>
      <c r="T1822" s="144" t="s">
        <v>5034</v>
      </c>
      <c r="U1822" s="145">
        <v>0</v>
      </c>
      <c r="V1822" s="145">
        <v>5.74</v>
      </c>
      <c r="W1822" s="145">
        <v>0</v>
      </c>
      <c r="X1822" s="144" t="s">
        <v>4745</v>
      </c>
    </row>
    <row r="1823" spans="1:24" s="7" customFormat="1">
      <c r="A1823" s="7" t="s">
        <v>49</v>
      </c>
      <c r="D1823" s="144" t="s">
        <v>8037</v>
      </c>
      <c r="E1823" s="144" t="s">
        <v>8038</v>
      </c>
      <c r="F1823" s="144" t="s">
        <v>4792</v>
      </c>
      <c r="G1823" s="144" t="s">
        <v>4745</v>
      </c>
      <c r="H1823" s="144" t="s">
        <v>2707</v>
      </c>
      <c r="I1823" s="144" t="s">
        <v>1072</v>
      </c>
      <c r="J1823" s="145">
        <v>50</v>
      </c>
      <c r="K1823" s="144" t="s">
        <v>746</v>
      </c>
      <c r="L1823" s="144" t="s">
        <v>694</v>
      </c>
      <c r="M1823" s="144" t="s">
        <v>4753</v>
      </c>
      <c r="N1823" s="144" t="s">
        <v>683</v>
      </c>
      <c r="O1823" s="144" t="s">
        <v>81</v>
      </c>
      <c r="P1823" s="144" t="s">
        <v>2872</v>
      </c>
      <c r="Q1823" s="145">
        <v>0.36</v>
      </c>
      <c r="R1823" s="144" t="s">
        <v>384</v>
      </c>
      <c r="S1823" s="145">
        <v>50</v>
      </c>
      <c r="T1823" s="144" t="s">
        <v>4754</v>
      </c>
      <c r="U1823" s="145">
        <v>0</v>
      </c>
      <c r="V1823" s="145">
        <v>5.7489600000000003</v>
      </c>
      <c r="W1823" s="145">
        <v>0</v>
      </c>
      <c r="X1823" s="144" t="s">
        <v>4745</v>
      </c>
    </row>
    <row r="1824" spans="1:24" s="7" customFormat="1">
      <c r="A1824" s="7" t="s">
        <v>49</v>
      </c>
      <c r="D1824" s="144" t="s">
        <v>3141</v>
      </c>
      <c r="E1824" s="144" t="s">
        <v>8039</v>
      </c>
      <c r="F1824" s="144" t="s">
        <v>655</v>
      </c>
      <c r="G1824" s="144" t="s">
        <v>4745</v>
      </c>
      <c r="H1824" s="144" t="s">
        <v>2707</v>
      </c>
      <c r="I1824" s="144" t="s">
        <v>1072</v>
      </c>
      <c r="J1824" s="145">
        <v>50</v>
      </c>
      <c r="K1824" s="144" t="s">
        <v>5391</v>
      </c>
      <c r="L1824" s="144" t="s">
        <v>401</v>
      </c>
      <c r="M1824" s="144" t="s">
        <v>4753</v>
      </c>
      <c r="N1824" s="144" t="s">
        <v>683</v>
      </c>
      <c r="O1824" s="144" t="s">
        <v>81</v>
      </c>
      <c r="P1824" s="144" t="s">
        <v>2872</v>
      </c>
      <c r="Q1824" s="145">
        <v>0.36</v>
      </c>
      <c r="R1824" s="144" t="s">
        <v>384</v>
      </c>
      <c r="S1824" s="145">
        <v>50</v>
      </c>
      <c r="T1824" s="144" t="s">
        <v>4754</v>
      </c>
      <c r="U1824" s="145">
        <v>197</v>
      </c>
      <c r="V1824" s="145">
        <v>3.5786199999999999</v>
      </c>
      <c r="W1824" s="145">
        <v>0</v>
      </c>
      <c r="X1824" s="144" t="s">
        <v>8040</v>
      </c>
    </row>
    <row r="1825" spans="1:24" s="7" customFormat="1">
      <c r="A1825" s="7" t="s">
        <v>49</v>
      </c>
      <c r="D1825" s="144" t="s">
        <v>3143</v>
      </c>
      <c r="E1825" s="144" t="s">
        <v>8041</v>
      </c>
      <c r="F1825" s="144" t="s">
        <v>655</v>
      </c>
      <c r="G1825" s="144" t="s">
        <v>4745</v>
      </c>
      <c r="H1825" s="144" t="s">
        <v>2707</v>
      </c>
      <c r="I1825" s="144" t="s">
        <v>1072</v>
      </c>
      <c r="J1825" s="145">
        <v>50</v>
      </c>
      <c r="K1825" s="144" t="s">
        <v>5391</v>
      </c>
      <c r="L1825" s="144" t="s">
        <v>393</v>
      </c>
      <c r="M1825" s="144" t="s">
        <v>4753</v>
      </c>
      <c r="N1825" s="144" t="s">
        <v>683</v>
      </c>
      <c r="O1825" s="144" t="s">
        <v>81</v>
      </c>
      <c r="P1825" s="144" t="s">
        <v>2872</v>
      </c>
      <c r="Q1825" s="145">
        <v>0.36</v>
      </c>
      <c r="R1825" s="144" t="s">
        <v>384</v>
      </c>
      <c r="S1825" s="145">
        <v>50</v>
      </c>
      <c r="T1825" s="144" t="s">
        <v>4754</v>
      </c>
      <c r="U1825" s="145">
        <v>77</v>
      </c>
      <c r="V1825" s="145">
        <v>5.2279999999999998</v>
      </c>
      <c r="W1825" s="145">
        <v>9</v>
      </c>
      <c r="X1825" s="144" t="s">
        <v>8042</v>
      </c>
    </row>
    <row r="1826" spans="1:24" s="7" customFormat="1">
      <c r="A1826" s="7" t="s">
        <v>49</v>
      </c>
      <c r="D1826" s="144" t="s">
        <v>3145</v>
      </c>
      <c r="E1826" s="144" t="s">
        <v>8043</v>
      </c>
      <c r="F1826" s="144" t="s">
        <v>655</v>
      </c>
      <c r="G1826" s="144" t="s">
        <v>4745</v>
      </c>
      <c r="H1826" s="144" t="s">
        <v>2707</v>
      </c>
      <c r="I1826" s="144" t="s">
        <v>1072</v>
      </c>
      <c r="J1826" s="145">
        <v>50</v>
      </c>
      <c r="K1826" s="144" t="s">
        <v>5391</v>
      </c>
      <c r="L1826" s="144" t="s">
        <v>389</v>
      </c>
      <c r="M1826" s="144" t="s">
        <v>4753</v>
      </c>
      <c r="N1826" s="144" t="s">
        <v>683</v>
      </c>
      <c r="O1826" s="144" t="s">
        <v>81</v>
      </c>
      <c r="P1826" s="144" t="s">
        <v>3147</v>
      </c>
      <c r="Q1826" s="145">
        <v>0.36</v>
      </c>
      <c r="R1826" s="144" t="s">
        <v>384</v>
      </c>
      <c r="S1826" s="145">
        <v>50</v>
      </c>
      <c r="T1826" s="144" t="s">
        <v>4754</v>
      </c>
      <c r="U1826" s="145">
        <v>201</v>
      </c>
      <c r="V1826" s="145">
        <v>6.9252399999999996</v>
      </c>
      <c r="W1826" s="145">
        <v>90</v>
      </c>
      <c r="X1826" s="144" t="s">
        <v>8044</v>
      </c>
    </row>
    <row r="1827" spans="1:24" s="7" customFormat="1">
      <c r="A1827" s="7" t="s">
        <v>49</v>
      </c>
      <c r="D1827" s="144" t="s">
        <v>8045</v>
      </c>
      <c r="E1827" s="144" t="s">
        <v>8046</v>
      </c>
      <c r="F1827" s="144" t="s">
        <v>4792</v>
      </c>
      <c r="G1827" s="144" t="s">
        <v>4745</v>
      </c>
      <c r="H1827" s="144" t="s">
        <v>2707</v>
      </c>
      <c r="I1827" s="144" t="s">
        <v>1072</v>
      </c>
      <c r="J1827" s="145">
        <v>50</v>
      </c>
      <c r="K1827" s="144" t="s">
        <v>1072</v>
      </c>
      <c r="L1827" s="144" t="s">
        <v>389</v>
      </c>
      <c r="M1827" s="144" t="s">
        <v>4797</v>
      </c>
      <c r="N1827" s="144" t="s">
        <v>683</v>
      </c>
      <c r="O1827" s="144" t="s">
        <v>81</v>
      </c>
      <c r="P1827" s="144" t="s">
        <v>3155</v>
      </c>
      <c r="Q1827" s="145">
        <v>0.65800000000000003</v>
      </c>
      <c r="R1827" s="144" t="s">
        <v>3156</v>
      </c>
      <c r="S1827" s="145">
        <v>60</v>
      </c>
      <c r="T1827" s="144" t="s">
        <v>5162</v>
      </c>
      <c r="U1827" s="145">
        <v>0</v>
      </c>
      <c r="V1827" s="145">
        <v>18.7</v>
      </c>
      <c r="W1827" s="145">
        <v>0</v>
      </c>
      <c r="X1827" s="144" t="s">
        <v>4745</v>
      </c>
    </row>
    <row r="1828" spans="1:24" s="7" customFormat="1">
      <c r="A1828" s="7" t="s">
        <v>49</v>
      </c>
      <c r="D1828" s="144" t="s">
        <v>3148</v>
      </c>
      <c r="E1828" s="144" t="s">
        <v>8047</v>
      </c>
      <c r="F1828" s="144" t="s">
        <v>655</v>
      </c>
      <c r="G1828" s="144" t="s">
        <v>4745</v>
      </c>
      <c r="H1828" s="144" t="s">
        <v>2707</v>
      </c>
      <c r="I1828" s="144" t="s">
        <v>1072</v>
      </c>
      <c r="J1828" s="145">
        <v>30</v>
      </c>
      <c r="K1828" s="144" t="s">
        <v>5269</v>
      </c>
      <c r="L1828" s="144" t="s">
        <v>1795</v>
      </c>
      <c r="M1828" s="144" t="s">
        <v>4797</v>
      </c>
      <c r="N1828" s="144" t="s">
        <v>683</v>
      </c>
      <c r="O1828" s="144" t="s">
        <v>81</v>
      </c>
      <c r="P1828" s="144" t="s">
        <v>3151</v>
      </c>
      <c r="Q1828" s="145">
        <v>0.253</v>
      </c>
      <c r="R1828" s="144" t="s">
        <v>2955</v>
      </c>
      <c r="S1828" s="145">
        <v>30</v>
      </c>
      <c r="T1828" s="144" t="s">
        <v>5162</v>
      </c>
      <c r="U1828" s="145">
        <v>31</v>
      </c>
      <c r="V1828" s="145">
        <v>10.7</v>
      </c>
      <c r="W1828" s="145">
        <v>30</v>
      </c>
      <c r="X1828" s="144" t="s">
        <v>8048</v>
      </c>
    </row>
    <row r="1829" spans="1:24" s="7" customFormat="1">
      <c r="A1829" s="7" t="s">
        <v>49</v>
      </c>
      <c r="D1829" s="144" t="s">
        <v>3152</v>
      </c>
      <c r="E1829" s="144" t="s">
        <v>8049</v>
      </c>
      <c r="F1829" s="144" t="s">
        <v>655</v>
      </c>
      <c r="G1829" s="144" t="s">
        <v>4745</v>
      </c>
      <c r="H1829" s="144" t="s">
        <v>2707</v>
      </c>
      <c r="I1829" s="144" t="s">
        <v>1072</v>
      </c>
      <c r="J1829" s="145">
        <v>50</v>
      </c>
      <c r="K1829" s="144" t="s">
        <v>5269</v>
      </c>
      <c r="L1829" s="144" t="s">
        <v>1795</v>
      </c>
      <c r="M1829" s="144" t="s">
        <v>4797</v>
      </c>
      <c r="N1829" s="144" t="s">
        <v>683</v>
      </c>
      <c r="O1829" s="144" t="s">
        <v>81</v>
      </c>
      <c r="P1829" s="144" t="s">
        <v>3155</v>
      </c>
      <c r="Q1829" s="145">
        <v>0.65800000000000003</v>
      </c>
      <c r="R1829" s="144" t="s">
        <v>3156</v>
      </c>
      <c r="S1829" s="145">
        <v>50</v>
      </c>
      <c r="T1829" s="144" t="s">
        <v>5162</v>
      </c>
      <c r="U1829" s="145">
        <v>1</v>
      </c>
      <c r="V1829" s="145">
        <v>18.329999999999998</v>
      </c>
      <c r="W1829" s="145">
        <v>0</v>
      </c>
      <c r="X1829" s="144" t="s">
        <v>8050</v>
      </c>
    </row>
    <row r="1830" spans="1:24" s="7" customFormat="1">
      <c r="A1830" s="7" t="s">
        <v>49</v>
      </c>
      <c r="D1830" s="144" t="s">
        <v>8051</v>
      </c>
      <c r="E1830" s="144" t="s">
        <v>8052</v>
      </c>
      <c r="F1830" s="144" t="s">
        <v>5937</v>
      </c>
      <c r="G1830" s="144" t="s">
        <v>4745</v>
      </c>
      <c r="H1830" s="144" t="s">
        <v>2707</v>
      </c>
      <c r="I1830" s="144" t="s">
        <v>1072</v>
      </c>
      <c r="J1830" s="145">
        <v>45</v>
      </c>
      <c r="K1830" s="144" t="s">
        <v>1072</v>
      </c>
      <c r="L1830" s="144" t="s">
        <v>380</v>
      </c>
      <c r="M1830" s="144" t="s">
        <v>4797</v>
      </c>
      <c r="N1830" s="144" t="s">
        <v>683</v>
      </c>
      <c r="O1830" s="144" t="s">
        <v>81</v>
      </c>
      <c r="P1830" s="144" t="s">
        <v>7742</v>
      </c>
      <c r="Q1830" s="145">
        <v>0.49</v>
      </c>
      <c r="R1830" s="144" t="s">
        <v>384</v>
      </c>
      <c r="S1830" s="145">
        <v>45</v>
      </c>
      <c r="T1830" s="144" t="s">
        <v>5215</v>
      </c>
      <c r="U1830" s="145">
        <v>40</v>
      </c>
      <c r="V1830" s="145">
        <v>23.5</v>
      </c>
      <c r="W1830" s="145">
        <v>11</v>
      </c>
      <c r="X1830" s="144" t="s">
        <v>4745</v>
      </c>
    </row>
    <row r="1831" spans="1:24" s="7" customFormat="1">
      <c r="A1831" s="7" t="s">
        <v>49</v>
      </c>
      <c r="D1831" s="144" t="s">
        <v>8053</v>
      </c>
      <c r="E1831" s="144" t="s">
        <v>8054</v>
      </c>
      <c r="F1831" s="144" t="s">
        <v>4792</v>
      </c>
      <c r="G1831" s="144" t="s">
        <v>4745</v>
      </c>
      <c r="H1831" s="144" t="s">
        <v>2707</v>
      </c>
      <c r="I1831" s="144" t="s">
        <v>1072</v>
      </c>
      <c r="J1831" s="145">
        <v>50</v>
      </c>
      <c r="K1831" s="144" t="s">
        <v>895</v>
      </c>
      <c r="L1831" s="144" t="s">
        <v>380</v>
      </c>
      <c r="M1831" s="144" t="s">
        <v>4797</v>
      </c>
      <c r="N1831" s="144" t="s">
        <v>683</v>
      </c>
      <c r="O1831" s="144" t="s">
        <v>81</v>
      </c>
      <c r="P1831" s="144" t="s">
        <v>3164</v>
      </c>
      <c r="Q1831" s="145">
        <v>0.21199999999999999</v>
      </c>
      <c r="R1831" s="144" t="s">
        <v>2955</v>
      </c>
      <c r="S1831" s="145">
        <v>50</v>
      </c>
      <c r="T1831" s="144" t="s">
        <v>5221</v>
      </c>
      <c r="U1831" s="145">
        <v>0</v>
      </c>
      <c r="V1831" s="145">
        <v>22.25</v>
      </c>
      <c r="W1831" s="145">
        <v>0</v>
      </c>
      <c r="X1831" s="144" t="s">
        <v>4745</v>
      </c>
    </row>
    <row r="1832" spans="1:24" s="7" customFormat="1">
      <c r="A1832" s="7" t="s">
        <v>49</v>
      </c>
      <c r="D1832" s="144" t="s">
        <v>8055</v>
      </c>
      <c r="E1832" s="144" t="s">
        <v>8056</v>
      </c>
      <c r="F1832" s="144" t="s">
        <v>4792</v>
      </c>
      <c r="G1832" s="144" t="s">
        <v>4745</v>
      </c>
      <c r="H1832" s="144" t="s">
        <v>2707</v>
      </c>
      <c r="I1832" s="144" t="s">
        <v>1072</v>
      </c>
      <c r="J1832" s="145">
        <v>50</v>
      </c>
      <c r="K1832" s="144" t="s">
        <v>895</v>
      </c>
      <c r="L1832" s="144" t="s">
        <v>393</v>
      </c>
      <c r="M1832" s="144" t="s">
        <v>4797</v>
      </c>
      <c r="N1832" s="144" t="s">
        <v>683</v>
      </c>
      <c r="O1832" s="144" t="s">
        <v>81</v>
      </c>
      <c r="P1832" s="144" t="s">
        <v>2959</v>
      </c>
      <c r="Q1832" s="145">
        <v>0.21199999999999999</v>
      </c>
      <c r="R1832" s="144" t="s">
        <v>2955</v>
      </c>
      <c r="S1832" s="145">
        <v>50</v>
      </c>
      <c r="T1832" s="144" t="s">
        <v>5221</v>
      </c>
      <c r="U1832" s="145">
        <v>0</v>
      </c>
      <c r="V1832" s="145">
        <v>6.25E-2</v>
      </c>
      <c r="W1832" s="145">
        <v>0</v>
      </c>
      <c r="X1832" s="144" t="s">
        <v>4745</v>
      </c>
    </row>
    <row r="1833" spans="1:24" s="7" customFormat="1">
      <c r="A1833" s="7" t="s">
        <v>49</v>
      </c>
      <c r="D1833" s="144" t="s">
        <v>3161</v>
      </c>
      <c r="E1833" s="144" t="s">
        <v>8057</v>
      </c>
      <c r="F1833" s="144" t="s">
        <v>655</v>
      </c>
      <c r="G1833" s="144" t="s">
        <v>4745</v>
      </c>
      <c r="H1833" s="144" t="s">
        <v>2707</v>
      </c>
      <c r="I1833" s="144" t="s">
        <v>1072</v>
      </c>
      <c r="J1833" s="145">
        <v>50</v>
      </c>
      <c r="K1833" s="144" t="s">
        <v>5391</v>
      </c>
      <c r="L1833" s="144" t="s">
        <v>389</v>
      </c>
      <c r="M1833" s="144" t="s">
        <v>4797</v>
      </c>
      <c r="N1833" s="144" t="s">
        <v>683</v>
      </c>
      <c r="O1833" s="144" t="s">
        <v>81</v>
      </c>
      <c r="P1833" s="144" t="s">
        <v>3164</v>
      </c>
      <c r="Q1833" s="145">
        <v>0.27500000000000002</v>
      </c>
      <c r="R1833" s="144" t="s">
        <v>2955</v>
      </c>
      <c r="S1833" s="145">
        <v>50</v>
      </c>
      <c r="T1833" s="144" t="s">
        <v>5221</v>
      </c>
      <c r="U1833" s="145">
        <v>12</v>
      </c>
      <c r="V1833" s="145">
        <v>20.614170000000001</v>
      </c>
      <c r="W1833" s="145">
        <v>0</v>
      </c>
      <c r="X1833" s="144" t="s">
        <v>8058</v>
      </c>
    </row>
    <row r="1834" spans="1:24" s="7" customFormat="1">
      <c r="A1834" s="7" t="s">
        <v>49</v>
      </c>
      <c r="D1834" s="144" t="s">
        <v>8059</v>
      </c>
      <c r="E1834" s="144" t="s">
        <v>8060</v>
      </c>
      <c r="F1834" s="144" t="s">
        <v>4792</v>
      </c>
      <c r="G1834" s="144" t="s">
        <v>4745</v>
      </c>
      <c r="H1834" s="144" t="s">
        <v>2707</v>
      </c>
      <c r="I1834" s="144" t="s">
        <v>1072</v>
      </c>
      <c r="J1834" s="145">
        <v>30</v>
      </c>
      <c r="K1834" s="144" t="s">
        <v>1072</v>
      </c>
      <c r="L1834" s="144" t="s">
        <v>401</v>
      </c>
      <c r="M1834" s="144" t="s">
        <v>4797</v>
      </c>
      <c r="N1834" s="144" t="s">
        <v>683</v>
      </c>
      <c r="O1834" s="144" t="s">
        <v>81</v>
      </c>
      <c r="P1834" s="144" t="s">
        <v>3151</v>
      </c>
      <c r="Q1834" s="145">
        <v>0.253</v>
      </c>
      <c r="R1834" s="144" t="s">
        <v>2955</v>
      </c>
      <c r="S1834" s="145">
        <v>50</v>
      </c>
      <c r="T1834" s="144" t="s">
        <v>5162</v>
      </c>
      <c r="U1834" s="145">
        <v>0</v>
      </c>
      <c r="V1834" s="145">
        <v>10.16</v>
      </c>
      <c r="W1834" s="145">
        <v>0</v>
      </c>
      <c r="X1834" s="144" t="s">
        <v>4745</v>
      </c>
    </row>
    <row r="1835" spans="1:24" s="7" customFormat="1">
      <c r="A1835" s="7" t="s">
        <v>49</v>
      </c>
      <c r="D1835" s="144" t="s">
        <v>8061</v>
      </c>
      <c r="E1835" s="144" t="s">
        <v>8062</v>
      </c>
      <c r="F1835" s="144" t="s">
        <v>4792</v>
      </c>
      <c r="G1835" s="144" t="s">
        <v>4745</v>
      </c>
      <c r="H1835" s="144" t="s">
        <v>2707</v>
      </c>
      <c r="I1835" s="144" t="s">
        <v>1072</v>
      </c>
      <c r="J1835" s="145">
        <v>30</v>
      </c>
      <c r="K1835" s="144" t="s">
        <v>1072</v>
      </c>
      <c r="L1835" s="144" t="s">
        <v>380</v>
      </c>
      <c r="M1835" s="144" t="s">
        <v>4797</v>
      </c>
      <c r="N1835" s="144" t="s">
        <v>683</v>
      </c>
      <c r="O1835" s="144" t="s">
        <v>81</v>
      </c>
      <c r="P1835" s="144" t="s">
        <v>3151</v>
      </c>
      <c r="Q1835" s="145">
        <v>0.253</v>
      </c>
      <c r="R1835" s="144" t="s">
        <v>2955</v>
      </c>
      <c r="S1835" s="145">
        <v>50</v>
      </c>
      <c r="T1835" s="144" t="s">
        <v>5162</v>
      </c>
      <c r="U1835" s="145">
        <v>0</v>
      </c>
      <c r="V1835" s="145">
        <v>8.86</v>
      </c>
      <c r="W1835" s="145">
        <v>0</v>
      </c>
      <c r="X1835" s="144" t="s">
        <v>4745</v>
      </c>
    </row>
    <row r="1836" spans="1:24" s="7" customFormat="1">
      <c r="A1836" s="7" t="s">
        <v>49</v>
      </c>
      <c r="D1836" s="144" t="s">
        <v>8063</v>
      </c>
      <c r="E1836" s="144" t="s">
        <v>8064</v>
      </c>
      <c r="F1836" s="144" t="s">
        <v>4792</v>
      </c>
      <c r="G1836" s="144" t="s">
        <v>4745</v>
      </c>
      <c r="H1836" s="144" t="s">
        <v>2707</v>
      </c>
      <c r="I1836" s="144" t="s">
        <v>1072</v>
      </c>
      <c r="J1836" s="145">
        <v>30</v>
      </c>
      <c r="K1836" s="144" t="s">
        <v>1072</v>
      </c>
      <c r="L1836" s="144" t="s">
        <v>457</v>
      </c>
      <c r="M1836" s="144" t="s">
        <v>4797</v>
      </c>
      <c r="N1836" s="144" t="s">
        <v>683</v>
      </c>
      <c r="O1836" s="144" t="s">
        <v>81</v>
      </c>
      <c r="P1836" s="144" t="s">
        <v>3151</v>
      </c>
      <c r="Q1836" s="145">
        <v>0.253</v>
      </c>
      <c r="R1836" s="144" t="s">
        <v>2955</v>
      </c>
      <c r="S1836" s="145">
        <v>50</v>
      </c>
      <c r="T1836" s="144" t="s">
        <v>5162</v>
      </c>
      <c r="U1836" s="145">
        <v>0</v>
      </c>
      <c r="V1836" s="145">
        <v>10.36</v>
      </c>
      <c r="W1836" s="145">
        <v>0</v>
      </c>
      <c r="X1836" s="144" t="s">
        <v>4745</v>
      </c>
    </row>
    <row r="1837" spans="1:24" s="7" customFormat="1">
      <c r="A1837" s="7" t="s">
        <v>49</v>
      </c>
      <c r="D1837" s="144" t="s">
        <v>3767</v>
      </c>
      <c r="E1837" s="144" t="s">
        <v>8065</v>
      </c>
      <c r="F1837" s="144" t="s">
        <v>5033</v>
      </c>
      <c r="G1837" s="144" t="s">
        <v>4745</v>
      </c>
      <c r="H1837" s="144" t="s">
        <v>2707</v>
      </c>
      <c r="I1837" s="144" t="s">
        <v>1072</v>
      </c>
      <c r="J1837" s="145">
        <v>30</v>
      </c>
      <c r="K1837" s="144" t="s">
        <v>1072</v>
      </c>
      <c r="L1837" s="144" t="s">
        <v>409</v>
      </c>
      <c r="M1837" s="144" t="s">
        <v>4797</v>
      </c>
      <c r="N1837" s="144" t="s">
        <v>683</v>
      </c>
      <c r="O1837" s="144" t="s">
        <v>81</v>
      </c>
      <c r="P1837" s="144" t="s">
        <v>3151</v>
      </c>
      <c r="Q1837" s="145">
        <v>0.253</v>
      </c>
      <c r="R1837" s="144" t="s">
        <v>2955</v>
      </c>
      <c r="S1837" s="145">
        <v>50</v>
      </c>
      <c r="T1837" s="144" t="s">
        <v>5162</v>
      </c>
      <c r="U1837" s="145">
        <v>20</v>
      </c>
      <c r="V1837" s="145">
        <v>10.36</v>
      </c>
      <c r="W1837" s="145">
        <v>14</v>
      </c>
      <c r="X1837" s="144" t="s">
        <v>4745</v>
      </c>
    </row>
    <row r="1838" spans="1:24" s="7" customFormat="1">
      <c r="A1838" s="7" t="s">
        <v>49</v>
      </c>
      <c r="D1838" s="144" t="s">
        <v>8066</v>
      </c>
      <c r="E1838" s="144" t="s">
        <v>8067</v>
      </c>
      <c r="F1838" s="144" t="s">
        <v>4792</v>
      </c>
      <c r="G1838" s="144" t="s">
        <v>4745</v>
      </c>
      <c r="H1838" s="144" t="s">
        <v>2707</v>
      </c>
      <c r="I1838" s="144" t="s">
        <v>1072</v>
      </c>
      <c r="J1838" s="145">
        <v>30</v>
      </c>
      <c r="K1838" s="144" t="s">
        <v>1072</v>
      </c>
      <c r="L1838" s="144" t="s">
        <v>487</v>
      </c>
      <c r="M1838" s="144" t="s">
        <v>4797</v>
      </c>
      <c r="N1838" s="144" t="s">
        <v>683</v>
      </c>
      <c r="O1838" s="144" t="s">
        <v>81</v>
      </c>
      <c r="P1838" s="144" t="s">
        <v>3151</v>
      </c>
      <c r="Q1838" s="145">
        <v>0.253</v>
      </c>
      <c r="R1838" s="144" t="s">
        <v>2955</v>
      </c>
      <c r="S1838" s="145">
        <v>50</v>
      </c>
      <c r="T1838" s="144" t="s">
        <v>5162</v>
      </c>
      <c r="U1838" s="145">
        <v>0</v>
      </c>
      <c r="V1838" s="145">
        <v>10.36</v>
      </c>
      <c r="W1838" s="145">
        <v>0</v>
      </c>
      <c r="X1838" s="144" t="s">
        <v>4745</v>
      </c>
    </row>
    <row r="1839" spans="1:24" s="7" customFormat="1">
      <c r="A1839" s="7" t="s">
        <v>49</v>
      </c>
      <c r="D1839" s="144" t="s">
        <v>8068</v>
      </c>
      <c r="E1839" s="144" t="s">
        <v>8069</v>
      </c>
      <c r="F1839" s="144" t="s">
        <v>4792</v>
      </c>
      <c r="G1839" s="144" t="s">
        <v>4745</v>
      </c>
      <c r="H1839" s="144" t="s">
        <v>2707</v>
      </c>
      <c r="I1839" s="144" t="s">
        <v>1072</v>
      </c>
      <c r="J1839" s="145">
        <v>30</v>
      </c>
      <c r="K1839" s="144" t="s">
        <v>1072</v>
      </c>
      <c r="L1839" s="144" t="s">
        <v>389</v>
      </c>
      <c r="M1839" s="144" t="s">
        <v>4797</v>
      </c>
      <c r="N1839" s="144" t="s">
        <v>683</v>
      </c>
      <c r="O1839" s="144" t="s">
        <v>81</v>
      </c>
      <c r="P1839" s="144" t="s">
        <v>3151</v>
      </c>
      <c r="Q1839" s="145">
        <v>0.253</v>
      </c>
      <c r="R1839" s="144" t="s">
        <v>2955</v>
      </c>
      <c r="S1839" s="145">
        <v>50</v>
      </c>
      <c r="T1839" s="144" t="s">
        <v>5162</v>
      </c>
      <c r="U1839" s="145">
        <v>0</v>
      </c>
      <c r="V1839" s="145">
        <v>8.84</v>
      </c>
      <c r="W1839" s="145">
        <v>0</v>
      </c>
      <c r="X1839" s="144" t="s">
        <v>4745</v>
      </c>
    </row>
    <row r="1840" spans="1:24" s="7" customFormat="1">
      <c r="A1840" s="7" t="s">
        <v>49</v>
      </c>
      <c r="D1840" s="144" t="s">
        <v>8070</v>
      </c>
      <c r="E1840" s="144" t="s">
        <v>8071</v>
      </c>
      <c r="F1840" s="144" t="s">
        <v>4792</v>
      </c>
      <c r="G1840" s="144" t="s">
        <v>4745</v>
      </c>
      <c r="H1840" s="144" t="s">
        <v>2707</v>
      </c>
      <c r="I1840" s="144" t="s">
        <v>1072</v>
      </c>
      <c r="J1840" s="145">
        <v>30</v>
      </c>
      <c r="K1840" s="144" t="s">
        <v>1072</v>
      </c>
      <c r="L1840" s="144" t="s">
        <v>393</v>
      </c>
      <c r="M1840" s="144" t="s">
        <v>4797</v>
      </c>
      <c r="N1840" s="144" t="s">
        <v>683</v>
      </c>
      <c r="O1840" s="144" t="s">
        <v>81</v>
      </c>
      <c r="P1840" s="144" t="s">
        <v>3151</v>
      </c>
      <c r="Q1840" s="145">
        <v>0.253</v>
      </c>
      <c r="R1840" s="144" t="s">
        <v>2955</v>
      </c>
      <c r="S1840" s="145">
        <v>50</v>
      </c>
      <c r="T1840" s="144" t="s">
        <v>5162</v>
      </c>
      <c r="U1840" s="145">
        <v>0</v>
      </c>
      <c r="V1840" s="145">
        <v>10.36</v>
      </c>
      <c r="W1840" s="145">
        <v>0</v>
      </c>
      <c r="X1840" s="144" t="s">
        <v>4745</v>
      </c>
    </row>
    <row r="1841" spans="1:24" s="7" customFormat="1">
      <c r="A1841" s="7" t="s">
        <v>49</v>
      </c>
      <c r="D1841" s="144" t="s">
        <v>8072</v>
      </c>
      <c r="E1841" s="144" t="s">
        <v>8073</v>
      </c>
      <c r="F1841" s="144" t="s">
        <v>4792</v>
      </c>
      <c r="G1841" s="144" t="s">
        <v>4745</v>
      </c>
      <c r="H1841" s="144" t="s">
        <v>2707</v>
      </c>
      <c r="I1841" s="144" t="s">
        <v>1072</v>
      </c>
      <c r="J1841" s="145">
        <v>30</v>
      </c>
      <c r="K1841" s="144" t="s">
        <v>1072</v>
      </c>
      <c r="L1841" s="144" t="s">
        <v>457</v>
      </c>
      <c r="M1841" s="144" t="s">
        <v>4797</v>
      </c>
      <c r="N1841" s="144" t="s">
        <v>683</v>
      </c>
      <c r="O1841" s="144" t="s">
        <v>81</v>
      </c>
      <c r="P1841" s="144" t="s">
        <v>3151</v>
      </c>
      <c r="Q1841" s="145">
        <v>0.253</v>
      </c>
      <c r="R1841" s="144" t="s">
        <v>2955</v>
      </c>
      <c r="S1841" s="145">
        <v>50</v>
      </c>
      <c r="T1841" s="144" t="s">
        <v>5162</v>
      </c>
      <c r="U1841" s="145">
        <v>0</v>
      </c>
      <c r="V1841" s="145">
        <v>10.36</v>
      </c>
      <c r="W1841" s="145">
        <v>0</v>
      </c>
      <c r="X1841" s="144" t="s">
        <v>4745</v>
      </c>
    </row>
    <row r="1842" spans="1:24" s="7" customFormat="1">
      <c r="A1842" s="7" t="s">
        <v>49</v>
      </c>
      <c r="D1842" s="144" t="s">
        <v>8074</v>
      </c>
      <c r="E1842" s="144" t="s">
        <v>8075</v>
      </c>
      <c r="F1842" s="144" t="s">
        <v>4792</v>
      </c>
      <c r="G1842" s="144" t="s">
        <v>4745</v>
      </c>
      <c r="H1842" s="144" t="s">
        <v>2707</v>
      </c>
      <c r="I1842" s="144" t="s">
        <v>1072</v>
      </c>
      <c r="J1842" s="145">
        <v>30</v>
      </c>
      <c r="K1842" s="144" t="s">
        <v>1072</v>
      </c>
      <c r="L1842" s="144" t="s">
        <v>396</v>
      </c>
      <c r="M1842" s="144" t="s">
        <v>4797</v>
      </c>
      <c r="N1842" s="144" t="s">
        <v>683</v>
      </c>
      <c r="O1842" s="144" t="s">
        <v>81</v>
      </c>
      <c r="P1842" s="144" t="s">
        <v>3151</v>
      </c>
      <c r="Q1842" s="145">
        <v>0.253</v>
      </c>
      <c r="R1842" s="144" t="s">
        <v>2955</v>
      </c>
      <c r="S1842" s="145">
        <v>50</v>
      </c>
      <c r="T1842" s="144" t="s">
        <v>5162</v>
      </c>
      <c r="U1842" s="145">
        <v>0</v>
      </c>
      <c r="V1842" s="145">
        <v>10.36</v>
      </c>
      <c r="W1842" s="145">
        <v>0</v>
      </c>
      <c r="X1842" s="144" t="s">
        <v>4745</v>
      </c>
    </row>
    <row r="1843" spans="1:24" s="7" customFormat="1">
      <c r="A1843" s="7" t="s">
        <v>49</v>
      </c>
      <c r="D1843" s="144" t="s">
        <v>8076</v>
      </c>
      <c r="E1843" s="144" t="s">
        <v>8077</v>
      </c>
      <c r="F1843" s="144" t="s">
        <v>4792</v>
      </c>
      <c r="G1843" s="144" t="s">
        <v>4745</v>
      </c>
      <c r="H1843" s="144" t="s">
        <v>2707</v>
      </c>
      <c r="I1843" s="144" t="s">
        <v>1072</v>
      </c>
      <c r="J1843" s="145">
        <v>50</v>
      </c>
      <c r="K1843" s="144" t="s">
        <v>746</v>
      </c>
      <c r="L1843" s="144" t="s">
        <v>389</v>
      </c>
      <c r="M1843" s="144" t="s">
        <v>4797</v>
      </c>
      <c r="N1843" s="144" t="s">
        <v>683</v>
      </c>
      <c r="O1843" s="144" t="s">
        <v>81</v>
      </c>
      <c r="P1843" s="144" t="s">
        <v>8078</v>
      </c>
      <c r="Q1843" s="145">
        <v>0.35099999999999998</v>
      </c>
      <c r="R1843" s="144" t="s">
        <v>3156</v>
      </c>
      <c r="S1843" s="145">
        <v>50</v>
      </c>
      <c r="T1843" s="144" t="s">
        <v>5162</v>
      </c>
      <c r="U1843" s="145">
        <v>0</v>
      </c>
      <c r="V1843" s="145">
        <v>20.440000000000001</v>
      </c>
      <c r="W1843" s="145">
        <v>0</v>
      </c>
      <c r="X1843" s="144" t="s">
        <v>4745</v>
      </c>
    </row>
    <row r="1844" spans="1:24" s="7" customFormat="1">
      <c r="A1844" s="7" t="s">
        <v>49</v>
      </c>
      <c r="D1844" s="144" t="s">
        <v>8079</v>
      </c>
      <c r="E1844" s="144" t="s">
        <v>8080</v>
      </c>
      <c r="F1844" s="144" t="s">
        <v>8081</v>
      </c>
      <c r="G1844" s="144" t="s">
        <v>4745</v>
      </c>
      <c r="H1844" s="144" t="s">
        <v>8082</v>
      </c>
      <c r="I1844" s="144" t="s">
        <v>2707</v>
      </c>
      <c r="J1844" s="145">
        <v>25</v>
      </c>
      <c r="K1844" s="144" t="s">
        <v>731</v>
      </c>
      <c r="L1844" s="144" t="s">
        <v>380</v>
      </c>
      <c r="M1844" s="144" t="s">
        <v>4753</v>
      </c>
      <c r="N1844" s="144" t="s">
        <v>522</v>
      </c>
      <c r="O1844" s="144" t="s">
        <v>81</v>
      </c>
      <c r="P1844" s="144" t="s">
        <v>2857</v>
      </c>
      <c r="Q1844" s="145">
        <v>7.8E-2</v>
      </c>
      <c r="R1844" s="144" t="s">
        <v>384</v>
      </c>
      <c r="S1844" s="145">
        <v>25</v>
      </c>
      <c r="T1844" s="144" t="s">
        <v>7907</v>
      </c>
      <c r="U1844" s="145">
        <v>1944</v>
      </c>
      <c r="V1844" s="145">
        <v>1.3123899999999999</v>
      </c>
      <c r="W1844" s="145">
        <v>0</v>
      </c>
      <c r="X1844" s="144" t="s">
        <v>4745</v>
      </c>
    </row>
    <row r="1845" spans="1:24" s="7" customFormat="1">
      <c r="A1845" s="7" t="s">
        <v>49</v>
      </c>
      <c r="D1845" s="144" t="s">
        <v>2861</v>
      </c>
      <c r="E1845" s="144" t="s">
        <v>2862</v>
      </c>
      <c r="F1845" s="144" t="s">
        <v>8081</v>
      </c>
      <c r="G1845" s="144" t="s">
        <v>4745</v>
      </c>
      <c r="H1845" s="144" t="s">
        <v>8082</v>
      </c>
      <c r="I1845" s="144" t="s">
        <v>2707</v>
      </c>
      <c r="J1845" s="145">
        <v>30</v>
      </c>
      <c r="K1845" s="144" t="s">
        <v>731</v>
      </c>
      <c r="L1845" s="144" t="s">
        <v>389</v>
      </c>
      <c r="M1845" s="144" t="s">
        <v>4753</v>
      </c>
      <c r="N1845" s="144" t="s">
        <v>522</v>
      </c>
      <c r="O1845" s="144" t="s">
        <v>81</v>
      </c>
      <c r="P1845" s="144" t="s">
        <v>2857</v>
      </c>
      <c r="Q1845" s="145">
        <v>0.13200000000000001</v>
      </c>
      <c r="R1845" s="144" t="s">
        <v>384</v>
      </c>
      <c r="S1845" s="145">
        <v>25</v>
      </c>
      <c r="T1845" s="144" t="s">
        <v>4754</v>
      </c>
      <c r="U1845" s="145">
        <v>604</v>
      </c>
      <c r="V1845" s="145">
        <v>1.66</v>
      </c>
      <c r="W1845" s="145">
        <v>0</v>
      </c>
      <c r="X1845" s="144" t="s">
        <v>4745</v>
      </c>
    </row>
    <row r="1846" spans="1:24" s="7" customFormat="1">
      <c r="A1846" s="7" t="s">
        <v>49</v>
      </c>
      <c r="D1846" s="144" t="s">
        <v>2867</v>
      </c>
      <c r="E1846" s="144" t="s">
        <v>8083</v>
      </c>
      <c r="F1846" s="144" t="s">
        <v>8081</v>
      </c>
      <c r="G1846" s="144" t="s">
        <v>4745</v>
      </c>
      <c r="H1846" s="144" t="s">
        <v>8082</v>
      </c>
      <c r="I1846" s="144" t="s">
        <v>2707</v>
      </c>
      <c r="J1846" s="145">
        <v>30</v>
      </c>
      <c r="K1846" s="144" t="s">
        <v>739</v>
      </c>
      <c r="L1846" s="144" t="s">
        <v>457</v>
      </c>
      <c r="M1846" s="144" t="s">
        <v>4753</v>
      </c>
      <c r="N1846" s="144" t="s">
        <v>522</v>
      </c>
      <c r="O1846" s="144" t="s">
        <v>81</v>
      </c>
      <c r="P1846" s="144" t="s">
        <v>2857</v>
      </c>
      <c r="Q1846" s="145">
        <v>0.13200000000000001</v>
      </c>
      <c r="R1846" s="144" t="s">
        <v>384</v>
      </c>
      <c r="S1846" s="145">
        <v>25</v>
      </c>
      <c r="T1846" s="144" t="s">
        <v>4754</v>
      </c>
      <c r="U1846" s="145">
        <v>406</v>
      </c>
      <c r="V1846" s="145">
        <v>1.7196800000000001</v>
      </c>
      <c r="W1846" s="145">
        <v>14</v>
      </c>
      <c r="X1846" s="144" t="s">
        <v>4745</v>
      </c>
    </row>
    <row r="1847" spans="1:24" s="7" customFormat="1">
      <c r="A1847" s="7" t="s">
        <v>49</v>
      </c>
      <c r="D1847" s="144" t="s">
        <v>8084</v>
      </c>
      <c r="E1847" s="144" t="s">
        <v>8085</v>
      </c>
      <c r="F1847" s="144" t="s">
        <v>8081</v>
      </c>
      <c r="G1847" s="144" t="s">
        <v>4745</v>
      </c>
      <c r="H1847" s="144" t="s">
        <v>8082</v>
      </c>
      <c r="I1847" s="144" t="s">
        <v>2707</v>
      </c>
      <c r="J1847" s="145">
        <v>50</v>
      </c>
      <c r="K1847" s="144" t="s">
        <v>746</v>
      </c>
      <c r="L1847" s="144" t="s">
        <v>393</v>
      </c>
      <c r="M1847" s="144" t="s">
        <v>4202</v>
      </c>
      <c r="N1847" s="144" t="s">
        <v>683</v>
      </c>
      <c r="O1847" s="144" t="s">
        <v>81</v>
      </c>
      <c r="P1847" s="144" t="s">
        <v>2872</v>
      </c>
      <c r="Q1847" s="145">
        <v>0.36</v>
      </c>
      <c r="R1847" s="144" t="s">
        <v>384</v>
      </c>
      <c r="S1847" s="145">
        <v>50</v>
      </c>
      <c r="T1847" s="144" t="s">
        <v>4746</v>
      </c>
      <c r="U1847" s="145">
        <v>914</v>
      </c>
      <c r="V1847" s="145">
        <v>6.67</v>
      </c>
      <c r="W1847" s="145">
        <v>0</v>
      </c>
      <c r="X1847" s="144" t="s">
        <v>4745</v>
      </c>
    </row>
    <row r="1848" spans="1:24" s="7" customFormat="1">
      <c r="A1848" s="7" t="s">
        <v>49</v>
      </c>
      <c r="D1848" s="144" t="s">
        <v>8086</v>
      </c>
      <c r="E1848" s="144" t="s">
        <v>8087</v>
      </c>
      <c r="F1848" s="144" t="s">
        <v>8081</v>
      </c>
      <c r="G1848" s="144" t="s">
        <v>4745</v>
      </c>
      <c r="H1848" s="144" t="s">
        <v>8082</v>
      </c>
      <c r="I1848" s="144" t="s">
        <v>2707</v>
      </c>
      <c r="J1848" s="145">
        <v>30</v>
      </c>
      <c r="K1848" s="144" t="s">
        <v>739</v>
      </c>
      <c r="L1848" s="144" t="s">
        <v>457</v>
      </c>
      <c r="M1848" s="144" t="s">
        <v>4202</v>
      </c>
      <c r="N1848" s="144" t="s">
        <v>522</v>
      </c>
      <c r="O1848" s="144" t="s">
        <v>81</v>
      </c>
      <c r="P1848" s="144" t="s">
        <v>2857</v>
      </c>
      <c r="Q1848" s="145">
        <v>0.13200000000000001</v>
      </c>
      <c r="R1848" s="144" t="s">
        <v>384</v>
      </c>
      <c r="S1848" s="145">
        <v>25</v>
      </c>
      <c r="T1848" s="144" t="s">
        <v>4746</v>
      </c>
      <c r="U1848" s="145">
        <v>649</v>
      </c>
      <c r="V1848" s="145">
        <v>2.2113999999999998</v>
      </c>
      <c r="W1848" s="145">
        <v>0</v>
      </c>
      <c r="X1848" s="144" t="s">
        <v>4745</v>
      </c>
    </row>
    <row r="1849" spans="1:24" s="7" customFormat="1">
      <c r="A1849" s="7" t="s">
        <v>49</v>
      </c>
      <c r="D1849" s="144" t="s">
        <v>8088</v>
      </c>
      <c r="E1849" s="144" t="s">
        <v>8089</v>
      </c>
      <c r="F1849" s="144" t="s">
        <v>8081</v>
      </c>
      <c r="G1849" s="144" t="s">
        <v>4745</v>
      </c>
      <c r="H1849" s="144" t="s">
        <v>8082</v>
      </c>
      <c r="I1849" s="144" t="s">
        <v>2707</v>
      </c>
      <c r="J1849" s="145">
        <v>25</v>
      </c>
      <c r="K1849" s="144" t="s">
        <v>703</v>
      </c>
      <c r="L1849" s="144" t="s">
        <v>457</v>
      </c>
      <c r="M1849" s="144" t="s">
        <v>4202</v>
      </c>
      <c r="N1849" s="144" t="s">
        <v>522</v>
      </c>
      <c r="O1849" s="144" t="s">
        <v>81</v>
      </c>
      <c r="P1849" s="144" t="s">
        <v>2857</v>
      </c>
      <c r="Q1849" s="145">
        <v>0.105</v>
      </c>
      <c r="R1849" s="144" t="s">
        <v>384</v>
      </c>
      <c r="S1849" s="145">
        <v>25</v>
      </c>
      <c r="T1849" s="144" t="s">
        <v>4746</v>
      </c>
      <c r="U1849" s="145">
        <v>2086</v>
      </c>
      <c r="V1849" s="145">
        <v>1.76867</v>
      </c>
      <c r="W1849" s="145">
        <v>0</v>
      </c>
      <c r="X1849" s="144" t="s">
        <v>4745</v>
      </c>
    </row>
    <row r="1850" spans="1:24" s="7" customFormat="1">
      <c r="A1850" s="7" t="s">
        <v>49</v>
      </c>
      <c r="D1850" s="144" t="s">
        <v>8090</v>
      </c>
      <c r="E1850" s="144" t="s">
        <v>8091</v>
      </c>
      <c r="F1850" s="144" t="s">
        <v>8081</v>
      </c>
      <c r="G1850" s="144" t="s">
        <v>4745</v>
      </c>
      <c r="H1850" s="144" t="s">
        <v>8082</v>
      </c>
      <c r="I1850" s="144" t="s">
        <v>2707</v>
      </c>
      <c r="J1850" s="145">
        <v>25</v>
      </c>
      <c r="K1850" s="144" t="s">
        <v>731</v>
      </c>
      <c r="L1850" s="144" t="s">
        <v>380</v>
      </c>
      <c r="M1850" s="144" t="s">
        <v>4202</v>
      </c>
      <c r="N1850" s="144" t="s">
        <v>522</v>
      </c>
      <c r="O1850" s="144" t="s">
        <v>81</v>
      </c>
      <c r="P1850" s="144" t="s">
        <v>2857</v>
      </c>
      <c r="Q1850" s="145">
        <v>7.8E-2</v>
      </c>
      <c r="R1850" s="144" t="s">
        <v>384</v>
      </c>
      <c r="S1850" s="145">
        <v>25</v>
      </c>
      <c r="T1850" s="144" t="s">
        <v>4746</v>
      </c>
      <c r="U1850" s="145">
        <v>297</v>
      </c>
      <c r="V1850" s="145">
        <v>1.76867</v>
      </c>
      <c r="W1850" s="145">
        <v>0</v>
      </c>
      <c r="X1850" s="144" t="s">
        <v>4745</v>
      </c>
    </row>
    <row r="1851" spans="1:24" s="7" customFormat="1">
      <c r="A1851" s="7" t="s">
        <v>49</v>
      </c>
      <c r="D1851" s="144" t="s">
        <v>8092</v>
      </c>
      <c r="E1851" s="144" t="s">
        <v>8093</v>
      </c>
      <c r="F1851" s="144" t="s">
        <v>8081</v>
      </c>
      <c r="G1851" s="144" t="s">
        <v>4745</v>
      </c>
      <c r="H1851" s="144" t="s">
        <v>8082</v>
      </c>
      <c r="I1851" s="144" t="s">
        <v>2707</v>
      </c>
      <c r="J1851" s="145">
        <v>50</v>
      </c>
      <c r="K1851" s="144" t="s">
        <v>765</v>
      </c>
      <c r="L1851" s="144" t="s">
        <v>393</v>
      </c>
      <c r="M1851" s="144" t="s">
        <v>4202</v>
      </c>
      <c r="N1851" s="144" t="s">
        <v>683</v>
      </c>
      <c r="O1851" s="144" t="s">
        <v>81</v>
      </c>
      <c r="P1851" s="144" t="s">
        <v>3134</v>
      </c>
      <c r="Q1851" s="145">
        <v>0.35899999999999999</v>
      </c>
      <c r="R1851" s="144" t="s">
        <v>384</v>
      </c>
      <c r="S1851" s="145">
        <v>50</v>
      </c>
      <c r="T1851" s="144" t="s">
        <v>4746</v>
      </c>
      <c r="U1851" s="145">
        <v>72</v>
      </c>
      <c r="V1851" s="145">
        <v>6.23</v>
      </c>
      <c r="W1851" s="145">
        <v>0</v>
      </c>
      <c r="X1851" s="144" t="s">
        <v>4745</v>
      </c>
    </row>
    <row r="1852" spans="1:24" s="7" customFormat="1">
      <c r="A1852" s="7" t="s">
        <v>49</v>
      </c>
      <c r="D1852" s="144" t="s">
        <v>8094</v>
      </c>
      <c r="E1852" s="144" t="s">
        <v>8095</v>
      </c>
      <c r="F1852" s="144" t="s">
        <v>8081</v>
      </c>
      <c r="G1852" s="144" t="s">
        <v>4745</v>
      </c>
      <c r="H1852" s="144" t="s">
        <v>8082</v>
      </c>
      <c r="I1852" s="144" t="s">
        <v>8096</v>
      </c>
      <c r="J1852" s="145">
        <v>30</v>
      </c>
      <c r="K1852" s="144" t="s">
        <v>891</v>
      </c>
      <c r="L1852" s="144" t="s">
        <v>5279</v>
      </c>
      <c r="M1852" s="144" t="s">
        <v>4753</v>
      </c>
      <c r="N1852" s="144" t="s">
        <v>522</v>
      </c>
      <c r="O1852" s="144" t="s">
        <v>81</v>
      </c>
      <c r="P1852" s="144" t="s">
        <v>818</v>
      </c>
      <c r="Q1852" s="145">
        <v>0.42799999999999999</v>
      </c>
      <c r="R1852" s="144" t="s">
        <v>384</v>
      </c>
      <c r="S1852" s="145">
        <v>25</v>
      </c>
      <c r="T1852" s="144" t="s">
        <v>4761</v>
      </c>
      <c r="U1852" s="145">
        <v>2112</v>
      </c>
      <c r="V1852" s="145">
        <v>3.5145499999999998</v>
      </c>
      <c r="W1852" s="145">
        <v>0</v>
      </c>
      <c r="X1852" s="144" t="s">
        <v>4745</v>
      </c>
    </row>
    <row r="1853" spans="1:24" s="7" customFormat="1">
      <c r="A1853" s="7" t="s">
        <v>49</v>
      </c>
      <c r="D1853" s="144" t="s">
        <v>8097</v>
      </c>
      <c r="E1853" s="144" t="s">
        <v>8098</v>
      </c>
      <c r="F1853" s="144" t="s">
        <v>8081</v>
      </c>
      <c r="G1853" s="144" t="s">
        <v>4745</v>
      </c>
      <c r="H1853" s="144" t="s">
        <v>8082</v>
      </c>
      <c r="I1853" s="144" t="s">
        <v>8096</v>
      </c>
      <c r="J1853" s="145">
        <v>20</v>
      </c>
      <c r="K1853" s="144" t="s">
        <v>739</v>
      </c>
      <c r="L1853" s="144" t="s">
        <v>389</v>
      </c>
      <c r="M1853" s="144" t="s">
        <v>4753</v>
      </c>
      <c r="N1853" s="144" t="s">
        <v>429</v>
      </c>
      <c r="O1853" s="144" t="s">
        <v>81</v>
      </c>
      <c r="P1853" s="144" t="s">
        <v>829</v>
      </c>
      <c r="Q1853" s="145">
        <v>0.124</v>
      </c>
      <c r="R1853" s="144" t="s">
        <v>384</v>
      </c>
      <c r="S1853" s="145">
        <v>8</v>
      </c>
      <c r="T1853" s="144" t="s">
        <v>4754</v>
      </c>
      <c r="U1853" s="145">
        <v>703</v>
      </c>
      <c r="V1853" s="145">
        <v>1.44974</v>
      </c>
      <c r="W1853" s="145">
        <v>0</v>
      </c>
      <c r="X1853" s="144" t="s">
        <v>4745</v>
      </c>
    </row>
    <row r="1854" spans="1:24" s="7" customFormat="1">
      <c r="A1854" s="7" t="s">
        <v>49</v>
      </c>
      <c r="D1854" s="144" t="s">
        <v>8099</v>
      </c>
      <c r="E1854" s="144" t="s">
        <v>8100</v>
      </c>
      <c r="F1854" s="144" t="s">
        <v>8081</v>
      </c>
      <c r="G1854" s="144" t="s">
        <v>4745</v>
      </c>
      <c r="H1854" s="144" t="s">
        <v>8082</v>
      </c>
      <c r="I1854" s="144" t="s">
        <v>8096</v>
      </c>
      <c r="J1854" s="145">
        <v>25</v>
      </c>
      <c r="K1854" s="144" t="s">
        <v>582</v>
      </c>
      <c r="L1854" s="144" t="s">
        <v>5279</v>
      </c>
      <c r="M1854" s="144" t="s">
        <v>4753</v>
      </c>
      <c r="N1854" s="144" t="s">
        <v>522</v>
      </c>
      <c r="O1854" s="144" t="s">
        <v>81</v>
      </c>
      <c r="P1854" s="144" t="s">
        <v>3387</v>
      </c>
      <c r="Q1854" s="145">
        <v>0.53700000000000003</v>
      </c>
      <c r="R1854" s="144" t="s">
        <v>384</v>
      </c>
      <c r="S1854" s="145">
        <v>25</v>
      </c>
      <c r="T1854" s="144" t="s">
        <v>4761</v>
      </c>
      <c r="U1854" s="145">
        <v>836</v>
      </c>
      <c r="V1854" s="145">
        <v>6.3274999999999997</v>
      </c>
      <c r="W1854" s="145">
        <v>0</v>
      </c>
      <c r="X1854" s="144" t="s">
        <v>4745</v>
      </c>
    </row>
    <row r="1855" spans="1:24" s="7" customFormat="1">
      <c r="A1855" s="7" t="s">
        <v>49</v>
      </c>
      <c r="D1855" s="144" t="s">
        <v>8101</v>
      </c>
      <c r="E1855" s="144" t="s">
        <v>8102</v>
      </c>
      <c r="F1855" s="144" t="s">
        <v>8081</v>
      </c>
      <c r="G1855" s="144" t="s">
        <v>4745</v>
      </c>
      <c r="H1855" s="144" t="s">
        <v>8082</v>
      </c>
      <c r="I1855" s="144" t="s">
        <v>8096</v>
      </c>
      <c r="J1855" s="145">
        <v>25</v>
      </c>
      <c r="K1855" s="144" t="s">
        <v>765</v>
      </c>
      <c r="L1855" s="144" t="s">
        <v>801</v>
      </c>
      <c r="M1855" s="144" t="s">
        <v>4202</v>
      </c>
      <c r="N1855" s="144" t="s">
        <v>522</v>
      </c>
      <c r="O1855" s="144" t="s">
        <v>81</v>
      </c>
      <c r="P1855" s="144" t="s">
        <v>1203</v>
      </c>
      <c r="Q1855" s="145">
        <v>0.53700000000000003</v>
      </c>
      <c r="R1855" s="144" t="s">
        <v>384</v>
      </c>
      <c r="S1855" s="145">
        <v>25</v>
      </c>
      <c r="T1855" s="144" t="s">
        <v>4746</v>
      </c>
      <c r="U1855" s="145">
        <v>1784</v>
      </c>
      <c r="V1855" s="145">
        <v>6.7845800000000001</v>
      </c>
      <c r="W1855" s="145">
        <v>768</v>
      </c>
      <c r="X1855" s="144" t="s">
        <v>4745</v>
      </c>
    </row>
    <row r="1856" spans="1:24" s="7" customFormat="1">
      <c r="A1856" s="7" t="s">
        <v>49</v>
      </c>
      <c r="D1856" s="144" t="s">
        <v>8103</v>
      </c>
      <c r="E1856" s="144" t="s">
        <v>8104</v>
      </c>
      <c r="F1856" s="144" t="s">
        <v>8081</v>
      </c>
      <c r="G1856" s="144" t="s">
        <v>4745</v>
      </c>
      <c r="H1856" s="144" t="s">
        <v>8082</v>
      </c>
      <c r="I1856" s="144" t="s">
        <v>8096</v>
      </c>
      <c r="J1856" s="145">
        <v>25</v>
      </c>
      <c r="K1856" s="144" t="s">
        <v>891</v>
      </c>
      <c r="L1856" s="144" t="s">
        <v>598</v>
      </c>
      <c r="M1856" s="144" t="s">
        <v>4202</v>
      </c>
      <c r="N1856" s="144" t="s">
        <v>429</v>
      </c>
      <c r="O1856" s="144" t="s">
        <v>81</v>
      </c>
      <c r="P1856" s="144" t="s">
        <v>1231</v>
      </c>
      <c r="Q1856" s="145">
        <v>0.48799999999999999</v>
      </c>
      <c r="R1856" s="144" t="s">
        <v>384</v>
      </c>
      <c r="S1856" s="145">
        <v>25</v>
      </c>
      <c r="T1856" s="144" t="s">
        <v>4746</v>
      </c>
      <c r="U1856" s="145">
        <v>0</v>
      </c>
      <c r="V1856" s="145">
        <v>5.976</v>
      </c>
      <c r="W1856" s="145">
        <v>0</v>
      </c>
      <c r="X1856" s="144" t="s">
        <v>4745</v>
      </c>
    </row>
    <row r="1857" spans="1:24" s="7" customFormat="1">
      <c r="A1857" s="7" t="s">
        <v>49</v>
      </c>
      <c r="D1857" s="144" t="s">
        <v>8105</v>
      </c>
      <c r="E1857" s="144" t="s">
        <v>8106</v>
      </c>
      <c r="F1857" s="144" t="s">
        <v>8081</v>
      </c>
      <c r="G1857" s="144" t="s">
        <v>4745</v>
      </c>
      <c r="H1857" s="144" t="s">
        <v>8082</v>
      </c>
      <c r="I1857" s="144" t="s">
        <v>8096</v>
      </c>
      <c r="J1857" s="145">
        <v>30</v>
      </c>
      <c r="K1857" s="144" t="s">
        <v>891</v>
      </c>
      <c r="L1857" s="144" t="s">
        <v>401</v>
      </c>
      <c r="M1857" s="144" t="s">
        <v>4202</v>
      </c>
      <c r="N1857" s="144" t="s">
        <v>522</v>
      </c>
      <c r="O1857" s="144" t="s">
        <v>81</v>
      </c>
      <c r="P1857" s="144" t="s">
        <v>818</v>
      </c>
      <c r="Q1857" s="145">
        <v>0.42799999999999999</v>
      </c>
      <c r="R1857" s="144" t="s">
        <v>384</v>
      </c>
      <c r="S1857" s="145">
        <v>25</v>
      </c>
      <c r="T1857" s="144" t="s">
        <v>4746</v>
      </c>
      <c r="U1857" s="145">
        <v>3236</v>
      </c>
      <c r="V1857" s="145">
        <v>4.6743199999999998</v>
      </c>
      <c r="W1857" s="145">
        <v>0</v>
      </c>
      <c r="X1857" s="144" t="s">
        <v>4745</v>
      </c>
    </row>
    <row r="1858" spans="1:24" s="7" customFormat="1">
      <c r="A1858" s="7" t="s">
        <v>49</v>
      </c>
      <c r="D1858" s="144" t="s">
        <v>8107</v>
      </c>
      <c r="E1858" s="144" t="s">
        <v>8108</v>
      </c>
      <c r="F1858" s="144" t="s">
        <v>8081</v>
      </c>
      <c r="G1858" s="144" t="s">
        <v>4745</v>
      </c>
      <c r="H1858" s="144" t="s">
        <v>8082</v>
      </c>
      <c r="I1858" s="144" t="s">
        <v>8096</v>
      </c>
      <c r="J1858" s="145">
        <v>25</v>
      </c>
      <c r="K1858" s="144" t="s">
        <v>1272</v>
      </c>
      <c r="L1858" s="144" t="s">
        <v>380</v>
      </c>
      <c r="M1858" s="144" t="s">
        <v>4202</v>
      </c>
      <c r="N1858" s="144" t="s">
        <v>429</v>
      </c>
      <c r="O1858" s="144" t="s">
        <v>81</v>
      </c>
      <c r="P1858" s="144" t="s">
        <v>1276</v>
      </c>
      <c r="Q1858" s="145">
        <v>0.3</v>
      </c>
      <c r="R1858" s="144" t="s">
        <v>384</v>
      </c>
      <c r="S1858" s="145">
        <v>8</v>
      </c>
      <c r="T1858" s="144" t="s">
        <v>4746</v>
      </c>
      <c r="U1858" s="145">
        <v>40</v>
      </c>
      <c r="V1858" s="145">
        <v>5.6872499999999997</v>
      </c>
      <c r="W1858" s="145">
        <v>0</v>
      </c>
      <c r="X1858" s="144" t="s">
        <v>4745</v>
      </c>
    </row>
    <row r="1859" spans="1:24" s="7" customFormat="1">
      <c r="A1859" s="7" t="s">
        <v>49</v>
      </c>
      <c r="D1859" s="144" t="s">
        <v>8109</v>
      </c>
      <c r="E1859" s="144" t="s">
        <v>8110</v>
      </c>
      <c r="F1859" s="144" t="s">
        <v>8081</v>
      </c>
      <c r="G1859" s="144" t="s">
        <v>4745</v>
      </c>
      <c r="H1859" s="144" t="s">
        <v>8082</v>
      </c>
      <c r="I1859" s="144" t="s">
        <v>8096</v>
      </c>
      <c r="J1859" s="145">
        <v>25</v>
      </c>
      <c r="K1859" s="144" t="s">
        <v>765</v>
      </c>
      <c r="L1859" s="144" t="s">
        <v>457</v>
      </c>
      <c r="M1859" s="144" t="s">
        <v>4202</v>
      </c>
      <c r="N1859" s="144" t="s">
        <v>522</v>
      </c>
      <c r="O1859" s="144" t="s">
        <v>81</v>
      </c>
      <c r="P1859" s="144" t="s">
        <v>1203</v>
      </c>
      <c r="Q1859" s="145">
        <v>0.68</v>
      </c>
      <c r="R1859" s="144" t="s">
        <v>384</v>
      </c>
      <c r="S1859" s="145">
        <v>25</v>
      </c>
      <c r="T1859" s="144" t="s">
        <v>4746</v>
      </c>
      <c r="U1859" s="145">
        <v>0</v>
      </c>
      <c r="V1859" s="145">
        <v>6.1633300000000002</v>
      </c>
      <c r="W1859" s="145">
        <v>0</v>
      </c>
      <c r="X1859" s="144" t="s">
        <v>4745</v>
      </c>
    </row>
    <row r="1860" spans="1:24" s="7" customFormat="1">
      <c r="A1860" s="7" t="s">
        <v>49</v>
      </c>
      <c r="D1860" s="144" t="s">
        <v>8111</v>
      </c>
      <c r="E1860" s="144" t="s">
        <v>8112</v>
      </c>
      <c r="F1860" s="144" t="s">
        <v>8081</v>
      </c>
      <c r="G1860" s="144" t="s">
        <v>4745</v>
      </c>
      <c r="H1860" s="144" t="s">
        <v>8082</v>
      </c>
      <c r="I1860" s="144" t="s">
        <v>8096</v>
      </c>
      <c r="J1860" s="145">
        <v>30</v>
      </c>
      <c r="K1860" s="144" t="s">
        <v>891</v>
      </c>
      <c r="L1860" s="144" t="s">
        <v>457</v>
      </c>
      <c r="M1860" s="144" t="s">
        <v>4202</v>
      </c>
      <c r="N1860" s="144" t="s">
        <v>522</v>
      </c>
      <c r="O1860" s="144" t="s">
        <v>81</v>
      </c>
      <c r="P1860" s="144" t="s">
        <v>818</v>
      </c>
      <c r="Q1860" s="145">
        <v>0.42799999999999999</v>
      </c>
      <c r="R1860" s="144" t="s">
        <v>384</v>
      </c>
      <c r="S1860" s="145">
        <v>25</v>
      </c>
      <c r="T1860" s="144" t="s">
        <v>4746</v>
      </c>
      <c r="U1860" s="145">
        <v>0</v>
      </c>
      <c r="V1860" s="145">
        <v>4.13</v>
      </c>
      <c r="W1860" s="145">
        <v>0</v>
      </c>
      <c r="X1860" s="144" t="s">
        <v>4745</v>
      </c>
    </row>
    <row r="1861" spans="1:24" s="7" customFormat="1">
      <c r="A1861" s="7" t="s">
        <v>49</v>
      </c>
      <c r="D1861" s="144" t="s">
        <v>8113</v>
      </c>
      <c r="E1861" s="144" t="s">
        <v>8114</v>
      </c>
      <c r="F1861" s="144" t="s">
        <v>8081</v>
      </c>
      <c r="G1861" s="144" t="s">
        <v>4745</v>
      </c>
      <c r="H1861" s="144" t="s">
        <v>8082</v>
      </c>
      <c r="I1861" s="144" t="s">
        <v>8096</v>
      </c>
      <c r="J1861" s="145">
        <v>20</v>
      </c>
      <c r="K1861" s="144" t="s">
        <v>703</v>
      </c>
      <c r="L1861" s="144" t="s">
        <v>393</v>
      </c>
      <c r="M1861" s="144" t="s">
        <v>4202</v>
      </c>
      <c r="N1861" s="144" t="s">
        <v>429</v>
      </c>
      <c r="O1861" s="144" t="s">
        <v>81</v>
      </c>
      <c r="P1861" s="144" t="s">
        <v>829</v>
      </c>
      <c r="Q1861" s="145">
        <v>0.124</v>
      </c>
      <c r="R1861" s="144" t="s">
        <v>384</v>
      </c>
      <c r="S1861" s="145">
        <v>8</v>
      </c>
      <c r="T1861" s="144" t="s">
        <v>4746</v>
      </c>
      <c r="U1861" s="145">
        <v>918</v>
      </c>
      <c r="V1861" s="145">
        <v>1.90625</v>
      </c>
      <c r="W1861" s="145">
        <v>0</v>
      </c>
      <c r="X1861" s="144" t="s">
        <v>4745</v>
      </c>
    </row>
    <row r="1862" spans="1:24" s="7" customFormat="1">
      <c r="A1862" s="7" t="s">
        <v>49</v>
      </c>
      <c r="D1862" s="144" t="s">
        <v>8115</v>
      </c>
      <c r="E1862" s="144" t="s">
        <v>8116</v>
      </c>
      <c r="F1862" s="144" t="s">
        <v>8081</v>
      </c>
      <c r="G1862" s="144" t="s">
        <v>4745</v>
      </c>
      <c r="H1862" s="144" t="s">
        <v>8082</v>
      </c>
      <c r="I1862" s="144" t="s">
        <v>8096</v>
      </c>
      <c r="J1862" s="145">
        <v>20</v>
      </c>
      <c r="K1862" s="144" t="s">
        <v>795</v>
      </c>
      <c r="L1862" s="144" t="s">
        <v>5279</v>
      </c>
      <c r="M1862" s="144" t="s">
        <v>4202</v>
      </c>
      <c r="N1862" s="144" t="s">
        <v>429</v>
      </c>
      <c r="O1862" s="144" t="s">
        <v>81</v>
      </c>
      <c r="P1862" s="144" t="s">
        <v>1007</v>
      </c>
      <c r="Q1862" s="145">
        <v>0.157</v>
      </c>
      <c r="R1862" s="144" t="s">
        <v>384</v>
      </c>
      <c r="S1862" s="145">
        <v>8</v>
      </c>
      <c r="T1862" s="144" t="s">
        <v>4746</v>
      </c>
      <c r="U1862" s="145">
        <v>535</v>
      </c>
      <c r="V1862" s="145">
        <v>2.2799999999999998</v>
      </c>
      <c r="W1862" s="145">
        <v>0</v>
      </c>
      <c r="X1862" s="144" t="s">
        <v>4745</v>
      </c>
    </row>
    <row r="1863" spans="1:24" s="7" customFormat="1">
      <c r="A1863" s="7" t="s">
        <v>49</v>
      </c>
      <c r="D1863" s="144" t="s">
        <v>8117</v>
      </c>
      <c r="E1863" s="144" t="s">
        <v>8118</v>
      </c>
      <c r="F1863" s="144" t="s">
        <v>8081</v>
      </c>
      <c r="G1863" s="144" t="s">
        <v>4745</v>
      </c>
      <c r="H1863" s="144" t="s">
        <v>8082</v>
      </c>
      <c r="I1863" s="144" t="s">
        <v>8096</v>
      </c>
      <c r="J1863" s="145">
        <v>30</v>
      </c>
      <c r="K1863" s="144" t="s">
        <v>703</v>
      </c>
      <c r="L1863" s="144" t="s">
        <v>5279</v>
      </c>
      <c r="M1863" s="144" t="s">
        <v>4202</v>
      </c>
      <c r="N1863" s="144" t="s">
        <v>522</v>
      </c>
      <c r="O1863" s="144" t="s">
        <v>81</v>
      </c>
      <c r="P1863" s="144" t="s">
        <v>845</v>
      </c>
      <c r="Q1863" s="145">
        <v>0.34799999999999998</v>
      </c>
      <c r="R1863" s="144" t="s">
        <v>384</v>
      </c>
      <c r="S1863" s="145">
        <v>25</v>
      </c>
      <c r="T1863" s="144" t="s">
        <v>4746</v>
      </c>
      <c r="U1863" s="145">
        <v>215</v>
      </c>
      <c r="V1863" s="145">
        <v>5.2440499999999997</v>
      </c>
      <c r="W1863" s="145">
        <v>0</v>
      </c>
      <c r="X1863" s="144" t="s">
        <v>4745</v>
      </c>
    </row>
    <row r="1864" spans="1:24" s="7" customFormat="1">
      <c r="A1864" s="7" t="s">
        <v>49</v>
      </c>
      <c r="D1864" s="144" t="s">
        <v>8119</v>
      </c>
      <c r="E1864" s="144" t="s">
        <v>8120</v>
      </c>
      <c r="F1864" s="144" t="s">
        <v>8081</v>
      </c>
      <c r="G1864" s="144" t="s">
        <v>4745</v>
      </c>
      <c r="H1864" s="144" t="s">
        <v>8082</v>
      </c>
      <c r="I1864" s="144" t="s">
        <v>8096</v>
      </c>
      <c r="J1864" s="145">
        <v>30</v>
      </c>
      <c r="K1864" s="144" t="s">
        <v>765</v>
      </c>
      <c r="L1864" s="144" t="s">
        <v>487</v>
      </c>
      <c r="M1864" s="144" t="s">
        <v>4202</v>
      </c>
      <c r="N1864" s="144" t="s">
        <v>522</v>
      </c>
      <c r="O1864" s="144" t="s">
        <v>81</v>
      </c>
      <c r="P1864" s="144" t="s">
        <v>766</v>
      </c>
      <c r="Q1864" s="145">
        <v>0.432</v>
      </c>
      <c r="R1864" s="144" t="s">
        <v>384</v>
      </c>
      <c r="S1864" s="145">
        <v>25</v>
      </c>
      <c r="T1864" s="144" t="s">
        <v>4746</v>
      </c>
      <c r="U1864" s="145">
        <v>394</v>
      </c>
      <c r="V1864" s="145">
        <v>4.0459100000000001</v>
      </c>
      <c r="W1864" s="145">
        <v>0</v>
      </c>
      <c r="X1864" s="144" t="s">
        <v>4745</v>
      </c>
    </row>
    <row r="1865" spans="1:24" s="7" customFormat="1">
      <c r="A1865" s="7" t="s">
        <v>49</v>
      </c>
      <c r="D1865" s="144" t="s">
        <v>8121</v>
      </c>
      <c r="E1865" s="144" t="s">
        <v>8122</v>
      </c>
      <c r="F1865" s="144" t="s">
        <v>8081</v>
      </c>
      <c r="G1865" s="144" t="s">
        <v>4745</v>
      </c>
      <c r="H1865" s="144" t="s">
        <v>8082</v>
      </c>
      <c r="I1865" s="144" t="s">
        <v>8096</v>
      </c>
      <c r="J1865" s="145">
        <v>30</v>
      </c>
      <c r="K1865" s="144" t="s">
        <v>703</v>
      </c>
      <c r="L1865" s="144" t="s">
        <v>694</v>
      </c>
      <c r="M1865" s="144" t="s">
        <v>4202</v>
      </c>
      <c r="N1865" s="144" t="s">
        <v>522</v>
      </c>
      <c r="O1865" s="144" t="s">
        <v>81</v>
      </c>
      <c r="P1865" s="144" t="s">
        <v>845</v>
      </c>
      <c r="Q1865" s="145">
        <v>0.34799999999999998</v>
      </c>
      <c r="R1865" s="144" t="s">
        <v>384</v>
      </c>
      <c r="S1865" s="145">
        <v>25</v>
      </c>
      <c r="T1865" s="144" t="s">
        <v>4746</v>
      </c>
      <c r="U1865" s="145">
        <v>377</v>
      </c>
      <c r="V1865" s="145">
        <v>5.2822199999999997</v>
      </c>
      <c r="W1865" s="145">
        <v>0</v>
      </c>
      <c r="X1865" s="144" t="s">
        <v>4745</v>
      </c>
    </row>
    <row r="1866" spans="1:24" s="7" customFormat="1">
      <c r="A1866" s="7" t="s">
        <v>49</v>
      </c>
      <c r="D1866" s="144" t="s">
        <v>8123</v>
      </c>
      <c r="E1866" s="144" t="s">
        <v>8124</v>
      </c>
      <c r="F1866" s="144" t="s">
        <v>8081</v>
      </c>
      <c r="G1866" s="144" t="s">
        <v>4745</v>
      </c>
      <c r="H1866" s="144" t="s">
        <v>8082</v>
      </c>
      <c r="I1866" s="144" t="s">
        <v>8096</v>
      </c>
      <c r="J1866" s="145">
        <v>20</v>
      </c>
      <c r="K1866" s="144" t="s">
        <v>739</v>
      </c>
      <c r="L1866" s="144" t="s">
        <v>389</v>
      </c>
      <c r="M1866" s="144" t="s">
        <v>4202</v>
      </c>
      <c r="N1866" s="144" t="s">
        <v>429</v>
      </c>
      <c r="O1866" s="144" t="s">
        <v>81</v>
      </c>
      <c r="P1866" s="144" t="s">
        <v>829</v>
      </c>
      <c r="Q1866" s="145">
        <v>0.124</v>
      </c>
      <c r="R1866" s="144" t="s">
        <v>384</v>
      </c>
      <c r="S1866" s="145">
        <v>8</v>
      </c>
      <c r="T1866" s="144" t="s">
        <v>4746</v>
      </c>
      <c r="U1866" s="145">
        <v>125</v>
      </c>
      <c r="V1866" s="145">
        <v>1.90604</v>
      </c>
      <c r="W1866" s="145">
        <v>0</v>
      </c>
      <c r="X1866" s="144" t="s">
        <v>4745</v>
      </c>
    </row>
    <row r="1867" spans="1:24" s="7" customFormat="1">
      <c r="A1867" s="7" t="s">
        <v>49</v>
      </c>
      <c r="D1867" s="144" t="s">
        <v>8125</v>
      </c>
      <c r="E1867" s="144" t="s">
        <v>8126</v>
      </c>
      <c r="F1867" s="144" t="s">
        <v>8081</v>
      </c>
      <c r="G1867" s="144" t="s">
        <v>4745</v>
      </c>
      <c r="H1867" s="144" t="s">
        <v>8082</v>
      </c>
      <c r="I1867" s="144" t="s">
        <v>8096</v>
      </c>
      <c r="J1867" s="145">
        <v>30</v>
      </c>
      <c r="K1867" s="144" t="s">
        <v>703</v>
      </c>
      <c r="L1867" s="144" t="s">
        <v>598</v>
      </c>
      <c r="M1867" s="144" t="s">
        <v>4202</v>
      </c>
      <c r="N1867" s="144" t="s">
        <v>522</v>
      </c>
      <c r="O1867" s="144" t="s">
        <v>81</v>
      </c>
      <c r="P1867" s="144" t="s">
        <v>818</v>
      </c>
      <c r="Q1867" s="145">
        <v>0.42749999999999999</v>
      </c>
      <c r="R1867" s="144" t="s">
        <v>384</v>
      </c>
      <c r="S1867" s="145">
        <v>25</v>
      </c>
      <c r="T1867" s="144" t="s">
        <v>4746</v>
      </c>
      <c r="U1867" s="145">
        <v>0</v>
      </c>
      <c r="V1867" s="145">
        <v>4.1100000000000003</v>
      </c>
      <c r="W1867" s="145">
        <v>0</v>
      </c>
      <c r="X1867" s="144" t="s">
        <v>4745</v>
      </c>
    </row>
    <row r="1868" spans="1:24" s="7" customFormat="1">
      <c r="A1868" s="7" t="s">
        <v>49</v>
      </c>
      <c r="D1868" s="144" t="s">
        <v>8127</v>
      </c>
      <c r="E1868" s="144" t="s">
        <v>8128</v>
      </c>
      <c r="F1868" s="144" t="s">
        <v>8081</v>
      </c>
      <c r="G1868" s="144" t="s">
        <v>4745</v>
      </c>
      <c r="H1868" s="144" t="s">
        <v>8082</v>
      </c>
      <c r="I1868" s="144" t="s">
        <v>8096</v>
      </c>
      <c r="J1868" s="145">
        <v>20</v>
      </c>
      <c r="K1868" s="144" t="s">
        <v>703</v>
      </c>
      <c r="L1868" s="144" t="s">
        <v>389</v>
      </c>
      <c r="M1868" s="144" t="s">
        <v>4202</v>
      </c>
      <c r="N1868" s="144" t="s">
        <v>429</v>
      </c>
      <c r="O1868" s="144" t="s">
        <v>81</v>
      </c>
      <c r="P1868" s="144" t="s">
        <v>829</v>
      </c>
      <c r="Q1868" s="145">
        <v>0.31</v>
      </c>
      <c r="R1868" s="144" t="s">
        <v>748</v>
      </c>
      <c r="S1868" s="145">
        <v>8</v>
      </c>
      <c r="T1868" s="144" t="s">
        <v>4746</v>
      </c>
      <c r="U1868" s="145">
        <v>76</v>
      </c>
      <c r="V1868" s="145">
        <v>5.7516699999999998</v>
      </c>
      <c r="W1868" s="145">
        <v>0</v>
      </c>
      <c r="X1868" s="144" t="s">
        <v>4745</v>
      </c>
    </row>
    <row r="1869" spans="1:24" s="7" customFormat="1">
      <c r="A1869" s="7" t="s">
        <v>49</v>
      </c>
      <c r="D1869" s="144" t="s">
        <v>8129</v>
      </c>
      <c r="E1869" s="144" t="s">
        <v>8130</v>
      </c>
      <c r="F1869" s="144" t="s">
        <v>8081</v>
      </c>
      <c r="G1869" s="144" t="s">
        <v>4745</v>
      </c>
      <c r="H1869" s="144" t="s">
        <v>8082</v>
      </c>
      <c r="I1869" s="144" t="s">
        <v>8096</v>
      </c>
      <c r="J1869" s="145">
        <v>30</v>
      </c>
      <c r="K1869" s="144" t="s">
        <v>891</v>
      </c>
      <c r="L1869" s="144" t="s">
        <v>487</v>
      </c>
      <c r="M1869" s="144" t="s">
        <v>4202</v>
      </c>
      <c r="N1869" s="144" t="s">
        <v>522</v>
      </c>
      <c r="O1869" s="144" t="s">
        <v>81</v>
      </c>
      <c r="P1869" s="144" t="s">
        <v>818</v>
      </c>
      <c r="Q1869" s="145">
        <v>0.42799999999999999</v>
      </c>
      <c r="R1869" s="144" t="s">
        <v>384</v>
      </c>
      <c r="S1869" s="145">
        <v>25</v>
      </c>
      <c r="T1869" s="144" t="s">
        <v>8131</v>
      </c>
      <c r="U1869" s="145">
        <v>1280</v>
      </c>
      <c r="V1869" s="145">
        <v>4.8857799999999996</v>
      </c>
      <c r="W1869" s="145">
        <v>0</v>
      </c>
      <c r="X1869" s="144" t="s">
        <v>4745</v>
      </c>
    </row>
    <row r="1870" spans="1:24" s="7" customFormat="1">
      <c r="A1870" s="7" t="s">
        <v>49</v>
      </c>
      <c r="D1870" s="144" t="s">
        <v>8132</v>
      </c>
      <c r="E1870" s="144" t="s">
        <v>8130</v>
      </c>
      <c r="F1870" s="144" t="s">
        <v>8081</v>
      </c>
      <c r="G1870" s="144" t="s">
        <v>4745</v>
      </c>
      <c r="H1870" s="144" t="s">
        <v>8082</v>
      </c>
      <c r="I1870" s="144" t="s">
        <v>8096</v>
      </c>
      <c r="J1870" s="145">
        <v>30</v>
      </c>
      <c r="K1870" s="144" t="s">
        <v>891</v>
      </c>
      <c r="L1870" s="144" t="s">
        <v>694</v>
      </c>
      <c r="M1870" s="144" t="s">
        <v>4202</v>
      </c>
      <c r="N1870" s="144" t="s">
        <v>522</v>
      </c>
      <c r="O1870" s="144" t="s">
        <v>81</v>
      </c>
      <c r="P1870" s="144" t="s">
        <v>818</v>
      </c>
      <c r="Q1870" s="145">
        <v>0.42799999999999999</v>
      </c>
      <c r="R1870" s="144" t="s">
        <v>384</v>
      </c>
      <c r="S1870" s="145">
        <v>25</v>
      </c>
      <c r="T1870" s="144" t="s">
        <v>8131</v>
      </c>
      <c r="U1870" s="145">
        <v>0</v>
      </c>
      <c r="V1870" s="145">
        <v>6.17</v>
      </c>
      <c r="W1870" s="145">
        <v>0</v>
      </c>
      <c r="X1870" s="144" t="s">
        <v>4745</v>
      </c>
    </row>
    <row r="1871" spans="1:24" s="7" customFormat="1">
      <c r="A1871" s="7" t="s">
        <v>49</v>
      </c>
      <c r="D1871" s="144" t="s">
        <v>8133</v>
      </c>
      <c r="E1871" s="144" t="s">
        <v>8130</v>
      </c>
      <c r="F1871" s="144" t="s">
        <v>8081</v>
      </c>
      <c r="G1871" s="144" t="s">
        <v>4745</v>
      </c>
      <c r="H1871" s="144" t="s">
        <v>8082</v>
      </c>
      <c r="I1871" s="144" t="s">
        <v>8096</v>
      </c>
      <c r="J1871" s="145">
        <v>30</v>
      </c>
      <c r="K1871" s="144" t="s">
        <v>891</v>
      </c>
      <c r="L1871" s="144" t="s">
        <v>457</v>
      </c>
      <c r="M1871" s="144" t="s">
        <v>4202</v>
      </c>
      <c r="N1871" s="144" t="s">
        <v>522</v>
      </c>
      <c r="O1871" s="144" t="s">
        <v>81</v>
      </c>
      <c r="P1871" s="144" t="s">
        <v>818</v>
      </c>
      <c r="Q1871" s="145">
        <v>0.39</v>
      </c>
      <c r="R1871" s="144" t="s">
        <v>384</v>
      </c>
      <c r="S1871" s="145">
        <v>25</v>
      </c>
      <c r="T1871" s="144" t="s">
        <v>8131</v>
      </c>
      <c r="U1871" s="145">
        <v>0</v>
      </c>
      <c r="V1871" s="145">
        <v>0.44</v>
      </c>
      <c r="W1871" s="145">
        <v>0</v>
      </c>
      <c r="X1871" s="144" t="s">
        <v>4745</v>
      </c>
    </row>
    <row r="1872" spans="1:24" s="7" customFormat="1">
      <c r="A1872" s="7" t="s">
        <v>49</v>
      </c>
      <c r="D1872" s="144" t="s">
        <v>8134</v>
      </c>
      <c r="E1872" s="144" t="s">
        <v>8130</v>
      </c>
      <c r="F1872" s="144" t="s">
        <v>8081</v>
      </c>
      <c r="G1872" s="144" t="s">
        <v>4745</v>
      </c>
      <c r="H1872" s="144" t="s">
        <v>8082</v>
      </c>
      <c r="I1872" s="144" t="s">
        <v>8096</v>
      </c>
      <c r="J1872" s="145">
        <v>30</v>
      </c>
      <c r="K1872" s="144" t="s">
        <v>891</v>
      </c>
      <c r="L1872" s="144" t="s">
        <v>487</v>
      </c>
      <c r="M1872" s="144" t="s">
        <v>4202</v>
      </c>
      <c r="N1872" s="144" t="s">
        <v>522</v>
      </c>
      <c r="O1872" s="144" t="s">
        <v>81</v>
      </c>
      <c r="P1872" s="144" t="s">
        <v>8135</v>
      </c>
      <c r="Q1872" s="145">
        <v>0.40899999999999997</v>
      </c>
      <c r="R1872" s="144" t="s">
        <v>384</v>
      </c>
      <c r="S1872" s="145">
        <v>25</v>
      </c>
      <c r="T1872" s="144" t="s">
        <v>8131</v>
      </c>
      <c r="U1872" s="145">
        <v>0</v>
      </c>
      <c r="V1872" s="145">
        <v>0.44</v>
      </c>
      <c r="W1872" s="145">
        <v>0</v>
      </c>
      <c r="X1872" s="144" t="s">
        <v>4745</v>
      </c>
    </row>
    <row r="1873" spans="1:24" s="7" customFormat="1">
      <c r="A1873" s="7" t="s">
        <v>49</v>
      </c>
      <c r="D1873" s="144" t="s">
        <v>8136</v>
      </c>
      <c r="E1873" s="144" t="s">
        <v>8137</v>
      </c>
      <c r="F1873" s="144" t="s">
        <v>8081</v>
      </c>
      <c r="G1873" s="144" t="s">
        <v>4745</v>
      </c>
      <c r="H1873" s="144" t="s">
        <v>8082</v>
      </c>
      <c r="I1873" s="144" t="s">
        <v>8096</v>
      </c>
      <c r="J1873" s="145">
        <v>30</v>
      </c>
      <c r="K1873" s="144" t="s">
        <v>703</v>
      </c>
      <c r="L1873" s="144" t="s">
        <v>457</v>
      </c>
      <c r="M1873" s="144" t="s">
        <v>4202</v>
      </c>
      <c r="N1873" s="144" t="s">
        <v>522</v>
      </c>
      <c r="O1873" s="144" t="s">
        <v>81</v>
      </c>
      <c r="P1873" s="144" t="s">
        <v>818</v>
      </c>
      <c r="Q1873" s="145">
        <v>0.42749999999999999</v>
      </c>
      <c r="R1873" s="144" t="s">
        <v>384</v>
      </c>
      <c r="S1873" s="145">
        <v>25</v>
      </c>
      <c r="T1873" s="144" t="s">
        <v>4746</v>
      </c>
      <c r="U1873" s="145">
        <v>0</v>
      </c>
      <c r="V1873" s="145">
        <v>4.1500000000000004</v>
      </c>
      <c r="W1873" s="145">
        <v>0</v>
      </c>
      <c r="X1873" s="144" t="s">
        <v>4745</v>
      </c>
    </row>
    <row r="1874" spans="1:24" s="7" customFormat="1">
      <c r="A1874" s="7" t="s">
        <v>49</v>
      </c>
      <c r="D1874" s="144" t="s">
        <v>8138</v>
      </c>
      <c r="E1874" s="144" t="s">
        <v>8139</v>
      </c>
      <c r="F1874" s="144" t="s">
        <v>8081</v>
      </c>
      <c r="G1874" s="144" t="s">
        <v>4745</v>
      </c>
      <c r="H1874" s="144" t="s">
        <v>8082</v>
      </c>
      <c r="I1874" s="144" t="s">
        <v>8096</v>
      </c>
      <c r="J1874" s="145">
        <v>30</v>
      </c>
      <c r="K1874" s="144" t="s">
        <v>703</v>
      </c>
      <c r="L1874" s="144" t="s">
        <v>401</v>
      </c>
      <c r="M1874" s="144" t="s">
        <v>4202</v>
      </c>
      <c r="N1874" s="144" t="s">
        <v>683</v>
      </c>
      <c r="O1874" s="144" t="s">
        <v>81</v>
      </c>
      <c r="P1874" s="144" t="s">
        <v>1084</v>
      </c>
      <c r="Q1874" s="145">
        <v>0.99</v>
      </c>
      <c r="R1874" s="144" t="s">
        <v>384</v>
      </c>
      <c r="S1874" s="145">
        <v>45</v>
      </c>
      <c r="T1874" s="144" t="s">
        <v>4746</v>
      </c>
      <c r="U1874" s="145">
        <v>96</v>
      </c>
      <c r="V1874" s="145">
        <v>13.845000000000001</v>
      </c>
      <c r="W1874" s="145">
        <v>0</v>
      </c>
      <c r="X1874" s="144" t="s">
        <v>4745</v>
      </c>
    </row>
    <row r="1875" spans="1:24" s="7" customFormat="1">
      <c r="A1875" s="7" t="s">
        <v>49</v>
      </c>
      <c r="D1875" s="144" t="s">
        <v>8140</v>
      </c>
      <c r="E1875" s="144" t="s">
        <v>8141</v>
      </c>
      <c r="F1875" s="144" t="s">
        <v>8081</v>
      </c>
      <c r="G1875" s="144" t="s">
        <v>4745</v>
      </c>
      <c r="H1875" s="144" t="s">
        <v>8082</v>
      </c>
      <c r="I1875" s="144" t="s">
        <v>8096</v>
      </c>
      <c r="J1875" s="145">
        <v>30</v>
      </c>
      <c r="K1875" s="144" t="s">
        <v>1072</v>
      </c>
      <c r="L1875" s="144" t="s">
        <v>457</v>
      </c>
      <c r="M1875" s="144" t="s">
        <v>4202</v>
      </c>
      <c r="N1875" s="144" t="s">
        <v>522</v>
      </c>
      <c r="O1875" s="144" t="s">
        <v>81</v>
      </c>
      <c r="P1875" s="144" t="s">
        <v>1088</v>
      </c>
      <c r="Q1875" s="145">
        <v>0.33800000000000002</v>
      </c>
      <c r="R1875" s="144" t="s">
        <v>616</v>
      </c>
      <c r="S1875" s="145">
        <v>25</v>
      </c>
      <c r="T1875" s="144" t="s">
        <v>4746</v>
      </c>
      <c r="U1875" s="145">
        <v>0</v>
      </c>
      <c r="V1875" s="145">
        <v>5.3682499999999997</v>
      </c>
      <c r="W1875" s="145">
        <v>0</v>
      </c>
      <c r="X1875" s="144" t="s">
        <v>4745</v>
      </c>
    </row>
    <row r="1876" spans="1:24" s="7" customFormat="1">
      <c r="A1876" s="7" t="s">
        <v>49</v>
      </c>
      <c r="D1876" s="144" t="s">
        <v>8142</v>
      </c>
      <c r="E1876" s="144" t="s">
        <v>8143</v>
      </c>
      <c r="F1876" s="144" t="s">
        <v>8081</v>
      </c>
      <c r="G1876" s="144" t="s">
        <v>4745</v>
      </c>
      <c r="H1876" s="144" t="s">
        <v>8082</v>
      </c>
      <c r="I1876" s="144" t="s">
        <v>8144</v>
      </c>
      <c r="J1876" s="145">
        <v>0</v>
      </c>
      <c r="K1876" s="144" t="s">
        <v>4745</v>
      </c>
      <c r="L1876" s="144" t="s">
        <v>4745</v>
      </c>
      <c r="M1876" s="144" t="s">
        <v>4202</v>
      </c>
      <c r="N1876" s="144" t="s">
        <v>4745</v>
      </c>
      <c r="O1876" s="144" t="s">
        <v>695</v>
      </c>
      <c r="P1876" s="144" t="s">
        <v>4745</v>
      </c>
      <c r="Q1876" s="145">
        <v>3.23</v>
      </c>
      <c r="R1876" s="144" t="s">
        <v>4745</v>
      </c>
      <c r="S1876" s="145">
        <v>0</v>
      </c>
      <c r="T1876" s="144" t="s">
        <v>4746</v>
      </c>
      <c r="U1876" s="145">
        <v>19</v>
      </c>
      <c r="V1876" s="145">
        <v>35.47</v>
      </c>
      <c r="W1876" s="145">
        <v>3</v>
      </c>
      <c r="X1876" s="144" t="s">
        <v>4745</v>
      </c>
    </row>
    <row r="1877" spans="1:24" s="7" customFormat="1">
      <c r="A1877" s="7" t="s">
        <v>49</v>
      </c>
      <c r="D1877" s="144" t="s">
        <v>8145</v>
      </c>
      <c r="E1877" s="144" t="s">
        <v>8146</v>
      </c>
      <c r="F1877" s="144" t="s">
        <v>8081</v>
      </c>
      <c r="G1877" s="144" t="s">
        <v>4745</v>
      </c>
      <c r="H1877" s="144" t="s">
        <v>8082</v>
      </c>
      <c r="I1877" s="144" t="s">
        <v>8144</v>
      </c>
      <c r="J1877" s="145">
        <v>0</v>
      </c>
      <c r="K1877" s="144" t="s">
        <v>4745</v>
      </c>
      <c r="L1877" s="144" t="s">
        <v>4745</v>
      </c>
      <c r="M1877" s="144" t="s">
        <v>4202</v>
      </c>
      <c r="N1877" s="144" t="s">
        <v>683</v>
      </c>
      <c r="O1877" s="144" t="s">
        <v>81</v>
      </c>
      <c r="P1877" s="144" t="s">
        <v>4745</v>
      </c>
      <c r="Q1877" s="145">
        <v>3.12</v>
      </c>
      <c r="R1877" s="144" t="s">
        <v>4745</v>
      </c>
      <c r="S1877" s="145">
        <v>0</v>
      </c>
      <c r="T1877" s="144" t="s">
        <v>4746</v>
      </c>
      <c r="U1877" s="145">
        <v>19</v>
      </c>
      <c r="V1877" s="145">
        <v>109.28</v>
      </c>
      <c r="W1877" s="145">
        <v>2</v>
      </c>
      <c r="X1877" s="144" t="s">
        <v>4745</v>
      </c>
    </row>
    <row r="1878" spans="1:24" s="7" customFormat="1">
      <c r="A1878" s="7" t="s">
        <v>49</v>
      </c>
      <c r="D1878" s="144" t="s">
        <v>8147</v>
      </c>
      <c r="E1878" s="144" t="s">
        <v>8148</v>
      </c>
      <c r="F1878" s="144" t="s">
        <v>8081</v>
      </c>
      <c r="G1878" s="144" t="s">
        <v>4745</v>
      </c>
      <c r="H1878" s="144" t="s">
        <v>8082</v>
      </c>
      <c r="I1878" s="144" t="s">
        <v>8144</v>
      </c>
      <c r="J1878" s="145">
        <v>0</v>
      </c>
      <c r="K1878" s="144" t="s">
        <v>4745</v>
      </c>
      <c r="L1878" s="144" t="s">
        <v>4745</v>
      </c>
      <c r="M1878" s="144" t="s">
        <v>4202</v>
      </c>
      <c r="N1878" s="144" t="s">
        <v>4745</v>
      </c>
      <c r="O1878" s="144" t="s">
        <v>695</v>
      </c>
      <c r="P1878" s="144" t="s">
        <v>4745</v>
      </c>
      <c r="Q1878" s="145">
        <v>4.63</v>
      </c>
      <c r="R1878" s="144" t="s">
        <v>4745</v>
      </c>
      <c r="S1878" s="145">
        <v>0</v>
      </c>
      <c r="T1878" s="144" t="s">
        <v>4746</v>
      </c>
      <c r="U1878" s="145">
        <v>16</v>
      </c>
      <c r="V1878" s="145">
        <v>45.18</v>
      </c>
      <c r="W1878" s="145">
        <v>2</v>
      </c>
      <c r="X1878" s="144" t="s">
        <v>4745</v>
      </c>
    </row>
    <row r="1879" spans="1:24" s="7" customFormat="1">
      <c r="A1879" s="7" t="s">
        <v>49</v>
      </c>
      <c r="D1879" s="144" t="s">
        <v>8149</v>
      </c>
      <c r="E1879" s="144" t="s">
        <v>8150</v>
      </c>
      <c r="F1879" s="144" t="s">
        <v>8081</v>
      </c>
      <c r="G1879" s="144" t="s">
        <v>4745</v>
      </c>
      <c r="H1879" s="144" t="s">
        <v>8082</v>
      </c>
      <c r="I1879" s="144" t="s">
        <v>8144</v>
      </c>
      <c r="J1879" s="145">
        <v>0</v>
      </c>
      <c r="K1879" s="144" t="s">
        <v>4745</v>
      </c>
      <c r="L1879" s="144" t="s">
        <v>4745</v>
      </c>
      <c r="M1879" s="144" t="s">
        <v>4202</v>
      </c>
      <c r="N1879" s="144" t="s">
        <v>683</v>
      </c>
      <c r="O1879" s="144" t="s">
        <v>81</v>
      </c>
      <c r="P1879" s="144" t="s">
        <v>4745</v>
      </c>
      <c r="Q1879" s="145">
        <v>3.6</v>
      </c>
      <c r="R1879" s="144" t="s">
        <v>4745</v>
      </c>
      <c r="S1879" s="145">
        <v>0</v>
      </c>
      <c r="T1879" s="144" t="s">
        <v>4746</v>
      </c>
      <c r="U1879" s="145">
        <v>16</v>
      </c>
      <c r="V1879" s="145">
        <v>117.01</v>
      </c>
      <c r="W1879" s="145">
        <v>2</v>
      </c>
      <c r="X1879" s="144" t="s">
        <v>4745</v>
      </c>
    </row>
    <row r="1880" spans="1:24" s="7" customFormat="1">
      <c r="A1880" s="7" t="s">
        <v>49</v>
      </c>
      <c r="D1880" s="144" t="s">
        <v>8151</v>
      </c>
      <c r="E1880" s="144" t="s">
        <v>8152</v>
      </c>
      <c r="F1880" s="144" t="s">
        <v>8081</v>
      </c>
      <c r="G1880" s="144" t="s">
        <v>4745</v>
      </c>
      <c r="H1880" s="144" t="s">
        <v>8082</v>
      </c>
      <c r="I1880" s="144" t="s">
        <v>8144</v>
      </c>
      <c r="J1880" s="145">
        <v>0</v>
      </c>
      <c r="K1880" s="144" t="s">
        <v>4745</v>
      </c>
      <c r="L1880" s="144" t="s">
        <v>4745</v>
      </c>
      <c r="M1880" s="144" t="s">
        <v>4202</v>
      </c>
      <c r="N1880" s="144" t="s">
        <v>4745</v>
      </c>
      <c r="O1880" s="144" t="s">
        <v>695</v>
      </c>
      <c r="P1880" s="144" t="s">
        <v>4745</v>
      </c>
      <c r="Q1880" s="145">
        <v>4.6399999999999997</v>
      </c>
      <c r="R1880" s="144" t="s">
        <v>4745</v>
      </c>
      <c r="S1880" s="145">
        <v>0</v>
      </c>
      <c r="T1880" s="144" t="s">
        <v>4746</v>
      </c>
      <c r="U1880" s="145">
        <v>15</v>
      </c>
      <c r="V1880" s="145">
        <v>54.69</v>
      </c>
      <c r="W1880" s="145">
        <v>2</v>
      </c>
      <c r="X1880" s="144" t="s">
        <v>4745</v>
      </c>
    </row>
    <row r="1881" spans="1:24" s="7" customFormat="1">
      <c r="A1881" s="7" t="s">
        <v>49</v>
      </c>
      <c r="D1881" s="144" t="s">
        <v>8153</v>
      </c>
      <c r="E1881" s="144" t="s">
        <v>8154</v>
      </c>
      <c r="F1881" s="144" t="s">
        <v>8081</v>
      </c>
      <c r="G1881" s="144" t="s">
        <v>4745</v>
      </c>
      <c r="H1881" s="144" t="s">
        <v>8082</v>
      </c>
      <c r="I1881" s="144" t="s">
        <v>8144</v>
      </c>
      <c r="J1881" s="145">
        <v>0</v>
      </c>
      <c r="K1881" s="144" t="s">
        <v>4745</v>
      </c>
      <c r="L1881" s="144" t="s">
        <v>4745</v>
      </c>
      <c r="M1881" s="144" t="s">
        <v>4202</v>
      </c>
      <c r="N1881" s="144" t="s">
        <v>683</v>
      </c>
      <c r="O1881" s="144" t="s">
        <v>81</v>
      </c>
      <c r="P1881" s="144" t="s">
        <v>4745</v>
      </c>
      <c r="Q1881" s="145">
        <v>4.75</v>
      </c>
      <c r="R1881" s="144" t="s">
        <v>4745</v>
      </c>
      <c r="S1881" s="145">
        <v>0</v>
      </c>
      <c r="T1881" s="144" t="s">
        <v>4746</v>
      </c>
      <c r="U1881" s="145">
        <v>15</v>
      </c>
      <c r="V1881" s="145">
        <v>84.1</v>
      </c>
      <c r="W1881" s="145">
        <v>2</v>
      </c>
      <c r="X1881" s="144" t="s">
        <v>4745</v>
      </c>
    </row>
    <row r="1882" spans="1:24" s="7" customFormat="1">
      <c r="A1882" s="7" t="s">
        <v>49</v>
      </c>
      <c r="D1882" s="144" t="s">
        <v>8155</v>
      </c>
      <c r="E1882" s="144" t="s">
        <v>8156</v>
      </c>
      <c r="F1882" s="144" t="s">
        <v>8081</v>
      </c>
      <c r="G1882" s="144" t="s">
        <v>4745</v>
      </c>
      <c r="H1882" s="144" t="s">
        <v>8082</v>
      </c>
      <c r="I1882" s="144" t="s">
        <v>8144</v>
      </c>
      <c r="J1882" s="145">
        <v>0</v>
      </c>
      <c r="K1882" s="144" t="s">
        <v>4745</v>
      </c>
      <c r="L1882" s="144" t="s">
        <v>4745</v>
      </c>
      <c r="M1882" s="144" t="s">
        <v>4202</v>
      </c>
      <c r="N1882" s="144" t="s">
        <v>4745</v>
      </c>
      <c r="O1882" s="144" t="s">
        <v>695</v>
      </c>
      <c r="P1882" s="144" t="s">
        <v>4745</v>
      </c>
      <c r="Q1882" s="145">
        <v>6.87</v>
      </c>
      <c r="R1882" s="144" t="s">
        <v>4745</v>
      </c>
      <c r="S1882" s="145">
        <v>0</v>
      </c>
      <c r="T1882" s="144" t="s">
        <v>4746</v>
      </c>
      <c r="U1882" s="145">
        <v>16</v>
      </c>
      <c r="V1882" s="145">
        <v>68.8</v>
      </c>
      <c r="W1882" s="145">
        <v>2</v>
      </c>
      <c r="X1882" s="144" t="s">
        <v>4745</v>
      </c>
    </row>
    <row r="1883" spans="1:24" s="7" customFormat="1">
      <c r="A1883" s="7" t="s">
        <v>49</v>
      </c>
      <c r="D1883" s="144" t="s">
        <v>8157</v>
      </c>
      <c r="E1883" s="144" t="s">
        <v>8158</v>
      </c>
      <c r="F1883" s="144" t="s">
        <v>8081</v>
      </c>
      <c r="G1883" s="144" t="s">
        <v>4745</v>
      </c>
      <c r="H1883" s="144" t="s">
        <v>8082</v>
      </c>
      <c r="I1883" s="144" t="s">
        <v>8144</v>
      </c>
      <c r="J1883" s="145">
        <v>0</v>
      </c>
      <c r="K1883" s="144" t="s">
        <v>4745</v>
      </c>
      <c r="L1883" s="144" t="s">
        <v>4745</v>
      </c>
      <c r="M1883" s="144" t="s">
        <v>4202</v>
      </c>
      <c r="N1883" s="144" t="s">
        <v>683</v>
      </c>
      <c r="O1883" s="144" t="s">
        <v>81</v>
      </c>
      <c r="P1883" s="144" t="s">
        <v>4745</v>
      </c>
      <c r="Q1883" s="145">
        <v>5.96</v>
      </c>
      <c r="R1883" s="144" t="s">
        <v>4745</v>
      </c>
      <c r="S1883" s="145">
        <v>0</v>
      </c>
      <c r="T1883" s="144" t="s">
        <v>4746</v>
      </c>
      <c r="U1883" s="145">
        <v>16</v>
      </c>
      <c r="V1883" s="145">
        <v>123.45</v>
      </c>
      <c r="W1883" s="145">
        <v>2</v>
      </c>
      <c r="X1883" s="144" t="s">
        <v>4745</v>
      </c>
    </row>
    <row r="1884" spans="1:24" s="7" customFormat="1">
      <c r="A1884" s="7" t="s">
        <v>49</v>
      </c>
      <c r="D1884" s="144" t="s">
        <v>8159</v>
      </c>
      <c r="E1884" s="144" t="s">
        <v>8160</v>
      </c>
      <c r="F1884" s="144" t="s">
        <v>8081</v>
      </c>
      <c r="G1884" s="144" t="s">
        <v>4745</v>
      </c>
      <c r="H1884" s="144" t="s">
        <v>8082</v>
      </c>
      <c r="I1884" s="144" t="s">
        <v>8144</v>
      </c>
      <c r="J1884" s="145">
        <v>0</v>
      </c>
      <c r="K1884" s="144" t="s">
        <v>4745</v>
      </c>
      <c r="L1884" s="144" t="s">
        <v>4745</v>
      </c>
      <c r="M1884" s="144" t="s">
        <v>4202</v>
      </c>
      <c r="N1884" s="144" t="s">
        <v>4745</v>
      </c>
      <c r="O1884" s="144" t="s">
        <v>695</v>
      </c>
      <c r="P1884" s="144" t="s">
        <v>4745</v>
      </c>
      <c r="Q1884" s="145">
        <v>6.72</v>
      </c>
      <c r="R1884" s="144" t="s">
        <v>4745</v>
      </c>
      <c r="S1884" s="145">
        <v>0</v>
      </c>
      <c r="T1884" s="144" t="s">
        <v>4746</v>
      </c>
      <c r="U1884" s="145">
        <v>19</v>
      </c>
      <c r="V1884" s="145">
        <v>0.79666999999999999</v>
      </c>
      <c r="W1884" s="145">
        <v>9</v>
      </c>
      <c r="X1884" s="144" t="s">
        <v>4745</v>
      </c>
    </row>
    <row r="1885" spans="1:24" s="7" customFormat="1">
      <c r="A1885" s="7" t="s">
        <v>49</v>
      </c>
      <c r="D1885" s="144" t="s">
        <v>8161</v>
      </c>
      <c r="E1885" s="144" t="s">
        <v>8162</v>
      </c>
      <c r="F1885" s="144" t="s">
        <v>8081</v>
      </c>
      <c r="G1885" s="144" t="s">
        <v>4745</v>
      </c>
      <c r="H1885" s="144" t="s">
        <v>8082</v>
      </c>
      <c r="I1885" s="144" t="s">
        <v>8144</v>
      </c>
      <c r="J1885" s="145">
        <v>0</v>
      </c>
      <c r="K1885" s="144" t="s">
        <v>4745</v>
      </c>
      <c r="L1885" s="144" t="s">
        <v>4745</v>
      </c>
      <c r="M1885" s="144" t="s">
        <v>4202</v>
      </c>
      <c r="N1885" s="144" t="s">
        <v>683</v>
      </c>
      <c r="O1885" s="144" t="s">
        <v>81</v>
      </c>
      <c r="P1885" s="144" t="s">
        <v>4745</v>
      </c>
      <c r="Q1885" s="145">
        <v>6.92</v>
      </c>
      <c r="R1885" s="144" t="s">
        <v>4745</v>
      </c>
      <c r="S1885" s="145">
        <v>0</v>
      </c>
      <c r="T1885" s="144" t="s">
        <v>4746</v>
      </c>
      <c r="U1885" s="145">
        <v>19</v>
      </c>
      <c r="V1885" s="145">
        <v>17.696670000000001</v>
      </c>
      <c r="W1885" s="145">
        <v>9</v>
      </c>
      <c r="X1885" s="144" t="s">
        <v>4745</v>
      </c>
    </row>
    <row r="1886" spans="1:24" s="7" customFormat="1">
      <c r="A1886" s="7" t="s">
        <v>49</v>
      </c>
      <c r="D1886" s="144" t="s">
        <v>8163</v>
      </c>
      <c r="E1886" s="144" t="s">
        <v>8164</v>
      </c>
      <c r="F1886" s="144" t="s">
        <v>8081</v>
      </c>
      <c r="G1886" s="144" t="s">
        <v>4745</v>
      </c>
      <c r="H1886" s="144" t="s">
        <v>8082</v>
      </c>
      <c r="I1886" s="144" t="s">
        <v>8144</v>
      </c>
      <c r="J1886" s="145">
        <v>0</v>
      </c>
      <c r="K1886" s="144" t="s">
        <v>4745</v>
      </c>
      <c r="L1886" s="144" t="s">
        <v>4745</v>
      </c>
      <c r="M1886" s="144" t="s">
        <v>4202</v>
      </c>
      <c r="N1886" s="144" t="s">
        <v>4745</v>
      </c>
      <c r="O1886" s="144" t="s">
        <v>695</v>
      </c>
      <c r="P1886" s="144" t="s">
        <v>4745</v>
      </c>
      <c r="Q1886" s="145">
        <v>9.24</v>
      </c>
      <c r="R1886" s="144" t="s">
        <v>4745</v>
      </c>
      <c r="S1886" s="145">
        <v>0</v>
      </c>
      <c r="T1886" s="144" t="s">
        <v>4746</v>
      </c>
      <c r="U1886" s="145">
        <v>9</v>
      </c>
      <c r="V1886" s="145">
        <v>122.04</v>
      </c>
      <c r="W1886" s="145">
        <v>3</v>
      </c>
      <c r="X1886" s="144" t="s">
        <v>4745</v>
      </c>
    </row>
    <row r="1887" spans="1:24" s="7" customFormat="1">
      <c r="A1887" s="7" t="s">
        <v>49</v>
      </c>
      <c r="D1887" s="144" t="s">
        <v>8165</v>
      </c>
      <c r="E1887" s="144" t="s">
        <v>8166</v>
      </c>
      <c r="F1887" s="144" t="s">
        <v>8081</v>
      </c>
      <c r="G1887" s="144" t="s">
        <v>4745</v>
      </c>
      <c r="H1887" s="144" t="s">
        <v>8082</v>
      </c>
      <c r="I1887" s="144" t="s">
        <v>8144</v>
      </c>
      <c r="J1887" s="145">
        <v>0</v>
      </c>
      <c r="K1887" s="144" t="s">
        <v>4745</v>
      </c>
      <c r="L1887" s="144" t="s">
        <v>4745</v>
      </c>
      <c r="M1887" s="144" t="s">
        <v>4202</v>
      </c>
      <c r="N1887" s="144" t="s">
        <v>683</v>
      </c>
      <c r="O1887" s="144" t="s">
        <v>81</v>
      </c>
      <c r="P1887" s="144" t="s">
        <v>4745</v>
      </c>
      <c r="Q1887" s="145">
        <v>6.92</v>
      </c>
      <c r="R1887" s="144" t="s">
        <v>4745</v>
      </c>
      <c r="S1887" s="145">
        <v>0</v>
      </c>
      <c r="T1887" s="144" t="s">
        <v>4746</v>
      </c>
      <c r="U1887" s="145">
        <v>9</v>
      </c>
      <c r="V1887" s="145">
        <v>100.63</v>
      </c>
      <c r="W1887" s="145">
        <v>3</v>
      </c>
      <c r="X1887" s="144" t="s">
        <v>4745</v>
      </c>
    </row>
    <row r="1888" spans="1:24" s="7" customFormat="1">
      <c r="A1888" s="7" t="s">
        <v>49</v>
      </c>
      <c r="D1888" s="144" t="s">
        <v>8167</v>
      </c>
      <c r="E1888" s="144" t="s">
        <v>8168</v>
      </c>
      <c r="F1888" s="144" t="s">
        <v>8081</v>
      </c>
      <c r="G1888" s="144" t="s">
        <v>4745</v>
      </c>
      <c r="H1888" s="144" t="s">
        <v>8082</v>
      </c>
      <c r="I1888" s="144" t="s">
        <v>8144</v>
      </c>
      <c r="J1888" s="145">
        <v>0</v>
      </c>
      <c r="K1888" s="144" t="s">
        <v>4745</v>
      </c>
      <c r="L1888" s="144" t="s">
        <v>4745</v>
      </c>
      <c r="M1888" s="144" t="s">
        <v>4202</v>
      </c>
      <c r="N1888" s="144" t="s">
        <v>4745</v>
      </c>
      <c r="O1888" s="144" t="s">
        <v>695</v>
      </c>
      <c r="P1888" s="144" t="s">
        <v>4745</v>
      </c>
      <c r="Q1888" s="145">
        <v>10.65</v>
      </c>
      <c r="R1888" s="144" t="s">
        <v>4745</v>
      </c>
      <c r="S1888" s="145">
        <v>0</v>
      </c>
      <c r="T1888" s="144" t="s">
        <v>4746</v>
      </c>
      <c r="U1888" s="145">
        <v>8</v>
      </c>
      <c r="V1888" s="145">
        <v>25.66</v>
      </c>
      <c r="W1888" s="145">
        <v>4</v>
      </c>
      <c r="X1888" s="144" t="s">
        <v>4745</v>
      </c>
    </row>
    <row r="1889" spans="1:24" s="7" customFormat="1">
      <c r="A1889" s="7" t="s">
        <v>49</v>
      </c>
      <c r="D1889" s="144" t="s">
        <v>8169</v>
      </c>
      <c r="E1889" s="144" t="s">
        <v>8170</v>
      </c>
      <c r="F1889" s="144" t="s">
        <v>8081</v>
      </c>
      <c r="G1889" s="144" t="s">
        <v>4745</v>
      </c>
      <c r="H1889" s="144" t="s">
        <v>8082</v>
      </c>
      <c r="I1889" s="144" t="s">
        <v>8144</v>
      </c>
      <c r="J1889" s="145">
        <v>0</v>
      </c>
      <c r="K1889" s="144" t="s">
        <v>4745</v>
      </c>
      <c r="L1889" s="144" t="s">
        <v>4745</v>
      </c>
      <c r="M1889" s="144" t="s">
        <v>4202</v>
      </c>
      <c r="N1889" s="144" t="s">
        <v>683</v>
      </c>
      <c r="O1889" s="144" t="s">
        <v>81</v>
      </c>
      <c r="P1889" s="144" t="s">
        <v>4745</v>
      </c>
      <c r="Q1889" s="145">
        <v>8.15</v>
      </c>
      <c r="R1889" s="144" t="s">
        <v>4745</v>
      </c>
      <c r="S1889" s="145">
        <v>0</v>
      </c>
      <c r="T1889" s="144" t="s">
        <v>4746</v>
      </c>
      <c r="U1889" s="145">
        <v>8</v>
      </c>
      <c r="V1889" s="145">
        <v>29.08</v>
      </c>
      <c r="W1889" s="145">
        <v>4</v>
      </c>
      <c r="X1889" s="144" t="s">
        <v>4745</v>
      </c>
    </row>
    <row r="1890" spans="1:24" s="7" customFormat="1">
      <c r="A1890" s="7" t="s">
        <v>49</v>
      </c>
      <c r="D1890" s="144" t="s">
        <v>8171</v>
      </c>
      <c r="E1890" s="144" t="s">
        <v>8172</v>
      </c>
      <c r="F1890" s="144" t="s">
        <v>8081</v>
      </c>
      <c r="G1890" s="144" t="s">
        <v>4745</v>
      </c>
      <c r="H1890" s="144" t="s">
        <v>8082</v>
      </c>
      <c r="I1890" s="144" t="s">
        <v>8144</v>
      </c>
      <c r="J1890" s="145">
        <v>0</v>
      </c>
      <c r="K1890" s="144" t="s">
        <v>4745</v>
      </c>
      <c r="L1890" s="144" t="s">
        <v>4745</v>
      </c>
      <c r="M1890" s="144" t="s">
        <v>4202</v>
      </c>
      <c r="N1890" s="144" t="s">
        <v>4745</v>
      </c>
      <c r="O1890" s="144" t="s">
        <v>695</v>
      </c>
      <c r="P1890" s="144" t="s">
        <v>4745</v>
      </c>
      <c r="Q1890" s="145">
        <v>12.48</v>
      </c>
      <c r="R1890" s="144" t="s">
        <v>4745</v>
      </c>
      <c r="S1890" s="145">
        <v>0</v>
      </c>
      <c r="T1890" s="144" t="s">
        <v>4746</v>
      </c>
      <c r="U1890" s="145">
        <v>5</v>
      </c>
      <c r="V1890" s="145">
        <v>18.260000000000002</v>
      </c>
      <c r="W1890" s="145">
        <v>6</v>
      </c>
      <c r="X1890" s="144" t="s">
        <v>4745</v>
      </c>
    </row>
    <row r="1891" spans="1:24" s="7" customFormat="1">
      <c r="A1891" s="7" t="s">
        <v>49</v>
      </c>
      <c r="D1891" s="144" t="s">
        <v>8173</v>
      </c>
      <c r="E1891" s="144" t="s">
        <v>8174</v>
      </c>
      <c r="F1891" s="144" t="s">
        <v>8081</v>
      </c>
      <c r="G1891" s="144" t="s">
        <v>4745</v>
      </c>
      <c r="H1891" s="144" t="s">
        <v>8082</v>
      </c>
      <c r="I1891" s="144" t="s">
        <v>8144</v>
      </c>
      <c r="J1891" s="145">
        <v>0</v>
      </c>
      <c r="K1891" s="144" t="s">
        <v>4745</v>
      </c>
      <c r="L1891" s="144" t="s">
        <v>4745</v>
      </c>
      <c r="M1891" s="144" t="s">
        <v>4202</v>
      </c>
      <c r="N1891" s="144" t="s">
        <v>683</v>
      </c>
      <c r="O1891" s="144" t="s">
        <v>81</v>
      </c>
      <c r="P1891" s="144" t="s">
        <v>4745</v>
      </c>
      <c r="Q1891" s="145">
        <v>8.8800000000000008</v>
      </c>
      <c r="R1891" s="144" t="s">
        <v>4745</v>
      </c>
      <c r="S1891" s="145">
        <v>0</v>
      </c>
      <c r="T1891" s="144" t="s">
        <v>4746</v>
      </c>
      <c r="U1891" s="145">
        <v>5</v>
      </c>
      <c r="V1891" s="145">
        <v>12.2</v>
      </c>
      <c r="W1891" s="145">
        <v>6</v>
      </c>
      <c r="X1891" s="144" t="s">
        <v>4745</v>
      </c>
    </row>
    <row r="1892" spans="1:24" s="7" customFormat="1">
      <c r="A1892" s="7" t="s">
        <v>49</v>
      </c>
      <c r="D1892" s="144" t="s">
        <v>8175</v>
      </c>
      <c r="E1892" s="144" t="s">
        <v>8176</v>
      </c>
      <c r="F1892" s="144" t="s">
        <v>8081</v>
      </c>
      <c r="G1892" s="144" t="s">
        <v>4745</v>
      </c>
      <c r="H1892" s="144" t="s">
        <v>8082</v>
      </c>
      <c r="I1892" s="144" t="s">
        <v>8144</v>
      </c>
      <c r="J1892" s="145">
        <v>0</v>
      </c>
      <c r="K1892" s="144" t="s">
        <v>4745</v>
      </c>
      <c r="L1892" s="144" t="s">
        <v>4745</v>
      </c>
      <c r="M1892" s="144" t="s">
        <v>4202</v>
      </c>
      <c r="N1892" s="144" t="s">
        <v>4745</v>
      </c>
      <c r="O1892" s="144" t="s">
        <v>695</v>
      </c>
      <c r="P1892" s="144" t="s">
        <v>4745</v>
      </c>
      <c r="Q1892" s="145">
        <v>12.06</v>
      </c>
      <c r="R1892" s="144" t="s">
        <v>4745</v>
      </c>
      <c r="S1892" s="145">
        <v>0</v>
      </c>
      <c r="T1892" s="144" t="s">
        <v>4746</v>
      </c>
      <c r="U1892" s="145">
        <v>7</v>
      </c>
      <c r="V1892" s="145">
        <v>66.63</v>
      </c>
      <c r="W1892" s="145">
        <v>6</v>
      </c>
      <c r="X1892" s="144" t="s">
        <v>4745</v>
      </c>
    </row>
    <row r="1893" spans="1:24" s="7" customFormat="1">
      <c r="A1893" s="7" t="s">
        <v>49</v>
      </c>
      <c r="D1893" s="144" t="s">
        <v>8177</v>
      </c>
      <c r="E1893" s="144" t="s">
        <v>8178</v>
      </c>
      <c r="F1893" s="144" t="s">
        <v>8081</v>
      </c>
      <c r="G1893" s="144" t="s">
        <v>4745</v>
      </c>
      <c r="H1893" s="144" t="s">
        <v>8082</v>
      </c>
      <c r="I1893" s="144" t="s">
        <v>8144</v>
      </c>
      <c r="J1893" s="145">
        <v>0</v>
      </c>
      <c r="K1893" s="144" t="s">
        <v>4745</v>
      </c>
      <c r="L1893" s="144" t="s">
        <v>4745</v>
      </c>
      <c r="M1893" s="144" t="s">
        <v>4202</v>
      </c>
      <c r="N1893" s="144" t="s">
        <v>683</v>
      </c>
      <c r="O1893" s="144" t="s">
        <v>81</v>
      </c>
      <c r="P1893" s="144" t="s">
        <v>4745</v>
      </c>
      <c r="Q1893" s="145">
        <v>13.94</v>
      </c>
      <c r="R1893" s="144" t="s">
        <v>4745</v>
      </c>
      <c r="S1893" s="145">
        <v>0</v>
      </c>
      <c r="T1893" s="144" t="s">
        <v>4746</v>
      </c>
      <c r="U1893" s="145">
        <v>7</v>
      </c>
      <c r="V1893" s="145">
        <v>79.319999999999993</v>
      </c>
      <c r="W1893" s="145">
        <v>6</v>
      </c>
      <c r="X1893" s="144" t="s">
        <v>4745</v>
      </c>
    </row>
    <row r="1894" spans="1:24" s="7" customFormat="1">
      <c r="A1894" s="7" t="s">
        <v>49</v>
      </c>
      <c r="D1894" s="144" t="s">
        <v>8179</v>
      </c>
      <c r="E1894" s="144" t="s">
        <v>8180</v>
      </c>
      <c r="F1894" s="144" t="s">
        <v>8081</v>
      </c>
      <c r="G1894" s="144" t="s">
        <v>4745</v>
      </c>
      <c r="H1894" s="144" t="s">
        <v>8082</v>
      </c>
      <c r="I1894" s="144" t="s">
        <v>8144</v>
      </c>
      <c r="J1894" s="145">
        <v>0</v>
      </c>
      <c r="K1894" s="144" t="s">
        <v>4745</v>
      </c>
      <c r="L1894" s="144" t="s">
        <v>4745</v>
      </c>
      <c r="M1894" s="144" t="s">
        <v>4202</v>
      </c>
      <c r="N1894" s="144" t="s">
        <v>4745</v>
      </c>
      <c r="O1894" s="144" t="s">
        <v>695</v>
      </c>
      <c r="P1894" s="144" t="s">
        <v>4745</v>
      </c>
      <c r="Q1894" s="145">
        <v>16.68</v>
      </c>
      <c r="R1894" s="144" t="s">
        <v>4745</v>
      </c>
      <c r="S1894" s="145">
        <v>0</v>
      </c>
      <c r="T1894" s="144" t="s">
        <v>4746</v>
      </c>
      <c r="U1894" s="145">
        <v>3</v>
      </c>
      <c r="V1894" s="145">
        <v>207.34</v>
      </c>
      <c r="W1894" s="145">
        <v>3</v>
      </c>
      <c r="X1894" s="144" t="s">
        <v>4745</v>
      </c>
    </row>
    <row r="1895" spans="1:24" s="7" customFormat="1">
      <c r="A1895" s="7" t="s">
        <v>49</v>
      </c>
      <c r="D1895" s="144" t="s">
        <v>8181</v>
      </c>
      <c r="E1895" s="144" t="s">
        <v>8182</v>
      </c>
      <c r="F1895" s="144" t="s">
        <v>8081</v>
      </c>
      <c r="G1895" s="144" t="s">
        <v>4745</v>
      </c>
      <c r="H1895" s="144" t="s">
        <v>8082</v>
      </c>
      <c r="I1895" s="144" t="s">
        <v>8144</v>
      </c>
      <c r="J1895" s="145">
        <v>0</v>
      </c>
      <c r="K1895" s="144" t="s">
        <v>4745</v>
      </c>
      <c r="L1895" s="144" t="s">
        <v>4745</v>
      </c>
      <c r="M1895" s="144" t="s">
        <v>4202</v>
      </c>
      <c r="N1895" s="144" t="s">
        <v>683</v>
      </c>
      <c r="O1895" s="144" t="s">
        <v>81</v>
      </c>
      <c r="P1895" s="144" t="s">
        <v>4745</v>
      </c>
      <c r="Q1895" s="145">
        <v>13.95</v>
      </c>
      <c r="R1895" s="144" t="s">
        <v>4745</v>
      </c>
      <c r="S1895" s="145">
        <v>0</v>
      </c>
      <c r="T1895" s="144" t="s">
        <v>4746</v>
      </c>
      <c r="U1895" s="145">
        <v>3</v>
      </c>
      <c r="V1895" s="145">
        <v>157.86000000000001</v>
      </c>
      <c r="W1895" s="145">
        <v>3</v>
      </c>
      <c r="X1895" s="144" t="s">
        <v>4745</v>
      </c>
    </row>
    <row r="1896" spans="1:24" s="7" customFormat="1">
      <c r="A1896" s="7" t="s">
        <v>49</v>
      </c>
      <c r="D1896" s="144" t="s">
        <v>8183</v>
      </c>
      <c r="E1896" s="144" t="s">
        <v>8184</v>
      </c>
      <c r="F1896" s="144" t="s">
        <v>8081</v>
      </c>
      <c r="G1896" s="144" t="s">
        <v>4745</v>
      </c>
      <c r="H1896" s="144" t="s">
        <v>8082</v>
      </c>
      <c r="I1896" s="144" t="s">
        <v>8144</v>
      </c>
      <c r="J1896" s="145">
        <v>0</v>
      </c>
      <c r="K1896" s="144" t="s">
        <v>4745</v>
      </c>
      <c r="L1896" s="144" t="s">
        <v>4745</v>
      </c>
      <c r="M1896" s="144" t="s">
        <v>4202</v>
      </c>
      <c r="N1896" s="144" t="s">
        <v>4745</v>
      </c>
      <c r="O1896" s="144" t="s">
        <v>695</v>
      </c>
      <c r="P1896" s="144" t="s">
        <v>4745</v>
      </c>
      <c r="Q1896" s="145">
        <v>25.11</v>
      </c>
      <c r="R1896" s="144" t="s">
        <v>4745</v>
      </c>
      <c r="S1896" s="145">
        <v>0</v>
      </c>
      <c r="T1896" s="144" t="s">
        <v>4746</v>
      </c>
      <c r="U1896" s="145">
        <v>3</v>
      </c>
      <c r="V1896" s="145">
        <v>232.49</v>
      </c>
      <c r="W1896" s="145">
        <v>3</v>
      </c>
      <c r="X1896" s="144" t="s">
        <v>4745</v>
      </c>
    </row>
    <row r="1897" spans="1:24" s="7" customFormat="1">
      <c r="A1897" s="7" t="s">
        <v>49</v>
      </c>
      <c r="D1897" s="144" t="s">
        <v>8185</v>
      </c>
      <c r="E1897" s="144" t="s">
        <v>8186</v>
      </c>
      <c r="F1897" s="144" t="s">
        <v>8081</v>
      </c>
      <c r="G1897" s="144" t="s">
        <v>4745</v>
      </c>
      <c r="H1897" s="144" t="s">
        <v>8082</v>
      </c>
      <c r="I1897" s="144" t="s">
        <v>8144</v>
      </c>
      <c r="J1897" s="145">
        <v>0</v>
      </c>
      <c r="K1897" s="144" t="s">
        <v>4745</v>
      </c>
      <c r="L1897" s="144" t="s">
        <v>4745</v>
      </c>
      <c r="M1897" s="144" t="s">
        <v>4202</v>
      </c>
      <c r="N1897" s="144" t="s">
        <v>683</v>
      </c>
      <c r="O1897" s="144" t="s">
        <v>81</v>
      </c>
      <c r="P1897" s="144" t="s">
        <v>4745</v>
      </c>
      <c r="Q1897" s="145">
        <v>13.95</v>
      </c>
      <c r="R1897" s="144" t="s">
        <v>4745</v>
      </c>
      <c r="S1897" s="145">
        <v>0</v>
      </c>
      <c r="T1897" s="144" t="s">
        <v>4746</v>
      </c>
      <c r="U1897" s="145">
        <v>3</v>
      </c>
      <c r="V1897" s="145">
        <v>179.98</v>
      </c>
      <c r="W1897" s="145">
        <v>3</v>
      </c>
      <c r="X1897" s="144" t="s">
        <v>4745</v>
      </c>
    </row>
    <row r="1898" spans="1:24" s="7" customFormat="1">
      <c r="A1898" s="7" t="s">
        <v>49</v>
      </c>
      <c r="D1898" s="144" t="s">
        <v>8187</v>
      </c>
      <c r="E1898" s="144" t="s">
        <v>8188</v>
      </c>
      <c r="F1898" s="144" t="s">
        <v>8081</v>
      </c>
      <c r="G1898" s="144" t="s">
        <v>4745</v>
      </c>
      <c r="H1898" s="144" t="s">
        <v>8082</v>
      </c>
      <c r="I1898" s="144" t="s">
        <v>8144</v>
      </c>
      <c r="J1898" s="145">
        <v>0</v>
      </c>
      <c r="K1898" s="144" t="s">
        <v>4745</v>
      </c>
      <c r="L1898" s="144" t="s">
        <v>4745</v>
      </c>
      <c r="M1898" s="144" t="s">
        <v>4202</v>
      </c>
      <c r="N1898" s="144" t="s">
        <v>4745</v>
      </c>
      <c r="O1898" s="144" t="s">
        <v>695</v>
      </c>
      <c r="P1898" s="144" t="s">
        <v>4745</v>
      </c>
      <c r="Q1898" s="145">
        <v>29.01</v>
      </c>
      <c r="R1898" s="144" t="s">
        <v>4745</v>
      </c>
      <c r="S1898" s="145">
        <v>0</v>
      </c>
      <c r="T1898" s="144" t="s">
        <v>4746</v>
      </c>
      <c r="U1898" s="145">
        <v>1</v>
      </c>
      <c r="V1898" s="145">
        <v>266.17</v>
      </c>
      <c r="W1898" s="145">
        <v>1</v>
      </c>
      <c r="X1898" s="144" t="s">
        <v>4745</v>
      </c>
    </row>
    <row r="1899" spans="1:24" s="7" customFormat="1">
      <c r="A1899" s="7" t="s">
        <v>49</v>
      </c>
      <c r="D1899" s="144" t="s">
        <v>8189</v>
      </c>
      <c r="E1899" s="144" t="s">
        <v>8190</v>
      </c>
      <c r="F1899" s="144" t="s">
        <v>8081</v>
      </c>
      <c r="G1899" s="144" t="s">
        <v>4745</v>
      </c>
      <c r="H1899" s="144" t="s">
        <v>8082</v>
      </c>
      <c r="I1899" s="144" t="s">
        <v>8144</v>
      </c>
      <c r="J1899" s="145">
        <v>0</v>
      </c>
      <c r="K1899" s="144" t="s">
        <v>4745</v>
      </c>
      <c r="L1899" s="144" t="s">
        <v>4745</v>
      </c>
      <c r="M1899" s="144" t="s">
        <v>4202</v>
      </c>
      <c r="N1899" s="144" t="s">
        <v>683</v>
      </c>
      <c r="O1899" s="144" t="s">
        <v>81</v>
      </c>
      <c r="P1899" s="144" t="s">
        <v>4745</v>
      </c>
      <c r="Q1899" s="145">
        <v>14.5</v>
      </c>
      <c r="R1899" s="144" t="s">
        <v>4745</v>
      </c>
      <c r="S1899" s="145">
        <v>0</v>
      </c>
      <c r="T1899" s="144" t="s">
        <v>4746</v>
      </c>
      <c r="U1899" s="145">
        <v>1</v>
      </c>
      <c r="V1899" s="145">
        <v>295.49</v>
      </c>
      <c r="W1899" s="145">
        <v>1</v>
      </c>
      <c r="X1899" s="144" t="s">
        <v>4745</v>
      </c>
    </row>
    <row r="1900" spans="1:24" s="7" customFormat="1">
      <c r="A1900" s="7" t="s">
        <v>49</v>
      </c>
      <c r="D1900" s="144" t="s">
        <v>8191</v>
      </c>
      <c r="E1900" s="144" t="s">
        <v>8192</v>
      </c>
      <c r="F1900" s="144" t="s">
        <v>8081</v>
      </c>
      <c r="G1900" s="144" t="s">
        <v>4745</v>
      </c>
      <c r="H1900" s="144" t="s">
        <v>8082</v>
      </c>
      <c r="I1900" s="144" t="s">
        <v>8144</v>
      </c>
      <c r="J1900" s="145">
        <v>0</v>
      </c>
      <c r="K1900" s="144" t="s">
        <v>4745</v>
      </c>
      <c r="L1900" s="144" t="s">
        <v>4745</v>
      </c>
      <c r="M1900" s="144" t="s">
        <v>4202</v>
      </c>
      <c r="N1900" s="144" t="s">
        <v>4745</v>
      </c>
      <c r="O1900" s="144" t="s">
        <v>695</v>
      </c>
      <c r="P1900" s="144" t="s">
        <v>4745</v>
      </c>
      <c r="Q1900" s="145">
        <v>30.62</v>
      </c>
      <c r="R1900" s="144" t="s">
        <v>4745</v>
      </c>
      <c r="S1900" s="145">
        <v>0</v>
      </c>
      <c r="T1900" s="144" t="s">
        <v>4746</v>
      </c>
      <c r="U1900" s="145">
        <v>8</v>
      </c>
      <c r="V1900" s="145">
        <v>280.93</v>
      </c>
      <c r="W1900" s="145">
        <v>5</v>
      </c>
      <c r="X1900" s="144" t="s">
        <v>4745</v>
      </c>
    </row>
    <row r="1901" spans="1:24" s="7" customFormat="1">
      <c r="A1901" s="7" t="s">
        <v>49</v>
      </c>
      <c r="D1901" s="144" t="s">
        <v>8193</v>
      </c>
      <c r="E1901" s="144" t="s">
        <v>8194</v>
      </c>
      <c r="F1901" s="144" t="s">
        <v>8081</v>
      </c>
      <c r="G1901" s="144" t="s">
        <v>4745</v>
      </c>
      <c r="H1901" s="144" t="s">
        <v>8082</v>
      </c>
      <c r="I1901" s="144" t="s">
        <v>8144</v>
      </c>
      <c r="J1901" s="145">
        <v>0</v>
      </c>
      <c r="K1901" s="144" t="s">
        <v>4745</v>
      </c>
      <c r="L1901" s="144" t="s">
        <v>4745</v>
      </c>
      <c r="M1901" s="144" t="s">
        <v>4202</v>
      </c>
      <c r="N1901" s="144" t="s">
        <v>683</v>
      </c>
      <c r="O1901" s="144" t="s">
        <v>81</v>
      </c>
      <c r="P1901" s="144" t="s">
        <v>4745</v>
      </c>
      <c r="Q1901" s="145">
        <v>17.87</v>
      </c>
      <c r="R1901" s="144" t="s">
        <v>4745</v>
      </c>
      <c r="S1901" s="145">
        <v>0</v>
      </c>
      <c r="T1901" s="144" t="s">
        <v>4746</v>
      </c>
      <c r="U1901" s="145">
        <v>8</v>
      </c>
      <c r="V1901" s="145">
        <v>236.15</v>
      </c>
      <c r="W1901" s="145">
        <v>5</v>
      </c>
      <c r="X1901" s="144" t="s">
        <v>4745</v>
      </c>
    </row>
    <row r="1902" spans="1:24" s="7" customFormat="1">
      <c r="A1902" s="7" t="s">
        <v>49</v>
      </c>
      <c r="D1902" s="144" t="s">
        <v>8195</v>
      </c>
      <c r="E1902" s="144" t="s">
        <v>8196</v>
      </c>
      <c r="F1902" s="144" t="s">
        <v>8081</v>
      </c>
      <c r="G1902" s="144" t="s">
        <v>4745</v>
      </c>
      <c r="H1902" s="144" t="s">
        <v>8082</v>
      </c>
      <c r="I1902" s="144" t="s">
        <v>8144</v>
      </c>
      <c r="J1902" s="145">
        <v>0</v>
      </c>
      <c r="K1902" s="144" t="s">
        <v>4745</v>
      </c>
      <c r="L1902" s="144" t="s">
        <v>4745</v>
      </c>
      <c r="M1902" s="144" t="s">
        <v>4202</v>
      </c>
      <c r="N1902" s="144" t="s">
        <v>4745</v>
      </c>
      <c r="O1902" s="144" t="s">
        <v>695</v>
      </c>
      <c r="P1902" s="144" t="s">
        <v>4745</v>
      </c>
      <c r="Q1902" s="145">
        <v>36.369999999999997</v>
      </c>
      <c r="R1902" s="144" t="s">
        <v>4745</v>
      </c>
      <c r="S1902" s="145">
        <v>0</v>
      </c>
      <c r="T1902" s="144" t="s">
        <v>4746</v>
      </c>
      <c r="U1902" s="145">
        <v>5</v>
      </c>
      <c r="V1902" s="145">
        <v>16.309999999999999</v>
      </c>
      <c r="W1902" s="145">
        <v>6</v>
      </c>
      <c r="X1902" s="144" t="s">
        <v>4745</v>
      </c>
    </row>
    <row r="1903" spans="1:24" s="7" customFormat="1">
      <c r="A1903" s="7" t="s">
        <v>49</v>
      </c>
      <c r="D1903" s="144" t="s">
        <v>8197</v>
      </c>
      <c r="E1903" s="144" t="s">
        <v>8198</v>
      </c>
      <c r="F1903" s="144" t="s">
        <v>8081</v>
      </c>
      <c r="G1903" s="144" t="s">
        <v>4745</v>
      </c>
      <c r="H1903" s="144" t="s">
        <v>8082</v>
      </c>
      <c r="I1903" s="144" t="s">
        <v>8144</v>
      </c>
      <c r="J1903" s="145">
        <v>0</v>
      </c>
      <c r="K1903" s="144" t="s">
        <v>4745</v>
      </c>
      <c r="L1903" s="144" t="s">
        <v>4745</v>
      </c>
      <c r="M1903" s="144" t="s">
        <v>4202</v>
      </c>
      <c r="N1903" s="144" t="s">
        <v>683</v>
      </c>
      <c r="O1903" s="144" t="s">
        <v>81</v>
      </c>
      <c r="P1903" s="144" t="s">
        <v>4745</v>
      </c>
      <c r="Q1903" s="145">
        <v>17.88</v>
      </c>
      <c r="R1903" s="144" t="s">
        <v>4745</v>
      </c>
      <c r="S1903" s="145">
        <v>0</v>
      </c>
      <c r="T1903" s="144" t="s">
        <v>4746</v>
      </c>
      <c r="U1903" s="145">
        <v>5</v>
      </c>
      <c r="V1903" s="145">
        <v>12.12</v>
      </c>
      <c r="W1903" s="145">
        <v>6</v>
      </c>
      <c r="X1903" s="144" t="s">
        <v>4745</v>
      </c>
    </row>
    <row r="1904" spans="1:24" s="7" customFormat="1">
      <c r="A1904" s="7" t="s">
        <v>49</v>
      </c>
      <c r="D1904" s="144" t="s">
        <v>8199</v>
      </c>
      <c r="E1904" s="144" t="s">
        <v>8200</v>
      </c>
      <c r="F1904" s="144" t="s">
        <v>8081</v>
      </c>
      <c r="G1904" s="144" t="s">
        <v>4745</v>
      </c>
      <c r="H1904" s="144" t="s">
        <v>8082</v>
      </c>
      <c r="I1904" s="144" t="s">
        <v>8144</v>
      </c>
      <c r="J1904" s="145">
        <v>0</v>
      </c>
      <c r="K1904" s="144" t="s">
        <v>4745</v>
      </c>
      <c r="L1904" s="144" t="s">
        <v>4745</v>
      </c>
      <c r="M1904" s="144" t="s">
        <v>4202</v>
      </c>
      <c r="N1904" s="144" t="s">
        <v>522</v>
      </c>
      <c r="O1904" s="144" t="s">
        <v>81</v>
      </c>
      <c r="P1904" s="144" t="s">
        <v>4745</v>
      </c>
      <c r="Q1904" s="145">
        <v>5.8959999999999999</v>
      </c>
      <c r="R1904" s="144" t="s">
        <v>4745</v>
      </c>
      <c r="S1904" s="145">
        <v>0</v>
      </c>
      <c r="T1904" s="144" t="s">
        <v>4746</v>
      </c>
      <c r="U1904" s="145">
        <v>20</v>
      </c>
      <c r="V1904" s="145">
        <v>2.5000000000000001E-3</v>
      </c>
      <c r="W1904" s="145">
        <v>20</v>
      </c>
      <c r="X1904" s="144" t="s">
        <v>4745</v>
      </c>
    </row>
    <row r="1905" spans="1:24" s="7" customFormat="1">
      <c r="A1905" s="7" t="s">
        <v>49</v>
      </c>
      <c r="D1905" s="144" t="s">
        <v>8201</v>
      </c>
      <c r="E1905" s="144" t="s">
        <v>8202</v>
      </c>
      <c r="F1905" s="144" t="s">
        <v>8081</v>
      </c>
      <c r="G1905" s="144" t="s">
        <v>4745</v>
      </c>
      <c r="H1905" s="144" t="s">
        <v>8082</v>
      </c>
      <c r="I1905" s="144" t="s">
        <v>8203</v>
      </c>
      <c r="J1905" s="145">
        <v>50</v>
      </c>
      <c r="K1905" s="144" t="s">
        <v>631</v>
      </c>
      <c r="L1905" s="144" t="s">
        <v>694</v>
      </c>
      <c r="M1905" s="144" t="s">
        <v>4753</v>
      </c>
      <c r="N1905" s="144" t="s">
        <v>683</v>
      </c>
      <c r="O1905" s="144" t="s">
        <v>695</v>
      </c>
      <c r="P1905" s="144" t="s">
        <v>7166</v>
      </c>
      <c r="Q1905" s="145">
        <v>0.18</v>
      </c>
      <c r="R1905" s="144" t="s">
        <v>530</v>
      </c>
      <c r="S1905" s="145">
        <v>50</v>
      </c>
      <c r="T1905" s="144" t="s">
        <v>4754</v>
      </c>
      <c r="U1905" s="145">
        <v>0</v>
      </c>
      <c r="V1905" s="145">
        <v>1.1233299999999999</v>
      </c>
      <c r="W1905" s="145">
        <v>0</v>
      </c>
      <c r="X1905" s="144" t="s">
        <v>4745</v>
      </c>
    </row>
    <row r="1906" spans="1:24" s="7" customFormat="1">
      <c r="A1906" s="7" t="s">
        <v>49</v>
      </c>
      <c r="D1906" s="144" t="s">
        <v>8204</v>
      </c>
      <c r="E1906" s="144" t="s">
        <v>8205</v>
      </c>
      <c r="F1906" s="144" t="s">
        <v>8081</v>
      </c>
      <c r="G1906" s="144" t="s">
        <v>4745</v>
      </c>
      <c r="H1906" s="144" t="s">
        <v>8082</v>
      </c>
      <c r="I1906" s="144" t="s">
        <v>8203</v>
      </c>
      <c r="J1906" s="145">
        <v>50</v>
      </c>
      <c r="K1906" s="144" t="s">
        <v>631</v>
      </c>
      <c r="L1906" s="144" t="s">
        <v>694</v>
      </c>
      <c r="M1906" s="144" t="s">
        <v>4202</v>
      </c>
      <c r="N1906" s="144" t="s">
        <v>683</v>
      </c>
      <c r="O1906" s="144" t="s">
        <v>695</v>
      </c>
      <c r="P1906" s="144" t="s">
        <v>7166</v>
      </c>
      <c r="Q1906" s="145">
        <v>0.04</v>
      </c>
      <c r="R1906" s="144" t="s">
        <v>530</v>
      </c>
      <c r="S1906" s="145">
        <v>50</v>
      </c>
      <c r="T1906" s="144" t="s">
        <v>4746</v>
      </c>
      <c r="U1906" s="145">
        <v>496</v>
      </c>
      <c r="V1906" s="145">
        <v>1.1697200000000001</v>
      </c>
      <c r="W1906" s="145">
        <v>0</v>
      </c>
      <c r="X1906" s="144" t="s">
        <v>4745</v>
      </c>
    </row>
    <row r="1907" spans="1:24" s="7" customFormat="1">
      <c r="A1907" s="7" t="s">
        <v>49</v>
      </c>
      <c r="D1907" s="144" t="s">
        <v>8206</v>
      </c>
      <c r="E1907" s="144" t="s">
        <v>8207</v>
      </c>
      <c r="F1907" s="144" t="s">
        <v>8081</v>
      </c>
      <c r="G1907" s="144" t="s">
        <v>4745</v>
      </c>
      <c r="H1907" s="144" t="s">
        <v>8082</v>
      </c>
      <c r="I1907" s="144" t="s">
        <v>8203</v>
      </c>
      <c r="J1907" s="145">
        <v>60</v>
      </c>
      <c r="K1907" s="144" t="s">
        <v>1413</v>
      </c>
      <c r="L1907" s="144" t="s">
        <v>389</v>
      </c>
      <c r="M1907" s="144" t="s">
        <v>4202</v>
      </c>
      <c r="N1907" s="144" t="s">
        <v>683</v>
      </c>
      <c r="O1907" s="144" t="s">
        <v>695</v>
      </c>
      <c r="P1907" s="144" t="s">
        <v>6074</v>
      </c>
      <c r="Q1907" s="145">
        <v>0.42499999999999999</v>
      </c>
      <c r="R1907" s="144" t="s">
        <v>685</v>
      </c>
      <c r="S1907" s="145">
        <v>60</v>
      </c>
      <c r="T1907" s="144" t="s">
        <v>4746</v>
      </c>
      <c r="U1907" s="145">
        <v>160</v>
      </c>
      <c r="V1907" s="145">
        <v>6.67</v>
      </c>
      <c r="W1907" s="145">
        <v>0</v>
      </c>
      <c r="X1907" s="144" t="s">
        <v>4745</v>
      </c>
    </row>
    <row r="1908" spans="1:24" s="7" customFormat="1">
      <c r="A1908" s="7" t="s">
        <v>49</v>
      </c>
      <c r="D1908" s="144" t="s">
        <v>8208</v>
      </c>
      <c r="E1908" s="144" t="s">
        <v>8209</v>
      </c>
      <c r="F1908" s="144" t="s">
        <v>8081</v>
      </c>
      <c r="G1908" s="144" t="s">
        <v>4745</v>
      </c>
      <c r="H1908" s="144" t="s">
        <v>8082</v>
      </c>
      <c r="I1908" s="144" t="s">
        <v>8203</v>
      </c>
      <c r="J1908" s="145">
        <v>50</v>
      </c>
      <c r="K1908" s="144" t="s">
        <v>631</v>
      </c>
      <c r="L1908" s="144" t="s">
        <v>694</v>
      </c>
      <c r="M1908" s="144" t="s">
        <v>4202</v>
      </c>
      <c r="N1908" s="144" t="s">
        <v>683</v>
      </c>
      <c r="O1908" s="144" t="s">
        <v>695</v>
      </c>
      <c r="P1908" s="144" t="s">
        <v>7166</v>
      </c>
      <c r="Q1908" s="145">
        <v>0.64</v>
      </c>
      <c r="R1908" s="144" t="s">
        <v>530</v>
      </c>
      <c r="S1908" s="145">
        <v>50</v>
      </c>
      <c r="T1908" s="144" t="s">
        <v>4746</v>
      </c>
      <c r="U1908" s="145">
        <v>489</v>
      </c>
      <c r="V1908" s="145">
        <v>2.1056699999999999</v>
      </c>
      <c r="W1908" s="145">
        <v>0</v>
      </c>
      <c r="X1908" s="144" t="s">
        <v>4745</v>
      </c>
    </row>
    <row r="1909" spans="1:24" s="7" customFormat="1">
      <c r="A1909" s="7" t="s">
        <v>49</v>
      </c>
      <c r="D1909" s="144" t="s">
        <v>8210</v>
      </c>
      <c r="E1909" s="144" t="s">
        <v>8211</v>
      </c>
      <c r="F1909" s="144" t="s">
        <v>8081</v>
      </c>
      <c r="G1909" s="144" t="s">
        <v>4745</v>
      </c>
      <c r="H1909" s="144" t="s">
        <v>8082</v>
      </c>
      <c r="I1909" s="144" t="s">
        <v>8203</v>
      </c>
      <c r="J1909" s="145">
        <v>60</v>
      </c>
      <c r="K1909" s="144" t="s">
        <v>1413</v>
      </c>
      <c r="L1909" s="144" t="s">
        <v>487</v>
      </c>
      <c r="M1909" s="144" t="s">
        <v>4202</v>
      </c>
      <c r="N1909" s="144" t="s">
        <v>683</v>
      </c>
      <c r="O1909" s="144" t="s">
        <v>695</v>
      </c>
      <c r="P1909" s="144" t="s">
        <v>6074</v>
      </c>
      <c r="Q1909" s="145">
        <v>0.42499999999999999</v>
      </c>
      <c r="R1909" s="144" t="s">
        <v>685</v>
      </c>
      <c r="S1909" s="145">
        <v>60</v>
      </c>
      <c r="T1909" s="144" t="s">
        <v>4746</v>
      </c>
      <c r="U1909" s="145">
        <v>6</v>
      </c>
      <c r="V1909" s="145">
        <v>6.33</v>
      </c>
      <c r="W1909" s="145">
        <v>0</v>
      </c>
      <c r="X1909" s="144" t="s">
        <v>4745</v>
      </c>
    </row>
    <row r="1910" spans="1:24" s="7" customFormat="1">
      <c r="A1910" s="7" t="s">
        <v>49</v>
      </c>
      <c r="D1910" s="144" t="s">
        <v>8212</v>
      </c>
      <c r="E1910" s="144" t="s">
        <v>8213</v>
      </c>
      <c r="F1910" s="144" t="s">
        <v>8081</v>
      </c>
      <c r="G1910" s="144" t="s">
        <v>4745</v>
      </c>
      <c r="H1910" s="144" t="s">
        <v>8082</v>
      </c>
      <c r="I1910" s="144" t="s">
        <v>8203</v>
      </c>
      <c r="J1910" s="145">
        <v>60</v>
      </c>
      <c r="K1910" s="144" t="s">
        <v>1735</v>
      </c>
      <c r="L1910" s="144" t="s">
        <v>401</v>
      </c>
      <c r="M1910" s="144" t="s">
        <v>4202</v>
      </c>
      <c r="N1910" s="144" t="s">
        <v>683</v>
      </c>
      <c r="O1910" s="144" t="s">
        <v>695</v>
      </c>
      <c r="P1910" s="144" t="s">
        <v>6074</v>
      </c>
      <c r="Q1910" s="145">
        <v>0.42499999999999999</v>
      </c>
      <c r="R1910" s="144" t="s">
        <v>685</v>
      </c>
      <c r="S1910" s="145">
        <v>60</v>
      </c>
      <c r="T1910" s="144" t="s">
        <v>4746</v>
      </c>
      <c r="U1910" s="145">
        <v>126</v>
      </c>
      <c r="V1910" s="145">
        <v>6.66953</v>
      </c>
      <c r="W1910" s="145">
        <v>0</v>
      </c>
      <c r="X1910" s="144" t="s">
        <v>4745</v>
      </c>
    </row>
    <row r="1911" spans="1:24" s="7" customFormat="1">
      <c r="A1911" s="7" t="s">
        <v>49</v>
      </c>
      <c r="D1911" s="144" t="s">
        <v>8214</v>
      </c>
      <c r="E1911" s="144" t="s">
        <v>8215</v>
      </c>
      <c r="F1911" s="144" t="s">
        <v>8081</v>
      </c>
      <c r="G1911" s="144" t="s">
        <v>4745</v>
      </c>
      <c r="H1911" s="144" t="s">
        <v>8082</v>
      </c>
      <c r="I1911" s="144" t="s">
        <v>8203</v>
      </c>
      <c r="J1911" s="145">
        <v>60</v>
      </c>
      <c r="K1911" s="144" t="s">
        <v>582</v>
      </c>
      <c r="L1911" s="144" t="s">
        <v>396</v>
      </c>
      <c r="M1911" s="144" t="s">
        <v>4202</v>
      </c>
      <c r="N1911" s="144" t="s">
        <v>683</v>
      </c>
      <c r="O1911" s="144" t="s">
        <v>695</v>
      </c>
      <c r="P1911" s="144" t="s">
        <v>6074</v>
      </c>
      <c r="Q1911" s="145">
        <v>0.42499999999999999</v>
      </c>
      <c r="R1911" s="144" t="s">
        <v>685</v>
      </c>
      <c r="S1911" s="145">
        <v>60</v>
      </c>
      <c r="T1911" s="144" t="s">
        <v>4746</v>
      </c>
      <c r="U1911" s="145">
        <v>75</v>
      </c>
      <c r="V1911" s="145">
        <v>6.6695000000000002</v>
      </c>
      <c r="W1911" s="145">
        <v>0</v>
      </c>
      <c r="X1911" s="144" t="s">
        <v>4745</v>
      </c>
    </row>
    <row r="1912" spans="1:24" s="7" customFormat="1">
      <c r="A1912" s="7" t="s">
        <v>49</v>
      </c>
      <c r="D1912" s="144" t="s">
        <v>8216</v>
      </c>
      <c r="E1912" s="144" t="s">
        <v>8217</v>
      </c>
      <c r="F1912" s="144" t="s">
        <v>8081</v>
      </c>
      <c r="G1912" s="144" t="s">
        <v>4745</v>
      </c>
      <c r="H1912" s="144" t="s">
        <v>8082</v>
      </c>
      <c r="I1912" s="144" t="s">
        <v>8203</v>
      </c>
      <c r="J1912" s="145">
        <v>60</v>
      </c>
      <c r="K1912" s="144" t="s">
        <v>1735</v>
      </c>
      <c r="L1912" s="144" t="s">
        <v>694</v>
      </c>
      <c r="M1912" s="144" t="s">
        <v>4202</v>
      </c>
      <c r="N1912" s="144" t="s">
        <v>683</v>
      </c>
      <c r="O1912" s="144" t="s">
        <v>695</v>
      </c>
      <c r="P1912" s="144" t="s">
        <v>6074</v>
      </c>
      <c r="Q1912" s="145">
        <v>0.42499999999999999</v>
      </c>
      <c r="R1912" s="144" t="s">
        <v>685</v>
      </c>
      <c r="S1912" s="145">
        <v>60</v>
      </c>
      <c r="T1912" s="144" t="s">
        <v>4746</v>
      </c>
      <c r="U1912" s="145">
        <v>93</v>
      </c>
      <c r="V1912" s="145">
        <v>6.6695799999999998</v>
      </c>
      <c r="W1912" s="145">
        <v>0</v>
      </c>
      <c r="X1912" s="144" t="s">
        <v>4745</v>
      </c>
    </row>
    <row r="1913" spans="1:24" s="7" customFormat="1">
      <c r="A1913" s="7" t="s">
        <v>49</v>
      </c>
      <c r="D1913" s="144" t="s">
        <v>8218</v>
      </c>
      <c r="E1913" s="144" t="s">
        <v>8219</v>
      </c>
      <c r="F1913" s="144" t="s">
        <v>8081</v>
      </c>
      <c r="G1913" s="144" t="s">
        <v>4745</v>
      </c>
      <c r="H1913" s="144" t="s">
        <v>8082</v>
      </c>
      <c r="I1913" s="144" t="s">
        <v>8203</v>
      </c>
      <c r="J1913" s="145">
        <v>60</v>
      </c>
      <c r="K1913" s="144" t="s">
        <v>1735</v>
      </c>
      <c r="L1913" s="144" t="s">
        <v>487</v>
      </c>
      <c r="M1913" s="144" t="s">
        <v>4202</v>
      </c>
      <c r="N1913" s="144" t="s">
        <v>683</v>
      </c>
      <c r="O1913" s="144" t="s">
        <v>695</v>
      </c>
      <c r="P1913" s="144" t="s">
        <v>6074</v>
      </c>
      <c r="Q1913" s="145">
        <v>0.42499999999999999</v>
      </c>
      <c r="R1913" s="144" t="s">
        <v>685</v>
      </c>
      <c r="S1913" s="145">
        <v>60</v>
      </c>
      <c r="T1913" s="144" t="s">
        <v>4746</v>
      </c>
      <c r="U1913" s="145">
        <v>371</v>
      </c>
      <c r="V1913" s="145">
        <v>6.6695099999999998</v>
      </c>
      <c r="W1913" s="145">
        <v>0</v>
      </c>
      <c r="X1913" s="144" t="s">
        <v>4745</v>
      </c>
    </row>
    <row r="1914" spans="1:24" s="7" customFormat="1">
      <c r="A1914" s="7" t="s">
        <v>49</v>
      </c>
      <c r="D1914" s="144" t="s">
        <v>8220</v>
      </c>
      <c r="E1914" s="144" t="s">
        <v>8219</v>
      </c>
      <c r="F1914" s="144" t="s">
        <v>8081</v>
      </c>
      <c r="G1914" s="144" t="s">
        <v>4745</v>
      </c>
      <c r="H1914" s="144" t="s">
        <v>8082</v>
      </c>
      <c r="I1914" s="144" t="s">
        <v>8203</v>
      </c>
      <c r="J1914" s="145">
        <v>60</v>
      </c>
      <c r="K1914" s="144" t="s">
        <v>1735</v>
      </c>
      <c r="L1914" s="144" t="s">
        <v>487</v>
      </c>
      <c r="M1914" s="144" t="s">
        <v>4202</v>
      </c>
      <c r="N1914" s="144" t="s">
        <v>683</v>
      </c>
      <c r="O1914" s="144" t="s">
        <v>695</v>
      </c>
      <c r="P1914" s="144" t="s">
        <v>6074</v>
      </c>
      <c r="Q1914" s="145">
        <v>0.42499999999999999</v>
      </c>
      <c r="R1914" s="144" t="s">
        <v>685</v>
      </c>
      <c r="S1914" s="145">
        <v>60</v>
      </c>
      <c r="T1914" s="144" t="s">
        <v>4746</v>
      </c>
      <c r="U1914" s="145">
        <v>160</v>
      </c>
      <c r="V1914" s="145">
        <v>6.6959799999999996</v>
      </c>
      <c r="W1914" s="145">
        <v>0</v>
      </c>
      <c r="X1914" s="144" t="s">
        <v>4745</v>
      </c>
    </row>
    <row r="1915" spans="1:24" s="7" customFormat="1">
      <c r="A1915" s="7" t="s">
        <v>49</v>
      </c>
      <c r="D1915" s="144" t="s">
        <v>8221</v>
      </c>
      <c r="E1915" s="144" t="s">
        <v>8222</v>
      </c>
      <c r="F1915" s="144" t="s">
        <v>8081</v>
      </c>
      <c r="G1915" s="144" t="s">
        <v>4745</v>
      </c>
      <c r="H1915" s="144" t="s">
        <v>8082</v>
      </c>
      <c r="I1915" s="144" t="s">
        <v>8203</v>
      </c>
      <c r="J1915" s="145">
        <v>75</v>
      </c>
      <c r="K1915" s="144" t="s">
        <v>582</v>
      </c>
      <c r="L1915" s="144" t="s">
        <v>401</v>
      </c>
      <c r="M1915" s="144" t="s">
        <v>4202</v>
      </c>
      <c r="N1915" s="144" t="s">
        <v>683</v>
      </c>
      <c r="O1915" s="144" t="s">
        <v>695</v>
      </c>
      <c r="P1915" s="144" t="s">
        <v>1515</v>
      </c>
      <c r="Q1915" s="145">
        <v>0.7</v>
      </c>
      <c r="R1915" s="144" t="s">
        <v>685</v>
      </c>
      <c r="S1915" s="145">
        <v>75</v>
      </c>
      <c r="T1915" s="144" t="s">
        <v>4746</v>
      </c>
      <c r="U1915" s="145">
        <v>252</v>
      </c>
      <c r="V1915" s="145">
        <v>6.7867100000000002</v>
      </c>
      <c r="W1915" s="145">
        <v>0</v>
      </c>
      <c r="X1915" s="144" t="s">
        <v>4745</v>
      </c>
    </row>
    <row r="1916" spans="1:24" s="7" customFormat="1">
      <c r="A1916" s="7" t="s">
        <v>49</v>
      </c>
      <c r="D1916" s="144" t="s">
        <v>8223</v>
      </c>
      <c r="E1916" s="144" t="s">
        <v>8224</v>
      </c>
      <c r="F1916" s="144" t="s">
        <v>8081</v>
      </c>
      <c r="G1916" s="144" t="s">
        <v>4745</v>
      </c>
      <c r="H1916" s="144" t="s">
        <v>8082</v>
      </c>
      <c r="I1916" s="144" t="s">
        <v>8203</v>
      </c>
      <c r="J1916" s="145">
        <v>75</v>
      </c>
      <c r="K1916" s="144" t="s">
        <v>582</v>
      </c>
      <c r="L1916" s="144" t="s">
        <v>393</v>
      </c>
      <c r="M1916" s="144" t="s">
        <v>4202</v>
      </c>
      <c r="N1916" s="144" t="s">
        <v>683</v>
      </c>
      <c r="O1916" s="144" t="s">
        <v>695</v>
      </c>
      <c r="P1916" s="144" t="s">
        <v>1515</v>
      </c>
      <c r="Q1916" s="145">
        <v>0.7</v>
      </c>
      <c r="R1916" s="144" t="s">
        <v>685</v>
      </c>
      <c r="S1916" s="145">
        <v>75</v>
      </c>
      <c r="T1916" s="144" t="s">
        <v>4746</v>
      </c>
      <c r="U1916" s="145">
        <v>54</v>
      </c>
      <c r="V1916" s="145">
        <v>7.2535400000000001</v>
      </c>
      <c r="W1916" s="145">
        <v>0</v>
      </c>
      <c r="X1916" s="144" t="s">
        <v>4745</v>
      </c>
    </row>
    <row r="1917" spans="1:24" s="7" customFormat="1">
      <c r="A1917" s="7" t="s">
        <v>49</v>
      </c>
      <c r="D1917" s="144" t="s">
        <v>8225</v>
      </c>
      <c r="E1917" s="144" t="s">
        <v>8226</v>
      </c>
      <c r="F1917" s="144" t="s">
        <v>8081</v>
      </c>
      <c r="G1917" s="144" t="s">
        <v>4745</v>
      </c>
      <c r="H1917" s="144" t="s">
        <v>8082</v>
      </c>
      <c r="I1917" s="144" t="s">
        <v>8203</v>
      </c>
      <c r="J1917" s="145">
        <v>75</v>
      </c>
      <c r="K1917" s="144" t="s">
        <v>582</v>
      </c>
      <c r="L1917" s="144" t="s">
        <v>401</v>
      </c>
      <c r="M1917" s="144" t="s">
        <v>4202</v>
      </c>
      <c r="N1917" s="144" t="s">
        <v>683</v>
      </c>
      <c r="O1917" s="144" t="s">
        <v>695</v>
      </c>
      <c r="P1917" s="144" t="s">
        <v>1515</v>
      </c>
      <c r="Q1917" s="145">
        <v>0.7</v>
      </c>
      <c r="R1917" s="144" t="s">
        <v>685</v>
      </c>
      <c r="S1917" s="145">
        <v>75</v>
      </c>
      <c r="T1917" s="144" t="s">
        <v>4746</v>
      </c>
      <c r="U1917" s="145">
        <v>647</v>
      </c>
      <c r="V1917" s="145">
        <v>8.9220100000000002</v>
      </c>
      <c r="W1917" s="145">
        <v>0</v>
      </c>
      <c r="X1917" s="144" t="s">
        <v>4745</v>
      </c>
    </row>
    <row r="1918" spans="1:24" s="7" customFormat="1">
      <c r="A1918" s="7" t="s">
        <v>49</v>
      </c>
      <c r="D1918" s="144" t="s">
        <v>8227</v>
      </c>
      <c r="E1918" s="144" t="s">
        <v>8228</v>
      </c>
      <c r="F1918" s="144" t="s">
        <v>8081</v>
      </c>
      <c r="G1918" s="144" t="s">
        <v>4745</v>
      </c>
      <c r="H1918" s="144" t="s">
        <v>8082</v>
      </c>
      <c r="I1918" s="144" t="s">
        <v>8203</v>
      </c>
      <c r="J1918" s="145">
        <v>75</v>
      </c>
      <c r="K1918" s="144" t="s">
        <v>582</v>
      </c>
      <c r="L1918" s="144" t="s">
        <v>396</v>
      </c>
      <c r="M1918" s="144" t="s">
        <v>4202</v>
      </c>
      <c r="N1918" s="144" t="s">
        <v>683</v>
      </c>
      <c r="O1918" s="144" t="s">
        <v>695</v>
      </c>
      <c r="P1918" s="144" t="s">
        <v>1515</v>
      </c>
      <c r="Q1918" s="145">
        <v>0.7</v>
      </c>
      <c r="R1918" s="144" t="s">
        <v>685</v>
      </c>
      <c r="S1918" s="145">
        <v>75</v>
      </c>
      <c r="T1918" s="144" t="s">
        <v>4746</v>
      </c>
      <c r="U1918" s="145">
        <v>490</v>
      </c>
      <c r="V1918" s="145">
        <v>7.29</v>
      </c>
      <c r="W1918" s="145">
        <v>0</v>
      </c>
      <c r="X1918" s="144" t="s">
        <v>4745</v>
      </c>
    </row>
    <row r="1919" spans="1:24" s="7" customFormat="1">
      <c r="A1919" s="7" t="s">
        <v>49</v>
      </c>
      <c r="D1919" s="144" t="s">
        <v>8229</v>
      </c>
      <c r="E1919" s="144" t="s">
        <v>8230</v>
      </c>
      <c r="F1919" s="144" t="s">
        <v>8081</v>
      </c>
      <c r="G1919" s="144" t="s">
        <v>4745</v>
      </c>
      <c r="H1919" s="144" t="s">
        <v>8082</v>
      </c>
      <c r="I1919" s="144" t="s">
        <v>8203</v>
      </c>
      <c r="J1919" s="145">
        <v>75</v>
      </c>
      <c r="K1919" s="144" t="s">
        <v>582</v>
      </c>
      <c r="L1919" s="144" t="s">
        <v>598</v>
      </c>
      <c r="M1919" s="144" t="s">
        <v>4202</v>
      </c>
      <c r="N1919" s="144" t="s">
        <v>683</v>
      </c>
      <c r="O1919" s="144" t="s">
        <v>695</v>
      </c>
      <c r="P1919" s="144" t="s">
        <v>1515</v>
      </c>
      <c r="Q1919" s="145">
        <v>0.7</v>
      </c>
      <c r="R1919" s="144" t="s">
        <v>685</v>
      </c>
      <c r="S1919" s="145">
        <v>75</v>
      </c>
      <c r="T1919" s="144" t="s">
        <v>4746</v>
      </c>
      <c r="U1919" s="145">
        <v>610</v>
      </c>
      <c r="V1919" s="145">
        <v>7.2901300000000004</v>
      </c>
      <c r="W1919" s="145">
        <v>0</v>
      </c>
      <c r="X1919" s="144" t="s">
        <v>4745</v>
      </c>
    </row>
    <row r="1920" spans="1:24" s="7" customFormat="1">
      <c r="A1920" s="7" t="s">
        <v>49</v>
      </c>
      <c r="D1920" s="144" t="s">
        <v>8231</v>
      </c>
      <c r="E1920" s="144" t="s">
        <v>8232</v>
      </c>
      <c r="F1920" s="144" t="s">
        <v>8081</v>
      </c>
      <c r="G1920" s="144" t="s">
        <v>4745</v>
      </c>
      <c r="H1920" s="144" t="s">
        <v>8082</v>
      </c>
      <c r="I1920" s="144" t="s">
        <v>8203</v>
      </c>
      <c r="J1920" s="145">
        <v>75</v>
      </c>
      <c r="K1920" s="144" t="s">
        <v>582</v>
      </c>
      <c r="L1920" s="144" t="s">
        <v>487</v>
      </c>
      <c r="M1920" s="144" t="s">
        <v>4202</v>
      </c>
      <c r="N1920" s="144" t="s">
        <v>683</v>
      </c>
      <c r="O1920" s="144" t="s">
        <v>695</v>
      </c>
      <c r="P1920" s="144" t="s">
        <v>1515</v>
      </c>
      <c r="Q1920" s="145">
        <v>0.7</v>
      </c>
      <c r="R1920" s="144" t="s">
        <v>685</v>
      </c>
      <c r="S1920" s="145">
        <v>75</v>
      </c>
      <c r="T1920" s="144" t="s">
        <v>4746</v>
      </c>
      <c r="U1920" s="145">
        <v>464</v>
      </c>
      <c r="V1920" s="145">
        <v>7.7771400000000002</v>
      </c>
      <c r="W1920" s="145">
        <v>0</v>
      </c>
      <c r="X1920" s="144" t="s">
        <v>4745</v>
      </c>
    </row>
    <row r="1921" spans="1:24" s="7" customFormat="1">
      <c r="A1921" s="7" t="s">
        <v>49</v>
      </c>
      <c r="D1921" s="144" t="s">
        <v>8233</v>
      </c>
      <c r="E1921" s="144" t="s">
        <v>8234</v>
      </c>
      <c r="F1921" s="144" t="s">
        <v>8081</v>
      </c>
      <c r="G1921" s="144" t="s">
        <v>4745</v>
      </c>
      <c r="H1921" s="144" t="s">
        <v>8082</v>
      </c>
      <c r="I1921" s="144" t="s">
        <v>8203</v>
      </c>
      <c r="J1921" s="145">
        <v>75</v>
      </c>
      <c r="K1921" s="144" t="s">
        <v>582</v>
      </c>
      <c r="L1921" s="144" t="s">
        <v>694</v>
      </c>
      <c r="M1921" s="144" t="s">
        <v>4202</v>
      </c>
      <c r="N1921" s="144" t="s">
        <v>683</v>
      </c>
      <c r="O1921" s="144" t="s">
        <v>695</v>
      </c>
      <c r="P1921" s="144" t="s">
        <v>1515</v>
      </c>
      <c r="Q1921" s="145">
        <v>0.7</v>
      </c>
      <c r="R1921" s="144" t="s">
        <v>685</v>
      </c>
      <c r="S1921" s="145">
        <v>75</v>
      </c>
      <c r="T1921" s="144" t="s">
        <v>4746</v>
      </c>
      <c r="U1921" s="145">
        <v>409</v>
      </c>
      <c r="V1921" s="145">
        <v>7.22356</v>
      </c>
      <c r="W1921" s="145">
        <v>0</v>
      </c>
      <c r="X1921" s="144" t="s">
        <v>4745</v>
      </c>
    </row>
    <row r="1922" spans="1:24" s="7" customFormat="1">
      <c r="A1922" s="7" t="s">
        <v>49</v>
      </c>
      <c r="D1922" s="144" t="s">
        <v>8235</v>
      </c>
      <c r="E1922" s="144" t="s">
        <v>8236</v>
      </c>
      <c r="F1922" s="144" t="s">
        <v>8081</v>
      </c>
      <c r="G1922" s="144" t="s">
        <v>4745</v>
      </c>
      <c r="H1922" s="144" t="s">
        <v>8082</v>
      </c>
      <c r="I1922" s="144" t="s">
        <v>8203</v>
      </c>
      <c r="J1922" s="145">
        <v>75</v>
      </c>
      <c r="K1922" s="144" t="s">
        <v>582</v>
      </c>
      <c r="L1922" s="144" t="s">
        <v>389</v>
      </c>
      <c r="M1922" s="144" t="s">
        <v>4202</v>
      </c>
      <c r="N1922" s="144" t="s">
        <v>683</v>
      </c>
      <c r="O1922" s="144" t="s">
        <v>695</v>
      </c>
      <c r="P1922" s="144" t="s">
        <v>1515</v>
      </c>
      <c r="Q1922" s="145">
        <v>0.7</v>
      </c>
      <c r="R1922" s="144" t="s">
        <v>685</v>
      </c>
      <c r="S1922" s="145">
        <v>75</v>
      </c>
      <c r="T1922" s="144" t="s">
        <v>4746</v>
      </c>
      <c r="U1922" s="145">
        <v>345</v>
      </c>
      <c r="V1922" s="145">
        <v>6.8991699999999998</v>
      </c>
      <c r="W1922" s="145">
        <v>0</v>
      </c>
      <c r="X1922" s="144" t="s">
        <v>4745</v>
      </c>
    </row>
    <row r="1923" spans="1:24" s="7" customFormat="1">
      <c r="A1923" s="7" t="s">
        <v>49</v>
      </c>
      <c r="D1923" s="144" t="s">
        <v>8237</v>
      </c>
      <c r="E1923" s="144" t="s">
        <v>8238</v>
      </c>
      <c r="F1923" s="144" t="s">
        <v>8081</v>
      </c>
      <c r="G1923" s="144" t="s">
        <v>4745</v>
      </c>
      <c r="H1923" s="144" t="s">
        <v>8082</v>
      </c>
      <c r="I1923" s="144" t="s">
        <v>8203</v>
      </c>
      <c r="J1923" s="145">
        <v>75</v>
      </c>
      <c r="K1923" s="144" t="s">
        <v>582</v>
      </c>
      <c r="L1923" s="144" t="s">
        <v>457</v>
      </c>
      <c r="M1923" s="144" t="s">
        <v>4202</v>
      </c>
      <c r="N1923" s="144" t="s">
        <v>683</v>
      </c>
      <c r="O1923" s="144" t="s">
        <v>695</v>
      </c>
      <c r="P1923" s="144" t="s">
        <v>1515</v>
      </c>
      <c r="Q1923" s="145">
        <v>0.7</v>
      </c>
      <c r="R1923" s="144" t="s">
        <v>685</v>
      </c>
      <c r="S1923" s="145">
        <v>75</v>
      </c>
      <c r="T1923" s="144" t="s">
        <v>4746</v>
      </c>
      <c r="U1923" s="145">
        <v>488</v>
      </c>
      <c r="V1923" s="145">
        <v>8.1123999999999992</v>
      </c>
      <c r="W1923" s="145">
        <v>0</v>
      </c>
      <c r="X1923" s="144" t="s">
        <v>4745</v>
      </c>
    </row>
    <row r="1924" spans="1:24" s="7" customFormat="1">
      <c r="A1924" s="7" t="s">
        <v>49</v>
      </c>
      <c r="D1924" s="144" t="s">
        <v>8239</v>
      </c>
      <c r="E1924" s="144" t="s">
        <v>8240</v>
      </c>
      <c r="F1924" s="144" t="s">
        <v>8081</v>
      </c>
      <c r="G1924" s="144" t="s">
        <v>4745</v>
      </c>
      <c r="H1924" s="144" t="s">
        <v>8082</v>
      </c>
      <c r="I1924" s="144" t="s">
        <v>8203</v>
      </c>
      <c r="J1924" s="145">
        <v>75</v>
      </c>
      <c r="K1924" s="144" t="s">
        <v>582</v>
      </c>
      <c r="L1924" s="144" t="s">
        <v>487</v>
      </c>
      <c r="M1924" s="144" t="s">
        <v>4202</v>
      </c>
      <c r="N1924" s="144" t="s">
        <v>683</v>
      </c>
      <c r="O1924" s="144" t="s">
        <v>695</v>
      </c>
      <c r="P1924" s="144" t="s">
        <v>1515</v>
      </c>
      <c r="Q1924" s="145">
        <v>0.7</v>
      </c>
      <c r="R1924" s="144" t="s">
        <v>685</v>
      </c>
      <c r="S1924" s="145">
        <v>75</v>
      </c>
      <c r="T1924" s="144" t="s">
        <v>4746</v>
      </c>
      <c r="U1924" s="145">
        <v>294</v>
      </c>
      <c r="V1924" s="145">
        <v>7.4312500000000004</v>
      </c>
      <c r="W1924" s="145">
        <v>0</v>
      </c>
      <c r="X1924" s="144" t="s">
        <v>4745</v>
      </c>
    </row>
    <row r="1925" spans="1:24" s="7" customFormat="1">
      <c r="A1925" s="7" t="s">
        <v>49</v>
      </c>
      <c r="D1925" s="144" t="s">
        <v>8241</v>
      </c>
      <c r="E1925" s="144" t="s">
        <v>8240</v>
      </c>
      <c r="F1925" s="144" t="s">
        <v>8081</v>
      </c>
      <c r="G1925" s="144" t="s">
        <v>4745</v>
      </c>
      <c r="H1925" s="144" t="s">
        <v>8082</v>
      </c>
      <c r="I1925" s="144" t="s">
        <v>8203</v>
      </c>
      <c r="J1925" s="145">
        <v>75</v>
      </c>
      <c r="K1925" s="144" t="s">
        <v>582</v>
      </c>
      <c r="L1925" s="144" t="s">
        <v>487</v>
      </c>
      <c r="M1925" s="144" t="s">
        <v>4202</v>
      </c>
      <c r="N1925" s="144" t="s">
        <v>683</v>
      </c>
      <c r="O1925" s="144" t="s">
        <v>695</v>
      </c>
      <c r="P1925" s="144" t="s">
        <v>1515</v>
      </c>
      <c r="Q1925" s="145">
        <v>0.7</v>
      </c>
      <c r="R1925" s="144" t="s">
        <v>685</v>
      </c>
      <c r="S1925" s="145">
        <v>75</v>
      </c>
      <c r="T1925" s="144" t="s">
        <v>4746</v>
      </c>
      <c r="U1925" s="145">
        <v>159</v>
      </c>
      <c r="V1925" s="145">
        <v>8.8218499999999995</v>
      </c>
      <c r="W1925" s="145">
        <v>0</v>
      </c>
      <c r="X1925" s="144" t="s">
        <v>4745</v>
      </c>
    </row>
    <row r="1926" spans="1:24" s="7" customFormat="1">
      <c r="A1926" s="7" t="s">
        <v>49</v>
      </c>
      <c r="D1926" s="144" t="s">
        <v>8242</v>
      </c>
      <c r="E1926" s="144" t="s">
        <v>8240</v>
      </c>
      <c r="F1926" s="144" t="s">
        <v>8081</v>
      </c>
      <c r="G1926" s="144" t="s">
        <v>4745</v>
      </c>
      <c r="H1926" s="144" t="s">
        <v>8082</v>
      </c>
      <c r="I1926" s="144" t="s">
        <v>8203</v>
      </c>
      <c r="J1926" s="145">
        <v>75</v>
      </c>
      <c r="K1926" s="144" t="s">
        <v>582</v>
      </c>
      <c r="L1926" s="144" t="s">
        <v>487</v>
      </c>
      <c r="M1926" s="144" t="s">
        <v>4202</v>
      </c>
      <c r="N1926" s="144" t="s">
        <v>683</v>
      </c>
      <c r="O1926" s="144" t="s">
        <v>695</v>
      </c>
      <c r="P1926" s="144" t="s">
        <v>1515</v>
      </c>
      <c r="Q1926" s="145">
        <v>0.7</v>
      </c>
      <c r="R1926" s="144" t="s">
        <v>685</v>
      </c>
      <c r="S1926" s="145">
        <v>75</v>
      </c>
      <c r="T1926" s="144" t="s">
        <v>4746</v>
      </c>
      <c r="U1926" s="145">
        <v>55</v>
      </c>
      <c r="V1926" s="145">
        <v>7.46333</v>
      </c>
      <c r="W1926" s="145">
        <v>0</v>
      </c>
      <c r="X1926" s="144" t="s">
        <v>4745</v>
      </c>
    </row>
    <row r="1927" spans="1:24" s="7" customFormat="1">
      <c r="A1927" s="7" t="s">
        <v>49</v>
      </c>
      <c r="D1927" s="144" t="s">
        <v>8243</v>
      </c>
      <c r="E1927" s="144" t="s">
        <v>8244</v>
      </c>
      <c r="F1927" s="144" t="s">
        <v>8081</v>
      </c>
      <c r="G1927" s="144" t="s">
        <v>4745</v>
      </c>
      <c r="H1927" s="144" t="s">
        <v>8082</v>
      </c>
      <c r="I1927" s="144" t="s">
        <v>8203</v>
      </c>
      <c r="J1927" s="145">
        <v>75</v>
      </c>
      <c r="K1927" s="144" t="s">
        <v>1413</v>
      </c>
      <c r="L1927" s="144" t="s">
        <v>487</v>
      </c>
      <c r="M1927" s="144" t="s">
        <v>4202</v>
      </c>
      <c r="N1927" s="144" t="s">
        <v>683</v>
      </c>
      <c r="O1927" s="144" t="s">
        <v>695</v>
      </c>
      <c r="P1927" s="144" t="s">
        <v>1515</v>
      </c>
      <c r="Q1927" s="145">
        <v>0.7</v>
      </c>
      <c r="R1927" s="144" t="s">
        <v>685</v>
      </c>
      <c r="S1927" s="145">
        <v>75</v>
      </c>
      <c r="T1927" s="144" t="s">
        <v>4746</v>
      </c>
      <c r="U1927" s="145">
        <v>137</v>
      </c>
      <c r="V1927" s="145">
        <v>6.57</v>
      </c>
      <c r="W1927" s="145">
        <v>0</v>
      </c>
      <c r="X1927" s="144" t="s">
        <v>4745</v>
      </c>
    </row>
    <row r="1928" spans="1:24" s="7" customFormat="1">
      <c r="A1928" s="7" t="s">
        <v>49</v>
      </c>
      <c r="D1928" s="144" t="s">
        <v>8245</v>
      </c>
      <c r="E1928" s="144" t="s">
        <v>8244</v>
      </c>
      <c r="F1928" s="144" t="s">
        <v>8081</v>
      </c>
      <c r="G1928" s="144" t="s">
        <v>4745</v>
      </c>
      <c r="H1928" s="144" t="s">
        <v>8082</v>
      </c>
      <c r="I1928" s="144" t="s">
        <v>8203</v>
      </c>
      <c r="J1928" s="145">
        <v>75</v>
      </c>
      <c r="K1928" s="144" t="s">
        <v>1413</v>
      </c>
      <c r="L1928" s="144" t="s">
        <v>487</v>
      </c>
      <c r="M1928" s="144" t="s">
        <v>4202</v>
      </c>
      <c r="N1928" s="144" t="s">
        <v>683</v>
      </c>
      <c r="O1928" s="144" t="s">
        <v>695</v>
      </c>
      <c r="P1928" s="144" t="s">
        <v>1515</v>
      </c>
      <c r="Q1928" s="145">
        <v>0.7</v>
      </c>
      <c r="R1928" s="144" t="s">
        <v>685</v>
      </c>
      <c r="S1928" s="145">
        <v>75</v>
      </c>
      <c r="T1928" s="144" t="s">
        <v>4746</v>
      </c>
      <c r="U1928" s="145">
        <v>133</v>
      </c>
      <c r="V1928" s="145">
        <v>6.6</v>
      </c>
      <c r="W1928" s="145">
        <v>0</v>
      </c>
      <c r="X1928" s="144" t="s">
        <v>4745</v>
      </c>
    </row>
    <row r="1929" spans="1:24" s="7" customFormat="1">
      <c r="A1929" s="7" t="s">
        <v>49</v>
      </c>
      <c r="D1929" s="144" t="s">
        <v>8246</v>
      </c>
      <c r="E1929" s="144" t="s">
        <v>8244</v>
      </c>
      <c r="F1929" s="144" t="s">
        <v>8081</v>
      </c>
      <c r="G1929" s="144" t="s">
        <v>4745</v>
      </c>
      <c r="H1929" s="144" t="s">
        <v>8082</v>
      </c>
      <c r="I1929" s="144" t="s">
        <v>8203</v>
      </c>
      <c r="J1929" s="145">
        <v>75</v>
      </c>
      <c r="K1929" s="144" t="s">
        <v>1413</v>
      </c>
      <c r="L1929" s="144" t="s">
        <v>487</v>
      </c>
      <c r="M1929" s="144" t="s">
        <v>4202</v>
      </c>
      <c r="N1929" s="144" t="s">
        <v>683</v>
      </c>
      <c r="O1929" s="144" t="s">
        <v>695</v>
      </c>
      <c r="P1929" s="144" t="s">
        <v>1515</v>
      </c>
      <c r="Q1929" s="145">
        <v>0.7</v>
      </c>
      <c r="R1929" s="144" t="s">
        <v>685</v>
      </c>
      <c r="S1929" s="145">
        <v>75</v>
      </c>
      <c r="T1929" s="144" t="s">
        <v>4746</v>
      </c>
      <c r="U1929" s="145">
        <v>141</v>
      </c>
      <c r="V1929" s="145">
        <v>6.6</v>
      </c>
      <c r="W1929" s="145">
        <v>0</v>
      </c>
      <c r="X1929" s="144" t="s">
        <v>4745</v>
      </c>
    </row>
    <row r="1930" spans="1:24" s="7" customFormat="1">
      <c r="A1930" s="7" t="s">
        <v>49</v>
      </c>
      <c r="D1930" s="144" t="s">
        <v>8247</v>
      </c>
      <c r="E1930" s="144" t="s">
        <v>8248</v>
      </c>
      <c r="F1930" s="144" t="s">
        <v>8081</v>
      </c>
      <c r="G1930" s="144" t="s">
        <v>4745</v>
      </c>
      <c r="H1930" s="144" t="s">
        <v>8082</v>
      </c>
      <c r="I1930" s="144" t="s">
        <v>8203</v>
      </c>
      <c r="J1930" s="145">
        <v>75</v>
      </c>
      <c r="K1930" s="144" t="s">
        <v>582</v>
      </c>
      <c r="L1930" s="144" t="s">
        <v>389</v>
      </c>
      <c r="M1930" s="144" t="s">
        <v>4202</v>
      </c>
      <c r="N1930" s="144" t="s">
        <v>683</v>
      </c>
      <c r="O1930" s="144" t="s">
        <v>695</v>
      </c>
      <c r="P1930" s="144" t="s">
        <v>1515</v>
      </c>
      <c r="Q1930" s="145">
        <v>0.42</v>
      </c>
      <c r="R1930" s="144" t="s">
        <v>480</v>
      </c>
      <c r="S1930" s="145">
        <v>75</v>
      </c>
      <c r="T1930" s="144" t="s">
        <v>4746</v>
      </c>
      <c r="U1930" s="145">
        <v>558</v>
      </c>
      <c r="V1930" s="145">
        <v>4.57</v>
      </c>
      <c r="W1930" s="145">
        <v>0</v>
      </c>
      <c r="X1930" s="144" t="s">
        <v>4745</v>
      </c>
    </row>
    <row r="1931" spans="1:24" s="7" customFormat="1">
      <c r="A1931" s="7" t="s">
        <v>49</v>
      </c>
      <c r="D1931" s="144" t="s">
        <v>8249</v>
      </c>
      <c r="E1931" s="144" t="s">
        <v>8250</v>
      </c>
      <c r="F1931" s="144" t="s">
        <v>8081</v>
      </c>
      <c r="G1931" s="144" t="s">
        <v>4745</v>
      </c>
      <c r="H1931" s="144" t="s">
        <v>8082</v>
      </c>
      <c r="I1931" s="144" t="s">
        <v>8203</v>
      </c>
      <c r="J1931" s="145">
        <v>100</v>
      </c>
      <c r="K1931" s="144" t="s">
        <v>582</v>
      </c>
      <c r="L1931" s="144" t="s">
        <v>487</v>
      </c>
      <c r="M1931" s="144" t="s">
        <v>4202</v>
      </c>
      <c r="N1931" s="144" t="s">
        <v>683</v>
      </c>
      <c r="O1931" s="144" t="s">
        <v>695</v>
      </c>
      <c r="P1931" s="144" t="s">
        <v>3452</v>
      </c>
      <c r="Q1931" s="145">
        <v>1.7250000000000001</v>
      </c>
      <c r="R1931" s="144" t="s">
        <v>685</v>
      </c>
      <c r="S1931" s="145">
        <v>100</v>
      </c>
      <c r="T1931" s="144" t="s">
        <v>4746</v>
      </c>
      <c r="U1931" s="145">
        <v>106</v>
      </c>
      <c r="V1931" s="145">
        <v>13.092000000000001</v>
      </c>
      <c r="W1931" s="145">
        <v>0</v>
      </c>
      <c r="X1931" s="144" t="s">
        <v>4745</v>
      </c>
    </row>
    <row r="1932" spans="1:24" s="7" customFormat="1">
      <c r="A1932" s="7" t="s">
        <v>49</v>
      </c>
      <c r="D1932" s="144" t="s">
        <v>8251</v>
      </c>
      <c r="E1932" s="144" t="s">
        <v>8250</v>
      </c>
      <c r="F1932" s="144" t="s">
        <v>8081</v>
      </c>
      <c r="G1932" s="144" t="s">
        <v>4745</v>
      </c>
      <c r="H1932" s="144" t="s">
        <v>8082</v>
      </c>
      <c r="I1932" s="144" t="s">
        <v>8203</v>
      </c>
      <c r="J1932" s="145">
        <v>100</v>
      </c>
      <c r="K1932" s="144" t="s">
        <v>582</v>
      </c>
      <c r="L1932" s="144" t="s">
        <v>487</v>
      </c>
      <c r="M1932" s="144" t="s">
        <v>4202</v>
      </c>
      <c r="N1932" s="144" t="s">
        <v>683</v>
      </c>
      <c r="O1932" s="144" t="s">
        <v>695</v>
      </c>
      <c r="P1932" s="144" t="s">
        <v>3452</v>
      </c>
      <c r="Q1932" s="145">
        <v>1.7250000000000001</v>
      </c>
      <c r="R1932" s="144" t="s">
        <v>685</v>
      </c>
      <c r="S1932" s="145">
        <v>100</v>
      </c>
      <c r="T1932" s="144" t="s">
        <v>4746</v>
      </c>
      <c r="U1932" s="145">
        <v>31</v>
      </c>
      <c r="V1932" s="145">
        <v>13.118</v>
      </c>
      <c r="W1932" s="145">
        <v>0</v>
      </c>
      <c r="X1932" s="144" t="s">
        <v>4745</v>
      </c>
    </row>
    <row r="1933" spans="1:24" s="7" customFormat="1">
      <c r="A1933" s="7" t="s">
        <v>49</v>
      </c>
      <c r="D1933" s="144" t="s">
        <v>8252</v>
      </c>
      <c r="E1933" s="144" t="s">
        <v>8250</v>
      </c>
      <c r="F1933" s="144" t="s">
        <v>8081</v>
      </c>
      <c r="G1933" s="144" t="s">
        <v>4745</v>
      </c>
      <c r="H1933" s="144" t="s">
        <v>8082</v>
      </c>
      <c r="I1933" s="144" t="s">
        <v>8203</v>
      </c>
      <c r="J1933" s="145">
        <v>100</v>
      </c>
      <c r="K1933" s="144" t="s">
        <v>582</v>
      </c>
      <c r="L1933" s="144" t="s">
        <v>487</v>
      </c>
      <c r="M1933" s="144" t="s">
        <v>4202</v>
      </c>
      <c r="N1933" s="144" t="s">
        <v>683</v>
      </c>
      <c r="O1933" s="144" t="s">
        <v>695</v>
      </c>
      <c r="P1933" s="144" t="s">
        <v>3452</v>
      </c>
      <c r="Q1933" s="145">
        <v>1.7250000000000001</v>
      </c>
      <c r="R1933" s="144" t="s">
        <v>685</v>
      </c>
      <c r="S1933" s="145">
        <v>100</v>
      </c>
      <c r="T1933" s="144" t="s">
        <v>4746</v>
      </c>
      <c r="U1933" s="145">
        <v>31</v>
      </c>
      <c r="V1933" s="145">
        <v>13.12133</v>
      </c>
      <c r="W1933" s="145">
        <v>0</v>
      </c>
      <c r="X1933" s="144" t="s">
        <v>4745</v>
      </c>
    </row>
    <row r="1934" spans="1:24" s="7" customFormat="1">
      <c r="A1934" s="7" t="s">
        <v>49</v>
      </c>
      <c r="D1934" s="144" t="s">
        <v>8253</v>
      </c>
      <c r="E1934" s="144" t="s">
        <v>8254</v>
      </c>
      <c r="F1934" s="144" t="s">
        <v>8081</v>
      </c>
      <c r="G1934" s="144" t="s">
        <v>4745</v>
      </c>
      <c r="H1934" s="144" t="s">
        <v>8082</v>
      </c>
      <c r="I1934" s="144" t="s">
        <v>8203</v>
      </c>
      <c r="J1934" s="145">
        <v>100</v>
      </c>
      <c r="K1934" s="144" t="s">
        <v>582</v>
      </c>
      <c r="L1934" s="144" t="s">
        <v>487</v>
      </c>
      <c r="M1934" s="144" t="s">
        <v>4202</v>
      </c>
      <c r="N1934" s="144" t="s">
        <v>683</v>
      </c>
      <c r="O1934" s="144" t="s">
        <v>695</v>
      </c>
      <c r="P1934" s="144" t="s">
        <v>3452</v>
      </c>
      <c r="Q1934" s="145">
        <v>1.7250000000000001</v>
      </c>
      <c r="R1934" s="144" t="s">
        <v>685</v>
      </c>
      <c r="S1934" s="145">
        <v>100</v>
      </c>
      <c r="T1934" s="144" t="s">
        <v>4746</v>
      </c>
      <c r="U1934" s="145">
        <v>111</v>
      </c>
      <c r="V1934" s="145">
        <v>12.755330000000001</v>
      </c>
      <c r="W1934" s="145">
        <v>0</v>
      </c>
      <c r="X1934" s="144" t="s">
        <v>4745</v>
      </c>
    </row>
    <row r="1935" spans="1:24" s="7" customFormat="1">
      <c r="A1935" s="7" t="s">
        <v>49</v>
      </c>
      <c r="D1935" s="144" t="s">
        <v>8255</v>
      </c>
      <c r="E1935" s="144" t="s">
        <v>8254</v>
      </c>
      <c r="F1935" s="144" t="s">
        <v>8081</v>
      </c>
      <c r="G1935" s="144" t="s">
        <v>4745</v>
      </c>
      <c r="H1935" s="144" t="s">
        <v>8082</v>
      </c>
      <c r="I1935" s="144" t="s">
        <v>8203</v>
      </c>
      <c r="J1935" s="145">
        <v>100</v>
      </c>
      <c r="K1935" s="144" t="s">
        <v>582</v>
      </c>
      <c r="L1935" s="144" t="s">
        <v>487</v>
      </c>
      <c r="M1935" s="144" t="s">
        <v>4202</v>
      </c>
      <c r="N1935" s="144" t="s">
        <v>683</v>
      </c>
      <c r="O1935" s="144" t="s">
        <v>695</v>
      </c>
      <c r="P1935" s="144" t="s">
        <v>3452</v>
      </c>
      <c r="Q1935" s="145">
        <v>1.7250000000000001</v>
      </c>
      <c r="R1935" s="144" t="s">
        <v>685</v>
      </c>
      <c r="S1935" s="145">
        <v>100</v>
      </c>
      <c r="T1935" s="144" t="s">
        <v>4746</v>
      </c>
      <c r="U1935" s="145">
        <v>106</v>
      </c>
      <c r="V1935" s="145">
        <v>13.11778</v>
      </c>
      <c r="W1935" s="145">
        <v>0</v>
      </c>
      <c r="X1935" s="144" t="s">
        <v>4745</v>
      </c>
    </row>
    <row r="1936" spans="1:24" s="7" customFormat="1">
      <c r="A1936" s="7" t="s">
        <v>49</v>
      </c>
      <c r="D1936" s="144" t="s">
        <v>8256</v>
      </c>
      <c r="E1936" s="144" t="s">
        <v>8254</v>
      </c>
      <c r="F1936" s="144" t="s">
        <v>8081</v>
      </c>
      <c r="G1936" s="144" t="s">
        <v>4745</v>
      </c>
      <c r="H1936" s="144" t="s">
        <v>8082</v>
      </c>
      <c r="I1936" s="144" t="s">
        <v>8203</v>
      </c>
      <c r="J1936" s="145">
        <v>100</v>
      </c>
      <c r="K1936" s="144" t="s">
        <v>582</v>
      </c>
      <c r="L1936" s="144" t="s">
        <v>487</v>
      </c>
      <c r="M1936" s="144" t="s">
        <v>4202</v>
      </c>
      <c r="N1936" s="144" t="s">
        <v>683</v>
      </c>
      <c r="O1936" s="144" t="s">
        <v>695</v>
      </c>
      <c r="P1936" s="144" t="s">
        <v>3452</v>
      </c>
      <c r="Q1936" s="145">
        <v>1.7250000000000001</v>
      </c>
      <c r="R1936" s="144" t="s">
        <v>685</v>
      </c>
      <c r="S1936" s="145">
        <v>100</v>
      </c>
      <c r="T1936" s="144" t="s">
        <v>4746</v>
      </c>
      <c r="U1936" s="145">
        <v>61</v>
      </c>
      <c r="V1936" s="145">
        <v>13.11833</v>
      </c>
      <c r="W1936" s="145">
        <v>0</v>
      </c>
      <c r="X1936" s="144" t="s">
        <v>4745</v>
      </c>
    </row>
    <row r="1937" spans="1:24" s="7" customFormat="1">
      <c r="A1937" s="7" t="s">
        <v>49</v>
      </c>
      <c r="D1937" s="144" t="s">
        <v>8257</v>
      </c>
      <c r="E1937" s="144" t="s">
        <v>8258</v>
      </c>
      <c r="F1937" s="144" t="s">
        <v>8081</v>
      </c>
      <c r="G1937" s="144" t="s">
        <v>4745</v>
      </c>
      <c r="H1937" s="144" t="s">
        <v>8082</v>
      </c>
      <c r="I1937" s="144" t="s">
        <v>8203</v>
      </c>
      <c r="J1937" s="145">
        <v>100</v>
      </c>
      <c r="K1937" s="144" t="s">
        <v>582</v>
      </c>
      <c r="L1937" s="144" t="s">
        <v>389</v>
      </c>
      <c r="M1937" s="144" t="s">
        <v>4202</v>
      </c>
      <c r="N1937" s="144" t="s">
        <v>683</v>
      </c>
      <c r="O1937" s="144" t="s">
        <v>695</v>
      </c>
      <c r="P1937" s="144" t="s">
        <v>1508</v>
      </c>
      <c r="Q1937" s="145">
        <v>1.6</v>
      </c>
      <c r="R1937" s="144" t="s">
        <v>685</v>
      </c>
      <c r="S1937" s="145">
        <v>100</v>
      </c>
      <c r="T1937" s="144" t="s">
        <v>4746</v>
      </c>
      <c r="U1937" s="145">
        <v>44</v>
      </c>
      <c r="V1937" s="145">
        <v>12.11056</v>
      </c>
      <c r="W1937" s="145">
        <v>0</v>
      </c>
      <c r="X1937" s="144" t="s">
        <v>4745</v>
      </c>
    </row>
    <row r="1938" spans="1:24" s="7" customFormat="1">
      <c r="A1938" s="7" t="s">
        <v>49</v>
      </c>
      <c r="D1938" s="144" t="s">
        <v>8259</v>
      </c>
      <c r="E1938" s="144" t="s">
        <v>8260</v>
      </c>
      <c r="F1938" s="144" t="s">
        <v>8081</v>
      </c>
      <c r="G1938" s="144" t="s">
        <v>4745</v>
      </c>
      <c r="H1938" s="144" t="s">
        <v>8082</v>
      </c>
      <c r="I1938" s="144" t="s">
        <v>8203</v>
      </c>
      <c r="J1938" s="145">
        <v>100</v>
      </c>
      <c r="K1938" s="144" t="s">
        <v>582</v>
      </c>
      <c r="L1938" s="144" t="s">
        <v>401</v>
      </c>
      <c r="M1938" s="144" t="s">
        <v>4202</v>
      </c>
      <c r="N1938" s="144" t="s">
        <v>683</v>
      </c>
      <c r="O1938" s="144" t="s">
        <v>695</v>
      </c>
      <c r="P1938" s="144" t="s">
        <v>1508</v>
      </c>
      <c r="Q1938" s="145">
        <v>1.6</v>
      </c>
      <c r="R1938" s="144" t="s">
        <v>685</v>
      </c>
      <c r="S1938" s="145">
        <v>100</v>
      </c>
      <c r="T1938" s="144" t="s">
        <v>4746</v>
      </c>
      <c r="U1938" s="145">
        <v>26</v>
      </c>
      <c r="V1938" s="145">
        <v>12.31</v>
      </c>
      <c r="W1938" s="145">
        <v>0</v>
      </c>
      <c r="X1938" s="144" t="s">
        <v>4745</v>
      </c>
    </row>
    <row r="1939" spans="1:24" s="7" customFormat="1">
      <c r="A1939" s="7" t="s">
        <v>49</v>
      </c>
      <c r="D1939" s="144" t="s">
        <v>8261</v>
      </c>
      <c r="E1939" s="144" t="s">
        <v>8262</v>
      </c>
      <c r="F1939" s="144" t="s">
        <v>8081</v>
      </c>
      <c r="G1939" s="144" t="s">
        <v>4745</v>
      </c>
      <c r="H1939" s="144" t="s">
        <v>8082</v>
      </c>
      <c r="I1939" s="144" t="s">
        <v>8203</v>
      </c>
      <c r="J1939" s="145">
        <v>100</v>
      </c>
      <c r="K1939" s="144" t="s">
        <v>1507</v>
      </c>
      <c r="L1939" s="144" t="s">
        <v>457</v>
      </c>
      <c r="M1939" s="144" t="s">
        <v>4202</v>
      </c>
      <c r="N1939" s="144" t="s">
        <v>683</v>
      </c>
      <c r="O1939" s="144" t="s">
        <v>695</v>
      </c>
      <c r="P1939" s="144" t="s">
        <v>1508</v>
      </c>
      <c r="Q1939" s="145">
        <v>1.6</v>
      </c>
      <c r="R1939" s="144" t="s">
        <v>685</v>
      </c>
      <c r="S1939" s="145">
        <v>100</v>
      </c>
      <c r="T1939" s="144" t="s">
        <v>4746</v>
      </c>
      <c r="U1939" s="145">
        <v>55</v>
      </c>
      <c r="V1939" s="145">
        <v>14.414999999999999</v>
      </c>
      <c r="W1939" s="145">
        <v>0</v>
      </c>
      <c r="X1939" s="144" t="s">
        <v>4745</v>
      </c>
    </row>
    <row r="1940" spans="1:24" s="7" customFormat="1">
      <c r="A1940" s="7" t="s">
        <v>49</v>
      </c>
      <c r="D1940" s="144" t="s">
        <v>8263</v>
      </c>
      <c r="E1940" s="144" t="s">
        <v>8264</v>
      </c>
      <c r="F1940" s="144" t="s">
        <v>8081</v>
      </c>
      <c r="G1940" s="144" t="s">
        <v>4745</v>
      </c>
      <c r="H1940" s="144" t="s">
        <v>8082</v>
      </c>
      <c r="I1940" s="144" t="s">
        <v>8203</v>
      </c>
      <c r="J1940" s="145">
        <v>100</v>
      </c>
      <c r="K1940" s="144" t="s">
        <v>582</v>
      </c>
      <c r="L1940" s="144" t="s">
        <v>487</v>
      </c>
      <c r="M1940" s="144" t="s">
        <v>4202</v>
      </c>
      <c r="N1940" s="144" t="s">
        <v>683</v>
      </c>
      <c r="O1940" s="144" t="s">
        <v>695</v>
      </c>
      <c r="P1940" s="144" t="s">
        <v>3452</v>
      </c>
      <c r="Q1940" s="145">
        <v>1.7250000000000001</v>
      </c>
      <c r="R1940" s="144" t="s">
        <v>685</v>
      </c>
      <c r="S1940" s="145">
        <v>100</v>
      </c>
      <c r="T1940" s="144" t="s">
        <v>4746</v>
      </c>
      <c r="U1940" s="145">
        <v>106</v>
      </c>
      <c r="V1940" s="145">
        <v>13.09267</v>
      </c>
      <c r="W1940" s="145">
        <v>0</v>
      </c>
      <c r="X1940" s="144" t="s">
        <v>4745</v>
      </c>
    </row>
    <row r="1941" spans="1:24" s="7" customFormat="1">
      <c r="A1941" s="7" t="s">
        <v>49</v>
      </c>
      <c r="D1941" s="144" t="s">
        <v>8265</v>
      </c>
      <c r="E1941" s="144" t="s">
        <v>8264</v>
      </c>
      <c r="F1941" s="144" t="s">
        <v>8081</v>
      </c>
      <c r="G1941" s="144" t="s">
        <v>4745</v>
      </c>
      <c r="H1941" s="144" t="s">
        <v>8082</v>
      </c>
      <c r="I1941" s="144" t="s">
        <v>8203</v>
      </c>
      <c r="J1941" s="145">
        <v>100</v>
      </c>
      <c r="K1941" s="144" t="s">
        <v>582</v>
      </c>
      <c r="L1941" s="144" t="s">
        <v>487</v>
      </c>
      <c r="M1941" s="144" t="s">
        <v>4202</v>
      </c>
      <c r="N1941" s="144" t="s">
        <v>683</v>
      </c>
      <c r="O1941" s="144" t="s">
        <v>695</v>
      </c>
      <c r="P1941" s="144" t="s">
        <v>3452</v>
      </c>
      <c r="Q1941" s="145">
        <v>1.7250000000000001</v>
      </c>
      <c r="R1941" s="144" t="s">
        <v>685</v>
      </c>
      <c r="S1941" s="145">
        <v>100</v>
      </c>
      <c r="T1941" s="144" t="s">
        <v>4746</v>
      </c>
      <c r="U1941" s="145">
        <v>107</v>
      </c>
      <c r="V1941" s="145">
        <v>12.996</v>
      </c>
      <c r="W1941" s="145">
        <v>0</v>
      </c>
      <c r="X1941" s="144" t="s">
        <v>4745</v>
      </c>
    </row>
    <row r="1942" spans="1:24" s="7" customFormat="1">
      <c r="A1942" s="7" t="s">
        <v>49</v>
      </c>
      <c r="D1942" s="144" t="s">
        <v>8266</v>
      </c>
      <c r="E1942" s="144" t="s">
        <v>8264</v>
      </c>
      <c r="F1942" s="144" t="s">
        <v>8081</v>
      </c>
      <c r="G1942" s="144" t="s">
        <v>4745</v>
      </c>
      <c r="H1942" s="144" t="s">
        <v>8082</v>
      </c>
      <c r="I1942" s="144" t="s">
        <v>8203</v>
      </c>
      <c r="J1942" s="145">
        <v>100</v>
      </c>
      <c r="K1942" s="144" t="s">
        <v>582</v>
      </c>
      <c r="L1942" s="144" t="s">
        <v>487</v>
      </c>
      <c r="M1942" s="144" t="s">
        <v>4202</v>
      </c>
      <c r="N1942" s="144" t="s">
        <v>683</v>
      </c>
      <c r="O1942" s="144" t="s">
        <v>695</v>
      </c>
      <c r="P1942" s="144" t="s">
        <v>3452</v>
      </c>
      <c r="Q1942" s="145">
        <v>1.7250000000000001</v>
      </c>
      <c r="R1942" s="144" t="s">
        <v>685</v>
      </c>
      <c r="S1942" s="145">
        <v>100</v>
      </c>
      <c r="T1942" s="144" t="s">
        <v>4746</v>
      </c>
      <c r="U1942" s="145">
        <v>106</v>
      </c>
      <c r="V1942" s="145">
        <v>13.124000000000001</v>
      </c>
      <c r="W1942" s="145">
        <v>0</v>
      </c>
      <c r="X1942" s="144" t="s">
        <v>4745</v>
      </c>
    </row>
    <row r="1943" spans="1:24" s="7" customFormat="1">
      <c r="A1943" s="7" t="s">
        <v>49</v>
      </c>
      <c r="D1943" s="144" t="s">
        <v>8267</v>
      </c>
      <c r="E1943" s="144" t="s">
        <v>8268</v>
      </c>
      <c r="F1943" s="144" t="s">
        <v>8081</v>
      </c>
      <c r="G1943" s="144" t="s">
        <v>4745</v>
      </c>
      <c r="H1943" s="144" t="s">
        <v>8082</v>
      </c>
      <c r="I1943" s="144" t="s">
        <v>8203</v>
      </c>
      <c r="J1943" s="145">
        <v>75</v>
      </c>
      <c r="K1943" s="144" t="s">
        <v>582</v>
      </c>
      <c r="L1943" s="144" t="s">
        <v>487</v>
      </c>
      <c r="M1943" s="144" t="s">
        <v>4202</v>
      </c>
      <c r="N1943" s="144" t="s">
        <v>683</v>
      </c>
      <c r="O1943" s="144" t="s">
        <v>695</v>
      </c>
      <c r="P1943" s="144" t="s">
        <v>1515</v>
      </c>
      <c r="Q1943" s="145">
        <v>0.7</v>
      </c>
      <c r="R1943" s="144" t="s">
        <v>685</v>
      </c>
      <c r="S1943" s="145">
        <v>75</v>
      </c>
      <c r="T1943" s="144" t="s">
        <v>4746</v>
      </c>
      <c r="U1943" s="145">
        <v>155</v>
      </c>
      <c r="V1943" s="145">
        <v>7.3812499999999996</v>
      </c>
      <c r="W1943" s="145">
        <v>0</v>
      </c>
      <c r="X1943" s="144" t="s">
        <v>4745</v>
      </c>
    </row>
    <row r="1944" spans="1:24" s="7" customFormat="1">
      <c r="A1944" s="7" t="s">
        <v>49</v>
      </c>
      <c r="D1944" s="144" t="s">
        <v>8269</v>
      </c>
      <c r="E1944" s="144" t="s">
        <v>8268</v>
      </c>
      <c r="F1944" s="144" t="s">
        <v>8081</v>
      </c>
      <c r="G1944" s="144" t="s">
        <v>4745</v>
      </c>
      <c r="H1944" s="144" t="s">
        <v>8082</v>
      </c>
      <c r="I1944" s="144" t="s">
        <v>8203</v>
      </c>
      <c r="J1944" s="145">
        <v>75</v>
      </c>
      <c r="K1944" s="144" t="s">
        <v>582</v>
      </c>
      <c r="L1944" s="144" t="s">
        <v>487</v>
      </c>
      <c r="M1944" s="144" t="s">
        <v>4202</v>
      </c>
      <c r="N1944" s="144" t="s">
        <v>683</v>
      </c>
      <c r="O1944" s="144" t="s">
        <v>695</v>
      </c>
      <c r="P1944" s="144" t="s">
        <v>1515</v>
      </c>
      <c r="Q1944" s="145">
        <v>0.7</v>
      </c>
      <c r="R1944" s="144" t="s">
        <v>685</v>
      </c>
      <c r="S1944" s="145">
        <v>75</v>
      </c>
      <c r="T1944" s="144" t="s">
        <v>4746</v>
      </c>
      <c r="U1944" s="145">
        <v>169</v>
      </c>
      <c r="V1944" s="145">
        <v>7.4923299999999999</v>
      </c>
      <c r="W1944" s="145">
        <v>0</v>
      </c>
      <c r="X1944" s="144" t="s">
        <v>4745</v>
      </c>
    </row>
    <row r="1945" spans="1:24" s="7" customFormat="1">
      <c r="A1945" s="7" t="s">
        <v>49</v>
      </c>
      <c r="D1945" s="144" t="s">
        <v>8270</v>
      </c>
      <c r="E1945" s="144" t="s">
        <v>8268</v>
      </c>
      <c r="F1945" s="144" t="s">
        <v>8081</v>
      </c>
      <c r="G1945" s="144" t="s">
        <v>4745</v>
      </c>
      <c r="H1945" s="144" t="s">
        <v>8082</v>
      </c>
      <c r="I1945" s="144" t="s">
        <v>8203</v>
      </c>
      <c r="J1945" s="145">
        <v>75</v>
      </c>
      <c r="K1945" s="144" t="s">
        <v>582</v>
      </c>
      <c r="L1945" s="144" t="s">
        <v>487</v>
      </c>
      <c r="M1945" s="144" t="s">
        <v>4202</v>
      </c>
      <c r="N1945" s="144" t="s">
        <v>683</v>
      </c>
      <c r="O1945" s="144" t="s">
        <v>695</v>
      </c>
      <c r="P1945" s="144" t="s">
        <v>1515</v>
      </c>
      <c r="Q1945" s="145">
        <v>0.7</v>
      </c>
      <c r="R1945" s="144" t="s">
        <v>685</v>
      </c>
      <c r="S1945" s="145">
        <v>75</v>
      </c>
      <c r="T1945" s="144" t="s">
        <v>4746</v>
      </c>
      <c r="U1945" s="145">
        <v>122</v>
      </c>
      <c r="V1945" s="145">
        <v>7.3929999999999998</v>
      </c>
      <c r="W1945" s="145">
        <v>0</v>
      </c>
      <c r="X1945" s="144" t="s">
        <v>4745</v>
      </c>
    </row>
    <row r="1946" spans="1:24" s="7" customFormat="1">
      <c r="A1946" s="7" t="s">
        <v>49</v>
      </c>
      <c r="D1946" s="144" t="s">
        <v>8271</v>
      </c>
      <c r="E1946" s="144" t="s">
        <v>8272</v>
      </c>
      <c r="F1946" s="144" t="s">
        <v>8081</v>
      </c>
      <c r="G1946" s="144" t="s">
        <v>4745</v>
      </c>
      <c r="H1946" s="144" t="s">
        <v>8082</v>
      </c>
      <c r="I1946" s="144" t="s">
        <v>8203</v>
      </c>
      <c r="J1946" s="145">
        <v>75</v>
      </c>
      <c r="K1946" s="144" t="s">
        <v>582</v>
      </c>
      <c r="L1946" s="144" t="s">
        <v>487</v>
      </c>
      <c r="M1946" s="144" t="s">
        <v>4202</v>
      </c>
      <c r="N1946" s="144" t="s">
        <v>683</v>
      </c>
      <c r="O1946" s="144" t="s">
        <v>695</v>
      </c>
      <c r="P1946" s="144" t="s">
        <v>1515</v>
      </c>
      <c r="Q1946" s="145">
        <v>0.7</v>
      </c>
      <c r="R1946" s="144" t="s">
        <v>685</v>
      </c>
      <c r="S1946" s="145">
        <v>75</v>
      </c>
      <c r="T1946" s="144" t="s">
        <v>4746</v>
      </c>
      <c r="U1946" s="145">
        <v>107</v>
      </c>
      <c r="V1946" s="145">
        <v>7.3812499999999996</v>
      </c>
      <c r="W1946" s="145">
        <v>0</v>
      </c>
      <c r="X1946" s="144" t="s">
        <v>4745</v>
      </c>
    </row>
    <row r="1947" spans="1:24" s="7" customFormat="1">
      <c r="A1947" s="7" t="s">
        <v>49</v>
      </c>
      <c r="D1947" s="144" t="s">
        <v>8273</v>
      </c>
      <c r="E1947" s="144" t="s">
        <v>8272</v>
      </c>
      <c r="F1947" s="144" t="s">
        <v>8081</v>
      </c>
      <c r="G1947" s="144" t="s">
        <v>4745</v>
      </c>
      <c r="H1947" s="144" t="s">
        <v>8082</v>
      </c>
      <c r="I1947" s="144" t="s">
        <v>8203</v>
      </c>
      <c r="J1947" s="145">
        <v>75</v>
      </c>
      <c r="K1947" s="144" t="s">
        <v>582</v>
      </c>
      <c r="L1947" s="144" t="s">
        <v>487</v>
      </c>
      <c r="M1947" s="144" t="s">
        <v>4202</v>
      </c>
      <c r="N1947" s="144" t="s">
        <v>683</v>
      </c>
      <c r="O1947" s="144" t="s">
        <v>695</v>
      </c>
      <c r="P1947" s="144" t="s">
        <v>1515</v>
      </c>
      <c r="Q1947" s="145">
        <v>0.7</v>
      </c>
      <c r="R1947" s="144" t="s">
        <v>685</v>
      </c>
      <c r="S1947" s="145">
        <v>75</v>
      </c>
      <c r="T1947" s="144" t="s">
        <v>4746</v>
      </c>
      <c r="U1947" s="145">
        <v>108</v>
      </c>
      <c r="V1947" s="145">
        <v>7.43</v>
      </c>
      <c r="W1947" s="145">
        <v>0</v>
      </c>
      <c r="X1947" s="144" t="s">
        <v>4745</v>
      </c>
    </row>
    <row r="1948" spans="1:24" s="7" customFormat="1">
      <c r="A1948" s="7" t="s">
        <v>49</v>
      </c>
      <c r="D1948" s="144" t="s">
        <v>8274</v>
      </c>
      <c r="E1948" s="144" t="s">
        <v>8272</v>
      </c>
      <c r="F1948" s="144" t="s">
        <v>8081</v>
      </c>
      <c r="G1948" s="144" t="s">
        <v>4745</v>
      </c>
      <c r="H1948" s="144" t="s">
        <v>8082</v>
      </c>
      <c r="I1948" s="144" t="s">
        <v>8203</v>
      </c>
      <c r="J1948" s="145">
        <v>75</v>
      </c>
      <c r="K1948" s="144" t="s">
        <v>582</v>
      </c>
      <c r="L1948" s="144" t="s">
        <v>487</v>
      </c>
      <c r="M1948" s="144" t="s">
        <v>4202</v>
      </c>
      <c r="N1948" s="144" t="s">
        <v>683</v>
      </c>
      <c r="O1948" s="144" t="s">
        <v>695</v>
      </c>
      <c r="P1948" s="144" t="s">
        <v>1515</v>
      </c>
      <c r="Q1948" s="145">
        <v>0.7</v>
      </c>
      <c r="R1948" s="144" t="s">
        <v>685</v>
      </c>
      <c r="S1948" s="145">
        <v>75</v>
      </c>
      <c r="T1948" s="144" t="s">
        <v>4746</v>
      </c>
      <c r="U1948" s="145">
        <v>97</v>
      </c>
      <c r="V1948" s="145">
        <v>7.4139999999999997</v>
      </c>
      <c r="W1948" s="145">
        <v>0</v>
      </c>
      <c r="X1948" s="144" t="s">
        <v>4745</v>
      </c>
    </row>
    <row r="1949" spans="1:24" s="7" customFormat="1">
      <c r="A1949" s="7" t="s">
        <v>49</v>
      </c>
      <c r="D1949" s="144" t="s">
        <v>8275</v>
      </c>
      <c r="E1949" s="144" t="s">
        <v>8276</v>
      </c>
      <c r="F1949" s="144" t="s">
        <v>8081</v>
      </c>
      <c r="G1949" s="144" t="s">
        <v>4745</v>
      </c>
      <c r="H1949" s="144" t="s">
        <v>8082</v>
      </c>
      <c r="I1949" s="144" t="s">
        <v>8203</v>
      </c>
      <c r="J1949" s="145">
        <v>100</v>
      </c>
      <c r="K1949" s="144" t="s">
        <v>1507</v>
      </c>
      <c r="L1949" s="144" t="s">
        <v>389</v>
      </c>
      <c r="M1949" s="144" t="s">
        <v>4202</v>
      </c>
      <c r="N1949" s="144" t="s">
        <v>683</v>
      </c>
      <c r="O1949" s="144" t="s">
        <v>695</v>
      </c>
      <c r="P1949" s="144" t="s">
        <v>1508</v>
      </c>
      <c r="Q1949" s="145">
        <v>1.6</v>
      </c>
      <c r="R1949" s="144" t="s">
        <v>685</v>
      </c>
      <c r="S1949" s="145">
        <v>100</v>
      </c>
      <c r="T1949" s="144" t="s">
        <v>4746</v>
      </c>
      <c r="U1949" s="145">
        <v>43</v>
      </c>
      <c r="V1949" s="145">
        <v>14.05</v>
      </c>
      <c r="W1949" s="145">
        <v>0</v>
      </c>
      <c r="X1949" s="144" t="s">
        <v>4745</v>
      </c>
    </row>
    <row r="1950" spans="1:24" s="7" customFormat="1">
      <c r="A1950" s="7" t="s">
        <v>49</v>
      </c>
      <c r="D1950" s="144" t="s">
        <v>8277</v>
      </c>
      <c r="E1950" s="144" t="s">
        <v>8278</v>
      </c>
      <c r="F1950" s="144" t="s">
        <v>8081</v>
      </c>
      <c r="G1950" s="144" t="s">
        <v>4745</v>
      </c>
      <c r="H1950" s="144" t="s">
        <v>8082</v>
      </c>
      <c r="I1950" s="144" t="s">
        <v>8203</v>
      </c>
      <c r="J1950" s="145">
        <v>60</v>
      </c>
      <c r="K1950" s="144" t="s">
        <v>1413</v>
      </c>
      <c r="L1950" s="144" t="s">
        <v>389</v>
      </c>
      <c r="M1950" s="144" t="s">
        <v>4753</v>
      </c>
      <c r="N1950" s="144" t="s">
        <v>683</v>
      </c>
      <c r="O1950" s="144" t="s">
        <v>695</v>
      </c>
      <c r="P1950" s="144" t="s">
        <v>6074</v>
      </c>
      <c r="Q1950" s="145">
        <v>0.42499999999999999</v>
      </c>
      <c r="R1950" s="144" t="s">
        <v>685</v>
      </c>
      <c r="S1950" s="145">
        <v>60</v>
      </c>
      <c r="T1950" s="144" t="s">
        <v>4754</v>
      </c>
      <c r="U1950" s="145">
        <v>160</v>
      </c>
      <c r="V1950" s="145">
        <v>6.2132500000000004</v>
      </c>
      <c r="W1950" s="145">
        <v>0</v>
      </c>
      <c r="X1950" s="144" t="s">
        <v>4745</v>
      </c>
    </row>
    <row r="1951" spans="1:24" s="7" customFormat="1">
      <c r="A1951" s="7" t="s">
        <v>49</v>
      </c>
      <c r="D1951" s="144" t="s">
        <v>8279</v>
      </c>
      <c r="E1951" s="144" t="s">
        <v>8280</v>
      </c>
      <c r="F1951" s="144" t="s">
        <v>8081</v>
      </c>
      <c r="G1951" s="144" t="s">
        <v>4745</v>
      </c>
      <c r="H1951" s="144" t="s">
        <v>8082</v>
      </c>
      <c r="I1951" s="144" t="s">
        <v>8203</v>
      </c>
      <c r="J1951" s="145">
        <v>60</v>
      </c>
      <c r="K1951" s="144" t="s">
        <v>1735</v>
      </c>
      <c r="L1951" s="144" t="s">
        <v>694</v>
      </c>
      <c r="M1951" s="144" t="s">
        <v>4753</v>
      </c>
      <c r="N1951" s="144" t="s">
        <v>683</v>
      </c>
      <c r="O1951" s="144" t="s">
        <v>695</v>
      </c>
      <c r="P1951" s="144" t="s">
        <v>6074</v>
      </c>
      <c r="Q1951" s="145">
        <v>0.42499999999999999</v>
      </c>
      <c r="R1951" s="144" t="s">
        <v>685</v>
      </c>
      <c r="S1951" s="145">
        <v>60</v>
      </c>
      <c r="T1951" s="144" t="s">
        <v>4754</v>
      </c>
      <c r="U1951" s="145">
        <v>260</v>
      </c>
      <c r="V1951" s="145">
        <v>6.2132500000000004</v>
      </c>
      <c r="W1951" s="145">
        <v>0</v>
      </c>
      <c r="X1951" s="144" t="s">
        <v>4745</v>
      </c>
    </row>
    <row r="1952" spans="1:24" s="7" customFormat="1">
      <c r="A1952" s="7" t="s">
        <v>49</v>
      </c>
      <c r="D1952" s="144" t="s">
        <v>8281</v>
      </c>
      <c r="E1952" s="144" t="s">
        <v>8282</v>
      </c>
      <c r="F1952" s="144" t="s">
        <v>8081</v>
      </c>
      <c r="G1952" s="144" t="s">
        <v>4745</v>
      </c>
      <c r="H1952" s="144" t="s">
        <v>8082</v>
      </c>
      <c r="I1952" s="144" t="s">
        <v>8203</v>
      </c>
      <c r="J1952" s="145">
        <v>60</v>
      </c>
      <c r="K1952" s="144" t="s">
        <v>1735</v>
      </c>
      <c r="L1952" s="144" t="s">
        <v>487</v>
      </c>
      <c r="M1952" s="144" t="s">
        <v>4753</v>
      </c>
      <c r="N1952" s="144" t="s">
        <v>683</v>
      </c>
      <c r="O1952" s="144" t="s">
        <v>695</v>
      </c>
      <c r="P1952" s="144" t="s">
        <v>6074</v>
      </c>
      <c r="Q1952" s="145">
        <v>0.42499999999999999</v>
      </c>
      <c r="R1952" s="144" t="s">
        <v>685</v>
      </c>
      <c r="S1952" s="145">
        <v>60</v>
      </c>
      <c r="T1952" s="144" t="s">
        <v>4754</v>
      </c>
      <c r="U1952" s="145">
        <v>44</v>
      </c>
      <c r="V1952" s="145">
        <v>6.2132199999999997</v>
      </c>
      <c r="W1952" s="145">
        <v>0</v>
      </c>
      <c r="X1952" s="144" t="s">
        <v>4745</v>
      </c>
    </row>
    <row r="1953" spans="1:24" s="7" customFormat="1">
      <c r="A1953" s="7" t="s">
        <v>49</v>
      </c>
      <c r="D1953" s="144" t="s">
        <v>8283</v>
      </c>
      <c r="E1953" s="144" t="s">
        <v>8284</v>
      </c>
      <c r="F1953" s="144" t="s">
        <v>8081</v>
      </c>
      <c r="G1953" s="144" t="s">
        <v>4745</v>
      </c>
      <c r="H1953" s="144" t="s">
        <v>8082</v>
      </c>
      <c r="I1953" s="144" t="s">
        <v>8203</v>
      </c>
      <c r="J1953" s="145">
        <v>60</v>
      </c>
      <c r="K1953" s="144" t="s">
        <v>1735</v>
      </c>
      <c r="L1953" s="144" t="s">
        <v>401</v>
      </c>
      <c r="M1953" s="144" t="s">
        <v>4753</v>
      </c>
      <c r="N1953" s="144" t="s">
        <v>683</v>
      </c>
      <c r="O1953" s="144" t="s">
        <v>695</v>
      </c>
      <c r="P1953" s="144" t="s">
        <v>6074</v>
      </c>
      <c r="Q1953" s="145">
        <v>0.42499999999999999</v>
      </c>
      <c r="R1953" s="144" t="s">
        <v>685</v>
      </c>
      <c r="S1953" s="145">
        <v>60</v>
      </c>
      <c r="T1953" s="144" t="s">
        <v>4754</v>
      </c>
      <c r="U1953" s="145">
        <v>192</v>
      </c>
      <c r="V1953" s="145">
        <v>6.2132300000000003</v>
      </c>
      <c r="W1953" s="145">
        <v>0</v>
      </c>
      <c r="X1953" s="144" t="s">
        <v>4745</v>
      </c>
    </row>
    <row r="1954" spans="1:24" s="7" customFormat="1">
      <c r="A1954" s="7" t="s">
        <v>49</v>
      </c>
      <c r="D1954" s="144" t="s">
        <v>8285</v>
      </c>
      <c r="E1954" s="144" t="s">
        <v>8286</v>
      </c>
      <c r="F1954" s="144" t="s">
        <v>8081</v>
      </c>
      <c r="G1954" s="144" t="s">
        <v>4745</v>
      </c>
      <c r="H1954" s="144" t="s">
        <v>8082</v>
      </c>
      <c r="I1954" s="144" t="s">
        <v>8203</v>
      </c>
      <c r="J1954" s="145">
        <v>60</v>
      </c>
      <c r="K1954" s="144" t="s">
        <v>1413</v>
      </c>
      <c r="L1954" s="144" t="s">
        <v>487</v>
      </c>
      <c r="M1954" s="144" t="s">
        <v>4753</v>
      </c>
      <c r="N1954" s="144" t="s">
        <v>683</v>
      </c>
      <c r="O1954" s="144" t="s">
        <v>695</v>
      </c>
      <c r="P1954" s="144" t="s">
        <v>6074</v>
      </c>
      <c r="Q1954" s="145">
        <v>0.42499999999999999</v>
      </c>
      <c r="R1954" s="144" t="s">
        <v>685</v>
      </c>
      <c r="S1954" s="145">
        <v>60</v>
      </c>
      <c r="T1954" s="144" t="s">
        <v>4754</v>
      </c>
      <c r="U1954" s="145">
        <v>320</v>
      </c>
      <c r="V1954" s="145">
        <v>6.2132500000000004</v>
      </c>
      <c r="W1954" s="145">
        <v>0</v>
      </c>
      <c r="X1954" s="144" t="s">
        <v>4745</v>
      </c>
    </row>
    <row r="1955" spans="1:24" s="7" customFormat="1">
      <c r="A1955" s="7" t="s">
        <v>49</v>
      </c>
      <c r="D1955" s="144" t="s">
        <v>8287</v>
      </c>
      <c r="E1955" s="144" t="s">
        <v>8288</v>
      </c>
      <c r="F1955" s="144" t="s">
        <v>8081</v>
      </c>
      <c r="G1955" s="144" t="s">
        <v>4745</v>
      </c>
      <c r="H1955" s="144" t="s">
        <v>8082</v>
      </c>
      <c r="I1955" s="144" t="s">
        <v>8203</v>
      </c>
      <c r="J1955" s="145">
        <v>60</v>
      </c>
      <c r="K1955" s="144" t="s">
        <v>582</v>
      </c>
      <c r="L1955" s="144" t="s">
        <v>396</v>
      </c>
      <c r="M1955" s="144" t="s">
        <v>4753</v>
      </c>
      <c r="N1955" s="144" t="s">
        <v>683</v>
      </c>
      <c r="O1955" s="144" t="s">
        <v>695</v>
      </c>
      <c r="P1955" s="144" t="s">
        <v>6074</v>
      </c>
      <c r="Q1955" s="145">
        <v>0.42499999999999999</v>
      </c>
      <c r="R1955" s="144" t="s">
        <v>685</v>
      </c>
      <c r="S1955" s="145">
        <v>60</v>
      </c>
      <c r="T1955" s="144" t="s">
        <v>4754</v>
      </c>
      <c r="U1955" s="145">
        <v>260</v>
      </c>
      <c r="V1955" s="145">
        <v>6.2130000000000001</v>
      </c>
      <c r="W1955" s="145">
        <v>0</v>
      </c>
      <c r="X1955" s="144" t="s">
        <v>4745</v>
      </c>
    </row>
    <row r="1956" spans="1:24" s="7" customFormat="1">
      <c r="A1956" s="7" t="s">
        <v>49</v>
      </c>
      <c r="D1956" s="144" t="s">
        <v>8289</v>
      </c>
      <c r="E1956" s="144" t="s">
        <v>8290</v>
      </c>
      <c r="F1956" s="144" t="s">
        <v>8081</v>
      </c>
      <c r="G1956" s="144" t="s">
        <v>4745</v>
      </c>
      <c r="H1956" s="144" t="s">
        <v>8082</v>
      </c>
      <c r="I1956" s="144" t="s">
        <v>8203</v>
      </c>
      <c r="J1956" s="145">
        <v>75</v>
      </c>
      <c r="K1956" s="144" t="s">
        <v>582</v>
      </c>
      <c r="L1956" s="144" t="s">
        <v>401</v>
      </c>
      <c r="M1956" s="144" t="s">
        <v>4753</v>
      </c>
      <c r="N1956" s="144" t="s">
        <v>683</v>
      </c>
      <c r="O1956" s="144" t="s">
        <v>695</v>
      </c>
      <c r="P1956" s="144" t="s">
        <v>1515</v>
      </c>
      <c r="Q1956" s="145">
        <v>0.7</v>
      </c>
      <c r="R1956" s="144" t="s">
        <v>685</v>
      </c>
      <c r="S1956" s="145">
        <v>75</v>
      </c>
      <c r="T1956" s="144" t="s">
        <v>4754</v>
      </c>
      <c r="U1956" s="145">
        <v>54</v>
      </c>
      <c r="V1956" s="145">
        <v>6.8341700000000003</v>
      </c>
      <c r="W1956" s="145">
        <v>0</v>
      </c>
      <c r="X1956" s="144" t="s">
        <v>4745</v>
      </c>
    </row>
    <row r="1957" spans="1:24" s="7" customFormat="1">
      <c r="A1957" s="7" t="s">
        <v>49</v>
      </c>
      <c r="D1957" s="144" t="s">
        <v>8291</v>
      </c>
      <c r="E1957" s="144" t="s">
        <v>8292</v>
      </c>
      <c r="F1957" s="144" t="s">
        <v>8081</v>
      </c>
      <c r="G1957" s="144" t="s">
        <v>4745</v>
      </c>
      <c r="H1957" s="144" t="s">
        <v>8293</v>
      </c>
      <c r="I1957" s="144" t="s">
        <v>2707</v>
      </c>
      <c r="J1957" s="145">
        <v>25</v>
      </c>
      <c r="K1957" s="144" t="s">
        <v>703</v>
      </c>
      <c r="L1957" s="144" t="s">
        <v>457</v>
      </c>
      <c r="M1957" s="144" t="s">
        <v>4753</v>
      </c>
      <c r="N1957" s="144" t="s">
        <v>522</v>
      </c>
      <c r="O1957" s="144" t="s">
        <v>81</v>
      </c>
      <c r="P1957" s="144" t="s">
        <v>2857</v>
      </c>
      <c r="Q1957" s="145">
        <v>0.105</v>
      </c>
      <c r="R1957" s="144" t="s">
        <v>384</v>
      </c>
      <c r="S1957" s="145">
        <v>25</v>
      </c>
      <c r="T1957" s="144" t="s">
        <v>4754</v>
      </c>
      <c r="U1957" s="145">
        <v>0</v>
      </c>
      <c r="V1957" s="145">
        <v>1.31237</v>
      </c>
      <c r="W1957" s="145">
        <v>0</v>
      </c>
      <c r="X1957" s="144" t="s">
        <v>4745</v>
      </c>
    </row>
    <row r="1958" spans="1:24" s="7" customFormat="1">
      <c r="A1958" s="7" t="s">
        <v>49</v>
      </c>
      <c r="D1958" s="144" t="s">
        <v>8294</v>
      </c>
      <c r="E1958" s="144" t="s">
        <v>8295</v>
      </c>
      <c r="F1958" s="144" t="s">
        <v>8081</v>
      </c>
      <c r="G1958" s="144" t="s">
        <v>4745</v>
      </c>
      <c r="H1958" s="144" t="s">
        <v>8293</v>
      </c>
      <c r="I1958" s="144" t="s">
        <v>8293</v>
      </c>
      <c r="J1958" s="145">
        <v>0</v>
      </c>
      <c r="K1958" s="144" t="s">
        <v>4745</v>
      </c>
      <c r="L1958" s="144" t="s">
        <v>4745</v>
      </c>
      <c r="M1958" s="144" t="s">
        <v>4202</v>
      </c>
      <c r="N1958" s="144" t="s">
        <v>4745</v>
      </c>
      <c r="O1958" s="144" t="s">
        <v>4745</v>
      </c>
      <c r="P1958" s="144" t="s">
        <v>4745</v>
      </c>
      <c r="Q1958" s="145">
        <v>0</v>
      </c>
      <c r="R1958" s="144" t="s">
        <v>4745</v>
      </c>
      <c r="S1958" s="145">
        <v>0</v>
      </c>
      <c r="T1958" s="144" t="s">
        <v>4746</v>
      </c>
      <c r="U1958" s="145">
        <v>0</v>
      </c>
      <c r="V1958" s="145">
        <v>0</v>
      </c>
      <c r="W1958" s="145">
        <v>0</v>
      </c>
      <c r="X1958" s="144" t="s">
        <v>4745</v>
      </c>
    </row>
    <row r="1959" spans="1:24" s="7" customFormat="1">
      <c r="A1959" s="7" t="s">
        <v>49</v>
      </c>
      <c r="D1959" s="144" t="s">
        <v>8296</v>
      </c>
      <c r="E1959" s="144" t="s">
        <v>3575</v>
      </c>
      <c r="F1959" s="144" t="s">
        <v>8081</v>
      </c>
      <c r="G1959" s="144" t="s">
        <v>4745</v>
      </c>
      <c r="H1959" s="144" t="s">
        <v>8293</v>
      </c>
      <c r="I1959" s="144" t="s">
        <v>8293</v>
      </c>
      <c r="J1959" s="145">
        <v>0</v>
      </c>
      <c r="K1959" s="144" t="s">
        <v>4745</v>
      </c>
      <c r="L1959" s="144" t="s">
        <v>4745</v>
      </c>
      <c r="M1959" s="144" t="s">
        <v>4202</v>
      </c>
      <c r="N1959" s="144" t="s">
        <v>4745</v>
      </c>
      <c r="O1959" s="144" t="s">
        <v>4745</v>
      </c>
      <c r="P1959" s="144" t="s">
        <v>4745</v>
      </c>
      <c r="Q1959" s="145">
        <v>0</v>
      </c>
      <c r="R1959" s="144" t="s">
        <v>4745</v>
      </c>
      <c r="S1959" s="145">
        <v>0</v>
      </c>
      <c r="T1959" s="144" t="s">
        <v>4746</v>
      </c>
      <c r="U1959" s="145">
        <v>0</v>
      </c>
      <c r="V1959" s="145">
        <v>0</v>
      </c>
      <c r="W1959" s="145">
        <v>0</v>
      </c>
      <c r="X1959" s="144" t="s">
        <v>4745</v>
      </c>
    </row>
    <row r="1960" spans="1:24" s="7" customFormat="1">
      <c r="A1960" s="7" t="s">
        <v>49</v>
      </c>
      <c r="D1960" s="144" t="s">
        <v>8297</v>
      </c>
      <c r="E1960" s="144" t="s">
        <v>8298</v>
      </c>
      <c r="F1960" s="144" t="s">
        <v>8081</v>
      </c>
      <c r="G1960" s="144" t="s">
        <v>4745</v>
      </c>
      <c r="H1960" s="144" t="s">
        <v>8293</v>
      </c>
      <c r="I1960" s="144" t="s">
        <v>8293</v>
      </c>
      <c r="J1960" s="145">
        <v>0</v>
      </c>
      <c r="K1960" s="144" t="s">
        <v>4745</v>
      </c>
      <c r="L1960" s="144" t="s">
        <v>4745</v>
      </c>
      <c r="M1960" s="144" t="s">
        <v>4202</v>
      </c>
      <c r="N1960" s="144" t="s">
        <v>4745</v>
      </c>
      <c r="O1960" s="144" t="s">
        <v>4745</v>
      </c>
      <c r="P1960" s="144" t="s">
        <v>4745</v>
      </c>
      <c r="Q1960" s="145">
        <v>0</v>
      </c>
      <c r="R1960" s="144" t="s">
        <v>4745</v>
      </c>
      <c r="S1960" s="145">
        <v>0</v>
      </c>
      <c r="T1960" s="144" t="s">
        <v>8131</v>
      </c>
      <c r="U1960" s="145">
        <v>0</v>
      </c>
      <c r="V1960" s="145">
        <v>0</v>
      </c>
      <c r="W1960" s="145">
        <v>0</v>
      </c>
      <c r="X1960" s="144" t="s">
        <v>4745</v>
      </c>
    </row>
    <row r="1961" spans="1:24" s="7" customFormat="1">
      <c r="A1961" s="7" t="s">
        <v>49</v>
      </c>
      <c r="D1961" s="144" t="s">
        <v>8299</v>
      </c>
      <c r="E1961" s="144" t="s">
        <v>8300</v>
      </c>
      <c r="F1961" s="144" t="s">
        <v>5067</v>
      </c>
      <c r="G1961" s="144" t="s">
        <v>4745</v>
      </c>
      <c r="H1961" s="144" t="s">
        <v>8293</v>
      </c>
      <c r="I1961" s="144" t="s">
        <v>8293</v>
      </c>
      <c r="J1961" s="145">
        <v>0</v>
      </c>
      <c r="K1961" s="144" t="s">
        <v>4745</v>
      </c>
      <c r="L1961" s="144" t="s">
        <v>4745</v>
      </c>
      <c r="M1961" s="144" t="s">
        <v>4202</v>
      </c>
      <c r="N1961" s="144" t="s">
        <v>4745</v>
      </c>
      <c r="O1961" s="144" t="s">
        <v>5205</v>
      </c>
      <c r="P1961" s="144" t="s">
        <v>8301</v>
      </c>
      <c r="Q1961" s="145">
        <v>0.15</v>
      </c>
      <c r="R1961" s="144" t="s">
        <v>4745</v>
      </c>
      <c r="S1961" s="145">
        <v>0</v>
      </c>
      <c r="T1961" s="144" t="s">
        <v>4746</v>
      </c>
      <c r="U1961" s="145">
        <v>0</v>
      </c>
      <c r="V1961" s="145">
        <v>2.33</v>
      </c>
      <c r="W1961" s="145">
        <v>0</v>
      </c>
      <c r="X1961" s="144" t="s">
        <v>4745</v>
      </c>
    </row>
    <row r="1962" spans="1:24" s="7" customFormat="1">
      <c r="A1962" s="7" t="s">
        <v>49</v>
      </c>
      <c r="D1962" s="144" t="s">
        <v>8302</v>
      </c>
      <c r="E1962" s="144" t="s">
        <v>8303</v>
      </c>
      <c r="F1962" s="144" t="s">
        <v>4792</v>
      </c>
      <c r="G1962" s="144" t="s">
        <v>4745</v>
      </c>
      <c r="H1962" s="144" t="s">
        <v>8293</v>
      </c>
      <c r="I1962" s="144" t="s">
        <v>8293</v>
      </c>
      <c r="J1962" s="145">
        <v>0</v>
      </c>
      <c r="K1962" s="144" t="s">
        <v>4745</v>
      </c>
      <c r="L1962" s="144" t="s">
        <v>4745</v>
      </c>
      <c r="M1962" s="144" t="s">
        <v>4202</v>
      </c>
      <c r="N1962" s="144" t="s">
        <v>4745</v>
      </c>
      <c r="O1962" s="144" t="s">
        <v>5205</v>
      </c>
      <c r="P1962" s="144" t="s">
        <v>4745</v>
      </c>
      <c r="Q1962" s="145">
        <v>0.25</v>
      </c>
      <c r="R1962" s="144" t="s">
        <v>4745</v>
      </c>
      <c r="S1962" s="145">
        <v>0</v>
      </c>
      <c r="T1962" s="144" t="s">
        <v>4746</v>
      </c>
      <c r="U1962" s="145">
        <v>0</v>
      </c>
      <c r="V1962" s="145">
        <v>3.24</v>
      </c>
      <c r="W1962" s="145">
        <v>0</v>
      </c>
      <c r="X1962" s="144" t="s">
        <v>4745</v>
      </c>
    </row>
    <row r="1963" spans="1:24" s="7" customFormat="1">
      <c r="A1963" s="7" t="s">
        <v>49</v>
      </c>
      <c r="D1963" s="144" t="s">
        <v>8304</v>
      </c>
      <c r="E1963" s="144" t="s">
        <v>8305</v>
      </c>
      <c r="F1963" s="144" t="s">
        <v>4792</v>
      </c>
      <c r="G1963" s="144" t="s">
        <v>4745</v>
      </c>
      <c r="H1963" s="144" t="s">
        <v>8293</v>
      </c>
      <c r="I1963" s="144" t="s">
        <v>8293</v>
      </c>
      <c r="J1963" s="145">
        <v>0</v>
      </c>
      <c r="K1963" s="144" t="s">
        <v>4745</v>
      </c>
      <c r="L1963" s="144" t="s">
        <v>4745</v>
      </c>
      <c r="M1963" s="144" t="s">
        <v>4202</v>
      </c>
      <c r="N1963" s="144" t="s">
        <v>4745</v>
      </c>
      <c r="O1963" s="144" t="s">
        <v>695</v>
      </c>
      <c r="P1963" s="144" t="s">
        <v>4745</v>
      </c>
      <c r="Q1963" s="145">
        <v>23.46</v>
      </c>
      <c r="R1963" s="144" t="s">
        <v>4745</v>
      </c>
      <c r="S1963" s="145">
        <v>0</v>
      </c>
      <c r="T1963" s="144" t="s">
        <v>4746</v>
      </c>
      <c r="U1963" s="145">
        <v>0</v>
      </c>
      <c r="V1963" s="145">
        <v>0</v>
      </c>
      <c r="W1963" s="145">
        <v>0</v>
      </c>
      <c r="X1963" s="144" t="s">
        <v>4745</v>
      </c>
    </row>
    <row r="1964" spans="1:24" s="7" customFormat="1">
      <c r="A1964" s="7" t="s">
        <v>49</v>
      </c>
      <c r="D1964" s="144" t="s">
        <v>8306</v>
      </c>
      <c r="E1964" s="144" t="s">
        <v>8307</v>
      </c>
      <c r="F1964" s="144" t="s">
        <v>4792</v>
      </c>
      <c r="G1964" s="144" t="s">
        <v>4745</v>
      </c>
      <c r="H1964" s="144" t="s">
        <v>8293</v>
      </c>
      <c r="I1964" s="144" t="s">
        <v>8293</v>
      </c>
      <c r="J1964" s="145">
        <v>0</v>
      </c>
      <c r="K1964" s="144" t="s">
        <v>4745</v>
      </c>
      <c r="L1964" s="144" t="s">
        <v>4745</v>
      </c>
      <c r="M1964" s="144" t="s">
        <v>4202</v>
      </c>
      <c r="N1964" s="144" t="s">
        <v>4745</v>
      </c>
      <c r="O1964" s="144" t="s">
        <v>695</v>
      </c>
      <c r="P1964" s="144" t="s">
        <v>4745</v>
      </c>
      <c r="Q1964" s="145">
        <v>0</v>
      </c>
      <c r="R1964" s="144" t="s">
        <v>4745</v>
      </c>
      <c r="S1964" s="145">
        <v>0</v>
      </c>
      <c r="T1964" s="144" t="s">
        <v>4746</v>
      </c>
      <c r="U1964" s="145">
        <v>0</v>
      </c>
      <c r="V1964" s="145">
        <v>0</v>
      </c>
      <c r="W1964" s="145">
        <v>0</v>
      </c>
      <c r="X1964" s="144" t="s">
        <v>4745</v>
      </c>
    </row>
    <row r="1965" spans="1:24" s="7" customFormat="1">
      <c r="A1965" s="7" t="s">
        <v>49</v>
      </c>
      <c r="D1965" s="144" t="s">
        <v>8308</v>
      </c>
      <c r="E1965" s="144" t="s">
        <v>8309</v>
      </c>
      <c r="F1965" s="144" t="s">
        <v>4792</v>
      </c>
      <c r="G1965" s="144" t="s">
        <v>4745</v>
      </c>
      <c r="H1965" s="144" t="s">
        <v>8293</v>
      </c>
      <c r="I1965" s="144" t="s">
        <v>8293</v>
      </c>
      <c r="J1965" s="145">
        <v>0</v>
      </c>
      <c r="K1965" s="144" t="s">
        <v>4745</v>
      </c>
      <c r="L1965" s="144" t="s">
        <v>4745</v>
      </c>
      <c r="M1965" s="144" t="s">
        <v>4202</v>
      </c>
      <c r="N1965" s="144" t="s">
        <v>4745</v>
      </c>
      <c r="O1965" s="144" t="s">
        <v>695</v>
      </c>
      <c r="P1965" s="144" t="s">
        <v>4745</v>
      </c>
      <c r="Q1965" s="145">
        <v>29.15</v>
      </c>
      <c r="R1965" s="144" t="s">
        <v>4745</v>
      </c>
      <c r="S1965" s="145">
        <v>0</v>
      </c>
      <c r="T1965" s="144" t="s">
        <v>4746</v>
      </c>
      <c r="U1965" s="145">
        <v>0</v>
      </c>
      <c r="V1965" s="145">
        <v>0</v>
      </c>
      <c r="W1965" s="145">
        <v>0</v>
      </c>
      <c r="X1965" s="144" t="s">
        <v>4745</v>
      </c>
    </row>
    <row r="1966" spans="1:24" s="7" customFormat="1">
      <c r="A1966" s="7" t="s">
        <v>49</v>
      </c>
      <c r="D1966" s="144" t="s">
        <v>8310</v>
      </c>
      <c r="E1966" s="144" t="s">
        <v>8311</v>
      </c>
      <c r="F1966" s="144" t="s">
        <v>4792</v>
      </c>
      <c r="G1966" s="144" t="s">
        <v>4745</v>
      </c>
      <c r="H1966" s="144" t="s">
        <v>8293</v>
      </c>
      <c r="I1966" s="144" t="s">
        <v>8293</v>
      </c>
      <c r="J1966" s="145">
        <v>0</v>
      </c>
      <c r="K1966" s="144" t="s">
        <v>4745</v>
      </c>
      <c r="L1966" s="144" t="s">
        <v>4745</v>
      </c>
      <c r="M1966" s="144" t="s">
        <v>4202</v>
      </c>
      <c r="N1966" s="144" t="s">
        <v>4745</v>
      </c>
      <c r="O1966" s="144" t="s">
        <v>695</v>
      </c>
      <c r="P1966" s="144" t="s">
        <v>4745</v>
      </c>
      <c r="Q1966" s="145">
        <v>21.36</v>
      </c>
      <c r="R1966" s="144" t="s">
        <v>4745</v>
      </c>
      <c r="S1966" s="145">
        <v>0</v>
      </c>
      <c r="T1966" s="144" t="s">
        <v>4746</v>
      </c>
      <c r="U1966" s="145">
        <v>0</v>
      </c>
      <c r="V1966" s="145">
        <v>0</v>
      </c>
      <c r="W1966" s="145">
        <v>0</v>
      </c>
      <c r="X1966" s="144" t="s">
        <v>4745</v>
      </c>
    </row>
    <row r="1967" spans="1:24" s="7" customFormat="1">
      <c r="A1967" s="7" t="s">
        <v>49</v>
      </c>
      <c r="D1967" s="144" t="s">
        <v>8312</v>
      </c>
      <c r="E1967" s="144" t="s">
        <v>8313</v>
      </c>
      <c r="F1967" s="144" t="s">
        <v>4792</v>
      </c>
      <c r="G1967" s="144" t="s">
        <v>4745</v>
      </c>
      <c r="H1967" s="144" t="s">
        <v>8293</v>
      </c>
      <c r="I1967" s="144" t="s">
        <v>8293</v>
      </c>
      <c r="J1967" s="145">
        <v>0</v>
      </c>
      <c r="K1967" s="144" t="s">
        <v>4745</v>
      </c>
      <c r="L1967" s="144" t="s">
        <v>4745</v>
      </c>
      <c r="M1967" s="144" t="s">
        <v>4202</v>
      </c>
      <c r="N1967" s="144" t="s">
        <v>4745</v>
      </c>
      <c r="O1967" s="144" t="s">
        <v>695</v>
      </c>
      <c r="P1967" s="144" t="s">
        <v>4745</v>
      </c>
      <c r="Q1967" s="145">
        <v>33.299999999999997</v>
      </c>
      <c r="R1967" s="144" t="s">
        <v>4745</v>
      </c>
      <c r="S1967" s="145">
        <v>0</v>
      </c>
      <c r="T1967" s="144" t="s">
        <v>4746</v>
      </c>
      <c r="U1967" s="145">
        <v>0</v>
      </c>
      <c r="V1967" s="145">
        <v>0</v>
      </c>
      <c r="W1967" s="145">
        <v>0</v>
      </c>
      <c r="X1967" s="144" t="s">
        <v>4745</v>
      </c>
    </row>
    <row r="1968" spans="1:24" s="7" customFormat="1">
      <c r="A1968" s="7" t="s">
        <v>49</v>
      </c>
      <c r="D1968" s="144" t="s">
        <v>8314</v>
      </c>
      <c r="E1968" s="144" t="s">
        <v>8315</v>
      </c>
      <c r="F1968" s="144" t="s">
        <v>4792</v>
      </c>
      <c r="G1968" s="144" t="s">
        <v>4745</v>
      </c>
      <c r="H1968" s="144" t="s">
        <v>8293</v>
      </c>
      <c r="I1968" s="144" t="s">
        <v>8293</v>
      </c>
      <c r="J1968" s="145">
        <v>0</v>
      </c>
      <c r="K1968" s="144" t="s">
        <v>4745</v>
      </c>
      <c r="L1968" s="144" t="s">
        <v>4745</v>
      </c>
      <c r="M1968" s="144" t="s">
        <v>4202</v>
      </c>
      <c r="N1968" s="144" t="s">
        <v>4745</v>
      </c>
      <c r="O1968" s="144" t="s">
        <v>695</v>
      </c>
      <c r="P1968" s="144" t="s">
        <v>4745</v>
      </c>
      <c r="Q1968" s="145">
        <v>33.24</v>
      </c>
      <c r="R1968" s="144" t="s">
        <v>4745</v>
      </c>
      <c r="S1968" s="145">
        <v>0</v>
      </c>
      <c r="T1968" s="144" t="s">
        <v>4746</v>
      </c>
      <c r="U1968" s="145">
        <v>0</v>
      </c>
      <c r="V1968" s="145">
        <v>0</v>
      </c>
      <c r="W1968" s="145">
        <v>0</v>
      </c>
      <c r="X1968" s="144" t="s">
        <v>4745</v>
      </c>
    </row>
    <row r="1969" spans="1:24" s="7" customFormat="1">
      <c r="A1969" s="7" t="s">
        <v>49</v>
      </c>
      <c r="D1969" s="144" t="s">
        <v>8316</v>
      </c>
      <c r="E1969" s="144" t="s">
        <v>8317</v>
      </c>
      <c r="F1969" s="144" t="s">
        <v>4792</v>
      </c>
      <c r="G1969" s="144" t="s">
        <v>4745</v>
      </c>
      <c r="H1969" s="144" t="s">
        <v>8293</v>
      </c>
      <c r="I1969" s="144" t="s">
        <v>8293</v>
      </c>
      <c r="J1969" s="145">
        <v>0</v>
      </c>
      <c r="K1969" s="144" t="s">
        <v>4745</v>
      </c>
      <c r="L1969" s="144" t="s">
        <v>4745</v>
      </c>
      <c r="M1969" s="144" t="s">
        <v>4202</v>
      </c>
      <c r="N1969" s="144" t="s">
        <v>4745</v>
      </c>
      <c r="O1969" s="144" t="s">
        <v>695</v>
      </c>
      <c r="P1969" s="144" t="s">
        <v>4745</v>
      </c>
      <c r="Q1969" s="145">
        <v>10.25</v>
      </c>
      <c r="R1969" s="144" t="s">
        <v>4745</v>
      </c>
      <c r="S1969" s="145">
        <v>0</v>
      </c>
      <c r="T1969" s="144" t="s">
        <v>4746</v>
      </c>
      <c r="U1969" s="145">
        <v>0</v>
      </c>
      <c r="V1969" s="145">
        <v>0</v>
      </c>
      <c r="W1969" s="145">
        <v>0</v>
      </c>
      <c r="X1969" s="144" t="s">
        <v>4745</v>
      </c>
    </row>
    <row r="1970" spans="1:24" s="7" customFormat="1">
      <c r="A1970" s="7" t="s">
        <v>49</v>
      </c>
      <c r="D1970" s="144" t="s">
        <v>4203</v>
      </c>
      <c r="E1970" s="144" t="s">
        <v>8318</v>
      </c>
      <c r="F1970" s="144" t="s">
        <v>4792</v>
      </c>
      <c r="G1970" s="144" t="s">
        <v>4745</v>
      </c>
      <c r="H1970" s="144" t="s">
        <v>8293</v>
      </c>
      <c r="I1970" s="144" t="s">
        <v>8293</v>
      </c>
      <c r="J1970" s="145">
        <v>30</v>
      </c>
      <c r="K1970" s="144" t="s">
        <v>891</v>
      </c>
      <c r="L1970" s="144" t="s">
        <v>457</v>
      </c>
      <c r="M1970" s="144" t="s">
        <v>4753</v>
      </c>
      <c r="N1970" s="144" t="s">
        <v>522</v>
      </c>
      <c r="O1970" s="144" t="s">
        <v>81</v>
      </c>
      <c r="P1970" s="144" t="s">
        <v>818</v>
      </c>
      <c r="Q1970" s="145">
        <v>0.39</v>
      </c>
      <c r="R1970" s="144" t="s">
        <v>384</v>
      </c>
      <c r="S1970" s="145">
        <v>25</v>
      </c>
      <c r="T1970" s="144" t="s">
        <v>5460</v>
      </c>
      <c r="U1970" s="145">
        <v>0</v>
      </c>
      <c r="V1970" s="145">
        <v>0</v>
      </c>
      <c r="W1970" s="145">
        <v>0</v>
      </c>
      <c r="X1970" s="144" t="s">
        <v>4745</v>
      </c>
    </row>
    <row r="1971" spans="1:24" s="7" customFormat="1">
      <c r="A1971" s="7" t="s">
        <v>49</v>
      </c>
      <c r="D1971" s="144" t="s">
        <v>8319</v>
      </c>
      <c r="E1971" s="144" t="s">
        <v>8320</v>
      </c>
      <c r="F1971" s="144" t="s">
        <v>4792</v>
      </c>
      <c r="G1971" s="144" t="s">
        <v>4745</v>
      </c>
      <c r="H1971" s="144" t="s">
        <v>8293</v>
      </c>
      <c r="I1971" s="144" t="s">
        <v>8293</v>
      </c>
      <c r="J1971" s="145">
        <v>30</v>
      </c>
      <c r="K1971" s="144" t="s">
        <v>4745</v>
      </c>
      <c r="L1971" s="144" t="s">
        <v>4745</v>
      </c>
      <c r="M1971" s="144" t="s">
        <v>4202</v>
      </c>
      <c r="N1971" s="144" t="s">
        <v>522</v>
      </c>
      <c r="O1971" s="144" t="s">
        <v>81</v>
      </c>
      <c r="P1971" s="144" t="s">
        <v>818</v>
      </c>
      <c r="Q1971" s="145">
        <v>0.42749999999999999</v>
      </c>
      <c r="R1971" s="144" t="s">
        <v>384</v>
      </c>
      <c r="S1971" s="145">
        <v>25</v>
      </c>
      <c r="T1971" s="144" t="s">
        <v>4746</v>
      </c>
      <c r="U1971" s="145">
        <v>0</v>
      </c>
      <c r="V1971" s="145">
        <v>0</v>
      </c>
      <c r="W1971" s="145">
        <v>0</v>
      </c>
      <c r="X1971" s="144" t="s">
        <v>4745</v>
      </c>
    </row>
    <row r="1972" spans="1:24" s="7" customFormat="1">
      <c r="A1972" s="7" t="s">
        <v>49</v>
      </c>
      <c r="D1972" s="144" t="s">
        <v>8321</v>
      </c>
      <c r="E1972" s="144" t="s">
        <v>8322</v>
      </c>
      <c r="F1972" s="144" t="s">
        <v>4792</v>
      </c>
      <c r="G1972" s="144" t="s">
        <v>4745</v>
      </c>
      <c r="H1972" s="144" t="s">
        <v>8293</v>
      </c>
      <c r="I1972" s="144" t="s">
        <v>8293</v>
      </c>
      <c r="J1972" s="145">
        <v>30</v>
      </c>
      <c r="K1972" s="144" t="s">
        <v>4745</v>
      </c>
      <c r="L1972" s="144" t="s">
        <v>4745</v>
      </c>
      <c r="M1972" s="144" t="s">
        <v>4753</v>
      </c>
      <c r="N1972" s="144" t="s">
        <v>4745</v>
      </c>
      <c r="O1972" s="144" t="s">
        <v>695</v>
      </c>
      <c r="P1972" s="144" t="s">
        <v>4745</v>
      </c>
      <c r="Q1972" s="145">
        <v>1.71</v>
      </c>
      <c r="R1972" s="144" t="s">
        <v>384</v>
      </c>
      <c r="S1972" s="145">
        <v>25</v>
      </c>
      <c r="T1972" s="144" t="s">
        <v>5460</v>
      </c>
      <c r="U1972" s="145">
        <v>0</v>
      </c>
      <c r="V1972" s="145">
        <v>0</v>
      </c>
      <c r="W1972" s="145">
        <v>0</v>
      </c>
      <c r="X1972" s="144" t="s">
        <v>4745</v>
      </c>
    </row>
    <row r="1973" spans="1:24" s="7" customFormat="1">
      <c r="A1973" s="7" t="s">
        <v>49</v>
      </c>
      <c r="D1973" s="144" t="s">
        <v>8323</v>
      </c>
      <c r="E1973" s="144" t="s">
        <v>8324</v>
      </c>
      <c r="F1973" s="144" t="s">
        <v>4792</v>
      </c>
      <c r="G1973" s="144" t="s">
        <v>4745</v>
      </c>
      <c r="H1973" s="144" t="s">
        <v>8293</v>
      </c>
      <c r="I1973" s="144" t="s">
        <v>8293</v>
      </c>
      <c r="J1973" s="145">
        <v>25</v>
      </c>
      <c r="K1973" s="144" t="s">
        <v>4745</v>
      </c>
      <c r="L1973" s="144" t="s">
        <v>4745</v>
      </c>
      <c r="M1973" s="144" t="s">
        <v>4753</v>
      </c>
      <c r="N1973" s="144" t="s">
        <v>4745</v>
      </c>
      <c r="O1973" s="144" t="s">
        <v>695</v>
      </c>
      <c r="P1973" s="144" t="s">
        <v>4745</v>
      </c>
      <c r="Q1973" s="145">
        <v>0.55000000000000004</v>
      </c>
      <c r="R1973" s="144" t="s">
        <v>384</v>
      </c>
      <c r="S1973" s="145">
        <v>25</v>
      </c>
      <c r="T1973" s="144" t="s">
        <v>5708</v>
      </c>
      <c r="U1973" s="145">
        <v>0</v>
      </c>
      <c r="V1973" s="145">
        <v>6.55</v>
      </c>
      <c r="W1973" s="145">
        <v>0</v>
      </c>
      <c r="X1973" s="144" t="s">
        <v>4745</v>
      </c>
    </row>
    <row r="1974" spans="1:24" s="7" customFormat="1">
      <c r="A1974" s="7" t="s">
        <v>49</v>
      </c>
      <c r="D1974" s="144" t="s">
        <v>8325</v>
      </c>
      <c r="E1974" s="144" t="s">
        <v>8326</v>
      </c>
      <c r="F1974" s="144" t="s">
        <v>8081</v>
      </c>
      <c r="G1974" s="144" t="s">
        <v>4745</v>
      </c>
      <c r="H1974" s="144" t="s">
        <v>8293</v>
      </c>
      <c r="I1974" s="144" t="s">
        <v>8293</v>
      </c>
      <c r="J1974" s="145">
        <v>0</v>
      </c>
      <c r="K1974" s="144" t="s">
        <v>4745</v>
      </c>
      <c r="L1974" s="144" t="s">
        <v>4745</v>
      </c>
      <c r="M1974" s="144" t="s">
        <v>4202</v>
      </c>
      <c r="N1974" s="144" t="s">
        <v>4745</v>
      </c>
      <c r="O1974" s="144" t="s">
        <v>695</v>
      </c>
      <c r="P1974" s="144" t="s">
        <v>4745</v>
      </c>
      <c r="Q1974" s="145">
        <v>0.61299999999999999</v>
      </c>
      <c r="R1974" s="144" t="s">
        <v>4745</v>
      </c>
      <c r="S1974" s="145">
        <v>0</v>
      </c>
      <c r="T1974" s="144" t="s">
        <v>4746</v>
      </c>
      <c r="U1974" s="145">
        <v>0</v>
      </c>
      <c r="V1974" s="145">
        <v>0</v>
      </c>
      <c r="W1974" s="145">
        <v>0</v>
      </c>
      <c r="X1974" s="144" t="s">
        <v>4745</v>
      </c>
    </row>
    <row r="1975" spans="1:24" s="7" customFormat="1">
      <c r="A1975" s="7" t="s">
        <v>49</v>
      </c>
      <c r="D1975" s="144" t="s">
        <v>8327</v>
      </c>
      <c r="E1975" s="144" t="s">
        <v>8328</v>
      </c>
      <c r="F1975" s="144" t="s">
        <v>8081</v>
      </c>
      <c r="G1975" s="144" t="s">
        <v>4745</v>
      </c>
      <c r="H1975" s="144" t="s">
        <v>8293</v>
      </c>
      <c r="I1975" s="144" t="s">
        <v>8293</v>
      </c>
      <c r="J1975" s="145">
        <v>0</v>
      </c>
      <c r="K1975" s="144" t="s">
        <v>4745</v>
      </c>
      <c r="L1975" s="144" t="s">
        <v>4745</v>
      </c>
      <c r="M1975" s="144" t="s">
        <v>4202</v>
      </c>
      <c r="N1975" s="144" t="s">
        <v>4745</v>
      </c>
      <c r="O1975" s="144" t="s">
        <v>695</v>
      </c>
      <c r="P1975" s="144" t="s">
        <v>4745</v>
      </c>
      <c r="Q1975" s="145">
        <v>1.3740000000000001</v>
      </c>
      <c r="R1975" s="144" t="s">
        <v>4745</v>
      </c>
      <c r="S1975" s="145">
        <v>0</v>
      </c>
      <c r="T1975" s="144" t="s">
        <v>4746</v>
      </c>
      <c r="U1975" s="145">
        <v>0</v>
      </c>
      <c r="V1975" s="145">
        <v>0</v>
      </c>
      <c r="W1975" s="145">
        <v>0</v>
      </c>
      <c r="X1975" s="144" t="s">
        <v>4745</v>
      </c>
    </row>
    <row r="1976" spans="1:24" s="7" customFormat="1">
      <c r="A1976" s="7" t="s">
        <v>49</v>
      </c>
      <c r="D1976" s="144" t="s">
        <v>8329</v>
      </c>
      <c r="E1976" s="144" t="s">
        <v>8330</v>
      </c>
      <c r="F1976" s="144" t="s">
        <v>8081</v>
      </c>
      <c r="G1976" s="144" t="s">
        <v>4745</v>
      </c>
      <c r="H1976" s="144" t="s">
        <v>8293</v>
      </c>
      <c r="I1976" s="144" t="s">
        <v>8293</v>
      </c>
      <c r="J1976" s="145">
        <v>0</v>
      </c>
      <c r="K1976" s="144" t="s">
        <v>4745</v>
      </c>
      <c r="L1976" s="144" t="s">
        <v>4745</v>
      </c>
      <c r="M1976" s="144" t="s">
        <v>4202</v>
      </c>
      <c r="N1976" s="144" t="s">
        <v>4745</v>
      </c>
      <c r="O1976" s="144" t="s">
        <v>695</v>
      </c>
      <c r="P1976" s="144" t="s">
        <v>4745</v>
      </c>
      <c r="Q1976" s="145">
        <v>0.63600000000000001</v>
      </c>
      <c r="R1976" s="144" t="s">
        <v>4745</v>
      </c>
      <c r="S1976" s="145">
        <v>0</v>
      </c>
      <c r="T1976" s="144" t="s">
        <v>4746</v>
      </c>
      <c r="U1976" s="145">
        <v>0</v>
      </c>
      <c r="V1976" s="145">
        <v>0</v>
      </c>
      <c r="W1976" s="145">
        <v>0</v>
      </c>
      <c r="X1976" s="144" t="s">
        <v>4745</v>
      </c>
    </row>
    <row r="1977" spans="1:24" s="7" customFormat="1">
      <c r="A1977" s="7" t="s">
        <v>49</v>
      </c>
      <c r="D1977" s="144" t="s">
        <v>8331</v>
      </c>
      <c r="E1977" s="144" t="s">
        <v>8332</v>
      </c>
      <c r="F1977" s="144" t="s">
        <v>8081</v>
      </c>
      <c r="G1977" s="144" t="s">
        <v>4745</v>
      </c>
      <c r="H1977" s="144" t="s">
        <v>8293</v>
      </c>
      <c r="I1977" s="144" t="s">
        <v>8293</v>
      </c>
      <c r="J1977" s="145">
        <v>0</v>
      </c>
      <c r="K1977" s="144" t="s">
        <v>4745</v>
      </c>
      <c r="L1977" s="144" t="s">
        <v>4745</v>
      </c>
      <c r="M1977" s="144" t="s">
        <v>4202</v>
      </c>
      <c r="N1977" s="144" t="s">
        <v>4745</v>
      </c>
      <c r="O1977" s="144" t="s">
        <v>695</v>
      </c>
      <c r="P1977" s="144" t="s">
        <v>4745</v>
      </c>
      <c r="Q1977" s="145">
        <v>0.438</v>
      </c>
      <c r="R1977" s="144" t="s">
        <v>4745</v>
      </c>
      <c r="S1977" s="145">
        <v>0</v>
      </c>
      <c r="T1977" s="144" t="s">
        <v>4746</v>
      </c>
      <c r="U1977" s="145">
        <v>0</v>
      </c>
      <c r="V1977" s="145">
        <v>0</v>
      </c>
      <c r="W1977" s="145">
        <v>0</v>
      </c>
      <c r="X1977" s="144" t="s">
        <v>4745</v>
      </c>
    </row>
    <row r="1978" spans="1:24" s="7" customFormat="1">
      <c r="A1978" s="7" t="s">
        <v>49</v>
      </c>
      <c r="D1978" s="144" t="s">
        <v>8333</v>
      </c>
      <c r="E1978" s="144" t="s">
        <v>8334</v>
      </c>
      <c r="F1978" s="144" t="s">
        <v>8081</v>
      </c>
      <c r="G1978" s="144" t="s">
        <v>4745</v>
      </c>
      <c r="H1978" s="144" t="s">
        <v>8293</v>
      </c>
      <c r="I1978" s="144" t="s">
        <v>8293</v>
      </c>
      <c r="J1978" s="145">
        <v>0</v>
      </c>
      <c r="K1978" s="144" t="s">
        <v>4745</v>
      </c>
      <c r="L1978" s="144" t="s">
        <v>4745</v>
      </c>
      <c r="M1978" s="144" t="s">
        <v>4202</v>
      </c>
      <c r="N1978" s="144" t="s">
        <v>4745</v>
      </c>
      <c r="O1978" s="144" t="s">
        <v>695</v>
      </c>
      <c r="P1978" s="144" t="s">
        <v>4745</v>
      </c>
      <c r="Q1978" s="145">
        <v>1.014</v>
      </c>
      <c r="R1978" s="144" t="s">
        <v>4745</v>
      </c>
      <c r="S1978" s="145">
        <v>0</v>
      </c>
      <c r="T1978" s="144" t="s">
        <v>4746</v>
      </c>
      <c r="U1978" s="145">
        <v>0</v>
      </c>
      <c r="V1978" s="145">
        <v>0</v>
      </c>
      <c r="W1978" s="145">
        <v>0</v>
      </c>
      <c r="X1978" s="144" t="s">
        <v>4745</v>
      </c>
    </row>
    <row r="1979" spans="1:24" s="7" customFormat="1">
      <c r="A1979" s="7" t="s">
        <v>49</v>
      </c>
      <c r="D1979" s="144" t="s">
        <v>8335</v>
      </c>
      <c r="E1979" s="144" t="s">
        <v>8336</v>
      </c>
      <c r="F1979" s="144" t="s">
        <v>8081</v>
      </c>
      <c r="G1979" s="144" t="s">
        <v>4745</v>
      </c>
      <c r="H1979" s="144" t="s">
        <v>8293</v>
      </c>
      <c r="I1979" s="144" t="s">
        <v>8293</v>
      </c>
      <c r="J1979" s="145">
        <v>0</v>
      </c>
      <c r="K1979" s="144" t="s">
        <v>4745</v>
      </c>
      <c r="L1979" s="144" t="s">
        <v>4745</v>
      </c>
      <c r="M1979" s="144" t="s">
        <v>4202</v>
      </c>
      <c r="N1979" s="144" t="s">
        <v>4745</v>
      </c>
      <c r="O1979" s="144" t="s">
        <v>695</v>
      </c>
      <c r="P1979" s="144" t="s">
        <v>4745</v>
      </c>
      <c r="Q1979" s="145">
        <v>1.579</v>
      </c>
      <c r="R1979" s="144" t="s">
        <v>4745</v>
      </c>
      <c r="S1979" s="145">
        <v>0</v>
      </c>
      <c r="T1979" s="144" t="s">
        <v>4746</v>
      </c>
      <c r="U1979" s="145">
        <v>0</v>
      </c>
      <c r="V1979" s="145">
        <v>0</v>
      </c>
      <c r="W1979" s="145">
        <v>0</v>
      </c>
      <c r="X1979" s="144" t="s">
        <v>4745</v>
      </c>
    </row>
    <row r="1980" spans="1:24" s="7" customFormat="1">
      <c r="A1980" s="7" t="s">
        <v>49</v>
      </c>
      <c r="D1980" s="144" t="s">
        <v>8337</v>
      </c>
      <c r="E1980" s="144" t="s">
        <v>8338</v>
      </c>
      <c r="F1980" s="144" t="s">
        <v>8081</v>
      </c>
      <c r="G1980" s="144" t="s">
        <v>4745</v>
      </c>
      <c r="H1980" s="144" t="s">
        <v>8293</v>
      </c>
      <c r="I1980" s="144" t="s">
        <v>8293</v>
      </c>
      <c r="J1980" s="145">
        <v>0</v>
      </c>
      <c r="K1980" s="144" t="s">
        <v>4745</v>
      </c>
      <c r="L1980" s="144" t="s">
        <v>4745</v>
      </c>
      <c r="M1980" s="144" t="s">
        <v>4202</v>
      </c>
      <c r="N1980" s="144" t="s">
        <v>4745</v>
      </c>
      <c r="O1980" s="144" t="s">
        <v>695</v>
      </c>
      <c r="P1980" s="144" t="s">
        <v>4745</v>
      </c>
      <c r="Q1980" s="145">
        <v>1.907</v>
      </c>
      <c r="R1980" s="144" t="s">
        <v>4745</v>
      </c>
      <c r="S1980" s="145">
        <v>0</v>
      </c>
      <c r="T1980" s="144" t="s">
        <v>4746</v>
      </c>
      <c r="U1980" s="145">
        <v>0</v>
      </c>
      <c r="V1980" s="145">
        <v>0</v>
      </c>
      <c r="W1980" s="145">
        <v>0</v>
      </c>
      <c r="X1980" s="144" t="s">
        <v>4745</v>
      </c>
    </row>
    <row r="1981" spans="1:24" s="7" customFormat="1">
      <c r="A1981" s="7" t="s">
        <v>49</v>
      </c>
      <c r="D1981" s="144" t="s">
        <v>8339</v>
      </c>
      <c r="E1981" s="144" t="s">
        <v>8340</v>
      </c>
      <c r="F1981" s="144" t="s">
        <v>8081</v>
      </c>
      <c r="G1981" s="144" t="s">
        <v>4745</v>
      </c>
      <c r="H1981" s="144" t="s">
        <v>8293</v>
      </c>
      <c r="I1981" s="144" t="s">
        <v>8293</v>
      </c>
      <c r="J1981" s="145">
        <v>0</v>
      </c>
      <c r="K1981" s="144" t="s">
        <v>4745</v>
      </c>
      <c r="L1981" s="144" t="s">
        <v>4745</v>
      </c>
      <c r="M1981" s="144" t="s">
        <v>4202</v>
      </c>
      <c r="N1981" s="144" t="s">
        <v>4745</v>
      </c>
      <c r="O1981" s="144" t="s">
        <v>695</v>
      </c>
      <c r="P1981" s="144" t="s">
        <v>4745</v>
      </c>
      <c r="Q1981" s="145">
        <v>2.0369999999999999</v>
      </c>
      <c r="R1981" s="144" t="s">
        <v>4745</v>
      </c>
      <c r="S1981" s="145">
        <v>0</v>
      </c>
      <c r="T1981" s="144" t="s">
        <v>4746</v>
      </c>
      <c r="U1981" s="145">
        <v>0</v>
      </c>
      <c r="V1981" s="145">
        <v>0</v>
      </c>
      <c r="W1981" s="145">
        <v>0</v>
      </c>
      <c r="X1981" s="144" t="s">
        <v>4745</v>
      </c>
    </row>
    <row r="1982" spans="1:24" s="7" customFormat="1">
      <c r="A1982" s="7" t="s">
        <v>49</v>
      </c>
      <c r="D1982" s="144" t="s">
        <v>8341</v>
      </c>
      <c r="E1982" s="144" t="s">
        <v>8342</v>
      </c>
      <c r="F1982" s="144" t="s">
        <v>8081</v>
      </c>
      <c r="G1982" s="144" t="s">
        <v>4745</v>
      </c>
      <c r="H1982" s="144" t="s">
        <v>8293</v>
      </c>
      <c r="I1982" s="144" t="s">
        <v>8293</v>
      </c>
      <c r="J1982" s="145">
        <v>0</v>
      </c>
      <c r="K1982" s="144" t="s">
        <v>4745</v>
      </c>
      <c r="L1982" s="144" t="s">
        <v>4745</v>
      </c>
      <c r="M1982" s="144" t="s">
        <v>4202</v>
      </c>
      <c r="N1982" s="144" t="s">
        <v>4745</v>
      </c>
      <c r="O1982" s="144" t="s">
        <v>695</v>
      </c>
      <c r="P1982" s="144" t="s">
        <v>4745</v>
      </c>
      <c r="Q1982" s="145">
        <v>2.1669999999999998</v>
      </c>
      <c r="R1982" s="144" t="s">
        <v>4745</v>
      </c>
      <c r="S1982" s="145">
        <v>0</v>
      </c>
      <c r="T1982" s="144" t="s">
        <v>4746</v>
      </c>
      <c r="U1982" s="145">
        <v>0</v>
      </c>
      <c r="V1982" s="145">
        <v>0</v>
      </c>
      <c r="W1982" s="145">
        <v>0</v>
      </c>
      <c r="X1982" s="144" t="s">
        <v>4745</v>
      </c>
    </row>
    <row r="1983" spans="1:24" s="7" customFormat="1">
      <c r="A1983" s="7" t="s">
        <v>49</v>
      </c>
      <c r="D1983" s="144" t="s">
        <v>8343</v>
      </c>
      <c r="E1983" s="144" t="s">
        <v>8344</v>
      </c>
      <c r="F1983" s="144" t="s">
        <v>8081</v>
      </c>
      <c r="G1983" s="144" t="s">
        <v>4745</v>
      </c>
      <c r="H1983" s="144" t="s">
        <v>8293</v>
      </c>
      <c r="I1983" s="144" t="s">
        <v>8293</v>
      </c>
      <c r="J1983" s="145">
        <v>0</v>
      </c>
      <c r="K1983" s="144" t="s">
        <v>4745</v>
      </c>
      <c r="L1983" s="144" t="s">
        <v>4745</v>
      </c>
      <c r="M1983" s="144" t="s">
        <v>4202</v>
      </c>
      <c r="N1983" s="144" t="s">
        <v>4745</v>
      </c>
      <c r="O1983" s="144" t="s">
        <v>695</v>
      </c>
      <c r="P1983" s="144" t="s">
        <v>4745</v>
      </c>
      <c r="Q1983" s="145">
        <v>2.44</v>
      </c>
      <c r="R1983" s="144" t="s">
        <v>4745</v>
      </c>
      <c r="S1983" s="145">
        <v>0</v>
      </c>
      <c r="T1983" s="144" t="s">
        <v>4746</v>
      </c>
      <c r="U1983" s="145">
        <v>0</v>
      </c>
      <c r="V1983" s="145">
        <v>0</v>
      </c>
      <c r="W1983" s="145">
        <v>0</v>
      </c>
      <c r="X1983" s="144" t="s">
        <v>4745</v>
      </c>
    </row>
    <row r="1984" spans="1:24" s="7" customFormat="1">
      <c r="A1984" s="7" t="s">
        <v>49</v>
      </c>
      <c r="D1984" s="144" t="s">
        <v>8345</v>
      </c>
      <c r="E1984" s="144" t="s">
        <v>8346</v>
      </c>
      <c r="F1984" s="144" t="s">
        <v>8081</v>
      </c>
      <c r="G1984" s="144" t="s">
        <v>4745</v>
      </c>
      <c r="H1984" s="144" t="s">
        <v>8293</v>
      </c>
      <c r="I1984" s="144" t="s">
        <v>8293</v>
      </c>
      <c r="J1984" s="145">
        <v>0</v>
      </c>
      <c r="K1984" s="144" t="s">
        <v>4745</v>
      </c>
      <c r="L1984" s="144" t="s">
        <v>4745</v>
      </c>
      <c r="M1984" s="144" t="s">
        <v>4202</v>
      </c>
      <c r="N1984" s="144" t="s">
        <v>4745</v>
      </c>
      <c r="O1984" s="144" t="s">
        <v>695</v>
      </c>
      <c r="P1984" s="144" t="s">
        <v>4745</v>
      </c>
      <c r="Q1984" s="145">
        <v>3.0030000000000001</v>
      </c>
      <c r="R1984" s="144" t="s">
        <v>4745</v>
      </c>
      <c r="S1984" s="145">
        <v>0</v>
      </c>
      <c r="T1984" s="144" t="s">
        <v>4746</v>
      </c>
      <c r="U1984" s="145">
        <v>0</v>
      </c>
      <c r="V1984" s="145">
        <v>0</v>
      </c>
      <c r="W1984" s="145">
        <v>0</v>
      </c>
      <c r="X1984" s="144" t="s">
        <v>4745</v>
      </c>
    </row>
    <row r="1985" spans="1:24" s="7" customFormat="1">
      <c r="A1985" s="7" t="s">
        <v>49</v>
      </c>
      <c r="D1985" s="144" t="s">
        <v>8347</v>
      </c>
      <c r="E1985" s="144" t="s">
        <v>8348</v>
      </c>
      <c r="F1985" s="144" t="s">
        <v>8081</v>
      </c>
      <c r="G1985" s="144" t="s">
        <v>4745</v>
      </c>
      <c r="H1985" s="144" t="s">
        <v>8293</v>
      </c>
      <c r="I1985" s="144" t="s">
        <v>8293</v>
      </c>
      <c r="J1985" s="145">
        <v>0</v>
      </c>
      <c r="K1985" s="144" t="s">
        <v>4745</v>
      </c>
      <c r="L1985" s="144" t="s">
        <v>4745</v>
      </c>
      <c r="M1985" s="144" t="s">
        <v>4202</v>
      </c>
      <c r="N1985" s="144" t="s">
        <v>4745</v>
      </c>
      <c r="O1985" s="144" t="s">
        <v>695</v>
      </c>
      <c r="P1985" s="144" t="s">
        <v>4745</v>
      </c>
      <c r="Q1985" s="145">
        <v>3.3879999999999999</v>
      </c>
      <c r="R1985" s="144" t="s">
        <v>4745</v>
      </c>
      <c r="S1985" s="145">
        <v>0</v>
      </c>
      <c r="T1985" s="144" t="s">
        <v>4746</v>
      </c>
      <c r="U1985" s="145">
        <v>0</v>
      </c>
      <c r="V1985" s="145">
        <v>0</v>
      </c>
      <c r="W1985" s="145">
        <v>0</v>
      </c>
      <c r="X1985" s="144" t="s">
        <v>4745</v>
      </c>
    </row>
    <row r="1986" spans="1:24" s="7" customFormat="1">
      <c r="A1986" s="7" t="s">
        <v>49</v>
      </c>
      <c r="D1986" s="144" t="s">
        <v>8349</v>
      </c>
      <c r="E1986" s="144" t="s">
        <v>8350</v>
      </c>
      <c r="F1986" s="144" t="s">
        <v>8081</v>
      </c>
      <c r="G1986" s="144" t="s">
        <v>4745</v>
      </c>
      <c r="H1986" s="144" t="s">
        <v>8293</v>
      </c>
      <c r="I1986" s="144" t="s">
        <v>8293</v>
      </c>
      <c r="J1986" s="145">
        <v>0</v>
      </c>
      <c r="K1986" s="144" t="s">
        <v>4745</v>
      </c>
      <c r="L1986" s="144" t="s">
        <v>4745</v>
      </c>
      <c r="M1986" s="144" t="s">
        <v>4202</v>
      </c>
      <c r="N1986" s="144" t="s">
        <v>4745</v>
      </c>
      <c r="O1986" s="144" t="s">
        <v>695</v>
      </c>
      <c r="P1986" s="144" t="s">
        <v>4745</v>
      </c>
      <c r="Q1986" s="145">
        <v>4.3970000000000002</v>
      </c>
      <c r="R1986" s="144" t="s">
        <v>4745</v>
      </c>
      <c r="S1986" s="145">
        <v>0</v>
      </c>
      <c r="T1986" s="144" t="s">
        <v>4746</v>
      </c>
      <c r="U1986" s="145">
        <v>0</v>
      </c>
      <c r="V1986" s="145">
        <v>0</v>
      </c>
      <c r="W1986" s="145">
        <v>0</v>
      </c>
      <c r="X1986" s="144" t="s">
        <v>4745</v>
      </c>
    </row>
    <row r="1987" spans="1:24" s="7" customFormat="1">
      <c r="A1987" s="7" t="s">
        <v>49</v>
      </c>
      <c r="D1987" s="144" t="s">
        <v>8351</v>
      </c>
      <c r="E1987" s="144" t="s">
        <v>8352</v>
      </c>
      <c r="F1987" s="144" t="s">
        <v>8081</v>
      </c>
      <c r="G1987" s="144" t="s">
        <v>4745</v>
      </c>
      <c r="H1987" s="144" t="s">
        <v>8293</v>
      </c>
      <c r="I1987" s="144" t="s">
        <v>8293</v>
      </c>
      <c r="J1987" s="145">
        <v>0</v>
      </c>
      <c r="K1987" s="144" t="s">
        <v>4745</v>
      </c>
      <c r="L1987" s="144" t="s">
        <v>4745</v>
      </c>
      <c r="M1987" s="144" t="s">
        <v>4202</v>
      </c>
      <c r="N1987" s="144" t="s">
        <v>4745</v>
      </c>
      <c r="O1987" s="144" t="s">
        <v>695</v>
      </c>
      <c r="P1987" s="144" t="s">
        <v>4745</v>
      </c>
      <c r="Q1987" s="145">
        <v>5.4109999999999996</v>
      </c>
      <c r="R1987" s="144" t="s">
        <v>4745</v>
      </c>
      <c r="S1987" s="145">
        <v>0</v>
      </c>
      <c r="T1987" s="144" t="s">
        <v>4746</v>
      </c>
      <c r="U1987" s="145">
        <v>0</v>
      </c>
      <c r="V1987" s="145">
        <v>0</v>
      </c>
      <c r="W1987" s="145">
        <v>0</v>
      </c>
      <c r="X1987" s="144" t="s">
        <v>4745</v>
      </c>
    </row>
    <row r="1988" spans="1:24" s="7" customFormat="1">
      <c r="A1988" s="7" t="s">
        <v>49</v>
      </c>
      <c r="D1988" s="144" t="s">
        <v>8353</v>
      </c>
      <c r="E1988" s="144" t="s">
        <v>8354</v>
      </c>
      <c r="F1988" s="144" t="s">
        <v>4792</v>
      </c>
      <c r="G1988" s="144" t="s">
        <v>4745</v>
      </c>
      <c r="H1988" s="144" t="s">
        <v>8293</v>
      </c>
      <c r="I1988" s="144" t="s">
        <v>8293</v>
      </c>
      <c r="J1988" s="145">
        <v>100</v>
      </c>
      <c r="K1988" s="144" t="s">
        <v>2039</v>
      </c>
      <c r="L1988" s="144" t="s">
        <v>4745</v>
      </c>
      <c r="M1988" s="144" t="s">
        <v>4202</v>
      </c>
      <c r="N1988" s="144" t="s">
        <v>4745</v>
      </c>
      <c r="O1988" s="144" t="s">
        <v>695</v>
      </c>
      <c r="P1988" s="144" t="s">
        <v>8355</v>
      </c>
      <c r="Q1988" s="145">
        <v>1.355</v>
      </c>
      <c r="R1988" s="144" t="s">
        <v>506</v>
      </c>
      <c r="S1988" s="145">
        <v>100</v>
      </c>
      <c r="T1988" s="144" t="s">
        <v>4746</v>
      </c>
      <c r="U1988" s="145">
        <v>0</v>
      </c>
      <c r="V1988" s="145">
        <v>24.63</v>
      </c>
      <c r="W1988" s="145">
        <v>0</v>
      </c>
      <c r="X1988" s="144" t="s">
        <v>4745</v>
      </c>
    </row>
    <row r="1989" spans="1:24" s="7" customFormat="1">
      <c r="A1989" s="7" t="s">
        <v>49</v>
      </c>
      <c r="D1989" s="144" t="s">
        <v>8356</v>
      </c>
      <c r="E1989" s="144" t="s">
        <v>8357</v>
      </c>
      <c r="F1989" s="144" t="s">
        <v>4792</v>
      </c>
      <c r="G1989" s="144" t="s">
        <v>4745</v>
      </c>
      <c r="H1989" s="144" t="s">
        <v>8293</v>
      </c>
      <c r="I1989" s="144" t="s">
        <v>8293</v>
      </c>
      <c r="J1989" s="145">
        <v>100</v>
      </c>
      <c r="K1989" s="144" t="s">
        <v>582</v>
      </c>
      <c r="L1989" s="144" t="s">
        <v>487</v>
      </c>
      <c r="M1989" s="144" t="s">
        <v>4753</v>
      </c>
      <c r="N1989" s="144" t="s">
        <v>683</v>
      </c>
      <c r="O1989" s="144" t="s">
        <v>695</v>
      </c>
      <c r="P1989" s="144" t="s">
        <v>3452</v>
      </c>
      <c r="Q1989" s="145">
        <v>1.7250000000000001</v>
      </c>
      <c r="R1989" s="144" t="s">
        <v>685</v>
      </c>
      <c r="S1989" s="145">
        <v>100</v>
      </c>
      <c r="T1989" s="144" t="s">
        <v>4754</v>
      </c>
      <c r="U1989" s="145">
        <v>0</v>
      </c>
      <c r="V1989" s="145">
        <v>12.58333</v>
      </c>
      <c r="W1989" s="145">
        <v>0</v>
      </c>
      <c r="X1989" s="144" t="s">
        <v>4745</v>
      </c>
    </row>
    <row r="1990" spans="1:24" s="7" customFormat="1">
      <c r="A1990" s="7" t="s">
        <v>49</v>
      </c>
      <c r="D1990" s="144" t="s">
        <v>8358</v>
      </c>
      <c r="E1990" s="144" t="s">
        <v>8359</v>
      </c>
      <c r="F1990" s="144" t="s">
        <v>4792</v>
      </c>
      <c r="G1990" s="144" t="s">
        <v>4745</v>
      </c>
      <c r="H1990" s="144" t="s">
        <v>8293</v>
      </c>
      <c r="I1990" s="144" t="s">
        <v>8293</v>
      </c>
      <c r="J1990" s="145">
        <v>100</v>
      </c>
      <c r="K1990" s="144" t="s">
        <v>582</v>
      </c>
      <c r="L1990" s="144" t="s">
        <v>487</v>
      </c>
      <c r="M1990" s="144" t="s">
        <v>4753</v>
      </c>
      <c r="N1990" s="144" t="s">
        <v>683</v>
      </c>
      <c r="O1990" s="144" t="s">
        <v>695</v>
      </c>
      <c r="P1990" s="144" t="s">
        <v>3452</v>
      </c>
      <c r="Q1990" s="145">
        <v>1.7250000000000001</v>
      </c>
      <c r="R1990" s="144" t="s">
        <v>685</v>
      </c>
      <c r="S1990" s="145">
        <v>100</v>
      </c>
      <c r="T1990" s="144" t="s">
        <v>4754</v>
      </c>
      <c r="U1990" s="145">
        <v>0</v>
      </c>
      <c r="V1990" s="145">
        <v>12.58333</v>
      </c>
      <c r="W1990" s="145">
        <v>0</v>
      </c>
      <c r="X1990" s="144" t="s">
        <v>4745</v>
      </c>
    </row>
    <row r="1991" spans="1:24" s="7" customFormat="1">
      <c r="A1991" s="7" t="s">
        <v>49</v>
      </c>
      <c r="D1991" s="144" t="s">
        <v>8360</v>
      </c>
      <c r="E1991" s="144" t="s">
        <v>8361</v>
      </c>
      <c r="F1991" s="144" t="s">
        <v>4792</v>
      </c>
      <c r="G1991" s="144" t="s">
        <v>4745</v>
      </c>
      <c r="H1991" s="144" t="s">
        <v>8293</v>
      </c>
      <c r="I1991" s="144" t="s">
        <v>8293</v>
      </c>
      <c r="J1991" s="145">
        <v>60</v>
      </c>
      <c r="K1991" s="144" t="s">
        <v>582</v>
      </c>
      <c r="L1991" s="144" t="s">
        <v>457</v>
      </c>
      <c r="M1991" s="144" t="s">
        <v>4753</v>
      </c>
      <c r="N1991" s="144" t="s">
        <v>683</v>
      </c>
      <c r="O1991" s="144" t="s">
        <v>695</v>
      </c>
      <c r="P1991" s="144" t="s">
        <v>6074</v>
      </c>
      <c r="Q1991" s="145">
        <v>0.42499999999999999</v>
      </c>
      <c r="R1991" s="144" t="s">
        <v>685</v>
      </c>
      <c r="S1991" s="145">
        <v>60</v>
      </c>
      <c r="T1991" s="144" t="s">
        <v>4754</v>
      </c>
      <c r="U1991" s="145">
        <v>0</v>
      </c>
      <c r="V1991" s="145">
        <v>0</v>
      </c>
      <c r="W1991" s="145">
        <v>0</v>
      </c>
      <c r="X1991" s="144" t="s">
        <v>4745</v>
      </c>
    </row>
    <row r="1992" spans="1:24" s="7" customFormat="1">
      <c r="A1992" s="7" t="s">
        <v>49</v>
      </c>
      <c r="D1992" s="144" t="s">
        <v>8362</v>
      </c>
      <c r="E1992" s="144" t="s">
        <v>8361</v>
      </c>
      <c r="F1992" s="144" t="s">
        <v>4792</v>
      </c>
      <c r="G1992" s="144" t="s">
        <v>4745</v>
      </c>
      <c r="H1992" s="144" t="s">
        <v>8293</v>
      </c>
      <c r="I1992" s="144" t="s">
        <v>8293</v>
      </c>
      <c r="J1992" s="145">
        <v>60</v>
      </c>
      <c r="K1992" s="144" t="s">
        <v>582</v>
      </c>
      <c r="L1992" s="144" t="s">
        <v>457</v>
      </c>
      <c r="M1992" s="144" t="s">
        <v>4753</v>
      </c>
      <c r="N1992" s="144" t="s">
        <v>683</v>
      </c>
      <c r="O1992" s="144" t="s">
        <v>695</v>
      </c>
      <c r="P1992" s="144" t="s">
        <v>6074</v>
      </c>
      <c r="Q1992" s="145">
        <v>0.42499999999999999</v>
      </c>
      <c r="R1992" s="144" t="s">
        <v>685</v>
      </c>
      <c r="S1992" s="145">
        <v>60</v>
      </c>
      <c r="T1992" s="144" t="s">
        <v>4754</v>
      </c>
      <c r="U1992" s="145">
        <v>0</v>
      </c>
      <c r="V1992" s="145">
        <v>5.8824399999999999</v>
      </c>
      <c r="W1992" s="145">
        <v>0</v>
      </c>
      <c r="X1992" s="144" t="s">
        <v>4745</v>
      </c>
    </row>
    <row r="1993" spans="1:24" s="7" customFormat="1">
      <c r="A1993" s="7" t="s">
        <v>49</v>
      </c>
      <c r="D1993" s="144" t="s">
        <v>8363</v>
      </c>
      <c r="E1993" s="144" t="s">
        <v>8282</v>
      </c>
      <c r="F1993" s="144" t="s">
        <v>4792</v>
      </c>
      <c r="G1993" s="144" t="s">
        <v>4745</v>
      </c>
      <c r="H1993" s="144" t="s">
        <v>8293</v>
      </c>
      <c r="I1993" s="144" t="s">
        <v>8293</v>
      </c>
      <c r="J1993" s="145">
        <v>60</v>
      </c>
      <c r="K1993" s="144" t="s">
        <v>582</v>
      </c>
      <c r="L1993" s="144" t="s">
        <v>487</v>
      </c>
      <c r="M1993" s="144" t="s">
        <v>4753</v>
      </c>
      <c r="N1993" s="144" t="s">
        <v>683</v>
      </c>
      <c r="O1993" s="144" t="s">
        <v>695</v>
      </c>
      <c r="P1993" s="144" t="s">
        <v>6074</v>
      </c>
      <c r="Q1993" s="145">
        <v>0.42499999999999999</v>
      </c>
      <c r="R1993" s="144" t="s">
        <v>685</v>
      </c>
      <c r="S1993" s="145">
        <v>60</v>
      </c>
      <c r="T1993" s="144" t="s">
        <v>4754</v>
      </c>
      <c r="U1993" s="145">
        <v>0</v>
      </c>
      <c r="V1993" s="145">
        <v>5.8824399999999999</v>
      </c>
      <c r="W1993" s="145">
        <v>0</v>
      </c>
      <c r="X1993" s="144" t="s">
        <v>4745</v>
      </c>
    </row>
    <row r="1994" spans="1:24" s="7" customFormat="1">
      <c r="A1994" s="7" t="s">
        <v>49</v>
      </c>
      <c r="D1994" s="144" t="s">
        <v>8364</v>
      </c>
      <c r="E1994" s="144" t="s">
        <v>8365</v>
      </c>
      <c r="F1994" s="144" t="s">
        <v>4792</v>
      </c>
      <c r="G1994" s="144" t="s">
        <v>4745</v>
      </c>
      <c r="H1994" s="144" t="s">
        <v>8293</v>
      </c>
      <c r="I1994" s="144" t="s">
        <v>8293</v>
      </c>
      <c r="J1994" s="145">
        <v>75</v>
      </c>
      <c r="K1994" s="144" t="s">
        <v>582</v>
      </c>
      <c r="L1994" s="144" t="s">
        <v>409</v>
      </c>
      <c r="M1994" s="144" t="s">
        <v>4753</v>
      </c>
      <c r="N1994" s="144" t="s">
        <v>683</v>
      </c>
      <c r="O1994" s="144" t="s">
        <v>695</v>
      </c>
      <c r="P1994" s="144" t="s">
        <v>1515</v>
      </c>
      <c r="Q1994" s="145">
        <v>0.7</v>
      </c>
      <c r="R1994" s="144" t="s">
        <v>685</v>
      </c>
      <c r="S1994" s="145">
        <v>75</v>
      </c>
      <c r="T1994" s="144" t="s">
        <v>4754</v>
      </c>
      <c r="U1994" s="145">
        <v>0</v>
      </c>
      <c r="V1994" s="145">
        <v>7.1925600000000003</v>
      </c>
      <c r="W1994" s="145">
        <v>0</v>
      </c>
      <c r="X1994" s="144" t="s">
        <v>4745</v>
      </c>
    </row>
    <row r="1995" spans="1:24" s="7" customFormat="1">
      <c r="A1995" s="7" t="s">
        <v>49</v>
      </c>
      <c r="D1995" s="144" t="s">
        <v>8366</v>
      </c>
      <c r="E1995" s="144" t="s">
        <v>8367</v>
      </c>
      <c r="F1995" s="144" t="s">
        <v>8368</v>
      </c>
      <c r="G1995" s="144" t="s">
        <v>4745</v>
      </c>
      <c r="H1995" s="144" t="s">
        <v>8293</v>
      </c>
      <c r="I1995" s="144" t="s">
        <v>8293</v>
      </c>
      <c r="J1995" s="145">
        <v>0</v>
      </c>
      <c r="K1995" s="144" t="s">
        <v>4745</v>
      </c>
      <c r="L1995" s="144" t="s">
        <v>4745</v>
      </c>
      <c r="M1995" s="144" t="s">
        <v>4202</v>
      </c>
      <c r="N1995" s="144" t="s">
        <v>4745</v>
      </c>
      <c r="O1995" s="144" t="s">
        <v>695</v>
      </c>
      <c r="P1995" s="144" t="s">
        <v>4745</v>
      </c>
      <c r="Q1995" s="145">
        <v>9.52</v>
      </c>
      <c r="R1995" s="144" t="s">
        <v>4745</v>
      </c>
      <c r="S1995" s="145">
        <v>0</v>
      </c>
      <c r="T1995" s="144" t="s">
        <v>4746</v>
      </c>
      <c r="U1995" s="145">
        <v>1</v>
      </c>
      <c r="V1995" s="145">
        <v>0</v>
      </c>
      <c r="W1995" s="145">
        <v>0</v>
      </c>
      <c r="X1995" s="144" t="s">
        <v>4745</v>
      </c>
    </row>
    <row r="1996" spans="1:24" s="7" customFormat="1">
      <c r="A1996" s="7" t="s">
        <v>49</v>
      </c>
      <c r="D1996" s="144" t="s">
        <v>8369</v>
      </c>
      <c r="E1996" s="144" t="s">
        <v>8370</v>
      </c>
      <c r="F1996" s="144" t="s">
        <v>8368</v>
      </c>
      <c r="G1996" s="144" t="s">
        <v>4745</v>
      </c>
      <c r="H1996" s="144" t="s">
        <v>8293</v>
      </c>
      <c r="I1996" s="144" t="s">
        <v>8293</v>
      </c>
      <c r="J1996" s="145">
        <v>0</v>
      </c>
      <c r="K1996" s="144" t="s">
        <v>4745</v>
      </c>
      <c r="L1996" s="144" t="s">
        <v>4745</v>
      </c>
      <c r="M1996" s="144" t="s">
        <v>4202</v>
      </c>
      <c r="N1996" s="144" t="s">
        <v>4745</v>
      </c>
      <c r="O1996" s="144" t="s">
        <v>695</v>
      </c>
      <c r="P1996" s="144" t="s">
        <v>4745</v>
      </c>
      <c r="Q1996" s="145">
        <v>48.36</v>
      </c>
      <c r="R1996" s="144" t="s">
        <v>4745</v>
      </c>
      <c r="S1996" s="145">
        <v>0</v>
      </c>
      <c r="T1996" s="144" t="s">
        <v>4746</v>
      </c>
      <c r="U1996" s="145">
        <v>1</v>
      </c>
      <c r="V1996" s="145">
        <v>0</v>
      </c>
      <c r="W1996" s="145">
        <v>0</v>
      </c>
      <c r="X1996" s="144" t="s">
        <v>4745</v>
      </c>
    </row>
    <row r="1997" spans="1:24" s="7" customFormat="1">
      <c r="A1997" s="7" t="s">
        <v>49</v>
      </c>
      <c r="D1997" s="144" t="s">
        <v>8371</v>
      </c>
      <c r="E1997" s="144" t="s">
        <v>8372</v>
      </c>
      <c r="F1997" s="144" t="s">
        <v>5094</v>
      </c>
      <c r="G1997" s="144" t="s">
        <v>4745</v>
      </c>
      <c r="H1997" s="144" t="s">
        <v>8293</v>
      </c>
      <c r="I1997" s="144" t="s">
        <v>8293</v>
      </c>
      <c r="J1997" s="145">
        <v>0</v>
      </c>
      <c r="K1997" s="144" t="s">
        <v>4745</v>
      </c>
      <c r="L1997" s="144" t="s">
        <v>4745</v>
      </c>
      <c r="M1997" s="144" t="s">
        <v>4202</v>
      </c>
      <c r="N1997" s="144" t="s">
        <v>4745</v>
      </c>
      <c r="O1997" s="144" t="s">
        <v>695</v>
      </c>
      <c r="P1997" s="144" t="s">
        <v>4745</v>
      </c>
      <c r="Q1997" s="145">
        <v>0.52</v>
      </c>
      <c r="R1997" s="144" t="s">
        <v>4745</v>
      </c>
      <c r="S1997" s="145">
        <v>0</v>
      </c>
      <c r="T1997" s="144" t="s">
        <v>4746</v>
      </c>
      <c r="U1997" s="145">
        <v>1</v>
      </c>
      <c r="V1997" s="145">
        <v>0</v>
      </c>
      <c r="W1997" s="145">
        <v>0</v>
      </c>
      <c r="X1997" s="144" t="s">
        <v>4745</v>
      </c>
    </row>
    <row r="1998" spans="1:24" s="7" customFormat="1">
      <c r="A1998" s="7" t="s">
        <v>49</v>
      </c>
      <c r="D1998" s="144" t="s">
        <v>8373</v>
      </c>
      <c r="E1998" s="144" t="s">
        <v>8374</v>
      </c>
      <c r="F1998" s="144" t="s">
        <v>4792</v>
      </c>
      <c r="G1998" s="144" t="s">
        <v>4745</v>
      </c>
      <c r="H1998" s="144" t="s">
        <v>8293</v>
      </c>
      <c r="I1998" s="144" t="s">
        <v>8293</v>
      </c>
      <c r="J1998" s="145">
        <v>0</v>
      </c>
      <c r="K1998" s="144" t="s">
        <v>4745</v>
      </c>
      <c r="L1998" s="144" t="s">
        <v>4745</v>
      </c>
      <c r="M1998" s="144" t="s">
        <v>4202</v>
      </c>
      <c r="N1998" s="144" t="s">
        <v>4745</v>
      </c>
      <c r="O1998" s="144" t="s">
        <v>695</v>
      </c>
      <c r="P1998" s="144" t="s">
        <v>4745</v>
      </c>
      <c r="Q1998" s="145">
        <v>0.187</v>
      </c>
      <c r="R1998" s="144" t="s">
        <v>384</v>
      </c>
      <c r="S1998" s="145">
        <v>0</v>
      </c>
      <c r="T1998" s="144" t="s">
        <v>4746</v>
      </c>
      <c r="U1998" s="145">
        <v>0</v>
      </c>
      <c r="V1998" s="145">
        <v>0</v>
      </c>
      <c r="W1998" s="145">
        <v>0</v>
      </c>
      <c r="X1998" s="144" t="s">
        <v>4745</v>
      </c>
    </row>
    <row r="1999" spans="1:24" s="7" customFormat="1">
      <c r="A1999" s="7" t="s">
        <v>49</v>
      </c>
      <c r="D1999" s="144" t="s">
        <v>8375</v>
      </c>
      <c r="E1999" s="144" t="s">
        <v>8375</v>
      </c>
      <c r="F1999" s="144" t="s">
        <v>4792</v>
      </c>
      <c r="G1999" s="144" t="s">
        <v>4745</v>
      </c>
      <c r="H1999" s="144" t="s">
        <v>8293</v>
      </c>
      <c r="I1999" s="144" t="s">
        <v>8293</v>
      </c>
      <c r="J1999" s="145">
        <v>0</v>
      </c>
      <c r="K1999" s="144" t="s">
        <v>4745</v>
      </c>
      <c r="L1999" s="144" t="s">
        <v>4745</v>
      </c>
      <c r="M1999" s="144" t="s">
        <v>4202</v>
      </c>
      <c r="N1999" s="144" t="s">
        <v>4745</v>
      </c>
      <c r="O1999" s="144" t="s">
        <v>695</v>
      </c>
      <c r="P1999" s="144" t="s">
        <v>4745</v>
      </c>
      <c r="Q1999" s="145">
        <v>1.425</v>
      </c>
      <c r="R1999" s="144" t="s">
        <v>4745</v>
      </c>
      <c r="S1999" s="145">
        <v>0</v>
      </c>
      <c r="T1999" s="144" t="s">
        <v>4746</v>
      </c>
      <c r="U1999" s="145">
        <v>0</v>
      </c>
      <c r="V1999" s="145">
        <v>0</v>
      </c>
      <c r="W1999" s="145">
        <v>0</v>
      </c>
      <c r="X1999" s="144" t="s">
        <v>4745</v>
      </c>
    </row>
    <row r="2000" spans="1:24" s="7" customFormat="1">
      <c r="A2000" s="7" t="s">
        <v>49</v>
      </c>
      <c r="D2000" s="144" t="s">
        <v>8376</v>
      </c>
      <c r="E2000" s="144" t="s">
        <v>8377</v>
      </c>
      <c r="F2000" s="144" t="s">
        <v>4792</v>
      </c>
      <c r="G2000" s="144" t="s">
        <v>4745</v>
      </c>
      <c r="H2000" s="144" t="s">
        <v>8293</v>
      </c>
      <c r="I2000" s="144" t="s">
        <v>8293</v>
      </c>
      <c r="J2000" s="145">
        <v>0</v>
      </c>
      <c r="K2000" s="144" t="s">
        <v>4745</v>
      </c>
      <c r="L2000" s="144" t="s">
        <v>4745</v>
      </c>
      <c r="M2000" s="144" t="s">
        <v>4202</v>
      </c>
      <c r="N2000" s="144" t="s">
        <v>4745</v>
      </c>
      <c r="O2000" s="144" t="s">
        <v>695</v>
      </c>
      <c r="P2000" s="144" t="s">
        <v>4745</v>
      </c>
      <c r="Q2000" s="145">
        <v>0.38</v>
      </c>
      <c r="R2000" s="144" t="s">
        <v>384</v>
      </c>
      <c r="S2000" s="145">
        <v>0</v>
      </c>
      <c r="T2000" s="144" t="s">
        <v>4746</v>
      </c>
      <c r="U2000" s="145">
        <v>0</v>
      </c>
      <c r="V2000" s="145">
        <v>0</v>
      </c>
      <c r="W2000" s="145">
        <v>0</v>
      </c>
      <c r="X2000" s="144" t="s">
        <v>4745</v>
      </c>
    </row>
    <row r="2001" spans="1:24" s="7" customFormat="1">
      <c r="A2001" s="7" t="s">
        <v>49</v>
      </c>
      <c r="D2001" s="144" t="s">
        <v>8378</v>
      </c>
      <c r="E2001" s="144" t="s">
        <v>8379</v>
      </c>
      <c r="F2001" s="144" t="s">
        <v>4792</v>
      </c>
      <c r="G2001" s="144" t="s">
        <v>4745</v>
      </c>
      <c r="H2001" s="144" t="s">
        <v>8293</v>
      </c>
      <c r="I2001" s="144" t="s">
        <v>8293</v>
      </c>
      <c r="J2001" s="145">
        <v>0</v>
      </c>
      <c r="K2001" s="144" t="s">
        <v>4745</v>
      </c>
      <c r="L2001" s="144" t="s">
        <v>4745</v>
      </c>
      <c r="M2001" s="144" t="s">
        <v>4202</v>
      </c>
      <c r="N2001" s="144" t="s">
        <v>4745</v>
      </c>
      <c r="O2001" s="144" t="s">
        <v>695</v>
      </c>
      <c r="P2001" s="144" t="s">
        <v>4745</v>
      </c>
      <c r="Q2001" s="145">
        <v>0.66500000000000004</v>
      </c>
      <c r="R2001" s="144" t="s">
        <v>549</v>
      </c>
      <c r="S2001" s="145">
        <v>0</v>
      </c>
      <c r="T2001" s="144" t="s">
        <v>4746</v>
      </c>
      <c r="U2001" s="145">
        <v>0</v>
      </c>
      <c r="V2001" s="145">
        <v>0</v>
      </c>
      <c r="W2001" s="145">
        <v>0</v>
      </c>
      <c r="X2001" s="144" t="s">
        <v>4745</v>
      </c>
    </row>
    <row r="2002" spans="1:24" s="7" customFormat="1">
      <c r="A2002" s="7" t="s">
        <v>49</v>
      </c>
      <c r="D2002" s="144" t="s">
        <v>8380</v>
      </c>
      <c r="E2002" s="144" t="s">
        <v>8381</v>
      </c>
      <c r="F2002" s="144" t="s">
        <v>4792</v>
      </c>
      <c r="G2002" s="144" t="s">
        <v>4745</v>
      </c>
      <c r="H2002" s="144" t="s">
        <v>8293</v>
      </c>
      <c r="I2002" s="144" t="s">
        <v>8293</v>
      </c>
      <c r="J2002" s="145">
        <v>0</v>
      </c>
      <c r="K2002" s="144" t="s">
        <v>4745</v>
      </c>
      <c r="L2002" s="144" t="s">
        <v>4745</v>
      </c>
      <c r="M2002" s="144" t="s">
        <v>4202</v>
      </c>
      <c r="N2002" s="144" t="s">
        <v>4745</v>
      </c>
      <c r="O2002" s="144" t="s">
        <v>695</v>
      </c>
      <c r="P2002" s="144" t="s">
        <v>4745</v>
      </c>
      <c r="Q2002" s="145">
        <v>0.66500000000000004</v>
      </c>
      <c r="R2002" s="144" t="s">
        <v>4745</v>
      </c>
      <c r="S2002" s="145">
        <v>0</v>
      </c>
      <c r="T2002" s="144" t="s">
        <v>4746</v>
      </c>
      <c r="U2002" s="145">
        <v>0</v>
      </c>
      <c r="V2002" s="145">
        <v>0</v>
      </c>
      <c r="W2002" s="145">
        <v>0</v>
      </c>
      <c r="X2002" s="144" t="s">
        <v>4745</v>
      </c>
    </row>
    <row r="2003" spans="1:24" s="7" customFormat="1">
      <c r="A2003" s="7" t="s">
        <v>49</v>
      </c>
      <c r="D2003" s="144" t="s">
        <v>8382</v>
      </c>
      <c r="E2003" s="144" t="s">
        <v>8383</v>
      </c>
      <c r="F2003" s="144" t="s">
        <v>4792</v>
      </c>
      <c r="G2003" s="144" t="s">
        <v>4745</v>
      </c>
      <c r="H2003" s="144" t="s">
        <v>8293</v>
      </c>
      <c r="I2003" s="144" t="s">
        <v>8293</v>
      </c>
      <c r="J2003" s="145">
        <v>0</v>
      </c>
      <c r="K2003" s="144" t="s">
        <v>4745</v>
      </c>
      <c r="L2003" s="144" t="s">
        <v>4745</v>
      </c>
      <c r="M2003" s="144" t="s">
        <v>4202</v>
      </c>
      <c r="N2003" s="144" t="s">
        <v>4745</v>
      </c>
      <c r="O2003" s="144" t="s">
        <v>695</v>
      </c>
      <c r="P2003" s="144" t="s">
        <v>4745</v>
      </c>
      <c r="Q2003" s="145">
        <v>0.66500000000000004</v>
      </c>
      <c r="R2003" s="144" t="s">
        <v>4745</v>
      </c>
      <c r="S2003" s="145">
        <v>0</v>
      </c>
      <c r="T2003" s="144" t="s">
        <v>4746</v>
      </c>
      <c r="U2003" s="145">
        <v>0</v>
      </c>
      <c r="V2003" s="145">
        <v>0</v>
      </c>
      <c r="W2003" s="145">
        <v>0</v>
      </c>
      <c r="X2003" s="144" t="s">
        <v>4745</v>
      </c>
    </row>
    <row r="2004" spans="1:24" s="7" customFormat="1">
      <c r="A2004" s="7" t="s">
        <v>49</v>
      </c>
      <c r="D2004" s="144" t="s">
        <v>8384</v>
      </c>
      <c r="E2004" s="144" t="s">
        <v>8385</v>
      </c>
      <c r="F2004" s="144" t="s">
        <v>4792</v>
      </c>
      <c r="G2004" s="144" t="s">
        <v>4745</v>
      </c>
      <c r="H2004" s="144" t="s">
        <v>8293</v>
      </c>
      <c r="I2004" s="144" t="s">
        <v>8293</v>
      </c>
      <c r="J2004" s="145">
        <v>0</v>
      </c>
      <c r="K2004" s="144" t="s">
        <v>4745</v>
      </c>
      <c r="L2004" s="144" t="s">
        <v>4745</v>
      </c>
      <c r="M2004" s="144" t="s">
        <v>4202</v>
      </c>
      <c r="N2004" s="144" t="s">
        <v>4745</v>
      </c>
      <c r="O2004" s="144" t="s">
        <v>695</v>
      </c>
      <c r="P2004" s="144" t="s">
        <v>4745</v>
      </c>
      <c r="Q2004" s="145">
        <v>0.66500000000000004</v>
      </c>
      <c r="R2004" s="144" t="s">
        <v>4745</v>
      </c>
      <c r="S2004" s="145">
        <v>0</v>
      </c>
      <c r="T2004" s="144" t="s">
        <v>4746</v>
      </c>
      <c r="U2004" s="145">
        <v>0</v>
      </c>
      <c r="V2004" s="145">
        <v>0</v>
      </c>
      <c r="W2004" s="145">
        <v>0</v>
      </c>
      <c r="X2004" s="144" t="s">
        <v>4745</v>
      </c>
    </row>
    <row r="2005" spans="1:24" s="7" customFormat="1">
      <c r="A2005" s="7" t="s">
        <v>49</v>
      </c>
      <c r="D2005" s="144" t="s">
        <v>8386</v>
      </c>
      <c r="E2005" s="144" t="s">
        <v>8387</v>
      </c>
      <c r="F2005" s="144" t="s">
        <v>4792</v>
      </c>
      <c r="G2005" s="144" t="s">
        <v>4745</v>
      </c>
      <c r="H2005" s="144" t="s">
        <v>8293</v>
      </c>
      <c r="I2005" s="144" t="s">
        <v>8293</v>
      </c>
      <c r="J2005" s="145">
        <v>0</v>
      </c>
      <c r="K2005" s="144" t="s">
        <v>4745</v>
      </c>
      <c r="L2005" s="144" t="s">
        <v>4745</v>
      </c>
      <c r="M2005" s="144" t="s">
        <v>4202</v>
      </c>
      <c r="N2005" s="144" t="s">
        <v>4745</v>
      </c>
      <c r="O2005" s="144" t="s">
        <v>695</v>
      </c>
      <c r="P2005" s="144" t="s">
        <v>4745</v>
      </c>
      <c r="Q2005" s="145">
        <v>0.66500000000000004</v>
      </c>
      <c r="R2005" s="144" t="s">
        <v>4745</v>
      </c>
      <c r="S2005" s="145">
        <v>0</v>
      </c>
      <c r="T2005" s="144" t="s">
        <v>4746</v>
      </c>
      <c r="U2005" s="145">
        <v>0</v>
      </c>
      <c r="V2005" s="145">
        <v>0</v>
      </c>
      <c r="W2005" s="145">
        <v>0</v>
      </c>
      <c r="X2005" s="144" t="s">
        <v>4745</v>
      </c>
    </row>
    <row r="2006" spans="1:24" s="7" customFormat="1">
      <c r="A2006" s="7" t="s">
        <v>49</v>
      </c>
      <c r="D2006" s="144" t="s">
        <v>8388</v>
      </c>
      <c r="E2006" s="144" t="s">
        <v>8389</v>
      </c>
      <c r="F2006" s="144" t="s">
        <v>4792</v>
      </c>
      <c r="G2006" s="144" t="s">
        <v>4745</v>
      </c>
      <c r="H2006" s="144" t="s">
        <v>8293</v>
      </c>
      <c r="I2006" s="144" t="s">
        <v>8293</v>
      </c>
      <c r="J2006" s="145">
        <v>0</v>
      </c>
      <c r="K2006" s="144" t="s">
        <v>4745</v>
      </c>
      <c r="L2006" s="144" t="s">
        <v>4745</v>
      </c>
      <c r="M2006" s="144" t="s">
        <v>4202</v>
      </c>
      <c r="N2006" s="144" t="s">
        <v>4745</v>
      </c>
      <c r="O2006" s="144" t="s">
        <v>695</v>
      </c>
      <c r="P2006" s="144" t="s">
        <v>4745</v>
      </c>
      <c r="Q2006" s="145">
        <v>0.66500000000000004</v>
      </c>
      <c r="R2006" s="144" t="s">
        <v>4745</v>
      </c>
      <c r="S2006" s="145">
        <v>0</v>
      </c>
      <c r="T2006" s="144" t="s">
        <v>4746</v>
      </c>
      <c r="U2006" s="145">
        <v>0</v>
      </c>
      <c r="V2006" s="145">
        <v>0</v>
      </c>
      <c r="W2006" s="145">
        <v>0</v>
      </c>
      <c r="X2006" s="144" t="s">
        <v>4745</v>
      </c>
    </row>
    <row r="2007" spans="1:24" s="7" customFormat="1">
      <c r="A2007" s="7" t="s">
        <v>49</v>
      </c>
      <c r="D2007" s="144" t="s">
        <v>8390</v>
      </c>
      <c r="E2007" s="144" t="s">
        <v>8391</v>
      </c>
      <c r="F2007" s="144" t="s">
        <v>8368</v>
      </c>
      <c r="G2007" s="144" t="s">
        <v>4745</v>
      </c>
      <c r="H2007" s="144" t="s">
        <v>8293</v>
      </c>
      <c r="I2007" s="144" t="s">
        <v>8293</v>
      </c>
      <c r="J2007" s="145">
        <v>0</v>
      </c>
      <c r="K2007" s="144" t="s">
        <v>4745</v>
      </c>
      <c r="L2007" s="144" t="s">
        <v>4745</v>
      </c>
      <c r="M2007" s="144" t="s">
        <v>4202</v>
      </c>
      <c r="N2007" s="144" t="s">
        <v>4745</v>
      </c>
      <c r="O2007" s="144" t="s">
        <v>695</v>
      </c>
      <c r="P2007" s="144" t="s">
        <v>4745</v>
      </c>
      <c r="Q2007" s="145">
        <v>12.46</v>
      </c>
      <c r="R2007" s="144" t="s">
        <v>4745</v>
      </c>
      <c r="S2007" s="145">
        <v>0</v>
      </c>
      <c r="T2007" s="144" t="s">
        <v>4746</v>
      </c>
      <c r="U2007" s="145">
        <v>1</v>
      </c>
      <c r="V2007" s="145">
        <v>0</v>
      </c>
      <c r="W2007" s="145">
        <v>0</v>
      </c>
      <c r="X2007" s="144" t="s">
        <v>4745</v>
      </c>
    </row>
    <row r="2008" spans="1:24" s="7" customFormat="1">
      <c r="A2008" s="7" t="s">
        <v>49</v>
      </c>
      <c r="D2008" s="144" t="s">
        <v>8392</v>
      </c>
      <c r="E2008" s="144" t="s">
        <v>8393</v>
      </c>
      <c r="F2008" s="144" t="s">
        <v>8368</v>
      </c>
      <c r="G2008" s="144" t="s">
        <v>4745</v>
      </c>
      <c r="H2008" s="144" t="s">
        <v>8293</v>
      </c>
      <c r="I2008" s="144" t="s">
        <v>8293</v>
      </c>
      <c r="J2008" s="145">
        <v>0</v>
      </c>
      <c r="K2008" s="144" t="s">
        <v>4745</v>
      </c>
      <c r="L2008" s="144" t="s">
        <v>4745</v>
      </c>
      <c r="M2008" s="144" t="s">
        <v>4202</v>
      </c>
      <c r="N2008" s="144" t="s">
        <v>4745</v>
      </c>
      <c r="O2008" s="144" t="s">
        <v>695</v>
      </c>
      <c r="P2008" s="144" t="s">
        <v>4745</v>
      </c>
      <c r="Q2008" s="145">
        <v>16.68</v>
      </c>
      <c r="R2008" s="144" t="s">
        <v>4745</v>
      </c>
      <c r="S2008" s="145">
        <v>0</v>
      </c>
      <c r="T2008" s="144" t="s">
        <v>4746</v>
      </c>
      <c r="U2008" s="145">
        <v>1</v>
      </c>
      <c r="V2008" s="145">
        <v>0</v>
      </c>
      <c r="W2008" s="145">
        <v>0</v>
      </c>
      <c r="X2008" s="144" t="s">
        <v>4745</v>
      </c>
    </row>
    <row r="2009" spans="1:24" s="7" customFormat="1">
      <c r="A2009" s="7" t="s">
        <v>49</v>
      </c>
      <c r="D2009" s="144" t="s">
        <v>8394</v>
      </c>
      <c r="E2009" s="144" t="s">
        <v>8395</v>
      </c>
      <c r="F2009" s="144" t="s">
        <v>8368</v>
      </c>
      <c r="G2009" s="144" t="s">
        <v>4745</v>
      </c>
      <c r="H2009" s="144" t="s">
        <v>8293</v>
      </c>
      <c r="I2009" s="144" t="s">
        <v>8293</v>
      </c>
      <c r="J2009" s="145">
        <v>0</v>
      </c>
      <c r="K2009" s="144" t="s">
        <v>4745</v>
      </c>
      <c r="L2009" s="144" t="s">
        <v>4745</v>
      </c>
      <c r="M2009" s="144" t="s">
        <v>4202</v>
      </c>
      <c r="N2009" s="144" t="s">
        <v>4745</v>
      </c>
      <c r="O2009" s="144" t="s">
        <v>695</v>
      </c>
      <c r="P2009" s="144" t="s">
        <v>4745</v>
      </c>
      <c r="Q2009" s="145">
        <v>11.17</v>
      </c>
      <c r="R2009" s="144" t="s">
        <v>4745</v>
      </c>
      <c r="S2009" s="145">
        <v>0</v>
      </c>
      <c r="T2009" s="144" t="s">
        <v>4746</v>
      </c>
      <c r="U2009" s="145">
        <v>1</v>
      </c>
      <c r="V2009" s="145">
        <v>0</v>
      </c>
      <c r="W2009" s="145">
        <v>0</v>
      </c>
      <c r="X2009" s="144" t="s">
        <v>4745</v>
      </c>
    </row>
    <row r="2010" spans="1:24" s="7" customFormat="1">
      <c r="A2010" s="7" t="s">
        <v>49</v>
      </c>
      <c r="D2010" s="144" t="s">
        <v>8396</v>
      </c>
      <c r="E2010" s="144" t="s">
        <v>8397</v>
      </c>
      <c r="F2010" s="144" t="s">
        <v>5094</v>
      </c>
      <c r="G2010" s="144" t="s">
        <v>4745</v>
      </c>
      <c r="H2010" s="144" t="s">
        <v>8293</v>
      </c>
      <c r="I2010" s="144" t="s">
        <v>8293</v>
      </c>
      <c r="J2010" s="145">
        <v>0</v>
      </c>
      <c r="K2010" s="144" t="s">
        <v>4745</v>
      </c>
      <c r="L2010" s="144" t="s">
        <v>4745</v>
      </c>
      <c r="M2010" s="144" t="s">
        <v>4202</v>
      </c>
      <c r="N2010" s="144" t="s">
        <v>4745</v>
      </c>
      <c r="O2010" s="144" t="s">
        <v>695</v>
      </c>
      <c r="P2010" s="144" t="s">
        <v>4745</v>
      </c>
      <c r="Q2010" s="145">
        <v>10.65</v>
      </c>
      <c r="R2010" s="144" t="s">
        <v>4745</v>
      </c>
      <c r="S2010" s="145">
        <v>0</v>
      </c>
      <c r="T2010" s="144" t="s">
        <v>4746</v>
      </c>
      <c r="U2010" s="145">
        <v>1</v>
      </c>
      <c r="V2010" s="145">
        <v>0</v>
      </c>
      <c r="W2010" s="145">
        <v>0</v>
      </c>
      <c r="X2010" s="144" t="s">
        <v>4745</v>
      </c>
    </row>
    <row r="2011" spans="1:24" s="7" customFormat="1">
      <c r="A2011" s="7" t="s">
        <v>49</v>
      </c>
      <c r="D2011" s="144" t="s">
        <v>4204</v>
      </c>
      <c r="E2011" s="144" t="s">
        <v>8398</v>
      </c>
      <c r="F2011" s="144" t="s">
        <v>4792</v>
      </c>
      <c r="G2011" s="144" t="s">
        <v>4745</v>
      </c>
      <c r="H2011" s="144" t="s">
        <v>8293</v>
      </c>
      <c r="I2011" s="144" t="s">
        <v>8293</v>
      </c>
      <c r="J2011" s="145">
        <v>30</v>
      </c>
      <c r="K2011" s="144" t="s">
        <v>4745</v>
      </c>
      <c r="L2011" s="144" t="s">
        <v>4745</v>
      </c>
      <c r="M2011" s="144" t="s">
        <v>4202</v>
      </c>
      <c r="N2011" s="144" t="s">
        <v>522</v>
      </c>
      <c r="O2011" s="144" t="s">
        <v>81</v>
      </c>
      <c r="P2011" s="144" t="s">
        <v>818</v>
      </c>
      <c r="Q2011" s="145">
        <v>0.42749999999999999</v>
      </c>
      <c r="R2011" s="144" t="s">
        <v>384</v>
      </c>
      <c r="S2011" s="145">
        <v>25</v>
      </c>
      <c r="T2011" s="144" t="s">
        <v>4746</v>
      </c>
      <c r="U2011" s="145">
        <v>0</v>
      </c>
      <c r="V2011" s="145">
        <v>0</v>
      </c>
      <c r="W2011" s="145">
        <v>0</v>
      </c>
      <c r="X2011" s="144" t="s">
        <v>4745</v>
      </c>
    </row>
    <row r="2012" spans="1:24" s="7" customFormat="1">
      <c r="A2012" s="7" t="s">
        <v>49</v>
      </c>
      <c r="D2012" s="144" t="s">
        <v>4205</v>
      </c>
      <c r="E2012" s="144" t="s">
        <v>8399</v>
      </c>
      <c r="F2012" s="144" t="s">
        <v>4792</v>
      </c>
      <c r="G2012" s="144" t="s">
        <v>4745</v>
      </c>
      <c r="H2012" s="144" t="s">
        <v>8293</v>
      </c>
      <c r="I2012" s="144" t="s">
        <v>8293</v>
      </c>
      <c r="J2012" s="145">
        <v>30</v>
      </c>
      <c r="K2012" s="144" t="s">
        <v>891</v>
      </c>
      <c r="L2012" s="144" t="s">
        <v>694</v>
      </c>
      <c r="M2012" s="144" t="s">
        <v>4753</v>
      </c>
      <c r="N2012" s="144" t="s">
        <v>522</v>
      </c>
      <c r="O2012" s="144" t="s">
        <v>81</v>
      </c>
      <c r="P2012" s="144" t="s">
        <v>818</v>
      </c>
      <c r="Q2012" s="145">
        <v>0.42799999999999999</v>
      </c>
      <c r="R2012" s="144" t="s">
        <v>384</v>
      </c>
      <c r="S2012" s="145">
        <v>25</v>
      </c>
      <c r="T2012" s="144" t="s">
        <v>5460</v>
      </c>
      <c r="U2012" s="145">
        <v>0</v>
      </c>
      <c r="V2012" s="145">
        <v>0</v>
      </c>
      <c r="W2012" s="145">
        <v>0</v>
      </c>
      <c r="X2012" s="144" t="s">
        <v>4745</v>
      </c>
    </row>
    <row r="2013" spans="1:24" s="7" customFormat="1">
      <c r="A2013" s="7" t="s">
        <v>49</v>
      </c>
      <c r="D2013" s="144" t="s">
        <v>4206</v>
      </c>
      <c r="E2013" s="144" t="s">
        <v>8400</v>
      </c>
      <c r="F2013" s="144" t="s">
        <v>4792</v>
      </c>
      <c r="G2013" s="144" t="s">
        <v>4745</v>
      </c>
      <c r="H2013" s="144" t="s">
        <v>8293</v>
      </c>
      <c r="I2013" s="144" t="s">
        <v>8293</v>
      </c>
      <c r="J2013" s="145">
        <v>30</v>
      </c>
      <c r="K2013" s="144" t="s">
        <v>891</v>
      </c>
      <c r="L2013" s="144" t="s">
        <v>487</v>
      </c>
      <c r="M2013" s="144" t="s">
        <v>4753</v>
      </c>
      <c r="N2013" s="144" t="s">
        <v>522</v>
      </c>
      <c r="O2013" s="144" t="s">
        <v>81</v>
      </c>
      <c r="P2013" s="144" t="s">
        <v>8135</v>
      </c>
      <c r="Q2013" s="145">
        <v>0.40899999999999997</v>
      </c>
      <c r="R2013" s="144" t="s">
        <v>384</v>
      </c>
      <c r="S2013" s="145">
        <v>25</v>
      </c>
      <c r="T2013" s="144" t="s">
        <v>5460</v>
      </c>
      <c r="U2013" s="145">
        <v>0</v>
      </c>
      <c r="V2013" s="145">
        <v>0</v>
      </c>
      <c r="W2013" s="145">
        <v>0</v>
      </c>
      <c r="X2013" s="144" t="s">
        <v>4745</v>
      </c>
    </row>
    <row r="2014" spans="1:24" s="7" customFormat="1">
      <c r="A2014" s="7" t="s">
        <v>49</v>
      </c>
      <c r="D2014" s="144" t="s">
        <v>8401</v>
      </c>
      <c r="E2014" s="144" t="s">
        <v>8402</v>
      </c>
      <c r="F2014" s="144" t="s">
        <v>4792</v>
      </c>
      <c r="G2014" s="144" t="s">
        <v>4745</v>
      </c>
      <c r="H2014" s="144" t="s">
        <v>8293</v>
      </c>
      <c r="I2014" s="144" t="s">
        <v>8293</v>
      </c>
      <c r="J2014" s="145">
        <v>30</v>
      </c>
      <c r="K2014" s="144" t="s">
        <v>891</v>
      </c>
      <c r="L2014" s="144" t="s">
        <v>457</v>
      </c>
      <c r="M2014" s="144" t="s">
        <v>4753</v>
      </c>
      <c r="N2014" s="144" t="s">
        <v>522</v>
      </c>
      <c r="O2014" s="144" t="s">
        <v>81</v>
      </c>
      <c r="P2014" s="144" t="s">
        <v>818</v>
      </c>
      <c r="Q2014" s="145">
        <v>0.42799999999999999</v>
      </c>
      <c r="R2014" s="144" t="s">
        <v>384</v>
      </c>
      <c r="S2014" s="145">
        <v>25</v>
      </c>
      <c r="T2014" s="144" t="s">
        <v>5460</v>
      </c>
      <c r="U2014" s="145">
        <v>0</v>
      </c>
      <c r="V2014" s="145">
        <v>0</v>
      </c>
      <c r="W2014" s="145">
        <v>0</v>
      </c>
      <c r="X2014" s="144" t="s">
        <v>4745</v>
      </c>
    </row>
    <row r="2015" spans="1:24" s="7" customFormat="1">
      <c r="A2015" s="7" t="s">
        <v>49</v>
      </c>
      <c r="D2015" s="144" t="s">
        <v>8403</v>
      </c>
      <c r="E2015" s="144" t="s">
        <v>8322</v>
      </c>
      <c r="F2015" s="144" t="s">
        <v>4792</v>
      </c>
      <c r="G2015" s="144" t="s">
        <v>4745</v>
      </c>
      <c r="H2015" s="144" t="s">
        <v>8293</v>
      </c>
      <c r="I2015" s="144" t="s">
        <v>8293</v>
      </c>
      <c r="J2015" s="145">
        <v>30</v>
      </c>
      <c r="K2015" s="144" t="s">
        <v>4745</v>
      </c>
      <c r="L2015" s="144" t="s">
        <v>4745</v>
      </c>
      <c r="M2015" s="144" t="s">
        <v>4753</v>
      </c>
      <c r="N2015" s="144" t="s">
        <v>4745</v>
      </c>
      <c r="O2015" s="144" t="s">
        <v>81</v>
      </c>
      <c r="P2015" s="144" t="s">
        <v>4745</v>
      </c>
      <c r="Q2015" s="145">
        <v>0.42</v>
      </c>
      <c r="R2015" s="144" t="s">
        <v>384</v>
      </c>
      <c r="S2015" s="145">
        <v>25</v>
      </c>
      <c r="T2015" s="144" t="s">
        <v>4761</v>
      </c>
      <c r="U2015" s="145">
        <v>0</v>
      </c>
      <c r="V2015" s="145">
        <v>3.8937400000000002</v>
      </c>
      <c r="W2015" s="145">
        <v>0</v>
      </c>
      <c r="X2015" s="144" t="s">
        <v>4745</v>
      </c>
    </row>
    <row r="2016" spans="1:24" s="7" customFormat="1">
      <c r="A2016" s="7" t="s">
        <v>49</v>
      </c>
      <c r="D2016" s="144" t="s">
        <v>8404</v>
      </c>
      <c r="E2016" s="144" t="s">
        <v>8322</v>
      </c>
      <c r="F2016" s="144" t="s">
        <v>4792</v>
      </c>
      <c r="G2016" s="144" t="s">
        <v>4745</v>
      </c>
      <c r="H2016" s="144" t="s">
        <v>8293</v>
      </c>
      <c r="I2016" s="144" t="s">
        <v>8293</v>
      </c>
      <c r="J2016" s="145">
        <v>30</v>
      </c>
      <c r="K2016" s="144" t="s">
        <v>4745</v>
      </c>
      <c r="L2016" s="144" t="s">
        <v>4745</v>
      </c>
      <c r="M2016" s="144" t="s">
        <v>4753</v>
      </c>
      <c r="N2016" s="144" t="s">
        <v>4745</v>
      </c>
      <c r="O2016" s="144" t="s">
        <v>81</v>
      </c>
      <c r="P2016" s="144" t="s">
        <v>4745</v>
      </c>
      <c r="Q2016" s="145">
        <v>0.42</v>
      </c>
      <c r="R2016" s="144" t="s">
        <v>384</v>
      </c>
      <c r="S2016" s="145">
        <v>25</v>
      </c>
      <c r="T2016" s="144" t="s">
        <v>4761</v>
      </c>
      <c r="U2016" s="145">
        <v>0</v>
      </c>
      <c r="V2016" s="145">
        <v>4.1630700000000003</v>
      </c>
      <c r="W2016" s="145">
        <v>0</v>
      </c>
      <c r="X2016" s="144" t="s">
        <v>4745</v>
      </c>
    </row>
    <row r="2017" spans="1:24" s="7" customFormat="1">
      <c r="A2017" s="7" t="s">
        <v>49</v>
      </c>
      <c r="D2017" s="144" t="s">
        <v>8405</v>
      </c>
      <c r="E2017" s="144" t="s">
        <v>8406</v>
      </c>
      <c r="F2017" s="144" t="s">
        <v>4792</v>
      </c>
      <c r="G2017" s="144" t="s">
        <v>4745</v>
      </c>
      <c r="H2017" s="144" t="s">
        <v>8293</v>
      </c>
      <c r="I2017" s="144" t="s">
        <v>8293</v>
      </c>
      <c r="J2017" s="145">
        <v>25</v>
      </c>
      <c r="K2017" s="144" t="s">
        <v>4745</v>
      </c>
      <c r="L2017" s="144" t="s">
        <v>4745</v>
      </c>
      <c r="M2017" s="144" t="s">
        <v>4753</v>
      </c>
      <c r="N2017" s="144" t="s">
        <v>4745</v>
      </c>
      <c r="O2017" s="144" t="s">
        <v>81</v>
      </c>
      <c r="P2017" s="144" t="s">
        <v>4745</v>
      </c>
      <c r="Q2017" s="145">
        <v>0.55000000000000004</v>
      </c>
      <c r="R2017" s="144" t="s">
        <v>384</v>
      </c>
      <c r="S2017" s="145">
        <v>25</v>
      </c>
      <c r="T2017" s="144" t="s">
        <v>4761</v>
      </c>
      <c r="U2017" s="145">
        <v>0</v>
      </c>
      <c r="V2017" s="145">
        <v>5.8873600000000001</v>
      </c>
      <c r="W2017" s="145">
        <v>0</v>
      </c>
      <c r="X2017" s="144" t="s">
        <v>4745</v>
      </c>
    </row>
    <row r="2018" spans="1:24" s="7" customFormat="1">
      <c r="A2018" s="7" t="s">
        <v>49</v>
      </c>
      <c r="D2018" s="144" t="s">
        <v>8407</v>
      </c>
      <c r="E2018" s="144" t="s">
        <v>8408</v>
      </c>
      <c r="F2018" s="144" t="s">
        <v>4792</v>
      </c>
      <c r="G2018" s="144" t="s">
        <v>4745</v>
      </c>
      <c r="H2018" s="144" t="s">
        <v>8293</v>
      </c>
      <c r="I2018" s="144" t="s">
        <v>8293</v>
      </c>
      <c r="J2018" s="145">
        <v>25</v>
      </c>
      <c r="K2018" s="144" t="s">
        <v>4745</v>
      </c>
      <c r="L2018" s="144" t="s">
        <v>4745</v>
      </c>
      <c r="M2018" s="144" t="s">
        <v>4753</v>
      </c>
      <c r="N2018" s="144" t="s">
        <v>4745</v>
      </c>
      <c r="O2018" s="144" t="s">
        <v>81</v>
      </c>
      <c r="P2018" s="144" t="s">
        <v>4745</v>
      </c>
      <c r="Q2018" s="145">
        <v>0.55000000000000004</v>
      </c>
      <c r="R2018" s="144" t="s">
        <v>384</v>
      </c>
      <c r="S2018" s="145">
        <v>25</v>
      </c>
      <c r="T2018" s="144" t="s">
        <v>4761</v>
      </c>
      <c r="U2018" s="145">
        <v>0</v>
      </c>
      <c r="V2018" s="145">
        <v>5.54223</v>
      </c>
      <c r="W2018" s="145">
        <v>0</v>
      </c>
      <c r="X2018" s="144" t="s">
        <v>4745</v>
      </c>
    </row>
    <row r="2019" spans="1:24" s="7" customFormat="1">
      <c r="A2019" s="7" t="s">
        <v>49</v>
      </c>
      <c r="D2019" s="144" t="s">
        <v>8409</v>
      </c>
      <c r="E2019" s="144" t="s">
        <v>8410</v>
      </c>
      <c r="F2019" s="144" t="s">
        <v>4792</v>
      </c>
      <c r="G2019" s="144" t="s">
        <v>4745</v>
      </c>
      <c r="H2019" s="144" t="s">
        <v>8293</v>
      </c>
      <c r="I2019" s="144" t="s">
        <v>8293</v>
      </c>
      <c r="J2019" s="145">
        <v>25</v>
      </c>
      <c r="K2019" s="144" t="s">
        <v>4745</v>
      </c>
      <c r="L2019" s="144" t="s">
        <v>4745</v>
      </c>
      <c r="M2019" s="144" t="s">
        <v>4753</v>
      </c>
      <c r="N2019" s="144" t="s">
        <v>4745</v>
      </c>
      <c r="O2019" s="144" t="s">
        <v>81</v>
      </c>
      <c r="P2019" s="144" t="s">
        <v>4745</v>
      </c>
      <c r="Q2019" s="145">
        <v>0.55000000000000004</v>
      </c>
      <c r="R2019" s="144" t="s">
        <v>384</v>
      </c>
      <c r="S2019" s="145">
        <v>25</v>
      </c>
      <c r="T2019" s="144" t="s">
        <v>4761</v>
      </c>
      <c r="U2019" s="145">
        <v>0</v>
      </c>
      <c r="V2019" s="145">
        <v>5.8873600000000001</v>
      </c>
      <c r="W2019" s="145">
        <v>0</v>
      </c>
      <c r="X2019" s="144" t="s">
        <v>4745</v>
      </c>
    </row>
    <row r="2020" spans="1:24" s="7" customFormat="1">
      <c r="A2020" s="7" t="s">
        <v>49</v>
      </c>
      <c r="D2020" s="144" t="s">
        <v>3744</v>
      </c>
      <c r="E2020" s="144" t="s">
        <v>8411</v>
      </c>
      <c r="F2020" s="144" t="s">
        <v>5033</v>
      </c>
      <c r="G2020" s="144" t="s">
        <v>4745</v>
      </c>
      <c r="H2020" s="144" t="s">
        <v>8293</v>
      </c>
      <c r="I2020" s="144" t="s">
        <v>8293</v>
      </c>
      <c r="J2020" s="145">
        <v>25</v>
      </c>
      <c r="K2020" s="144" t="s">
        <v>582</v>
      </c>
      <c r="L2020" s="144" t="s">
        <v>5279</v>
      </c>
      <c r="M2020" s="144" t="s">
        <v>4753</v>
      </c>
      <c r="N2020" s="144" t="s">
        <v>522</v>
      </c>
      <c r="O2020" s="144" t="s">
        <v>81</v>
      </c>
      <c r="P2020" s="144" t="s">
        <v>8412</v>
      </c>
      <c r="Q2020" s="145">
        <v>0.55000000000000004</v>
      </c>
      <c r="R2020" s="144" t="s">
        <v>384</v>
      </c>
      <c r="S2020" s="145">
        <v>25</v>
      </c>
      <c r="T2020" s="144" t="s">
        <v>4761</v>
      </c>
      <c r="U2020" s="145">
        <v>46</v>
      </c>
      <c r="V2020" s="145">
        <v>6.4366700000000003</v>
      </c>
      <c r="W2020" s="145">
        <v>12</v>
      </c>
      <c r="X2020" s="144" t="s">
        <v>4745</v>
      </c>
    </row>
    <row r="2021" spans="1:24" s="7" customFormat="1">
      <c r="A2021" s="7" t="s">
        <v>49</v>
      </c>
      <c r="D2021" s="144" t="s">
        <v>8413</v>
      </c>
      <c r="E2021" s="144" t="s">
        <v>8414</v>
      </c>
      <c r="F2021" s="144" t="s">
        <v>4792</v>
      </c>
      <c r="G2021" s="144" t="s">
        <v>4745</v>
      </c>
      <c r="H2021" s="144" t="s">
        <v>8293</v>
      </c>
      <c r="I2021" s="144" t="s">
        <v>8293</v>
      </c>
      <c r="J2021" s="145">
        <v>25</v>
      </c>
      <c r="K2021" s="144" t="s">
        <v>4745</v>
      </c>
      <c r="L2021" s="144" t="s">
        <v>4745</v>
      </c>
      <c r="M2021" s="144" t="s">
        <v>4753</v>
      </c>
      <c r="N2021" s="144" t="s">
        <v>8415</v>
      </c>
      <c r="O2021" s="144" t="s">
        <v>81</v>
      </c>
      <c r="P2021" s="144" t="s">
        <v>4745</v>
      </c>
      <c r="Q2021" s="145">
        <v>0.55000000000000004</v>
      </c>
      <c r="R2021" s="144" t="s">
        <v>384</v>
      </c>
      <c r="S2021" s="145">
        <v>25</v>
      </c>
      <c r="T2021" s="144" t="s">
        <v>5708</v>
      </c>
      <c r="U2021" s="145">
        <v>0</v>
      </c>
      <c r="V2021" s="145">
        <v>6.59</v>
      </c>
      <c r="W2021" s="145">
        <v>0</v>
      </c>
      <c r="X2021" s="144" t="s">
        <v>4745</v>
      </c>
    </row>
    <row r="2022" spans="1:24" s="7" customFormat="1">
      <c r="A2022" s="7" t="s">
        <v>49</v>
      </c>
      <c r="D2022" s="144" t="s">
        <v>8416</v>
      </c>
      <c r="E2022" s="144" t="s">
        <v>8417</v>
      </c>
      <c r="F2022" s="144" t="s">
        <v>4792</v>
      </c>
      <c r="G2022" s="144" t="s">
        <v>4745</v>
      </c>
      <c r="H2022" s="144" t="s">
        <v>8293</v>
      </c>
      <c r="I2022" s="144" t="s">
        <v>8293</v>
      </c>
      <c r="J2022" s="145">
        <v>25</v>
      </c>
      <c r="K2022" s="144" t="s">
        <v>4745</v>
      </c>
      <c r="L2022" s="144" t="s">
        <v>4745</v>
      </c>
      <c r="M2022" s="144" t="s">
        <v>4753</v>
      </c>
      <c r="N2022" s="144" t="s">
        <v>4745</v>
      </c>
      <c r="O2022" s="144" t="s">
        <v>81</v>
      </c>
      <c r="P2022" s="144" t="s">
        <v>4745</v>
      </c>
      <c r="Q2022" s="145">
        <v>0.55000000000000004</v>
      </c>
      <c r="R2022" s="144" t="s">
        <v>384</v>
      </c>
      <c r="S2022" s="145">
        <v>25</v>
      </c>
      <c r="T2022" s="144" t="s">
        <v>5708</v>
      </c>
      <c r="U2022" s="145">
        <v>0</v>
      </c>
      <c r="V2022" s="145">
        <v>6.55</v>
      </c>
      <c r="W2022" s="145">
        <v>0</v>
      </c>
      <c r="X2022" s="144" t="s">
        <v>4745</v>
      </c>
    </row>
    <row r="2023" spans="1:24" s="7" customFormat="1">
      <c r="A2023" s="7" t="s">
        <v>49</v>
      </c>
      <c r="D2023" s="144" t="s">
        <v>8418</v>
      </c>
      <c r="E2023" s="144" t="s">
        <v>8419</v>
      </c>
      <c r="F2023" s="144" t="s">
        <v>8081</v>
      </c>
      <c r="G2023" s="144" t="s">
        <v>4745</v>
      </c>
      <c r="H2023" s="144" t="s">
        <v>8293</v>
      </c>
      <c r="I2023" s="144" t="s">
        <v>8293</v>
      </c>
      <c r="J2023" s="145">
        <v>12</v>
      </c>
      <c r="K2023" s="144" t="s">
        <v>582</v>
      </c>
      <c r="L2023" s="144" t="s">
        <v>5279</v>
      </c>
      <c r="M2023" s="144" t="s">
        <v>4202</v>
      </c>
      <c r="N2023" s="144" t="s">
        <v>429</v>
      </c>
      <c r="O2023" s="144" t="s">
        <v>81</v>
      </c>
      <c r="P2023" s="144" t="s">
        <v>2784</v>
      </c>
      <c r="Q2023" s="145">
        <v>4.3520000000000003</v>
      </c>
      <c r="R2023" s="144" t="s">
        <v>748</v>
      </c>
      <c r="S2023" s="145">
        <v>25</v>
      </c>
      <c r="T2023" s="144" t="s">
        <v>4746</v>
      </c>
      <c r="U2023" s="145">
        <v>0</v>
      </c>
      <c r="V2023" s="145">
        <v>0</v>
      </c>
      <c r="W2023" s="145">
        <v>0</v>
      </c>
      <c r="X2023" s="144" t="s">
        <v>4745</v>
      </c>
    </row>
    <row r="2024" spans="1:24" s="7" customFormat="1">
      <c r="A2024" s="7" t="s">
        <v>49</v>
      </c>
      <c r="D2024" s="144" t="s">
        <v>8420</v>
      </c>
      <c r="E2024" s="144" t="s">
        <v>8421</v>
      </c>
      <c r="F2024" s="144" t="s">
        <v>8081</v>
      </c>
      <c r="G2024" s="144" t="s">
        <v>4745</v>
      </c>
      <c r="H2024" s="144" t="s">
        <v>8293</v>
      </c>
      <c r="I2024" s="144" t="s">
        <v>8293</v>
      </c>
      <c r="J2024" s="145">
        <v>20</v>
      </c>
      <c r="K2024" s="144" t="s">
        <v>582</v>
      </c>
      <c r="L2024" s="144" t="s">
        <v>5279</v>
      </c>
      <c r="M2024" s="144" t="s">
        <v>4202</v>
      </c>
      <c r="N2024" s="144" t="s">
        <v>429</v>
      </c>
      <c r="O2024" s="144" t="s">
        <v>81</v>
      </c>
      <c r="P2024" s="144" t="s">
        <v>594</v>
      </c>
      <c r="Q2024" s="145">
        <v>1.92</v>
      </c>
      <c r="R2024" s="144" t="s">
        <v>384</v>
      </c>
      <c r="S2024" s="145">
        <v>25</v>
      </c>
      <c r="T2024" s="144" t="s">
        <v>4746</v>
      </c>
      <c r="U2024" s="145">
        <v>0</v>
      </c>
      <c r="V2024" s="145">
        <v>0</v>
      </c>
      <c r="W2024" s="145">
        <v>0</v>
      </c>
      <c r="X2024" s="144" t="s">
        <v>4745</v>
      </c>
    </row>
    <row r="2025" spans="1:24" s="7" customFormat="1">
      <c r="A2025" s="7" t="s">
        <v>49</v>
      </c>
      <c r="D2025" s="144" t="s">
        <v>8422</v>
      </c>
      <c r="E2025" s="144" t="s">
        <v>8423</v>
      </c>
      <c r="F2025" s="144" t="s">
        <v>4792</v>
      </c>
      <c r="G2025" s="144" t="s">
        <v>4745</v>
      </c>
      <c r="H2025" s="144" t="s">
        <v>8293</v>
      </c>
      <c r="I2025" s="144" t="s">
        <v>8293</v>
      </c>
      <c r="J2025" s="145">
        <v>21</v>
      </c>
      <c r="K2025" s="144" t="s">
        <v>4745</v>
      </c>
      <c r="L2025" s="144" t="s">
        <v>4745</v>
      </c>
      <c r="M2025" s="144" t="s">
        <v>4202</v>
      </c>
      <c r="N2025" s="144" t="s">
        <v>5068</v>
      </c>
      <c r="O2025" s="144" t="s">
        <v>81</v>
      </c>
      <c r="P2025" s="144" t="s">
        <v>8424</v>
      </c>
      <c r="Q2025" s="145">
        <v>1.8169999999999999</v>
      </c>
      <c r="R2025" s="144" t="s">
        <v>384</v>
      </c>
      <c r="S2025" s="145">
        <v>15</v>
      </c>
      <c r="T2025" s="144" t="s">
        <v>4746</v>
      </c>
      <c r="U2025" s="145">
        <v>0</v>
      </c>
      <c r="V2025" s="145">
        <v>0</v>
      </c>
      <c r="W2025" s="145">
        <v>0</v>
      </c>
      <c r="X2025" s="144" t="s">
        <v>4745</v>
      </c>
    </row>
    <row r="2026" spans="1:24" s="7" customFormat="1">
      <c r="A2026" s="7" t="s">
        <v>49</v>
      </c>
      <c r="D2026" s="144" t="s">
        <v>8425</v>
      </c>
      <c r="E2026" s="144" t="s">
        <v>8426</v>
      </c>
      <c r="F2026" s="144" t="s">
        <v>8081</v>
      </c>
      <c r="G2026" s="144" t="s">
        <v>4745</v>
      </c>
      <c r="H2026" s="144" t="s">
        <v>8293</v>
      </c>
      <c r="I2026" s="144" t="s">
        <v>8293</v>
      </c>
      <c r="J2026" s="145">
        <v>25</v>
      </c>
      <c r="K2026" s="144" t="s">
        <v>582</v>
      </c>
      <c r="L2026" s="144" t="s">
        <v>5279</v>
      </c>
      <c r="M2026" s="144" t="s">
        <v>4202</v>
      </c>
      <c r="N2026" s="144" t="s">
        <v>522</v>
      </c>
      <c r="O2026" s="144" t="s">
        <v>81</v>
      </c>
      <c r="P2026" s="144" t="s">
        <v>8427</v>
      </c>
      <c r="Q2026" s="145">
        <v>3.7</v>
      </c>
      <c r="R2026" s="144" t="s">
        <v>384</v>
      </c>
      <c r="S2026" s="145">
        <v>25</v>
      </c>
      <c r="T2026" s="144" t="s">
        <v>4746</v>
      </c>
      <c r="U2026" s="145">
        <v>0</v>
      </c>
      <c r="V2026" s="145">
        <v>0</v>
      </c>
      <c r="W2026" s="145">
        <v>0</v>
      </c>
      <c r="X2026" s="144" t="s">
        <v>4745</v>
      </c>
    </row>
    <row r="2027" spans="1:24" s="7" customFormat="1">
      <c r="A2027" s="7" t="s">
        <v>49</v>
      </c>
      <c r="D2027" s="144" t="s">
        <v>8428</v>
      </c>
      <c r="E2027" s="144" t="s">
        <v>8429</v>
      </c>
      <c r="F2027" s="144" t="s">
        <v>8081</v>
      </c>
      <c r="G2027" s="144" t="s">
        <v>4745</v>
      </c>
      <c r="H2027" s="144" t="s">
        <v>8293</v>
      </c>
      <c r="I2027" s="144" t="s">
        <v>8293</v>
      </c>
      <c r="J2027" s="145">
        <v>30</v>
      </c>
      <c r="K2027" s="144" t="s">
        <v>582</v>
      </c>
      <c r="L2027" s="144" t="s">
        <v>5279</v>
      </c>
      <c r="M2027" s="144" t="s">
        <v>4202</v>
      </c>
      <c r="N2027" s="144" t="s">
        <v>522</v>
      </c>
      <c r="O2027" s="144" t="s">
        <v>81</v>
      </c>
      <c r="P2027" s="144" t="s">
        <v>1026</v>
      </c>
      <c r="Q2027" s="145">
        <v>0.98</v>
      </c>
      <c r="R2027" s="144" t="s">
        <v>945</v>
      </c>
      <c r="S2027" s="145">
        <v>30</v>
      </c>
      <c r="T2027" s="144" t="s">
        <v>4746</v>
      </c>
      <c r="U2027" s="145">
        <v>0</v>
      </c>
      <c r="V2027" s="145">
        <v>0</v>
      </c>
      <c r="W2027" s="145">
        <v>0</v>
      </c>
      <c r="X2027" s="144" t="s">
        <v>4745</v>
      </c>
    </row>
    <row r="2028" spans="1:24" s="7" customFormat="1">
      <c r="A2028" s="7" t="s">
        <v>49</v>
      </c>
      <c r="D2028" s="144" t="s">
        <v>8430</v>
      </c>
      <c r="E2028" s="144" t="s">
        <v>8431</v>
      </c>
      <c r="F2028" s="144" t="s">
        <v>4792</v>
      </c>
      <c r="G2028" s="144" t="s">
        <v>4745</v>
      </c>
      <c r="H2028" s="144" t="s">
        <v>8293</v>
      </c>
      <c r="I2028" s="144" t="s">
        <v>8293</v>
      </c>
      <c r="J2028" s="145">
        <v>30</v>
      </c>
      <c r="K2028" s="144" t="s">
        <v>4745</v>
      </c>
      <c r="L2028" s="144" t="s">
        <v>4745</v>
      </c>
      <c r="M2028" s="144" t="s">
        <v>4202</v>
      </c>
      <c r="N2028" s="144" t="s">
        <v>5762</v>
      </c>
      <c r="O2028" s="144" t="s">
        <v>81</v>
      </c>
      <c r="P2028" s="144" t="s">
        <v>8432</v>
      </c>
      <c r="Q2028" s="145">
        <v>0.66900000000000004</v>
      </c>
      <c r="R2028" s="144" t="s">
        <v>384</v>
      </c>
      <c r="S2028" s="145">
        <v>60</v>
      </c>
      <c r="T2028" s="144" t="s">
        <v>4746</v>
      </c>
      <c r="U2028" s="145">
        <v>0</v>
      </c>
      <c r="V2028" s="145">
        <v>0</v>
      </c>
      <c r="W2028" s="145">
        <v>0</v>
      </c>
      <c r="X2028" s="144" t="s">
        <v>4745</v>
      </c>
    </row>
    <row r="2029" spans="1:24" s="7" customFormat="1">
      <c r="A2029" s="7" t="s">
        <v>49</v>
      </c>
      <c r="D2029" s="144" t="s">
        <v>8433</v>
      </c>
      <c r="E2029" s="144" t="s">
        <v>8434</v>
      </c>
      <c r="F2029" s="144" t="s">
        <v>4792</v>
      </c>
      <c r="G2029" s="144" t="s">
        <v>4745</v>
      </c>
      <c r="H2029" s="144" t="s">
        <v>8293</v>
      </c>
      <c r="I2029" s="144" t="s">
        <v>8293</v>
      </c>
      <c r="J2029" s="145">
        <v>30</v>
      </c>
      <c r="K2029" s="144" t="s">
        <v>4745</v>
      </c>
      <c r="L2029" s="144" t="s">
        <v>4745</v>
      </c>
      <c r="M2029" s="144" t="s">
        <v>4202</v>
      </c>
      <c r="N2029" s="144" t="s">
        <v>5762</v>
      </c>
      <c r="O2029" s="144" t="s">
        <v>81</v>
      </c>
      <c r="P2029" s="144" t="s">
        <v>8435</v>
      </c>
      <c r="Q2029" s="145">
        <v>0.53300000000000003</v>
      </c>
      <c r="R2029" s="144" t="s">
        <v>384</v>
      </c>
      <c r="S2029" s="145">
        <v>60</v>
      </c>
      <c r="T2029" s="144" t="s">
        <v>4746</v>
      </c>
      <c r="U2029" s="145">
        <v>0</v>
      </c>
      <c r="V2029" s="145">
        <v>0</v>
      </c>
      <c r="W2029" s="145">
        <v>0</v>
      </c>
      <c r="X2029" s="144" t="s">
        <v>4745</v>
      </c>
    </row>
    <row r="2030" spans="1:24" s="7" customFormat="1">
      <c r="A2030" s="7" t="s">
        <v>49</v>
      </c>
      <c r="D2030" s="144" t="s">
        <v>8436</v>
      </c>
      <c r="E2030" s="144" t="s">
        <v>8437</v>
      </c>
      <c r="F2030" s="144" t="s">
        <v>4792</v>
      </c>
      <c r="G2030" s="144" t="s">
        <v>4745</v>
      </c>
      <c r="H2030" s="144" t="s">
        <v>8293</v>
      </c>
      <c r="I2030" s="144" t="s">
        <v>8293</v>
      </c>
      <c r="J2030" s="145">
        <v>25</v>
      </c>
      <c r="K2030" s="144" t="s">
        <v>4745</v>
      </c>
      <c r="L2030" s="144" t="s">
        <v>4745</v>
      </c>
      <c r="M2030" s="144" t="s">
        <v>4202</v>
      </c>
      <c r="N2030" s="144" t="s">
        <v>5762</v>
      </c>
      <c r="O2030" s="144" t="s">
        <v>81</v>
      </c>
      <c r="P2030" s="144" t="s">
        <v>8438</v>
      </c>
      <c r="Q2030" s="145">
        <v>1.415</v>
      </c>
      <c r="R2030" s="144" t="s">
        <v>685</v>
      </c>
      <c r="S2030" s="145">
        <v>45</v>
      </c>
      <c r="T2030" s="144" t="s">
        <v>4746</v>
      </c>
      <c r="U2030" s="145">
        <v>0</v>
      </c>
      <c r="V2030" s="145">
        <v>0</v>
      </c>
      <c r="W2030" s="145">
        <v>0</v>
      </c>
      <c r="X2030" s="144" t="s">
        <v>4745</v>
      </c>
    </row>
    <row r="2031" spans="1:24" s="7" customFormat="1">
      <c r="A2031" s="7" t="s">
        <v>49</v>
      </c>
      <c r="D2031" s="144" t="s">
        <v>8439</v>
      </c>
      <c r="E2031" s="144" t="s">
        <v>8440</v>
      </c>
      <c r="F2031" s="144" t="s">
        <v>4792</v>
      </c>
      <c r="G2031" s="144" t="s">
        <v>4745</v>
      </c>
      <c r="H2031" s="144" t="s">
        <v>8293</v>
      </c>
      <c r="I2031" s="144" t="s">
        <v>8293</v>
      </c>
      <c r="J2031" s="145">
        <v>25</v>
      </c>
      <c r="K2031" s="144" t="s">
        <v>4745</v>
      </c>
      <c r="L2031" s="144" t="s">
        <v>4745</v>
      </c>
      <c r="M2031" s="144" t="s">
        <v>4202</v>
      </c>
      <c r="N2031" s="144" t="s">
        <v>5762</v>
      </c>
      <c r="O2031" s="144" t="s">
        <v>81</v>
      </c>
      <c r="P2031" s="144" t="s">
        <v>8441</v>
      </c>
      <c r="Q2031" s="145">
        <v>2.6709999999999998</v>
      </c>
      <c r="R2031" s="144" t="s">
        <v>384</v>
      </c>
      <c r="S2031" s="145">
        <v>50</v>
      </c>
      <c r="T2031" s="144" t="s">
        <v>4746</v>
      </c>
      <c r="U2031" s="145">
        <v>0</v>
      </c>
      <c r="V2031" s="145">
        <v>0</v>
      </c>
      <c r="W2031" s="145">
        <v>0</v>
      </c>
      <c r="X2031" s="144" t="s">
        <v>4745</v>
      </c>
    </row>
    <row r="2032" spans="1:24" s="7" customFormat="1">
      <c r="A2032" s="7" t="s">
        <v>49</v>
      </c>
      <c r="D2032" s="144" t="s">
        <v>8442</v>
      </c>
      <c r="E2032" s="144" t="s">
        <v>8443</v>
      </c>
      <c r="F2032" s="144" t="s">
        <v>4792</v>
      </c>
      <c r="G2032" s="144" t="s">
        <v>4745</v>
      </c>
      <c r="H2032" s="144" t="s">
        <v>8293</v>
      </c>
      <c r="I2032" s="144" t="s">
        <v>8293</v>
      </c>
      <c r="J2032" s="145">
        <v>30</v>
      </c>
      <c r="K2032" s="144" t="s">
        <v>4745</v>
      </c>
      <c r="L2032" s="144" t="s">
        <v>4745</v>
      </c>
      <c r="M2032" s="144" t="s">
        <v>4202</v>
      </c>
      <c r="N2032" s="144" t="s">
        <v>5762</v>
      </c>
      <c r="O2032" s="144" t="s">
        <v>81</v>
      </c>
      <c r="P2032" s="144" t="s">
        <v>8444</v>
      </c>
      <c r="Q2032" s="145">
        <v>1.25</v>
      </c>
      <c r="R2032" s="144" t="s">
        <v>384</v>
      </c>
      <c r="S2032" s="145">
        <v>65</v>
      </c>
      <c r="T2032" s="144" t="s">
        <v>4746</v>
      </c>
      <c r="U2032" s="145">
        <v>0</v>
      </c>
      <c r="V2032" s="145">
        <v>0</v>
      </c>
      <c r="W2032" s="145">
        <v>0</v>
      </c>
      <c r="X2032" s="144" t="s">
        <v>4745</v>
      </c>
    </row>
    <row r="2033" spans="1:24" s="7" customFormat="1">
      <c r="A2033" s="7" t="s">
        <v>49</v>
      </c>
      <c r="D2033" s="144" t="s">
        <v>8445</v>
      </c>
      <c r="E2033" s="144" t="s">
        <v>8446</v>
      </c>
      <c r="F2033" s="144" t="s">
        <v>4792</v>
      </c>
      <c r="G2033" s="144" t="s">
        <v>4745</v>
      </c>
      <c r="H2033" s="144" t="s">
        <v>8293</v>
      </c>
      <c r="I2033" s="144" t="s">
        <v>8293</v>
      </c>
      <c r="J2033" s="145">
        <v>30</v>
      </c>
      <c r="K2033" s="144" t="s">
        <v>4745</v>
      </c>
      <c r="L2033" s="144" t="s">
        <v>4745</v>
      </c>
      <c r="M2033" s="144" t="s">
        <v>4202</v>
      </c>
      <c r="N2033" s="144" t="s">
        <v>5762</v>
      </c>
      <c r="O2033" s="144" t="s">
        <v>81</v>
      </c>
      <c r="P2033" s="144" t="s">
        <v>8447</v>
      </c>
      <c r="Q2033" s="145">
        <v>0.53300000000000003</v>
      </c>
      <c r="R2033" s="144" t="s">
        <v>384</v>
      </c>
      <c r="S2033" s="145">
        <v>60</v>
      </c>
      <c r="T2033" s="144" t="s">
        <v>4746</v>
      </c>
      <c r="U2033" s="145">
        <v>0</v>
      </c>
      <c r="V2033" s="145">
        <v>0</v>
      </c>
      <c r="W2033" s="145">
        <v>0</v>
      </c>
      <c r="X2033" s="144" t="s">
        <v>4745</v>
      </c>
    </row>
    <row r="2034" spans="1:24" s="7" customFormat="1">
      <c r="A2034" s="7" t="s">
        <v>49</v>
      </c>
      <c r="D2034" s="144" t="s">
        <v>8448</v>
      </c>
      <c r="E2034" s="144" t="s">
        <v>8449</v>
      </c>
      <c r="F2034" s="144" t="s">
        <v>4792</v>
      </c>
      <c r="G2034" s="144" t="s">
        <v>4745</v>
      </c>
      <c r="H2034" s="144" t="s">
        <v>8293</v>
      </c>
      <c r="I2034" s="144" t="s">
        <v>8293</v>
      </c>
      <c r="J2034" s="145">
        <v>30</v>
      </c>
      <c r="K2034" s="144" t="s">
        <v>4745</v>
      </c>
      <c r="L2034" s="144" t="s">
        <v>4745</v>
      </c>
      <c r="M2034" s="144" t="s">
        <v>4202</v>
      </c>
      <c r="N2034" s="144" t="s">
        <v>5762</v>
      </c>
      <c r="O2034" s="144" t="s">
        <v>81</v>
      </c>
      <c r="P2034" s="144" t="s">
        <v>8450</v>
      </c>
      <c r="Q2034" s="145">
        <v>1.67</v>
      </c>
      <c r="R2034" s="144" t="s">
        <v>384</v>
      </c>
      <c r="S2034" s="145">
        <v>70</v>
      </c>
      <c r="T2034" s="144" t="s">
        <v>4746</v>
      </c>
      <c r="U2034" s="145">
        <v>0</v>
      </c>
      <c r="V2034" s="145">
        <v>0</v>
      </c>
      <c r="W2034" s="145">
        <v>0</v>
      </c>
      <c r="X2034" s="144" t="s">
        <v>4745</v>
      </c>
    </row>
    <row r="2035" spans="1:24" s="7" customFormat="1">
      <c r="A2035" s="7" t="s">
        <v>49</v>
      </c>
      <c r="D2035" s="144" t="s">
        <v>8451</v>
      </c>
      <c r="E2035" s="144" t="s">
        <v>8452</v>
      </c>
      <c r="F2035" s="144" t="s">
        <v>4792</v>
      </c>
      <c r="G2035" s="144" t="s">
        <v>4745</v>
      </c>
      <c r="H2035" s="144" t="s">
        <v>8293</v>
      </c>
      <c r="I2035" s="144" t="s">
        <v>8293</v>
      </c>
      <c r="J2035" s="145">
        <v>30</v>
      </c>
      <c r="K2035" s="144" t="s">
        <v>4745</v>
      </c>
      <c r="L2035" s="144" t="s">
        <v>4745</v>
      </c>
      <c r="M2035" s="144" t="s">
        <v>4202</v>
      </c>
      <c r="N2035" s="144" t="s">
        <v>5762</v>
      </c>
      <c r="O2035" s="144" t="s">
        <v>81</v>
      </c>
      <c r="P2035" s="144" t="s">
        <v>8453</v>
      </c>
      <c r="Q2035" s="145">
        <v>0.53900000000000003</v>
      </c>
      <c r="R2035" s="144" t="s">
        <v>384</v>
      </c>
      <c r="S2035" s="145">
        <v>65</v>
      </c>
      <c r="T2035" s="144" t="s">
        <v>4746</v>
      </c>
      <c r="U2035" s="145">
        <v>0</v>
      </c>
      <c r="V2035" s="145">
        <v>0</v>
      </c>
      <c r="W2035" s="145">
        <v>0</v>
      </c>
      <c r="X2035" s="144" t="s">
        <v>4745</v>
      </c>
    </row>
    <row r="2036" spans="1:24" s="7" customFormat="1">
      <c r="A2036" s="7" t="s">
        <v>49</v>
      </c>
      <c r="D2036" s="144" t="s">
        <v>8454</v>
      </c>
      <c r="E2036" s="144" t="s">
        <v>8455</v>
      </c>
      <c r="F2036" s="144" t="s">
        <v>8368</v>
      </c>
      <c r="G2036" s="144" t="s">
        <v>4745</v>
      </c>
      <c r="H2036" s="144" t="s">
        <v>8293</v>
      </c>
      <c r="I2036" s="144" t="s">
        <v>8293</v>
      </c>
      <c r="J2036" s="145">
        <v>0</v>
      </c>
      <c r="K2036" s="144" t="s">
        <v>4745</v>
      </c>
      <c r="L2036" s="144" t="s">
        <v>4745</v>
      </c>
      <c r="M2036" s="144" t="s">
        <v>4202</v>
      </c>
      <c r="N2036" s="144" t="s">
        <v>4745</v>
      </c>
      <c r="O2036" s="144" t="s">
        <v>81</v>
      </c>
      <c r="P2036" s="144" t="s">
        <v>4745</v>
      </c>
      <c r="Q2036" s="145">
        <v>12.38</v>
      </c>
      <c r="R2036" s="144" t="s">
        <v>4745</v>
      </c>
      <c r="S2036" s="145">
        <v>0</v>
      </c>
      <c r="T2036" s="144" t="s">
        <v>4746</v>
      </c>
      <c r="U2036" s="145">
        <v>1</v>
      </c>
      <c r="V2036" s="145">
        <v>0</v>
      </c>
      <c r="W2036" s="145">
        <v>0</v>
      </c>
      <c r="X2036" s="144" t="s">
        <v>4745</v>
      </c>
    </row>
    <row r="2037" spans="1:24" s="7" customFormat="1">
      <c r="A2037" s="7" t="s">
        <v>49</v>
      </c>
      <c r="D2037" s="144" t="s">
        <v>8456</v>
      </c>
      <c r="E2037" s="144" t="s">
        <v>8457</v>
      </c>
      <c r="F2037" s="144" t="s">
        <v>8368</v>
      </c>
      <c r="G2037" s="144" t="s">
        <v>4745</v>
      </c>
      <c r="H2037" s="144" t="s">
        <v>8293</v>
      </c>
      <c r="I2037" s="144" t="s">
        <v>8293</v>
      </c>
      <c r="J2037" s="145">
        <v>0</v>
      </c>
      <c r="K2037" s="144" t="s">
        <v>4745</v>
      </c>
      <c r="L2037" s="144" t="s">
        <v>4745</v>
      </c>
      <c r="M2037" s="144" t="s">
        <v>4202</v>
      </c>
      <c r="N2037" s="144" t="s">
        <v>4745</v>
      </c>
      <c r="O2037" s="144" t="s">
        <v>695</v>
      </c>
      <c r="P2037" s="144" t="s">
        <v>4745</v>
      </c>
      <c r="Q2037" s="145">
        <v>36.979999999999997</v>
      </c>
      <c r="R2037" s="144" t="s">
        <v>4745</v>
      </c>
      <c r="S2037" s="145">
        <v>0</v>
      </c>
      <c r="T2037" s="144" t="s">
        <v>4746</v>
      </c>
      <c r="U2037" s="145">
        <v>1</v>
      </c>
      <c r="V2037" s="145">
        <v>0</v>
      </c>
      <c r="W2037" s="145">
        <v>0</v>
      </c>
      <c r="X2037" s="144" t="s">
        <v>4745</v>
      </c>
    </row>
    <row r="2038" spans="1:24" s="7" customFormat="1">
      <c r="A2038" s="7" t="s">
        <v>49</v>
      </c>
      <c r="D2038" s="144" t="s">
        <v>8458</v>
      </c>
      <c r="E2038" s="144" t="s">
        <v>8459</v>
      </c>
      <c r="F2038" s="144" t="s">
        <v>5094</v>
      </c>
      <c r="G2038" s="144" t="s">
        <v>4745</v>
      </c>
      <c r="H2038" s="144" t="s">
        <v>8293</v>
      </c>
      <c r="I2038" s="144" t="s">
        <v>8293</v>
      </c>
      <c r="J2038" s="145">
        <v>0</v>
      </c>
      <c r="K2038" s="144" t="s">
        <v>4745</v>
      </c>
      <c r="L2038" s="144" t="s">
        <v>4745</v>
      </c>
      <c r="M2038" s="144" t="s">
        <v>4202</v>
      </c>
      <c r="N2038" s="144" t="s">
        <v>4745</v>
      </c>
      <c r="O2038" s="144" t="s">
        <v>81</v>
      </c>
      <c r="P2038" s="144" t="s">
        <v>4745</v>
      </c>
      <c r="Q2038" s="145">
        <v>12.98</v>
      </c>
      <c r="R2038" s="144" t="s">
        <v>4745</v>
      </c>
      <c r="S2038" s="145">
        <v>0</v>
      </c>
      <c r="T2038" s="144" t="s">
        <v>4746</v>
      </c>
      <c r="U2038" s="145">
        <v>1</v>
      </c>
      <c r="V2038" s="145">
        <v>0</v>
      </c>
      <c r="W2038" s="145">
        <v>0</v>
      </c>
      <c r="X2038" s="144" t="s">
        <v>4745</v>
      </c>
    </row>
    <row r="2039" spans="1:24" s="7" customFormat="1">
      <c r="A2039" s="7" t="s">
        <v>49</v>
      </c>
      <c r="D2039" s="144" t="s">
        <v>8460</v>
      </c>
      <c r="E2039" s="144" t="s">
        <v>8461</v>
      </c>
      <c r="F2039" s="144" t="s">
        <v>8368</v>
      </c>
      <c r="G2039" s="144" t="s">
        <v>4745</v>
      </c>
      <c r="H2039" s="144" t="s">
        <v>8293</v>
      </c>
      <c r="I2039" s="144" t="s">
        <v>8293</v>
      </c>
      <c r="J2039" s="145">
        <v>0</v>
      </c>
      <c r="K2039" s="144" t="s">
        <v>4745</v>
      </c>
      <c r="L2039" s="144" t="s">
        <v>4745</v>
      </c>
      <c r="M2039" s="144" t="s">
        <v>4202</v>
      </c>
      <c r="N2039" s="144" t="s">
        <v>4745</v>
      </c>
      <c r="O2039" s="144" t="s">
        <v>81</v>
      </c>
      <c r="P2039" s="144" t="s">
        <v>4745</v>
      </c>
      <c r="Q2039" s="145">
        <v>3.43</v>
      </c>
      <c r="R2039" s="144" t="s">
        <v>4745</v>
      </c>
      <c r="S2039" s="145">
        <v>0</v>
      </c>
      <c r="T2039" s="144" t="s">
        <v>4746</v>
      </c>
      <c r="U2039" s="145">
        <v>1</v>
      </c>
      <c r="V2039" s="145">
        <v>0</v>
      </c>
      <c r="W2039" s="145">
        <v>0</v>
      </c>
      <c r="X2039" s="144" t="s">
        <v>4745</v>
      </c>
    </row>
    <row r="2040" spans="1:24" s="7" customFormat="1">
      <c r="A2040" s="7" t="s">
        <v>49</v>
      </c>
      <c r="D2040" s="144" t="s">
        <v>8462</v>
      </c>
      <c r="E2040" s="144" t="s">
        <v>8463</v>
      </c>
      <c r="F2040" s="144" t="s">
        <v>4792</v>
      </c>
      <c r="G2040" s="144" t="s">
        <v>4745</v>
      </c>
      <c r="H2040" s="144" t="s">
        <v>8293</v>
      </c>
      <c r="I2040" s="144" t="s">
        <v>8293</v>
      </c>
      <c r="J2040" s="145">
        <v>0</v>
      </c>
      <c r="K2040" s="144" t="s">
        <v>4745</v>
      </c>
      <c r="L2040" s="144" t="s">
        <v>4745</v>
      </c>
      <c r="M2040" s="144" t="s">
        <v>4202</v>
      </c>
      <c r="N2040" s="144" t="s">
        <v>4745</v>
      </c>
      <c r="O2040" s="144" t="s">
        <v>81</v>
      </c>
      <c r="P2040" s="144" t="s">
        <v>4745</v>
      </c>
      <c r="Q2040" s="145">
        <v>0.106</v>
      </c>
      <c r="R2040" s="144" t="s">
        <v>384</v>
      </c>
      <c r="S2040" s="145">
        <v>0</v>
      </c>
      <c r="T2040" s="144" t="s">
        <v>4746</v>
      </c>
      <c r="U2040" s="145">
        <v>0</v>
      </c>
      <c r="V2040" s="145">
        <v>0</v>
      </c>
      <c r="W2040" s="145">
        <v>0</v>
      </c>
      <c r="X2040" s="144" t="s">
        <v>4745</v>
      </c>
    </row>
    <row r="2041" spans="1:24" s="7" customFormat="1">
      <c r="A2041" s="7" t="s">
        <v>49</v>
      </c>
      <c r="D2041" s="144" t="s">
        <v>8464</v>
      </c>
      <c r="E2041" s="144" t="s">
        <v>8465</v>
      </c>
      <c r="F2041" s="144" t="s">
        <v>8368</v>
      </c>
      <c r="G2041" s="144" t="s">
        <v>4745</v>
      </c>
      <c r="H2041" s="144" t="s">
        <v>8293</v>
      </c>
      <c r="I2041" s="144" t="s">
        <v>8293</v>
      </c>
      <c r="J2041" s="145">
        <v>0</v>
      </c>
      <c r="K2041" s="144" t="s">
        <v>4745</v>
      </c>
      <c r="L2041" s="144" t="s">
        <v>4745</v>
      </c>
      <c r="M2041" s="144" t="s">
        <v>4202</v>
      </c>
      <c r="N2041" s="144" t="s">
        <v>4745</v>
      </c>
      <c r="O2041" s="144" t="s">
        <v>81</v>
      </c>
      <c r="P2041" s="144" t="s">
        <v>4745</v>
      </c>
      <c r="Q2041" s="145">
        <v>12.59</v>
      </c>
      <c r="R2041" s="144" t="s">
        <v>4745</v>
      </c>
      <c r="S2041" s="145">
        <v>0</v>
      </c>
      <c r="T2041" s="144" t="s">
        <v>4746</v>
      </c>
      <c r="U2041" s="145">
        <v>1</v>
      </c>
      <c r="V2041" s="145">
        <v>0</v>
      </c>
      <c r="W2041" s="145">
        <v>0</v>
      </c>
      <c r="X2041" s="144" t="s">
        <v>4745</v>
      </c>
    </row>
    <row r="2042" spans="1:24" s="7" customFormat="1">
      <c r="A2042" s="7" t="s">
        <v>49</v>
      </c>
      <c r="D2042" s="144" t="s">
        <v>8466</v>
      </c>
      <c r="E2042" s="144" t="s">
        <v>8467</v>
      </c>
      <c r="F2042" s="144" t="s">
        <v>5094</v>
      </c>
      <c r="G2042" s="144" t="s">
        <v>4745</v>
      </c>
      <c r="H2042" s="144" t="s">
        <v>8293</v>
      </c>
      <c r="I2042" s="144" t="s">
        <v>8293</v>
      </c>
      <c r="J2042" s="145">
        <v>0</v>
      </c>
      <c r="K2042" s="144" t="s">
        <v>4745</v>
      </c>
      <c r="L2042" s="144" t="s">
        <v>4745</v>
      </c>
      <c r="M2042" s="144" t="s">
        <v>4202</v>
      </c>
      <c r="N2042" s="144" t="s">
        <v>4745</v>
      </c>
      <c r="O2042" s="144" t="s">
        <v>81</v>
      </c>
      <c r="P2042" s="144" t="s">
        <v>4745</v>
      </c>
      <c r="Q2042" s="145">
        <v>5.54</v>
      </c>
      <c r="R2042" s="144" t="s">
        <v>4745</v>
      </c>
      <c r="S2042" s="145">
        <v>0</v>
      </c>
      <c r="T2042" s="144" t="s">
        <v>4746</v>
      </c>
      <c r="U2042" s="145">
        <v>1</v>
      </c>
      <c r="V2042" s="145">
        <v>0</v>
      </c>
      <c r="W2042" s="145">
        <v>0</v>
      </c>
      <c r="X2042" s="144" t="s">
        <v>4745</v>
      </c>
    </row>
    <row r="2043" spans="1:24" s="7" customFormat="1">
      <c r="A2043" s="7" t="s">
        <v>49</v>
      </c>
      <c r="D2043" s="144" t="s">
        <v>8468</v>
      </c>
      <c r="E2043" s="144" t="s">
        <v>8469</v>
      </c>
      <c r="F2043" s="144" t="s">
        <v>8368</v>
      </c>
      <c r="G2043" s="144" t="s">
        <v>4745</v>
      </c>
      <c r="H2043" s="144" t="s">
        <v>8293</v>
      </c>
      <c r="I2043" s="144" t="s">
        <v>8293</v>
      </c>
      <c r="J2043" s="145">
        <v>0</v>
      </c>
      <c r="K2043" s="144" t="s">
        <v>4745</v>
      </c>
      <c r="L2043" s="144" t="s">
        <v>4745</v>
      </c>
      <c r="M2043" s="144" t="s">
        <v>4202</v>
      </c>
      <c r="N2043" s="144" t="s">
        <v>4745</v>
      </c>
      <c r="O2043" s="144" t="s">
        <v>695</v>
      </c>
      <c r="P2043" s="144" t="s">
        <v>4745</v>
      </c>
      <c r="Q2043" s="145">
        <v>13.95</v>
      </c>
      <c r="R2043" s="144" t="s">
        <v>4745</v>
      </c>
      <c r="S2043" s="145">
        <v>0</v>
      </c>
      <c r="T2043" s="144" t="s">
        <v>4746</v>
      </c>
      <c r="U2043" s="145">
        <v>1</v>
      </c>
      <c r="V2043" s="145">
        <v>0</v>
      </c>
      <c r="W2043" s="145">
        <v>0</v>
      </c>
      <c r="X2043" s="144" t="s">
        <v>4745</v>
      </c>
    </row>
    <row r="2044" spans="1:24" s="7" customFormat="1">
      <c r="A2044" s="7" t="s">
        <v>49</v>
      </c>
      <c r="D2044" s="144" t="s">
        <v>8470</v>
      </c>
      <c r="E2044" s="144" t="s">
        <v>8471</v>
      </c>
      <c r="F2044" s="144" t="s">
        <v>5094</v>
      </c>
      <c r="G2044" s="144" t="s">
        <v>4745</v>
      </c>
      <c r="H2044" s="144" t="s">
        <v>8293</v>
      </c>
      <c r="I2044" s="144" t="s">
        <v>8293</v>
      </c>
      <c r="J2044" s="145">
        <v>0</v>
      </c>
      <c r="K2044" s="144" t="s">
        <v>4745</v>
      </c>
      <c r="L2044" s="144" t="s">
        <v>4745</v>
      </c>
      <c r="M2044" s="144" t="s">
        <v>4202</v>
      </c>
      <c r="N2044" s="144" t="s">
        <v>4745</v>
      </c>
      <c r="O2044" s="144" t="s">
        <v>81</v>
      </c>
      <c r="P2044" s="144" t="s">
        <v>4745</v>
      </c>
      <c r="Q2044" s="145">
        <v>11.78</v>
      </c>
      <c r="R2044" s="144" t="s">
        <v>4745</v>
      </c>
      <c r="S2044" s="145">
        <v>0</v>
      </c>
      <c r="T2044" s="144" t="s">
        <v>4746</v>
      </c>
      <c r="U2044" s="145">
        <v>1</v>
      </c>
      <c r="V2044" s="145">
        <v>0</v>
      </c>
      <c r="W2044" s="145">
        <v>0</v>
      </c>
      <c r="X2044" s="144" t="s">
        <v>4745</v>
      </c>
    </row>
    <row r="2045" spans="1:24" s="7" customFormat="1">
      <c r="A2045" s="7" t="s">
        <v>49</v>
      </c>
      <c r="D2045" s="144" t="s">
        <v>8472</v>
      </c>
      <c r="E2045" s="144" t="s">
        <v>8473</v>
      </c>
      <c r="F2045" s="144" t="s">
        <v>8368</v>
      </c>
      <c r="G2045" s="144" t="s">
        <v>4745</v>
      </c>
      <c r="H2045" s="144" t="s">
        <v>8293</v>
      </c>
      <c r="I2045" s="144" t="s">
        <v>8293</v>
      </c>
      <c r="J2045" s="145">
        <v>0</v>
      </c>
      <c r="K2045" s="144" t="s">
        <v>4745</v>
      </c>
      <c r="L2045" s="144" t="s">
        <v>4745</v>
      </c>
      <c r="M2045" s="144" t="s">
        <v>4202</v>
      </c>
      <c r="N2045" s="144" t="s">
        <v>4745</v>
      </c>
      <c r="O2045" s="144" t="s">
        <v>81</v>
      </c>
      <c r="P2045" s="144" t="s">
        <v>4745</v>
      </c>
      <c r="Q2045" s="145">
        <v>9.0559999999999992</v>
      </c>
      <c r="R2045" s="144" t="s">
        <v>4745</v>
      </c>
      <c r="S2045" s="145">
        <v>0</v>
      </c>
      <c r="T2045" s="144" t="s">
        <v>4746</v>
      </c>
      <c r="U2045" s="145">
        <v>1</v>
      </c>
      <c r="V2045" s="145">
        <v>0</v>
      </c>
      <c r="W2045" s="145">
        <v>0</v>
      </c>
      <c r="X2045" s="144" t="s">
        <v>4745</v>
      </c>
    </row>
    <row r="2046" spans="1:24" s="7" customFormat="1">
      <c r="A2046" s="7" t="s">
        <v>49</v>
      </c>
      <c r="D2046" s="144" t="s">
        <v>8474</v>
      </c>
      <c r="E2046" s="144" t="s">
        <v>8475</v>
      </c>
      <c r="F2046" s="144" t="s">
        <v>8368</v>
      </c>
      <c r="G2046" s="144" t="s">
        <v>4745</v>
      </c>
      <c r="H2046" s="144" t="s">
        <v>8293</v>
      </c>
      <c r="I2046" s="144" t="s">
        <v>8293</v>
      </c>
      <c r="J2046" s="145">
        <v>0</v>
      </c>
      <c r="K2046" s="144" t="s">
        <v>4745</v>
      </c>
      <c r="L2046" s="144" t="s">
        <v>4745</v>
      </c>
      <c r="M2046" s="144" t="s">
        <v>4202</v>
      </c>
      <c r="N2046" s="144" t="s">
        <v>4745</v>
      </c>
      <c r="O2046" s="144" t="s">
        <v>81</v>
      </c>
      <c r="P2046" s="144" t="s">
        <v>4745</v>
      </c>
      <c r="Q2046" s="145">
        <v>9.98</v>
      </c>
      <c r="R2046" s="144" t="s">
        <v>4745</v>
      </c>
      <c r="S2046" s="145">
        <v>0</v>
      </c>
      <c r="T2046" s="144" t="s">
        <v>4746</v>
      </c>
      <c r="U2046" s="145">
        <v>1</v>
      </c>
      <c r="V2046" s="145">
        <v>0</v>
      </c>
      <c r="W2046" s="145">
        <v>0</v>
      </c>
      <c r="X2046" s="144" t="s">
        <v>4745</v>
      </c>
    </row>
    <row r="2047" spans="1:24" s="7" customFormat="1">
      <c r="A2047" s="7" t="s">
        <v>49</v>
      </c>
      <c r="D2047" s="144" t="s">
        <v>8476</v>
      </c>
      <c r="E2047" s="144" t="s">
        <v>8477</v>
      </c>
      <c r="F2047" s="144" t="s">
        <v>5094</v>
      </c>
      <c r="G2047" s="144" t="s">
        <v>4745</v>
      </c>
      <c r="H2047" s="144" t="s">
        <v>8293</v>
      </c>
      <c r="I2047" s="144" t="s">
        <v>8293</v>
      </c>
      <c r="J2047" s="145">
        <v>0</v>
      </c>
      <c r="K2047" s="144" t="s">
        <v>4745</v>
      </c>
      <c r="L2047" s="144" t="s">
        <v>4745</v>
      </c>
      <c r="M2047" s="144" t="s">
        <v>4202</v>
      </c>
      <c r="N2047" s="144" t="s">
        <v>4745</v>
      </c>
      <c r="O2047" s="144" t="s">
        <v>81</v>
      </c>
      <c r="P2047" s="144" t="s">
        <v>4745</v>
      </c>
      <c r="Q2047" s="145">
        <v>10.88</v>
      </c>
      <c r="R2047" s="144" t="s">
        <v>4745</v>
      </c>
      <c r="S2047" s="145">
        <v>0</v>
      </c>
      <c r="T2047" s="144" t="s">
        <v>4746</v>
      </c>
      <c r="U2047" s="145">
        <v>1</v>
      </c>
      <c r="V2047" s="145">
        <v>0</v>
      </c>
      <c r="W2047" s="145">
        <v>0</v>
      </c>
      <c r="X2047" s="144" t="s">
        <v>4745</v>
      </c>
    </row>
    <row r="2048" spans="1:24" s="7" customFormat="1">
      <c r="A2048" s="7" t="s">
        <v>49</v>
      </c>
      <c r="D2048" s="144" t="s">
        <v>8478</v>
      </c>
      <c r="E2048" s="144" t="s">
        <v>8479</v>
      </c>
      <c r="F2048" s="144" t="s">
        <v>8081</v>
      </c>
      <c r="G2048" s="144" t="s">
        <v>4745</v>
      </c>
      <c r="H2048" s="144" t="s">
        <v>8293</v>
      </c>
      <c r="I2048" s="144" t="s">
        <v>8480</v>
      </c>
      <c r="J2048" s="145">
        <v>0</v>
      </c>
      <c r="K2048" s="144" t="s">
        <v>4745</v>
      </c>
      <c r="L2048" s="144" t="s">
        <v>4745</v>
      </c>
      <c r="M2048" s="144" t="s">
        <v>4202</v>
      </c>
      <c r="N2048" s="144" t="s">
        <v>4745</v>
      </c>
      <c r="O2048" s="144" t="s">
        <v>695</v>
      </c>
      <c r="P2048" s="144" t="s">
        <v>4745</v>
      </c>
      <c r="Q2048" s="145">
        <v>5.6779999999999999</v>
      </c>
      <c r="R2048" s="144" t="s">
        <v>4745</v>
      </c>
      <c r="S2048" s="145">
        <v>0</v>
      </c>
      <c r="T2048" s="144" t="s">
        <v>4746</v>
      </c>
      <c r="U2048" s="145">
        <v>0</v>
      </c>
      <c r="V2048" s="145">
        <v>77.010000000000005</v>
      </c>
      <c r="W2048" s="145">
        <v>0</v>
      </c>
      <c r="X2048" s="144" t="s">
        <v>4745</v>
      </c>
    </row>
    <row r="2049" spans="1:24" s="7" customFormat="1">
      <c r="A2049" s="7" t="s">
        <v>49</v>
      </c>
      <c r="D2049" s="144" t="s">
        <v>8481</v>
      </c>
      <c r="E2049" s="144" t="s">
        <v>8482</v>
      </c>
      <c r="F2049" s="144" t="s">
        <v>8081</v>
      </c>
      <c r="G2049" s="144" t="s">
        <v>4745</v>
      </c>
      <c r="H2049" s="144" t="s">
        <v>8293</v>
      </c>
      <c r="I2049" s="144" t="s">
        <v>8480</v>
      </c>
      <c r="J2049" s="145">
        <v>0</v>
      </c>
      <c r="K2049" s="144" t="s">
        <v>4745</v>
      </c>
      <c r="L2049" s="144" t="s">
        <v>4745</v>
      </c>
      <c r="M2049" s="144" t="s">
        <v>4202</v>
      </c>
      <c r="N2049" s="144" t="s">
        <v>4745</v>
      </c>
      <c r="O2049" s="144" t="s">
        <v>695</v>
      </c>
      <c r="P2049" s="144" t="s">
        <v>4745</v>
      </c>
      <c r="Q2049" s="145">
        <v>7.9329999999999998</v>
      </c>
      <c r="R2049" s="144" t="s">
        <v>4745</v>
      </c>
      <c r="S2049" s="145">
        <v>0</v>
      </c>
      <c r="T2049" s="144" t="s">
        <v>4746</v>
      </c>
      <c r="U2049" s="145">
        <v>0</v>
      </c>
      <c r="V2049" s="145">
        <v>96.34</v>
      </c>
      <c r="W2049" s="145">
        <v>0</v>
      </c>
      <c r="X2049" s="144" t="s">
        <v>4745</v>
      </c>
    </row>
    <row r="2050" spans="1:24" s="7" customFormat="1">
      <c r="A2050" s="7" t="s">
        <v>49</v>
      </c>
      <c r="D2050" s="144" t="s">
        <v>8483</v>
      </c>
      <c r="E2050" s="144" t="s">
        <v>8484</v>
      </c>
      <c r="F2050" s="144" t="s">
        <v>8081</v>
      </c>
      <c r="G2050" s="144" t="s">
        <v>4745</v>
      </c>
      <c r="H2050" s="144" t="s">
        <v>8293</v>
      </c>
      <c r="I2050" s="144" t="s">
        <v>8480</v>
      </c>
      <c r="J2050" s="145">
        <v>0</v>
      </c>
      <c r="K2050" s="144" t="s">
        <v>4745</v>
      </c>
      <c r="L2050" s="144" t="s">
        <v>4745</v>
      </c>
      <c r="M2050" s="144" t="s">
        <v>4202</v>
      </c>
      <c r="N2050" s="144" t="s">
        <v>4745</v>
      </c>
      <c r="O2050" s="144" t="s">
        <v>695</v>
      </c>
      <c r="P2050" s="144" t="s">
        <v>4745</v>
      </c>
      <c r="Q2050" s="145">
        <v>8.9019999999999992</v>
      </c>
      <c r="R2050" s="144" t="s">
        <v>4745</v>
      </c>
      <c r="S2050" s="145">
        <v>0</v>
      </c>
      <c r="T2050" s="144" t="s">
        <v>4746</v>
      </c>
      <c r="U2050" s="145">
        <v>0</v>
      </c>
      <c r="V2050" s="145">
        <v>118.92</v>
      </c>
      <c r="W2050" s="145">
        <v>0</v>
      </c>
      <c r="X2050" s="144" t="s">
        <v>4745</v>
      </c>
    </row>
    <row r="2051" spans="1:24" s="7" customFormat="1">
      <c r="A2051" s="7" t="s">
        <v>49</v>
      </c>
      <c r="D2051" s="144" t="s">
        <v>8485</v>
      </c>
      <c r="E2051" s="144" t="s">
        <v>8486</v>
      </c>
      <c r="F2051" s="144" t="s">
        <v>8081</v>
      </c>
      <c r="G2051" s="144" t="s">
        <v>4745</v>
      </c>
      <c r="H2051" s="144" t="s">
        <v>8293</v>
      </c>
      <c r="I2051" s="144" t="s">
        <v>8480</v>
      </c>
      <c r="J2051" s="145">
        <v>0</v>
      </c>
      <c r="K2051" s="144" t="s">
        <v>4745</v>
      </c>
      <c r="L2051" s="144" t="s">
        <v>4745</v>
      </c>
      <c r="M2051" s="144" t="s">
        <v>4202</v>
      </c>
      <c r="N2051" s="144" t="s">
        <v>4745</v>
      </c>
      <c r="O2051" s="144" t="s">
        <v>695</v>
      </c>
      <c r="P2051" s="144" t="s">
        <v>4745</v>
      </c>
      <c r="Q2051" s="145">
        <v>12.26</v>
      </c>
      <c r="R2051" s="144" t="s">
        <v>4745</v>
      </c>
      <c r="S2051" s="145">
        <v>0</v>
      </c>
      <c r="T2051" s="144" t="s">
        <v>4746</v>
      </c>
      <c r="U2051" s="145">
        <v>0</v>
      </c>
      <c r="V2051" s="145">
        <v>133.77000000000001</v>
      </c>
      <c r="W2051" s="145">
        <v>0</v>
      </c>
      <c r="X2051" s="144" t="s">
        <v>4745</v>
      </c>
    </row>
    <row r="2052" spans="1:24" s="7" customFormat="1">
      <c r="A2052" s="7" t="s">
        <v>49</v>
      </c>
      <c r="D2052" s="144" t="s">
        <v>8487</v>
      </c>
      <c r="E2052" s="144" t="s">
        <v>8488</v>
      </c>
      <c r="F2052" s="144" t="s">
        <v>8081</v>
      </c>
      <c r="G2052" s="144" t="s">
        <v>4745</v>
      </c>
      <c r="H2052" s="144" t="s">
        <v>8293</v>
      </c>
      <c r="I2052" s="144" t="s">
        <v>8480</v>
      </c>
      <c r="J2052" s="145">
        <v>0</v>
      </c>
      <c r="K2052" s="144" t="s">
        <v>4745</v>
      </c>
      <c r="L2052" s="144" t="s">
        <v>4745</v>
      </c>
      <c r="M2052" s="144" t="s">
        <v>4202</v>
      </c>
      <c r="N2052" s="144" t="s">
        <v>4745</v>
      </c>
      <c r="O2052" s="144" t="s">
        <v>695</v>
      </c>
      <c r="P2052" s="144" t="s">
        <v>4745</v>
      </c>
      <c r="Q2052" s="145">
        <v>12.965999999999999</v>
      </c>
      <c r="R2052" s="144" t="s">
        <v>4745</v>
      </c>
      <c r="S2052" s="145">
        <v>0</v>
      </c>
      <c r="T2052" s="144" t="s">
        <v>4746</v>
      </c>
      <c r="U2052" s="145">
        <v>0</v>
      </c>
      <c r="V2052" s="145">
        <v>156.15</v>
      </c>
      <c r="W2052" s="145">
        <v>0</v>
      </c>
      <c r="X2052" s="144" t="s">
        <v>4745</v>
      </c>
    </row>
    <row r="2053" spans="1:24" s="7" customFormat="1">
      <c r="A2053" s="7" t="s">
        <v>49</v>
      </c>
      <c r="D2053" s="144" t="s">
        <v>8489</v>
      </c>
      <c r="E2053" s="144" t="s">
        <v>8490</v>
      </c>
      <c r="F2053" s="144" t="s">
        <v>8081</v>
      </c>
      <c r="G2053" s="144" t="s">
        <v>4745</v>
      </c>
      <c r="H2053" s="144" t="s">
        <v>8293</v>
      </c>
      <c r="I2053" s="144" t="s">
        <v>8480</v>
      </c>
      <c r="J2053" s="145">
        <v>0</v>
      </c>
      <c r="K2053" s="144" t="s">
        <v>4745</v>
      </c>
      <c r="L2053" s="144" t="s">
        <v>4745</v>
      </c>
      <c r="M2053" s="144" t="s">
        <v>4202</v>
      </c>
      <c r="N2053" s="144" t="s">
        <v>4745</v>
      </c>
      <c r="O2053" s="144" t="s">
        <v>695</v>
      </c>
      <c r="P2053" s="144" t="s">
        <v>4745</v>
      </c>
      <c r="Q2053" s="145">
        <v>15.491</v>
      </c>
      <c r="R2053" s="144" t="s">
        <v>4745</v>
      </c>
      <c r="S2053" s="145">
        <v>0</v>
      </c>
      <c r="T2053" s="144" t="s">
        <v>4746</v>
      </c>
      <c r="U2053" s="145">
        <v>0</v>
      </c>
      <c r="V2053" s="145">
        <v>184.88</v>
      </c>
      <c r="W2053" s="145">
        <v>0</v>
      </c>
      <c r="X2053" s="144" t="s">
        <v>4745</v>
      </c>
    </row>
    <row r="2054" spans="1:24" s="7" customFormat="1">
      <c r="A2054" s="7" t="s">
        <v>49</v>
      </c>
      <c r="D2054" s="144" t="s">
        <v>8491</v>
      </c>
      <c r="E2054" s="144" t="s">
        <v>8492</v>
      </c>
      <c r="F2054" s="144" t="s">
        <v>8081</v>
      </c>
      <c r="G2054" s="144" t="s">
        <v>4745</v>
      </c>
      <c r="H2054" s="144" t="s">
        <v>8293</v>
      </c>
      <c r="I2054" s="144" t="s">
        <v>8480</v>
      </c>
      <c r="J2054" s="145">
        <v>0</v>
      </c>
      <c r="K2054" s="144" t="s">
        <v>4745</v>
      </c>
      <c r="L2054" s="144" t="s">
        <v>4745</v>
      </c>
      <c r="M2054" s="144" t="s">
        <v>4202</v>
      </c>
      <c r="N2054" s="144" t="s">
        <v>4745</v>
      </c>
      <c r="O2054" s="144" t="s">
        <v>695</v>
      </c>
      <c r="P2054" s="144" t="s">
        <v>4745</v>
      </c>
      <c r="Q2054" s="145">
        <v>18</v>
      </c>
      <c r="R2054" s="144" t="s">
        <v>4745</v>
      </c>
      <c r="S2054" s="145">
        <v>0</v>
      </c>
      <c r="T2054" s="144" t="s">
        <v>4746</v>
      </c>
      <c r="U2054" s="145">
        <v>0</v>
      </c>
      <c r="V2054" s="145">
        <v>208.7</v>
      </c>
      <c r="W2054" s="145">
        <v>0</v>
      </c>
      <c r="X2054" s="144" t="s">
        <v>4745</v>
      </c>
    </row>
    <row r="2055" spans="1:24" s="7" customFormat="1">
      <c r="A2055" s="7" t="s">
        <v>49</v>
      </c>
      <c r="D2055" s="144" t="s">
        <v>8493</v>
      </c>
      <c r="E2055" s="144" t="s">
        <v>8494</v>
      </c>
      <c r="F2055" s="144" t="s">
        <v>8081</v>
      </c>
      <c r="G2055" s="144" t="s">
        <v>4745</v>
      </c>
      <c r="H2055" s="144" t="s">
        <v>8293</v>
      </c>
      <c r="I2055" s="144" t="s">
        <v>8480</v>
      </c>
      <c r="J2055" s="145">
        <v>0</v>
      </c>
      <c r="K2055" s="144" t="s">
        <v>4745</v>
      </c>
      <c r="L2055" s="144" t="s">
        <v>4745</v>
      </c>
      <c r="M2055" s="144" t="s">
        <v>4202</v>
      </c>
      <c r="N2055" s="144" t="s">
        <v>4745</v>
      </c>
      <c r="O2055" s="144" t="s">
        <v>695</v>
      </c>
      <c r="P2055" s="144" t="s">
        <v>4745</v>
      </c>
      <c r="Q2055" s="145">
        <v>20.73</v>
      </c>
      <c r="R2055" s="144" t="s">
        <v>4745</v>
      </c>
      <c r="S2055" s="145">
        <v>0</v>
      </c>
      <c r="T2055" s="144" t="s">
        <v>4746</v>
      </c>
      <c r="U2055" s="145">
        <v>0</v>
      </c>
      <c r="V2055" s="145">
        <v>262.39999999999998</v>
      </c>
      <c r="W2055" s="145">
        <v>0</v>
      </c>
      <c r="X2055" s="144" t="s">
        <v>4745</v>
      </c>
    </row>
    <row r="2056" spans="1:24" s="7" customFormat="1">
      <c r="A2056" s="7" t="s">
        <v>49</v>
      </c>
      <c r="D2056" s="144" t="s">
        <v>8495</v>
      </c>
      <c r="E2056" s="144" t="s">
        <v>8496</v>
      </c>
      <c r="F2056" s="144" t="s">
        <v>8081</v>
      </c>
      <c r="G2056" s="144" t="s">
        <v>4745</v>
      </c>
      <c r="H2056" s="144" t="s">
        <v>8293</v>
      </c>
      <c r="I2056" s="144" t="s">
        <v>8480</v>
      </c>
      <c r="J2056" s="145">
        <v>0</v>
      </c>
      <c r="K2056" s="144" t="s">
        <v>4745</v>
      </c>
      <c r="L2056" s="144" t="s">
        <v>4745</v>
      </c>
      <c r="M2056" s="144" t="s">
        <v>4202</v>
      </c>
      <c r="N2056" s="144" t="s">
        <v>4745</v>
      </c>
      <c r="O2056" s="144" t="s">
        <v>695</v>
      </c>
      <c r="P2056" s="144" t="s">
        <v>4745</v>
      </c>
      <c r="Q2056" s="145">
        <v>24.75</v>
      </c>
      <c r="R2056" s="144" t="s">
        <v>4745</v>
      </c>
      <c r="S2056" s="145">
        <v>0</v>
      </c>
      <c r="T2056" s="144" t="s">
        <v>4746</v>
      </c>
      <c r="U2056" s="145">
        <v>0</v>
      </c>
      <c r="V2056" s="145">
        <v>247.9</v>
      </c>
      <c r="W2056" s="145">
        <v>0</v>
      </c>
      <c r="X2056" s="144" t="s">
        <v>4745</v>
      </c>
    </row>
    <row r="2057" spans="1:24" s="7" customFormat="1">
      <c r="A2057" s="7" t="s">
        <v>49</v>
      </c>
      <c r="D2057" s="144" t="s">
        <v>8497</v>
      </c>
      <c r="E2057" s="144" t="s">
        <v>8498</v>
      </c>
      <c r="F2057" s="144" t="s">
        <v>8081</v>
      </c>
      <c r="G2057" s="144" t="s">
        <v>4745</v>
      </c>
      <c r="H2057" s="144" t="s">
        <v>8293</v>
      </c>
      <c r="I2057" s="144" t="s">
        <v>8480</v>
      </c>
      <c r="J2057" s="145">
        <v>0</v>
      </c>
      <c r="K2057" s="144" t="s">
        <v>4745</v>
      </c>
      <c r="L2057" s="144" t="s">
        <v>4745</v>
      </c>
      <c r="M2057" s="144" t="s">
        <v>4202</v>
      </c>
      <c r="N2057" s="144" t="s">
        <v>4745</v>
      </c>
      <c r="O2057" s="144" t="s">
        <v>695</v>
      </c>
      <c r="P2057" s="144" t="s">
        <v>4745</v>
      </c>
      <c r="Q2057" s="145">
        <v>29.379000000000001</v>
      </c>
      <c r="R2057" s="144" t="s">
        <v>4745</v>
      </c>
      <c r="S2057" s="145">
        <v>0</v>
      </c>
      <c r="T2057" s="144" t="s">
        <v>4746</v>
      </c>
      <c r="U2057" s="145">
        <v>0</v>
      </c>
      <c r="V2057" s="145">
        <v>346.7</v>
      </c>
      <c r="W2057" s="145">
        <v>0</v>
      </c>
      <c r="X2057" s="144" t="s">
        <v>4745</v>
      </c>
    </row>
    <row r="2058" spans="1:24" s="7" customFormat="1">
      <c r="A2058" s="7" t="s">
        <v>49</v>
      </c>
      <c r="D2058" s="144" t="s">
        <v>8499</v>
      </c>
      <c r="E2058" s="144" t="s">
        <v>8500</v>
      </c>
      <c r="F2058" s="144" t="s">
        <v>8081</v>
      </c>
      <c r="G2058" s="144" t="s">
        <v>4745</v>
      </c>
      <c r="H2058" s="144" t="s">
        <v>8293</v>
      </c>
      <c r="I2058" s="144" t="s">
        <v>8480</v>
      </c>
      <c r="J2058" s="145">
        <v>0</v>
      </c>
      <c r="K2058" s="144" t="s">
        <v>4745</v>
      </c>
      <c r="L2058" s="144" t="s">
        <v>4745</v>
      </c>
      <c r="M2058" s="144" t="s">
        <v>4202</v>
      </c>
      <c r="N2058" s="144" t="s">
        <v>4745</v>
      </c>
      <c r="O2058" s="144" t="s">
        <v>695</v>
      </c>
      <c r="P2058" s="144" t="s">
        <v>4745</v>
      </c>
      <c r="Q2058" s="145">
        <v>37.804000000000002</v>
      </c>
      <c r="R2058" s="144" t="s">
        <v>4745</v>
      </c>
      <c r="S2058" s="145">
        <v>0</v>
      </c>
      <c r="T2058" s="144" t="s">
        <v>4746</v>
      </c>
      <c r="U2058" s="145">
        <v>0</v>
      </c>
      <c r="V2058" s="145">
        <v>394.12</v>
      </c>
      <c r="W2058" s="145">
        <v>0</v>
      </c>
      <c r="X2058" s="144" t="s">
        <v>4745</v>
      </c>
    </row>
    <row r="2059" spans="1:24" s="7" customFormat="1">
      <c r="A2059" s="7" t="s">
        <v>49</v>
      </c>
      <c r="D2059" s="144" t="s">
        <v>8501</v>
      </c>
      <c r="E2059" s="144" t="s">
        <v>8502</v>
      </c>
      <c r="F2059" s="144" t="s">
        <v>8081</v>
      </c>
      <c r="G2059" s="144" t="s">
        <v>4745</v>
      </c>
      <c r="H2059" s="144" t="s">
        <v>8293</v>
      </c>
      <c r="I2059" s="144" t="s">
        <v>8480</v>
      </c>
      <c r="J2059" s="145">
        <v>0</v>
      </c>
      <c r="K2059" s="144" t="s">
        <v>4745</v>
      </c>
      <c r="L2059" s="144" t="s">
        <v>4745</v>
      </c>
      <c r="M2059" s="144" t="s">
        <v>4202</v>
      </c>
      <c r="N2059" s="144" t="s">
        <v>4745</v>
      </c>
      <c r="O2059" s="144" t="s">
        <v>695</v>
      </c>
      <c r="P2059" s="144" t="s">
        <v>4745</v>
      </c>
      <c r="Q2059" s="145">
        <v>42.033000000000001</v>
      </c>
      <c r="R2059" s="144" t="s">
        <v>4745</v>
      </c>
      <c r="S2059" s="145">
        <v>0</v>
      </c>
      <c r="T2059" s="144" t="s">
        <v>4746</v>
      </c>
      <c r="U2059" s="145">
        <v>0</v>
      </c>
      <c r="V2059" s="145">
        <v>432.83</v>
      </c>
      <c r="W2059" s="145">
        <v>0</v>
      </c>
      <c r="X2059" s="144" t="s">
        <v>4745</v>
      </c>
    </row>
    <row r="2060" spans="1:24" s="7" customFormat="1">
      <c r="A2060" s="7" t="s">
        <v>49</v>
      </c>
      <c r="D2060" s="144" t="s">
        <v>8503</v>
      </c>
      <c r="E2060" s="144" t="s">
        <v>8504</v>
      </c>
      <c r="F2060" s="144" t="s">
        <v>8081</v>
      </c>
      <c r="G2060" s="144" t="s">
        <v>4745</v>
      </c>
      <c r="H2060" s="144" t="s">
        <v>8293</v>
      </c>
      <c r="I2060" s="144" t="s">
        <v>8480</v>
      </c>
      <c r="J2060" s="145">
        <v>0</v>
      </c>
      <c r="K2060" s="144" t="s">
        <v>4745</v>
      </c>
      <c r="L2060" s="144" t="s">
        <v>4745</v>
      </c>
      <c r="M2060" s="144" t="s">
        <v>4202</v>
      </c>
      <c r="N2060" s="144" t="s">
        <v>4745</v>
      </c>
      <c r="O2060" s="144" t="s">
        <v>695</v>
      </c>
      <c r="P2060" s="144" t="s">
        <v>4745</v>
      </c>
      <c r="Q2060" s="145">
        <v>47.399000000000001</v>
      </c>
      <c r="R2060" s="144" t="s">
        <v>4745</v>
      </c>
      <c r="S2060" s="145">
        <v>0</v>
      </c>
      <c r="T2060" s="144" t="s">
        <v>4746</v>
      </c>
      <c r="U2060" s="145">
        <v>0</v>
      </c>
      <c r="V2060" s="145">
        <v>523.48</v>
      </c>
      <c r="W2060" s="145">
        <v>0</v>
      </c>
      <c r="X2060" s="144" t="s">
        <v>4745</v>
      </c>
    </row>
    <row r="2061" spans="1:24" s="7" customFormat="1">
      <c r="A2061" s="7" t="s">
        <v>49</v>
      </c>
      <c r="D2061" s="144" t="s">
        <v>8505</v>
      </c>
      <c r="E2061" s="144" t="s">
        <v>8506</v>
      </c>
      <c r="F2061" s="144" t="s">
        <v>8081</v>
      </c>
      <c r="G2061" s="144" t="s">
        <v>4745</v>
      </c>
      <c r="H2061" s="144" t="s">
        <v>8293</v>
      </c>
      <c r="I2061" s="144" t="s">
        <v>8480</v>
      </c>
      <c r="J2061" s="145">
        <v>0</v>
      </c>
      <c r="K2061" s="144" t="s">
        <v>4745</v>
      </c>
      <c r="L2061" s="144" t="s">
        <v>4745</v>
      </c>
      <c r="M2061" s="144" t="s">
        <v>4202</v>
      </c>
      <c r="N2061" s="144" t="s">
        <v>4745</v>
      </c>
      <c r="O2061" s="144" t="s">
        <v>695</v>
      </c>
      <c r="P2061" s="144" t="s">
        <v>4745</v>
      </c>
      <c r="Q2061" s="145">
        <v>53.149000000000001</v>
      </c>
      <c r="R2061" s="144" t="s">
        <v>4745</v>
      </c>
      <c r="S2061" s="145">
        <v>0</v>
      </c>
      <c r="T2061" s="144" t="s">
        <v>4746</v>
      </c>
      <c r="U2061" s="145">
        <v>2</v>
      </c>
      <c r="V2061" s="145">
        <v>534.48</v>
      </c>
      <c r="W2061" s="145">
        <v>2</v>
      </c>
      <c r="X2061" s="144" t="s">
        <v>4745</v>
      </c>
    </row>
    <row r="2062" spans="1:24" s="7" customFormat="1">
      <c r="A2062" s="7" t="s">
        <v>49</v>
      </c>
      <c r="D2062" s="144" t="s">
        <v>8507</v>
      </c>
      <c r="E2062" s="144" t="s">
        <v>8508</v>
      </c>
      <c r="F2062" s="144" t="s">
        <v>8081</v>
      </c>
      <c r="G2062" s="144" t="s">
        <v>4745</v>
      </c>
      <c r="H2062" s="144" t="s">
        <v>8293</v>
      </c>
      <c r="I2062" s="144" t="s">
        <v>8480</v>
      </c>
      <c r="J2062" s="145">
        <v>0</v>
      </c>
      <c r="K2062" s="144" t="s">
        <v>4745</v>
      </c>
      <c r="L2062" s="144" t="s">
        <v>4745</v>
      </c>
      <c r="M2062" s="144" t="s">
        <v>4202</v>
      </c>
      <c r="N2062" s="144" t="s">
        <v>4745</v>
      </c>
      <c r="O2062" s="144" t="s">
        <v>695</v>
      </c>
      <c r="P2062" s="144" t="s">
        <v>4745</v>
      </c>
      <c r="Q2062" s="145">
        <v>8.1340000000000003</v>
      </c>
      <c r="R2062" s="144" t="s">
        <v>4745</v>
      </c>
      <c r="S2062" s="145">
        <v>0</v>
      </c>
      <c r="T2062" s="144" t="s">
        <v>4746</v>
      </c>
      <c r="U2062" s="145">
        <v>0</v>
      </c>
      <c r="V2062" s="145">
        <v>92.4</v>
      </c>
      <c r="W2062" s="145">
        <v>0</v>
      </c>
      <c r="X2062" s="144" t="s">
        <v>4745</v>
      </c>
    </row>
    <row r="2063" spans="1:24" s="7" customFormat="1">
      <c r="A2063" s="7" t="s">
        <v>49</v>
      </c>
      <c r="D2063" s="144" t="s">
        <v>8509</v>
      </c>
      <c r="E2063" s="144" t="s">
        <v>8510</v>
      </c>
      <c r="F2063" s="144" t="s">
        <v>8081</v>
      </c>
      <c r="G2063" s="144" t="s">
        <v>4745</v>
      </c>
      <c r="H2063" s="144" t="s">
        <v>8293</v>
      </c>
      <c r="I2063" s="144" t="s">
        <v>8480</v>
      </c>
      <c r="J2063" s="145">
        <v>0</v>
      </c>
      <c r="K2063" s="144" t="s">
        <v>4745</v>
      </c>
      <c r="L2063" s="144" t="s">
        <v>4745</v>
      </c>
      <c r="M2063" s="144" t="s">
        <v>4202</v>
      </c>
      <c r="N2063" s="144" t="s">
        <v>4745</v>
      </c>
      <c r="O2063" s="144" t="s">
        <v>695</v>
      </c>
      <c r="P2063" s="144" t="s">
        <v>4745</v>
      </c>
      <c r="Q2063" s="145">
        <v>9.19</v>
      </c>
      <c r="R2063" s="144" t="s">
        <v>4745</v>
      </c>
      <c r="S2063" s="145">
        <v>0</v>
      </c>
      <c r="T2063" s="144" t="s">
        <v>4746</v>
      </c>
      <c r="U2063" s="145">
        <v>0</v>
      </c>
      <c r="V2063" s="145">
        <v>128.31</v>
      </c>
      <c r="W2063" s="145">
        <v>0</v>
      </c>
      <c r="X2063" s="144" t="s">
        <v>4745</v>
      </c>
    </row>
    <row r="2064" spans="1:24" s="7" customFormat="1">
      <c r="A2064" s="7" t="s">
        <v>49</v>
      </c>
      <c r="D2064" s="144" t="s">
        <v>8511</v>
      </c>
      <c r="E2064" s="144" t="s">
        <v>8512</v>
      </c>
      <c r="F2064" s="144" t="s">
        <v>8081</v>
      </c>
      <c r="G2064" s="144" t="s">
        <v>4745</v>
      </c>
      <c r="H2064" s="144" t="s">
        <v>8293</v>
      </c>
      <c r="I2064" s="144" t="s">
        <v>8480</v>
      </c>
      <c r="J2064" s="145">
        <v>0</v>
      </c>
      <c r="K2064" s="144" t="s">
        <v>4745</v>
      </c>
      <c r="L2064" s="144" t="s">
        <v>4745</v>
      </c>
      <c r="M2064" s="144" t="s">
        <v>4202</v>
      </c>
      <c r="N2064" s="144" t="s">
        <v>4745</v>
      </c>
      <c r="O2064" s="144" t="s">
        <v>695</v>
      </c>
      <c r="P2064" s="144" t="s">
        <v>4745</v>
      </c>
      <c r="Q2064" s="145">
        <v>10.054</v>
      </c>
      <c r="R2064" s="144" t="s">
        <v>4745</v>
      </c>
      <c r="S2064" s="145">
        <v>0</v>
      </c>
      <c r="T2064" s="144" t="s">
        <v>4746</v>
      </c>
      <c r="U2064" s="145">
        <v>0</v>
      </c>
      <c r="V2064" s="145">
        <v>164.19</v>
      </c>
      <c r="W2064" s="145">
        <v>0</v>
      </c>
      <c r="X2064" s="144" t="s">
        <v>4745</v>
      </c>
    </row>
    <row r="2065" spans="1:24" s="7" customFormat="1">
      <c r="A2065" s="7" t="s">
        <v>49</v>
      </c>
      <c r="D2065" s="144" t="s">
        <v>8513</v>
      </c>
      <c r="E2065" s="144" t="s">
        <v>8514</v>
      </c>
      <c r="F2065" s="144" t="s">
        <v>8081</v>
      </c>
      <c r="G2065" s="144" t="s">
        <v>4745</v>
      </c>
      <c r="H2065" s="144" t="s">
        <v>8293</v>
      </c>
      <c r="I2065" s="144" t="s">
        <v>8480</v>
      </c>
      <c r="J2065" s="145">
        <v>0</v>
      </c>
      <c r="K2065" s="144" t="s">
        <v>4745</v>
      </c>
      <c r="L2065" s="144" t="s">
        <v>4745</v>
      </c>
      <c r="M2065" s="144" t="s">
        <v>4202</v>
      </c>
      <c r="N2065" s="144" t="s">
        <v>4745</v>
      </c>
      <c r="O2065" s="144" t="s">
        <v>695</v>
      </c>
      <c r="P2065" s="144" t="s">
        <v>4745</v>
      </c>
      <c r="Q2065" s="145">
        <v>10.754</v>
      </c>
      <c r="R2065" s="144" t="s">
        <v>4745</v>
      </c>
      <c r="S2065" s="145">
        <v>0</v>
      </c>
      <c r="T2065" s="144" t="s">
        <v>4746</v>
      </c>
      <c r="U2065" s="145">
        <v>0</v>
      </c>
      <c r="V2065" s="145">
        <v>0</v>
      </c>
      <c r="W2065" s="145">
        <v>0</v>
      </c>
      <c r="X2065" s="144" t="s">
        <v>4745</v>
      </c>
    </row>
    <row r="2066" spans="1:24" s="7" customFormat="1">
      <c r="A2066" s="7" t="s">
        <v>49</v>
      </c>
      <c r="D2066" s="144" t="s">
        <v>8515</v>
      </c>
      <c r="E2066" s="144" t="s">
        <v>8516</v>
      </c>
      <c r="F2066" s="144" t="s">
        <v>8081</v>
      </c>
      <c r="G2066" s="144" t="s">
        <v>4745</v>
      </c>
      <c r="H2066" s="144" t="s">
        <v>8293</v>
      </c>
      <c r="I2066" s="144" t="s">
        <v>8480</v>
      </c>
      <c r="J2066" s="145">
        <v>0</v>
      </c>
      <c r="K2066" s="144" t="s">
        <v>4745</v>
      </c>
      <c r="L2066" s="144" t="s">
        <v>4745</v>
      </c>
      <c r="M2066" s="144" t="s">
        <v>4202</v>
      </c>
      <c r="N2066" s="144" t="s">
        <v>4745</v>
      </c>
      <c r="O2066" s="144" t="s">
        <v>695</v>
      </c>
      <c r="P2066" s="144" t="s">
        <v>4745</v>
      </c>
      <c r="Q2066" s="145">
        <v>13.006</v>
      </c>
      <c r="R2066" s="144" t="s">
        <v>4745</v>
      </c>
      <c r="S2066" s="145">
        <v>0</v>
      </c>
      <c r="T2066" s="144" t="s">
        <v>4746</v>
      </c>
      <c r="U2066" s="145">
        <v>0</v>
      </c>
      <c r="V2066" s="145">
        <v>149.78</v>
      </c>
      <c r="W2066" s="145">
        <v>0</v>
      </c>
      <c r="X2066" s="144" t="s">
        <v>4745</v>
      </c>
    </row>
    <row r="2067" spans="1:24" s="7" customFormat="1">
      <c r="A2067" s="7" t="s">
        <v>49</v>
      </c>
      <c r="D2067" s="144" t="s">
        <v>8517</v>
      </c>
      <c r="E2067" s="144" t="s">
        <v>8518</v>
      </c>
      <c r="F2067" s="144" t="s">
        <v>8081</v>
      </c>
      <c r="G2067" s="144" t="s">
        <v>4745</v>
      </c>
      <c r="H2067" s="144" t="s">
        <v>8293</v>
      </c>
      <c r="I2067" s="144" t="s">
        <v>8480</v>
      </c>
      <c r="J2067" s="145">
        <v>0</v>
      </c>
      <c r="K2067" s="144" t="s">
        <v>4745</v>
      </c>
      <c r="L2067" s="144" t="s">
        <v>4745</v>
      </c>
      <c r="M2067" s="144" t="s">
        <v>4202</v>
      </c>
      <c r="N2067" s="144" t="s">
        <v>4745</v>
      </c>
      <c r="O2067" s="144" t="s">
        <v>695</v>
      </c>
      <c r="P2067" s="144" t="s">
        <v>4745</v>
      </c>
      <c r="Q2067" s="145">
        <v>17.202999999999999</v>
      </c>
      <c r="R2067" s="144" t="s">
        <v>4745</v>
      </c>
      <c r="S2067" s="145">
        <v>0</v>
      </c>
      <c r="T2067" s="144" t="s">
        <v>4746</v>
      </c>
      <c r="U2067" s="145">
        <v>0</v>
      </c>
      <c r="V2067" s="145">
        <v>177.85</v>
      </c>
      <c r="W2067" s="145">
        <v>0</v>
      </c>
      <c r="X2067" s="144" t="s">
        <v>4745</v>
      </c>
    </row>
    <row r="2068" spans="1:24" s="7" customFormat="1">
      <c r="A2068" s="7" t="s">
        <v>49</v>
      </c>
      <c r="D2068" s="144" t="s">
        <v>8519</v>
      </c>
      <c r="E2068" s="144" t="s">
        <v>8520</v>
      </c>
      <c r="F2068" s="144" t="s">
        <v>8081</v>
      </c>
      <c r="G2068" s="144" t="s">
        <v>4745</v>
      </c>
      <c r="H2068" s="144" t="s">
        <v>8293</v>
      </c>
      <c r="I2068" s="144" t="s">
        <v>8480</v>
      </c>
      <c r="J2068" s="145">
        <v>0</v>
      </c>
      <c r="K2068" s="144" t="s">
        <v>4745</v>
      </c>
      <c r="L2068" s="144" t="s">
        <v>4745</v>
      </c>
      <c r="M2068" s="144" t="s">
        <v>4202</v>
      </c>
      <c r="N2068" s="144" t="s">
        <v>4745</v>
      </c>
      <c r="O2068" s="144" t="s">
        <v>695</v>
      </c>
      <c r="P2068" s="144" t="s">
        <v>4745</v>
      </c>
      <c r="Q2068" s="145">
        <v>20.905000000000001</v>
      </c>
      <c r="R2068" s="144" t="s">
        <v>4745</v>
      </c>
      <c r="S2068" s="145">
        <v>0</v>
      </c>
      <c r="T2068" s="144" t="s">
        <v>4746</v>
      </c>
      <c r="U2068" s="145">
        <v>0</v>
      </c>
      <c r="V2068" s="145">
        <v>209.65</v>
      </c>
      <c r="W2068" s="145">
        <v>0</v>
      </c>
      <c r="X2068" s="144" t="s">
        <v>4745</v>
      </c>
    </row>
    <row r="2069" spans="1:24" s="7" customFormat="1">
      <c r="A2069" s="7" t="s">
        <v>49</v>
      </c>
      <c r="D2069" s="144" t="s">
        <v>8521</v>
      </c>
      <c r="E2069" s="144" t="s">
        <v>8522</v>
      </c>
      <c r="F2069" s="144" t="s">
        <v>8081</v>
      </c>
      <c r="G2069" s="144" t="s">
        <v>4745</v>
      </c>
      <c r="H2069" s="144" t="s">
        <v>8293</v>
      </c>
      <c r="I2069" s="144" t="s">
        <v>8480</v>
      </c>
      <c r="J2069" s="145">
        <v>0</v>
      </c>
      <c r="K2069" s="144" t="s">
        <v>4745</v>
      </c>
      <c r="L2069" s="144" t="s">
        <v>4745</v>
      </c>
      <c r="M2069" s="144" t="s">
        <v>4202</v>
      </c>
      <c r="N2069" s="144" t="s">
        <v>4745</v>
      </c>
      <c r="O2069" s="144" t="s">
        <v>695</v>
      </c>
      <c r="P2069" s="144" t="s">
        <v>4745</v>
      </c>
      <c r="Q2069" s="145">
        <v>25.338000000000001</v>
      </c>
      <c r="R2069" s="144" t="s">
        <v>4745</v>
      </c>
      <c r="S2069" s="145">
        <v>0</v>
      </c>
      <c r="T2069" s="144" t="s">
        <v>4746</v>
      </c>
      <c r="U2069" s="145">
        <v>0</v>
      </c>
      <c r="V2069" s="145">
        <v>0</v>
      </c>
      <c r="W2069" s="145">
        <v>0</v>
      </c>
      <c r="X2069" s="144" t="s">
        <v>4745</v>
      </c>
    </row>
    <row r="2070" spans="1:24" s="7" customFormat="1">
      <c r="A2070" s="7" t="s">
        <v>49</v>
      </c>
      <c r="D2070" s="144" t="s">
        <v>8523</v>
      </c>
      <c r="E2070" s="144" t="s">
        <v>8524</v>
      </c>
      <c r="F2070" s="144" t="s">
        <v>8081</v>
      </c>
      <c r="G2070" s="144" t="s">
        <v>4745</v>
      </c>
      <c r="H2070" s="144" t="s">
        <v>8293</v>
      </c>
      <c r="I2070" s="144" t="s">
        <v>8480</v>
      </c>
      <c r="J2070" s="145">
        <v>0</v>
      </c>
      <c r="K2070" s="144" t="s">
        <v>4745</v>
      </c>
      <c r="L2070" s="144" t="s">
        <v>4745</v>
      </c>
      <c r="M2070" s="144" t="s">
        <v>4202</v>
      </c>
      <c r="N2070" s="144" t="s">
        <v>4745</v>
      </c>
      <c r="O2070" s="144" t="s">
        <v>695</v>
      </c>
      <c r="P2070" s="144" t="s">
        <v>4745</v>
      </c>
      <c r="Q2070" s="145">
        <v>26.648</v>
      </c>
      <c r="R2070" s="144" t="s">
        <v>4745</v>
      </c>
      <c r="S2070" s="145">
        <v>0</v>
      </c>
      <c r="T2070" s="144" t="s">
        <v>4746</v>
      </c>
      <c r="U2070" s="145">
        <v>0</v>
      </c>
      <c r="V2070" s="145">
        <v>276.37</v>
      </c>
      <c r="W2070" s="145">
        <v>0</v>
      </c>
      <c r="X2070" s="144" t="s">
        <v>4745</v>
      </c>
    </row>
    <row r="2071" spans="1:24" s="7" customFormat="1">
      <c r="A2071" s="7" t="s">
        <v>49</v>
      </c>
      <c r="D2071" s="144" t="s">
        <v>8525</v>
      </c>
      <c r="E2071" s="144" t="s">
        <v>8526</v>
      </c>
      <c r="F2071" s="144" t="s">
        <v>8081</v>
      </c>
      <c r="G2071" s="144" t="s">
        <v>4745</v>
      </c>
      <c r="H2071" s="144" t="s">
        <v>8293</v>
      </c>
      <c r="I2071" s="144" t="s">
        <v>8480</v>
      </c>
      <c r="J2071" s="145">
        <v>0</v>
      </c>
      <c r="K2071" s="144" t="s">
        <v>4745</v>
      </c>
      <c r="L2071" s="144" t="s">
        <v>4745</v>
      </c>
      <c r="M2071" s="144" t="s">
        <v>4202</v>
      </c>
      <c r="N2071" s="144" t="s">
        <v>4745</v>
      </c>
      <c r="O2071" s="144" t="s">
        <v>695</v>
      </c>
      <c r="P2071" s="144" t="s">
        <v>4745</v>
      </c>
      <c r="Q2071" s="145">
        <v>35.1</v>
      </c>
      <c r="R2071" s="144" t="s">
        <v>4745</v>
      </c>
      <c r="S2071" s="145">
        <v>0</v>
      </c>
      <c r="T2071" s="144" t="s">
        <v>4746</v>
      </c>
      <c r="U2071" s="145">
        <v>0</v>
      </c>
      <c r="V2071" s="145">
        <v>398.18</v>
      </c>
      <c r="W2071" s="145">
        <v>0</v>
      </c>
      <c r="X2071" s="144" t="s">
        <v>4745</v>
      </c>
    </row>
    <row r="2072" spans="1:24" s="7" customFormat="1">
      <c r="A2072" s="7" t="s">
        <v>49</v>
      </c>
      <c r="D2072" s="144" t="s">
        <v>8527</v>
      </c>
      <c r="E2072" s="144" t="s">
        <v>8528</v>
      </c>
      <c r="F2072" s="144" t="s">
        <v>8081</v>
      </c>
      <c r="G2072" s="144" t="s">
        <v>4745</v>
      </c>
      <c r="H2072" s="144" t="s">
        <v>8293</v>
      </c>
      <c r="I2072" s="144" t="s">
        <v>8480</v>
      </c>
      <c r="J2072" s="145">
        <v>0</v>
      </c>
      <c r="K2072" s="144" t="s">
        <v>4745</v>
      </c>
      <c r="L2072" s="144" t="s">
        <v>4745</v>
      </c>
      <c r="M2072" s="144" t="s">
        <v>4202</v>
      </c>
      <c r="N2072" s="144" t="s">
        <v>4745</v>
      </c>
      <c r="O2072" s="144" t="s">
        <v>695</v>
      </c>
      <c r="P2072" s="144" t="s">
        <v>4745</v>
      </c>
      <c r="Q2072" s="145">
        <v>39.433999999999997</v>
      </c>
      <c r="R2072" s="144" t="s">
        <v>4745</v>
      </c>
      <c r="S2072" s="145">
        <v>0</v>
      </c>
      <c r="T2072" s="144" t="s">
        <v>4746</v>
      </c>
      <c r="U2072" s="145">
        <v>0</v>
      </c>
      <c r="V2072" s="145">
        <v>434.7</v>
      </c>
      <c r="W2072" s="145">
        <v>0</v>
      </c>
      <c r="X2072" s="144" t="s">
        <v>4745</v>
      </c>
    </row>
    <row r="2073" spans="1:24" s="7" customFormat="1">
      <c r="A2073" s="7" t="s">
        <v>49</v>
      </c>
      <c r="D2073" s="144" t="s">
        <v>8529</v>
      </c>
      <c r="E2073" s="144" t="s">
        <v>8530</v>
      </c>
      <c r="F2073" s="144" t="s">
        <v>5094</v>
      </c>
      <c r="G2073" s="144" t="s">
        <v>4745</v>
      </c>
      <c r="H2073" s="144" t="s">
        <v>8293</v>
      </c>
      <c r="I2073" s="144" t="s">
        <v>8480</v>
      </c>
      <c r="J2073" s="145">
        <v>0</v>
      </c>
      <c r="K2073" s="144" t="s">
        <v>4745</v>
      </c>
      <c r="L2073" s="144" t="s">
        <v>4745</v>
      </c>
      <c r="M2073" s="144" t="s">
        <v>4202</v>
      </c>
      <c r="N2073" s="144" t="s">
        <v>4745</v>
      </c>
      <c r="O2073" s="144" t="s">
        <v>695</v>
      </c>
      <c r="P2073" s="144" t="s">
        <v>4745</v>
      </c>
      <c r="Q2073" s="145">
        <v>18.16</v>
      </c>
      <c r="R2073" s="144" t="s">
        <v>4745</v>
      </c>
      <c r="S2073" s="145">
        <v>0</v>
      </c>
      <c r="T2073" s="144" t="s">
        <v>4746</v>
      </c>
      <c r="U2073" s="145">
        <v>1</v>
      </c>
      <c r="V2073" s="145">
        <v>0</v>
      </c>
      <c r="W2073" s="145">
        <v>0</v>
      </c>
      <c r="X2073" s="144" t="s">
        <v>4745</v>
      </c>
    </row>
    <row r="2074" spans="1:24" s="7" customFormat="1">
      <c r="A2074" s="7" t="s">
        <v>49</v>
      </c>
      <c r="D2074" s="144" t="s">
        <v>8531</v>
      </c>
      <c r="E2074" s="144" t="s">
        <v>8532</v>
      </c>
      <c r="F2074" s="144" t="s">
        <v>5099</v>
      </c>
      <c r="G2074" s="144" t="s">
        <v>4745</v>
      </c>
      <c r="H2074" s="144" t="s">
        <v>8293</v>
      </c>
      <c r="I2074" s="144" t="s">
        <v>8480</v>
      </c>
      <c r="J2074" s="145">
        <v>0</v>
      </c>
      <c r="K2074" s="144" t="s">
        <v>4745</v>
      </c>
      <c r="L2074" s="144" t="s">
        <v>4745</v>
      </c>
      <c r="M2074" s="144" t="s">
        <v>4202</v>
      </c>
      <c r="N2074" s="144" t="s">
        <v>4745</v>
      </c>
      <c r="O2074" s="144" t="s">
        <v>695</v>
      </c>
      <c r="P2074" s="144" t="s">
        <v>4745</v>
      </c>
      <c r="Q2074" s="145">
        <v>6.72</v>
      </c>
      <c r="R2074" s="144" t="s">
        <v>4745</v>
      </c>
      <c r="S2074" s="145">
        <v>0</v>
      </c>
      <c r="T2074" s="144" t="s">
        <v>4746</v>
      </c>
      <c r="U2074" s="145">
        <v>1</v>
      </c>
      <c r="V2074" s="145">
        <v>0</v>
      </c>
      <c r="W2074" s="145">
        <v>0</v>
      </c>
      <c r="X2074" s="144" t="s">
        <v>4745</v>
      </c>
    </row>
    <row r="2075" spans="1:24" s="7" customFormat="1">
      <c r="A2075" s="7" t="s">
        <v>49</v>
      </c>
      <c r="D2075" s="144" t="s">
        <v>8533</v>
      </c>
      <c r="E2075" s="144" t="s">
        <v>8534</v>
      </c>
      <c r="F2075" s="144" t="s">
        <v>5094</v>
      </c>
      <c r="G2075" s="144" t="s">
        <v>4745</v>
      </c>
      <c r="H2075" s="144" t="s">
        <v>8293</v>
      </c>
      <c r="I2075" s="144" t="s">
        <v>8480</v>
      </c>
      <c r="J2075" s="145">
        <v>0</v>
      </c>
      <c r="K2075" s="144" t="s">
        <v>4745</v>
      </c>
      <c r="L2075" s="144" t="s">
        <v>4745</v>
      </c>
      <c r="M2075" s="144" t="s">
        <v>4202</v>
      </c>
      <c r="N2075" s="144" t="s">
        <v>4745</v>
      </c>
      <c r="O2075" s="144" t="s">
        <v>695</v>
      </c>
      <c r="P2075" s="144" t="s">
        <v>4745</v>
      </c>
      <c r="Q2075" s="145">
        <v>3.23</v>
      </c>
      <c r="R2075" s="144" t="s">
        <v>4745</v>
      </c>
      <c r="S2075" s="145">
        <v>0</v>
      </c>
      <c r="T2075" s="144" t="s">
        <v>4746</v>
      </c>
      <c r="U2075" s="145">
        <v>1</v>
      </c>
      <c r="V2075" s="145">
        <v>0</v>
      </c>
      <c r="W2075" s="145">
        <v>0</v>
      </c>
      <c r="X2075" s="144" t="s">
        <v>4745</v>
      </c>
    </row>
    <row r="2076" spans="1:24" s="7" customFormat="1">
      <c r="A2076" s="7" t="s">
        <v>49</v>
      </c>
      <c r="D2076" s="144" t="s">
        <v>8535</v>
      </c>
      <c r="E2076" s="144" t="s">
        <v>8536</v>
      </c>
      <c r="F2076" s="144" t="s">
        <v>5094</v>
      </c>
      <c r="G2076" s="144" t="s">
        <v>4745</v>
      </c>
      <c r="H2076" s="144" t="s">
        <v>8293</v>
      </c>
      <c r="I2076" s="144" t="s">
        <v>8480</v>
      </c>
      <c r="J2076" s="145">
        <v>0</v>
      </c>
      <c r="K2076" s="144" t="s">
        <v>4745</v>
      </c>
      <c r="L2076" s="144" t="s">
        <v>4745</v>
      </c>
      <c r="M2076" s="144" t="s">
        <v>4202</v>
      </c>
      <c r="N2076" s="144" t="s">
        <v>4745</v>
      </c>
      <c r="O2076" s="144" t="s">
        <v>695</v>
      </c>
      <c r="P2076" s="144" t="s">
        <v>4745</v>
      </c>
      <c r="Q2076" s="145">
        <v>0.96</v>
      </c>
      <c r="R2076" s="144" t="s">
        <v>4745</v>
      </c>
      <c r="S2076" s="145">
        <v>0</v>
      </c>
      <c r="T2076" s="144" t="s">
        <v>4746</v>
      </c>
      <c r="U2076" s="145">
        <v>1</v>
      </c>
      <c r="V2076" s="145">
        <v>0</v>
      </c>
      <c r="W2076" s="145">
        <v>0</v>
      </c>
      <c r="X2076" s="144" t="s">
        <v>4745</v>
      </c>
    </row>
    <row r="2077" spans="1:24" s="7" customFormat="1">
      <c r="A2077" s="7" t="s">
        <v>49</v>
      </c>
      <c r="D2077" s="144" t="s">
        <v>8537</v>
      </c>
      <c r="E2077" s="144" t="s">
        <v>8538</v>
      </c>
      <c r="F2077" s="144" t="s">
        <v>5099</v>
      </c>
      <c r="G2077" s="144" t="s">
        <v>4745</v>
      </c>
      <c r="H2077" s="144" t="s">
        <v>8293</v>
      </c>
      <c r="I2077" s="144" t="s">
        <v>8480</v>
      </c>
      <c r="J2077" s="145">
        <v>0</v>
      </c>
      <c r="K2077" s="144" t="s">
        <v>4745</v>
      </c>
      <c r="L2077" s="144" t="s">
        <v>4745</v>
      </c>
      <c r="M2077" s="144" t="s">
        <v>4202</v>
      </c>
      <c r="N2077" s="144" t="s">
        <v>4745</v>
      </c>
      <c r="O2077" s="144" t="s">
        <v>695</v>
      </c>
      <c r="P2077" s="144" t="s">
        <v>4745</v>
      </c>
      <c r="Q2077" s="145">
        <v>70.650000000000006</v>
      </c>
      <c r="R2077" s="144" t="s">
        <v>4745</v>
      </c>
      <c r="S2077" s="145">
        <v>0</v>
      </c>
      <c r="T2077" s="144" t="s">
        <v>4746</v>
      </c>
      <c r="U2077" s="145">
        <v>1</v>
      </c>
      <c r="V2077" s="145">
        <v>0</v>
      </c>
      <c r="W2077" s="145">
        <v>0</v>
      </c>
      <c r="X2077" s="144" t="s">
        <v>4745</v>
      </c>
    </row>
    <row r="2078" spans="1:24" s="7" customFormat="1">
      <c r="A2078" s="7" t="s">
        <v>49</v>
      </c>
      <c r="D2078" s="144" t="s">
        <v>8539</v>
      </c>
      <c r="E2078" s="144" t="s">
        <v>8540</v>
      </c>
      <c r="F2078" s="144" t="s">
        <v>5099</v>
      </c>
      <c r="G2078" s="144" t="s">
        <v>4745</v>
      </c>
      <c r="H2078" s="144" t="s">
        <v>8293</v>
      </c>
      <c r="I2078" s="144" t="s">
        <v>8480</v>
      </c>
      <c r="J2078" s="145">
        <v>0</v>
      </c>
      <c r="K2078" s="144" t="s">
        <v>4745</v>
      </c>
      <c r="L2078" s="144" t="s">
        <v>4745</v>
      </c>
      <c r="M2078" s="144" t="s">
        <v>4202</v>
      </c>
      <c r="N2078" s="144" t="s">
        <v>4745</v>
      </c>
      <c r="O2078" s="144" t="s">
        <v>695</v>
      </c>
      <c r="P2078" s="144" t="s">
        <v>4745</v>
      </c>
      <c r="Q2078" s="145">
        <v>5.92</v>
      </c>
      <c r="R2078" s="144" t="s">
        <v>4745</v>
      </c>
      <c r="S2078" s="145">
        <v>0</v>
      </c>
      <c r="T2078" s="144" t="s">
        <v>4746</v>
      </c>
      <c r="U2078" s="145">
        <v>1</v>
      </c>
      <c r="V2078" s="145">
        <v>0</v>
      </c>
      <c r="W2078" s="145">
        <v>0</v>
      </c>
      <c r="X2078" s="144" t="s">
        <v>4745</v>
      </c>
    </row>
    <row r="2079" spans="1:24" s="7" customFormat="1">
      <c r="A2079" s="7" t="s">
        <v>49</v>
      </c>
      <c r="D2079" s="144" t="s">
        <v>8541</v>
      </c>
      <c r="E2079" s="144" t="s">
        <v>8542</v>
      </c>
      <c r="F2079" s="144" t="s">
        <v>8543</v>
      </c>
      <c r="G2079" s="144" t="s">
        <v>4745</v>
      </c>
      <c r="H2079" s="144" t="s">
        <v>8293</v>
      </c>
      <c r="I2079" s="144" t="s">
        <v>8480</v>
      </c>
      <c r="J2079" s="145">
        <v>0</v>
      </c>
      <c r="K2079" s="144" t="s">
        <v>4745</v>
      </c>
      <c r="L2079" s="144" t="s">
        <v>4745</v>
      </c>
      <c r="M2079" s="144" t="s">
        <v>4202</v>
      </c>
      <c r="N2079" s="144" t="s">
        <v>4745</v>
      </c>
      <c r="O2079" s="144" t="s">
        <v>695</v>
      </c>
      <c r="P2079" s="144" t="s">
        <v>4745</v>
      </c>
      <c r="Q2079" s="145">
        <v>0.52</v>
      </c>
      <c r="R2079" s="144" t="s">
        <v>4745</v>
      </c>
      <c r="S2079" s="145">
        <v>0</v>
      </c>
      <c r="T2079" s="144" t="s">
        <v>4746</v>
      </c>
      <c r="U2079" s="145">
        <v>1</v>
      </c>
      <c r="V2079" s="145">
        <v>0</v>
      </c>
      <c r="W2079" s="145">
        <v>1</v>
      </c>
      <c r="X2079" s="144" t="s">
        <v>4745</v>
      </c>
    </row>
    <row r="2080" spans="1:24" s="7" customFormat="1">
      <c r="A2080" s="7" t="s">
        <v>49</v>
      </c>
      <c r="D2080" s="144" t="s">
        <v>8544</v>
      </c>
      <c r="E2080" s="144" t="s">
        <v>8545</v>
      </c>
      <c r="F2080" s="144" t="s">
        <v>5099</v>
      </c>
      <c r="G2080" s="144" t="s">
        <v>4745</v>
      </c>
      <c r="H2080" s="144" t="s">
        <v>8293</v>
      </c>
      <c r="I2080" s="144" t="s">
        <v>8480</v>
      </c>
      <c r="J2080" s="145">
        <v>0</v>
      </c>
      <c r="K2080" s="144" t="s">
        <v>4745</v>
      </c>
      <c r="L2080" s="144" t="s">
        <v>4745</v>
      </c>
      <c r="M2080" s="144" t="s">
        <v>4202</v>
      </c>
      <c r="N2080" s="144" t="s">
        <v>4745</v>
      </c>
      <c r="O2080" s="144" t="s">
        <v>695</v>
      </c>
      <c r="P2080" s="144" t="s">
        <v>4745</v>
      </c>
      <c r="Q2080" s="145">
        <v>12.31</v>
      </c>
      <c r="R2080" s="144" t="s">
        <v>4745</v>
      </c>
      <c r="S2080" s="145">
        <v>0</v>
      </c>
      <c r="T2080" s="144" t="s">
        <v>4746</v>
      </c>
      <c r="U2080" s="145">
        <v>0</v>
      </c>
      <c r="V2080" s="145">
        <v>0</v>
      </c>
      <c r="W2080" s="145">
        <v>0</v>
      </c>
      <c r="X2080" s="144" t="s">
        <v>4745</v>
      </c>
    </row>
    <row r="2081" spans="1:24" s="7" customFormat="1">
      <c r="A2081" s="7" t="s">
        <v>49</v>
      </c>
      <c r="D2081" s="144" t="s">
        <v>8546</v>
      </c>
      <c r="E2081" s="144" t="s">
        <v>8547</v>
      </c>
      <c r="F2081" s="144" t="s">
        <v>5094</v>
      </c>
      <c r="G2081" s="144" t="s">
        <v>4745</v>
      </c>
      <c r="H2081" s="144" t="s">
        <v>8293</v>
      </c>
      <c r="I2081" s="144" t="s">
        <v>8480</v>
      </c>
      <c r="J2081" s="145">
        <v>0</v>
      </c>
      <c r="K2081" s="144" t="s">
        <v>4745</v>
      </c>
      <c r="L2081" s="144" t="s">
        <v>4745</v>
      </c>
      <c r="M2081" s="144" t="s">
        <v>4202</v>
      </c>
      <c r="N2081" s="144" t="s">
        <v>4745</v>
      </c>
      <c r="O2081" s="144" t="s">
        <v>695</v>
      </c>
      <c r="P2081" s="144" t="s">
        <v>4745</v>
      </c>
      <c r="Q2081" s="145">
        <v>8.64</v>
      </c>
      <c r="R2081" s="144" t="s">
        <v>4745</v>
      </c>
      <c r="S2081" s="145">
        <v>0</v>
      </c>
      <c r="T2081" s="144" t="s">
        <v>4746</v>
      </c>
      <c r="U2081" s="145">
        <v>1</v>
      </c>
      <c r="V2081" s="145">
        <v>0</v>
      </c>
      <c r="W2081" s="145">
        <v>0</v>
      </c>
      <c r="X2081" s="144" t="s">
        <v>4745</v>
      </c>
    </row>
    <row r="2082" spans="1:24" s="7" customFormat="1">
      <c r="A2082" s="7" t="s">
        <v>49</v>
      </c>
      <c r="D2082" s="144" t="s">
        <v>8548</v>
      </c>
      <c r="E2082" s="144" t="s">
        <v>8549</v>
      </c>
      <c r="F2082" s="144" t="s">
        <v>8543</v>
      </c>
      <c r="G2082" s="144" t="s">
        <v>4745</v>
      </c>
      <c r="H2082" s="144" t="s">
        <v>8293</v>
      </c>
      <c r="I2082" s="144" t="s">
        <v>8480</v>
      </c>
      <c r="J2082" s="145">
        <v>0</v>
      </c>
      <c r="K2082" s="144" t="s">
        <v>4745</v>
      </c>
      <c r="L2082" s="144" t="s">
        <v>4745</v>
      </c>
      <c r="M2082" s="144" t="s">
        <v>4202</v>
      </c>
      <c r="N2082" s="144" t="s">
        <v>4745</v>
      </c>
      <c r="O2082" s="144" t="s">
        <v>695</v>
      </c>
      <c r="P2082" s="144" t="s">
        <v>4745</v>
      </c>
      <c r="Q2082" s="145">
        <v>1.4</v>
      </c>
      <c r="R2082" s="144" t="s">
        <v>4745</v>
      </c>
      <c r="S2082" s="145">
        <v>0</v>
      </c>
      <c r="T2082" s="144" t="s">
        <v>4746</v>
      </c>
      <c r="U2082" s="145">
        <v>1</v>
      </c>
      <c r="V2082" s="145">
        <v>0</v>
      </c>
      <c r="W2082" s="145">
        <v>1</v>
      </c>
      <c r="X2082" s="144" t="s">
        <v>4745</v>
      </c>
    </row>
    <row r="2083" spans="1:24" s="7" customFormat="1">
      <c r="A2083" s="7" t="s">
        <v>49</v>
      </c>
      <c r="D2083" s="144" t="s">
        <v>8550</v>
      </c>
      <c r="E2083" s="144" t="s">
        <v>8551</v>
      </c>
      <c r="F2083" s="144" t="s">
        <v>5107</v>
      </c>
      <c r="G2083" s="144" t="s">
        <v>4745</v>
      </c>
      <c r="H2083" s="144" t="s">
        <v>8293</v>
      </c>
      <c r="I2083" s="144" t="s">
        <v>8480</v>
      </c>
      <c r="J2083" s="145">
        <v>0</v>
      </c>
      <c r="K2083" s="144" t="s">
        <v>4745</v>
      </c>
      <c r="L2083" s="144" t="s">
        <v>4745</v>
      </c>
      <c r="M2083" s="144" t="s">
        <v>4202</v>
      </c>
      <c r="N2083" s="144" t="s">
        <v>4745</v>
      </c>
      <c r="O2083" s="144" t="s">
        <v>695</v>
      </c>
      <c r="P2083" s="144" t="s">
        <v>4745</v>
      </c>
      <c r="Q2083" s="145">
        <v>7.57</v>
      </c>
      <c r="R2083" s="144" t="s">
        <v>4745</v>
      </c>
      <c r="S2083" s="145">
        <v>0</v>
      </c>
      <c r="T2083" s="144" t="s">
        <v>4746</v>
      </c>
      <c r="U2083" s="145">
        <v>0</v>
      </c>
      <c r="V2083" s="145">
        <v>0</v>
      </c>
      <c r="W2083" s="145">
        <v>0</v>
      </c>
      <c r="X2083" s="144" t="s">
        <v>4745</v>
      </c>
    </row>
    <row r="2084" spans="1:24" s="7" customFormat="1">
      <c r="A2084" s="7" t="s">
        <v>49</v>
      </c>
      <c r="D2084" s="144" t="s">
        <v>8552</v>
      </c>
      <c r="E2084" s="144" t="s">
        <v>8553</v>
      </c>
      <c r="F2084" s="144" t="s">
        <v>5094</v>
      </c>
      <c r="G2084" s="144" t="s">
        <v>4745</v>
      </c>
      <c r="H2084" s="144" t="s">
        <v>8293</v>
      </c>
      <c r="I2084" s="144" t="s">
        <v>8480</v>
      </c>
      <c r="J2084" s="145">
        <v>0</v>
      </c>
      <c r="K2084" s="144" t="s">
        <v>4745</v>
      </c>
      <c r="L2084" s="144" t="s">
        <v>4745</v>
      </c>
      <c r="M2084" s="144" t="s">
        <v>4202</v>
      </c>
      <c r="N2084" s="144" t="s">
        <v>4745</v>
      </c>
      <c r="O2084" s="144" t="s">
        <v>695</v>
      </c>
      <c r="P2084" s="144" t="s">
        <v>4745</v>
      </c>
      <c r="Q2084" s="145">
        <v>3.76</v>
      </c>
      <c r="R2084" s="144" t="s">
        <v>4745</v>
      </c>
      <c r="S2084" s="145">
        <v>0</v>
      </c>
      <c r="T2084" s="144" t="s">
        <v>4746</v>
      </c>
      <c r="U2084" s="145">
        <v>1</v>
      </c>
      <c r="V2084" s="145">
        <v>0</v>
      </c>
      <c r="W2084" s="145">
        <v>0</v>
      </c>
      <c r="X2084" s="144" t="s">
        <v>4745</v>
      </c>
    </row>
    <row r="2085" spans="1:24" s="7" customFormat="1">
      <c r="A2085" s="7" t="s">
        <v>49</v>
      </c>
      <c r="D2085" s="144" t="s">
        <v>8554</v>
      </c>
      <c r="E2085" s="144" t="s">
        <v>8555</v>
      </c>
      <c r="F2085" s="144" t="s">
        <v>8543</v>
      </c>
      <c r="G2085" s="144" t="s">
        <v>4745</v>
      </c>
      <c r="H2085" s="144" t="s">
        <v>8293</v>
      </c>
      <c r="I2085" s="144" t="s">
        <v>8480</v>
      </c>
      <c r="J2085" s="145">
        <v>0</v>
      </c>
      <c r="K2085" s="144" t="s">
        <v>4745</v>
      </c>
      <c r="L2085" s="144" t="s">
        <v>4745</v>
      </c>
      <c r="M2085" s="144" t="s">
        <v>4202</v>
      </c>
      <c r="N2085" s="144" t="s">
        <v>4745</v>
      </c>
      <c r="O2085" s="144" t="s">
        <v>695</v>
      </c>
      <c r="P2085" s="144" t="s">
        <v>4745</v>
      </c>
      <c r="Q2085" s="145">
        <v>5.34</v>
      </c>
      <c r="R2085" s="144" t="s">
        <v>4745</v>
      </c>
      <c r="S2085" s="145">
        <v>0</v>
      </c>
      <c r="T2085" s="144" t="s">
        <v>4746</v>
      </c>
      <c r="U2085" s="145">
        <v>1</v>
      </c>
      <c r="V2085" s="145">
        <v>0</v>
      </c>
      <c r="W2085" s="145">
        <v>1</v>
      </c>
      <c r="X2085" s="144" t="s">
        <v>4745</v>
      </c>
    </row>
    <row r="2086" spans="1:24" s="7" customFormat="1">
      <c r="A2086" s="7" t="s">
        <v>49</v>
      </c>
      <c r="D2086" s="144" t="s">
        <v>8556</v>
      </c>
      <c r="E2086" s="144" t="s">
        <v>8557</v>
      </c>
      <c r="F2086" s="144" t="s">
        <v>8558</v>
      </c>
      <c r="G2086" s="144" t="s">
        <v>4745</v>
      </c>
      <c r="H2086" s="144" t="s">
        <v>8293</v>
      </c>
      <c r="I2086" s="144" t="s">
        <v>8480</v>
      </c>
      <c r="J2086" s="145">
        <v>0</v>
      </c>
      <c r="K2086" s="144" t="s">
        <v>4745</v>
      </c>
      <c r="L2086" s="144" t="s">
        <v>4745</v>
      </c>
      <c r="M2086" s="144" t="s">
        <v>4202</v>
      </c>
      <c r="N2086" s="144" t="s">
        <v>4745</v>
      </c>
      <c r="O2086" s="144" t="s">
        <v>695</v>
      </c>
      <c r="P2086" s="144" t="s">
        <v>4745</v>
      </c>
      <c r="Q2086" s="145">
        <v>27.11</v>
      </c>
      <c r="R2086" s="144" t="s">
        <v>4745</v>
      </c>
      <c r="S2086" s="145">
        <v>0</v>
      </c>
      <c r="T2086" s="144" t="s">
        <v>4746</v>
      </c>
      <c r="U2086" s="145">
        <v>1</v>
      </c>
      <c r="V2086" s="145">
        <v>0</v>
      </c>
      <c r="W2086" s="145">
        <v>0</v>
      </c>
      <c r="X2086" s="144" t="s">
        <v>4745</v>
      </c>
    </row>
    <row r="2087" spans="1:24" s="7" customFormat="1">
      <c r="A2087" s="7" t="s">
        <v>49</v>
      </c>
      <c r="D2087" s="144" t="s">
        <v>8559</v>
      </c>
      <c r="E2087" s="144" t="s">
        <v>8560</v>
      </c>
      <c r="F2087" s="144" t="s">
        <v>5094</v>
      </c>
      <c r="G2087" s="144" t="s">
        <v>4745</v>
      </c>
      <c r="H2087" s="144" t="s">
        <v>8293</v>
      </c>
      <c r="I2087" s="144" t="s">
        <v>8480</v>
      </c>
      <c r="J2087" s="145">
        <v>0</v>
      </c>
      <c r="K2087" s="144" t="s">
        <v>4745</v>
      </c>
      <c r="L2087" s="144" t="s">
        <v>4745</v>
      </c>
      <c r="M2087" s="144" t="s">
        <v>4202</v>
      </c>
      <c r="N2087" s="144" t="s">
        <v>4745</v>
      </c>
      <c r="O2087" s="144" t="s">
        <v>695</v>
      </c>
      <c r="P2087" s="144" t="s">
        <v>4745</v>
      </c>
      <c r="Q2087" s="145">
        <v>110.72</v>
      </c>
      <c r="R2087" s="144" t="s">
        <v>4745</v>
      </c>
      <c r="S2087" s="145">
        <v>0</v>
      </c>
      <c r="T2087" s="144" t="s">
        <v>4746</v>
      </c>
      <c r="U2087" s="145">
        <v>1</v>
      </c>
      <c r="V2087" s="145">
        <v>0</v>
      </c>
      <c r="W2087" s="145">
        <v>0</v>
      </c>
      <c r="X2087" s="144" t="s">
        <v>4745</v>
      </c>
    </row>
    <row r="2088" spans="1:24" s="7" customFormat="1">
      <c r="A2088" s="7" t="s">
        <v>49</v>
      </c>
      <c r="D2088" s="144" t="s">
        <v>8561</v>
      </c>
      <c r="E2088" s="144" t="s">
        <v>8562</v>
      </c>
      <c r="F2088" s="144" t="s">
        <v>5107</v>
      </c>
      <c r="G2088" s="144" t="s">
        <v>4745</v>
      </c>
      <c r="H2088" s="144" t="s">
        <v>8293</v>
      </c>
      <c r="I2088" s="144" t="s">
        <v>8480</v>
      </c>
      <c r="J2088" s="145">
        <v>0</v>
      </c>
      <c r="K2088" s="144" t="s">
        <v>4745</v>
      </c>
      <c r="L2088" s="144" t="s">
        <v>4745</v>
      </c>
      <c r="M2088" s="144" t="s">
        <v>4202</v>
      </c>
      <c r="N2088" s="144" t="s">
        <v>4745</v>
      </c>
      <c r="O2088" s="144" t="s">
        <v>695</v>
      </c>
      <c r="P2088" s="144" t="s">
        <v>4745</v>
      </c>
      <c r="Q2088" s="145">
        <v>4.6399999999999997</v>
      </c>
      <c r="R2088" s="144" t="s">
        <v>4745</v>
      </c>
      <c r="S2088" s="145">
        <v>0</v>
      </c>
      <c r="T2088" s="144" t="s">
        <v>4746</v>
      </c>
      <c r="U2088" s="145">
        <v>1</v>
      </c>
      <c r="V2088" s="145">
        <v>0</v>
      </c>
      <c r="W2088" s="145">
        <v>0</v>
      </c>
      <c r="X2088" s="144" t="s">
        <v>4745</v>
      </c>
    </row>
    <row r="2089" spans="1:24" s="7" customFormat="1">
      <c r="A2089" s="7" t="s">
        <v>49</v>
      </c>
      <c r="D2089" s="144" t="s">
        <v>8563</v>
      </c>
      <c r="E2089" s="144" t="s">
        <v>8564</v>
      </c>
      <c r="F2089" s="144" t="s">
        <v>5099</v>
      </c>
      <c r="G2089" s="144" t="s">
        <v>4745</v>
      </c>
      <c r="H2089" s="144" t="s">
        <v>8293</v>
      </c>
      <c r="I2089" s="144" t="s">
        <v>8480</v>
      </c>
      <c r="J2089" s="145">
        <v>0</v>
      </c>
      <c r="K2089" s="144" t="s">
        <v>4745</v>
      </c>
      <c r="L2089" s="144" t="s">
        <v>4745</v>
      </c>
      <c r="M2089" s="144" t="s">
        <v>4202</v>
      </c>
      <c r="N2089" s="144" t="s">
        <v>4745</v>
      </c>
      <c r="O2089" s="144" t="s">
        <v>695</v>
      </c>
      <c r="P2089" s="144" t="s">
        <v>4745</v>
      </c>
      <c r="Q2089" s="145">
        <v>9.94</v>
      </c>
      <c r="R2089" s="144" t="s">
        <v>4745</v>
      </c>
      <c r="S2089" s="145">
        <v>0</v>
      </c>
      <c r="T2089" s="144" t="s">
        <v>4746</v>
      </c>
      <c r="U2089" s="145">
        <v>1</v>
      </c>
      <c r="V2089" s="145">
        <v>0</v>
      </c>
      <c r="W2089" s="145">
        <v>0</v>
      </c>
      <c r="X2089" s="144" t="s">
        <v>4745</v>
      </c>
    </row>
    <row r="2090" spans="1:24" s="7" customFormat="1">
      <c r="A2090" s="7" t="s">
        <v>49</v>
      </c>
      <c r="D2090" s="144" t="s">
        <v>8565</v>
      </c>
      <c r="E2090" s="144" t="s">
        <v>8566</v>
      </c>
      <c r="F2090" s="144" t="s">
        <v>5099</v>
      </c>
      <c r="G2090" s="144" t="s">
        <v>4745</v>
      </c>
      <c r="H2090" s="144" t="s">
        <v>8293</v>
      </c>
      <c r="I2090" s="144" t="s">
        <v>8480</v>
      </c>
      <c r="J2090" s="145">
        <v>0</v>
      </c>
      <c r="K2090" s="144" t="s">
        <v>4745</v>
      </c>
      <c r="L2090" s="144" t="s">
        <v>4745</v>
      </c>
      <c r="M2090" s="144" t="s">
        <v>4202</v>
      </c>
      <c r="N2090" s="144" t="s">
        <v>4745</v>
      </c>
      <c r="O2090" s="144" t="s">
        <v>695</v>
      </c>
      <c r="P2090" s="144" t="s">
        <v>4745</v>
      </c>
      <c r="Q2090" s="145">
        <v>8.59</v>
      </c>
      <c r="R2090" s="144" t="s">
        <v>4745</v>
      </c>
      <c r="S2090" s="145">
        <v>0</v>
      </c>
      <c r="T2090" s="144" t="s">
        <v>4746</v>
      </c>
      <c r="U2090" s="145">
        <v>1</v>
      </c>
      <c r="V2090" s="145">
        <v>0</v>
      </c>
      <c r="W2090" s="145">
        <v>1</v>
      </c>
      <c r="X2090" s="144" t="s">
        <v>4745</v>
      </c>
    </row>
    <row r="2091" spans="1:24" s="7" customFormat="1">
      <c r="A2091" s="7" t="s">
        <v>49</v>
      </c>
      <c r="D2091" s="144" t="s">
        <v>8567</v>
      </c>
      <c r="E2091" s="144" t="s">
        <v>8568</v>
      </c>
      <c r="F2091" s="144" t="s">
        <v>5099</v>
      </c>
      <c r="G2091" s="144" t="s">
        <v>4745</v>
      </c>
      <c r="H2091" s="144" t="s">
        <v>8293</v>
      </c>
      <c r="I2091" s="144" t="s">
        <v>8480</v>
      </c>
      <c r="J2091" s="145">
        <v>0</v>
      </c>
      <c r="K2091" s="144" t="s">
        <v>4745</v>
      </c>
      <c r="L2091" s="144" t="s">
        <v>4745</v>
      </c>
      <c r="M2091" s="144" t="s">
        <v>4202</v>
      </c>
      <c r="N2091" s="144" t="s">
        <v>4745</v>
      </c>
      <c r="O2091" s="144" t="s">
        <v>695</v>
      </c>
      <c r="P2091" s="144" t="s">
        <v>4745</v>
      </c>
      <c r="Q2091" s="145">
        <v>4.6399999999999997</v>
      </c>
      <c r="R2091" s="144" t="s">
        <v>4745</v>
      </c>
      <c r="S2091" s="145">
        <v>0</v>
      </c>
      <c r="T2091" s="144" t="s">
        <v>4746</v>
      </c>
      <c r="U2091" s="145">
        <v>1</v>
      </c>
      <c r="V2091" s="145">
        <v>0</v>
      </c>
      <c r="W2091" s="145">
        <v>0</v>
      </c>
      <c r="X2091" s="144" t="s">
        <v>4745</v>
      </c>
    </row>
    <row r="2092" spans="1:24" s="7" customFormat="1">
      <c r="A2092" s="7" t="s">
        <v>49</v>
      </c>
      <c r="D2092" s="144" t="s">
        <v>8569</v>
      </c>
      <c r="E2092" s="144" t="s">
        <v>8570</v>
      </c>
      <c r="F2092" s="144" t="s">
        <v>5094</v>
      </c>
      <c r="G2092" s="144" t="s">
        <v>4745</v>
      </c>
      <c r="H2092" s="144" t="s">
        <v>8293</v>
      </c>
      <c r="I2092" s="144" t="s">
        <v>8480</v>
      </c>
      <c r="J2092" s="145">
        <v>0</v>
      </c>
      <c r="K2092" s="144" t="s">
        <v>4745</v>
      </c>
      <c r="L2092" s="144" t="s">
        <v>4745</v>
      </c>
      <c r="M2092" s="144" t="s">
        <v>4202</v>
      </c>
      <c r="N2092" s="144" t="s">
        <v>4745</v>
      </c>
      <c r="O2092" s="144" t="s">
        <v>695</v>
      </c>
      <c r="P2092" s="144" t="s">
        <v>4745</v>
      </c>
      <c r="Q2092" s="145">
        <v>36.32</v>
      </c>
      <c r="R2092" s="144" t="s">
        <v>4745</v>
      </c>
      <c r="S2092" s="145">
        <v>0</v>
      </c>
      <c r="T2092" s="144" t="s">
        <v>4746</v>
      </c>
      <c r="U2092" s="145">
        <v>1</v>
      </c>
      <c r="V2092" s="145">
        <v>0</v>
      </c>
      <c r="W2092" s="145">
        <v>0</v>
      </c>
      <c r="X2092" s="144" t="s">
        <v>4745</v>
      </c>
    </row>
    <row r="2093" spans="1:24" s="7" customFormat="1">
      <c r="A2093" s="7" t="s">
        <v>49</v>
      </c>
      <c r="D2093" s="144" t="s">
        <v>8571</v>
      </c>
      <c r="E2093" s="144" t="s">
        <v>8572</v>
      </c>
      <c r="F2093" s="144" t="s">
        <v>8543</v>
      </c>
      <c r="G2093" s="144" t="s">
        <v>4745</v>
      </c>
      <c r="H2093" s="144" t="s">
        <v>8293</v>
      </c>
      <c r="I2093" s="144" t="s">
        <v>8480</v>
      </c>
      <c r="J2093" s="145">
        <v>0</v>
      </c>
      <c r="K2093" s="144" t="s">
        <v>4745</v>
      </c>
      <c r="L2093" s="144" t="s">
        <v>4745</v>
      </c>
      <c r="M2093" s="144" t="s">
        <v>4202</v>
      </c>
      <c r="N2093" s="144" t="s">
        <v>4745</v>
      </c>
      <c r="O2093" s="144" t="s">
        <v>695</v>
      </c>
      <c r="P2093" s="144" t="s">
        <v>4745</v>
      </c>
      <c r="Q2093" s="145">
        <v>79</v>
      </c>
      <c r="R2093" s="144" t="s">
        <v>4745</v>
      </c>
      <c r="S2093" s="145">
        <v>0</v>
      </c>
      <c r="T2093" s="144" t="s">
        <v>4746</v>
      </c>
      <c r="U2093" s="145">
        <v>1</v>
      </c>
      <c r="V2093" s="145">
        <v>0</v>
      </c>
      <c r="W2093" s="145">
        <v>1</v>
      </c>
      <c r="X2093" s="144" t="s">
        <v>4745</v>
      </c>
    </row>
    <row r="2094" spans="1:24" s="7" customFormat="1">
      <c r="A2094" s="7" t="s">
        <v>49</v>
      </c>
      <c r="D2094" s="144" t="s">
        <v>8573</v>
      </c>
      <c r="E2094" s="144" t="s">
        <v>8574</v>
      </c>
      <c r="F2094" s="144" t="s">
        <v>5099</v>
      </c>
      <c r="G2094" s="144" t="s">
        <v>4745</v>
      </c>
      <c r="H2094" s="144" t="s">
        <v>8293</v>
      </c>
      <c r="I2094" s="144" t="s">
        <v>8480</v>
      </c>
      <c r="J2094" s="145">
        <v>0</v>
      </c>
      <c r="K2094" s="144" t="s">
        <v>4745</v>
      </c>
      <c r="L2094" s="144" t="s">
        <v>4745</v>
      </c>
      <c r="M2094" s="144" t="s">
        <v>4202</v>
      </c>
      <c r="N2094" s="144" t="s">
        <v>4745</v>
      </c>
      <c r="O2094" s="144" t="s">
        <v>695</v>
      </c>
      <c r="P2094" s="144" t="s">
        <v>4745</v>
      </c>
      <c r="Q2094" s="145">
        <v>16.68</v>
      </c>
      <c r="R2094" s="144" t="s">
        <v>4745</v>
      </c>
      <c r="S2094" s="145">
        <v>0</v>
      </c>
      <c r="T2094" s="144" t="s">
        <v>4746</v>
      </c>
      <c r="U2094" s="145">
        <v>1</v>
      </c>
      <c r="V2094" s="145">
        <v>0</v>
      </c>
      <c r="W2094" s="145">
        <v>0</v>
      </c>
      <c r="X2094" s="144" t="s">
        <v>4745</v>
      </c>
    </row>
    <row r="2095" spans="1:24" s="7" customFormat="1">
      <c r="A2095" s="7" t="s">
        <v>49</v>
      </c>
      <c r="D2095" s="144" t="s">
        <v>8575</v>
      </c>
      <c r="E2095" s="144" t="s">
        <v>8576</v>
      </c>
      <c r="F2095" s="144" t="s">
        <v>5107</v>
      </c>
      <c r="G2095" s="144" t="s">
        <v>4745</v>
      </c>
      <c r="H2095" s="144" t="s">
        <v>8293</v>
      </c>
      <c r="I2095" s="144" t="s">
        <v>8480</v>
      </c>
      <c r="J2095" s="145">
        <v>0</v>
      </c>
      <c r="K2095" s="144" t="s">
        <v>4745</v>
      </c>
      <c r="L2095" s="144" t="s">
        <v>4745</v>
      </c>
      <c r="M2095" s="144" t="s">
        <v>4202</v>
      </c>
      <c r="N2095" s="144" t="s">
        <v>4745</v>
      </c>
      <c r="O2095" s="144" t="s">
        <v>695</v>
      </c>
      <c r="P2095" s="144" t="s">
        <v>4745</v>
      </c>
      <c r="Q2095" s="145">
        <v>17.53</v>
      </c>
      <c r="R2095" s="144" t="s">
        <v>4745</v>
      </c>
      <c r="S2095" s="145">
        <v>0</v>
      </c>
      <c r="T2095" s="144" t="s">
        <v>4746</v>
      </c>
      <c r="U2095" s="145">
        <v>1</v>
      </c>
      <c r="V2095" s="145">
        <v>0</v>
      </c>
      <c r="W2095" s="145">
        <v>0</v>
      </c>
      <c r="X2095" s="144" t="s">
        <v>4745</v>
      </c>
    </row>
    <row r="2096" spans="1:24" s="7" customFormat="1">
      <c r="A2096" s="7" t="s">
        <v>49</v>
      </c>
      <c r="D2096" s="144" t="s">
        <v>8577</v>
      </c>
      <c r="E2096" s="144" t="s">
        <v>8578</v>
      </c>
      <c r="F2096" s="144" t="s">
        <v>5099</v>
      </c>
      <c r="G2096" s="144" t="s">
        <v>4745</v>
      </c>
      <c r="H2096" s="144" t="s">
        <v>8293</v>
      </c>
      <c r="I2096" s="144" t="s">
        <v>8480</v>
      </c>
      <c r="J2096" s="145">
        <v>0</v>
      </c>
      <c r="K2096" s="144" t="s">
        <v>4745</v>
      </c>
      <c r="L2096" s="144" t="s">
        <v>4745</v>
      </c>
      <c r="M2096" s="144" t="s">
        <v>4202</v>
      </c>
      <c r="N2096" s="144" t="s">
        <v>4745</v>
      </c>
      <c r="O2096" s="144" t="s">
        <v>695</v>
      </c>
      <c r="P2096" s="144" t="s">
        <v>4745</v>
      </c>
      <c r="Q2096" s="145">
        <v>0.52</v>
      </c>
      <c r="R2096" s="144" t="s">
        <v>4745</v>
      </c>
      <c r="S2096" s="145">
        <v>0</v>
      </c>
      <c r="T2096" s="144" t="s">
        <v>4746</v>
      </c>
      <c r="U2096" s="145">
        <v>1</v>
      </c>
      <c r="V2096" s="145">
        <v>0</v>
      </c>
      <c r="W2096" s="145">
        <v>0</v>
      </c>
      <c r="X2096" s="144" t="s">
        <v>4745</v>
      </c>
    </row>
    <row r="2097" spans="1:24" s="7" customFormat="1">
      <c r="A2097" s="7" t="s">
        <v>49</v>
      </c>
      <c r="D2097" s="144" t="s">
        <v>8579</v>
      </c>
      <c r="E2097" s="144" t="s">
        <v>8580</v>
      </c>
      <c r="F2097" s="144" t="s">
        <v>5094</v>
      </c>
      <c r="G2097" s="144" t="s">
        <v>4745</v>
      </c>
      <c r="H2097" s="144" t="s">
        <v>8293</v>
      </c>
      <c r="I2097" s="144" t="s">
        <v>8480</v>
      </c>
      <c r="J2097" s="145">
        <v>0</v>
      </c>
      <c r="K2097" s="144" t="s">
        <v>4745</v>
      </c>
      <c r="L2097" s="144" t="s">
        <v>4745</v>
      </c>
      <c r="M2097" s="144" t="s">
        <v>4202</v>
      </c>
      <c r="N2097" s="144" t="s">
        <v>4745</v>
      </c>
      <c r="O2097" s="144" t="s">
        <v>695</v>
      </c>
      <c r="P2097" s="144" t="s">
        <v>4745</v>
      </c>
      <c r="Q2097" s="145">
        <v>10.65</v>
      </c>
      <c r="R2097" s="144" t="s">
        <v>4745</v>
      </c>
      <c r="S2097" s="145">
        <v>0</v>
      </c>
      <c r="T2097" s="144" t="s">
        <v>4746</v>
      </c>
      <c r="U2097" s="145">
        <v>1</v>
      </c>
      <c r="V2097" s="145">
        <v>0</v>
      </c>
      <c r="W2097" s="145">
        <v>0</v>
      </c>
      <c r="X2097" s="144" t="s">
        <v>4745</v>
      </c>
    </row>
    <row r="2098" spans="1:24" s="7" customFormat="1">
      <c r="A2098" s="7" t="s">
        <v>49</v>
      </c>
      <c r="D2098" s="144" t="s">
        <v>8581</v>
      </c>
      <c r="E2098" s="144" t="s">
        <v>8582</v>
      </c>
      <c r="F2098" s="144" t="s">
        <v>5094</v>
      </c>
      <c r="G2098" s="144" t="s">
        <v>4745</v>
      </c>
      <c r="H2098" s="144" t="s">
        <v>8293</v>
      </c>
      <c r="I2098" s="144" t="s">
        <v>8480</v>
      </c>
      <c r="J2098" s="145">
        <v>0</v>
      </c>
      <c r="K2098" s="144" t="s">
        <v>4745</v>
      </c>
      <c r="L2098" s="144" t="s">
        <v>4745</v>
      </c>
      <c r="M2098" s="144" t="s">
        <v>4202</v>
      </c>
      <c r="N2098" s="144" t="s">
        <v>4745</v>
      </c>
      <c r="O2098" s="144" t="s">
        <v>695</v>
      </c>
      <c r="P2098" s="144" t="s">
        <v>4745</v>
      </c>
      <c r="Q2098" s="145">
        <v>8.5299999999999994</v>
      </c>
      <c r="R2098" s="144" t="s">
        <v>4745</v>
      </c>
      <c r="S2098" s="145">
        <v>0</v>
      </c>
      <c r="T2098" s="144" t="s">
        <v>4746</v>
      </c>
      <c r="U2098" s="145">
        <v>1</v>
      </c>
      <c r="V2098" s="145">
        <v>0</v>
      </c>
      <c r="W2098" s="145">
        <v>0</v>
      </c>
      <c r="X2098" s="144" t="s">
        <v>4745</v>
      </c>
    </row>
    <row r="2099" spans="1:24" s="7" customFormat="1">
      <c r="A2099" s="7" t="s">
        <v>49</v>
      </c>
      <c r="D2099" s="144" t="s">
        <v>8583</v>
      </c>
      <c r="E2099" s="144" t="s">
        <v>8584</v>
      </c>
      <c r="F2099" s="144" t="s">
        <v>5107</v>
      </c>
      <c r="G2099" s="144" t="s">
        <v>4745</v>
      </c>
      <c r="H2099" s="144" t="s">
        <v>8293</v>
      </c>
      <c r="I2099" s="144" t="s">
        <v>8480</v>
      </c>
      <c r="J2099" s="145">
        <v>0</v>
      </c>
      <c r="K2099" s="144" t="s">
        <v>4745</v>
      </c>
      <c r="L2099" s="144" t="s">
        <v>4745</v>
      </c>
      <c r="M2099" s="144" t="s">
        <v>4202</v>
      </c>
      <c r="N2099" s="144" t="s">
        <v>4745</v>
      </c>
      <c r="O2099" s="144" t="s">
        <v>695</v>
      </c>
      <c r="P2099" s="144" t="s">
        <v>4745</v>
      </c>
      <c r="Q2099" s="145">
        <v>12.48</v>
      </c>
      <c r="R2099" s="144" t="s">
        <v>4745</v>
      </c>
      <c r="S2099" s="145">
        <v>0</v>
      </c>
      <c r="T2099" s="144" t="s">
        <v>4746</v>
      </c>
      <c r="U2099" s="145">
        <v>1</v>
      </c>
      <c r="V2099" s="145">
        <v>0</v>
      </c>
      <c r="W2099" s="145">
        <v>0</v>
      </c>
      <c r="X2099" s="144" t="s">
        <v>4745</v>
      </c>
    </row>
    <row r="2100" spans="1:24" s="7" customFormat="1">
      <c r="A2100" s="7" t="s">
        <v>49</v>
      </c>
      <c r="D2100" s="144" t="s">
        <v>8585</v>
      </c>
      <c r="E2100" s="144" t="s">
        <v>8586</v>
      </c>
      <c r="F2100" s="144" t="s">
        <v>5104</v>
      </c>
      <c r="G2100" s="144" t="s">
        <v>4745</v>
      </c>
      <c r="H2100" s="144" t="s">
        <v>8293</v>
      </c>
      <c r="I2100" s="144" t="s">
        <v>8480</v>
      </c>
      <c r="J2100" s="145">
        <v>0</v>
      </c>
      <c r="K2100" s="144" t="s">
        <v>4745</v>
      </c>
      <c r="L2100" s="144" t="s">
        <v>4745</v>
      </c>
      <c r="M2100" s="144" t="s">
        <v>4202</v>
      </c>
      <c r="N2100" s="144" t="s">
        <v>4745</v>
      </c>
      <c r="O2100" s="144" t="s">
        <v>695</v>
      </c>
      <c r="P2100" s="144" t="s">
        <v>4745</v>
      </c>
      <c r="Q2100" s="145">
        <v>19.100000000000001</v>
      </c>
      <c r="R2100" s="144" t="s">
        <v>4745</v>
      </c>
      <c r="S2100" s="145">
        <v>0</v>
      </c>
      <c r="T2100" s="144" t="s">
        <v>4746</v>
      </c>
      <c r="U2100" s="145">
        <v>1</v>
      </c>
      <c r="V2100" s="145">
        <v>0</v>
      </c>
      <c r="W2100" s="145">
        <v>0</v>
      </c>
      <c r="X2100" s="144" t="s">
        <v>4745</v>
      </c>
    </row>
    <row r="2101" spans="1:24" s="7" customFormat="1">
      <c r="A2101" s="7" t="s">
        <v>49</v>
      </c>
      <c r="D2101" s="144" t="s">
        <v>8587</v>
      </c>
      <c r="E2101" s="144" t="s">
        <v>8588</v>
      </c>
      <c r="F2101" s="144" t="s">
        <v>5099</v>
      </c>
      <c r="G2101" s="144" t="s">
        <v>4745</v>
      </c>
      <c r="H2101" s="144" t="s">
        <v>8293</v>
      </c>
      <c r="I2101" s="144" t="s">
        <v>8480</v>
      </c>
      <c r="J2101" s="145">
        <v>0</v>
      </c>
      <c r="K2101" s="144" t="s">
        <v>4745</v>
      </c>
      <c r="L2101" s="144" t="s">
        <v>4745</v>
      </c>
      <c r="M2101" s="144" t="s">
        <v>4202</v>
      </c>
      <c r="N2101" s="144" t="s">
        <v>4745</v>
      </c>
      <c r="O2101" s="144" t="s">
        <v>695</v>
      </c>
      <c r="P2101" s="144" t="s">
        <v>4745</v>
      </c>
      <c r="Q2101" s="145">
        <v>11.35</v>
      </c>
      <c r="R2101" s="144" t="s">
        <v>4745</v>
      </c>
      <c r="S2101" s="145">
        <v>0</v>
      </c>
      <c r="T2101" s="144" t="s">
        <v>4746</v>
      </c>
      <c r="U2101" s="145">
        <v>1</v>
      </c>
      <c r="V2101" s="145">
        <v>0</v>
      </c>
      <c r="W2101" s="145">
        <v>0</v>
      </c>
      <c r="X2101" s="144" t="s">
        <v>4745</v>
      </c>
    </row>
    <row r="2102" spans="1:24" s="7" customFormat="1">
      <c r="A2102" s="7" t="s">
        <v>49</v>
      </c>
      <c r="D2102" s="144" t="s">
        <v>8589</v>
      </c>
      <c r="E2102" s="144" t="s">
        <v>8590</v>
      </c>
      <c r="F2102" s="144" t="s">
        <v>5099</v>
      </c>
      <c r="G2102" s="144" t="s">
        <v>4745</v>
      </c>
      <c r="H2102" s="144" t="s">
        <v>8293</v>
      </c>
      <c r="I2102" s="144" t="s">
        <v>8480</v>
      </c>
      <c r="J2102" s="145">
        <v>0</v>
      </c>
      <c r="K2102" s="144" t="s">
        <v>4745</v>
      </c>
      <c r="L2102" s="144" t="s">
        <v>4745</v>
      </c>
      <c r="M2102" s="144" t="s">
        <v>4202</v>
      </c>
      <c r="N2102" s="144" t="s">
        <v>4745</v>
      </c>
      <c r="O2102" s="144" t="s">
        <v>695</v>
      </c>
      <c r="P2102" s="144" t="s">
        <v>4745</v>
      </c>
      <c r="Q2102" s="145">
        <v>6.72</v>
      </c>
      <c r="R2102" s="144" t="s">
        <v>4745</v>
      </c>
      <c r="S2102" s="145">
        <v>0</v>
      </c>
      <c r="T2102" s="144" t="s">
        <v>4746</v>
      </c>
      <c r="U2102" s="145">
        <v>1</v>
      </c>
      <c r="V2102" s="145">
        <v>0</v>
      </c>
      <c r="W2102" s="145">
        <v>0</v>
      </c>
      <c r="X2102" s="144" t="s">
        <v>4745</v>
      </c>
    </row>
    <row r="2103" spans="1:24" s="7" customFormat="1">
      <c r="A2103" s="7" t="s">
        <v>49</v>
      </c>
      <c r="D2103" s="144" t="s">
        <v>8591</v>
      </c>
      <c r="E2103" s="144" t="s">
        <v>8592</v>
      </c>
      <c r="F2103" s="144" t="s">
        <v>5107</v>
      </c>
      <c r="G2103" s="144" t="s">
        <v>4745</v>
      </c>
      <c r="H2103" s="144" t="s">
        <v>8293</v>
      </c>
      <c r="I2103" s="144" t="s">
        <v>8480</v>
      </c>
      <c r="J2103" s="145">
        <v>0</v>
      </c>
      <c r="K2103" s="144" t="s">
        <v>4745</v>
      </c>
      <c r="L2103" s="144" t="s">
        <v>4745</v>
      </c>
      <c r="M2103" s="144" t="s">
        <v>4202</v>
      </c>
      <c r="N2103" s="144" t="s">
        <v>4745</v>
      </c>
      <c r="O2103" s="144" t="s">
        <v>695</v>
      </c>
      <c r="P2103" s="144" t="s">
        <v>4745</v>
      </c>
      <c r="Q2103" s="145">
        <v>17.64</v>
      </c>
      <c r="R2103" s="144" t="s">
        <v>4745</v>
      </c>
      <c r="S2103" s="145">
        <v>0</v>
      </c>
      <c r="T2103" s="144" t="s">
        <v>4746</v>
      </c>
      <c r="U2103" s="145">
        <v>1</v>
      </c>
      <c r="V2103" s="145">
        <v>0</v>
      </c>
      <c r="W2103" s="145">
        <v>0</v>
      </c>
      <c r="X2103" s="144" t="s">
        <v>4745</v>
      </c>
    </row>
    <row r="2104" spans="1:24" s="7" customFormat="1">
      <c r="A2104" s="7" t="s">
        <v>49</v>
      </c>
      <c r="D2104" s="144" t="s">
        <v>8593</v>
      </c>
      <c r="E2104" s="144" t="s">
        <v>8594</v>
      </c>
      <c r="F2104" s="144" t="s">
        <v>5099</v>
      </c>
      <c r="G2104" s="144" t="s">
        <v>4745</v>
      </c>
      <c r="H2104" s="144" t="s">
        <v>8293</v>
      </c>
      <c r="I2104" s="144" t="s">
        <v>8480</v>
      </c>
      <c r="J2104" s="145">
        <v>0</v>
      </c>
      <c r="K2104" s="144" t="s">
        <v>4745</v>
      </c>
      <c r="L2104" s="144" t="s">
        <v>4745</v>
      </c>
      <c r="M2104" s="144" t="s">
        <v>4202</v>
      </c>
      <c r="N2104" s="144" t="s">
        <v>4745</v>
      </c>
      <c r="O2104" s="144" t="s">
        <v>695</v>
      </c>
      <c r="P2104" s="144" t="s">
        <v>4745</v>
      </c>
      <c r="Q2104" s="145">
        <v>9.24</v>
      </c>
      <c r="R2104" s="144" t="s">
        <v>4745</v>
      </c>
      <c r="S2104" s="145">
        <v>0</v>
      </c>
      <c r="T2104" s="144" t="s">
        <v>4746</v>
      </c>
      <c r="U2104" s="145">
        <v>1</v>
      </c>
      <c r="V2104" s="145">
        <v>0</v>
      </c>
      <c r="W2104" s="145">
        <v>0</v>
      </c>
      <c r="X2104" s="144" t="s">
        <v>4745</v>
      </c>
    </row>
    <row r="2105" spans="1:24" s="7" customFormat="1">
      <c r="A2105" s="7" t="s">
        <v>49</v>
      </c>
      <c r="D2105" s="144" t="s">
        <v>8595</v>
      </c>
      <c r="E2105" s="144" t="s">
        <v>8596</v>
      </c>
      <c r="F2105" s="144" t="s">
        <v>5099</v>
      </c>
      <c r="G2105" s="144" t="s">
        <v>4745</v>
      </c>
      <c r="H2105" s="144" t="s">
        <v>8293</v>
      </c>
      <c r="I2105" s="144" t="s">
        <v>8480</v>
      </c>
      <c r="J2105" s="145">
        <v>0</v>
      </c>
      <c r="K2105" s="144" t="s">
        <v>4745</v>
      </c>
      <c r="L2105" s="144" t="s">
        <v>4745</v>
      </c>
      <c r="M2105" s="144" t="s">
        <v>4202</v>
      </c>
      <c r="N2105" s="144" t="s">
        <v>4745</v>
      </c>
      <c r="O2105" s="144" t="s">
        <v>695</v>
      </c>
      <c r="P2105" s="144" t="s">
        <v>4745</v>
      </c>
      <c r="Q2105" s="145">
        <v>40.256</v>
      </c>
      <c r="R2105" s="144" t="s">
        <v>4745</v>
      </c>
      <c r="S2105" s="145">
        <v>0</v>
      </c>
      <c r="T2105" s="144" t="s">
        <v>4746</v>
      </c>
      <c r="U2105" s="145">
        <v>1</v>
      </c>
      <c r="V2105" s="145">
        <v>0</v>
      </c>
      <c r="W2105" s="145">
        <v>1</v>
      </c>
      <c r="X2105" s="144" t="s">
        <v>4745</v>
      </c>
    </row>
    <row r="2106" spans="1:24" s="7" customFormat="1">
      <c r="A2106" s="7" t="s">
        <v>49</v>
      </c>
      <c r="D2106" s="144" t="s">
        <v>8597</v>
      </c>
      <c r="E2106" s="144" t="s">
        <v>8598</v>
      </c>
      <c r="F2106" s="144" t="s">
        <v>8081</v>
      </c>
      <c r="G2106" s="144" t="s">
        <v>4745</v>
      </c>
      <c r="H2106" s="144" t="s">
        <v>8293</v>
      </c>
      <c r="I2106" s="144" t="s">
        <v>8480</v>
      </c>
      <c r="J2106" s="145">
        <v>0</v>
      </c>
      <c r="K2106" s="144" t="s">
        <v>4745</v>
      </c>
      <c r="L2106" s="144" t="s">
        <v>4745</v>
      </c>
      <c r="M2106" s="144" t="s">
        <v>4202</v>
      </c>
      <c r="N2106" s="144" t="s">
        <v>522</v>
      </c>
      <c r="O2106" s="144" t="s">
        <v>81</v>
      </c>
      <c r="P2106" s="144" t="s">
        <v>4745</v>
      </c>
      <c r="Q2106" s="145">
        <v>6.7089999999999996</v>
      </c>
      <c r="R2106" s="144" t="s">
        <v>4745</v>
      </c>
      <c r="S2106" s="145">
        <v>0</v>
      </c>
      <c r="T2106" s="144" t="s">
        <v>4746</v>
      </c>
      <c r="U2106" s="145">
        <v>0</v>
      </c>
      <c r="V2106" s="145">
        <v>82.03</v>
      </c>
      <c r="W2106" s="145">
        <v>0</v>
      </c>
      <c r="X2106" s="144" t="s">
        <v>4745</v>
      </c>
    </row>
    <row r="2107" spans="1:24" s="7" customFormat="1">
      <c r="A2107" s="7" t="s">
        <v>49</v>
      </c>
      <c r="D2107" s="144" t="s">
        <v>8599</v>
      </c>
      <c r="E2107" s="144" t="s">
        <v>8600</v>
      </c>
      <c r="F2107" s="144" t="s">
        <v>5094</v>
      </c>
      <c r="G2107" s="144" t="s">
        <v>4745</v>
      </c>
      <c r="H2107" s="144" t="s">
        <v>8293</v>
      </c>
      <c r="I2107" s="144" t="s">
        <v>8480</v>
      </c>
      <c r="J2107" s="145">
        <v>0</v>
      </c>
      <c r="K2107" s="144" t="s">
        <v>4745</v>
      </c>
      <c r="L2107" s="144" t="s">
        <v>4745</v>
      </c>
      <c r="M2107" s="144" t="s">
        <v>4202</v>
      </c>
      <c r="N2107" s="144" t="s">
        <v>4745</v>
      </c>
      <c r="O2107" s="144" t="s">
        <v>81</v>
      </c>
      <c r="P2107" s="144" t="s">
        <v>4745</v>
      </c>
      <c r="Q2107" s="145">
        <v>10.59</v>
      </c>
      <c r="R2107" s="144" t="s">
        <v>4745</v>
      </c>
      <c r="S2107" s="145">
        <v>0</v>
      </c>
      <c r="T2107" s="144" t="s">
        <v>4746</v>
      </c>
      <c r="U2107" s="145">
        <v>1</v>
      </c>
      <c r="V2107" s="145">
        <v>0</v>
      </c>
      <c r="W2107" s="145">
        <v>0</v>
      </c>
      <c r="X2107" s="144" t="s">
        <v>4745</v>
      </c>
    </row>
    <row r="2108" spans="1:24" s="7" customFormat="1">
      <c r="A2108" s="7" t="s">
        <v>49</v>
      </c>
      <c r="D2108" s="144" t="s">
        <v>8601</v>
      </c>
      <c r="E2108" s="144" t="s">
        <v>8602</v>
      </c>
      <c r="F2108" s="144" t="s">
        <v>5099</v>
      </c>
      <c r="G2108" s="144" t="s">
        <v>4745</v>
      </c>
      <c r="H2108" s="144" t="s">
        <v>8293</v>
      </c>
      <c r="I2108" s="144" t="s">
        <v>8480</v>
      </c>
      <c r="J2108" s="145">
        <v>0</v>
      </c>
      <c r="K2108" s="144" t="s">
        <v>4745</v>
      </c>
      <c r="L2108" s="144" t="s">
        <v>4745</v>
      </c>
      <c r="M2108" s="144" t="s">
        <v>4202</v>
      </c>
      <c r="N2108" s="144" t="s">
        <v>4745</v>
      </c>
      <c r="O2108" s="144" t="s">
        <v>81</v>
      </c>
      <c r="P2108" s="144" t="s">
        <v>4745</v>
      </c>
      <c r="Q2108" s="145">
        <v>9.02</v>
      </c>
      <c r="R2108" s="144" t="s">
        <v>4745</v>
      </c>
      <c r="S2108" s="145">
        <v>0</v>
      </c>
      <c r="T2108" s="144" t="s">
        <v>4746</v>
      </c>
      <c r="U2108" s="145">
        <v>1</v>
      </c>
      <c r="V2108" s="145">
        <v>0</v>
      </c>
      <c r="W2108" s="145">
        <v>0</v>
      </c>
      <c r="X2108" s="144" t="s">
        <v>4745</v>
      </c>
    </row>
    <row r="2109" spans="1:24" s="7" customFormat="1">
      <c r="A2109" s="7" t="s">
        <v>49</v>
      </c>
      <c r="D2109" s="144" t="s">
        <v>8603</v>
      </c>
      <c r="E2109" s="144" t="s">
        <v>8604</v>
      </c>
      <c r="F2109" s="144" t="s">
        <v>5094</v>
      </c>
      <c r="G2109" s="144" t="s">
        <v>4745</v>
      </c>
      <c r="H2109" s="144" t="s">
        <v>8293</v>
      </c>
      <c r="I2109" s="144" t="s">
        <v>8480</v>
      </c>
      <c r="J2109" s="145">
        <v>0</v>
      </c>
      <c r="K2109" s="144" t="s">
        <v>4745</v>
      </c>
      <c r="L2109" s="144" t="s">
        <v>4745</v>
      </c>
      <c r="M2109" s="144" t="s">
        <v>4202</v>
      </c>
      <c r="N2109" s="144" t="s">
        <v>4745</v>
      </c>
      <c r="O2109" s="144" t="s">
        <v>81</v>
      </c>
      <c r="P2109" s="144" t="s">
        <v>4745</v>
      </c>
      <c r="Q2109" s="145">
        <v>3.75</v>
      </c>
      <c r="R2109" s="144" t="s">
        <v>4745</v>
      </c>
      <c r="S2109" s="145">
        <v>0</v>
      </c>
      <c r="T2109" s="144" t="s">
        <v>4746</v>
      </c>
      <c r="U2109" s="145">
        <v>1</v>
      </c>
      <c r="V2109" s="145">
        <v>0</v>
      </c>
      <c r="W2109" s="145">
        <v>0</v>
      </c>
      <c r="X2109" s="144" t="s">
        <v>4745</v>
      </c>
    </row>
    <row r="2110" spans="1:24" s="7" customFormat="1">
      <c r="A2110" s="7" t="s">
        <v>49</v>
      </c>
      <c r="D2110" s="144" t="s">
        <v>8605</v>
      </c>
      <c r="E2110" s="144" t="s">
        <v>8606</v>
      </c>
      <c r="F2110" s="144" t="s">
        <v>5094</v>
      </c>
      <c r="G2110" s="144" t="s">
        <v>4745</v>
      </c>
      <c r="H2110" s="144" t="s">
        <v>8293</v>
      </c>
      <c r="I2110" s="144" t="s">
        <v>8480</v>
      </c>
      <c r="J2110" s="145">
        <v>0</v>
      </c>
      <c r="K2110" s="144" t="s">
        <v>4745</v>
      </c>
      <c r="L2110" s="144" t="s">
        <v>4745</v>
      </c>
      <c r="M2110" s="144" t="s">
        <v>4202</v>
      </c>
      <c r="N2110" s="144" t="s">
        <v>4745</v>
      </c>
      <c r="O2110" s="144" t="s">
        <v>81</v>
      </c>
      <c r="P2110" s="144" t="s">
        <v>4745</v>
      </c>
      <c r="Q2110" s="145">
        <v>4.2300000000000004</v>
      </c>
      <c r="R2110" s="144" t="s">
        <v>4745</v>
      </c>
      <c r="S2110" s="145">
        <v>0</v>
      </c>
      <c r="T2110" s="144" t="s">
        <v>4746</v>
      </c>
      <c r="U2110" s="145">
        <v>1</v>
      </c>
      <c r="V2110" s="145">
        <v>0</v>
      </c>
      <c r="W2110" s="145">
        <v>0</v>
      </c>
      <c r="X2110" s="144" t="s">
        <v>4745</v>
      </c>
    </row>
    <row r="2111" spans="1:24" s="7" customFormat="1">
      <c r="A2111" s="7" t="s">
        <v>49</v>
      </c>
      <c r="D2111" s="144" t="s">
        <v>8607</v>
      </c>
      <c r="E2111" s="144" t="s">
        <v>8608</v>
      </c>
      <c r="F2111" s="144" t="s">
        <v>5094</v>
      </c>
      <c r="G2111" s="144" t="s">
        <v>4745</v>
      </c>
      <c r="H2111" s="144" t="s">
        <v>8293</v>
      </c>
      <c r="I2111" s="144" t="s">
        <v>8480</v>
      </c>
      <c r="J2111" s="145">
        <v>0</v>
      </c>
      <c r="K2111" s="144" t="s">
        <v>4745</v>
      </c>
      <c r="L2111" s="144" t="s">
        <v>4745</v>
      </c>
      <c r="M2111" s="144" t="s">
        <v>4202</v>
      </c>
      <c r="N2111" s="144" t="s">
        <v>4745</v>
      </c>
      <c r="O2111" s="144" t="s">
        <v>81</v>
      </c>
      <c r="P2111" s="144" t="s">
        <v>4745</v>
      </c>
      <c r="Q2111" s="145">
        <v>12.01</v>
      </c>
      <c r="R2111" s="144" t="s">
        <v>4745</v>
      </c>
      <c r="S2111" s="145">
        <v>0</v>
      </c>
      <c r="T2111" s="144" t="s">
        <v>4746</v>
      </c>
      <c r="U2111" s="145">
        <v>1</v>
      </c>
      <c r="V2111" s="145">
        <v>0</v>
      </c>
      <c r="W2111" s="145">
        <v>0</v>
      </c>
      <c r="X2111" s="144" t="s">
        <v>4745</v>
      </c>
    </row>
    <row r="2112" spans="1:24" s="7" customFormat="1">
      <c r="A2112" s="7" t="s">
        <v>49</v>
      </c>
      <c r="D2112" s="144" t="s">
        <v>8609</v>
      </c>
      <c r="E2112" s="144" t="s">
        <v>8610</v>
      </c>
      <c r="F2112" s="144" t="s">
        <v>5099</v>
      </c>
      <c r="G2112" s="144" t="s">
        <v>4745</v>
      </c>
      <c r="H2112" s="144" t="s">
        <v>8293</v>
      </c>
      <c r="I2112" s="144" t="s">
        <v>8480</v>
      </c>
      <c r="J2112" s="145">
        <v>0</v>
      </c>
      <c r="K2112" s="144" t="s">
        <v>4745</v>
      </c>
      <c r="L2112" s="144" t="s">
        <v>4745</v>
      </c>
      <c r="M2112" s="144" t="s">
        <v>4202</v>
      </c>
      <c r="N2112" s="144" t="s">
        <v>4745</v>
      </c>
      <c r="O2112" s="144" t="s">
        <v>81</v>
      </c>
      <c r="P2112" s="144" t="s">
        <v>4745</v>
      </c>
      <c r="Q2112" s="145">
        <v>5.38</v>
      </c>
      <c r="R2112" s="144" t="s">
        <v>4745</v>
      </c>
      <c r="S2112" s="145">
        <v>0</v>
      </c>
      <c r="T2112" s="144" t="s">
        <v>4746</v>
      </c>
      <c r="U2112" s="145">
        <v>1</v>
      </c>
      <c r="V2112" s="145">
        <v>0</v>
      </c>
      <c r="W2112" s="145">
        <v>0</v>
      </c>
      <c r="X2112" s="144" t="s">
        <v>4745</v>
      </c>
    </row>
    <row r="2113" spans="1:24" s="7" customFormat="1">
      <c r="A2113" s="7" t="s">
        <v>49</v>
      </c>
      <c r="D2113" s="144" t="s">
        <v>8611</v>
      </c>
      <c r="E2113" s="144" t="s">
        <v>8612</v>
      </c>
      <c r="F2113" s="144" t="s">
        <v>8543</v>
      </c>
      <c r="G2113" s="144" t="s">
        <v>4745</v>
      </c>
      <c r="H2113" s="144" t="s">
        <v>8293</v>
      </c>
      <c r="I2113" s="144" t="s">
        <v>8480</v>
      </c>
      <c r="J2113" s="145">
        <v>0</v>
      </c>
      <c r="K2113" s="144" t="s">
        <v>4745</v>
      </c>
      <c r="L2113" s="144" t="s">
        <v>4745</v>
      </c>
      <c r="M2113" s="144" t="s">
        <v>4202</v>
      </c>
      <c r="N2113" s="144" t="s">
        <v>4745</v>
      </c>
      <c r="O2113" s="144" t="s">
        <v>81</v>
      </c>
      <c r="P2113" s="144" t="s">
        <v>4745</v>
      </c>
      <c r="Q2113" s="145">
        <v>7.1</v>
      </c>
      <c r="R2113" s="144" t="s">
        <v>4745</v>
      </c>
      <c r="S2113" s="145">
        <v>0</v>
      </c>
      <c r="T2113" s="144" t="s">
        <v>4746</v>
      </c>
      <c r="U2113" s="145">
        <v>1</v>
      </c>
      <c r="V2113" s="145">
        <v>0</v>
      </c>
      <c r="W2113" s="145">
        <v>1</v>
      </c>
      <c r="X2113" s="144" t="s">
        <v>4745</v>
      </c>
    </row>
    <row r="2114" spans="1:24" s="7" customFormat="1">
      <c r="A2114" s="7" t="s">
        <v>49</v>
      </c>
      <c r="D2114" s="144" t="s">
        <v>8613</v>
      </c>
      <c r="E2114" s="144" t="s">
        <v>8614</v>
      </c>
      <c r="F2114" s="144" t="s">
        <v>5099</v>
      </c>
      <c r="G2114" s="144" t="s">
        <v>4745</v>
      </c>
      <c r="H2114" s="144" t="s">
        <v>8293</v>
      </c>
      <c r="I2114" s="144" t="s">
        <v>8480</v>
      </c>
      <c r="J2114" s="145">
        <v>0</v>
      </c>
      <c r="K2114" s="144" t="s">
        <v>4745</v>
      </c>
      <c r="L2114" s="144" t="s">
        <v>4745</v>
      </c>
      <c r="M2114" s="144" t="s">
        <v>4202</v>
      </c>
      <c r="N2114" s="144" t="s">
        <v>4745</v>
      </c>
      <c r="O2114" s="144" t="s">
        <v>81</v>
      </c>
      <c r="P2114" s="144" t="s">
        <v>4745</v>
      </c>
      <c r="Q2114" s="145">
        <v>14.02</v>
      </c>
      <c r="R2114" s="144" t="s">
        <v>4745</v>
      </c>
      <c r="S2114" s="145">
        <v>0</v>
      </c>
      <c r="T2114" s="144" t="s">
        <v>4746</v>
      </c>
      <c r="U2114" s="145">
        <v>0</v>
      </c>
      <c r="V2114" s="145">
        <v>0</v>
      </c>
      <c r="W2114" s="145">
        <v>0</v>
      </c>
      <c r="X2114" s="144" t="s">
        <v>4745</v>
      </c>
    </row>
    <row r="2115" spans="1:24" s="7" customFormat="1">
      <c r="A2115" s="7" t="s">
        <v>49</v>
      </c>
      <c r="D2115" s="144" t="s">
        <v>8615</v>
      </c>
      <c r="E2115" s="144" t="s">
        <v>8616</v>
      </c>
      <c r="F2115" s="144" t="s">
        <v>5094</v>
      </c>
      <c r="G2115" s="144" t="s">
        <v>4745</v>
      </c>
      <c r="H2115" s="144" t="s">
        <v>8293</v>
      </c>
      <c r="I2115" s="144" t="s">
        <v>8480</v>
      </c>
      <c r="J2115" s="145">
        <v>0</v>
      </c>
      <c r="K2115" s="144" t="s">
        <v>4745</v>
      </c>
      <c r="L2115" s="144" t="s">
        <v>4745</v>
      </c>
      <c r="M2115" s="144" t="s">
        <v>4202</v>
      </c>
      <c r="N2115" s="144" t="s">
        <v>4745</v>
      </c>
      <c r="O2115" s="144" t="s">
        <v>81</v>
      </c>
      <c r="P2115" s="144" t="s">
        <v>4745</v>
      </c>
      <c r="Q2115" s="145">
        <v>9.02</v>
      </c>
      <c r="R2115" s="144" t="s">
        <v>4745</v>
      </c>
      <c r="S2115" s="145">
        <v>0</v>
      </c>
      <c r="T2115" s="144" t="s">
        <v>4746</v>
      </c>
      <c r="U2115" s="145">
        <v>1</v>
      </c>
      <c r="V2115" s="145">
        <v>0</v>
      </c>
      <c r="W2115" s="145">
        <v>0</v>
      </c>
      <c r="X2115" s="144" t="s">
        <v>4745</v>
      </c>
    </row>
    <row r="2116" spans="1:24" s="7" customFormat="1">
      <c r="A2116" s="7" t="s">
        <v>49</v>
      </c>
      <c r="D2116" s="144" t="s">
        <v>8617</v>
      </c>
      <c r="E2116" s="144" t="s">
        <v>8618</v>
      </c>
      <c r="F2116" s="144" t="s">
        <v>8543</v>
      </c>
      <c r="G2116" s="144" t="s">
        <v>4745</v>
      </c>
      <c r="H2116" s="144" t="s">
        <v>8293</v>
      </c>
      <c r="I2116" s="144" t="s">
        <v>8480</v>
      </c>
      <c r="J2116" s="145">
        <v>0</v>
      </c>
      <c r="K2116" s="144" t="s">
        <v>4745</v>
      </c>
      <c r="L2116" s="144" t="s">
        <v>4745</v>
      </c>
      <c r="M2116" s="144" t="s">
        <v>4202</v>
      </c>
      <c r="N2116" s="144" t="s">
        <v>4745</v>
      </c>
      <c r="O2116" s="144" t="s">
        <v>81</v>
      </c>
      <c r="P2116" s="144" t="s">
        <v>4745</v>
      </c>
      <c r="Q2116" s="145">
        <v>2.3370000000000002</v>
      </c>
      <c r="R2116" s="144" t="s">
        <v>4745</v>
      </c>
      <c r="S2116" s="145">
        <v>0</v>
      </c>
      <c r="T2116" s="144" t="s">
        <v>4746</v>
      </c>
      <c r="U2116" s="145">
        <v>1</v>
      </c>
      <c r="V2116" s="145">
        <v>0</v>
      </c>
      <c r="W2116" s="145">
        <v>1</v>
      </c>
      <c r="X2116" s="144" t="s">
        <v>4745</v>
      </c>
    </row>
    <row r="2117" spans="1:24" s="7" customFormat="1">
      <c r="A2117" s="7" t="s">
        <v>49</v>
      </c>
      <c r="D2117" s="144" t="s">
        <v>8619</v>
      </c>
      <c r="E2117" s="144" t="s">
        <v>8551</v>
      </c>
      <c r="F2117" s="144" t="s">
        <v>5107</v>
      </c>
      <c r="G2117" s="144" t="s">
        <v>4745</v>
      </c>
      <c r="H2117" s="144" t="s">
        <v>8293</v>
      </c>
      <c r="I2117" s="144" t="s">
        <v>8480</v>
      </c>
      <c r="J2117" s="145">
        <v>0</v>
      </c>
      <c r="K2117" s="144" t="s">
        <v>4745</v>
      </c>
      <c r="L2117" s="144" t="s">
        <v>4745</v>
      </c>
      <c r="M2117" s="144" t="s">
        <v>4202</v>
      </c>
      <c r="N2117" s="144" t="s">
        <v>4745</v>
      </c>
      <c r="O2117" s="144" t="s">
        <v>81</v>
      </c>
      <c r="P2117" s="144" t="s">
        <v>4745</v>
      </c>
      <c r="Q2117" s="145">
        <v>6.92</v>
      </c>
      <c r="R2117" s="144" t="s">
        <v>4745</v>
      </c>
      <c r="S2117" s="145">
        <v>0</v>
      </c>
      <c r="T2117" s="144" t="s">
        <v>4746</v>
      </c>
      <c r="U2117" s="145">
        <v>2</v>
      </c>
      <c r="V2117" s="145">
        <v>0</v>
      </c>
      <c r="W2117" s="145">
        <v>0</v>
      </c>
      <c r="X2117" s="144" t="s">
        <v>4745</v>
      </c>
    </row>
    <row r="2118" spans="1:24" s="7" customFormat="1">
      <c r="A2118" s="7" t="s">
        <v>49</v>
      </c>
      <c r="D2118" s="144" t="s">
        <v>8620</v>
      </c>
      <c r="E2118" s="144" t="s">
        <v>8621</v>
      </c>
      <c r="F2118" s="144" t="s">
        <v>5094</v>
      </c>
      <c r="G2118" s="144" t="s">
        <v>4745</v>
      </c>
      <c r="H2118" s="144" t="s">
        <v>8293</v>
      </c>
      <c r="I2118" s="144" t="s">
        <v>8480</v>
      </c>
      <c r="J2118" s="145">
        <v>0</v>
      </c>
      <c r="K2118" s="144" t="s">
        <v>4745</v>
      </c>
      <c r="L2118" s="144" t="s">
        <v>4745</v>
      </c>
      <c r="M2118" s="144" t="s">
        <v>4202</v>
      </c>
      <c r="N2118" s="144" t="s">
        <v>4745</v>
      </c>
      <c r="O2118" s="144" t="s">
        <v>81</v>
      </c>
      <c r="P2118" s="144" t="s">
        <v>4745</v>
      </c>
      <c r="Q2118" s="145">
        <v>10.58</v>
      </c>
      <c r="R2118" s="144" t="s">
        <v>4745</v>
      </c>
      <c r="S2118" s="145">
        <v>0</v>
      </c>
      <c r="T2118" s="144" t="s">
        <v>4746</v>
      </c>
      <c r="U2118" s="145">
        <v>1</v>
      </c>
      <c r="V2118" s="145">
        <v>0</v>
      </c>
      <c r="W2118" s="145">
        <v>0</v>
      </c>
      <c r="X2118" s="144" t="s">
        <v>4745</v>
      </c>
    </row>
    <row r="2119" spans="1:24" s="7" customFormat="1">
      <c r="A2119" s="7" t="s">
        <v>49</v>
      </c>
      <c r="D2119" s="144" t="s">
        <v>8622</v>
      </c>
      <c r="E2119" s="144" t="s">
        <v>8623</v>
      </c>
      <c r="F2119" s="144" t="s">
        <v>8543</v>
      </c>
      <c r="G2119" s="144" t="s">
        <v>4745</v>
      </c>
      <c r="H2119" s="144" t="s">
        <v>8293</v>
      </c>
      <c r="I2119" s="144" t="s">
        <v>8480</v>
      </c>
      <c r="J2119" s="145">
        <v>0</v>
      </c>
      <c r="K2119" s="144" t="s">
        <v>4745</v>
      </c>
      <c r="L2119" s="144" t="s">
        <v>4745</v>
      </c>
      <c r="M2119" s="144" t="s">
        <v>4202</v>
      </c>
      <c r="N2119" s="144" t="s">
        <v>4745</v>
      </c>
      <c r="O2119" s="144" t="s">
        <v>81</v>
      </c>
      <c r="P2119" s="144" t="s">
        <v>4745</v>
      </c>
      <c r="Q2119" s="145">
        <v>5.2</v>
      </c>
      <c r="R2119" s="144" t="s">
        <v>4745</v>
      </c>
      <c r="S2119" s="145">
        <v>0</v>
      </c>
      <c r="T2119" s="144" t="s">
        <v>4746</v>
      </c>
      <c r="U2119" s="145">
        <v>1</v>
      </c>
      <c r="V2119" s="145">
        <v>0</v>
      </c>
      <c r="W2119" s="145">
        <v>1</v>
      </c>
      <c r="X2119" s="144" t="s">
        <v>4745</v>
      </c>
    </row>
    <row r="2120" spans="1:24" s="7" customFormat="1">
      <c r="A2120" s="7" t="s">
        <v>49</v>
      </c>
      <c r="D2120" s="144" t="s">
        <v>8624</v>
      </c>
      <c r="E2120" s="144" t="s">
        <v>8625</v>
      </c>
      <c r="F2120" s="144" t="s">
        <v>8558</v>
      </c>
      <c r="G2120" s="144" t="s">
        <v>4745</v>
      </c>
      <c r="H2120" s="144" t="s">
        <v>8293</v>
      </c>
      <c r="I2120" s="144" t="s">
        <v>8480</v>
      </c>
      <c r="J2120" s="145">
        <v>0</v>
      </c>
      <c r="K2120" s="144" t="s">
        <v>4745</v>
      </c>
      <c r="L2120" s="144" t="s">
        <v>4745</v>
      </c>
      <c r="M2120" s="144" t="s">
        <v>4202</v>
      </c>
      <c r="N2120" s="144" t="s">
        <v>4745</v>
      </c>
      <c r="O2120" s="144" t="s">
        <v>81</v>
      </c>
      <c r="P2120" s="144" t="s">
        <v>4745</v>
      </c>
      <c r="Q2120" s="145">
        <v>29.44</v>
      </c>
      <c r="R2120" s="144" t="s">
        <v>4745</v>
      </c>
      <c r="S2120" s="145">
        <v>0</v>
      </c>
      <c r="T2120" s="144" t="s">
        <v>4746</v>
      </c>
      <c r="U2120" s="145">
        <v>1</v>
      </c>
      <c r="V2120" s="145">
        <v>0</v>
      </c>
      <c r="W2120" s="145">
        <v>0</v>
      </c>
      <c r="X2120" s="144" t="s">
        <v>4745</v>
      </c>
    </row>
    <row r="2121" spans="1:24" s="7" customFormat="1">
      <c r="A2121" s="7" t="s">
        <v>49</v>
      </c>
      <c r="D2121" s="144" t="s">
        <v>8626</v>
      </c>
      <c r="E2121" s="144" t="s">
        <v>8627</v>
      </c>
      <c r="F2121" s="144" t="s">
        <v>5094</v>
      </c>
      <c r="G2121" s="144" t="s">
        <v>4745</v>
      </c>
      <c r="H2121" s="144" t="s">
        <v>8293</v>
      </c>
      <c r="I2121" s="144" t="s">
        <v>8480</v>
      </c>
      <c r="J2121" s="145">
        <v>0</v>
      </c>
      <c r="K2121" s="144" t="s">
        <v>4745</v>
      </c>
      <c r="L2121" s="144" t="s">
        <v>4745</v>
      </c>
      <c r="M2121" s="144" t="s">
        <v>4202</v>
      </c>
      <c r="N2121" s="144" t="s">
        <v>4745</v>
      </c>
      <c r="O2121" s="144" t="s">
        <v>81</v>
      </c>
      <c r="P2121" s="144" t="s">
        <v>4745</v>
      </c>
      <c r="Q2121" s="145">
        <v>54.32</v>
      </c>
      <c r="R2121" s="144" t="s">
        <v>4745</v>
      </c>
      <c r="S2121" s="145">
        <v>0</v>
      </c>
      <c r="T2121" s="144" t="s">
        <v>4746</v>
      </c>
      <c r="U2121" s="145">
        <v>1</v>
      </c>
      <c r="V2121" s="145">
        <v>0</v>
      </c>
      <c r="W2121" s="145">
        <v>0</v>
      </c>
      <c r="X2121" s="144" t="s">
        <v>4745</v>
      </c>
    </row>
    <row r="2122" spans="1:24" s="7" customFormat="1">
      <c r="A2122" s="7" t="s">
        <v>49</v>
      </c>
      <c r="D2122" s="144" t="s">
        <v>8628</v>
      </c>
      <c r="E2122" s="144" t="s">
        <v>8629</v>
      </c>
      <c r="F2122" s="144" t="s">
        <v>5107</v>
      </c>
      <c r="G2122" s="144" t="s">
        <v>4745</v>
      </c>
      <c r="H2122" s="144" t="s">
        <v>8293</v>
      </c>
      <c r="I2122" s="144" t="s">
        <v>8480</v>
      </c>
      <c r="J2122" s="145">
        <v>0</v>
      </c>
      <c r="K2122" s="144" t="s">
        <v>4745</v>
      </c>
      <c r="L2122" s="144" t="s">
        <v>4745</v>
      </c>
      <c r="M2122" s="144" t="s">
        <v>4202</v>
      </c>
      <c r="N2122" s="144" t="s">
        <v>4745</v>
      </c>
      <c r="O2122" s="144" t="s">
        <v>81</v>
      </c>
      <c r="P2122" s="144" t="s">
        <v>4745</v>
      </c>
      <c r="Q2122" s="145">
        <v>4.75</v>
      </c>
      <c r="R2122" s="144" t="s">
        <v>4745</v>
      </c>
      <c r="S2122" s="145">
        <v>0</v>
      </c>
      <c r="T2122" s="144" t="s">
        <v>4746</v>
      </c>
      <c r="U2122" s="145">
        <v>1</v>
      </c>
      <c r="V2122" s="145">
        <v>0</v>
      </c>
      <c r="W2122" s="145">
        <v>0</v>
      </c>
      <c r="X2122" s="144" t="s">
        <v>4745</v>
      </c>
    </row>
    <row r="2123" spans="1:24" s="7" customFormat="1">
      <c r="A2123" s="7" t="s">
        <v>49</v>
      </c>
      <c r="D2123" s="144" t="s">
        <v>8630</v>
      </c>
      <c r="E2123" s="144" t="s">
        <v>8631</v>
      </c>
      <c r="F2123" s="144" t="s">
        <v>5099</v>
      </c>
      <c r="G2123" s="144" t="s">
        <v>4745</v>
      </c>
      <c r="H2123" s="144" t="s">
        <v>8293</v>
      </c>
      <c r="I2123" s="144" t="s">
        <v>8480</v>
      </c>
      <c r="J2123" s="145">
        <v>0</v>
      </c>
      <c r="K2123" s="144" t="s">
        <v>4745</v>
      </c>
      <c r="L2123" s="144" t="s">
        <v>4745</v>
      </c>
      <c r="M2123" s="144" t="s">
        <v>4202</v>
      </c>
      <c r="N2123" s="144" t="s">
        <v>4745</v>
      </c>
      <c r="O2123" s="144" t="s">
        <v>81</v>
      </c>
      <c r="P2123" s="144" t="s">
        <v>4745</v>
      </c>
      <c r="Q2123" s="145">
        <v>8.0359999999999996</v>
      </c>
      <c r="R2123" s="144" t="s">
        <v>4745</v>
      </c>
      <c r="S2123" s="145">
        <v>0</v>
      </c>
      <c r="T2123" s="144" t="s">
        <v>4746</v>
      </c>
      <c r="U2123" s="145">
        <v>1</v>
      </c>
      <c r="V2123" s="145">
        <v>0</v>
      </c>
      <c r="W2123" s="145">
        <v>0</v>
      </c>
      <c r="X2123" s="144" t="s">
        <v>4745</v>
      </c>
    </row>
    <row r="2124" spans="1:24" s="7" customFormat="1">
      <c r="A2124" s="7" t="s">
        <v>49</v>
      </c>
      <c r="D2124" s="144" t="s">
        <v>8632</v>
      </c>
      <c r="E2124" s="144" t="s">
        <v>8633</v>
      </c>
      <c r="F2124" s="144" t="s">
        <v>5099</v>
      </c>
      <c r="G2124" s="144" t="s">
        <v>4745</v>
      </c>
      <c r="H2124" s="144" t="s">
        <v>8293</v>
      </c>
      <c r="I2124" s="144" t="s">
        <v>8480</v>
      </c>
      <c r="J2124" s="145">
        <v>0</v>
      </c>
      <c r="K2124" s="144" t="s">
        <v>4745</v>
      </c>
      <c r="L2124" s="144" t="s">
        <v>4745</v>
      </c>
      <c r="M2124" s="144" t="s">
        <v>4202</v>
      </c>
      <c r="N2124" s="144" t="s">
        <v>4745</v>
      </c>
      <c r="O2124" s="144" t="s">
        <v>81</v>
      </c>
      <c r="P2124" s="144" t="s">
        <v>4745</v>
      </c>
      <c r="Q2124" s="145">
        <v>8.59</v>
      </c>
      <c r="R2124" s="144" t="s">
        <v>4745</v>
      </c>
      <c r="S2124" s="145">
        <v>0</v>
      </c>
      <c r="T2124" s="144" t="s">
        <v>4746</v>
      </c>
      <c r="U2124" s="145">
        <v>1</v>
      </c>
      <c r="V2124" s="145">
        <v>0</v>
      </c>
      <c r="W2124" s="145">
        <v>1</v>
      </c>
      <c r="X2124" s="144" t="s">
        <v>4745</v>
      </c>
    </row>
    <row r="2125" spans="1:24" s="7" customFormat="1">
      <c r="A2125" s="7" t="s">
        <v>49</v>
      </c>
      <c r="D2125" s="144" t="s">
        <v>8634</v>
      </c>
      <c r="E2125" s="144" t="s">
        <v>8635</v>
      </c>
      <c r="F2125" s="144" t="s">
        <v>5099</v>
      </c>
      <c r="G2125" s="144" t="s">
        <v>4745</v>
      </c>
      <c r="H2125" s="144" t="s">
        <v>8293</v>
      </c>
      <c r="I2125" s="144" t="s">
        <v>8480</v>
      </c>
      <c r="J2125" s="145">
        <v>0</v>
      </c>
      <c r="K2125" s="144" t="s">
        <v>4745</v>
      </c>
      <c r="L2125" s="144" t="s">
        <v>4745</v>
      </c>
      <c r="M2125" s="144" t="s">
        <v>4202</v>
      </c>
      <c r="N2125" s="144" t="s">
        <v>4745</v>
      </c>
      <c r="O2125" s="144" t="s">
        <v>81</v>
      </c>
      <c r="P2125" s="144" t="s">
        <v>4745</v>
      </c>
      <c r="Q2125" s="145">
        <v>5.38</v>
      </c>
      <c r="R2125" s="144" t="s">
        <v>4745</v>
      </c>
      <c r="S2125" s="145">
        <v>0</v>
      </c>
      <c r="T2125" s="144" t="s">
        <v>4746</v>
      </c>
      <c r="U2125" s="145">
        <v>1</v>
      </c>
      <c r="V2125" s="145">
        <v>0</v>
      </c>
      <c r="W2125" s="145">
        <v>0</v>
      </c>
      <c r="X2125" s="144" t="s">
        <v>4745</v>
      </c>
    </row>
    <row r="2126" spans="1:24" s="7" customFormat="1">
      <c r="A2126" s="7" t="s">
        <v>49</v>
      </c>
      <c r="D2126" s="144" t="s">
        <v>8636</v>
      </c>
      <c r="E2126" s="144" t="s">
        <v>8637</v>
      </c>
      <c r="F2126" s="144" t="s">
        <v>5099</v>
      </c>
      <c r="G2126" s="144" t="s">
        <v>4745</v>
      </c>
      <c r="H2126" s="144" t="s">
        <v>8293</v>
      </c>
      <c r="I2126" s="144" t="s">
        <v>8480</v>
      </c>
      <c r="J2126" s="145">
        <v>0</v>
      </c>
      <c r="K2126" s="144" t="s">
        <v>4745</v>
      </c>
      <c r="L2126" s="144" t="s">
        <v>4745</v>
      </c>
      <c r="M2126" s="144" t="s">
        <v>4202</v>
      </c>
      <c r="N2126" s="144" t="s">
        <v>4745</v>
      </c>
      <c r="O2126" s="144" t="s">
        <v>81</v>
      </c>
      <c r="P2126" s="144" t="s">
        <v>4745</v>
      </c>
      <c r="Q2126" s="145">
        <v>12.32</v>
      </c>
      <c r="R2126" s="144" t="s">
        <v>4745</v>
      </c>
      <c r="S2126" s="145">
        <v>0</v>
      </c>
      <c r="T2126" s="144" t="s">
        <v>4746</v>
      </c>
      <c r="U2126" s="145">
        <v>1</v>
      </c>
      <c r="V2126" s="145">
        <v>0</v>
      </c>
      <c r="W2126" s="145">
        <v>0</v>
      </c>
      <c r="X2126" s="144" t="s">
        <v>4745</v>
      </c>
    </row>
    <row r="2127" spans="1:24" s="7" customFormat="1">
      <c r="A2127" s="7" t="s">
        <v>49</v>
      </c>
      <c r="D2127" s="144" t="s">
        <v>8638</v>
      </c>
      <c r="E2127" s="144" t="s">
        <v>8639</v>
      </c>
      <c r="F2127" s="144" t="s">
        <v>5094</v>
      </c>
      <c r="G2127" s="144" t="s">
        <v>4745</v>
      </c>
      <c r="H2127" s="144" t="s">
        <v>8293</v>
      </c>
      <c r="I2127" s="144" t="s">
        <v>8480</v>
      </c>
      <c r="J2127" s="145">
        <v>0</v>
      </c>
      <c r="K2127" s="144" t="s">
        <v>4745</v>
      </c>
      <c r="L2127" s="144" t="s">
        <v>4745</v>
      </c>
      <c r="M2127" s="144" t="s">
        <v>4202</v>
      </c>
      <c r="N2127" s="144" t="s">
        <v>4745</v>
      </c>
      <c r="O2127" s="144" t="s">
        <v>81</v>
      </c>
      <c r="P2127" s="144" t="s">
        <v>4745</v>
      </c>
      <c r="Q2127" s="145">
        <v>15.42</v>
      </c>
      <c r="R2127" s="144" t="s">
        <v>4745</v>
      </c>
      <c r="S2127" s="145">
        <v>0</v>
      </c>
      <c r="T2127" s="144" t="s">
        <v>4746</v>
      </c>
      <c r="U2127" s="145">
        <v>1</v>
      </c>
      <c r="V2127" s="145">
        <v>0</v>
      </c>
      <c r="W2127" s="145">
        <v>0</v>
      </c>
      <c r="X2127" s="144" t="s">
        <v>4745</v>
      </c>
    </row>
    <row r="2128" spans="1:24" s="7" customFormat="1">
      <c r="A2128" s="7" t="s">
        <v>49</v>
      </c>
      <c r="D2128" s="144" t="s">
        <v>8640</v>
      </c>
      <c r="E2128" s="144" t="s">
        <v>8641</v>
      </c>
      <c r="F2128" s="144" t="s">
        <v>8543</v>
      </c>
      <c r="G2128" s="144" t="s">
        <v>4745</v>
      </c>
      <c r="H2128" s="144" t="s">
        <v>8293</v>
      </c>
      <c r="I2128" s="144" t="s">
        <v>8480</v>
      </c>
      <c r="J2128" s="145">
        <v>0</v>
      </c>
      <c r="K2128" s="144" t="s">
        <v>4745</v>
      </c>
      <c r="L2128" s="144" t="s">
        <v>4745</v>
      </c>
      <c r="M2128" s="144" t="s">
        <v>4202</v>
      </c>
      <c r="N2128" s="144" t="s">
        <v>4745</v>
      </c>
      <c r="O2128" s="144" t="s">
        <v>81</v>
      </c>
      <c r="P2128" s="144" t="s">
        <v>4745</v>
      </c>
      <c r="Q2128" s="145">
        <v>43.14</v>
      </c>
      <c r="R2128" s="144" t="s">
        <v>4745</v>
      </c>
      <c r="S2128" s="145">
        <v>0</v>
      </c>
      <c r="T2128" s="144" t="s">
        <v>4746</v>
      </c>
      <c r="U2128" s="145">
        <v>1</v>
      </c>
      <c r="V2128" s="145">
        <v>0</v>
      </c>
      <c r="W2128" s="145">
        <v>1</v>
      </c>
      <c r="X2128" s="144" t="s">
        <v>4745</v>
      </c>
    </row>
    <row r="2129" spans="1:24" s="7" customFormat="1">
      <c r="A2129" s="7" t="s">
        <v>49</v>
      </c>
      <c r="D2129" s="144" t="s">
        <v>8642</v>
      </c>
      <c r="E2129" s="144" t="s">
        <v>8643</v>
      </c>
      <c r="F2129" s="144" t="s">
        <v>5099</v>
      </c>
      <c r="G2129" s="144" t="s">
        <v>4745</v>
      </c>
      <c r="H2129" s="144" t="s">
        <v>8293</v>
      </c>
      <c r="I2129" s="144" t="s">
        <v>8480</v>
      </c>
      <c r="J2129" s="145">
        <v>0</v>
      </c>
      <c r="K2129" s="144" t="s">
        <v>4745</v>
      </c>
      <c r="L2129" s="144" t="s">
        <v>4745</v>
      </c>
      <c r="M2129" s="144" t="s">
        <v>4202</v>
      </c>
      <c r="N2129" s="144" t="s">
        <v>4745</v>
      </c>
      <c r="O2129" s="144" t="s">
        <v>81</v>
      </c>
      <c r="P2129" s="144" t="s">
        <v>4745</v>
      </c>
      <c r="Q2129" s="145">
        <v>20.149999999999999</v>
      </c>
      <c r="R2129" s="144" t="s">
        <v>4745</v>
      </c>
      <c r="S2129" s="145">
        <v>0</v>
      </c>
      <c r="T2129" s="144" t="s">
        <v>4746</v>
      </c>
      <c r="U2129" s="145">
        <v>1</v>
      </c>
      <c r="V2129" s="145">
        <v>0</v>
      </c>
      <c r="W2129" s="145">
        <v>0</v>
      </c>
      <c r="X2129" s="144" t="s">
        <v>4745</v>
      </c>
    </row>
    <row r="2130" spans="1:24" s="7" customFormat="1">
      <c r="A2130" s="7" t="s">
        <v>49</v>
      </c>
      <c r="D2130" s="144" t="s">
        <v>8644</v>
      </c>
      <c r="E2130" s="144" t="s">
        <v>8645</v>
      </c>
      <c r="F2130" s="144" t="s">
        <v>5094</v>
      </c>
      <c r="G2130" s="144" t="s">
        <v>4745</v>
      </c>
      <c r="H2130" s="144" t="s">
        <v>8293</v>
      </c>
      <c r="I2130" s="144" t="s">
        <v>8480</v>
      </c>
      <c r="J2130" s="145">
        <v>0</v>
      </c>
      <c r="K2130" s="144" t="s">
        <v>4745</v>
      </c>
      <c r="L2130" s="144" t="s">
        <v>4745</v>
      </c>
      <c r="M2130" s="144" t="s">
        <v>4202</v>
      </c>
      <c r="N2130" s="144" t="s">
        <v>4745</v>
      </c>
      <c r="O2130" s="144" t="s">
        <v>81</v>
      </c>
      <c r="P2130" s="144" t="s">
        <v>4745</v>
      </c>
      <c r="Q2130" s="145">
        <v>6.51</v>
      </c>
      <c r="R2130" s="144" t="s">
        <v>4745</v>
      </c>
      <c r="S2130" s="145">
        <v>0</v>
      </c>
      <c r="T2130" s="144" t="s">
        <v>4746</v>
      </c>
      <c r="U2130" s="145">
        <v>1</v>
      </c>
      <c r="V2130" s="145">
        <v>0</v>
      </c>
      <c r="W2130" s="145">
        <v>0</v>
      </c>
      <c r="X2130" s="144" t="s">
        <v>4745</v>
      </c>
    </row>
    <row r="2131" spans="1:24" s="7" customFormat="1">
      <c r="A2131" s="7" t="s">
        <v>49</v>
      </c>
      <c r="D2131" s="144" t="s">
        <v>8646</v>
      </c>
      <c r="E2131" s="144" t="s">
        <v>8647</v>
      </c>
      <c r="F2131" s="144" t="s">
        <v>5107</v>
      </c>
      <c r="G2131" s="144" t="s">
        <v>4745</v>
      </c>
      <c r="H2131" s="144" t="s">
        <v>8293</v>
      </c>
      <c r="I2131" s="144" t="s">
        <v>8480</v>
      </c>
      <c r="J2131" s="145">
        <v>0</v>
      </c>
      <c r="K2131" s="144" t="s">
        <v>4745</v>
      </c>
      <c r="L2131" s="144" t="s">
        <v>4745</v>
      </c>
      <c r="M2131" s="144" t="s">
        <v>4202</v>
      </c>
      <c r="N2131" s="144" t="s">
        <v>4745</v>
      </c>
      <c r="O2131" s="144" t="s">
        <v>81</v>
      </c>
      <c r="P2131" s="144" t="s">
        <v>4745</v>
      </c>
      <c r="Q2131" s="145">
        <v>17.309999999999999</v>
      </c>
      <c r="R2131" s="144" t="s">
        <v>4745</v>
      </c>
      <c r="S2131" s="145">
        <v>0</v>
      </c>
      <c r="T2131" s="144" t="s">
        <v>4746</v>
      </c>
      <c r="U2131" s="145">
        <v>1</v>
      </c>
      <c r="V2131" s="145">
        <v>0</v>
      </c>
      <c r="W2131" s="145">
        <v>0</v>
      </c>
      <c r="X2131" s="144" t="s">
        <v>4745</v>
      </c>
    </row>
    <row r="2132" spans="1:24" s="7" customFormat="1">
      <c r="A2132" s="7" t="s">
        <v>49</v>
      </c>
      <c r="D2132" s="144" t="s">
        <v>8648</v>
      </c>
      <c r="E2132" s="144" t="s">
        <v>8649</v>
      </c>
      <c r="F2132" s="144" t="s">
        <v>5099</v>
      </c>
      <c r="G2132" s="144" t="s">
        <v>4745</v>
      </c>
      <c r="H2132" s="144" t="s">
        <v>8293</v>
      </c>
      <c r="I2132" s="144" t="s">
        <v>8480</v>
      </c>
      <c r="J2132" s="145">
        <v>0</v>
      </c>
      <c r="K2132" s="144" t="s">
        <v>4745</v>
      </c>
      <c r="L2132" s="144" t="s">
        <v>4745</v>
      </c>
      <c r="M2132" s="144" t="s">
        <v>4202</v>
      </c>
      <c r="N2132" s="144" t="s">
        <v>4745</v>
      </c>
      <c r="O2132" s="144" t="s">
        <v>81</v>
      </c>
      <c r="P2132" s="144" t="s">
        <v>4745</v>
      </c>
      <c r="Q2132" s="145">
        <v>19.309999999999999</v>
      </c>
      <c r="R2132" s="144" t="s">
        <v>4745</v>
      </c>
      <c r="S2132" s="145">
        <v>0</v>
      </c>
      <c r="T2132" s="144" t="s">
        <v>4746</v>
      </c>
      <c r="U2132" s="145">
        <v>1</v>
      </c>
      <c r="V2132" s="145">
        <v>0</v>
      </c>
      <c r="W2132" s="145">
        <v>0</v>
      </c>
      <c r="X2132" s="144" t="s">
        <v>4745</v>
      </c>
    </row>
    <row r="2133" spans="1:24" s="7" customFormat="1">
      <c r="A2133" s="7" t="s">
        <v>49</v>
      </c>
      <c r="D2133" s="144" t="s">
        <v>8650</v>
      </c>
      <c r="E2133" s="144" t="s">
        <v>8651</v>
      </c>
      <c r="F2133" s="144" t="s">
        <v>5094</v>
      </c>
      <c r="G2133" s="144" t="s">
        <v>4745</v>
      </c>
      <c r="H2133" s="144" t="s">
        <v>8293</v>
      </c>
      <c r="I2133" s="144" t="s">
        <v>8480</v>
      </c>
      <c r="J2133" s="145">
        <v>0</v>
      </c>
      <c r="K2133" s="144" t="s">
        <v>4745</v>
      </c>
      <c r="L2133" s="144" t="s">
        <v>4745</v>
      </c>
      <c r="M2133" s="144" t="s">
        <v>4202</v>
      </c>
      <c r="N2133" s="144" t="s">
        <v>4745</v>
      </c>
      <c r="O2133" s="144" t="s">
        <v>81</v>
      </c>
      <c r="P2133" s="144" t="s">
        <v>4745</v>
      </c>
      <c r="Q2133" s="145">
        <v>12.98</v>
      </c>
      <c r="R2133" s="144" t="s">
        <v>4745</v>
      </c>
      <c r="S2133" s="145">
        <v>0</v>
      </c>
      <c r="T2133" s="144" t="s">
        <v>4746</v>
      </c>
      <c r="U2133" s="145">
        <v>1</v>
      </c>
      <c r="V2133" s="145">
        <v>0</v>
      </c>
      <c r="W2133" s="145">
        <v>0</v>
      </c>
      <c r="X2133" s="144" t="s">
        <v>4745</v>
      </c>
    </row>
    <row r="2134" spans="1:24" s="7" customFormat="1">
      <c r="A2134" s="7" t="s">
        <v>49</v>
      </c>
      <c r="D2134" s="144" t="s">
        <v>8652</v>
      </c>
      <c r="E2134" s="144" t="s">
        <v>8653</v>
      </c>
      <c r="F2134" s="144" t="s">
        <v>5094</v>
      </c>
      <c r="G2134" s="144" t="s">
        <v>4745</v>
      </c>
      <c r="H2134" s="144" t="s">
        <v>8293</v>
      </c>
      <c r="I2134" s="144" t="s">
        <v>8480</v>
      </c>
      <c r="J2134" s="145">
        <v>0</v>
      </c>
      <c r="K2134" s="144" t="s">
        <v>4745</v>
      </c>
      <c r="L2134" s="144" t="s">
        <v>4745</v>
      </c>
      <c r="M2134" s="144" t="s">
        <v>4202</v>
      </c>
      <c r="N2134" s="144" t="s">
        <v>4745</v>
      </c>
      <c r="O2134" s="144" t="s">
        <v>81</v>
      </c>
      <c r="P2134" s="144" t="s">
        <v>4745</v>
      </c>
      <c r="Q2134" s="145">
        <v>9.65</v>
      </c>
      <c r="R2134" s="144" t="s">
        <v>4745</v>
      </c>
      <c r="S2134" s="145">
        <v>0</v>
      </c>
      <c r="T2134" s="144" t="s">
        <v>4746</v>
      </c>
      <c r="U2134" s="145">
        <v>1</v>
      </c>
      <c r="V2134" s="145">
        <v>0</v>
      </c>
      <c r="W2134" s="145">
        <v>0</v>
      </c>
      <c r="X2134" s="144" t="s">
        <v>4745</v>
      </c>
    </row>
    <row r="2135" spans="1:24" s="7" customFormat="1">
      <c r="A2135" s="7" t="s">
        <v>49</v>
      </c>
      <c r="D2135" s="144" t="s">
        <v>8654</v>
      </c>
      <c r="E2135" s="144" t="s">
        <v>8655</v>
      </c>
      <c r="F2135" s="144" t="s">
        <v>5099</v>
      </c>
      <c r="G2135" s="144" t="s">
        <v>4745</v>
      </c>
      <c r="H2135" s="144" t="s">
        <v>8293</v>
      </c>
      <c r="I2135" s="144" t="s">
        <v>8480</v>
      </c>
      <c r="J2135" s="145">
        <v>0</v>
      </c>
      <c r="K2135" s="144" t="s">
        <v>4745</v>
      </c>
      <c r="L2135" s="144" t="s">
        <v>4745</v>
      </c>
      <c r="M2135" s="144" t="s">
        <v>4202</v>
      </c>
      <c r="N2135" s="144" t="s">
        <v>4745</v>
      </c>
      <c r="O2135" s="144" t="s">
        <v>81</v>
      </c>
      <c r="P2135" s="144" t="s">
        <v>4745</v>
      </c>
      <c r="Q2135" s="145">
        <v>18.920000000000002</v>
      </c>
      <c r="R2135" s="144" t="s">
        <v>4745</v>
      </c>
      <c r="S2135" s="145">
        <v>0</v>
      </c>
      <c r="T2135" s="144" t="s">
        <v>4746</v>
      </c>
      <c r="U2135" s="145">
        <v>1</v>
      </c>
      <c r="V2135" s="145">
        <v>0</v>
      </c>
      <c r="W2135" s="145">
        <v>0</v>
      </c>
      <c r="X2135" s="144" t="s">
        <v>4745</v>
      </c>
    </row>
    <row r="2136" spans="1:24" s="7" customFormat="1">
      <c r="A2136" s="7" t="s">
        <v>49</v>
      </c>
      <c r="D2136" s="144" t="s">
        <v>8656</v>
      </c>
      <c r="E2136" s="144" t="s">
        <v>8657</v>
      </c>
      <c r="F2136" s="144" t="s">
        <v>5107</v>
      </c>
      <c r="G2136" s="144" t="s">
        <v>4745</v>
      </c>
      <c r="H2136" s="144" t="s">
        <v>8293</v>
      </c>
      <c r="I2136" s="144" t="s">
        <v>8480</v>
      </c>
      <c r="J2136" s="145">
        <v>0</v>
      </c>
      <c r="K2136" s="144" t="s">
        <v>4745</v>
      </c>
      <c r="L2136" s="144" t="s">
        <v>4745</v>
      </c>
      <c r="M2136" s="144" t="s">
        <v>4202</v>
      </c>
      <c r="N2136" s="144" t="s">
        <v>4745</v>
      </c>
      <c r="O2136" s="144" t="s">
        <v>81</v>
      </c>
      <c r="P2136" s="144" t="s">
        <v>4745</v>
      </c>
      <c r="Q2136" s="145">
        <v>10.98</v>
      </c>
      <c r="R2136" s="144" t="s">
        <v>4745</v>
      </c>
      <c r="S2136" s="145">
        <v>0</v>
      </c>
      <c r="T2136" s="144" t="s">
        <v>4746</v>
      </c>
      <c r="U2136" s="145">
        <v>1</v>
      </c>
      <c r="V2136" s="145">
        <v>0</v>
      </c>
      <c r="W2136" s="145">
        <v>0</v>
      </c>
      <c r="X2136" s="144" t="s">
        <v>4745</v>
      </c>
    </row>
    <row r="2137" spans="1:24" s="7" customFormat="1">
      <c r="A2137" s="7" t="s">
        <v>49</v>
      </c>
      <c r="D2137" s="144" t="s">
        <v>8658</v>
      </c>
      <c r="E2137" s="144" t="s">
        <v>8659</v>
      </c>
      <c r="F2137" s="144" t="s">
        <v>5104</v>
      </c>
      <c r="G2137" s="144" t="s">
        <v>4745</v>
      </c>
      <c r="H2137" s="144" t="s">
        <v>8293</v>
      </c>
      <c r="I2137" s="144" t="s">
        <v>8480</v>
      </c>
      <c r="J2137" s="145">
        <v>0</v>
      </c>
      <c r="K2137" s="144" t="s">
        <v>4745</v>
      </c>
      <c r="L2137" s="144" t="s">
        <v>4745</v>
      </c>
      <c r="M2137" s="144" t="s">
        <v>4202</v>
      </c>
      <c r="N2137" s="144" t="s">
        <v>4745</v>
      </c>
      <c r="O2137" s="144" t="s">
        <v>81</v>
      </c>
      <c r="P2137" s="144" t="s">
        <v>4745</v>
      </c>
      <c r="Q2137" s="145">
        <v>14.57</v>
      </c>
      <c r="R2137" s="144" t="s">
        <v>4745</v>
      </c>
      <c r="S2137" s="145">
        <v>0</v>
      </c>
      <c r="T2137" s="144" t="s">
        <v>4746</v>
      </c>
      <c r="U2137" s="145">
        <v>1</v>
      </c>
      <c r="V2137" s="145">
        <v>0</v>
      </c>
      <c r="W2137" s="145">
        <v>0</v>
      </c>
      <c r="X2137" s="144" t="s">
        <v>4745</v>
      </c>
    </row>
    <row r="2138" spans="1:24" s="7" customFormat="1">
      <c r="A2138" s="7" t="s">
        <v>49</v>
      </c>
      <c r="D2138" s="144" t="s">
        <v>8660</v>
      </c>
      <c r="E2138" s="144" t="s">
        <v>8661</v>
      </c>
      <c r="F2138" s="144" t="s">
        <v>5099</v>
      </c>
      <c r="G2138" s="144" t="s">
        <v>4745</v>
      </c>
      <c r="H2138" s="144" t="s">
        <v>8293</v>
      </c>
      <c r="I2138" s="144" t="s">
        <v>8480</v>
      </c>
      <c r="J2138" s="145">
        <v>0</v>
      </c>
      <c r="K2138" s="144" t="s">
        <v>4745</v>
      </c>
      <c r="L2138" s="144" t="s">
        <v>4745</v>
      </c>
      <c r="M2138" s="144" t="s">
        <v>4202</v>
      </c>
      <c r="N2138" s="144" t="s">
        <v>4745</v>
      </c>
      <c r="O2138" s="144" t="s">
        <v>81</v>
      </c>
      <c r="P2138" s="144" t="s">
        <v>4745</v>
      </c>
      <c r="Q2138" s="145">
        <v>13.39</v>
      </c>
      <c r="R2138" s="144" t="s">
        <v>4745</v>
      </c>
      <c r="S2138" s="145">
        <v>0</v>
      </c>
      <c r="T2138" s="144" t="s">
        <v>4746</v>
      </c>
      <c r="U2138" s="145">
        <v>1</v>
      </c>
      <c r="V2138" s="145">
        <v>0</v>
      </c>
      <c r="W2138" s="145">
        <v>0</v>
      </c>
      <c r="X2138" s="144" t="s">
        <v>4745</v>
      </c>
    </row>
    <row r="2139" spans="1:24" s="7" customFormat="1">
      <c r="A2139" s="7" t="s">
        <v>49</v>
      </c>
      <c r="D2139" s="144" t="s">
        <v>8662</v>
      </c>
      <c r="E2139" s="144" t="s">
        <v>8663</v>
      </c>
      <c r="F2139" s="144" t="s">
        <v>5099</v>
      </c>
      <c r="G2139" s="144" t="s">
        <v>4745</v>
      </c>
      <c r="H2139" s="144" t="s">
        <v>8293</v>
      </c>
      <c r="I2139" s="144" t="s">
        <v>8480</v>
      </c>
      <c r="J2139" s="145">
        <v>0</v>
      </c>
      <c r="K2139" s="144" t="s">
        <v>4745</v>
      </c>
      <c r="L2139" s="144" t="s">
        <v>4745</v>
      </c>
      <c r="M2139" s="144" t="s">
        <v>4202</v>
      </c>
      <c r="N2139" s="144" t="s">
        <v>4745</v>
      </c>
      <c r="O2139" s="144" t="s">
        <v>81</v>
      </c>
      <c r="P2139" s="144" t="s">
        <v>4745</v>
      </c>
      <c r="Q2139" s="145">
        <v>7.55</v>
      </c>
      <c r="R2139" s="144" t="s">
        <v>4745</v>
      </c>
      <c r="S2139" s="145">
        <v>0</v>
      </c>
      <c r="T2139" s="144" t="s">
        <v>4746</v>
      </c>
      <c r="U2139" s="145">
        <v>1</v>
      </c>
      <c r="V2139" s="145">
        <v>0</v>
      </c>
      <c r="W2139" s="145">
        <v>0</v>
      </c>
      <c r="X2139" s="144" t="s">
        <v>4745</v>
      </c>
    </row>
    <row r="2140" spans="1:24" s="7" customFormat="1">
      <c r="A2140" s="7" t="s">
        <v>49</v>
      </c>
      <c r="D2140" s="144" t="s">
        <v>8664</v>
      </c>
      <c r="E2140" s="144" t="s">
        <v>8665</v>
      </c>
      <c r="F2140" s="144" t="s">
        <v>5107</v>
      </c>
      <c r="G2140" s="144" t="s">
        <v>4745</v>
      </c>
      <c r="H2140" s="144" t="s">
        <v>8293</v>
      </c>
      <c r="I2140" s="144" t="s">
        <v>8480</v>
      </c>
      <c r="J2140" s="145">
        <v>0</v>
      </c>
      <c r="K2140" s="144" t="s">
        <v>4745</v>
      </c>
      <c r="L2140" s="144" t="s">
        <v>4745</v>
      </c>
      <c r="M2140" s="144" t="s">
        <v>4202</v>
      </c>
      <c r="N2140" s="144" t="s">
        <v>4745</v>
      </c>
      <c r="O2140" s="144" t="s">
        <v>81</v>
      </c>
      <c r="P2140" s="144" t="s">
        <v>4745</v>
      </c>
      <c r="Q2140" s="145">
        <v>16.68</v>
      </c>
      <c r="R2140" s="144" t="s">
        <v>4745</v>
      </c>
      <c r="S2140" s="145">
        <v>0</v>
      </c>
      <c r="T2140" s="144" t="s">
        <v>4746</v>
      </c>
      <c r="U2140" s="145">
        <v>1</v>
      </c>
      <c r="V2140" s="145">
        <v>0</v>
      </c>
      <c r="W2140" s="145">
        <v>0</v>
      </c>
      <c r="X2140" s="144" t="s">
        <v>4745</v>
      </c>
    </row>
    <row r="2141" spans="1:24" s="7" customFormat="1">
      <c r="A2141" s="7" t="s">
        <v>49</v>
      </c>
      <c r="D2141" s="144" t="s">
        <v>8666</v>
      </c>
      <c r="E2141" s="144" t="s">
        <v>8667</v>
      </c>
      <c r="F2141" s="144" t="s">
        <v>5099</v>
      </c>
      <c r="G2141" s="144" t="s">
        <v>4745</v>
      </c>
      <c r="H2141" s="144" t="s">
        <v>8293</v>
      </c>
      <c r="I2141" s="144" t="s">
        <v>8480</v>
      </c>
      <c r="J2141" s="145">
        <v>0</v>
      </c>
      <c r="K2141" s="144" t="s">
        <v>4745</v>
      </c>
      <c r="L2141" s="144" t="s">
        <v>4745</v>
      </c>
      <c r="M2141" s="144" t="s">
        <v>4202</v>
      </c>
      <c r="N2141" s="144" t="s">
        <v>4745</v>
      </c>
      <c r="O2141" s="144" t="s">
        <v>81</v>
      </c>
      <c r="P2141" s="144" t="s">
        <v>4745</v>
      </c>
      <c r="Q2141" s="145">
        <v>6.92</v>
      </c>
      <c r="R2141" s="144" t="s">
        <v>4745</v>
      </c>
      <c r="S2141" s="145">
        <v>0</v>
      </c>
      <c r="T2141" s="144" t="s">
        <v>4746</v>
      </c>
      <c r="U2141" s="145">
        <v>1</v>
      </c>
      <c r="V2141" s="145">
        <v>0</v>
      </c>
      <c r="W2141" s="145">
        <v>0</v>
      </c>
      <c r="X2141" s="144" t="s">
        <v>4745</v>
      </c>
    </row>
    <row r="2142" spans="1:24" s="7" customFormat="1">
      <c r="A2142" s="7" t="s">
        <v>49</v>
      </c>
      <c r="D2142" s="144" t="s">
        <v>8668</v>
      </c>
      <c r="E2142" s="144" t="s">
        <v>8669</v>
      </c>
      <c r="F2142" s="144" t="s">
        <v>5099</v>
      </c>
      <c r="G2142" s="144" t="s">
        <v>4745</v>
      </c>
      <c r="H2142" s="144" t="s">
        <v>8293</v>
      </c>
      <c r="I2142" s="144" t="s">
        <v>8480</v>
      </c>
      <c r="J2142" s="145">
        <v>0</v>
      </c>
      <c r="K2142" s="144" t="s">
        <v>4745</v>
      </c>
      <c r="L2142" s="144" t="s">
        <v>4745</v>
      </c>
      <c r="M2142" s="144" t="s">
        <v>4202</v>
      </c>
      <c r="N2142" s="144" t="s">
        <v>4745</v>
      </c>
      <c r="O2142" s="144" t="s">
        <v>81</v>
      </c>
      <c r="P2142" s="144" t="s">
        <v>4745</v>
      </c>
      <c r="Q2142" s="145">
        <v>20.93</v>
      </c>
      <c r="R2142" s="144" t="s">
        <v>4745</v>
      </c>
      <c r="S2142" s="145">
        <v>0</v>
      </c>
      <c r="T2142" s="144" t="s">
        <v>4746</v>
      </c>
      <c r="U2142" s="145">
        <v>1</v>
      </c>
      <c r="V2142" s="145">
        <v>0</v>
      </c>
      <c r="W2142" s="145">
        <v>1</v>
      </c>
      <c r="X2142" s="144" t="s">
        <v>4745</v>
      </c>
    </row>
    <row r="2143" spans="1:24" s="7" customFormat="1">
      <c r="A2143" s="7" t="s">
        <v>49</v>
      </c>
      <c r="D2143" s="144" t="s">
        <v>8670</v>
      </c>
      <c r="E2143" s="144" t="s">
        <v>8671</v>
      </c>
      <c r="F2143" s="144" t="s">
        <v>8081</v>
      </c>
      <c r="G2143" s="144" t="s">
        <v>4745</v>
      </c>
      <c r="H2143" s="144" t="s">
        <v>8293</v>
      </c>
      <c r="I2143" s="144" t="s">
        <v>8203</v>
      </c>
      <c r="J2143" s="145">
        <v>75</v>
      </c>
      <c r="K2143" s="144" t="s">
        <v>539</v>
      </c>
      <c r="L2143" s="144" t="s">
        <v>457</v>
      </c>
      <c r="M2143" s="144" t="s">
        <v>4202</v>
      </c>
      <c r="N2143" s="144" t="s">
        <v>683</v>
      </c>
      <c r="O2143" s="144" t="s">
        <v>695</v>
      </c>
      <c r="P2143" s="144" t="s">
        <v>2531</v>
      </c>
      <c r="Q2143" s="145">
        <v>0.625</v>
      </c>
      <c r="R2143" s="144" t="s">
        <v>384</v>
      </c>
      <c r="S2143" s="145">
        <v>75</v>
      </c>
      <c r="T2143" s="144" t="s">
        <v>4746</v>
      </c>
      <c r="U2143" s="145">
        <v>87</v>
      </c>
      <c r="V2143" s="145">
        <v>9.5870499999999996</v>
      </c>
      <c r="W2143" s="145">
        <v>0</v>
      </c>
      <c r="X2143" s="144" t="s">
        <v>4745</v>
      </c>
    </row>
    <row r="2144" spans="1:24" s="7" customFormat="1">
      <c r="A2144" s="7" t="s">
        <v>49</v>
      </c>
      <c r="D2144" s="144" t="s">
        <v>8672</v>
      </c>
      <c r="E2144" s="144" t="s">
        <v>8673</v>
      </c>
      <c r="F2144" s="144" t="s">
        <v>8081</v>
      </c>
      <c r="G2144" s="144" t="s">
        <v>4745</v>
      </c>
      <c r="H2144" s="144" t="s">
        <v>8293</v>
      </c>
      <c r="I2144" s="144" t="s">
        <v>8203</v>
      </c>
      <c r="J2144" s="145">
        <v>100</v>
      </c>
      <c r="K2144" s="144" t="s">
        <v>582</v>
      </c>
      <c r="L2144" s="144" t="s">
        <v>487</v>
      </c>
      <c r="M2144" s="144" t="s">
        <v>4753</v>
      </c>
      <c r="N2144" s="144" t="s">
        <v>683</v>
      </c>
      <c r="O2144" s="144" t="s">
        <v>695</v>
      </c>
      <c r="P2144" s="144" t="s">
        <v>3452</v>
      </c>
      <c r="Q2144" s="145">
        <v>1.7250000000000001</v>
      </c>
      <c r="R2144" s="144" t="s">
        <v>685</v>
      </c>
      <c r="S2144" s="145">
        <v>100</v>
      </c>
      <c r="T2144" s="144" t="s">
        <v>4754</v>
      </c>
      <c r="U2144" s="145">
        <v>500</v>
      </c>
      <c r="V2144" s="145">
        <v>12.6356</v>
      </c>
      <c r="W2144" s="145">
        <v>0</v>
      </c>
      <c r="X2144" s="144" t="s">
        <v>4745</v>
      </c>
    </row>
    <row r="2145" spans="1:24" s="7" customFormat="1">
      <c r="A2145" s="7" t="s">
        <v>49</v>
      </c>
      <c r="D2145" s="144" t="s">
        <v>8674</v>
      </c>
      <c r="E2145" s="144" t="s">
        <v>8359</v>
      </c>
      <c r="F2145" s="144" t="s">
        <v>8081</v>
      </c>
      <c r="G2145" s="144" t="s">
        <v>4745</v>
      </c>
      <c r="H2145" s="144" t="s">
        <v>8293</v>
      </c>
      <c r="I2145" s="144" t="s">
        <v>8203</v>
      </c>
      <c r="J2145" s="145">
        <v>100</v>
      </c>
      <c r="K2145" s="144" t="s">
        <v>582</v>
      </c>
      <c r="L2145" s="144" t="s">
        <v>487</v>
      </c>
      <c r="M2145" s="144" t="s">
        <v>4753</v>
      </c>
      <c r="N2145" s="144" t="s">
        <v>683</v>
      </c>
      <c r="O2145" s="144" t="s">
        <v>695</v>
      </c>
      <c r="P2145" s="144" t="s">
        <v>3452</v>
      </c>
      <c r="Q2145" s="145">
        <v>1.7250000000000001</v>
      </c>
      <c r="R2145" s="144" t="s">
        <v>685</v>
      </c>
      <c r="S2145" s="145">
        <v>100</v>
      </c>
      <c r="T2145" s="144" t="s">
        <v>4754</v>
      </c>
      <c r="U2145" s="145">
        <v>316</v>
      </c>
      <c r="V2145" s="145">
        <v>12.635630000000001</v>
      </c>
      <c r="W2145" s="145">
        <v>0</v>
      </c>
      <c r="X2145" s="144" t="s">
        <v>4745</v>
      </c>
    </row>
    <row r="2146" spans="1:24" s="7" customFormat="1">
      <c r="A2146" s="7" t="s">
        <v>49</v>
      </c>
      <c r="D2146" s="144" t="s">
        <v>8675</v>
      </c>
      <c r="E2146" s="144" t="s">
        <v>8676</v>
      </c>
      <c r="F2146" s="144" t="s">
        <v>8081</v>
      </c>
      <c r="G2146" s="144" t="s">
        <v>4745</v>
      </c>
      <c r="H2146" s="144" t="s">
        <v>8293</v>
      </c>
      <c r="I2146" s="144" t="s">
        <v>8203</v>
      </c>
      <c r="J2146" s="145">
        <v>75</v>
      </c>
      <c r="K2146" s="144" t="s">
        <v>582</v>
      </c>
      <c r="L2146" s="144" t="s">
        <v>389</v>
      </c>
      <c r="M2146" s="144" t="s">
        <v>4753</v>
      </c>
      <c r="N2146" s="144" t="s">
        <v>683</v>
      </c>
      <c r="O2146" s="144" t="s">
        <v>695</v>
      </c>
      <c r="P2146" s="144" t="s">
        <v>1515</v>
      </c>
      <c r="Q2146" s="145">
        <v>0.7</v>
      </c>
      <c r="R2146" s="144" t="s">
        <v>685</v>
      </c>
      <c r="S2146" s="145">
        <v>75</v>
      </c>
      <c r="T2146" s="144" t="s">
        <v>4754</v>
      </c>
      <c r="U2146" s="145">
        <v>0</v>
      </c>
      <c r="V2146" s="145">
        <v>7.1925800000000004</v>
      </c>
      <c r="W2146" s="145">
        <v>0</v>
      </c>
      <c r="X2146" s="144" t="s">
        <v>4745</v>
      </c>
    </row>
    <row r="2147" spans="1:24" s="7" customFormat="1">
      <c r="A2147" s="7" t="s">
        <v>49</v>
      </c>
      <c r="D2147" s="144" t="s">
        <v>8677</v>
      </c>
      <c r="E2147" s="144" t="s">
        <v>8678</v>
      </c>
      <c r="F2147" s="144" t="s">
        <v>8081</v>
      </c>
      <c r="G2147" s="144" t="s">
        <v>4745</v>
      </c>
      <c r="H2147" s="144" t="s">
        <v>8293</v>
      </c>
      <c r="I2147" s="144" t="s">
        <v>8203</v>
      </c>
      <c r="J2147" s="145">
        <v>75</v>
      </c>
      <c r="K2147" s="144" t="s">
        <v>582</v>
      </c>
      <c r="L2147" s="144" t="s">
        <v>694</v>
      </c>
      <c r="M2147" s="144" t="s">
        <v>4753</v>
      </c>
      <c r="N2147" s="144" t="s">
        <v>683</v>
      </c>
      <c r="O2147" s="144" t="s">
        <v>695</v>
      </c>
      <c r="P2147" s="144" t="s">
        <v>1515</v>
      </c>
      <c r="Q2147" s="145">
        <v>0.7</v>
      </c>
      <c r="R2147" s="144" t="s">
        <v>685</v>
      </c>
      <c r="S2147" s="145">
        <v>75</v>
      </c>
      <c r="T2147" s="144" t="s">
        <v>4754</v>
      </c>
      <c r="U2147" s="145">
        <v>0</v>
      </c>
      <c r="V2147" s="145">
        <v>5.62</v>
      </c>
      <c r="W2147" s="145">
        <v>0</v>
      </c>
      <c r="X2147" s="144" t="s">
        <v>4745</v>
      </c>
    </row>
    <row r="2148" spans="1:24" s="7" customFormat="1">
      <c r="A2148" s="7" t="s">
        <v>49</v>
      </c>
      <c r="D2148" s="144" t="s">
        <v>8679</v>
      </c>
      <c r="E2148" s="144" t="s">
        <v>8680</v>
      </c>
      <c r="F2148" s="144" t="s">
        <v>8081</v>
      </c>
      <c r="G2148" s="144" t="s">
        <v>4745</v>
      </c>
      <c r="H2148" s="144" t="s">
        <v>8293</v>
      </c>
      <c r="I2148" s="144" t="s">
        <v>8203</v>
      </c>
      <c r="J2148" s="145">
        <v>75</v>
      </c>
      <c r="K2148" s="144" t="s">
        <v>1413</v>
      </c>
      <c r="L2148" s="144" t="s">
        <v>487</v>
      </c>
      <c r="M2148" s="144" t="s">
        <v>4753</v>
      </c>
      <c r="N2148" s="144" t="s">
        <v>683</v>
      </c>
      <c r="O2148" s="144" t="s">
        <v>695</v>
      </c>
      <c r="P2148" s="144" t="s">
        <v>1515</v>
      </c>
      <c r="Q2148" s="145">
        <v>0.7</v>
      </c>
      <c r="R2148" s="144" t="s">
        <v>685</v>
      </c>
      <c r="S2148" s="145">
        <v>75</v>
      </c>
      <c r="T2148" s="144" t="s">
        <v>4754</v>
      </c>
      <c r="U2148" s="145">
        <v>3805</v>
      </c>
      <c r="V2148" s="145">
        <v>6.6637000000000004</v>
      </c>
      <c r="W2148" s="145">
        <v>0</v>
      </c>
      <c r="X2148" s="144" t="s">
        <v>4745</v>
      </c>
    </row>
    <row r="2149" spans="1:24" s="7" customFormat="1">
      <c r="A2149" s="7" t="s">
        <v>49</v>
      </c>
      <c r="D2149" s="144" t="s">
        <v>8681</v>
      </c>
      <c r="E2149" s="144" t="s">
        <v>8682</v>
      </c>
      <c r="F2149" s="144" t="s">
        <v>8081</v>
      </c>
      <c r="G2149" s="144" t="s">
        <v>4745</v>
      </c>
      <c r="H2149" s="144" t="s">
        <v>8293</v>
      </c>
      <c r="I2149" s="144" t="s">
        <v>8203</v>
      </c>
      <c r="J2149" s="145">
        <v>75</v>
      </c>
      <c r="K2149" s="144" t="s">
        <v>582</v>
      </c>
      <c r="L2149" s="144" t="s">
        <v>487</v>
      </c>
      <c r="M2149" s="144" t="s">
        <v>4753</v>
      </c>
      <c r="N2149" s="144" t="s">
        <v>683</v>
      </c>
      <c r="O2149" s="144" t="s">
        <v>695</v>
      </c>
      <c r="P2149" s="144" t="s">
        <v>1515</v>
      </c>
      <c r="Q2149" s="145">
        <v>0.7</v>
      </c>
      <c r="R2149" s="144" t="s">
        <v>685</v>
      </c>
      <c r="S2149" s="145">
        <v>75</v>
      </c>
      <c r="T2149" s="144" t="s">
        <v>4754</v>
      </c>
      <c r="U2149" s="145">
        <v>1027</v>
      </c>
      <c r="V2149" s="145">
        <v>6.7805999999999997</v>
      </c>
      <c r="W2149" s="145">
        <v>0</v>
      </c>
      <c r="X2149" s="144" t="s">
        <v>4745</v>
      </c>
    </row>
    <row r="2150" spans="1:24" s="7" customFormat="1">
      <c r="A2150" s="7" t="s">
        <v>49</v>
      </c>
      <c r="D2150" s="144" t="s">
        <v>8683</v>
      </c>
      <c r="E2150" s="144" t="s">
        <v>8684</v>
      </c>
      <c r="F2150" s="144" t="s">
        <v>8081</v>
      </c>
      <c r="G2150" s="144" t="s">
        <v>4745</v>
      </c>
      <c r="H2150" s="144" t="s">
        <v>8293</v>
      </c>
      <c r="I2150" s="144" t="s">
        <v>8203</v>
      </c>
      <c r="J2150" s="145">
        <v>75</v>
      </c>
      <c r="K2150" s="144" t="s">
        <v>582</v>
      </c>
      <c r="L2150" s="144" t="s">
        <v>457</v>
      </c>
      <c r="M2150" s="144" t="s">
        <v>4753</v>
      </c>
      <c r="N2150" s="144" t="s">
        <v>683</v>
      </c>
      <c r="O2150" s="144" t="s">
        <v>695</v>
      </c>
      <c r="P2150" s="144" t="s">
        <v>1515</v>
      </c>
      <c r="Q2150" s="145">
        <v>0.7</v>
      </c>
      <c r="R2150" s="144" t="s">
        <v>685</v>
      </c>
      <c r="S2150" s="145">
        <v>75</v>
      </c>
      <c r="T2150" s="144" t="s">
        <v>4754</v>
      </c>
      <c r="U2150" s="145">
        <v>10</v>
      </c>
      <c r="V2150" s="145">
        <v>7.6554500000000001</v>
      </c>
      <c r="W2150" s="145">
        <v>0</v>
      </c>
      <c r="X2150" s="144" t="s">
        <v>4745</v>
      </c>
    </row>
    <row r="2151" spans="1:24" s="7" customFormat="1">
      <c r="A2151" s="7" t="s">
        <v>49</v>
      </c>
      <c r="D2151" s="144" t="s">
        <v>8685</v>
      </c>
      <c r="E2151" s="144" t="s">
        <v>8686</v>
      </c>
      <c r="F2151" s="144" t="s">
        <v>8081</v>
      </c>
      <c r="G2151" s="144" t="s">
        <v>4745</v>
      </c>
      <c r="H2151" s="144" t="s">
        <v>8293</v>
      </c>
      <c r="I2151" s="144" t="s">
        <v>8687</v>
      </c>
      <c r="J2151" s="145">
        <v>0</v>
      </c>
      <c r="K2151" s="144" t="s">
        <v>1413</v>
      </c>
      <c r="L2151" s="144" t="s">
        <v>5279</v>
      </c>
      <c r="M2151" s="144" t="s">
        <v>4202</v>
      </c>
      <c r="N2151" s="144" t="s">
        <v>683</v>
      </c>
      <c r="O2151" s="144" t="s">
        <v>695</v>
      </c>
      <c r="P2151" s="144" t="s">
        <v>1515</v>
      </c>
      <c r="Q2151" s="145">
        <v>2.8</v>
      </c>
      <c r="R2151" s="144" t="s">
        <v>4745</v>
      </c>
      <c r="S2151" s="145">
        <v>0</v>
      </c>
      <c r="T2151" s="144" t="s">
        <v>4746</v>
      </c>
      <c r="U2151" s="145">
        <v>6</v>
      </c>
      <c r="V2151" s="145">
        <v>12.46</v>
      </c>
      <c r="W2151" s="145">
        <v>6</v>
      </c>
      <c r="X2151" s="144" t="s">
        <v>4745</v>
      </c>
    </row>
    <row r="2152" spans="1:24" s="7" customFormat="1">
      <c r="A2152" s="7" t="s">
        <v>49</v>
      </c>
      <c r="D2152" s="144" t="s">
        <v>8688</v>
      </c>
      <c r="E2152" s="144" t="s">
        <v>8689</v>
      </c>
      <c r="F2152" s="144" t="s">
        <v>8081</v>
      </c>
      <c r="G2152" s="144" t="s">
        <v>4745</v>
      </c>
      <c r="H2152" s="144" t="s">
        <v>8293</v>
      </c>
      <c r="I2152" s="144" t="s">
        <v>8687</v>
      </c>
      <c r="J2152" s="145">
        <v>0</v>
      </c>
      <c r="K2152" s="144" t="s">
        <v>4745</v>
      </c>
      <c r="L2152" s="144" t="s">
        <v>4745</v>
      </c>
      <c r="M2152" s="144" t="s">
        <v>4202</v>
      </c>
      <c r="N2152" s="144" t="s">
        <v>4745</v>
      </c>
      <c r="O2152" s="144" t="s">
        <v>695</v>
      </c>
      <c r="P2152" s="144" t="s">
        <v>4745</v>
      </c>
      <c r="Q2152" s="145">
        <v>0.85499999999999998</v>
      </c>
      <c r="R2152" s="144" t="s">
        <v>4745</v>
      </c>
      <c r="S2152" s="145">
        <v>0</v>
      </c>
      <c r="T2152" s="144" t="s">
        <v>4746</v>
      </c>
      <c r="U2152" s="145">
        <v>18</v>
      </c>
      <c r="V2152" s="145">
        <v>9.6266700000000007</v>
      </c>
      <c r="W2152" s="145">
        <v>0</v>
      </c>
      <c r="X2152" s="144" t="s">
        <v>4745</v>
      </c>
    </row>
    <row r="2153" spans="1:24" s="7" customFormat="1">
      <c r="A2153" s="7" t="s">
        <v>49</v>
      </c>
      <c r="D2153" s="144" t="s">
        <v>8690</v>
      </c>
      <c r="E2153" s="144" t="s">
        <v>8691</v>
      </c>
      <c r="F2153" s="144" t="s">
        <v>8081</v>
      </c>
      <c r="G2153" s="144" t="s">
        <v>4745</v>
      </c>
      <c r="H2153" s="144" t="s">
        <v>8293</v>
      </c>
      <c r="I2153" s="144" t="s">
        <v>8687</v>
      </c>
      <c r="J2153" s="145">
        <v>0</v>
      </c>
      <c r="K2153" s="144" t="s">
        <v>1413</v>
      </c>
      <c r="L2153" s="144" t="s">
        <v>5279</v>
      </c>
      <c r="M2153" s="144" t="s">
        <v>4202</v>
      </c>
      <c r="N2153" s="144" t="s">
        <v>683</v>
      </c>
      <c r="O2153" s="144" t="s">
        <v>695</v>
      </c>
      <c r="P2153" s="144" t="s">
        <v>1508</v>
      </c>
      <c r="Q2153" s="145">
        <v>2.88</v>
      </c>
      <c r="R2153" s="144" t="s">
        <v>4745</v>
      </c>
      <c r="S2153" s="145">
        <v>0</v>
      </c>
      <c r="T2153" s="144" t="s">
        <v>4746</v>
      </c>
      <c r="U2153" s="145">
        <v>12</v>
      </c>
      <c r="V2153" s="145">
        <v>17.026669999999999</v>
      </c>
      <c r="W2153" s="145">
        <v>3</v>
      </c>
      <c r="X2153" s="144" t="s">
        <v>4745</v>
      </c>
    </row>
    <row r="2154" spans="1:24" s="7" customFormat="1">
      <c r="A2154" s="7" t="s">
        <v>49</v>
      </c>
      <c r="D2154" s="144" t="s">
        <v>8692</v>
      </c>
      <c r="E2154" s="144" t="s">
        <v>8693</v>
      </c>
      <c r="F2154" s="144" t="s">
        <v>8081</v>
      </c>
      <c r="G2154" s="144" t="s">
        <v>4745</v>
      </c>
      <c r="H2154" s="144" t="s">
        <v>8293</v>
      </c>
      <c r="I2154" s="144" t="s">
        <v>8687</v>
      </c>
      <c r="J2154" s="145">
        <v>0</v>
      </c>
      <c r="K2154" s="144" t="s">
        <v>1507</v>
      </c>
      <c r="L2154" s="144" t="s">
        <v>5279</v>
      </c>
      <c r="M2154" s="144" t="s">
        <v>4202</v>
      </c>
      <c r="N2154" s="144" t="s">
        <v>683</v>
      </c>
      <c r="O2154" s="144" t="s">
        <v>695</v>
      </c>
      <c r="P2154" s="144" t="s">
        <v>1508</v>
      </c>
      <c r="Q2154" s="145">
        <v>3.2</v>
      </c>
      <c r="R2154" s="144" t="s">
        <v>4745</v>
      </c>
      <c r="S2154" s="145">
        <v>0</v>
      </c>
      <c r="T2154" s="144" t="s">
        <v>4746</v>
      </c>
      <c r="U2154" s="145">
        <v>8</v>
      </c>
      <c r="V2154" s="145">
        <v>18.73</v>
      </c>
      <c r="W2154" s="145">
        <v>2</v>
      </c>
      <c r="X2154" s="144" t="s">
        <v>4745</v>
      </c>
    </row>
    <row r="2155" spans="1:24" s="7" customFormat="1">
      <c r="A2155" s="7" t="s">
        <v>49</v>
      </c>
      <c r="D2155" s="144" t="s">
        <v>8694</v>
      </c>
      <c r="E2155" s="144" t="s">
        <v>8695</v>
      </c>
      <c r="F2155" s="144" t="s">
        <v>8081</v>
      </c>
      <c r="G2155" s="144" t="s">
        <v>4745</v>
      </c>
      <c r="H2155" s="144" t="s">
        <v>8293</v>
      </c>
      <c r="I2155" s="144" t="s">
        <v>8687</v>
      </c>
      <c r="J2155" s="145">
        <v>0</v>
      </c>
      <c r="K2155" s="144" t="s">
        <v>1413</v>
      </c>
      <c r="L2155" s="144" t="s">
        <v>487</v>
      </c>
      <c r="M2155" s="144" t="s">
        <v>4202</v>
      </c>
      <c r="N2155" s="144" t="s">
        <v>683</v>
      </c>
      <c r="O2155" s="144" t="s">
        <v>695</v>
      </c>
      <c r="P2155" s="144" t="s">
        <v>1508</v>
      </c>
      <c r="Q2155" s="145">
        <v>0.96</v>
      </c>
      <c r="R2155" s="144" t="s">
        <v>4745</v>
      </c>
      <c r="S2155" s="145">
        <v>0</v>
      </c>
      <c r="T2155" s="144" t="s">
        <v>4746</v>
      </c>
      <c r="U2155" s="145">
        <v>9</v>
      </c>
      <c r="V2155" s="145">
        <v>3.68</v>
      </c>
      <c r="W2155" s="145">
        <v>7</v>
      </c>
      <c r="X2155" s="144" t="s">
        <v>4745</v>
      </c>
    </row>
    <row r="2156" spans="1:24" s="7" customFormat="1">
      <c r="A2156" s="7" t="s">
        <v>49</v>
      </c>
      <c r="D2156" s="144" t="s">
        <v>8696</v>
      </c>
      <c r="E2156" s="144" t="s">
        <v>8697</v>
      </c>
      <c r="F2156" s="144" t="s">
        <v>8081</v>
      </c>
      <c r="G2156" s="144" t="s">
        <v>4745</v>
      </c>
      <c r="H2156" s="144" t="s">
        <v>8293</v>
      </c>
      <c r="I2156" s="144" t="s">
        <v>8687</v>
      </c>
      <c r="J2156" s="145">
        <v>0</v>
      </c>
      <c r="K2156" s="144" t="s">
        <v>1413</v>
      </c>
      <c r="L2156" s="144" t="s">
        <v>5279</v>
      </c>
      <c r="M2156" s="144" t="s">
        <v>4202</v>
      </c>
      <c r="N2156" s="144" t="s">
        <v>683</v>
      </c>
      <c r="O2156" s="144" t="s">
        <v>695</v>
      </c>
      <c r="P2156" s="144" t="s">
        <v>6074</v>
      </c>
      <c r="Q2156" s="145">
        <v>0.85</v>
      </c>
      <c r="R2156" s="144" t="s">
        <v>4745</v>
      </c>
      <c r="S2156" s="145">
        <v>0</v>
      </c>
      <c r="T2156" s="144" t="s">
        <v>4746</v>
      </c>
      <c r="U2156" s="145">
        <v>19</v>
      </c>
      <c r="V2156" s="145">
        <v>11.26333</v>
      </c>
      <c r="W2156" s="145">
        <v>1</v>
      </c>
      <c r="X2156" s="144" t="s">
        <v>4745</v>
      </c>
    </row>
    <row r="2157" spans="1:24" s="7" customFormat="1">
      <c r="A2157" s="7" t="s">
        <v>49</v>
      </c>
      <c r="D2157" s="144" t="s">
        <v>8698</v>
      </c>
      <c r="E2157" s="144" t="s">
        <v>8699</v>
      </c>
      <c r="F2157" s="144" t="s">
        <v>8081</v>
      </c>
      <c r="G2157" s="144" t="s">
        <v>4745</v>
      </c>
      <c r="H2157" s="144" t="s">
        <v>8293</v>
      </c>
      <c r="I2157" s="144" t="s">
        <v>8687</v>
      </c>
      <c r="J2157" s="145">
        <v>0</v>
      </c>
      <c r="K2157" s="144" t="s">
        <v>891</v>
      </c>
      <c r="L2157" s="144" t="s">
        <v>5279</v>
      </c>
      <c r="M2157" s="144" t="s">
        <v>4202</v>
      </c>
      <c r="N2157" s="144" t="s">
        <v>522</v>
      </c>
      <c r="O2157" s="144" t="s">
        <v>695</v>
      </c>
      <c r="P2157" s="144" t="s">
        <v>845</v>
      </c>
      <c r="Q2157" s="145">
        <v>0.69599999999999995</v>
      </c>
      <c r="R2157" s="144" t="s">
        <v>4745</v>
      </c>
      <c r="S2157" s="145">
        <v>0</v>
      </c>
      <c r="T2157" s="144" t="s">
        <v>4746</v>
      </c>
      <c r="U2157" s="145">
        <v>0</v>
      </c>
      <c r="V2157" s="145">
        <v>10.32</v>
      </c>
      <c r="W2157" s="145">
        <v>0</v>
      </c>
      <c r="X2157" s="144" t="s">
        <v>4745</v>
      </c>
    </row>
    <row r="2158" spans="1:24" s="7" customFormat="1">
      <c r="A2158" s="7" t="s">
        <v>49</v>
      </c>
      <c r="D2158" s="144" t="s">
        <v>8700</v>
      </c>
      <c r="E2158" s="144" t="s">
        <v>8701</v>
      </c>
      <c r="F2158" s="144" t="s">
        <v>8081</v>
      </c>
      <c r="G2158" s="144" t="s">
        <v>4745</v>
      </c>
      <c r="H2158" s="144" t="s">
        <v>8293</v>
      </c>
      <c r="I2158" s="144" t="s">
        <v>8687</v>
      </c>
      <c r="J2158" s="145">
        <v>0</v>
      </c>
      <c r="K2158" s="144" t="s">
        <v>2039</v>
      </c>
      <c r="L2158" s="144" t="s">
        <v>5279</v>
      </c>
      <c r="M2158" s="144" t="s">
        <v>4202</v>
      </c>
      <c r="N2158" s="144" t="s">
        <v>683</v>
      </c>
      <c r="O2158" s="144" t="s">
        <v>695</v>
      </c>
      <c r="P2158" s="144" t="s">
        <v>8355</v>
      </c>
      <c r="Q2158" s="145">
        <v>1.355</v>
      </c>
      <c r="R2158" s="144" t="s">
        <v>4745</v>
      </c>
      <c r="S2158" s="145">
        <v>0</v>
      </c>
      <c r="T2158" s="144" t="s">
        <v>4746</v>
      </c>
      <c r="U2158" s="145">
        <v>51</v>
      </c>
      <c r="V2158" s="145">
        <v>12.7125</v>
      </c>
      <c r="W2158" s="145">
        <v>2</v>
      </c>
      <c r="X2158" s="144" t="s">
        <v>4745</v>
      </c>
    </row>
    <row r="2159" spans="1:24" s="7" customFormat="1">
      <c r="A2159" s="7" t="s">
        <v>49</v>
      </c>
      <c r="D2159" s="144" t="s">
        <v>8702</v>
      </c>
      <c r="E2159" s="144" t="s">
        <v>8703</v>
      </c>
      <c r="F2159" s="144" t="s">
        <v>8081</v>
      </c>
      <c r="G2159" s="144" t="s">
        <v>4745</v>
      </c>
      <c r="H2159" s="144" t="s">
        <v>8293</v>
      </c>
      <c r="I2159" s="144" t="s">
        <v>8687</v>
      </c>
      <c r="J2159" s="145">
        <v>0</v>
      </c>
      <c r="K2159" s="144" t="s">
        <v>539</v>
      </c>
      <c r="L2159" s="144" t="s">
        <v>457</v>
      </c>
      <c r="M2159" s="144" t="s">
        <v>4202</v>
      </c>
      <c r="N2159" s="144" t="s">
        <v>683</v>
      </c>
      <c r="O2159" s="144" t="s">
        <v>695</v>
      </c>
      <c r="P2159" s="144" t="s">
        <v>2531</v>
      </c>
      <c r="Q2159" s="145">
        <v>1.875</v>
      </c>
      <c r="R2159" s="144" t="s">
        <v>4745</v>
      </c>
      <c r="S2159" s="145">
        <v>0</v>
      </c>
      <c r="T2159" s="144" t="s">
        <v>4746</v>
      </c>
      <c r="U2159" s="145">
        <v>24</v>
      </c>
      <c r="V2159" s="145">
        <v>23.01</v>
      </c>
      <c r="W2159" s="145">
        <v>5</v>
      </c>
      <c r="X2159" s="144" t="s">
        <v>4745</v>
      </c>
    </row>
    <row r="2160" spans="1:24" s="7" customFormat="1">
      <c r="A2160" s="7" t="s">
        <v>49</v>
      </c>
      <c r="D2160" s="144" t="s">
        <v>8704</v>
      </c>
      <c r="E2160" s="144" t="s">
        <v>8705</v>
      </c>
      <c r="F2160" s="144" t="s">
        <v>8081</v>
      </c>
      <c r="G2160" s="144" t="s">
        <v>4745</v>
      </c>
      <c r="H2160" s="144" t="s">
        <v>8293</v>
      </c>
      <c r="I2160" s="144" t="s">
        <v>8687</v>
      </c>
      <c r="J2160" s="145">
        <v>0</v>
      </c>
      <c r="K2160" s="144" t="s">
        <v>582</v>
      </c>
      <c r="L2160" s="144" t="s">
        <v>457</v>
      </c>
      <c r="M2160" s="144" t="s">
        <v>4797</v>
      </c>
      <c r="N2160" s="144" t="s">
        <v>683</v>
      </c>
      <c r="O2160" s="144" t="s">
        <v>695</v>
      </c>
      <c r="P2160" s="144" t="s">
        <v>4745</v>
      </c>
      <c r="Q2160" s="145">
        <v>2.19</v>
      </c>
      <c r="R2160" s="144" t="s">
        <v>4745</v>
      </c>
      <c r="S2160" s="145">
        <v>0</v>
      </c>
      <c r="T2160" s="144" t="s">
        <v>5162</v>
      </c>
      <c r="U2160" s="145">
        <v>18</v>
      </c>
      <c r="V2160" s="145">
        <v>91.594999999999999</v>
      </c>
      <c r="W2160" s="145">
        <v>1</v>
      </c>
      <c r="X2160" s="144" t="s">
        <v>4745</v>
      </c>
    </row>
    <row r="2161" spans="1:24" s="7" customFormat="1">
      <c r="A2161" s="7" t="s">
        <v>49</v>
      </c>
      <c r="D2161" s="144" t="s">
        <v>8706</v>
      </c>
      <c r="E2161" s="144" t="s">
        <v>8707</v>
      </c>
      <c r="F2161" s="144" t="s">
        <v>8081</v>
      </c>
      <c r="G2161" s="144" t="s">
        <v>4745</v>
      </c>
      <c r="H2161" s="144" t="s">
        <v>8293</v>
      </c>
      <c r="I2161" s="144" t="s">
        <v>8687</v>
      </c>
      <c r="J2161" s="145">
        <v>0</v>
      </c>
      <c r="K2161" s="144" t="s">
        <v>582</v>
      </c>
      <c r="L2161" s="144" t="s">
        <v>5279</v>
      </c>
      <c r="M2161" s="144" t="s">
        <v>4202</v>
      </c>
      <c r="N2161" s="144" t="s">
        <v>683</v>
      </c>
      <c r="O2161" s="144" t="s">
        <v>81</v>
      </c>
      <c r="P2161" s="144" t="s">
        <v>8708</v>
      </c>
      <c r="Q2161" s="145">
        <v>0.79200000000000004</v>
      </c>
      <c r="R2161" s="144" t="s">
        <v>4745</v>
      </c>
      <c r="S2161" s="145">
        <v>0</v>
      </c>
      <c r="T2161" s="144" t="s">
        <v>4746</v>
      </c>
      <c r="U2161" s="145">
        <v>0</v>
      </c>
      <c r="V2161" s="145">
        <v>7.48</v>
      </c>
      <c r="W2161" s="145">
        <v>0</v>
      </c>
      <c r="X2161" s="144" t="s">
        <v>4745</v>
      </c>
    </row>
    <row r="2162" spans="1:24" s="7" customFormat="1">
      <c r="A2162" s="7" t="s">
        <v>49</v>
      </c>
      <c r="D2162" s="144" t="s">
        <v>8709</v>
      </c>
      <c r="E2162" s="144" t="s">
        <v>8710</v>
      </c>
      <c r="F2162" s="144" t="s">
        <v>8081</v>
      </c>
      <c r="G2162" s="144" t="s">
        <v>4745</v>
      </c>
      <c r="H2162" s="144" t="s">
        <v>8293</v>
      </c>
      <c r="I2162" s="144" t="s">
        <v>8687</v>
      </c>
      <c r="J2162" s="145">
        <v>0</v>
      </c>
      <c r="K2162" s="144" t="s">
        <v>582</v>
      </c>
      <c r="L2162" s="144" t="s">
        <v>5279</v>
      </c>
      <c r="M2162" s="144" t="s">
        <v>4202</v>
      </c>
      <c r="N2162" s="144" t="s">
        <v>683</v>
      </c>
      <c r="O2162" s="144" t="s">
        <v>81</v>
      </c>
      <c r="P2162" s="144" t="s">
        <v>8711</v>
      </c>
      <c r="Q2162" s="145">
        <v>1.3380000000000001</v>
      </c>
      <c r="R2162" s="144" t="s">
        <v>4745</v>
      </c>
      <c r="S2162" s="145">
        <v>0</v>
      </c>
      <c r="T2162" s="144" t="s">
        <v>4746</v>
      </c>
      <c r="U2162" s="145">
        <v>0</v>
      </c>
      <c r="V2162" s="145">
        <v>19.48</v>
      </c>
      <c r="W2162" s="145">
        <v>0</v>
      </c>
      <c r="X2162" s="144" t="s">
        <v>4745</v>
      </c>
    </row>
    <row r="2163" spans="1:24" s="7" customFormat="1">
      <c r="A2163" s="7" t="s">
        <v>49</v>
      </c>
      <c r="D2163" s="144" t="s">
        <v>8712</v>
      </c>
      <c r="E2163" s="144" t="s">
        <v>8713</v>
      </c>
      <c r="F2163" s="144" t="s">
        <v>8081</v>
      </c>
      <c r="G2163" s="144" t="s">
        <v>4745</v>
      </c>
      <c r="H2163" s="144" t="s">
        <v>8293</v>
      </c>
      <c r="I2163" s="144" t="s">
        <v>8687</v>
      </c>
      <c r="J2163" s="145">
        <v>0</v>
      </c>
      <c r="K2163" s="144" t="s">
        <v>582</v>
      </c>
      <c r="L2163" s="144" t="s">
        <v>5279</v>
      </c>
      <c r="M2163" s="144" t="s">
        <v>4202</v>
      </c>
      <c r="N2163" s="144" t="s">
        <v>683</v>
      </c>
      <c r="O2163" s="144" t="s">
        <v>81</v>
      </c>
      <c r="P2163" s="144" t="s">
        <v>8714</v>
      </c>
      <c r="Q2163" s="145">
        <v>0.97899999999999998</v>
      </c>
      <c r="R2163" s="144" t="s">
        <v>4745</v>
      </c>
      <c r="S2163" s="145">
        <v>0</v>
      </c>
      <c r="T2163" s="144" t="s">
        <v>4746</v>
      </c>
      <c r="U2163" s="145">
        <v>0</v>
      </c>
      <c r="V2163" s="145">
        <v>14.45</v>
      </c>
      <c r="W2163" s="145">
        <v>0</v>
      </c>
      <c r="X2163" s="144" t="s">
        <v>4745</v>
      </c>
    </row>
    <row r="2164" spans="1:24" s="7" customFormat="1">
      <c r="A2164" s="7" t="s">
        <v>49</v>
      </c>
      <c r="D2164" s="144" t="s">
        <v>8715</v>
      </c>
      <c r="E2164" s="144" t="s">
        <v>8716</v>
      </c>
      <c r="F2164" s="144" t="s">
        <v>8081</v>
      </c>
      <c r="G2164" s="144" t="s">
        <v>4745</v>
      </c>
      <c r="H2164" s="144" t="s">
        <v>8293</v>
      </c>
      <c r="I2164" s="144" t="s">
        <v>8687</v>
      </c>
      <c r="J2164" s="145">
        <v>0</v>
      </c>
      <c r="K2164" s="144" t="s">
        <v>582</v>
      </c>
      <c r="L2164" s="144" t="s">
        <v>5279</v>
      </c>
      <c r="M2164" s="144" t="s">
        <v>4202</v>
      </c>
      <c r="N2164" s="144" t="s">
        <v>522</v>
      </c>
      <c r="O2164" s="144" t="s">
        <v>81</v>
      </c>
      <c r="P2164" s="144" t="s">
        <v>818</v>
      </c>
      <c r="Q2164" s="145">
        <v>1.712</v>
      </c>
      <c r="R2164" s="144" t="s">
        <v>4745</v>
      </c>
      <c r="S2164" s="145">
        <v>0</v>
      </c>
      <c r="T2164" s="144" t="s">
        <v>4746</v>
      </c>
      <c r="U2164" s="145">
        <v>17</v>
      </c>
      <c r="V2164" s="145">
        <v>7.1081799999999999</v>
      </c>
      <c r="W2164" s="145">
        <v>5</v>
      </c>
      <c r="X2164" s="144" t="s">
        <v>4745</v>
      </c>
    </row>
    <row r="2165" spans="1:24" s="7" customFormat="1">
      <c r="A2165" s="7" t="s">
        <v>49</v>
      </c>
      <c r="D2165" s="144" t="s">
        <v>8717</v>
      </c>
      <c r="E2165" s="144" t="s">
        <v>8718</v>
      </c>
      <c r="F2165" s="144" t="s">
        <v>8081</v>
      </c>
      <c r="G2165" s="144" t="s">
        <v>4745</v>
      </c>
      <c r="H2165" s="144" t="s">
        <v>8293</v>
      </c>
      <c r="I2165" s="144" t="s">
        <v>8687</v>
      </c>
      <c r="J2165" s="145">
        <v>0</v>
      </c>
      <c r="K2165" s="144" t="s">
        <v>582</v>
      </c>
      <c r="L2165" s="144" t="s">
        <v>5279</v>
      </c>
      <c r="M2165" s="144" t="s">
        <v>4202</v>
      </c>
      <c r="N2165" s="144" t="s">
        <v>522</v>
      </c>
      <c r="O2165" s="144" t="s">
        <v>81</v>
      </c>
      <c r="P2165" s="144" t="s">
        <v>8719</v>
      </c>
      <c r="Q2165" s="145">
        <v>2.1480000000000001</v>
      </c>
      <c r="R2165" s="144" t="s">
        <v>4745</v>
      </c>
      <c r="S2165" s="145">
        <v>0</v>
      </c>
      <c r="T2165" s="144" t="s">
        <v>4746</v>
      </c>
      <c r="U2165" s="145">
        <v>19</v>
      </c>
      <c r="V2165" s="145">
        <v>5.585</v>
      </c>
      <c r="W2165" s="145">
        <v>1</v>
      </c>
      <c r="X2165" s="144" t="s">
        <v>4745</v>
      </c>
    </row>
    <row r="2166" spans="1:24" s="7" customFormat="1">
      <c r="A2166" s="7" t="s">
        <v>49</v>
      </c>
      <c r="D2166" s="144" t="s">
        <v>8720</v>
      </c>
      <c r="E2166" s="144" t="s">
        <v>8721</v>
      </c>
      <c r="F2166" s="144" t="s">
        <v>8081</v>
      </c>
      <c r="G2166" s="144" t="s">
        <v>4745</v>
      </c>
      <c r="H2166" s="144" t="s">
        <v>8293</v>
      </c>
      <c r="I2166" s="144" t="s">
        <v>8687</v>
      </c>
      <c r="J2166" s="145">
        <v>0</v>
      </c>
      <c r="K2166" s="144" t="s">
        <v>891</v>
      </c>
      <c r="L2166" s="144" t="s">
        <v>5279</v>
      </c>
      <c r="M2166" s="144" t="s">
        <v>4202</v>
      </c>
      <c r="N2166" s="144" t="s">
        <v>522</v>
      </c>
      <c r="O2166" s="144" t="s">
        <v>81</v>
      </c>
      <c r="P2166" s="144" t="s">
        <v>1515</v>
      </c>
      <c r="Q2166" s="145">
        <v>2.1</v>
      </c>
      <c r="R2166" s="144" t="s">
        <v>4745</v>
      </c>
      <c r="S2166" s="145">
        <v>0</v>
      </c>
      <c r="T2166" s="144" t="s">
        <v>4746</v>
      </c>
      <c r="U2166" s="145">
        <v>6</v>
      </c>
      <c r="V2166" s="145">
        <v>7.4988900000000003</v>
      </c>
      <c r="W2166" s="145">
        <v>6</v>
      </c>
      <c r="X2166" s="144" t="s">
        <v>4745</v>
      </c>
    </row>
    <row r="2167" spans="1:24" s="7" customFormat="1">
      <c r="A2167" s="7" t="s">
        <v>49</v>
      </c>
      <c r="D2167" s="144" t="s">
        <v>8722</v>
      </c>
      <c r="E2167" s="144" t="s">
        <v>8723</v>
      </c>
      <c r="F2167" s="144" t="s">
        <v>8081</v>
      </c>
      <c r="G2167" s="144" t="s">
        <v>4745</v>
      </c>
      <c r="H2167" s="144" t="s">
        <v>8293</v>
      </c>
      <c r="I2167" s="144" t="s">
        <v>8687</v>
      </c>
      <c r="J2167" s="145">
        <v>20</v>
      </c>
      <c r="K2167" s="144" t="s">
        <v>582</v>
      </c>
      <c r="L2167" s="144" t="s">
        <v>5279</v>
      </c>
      <c r="M2167" s="144" t="s">
        <v>4753</v>
      </c>
      <c r="N2167" s="144" t="s">
        <v>429</v>
      </c>
      <c r="O2167" s="144" t="s">
        <v>81</v>
      </c>
      <c r="P2167" s="144" t="s">
        <v>8724</v>
      </c>
      <c r="Q2167" s="145">
        <v>0.63</v>
      </c>
      <c r="R2167" s="144" t="s">
        <v>156</v>
      </c>
      <c r="S2167" s="145">
        <v>8</v>
      </c>
      <c r="T2167" s="144" t="s">
        <v>4754</v>
      </c>
      <c r="U2167" s="145">
        <v>99</v>
      </c>
      <c r="V2167" s="145">
        <v>1.8297099999999999</v>
      </c>
      <c r="W2167" s="145">
        <v>9</v>
      </c>
      <c r="X2167" s="144" t="s">
        <v>4745</v>
      </c>
    </row>
    <row r="2168" spans="1:24" s="7" customFormat="1">
      <c r="A2168" s="7" t="s">
        <v>49</v>
      </c>
      <c r="D2168" s="144" t="s">
        <v>8725</v>
      </c>
      <c r="E2168" s="144" t="s">
        <v>8726</v>
      </c>
      <c r="F2168" s="144" t="s">
        <v>8081</v>
      </c>
      <c r="G2168" s="144" t="s">
        <v>4745</v>
      </c>
      <c r="H2168" s="144" t="s">
        <v>8293</v>
      </c>
      <c r="I2168" s="144" t="s">
        <v>8687</v>
      </c>
      <c r="J2168" s="145">
        <v>0</v>
      </c>
      <c r="K2168" s="144" t="s">
        <v>739</v>
      </c>
      <c r="L2168" s="144" t="s">
        <v>457</v>
      </c>
      <c r="M2168" s="144" t="s">
        <v>4202</v>
      </c>
      <c r="N2168" s="144" t="s">
        <v>683</v>
      </c>
      <c r="O2168" s="144" t="s">
        <v>81</v>
      </c>
      <c r="P2168" s="144" t="s">
        <v>1080</v>
      </c>
      <c r="Q2168" s="145">
        <v>2</v>
      </c>
      <c r="R2168" s="144" t="s">
        <v>4745</v>
      </c>
      <c r="S2168" s="145">
        <v>0</v>
      </c>
      <c r="T2168" s="144" t="s">
        <v>4746</v>
      </c>
      <c r="U2168" s="145">
        <v>9</v>
      </c>
      <c r="V2168" s="145">
        <v>28.3</v>
      </c>
      <c r="W2168" s="145">
        <v>8</v>
      </c>
      <c r="X2168" s="144" t="s">
        <v>4745</v>
      </c>
    </row>
    <row r="2169" spans="1:24" s="7" customFormat="1">
      <c r="A2169" s="7" t="s">
        <v>49</v>
      </c>
      <c r="D2169" s="144" t="s">
        <v>8727</v>
      </c>
      <c r="E2169" s="144" t="s">
        <v>8728</v>
      </c>
      <c r="F2169" s="144" t="s">
        <v>5937</v>
      </c>
      <c r="G2169" s="144" t="s">
        <v>4745</v>
      </c>
      <c r="H2169" s="144" t="s">
        <v>2956</v>
      </c>
      <c r="I2169" s="144" t="s">
        <v>7671</v>
      </c>
      <c r="J2169" s="145">
        <v>45</v>
      </c>
      <c r="K2169" s="144" t="s">
        <v>1072</v>
      </c>
      <c r="L2169" s="144" t="s">
        <v>409</v>
      </c>
      <c r="M2169" s="144" t="s">
        <v>4797</v>
      </c>
      <c r="N2169" s="144" t="s">
        <v>381</v>
      </c>
      <c r="O2169" s="144" t="s">
        <v>81</v>
      </c>
      <c r="P2169" s="144" t="s">
        <v>8729</v>
      </c>
      <c r="Q2169" s="145">
        <v>8.1000000000000003E-2</v>
      </c>
      <c r="R2169" s="144" t="s">
        <v>3010</v>
      </c>
      <c r="S2169" s="145">
        <v>45</v>
      </c>
      <c r="T2169" s="144" t="s">
        <v>5215</v>
      </c>
      <c r="U2169" s="145">
        <v>80</v>
      </c>
      <c r="V2169" s="145">
        <v>4.62</v>
      </c>
      <c r="W2169" s="145">
        <v>80</v>
      </c>
      <c r="X2169" s="144" t="s">
        <v>4745</v>
      </c>
    </row>
    <row r="2170" spans="1:24" s="7" customFormat="1">
      <c r="A2170" s="7" t="s">
        <v>49</v>
      </c>
      <c r="D2170" s="144" t="s">
        <v>3698</v>
      </c>
      <c r="E2170" s="144" t="s">
        <v>8730</v>
      </c>
      <c r="F2170" s="144" t="s">
        <v>655</v>
      </c>
      <c r="G2170" s="144" t="s">
        <v>5227</v>
      </c>
      <c r="H2170" s="144" t="s">
        <v>2956</v>
      </c>
      <c r="I2170" s="144" t="s">
        <v>7671</v>
      </c>
      <c r="J2170" s="145">
        <v>45</v>
      </c>
      <c r="K2170" s="144" t="s">
        <v>5269</v>
      </c>
      <c r="L2170" s="144" t="s">
        <v>1795</v>
      </c>
      <c r="M2170" s="144" t="s">
        <v>4797</v>
      </c>
      <c r="N2170" s="144" t="s">
        <v>381</v>
      </c>
      <c r="O2170" s="144" t="s">
        <v>81</v>
      </c>
      <c r="P2170" s="144" t="s">
        <v>8731</v>
      </c>
      <c r="Q2170" s="145">
        <v>8.1000000000000003E-2</v>
      </c>
      <c r="R2170" s="144" t="s">
        <v>530</v>
      </c>
      <c r="S2170" s="145">
        <v>45</v>
      </c>
      <c r="T2170" s="144" t="s">
        <v>5215</v>
      </c>
      <c r="U2170" s="145">
        <v>240</v>
      </c>
      <c r="V2170" s="145">
        <v>4.62</v>
      </c>
      <c r="W2170" s="145">
        <v>3</v>
      </c>
      <c r="X2170" s="144" t="s">
        <v>4745</v>
      </c>
    </row>
    <row r="2171" spans="1:24" s="7" customFormat="1">
      <c r="A2171" s="7" t="s">
        <v>49</v>
      </c>
      <c r="D2171" s="144" t="s">
        <v>3699</v>
      </c>
      <c r="E2171" s="144" t="s">
        <v>8732</v>
      </c>
      <c r="F2171" s="144" t="s">
        <v>655</v>
      </c>
      <c r="G2171" s="144" t="s">
        <v>5227</v>
      </c>
      <c r="H2171" s="144" t="s">
        <v>2956</v>
      </c>
      <c r="I2171" s="144" t="s">
        <v>7671</v>
      </c>
      <c r="J2171" s="145">
        <v>45</v>
      </c>
      <c r="K2171" s="144" t="s">
        <v>5269</v>
      </c>
      <c r="L2171" s="144" t="s">
        <v>389</v>
      </c>
      <c r="M2171" s="144" t="s">
        <v>4797</v>
      </c>
      <c r="N2171" s="144" t="s">
        <v>381</v>
      </c>
      <c r="O2171" s="144" t="s">
        <v>81</v>
      </c>
      <c r="P2171" s="144" t="s">
        <v>8731</v>
      </c>
      <c r="Q2171" s="145">
        <v>8.1000000000000003E-2</v>
      </c>
      <c r="R2171" s="144" t="s">
        <v>530</v>
      </c>
      <c r="S2171" s="145">
        <v>45</v>
      </c>
      <c r="T2171" s="144" t="s">
        <v>5215</v>
      </c>
      <c r="U2171" s="145">
        <v>120</v>
      </c>
      <c r="V2171" s="145">
        <v>4.62</v>
      </c>
      <c r="W2171" s="145">
        <v>106</v>
      </c>
      <c r="X2171" s="144" t="s">
        <v>4745</v>
      </c>
    </row>
    <row r="2172" spans="1:24" s="7" customFormat="1">
      <c r="A2172" s="7" t="s">
        <v>49</v>
      </c>
      <c r="D2172" s="144" t="s">
        <v>8733</v>
      </c>
      <c r="E2172" s="144" t="s">
        <v>8734</v>
      </c>
      <c r="F2172" s="144" t="s">
        <v>5937</v>
      </c>
      <c r="G2172" s="144" t="s">
        <v>4745</v>
      </c>
      <c r="H2172" s="144" t="s">
        <v>2956</v>
      </c>
      <c r="I2172" s="144" t="s">
        <v>7671</v>
      </c>
      <c r="J2172" s="145">
        <v>45</v>
      </c>
      <c r="K2172" s="144" t="s">
        <v>1072</v>
      </c>
      <c r="L2172" s="144" t="s">
        <v>1795</v>
      </c>
      <c r="M2172" s="144" t="s">
        <v>4797</v>
      </c>
      <c r="N2172" s="144" t="s">
        <v>381</v>
      </c>
      <c r="O2172" s="144" t="s">
        <v>81</v>
      </c>
      <c r="P2172" s="144" t="s">
        <v>8735</v>
      </c>
      <c r="Q2172" s="145">
        <v>8.1000000000000003E-2</v>
      </c>
      <c r="R2172" s="144" t="s">
        <v>530</v>
      </c>
      <c r="S2172" s="145">
        <v>45</v>
      </c>
      <c r="T2172" s="144" t="s">
        <v>5215</v>
      </c>
      <c r="U2172" s="145">
        <v>40</v>
      </c>
      <c r="V2172" s="145">
        <v>4.97</v>
      </c>
      <c r="W2172" s="145">
        <v>40</v>
      </c>
      <c r="X2172" s="144" t="s">
        <v>4745</v>
      </c>
    </row>
    <row r="2173" spans="1:24" s="7" customFormat="1">
      <c r="A2173" s="7" t="s">
        <v>49</v>
      </c>
      <c r="D2173" s="144" t="s">
        <v>8736</v>
      </c>
      <c r="E2173" s="144" t="s">
        <v>8737</v>
      </c>
      <c r="F2173" s="144" t="s">
        <v>5937</v>
      </c>
      <c r="G2173" s="144" t="s">
        <v>4745</v>
      </c>
      <c r="H2173" s="144" t="s">
        <v>2956</v>
      </c>
      <c r="I2173" s="144" t="s">
        <v>7671</v>
      </c>
      <c r="J2173" s="145">
        <v>45</v>
      </c>
      <c r="K2173" s="144" t="s">
        <v>1072</v>
      </c>
      <c r="L2173" s="144" t="s">
        <v>389</v>
      </c>
      <c r="M2173" s="144" t="s">
        <v>4797</v>
      </c>
      <c r="N2173" s="144" t="s">
        <v>683</v>
      </c>
      <c r="O2173" s="144" t="s">
        <v>81</v>
      </c>
      <c r="P2173" s="144" t="s">
        <v>8735</v>
      </c>
      <c r="Q2173" s="145">
        <v>8.1000000000000003E-2</v>
      </c>
      <c r="R2173" s="144" t="s">
        <v>530</v>
      </c>
      <c r="S2173" s="145">
        <v>45</v>
      </c>
      <c r="T2173" s="144" t="s">
        <v>5215</v>
      </c>
      <c r="U2173" s="145">
        <v>40</v>
      </c>
      <c r="V2173" s="145">
        <v>4.97</v>
      </c>
      <c r="W2173" s="145">
        <v>40</v>
      </c>
      <c r="X2173" s="144" t="s">
        <v>4745</v>
      </c>
    </row>
    <row r="2174" spans="1:24" s="7" customFormat="1">
      <c r="A2174" s="7" t="s">
        <v>49</v>
      </c>
      <c r="D2174" s="144" t="s">
        <v>3074</v>
      </c>
      <c r="E2174" s="144" t="s">
        <v>8738</v>
      </c>
      <c r="F2174" s="144" t="s">
        <v>655</v>
      </c>
      <c r="G2174" s="144" t="s">
        <v>4745</v>
      </c>
      <c r="H2174" s="144" t="s">
        <v>2956</v>
      </c>
      <c r="I2174" s="144" t="s">
        <v>7671</v>
      </c>
      <c r="J2174" s="145">
        <v>50</v>
      </c>
      <c r="K2174" s="144" t="s">
        <v>5269</v>
      </c>
      <c r="L2174" s="144" t="s">
        <v>1795</v>
      </c>
      <c r="M2174" s="144" t="s">
        <v>4753</v>
      </c>
      <c r="N2174" s="144" t="s">
        <v>522</v>
      </c>
      <c r="O2174" s="144" t="s">
        <v>81</v>
      </c>
      <c r="P2174" s="144" t="s">
        <v>3478</v>
      </c>
      <c r="Q2174" s="145">
        <v>3.7999999999999999E-2</v>
      </c>
      <c r="R2174" s="144" t="s">
        <v>530</v>
      </c>
      <c r="S2174" s="145">
        <v>25</v>
      </c>
      <c r="T2174" s="144" t="s">
        <v>4754</v>
      </c>
      <c r="U2174" s="145">
        <v>417</v>
      </c>
      <c r="V2174" s="145">
        <v>0.86211000000000004</v>
      </c>
      <c r="W2174" s="145">
        <v>0</v>
      </c>
      <c r="X2174" s="144" t="s">
        <v>8739</v>
      </c>
    </row>
    <row r="2175" spans="1:24" s="7" customFormat="1">
      <c r="A2175" s="7" t="s">
        <v>49</v>
      </c>
      <c r="D2175" s="144" t="s">
        <v>8740</v>
      </c>
      <c r="E2175" s="144" t="s">
        <v>8741</v>
      </c>
      <c r="F2175" s="144" t="s">
        <v>5937</v>
      </c>
      <c r="G2175" s="144" t="s">
        <v>4745</v>
      </c>
      <c r="H2175" s="144" t="s">
        <v>2956</v>
      </c>
      <c r="I2175" s="144" t="s">
        <v>739</v>
      </c>
      <c r="J2175" s="145">
        <v>30</v>
      </c>
      <c r="K2175" s="144" t="s">
        <v>1072</v>
      </c>
      <c r="L2175" s="144" t="s">
        <v>8742</v>
      </c>
      <c r="M2175" s="144" t="s">
        <v>4797</v>
      </c>
      <c r="N2175" s="144" t="s">
        <v>683</v>
      </c>
      <c r="O2175" s="144" t="s">
        <v>81</v>
      </c>
      <c r="P2175" s="144" t="s">
        <v>8743</v>
      </c>
      <c r="Q2175" s="145">
        <v>0.05</v>
      </c>
      <c r="R2175" s="144" t="s">
        <v>530</v>
      </c>
      <c r="S2175" s="145">
        <v>30</v>
      </c>
      <c r="T2175" s="144" t="s">
        <v>5939</v>
      </c>
      <c r="U2175" s="145">
        <v>120</v>
      </c>
      <c r="V2175" s="145">
        <v>1.95</v>
      </c>
      <c r="W2175" s="145">
        <v>46</v>
      </c>
      <c r="X2175" s="144" t="s">
        <v>4745</v>
      </c>
    </row>
    <row r="2176" spans="1:24" s="7" customFormat="1">
      <c r="A2176" s="7" t="s">
        <v>49</v>
      </c>
      <c r="D2176" s="144" t="s">
        <v>8744</v>
      </c>
      <c r="E2176" s="144" t="s">
        <v>8745</v>
      </c>
      <c r="F2176" s="144" t="s">
        <v>5937</v>
      </c>
      <c r="G2176" s="144" t="s">
        <v>4745</v>
      </c>
      <c r="H2176" s="144" t="s">
        <v>2956</v>
      </c>
      <c r="I2176" s="144" t="s">
        <v>739</v>
      </c>
      <c r="J2176" s="145">
        <v>30</v>
      </c>
      <c r="K2176" s="144" t="s">
        <v>1072</v>
      </c>
      <c r="L2176" s="144" t="s">
        <v>393</v>
      </c>
      <c r="M2176" s="144" t="s">
        <v>4797</v>
      </c>
      <c r="N2176" s="144" t="s">
        <v>683</v>
      </c>
      <c r="O2176" s="144" t="s">
        <v>81</v>
      </c>
      <c r="P2176" s="144" t="s">
        <v>8743</v>
      </c>
      <c r="Q2176" s="145">
        <v>0.05</v>
      </c>
      <c r="R2176" s="144" t="s">
        <v>530</v>
      </c>
      <c r="S2176" s="145">
        <v>30</v>
      </c>
      <c r="T2176" s="144" t="s">
        <v>5939</v>
      </c>
      <c r="U2176" s="145">
        <v>210</v>
      </c>
      <c r="V2176" s="145">
        <v>1.85</v>
      </c>
      <c r="W2176" s="145">
        <v>210</v>
      </c>
      <c r="X2176" s="144" t="s">
        <v>4745</v>
      </c>
    </row>
    <row r="2177" spans="1:24" s="7" customFormat="1">
      <c r="A2177" s="7" t="s">
        <v>49</v>
      </c>
      <c r="D2177" s="144" t="s">
        <v>8746</v>
      </c>
      <c r="E2177" s="144" t="s">
        <v>8747</v>
      </c>
      <c r="F2177" s="144" t="s">
        <v>5937</v>
      </c>
      <c r="G2177" s="144" t="s">
        <v>4745</v>
      </c>
      <c r="H2177" s="144" t="s">
        <v>2956</v>
      </c>
      <c r="I2177" s="144" t="s">
        <v>739</v>
      </c>
      <c r="J2177" s="145">
        <v>30</v>
      </c>
      <c r="K2177" s="144" t="s">
        <v>1072</v>
      </c>
      <c r="L2177" s="144" t="s">
        <v>1795</v>
      </c>
      <c r="M2177" s="144" t="s">
        <v>4797</v>
      </c>
      <c r="N2177" s="144" t="s">
        <v>683</v>
      </c>
      <c r="O2177" s="144" t="s">
        <v>81</v>
      </c>
      <c r="P2177" s="144" t="s">
        <v>8743</v>
      </c>
      <c r="Q2177" s="145">
        <v>0.05</v>
      </c>
      <c r="R2177" s="144" t="s">
        <v>530</v>
      </c>
      <c r="S2177" s="145">
        <v>30</v>
      </c>
      <c r="T2177" s="144" t="s">
        <v>5939</v>
      </c>
      <c r="U2177" s="145">
        <v>120</v>
      </c>
      <c r="V2177" s="145">
        <v>1.85</v>
      </c>
      <c r="W2177" s="145">
        <v>32</v>
      </c>
      <c r="X2177" s="144" t="s">
        <v>4745</v>
      </c>
    </row>
    <row r="2178" spans="1:24" s="7" customFormat="1">
      <c r="A2178" s="7" t="s">
        <v>49</v>
      </c>
      <c r="D2178" s="144" t="s">
        <v>8748</v>
      </c>
      <c r="E2178" s="144" t="s">
        <v>8749</v>
      </c>
      <c r="F2178" s="144" t="s">
        <v>5937</v>
      </c>
      <c r="G2178" s="144" t="s">
        <v>4745</v>
      </c>
      <c r="H2178" s="144" t="s">
        <v>2956</v>
      </c>
      <c r="I2178" s="144" t="s">
        <v>739</v>
      </c>
      <c r="J2178" s="145">
        <v>30</v>
      </c>
      <c r="K2178" s="144" t="s">
        <v>1072</v>
      </c>
      <c r="L2178" s="144" t="s">
        <v>393</v>
      </c>
      <c r="M2178" s="144" t="s">
        <v>4797</v>
      </c>
      <c r="N2178" s="144" t="s">
        <v>683</v>
      </c>
      <c r="O2178" s="144" t="s">
        <v>81</v>
      </c>
      <c r="P2178" s="144" t="s">
        <v>8743</v>
      </c>
      <c r="Q2178" s="145">
        <v>0.05</v>
      </c>
      <c r="R2178" s="144" t="s">
        <v>530</v>
      </c>
      <c r="S2178" s="145">
        <v>30</v>
      </c>
      <c r="T2178" s="144" t="s">
        <v>5939</v>
      </c>
      <c r="U2178" s="145">
        <v>177</v>
      </c>
      <c r="V2178" s="145">
        <v>1.95</v>
      </c>
      <c r="W2178" s="145">
        <v>175</v>
      </c>
      <c r="X2178" s="144" t="s">
        <v>4745</v>
      </c>
    </row>
    <row r="2179" spans="1:24" s="7" customFormat="1">
      <c r="A2179" s="7" t="s">
        <v>49</v>
      </c>
      <c r="D2179" s="144" t="s">
        <v>8750</v>
      </c>
      <c r="E2179" s="144" t="s">
        <v>8751</v>
      </c>
      <c r="F2179" s="144" t="s">
        <v>5937</v>
      </c>
      <c r="G2179" s="144" t="s">
        <v>4745</v>
      </c>
      <c r="H2179" s="144" t="s">
        <v>2956</v>
      </c>
      <c r="I2179" s="144" t="s">
        <v>739</v>
      </c>
      <c r="J2179" s="145">
        <v>30</v>
      </c>
      <c r="K2179" s="144" t="s">
        <v>1072</v>
      </c>
      <c r="L2179" s="144" t="s">
        <v>389</v>
      </c>
      <c r="M2179" s="144" t="s">
        <v>4797</v>
      </c>
      <c r="N2179" s="144" t="s">
        <v>683</v>
      </c>
      <c r="O2179" s="144" t="s">
        <v>81</v>
      </c>
      <c r="P2179" s="144" t="s">
        <v>8743</v>
      </c>
      <c r="Q2179" s="145">
        <v>0.04</v>
      </c>
      <c r="R2179" s="144" t="s">
        <v>530</v>
      </c>
      <c r="S2179" s="145">
        <v>30</v>
      </c>
      <c r="T2179" s="144" t="s">
        <v>5939</v>
      </c>
      <c r="U2179" s="145">
        <v>120</v>
      </c>
      <c r="V2179" s="145">
        <v>1.85</v>
      </c>
      <c r="W2179" s="145">
        <v>46</v>
      </c>
      <c r="X2179" s="144" t="s">
        <v>4745</v>
      </c>
    </row>
    <row r="2180" spans="1:24" s="7" customFormat="1">
      <c r="A2180" s="7" t="s">
        <v>49</v>
      </c>
      <c r="D2180" s="144" t="s">
        <v>8752</v>
      </c>
      <c r="E2180" s="144" t="s">
        <v>8753</v>
      </c>
      <c r="F2180" s="144" t="s">
        <v>5937</v>
      </c>
      <c r="G2180" s="144" t="s">
        <v>4745</v>
      </c>
      <c r="H2180" s="144" t="s">
        <v>2956</v>
      </c>
      <c r="I2180" s="144" t="s">
        <v>739</v>
      </c>
      <c r="J2180" s="145">
        <v>30</v>
      </c>
      <c r="K2180" s="144" t="s">
        <v>739</v>
      </c>
      <c r="L2180" s="144" t="s">
        <v>8742</v>
      </c>
      <c r="M2180" s="144" t="s">
        <v>4797</v>
      </c>
      <c r="N2180" s="144" t="s">
        <v>683</v>
      </c>
      <c r="O2180" s="144" t="s">
        <v>81</v>
      </c>
      <c r="P2180" s="144" t="s">
        <v>8743</v>
      </c>
      <c r="Q2180" s="145">
        <v>0.05</v>
      </c>
      <c r="R2180" s="144" t="s">
        <v>530</v>
      </c>
      <c r="S2180" s="145">
        <v>30</v>
      </c>
      <c r="T2180" s="144" t="s">
        <v>5939</v>
      </c>
      <c r="U2180" s="145">
        <v>120</v>
      </c>
      <c r="V2180" s="145">
        <v>1.85</v>
      </c>
      <c r="W2180" s="145">
        <v>71</v>
      </c>
      <c r="X2180" s="144" t="s">
        <v>4745</v>
      </c>
    </row>
    <row r="2181" spans="1:24" s="7" customFormat="1">
      <c r="A2181" s="7" t="s">
        <v>49</v>
      </c>
      <c r="D2181" s="144" t="s">
        <v>8754</v>
      </c>
      <c r="E2181" s="144" t="s">
        <v>8755</v>
      </c>
      <c r="F2181" s="144" t="s">
        <v>5937</v>
      </c>
      <c r="G2181" s="144" t="s">
        <v>4745</v>
      </c>
      <c r="H2181" s="144" t="s">
        <v>2956</v>
      </c>
      <c r="I2181" s="144" t="s">
        <v>739</v>
      </c>
      <c r="J2181" s="145">
        <v>30</v>
      </c>
      <c r="K2181" s="144" t="s">
        <v>1072</v>
      </c>
      <c r="L2181" s="144" t="s">
        <v>8742</v>
      </c>
      <c r="M2181" s="144" t="s">
        <v>4797</v>
      </c>
      <c r="N2181" s="144" t="s">
        <v>683</v>
      </c>
      <c r="O2181" s="144" t="s">
        <v>81</v>
      </c>
      <c r="P2181" s="144" t="s">
        <v>8743</v>
      </c>
      <c r="Q2181" s="145">
        <v>0.05</v>
      </c>
      <c r="R2181" s="144" t="s">
        <v>530</v>
      </c>
      <c r="S2181" s="145">
        <v>30</v>
      </c>
      <c r="T2181" s="144" t="s">
        <v>5939</v>
      </c>
      <c r="U2181" s="145">
        <v>120</v>
      </c>
      <c r="V2181" s="145">
        <v>1.85</v>
      </c>
      <c r="W2181" s="145">
        <v>69</v>
      </c>
      <c r="X2181" s="144" t="s">
        <v>4745</v>
      </c>
    </row>
    <row r="2182" spans="1:24" s="7" customFormat="1">
      <c r="A2182" s="7" t="s">
        <v>49</v>
      </c>
      <c r="D2182" s="144" t="s">
        <v>8756</v>
      </c>
      <c r="E2182" s="144" t="s">
        <v>8757</v>
      </c>
      <c r="F2182" s="144" t="s">
        <v>5937</v>
      </c>
      <c r="G2182" s="144" t="s">
        <v>4745</v>
      </c>
      <c r="H2182" s="144" t="s">
        <v>2956</v>
      </c>
      <c r="I2182" s="144" t="s">
        <v>739</v>
      </c>
      <c r="J2182" s="145">
        <v>30</v>
      </c>
      <c r="K2182" s="144" t="s">
        <v>1072</v>
      </c>
      <c r="L2182" s="144" t="s">
        <v>8742</v>
      </c>
      <c r="M2182" s="144" t="s">
        <v>4797</v>
      </c>
      <c r="N2182" s="144" t="s">
        <v>683</v>
      </c>
      <c r="O2182" s="144" t="s">
        <v>81</v>
      </c>
      <c r="P2182" s="144" t="s">
        <v>8743</v>
      </c>
      <c r="Q2182" s="145">
        <v>0.05</v>
      </c>
      <c r="R2182" s="144" t="s">
        <v>530</v>
      </c>
      <c r="S2182" s="145">
        <v>30</v>
      </c>
      <c r="T2182" s="144" t="s">
        <v>5939</v>
      </c>
      <c r="U2182" s="145">
        <v>120</v>
      </c>
      <c r="V2182" s="145">
        <v>1.85</v>
      </c>
      <c r="W2182" s="145">
        <v>45</v>
      </c>
      <c r="X2182" s="144" t="s">
        <v>4745</v>
      </c>
    </row>
    <row r="2183" spans="1:24" s="7" customFormat="1">
      <c r="A2183" s="7" t="s">
        <v>49</v>
      </c>
      <c r="D2183" s="144" t="s">
        <v>8758</v>
      </c>
      <c r="E2183" s="144" t="s">
        <v>8759</v>
      </c>
      <c r="F2183" s="144" t="s">
        <v>5937</v>
      </c>
      <c r="G2183" s="144" t="s">
        <v>4745</v>
      </c>
      <c r="H2183" s="144" t="s">
        <v>2956</v>
      </c>
      <c r="I2183" s="144" t="s">
        <v>739</v>
      </c>
      <c r="J2183" s="145">
        <v>30</v>
      </c>
      <c r="K2183" s="144" t="s">
        <v>1072</v>
      </c>
      <c r="L2183" s="144" t="s">
        <v>8742</v>
      </c>
      <c r="M2183" s="144" t="s">
        <v>4797</v>
      </c>
      <c r="N2183" s="144" t="s">
        <v>683</v>
      </c>
      <c r="O2183" s="144" t="s">
        <v>81</v>
      </c>
      <c r="P2183" s="144" t="s">
        <v>8743</v>
      </c>
      <c r="Q2183" s="145">
        <v>0.04</v>
      </c>
      <c r="R2183" s="144" t="s">
        <v>530</v>
      </c>
      <c r="S2183" s="145">
        <v>30</v>
      </c>
      <c r="T2183" s="144" t="s">
        <v>5939</v>
      </c>
      <c r="U2183" s="145">
        <v>120</v>
      </c>
      <c r="V2183" s="145">
        <v>1.85</v>
      </c>
      <c r="W2183" s="145">
        <v>76</v>
      </c>
      <c r="X2183" s="144" t="s">
        <v>4745</v>
      </c>
    </row>
    <row r="2184" spans="1:24" s="7" customFormat="1">
      <c r="A2184" s="7" t="s">
        <v>49</v>
      </c>
      <c r="D2184" s="144" t="s">
        <v>8760</v>
      </c>
      <c r="E2184" s="144" t="s">
        <v>8761</v>
      </c>
      <c r="F2184" s="144" t="s">
        <v>5937</v>
      </c>
      <c r="G2184" s="144" t="s">
        <v>4745</v>
      </c>
      <c r="H2184" s="144" t="s">
        <v>2956</v>
      </c>
      <c r="I2184" s="144" t="s">
        <v>739</v>
      </c>
      <c r="J2184" s="145">
        <v>30</v>
      </c>
      <c r="K2184" s="144" t="s">
        <v>739</v>
      </c>
      <c r="L2184" s="144" t="s">
        <v>457</v>
      </c>
      <c r="M2184" s="144" t="s">
        <v>4797</v>
      </c>
      <c r="N2184" s="144" t="s">
        <v>683</v>
      </c>
      <c r="O2184" s="144" t="s">
        <v>81</v>
      </c>
      <c r="P2184" s="144" t="s">
        <v>8743</v>
      </c>
      <c r="Q2184" s="145">
        <v>0.04</v>
      </c>
      <c r="R2184" s="144" t="s">
        <v>530</v>
      </c>
      <c r="S2184" s="145">
        <v>30</v>
      </c>
      <c r="T2184" s="144" t="s">
        <v>5939</v>
      </c>
      <c r="U2184" s="145">
        <v>144</v>
      </c>
      <c r="V2184" s="145">
        <v>1.85</v>
      </c>
      <c r="W2184" s="145">
        <v>144</v>
      </c>
      <c r="X2184" s="144" t="s">
        <v>4745</v>
      </c>
    </row>
    <row r="2185" spans="1:24" s="7" customFormat="1">
      <c r="A2185" s="7" t="s">
        <v>49</v>
      </c>
      <c r="D2185" s="144" t="s">
        <v>8762</v>
      </c>
      <c r="E2185" s="144" t="s">
        <v>8763</v>
      </c>
      <c r="F2185" s="144" t="s">
        <v>5937</v>
      </c>
      <c r="G2185" s="144" t="s">
        <v>4745</v>
      </c>
      <c r="H2185" s="144" t="s">
        <v>2956</v>
      </c>
      <c r="I2185" s="144" t="s">
        <v>739</v>
      </c>
      <c r="J2185" s="145">
        <v>30</v>
      </c>
      <c r="K2185" s="144" t="s">
        <v>739</v>
      </c>
      <c r="L2185" s="144" t="s">
        <v>393</v>
      </c>
      <c r="M2185" s="144" t="s">
        <v>4797</v>
      </c>
      <c r="N2185" s="144" t="s">
        <v>683</v>
      </c>
      <c r="O2185" s="144" t="s">
        <v>81</v>
      </c>
      <c r="P2185" s="144" t="s">
        <v>8743</v>
      </c>
      <c r="Q2185" s="145">
        <v>0.05</v>
      </c>
      <c r="R2185" s="144" t="s">
        <v>530</v>
      </c>
      <c r="S2185" s="145">
        <v>30</v>
      </c>
      <c r="T2185" s="144" t="s">
        <v>5939</v>
      </c>
      <c r="U2185" s="145">
        <v>120</v>
      </c>
      <c r="V2185" s="145">
        <v>1.95</v>
      </c>
      <c r="W2185" s="145">
        <v>81</v>
      </c>
      <c r="X2185" s="144" t="s">
        <v>4745</v>
      </c>
    </row>
    <row r="2186" spans="1:24" s="7" customFormat="1">
      <c r="A2186" s="7" t="s">
        <v>49</v>
      </c>
      <c r="D2186" s="144" t="s">
        <v>8764</v>
      </c>
      <c r="E2186" s="144" t="s">
        <v>8765</v>
      </c>
      <c r="F2186" s="144" t="s">
        <v>5937</v>
      </c>
      <c r="G2186" s="144" t="s">
        <v>4745</v>
      </c>
      <c r="H2186" s="144" t="s">
        <v>2956</v>
      </c>
      <c r="I2186" s="144" t="s">
        <v>739</v>
      </c>
      <c r="J2186" s="145">
        <v>30</v>
      </c>
      <c r="K2186" s="144" t="s">
        <v>739</v>
      </c>
      <c r="L2186" s="144" t="s">
        <v>419</v>
      </c>
      <c r="M2186" s="144" t="s">
        <v>4797</v>
      </c>
      <c r="N2186" s="144" t="s">
        <v>683</v>
      </c>
      <c r="O2186" s="144" t="s">
        <v>81</v>
      </c>
      <c r="P2186" s="144" t="s">
        <v>8743</v>
      </c>
      <c r="Q2186" s="145">
        <v>0.04</v>
      </c>
      <c r="R2186" s="144" t="s">
        <v>530</v>
      </c>
      <c r="S2186" s="145">
        <v>30</v>
      </c>
      <c r="T2186" s="144" t="s">
        <v>5939</v>
      </c>
      <c r="U2186" s="145">
        <v>156</v>
      </c>
      <c r="V2186" s="145">
        <v>1.95</v>
      </c>
      <c r="W2186" s="145">
        <v>156</v>
      </c>
      <c r="X2186" s="144" t="s">
        <v>4745</v>
      </c>
    </row>
    <row r="2187" spans="1:24" s="7" customFormat="1">
      <c r="A2187" s="7" t="s">
        <v>49</v>
      </c>
      <c r="D2187" s="144" t="s">
        <v>8766</v>
      </c>
      <c r="E2187" s="144" t="s">
        <v>8767</v>
      </c>
      <c r="F2187" s="144" t="s">
        <v>5937</v>
      </c>
      <c r="G2187" s="144" t="s">
        <v>4745</v>
      </c>
      <c r="H2187" s="144" t="s">
        <v>2956</v>
      </c>
      <c r="I2187" s="144" t="s">
        <v>739</v>
      </c>
      <c r="J2187" s="145">
        <v>30</v>
      </c>
      <c r="K2187" s="144" t="s">
        <v>739</v>
      </c>
      <c r="L2187" s="144" t="s">
        <v>389</v>
      </c>
      <c r="M2187" s="144" t="s">
        <v>4797</v>
      </c>
      <c r="N2187" s="144" t="s">
        <v>683</v>
      </c>
      <c r="O2187" s="144" t="s">
        <v>81</v>
      </c>
      <c r="P2187" s="144" t="s">
        <v>8768</v>
      </c>
      <c r="Q2187" s="145">
        <v>0.04</v>
      </c>
      <c r="R2187" s="144" t="s">
        <v>530</v>
      </c>
      <c r="S2187" s="145">
        <v>30</v>
      </c>
      <c r="T2187" s="144" t="s">
        <v>5939</v>
      </c>
      <c r="U2187" s="145">
        <v>120</v>
      </c>
      <c r="V2187" s="145">
        <v>1.5</v>
      </c>
      <c r="W2187" s="145">
        <v>86</v>
      </c>
      <c r="X2187" s="144" t="s">
        <v>4745</v>
      </c>
    </row>
    <row r="2188" spans="1:24" s="7" customFormat="1">
      <c r="A2188" s="7" t="s">
        <v>49</v>
      </c>
      <c r="D2188" s="144" t="s">
        <v>8769</v>
      </c>
      <c r="E2188" s="144" t="s">
        <v>8770</v>
      </c>
      <c r="F2188" s="144" t="s">
        <v>5937</v>
      </c>
      <c r="G2188" s="144" t="s">
        <v>4745</v>
      </c>
      <c r="H2188" s="144" t="s">
        <v>2956</v>
      </c>
      <c r="I2188" s="144" t="s">
        <v>739</v>
      </c>
      <c r="J2188" s="145">
        <v>30</v>
      </c>
      <c r="K2188" s="144" t="s">
        <v>739</v>
      </c>
      <c r="L2188" s="144" t="s">
        <v>401</v>
      </c>
      <c r="M2188" s="144" t="s">
        <v>4797</v>
      </c>
      <c r="N2188" s="144" t="s">
        <v>683</v>
      </c>
      <c r="O2188" s="144" t="s">
        <v>81</v>
      </c>
      <c r="P2188" s="144" t="s">
        <v>8771</v>
      </c>
      <c r="Q2188" s="145">
        <v>0.04</v>
      </c>
      <c r="R2188" s="144" t="s">
        <v>530</v>
      </c>
      <c r="S2188" s="145">
        <v>30</v>
      </c>
      <c r="T2188" s="144" t="s">
        <v>5939</v>
      </c>
      <c r="U2188" s="145">
        <v>301</v>
      </c>
      <c r="V2188" s="145">
        <v>1.5</v>
      </c>
      <c r="W2188" s="145">
        <v>238</v>
      </c>
      <c r="X2188" s="144" t="s">
        <v>4745</v>
      </c>
    </row>
    <row r="2189" spans="1:24" s="7" customFormat="1">
      <c r="A2189" s="7" t="s">
        <v>49</v>
      </c>
      <c r="D2189" s="144" t="s">
        <v>8772</v>
      </c>
      <c r="E2189" s="144" t="s">
        <v>8773</v>
      </c>
      <c r="F2189" s="144" t="s">
        <v>5937</v>
      </c>
      <c r="G2189" s="144" t="s">
        <v>4745</v>
      </c>
      <c r="H2189" s="144" t="s">
        <v>2956</v>
      </c>
      <c r="I2189" s="144" t="s">
        <v>739</v>
      </c>
      <c r="J2189" s="145">
        <v>30</v>
      </c>
      <c r="K2189" s="144" t="s">
        <v>739</v>
      </c>
      <c r="L2189" s="144" t="s">
        <v>401</v>
      </c>
      <c r="M2189" s="144" t="s">
        <v>4797</v>
      </c>
      <c r="N2189" s="144" t="s">
        <v>683</v>
      </c>
      <c r="O2189" s="144" t="s">
        <v>81</v>
      </c>
      <c r="P2189" s="144" t="s">
        <v>8774</v>
      </c>
      <c r="Q2189" s="145">
        <v>0.04</v>
      </c>
      <c r="R2189" s="144" t="s">
        <v>530</v>
      </c>
      <c r="S2189" s="145">
        <v>30</v>
      </c>
      <c r="T2189" s="144" t="s">
        <v>5939</v>
      </c>
      <c r="U2189" s="145">
        <v>120</v>
      </c>
      <c r="V2189" s="145">
        <v>1.7</v>
      </c>
      <c r="W2189" s="145">
        <v>108</v>
      </c>
      <c r="X2189" s="144" t="s">
        <v>4745</v>
      </c>
    </row>
    <row r="2190" spans="1:24" s="7" customFormat="1">
      <c r="A2190" s="7" t="s">
        <v>49</v>
      </c>
      <c r="D2190" s="144" t="s">
        <v>3691</v>
      </c>
      <c r="E2190" s="144" t="s">
        <v>8775</v>
      </c>
      <c r="F2190" s="144" t="s">
        <v>655</v>
      </c>
      <c r="G2190" s="144" t="s">
        <v>4745</v>
      </c>
      <c r="H2190" s="144" t="s">
        <v>2956</v>
      </c>
      <c r="I2190" s="144" t="s">
        <v>739</v>
      </c>
      <c r="J2190" s="145">
        <v>30</v>
      </c>
      <c r="K2190" s="144" t="s">
        <v>739</v>
      </c>
      <c r="L2190" s="144" t="s">
        <v>380</v>
      </c>
      <c r="M2190" s="144" t="s">
        <v>4797</v>
      </c>
      <c r="N2190" s="144" t="s">
        <v>683</v>
      </c>
      <c r="O2190" s="144" t="s">
        <v>81</v>
      </c>
      <c r="P2190" s="144" t="s">
        <v>8776</v>
      </c>
      <c r="Q2190" s="145">
        <v>0.03</v>
      </c>
      <c r="R2190" s="144" t="s">
        <v>530</v>
      </c>
      <c r="S2190" s="145">
        <v>30</v>
      </c>
      <c r="T2190" s="144" t="s">
        <v>5939</v>
      </c>
      <c r="U2190" s="145">
        <v>324</v>
      </c>
      <c r="V2190" s="145">
        <v>1.49536</v>
      </c>
      <c r="W2190" s="145">
        <v>0</v>
      </c>
      <c r="X2190" s="144" t="s">
        <v>8777</v>
      </c>
    </row>
    <row r="2191" spans="1:24" s="7" customFormat="1">
      <c r="A2191" s="7" t="s">
        <v>49</v>
      </c>
      <c r="D2191" s="144" t="s">
        <v>8778</v>
      </c>
      <c r="E2191" s="144" t="s">
        <v>8779</v>
      </c>
      <c r="F2191" s="144" t="s">
        <v>5937</v>
      </c>
      <c r="G2191" s="144" t="s">
        <v>4745</v>
      </c>
      <c r="H2191" s="144" t="s">
        <v>2956</v>
      </c>
      <c r="I2191" s="144" t="s">
        <v>739</v>
      </c>
      <c r="J2191" s="145">
        <v>30</v>
      </c>
      <c r="K2191" s="144" t="s">
        <v>739</v>
      </c>
      <c r="L2191" s="144" t="s">
        <v>694</v>
      </c>
      <c r="M2191" s="144" t="s">
        <v>4797</v>
      </c>
      <c r="N2191" s="144" t="s">
        <v>683</v>
      </c>
      <c r="O2191" s="144" t="s">
        <v>81</v>
      </c>
      <c r="P2191" s="144" t="s">
        <v>8774</v>
      </c>
      <c r="Q2191" s="145">
        <v>0.04</v>
      </c>
      <c r="R2191" s="144" t="s">
        <v>530</v>
      </c>
      <c r="S2191" s="145">
        <v>30</v>
      </c>
      <c r="T2191" s="144" t="s">
        <v>5939</v>
      </c>
      <c r="U2191" s="145">
        <v>120</v>
      </c>
      <c r="V2191" s="145">
        <v>1.6</v>
      </c>
      <c r="W2191" s="145">
        <v>56</v>
      </c>
      <c r="X2191" s="144" t="s">
        <v>4745</v>
      </c>
    </row>
    <row r="2192" spans="1:24" s="7" customFormat="1">
      <c r="A2192" s="7" t="s">
        <v>49</v>
      </c>
      <c r="D2192" s="144" t="s">
        <v>8780</v>
      </c>
      <c r="E2192" s="144" t="s">
        <v>8781</v>
      </c>
      <c r="F2192" s="144" t="s">
        <v>5937</v>
      </c>
      <c r="G2192" s="144" t="s">
        <v>4745</v>
      </c>
      <c r="H2192" s="144" t="s">
        <v>2956</v>
      </c>
      <c r="I2192" s="144" t="s">
        <v>739</v>
      </c>
      <c r="J2192" s="145">
        <v>30</v>
      </c>
      <c r="K2192" s="144" t="s">
        <v>739</v>
      </c>
      <c r="L2192" s="144" t="s">
        <v>1795</v>
      </c>
      <c r="M2192" s="144" t="s">
        <v>4797</v>
      </c>
      <c r="N2192" s="144" t="s">
        <v>683</v>
      </c>
      <c r="O2192" s="144" t="s">
        <v>81</v>
      </c>
      <c r="P2192" s="144" t="s">
        <v>8743</v>
      </c>
      <c r="Q2192" s="145">
        <v>0.04</v>
      </c>
      <c r="R2192" s="144" t="s">
        <v>530</v>
      </c>
      <c r="S2192" s="145">
        <v>30</v>
      </c>
      <c r="T2192" s="144" t="s">
        <v>5939</v>
      </c>
      <c r="U2192" s="145">
        <v>120</v>
      </c>
      <c r="V2192" s="145">
        <v>1.85</v>
      </c>
      <c r="W2192" s="145">
        <v>81</v>
      </c>
      <c r="X2192" s="144" t="s">
        <v>4745</v>
      </c>
    </row>
    <row r="2193" spans="1:24" s="7" customFormat="1">
      <c r="A2193" s="7" t="s">
        <v>49</v>
      </c>
      <c r="D2193" s="144" t="s">
        <v>8782</v>
      </c>
      <c r="E2193" s="144" t="s">
        <v>8783</v>
      </c>
      <c r="F2193" s="144" t="s">
        <v>5937</v>
      </c>
      <c r="G2193" s="144" t="s">
        <v>4745</v>
      </c>
      <c r="H2193" s="144" t="s">
        <v>2956</v>
      </c>
      <c r="I2193" s="144" t="s">
        <v>739</v>
      </c>
      <c r="J2193" s="145">
        <v>30</v>
      </c>
      <c r="K2193" s="144" t="s">
        <v>739</v>
      </c>
      <c r="L2193" s="144" t="s">
        <v>801</v>
      </c>
      <c r="M2193" s="144" t="s">
        <v>4797</v>
      </c>
      <c r="N2193" s="144" t="s">
        <v>683</v>
      </c>
      <c r="O2193" s="144" t="s">
        <v>81</v>
      </c>
      <c r="P2193" s="144" t="s">
        <v>8774</v>
      </c>
      <c r="Q2193" s="145">
        <v>0.03</v>
      </c>
      <c r="R2193" s="144" t="s">
        <v>530</v>
      </c>
      <c r="S2193" s="145">
        <v>30</v>
      </c>
      <c r="T2193" s="144" t="s">
        <v>5939</v>
      </c>
      <c r="U2193" s="145">
        <v>120</v>
      </c>
      <c r="V2193" s="145">
        <v>1.5</v>
      </c>
      <c r="W2193" s="145">
        <v>35</v>
      </c>
      <c r="X2193" s="144" t="s">
        <v>4745</v>
      </c>
    </row>
    <row r="2194" spans="1:24" s="7" customFormat="1">
      <c r="A2194" s="7" t="s">
        <v>49</v>
      </c>
      <c r="D2194" s="144" t="s">
        <v>8784</v>
      </c>
      <c r="E2194" s="144" t="s">
        <v>8785</v>
      </c>
      <c r="F2194" s="144" t="s">
        <v>5937</v>
      </c>
      <c r="G2194" s="144" t="s">
        <v>4745</v>
      </c>
      <c r="H2194" s="144" t="s">
        <v>2956</v>
      </c>
      <c r="I2194" s="144" t="s">
        <v>739</v>
      </c>
      <c r="J2194" s="145">
        <v>30</v>
      </c>
      <c r="K2194" s="144" t="s">
        <v>739</v>
      </c>
      <c r="L2194" s="144" t="s">
        <v>457</v>
      </c>
      <c r="M2194" s="144" t="s">
        <v>4797</v>
      </c>
      <c r="N2194" s="144" t="s">
        <v>683</v>
      </c>
      <c r="O2194" s="144" t="s">
        <v>81</v>
      </c>
      <c r="P2194" s="144" t="s">
        <v>8774</v>
      </c>
      <c r="Q2194" s="145">
        <v>0.03</v>
      </c>
      <c r="R2194" s="144" t="s">
        <v>530</v>
      </c>
      <c r="S2194" s="145">
        <v>30</v>
      </c>
      <c r="T2194" s="144" t="s">
        <v>5939</v>
      </c>
      <c r="U2194" s="145">
        <v>120</v>
      </c>
      <c r="V2194" s="145">
        <v>1.5</v>
      </c>
      <c r="W2194" s="145">
        <v>72</v>
      </c>
      <c r="X2194" s="144" t="s">
        <v>4745</v>
      </c>
    </row>
    <row r="2195" spans="1:24" s="7" customFormat="1">
      <c r="A2195" s="7" t="s">
        <v>49</v>
      </c>
      <c r="D2195" s="144" t="s">
        <v>8786</v>
      </c>
      <c r="E2195" s="144" t="s">
        <v>8787</v>
      </c>
      <c r="F2195" s="144" t="s">
        <v>5937</v>
      </c>
      <c r="G2195" s="144" t="s">
        <v>4745</v>
      </c>
      <c r="H2195" s="144" t="s">
        <v>2956</v>
      </c>
      <c r="I2195" s="144" t="s">
        <v>739</v>
      </c>
      <c r="J2195" s="145">
        <v>30</v>
      </c>
      <c r="K2195" s="144" t="s">
        <v>739</v>
      </c>
      <c r="L2195" s="144" t="s">
        <v>389</v>
      </c>
      <c r="M2195" s="144" t="s">
        <v>4797</v>
      </c>
      <c r="N2195" s="144" t="s">
        <v>683</v>
      </c>
      <c r="O2195" s="144" t="s">
        <v>81</v>
      </c>
      <c r="P2195" s="144" t="s">
        <v>8768</v>
      </c>
      <c r="Q2195" s="145">
        <v>0.03</v>
      </c>
      <c r="R2195" s="144" t="s">
        <v>530</v>
      </c>
      <c r="S2195" s="145">
        <v>30</v>
      </c>
      <c r="T2195" s="144" t="s">
        <v>5939</v>
      </c>
      <c r="U2195" s="145">
        <v>144</v>
      </c>
      <c r="V2195" s="145">
        <v>1.5</v>
      </c>
      <c r="W2195" s="145">
        <v>144</v>
      </c>
      <c r="X2195" s="144" t="s">
        <v>4745</v>
      </c>
    </row>
    <row r="2196" spans="1:24" s="7" customFormat="1">
      <c r="A2196" s="7" t="s">
        <v>49</v>
      </c>
      <c r="D2196" s="144" t="s">
        <v>8788</v>
      </c>
      <c r="E2196" s="144" t="s">
        <v>8789</v>
      </c>
      <c r="F2196" s="144" t="s">
        <v>5937</v>
      </c>
      <c r="G2196" s="144" t="s">
        <v>4745</v>
      </c>
      <c r="H2196" s="144" t="s">
        <v>2956</v>
      </c>
      <c r="I2196" s="144" t="s">
        <v>739</v>
      </c>
      <c r="J2196" s="145">
        <v>30</v>
      </c>
      <c r="K2196" s="144" t="s">
        <v>739</v>
      </c>
      <c r="L2196" s="144" t="s">
        <v>8742</v>
      </c>
      <c r="M2196" s="144" t="s">
        <v>4797</v>
      </c>
      <c r="N2196" s="144" t="s">
        <v>683</v>
      </c>
      <c r="O2196" s="144" t="s">
        <v>81</v>
      </c>
      <c r="P2196" s="144" t="s">
        <v>8774</v>
      </c>
      <c r="Q2196" s="145">
        <v>0.03</v>
      </c>
      <c r="R2196" s="144" t="s">
        <v>530</v>
      </c>
      <c r="S2196" s="145">
        <v>30</v>
      </c>
      <c r="T2196" s="144" t="s">
        <v>5939</v>
      </c>
      <c r="U2196" s="145">
        <v>120</v>
      </c>
      <c r="V2196" s="145">
        <v>1.5</v>
      </c>
      <c r="W2196" s="145">
        <v>104</v>
      </c>
      <c r="X2196" s="144" t="s">
        <v>4745</v>
      </c>
    </row>
    <row r="2197" spans="1:24" s="7" customFormat="1">
      <c r="A2197" s="7" t="s">
        <v>49</v>
      </c>
      <c r="D2197" s="144" t="s">
        <v>3693</v>
      </c>
      <c r="E2197" s="144" t="s">
        <v>8790</v>
      </c>
      <c r="F2197" s="144" t="s">
        <v>655</v>
      </c>
      <c r="G2197" s="144" t="s">
        <v>4745</v>
      </c>
      <c r="H2197" s="144" t="s">
        <v>2956</v>
      </c>
      <c r="I2197" s="144" t="s">
        <v>739</v>
      </c>
      <c r="J2197" s="145">
        <v>30</v>
      </c>
      <c r="K2197" s="144" t="s">
        <v>739</v>
      </c>
      <c r="L2197" s="144" t="s">
        <v>393</v>
      </c>
      <c r="M2197" s="144" t="s">
        <v>4797</v>
      </c>
      <c r="N2197" s="144" t="s">
        <v>683</v>
      </c>
      <c r="O2197" s="144" t="s">
        <v>81</v>
      </c>
      <c r="P2197" s="144" t="s">
        <v>8776</v>
      </c>
      <c r="Q2197" s="145">
        <v>0.03</v>
      </c>
      <c r="R2197" s="144" t="s">
        <v>530</v>
      </c>
      <c r="S2197" s="145">
        <v>30</v>
      </c>
      <c r="T2197" s="144" t="s">
        <v>5939</v>
      </c>
      <c r="U2197" s="145">
        <v>346</v>
      </c>
      <c r="V2197" s="145">
        <v>1.5</v>
      </c>
      <c r="W2197" s="145">
        <v>230</v>
      </c>
      <c r="X2197" s="144" t="s">
        <v>8791</v>
      </c>
    </row>
    <row r="2198" spans="1:24" s="7" customFormat="1">
      <c r="A2198" s="7" t="s">
        <v>49</v>
      </c>
      <c r="D2198" s="144" t="s">
        <v>8792</v>
      </c>
      <c r="E2198" s="144" t="s">
        <v>8793</v>
      </c>
      <c r="F2198" s="144" t="s">
        <v>5937</v>
      </c>
      <c r="G2198" s="144" t="s">
        <v>4745</v>
      </c>
      <c r="H2198" s="144" t="s">
        <v>2956</v>
      </c>
      <c r="I2198" s="144" t="s">
        <v>739</v>
      </c>
      <c r="J2198" s="145">
        <v>30</v>
      </c>
      <c r="K2198" s="144" t="s">
        <v>731</v>
      </c>
      <c r="L2198" s="144" t="s">
        <v>380</v>
      </c>
      <c r="M2198" s="144" t="s">
        <v>4797</v>
      </c>
      <c r="N2198" s="144" t="s">
        <v>683</v>
      </c>
      <c r="O2198" s="144" t="s">
        <v>81</v>
      </c>
      <c r="P2198" s="144" t="s">
        <v>8774</v>
      </c>
      <c r="Q2198" s="145">
        <v>0.04</v>
      </c>
      <c r="R2198" s="144" t="s">
        <v>530</v>
      </c>
      <c r="S2198" s="145">
        <v>30</v>
      </c>
      <c r="T2198" s="144" t="s">
        <v>5939</v>
      </c>
      <c r="U2198" s="145">
        <v>120</v>
      </c>
      <c r="V2198" s="145">
        <v>1.6</v>
      </c>
      <c r="W2198" s="145">
        <v>84</v>
      </c>
      <c r="X2198" s="144" t="s">
        <v>4745</v>
      </c>
    </row>
    <row r="2199" spans="1:24" s="7" customFormat="1">
      <c r="A2199" s="7" t="s">
        <v>49</v>
      </c>
      <c r="D2199" s="144" t="s">
        <v>3692</v>
      </c>
      <c r="E2199" s="144" t="s">
        <v>8794</v>
      </c>
      <c r="F2199" s="144" t="s">
        <v>655</v>
      </c>
      <c r="G2199" s="144" t="s">
        <v>4745</v>
      </c>
      <c r="H2199" s="144" t="s">
        <v>2956</v>
      </c>
      <c r="I2199" s="144" t="s">
        <v>739</v>
      </c>
      <c r="J2199" s="145">
        <v>30</v>
      </c>
      <c r="K2199" s="144" t="s">
        <v>739</v>
      </c>
      <c r="L2199" s="144" t="s">
        <v>396</v>
      </c>
      <c r="M2199" s="144" t="s">
        <v>4797</v>
      </c>
      <c r="N2199" s="144" t="s">
        <v>683</v>
      </c>
      <c r="O2199" s="144" t="s">
        <v>81</v>
      </c>
      <c r="P2199" s="144" t="s">
        <v>8776</v>
      </c>
      <c r="Q2199" s="145">
        <v>0.03</v>
      </c>
      <c r="R2199" s="144" t="s">
        <v>530</v>
      </c>
      <c r="S2199" s="145">
        <v>30</v>
      </c>
      <c r="T2199" s="144" t="s">
        <v>5939</v>
      </c>
      <c r="U2199" s="145">
        <v>237</v>
      </c>
      <c r="V2199" s="145">
        <v>1.5</v>
      </c>
      <c r="W2199" s="145">
        <v>45</v>
      </c>
      <c r="X2199" s="144" t="s">
        <v>8795</v>
      </c>
    </row>
    <row r="2200" spans="1:24" s="7" customFormat="1">
      <c r="A2200" s="7" t="s">
        <v>49</v>
      </c>
      <c r="D2200" s="144" t="s">
        <v>8796</v>
      </c>
      <c r="E2200" s="144" t="s">
        <v>8797</v>
      </c>
      <c r="F2200" s="144" t="s">
        <v>5937</v>
      </c>
      <c r="G2200" s="144" t="s">
        <v>4745</v>
      </c>
      <c r="H2200" s="144" t="s">
        <v>2956</v>
      </c>
      <c r="I2200" s="144" t="s">
        <v>739</v>
      </c>
      <c r="J2200" s="145">
        <v>30</v>
      </c>
      <c r="K2200" s="144" t="s">
        <v>739</v>
      </c>
      <c r="L2200" s="144" t="s">
        <v>419</v>
      </c>
      <c r="M2200" s="144" t="s">
        <v>4797</v>
      </c>
      <c r="N2200" s="144" t="s">
        <v>683</v>
      </c>
      <c r="O2200" s="144" t="s">
        <v>81</v>
      </c>
      <c r="P2200" s="144" t="s">
        <v>8774</v>
      </c>
      <c r="Q2200" s="145">
        <v>0.03</v>
      </c>
      <c r="R2200" s="144" t="s">
        <v>530</v>
      </c>
      <c r="S2200" s="145">
        <v>30</v>
      </c>
      <c r="T2200" s="144" t="s">
        <v>5939</v>
      </c>
      <c r="U2200" s="145">
        <v>120</v>
      </c>
      <c r="V2200" s="145">
        <v>1.9</v>
      </c>
      <c r="W2200" s="145">
        <v>120</v>
      </c>
      <c r="X2200" s="144" t="s">
        <v>4745</v>
      </c>
    </row>
    <row r="2201" spans="1:24" s="7" customFormat="1">
      <c r="A2201" s="7" t="s">
        <v>49</v>
      </c>
      <c r="D2201" s="144" t="s">
        <v>8798</v>
      </c>
      <c r="E2201" s="144" t="s">
        <v>8799</v>
      </c>
      <c r="F2201" s="144" t="s">
        <v>5937</v>
      </c>
      <c r="G2201" s="144" t="s">
        <v>4745</v>
      </c>
      <c r="H2201" s="144" t="s">
        <v>2956</v>
      </c>
      <c r="I2201" s="144" t="s">
        <v>739</v>
      </c>
      <c r="J2201" s="145">
        <v>45</v>
      </c>
      <c r="K2201" s="144" t="s">
        <v>1072</v>
      </c>
      <c r="L2201" s="144" t="s">
        <v>694</v>
      </c>
      <c r="M2201" s="144" t="s">
        <v>4797</v>
      </c>
      <c r="N2201" s="144" t="s">
        <v>683</v>
      </c>
      <c r="O2201" s="144" t="s">
        <v>81</v>
      </c>
      <c r="P2201" s="144" t="s">
        <v>7976</v>
      </c>
      <c r="Q2201" s="145">
        <v>0.08</v>
      </c>
      <c r="R2201" s="144" t="s">
        <v>530</v>
      </c>
      <c r="S2201" s="145">
        <v>45</v>
      </c>
      <c r="T2201" s="144" t="s">
        <v>5939</v>
      </c>
      <c r="U2201" s="145">
        <v>192</v>
      </c>
      <c r="V2201" s="145">
        <v>2.9</v>
      </c>
      <c r="W2201" s="145">
        <v>192</v>
      </c>
      <c r="X2201" s="144" t="s">
        <v>4745</v>
      </c>
    </row>
    <row r="2202" spans="1:24" s="7" customFormat="1">
      <c r="A2202" s="7" t="s">
        <v>49</v>
      </c>
      <c r="D2202" s="144" t="s">
        <v>8800</v>
      </c>
      <c r="E2202" s="144" t="s">
        <v>8801</v>
      </c>
      <c r="F2202" s="144" t="s">
        <v>5937</v>
      </c>
      <c r="G2202" s="144" t="s">
        <v>4745</v>
      </c>
      <c r="H2202" s="144" t="s">
        <v>2956</v>
      </c>
      <c r="I2202" s="144" t="s">
        <v>739</v>
      </c>
      <c r="J2202" s="145">
        <v>45</v>
      </c>
      <c r="K2202" s="144" t="s">
        <v>739</v>
      </c>
      <c r="L2202" s="144" t="s">
        <v>8802</v>
      </c>
      <c r="M2202" s="144" t="s">
        <v>4797</v>
      </c>
      <c r="N2202" s="144" t="s">
        <v>683</v>
      </c>
      <c r="O2202" s="144" t="s">
        <v>81</v>
      </c>
      <c r="P2202" s="144" t="s">
        <v>7976</v>
      </c>
      <c r="Q2202" s="145">
        <v>0.08</v>
      </c>
      <c r="R2202" s="144" t="s">
        <v>685</v>
      </c>
      <c r="S2202" s="145">
        <v>45</v>
      </c>
      <c r="T2202" s="144" t="s">
        <v>5939</v>
      </c>
      <c r="U2202" s="145">
        <v>60</v>
      </c>
      <c r="V2202" s="145">
        <v>2.8</v>
      </c>
      <c r="W2202" s="145">
        <v>60</v>
      </c>
      <c r="X2202" s="144" t="s">
        <v>4745</v>
      </c>
    </row>
    <row r="2203" spans="1:24" s="7" customFormat="1">
      <c r="A2203" s="7" t="s">
        <v>49</v>
      </c>
      <c r="D2203" s="144" t="s">
        <v>3007</v>
      </c>
      <c r="E2203" s="144" t="s">
        <v>8803</v>
      </c>
      <c r="F2203" s="144" t="s">
        <v>655</v>
      </c>
      <c r="G2203" s="144" t="s">
        <v>4745</v>
      </c>
      <c r="H2203" s="144" t="s">
        <v>2956</v>
      </c>
      <c r="I2203" s="144" t="s">
        <v>739</v>
      </c>
      <c r="J2203" s="145">
        <v>45</v>
      </c>
      <c r="K2203" s="144" t="s">
        <v>739</v>
      </c>
      <c r="L2203" s="144" t="s">
        <v>389</v>
      </c>
      <c r="M2203" s="144" t="s">
        <v>4797</v>
      </c>
      <c r="N2203" s="144" t="s">
        <v>381</v>
      </c>
      <c r="O2203" s="144" t="s">
        <v>81</v>
      </c>
      <c r="P2203" s="144" t="s">
        <v>3474</v>
      </c>
      <c r="Q2203" s="145">
        <v>7.4999999999999997E-2</v>
      </c>
      <c r="R2203" s="144" t="s">
        <v>530</v>
      </c>
      <c r="S2203" s="145">
        <v>45</v>
      </c>
      <c r="T2203" s="144" t="s">
        <v>5215</v>
      </c>
      <c r="U2203" s="145">
        <v>382</v>
      </c>
      <c r="V2203" s="145">
        <v>4.0731400000000004</v>
      </c>
      <c r="W2203" s="145">
        <v>0</v>
      </c>
      <c r="X2203" s="144" t="s">
        <v>8804</v>
      </c>
    </row>
    <row r="2204" spans="1:24" s="7" customFormat="1">
      <c r="A2204" s="7" t="s">
        <v>49</v>
      </c>
      <c r="D2204" s="144" t="s">
        <v>3011</v>
      </c>
      <c r="E2204" s="144" t="s">
        <v>8805</v>
      </c>
      <c r="F2204" s="144" t="s">
        <v>655</v>
      </c>
      <c r="G2204" s="144" t="s">
        <v>4745</v>
      </c>
      <c r="H2204" s="144" t="s">
        <v>2956</v>
      </c>
      <c r="I2204" s="144" t="s">
        <v>739</v>
      </c>
      <c r="J2204" s="145">
        <v>45</v>
      </c>
      <c r="K2204" s="144" t="s">
        <v>739</v>
      </c>
      <c r="L2204" s="144" t="s">
        <v>1795</v>
      </c>
      <c r="M2204" s="144" t="s">
        <v>4797</v>
      </c>
      <c r="N2204" s="144" t="s">
        <v>381</v>
      </c>
      <c r="O2204" s="144" t="s">
        <v>81</v>
      </c>
      <c r="P2204" s="144" t="s">
        <v>3474</v>
      </c>
      <c r="Q2204" s="145">
        <v>7.4999999999999997E-2</v>
      </c>
      <c r="R2204" s="144" t="s">
        <v>530</v>
      </c>
      <c r="S2204" s="145">
        <v>45</v>
      </c>
      <c r="T2204" s="144" t="s">
        <v>5215</v>
      </c>
      <c r="U2204" s="145">
        <v>382</v>
      </c>
      <c r="V2204" s="145">
        <v>3.87</v>
      </c>
      <c r="W2204" s="145">
        <v>0</v>
      </c>
      <c r="X2204" s="144" t="s">
        <v>8806</v>
      </c>
    </row>
    <row r="2205" spans="1:24" s="7" customFormat="1">
      <c r="A2205" s="7" t="s">
        <v>49</v>
      </c>
      <c r="D2205" s="144" t="s">
        <v>3014</v>
      </c>
      <c r="E2205" s="144" t="s">
        <v>8807</v>
      </c>
      <c r="F2205" s="144" t="s">
        <v>655</v>
      </c>
      <c r="G2205" s="144" t="s">
        <v>4745</v>
      </c>
      <c r="H2205" s="144" t="s">
        <v>2956</v>
      </c>
      <c r="I2205" s="144" t="s">
        <v>739</v>
      </c>
      <c r="J2205" s="145">
        <v>45</v>
      </c>
      <c r="K2205" s="144" t="s">
        <v>739</v>
      </c>
      <c r="L2205" s="144" t="s">
        <v>401</v>
      </c>
      <c r="M2205" s="144" t="s">
        <v>4797</v>
      </c>
      <c r="N2205" s="144" t="s">
        <v>381</v>
      </c>
      <c r="O2205" s="144" t="s">
        <v>81</v>
      </c>
      <c r="P2205" s="144" t="s">
        <v>3474</v>
      </c>
      <c r="Q2205" s="145">
        <v>0.125</v>
      </c>
      <c r="R2205" s="144" t="s">
        <v>530</v>
      </c>
      <c r="S2205" s="145">
        <v>45</v>
      </c>
      <c r="T2205" s="144" t="s">
        <v>5215</v>
      </c>
      <c r="U2205" s="145">
        <v>348</v>
      </c>
      <c r="V2205" s="145">
        <v>4.7450000000000001</v>
      </c>
      <c r="W2205" s="145">
        <v>0</v>
      </c>
      <c r="X2205" s="144" t="s">
        <v>8808</v>
      </c>
    </row>
    <row r="2206" spans="1:24" s="7" customFormat="1">
      <c r="A2206" s="7" t="s">
        <v>49</v>
      </c>
      <c r="D2206" s="144" t="s">
        <v>3018</v>
      </c>
      <c r="E2206" s="144" t="s">
        <v>8809</v>
      </c>
      <c r="F2206" s="144" t="s">
        <v>655</v>
      </c>
      <c r="G2206" s="144" t="s">
        <v>4745</v>
      </c>
      <c r="H2206" s="144" t="s">
        <v>2956</v>
      </c>
      <c r="I2206" s="144" t="s">
        <v>739</v>
      </c>
      <c r="J2206" s="145">
        <v>45</v>
      </c>
      <c r="K2206" s="144" t="s">
        <v>739</v>
      </c>
      <c r="L2206" s="144" t="s">
        <v>1795</v>
      </c>
      <c r="M2206" s="144" t="s">
        <v>4797</v>
      </c>
      <c r="N2206" s="144" t="s">
        <v>381</v>
      </c>
      <c r="O2206" s="144" t="s">
        <v>81</v>
      </c>
      <c r="P2206" s="144" t="s">
        <v>3474</v>
      </c>
      <c r="Q2206" s="145">
        <v>0.125</v>
      </c>
      <c r="R2206" s="144" t="s">
        <v>530</v>
      </c>
      <c r="S2206" s="145">
        <v>45</v>
      </c>
      <c r="T2206" s="144" t="s">
        <v>5215</v>
      </c>
      <c r="U2206" s="145">
        <v>337</v>
      </c>
      <c r="V2206" s="145">
        <v>4.7699999999999996</v>
      </c>
      <c r="W2206" s="145">
        <v>18</v>
      </c>
      <c r="X2206" s="144" t="s">
        <v>8810</v>
      </c>
    </row>
    <row r="2207" spans="1:24" s="7" customFormat="1">
      <c r="A2207" s="7" t="s">
        <v>49</v>
      </c>
      <c r="D2207" s="144" t="s">
        <v>8811</v>
      </c>
      <c r="E2207" s="144" t="s">
        <v>8812</v>
      </c>
      <c r="F2207" s="144" t="s">
        <v>4792</v>
      </c>
      <c r="G2207" s="144" t="s">
        <v>4745</v>
      </c>
      <c r="H2207" s="144" t="s">
        <v>2956</v>
      </c>
      <c r="I2207" s="144" t="s">
        <v>739</v>
      </c>
      <c r="J2207" s="145">
        <v>45</v>
      </c>
      <c r="K2207" s="144" t="s">
        <v>4745</v>
      </c>
      <c r="L2207" s="144" t="s">
        <v>4745</v>
      </c>
      <c r="M2207" s="144" t="s">
        <v>4797</v>
      </c>
      <c r="N2207" s="144" t="s">
        <v>5208</v>
      </c>
      <c r="O2207" s="144" t="s">
        <v>81</v>
      </c>
      <c r="P2207" s="144" t="s">
        <v>8813</v>
      </c>
      <c r="Q2207" s="145">
        <v>0.111</v>
      </c>
      <c r="R2207" s="144" t="s">
        <v>3010</v>
      </c>
      <c r="S2207" s="145">
        <v>85</v>
      </c>
      <c r="T2207" s="144" t="s">
        <v>5215</v>
      </c>
      <c r="U2207" s="145">
        <v>0</v>
      </c>
      <c r="V2207" s="145">
        <v>4.13</v>
      </c>
      <c r="W2207" s="145">
        <v>0</v>
      </c>
      <c r="X2207" s="144" t="s">
        <v>4745</v>
      </c>
    </row>
    <row r="2208" spans="1:24" s="7" customFormat="1">
      <c r="A2208" s="7" t="s">
        <v>49</v>
      </c>
      <c r="D2208" s="144" t="s">
        <v>8814</v>
      </c>
      <c r="E2208" s="144" t="s">
        <v>8815</v>
      </c>
      <c r="F2208" s="144" t="s">
        <v>4792</v>
      </c>
      <c r="G2208" s="144" t="s">
        <v>4745</v>
      </c>
      <c r="H2208" s="144" t="s">
        <v>2956</v>
      </c>
      <c r="I2208" s="144" t="s">
        <v>739</v>
      </c>
      <c r="J2208" s="145">
        <v>45</v>
      </c>
      <c r="K2208" s="144" t="s">
        <v>4745</v>
      </c>
      <c r="L2208" s="144" t="s">
        <v>4745</v>
      </c>
      <c r="M2208" s="144" t="s">
        <v>4797</v>
      </c>
      <c r="N2208" s="144" t="s">
        <v>5208</v>
      </c>
      <c r="O2208" s="144" t="s">
        <v>81</v>
      </c>
      <c r="P2208" s="144" t="s">
        <v>8816</v>
      </c>
      <c r="Q2208" s="145">
        <v>0.111</v>
      </c>
      <c r="R2208" s="144" t="s">
        <v>3010</v>
      </c>
      <c r="S2208" s="145">
        <v>50</v>
      </c>
      <c r="T2208" s="144" t="s">
        <v>5215</v>
      </c>
      <c r="U2208" s="145">
        <v>0</v>
      </c>
      <c r="V2208" s="145">
        <v>4.25</v>
      </c>
      <c r="W2208" s="145">
        <v>0</v>
      </c>
      <c r="X2208" s="144" t="s">
        <v>4745</v>
      </c>
    </row>
    <row r="2209" spans="1:24" s="7" customFormat="1">
      <c r="A2209" s="7" t="s">
        <v>49</v>
      </c>
      <c r="D2209" s="144" t="s">
        <v>3021</v>
      </c>
      <c r="E2209" s="144" t="s">
        <v>8817</v>
      </c>
      <c r="F2209" s="144" t="s">
        <v>655</v>
      </c>
      <c r="G2209" s="144" t="s">
        <v>4745</v>
      </c>
      <c r="H2209" s="144" t="s">
        <v>2956</v>
      </c>
      <c r="I2209" s="144" t="s">
        <v>739</v>
      </c>
      <c r="J2209" s="145">
        <v>20</v>
      </c>
      <c r="K2209" s="144" t="s">
        <v>5164</v>
      </c>
      <c r="L2209" s="144" t="s">
        <v>380</v>
      </c>
      <c r="M2209" s="144" t="s">
        <v>4797</v>
      </c>
      <c r="N2209" s="144" t="s">
        <v>381</v>
      </c>
      <c r="O2209" s="144" t="s">
        <v>81</v>
      </c>
      <c r="P2209" s="144" t="s">
        <v>3475</v>
      </c>
      <c r="Q2209" s="145">
        <v>2.1000000000000001E-2</v>
      </c>
      <c r="R2209" s="144" t="s">
        <v>530</v>
      </c>
      <c r="S2209" s="145">
        <v>30</v>
      </c>
      <c r="T2209" s="144" t="s">
        <v>5215</v>
      </c>
      <c r="U2209" s="145">
        <v>678</v>
      </c>
      <c r="V2209" s="145">
        <v>2.4300000000000002</v>
      </c>
      <c r="W2209" s="145">
        <v>96</v>
      </c>
      <c r="X2209" s="144" t="s">
        <v>8818</v>
      </c>
    </row>
    <row r="2210" spans="1:24" s="7" customFormat="1">
      <c r="A2210" s="7" t="s">
        <v>49</v>
      </c>
      <c r="D2210" s="144" t="s">
        <v>3042</v>
      </c>
      <c r="E2210" s="144" t="s">
        <v>8819</v>
      </c>
      <c r="F2210" s="144" t="s">
        <v>655</v>
      </c>
      <c r="G2210" s="144" t="s">
        <v>4745</v>
      </c>
      <c r="H2210" s="144" t="s">
        <v>2956</v>
      </c>
      <c r="I2210" s="144" t="s">
        <v>739</v>
      </c>
      <c r="J2210" s="145">
        <v>30</v>
      </c>
      <c r="K2210" s="144" t="s">
        <v>739</v>
      </c>
      <c r="L2210" s="144" t="s">
        <v>401</v>
      </c>
      <c r="M2210" s="144" t="s">
        <v>4753</v>
      </c>
      <c r="N2210" s="144" t="s">
        <v>429</v>
      </c>
      <c r="O2210" s="144" t="s">
        <v>81</v>
      </c>
      <c r="P2210" s="144" t="s">
        <v>3044</v>
      </c>
      <c r="Q2210" s="145">
        <v>1.95E-2</v>
      </c>
      <c r="R2210" s="144" t="s">
        <v>530</v>
      </c>
      <c r="S2210" s="145">
        <v>8</v>
      </c>
      <c r="T2210" s="144" t="s">
        <v>4754</v>
      </c>
      <c r="U2210" s="145">
        <v>482</v>
      </c>
      <c r="V2210" s="145">
        <v>0.43104999999999999</v>
      </c>
      <c r="W2210" s="145">
        <v>46</v>
      </c>
      <c r="X2210" s="144" t="s">
        <v>8820</v>
      </c>
    </row>
    <row r="2211" spans="1:24" s="7" customFormat="1">
      <c r="A2211" s="7" t="s">
        <v>49</v>
      </c>
      <c r="D2211" s="144" t="s">
        <v>3686</v>
      </c>
      <c r="E2211" s="144" t="s">
        <v>8821</v>
      </c>
      <c r="F2211" s="144" t="s">
        <v>655</v>
      </c>
      <c r="G2211" s="144" t="s">
        <v>5227</v>
      </c>
      <c r="H2211" s="144" t="s">
        <v>2956</v>
      </c>
      <c r="I2211" s="144" t="s">
        <v>739</v>
      </c>
      <c r="J2211" s="145">
        <v>30</v>
      </c>
      <c r="K2211" s="144" t="s">
        <v>739</v>
      </c>
      <c r="L2211" s="144" t="s">
        <v>396</v>
      </c>
      <c r="M2211" s="144" t="s">
        <v>4753</v>
      </c>
      <c r="N2211" s="144" t="s">
        <v>429</v>
      </c>
      <c r="O2211" s="144" t="s">
        <v>81</v>
      </c>
      <c r="P2211" s="144" t="s">
        <v>3044</v>
      </c>
      <c r="Q2211" s="145">
        <v>1.95E-2</v>
      </c>
      <c r="R2211" s="144" t="s">
        <v>530</v>
      </c>
      <c r="S2211" s="145">
        <v>8</v>
      </c>
      <c r="T2211" s="144" t="s">
        <v>4754</v>
      </c>
      <c r="U2211" s="145">
        <v>1000</v>
      </c>
      <c r="V2211" s="145">
        <v>0.41421000000000002</v>
      </c>
      <c r="W2211" s="145">
        <v>3</v>
      </c>
      <c r="X2211" s="144" t="s">
        <v>4745</v>
      </c>
    </row>
    <row r="2212" spans="1:24" s="7" customFormat="1">
      <c r="A2212" s="7" t="s">
        <v>49</v>
      </c>
      <c r="D2212" s="144" t="s">
        <v>3045</v>
      </c>
      <c r="E2212" s="144" t="s">
        <v>8822</v>
      </c>
      <c r="F2212" s="144" t="s">
        <v>655</v>
      </c>
      <c r="G2212" s="144" t="s">
        <v>4745</v>
      </c>
      <c r="H2212" s="144" t="s">
        <v>2956</v>
      </c>
      <c r="I2212" s="144" t="s">
        <v>739</v>
      </c>
      <c r="J2212" s="145">
        <v>30</v>
      </c>
      <c r="K2212" s="144" t="s">
        <v>739</v>
      </c>
      <c r="L2212" s="144" t="s">
        <v>393</v>
      </c>
      <c r="M2212" s="144" t="s">
        <v>4753</v>
      </c>
      <c r="N2212" s="144" t="s">
        <v>429</v>
      </c>
      <c r="O2212" s="144" t="s">
        <v>81</v>
      </c>
      <c r="P2212" s="144" t="s">
        <v>3044</v>
      </c>
      <c r="Q2212" s="145">
        <v>1.95E-2</v>
      </c>
      <c r="R2212" s="144" t="s">
        <v>530</v>
      </c>
      <c r="S2212" s="145">
        <v>8</v>
      </c>
      <c r="T2212" s="144" t="s">
        <v>4754</v>
      </c>
      <c r="U2212" s="145">
        <v>1163</v>
      </c>
      <c r="V2212" s="145">
        <v>0.41421999999999998</v>
      </c>
      <c r="W2212" s="145">
        <v>0</v>
      </c>
      <c r="X2212" s="144" t="s">
        <v>8823</v>
      </c>
    </row>
    <row r="2213" spans="1:24" s="7" customFormat="1">
      <c r="A2213" s="7" t="s">
        <v>49</v>
      </c>
      <c r="D2213" s="144" t="s">
        <v>3047</v>
      </c>
      <c r="E2213" s="144" t="s">
        <v>8824</v>
      </c>
      <c r="F2213" s="144" t="s">
        <v>655</v>
      </c>
      <c r="G2213" s="144" t="s">
        <v>4745</v>
      </c>
      <c r="H2213" s="144" t="s">
        <v>2956</v>
      </c>
      <c r="I2213" s="144" t="s">
        <v>739</v>
      </c>
      <c r="J2213" s="145">
        <v>30</v>
      </c>
      <c r="K2213" s="144" t="s">
        <v>739</v>
      </c>
      <c r="L2213" s="144" t="s">
        <v>389</v>
      </c>
      <c r="M2213" s="144" t="s">
        <v>4753</v>
      </c>
      <c r="N2213" s="144" t="s">
        <v>429</v>
      </c>
      <c r="O2213" s="144" t="s">
        <v>81</v>
      </c>
      <c r="P2213" s="144" t="s">
        <v>3044</v>
      </c>
      <c r="Q2213" s="145">
        <v>1.95E-2</v>
      </c>
      <c r="R2213" s="144" t="s">
        <v>530</v>
      </c>
      <c r="S2213" s="145">
        <v>8</v>
      </c>
      <c r="T2213" s="144" t="s">
        <v>4754</v>
      </c>
      <c r="U2213" s="145">
        <v>1505</v>
      </c>
      <c r="V2213" s="145">
        <v>0.41499999999999998</v>
      </c>
      <c r="W2213" s="145">
        <v>39</v>
      </c>
      <c r="X2213" s="144" t="s">
        <v>8825</v>
      </c>
    </row>
    <row r="2214" spans="1:24" s="7" customFormat="1">
      <c r="A2214" s="7" t="s">
        <v>49</v>
      </c>
      <c r="D2214" s="144" t="s">
        <v>3049</v>
      </c>
      <c r="E2214" s="144" t="s">
        <v>8826</v>
      </c>
      <c r="F2214" s="144" t="s">
        <v>655</v>
      </c>
      <c r="G2214" s="144" t="s">
        <v>4745</v>
      </c>
      <c r="H2214" s="144" t="s">
        <v>2956</v>
      </c>
      <c r="I2214" s="144" t="s">
        <v>739</v>
      </c>
      <c r="J2214" s="145">
        <v>30</v>
      </c>
      <c r="K2214" s="144" t="s">
        <v>739</v>
      </c>
      <c r="L2214" s="144" t="s">
        <v>419</v>
      </c>
      <c r="M2214" s="144" t="s">
        <v>4753</v>
      </c>
      <c r="N2214" s="144" t="s">
        <v>429</v>
      </c>
      <c r="O2214" s="144" t="s">
        <v>81</v>
      </c>
      <c r="P2214" s="144" t="s">
        <v>3044</v>
      </c>
      <c r="Q2214" s="145">
        <v>1.95E-2</v>
      </c>
      <c r="R2214" s="144" t="s">
        <v>530</v>
      </c>
      <c r="S2214" s="145">
        <v>8</v>
      </c>
      <c r="T2214" s="144" t="s">
        <v>4754</v>
      </c>
      <c r="U2214" s="145">
        <v>600</v>
      </c>
      <c r="V2214" s="145">
        <v>0.47499999999999998</v>
      </c>
      <c r="W2214" s="145">
        <v>0</v>
      </c>
      <c r="X2214" s="144" t="s">
        <v>8827</v>
      </c>
    </row>
    <row r="2215" spans="1:24" s="7" customFormat="1">
      <c r="A2215" s="7" t="s">
        <v>49</v>
      </c>
      <c r="D2215" s="144" t="s">
        <v>3051</v>
      </c>
      <c r="E2215" s="144" t="s">
        <v>8828</v>
      </c>
      <c r="F2215" s="144" t="s">
        <v>655</v>
      </c>
      <c r="G2215" s="144" t="s">
        <v>4745</v>
      </c>
      <c r="H2215" s="144" t="s">
        <v>2956</v>
      </c>
      <c r="I2215" s="144" t="s">
        <v>739</v>
      </c>
      <c r="J2215" s="145">
        <v>30</v>
      </c>
      <c r="K2215" s="144" t="s">
        <v>5228</v>
      </c>
      <c r="L2215" s="144" t="s">
        <v>389</v>
      </c>
      <c r="M2215" s="144" t="s">
        <v>4753</v>
      </c>
      <c r="N2215" s="144" t="s">
        <v>429</v>
      </c>
      <c r="O2215" s="144" t="s">
        <v>81</v>
      </c>
      <c r="P2215" s="144" t="s">
        <v>3044</v>
      </c>
      <c r="Q2215" s="145">
        <v>1.95E-2</v>
      </c>
      <c r="R2215" s="144" t="s">
        <v>530</v>
      </c>
      <c r="S2215" s="145">
        <v>8</v>
      </c>
      <c r="T2215" s="144" t="s">
        <v>4754</v>
      </c>
      <c r="U2215" s="145">
        <v>1612</v>
      </c>
      <c r="V2215" s="145">
        <v>0.41421000000000002</v>
      </c>
      <c r="W2215" s="145">
        <v>78</v>
      </c>
      <c r="X2215" s="144" t="s">
        <v>8829</v>
      </c>
    </row>
    <row r="2216" spans="1:24" s="7" customFormat="1">
      <c r="A2216" s="7" t="s">
        <v>49</v>
      </c>
      <c r="D2216" s="144" t="s">
        <v>3053</v>
      </c>
      <c r="E2216" s="144" t="s">
        <v>8830</v>
      </c>
      <c r="F2216" s="144" t="s">
        <v>655</v>
      </c>
      <c r="G2216" s="144" t="s">
        <v>4745</v>
      </c>
      <c r="H2216" s="144" t="s">
        <v>2956</v>
      </c>
      <c r="I2216" s="144" t="s">
        <v>739</v>
      </c>
      <c r="J2216" s="145">
        <v>30</v>
      </c>
      <c r="K2216" s="144" t="s">
        <v>5269</v>
      </c>
      <c r="L2216" s="144" t="s">
        <v>1795</v>
      </c>
      <c r="M2216" s="144" t="s">
        <v>4753</v>
      </c>
      <c r="N2216" s="144" t="s">
        <v>429</v>
      </c>
      <c r="O2216" s="144" t="s">
        <v>81</v>
      </c>
      <c r="P2216" s="144" t="s">
        <v>3044</v>
      </c>
      <c r="Q2216" s="145">
        <v>1.95E-2</v>
      </c>
      <c r="R2216" s="144" t="s">
        <v>530</v>
      </c>
      <c r="S2216" s="145">
        <v>8</v>
      </c>
      <c r="T2216" s="144" t="s">
        <v>4754</v>
      </c>
      <c r="U2216" s="145">
        <v>1973</v>
      </c>
      <c r="V2216" s="145">
        <v>0.41399999999999998</v>
      </c>
      <c r="W2216" s="145">
        <v>3</v>
      </c>
      <c r="X2216" s="144" t="s">
        <v>4745</v>
      </c>
    </row>
    <row r="2217" spans="1:24" s="7" customFormat="1">
      <c r="A2217" s="7" t="s">
        <v>49</v>
      </c>
      <c r="D2217" s="144" t="s">
        <v>3687</v>
      </c>
      <c r="E2217" s="144" t="s">
        <v>8831</v>
      </c>
      <c r="F2217" s="144" t="s">
        <v>655</v>
      </c>
      <c r="G2217" s="144" t="s">
        <v>5227</v>
      </c>
      <c r="H2217" s="144" t="s">
        <v>2956</v>
      </c>
      <c r="I2217" s="144" t="s">
        <v>739</v>
      </c>
      <c r="J2217" s="145">
        <v>30</v>
      </c>
      <c r="K2217" s="144" t="s">
        <v>739</v>
      </c>
      <c r="L2217" s="144" t="s">
        <v>791</v>
      </c>
      <c r="M2217" s="144" t="s">
        <v>4753</v>
      </c>
      <c r="N2217" s="144" t="s">
        <v>429</v>
      </c>
      <c r="O2217" s="144" t="s">
        <v>81</v>
      </c>
      <c r="P2217" s="144" t="s">
        <v>3044</v>
      </c>
      <c r="Q2217" s="145">
        <v>1.95E-2</v>
      </c>
      <c r="R2217" s="144" t="s">
        <v>530</v>
      </c>
      <c r="S2217" s="145">
        <v>8</v>
      </c>
      <c r="T2217" s="144" t="s">
        <v>4754</v>
      </c>
      <c r="U2217" s="145">
        <v>987</v>
      </c>
      <c r="V2217" s="145">
        <v>0.41422999999999999</v>
      </c>
      <c r="W2217" s="145">
        <v>31</v>
      </c>
      <c r="X2217" s="144" t="s">
        <v>4745</v>
      </c>
    </row>
    <row r="2218" spans="1:24" s="7" customFormat="1">
      <c r="A2218" s="7" t="s">
        <v>49</v>
      </c>
      <c r="D2218" s="144" t="s">
        <v>3777</v>
      </c>
      <c r="E2218" s="144" t="s">
        <v>8832</v>
      </c>
      <c r="F2218" s="144" t="s">
        <v>5033</v>
      </c>
      <c r="G2218" s="144" t="s">
        <v>4745</v>
      </c>
      <c r="H2218" s="144" t="s">
        <v>2956</v>
      </c>
      <c r="I2218" s="144" t="s">
        <v>739</v>
      </c>
      <c r="J2218" s="145">
        <v>30</v>
      </c>
      <c r="K2218" s="144" t="s">
        <v>765</v>
      </c>
      <c r="L2218" s="144" t="s">
        <v>396</v>
      </c>
      <c r="M2218" s="144" t="s">
        <v>4753</v>
      </c>
      <c r="N2218" s="144" t="s">
        <v>522</v>
      </c>
      <c r="O2218" s="144" t="s">
        <v>81</v>
      </c>
      <c r="P2218" s="144" t="s">
        <v>8833</v>
      </c>
      <c r="Q2218" s="145">
        <v>2.9000000000000001E-2</v>
      </c>
      <c r="R2218" s="144" t="s">
        <v>530</v>
      </c>
      <c r="S2218" s="145">
        <v>25</v>
      </c>
      <c r="T2218" s="144" t="s">
        <v>4754</v>
      </c>
      <c r="U2218" s="145">
        <v>6</v>
      </c>
      <c r="V2218" s="145">
        <v>0.41</v>
      </c>
      <c r="W2218" s="145">
        <v>0</v>
      </c>
      <c r="X2218" s="144" t="s">
        <v>4745</v>
      </c>
    </row>
    <row r="2219" spans="1:24" s="7" customFormat="1">
      <c r="A2219" s="7" t="s">
        <v>49</v>
      </c>
      <c r="D2219" s="144" t="s">
        <v>3778</v>
      </c>
      <c r="E2219" s="144" t="s">
        <v>8834</v>
      </c>
      <c r="F2219" s="144" t="s">
        <v>5033</v>
      </c>
      <c r="G2219" s="144" t="s">
        <v>4745</v>
      </c>
      <c r="H2219" s="144" t="s">
        <v>2956</v>
      </c>
      <c r="I2219" s="144" t="s">
        <v>739</v>
      </c>
      <c r="J2219" s="145">
        <v>30</v>
      </c>
      <c r="K2219" s="144" t="s">
        <v>765</v>
      </c>
      <c r="L2219" s="144" t="s">
        <v>393</v>
      </c>
      <c r="M2219" s="144" t="s">
        <v>4753</v>
      </c>
      <c r="N2219" s="144" t="s">
        <v>522</v>
      </c>
      <c r="O2219" s="144" t="s">
        <v>81</v>
      </c>
      <c r="P2219" s="144" t="s">
        <v>8833</v>
      </c>
      <c r="Q2219" s="145">
        <v>2.9000000000000001E-2</v>
      </c>
      <c r="R2219" s="144" t="s">
        <v>530</v>
      </c>
      <c r="S2219" s="145">
        <v>25</v>
      </c>
      <c r="T2219" s="144" t="s">
        <v>4754</v>
      </c>
      <c r="U2219" s="145">
        <v>1</v>
      </c>
      <c r="V2219" s="145">
        <v>0.4</v>
      </c>
      <c r="W2219" s="145">
        <v>0</v>
      </c>
      <c r="X2219" s="144" t="s">
        <v>4745</v>
      </c>
    </row>
    <row r="2220" spans="1:24" s="7" customFormat="1">
      <c r="A2220" s="7" t="s">
        <v>49</v>
      </c>
      <c r="D2220" s="144" t="s">
        <v>3688</v>
      </c>
      <c r="E2220" s="144" t="s">
        <v>8835</v>
      </c>
      <c r="F2220" s="144" t="s">
        <v>655</v>
      </c>
      <c r="G2220" s="144" t="s">
        <v>5227</v>
      </c>
      <c r="H2220" s="144" t="s">
        <v>2956</v>
      </c>
      <c r="I2220" s="144" t="s">
        <v>739</v>
      </c>
      <c r="J2220" s="145">
        <v>30</v>
      </c>
      <c r="K2220" s="144" t="s">
        <v>765</v>
      </c>
      <c r="L2220" s="144" t="s">
        <v>389</v>
      </c>
      <c r="M2220" s="144" t="s">
        <v>4753</v>
      </c>
      <c r="N2220" s="144" t="s">
        <v>522</v>
      </c>
      <c r="O2220" s="144" t="s">
        <v>81</v>
      </c>
      <c r="P2220" s="144" t="s">
        <v>8833</v>
      </c>
      <c r="Q2220" s="145">
        <v>2.9000000000000001E-2</v>
      </c>
      <c r="R2220" s="144" t="s">
        <v>530</v>
      </c>
      <c r="S2220" s="145">
        <v>25</v>
      </c>
      <c r="T2220" s="144" t="s">
        <v>4754</v>
      </c>
      <c r="U2220" s="145">
        <v>1001</v>
      </c>
      <c r="V2220" s="145">
        <v>0.41421000000000002</v>
      </c>
      <c r="W2220" s="145">
        <v>94</v>
      </c>
      <c r="X2220" s="144" t="s">
        <v>4745</v>
      </c>
    </row>
    <row r="2221" spans="1:24" s="7" customFormat="1">
      <c r="A2221" s="7" t="s">
        <v>49</v>
      </c>
      <c r="D2221" s="144" t="s">
        <v>3779</v>
      </c>
      <c r="E2221" s="144" t="s">
        <v>8836</v>
      </c>
      <c r="F2221" s="144" t="s">
        <v>5033</v>
      </c>
      <c r="G2221" s="144" t="s">
        <v>4745</v>
      </c>
      <c r="H2221" s="144" t="s">
        <v>2956</v>
      </c>
      <c r="I2221" s="144" t="s">
        <v>739</v>
      </c>
      <c r="J2221" s="145">
        <v>30</v>
      </c>
      <c r="K2221" s="144" t="s">
        <v>765</v>
      </c>
      <c r="L2221" s="144" t="s">
        <v>457</v>
      </c>
      <c r="M2221" s="144" t="s">
        <v>4753</v>
      </c>
      <c r="N2221" s="144" t="s">
        <v>522</v>
      </c>
      <c r="O2221" s="144" t="s">
        <v>81</v>
      </c>
      <c r="P2221" s="144" t="s">
        <v>8833</v>
      </c>
      <c r="Q2221" s="145">
        <v>2.9000000000000001E-2</v>
      </c>
      <c r="R2221" s="144" t="s">
        <v>530</v>
      </c>
      <c r="S2221" s="145">
        <v>25</v>
      </c>
      <c r="T2221" s="144" t="s">
        <v>4754</v>
      </c>
      <c r="U2221" s="145">
        <v>51</v>
      </c>
      <c r="V2221" s="145">
        <v>0.39600000000000002</v>
      </c>
      <c r="W2221" s="145">
        <v>0</v>
      </c>
      <c r="X2221" s="144" t="s">
        <v>4745</v>
      </c>
    </row>
    <row r="2222" spans="1:24" s="7" customFormat="1">
      <c r="A2222" s="7" t="s">
        <v>49</v>
      </c>
      <c r="D2222" s="144" t="s">
        <v>3077</v>
      </c>
      <c r="E2222" s="144" t="s">
        <v>8837</v>
      </c>
      <c r="F2222" s="144" t="s">
        <v>655</v>
      </c>
      <c r="G2222" s="144" t="s">
        <v>4745</v>
      </c>
      <c r="H2222" s="144" t="s">
        <v>2956</v>
      </c>
      <c r="I2222" s="144" t="s">
        <v>739</v>
      </c>
      <c r="J2222" s="145">
        <v>50</v>
      </c>
      <c r="K2222" s="144" t="s">
        <v>5228</v>
      </c>
      <c r="L2222" s="144" t="s">
        <v>457</v>
      </c>
      <c r="M2222" s="144" t="s">
        <v>4753</v>
      </c>
      <c r="N2222" s="144" t="s">
        <v>522</v>
      </c>
      <c r="O2222" s="144" t="s">
        <v>81</v>
      </c>
      <c r="P2222" s="144" t="s">
        <v>3076</v>
      </c>
      <c r="Q2222" s="145">
        <v>0.03</v>
      </c>
      <c r="R2222" s="144" t="s">
        <v>530</v>
      </c>
      <c r="S2222" s="145">
        <v>25</v>
      </c>
      <c r="T2222" s="144" t="s">
        <v>4754</v>
      </c>
      <c r="U2222" s="145">
        <v>614</v>
      </c>
      <c r="V2222" s="145">
        <v>0.85460000000000003</v>
      </c>
      <c r="W2222" s="145">
        <v>144</v>
      </c>
      <c r="X2222" s="144" t="s">
        <v>8838</v>
      </c>
    </row>
    <row r="2223" spans="1:24" s="7" customFormat="1">
      <c r="A2223" s="7" t="s">
        <v>49</v>
      </c>
      <c r="D2223" s="144" t="s">
        <v>3079</v>
      </c>
      <c r="E2223" s="144" t="s">
        <v>8839</v>
      </c>
      <c r="F2223" s="144" t="s">
        <v>655</v>
      </c>
      <c r="G2223" s="144" t="s">
        <v>4745</v>
      </c>
      <c r="H2223" s="144" t="s">
        <v>2956</v>
      </c>
      <c r="I2223" s="144" t="s">
        <v>739</v>
      </c>
      <c r="J2223" s="145">
        <v>50</v>
      </c>
      <c r="K2223" s="144" t="s">
        <v>739</v>
      </c>
      <c r="L2223" s="144" t="s">
        <v>389</v>
      </c>
      <c r="M2223" s="144" t="s">
        <v>4753</v>
      </c>
      <c r="N2223" s="144" t="s">
        <v>522</v>
      </c>
      <c r="O2223" s="144" t="s">
        <v>81</v>
      </c>
      <c r="P2223" s="144" t="s">
        <v>3076</v>
      </c>
      <c r="Q2223" s="145">
        <v>0.03</v>
      </c>
      <c r="R2223" s="144" t="s">
        <v>530</v>
      </c>
      <c r="S2223" s="145">
        <v>25</v>
      </c>
      <c r="T2223" s="144" t="s">
        <v>4754</v>
      </c>
      <c r="U2223" s="145">
        <v>725</v>
      </c>
      <c r="V2223" s="145">
        <v>0.82843999999999995</v>
      </c>
      <c r="W2223" s="145">
        <v>140</v>
      </c>
      <c r="X2223" s="144" t="s">
        <v>8840</v>
      </c>
    </row>
    <row r="2224" spans="1:24" s="7" customFormat="1">
      <c r="A2224" s="7" t="s">
        <v>49</v>
      </c>
      <c r="D2224" s="144" t="s">
        <v>3081</v>
      </c>
      <c r="E2224" s="144" t="s">
        <v>8841</v>
      </c>
      <c r="F2224" s="144" t="s">
        <v>655</v>
      </c>
      <c r="G2224" s="144" t="s">
        <v>4745</v>
      </c>
      <c r="H2224" s="144" t="s">
        <v>2956</v>
      </c>
      <c r="I2224" s="144" t="s">
        <v>739</v>
      </c>
      <c r="J2224" s="145">
        <v>50</v>
      </c>
      <c r="K2224" s="144" t="s">
        <v>5164</v>
      </c>
      <c r="L2224" s="144" t="s">
        <v>380</v>
      </c>
      <c r="M2224" s="144" t="s">
        <v>4753</v>
      </c>
      <c r="N2224" s="144" t="s">
        <v>522</v>
      </c>
      <c r="O2224" s="144" t="s">
        <v>81</v>
      </c>
      <c r="P2224" s="144" t="s">
        <v>3076</v>
      </c>
      <c r="Q2224" s="145">
        <v>0.03</v>
      </c>
      <c r="R2224" s="144" t="s">
        <v>530</v>
      </c>
      <c r="S2224" s="145">
        <v>25</v>
      </c>
      <c r="T2224" s="144" t="s">
        <v>4754</v>
      </c>
      <c r="U2224" s="145">
        <v>413</v>
      </c>
      <c r="V2224" s="145">
        <v>0.86209999999999998</v>
      </c>
      <c r="W2224" s="145">
        <v>209</v>
      </c>
      <c r="X2224" s="144" t="s">
        <v>8842</v>
      </c>
    </row>
    <row r="2225" spans="1:24" s="7" customFormat="1">
      <c r="A2225" s="7" t="s">
        <v>49</v>
      </c>
      <c r="D2225" s="144" t="s">
        <v>3083</v>
      </c>
      <c r="E2225" s="144" t="s">
        <v>8843</v>
      </c>
      <c r="F2225" s="144" t="s">
        <v>655</v>
      </c>
      <c r="G2225" s="144" t="s">
        <v>4745</v>
      </c>
      <c r="H2225" s="144" t="s">
        <v>2956</v>
      </c>
      <c r="I2225" s="144" t="s">
        <v>739</v>
      </c>
      <c r="J2225" s="145">
        <v>50</v>
      </c>
      <c r="K2225" s="144" t="s">
        <v>739</v>
      </c>
      <c r="L2225" s="144" t="s">
        <v>457</v>
      </c>
      <c r="M2225" s="144" t="s">
        <v>4753</v>
      </c>
      <c r="N2225" s="144" t="s">
        <v>522</v>
      </c>
      <c r="O2225" s="144" t="s">
        <v>81</v>
      </c>
      <c r="P2225" s="144" t="s">
        <v>3076</v>
      </c>
      <c r="Q2225" s="145">
        <v>0.03</v>
      </c>
      <c r="R2225" s="144" t="s">
        <v>530</v>
      </c>
      <c r="S2225" s="145">
        <v>25</v>
      </c>
      <c r="T2225" s="144" t="s">
        <v>4754</v>
      </c>
      <c r="U2225" s="145">
        <v>204</v>
      </c>
      <c r="V2225" s="145">
        <v>0.82804</v>
      </c>
      <c r="W2225" s="145">
        <v>43</v>
      </c>
      <c r="X2225" s="144" t="s">
        <v>8844</v>
      </c>
    </row>
    <row r="2226" spans="1:24" s="7" customFormat="1">
      <c r="A2226" s="7" t="s">
        <v>49</v>
      </c>
      <c r="D2226" s="144" t="s">
        <v>8845</v>
      </c>
      <c r="E2226" s="144" t="s">
        <v>8846</v>
      </c>
      <c r="F2226" s="144" t="s">
        <v>5937</v>
      </c>
      <c r="G2226" s="144" t="s">
        <v>4745</v>
      </c>
      <c r="H2226" s="144" t="s">
        <v>2956</v>
      </c>
      <c r="I2226" s="144" t="s">
        <v>1072</v>
      </c>
      <c r="J2226" s="145">
        <v>30</v>
      </c>
      <c r="K2226" s="144" t="s">
        <v>1072</v>
      </c>
      <c r="L2226" s="144" t="s">
        <v>2108</v>
      </c>
      <c r="M2226" s="144" t="s">
        <v>4797</v>
      </c>
      <c r="N2226" s="144" t="s">
        <v>683</v>
      </c>
      <c r="O2226" s="144" t="s">
        <v>81</v>
      </c>
      <c r="P2226" s="144" t="s">
        <v>8847</v>
      </c>
      <c r="Q2226" s="145">
        <v>0.05</v>
      </c>
      <c r="R2226" s="144" t="s">
        <v>530</v>
      </c>
      <c r="S2226" s="145">
        <v>30</v>
      </c>
      <c r="T2226" s="144" t="s">
        <v>5939</v>
      </c>
      <c r="U2226" s="145">
        <v>120</v>
      </c>
      <c r="V2226" s="145">
        <v>1.6</v>
      </c>
      <c r="W2226" s="145">
        <v>44</v>
      </c>
      <c r="X2226" s="144" t="s">
        <v>4745</v>
      </c>
    </row>
    <row r="2227" spans="1:24" s="7" customFormat="1">
      <c r="A2227" s="7" t="s">
        <v>49</v>
      </c>
      <c r="D2227" s="144" t="s">
        <v>8848</v>
      </c>
      <c r="E2227" s="144" t="s">
        <v>8849</v>
      </c>
      <c r="F2227" s="144" t="s">
        <v>5937</v>
      </c>
      <c r="G2227" s="144" t="s">
        <v>4745</v>
      </c>
      <c r="H2227" s="144" t="s">
        <v>2956</v>
      </c>
      <c r="I2227" s="144" t="s">
        <v>1072</v>
      </c>
      <c r="J2227" s="145">
        <v>30</v>
      </c>
      <c r="K2227" s="144" t="s">
        <v>1072</v>
      </c>
      <c r="L2227" s="144" t="s">
        <v>401</v>
      </c>
      <c r="M2227" s="144" t="s">
        <v>4797</v>
      </c>
      <c r="N2227" s="144" t="s">
        <v>683</v>
      </c>
      <c r="O2227" s="144" t="s">
        <v>81</v>
      </c>
      <c r="P2227" s="144" t="s">
        <v>8847</v>
      </c>
      <c r="Q2227" s="145">
        <v>0.04</v>
      </c>
      <c r="R2227" s="144" t="s">
        <v>530</v>
      </c>
      <c r="S2227" s="145">
        <v>30</v>
      </c>
      <c r="T2227" s="144" t="s">
        <v>5939</v>
      </c>
      <c r="U2227" s="145">
        <v>120</v>
      </c>
      <c r="V2227" s="145">
        <v>1.6</v>
      </c>
      <c r="W2227" s="145">
        <v>105</v>
      </c>
      <c r="X2227" s="144" t="s">
        <v>4745</v>
      </c>
    </row>
    <row r="2228" spans="1:24" s="7" customFormat="1">
      <c r="A2228" s="7" t="s">
        <v>49</v>
      </c>
      <c r="D2228" s="144" t="s">
        <v>3689</v>
      </c>
      <c r="E2228" s="144" t="s">
        <v>8850</v>
      </c>
      <c r="F2228" s="144" t="s">
        <v>655</v>
      </c>
      <c r="G2228" s="144" t="s">
        <v>4745</v>
      </c>
      <c r="H2228" s="144" t="s">
        <v>2956</v>
      </c>
      <c r="I2228" s="144" t="s">
        <v>1072</v>
      </c>
      <c r="J2228" s="145">
        <v>30</v>
      </c>
      <c r="K2228" s="144" t="s">
        <v>1072</v>
      </c>
      <c r="L2228" s="144" t="s">
        <v>5445</v>
      </c>
      <c r="M2228" s="144" t="s">
        <v>4797</v>
      </c>
      <c r="N2228" s="144" t="s">
        <v>683</v>
      </c>
      <c r="O2228" s="144" t="s">
        <v>81</v>
      </c>
      <c r="P2228" s="144" t="s">
        <v>8847</v>
      </c>
      <c r="Q2228" s="145">
        <v>0.04</v>
      </c>
      <c r="R2228" s="144" t="s">
        <v>530</v>
      </c>
      <c r="S2228" s="145">
        <v>30</v>
      </c>
      <c r="T2228" s="144" t="s">
        <v>5939</v>
      </c>
      <c r="U2228" s="145">
        <v>360</v>
      </c>
      <c r="V2228" s="145">
        <v>1.6</v>
      </c>
      <c r="W2228" s="145">
        <v>66</v>
      </c>
      <c r="X2228" s="144" t="s">
        <v>4745</v>
      </c>
    </row>
    <row r="2229" spans="1:24" s="7" customFormat="1">
      <c r="A2229" s="7" t="s">
        <v>49</v>
      </c>
      <c r="D2229" s="144" t="s">
        <v>3690</v>
      </c>
      <c r="E2229" s="144" t="s">
        <v>8851</v>
      </c>
      <c r="F2229" s="144" t="s">
        <v>655</v>
      </c>
      <c r="G2229" s="144" t="s">
        <v>4745</v>
      </c>
      <c r="H2229" s="144" t="s">
        <v>2956</v>
      </c>
      <c r="I2229" s="144" t="s">
        <v>1072</v>
      </c>
      <c r="J2229" s="145">
        <v>30</v>
      </c>
      <c r="K2229" s="144" t="s">
        <v>1072</v>
      </c>
      <c r="L2229" s="144" t="s">
        <v>801</v>
      </c>
      <c r="M2229" s="144" t="s">
        <v>4797</v>
      </c>
      <c r="N2229" s="144" t="s">
        <v>683</v>
      </c>
      <c r="O2229" s="144" t="s">
        <v>81</v>
      </c>
      <c r="P2229" s="144" t="s">
        <v>8847</v>
      </c>
      <c r="Q2229" s="145">
        <v>0.04</v>
      </c>
      <c r="R2229" s="144" t="s">
        <v>530</v>
      </c>
      <c r="S2229" s="145">
        <v>30</v>
      </c>
      <c r="T2229" s="144" t="s">
        <v>5939</v>
      </c>
      <c r="U2229" s="145">
        <v>360</v>
      </c>
      <c r="V2229" s="145">
        <v>1.6</v>
      </c>
      <c r="W2229" s="145">
        <v>48</v>
      </c>
      <c r="X2229" s="144" t="s">
        <v>4745</v>
      </c>
    </row>
    <row r="2230" spans="1:24" s="7" customFormat="1">
      <c r="A2230" s="7" t="s">
        <v>49</v>
      </c>
      <c r="D2230" s="144" t="s">
        <v>8852</v>
      </c>
      <c r="E2230" s="144" t="s">
        <v>8853</v>
      </c>
      <c r="F2230" s="144" t="s">
        <v>5937</v>
      </c>
      <c r="G2230" s="144" t="s">
        <v>4745</v>
      </c>
      <c r="H2230" s="144" t="s">
        <v>2956</v>
      </c>
      <c r="I2230" s="144" t="s">
        <v>1072</v>
      </c>
      <c r="J2230" s="145">
        <v>30</v>
      </c>
      <c r="K2230" s="144" t="s">
        <v>1072</v>
      </c>
      <c r="L2230" s="144" t="s">
        <v>457</v>
      </c>
      <c r="M2230" s="144" t="s">
        <v>4797</v>
      </c>
      <c r="N2230" s="144" t="s">
        <v>683</v>
      </c>
      <c r="O2230" s="144" t="s">
        <v>695</v>
      </c>
      <c r="P2230" s="144" t="s">
        <v>8847</v>
      </c>
      <c r="Q2230" s="145">
        <v>0.04</v>
      </c>
      <c r="R2230" s="144" t="s">
        <v>530</v>
      </c>
      <c r="S2230" s="145">
        <v>30</v>
      </c>
      <c r="T2230" s="144" t="s">
        <v>5939</v>
      </c>
      <c r="U2230" s="145">
        <v>120</v>
      </c>
      <c r="V2230" s="145">
        <v>1.6</v>
      </c>
      <c r="W2230" s="145">
        <v>120</v>
      </c>
      <c r="X2230" s="144" t="s">
        <v>4745</v>
      </c>
    </row>
    <row r="2231" spans="1:24" s="7" customFormat="1">
      <c r="A2231" s="7" t="s">
        <v>49</v>
      </c>
      <c r="D2231" s="144" t="s">
        <v>8854</v>
      </c>
      <c r="E2231" s="144" t="s">
        <v>8855</v>
      </c>
      <c r="F2231" s="144" t="s">
        <v>5937</v>
      </c>
      <c r="G2231" s="144" t="s">
        <v>4745</v>
      </c>
      <c r="H2231" s="144" t="s">
        <v>2956</v>
      </c>
      <c r="I2231" s="144" t="s">
        <v>1072</v>
      </c>
      <c r="J2231" s="145">
        <v>30</v>
      </c>
      <c r="K2231" s="144" t="s">
        <v>1072</v>
      </c>
      <c r="L2231" s="144" t="s">
        <v>389</v>
      </c>
      <c r="M2231" s="144" t="s">
        <v>4797</v>
      </c>
      <c r="N2231" s="144" t="s">
        <v>683</v>
      </c>
      <c r="O2231" s="144" t="s">
        <v>81</v>
      </c>
      <c r="P2231" s="144" t="s">
        <v>8847</v>
      </c>
      <c r="Q2231" s="145">
        <v>0.04</v>
      </c>
      <c r="R2231" s="144" t="s">
        <v>530</v>
      </c>
      <c r="S2231" s="145">
        <v>30</v>
      </c>
      <c r="T2231" s="144" t="s">
        <v>5939</v>
      </c>
      <c r="U2231" s="145">
        <v>120</v>
      </c>
      <c r="V2231" s="145">
        <v>1.6</v>
      </c>
      <c r="W2231" s="145">
        <v>120</v>
      </c>
      <c r="X2231" s="144" t="s">
        <v>4745</v>
      </c>
    </row>
    <row r="2232" spans="1:24" s="7" customFormat="1">
      <c r="A2232" s="7" t="s">
        <v>49</v>
      </c>
      <c r="D2232" s="144" t="s">
        <v>8856</v>
      </c>
      <c r="E2232" s="144" t="s">
        <v>8857</v>
      </c>
      <c r="F2232" s="144" t="s">
        <v>5937</v>
      </c>
      <c r="G2232" s="144" t="s">
        <v>4745</v>
      </c>
      <c r="H2232" s="144" t="s">
        <v>2956</v>
      </c>
      <c r="I2232" s="144" t="s">
        <v>1072</v>
      </c>
      <c r="J2232" s="145">
        <v>30</v>
      </c>
      <c r="K2232" s="144" t="s">
        <v>1072</v>
      </c>
      <c r="L2232" s="144" t="s">
        <v>393</v>
      </c>
      <c r="M2232" s="144" t="s">
        <v>4797</v>
      </c>
      <c r="N2232" s="144" t="s">
        <v>683</v>
      </c>
      <c r="O2232" s="144" t="s">
        <v>81</v>
      </c>
      <c r="P2232" s="144" t="s">
        <v>8858</v>
      </c>
      <c r="Q2232" s="145">
        <v>0.04</v>
      </c>
      <c r="R2232" s="144" t="s">
        <v>530</v>
      </c>
      <c r="S2232" s="145">
        <v>30</v>
      </c>
      <c r="T2232" s="144" t="s">
        <v>5939</v>
      </c>
      <c r="U2232" s="145">
        <v>192</v>
      </c>
      <c r="V2232" s="145">
        <v>1.6</v>
      </c>
      <c r="W2232" s="145">
        <v>192</v>
      </c>
      <c r="X2232" s="144" t="s">
        <v>4745</v>
      </c>
    </row>
    <row r="2233" spans="1:24" s="7" customFormat="1">
      <c r="A2233" s="7" t="s">
        <v>49</v>
      </c>
      <c r="D2233" s="144" t="s">
        <v>8859</v>
      </c>
      <c r="E2233" s="144" t="s">
        <v>8860</v>
      </c>
      <c r="F2233" s="144" t="s">
        <v>5937</v>
      </c>
      <c r="G2233" s="144" t="s">
        <v>4745</v>
      </c>
      <c r="H2233" s="144" t="s">
        <v>2956</v>
      </c>
      <c r="I2233" s="144" t="s">
        <v>1072</v>
      </c>
      <c r="J2233" s="145">
        <v>30</v>
      </c>
      <c r="K2233" s="144" t="s">
        <v>1072</v>
      </c>
      <c r="L2233" s="144" t="s">
        <v>791</v>
      </c>
      <c r="M2233" s="144" t="s">
        <v>4797</v>
      </c>
      <c r="N2233" s="144" t="s">
        <v>683</v>
      </c>
      <c r="O2233" s="144" t="s">
        <v>81</v>
      </c>
      <c r="P2233" s="144" t="s">
        <v>8847</v>
      </c>
      <c r="Q2233" s="145">
        <v>0.04</v>
      </c>
      <c r="R2233" s="144" t="s">
        <v>530</v>
      </c>
      <c r="S2233" s="145">
        <v>30</v>
      </c>
      <c r="T2233" s="144" t="s">
        <v>5939</v>
      </c>
      <c r="U2233" s="145">
        <v>120</v>
      </c>
      <c r="V2233" s="145">
        <v>1.6</v>
      </c>
      <c r="W2233" s="145">
        <v>72</v>
      </c>
      <c r="X2233" s="144" t="s">
        <v>4745</v>
      </c>
    </row>
    <row r="2234" spans="1:24" s="7" customFormat="1">
      <c r="A2234" s="7" t="s">
        <v>49</v>
      </c>
      <c r="D2234" s="144" t="s">
        <v>8861</v>
      </c>
      <c r="E2234" s="144" t="s">
        <v>8862</v>
      </c>
      <c r="F2234" s="144" t="s">
        <v>5937</v>
      </c>
      <c r="G2234" s="144" t="s">
        <v>4745</v>
      </c>
      <c r="H2234" s="144" t="s">
        <v>2956</v>
      </c>
      <c r="I2234" s="144" t="s">
        <v>1072</v>
      </c>
      <c r="J2234" s="145">
        <v>30</v>
      </c>
      <c r="K2234" s="144" t="s">
        <v>1072</v>
      </c>
      <c r="L2234" s="144" t="s">
        <v>401</v>
      </c>
      <c r="M2234" s="144" t="s">
        <v>4797</v>
      </c>
      <c r="N2234" s="144" t="s">
        <v>5762</v>
      </c>
      <c r="O2234" s="144" t="s">
        <v>81</v>
      </c>
      <c r="P2234" s="144" t="s">
        <v>8847</v>
      </c>
      <c r="Q2234" s="145">
        <v>5.4</v>
      </c>
      <c r="R2234" s="144" t="s">
        <v>530</v>
      </c>
      <c r="S2234" s="145">
        <v>30</v>
      </c>
      <c r="T2234" s="144" t="s">
        <v>5939</v>
      </c>
      <c r="U2234" s="145">
        <v>120</v>
      </c>
      <c r="V2234" s="145">
        <v>1.6</v>
      </c>
      <c r="W2234" s="145">
        <v>82</v>
      </c>
      <c r="X2234" s="144" t="s">
        <v>4745</v>
      </c>
    </row>
    <row r="2235" spans="1:24" s="7" customFormat="1">
      <c r="A2235" s="7" t="s">
        <v>49</v>
      </c>
      <c r="D2235" s="144" t="s">
        <v>8863</v>
      </c>
      <c r="E2235" s="144" t="s">
        <v>8864</v>
      </c>
      <c r="F2235" s="144" t="s">
        <v>5937</v>
      </c>
      <c r="G2235" s="144" t="s">
        <v>4745</v>
      </c>
      <c r="H2235" s="144" t="s">
        <v>2956</v>
      </c>
      <c r="I2235" s="144" t="s">
        <v>1072</v>
      </c>
      <c r="J2235" s="145">
        <v>30</v>
      </c>
      <c r="K2235" s="144" t="s">
        <v>1072</v>
      </c>
      <c r="L2235" s="144" t="s">
        <v>419</v>
      </c>
      <c r="M2235" s="144" t="s">
        <v>4797</v>
      </c>
      <c r="N2235" s="144" t="s">
        <v>683</v>
      </c>
      <c r="O2235" s="144" t="s">
        <v>81</v>
      </c>
      <c r="P2235" s="144" t="s">
        <v>8847</v>
      </c>
      <c r="Q2235" s="145">
        <v>0.04</v>
      </c>
      <c r="R2235" s="144" t="s">
        <v>530</v>
      </c>
      <c r="S2235" s="145">
        <v>30</v>
      </c>
      <c r="T2235" s="144" t="s">
        <v>5939</v>
      </c>
      <c r="U2235" s="145">
        <v>120</v>
      </c>
      <c r="V2235" s="145">
        <v>1.6</v>
      </c>
      <c r="W2235" s="145">
        <v>53</v>
      </c>
      <c r="X2235" s="144" t="s">
        <v>4745</v>
      </c>
    </row>
    <row r="2236" spans="1:24" s="7" customFormat="1">
      <c r="A2236" s="7" t="s">
        <v>49</v>
      </c>
      <c r="D2236" s="144" t="s">
        <v>3697</v>
      </c>
      <c r="E2236" s="144" t="s">
        <v>8865</v>
      </c>
      <c r="F2236" s="144" t="s">
        <v>655</v>
      </c>
      <c r="G2236" s="144" t="s">
        <v>4745</v>
      </c>
      <c r="H2236" s="144" t="s">
        <v>2956</v>
      </c>
      <c r="I2236" s="144" t="s">
        <v>1072</v>
      </c>
      <c r="J2236" s="145">
        <v>45</v>
      </c>
      <c r="K2236" s="144" t="s">
        <v>5817</v>
      </c>
      <c r="L2236" s="144" t="s">
        <v>487</v>
      </c>
      <c r="M2236" s="144" t="s">
        <v>4797</v>
      </c>
      <c r="N2236" s="144" t="s">
        <v>683</v>
      </c>
      <c r="O2236" s="144" t="s">
        <v>695</v>
      </c>
      <c r="P2236" s="144" t="s">
        <v>8866</v>
      </c>
      <c r="Q2236" s="145">
        <v>0.09</v>
      </c>
      <c r="R2236" s="144" t="s">
        <v>530</v>
      </c>
      <c r="S2236" s="145">
        <v>45</v>
      </c>
      <c r="T2236" s="144" t="s">
        <v>5939</v>
      </c>
      <c r="U2236" s="145">
        <v>644</v>
      </c>
      <c r="V2236" s="145">
        <v>4.37</v>
      </c>
      <c r="W2236" s="145">
        <v>0</v>
      </c>
      <c r="X2236" s="144" t="s">
        <v>8867</v>
      </c>
    </row>
    <row r="2237" spans="1:24" s="7" customFormat="1">
      <c r="A2237" s="7" t="s">
        <v>49</v>
      </c>
      <c r="D2237" s="144" t="s">
        <v>3024</v>
      </c>
      <c r="E2237" s="144" t="s">
        <v>8868</v>
      </c>
      <c r="F2237" s="144" t="s">
        <v>655</v>
      </c>
      <c r="G2237" s="144" t="s">
        <v>4745</v>
      </c>
      <c r="H2237" s="144" t="s">
        <v>2956</v>
      </c>
      <c r="I2237" s="144" t="s">
        <v>1072</v>
      </c>
      <c r="J2237" s="145">
        <v>20</v>
      </c>
      <c r="K2237" s="144" t="s">
        <v>5164</v>
      </c>
      <c r="L2237" s="144" t="s">
        <v>457</v>
      </c>
      <c r="M2237" s="144" t="s">
        <v>4797</v>
      </c>
      <c r="N2237" s="144" t="s">
        <v>381</v>
      </c>
      <c r="O2237" s="144" t="s">
        <v>81</v>
      </c>
      <c r="P2237" s="144" t="s">
        <v>3027</v>
      </c>
      <c r="Q2237" s="145">
        <v>1.4E-2</v>
      </c>
      <c r="R2237" s="144" t="s">
        <v>530</v>
      </c>
      <c r="S2237" s="145">
        <v>25</v>
      </c>
      <c r="T2237" s="144" t="s">
        <v>5215</v>
      </c>
      <c r="U2237" s="145">
        <v>338</v>
      </c>
      <c r="V2237" s="145">
        <v>1.95</v>
      </c>
      <c r="W2237" s="145">
        <v>0</v>
      </c>
      <c r="X2237" s="144" t="s">
        <v>8869</v>
      </c>
    </row>
    <row r="2238" spans="1:24" s="7" customFormat="1">
      <c r="A2238" s="7" t="s">
        <v>49</v>
      </c>
      <c r="D2238" s="144" t="s">
        <v>3028</v>
      </c>
      <c r="E2238" s="144" t="s">
        <v>8870</v>
      </c>
      <c r="F2238" s="144" t="s">
        <v>655</v>
      </c>
      <c r="G2238" s="144" t="s">
        <v>4745</v>
      </c>
      <c r="H2238" s="144" t="s">
        <v>2956</v>
      </c>
      <c r="I2238" s="144" t="s">
        <v>1072</v>
      </c>
      <c r="J2238" s="145">
        <v>20</v>
      </c>
      <c r="K2238" s="144" t="s">
        <v>5521</v>
      </c>
      <c r="L2238" s="144" t="s">
        <v>389</v>
      </c>
      <c r="M2238" s="144" t="s">
        <v>4797</v>
      </c>
      <c r="N2238" s="144" t="s">
        <v>381</v>
      </c>
      <c r="O2238" s="144" t="s">
        <v>81</v>
      </c>
      <c r="P2238" s="144" t="s">
        <v>3031</v>
      </c>
      <c r="Q2238" s="145">
        <v>9.4999999999999998E-3</v>
      </c>
      <c r="R2238" s="144" t="s">
        <v>530</v>
      </c>
      <c r="S2238" s="145">
        <v>30</v>
      </c>
      <c r="T2238" s="144" t="s">
        <v>5215</v>
      </c>
      <c r="U2238" s="145">
        <v>459</v>
      </c>
      <c r="V2238" s="145">
        <v>2.13</v>
      </c>
      <c r="W2238" s="145">
        <v>0</v>
      </c>
      <c r="X2238" s="144" t="s">
        <v>8871</v>
      </c>
    </row>
    <row r="2239" spans="1:24" s="7" customFormat="1">
      <c r="A2239" s="7" t="s">
        <v>49</v>
      </c>
      <c r="D2239" s="144" t="s">
        <v>3032</v>
      </c>
      <c r="E2239" s="144" t="s">
        <v>8872</v>
      </c>
      <c r="F2239" s="144" t="s">
        <v>655</v>
      </c>
      <c r="G2239" s="144" t="s">
        <v>4745</v>
      </c>
      <c r="H2239" s="144" t="s">
        <v>2956</v>
      </c>
      <c r="I2239" s="144" t="s">
        <v>1072</v>
      </c>
      <c r="J2239" s="145">
        <v>20</v>
      </c>
      <c r="K2239" s="144" t="s">
        <v>1072</v>
      </c>
      <c r="L2239" s="144" t="s">
        <v>419</v>
      </c>
      <c r="M2239" s="144" t="s">
        <v>4797</v>
      </c>
      <c r="N2239" s="144" t="s">
        <v>381</v>
      </c>
      <c r="O2239" s="144" t="s">
        <v>81</v>
      </c>
      <c r="P2239" s="144" t="s">
        <v>3027</v>
      </c>
      <c r="Q2239" s="145">
        <v>1.4E-2</v>
      </c>
      <c r="R2239" s="144" t="s">
        <v>530</v>
      </c>
      <c r="S2239" s="145">
        <v>25</v>
      </c>
      <c r="T2239" s="144" t="s">
        <v>5215</v>
      </c>
      <c r="U2239" s="145">
        <v>390</v>
      </c>
      <c r="V2239" s="145">
        <v>2.1800000000000002</v>
      </c>
      <c r="W2239" s="145">
        <v>0</v>
      </c>
      <c r="X2239" s="144" t="s">
        <v>8873</v>
      </c>
    </row>
    <row r="2240" spans="1:24" s="7" customFormat="1">
      <c r="A2240" s="7" t="s">
        <v>49</v>
      </c>
      <c r="D2240" s="144" t="s">
        <v>3035</v>
      </c>
      <c r="E2240" s="144" t="s">
        <v>8874</v>
      </c>
      <c r="F2240" s="144" t="s">
        <v>655</v>
      </c>
      <c r="G2240" s="144" t="s">
        <v>4745</v>
      </c>
      <c r="H2240" s="144" t="s">
        <v>2956</v>
      </c>
      <c r="I2240" s="144" t="s">
        <v>1072</v>
      </c>
      <c r="J2240" s="145">
        <v>30</v>
      </c>
      <c r="K2240" s="144" t="s">
        <v>631</v>
      </c>
      <c r="L2240" s="144" t="s">
        <v>380</v>
      </c>
      <c r="M2240" s="144" t="s">
        <v>4797</v>
      </c>
      <c r="N2240" s="144" t="s">
        <v>381</v>
      </c>
      <c r="O2240" s="144" t="s">
        <v>81</v>
      </c>
      <c r="P2240" s="144" t="s">
        <v>3476</v>
      </c>
      <c r="Q2240" s="145">
        <v>7.0000000000000001E-3</v>
      </c>
      <c r="R2240" s="144" t="s">
        <v>530</v>
      </c>
      <c r="S2240" s="145">
        <v>8</v>
      </c>
      <c r="T2240" s="144" t="s">
        <v>5215</v>
      </c>
      <c r="U2240" s="145">
        <v>551</v>
      </c>
      <c r="V2240" s="145">
        <v>1.86</v>
      </c>
      <c r="W2240" s="145">
        <v>0</v>
      </c>
      <c r="X2240" s="144" t="s">
        <v>8875</v>
      </c>
    </row>
    <row r="2241" spans="1:24" s="7" customFormat="1">
      <c r="A2241" s="7" t="s">
        <v>49</v>
      </c>
      <c r="D2241" s="144" t="s">
        <v>8876</v>
      </c>
      <c r="E2241" s="144" t="s">
        <v>8877</v>
      </c>
      <c r="F2241" s="144" t="s">
        <v>4792</v>
      </c>
      <c r="G2241" s="144" t="s">
        <v>4745</v>
      </c>
      <c r="H2241" s="144" t="s">
        <v>2956</v>
      </c>
      <c r="I2241" s="144" t="s">
        <v>1072</v>
      </c>
      <c r="J2241" s="145">
        <v>45</v>
      </c>
      <c r="K2241" s="144" t="s">
        <v>1072</v>
      </c>
      <c r="L2241" s="144" t="s">
        <v>393</v>
      </c>
      <c r="M2241" s="144" t="s">
        <v>4797</v>
      </c>
      <c r="N2241" s="144" t="s">
        <v>683</v>
      </c>
      <c r="O2241" s="144" t="s">
        <v>81</v>
      </c>
      <c r="P2241" s="144" t="s">
        <v>8878</v>
      </c>
      <c r="Q2241" s="145">
        <v>9.6000000000000002E-2</v>
      </c>
      <c r="R2241" s="144" t="s">
        <v>616</v>
      </c>
      <c r="S2241" s="145">
        <v>50</v>
      </c>
      <c r="T2241" s="144" t="s">
        <v>5215</v>
      </c>
      <c r="U2241" s="145">
        <v>0</v>
      </c>
      <c r="V2241" s="145">
        <v>5.2</v>
      </c>
      <c r="W2241" s="145">
        <v>0</v>
      </c>
      <c r="X2241" s="144" t="s">
        <v>4745</v>
      </c>
    </row>
    <row r="2242" spans="1:24" s="7" customFormat="1">
      <c r="A2242" s="7" t="s">
        <v>49</v>
      </c>
      <c r="D2242" s="144" t="s">
        <v>8879</v>
      </c>
      <c r="E2242" s="144" t="s">
        <v>8880</v>
      </c>
      <c r="F2242" s="144" t="s">
        <v>4792</v>
      </c>
      <c r="G2242" s="144" t="s">
        <v>4745</v>
      </c>
      <c r="H2242" s="144" t="s">
        <v>2956</v>
      </c>
      <c r="I2242" s="144" t="s">
        <v>1072</v>
      </c>
      <c r="J2242" s="145">
        <v>45</v>
      </c>
      <c r="K2242" s="144" t="s">
        <v>1072</v>
      </c>
      <c r="L2242" s="144" t="s">
        <v>396</v>
      </c>
      <c r="M2242" s="144" t="s">
        <v>4797</v>
      </c>
      <c r="N2242" s="144" t="s">
        <v>683</v>
      </c>
      <c r="O2242" s="144" t="s">
        <v>81</v>
      </c>
      <c r="P2242" s="144" t="s">
        <v>8878</v>
      </c>
      <c r="Q2242" s="145">
        <v>9.6000000000000002E-2</v>
      </c>
      <c r="R2242" s="144" t="s">
        <v>616</v>
      </c>
      <c r="S2242" s="145">
        <v>50</v>
      </c>
      <c r="T2242" s="144" t="s">
        <v>5215</v>
      </c>
      <c r="U2242" s="145">
        <v>0</v>
      </c>
      <c r="V2242" s="145">
        <v>5.36</v>
      </c>
      <c r="W2242" s="145">
        <v>0</v>
      </c>
      <c r="X2242" s="144" t="s">
        <v>4745</v>
      </c>
    </row>
    <row r="2243" spans="1:24" s="7" customFormat="1">
      <c r="A2243" s="7" t="s">
        <v>49</v>
      </c>
      <c r="D2243" s="144" t="s">
        <v>3055</v>
      </c>
      <c r="E2243" s="144" t="s">
        <v>8881</v>
      </c>
      <c r="F2243" s="144" t="s">
        <v>655</v>
      </c>
      <c r="G2243" s="144" t="s">
        <v>4745</v>
      </c>
      <c r="H2243" s="144" t="s">
        <v>2956</v>
      </c>
      <c r="I2243" s="144" t="s">
        <v>1072</v>
      </c>
      <c r="J2243" s="145">
        <v>30</v>
      </c>
      <c r="K2243" s="144" t="s">
        <v>5228</v>
      </c>
      <c r="L2243" s="144" t="s">
        <v>389</v>
      </c>
      <c r="M2243" s="144" t="s">
        <v>4753</v>
      </c>
      <c r="N2243" s="144" t="s">
        <v>429</v>
      </c>
      <c r="O2243" s="144" t="s">
        <v>81</v>
      </c>
      <c r="P2243" s="144" t="s">
        <v>3057</v>
      </c>
      <c r="Q2243" s="145">
        <v>1.7999999999999999E-2</v>
      </c>
      <c r="R2243" s="144" t="s">
        <v>530</v>
      </c>
      <c r="S2243" s="145">
        <v>8</v>
      </c>
      <c r="T2243" s="144" t="s">
        <v>4754</v>
      </c>
      <c r="U2243" s="145">
        <v>2354</v>
      </c>
      <c r="V2243" s="145">
        <v>0.41421999999999998</v>
      </c>
      <c r="W2243" s="145">
        <v>90</v>
      </c>
      <c r="X2243" s="144" t="s">
        <v>8882</v>
      </c>
    </row>
    <row r="2244" spans="1:24" s="7" customFormat="1">
      <c r="A2244" s="7" t="s">
        <v>49</v>
      </c>
      <c r="D2244" s="144" t="s">
        <v>3058</v>
      </c>
      <c r="E2244" s="144" t="s">
        <v>8883</v>
      </c>
      <c r="F2244" s="144" t="s">
        <v>655</v>
      </c>
      <c r="G2244" s="144" t="s">
        <v>4745</v>
      </c>
      <c r="H2244" s="144" t="s">
        <v>2956</v>
      </c>
      <c r="I2244" s="144" t="s">
        <v>1072</v>
      </c>
      <c r="J2244" s="145">
        <v>30</v>
      </c>
      <c r="K2244" s="144" t="s">
        <v>1072</v>
      </c>
      <c r="L2244" s="144" t="s">
        <v>401</v>
      </c>
      <c r="M2244" s="144" t="s">
        <v>4753</v>
      </c>
      <c r="N2244" s="144" t="s">
        <v>429</v>
      </c>
      <c r="O2244" s="144" t="s">
        <v>81</v>
      </c>
      <c r="P2244" s="144" t="s">
        <v>3057</v>
      </c>
      <c r="Q2244" s="145">
        <v>1.7999999999999999E-2</v>
      </c>
      <c r="R2244" s="144" t="s">
        <v>530</v>
      </c>
      <c r="S2244" s="145">
        <v>8</v>
      </c>
      <c r="T2244" s="144" t="s">
        <v>4754</v>
      </c>
      <c r="U2244" s="145">
        <v>1639</v>
      </c>
      <c r="V2244" s="145">
        <v>0.43667</v>
      </c>
      <c r="W2244" s="145">
        <v>3</v>
      </c>
      <c r="X2244" s="144" t="s">
        <v>8884</v>
      </c>
    </row>
    <row r="2245" spans="1:24" s="7" customFormat="1">
      <c r="A2245" s="7" t="s">
        <v>49</v>
      </c>
      <c r="D2245" s="144" t="s">
        <v>3694</v>
      </c>
      <c r="E2245" s="144" t="s">
        <v>8885</v>
      </c>
      <c r="F2245" s="144" t="s">
        <v>655</v>
      </c>
      <c r="G2245" s="144" t="s">
        <v>5227</v>
      </c>
      <c r="H2245" s="144" t="s">
        <v>2956</v>
      </c>
      <c r="I2245" s="144" t="s">
        <v>1072</v>
      </c>
      <c r="J2245" s="145">
        <v>30</v>
      </c>
      <c r="K2245" s="144" t="s">
        <v>1072</v>
      </c>
      <c r="L2245" s="144" t="s">
        <v>396</v>
      </c>
      <c r="M2245" s="144" t="s">
        <v>4753</v>
      </c>
      <c r="N2245" s="144" t="s">
        <v>429</v>
      </c>
      <c r="O2245" s="144" t="s">
        <v>81</v>
      </c>
      <c r="P2245" s="144" t="s">
        <v>3057</v>
      </c>
      <c r="Q2245" s="145">
        <v>1.7999999999999999E-2</v>
      </c>
      <c r="R2245" s="144" t="s">
        <v>530</v>
      </c>
      <c r="S2245" s="145">
        <v>8</v>
      </c>
      <c r="T2245" s="144" t="s">
        <v>4754</v>
      </c>
      <c r="U2245" s="145">
        <v>1000</v>
      </c>
      <c r="V2245" s="145">
        <v>0.41422999999999999</v>
      </c>
      <c r="W2245" s="145">
        <v>3</v>
      </c>
      <c r="X2245" s="144" t="s">
        <v>4745</v>
      </c>
    </row>
    <row r="2246" spans="1:24" s="7" customFormat="1">
      <c r="A2246" s="7" t="s">
        <v>49</v>
      </c>
      <c r="D2246" s="144" t="s">
        <v>3060</v>
      </c>
      <c r="E2246" s="144" t="s">
        <v>8886</v>
      </c>
      <c r="F2246" s="144" t="s">
        <v>655</v>
      </c>
      <c r="G2246" s="144" t="s">
        <v>4745</v>
      </c>
      <c r="H2246" s="144" t="s">
        <v>2956</v>
      </c>
      <c r="I2246" s="144" t="s">
        <v>1072</v>
      </c>
      <c r="J2246" s="145">
        <v>30</v>
      </c>
      <c r="K2246" s="144" t="s">
        <v>1072</v>
      </c>
      <c r="L2246" s="144" t="s">
        <v>393</v>
      </c>
      <c r="M2246" s="144" t="s">
        <v>4753</v>
      </c>
      <c r="N2246" s="144" t="s">
        <v>429</v>
      </c>
      <c r="O2246" s="144" t="s">
        <v>81</v>
      </c>
      <c r="P2246" s="144" t="s">
        <v>3057</v>
      </c>
      <c r="Q2246" s="145">
        <v>1.7999999999999999E-2</v>
      </c>
      <c r="R2246" s="144" t="s">
        <v>530</v>
      </c>
      <c r="S2246" s="145">
        <v>8</v>
      </c>
      <c r="T2246" s="144" t="s">
        <v>4754</v>
      </c>
      <c r="U2246" s="145">
        <v>1062</v>
      </c>
      <c r="V2246" s="145">
        <v>0.42</v>
      </c>
      <c r="W2246" s="145">
        <v>3</v>
      </c>
      <c r="X2246" s="144" t="s">
        <v>8887</v>
      </c>
    </row>
    <row r="2247" spans="1:24" s="7" customFormat="1">
      <c r="A2247" s="7" t="s">
        <v>49</v>
      </c>
      <c r="D2247" s="144" t="s">
        <v>3062</v>
      </c>
      <c r="E2247" s="144" t="s">
        <v>8888</v>
      </c>
      <c r="F2247" s="144" t="s">
        <v>655</v>
      </c>
      <c r="G2247" s="144" t="s">
        <v>4745</v>
      </c>
      <c r="H2247" s="144" t="s">
        <v>2956</v>
      </c>
      <c r="I2247" s="144" t="s">
        <v>1072</v>
      </c>
      <c r="J2247" s="145">
        <v>30</v>
      </c>
      <c r="K2247" s="144" t="s">
        <v>1072</v>
      </c>
      <c r="L2247" s="144" t="s">
        <v>380</v>
      </c>
      <c r="M2247" s="144" t="s">
        <v>4753</v>
      </c>
      <c r="N2247" s="144" t="s">
        <v>429</v>
      </c>
      <c r="O2247" s="144" t="s">
        <v>81</v>
      </c>
      <c r="P2247" s="144" t="s">
        <v>3057</v>
      </c>
      <c r="Q2247" s="145">
        <v>1.7999999999999999E-2</v>
      </c>
      <c r="R2247" s="144" t="s">
        <v>530</v>
      </c>
      <c r="S2247" s="145">
        <v>8</v>
      </c>
      <c r="T2247" s="144" t="s">
        <v>4754</v>
      </c>
      <c r="U2247" s="145">
        <v>1333</v>
      </c>
      <c r="V2247" s="145">
        <v>0.41421999999999998</v>
      </c>
      <c r="W2247" s="145">
        <v>43</v>
      </c>
      <c r="X2247" s="144" t="s">
        <v>8889</v>
      </c>
    </row>
    <row r="2248" spans="1:24" s="7" customFormat="1">
      <c r="A2248" s="7" t="s">
        <v>49</v>
      </c>
      <c r="D2248" s="144" t="s">
        <v>3064</v>
      </c>
      <c r="E2248" s="144" t="s">
        <v>8890</v>
      </c>
      <c r="F2248" s="144" t="s">
        <v>655</v>
      </c>
      <c r="G2248" s="144" t="s">
        <v>4745</v>
      </c>
      <c r="H2248" s="144" t="s">
        <v>2956</v>
      </c>
      <c r="I2248" s="144" t="s">
        <v>1072</v>
      </c>
      <c r="J2248" s="145">
        <v>30</v>
      </c>
      <c r="K2248" s="144" t="s">
        <v>1072</v>
      </c>
      <c r="L2248" s="144" t="s">
        <v>419</v>
      </c>
      <c r="M2248" s="144" t="s">
        <v>4753</v>
      </c>
      <c r="N2248" s="144" t="s">
        <v>429</v>
      </c>
      <c r="O2248" s="144" t="s">
        <v>81</v>
      </c>
      <c r="P2248" s="144" t="s">
        <v>3057</v>
      </c>
      <c r="Q2248" s="145">
        <v>1.7999999999999999E-2</v>
      </c>
      <c r="R2248" s="144" t="s">
        <v>530</v>
      </c>
      <c r="S2248" s="145">
        <v>8</v>
      </c>
      <c r="T2248" s="144" t="s">
        <v>4754</v>
      </c>
      <c r="U2248" s="145">
        <v>1132</v>
      </c>
      <c r="V2248" s="145">
        <v>0.46</v>
      </c>
      <c r="W2248" s="145">
        <v>37</v>
      </c>
      <c r="X2248" s="144" t="s">
        <v>8891</v>
      </c>
    </row>
    <row r="2249" spans="1:24" s="7" customFormat="1">
      <c r="A2249" s="7" t="s">
        <v>49</v>
      </c>
      <c r="D2249" s="144" t="s">
        <v>3066</v>
      </c>
      <c r="E2249" s="144" t="s">
        <v>8892</v>
      </c>
      <c r="F2249" s="144" t="s">
        <v>655</v>
      </c>
      <c r="G2249" s="144" t="s">
        <v>4745</v>
      </c>
      <c r="H2249" s="144" t="s">
        <v>2956</v>
      </c>
      <c r="I2249" s="144" t="s">
        <v>1072</v>
      </c>
      <c r="J2249" s="145">
        <v>30</v>
      </c>
      <c r="K2249" s="144" t="s">
        <v>5269</v>
      </c>
      <c r="L2249" s="144" t="s">
        <v>1795</v>
      </c>
      <c r="M2249" s="144" t="s">
        <v>4753</v>
      </c>
      <c r="N2249" s="144" t="s">
        <v>429</v>
      </c>
      <c r="O2249" s="144" t="s">
        <v>81</v>
      </c>
      <c r="P2249" s="144" t="s">
        <v>3057</v>
      </c>
      <c r="Q2249" s="145">
        <v>1.7999999999999999E-2</v>
      </c>
      <c r="R2249" s="144" t="s">
        <v>530</v>
      </c>
      <c r="S2249" s="145">
        <v>8</v>
      </c>
      <c r="T2249" s="144" t="s">
        <v>4754</v>
      </c>
      <c r="U2249" s="145">
        <v>2578</v>
      </c>
      <c r="V2249" s="145">
        <v>0.42</v>
      </c>
      <c r="W2249" s="145">
        <v>0</v>
      </c>
      <c r="X2249" s="144" t="s">
        <v>8893</v>
      </c>
    </row>
    <row r="2250" spans="1:24" s="7" customFormat="1">
      <c r="A2250" s="7" t="s">
        <v>49</v>
      </c>
      <c r="D2250" s="144" t="s">
        <v>3068</v>
      </c>
      <c r="E2250" s="144" t="s">
        <v>8894</v>
      </c>
      <c r="F2250" s="144" t="s">
        <v>655</v>
      </c>
      <c r="G2250" s="144" t="s">
        <v>4745</v>
      </c>
      <c r="H2250" s="144" t="s">
        <v>2956</v>
      </c>
      <c r="I2250" s="144" t="s">
        <v>1072</v>
      </c>
      <c r="J2250" s="145">
        <v>30</v>
      </c>
      <c r="K2250" s="144" t="s">
        <v>1072</v>
      </c>
      <c r="L2250" s="144" t="s">
        <v>791</v>
      </c>
      <c r="M2250" s="144" t="s">
        <v>4753</v>
      </c>
      <c r="N2250" s="144" t="s">
        <v>429</v>
      </c>
      <c r="O2250" s="144" t="s">
        <v>81</v>
      </c>
      <c r="P2250" s="144" t="s">
        <v>3057</v>
      </c>
      <c r="Q2250" s="145">
        <v>1.7999999999999999E-2</v>
      </c>
      <c r="R2250" s="144" t="s">
        <v>530</v>
      </c>
      <c r="S2250" s="145">
        <v>8</v>
      </c>
      <c r="T2250" s="144" t="s">
        <v>4754</v>
      </c>
      <c r="U2250" s="145">
        <v>906</v>
      </c>
      <c r="V2250" s="145">
        <v>0.47376000000000001</v>
      </c>
      <c r="W2250" s="145">
        <v>0</v>
      </c>
      <c r="X2250" s="144" t="s">
        <v>8895</v>
      </c>
    </row>
    <row r="2251" spans="1:24" s="7" customFormat="1">
      <c r="A2251" s="7" t="s">
        <v>49</v>
      </c>
      <c r="D2251" s="144" t="s">
        <v>3700</v>
      </c>
      <c r="E2251" s="144" t="s">
        <v>8896</v>
      </c>
      <c r="F2251" s="144" t="s">
        <v>655</v>
      </c>
      <c r="G2251" s="144" t="s">
        <v>5227</v>
      </c>
      <c r="H2251" s="144" t="s">
        <v>2956</v>
      </c>
      <c r="I2251" s="144" t="s">
        <v>1072</v>
      </c>
      <c r="J2251" s="145">
        <v>50</v>
      </c>
      <c r="K2251" s="144" t="s">
        <v>631</v>
      </c>
      <c r="L2251" s="144" t="s">
        <v>380</v>
      </c>
      <c r="M2251" s="144" t="s">
        <v>4753</v>
      </c>
      <c r="N2251" s="144" t="s">
        <v>683</v>
      </c>
      <c r="O2251" s="144" t="s">
        <v>695</v>
      </c>
      <c r="P2251" s="144" t="s">
        <v>8897</v>
      </c>
      <c r="Q2251" s="145">
        <v>0.05</v>
      </c>
      <c r="R2251" s="144" t="s">
        <v>530</v>
      </c>
      <c r="S2251" s="145">
        <v>50</v>
      </c>
      <c r="T2251" s="144" t="s">
        <v>4754</v>
      </c>
      <c r="U2251" s="145">
        <v>0</v>
      </c>
      <c r="V2251" s="145">
        <v>0.86209999999999998</v>
      </c>
      <c r="W2251" s="145">
        <v>0</v>
      </c>
      <c r="X2251" s="144" t="s">
        <v>4745</v>
      </c>
    </row>
    <row r="2252" spans="1:24" s="7" customFormat="1">
      <c r="A2252" s="7" t="s">
        <v>49</v>
      </c>
      <c r="D2252" s="144" t="s">
        <v>3085</v>
      </c>
      <c r="E2252" s="144" t="s">
        <v>8898</v>
      </c>
      <c r="F2252" s="144" t="s">
        <v>655</v>
      </c>
      <c r="G2252" s="144" t="s">
        <v>4745</v>
      </c>
      <c r="H2252" s="144" t="s">
        <v>2956</v>
      </c>
      <c r="I2252" s="144" t="s">
        <v>1072</v>
      </c>
      <c r="J2252" s="145">
        <v>50</v>
      </c>
      <c r="K2252" s="144" t="s">
        <v>5228</v>
      </c>
      <c r="L2252" s="144" t="s">
        <v>389</v>
      </c>
      <c r="M2252" s="144" t="s">
        <v>4753</v>
      </c>
      <c r="N2252" s="144" t="s">
        <v>429</v>
      </c>
      <c r="O2252" s="144" t="s">
        <v>81</v>
      </c>
      <c r="P2252" s="144" t="s">
        <v>3087</v>
      </c>
      <c r="Q2252" s="145">
        <v>4.4999999999999998E-2</v>
      </c>
      <c r="R2252" s="144" t="s">
        <v>530</v>
      </c>
      <c r="S2252" s="145">
        <v>8</v>
      </c>
      <c r="T2252" s="144" t="s">
        <v>4754</v>
      </c>
      <c r="U2252" s="145">
        <v>392</v>
      </c>
      <c r="V2252" s="145">
        <v>0.86212999999999995</v>
      </c>
      <c r="W2252" s="145">
        <v>111</v>
      </c>
      <c r="X2252" s="144" t="s">
        <v>8899</v>
      </c>
    </row>
    <row r="2253" spans="1:24" s="7" customFormat="1">
      <c r="A2253" s="7" t="s">
        <v>49</v>
      </c>
      <c r="D2253" s="144" t="s">
        <v>3088</v>
      </c>
      <c r="E2253" s="144" t="s">
        <v>8900</v>
      </c>
      <c r="F2253" s="144" t="s">
        <v>655</v>
      </c>
      <c r="G2253" s="144" t="s">
        <v>4745</v>
      </c>
      <c r="H2253" s="144" t="s">
        <v>2956</v>
      </c>
      <c r="I2253" s="144" t="s">
        <v>1072</v>
      </c>
      <c r="J2253" s="145">
        <v>50</v>
      </c>
      <c r="K2253" s="144" t="s">
        <v>765</v>
      </c>
      <c r="L2253" s="144" t="s">
        <v>419</v>
      </c>
      <c r="M2253" s="144" t="s">
        <v>4753</v>
      </c>
      <c r="N2253" s="144" t="s">
        <v>429</v>
      </c>
      <c r="O2253" s="144" t="s">
        <v>81</v>
      </c>
      <c r="P2253" s="144" t="s">
        <v>3087</v>
      </c>
      <c r="Q2253" s="145">
        <v>4.4999999999999998E-2</v>
      </c>
      <c r="R2253" s="144" t="s">
        <v>530</v>
      </c>
      <c r="S2253" s="145">
        <v>8</v>
      </c>
      <c r="T2253" s="144" t="s">
        <v>4754</v>
      </c>
      <c r="U2253" s="145">
        <v>501</v>
      </c>
      <c r="V2253" s="145">
        <v>0.81</v>
      </c>
      <c r="W2253" s="145">
        <v>36</v>
      </c>
      <c r="X2253" s="144" t="s">
        <v>8901</v>
      </c>
    </row>
    <row r="2254" spans="1:24" s="7" customFormat="1">
      <c r="A2254" s="7" t="s">
        <v>49</v>
      </c>
      <c r="D2254" s="144" t="s">
        <v>3090</v>
      </c>
      <c r="E2254" s="144" t="s">
        <v>8902</v>
      </c>
      <c r="F2254" s="144" t="s">
        <v>655</v>
      </c>
      <c r="G2254" s="144" t="s">
        <v>4745</v>
      </c>
      <c r="H2254" s="144" t="s">
        <v>2956</v>
      </c>
      <c r="I2254" s="144" t="s">
        <v>1072</v>
      </c>
      <c r="J2254" s="145">
        <v>50</v>
      </c>
      <c r="K2254" s="144" t="s">
        <v>765</v>
      </c>
      <c r="L2254" s="144" t="s">
        <v>1795</v>
      </c>
      <c r="M2254" s="144" t="s">
        <v>4753</v>
      </c>
      <c r="N2254" s="144" t="s">
        <v>429</v>
      </c>
      <c r="O2254" s="144" t="s">
        <v>81</v>
      </c>
      <c r="P2254" s="144" t="s">
        <v>3087</v>
      </c>
      <c r="Q2254" s="145">
        <v>4.4999999999999998E-2</v>
      </c>
      <c r="R2254" s="144" t="s">
        <v>530</v>
      </c>
      <c r="S2254" s="145">
        <v>8</v>
      </c>
      <c r="T2254" s="144" t="s">
        <v>4754</v>
      </c>
      <c r="U2254" s="145">
        <v>482</v>
      </c>
      <c r="V2254" s="145">
        <v>0.82842000000000005</v>
      </c>
      <c r="W2254" s="145">
        <v>51</v>
      </c>
      <c r="X2254" s="144" t="s">
        <v>8903</v>
      </c>
    </row>
    <row r="2255" spans="1:24" s="7" customFormat="1">
      <c r="A2255" s="7" t="s">
        <v>49</v>
      </c>
      <c r="D2255" s="144" t="s">
        <v>3092</v>
      </c>
      <c r="E2255" s="144" t="s">
        <v>3620</v>
      </c>
      <c r="F2255" s="144" t="s">
        <v>5033</v>
      </c>
      <c r="G2255" s="144" t="s">
        <v>4745</v>
      </c>
      <c r="H2255" s="144" t="s">
        <v>2956</v>
      </c>
      <c r="I2255" s="144" t="s">
        <v>1072</v>
      </c>
      <c r="J2255" s="145">
        <v>50</v>
      </c>
      <c r="K2255" s="144" t="s">
        <v>1072</v>
      </c>
      <c r="L2255" s="144" t="s">
        <v>401</v>
      </c>
      <c r="M2255" s="144" t="s">
        <v>4753</v>
      </c>
      <c r="N2255" s="144" t="s">
        <v>522</v>
      </c>
      <c r="O2255" s="144" t="s">
        <v>81</v>
      </c>
      <c r="P2255" s="144" t="s">
        <v>3094</v>
      </c>
      <c r="Q2255" s="145">
        <v>5.1999999999999998E-2</v>
      </c>
      <c r="R2255" s="144" t="s">
        <v>530</v>
      </c>
      <c r="S2255" s="145">
        <v>25</v>
      </c>
      <c r="T2255" s="144" t="s">
        <v>4754</v>
      </c>
      <c r="U2255" s="145">
        <v>201</v>
      </c>
      <c r="V2255" s="145">
        <v>0.97260000000000002</v>
      </c>
      <c r="W2255" s="145">
        <v>6</v>
      </c>
      <c r="X2255" s="144" t="s">
        <v>4745</v>
      </c>
    </row>
    <row r="2256" spans="1:24" s="7" customFormat="1">
      <c r="A2256" s="7" t="s">
        <v>49</v>
      </c>
      <c r="D2256" s="144" t="s">
        <v>3095</v>
      </c>
      <c r="E2256" s="144" t="s">
        <v>8904</v>
      </c>
      <c r="F2256" s="144" t="s">
        <v>5033</v>
      </c>
      <c r="G2256" s="144" t="s">
        <v>4745</v>
      </c>
      <c r="H2256" s="144" t="s">
        <v>2956</v>
      </c>
      <c r="I2256" s="144" t="s">
        <v>1072</v>
      </c>
      <c r="J2256" s="145">
        <v>50</v>
      </c>
      <c r="K2256" s="144" t="s">
        <v>1072</v>
      </c>
      <c r="L2256" s="144" t="s">
        <v>389</v>
      </c>
      <c r="M2256" s="144" t="s">
        <v>4753</v>
      </c>
      <c r="N2256" s="144" t="s">
        <v>522</v>
      </c>
      <c r="O2256" s="144" t="s">
        <v>81</v>
      </c>
      <c r="P2256" s="144" t="s">
        <v>3094</v>
      </c>
      <c r="Q2256" s="145">
        <v>5.1999999999999998E-2</v>
      </c>
      <c r="R2256" s="144" t="s">
        <v>530</v>
      </c>
      <c r="S2256" s="145">
        <v>25</v>
      </c>
      <c r="T2256" s="144" t="s">
        <v>4754</v>
      </c>
      <c r="U2256" s="145">
        <v>364</v>
      </c>
      <c r="V2256" s="145">
        <v>0.94752000000000003</v>
      </c>
      <c r="W2256" s="145">
        <v>15</v>
      </c>
      <c r="X2256" s="144" t="s">
        <v>4745</v>
      </c>
    </row>
    <row r="2257" spans="1:24" s="7" customFormat="1">
      <c r="A2257" s="7" t="s">
        <v>49</v>
      </c>
      <c r="D2257" s="144" t="s">
        <v>3097</v>
      </c>
      <c r="E2257" s="144" t="s">
        <v>8905</v>
      </c>
      <c r="F2257" s="144" t="s">
        <v>655</v>
      </c>
      <c r="G2257" s="144" t="s">
        <v>4745</v>
      </c>
      <c r="H2257" s="144" t="s">
        <v>2956</v>
      </c>
      <c r="I2257" s="144" t="s">
        <v>1072</v>
      </c>
      <c r="J2257" s="145">
        <v>50</v>
      </c>
      <c r="K2257" s="144" t="s">
        <v>5269</v>
      </c>
      <c r="L2257" s="144" t="s">
        <v>1795</v>
      </c>
      <c r="M2257" s="144" t="s">
        <v>4753</v>
      </c>
      <c r="N2257" s="144" t="s">
        <v>522</v>
      </c>
      <c r="O2257" s="144" t="s">
        <v>81</v>
      </c>
      <c r="P2257" s="144" t="s">
        <v>3094</v>
      </c>
      <c r="Q2257" s="145">
        <v>5.1999999999999998E-2</v>
      </c>
      <c r="R2257" s="144" t="s">
        <v>530</v>
      </c>
      <c r="S2257" s="145">
        <v>25</v>
      </c>
      <c r="T2257" s="144" t="s">
        <v>4754</v>
      </c>
      <c r="U2257" s="145">
        <v>444</v>
      </c>
      <c r="V2257" s="145">
        <v>0.86219999999999997</v>
      </c>
      <c r="W2257" s="145">
        <v>28</v>
      </c>
      <c r="X2257" s="144" t="s">
        <v>8906</v>
      </c>
    </row>
    <row r="2258" spans="1:24" s="7" customFormat="1">
      <c r="A2258" s="7" t="s">
        <v>49</v>
      </c>
      <c r="D2258" s="144" t="s">
        <v>8907</v>
      </c>
      <c r="E2258" s="144" t="s">
        <v>8908</v>
      </c>
      <c r="F2258" s="144" t="s">
        <v>8909</v>
      </c>
      <c r="G2258" s="144" t="s">
        <v>4745</v>
      </c>
      <c r="H2258" s="144" t="s">
        <v>8909</v>
      </c>
      <c r="I2258" s="144" t="s">
        <v>8910</v>
      </c>
      <c r="J2258" s="145">
        <v>0</v>
      </c>
      <c r="K2258" s="144" t="s">
        <v>4745</v>
      </c>
      <c r="L2258" s="144" t="s">
        <v>4745</v>
      </c>
      <c r="M2258" s="144" t="s">
        <v>4202</v>
      </c>
      <c r="N2258" s="144" t="s">
        <v>4745</v>
      </c>
      <c r="O2258" s="144" t="s">
        <v>695</v>
      </c>
      <c r="P2258" s="144" t="s">
        <v>4745</v>
      </c>
      <c r="Q2258" s="145">
        <v>1.65</v>
      </c>
      <c r="R2258" s="144" t="s">
        <v>4745</v>
      </c>
      <c r="S2258" s="145">
        <v>0</v>
      </c>
      <c r="T2258" s="144" t="s">
        <v>4746</v>
      </c>
      <c r="U2258" s="145">
        <v>0</v>
      </c>
      <c r="V2258" s="145">
        <v>0</v>
      </c>
      <c r="W2258" s="145">
        <v>0</v>
      </c>
      <c r="X2258" s="144" t="s">
        <v>4745</v>
      </c>
    </row>
    <row r="2259" spans="1:24" s="7" customFormat="1">
      <c r="A2259" s="7" t="s">
        <v>49</v>
      </c>
      <c r="D2259" s="144" t="s">
        <v>8911</v>
      </c>
      <c r="E2259" s="144" t="s">
        <v>8912</v>
      </c>
      <c r="F2259" s="144" t="s">
        <v>8909</v>
      </c>
      <c r="G2259" s="144" t="s">
        <v>4745</v>
      </c>
      <c r="H2259" s="144" t="s">
        <v>8909</v>
      </c>
      <c r="I2259" s="144" t="s">
        <v>8910</v>
      </c>
      <c r="J2259" s="145">
        <v>0</v>
      </c>
      <c r="K2259" s="144" t="s">
        <v>4745</v>
      </c>
      <c r="L2259" s="144" t="s">
        <v>4745</v>
      </c>
      <c r="M2259" s="144" t="s">
        <v>4202</v>
      </c>
      <c r="N2259" s="144" t="s">
        <v>4745</v>
      </c>
      <c r="O2259" s="144" t="s">
        <v>695</v>
      </c>
      <c r="P2259" s="144" t="s">
        <v>4745</v>
      </c>
      <c r="Q2259" s="145">
        <v>10.85</v>
      </c>
      <c r="R2259" s="144" t="s">
        <v>4745</v>
      </c>
      <c r="S2259" s="145">
        <v>0</v>
      </c>
      <c r="T2259" s="144" t="s">
        <v>4746</v>
      </c>
      <c r="U2259" s="145">
        <v>0</v>
      </c>
      <c r="V2259" s="145">
        <v>0</v>
      </c>
      <c r="W2259" s="145">
        <v>0</v>
      </c>
      <c r="X2259" s="144" t="s">
        <v>4745</v>
      </c>
    </row>
    <row r="2260" spans="1:24" s="7" customFormat="1">
      <c r="A2260" s="7" t="s">
        <v>49</v>
      </c>
      <c r="D2260" s="144" t="s">
        <v>8913</v>
      </c>
      <c r="E2260" s="144" t="s">
        <v>8914</v>
      </c>
      <c r="F2260" s="144" t="s">
        <v>8909</v>
      </c>
      <c r="G2260" s="144" t="s">
        <v>4745</v>
      </c>
      <c r="H2260" s="144" t="s">
        <v>8909</v>
      </c>
      <c r="I2260" s="144" t="s">
        <v>8910</v>
      </c>
      <c r="J2260" s="145">
        <v>0</v>
      </c>
      <c r="K2260" s="144" t="s">
        <v>4745</v>
      </c>
      <c r="L2260" s="144" t="s">
        <v>4745</v>
      </c>
      <c r="M2260" s="144" t="s">
        <v>4202</v>
      </c>
      <c r="N2260" s="144" t="s">
        <v>4745</v>
      </c>
      <c r="O2260" s="144" t="s">
        <v>695</v>
      </c>
      <c r="P2260" s="144" t="s">
        <v>4745</v>
      </c>
      <c r="Q2260" s="145">
        <v>10.24</v>
      </c>
      <c r="R2260" s="144" t="s">
        <v>4745</v>
      </c>
      <c r="S2260" s="145">
        <v>0</v>
      </c>
      <c r="T2260" s="144" t="s">
        <v>4746</v>
      </c>
      <c r="U2260" s="145">
        <v>0</v>
      </c>
      <c r="V2260" s="145">
        <v>0</v>
      </c>
      <c r="W2260" s="145">
        <v>0</v>
      </c>
      <c r="X2260" s="144" t="s">
        <v>4745</v>
      </c>
    </row>
    <row r="2261" spans="1:24" s="7" customFormat="1">
      <c r="A2261" s="7" t="s">
        <v>49</v>
      </c>
      <c r="D2261" s="144" t="s">
        <v>8915</v>
      </c>
      <c r="E2261" s="144" t="s">
        <v>8916</v>
      </c>
      <c r="F2261" s="144" t="s">
        <v>8909</v>
      </c>
      <c r="G2261" s="144" t="s">
        <v>4745</v>
      </c>
      <c r="H2261" s="144" t="s">
        <v>8909</v>
      </c>
      <c r="I2261" s="144" t="s">
        <v>8910</v>
      </c>
      <c r="J2261" s="145">
        <v>0</v>
      </c>
      <c r="K2261" s="144" t="s">
        <v>4745</v>
      </c>
      <c r="L2261" s="144" t="s">
        <v>4745</v>
      </c>
      <c r="M2261" s="144" t="s">
        <v>4202</v>
      </c>
      <c r="N2261" s="144" t="s">
        <v>4745</v>
      </c>
      <c r="O2261" s="144" t="s">
        <v>695</v>
      </c>
      <c r="P2261" s="144" t="s">
        <v>4745</v>
      </c>
      <c r="Q2261" s="145">
        <v>3.41</v>
      </c>
      <c r="R2261" s="144" t="s">
        <v>4745</v>
      </c>
      <c r="S2261" s="145">
        <v>0</v>
      </c>
      <c r="T2261" s="144" t="s">
        <v>4746</v>
      </c>
      <c r="U2261" s="145">
        <v>0</v>
      </c>
      <c r="V2261" s="145">
        <v>0</v>
      </c>
      <c r="W2261" s="145">
        <v>0</v>
      </c>
      <c r="X2261" s="144" t="s">
        <v>4745</v>
      </c>
    </row>
    <row r="2262" spans="1:24" s="7" customFormat="1">
      <c r="A2262" s="7" t="s">
        <v>49</v>
      </c>
      <c r="D2262" s="144" t="s">
        <v>8917</v>
      </c>
      <c r="E2262" s="144" t="s">
        <v>8918</v>
      </c>
      <c r="F2262" s="144" t="s">
        <v>8909</v>
      </c>
      <c r="G2262" s="144" t="s">
        <v>4745</v>
      </c>
      <c r="H2262" s="144" t="s">
        <v>8909</v>
      </c>
      <c r="I2262" s="144" t="s">
        <v>8910</v>
      </c>
      <c r="J2262" s="145">
        <v>0</v>
      </c>
      <c r="K2262" s="144" t="s">
        <v>4745</v>
      </c>
      <c r="L2262" s="144" t="s">
        <v>4745</v>
      </c>
      <c r="M2262" s="144" t="s">
        <v>4202</v>
      </c>
      <c r="N2262" s="144" t="s">
        <v>4745</v>
      </c>
      <c r="O2262" s="144" t="s">
        <v>695</v>
      </c>
      <c r="P2262" s="144" t="s">
        <v>4745</v>
      </c>
      <c r="Q2262" s="145">
        <v>2.915</v>
      </c>
      <c r="R2262" s="144" t="s">
        <v>4745</v>
      </c>
      <c r="S2262" s="145">
        <v>0</v>
      </c>
      <c r="T2262" s="144" t="s">
        <v>4746</v>
      </c>
      <c r="U2262" s="145">
        <v>0</v>
      </c>
      <c r="V2262" s="145">
        <v>0</v>
      </c>
      <c r="W2262" s="145">
        <v>0</v>
      </c>
      <c r="X2262" s="144" t="s">
        <v>4745</v>
      </c>
    </row>
    <row r="2263" spans="1:24" s="7" customFormat="1">
      <c r="A2263" s="7" t="s">
        <v>49</v>
      </c>
      <c r="D2263" s="144" t="s">
        <v>8919</v>
      </c>
      <c r="E2263" s="144" t="s">
        <v>8920</v>
      </c>
      <c r="F2263" s="144" t="s">
        <v>8909</v>
      </c>
      <c r="G2263" s="144" t="s">
        <v>4745</v>
      </c>
      <c r="H2263" s="144" t="s">
        <v>8909</v>
      </c>
      <c r="I2263" s="144" t="s">
        <v>8910</v>
      </c>
      <c r="J2263" s="145">
        <v>0</v>
      </c>
      <c r="K2263" s="144" t="s">
        <v>4745</v>
      </c>
      <c r="L2263" s="144" t="s">
        <v>4745</v>
      </c>
      <c r="M2263" s="144" t="s">
        <v>4202</v>
      </c>
      <c r="N2263" s="144" t="s">
        <v>4745</v>
      </c>
      <c r="O2263" s="144" t="s">
        <v>695</v>
      </c>
      <c r="P2263" s="144" t="s">
        <v>4745</v>
      </c>
      <c r="Q2263" s="145">
        <v>2.65</v>
      </c>
      <c r="R2263" s="144" t="s">
        <v>4745</v>
      </c>
      <c r="S2263" s="145">
        <v>0</v>
      </c>
      <c r="T2263" s="144" t="s">
        <v>4746</v>
      </c>
      <c r="U2263" s="145">
        <v>0</v>
      </c>
      <c r="V2263" s="145">
        <v>0</v>
      </c>
      <c r="W2263" s="145">
        <v>0</v>
      </c>
      <c r="X2263" s="144" t="s">
        <v>4745</v>
      </c>
    </row>
    <row r="2264" spans="1:24" s="7" customFormat="1">
      <c r="A2264" s="7" t="s">
        <v>49</v>
      </c>
      <c r="D2264" s="144" t="s">
        <v>8921</v>
      </c>
      <c r="E2264" s="144" t="s">
        <v>8922</v>
      </c>
      <c r="F2264" s="144" t="s">
        <v>8909</v>
      </c>
      <c r="G2264" s="144" t="s">
        <v>4745</v>
      </c>
      <c r="H2264" s="144" t="s">
        <v>8909</v>
      </c>
      <c r="I2264" s="144" t="s">
        <v>8910</v>
      </c>
      <c r="J2264" s="145">
        <v>0</v>
      </c>
      <c r="K2264" s="144" t="s">
        <v>4745</v>
      </c>
      <c r="L2264" s="144" t="s">
        <v>4745</v>
      </c>
      <c r="M2264" s="144" t="s">
        <v>4202</v>
      </c>
      <c r="N2264" s="144" t="s">
        <v>4745</v>
      </c>
      <c r="O2264" s="144" t="s">
        <v>695</v>
      </c>
      <c r="P2264" s="144" t="s">
        <v>4745</v>
      </c>
      <c r="Q2264" s="145">
        <v>1.57</v>
      </c>
      <c r="R2264" s="144" t="s">
        <v>4745</v>
      </c>
      <c r="S2264" s="145">
        <v>0</v>
      </c>
      <c r="T2264" s="144" t="s">
        <v>4746</v>
      </c>
      <c r="U2264" s="145">
        <v>0</v>
      </c>
      <c r="V2264" s="145">
        <v>0</v>
      </c>
      <c r="W2264" s="145">
        <v>0</v>
      </c>
      <c r="X2264" s="144" t="s">
        <v>4745</v>
      </c>
    </row>
    <row r="2265" spans="1:24" s="7" customFormat="1">
      <c r="A2265" s="7" t="s">
        <v>49</v>
      </c>
      <c r="D2265" s="144" t="s">
        <v>8923</v>
      </c>
      <c r="E2265" s="144" t="s">
        <v>8924</v>
      </c>
      <c r="F2265" s="144" t="s">
        <v>8909</v>
      </c>
      <c r="G2265" s="144" t="s">
        <v>4745</v>
      </c>
      <c r="H2265" s="144" t="s">
        <v>8909</v>
      </c>
      <c r="I2265" s="144" t="s">
        <v>8910</v>
      </c>
      <c r="J2265" s="145">
        <v>0</v>
      </c>
      <c r="K2265" s="144" t="s">
        <v>4745</v>
      </c>
      <c r="L2265" s="144" t="s">
        <v>4745</v>
      </c>
      <c r="M2265" s="144" t="s">
        <v>4202</v>
      </c>
      <c r="N2265" s="144" t="s">
        <v>4745</v>
      </c>
      <c r="O2265" s="144" t="s">
        <v>695</v>
      </c>
      <c r="P2265" s="144" t="s">
        <v>4745</v>
      </c>
      <c r="Q2265" s="145">
        <v>2.8570000000000002</v>
      </c>
      <c r="R2265" s="144" t="s">
        <v>4745</v>
      </c>
      <c r="S2265" s="145">
        <v>0</v>
      </c>
      <c r="T2265" s="144" t="s">
        <v>4746</v>
      </c>
      <c r="U2265" s="145">
        <v>0</v>
      </c>
      <c r="V2265" s="145">
        <v>0</v>
      </c>
      <c r="W2265" s="145">
        <v>0</v>
      </c>
      <c r="X2265" s="144" t="s">
        <v>4745</v>
      </c>
    </row>
    <row r="2266" spans="1:24" s="7" customFormat="1">
      <c r="A2266" s="7" t="s">
        <v>49</v>
      </c>
      <c r="D2266" s="144" t="s">
        <v>8925</v>
      </c>
      <c r="E2266" s="144" t="s">
        <v>8926</v>
      </c>
      <c r="F2266" s="144" t="s">
        <v>8909</v>
      </c>
      <c r="G2266" s="144" t="s">
        <v>4745</v>
      </c>
      <c r="H2266" s="144" t="s">
        <v>8909</v>
      </c>
      <c r="I2266" s="144" t="s">
        <v>8910</v>
      </c>
      <c r="J2266" s="145">
        <v>0</v>
      </c>
      <c r="K2266" s="144" t="s">
        <v>4745</v>
      </c>
      <c r="L2266" s="144" t="s">
        <v>4745</v>
      </c>
      <c r="M2266" s="144" t="s">
        <v>4202</v>
      </c>
      <c r="N2266" s="144" t="s">
        <v>4745</v>
      </c>
      <c r="O2266" s="144" t="s">
        <v>695</v>
      </c>
      <c r="P2266" s="144" t="s">
        <v>4745</v>
      </c>
      <c r="Q2266" s="145">
        <v>2.2599999999999998</v>
      </c>
      <c r="R2266" s="144" t="s">
        <v>4745</v>
      </c>
      <c r="S2266" s="145">
        <v>0</v>
      </c>
      <c r="T2266" s="144" t="s">
        <v>4746</v>
      </c>
      <c r="U2266" s="145">
        <v>0</v>
      </c>
      <c r="V2266" s="145">
        <v>0</v>
      </c>
      <c r="W2266" s="145">
        <v>0</v>
      </c>
      <c r="X2266" s="144" t="s">
        <v>4745</v>
      </c>
    </row>
    <row r="2267" spans="1:24" s="7" customFormat="1">
      <c r="A2267" s="7" t="s">
        <v>49</v>
      </c>
      <c r="D2267" s="144" t="s">
        <v>8927</v>
      </c>
      <c r="E2267" s="144" t="s">
        <v>8928</v>
      </c>
      <c r="F2267" s="144" t="s">
        <v>8909</v>
      </c>
      <c r="G2267" s="144" t="s">
        <v>4745</v>
      </c>
      <c r="H2267" s="144" t="s">
        <v>8909</v>
      </c>
      <c r="I2267" s="144" t="s">
        <v>8910</v>
      </c>
      <c r="J2267" s="145">
        <v>0</v>
      </c>
      <c r="K2267" s="144" t="s">
        <v>4745</v>
      </c>
      <c r="L2267" s="144" t="s">
        <v>4745</v>
      </c>
      <c r="M2267" s="144" t="s">
        <v>4202</v>
      </c>
      <c r="N2267" s="144" t="s">
        <v>4745</v>
      </c>
      <c r="O2267" s="144" t="s">
        <v>695</v>
      </c>
      <c r="P2267" s="144" t="s">
        <v>4745</v>
      </c>
      <c r="Q2267" s="145">
        <v>2.29</v>
      </c>
      <c r="R2267" s="144" t="s">
        <v>4745</v>
      </c>
      <c r="S2267" s="145">
        <v>0</v>
      </c>
      <c r="T2267" s="144" t="s">
        <v>4746</v>
      </c>
      <c r="U2267" s="145">
        <v>0</v>
      </c>
      <c r="V2267" s="145">
        <v>0</v>
      </c>
      <c r="W2267" s="145">
        <v>0</v>
      </c>
      <c r="X2267" s="144" t="s">
        <v>4745</v>
      </c>
    </row>
    <row r="2268" spans="1:24" s="7" customFormat="1">
      <c r="A2268" s="7" t="s">
        <v>49</v>
      </c>
      <c r="D2268" s="144" t="s">
        <v>8929</v>
      </c>
      <c r="E2268" s="144" t="s">
        <v>8930</v>
      </c>
      <c r="F2268" s="144" t="s">
        <v>8909</v>
      </c>
      <c r="G2268" s="144" t="s">
        <v>4745</v>
      </c>
      <c r="H2268" s="144" t="s">
        <v>8909</v>
      </c>
      <c r="I2268" s="144" t="s">
        <v>8910</v>
      </c>
      <c r="J2268" s="145">
        <v>0</v>
      </c>
      <c r="K2268" s="144" t="s">
        <v>4745</v>
      </c>
      <c r="L2268" s="144" t="s">
        <v>4745</v>
      </c>
      <c r="M2268" s="144" t="s">
        <v>4202</v>
      </c>
      <c r="N2268" s="144" t="s">
        <v>4745</v>
      </c>
      <c r="O2268" s="144" t="s">
        <v>695</v>
      </c>
      <c r="P2268" s="144" t="s">
        <v>4745</v>
      </c>
      <c r="Q2268" s="145">
        <v>2.34</v>
      </c>
      <c r="R2268" s="144" t="s">
        <v>4745</v>
      </c>
      <c r="S2268" s="145">
        <v>0</v>
      </c>
      <c r="T2268" s="144" t="s">
        <v>4746</v>
      </c>
      <c r="U2268" s="145">
        <v>0</v>
      </c>
      <c r="V2268" s="145">
        <v>0</v>
      </c>
      <c r="W2268" s="145">
        <v>0</v>
      </c>
      <c r="X2268" s="144" t="s">
        <v>4745</v>
      </c>
    </row>
    <row r="2269" spans="1:24" s="7" customFormat="1">
      <c r="A2269" s="7" t="s">
        <v>49</v>
      </c>
      <c r="D2269" s="144" t="s">
        <v>8931</v>
      </c>
      <c r="E2269" s="144" t="s">
        <v>8932</v>
      </c>
      <c r="F2269" s="144" t="s">
        <v>8909</v>
      </c>
      <c r="G2269" s="144" t="s">
        <v>4745</v>
      </c>
      <c r="H2269" s="144" t="s">
        <v>8909</v>
      </c>
      <c r="I2269" s="144" t="s">
        <v>8910</v>
      </c>
      <c r="J2269" s="145">
        <v>0</v>
      </c>
      <c r="K2269" s="144" t="s">
        <v>4745</v>
      </c>
      <c r="L2269" s="144" t="s">
        <v>4745</v>
      </c>
      <c r="M2269" s="144" t="s">
        <v>4202</v>
      </c>
      <c r="N2269" s="144" t="s">
        <v>4745</v>
      </c>
      <c r="O2269" s="144" t="s">
        <v>695</v>
      </c>
      <c r="P2269" s="144" t="s">
        <v>4745</v>
      </c>
      <c r="Q2269" s="145">
        <v>1.66</v>
      </c>
      <c r="R2269" s="144" t="s">
        <v>4745</v>
      </c>
      <c r="S2269" s="145">
        <v>0</v>
      </c>
      <c r="T2269" s="144" t="s">
        <v>4746</v>
      </c>
      <c r="U2269" s="145">
        <v>0</v>
      </c>
      <c r="V2269" s="145">
        <v>0</v>
      </c>
      <c r="W2269" s="145">
        <v>0</v>
      </c>
      <c r="X2269" s="144" t="s">
        <v>4745</v>
      </c>
    </row>
    <row r="2270" spans="1:24" s="7" customFormat="1">
      <c r="A2270" s="7" t="s">
        <v>49</v>
      </c>
      <c r="D2270" s="144" t="s">
        <v>8933</v>
      </c>
      <c r="E2270" s="144" t="s">
        <v>8934</v>
      </c>
      <c r="F2270" s="144" t="s">
        <v>8909</v>
      </c>
      <c r="G2270" s="144" t="s">
        <v>4745</v>
      </c>
      <c r="H2270" s="144" t="s">
        <v>8909</v>
      </c>
      <c r="I2270" s="144" t="s">
        <v>8910</v>
      </c>
      <c r="J2270" s="145">
        <v>0</v>
      </c>
      <c r="K2270" s="144" t="s">
        <v>4745</v>
      </c>
      <c r="L2270" s="144" t="s">
        <v>4745</v>
      </c>
      <c r="M2270" s="144" t="s">
        <v>4202</v>
      </c>
      <c r="N2270" s="144" t="s">
        <v>4745</v>
      </c>
      <c r="O2270" s="144" t="s">
        <v>695</v>
      </c>
      <c r="P2270" s="144" t="s">
        <v>4745</v>
      </c>
      <c r="Q2270" s="145">
        <v>2.83</v>
      </c>
      <c r="R2270" s="144" t="s">
        <v>4745</v>
      </c>
      <c r="S2270" s="145">
        <v>0</v>
      </c>
      <c r="T2270" s="144" t="s">
        <v>4746</v>
      </c>
      <c r="U2270" s="145">
        <v>0</v>
      </c>
      <c r="V2270" s="145">
        <v>0</v>
      </c>
      <c r="W2270" s="145">
        <v>0</v>
      </c>
      <c r="X2270" s="144" t="s">
        <v>4745</v>
      </c>
    </row>
    <row r="2271" spans="1:24" s="7" customFormat="1">
      <c r="A2271" s="7" t="s">
        <v>49</v>
      </c>
      <c r="D2271" s="144" t="s">
        <v>8935</v>
      </c>
      <c r="E2271" s="144" t="s">
        <v>8936</v>
      </c>
      <c r="F2271" s="144" t="s">
        <v>8909</v>
      </c>
      <c r="G2271" s="144" t="s">
        <v>4745</v>
      </c>
      <c r="H2271" s="144" t="s">
        <v>8909</v>
      </c>
      <c r="I2271" s="144" t="s">
        <v>8910</v>
      </c>
      <c r="J2271" s="145">
        <v>0</v>
      </c>
      <c r="K2271" s="144" t="s">
        <v>4745</v>
      </c>
      <c r="L2271" s="144" t="s">
        <v>4745</v>
      </c>
      <c r="M2271" s="144" t="s">
        <v>4202</v>
      </c>
      <c r="N2271" s="144" t="s">
        <v>4745</v>
      </c>
      <c r="O2271" s="144" t="s">
        <v>695</v>
      </c>
      <c r="P2271" s="144" t="s">
        <v>4745</v>
      </c>
      <c r="Q2271" s="145">
        <v>2.0299999999999998</v>
      </c>
      <c r="R2271" s="144" t="s">
        <v>4745</v>
      </c>
      <c r="S2271" s="145">
        <v>0</v>
      </c>
      <c r="T2271" s="144" t="s">
        <v>4746</v>
      </c>
      <c r="U2271" s="145">
        <v>0</v>
      </c>
      <c r="V2271" s="145">
        <v>0</v>
      </c>
      <c r="W2271" s="145">
        <v>0</v>
      </c>
      <c r="X2271" s="144" t="s">
        <v>4745</v>
      </c>
    </row>
    <row r="2272" spans="1:24" s="7" customFormat="1">
      <c r="A2272" s="7" t="s">
        <v>49</v>
      </c>
      <c r="D2272" s="144" t="s">
        <v>8937</v>
      </c>
      <c r="E2272" s="144" t="s">
        <v>8938</v>
      </c>
      <c r="F2272" s="144" t="s">
        <v>8909</v>
      </c>
      <c r="G2272" s="144" t="s">
        <v>4745</v>
      </c>
      <c r="H2272" s="144" t="s">
        <v>8909</v>
      </c>
      <c r="I2272" s="144" t="s">
        <v>8910</v>
      </c>
      <c r="J2272" s="145">
        <v>0</v>
      </c>
      <c r="K2272" s="144" t="s">
        <v>4745</v>
      </c>
      <c r="L2272" s="144" t="s">
        <v>4745</v>
      </c>
      <c r="M2272" s="144" t="s">
        <v>4202</v>
      </c>
      <c r="N2272" s="144" t="s">
        <v>4745</v>
      </c>
      <c r="O2272" s="144" t="s">
        <v>695</v>
      </c>
      <c r="P2272" s="144" t="s">
        <v>4745</v>
      </c>
      <c r="Q2272" s="145">
        <v>2.42</v>
      </c>
      <c r="R2272" s="144" t="s">
        <v>4745</v>
      </c>
      <c r="S2272" s="145">
        <v>0</v>
      </c>
      <c r="T2272" s="144" t="s">
        <v>4746</v>
      </c>
      <c r="U2272" s="145">
        <v>0</v>
      </c>
      <c r="V2272" s="145">
        <v>0</v>
      </c>
      <c r="W2272" s="145">
        <v>0</v>
      </c>
      <c r="X2272" s="144" t="s">
        <v>4745</v>
      </c>
    </row>
    <row r="2273" spans="1:24" s="7" customFormat="1">
      <c r="A2273" s="7" t="s">
        <v>49</v>
      </c>
      <c r="D2273" s="144" t="s">
        <v>8939</v>
      </c>
      <c r="E2273" s="144" t="s">
        <v>8940</v>
      </c>
      <c r="F2273" s="144" t="s">
        <v>8909</v>
      </c>
      <c r="G2273" s="144" t="s">
        <v>4745</v>
      </c>
      <c r="H2273" s="144" t="s">
        <v>8909</v>
      </c>
      <c r="I2273" s="144" t="s">
        <v>8910</v>
      </c>
      <c r="J2273" s="145">
        <v>0</v>
      </c>
      <c r="K2273" s="144" t="s">
        <v>4745</v>
      </c>
      <c r="L2273" s="144" t="s">
        <v>4745</v>
      </c>
      <c r="M2273" s="144" t="s">
        <v>4745</v>
      </c>
      <c r="N2273" s="144" t="s">
        <v>4745</v>
      </c>
      <c r="O2273" s="144" t="s">
        <v>695</v>
      </c>
      <c r="P2273" s="144" t="s">
        <v>4745</v>
      </c>
      <c r="Q2273" s="145">
        <v>2.66</v>
      </c>
      <c r="R2273" s="144" t="s">
        <v>4745</v>
      </c>
      <c r="S2273" s="145">
        <v>0</v>
      </c>
      <c r="T2273" s="144" t="s">
        <v>4746</v>
      </c>
      <c r="U2273" s="145">
        <v>0</v>
      </c>
      <c r="V2273" s="145">
        <v>0</v>
      </c>
      <c r="W2273" s="145">
        <v>0</v>
      </c>
      <c r="X2273" s="144" t="s">
        <v>4745</v>
      </c>
    </row>
    <row r="2274" spans="1:24" s="7" customFormat="1">
      <c r="A2274" s="7" t="s">
        <v>49</v>
      </c>
      <c r="D2274" s="144" t="s">
        <v>8941</v>
      </c>
      <c r="E2274" s="144" t="s">
        <v>8942</v>
      </c>
      <c r="F2274" s="144" t="s">
        <v>8909</v>
      </c>
      <c r="G2274" s="144" t="s">
        <v>4745</v>
      </c>
      <c r="H2274" s="144" t="s">
        <v>8909</v>
      </c>
      <c r="I2274" s="144" t="s">
        <v>8910</v>
      </c>
      <c r="J2274" s="145">
        <v>0</v>
      </c>
      <c r="K2274" s="144" t="s">
        <v>4745</v>
      </c>
      <c r="L2274" s="144" t="s">
        <v>4745</v>
      </c>
      <c r="M2274" s="144" t="s">
        <v>4202</v>
      </c>
      <c r="N2274" s="144" t="s">
        <v>4745</v>
      </c>
      <c r="O2274" s="144" t="s">
        <v>695</v>
      </c>
      <c r="P2274" s="144" t="s">
        <v>4745</v>
      </c>
      <c r="Q2274" s="145">
        <v>3.0270000000000001</v>
      </c>
      <c r="R2274" s="144" t="s">
        <v>4745</v>
      </c>
      <c r="S2274" s="145">
        <v>0</v>
      </c>
      <c r="T2274" s="144" t="s">
        <v>4746</v>
      </c>
      <c r="U2274" s="145">
        <v>0</v>
      </c>
      <c r="V2274" s="145">
        <v>0</v>
      </c>
      <c r="W2274" s="145">
        <v>0</v>
      </c>
      <c r="X2274" s="144" t="s">
        <v>4745</v>
      </c>
    </row>
    <row r="2275" spans="1:24" s="7" customFormat="1">
      <c r="A2275" s="7" t="s">
        <v>49</v>
      </c>
      <c r="D2275" s="144" t="s">
        <v>8943</v>
      </c>
      <c r="E2275" s="144" t="s">
        <v>8944</v>
      </c>
      <c r="F2275" s="144" t="s">
        <v>8909</v>
      </c>
      <c r="G2275" s="144" t="s">
        <v>4745</v>
      </c>
      <c r="H2275" s="144" t="s">
        <v>8909</v>
      </c>
      <c r="I2275" s="144" t="s">
        <v>8945</v>
      </c>
      <c r="J2275" s="145">
        <v>0</v>
      </c>
      <c r="K2275" s="144" t="s">
        <v>4745</v>
      </c>
      <c r="L2275" s="144" t="s">
        <v>4745</v>
      </c>
      <c r="M2275" s="144" t="s">
        <v>4202</v>
      </c>
      <c r="N2275" s="144" t="s">
        <v>4745</v>
      </c>
      <c r="O2275" s="144" t="s">
        <v>81</v>
      </c>
      <c r="P2275" s="144" t="s">
        <v>4745</v>
      </c>
      <c r="Q2275" s="145">
        <v>2.41</v>
      </c>
      <c r="R2275" s="144" t="s">
        <v>4745</v>
      </c>
      <c r="S2275" s="145">
        <v>0</v>
      </c>
      <c r="T2275" s="144" t="s">
        <v>4746</v>
      </c>
      <c r="U2275" s="145">
        <v>0</v>
      </c>
      <c r="V2275" s="145">
        <v>0</v>
      </c>
      <c r="W2275" s="145">
        <v>0</v>
      </c>
      <c r="X2275" s="144" t="s">
        <v>4745</v>
      </c>
    </row>
    <row r="2276" spans="1:24" s="7" customFormat="1">
      <c r="A2276" s="7" t="s">
        <v>49</v>
      </c>
      <c r="D2276" s="144" t="s">
        <v>8946</v>
      </c>
      <c r="E2276" s="144" t="s">
        <v>8947</v>
      </c>
      <c r="F2276" s="144" t="s">
        <v>8909</v>
      </c>
      <c r="G2276" s="144" t="s">
        <v>4745</v>
      </c>
      <c r="H2276" s="144" t="s">
        <v>8909</v>
      </c>
      <c r="I2276" s="144" t="s">
        <v>8945</v>
      </c>
      <c r="J2276" s="145">
        <v>0</v>
      </c>
      <c r="K2276" s="144" t="s">
        <v>4745</v>
      </c>
      <c r="L2276" s="144" t="s">
        <v>4745</v>
      </c>
      <c r="M2276" s="144" t="s">
        <v>4202</v>
      </c>
      <c r="N2276" s="144" t="s">
        <v>4745</v>
      </c>
      <c r="O2276" s="144" t="s">
        <v>81</v>
      </c>
      <c r="P2276" s="144" t="s">
        <v>4745</v>
      </c>
      <c r="Q2276" s="145">
        <v>2.2599999999999998</v>
      </c>
      <c r="R2276" s="144" t="s">
        <v>4745</v>
      </c>
      <c r="S2276" s="145">
        <v>0</v>
      </c>
      <c r="T2276" s="144" t="s">
        <v>4746</v>
      </c>
      <c r="U2276" s="145">
        <v>0</v>
      </c>
      <c r="V2276" s="145">
        <v>0</v>
      </c>
      <c r="W2276" s="145">
        <v>0</v>
      </c>
      <c r="X2276" s="144" t="s">
        <v>4745</v>
      </c>
    </row>
    <row r="2277" spans="1:24" s="7" customFormat="1">
      <c r="A2277" s="7" t="s">
        <v>49</v>
      </c>
      <c r="D2277" s="144" t="s">
        <v>8948</v>
      </c>
      <c r="E2277" s="144" t="s">
        <v>8949</v>
      </c>
      <c r="F2277" s="144" t="s">
        <v>8909</v>
      </c>
      <c r="G2277" s="144" t="s">
        <v>4745</v>
      </c>
      <c r="H2277" s="144" t="s">
        <v>8909</v>
      </c>
      <c r="I2277" s="144" t="s">
        <v>8945</v>
      </c>
      <c r="J2277" s="145">
        <v>0</v>
      </c>
      <c r="K2277" s="144" t="s">
        <v>4745</v>
      </c>
      <c r="L2277" s="144" t="s">
        <v>4745</v>
      </c>
      <c r="M2277" s="144" t="s">
        <v>4202</v>
      </c>
      <c r="N2277" s="144" t="s">
        <v>4745</v>
      </c>
      <c r="O2277" s="144" t="s">
        <v>81</v>
      </c>
      <c r="P2277" s="144" t="s">
        <v>4745</v>
      </c>
      <c r="Q2277" s="145">
        <v>4.66</v>
      </c>
      <c r="R2277" s="144" t="s">
        <v>4745</v>
      </c>
      <c r="S2277" s="145">
        <v>0</v>
      </c>
      <c r="T2277" s="144" t="s">
        <v>4746</v>
      </c>
      <c r="U2277" s="145">
        <v>0</v>
      </c>
      <c r="V2277" s="145">
        <v>0</v>
      </c>
      <c r="W2277" s="145">
        <v>0</v>
      </c>
      <c r="X2277" s="144" t="s">
        <v>4745</v>
      </c>
    </row>
    <row r="2278" spans="1:24" s="7" customFormat="1">
      <c r="A2278" s="7" t="s">
        <v>49</v>
      </c>
      <c r="D2278" s="144" t="s">
        <v>8950</v>
      </c>
      <c r="E2278" s="144" t="s">
        <v>8951</v>
      </c>
      <c r="F2278" s="144" t="s">
        <v>8909</v>
      </c>
      <c r="G2278" s="144" t="s">
        <v>4745</v>
      </c>
      <c r="H2278" s="144" t="s">
        <v>8909</v>
      </c>
      <c r="I2278" s="144" t="s">
        <v>8945</v>
      </c>
      <c r="J2278" s="145">
        <v>0</v>
      </c>
      <c r="K2278" s="144" t="s">
        <v>4745</v>
      </c>
      <c r="L2278" s="144" t="s">
        <v>4745</v>
      </c>
      <c r="M2278" s="144" t="s">
        <v>4202</v>
      </c>
      <c r="N2278" s="144" t="s">
        <v>4745</v>
      </c>
      <c r="O2278" s="144" t="s">
        <v>81</v>
      </c>
      <c r="P2278" s="144" t="s">
        <v>4745</v>
      </c>
      <c r="Q2278" s="145">
        <v>3.86</v>
      </c>
      <c r="R2278" s="144" t="s">
        <v>4745</v>
      </c>
      <c r="S2278" s="145">
        <v>0</v>
      </c>
      <c r="T2278" s="144" t="s">
        <v>4746</v>
      </c>
      <c r="U2278" s="145">
        <v>0</v>
      </c>
      <c r="V2278" s="145">
        <v>0</v>
      </c>
      <c r="W2278" s="145">
        <v>0</v>
      </c>
      <c r="X2278" s="144" t="s">
        <v>4745</v>
      </c>
    </row>
    <row r="2279" spans="1:24" s="7" customFormat="1">
      <c r="A2279" s="7" t="s">
        <v>49</v>
      </c>
      <c r="D2279" s="144" t="s">
        <v>8952</v>
      </c>
      <c r="E2279" s="144" t="s">
        <v>8953</v>
      </c>
      <c r="F2279" s="144" t="s">
        <v>8909</v>
      </c>
      <c r="G2279" s="144" t="s">
        <v>4745</v>
      </c>
      <c r="H2279" s="144" t="s">
        <v>8909</v>
      </c>
      <c r="I2279" s="144" t="s">
        <v>8945</v>
      </c>
      <c r="J2279" s="145">
        <v>0</v>
      </c>
      <c r="K2279" s="144" t="s">
        <v>4745</v>
      </c>
      <c r="L2279" s="144" t="s">
        <v>4745</v>
      </c>
      <c r="M2279" s="144" t="s">
        <v>4202</v>
      </c>
      <c r="N2279" s="144" t="s">
        <v>4745</v>
      </c>
      <c r="O2279" s="144" t="s">
        <v>81</v>
      </c>
      <c r="P2279" s="144" t="s">
        <v>4745</v>
      </c>
      <c r="Q2279" s="145">
        <v>4.7300000000000004</v>
      </c>
      <c r="R2279" s="144" t="s">
        <v>4745</v>
      </c>
      <c r="S2279" s="145">
        <v>0</v>
      </c>
      <c r="T2279" s="144" t="s">
        <v>4746</v>
      </c>
      <c r="U2279" s="145">
        <v>0</v>
      </c>
      <c r="V2279" s="145">
        <v>0</v>
      </c>
      <c r="W2279" s="145">
        <v>0</v>
      </c>
      <c r="X2279" s="144" t="s">
        <v>4745</v>
      </c>
    </row>
    <row r="2280" spans="1:24" s="7" customFormat="1">
      <c r="A2280" s="7" t="s">
        <v>49</v>
      </c>
      <c r="D2280" s="144" t="s">
        <v>8954</v>
      </c>
      <c r="E2280" s="144" t="s">
        <v>8955</v>
      </c>
      <c r="F2280" s="144" t="s">
        <v>8909</v>
      </c>
      <c r="G2280" s="144" t="s">
        <v>4745</v>
      </c>
      <c r="H2280" s="144" t="s">
        <v>8909</v>
      </c>
      <c r="I2280" s="144" t="s">
        <v>8945</v>
      </c>
      <c r="J2280" s="145">
        <v>0</v>
      </c>
      <c r="K2280" s="144" t="s">
        <v>4745</v>
      </c>
      <c r="L2280" s="144" t="s">
        <v>4745</v>
      </c>
      <c r="M2280" s="144" t="s">
        <v>4202</v>
      </c>
      <c r="N2280" s="144" t="s">
        <v>4745</v>
      </c>
      <c r="O2280" s="144" t="s">
        <v>81</v>
      </c>
      <c r="P2280" s="144" t="s">
        <v>4745</v>
      </c>
      <c r="Q2280" s="145">
        <v>2.2599999999999998</v>
      </c>
      <c r="R2280" s="144" t="s">
        <v>4745</v>
      </c>
      <c r="S2280" s="145">
        <v>0</v>
      </c>
      <c r="T2280" s="144" t="s">
        <v>4746</v>
      </c>
      <c r="U2280" s="145">
        <v>0</v>
      </c>
      <c r="V2280" s="145">
        <v>0</v>
      </c>
      <c r="W2280" s="145">
        <v>0</v>
      </c>
      <c r="X2280" s="144" t="s">
        <v>4745</v>
      </c>
    </row>
    <row r="2281" spans="1:24" s="7" customFormat="1">
      <c r="A2281" s="7" t="s">
        <v>49</v>
      </c>
      <c r="D2281" s="144" t="s">
        <v>8956</v>
      </c>
      <c r="E2281" s="144" t="s">
        <v>8957</v>
      </c>
      <c r="F2281" s="144" t="s">
        <v>8909</v>
      </c>
      <c r="G2281" s="144" t="s">
        <v>4745</v>
      </c>
      <c r="H2281" s="144" t="s">
        <v>8909</v>
      </c>
      <c r="I2281" s="144" t="s">
        <v>8945</v>
      </c>
      <c r="J2281" s="145">
        <v>0</v>
      </c>
      <c r="K2281" s="144" t="s">
        <v>4745</v>
      </c>
      <c r="L2281" s="144" t="s">
        <v>4745</v>
      </c>
      <c r="M2281" s="144" t="s">
        <v>4202</v>
      </c>
      <c r="N2281" s="144" t="s">
        <v>4745</v>
      </c>
      <c r="O2281" s="144" t="s">
        <v>81</v>
      </c>
      <c r="P2281" s="144" t="s">
        <v>4745</v>
      </c>
      <c r="Q2281" s="145">
        <v>2.0299999999999998</v>
      </c>
      <c r="R2281" s="144" t="s">
        <v>4745</v>
      </c>
      <c r="S2281" s="145">
        <v>0</v>
      </c>
      <c r="T2281" s="144" t="s">
        <v>4746</v>
      </c>
      <c r="U2281" s="145">
        <v>0</v>
      </c>
      <c r="V2281" s="145">
        <v>0</v>
      </c>
      <c r="W2281" s="145">
        <v>0</v>
      </c>
      <c r="X2281" s="144" t="s">
        <v>4745</v>
      </c>
    </row>
    <row r="2282" spans="1:24" s="7" customFormat="1">
      <c r="A2282" s="7" t="s">
        <v>49</v>
      </c>
      <c r="D2282" s="144" t="s">
        <v>8958</v>
      </c>
      <c r="E2282" s="144" t="s">
        <v>8959</v>
      </c>
      <c r="F2282" s="144" t="s">
        <v>8909</v>
      </c>
      <c r="G2282" s="144" t="s">
        <v>4745</v>
      </c>
      <c r="H2282" s="144" t="s">
        <v>8909</v>
      </c>
      <c r="I2282" s="144" t="s">
        <v>8945</v>
      </c>
      <c r="J2282" s="145">
        <v>0</v>
      </c>
      <c r="K2282" s="144" t="s">
        <v>4745</v>
      </c>
      <c r="L2282" s="144" t="s">
        <v>4745</v>
      </c>
      <c r="M2282" s="144" t="s">
        <v>4202</v>
      </c>
      <c r="N2282" s="144" t="s">
        <v>4745</v>
      </c>
      <c r="O2282" s="144" t="s">
        <v>81</v>
      </c>
      <c r="P2282" s="144" t="s">
        <v>4745</v>
      </c>
      <c r="Q2282" s="145">
        <v>2.0299999999999998</v>
      </c>
      <c r="R2282" s="144" t="s">
        <v>4745</v>
      </c>
      <c r="S2282" s="145">
        <v>0</v>
      </c>
      <c r="T2282" s="144" t="s">
        <v>4746</v>
      </c>
      <c r="U2282" s="145">
        <v>0</v>
      </c>
      <c r="V2282" s="145">
        <v>0</v>
      </c>
      <c r="W2282" s="145">
        <v>0</v>
      </c>
      <c r="X2282" s="144" t="s">
        <v>4745</v>
      </c>
    </row>
    <row r="2283" spans="1:24" s="7" customFormat="1">
      <c r="A2283" s="7" t="s">
        <v>49</v>
      </c>
      <c r="D2283" s="144" t="s">
        <v>8960</v>
      </c>
      <c r="E2283" s="144" t="s">
        <v>8961</v>
      </c>
      <c r="F2283" s="144" t="s">
        <v>8909</v>
      </c>
      <c r="G2283" s="144" t="s">
        <v>4745</v>
      </c>
      <c r="H2283" s="144" t="s">
        <v>8909</v>
      </c>
      <c r="I2283" s="144" t="s">
        <v>8945</v>
      </c>
      <c r="J2283" s="145">
        <v>0</v>
      </c>
      <c r="K2283" s="144" t="s">
        <v>4745</v>
      </c>
      <c r="L2283" s="144" t="s">
        <v>4745</v>
      </c>
      <c r="M2283" s="144" t="s">
        <v>4202</v>
      </c>
      <c r="N2283" s="144" t="s">
        <v>4745</v>
      </c>
      <c r="O2283" s="144" t="s">
        <v>81</v>
      </c>
      <c r="P2283" s="144" t="s">
        <v>4745</v>
      </c>
      <c r="Q2283" s="145">
        <v>1.6120000000000001</v>
      </c>
      <c r="R2283" s="144" t="s">
        <v>4745</v>
      </c>
      <c r="S2283" s="145">
        <v>0</v>
      </c>
      <c r="T2283" s="144" t="s">
        <v>4746</v>
      </c>
      <c r="U2283" s="145">
        <v>0</v>
      </c>
      <c r="V2283" s="145">
        <v>0</v>
      </c>
      <c r="W2283" s="145">
        <v>0</v>
      </c>
      <c r="X2283" s="144" t="s">
        <v>4745</v>
      </c>
    </row>
    <row r="2284" spans="1:24" s="7" customFormat="1">
      <c r="A2284" s="7" t="s">
        <v>49</v>
      </c>
      <c r="D2284" s="144" t="s">
        <v>8962</v>
      </c>
      <c r="E2284" s="144" t="s">
        <v>8963</v>
      </c>
      <c r="F2284" s="144" t="s">
        <v>8909</v>
      </c>
      <c r="G2284" s="144" t="s">
        <v>4745</v>
      </c>
      <c r="H2284" s="144" t="s">
        <v>8909</v>
      </c>
      <c r="I2284" s="144" t="s">
        <v>8945</v>
      </c>
      <c r="J2284" s="145">
        <v>0</v>
      </c>
      <c r="K2284" s="144" t="s">
        <v>4745</v>
      </c>
      <c r="L2284" s="144" t="s">
        <v>4745</v>
      </c>
      <c r="M2284" s="144" t="s">
        <v>4202</v>
      </c>
      <c r="N2284" s="144" t="s">
        <v>4745</v>
      </c>
      <c r="O2284" s="144" t="s">
        <v>81</v>
      </c>
      <c r="P2284" s="144" t="s">
        <v>4745</v>
      </c>
      <c r="Q2284" s="145">
        <v>1.772</v>
      </c>
      <c r="R2284" s="144" t="s">
        <v>4745</v>
      </c>
      <c r="S2284" s="145">
        <v>0</v>
      </c>
      <c r="T2284" s="144" t="s">
        <v>4746</v>
      </c>
      <c r="U2284" s="145">
        <v>0</v>
      </c>
      <c r="V2284" s="145">
        <v>0</v>
      </c>
      <c r="W2284" s="145">
        <v>0</v>
      </c>
      <c r="X2284" s="144" t="s">
        <v>4745</v>
      </c>
    </row>
    <row r="2285" spans="1:24" s="7" customFormat="1">
      <c r="A2285" s="7" t="s">
        <v>49</v>
      </c>
      <c r="D2285" s="144" t="s">
        <v>8964</v>
      </c>
      <c r="E2285" s="144" t="s">
        <v>8965</v>
      </c>
      <c r="F2285" s="144" t="s">
        <v>8909</v>
      </c>
      <c r="G2285" s="144" t="s">
        <v>4745</v>
      </c>
      <c r="H2285" s="144" t="s">
        <v>8909</v>
      </c>
      <c r="I2285" s="144" t="s">
        <v>8945</v>
      </c>
      <c r="J2285" s="145">
        <v>0</v>
      </c>
      <c r="K2285" s="144" t="s">
        <v>4745</v>
      </c>
      <c r="L2285" s="144" t="s">
        <v>4745</v>
      </c>
      <c r="M2285" s="144" t="s">
        <v>4202</v>
      </c>
      <c r="N2285" s="144" t="s">
        <v>4745</v>
      </c>
      <c r="O2285" s="144" t="s">
        <v>81</v>
      </c>
      <c r="P2285" s="144" t="s">
        <v>4745</v>
      </c>
      <c r="Q2285" s="145">
        <v>2.99</v>
      </c>
      <c r="R2285" s="144" t="s">
        <v>4745</v>
      </c>
      <c r="S2285" s="145">
        <v>0</v>
      </c>
      <c r="T2285" s="144" t="s">
        <v>4746</v>
      </c>
      <c r="U2285" s="145">
        <v>0</v>
      </c>
      <c r="V2285" s="145">
        <v>0</v>
      </c>
      <c r="W2285" s="145">
        <v>0</v>
      </c>
      <c r="X2285" s="144" t="s">
        <v>4745</v>
      </c>
    </row>
    <row r="2286" spans="1:24" s="7" customFormat="1">
      <c r="A2286" s="7" t="s">
        <v>49</v>
      </c>
      <c r="D2286" s="144" t="s">
        <v>8966</v>
      </c>
      <c r="E2286" s="144" t="s">
        <v>8967</v>
      </c>
      <c r="F2286" s="144" t="s">
        <v>8909</v>
      </c>
      <c r="G2286" s="144" t="s">
        <v>4745</v>
      </c>
      <c r="H2286" s="144" t="s">
        <v>8909</v>
      </c>
      <c r="I2286" s="144" t="s">
        <v>8945</v>
      </c>
      <c r="J2286" s="145">
        <v>0</v>
      </c>
      <c r="K2286" s="144" t="s">
        <v>4745</v>
      </c>
      <c r="L2286" s="144" t="s">
        <v>4745</v>
      </c>
      <c r="M2286" s="144" t="s">
        <v>4202</v>
      </c>
      <c r="N2286" s="144" t="s">
        <v>4745</v>
      </c>
      <c r="O2286" s="144" t="s">
        <v>81</v>
      </c>
      <c r="P2286" s="144" t="s">
        <v>4745</v>
      </c>
      <c r="Q2286" s="145">
        <v>2.99</v>
      </c>
      <c r="R2286" s="144" t="s">
        <v>4745</v>
      </c>
      <c r="S2286" s="145">
        <v>0</v>
      </c>
      <c r="T2286" s="144" t="s">
        <v>4746</v>
      </c>
      <c r="U2286" s="145">
        <v>0</v>
      </c>
      <c r="V2286" s="145">
        <v>0</v>
      </c>
      <c r="W2286" s="145">
        <v>0</v>
      </c>
      <c r="X2286" s="144" t="s">
        <v>4745</v>
      </c>
    </row>
    <row r="2287" spans="1:24" s="7" customFormat="1">
      <c r="A2287" s="7" t="s">
        <v>49</v>
      </c>
      <c r="D2287" s="144" t="s">
        <v>8968</v>
      </c>
      <c r="E2287" s="144" t="s">
        <v>8969</v>
      </c>
      <c r="F2287" s="144" t="s">
        <v>8909</v>
      </c>
      <c r="G2287" s="144" t="s">
        <v>4745</v>
      </c>
      <c r="H2287" s="144" t="s">
        <v>8909</v>
      </c>
      <c r="I2287" s="144" t="s">
        <v>8945</v>
      </c>
      <c r="J2287" s="145">
        <v>0</v>
      </c>
      <c r="K2287" s="144" t="s">
        <v>4745</v>
      </c>
      <c r="L2287" s="144" t="s">
        <v>4745</v>
      </c>
      <c r="M2287" s="144" t="s">
        <v>4202</v>
      </c>
      <c r="N2287" s="144" t="s">
        <v>4745</v>
      </c>
      <c r="O2287" s="144" t="s">
        <v>81</v>
      </c>
      <c r="P2287" s="144" t="s">
        <v>4745</v>
      </c>
      <c r="Q2287" s="145">
        <v>2.78</v>
      </c>
      <c r="R2287" s="144" t="s">
        <v>4745</v>
      </c>
      <c r="S2287" s="145">
        <v>0</v>
      </c>
      <c r="T2287" s="144" t="s">
        <v>4746</v>
      </c>
      <c r="U2287" s="145">
        <v>0</v>
      </c>
      <c r="V2287" s="145">
        <v>0</v>
      </c>
      <c r="W2287" s="145">
        <v>0</v>
      </c>
      <c r="X2287" s="144" t="s">
        <v>4745</v>
      </c>
    </row>
    <row r="2288" spans="1:24" s="7" customFormat="1">
      <c r="A2288" s="7" t="s">
        <v>49</v>
      </c>
      <c r="D2288" s="144" t="s">
        <v>8970</v>
      </c>
      <c r="E2288" s="144" t="s">
        <v>8971</v>
      </c>
      <c r="F2288" s="144" t="s">
        <v>8909</v>
      </c>
      <c r="G2288" s="144" t="s">
        <v>4745</v>
      </c>
      <c r="H2288" s="144" t="s">
        <v>8909</v>
      </c>
      <c r="I2288" s="144" t="s">
        <v>8945</v>
      </c>
      <c r="J2288" s="145">
        <v>0</v>
      </c>
      <c r="K2288" s="144" t="s">
        <v>4745</v>
      </c>
      <c r="L2288" s="144" t="s">
        <v>4745</v>
      </c>
      <c r="M2288" s="144" t="s">
        <v>4202</v>
      </c>
      <c r="N2288" s="144" t="s">
        <v>4745</v>
      </c>
      <c r="O2288" s="144" t="s">
        <v>81</v>
      </c>
      <c r="P2288" s="144" t="s">
        <v>4745</v>
      </c>
      <c r="Q2288" s="145">
        <v>2.1379999999999999</v>
      </c>
      <c r="R2288" s="144" t="s">
        <v>4745</v>
      </c>
      <c r="S2288" s="145">
        <v>0</v>
      </c>
      <c r="T2288" s="144" t="s">
        <v>4746</v>
      </c>
      <c r="U2288" s="145">
        <v>0</v>
      </c>
      <c r="V2288" s="145">
        <v>0</v>
      </c>
      <c r="W2288" s="145">
        <v>0</v>
      </c>
      <c r="X2288" s="144" t="s">
        <v>4745</v>
      </c>
    </row>
    <row r="2289" spans="1:24" s="7" customFormat="1">
      <c r="A2289" s="7" t="s">
        <v>49</v>
      </c>
      <c r="D2289" s="144" t="s">
        <v>8972</v>
      </c>
      <c r="E2289" s="144" t="s">
        <v>8973</v>
      </c>
      <c r="F2289" s="144" t="s">
        <v>8909</v>
      </c>
      <c r="G2289" s="144" t="s">
        <v>4745</v>
      </c>
      <c r="H2289" s="144" t="s">
        <v>8909</v>
      </c>
      <c r="I2289" s="144" t="s">
        <v>8945</v>
      </c>
      <c r="J2289" s="145">
        <v>0</v>
      </c>
      <c r="K2289" s="144" t="s">
        <v>4745</v>
      </c>
      <c r="L2289" s="144" t="s">
        <v>4745</v>
      </c>
      <c r="M2289" s="144" t="s">
        <v>4202</v>
      </c>
      <c r="N2289" s="144" t="s">
        <v>4745</v>
      </c>
      <c r="O2289" s="144" t="s">
        <v>81</v>
      </c>
      <c r="P2289" s="144" t="s">
        <v>4745</v>
      </c>
      <c r="Q2289" s="145">
        <v>3.28</v>
      </c>
      <c r="R2289" s="144" t="s">
        <v>4745</v>
      </c>
      <c r="S2289" s="145">
        <v>0</v>
      </c>
      <c r="T2289" s="144" t="s">
        <v>4746</v>
      </c>
      <c r="U2289" s="145">
        <v>0</v>
      </c>
      <c r="V2289" s="145">
        <v>0</v>
      </c>
      <c r="W2289" s="145">
        <v>0</v>
      </c>
      <c r="X2289" s="144" t="s">
        <v>4745</v>
      </c>
    </row>
    <row r="2290" spans="1:24" s="7" customFormat="1">
      <c r="A2290" s="7" t="s">
        <v>49</v>
      </c>
      <c r="D2290" s="144" t="s">
        <v>8974</v>
      </c>
      <c r="E2290" s="144" t="s">
        <v>8973</v>
      </c>
      <c r="F2290" s="144" t="s">
        <v>8909</v>
      </c>
      <c r="G2290" s="144" t="s">
        <v>4745</v>
      </c>
      <c r="H2290" s="144" t="s">
        <v>8909</v>
      </c>
      <c r="I2290" s="144" t="s">
        <v>8945</v>
      </c>
      <c r="J2290" s="145">
        <v>0</v>
      </c>
      <c r="K2290" s="144" t="s">
        <v>4745</v>
      </c>
      <c r="L2290" s="144" t="s">
        <v>4745</v>
      </c>
      <c r="M2290" s="144" t="s">
        <v>4202</v>
      </c>
      <c r="N2290" s="144" t="s">
        <v>4745</v>
      </c>
      <c r="O2290" s="144" t="s">
        <v>81</v>
      </c>
      <c r="P2290" s="144" t="s">
        <v>4745</v>
      </c>
      <c r="Q2290" s="145">
        <v>2.36</v>
      </c>
      <c r="R2290" s="144" t="s">
        <v>4745</v>
      </c>
      <c r="S2290" s="145">
        <v>0</v>
      </c>
      <c r="T2290" s="144" t="s">
        <v>4746</v>
      </c>
      <c r="U2290" s="145">
        <v>0</v>
      </c>
      <c r="V2290" s="145">
        <v>0</v>
      </c>
      <c r="W2290" s="145">
        <v>0</v>
      </c>
      <c r="X2290" s="144" t="s">
        <v>4745</v>
      </c>
    </row>
    <row r="2291" spans="1:24" s="7" customFormat="1">
      <c r="A2291" s="7" t="s">
        <v>49</v>
      </c>
      <c r="D2291" s="144" t="s">
        <v>8975</v>
      </c>
      <c r="E2291" s="144" t="s">
        <v>8976</v>
      </c>
      <c r="F2291" s="144" t="s">
        <v>8909</v>
      </c>
      <c r="G2291" s="144" t="s">
        <v>4745</v>
      </c>
      <c r="H2291" s="144" t="s">
        <v>8909</v>
      </c>
      <c r="I2291" s="144" t="s">
        <v>8945</v>
      </c>
      <c r="J2291" s="145">
        <v>0</v>
      </c>
      <c r="K2291" s="144" t="s">
        <v>4745</v>
      </c>
      <c r="L2291" s="144" t="s">
        <v>4745</v>
      </c>
      <c r="M2291" s="144" t="s">
        <v>4202</v>
      </c>
      <c r="N2291" s="144" t="s">
        <v>4745</v>
      </c>
      <c r="O2291" s="144" t="s">
        <v>81</v>
      </c>
      <c r="P2291" s="144" t="s">
        <v>4745</v>
      </c>
      <c r="Q2291" s="145">
        <v>2.96</v>
      </c>
      <c r="R2291" s="144" t="s">
        <v>4745</v>
      </c>
      <c r="S2291" s="145">
        <v>0</v>
      </c>
      <c r="T2291" s="144" t="s">
        <v>4746</v>
      </c>
      <c r="U2291" s="145">
        <v>0</v>
      </c>
      <c r="V2291" s="145">
        <v>0</v>
      </c>
      <c r="W2291" s="145">
        <v>0</v>
      </c>
      <c r="X2291" s="144" t="s">
        <v>4745</v>
      </c>
    </row>
    <row r="2292" spans="1:24" s="7" customFormat="1">
      <c r="A2292" s="7" t="s">
        <v>49</v>
      </c>
      <c r="D2292" s="144" t="s">
        <v>8977</v>
      </c>
      <c r="E2292" s="144" t="s">
        <v>8978</v>
      </c>
      <c r="F2292" s="144" t="s">
        <v>8909</v>
      </c>
      <c r="G2292" s="144" t="s">
        <v>4745</v>
      </c>
      <c r="H2292" s="144" t="s">
        <v>8909</v>
      </c>
      <c r="I2292" s="144" t="s">
        <v>8945</v>
      </c>
      <c r="J2292" s="145">
        <v>0</v>
      </c>
      <c r="K2292" s="144" t="s">
        <v>4745</v>
      </c>
      <c r="L2292" s="144" t="s">
        <v>4745</v>
      </c>
      <c r="M2292" s="144" t="s">
        <v>4202</v>
      </c>
      <c r="N2292" s="144" t="s">
        <v>4745</v>
      </c>
      <c r="O2292" s="144" t="s">
        <v>81</v>
      </c>
      <c r="P2292" s="144" t="s">
        <v>4745</v>
      </c>
      <c r="Q2292" s="145">
        <v>2.64</v>
      </c>
      <c r="R2292" s="144" t="s">
        <v>4745</v>
      </c>
      <c r="S2292" s="145">
        <v>0</v>
      </c>
      <c r="T2292" s="144" t="s">
        <v>4746</v>
      </c>
      <c r="U2292" s="145">
        <v>0</v>
      </c>
      <c r="V2292" s="145">
        <v>0</v>
      </c>
      <c r="W2292" s="145">
        <v>0</v>
      </c>
      <c r="X2292" s="144" t="s">
        <v>4745</v>
      </c>
    </row>
    <row r="2293" spans="1:24" s="7" customFormat="1">
      <c r="A2293" s="7" t="s">
        <v>49</v>
      </c>
      <c r="D2293" s="144" t="s">
        <v>8979</v>
      </c>
      <c r="E2293" s="144" t="s">
        <v>8980</v>
      </c>
      <c r="F2293" s="144" t="s">
        <v>8909</v>
      </c>
      <c r="G2293" s="144" t="s">
        <v>4745</v>
      </c>
      <c r="H2293" s="144" t="s">
        <v>8909</v>
      </c>
      <c r="I2293" s="144" t="s">
        <v>8945</v>
      </c>
      <c r="J2293" s="145">
        <v>0</v>
      </c>
      <c r="K2293" s="144" t="s">
        <v>4745</v>
      </c>
      <c r="L2293" s="144" t="s">
        <v>4745</v>
      </c>
      <c r="M2293" s="144" t="s">
        <v>4202</v>
      </c>
      <c r="N2293" s="144" t="s">
        <v>4745</v>
      </c>
      <c r="O2293" s="144" t="s">
        <v>81</v>
      </c>
      <c r="P2293" s="144" t="s">
        <v>4745</v>
      </c>
      <c r="Q2293" s="145">
        <v>2.44</v>
      </c>
      <c r="R2293" s="144" t="s">
        <v>4745</v>
      </c>
      <c r="S2293" s="145">
        <v>0</v>
      </c>
      <c r="T2293" s="144" t="s">
        <v>4746</v>
      </c>
      <c r="U2293" s="145">
        <v>0</v>
      </c>
      <c r="V2293" s="145">
        <v>0</v>
      </c>
      <c r="W2293" s="145">
        <v>0</v>
      </c>
      <c r="X2293" s="144" t="s">
        <v>4745</v>
      </c>
    </row>
    <row r="2294" spans="1:24" s="7" customFormat="1">
      <c r="A2294" s="7" t="s">
        <v>49</v>
      </c>
      <c r="D2294" s="144" t="s">
        <v>8981</v>
      </c>
      <c r="E2294" s="144" t="s">
        <v>8982</v>
      </c>
      <c r="F2294" s="144" t="s">
        <v>8909</v>
      </c>
      <c r="G2294" s="144" t="s">
        <v>4745</v>
      </c>
      <c r="H2294" s="144" t="s">
        <v>8909</v>
      </c>
      <c r="I2294" s="144" t="s">
        <v>8945</v>
      </c>
      <c r="J2294" s="145">
        <v>0</v>
      </c>
      <c r="K2294" s="144" t="s">
        <v>4745</v>
      </c>
      <c r="L2294" s="144" t="s">
        <v>4745</v>
      </c>
      <c r="M2294" s="144" t="s">
        <v>4202</v>
      </c>
      <c r="N2294" s="144" t="s">
        <v>4745</v>
      </c>
      <c r="O2294" s="144" t="s">
        <v>81</v>
      </c>
      <c r="P2294" s="144" t="s">
        <v>4745</v>
      </c>
      <c r="Q2294" s="145">
        <v>2.44</v>
      </c>
      <c r="R2294" s="144" t="s">
        <v>4745</v>
      </c>
      <c r="S2294" s="145">
        <v>0</v>
      </c>
      <c r="T2294" s="144" t="s">
        <v>4746</v>
      </c>
      <c r="U2294" s="145">
        <v>0</v>
      </c>
      <c r="V2294" s="145">
        <v>0</v>
      </c>
      <c r="W2294" s="145">
        <v>0</v>
      </c>
      <c r="X2294" s="144" t="s">
        <v>4745</v>
      </c>
    </row>
    <row r="2295" spans="1:24" s="7" customFormat="1">
      <c r="A2295" s="7" t="s">
        <v>49</v>
      </c>
      <c r="D2295" s="144" t="s">
        <v>8983</v>
      </c>
      <c r="E2295" s="144" t="s">
        <v>8984</v>
      </c>
      <c r="F2295" s="144" t="s">
        <v>8909</v>
      </c>
      <c r="G2295" s="144" t="s">
        <v>4745</v>
      </c>
      <c r="H2295" s="144" t="s">
        <v>8909</v>
      </c>
      <c r="I2295" s="144" t="s">
        <v>8945</v>
      </c>
      <c r="J2295" s="145">
        <v>0</v>
      </c>
      <c r="K2295" s="144" t="s">
        <v>4745</v>
      </c>
      <c r="L2295" s="144" t="s">
        <v>4745</v>
      </c>
      <c r="M2295" s="144" t="s">
        <v>4202</v>
      </c>
      <c r="N2295" s="144" t="s">
        <v>4745</v>
      </c>
      <c r="O2295" s="144" t="s">
        <v>81</v>
      </c>
      <c r="P2295" s="144" t="s">
        <v>4745</v>
      </c>
      <c r="Q2295" s="145">
        <v>2.8</v>
      </c>
      <c r="R2295" s="144" t="s">
        <v>4745</v>
      </c>
      <c r="S2295" s="145">
        <v>0</v>
      </c>
      <c r="T2295" s="144" t="s">
        <v>4746</v>
      </c>
      <c r="U2295" s="145">
        <v>0</v>
      </c>
      <c r="V2295" s="145">
        <v>0</v>
      </c>
      <c r="W2295" s="145">
        <v>0</v>
      </c>
      <c r="X2295" s="144" t="s">
        <v>4745</v>
      </c>
    </row>
    <row r="2296" spans="1:24" s="7" customFormat="1">
      <c r="A2296" s="7" t="s">
        <v>49</v>
      </c>
      <c r="D2296" s="144" t="s">
        <v>8985</v>
      </c>
      <c r="E2296" s="144" t="s">
        <v>8986</v>
      </c>
      <c r="F2296" s="144" t="s">
        <v>8909</v>
      </c>
      <c r="G2296" s="144" t="s">
        <v>4745</v>
      </c>
      <c r="H2296" s="144" t="s">
        <v>8909</v>
      </c>
      <c r="I2296" s="144" t="s">
        <v>8945</v>
      </c>
      <c r="J2296" s="145">
        <v>0</v>
      </c>
      <c r="K2296" s="144" t="s">
        <v>4745</v>
      </c>
      <c r="L2296" s="144" t="s">
        <v>4745</v>
      </c>
      <c r="M2296" s="144" t="s">
        <v>4202</v>
      </c>
      <c r="N2296" s="144" t="s">
        <v>4745</v>
      </c>
      <c r="O2296" s="144" t="s">
        <v>81</v>
      </c>
      <c r="P2296" s="144" t="s">
        <v>4745</v>
      </c>
      <c r="Q2296" s="145">
        <v>2.8</v>
      </c>
      <c r="R2296" s="144" t="s">
        <v>4745</v>
      </c>
      <c r="S2296" s="145">
        <v>0</v>
      </c>
      <c r="T2296" s="144" t="s">
        <v>4746</v>
      </c>
      <c r="U2296" s="145">
        <v>0</v>
      </c>
      <c r="V2296" s="145">
        <v>0</v>
      </c>
      <c r="W2296" s="145">
        <v>0</v>
      </c>
      <c r="X2296" s="144" t="s">
        <v>4745</v>
      </c>
    </row>
    <row r="2297" spans="1:24" s="7" customFormat="1">
      <c r="A2297" s="7" t="s">
        <v>49</v>
      </c>
      <c r="D2297" s="144" t="s">
        <v>8987</v>
      </c>
      <c r="E2297" s="144" t="s">
        <v>8988</v>
      </c>
      <c r="F2297" s="144" t="s">
        <v>8909</v>
      </c>
      <c r="G2297" s="144" t="s">
        <v>4745</v>
      </c>
      <c r="H2297" s="144" t="s">
        <v>8909</v>
      </c>
      <c r="I2297" s="144" t="s">
        <v>8945</v>
      </c>
      <c r="J2297" s="145">
        <v>0</v>
      </c>
      <c r="K2297" s="144" t="s">
        <v>4745</v>
      </c>
      <c r="L2297" s="144" t="s">
        <v>4745</v>
      </c>
      <c r="M2297" s="144" t="s">
        <v>4202</v>
      </c>
      <c r="N2297" s="144" t="s">
        <v>4745</v>
      </c>
      <c r="O2297" s="144" t="s">
        <v>81</v>
      </c>
      <c r="P2297" s="144" t="s">
        <v>4745</v>
      </c>
      <c r="Q2297" s="145">
        <v>1.61</v>
      </c>
      <c r="R2297" s="144" t="s">
        <v>4745</v>
      </c>
      <c r="S2297" s="145">
        <v>0</v>
      </c>
      <c r="T2297" s="144" t="s">
        <v>4746</v>
      </c>
      <c r="U2297" s="145">
        <v>0</v>
      </c>
      <c r="V2297" s="145">
        <v>0</v>
      </c>
      <c r="W2297" s="145">
        <v>0</v>
      </c>
      <c r="X2297" s="144" t="s">
        <v>4745</v>
      </c>
    </row>
    <row r="2298" spans="1:24" s="7" customFormat="1">
      <c r="A2298" s="7" t="s">
        <v>49</v>
      </c>
      <c r="D2298" s="144" t="s">
        <v>8989</v>
      </c>
      <c r="E2298" s="144" t="s">
        <v>8990</v>
      </c>
      <c r="F2298" s="144" t="s">
        <v>8909</v>
      </c>
      <c r="G2298" s="144" t="s">
        <v>4745</v>
      </c>
      <c r="H2298" s="144" t="s">
        <v>8909</v>
      </c>
      <c r="I2298" s="144" t="s">
        <v>8945</v>
      </c>
      <c r="J2298" s="145">
        <v>0</v>
      </c>
      <c r="K2298" s="144" t="s">
        <v>4745</v>
      </c>
      <c r="L2298" s="144" t="s">
        <v>4745</v>
      </c>
      <c r="M2298" s="144" t="s">
        <v>4202</v>
      </c>
      <c r="N2298" s="144" t="s">
        <v>4745</v>
      </c>
      <c r="O2298" s="144" t="s">
        <v>81</v>
      </c>
      <c r="P2298" s="144" t="s">
        <v>4745</v>
      </c>
      <c r="Q2298" s="145">
        <v>1.89</v>
      </c>
      <c r="R2298" s="144" t="s">
        <v>4745</v>
      </c>
      <c r="S2298" s="145">
        <v>0</v>
      </c>
      <c r="T2298" s="144" t="s">
        <v>4746</v>
      </c>
      <c r="U2298" s="145">
        <v>0</v>
      </c>
      <c r="V2298" s="145">
        <v>0</v>
      </c>
      <c r="W2298" s="145">
        <v>0</v>
      </c>
      <c r="X2298" s="144" t="s">
        <v>4745</v>
      </c>
    </row>
    <row r="2299" spans="1:24" s="7" customFormat="1">
      <c r="A2299" s="7" t="s">
        <v>49</v>
      </c>
      <c r="D2299" s="144" t="s">
        <v>8991</v>
      </c>
      <c r="E2299" s="144" t="s">
        <v>8992</v>
      </c>
      <c r="F2299" s="144" t="s">
        <v>8909</v>
      </c>
      <c r="G2299" s="144" t="s">
        <v>4745</v>
      </c>
      <c r="H2299" s="144" t="s">
        <v>8909</v>
      </c>
      <c r="I2299" s="144" t="s">
        <v>8945</v>
      </c>
      <c r="J2299" s="145">
        <v>0</v>
      </c>
      <c r="K2299" s="144" t="s">
        <v>4745</v>
      </c>
      <c r="L2299" s="144" t="s">
        <v>4745</v>
      </c>
      <c r="M2299" s="144" t="s">
        <v>4202</v>
      </c>
      <c r="N2299" s="144" t="s">
        <v>4745</v>
      </c>
      <c r="O2299" s="144" t="s">
        <v>81</v>
      </c>
      <c r="P2299" s="144" t="s">
        <v>4745</v>
      </c>
      <c r="Q2299" s="145">
        <v>2.4980000000000002</v>
      </c>
      <c r="R2299" s="144" t="s">
        <v>4745</v>
      </c>
      <c r="S2299" s="145">
        <v>0</v>
      </c>
      <c r="T2299" s="144" t="s">
        <v>4746</v>
      </c>
      <c r="U2299" s="145">
        <v>0</v>
      </c>
      <c r="V2299" s="145">
        <v>0</v>
      </c>
      <c r="W2299" s="145">
        <v>0</v>
      </c>
      <c r="X2299" s="144" t="s">
        <v>4745</v>
      </c>
    </row>
    <row r="2300" spans="1:24" s="7" customFormat="1">
      <c r="A2300" s="7" t="s">
        <v>49</v>
      </c>
      <c r="D2300" s="144" t="s">
        <v>8993</v>
      </c>
      <c r="E2300" s="144" t="s">
        <v>8994</v>
      </c>
      <c r="F2300" s="144" t="s">
        <v>8909</v>
      </c>
      <c r="G2300" s="144" t="s">
        <v>4745</v>
      </c>
      <c r="H2300" s="144" t="s">
        <v>8909</v>
      </c>
      <c r="I2300" s="144" t="s">
        <v>8945</v>
      </c>
      <c r="J2300" s="145">
        <v>0</v>
      </c>
      <c r="K2300" s="144" t="s">
        <v>4745</v>
      </c>
      <c r="L2300" s="144" t="s">
        <v>4745</v>
      </c>
      <c r="M2300" s="144" t="s">
        <v>4202</v>
      </c>
      <c r="N2300" s="144" t="s">
        <v>4745</v>
      </c>
      <c r="O2300" s="144" t="s">
        <v>81</v>
      </c>
      <c r="P2300" s="144" t="s">
        <v>4745</v>
      </c>
      <c r="Q2300" s="145">
        <v>2.5579999999999998</v>
      </c>
      <c r="R2300" s="144" t="s">
        <v>4745</v>
      </c>
      <c r="S2300" s="145">
        <v>0</v>
      </c>
      <c r="T2300" s="144" t="s">
        <v>4746</v>
      </c>
      <c r="U2300" s="145">
        <v>0</v>
      </c>
      <c r="V2300" s="145">
        <v>0</v>
      </c>
      <c r="W2300" s="145">
        <v>0</v>
      </c>
      <c r="X2300" s="144" t="s">
        <v>4745</v>
      </c>
    </row>
    <row r="2301" spans="1:24" s="7" customFormat="1">
      <c r="A2301" s="7" t="s">
        <v>49</v>
      </c>
      <c r="D2301" s="144" t="s">
        <v>8995</v>
      </c>
      <c r="E2301" s="144" t="s">
        <v>8996</v>
      </c>
      <c r="F2301" s="144" t="s">
        <v>8909</v>
      </c>
      <c r="G2301" s="144" t="s">
        <v>4745</v>
      </c>
      <c r="H2301" s="144" t="s">
        <v>8909</v>
      </c>
      <c r="I2301" s="144" t="s">
        <v>8945</v>
      </c>
      <c r="J2301" s="145">
        <v>0</v>
      </c>
      <c r="K2301" s="144" t="s">
        <v>4745</v>
      </c>
      <c r="L2301" s="144" t="s">
        <v>4745</v>
      </c>
      <c r="M2301" s="144" t="s">
        <v>4202</v>
      </c>
      <c r="N2301" s="144" t="s">
        <v>4745</v>
      </c>
      <c r="O2301" s="144" t="s">
        <v>81</v>
      </c>
      <c r="P2301" s="144" t="s">
        <v>4745</v>
      </c>
      <c r="Q2301" s="145">
        <v>2.0640000000000001</v>
      </c>
      <c r="R2301" s="144" t="s">
        <v>4745</v>
      </c>
      <c r="S2301" s="145">
        <v>0</v>
      </c>
      <c r="T2301" s="144" t="s">
        <v>4746</v>
      </c>
      <c r="U2301" s="145">
        <v>0</v>
      </c>
      <c r="V2301" s="145">
        <v>0</v>
      </c>
      <c r="W2301" s="145">
        <v>0</v>
      </c>
      <c r="X2301" s="144" t="s">
        <v>4745</v>
      </c>
    </row>
    <row r="2302" spans="1:24" s="7" customFormat="1">
      <c r="A2302" s="7" t="s">
        <v>49</v>
      </c>
      <c r="D2302" s="144" t="s">
        <v>8997</v>
      </c>
      <c r="E2302" s="144" t="s">
        <v>8998</v>
      </c>
      <c r="F2302" s="144" t="s">
        <v>8081</v>
      </c>
      <c r="G2302" s="144" t="s">
        <v>4745</v>
      </c>
      <c r="H2302" s="144" t="s">
        <v>8999</v>
      </c>
      <c r="I2302" s="144" t="s">
        <v>2707</v>
      </c>
      <c r="J2302" s="145">
        <v>25</v>
      </c>
      <c r="K2302" s="144" t="s">
        <v>703</v>
      </c>
      <c r="L2302" s="144" t="s">
        <v>457</v>
      </c>
      <c r="M2302" s="144" t="s">
        <v>4202</v>
      </c>
      <c r="N2302" s="144" t="s">
        <v>522</v>
      </c>
      <c r="O2302" s="144" t="s">
        <v>81</v>
      </c>
      <c r="P2302" s="144" t="s">
        <v>2857</v>
      </c>
      <c r="Q2302" s="145">
        <v>0.105</v>
      </c>
      <c r="R2302" s="144" t="s">
        <v>384</v>
      </c>
      <c r="S2302" s="145">
        <v>25</v>
      </c>
      <c r="T2302" s="144" t="s">
        <v>4746</v>
      </c>
      <c r="U2302" s="145">
        <v>443</v>
      </c>
      <c r="V2302" s="145">
        <v>1.7035100000000001</v>
      </c>
      <c r="W2302" s="145">
        <v>0</v>
      </c>
      <c r="X2302" s="144" t="s">
        <v>4745</v>
      </c>
    </row>
    <row r="2303" spans="1:24" s="7" customFormat="1">
      <c r="A2303" s="7" t="s">
        <v>49</v>
      </c>
      <c r="D2303" s="144" t="s">
        <v>9000</v>
      </c>
      <c r="E2303" s="144" t="s">
        <v>9001</v>
      </c>
      <c r="F2303" s="144" t="s">
        <v>8081</v>
      </c>
      <c r="G2303" s="144" t="s">
        <v>4745</v>
      </c>
      <c r="H2303" s="144" t="s">
        <v>8999</v>
      </c>
      <c r="I2303" s="144" t="s">
        <v>2707</v>
      </c>
      <c r="J2303" s="145">
        <v>8</v>
      </c>
      <c r="K2303" s="144" t="s">
        <v>739</v>
      </c>
      <c r="L2303" s="144" t="s">
        <v>487</v>
      </c>
      <c r="M2303" s="144" t="s">
        <v>4202</v>
      </c>
      <c r="N2303" s="144" t="s">
        <v>429</v>
      </c>
      <c r="O2303" s="144" t="s">
        <v>81</v>
      </c>
      <c r="P2303" s="144" t="s">
        <v>2876</v>
      </c>
      <c r="Q2303" s="145">
        <v>5.5E-2</v>
      </c>
      <c r="R2303" s="144" t="s">
        <v>685</v>
      </c>
      <c r="S2303" s="145">
        <v>8</v>
      </c>
      <c r="T2303" s="144" t="s">
        <v>4746</v>
      </c>
      <c r="U2303" s="145">
        <v>471</v>
      </c>
      <c r="V2303" s="145">
        <v>1.10808</v>
      </c>
      <c r="W2303" s="145">
        <v>0</v>
      </c>
      <c r="X2303" s="144" t="s">
        <v>4745</v>
      </c>
    </row>
    <row r="2304" spans="1:24" s="7" customFormat="1">
      <c r="A2304" s="7" t="s">
        <v>49</v>
      </c>
      <c r="D2304" s="144" t="s">
        <v>9002</v>
      </c>
      <c r="E2304" s="144" t="s">
        <v>9003</v>
      </c>
      <c r="F2304" s="144" t="s">
        <v>8081</v>
      </c>
      <c r="G2304" s="144" t="s">
        <v>4745</v>
      </c>
      <c r="H2304" s="144" t="s">
        <v>8999</v>
      </c>
      <c r="I2304" s="144" t="s">
        <v>2707</v>
      </c>
      <c r="J2304" s="145">
        <v>25</v>
      </c>
      <c r="K2304" s="144" t="s">
        <v>703</v>
      </c>
      <c r="L2304" s="144" t="s">
        <v>694</v>
      </c>
      <c r="M2304" s="144" t="s">
        <v>4202</v>
      </c>
      <c r="N2304" s="144" t="s">
        <v>522</v>
      </c>
      <c r="O2304" s="144" t="s">
        <v>81</v>
      </c>
      <c r="P2304" s="144" t="s">
        <v>2857</v>
      </c>
      <c r="Q2304" s="145">
        <v>0.105</v>
      </c>
      <c r="R2304" s="144" t="s">
        <v>384</v>
      </c>
      <c r="S2304" s="145">
        <v>25</v>
      </c>
      <c r="T2304" s="144" t="s">
        <v>4746</v>
      </c>
      <c r="U2304" s="145">
        <v>347</v>
      </c>
      <c r="V2304" s="145">
        <v>1.8927799999999999</v>
      </c>
      <c r="W2304" s="145">
        <v>0</v>
      </c>
      <c r="X2304" s="144" t="s">
        <v>4745</v>
      </c>
    </row>
    <row r="2305" spans="1:24" s="7" customFormat="1">
      <c r="A2305" s="7" t="s">
        <v>49</v>
      </c>
      <c r="D2305" s="144" t="s">
        <v>9004</v>
      </c>
      <c r="E2305" s="144" t="s">
        <v>9005</v>
      </c>
      <c r="F2305" s="144" t="s">
        <v>8081</v>
      </c>
      <c r="G2305" s="144" t="s">
        <v>4745</v>
      </c>
      <c r="H2305" s="144" t="s">
        <v>8999</v>
      </c>
      <c r="I2305" s="144" t="s">
        <v>2707</v>
      </c>
      <c r="J2305" s="145">
        <v>25</v>
      </c>
      <c r="K2305" s="144" t="s">
        <v>731</v>
      </c>
      <c r="L2305" s="144" t="s">
        <v>396</v>
      </c>
      <c r="M2305" s="144" t="s">
        <v>4202</v>
      </c>
      <c r="N2305" s="144" t="s">
        <v>522</v>
      </c>
      <c r="O2305" s="144" t="s">
        <v>81</v>
      </c>
      <c r="P2305" s="144" t="s">
        <v>2857</v>
      </c>
      <c r="Q2305" s="145">
        <v>7.8E-2</v>
      </c>
      <c r="R2305" s="144" t="s">
        <v>384</v>
      </c>
      <c r="S2305" s="145">
        <v>25</v>
      </c>
      <c r="T2305" s="144" t="s">
        <v>4746</v>
      </c>
      <c r="U2305" s="145">
        <v>353</v>
      </c>
      <c r="V2305" s="145">
        <v>1.8927799999999999</v>
      </c>
      <c r="W2305" s="145">
        <v>0</v>
      </c>
      <c r="X2305" s="144" t="s">
        <v>4745</v>
      </c>
    </row>
    <row r="2306" spans="1:24" s="7" customFormat="1">
      <c r="A2306" s="7" t="s">
        <v>49</v>
      </c>
      <c r="D2306" s="144" t="s">
        <v>9006</v>
      </c>
      <c r="E2306" s="144" t="s">
        <v>9007</v>
      </c>
      <c r="F2306" s="144" t="s">
        <v>8081</v>
      </c>
      <c r="G2306" s="144" t="s">
        <v>4745</v>
      </c>
      <c r="H2306" s="144" t="s">
        <v>8999</v>
      </c>
      <c r="I2306" s="144" t="s">
        <v>8096</v>
      </c>
      <c r="J2306" s="145">
        <v>25</v>
      </c>
      <c r="K2306" s="144" t="s">
        <v>746</v>
      </c>
      <c r="L2306" s="144" t="s">
        <v>487</v>
      </c>
      <c r="M2306" s="144" t="s">
        <v>4202</v>
      </c>
      <c r="N2306" s="144" t="s">
        <v>429</v>
      </c>
      <c r="O2306" s="144" t="s">
        <v>81</v>
      </c>
      <c r="P2306" s="144" t="s">
        <v>829</v>
      </c>
      <c r="Q2306" s="145">
        <v>0.32300000000000001</v>
      </c>
      <c r="R2306" s="144" t="s">
        <v>384</v>
      </c>
      <c r="S2306" s="145">
        <v>25</v>
      </c>
      <c r="T2306" s="144" t="s">
        <v>4746</v>
      </c>
      <c r="U2306" s="145">
        <v>3</v>
      </c>
      <c r="V2306" s="145">
        <v>5.0516699999999997</v>
      </c>
      <c r="W2306" s="145">
        <v>0</v>
      </c>
      <c r="X2306" s="144" t="s">
        <v>4745</v>
      </c>
    </row>
    <row r="2307" spans="1:24" s="7" customFormat="1">
      <c r="A2307" s="7" t="s">
        <v>49</v>
      </c>
      <c r="D2307" s="144" t="s">
        <v>9008</v>
      </c>
      <c r="E2307" s="144" t="s">
        <v>9009</v>
      </c>
      <c r="F2307" s="144" t="s">
        <v>8081</v>
      </c>
      <c r="G2307" s="144" t="s">
        <v>4745</v>
      </c>
      <c r="H2307" s="144" t="s">
        <v>8999</v>
      </c>
      <c r="I2307" s="144" t="s">
        <v>8096</v>
      </c>
      <c r="J2307" s="145">
        <v>20</v>
      </c>
      <c r="K2307" s="144" t="s">
        <v>1011</v>
      </c>
      <c r="L2307" s="144" t="s">
        <v>694</v>
      </c>
      <c r="M2307" s="144" t="s">
        <v>4202</v>
      </c>
      <c r="N2307" s="144" t="s">
        <v>429</v>
      </c>
      <c r="O2307" s="144" t="s">
        <v>81</v>
      </c>
      <c r="P2307" s="144" t="s">
        <v>1007</v>
      </c>
      <c r="Q2307" s="145">
        <v>0.17299999999999999</v>
      </c>
      <c r="R2307" s="144" t="s">
        <v>384</v>
      </c>
      <c r="S2307" s="145">
        <v>20</v>
      </c>
      <c r="T2307" s="144" t="s">
        <v>4746</v>
      </c>
      <c r="U2307" s="145">
        <v>71</v>
      </c>
      <c r="V2307" s="145">
        <v>2.2297899999999999</v>
      </c>
      <c r="W2307" s="145">
        <v>0</v>
      </c>
      <c r="X2307" s="144" t="s">
        <v>4745</v>
      </c>
    </row>
    <row r="2308" spans="1:24" s="7" customFormat="1">
      <c r="A2308" s="7" t="s">
        <v>49</v>
      </c>
      <c r="D2308" s="144" t="s">
        <v>9010</v>
      </c>
      <c r="E2308" s="144" t="s">
        <v>9011</v>
      </c>
      <c r="F2308" s="144" t="s">
        <v>8081</v>
      </c>
      <c r="G2308" s="144" t="s">
        <v>4745</v>
      </c>
      <c r="H2308" s="144" t="s">
        <v>8999</v>
      </c>
      <c r="I2308" s="144" t="s">
        <v>8096</v>
      </c>
      <c r="J2308" s="145">
        <v>30</v>
      </c>
      <c r="K2308" s="144" t="s">
        <v>703</v>
      </c>
      <c r="L2308" s="144" t="s">
        <v>5279</v>
      </c>
      <c r="M2308" s="144" t="s">
        <v>4202</v>
      </c>
      <c r="N2308" s="144" t="s">
        <v>522</v>
      </c>
      <c r="O2308" s="144" t="s">
        <v>81</v>
      </c>
      <c r="P2308" s="144" t="s">
        <v>818</v>
      </c>
      <c r="Q2308" s="145">
        <v>0.42799999999999999</v>
      </c>
      <c r="R2308" s="144" t="s">
        <v>384</v>
      </c>
      <c r="S2308" s="145">
        <v>30</v>
      </c>
      <c r="T2308" s="144" t="s">
        <v>4746</v>
      </c>
      <c r="U2308" s="145">
        <v>244</v>
      </c>
      <c r="V2308" s="145">
        <v>4.3479999999999999</v>
      </c>
      <c r="W2308" s="145">
        <v>0</v>
      </c>
      <c r="X2308" s="144" t="s">
        <v>4745</v>
      </c>
    </row>
    <row r="2309" spans="1:24" s="7" customFormat="1">
      <c r="A2309" s="7" t="s">
        <v>49</v>
      </c>
      <c r="D2309" s="144" t="s">
        <v>9012</v>
      </c>
      <c r="E2309" s="144" t="s">
        <v>9013</v>
      </c>
      <c r="F2309" s="144" t="s">
        <v>8081</v>
      </c>
      <c r="G2309" s="144" t="s">
        <v>4745</v>
      </c>
      <c r="H2309" s="144" t="s">
        <v>8999</v>
      </c>
      <c r="I2309" s="144" t="s">
        <v>8096</v>
      </c>
      <c r="J2309" s="145">
        <v>30</v>
      </c>
      <c r="K2309" s="144" t="s">
        <v>703</v>
      </c>
      <c r="L2309" s="144" t="s">
        <v>5279</v>
      </c>
      <c r="M2309" s="144" t="s">
        <v>4202</v>
      </c>
      <c r="N2309" s="144" t="s">
        <v>522</v>
      </c>
      <c r="O2309" s="144" t="s">
        <v>81</v>
      </c>
      <c r="P2309" s="144" t="s">
        <v>9014</v>
      </c>
      <c r="Q2309" s="145">
        <v>0.42799999999999999</v>
      </c>
      <c r="R2309" s="144" t="s">
        <v>384</v>
      </c>
      <c r="S2309" s="145">
        <v>30</v>
      </c>
      <c r="T2309" s="144" t="s">
        <v>4746</v>
      </c>
      <c r="U2309" s="145">
        <v>0</v>
      </c>
      <c r="V2309" s="145">
        <v>4.8899999999999997</v>
      </c>
      <c r="W2309" s="145">
        <v>0</v>
      </c>
      <c r="X2309" s="144" t="s">
        <v>4745</v>
      </c>
    </row>
    <row r="2310" spans="1:24" s="7" customFormat="1">
      <c r="A2310" s="7" t="s">
        <v>49</v>
      </c>
      <c r="D2310" s="144" t="s">
        <v>9015</v>
      </c>
      <c r="E2310" s="144" t="s">
        <v>9016</v>
      </c>
      <c r="F2310" s="144" t="s">
        <v>8081</v>
      </c>
      <c r="G2310" s="144" t="s">
        <v>4745</v>
      </c>
      <c r="H2310" s="144" t="s">
        <v>8999</v>
      </c>
      <c r="I2310" s="144" t="s">
        <v>8096</v>
      </c>
      <c r="J2310" s="145">
        <v>25</v>
      </c>
      <c r="K2310" s="144" t="s">
        <v>765</v>
      </c>
      <c r="L2310" s="144" t="s">
        <v>457</v>
      </c>
      <c r="M2310" s="144" t="s">
        <v>4202</v>
      </c>
      <c r="N2310" s="144" t="s">
        <v>522</v>
      </c>
      <c r="O2310" s="144" t="s">
        <v>81</v>
      </c>
      <c r="P2310" s="144" t="s">
        <v>1203</v>
      </c>
      <c r="Q2310" s="145">
        <v>0.68</v>
      </c>
      <c r="R2310" s="144" t="s">
        <v>384</v>
      </c>
      <c r="S2310" s="145">
        <v>25</v>
      </c>
      <c r="T2310" s="144" t="s">
        <v>4746</v>
      </c>
      <c r="U2310" s="145">
        <v>182</v>
      </c>
      <c r="V2310" s="145">
        <v>4.9000000000000004</v>
      </c>
      <c r="W2310" s="145">
        <v>4</v>
      </c>
      <c r="X2310" s="144" t="s">
        <v>4745</v>
      </c>
    </row>
    <row r="2311" spans="1:24" s="7" customFormat="1">
      <c r="A2311" s="7" t="s">
        <v>49</v>
      </c>
      <c r="D2311" s="144" t="s">
        <v>9017</v>
      </c>
      <c r="E2311" s="144" t="s">
        <v>9018</v>
      </c>
      <c r="F2311" s="144" t="s">
        <v>8081</v>
      </c>
      <c r="G2311" s="144" t="s">
        <v>4745</v>
      </c>
      <c r="H2311" s="144" t="s">
        <v>8999</v>
      </c>
      <c r="I2311" s="144" t="s">
        <v>8096</v>
      </c>
      <c r="J2311" s="145">
        <v>30</v>
      </c>
      <c r="K2311" s="144" t="s">
        <v>703</v>
      </c>
      <c r="L2311" s="144" t="s">
        <v>5279</v>
      </c>
      <c r="M2311" s="144" t="s">
        <v>4202</v>
      </c>
      <c r="N2311" s="144" t="s">
        <v>522</v>
      </c>
      <c r="O2311" s="144" t="s">
        <v>81</v>
      </c>
      <c r="P2311" s="144" t="s">
        <v>9019</v>
      </c>
      <c r="Q2311" s="145">
        <v>0.42799999999999999</v>
      </c>
      <c r="R2311" s="144" t="s">
        <v>384</v>
      </c>
      <c r="S2311" s="145">
        <v>30</v>
      </c>
      <c r="T2311" s="144" t="s">
        <v>4746</v>
      </c>
      <c r="U2311" s="145">
        <v>0</v>
      </c>
      <c r="V2311" s="145">
        <v>4.8899999999999997</v>
      </c>
      <c r="W2311" s="145">
        <v>0</v>
      </c>
      <c r="X2311" s="144" t="s">
        <v>4745</v>
      </c>
    </row>
    <row r="2312" spans="1:24" s="7" customFormat="1">
      <c r="A2312" s="7" t="s">
        <v>49</v>
      </c>
      <c r="D2312" s="144" t="s">
        <v>9020</v>
      </c>
      <c r="E2312" s="144" t="s">
        <v>9021</v>
      </c>
      <c r="F2312" s="144" t="s">
        <v>8081</v>
      </c>
      <c r="G2312" s="144" t="s">
        <v>4745</v>
      </c>
      <c r="H2312" s="144" t="s">
        <v>8999</v>
      </c>
      <c r="I2312" s="144" t="s">
        <v>8096</v>
      </c>
      <c r="J2312" s="145">
        <v>25</v>
      </c>
      <c r="K2312" s="144" t="s">
        <v>1272</v>
      </c>
      <c r="L2312" s="144" t="s">
        <v>380</v>
      </c>
      <c r="M2312" s="144" t="s">
        <v>4202</v>
      </c>
      <c r="N2312" s="144" t="s">
        <v>429</v>
      </c>
      <c r="O2312" s="144" t="s">
        <v>81</v>
      </c>
      <c r="P2312" s="144" t="s">
        <v>1276</v>
      </c>
      <c r="Q2312" s="145">
        <v>0.3</v>
      </c>
      <c r="R2312" s="144" t="s">
        <v>384</v>
      </c>
      <c r="S2312" s="145">
        <v>25</v>
      </c>
      <c r="T2312" s="144" t="s">
        <v>4746</v>
      </c>
      <c r="U2312" s="145">
        <v>0</v>
      </c>
      <c r="V2312" s="145">
        <v>6.1615000000000002</v>
      </c>
      <c r="W2312" s="145">
        <v>0</v>
      </c>
      <c r="X2312" s="144" t="s">
        <v>4745</v>
      </c>
    </row>
    <row r="2313" spans="1:24" s="7" customFormat="1">
      <c r="A2313" s="7" t="s">
        <v>49</v>
      </c>
      <c r="D2313" s="144" t="s">
        <v>9022</v>
      </c>
      <c r="E2313" s="144" t="s">
        <v>9023</v>
      </c>
      <c r="F2313" s="144" t="s">
        <v>8081</v>
      </c>
      <c r="G2313" s="144" t="s">
        <v>4745</v>
      </c>
      <c r="H2313" s="144" t="s">
        <v>8999</v>
      </c>
      <c r="I2313" s="144" t="s">
        <v>8096</v>
      </c>
      <c r="J2313" s="145">
        <v>30</v>
      </c>
      <c r="K2313" s="144" t="s">
        <v>765</v>
      </c>
      <c r="L2313" s="144" t="s">
        <v>791</v>
      </c>
      <c r="M2313" s="144" t="s">
        <v>4202</v>
      </c>
      <c r="N2313" s="144" t="s">
        <v>522</v>
      </c>
      <c r="O2313" s="144" t="s">
        <v>81</v>
      </c>
      <c r="P2313" s="144" t="s">
        <v>766</v>
      </c>
      <c r="Q2313" s="145">
        <v>0.432</v>
      </c>
      <c r="R2313" s="144" t="s">
        <v>384</v>
      </c>
      <c r="S2313" s="145">
        <v>30</v>
      </c>
      <c r="T2313" s="144" t="s">
        <v>4746</v>
      </c>
      <c r="U2313" s="145">
        <v>59</v>
      </c>
      <c r="V2313" s="145">
        <v>3.91</v>
      </c>
      <c r="W2313" s="145">
        <v>0</v>
      </c>
      <c r="X2313" s="144" t="s">
        <v>4745</v>
      </c>
    </row>
    <row r="2314" spans="1:24" s="7" customFormat="1">
      <c r="A2314" s="7" t="s">
        <v>49</v>
      </c>
      <c r="D2314" s="144" t="s">
        <v>9024</v>
      </c>
      <c r="E2314" s="144" t="s">
        <v>9025</v>
      </c>
      <c r="F2314" s="144" t="s">
        <v>8081</v>
      </c>
      <c r="G2314" s="144" t="s">
        <v>4745</v>
      </c>
      <c r="H2314" s="144" t="s">
        <v>8999</v>
      </c>
      <c r="I2314" s="144" t="s">
        <v>8096</v>
      </c>
      <c r="J2314" s="145">
        <v>25</v>
      </c>
      <c r="K2314" s="144" t="s">
        <v>765</v>
      </c>
      <c r="L2314" s="144" t="s">
        <v>396</v>
      </c>
      <c r="M2314" s="144" t="s">
        <v>4202</v>
      </c>
      <c r="N2314" s="144" t="s">
        <v>522</v>
      </c>
      <c r="O2314" s="144" t="s">
        <v>81</v>
      </c>
      <c r="P2314" s="144" t="s">
        <v>1203</v>
      </c>
      <c r="Q2314" s="145">
        <v>0.68</v>
      </c>
      <c r="R2314" s="144" t="s">
        <v>384</v>
      </c>
      <c r="S2314" s="145">
        <v>25</v>
      </c>
      <c r="T2314" s="144" t="s">
        <v>4746</v>
      </c>
      <c r="U2314" s="145">
        <v>201</v>
      </c>
      <c r="V2314" s="145">
        <v>6.8949999999999996</v>
      </c>
      <c r="W2314" s="145">
        <v>0</v>
      </c>
      <c r="X2314" s="144" t="s">
        <v>4745</v>
      </c>
    </row>
    <row r="2315" spans="1:24" s="7" customFormat="1">
      <c r="A2315" s="7" t="s">
        <v>49</v>
      </c>
      <c r="D2315" s="144" t="s">
        <v>9026</v>
      </c>
      <c r="E2315" s="144" t="s">
        <v>9027</v>
      </c>
      <c r="F2315" s="144" t="s">
        <v>8081</v>
      </c>
      <c r="G2315" s="144" t="s">
        <v>4745</v>
      </c>
      <c r="H2315" s="144" t="s">
        <v>8999</v>
      </c>
      <c r="I2315" s="144" t="s">
        <v>8096</v>
      </c>
      <c r="J2315" s="145">
        <v>25</v>
      </c>
      <c r="K2315" s="144" t="s">
        <v>895</v>
      </c>
      <c r="L2315" s="144" t="s">
        <v>401</v>
      </c>
      <c r="M2315" s="144" t="s">
        <v>4202</v>
      </c>
      <c r="N2315" s="144" t="s">
        <v>429</v>
      </c>
      <c r="O2315" s="144" t="s">
        <v>81</v>
      </c>
      <c r="P2315" s="144" t="s">
        <v>1268</v>
      </c>
      <c r="Q2315" s="145">
        <v>0.36</v>
      </c>
      <c r="R2315" s="144" t="s">
        <v>384</v>
      </c>
      <c r="S2315" s="145">
        <v>25</v>
      </c>
      <c r="T2315" s="144" t="s">
        <v>4746</v>
      </c>
      <c r="U2315" s="145">
        <v>0</v>
      </c>
      <c r="V2315" s="145">
        <v>6.40435</v>
      </c>
      <c r="W2315" s="145">
        <v>0</v>
      </c>
      <c r="X2315" s="144" t="s">
        <v>4745</v>
      </c>
    </row>
    <row r="2316" spans="1:24" s="7" customFormat="1">
      <c r="A2316" s="7" t="s">
        <v>49</v>
      </c>
      <c r="D2316" s="144" t="s">
        <v>9028</v>
      </c>
      <c r="E2316" s="144" t="s">
        <v>9029</v>
      </c>
      <c r="F2316" s="144" t="s">
        <v>8081</v>
      </c>
      <c r="G2316" s="144" t="s">
        <v>4745</v>
      </c>
      <c r="H2316" s="144" t="s">
        <v>8999</v>
      </c>
      <c r="I2316" s="144" t="s">
        <v>8096</v>
      </c>
      <c r="J2316" s="145">
        <v>20</v>
      </c>
      <c r="K2316" s="144" t="s">
        <v>703</v>
      </c>
      <c r="L2316" s="144" t="s">
        <v>5279</v>
      </c>
      <c r="M2316" s="144" t="s">
        <v>4202</v>
      </c>
      <c r="N2316" s="144" t="s">
        <v>429</v>
      </c>
      <c r="O2316" s="144" t="s">
        <v>81</v>
      </c>
      <c r="P2316" s="144" t="s">
        <v>1007</v>
      </c>
      <c r="Q2316" s="145">
        <v>0.158</v>
      </c>
      <c r="R2316" s="144" t="s">
        <v>384</v>
      </c>
      <c r="S2316" s="145">
        <v>20</v>
      </c>
      <c r="T2316" s="144" t="s">
        <v>4746</v>
      </c>
      <c r="U2316" s="145">
        <v>61</v>
      </c>
      <c r="V2316" s="145">
        <v>1.91964</v>
      </c>
      <c r="W2316" s="145">
        <v>0</v>
      </c>
      <c r="X2316" s="144" t="s">
        <v>4745</v>
      </c>
    </row>
    <row r="2317" spans="1:24" s="7" customFormat="1">
      <c r="A2317" s="7" t="s">
        <v>49</v>
      </c>
      <c r="D2317" s="144" t="s">
        <v>9030</v>
      </c>
      <c r="E2317" s="144" t="s">
        <v>9031</v>
      </c>
      <c r="F2317" s="144" t="s">
        <v>8081</v>
      </c>
      <c r="G2317" s="144" t="s">
        <v>4745</v>
      </c>
      <c r="H2317" s="144" t="s">
        <v>8999</v>
      </c>
      <c r="I2317" s="144" t="s">
        <v>8096</v>
      </c>
      <c r="J2317" s="145">
        <v>30</v>
      </c>
      <c r="K2317" s="144" t="s">
        <v>703</v>
      </c>
      <c r="L2317" s="144" t="s">
        <v>5279</v>
      </c>
      <c r="M2317" s="144" t="s">
        <v>4202</v>
      </c>
      <c r="N2317" s="144" t="s">
        <v>522</v>
      </c>
      <c r="O2317" s="144" t="s">
        <v>81</v>
      </c>
      <c r="P2317" s="144" t="s">
        <v>9032</v>
      </c>
      <c r="Q2317" s="145">
        <v>0.42799999999999999</v>
      </c>
      <c r="R2317" s="144" t="s">
        <v>384</v>
      </c>
      <c r="S2317" s="145">
        <v>30</v>
      </c>
      <c r="T2317" s="144" t="s">
        <v>4746</v>
      </c>
      <c r="U2317" s="145">
        <v>0</v>
      </c>
      <c r="V2317" s="145">
        <v>3.15</v>
      </c>
      <c r="W2317" s="145">
        <v>0</v>
      </c>
      <c r="X2317" s="144" t="s">
        <v>4745</v>
      </c>
    </row>
    <row r="2318" spans="1:24" s="7" customFormat="1">
      <c r="A2318" s="7" t="s">
        <v>49</v>
      </c>
      <c r="D2318" s="144" t="s">
        <v>9033</v>
      </c>
      <c r="E2318" s="144" t="s">
        <v>9034</v>
      </c>
      <c r="F2318" s="144" t="s">
        <v>8081</v>
      </c>
      <c r="G2318" s="144" t="s">
        <v>4745</v>
      </c>
      <c r="H2318" s="144" t="s">
        <v>8999</v>
      </c>
      <c r="I2318" s="144" t="s">
        <v>8096</v>
      </c>
      <c r="J2318" s="145">
        <v>30</v>
      </c>
      <c r="K2318" s="144" t="s">
        <v>631</v>
      </c>
      <c r="L2318" s="144" t="s">
        <v>694</v>
      </c>
      <c r="M2318" s="144" t="s">
        <v>4202</v>
      </c>
      <c r="N2318" s="144" t="s">
        <v>683</v>
      </c>
      <c r="O2318" s="144" t="s">
        <v>695</v>
      </c>
      <c r="P2318" s="144" t="s">
        <v>696</v>
      </c>
      <c r="Q2318" s="145">
        <v>9.8000000000000004E-2</v>
      </c>
      <c r="R2318" s="144" t="s">
        <v>669</v>
      </c>
      <c r="S2318" s="145">
        <v>30</v>
      </c>
      <c r="T2318" s="144" t="s">
        <v>4746</v>
      </c>
      <c r="U2318" s="145">
        <v>8</v>
      </c>
      <c r="V2318" s="145">
        <v>2.0775000000000001</v>
      </c>
      <c r="W2318" s="145">
        <v>0</v>
      </c>
      <c r="X2318" s="144" t="s">
        <v>4745</v>
      </c>
    </row>
    <row r="2319" spans="1:24" s="7" customFormat="1">
      <c r="A2319" s="7" t="s">
        <v>49</v>
      </c>
      <c r="D2319" s="144" t="s">
        <v>9035</v>
      </c>
      <c r="E2319" s="144" t="s">
        <v>9036</v>
      </c>
      <c r="F2319" s="144" t="s">
        <v>8081</v>
      </c>
      <c r="G2319" s="144" t="s">
        <v>4745</v>
      </c>
      <c r="H2319" s="144" t="s">
        <v>8999</v>
      </c>
      <c r="I2319" s="144" t="s">
        <v>8096</v>
      </c>
      <c r="J2319" s="145">
        <v>30</v>
      </c>
      <c r="K2319" s="144" t="s">
        <v>891</v>
      </c>
      <c r="L2319" s="144" t="s">
        <v>457</v>
      </c>
      <c r="M2319" s="144" t="s">
        <v>4202</v>
      </c>
      <c r="N2319" s="144" t="s">
        <v>522</v>
      </c>
      <c r="O2319" s="144" t="s">
        <v>81</v>
      </c>
      <c r="P2319" s="144" t="s">
        <v>818</v>
      </c>
      <c r="Q2319" s="145">
        <v>0.42749999999999999</v>
      </c>
      <c r="R2319" s="144" t="s">
        <v>384</v>
      </c>
      <c r="S2319" s="145">
        <v>30</v>
      </c>
      <c r="T2319" s="144" t="s">
        <v>4746</v>
      </c>
      <c r="U2319" s="145">
        <v>240</v>
      </c>
      <c r="V2319" s="145">
        <v>5.7968799999999998</v>
      </c>
      <c r="W2319" s="145">
        <v>0</v>
      </c>
      <c r="X2319" s="144" t="s">
        <v>4745</v>
      </c>
    </row>
    <row r="2320" spans="1:24" s="7" customFormat="1">
      <c r="A2320" s="7" t="s">
        <v>49</v>
      </c>
      <c r="D2320" s="144" t="s">
        <v>9037</v>
      </c>
      <c r="E2320" s="144" t="s">
        <v>9038</v>
      </c>
      <c r="F2320" s="144" t="s">
        <v>8081</v>
      </c>
      <c r="G2320" s="144" t="s">
        <v>4745</v>
      </c>
      <c r="H2320" s="144" t="s">
        <v>8999</v>
      </c>
      <c r="I2320" s="144" t="s">
        <v>8096</v>
      </c>
      <c r="J2320" s="145">
        <v>30</v>
      </c>
      <c r="K2320" s="144" t="s">
        <v>891</v>
      </c>
      <c r="L2320" s="144" t="s">
        <v>694</v>
      </c>
      <c r="M2320" s="144" t="s">
        <v>4202</v>
      </c>
      <c r="N2320" s="144" t="s">
        <v>522</v>
      </c>
      <c r="O2320" s="144" t="s">
        <v>81</v>
      </c>
      <c r="P2320" s="144" t="s">
        <v>818</v>
      </c>
      <c r="Q2320" s="145">
        <v>0.42799999999999999</v>
      </c>
      <c r="R2320" s="144" t="s">
        <v>384</v>
      </c>
      <c r="S2320" s="145">
        <v>30</v>
      </c>
      <c r="T2320" s="144" t="s">
        <v>4746</v>
      </c>
      <c r="U2320" s="145">
        <v>0</v>
      </c>
      <c r="V2320" s="145">
        <v>8.2353100000000001</v>
      </c>
      <c r="W2320" s="145">
        <v>0</v>
      </c>
      <c r="X2320" s="144" t="s">
        <v>4745</v>
      </c>
    </row>
    <row r="2321" spans="1:24" s="7" customFormat="1">
      <c r="A2321" s="7" t="s">
        <v>49</v>
      </c>
      <c r="D2321" s="144" t="s">
        <v>9039</v>
      </c>
      <c r="E2321" s="144" t="s">
        <v>9040</v>
      </c>
      <c r="F2321" s="144" t="s">
        <v>8081</v>
      </c>
      <c r="G2321" s="144" t="s">
        <v>4745</v>
      </c>
      <c r="H2321" s="144" t="s">
        <v>8999</v>
      </c>
      <c r="I2321" s="144" t="s">
        <v>8096</v>
      </c>
      <c r="J2321" s="145">
        <v>30</v>
      </c>
      <c r="K2321" s="144" t="s">
        <v>891</v>
      </c>
      <c r="L2321" s="144" t="s">
        <v>457</v>
      </c>
      <c r="M2321" s="144" t="s">
        <v>4202</v>
      </c>
      <c r="N2321" s="144" t="s">
        <v>522</v>
      </c>
      <c r="O2321" s="144" t="s">
        <v>81</v>
      </c>
      <c r="P2321" s="144" t="s">
        <v>818</v>
      </c>
      <c r="Q2321" s="145">
        <v>0.39</v>
      </c>
      <c r="R2321" s="144" t="s">
        <v>384</v>
      </c>
      <c r="S2321" s="145">
        <v>30</v>
      </c>
      <c r="T2321" s="144" t="s">
        <v>4746</v>
      </c>
      <c r="U2321" s="145">
        <v>0</v>
      </c>
      <c r="V2321" s="145">
        <v>8.3551099999999998</v>
      </c>
      <c r="W2321" s="145">
        <v>0</v>
      </c>
      <c r="X2321" s="144" t="s">
        <v>4745</v>
      </c>
    </row>
    <row r="2322" spans="1:24" s="7" customFormat="1">
      <c r="A2322" s="7" t="s">
        <v>49</v>
      </c>
      <c r="D2322" s="144" t="s">
        <v>9041</v>
      </c>
      <c r="E2322" s="144" t="s">
        <v>9042</v>
      </c>
      <c r="F2322" s="144" t="s">
        <v>8081</v>
      </c>
      <c r="G2322" s="144" t="s">
        <v>4745</v>
      </c>
      <c r="H2322" s="144" t="s">
        <v>8999</v>
      </c>
      <c r="I2322" s="144" t="s">
        <v>8096</v>
      </c>
      <c r="J2322" s="145">
        <v>30</v>
      </c>
      <c r="K2322" s="144" t="s">
        <v>891</v>
      </c>
      <c r="L2322" s="144" t="s">
        <v>487</v>
      </c>
      <c r="M2322" s="144" t="s">
        <v>4202</v>
      </c>
      <c r="N2322" s="144" t="s">
        <v>522</v>
      </c>
      <c r="O2322" s="144" t="s">
        <v>81</v>
      </c>
      <c r="P2322" s="144" t="s">
        <v>8135</v>
      </c>
      <c r="Q2322" s="145">
        <v>0.40899999999999997</v>
      </c>
      <c r="R2322" s="144" t="s">
        <v>384</v>
      </c>
      <c r="S2322" s="145">
        <v>30</v>
      </c>
      <c r="T2322" s="144" t="s">
        <v>4746</v>
      </c>
      <c r="U2322" s="145">
        <v>0</v>
      </c>
      <c r="V2322" s="145">
        <v>4.9753299999999996</v>
      </c>
      <c r="W2322" s="145">
        <v>0</v>
      </c>
      <c r="X2322" s="144" t="s">
        <v>4745</v>
      </c>
    </row>
    <row r="2323" spans="1:24" s="7" customFormat="1">
      <c r="A2323" s="7" t="s">
        <v>49</v>
      </c>
      <c r="D2323" s="144" t="s">
        <v>9043</v>
      </c>
      <c r="E2323" s="144" t="s">
        <v>9044</v>
      </c>
      <c r="F2323" s="144" t="s">
        <v>8081</v>
      </c>
      <c r="G2323" s="144" t="s">
        <v>4745</v>
      </c>
      <c r="H2323" s="144" t="s">
        <v>8999</v>
      </c>
      <c r="I2323" s="144" t="s">
        <v>8096</v>
      </c>
      <c r="J2323" s="145">
        <v>30</v>
      </c>
      <c r="K2323" s="144" t="s">
        <v>631</v>
      </c>
      <c r="L2323" s="144" t="s">
        <v>694</v>
      </c>
      <c r="M2323" s="144" t="s">
        <v>4202</v>
      </c>
      <c r="N2323" s="144" t="s">
        <v>683</v>
      </c>
      <c r="O2323" s="144" t="s">
        <v>695</v>
      </c>
      <c r="P2323" s="144" t="s">
        <v>696</v>
      </c>
      <c r="Q2323" s="145">
        <v>9.8000000000000004E-2</v>
      </c>
      <c r="R2323" s="144" t="s">
        <v>616</v>
      </c>
      <c r="S2323" s="145">
        <v>30</v>
      </c>
      <c r="T2323" s="144" t="s">
        <v>4746</v>
      </c>
      <c r="U2323" s="145">
        <v>131</v>
      </c>
      <c r="V2323" s="145">
        <v>2.13009</v>
      </c>
      <c r="W2323" s="145">
        <v>0</v>
      </c>
      <c r="X2323" s="144" t="s">
        <v>4745</v>
      </c>
    </row>
    <row r="2324" spans="1:24" s="7" customFormat="1">
      <c r="A2324" s="7" t="s">
        <v>49</v>
      </c>
      <c r="D2324" s="144" t="s">
        <v>9045</v>
      </c>
      <c r="E2324" s="144" t="s">
        <v>9046</v>
      </c>
      <c r="F2324" s="144" t="s">
        <v>8081</v>
      </c>
      <c r="G2324" s="144" t="s">
        <v>4745</v>
      </c>
      <c r="H2324" s="144" t="s">
        <v>8999</v>
      </c>
      <c r="I2324" s="144" t="s">
        <v>8096</v>
      </c>
      <c r="J2324" s="145">
        <v>30</v>
      </c>
      <c r="K2324" s="144" t="s">
        <v>739</v>
      </c>
      <c r="L2324" s="144" t="s">
        <v>457</v>
      </c>
      <c r="M2324" s="144" t="s">
        <v>4202</v>
      </c>
      <c r="N2324" s="144" t="s">
        <v>522</v>
      </c>
      <c r="O2324" s="144" t="s">
        <v>81</v>
      </c>
      <c r="P2324" s="144" t="s">
        <v>1088</v>
      </c>
      <c r="Q2324" s="145">
        <v>0.28899999999999998</v>
      </c>
      <c r="R2324" s="144" t="s">
        <v>616</v>
      </c>
      <c r="S2324" s="145">
        <v>30</v>
      </c>
      <c r="T2324" s="144" t="s">
        <v>4746</v>
      </c>
      <c r="U2324" s="145">
        <v>69</v>
      </c>
      <c r="V2324" s="145">
        <v>5.18</v>
      </c>
      <c r="W2324" s="145">
        <v>0</v>
      </c>
      <c r="X2324" s="144" t="s">
        <v>4745</v>
      </c>
    </row>
    <row r="2325" spans="1:24" s="7" customFormat="1">
      <c r="A2325" s="7" t="s">
        <v>49</v>
      </c>
      <c r="D2325" s="144" t="s">
        <v>9047</v>
      </c>
      <c r="E2325" s="144" t="s">
        <v>9048</v>
      </c>
      <c r="F2325" s="144" t="s">
        <v>8081</v>
      </c>
      <c r="G2325" s="144" t="s">
        <v>4745</v>
      </c>
      <c r="H2325" s="144" t="s">
        <v>8999</v>
      </c>
      <c r="I2325" s="144" t="s">
        <v>8203</v>
      </c>
      <c r="J2325" s="145">
        <v>75</v>
      </c>
      <c r="K2325" s="144" t="s">
        <v>1507</v>
      </c>
      <c r="L2325" s="144" t="s">
        <v>457</v>
      </c>
      <c r="M2325" s="144" t="s">
        <v>4202</v>
      </c>
      <c r="N2325" s="144" t="s">
        <v>683</v>
      </c>
      <c r="O2325" s="144" t="s">
        <v>695</v>
      </c>
      <c r="P2325" s="144" t="s">
        <v>1515</v>
      </c>
      <c r="Q2325" s="145">
        <v>0.7</v>
      </c>
      <c r="R2325" s="144" t="s">
        <v>685</v>
      </c>
      <c r="S2325" s="145">
        <v>75</v>
      </c>
      <c r="T2325" s="144" t="s">
        <v>4746</v>
      </c>
      <c r="U2325" s="145">
        <v>4</v>
      </c>
      <c r="V2325" s="145">
        <v>8.5399999999999991</v>
      </c>
      <c r="W2325" s="145">
        <v>0</v>
      </c>
      <c r="X2325" s="144" t="s">
        <v>4745</v>
      </c>
    </row>
    <row r="2326" spans="1:24" s="7" customFormat="1">
      <c r="A2326" s="7" t="s">
        <v>49</v>
      </c>
      <c r="D2326" s="144" t="s">
        <v>9049</v>
      </c>
      <c r="E2326" s="144" t="s">
        <v>9050</v>
      </c>
      <c r="F2326" s="144" t="s">
        <v>8081</v>
      </c>
      <c r="G2326" s="144" t="s">
        <v>4745</v>
      </c>
      <c r="H2326" s="144" t="s">
        <v>8999</v>
      </c>
      <c r="I2326" s="144" t="s">
        <v>8203</v>
      </c>
      <c r="J2326" s="145">
        <v>75</v>
      </c>
      <c r="K2326" s="144" t="s">
        <v>582</v>
      </c>
      <c r="L2326" s="144" t="s">
        <v>457</v>
      </c>
      <c r="M2326" s="144" t="s">
        <v>4202</v>
      </c>
      <c r="N2326" s="144" t="s">
        <v>683</v>
      </c>
      <c r="O2326" s="144" t="s">
        <v>695</v>
      </c>
      <c r="P2326" s="144" t="s">
        <v>1515</v>
      </c>
      <c r="Q2326" s="145">
        <v>0.7</v>
      </c>
      <c r="R2326" s="144" t="s">
        <v>685</v>
      </c>
      <c r="S2326" s="145">
        <v>75</v>
      </c>
      <c r="T2326" s="144" t="s">
        <v>4746</v>
      </c>
      <c r="U2326" s="145">
        <v>75</v>
      </c>
      <c r="V2326" s="145">
        <v>8.1131700000000002</v>
      </c>
      <c r="W2326" s="145">
        <v>0</v>
      </c>
      <c r="X2326" s="144" t="s">
        <v>4745</v>
      </c>
    </row>
    <row r="2327" spans="1:24" s="7" customFormat="1">
      <c r="A2327" s="7" t="s">
        <v>49</v>
      </c>
      <c r="D2327" s="144" t="s">
        <v>9051</v>
      </c>
      <c r="E2327" s="144" t="s">
        <v>9052</v>
      </c>
      <c r="F2327" s="144" t="s">
        <v>8081</v>
      </c>
      <c r="G2327" s="144" t="s">
        <v>4745</v>
      </c>
      <c r="H2327" s="144" t="s">
        <v>8999</v>
      </c>
      <c r="I2327" s="144" t="s">
        <v>8203</v>
      </c>
      <c r="J2327" s="145">
        <v>75</v>
      </c>
      <c r="K2327" s="144" t="s">
        <v>582</v>
      </c>
      <c r="L2327" s="144" t="s">
        <v>694</v>
      </c>
      <c r="M2327" s="144" t="s">
        <v>4202</v>
      </c>
      <c r="N2327" s="144" t="s">
        <v>683</v>
      </c>
      <c r="O2327" s="144" t="s">
        <v>695</v>
      </c>
      <c r="P2327" s="144" t="s">
        <v>1515</v>
      </c>
      <c r="Q2327" s="145">
        <v>0.7</v>
      </c>
      <c r="R2327" s="144" t="s">
        <v>685</v>
      </c>
      <c r="S2327" s="145">
        <v>75</v>
      </c>
      <c r="T2327" s="144" t="s">
        <v>4746</v>
      </c>
      <c r="U2327" s="145">
        <v>1</v>
      </c>
      <c r="V2327" s="145">
        <v>7.1091699999999998</v>
      </c>
      <c r="W2327" s="145">
        <v>0</v>
      </c>
      <c r="X2327" s="144" t="s">
        <v>4745</v>
      </c>
    </row>
    <row r="2328" spans="1:24" s="7" customFormat="1">
      <c r="A2328" s="7" t="s">
        <v>49</v>
      </c>
      <c r="D2328" s="144" t="s">
        <v>9053</v>
      </c>
      <c r="E2328" s="144" t="s">
        <v>9054</v>
      </c>
      <c r="F2328" s="144" t="s">
        <v>8081</v>
      </c>
      <c r="G2328" s="144" t="s">
        <v>4745</v>
      </c>
      <c r="H2328" s="144" t="s">
        <v>8999</v>
      </c>
      <c r="I2328" s="144" t="s">
        <v>8203</v>
      </c>
      <c r="J2328" s="145">
        <v>75</v>
      </c>
      <c r="K2328" s="144" t="s">
        <v>582</v>
      </c>
      <c r="L2328" s="144" t="s">
        <v>401</v>
      </c>
      <c r="M2328" s="144" t="s">
        <v>4202</v>
      </c>
      <c r="N2328" s="144" t="s">
        <v>683</v>
      </c>
      <c r="O2328" s="144" t="s">
        <v>695</v>
      </c>
      <c r="P2328" s="144" t="s">
        <v>1515</v>
      </c>
      <c r="Q2328" s="145">
        <v>0.7</v>
      </c>
      <c r="R2328" s="144" t="s">
        <v>685</v>
      </c>
      <c r="S2328" s="145">
        <v>75</v>
      </c>
      <c r="T2328" s="144" t="s">
        <v>4746</v>
      </c>
      <c r="U2328" s="145">
        <v>134</v>
      </c>
      <c r="V2328" s="145">
        <v>6.79</v>
      </c>
      <c r="W2328" s="145">
        <v>0</v>
      </c>
      <c r="X2328" s="144" t="s">
        <v>4745</v>
      </c>
    </row>
    <row r="2329" spans="1:24" s="7" customFormat="1">
      <c r="A2329" s="7" t="s">
        <v>49</v>
      </c>
      <c r="D2329" s="144" t="s">
        <v>9055</v>
      </c>
      <c r="E2329" s="144" t="s">
        <v>9056</v>
      </c>
      <c r="F2329" s="144" t="s">
        <v>8081</v>
      </c>
      <c r="G2329" s="144" t="s">
        <v>4745</v>
      </c>
      <c r="H2329" s="144" t="s">
        <v>8999</v>
      </c>
      <c r="I2329" s="144" t="s">
        <v>8203</v>
      </c>
      <c r="J2329" s="145">
        <v>75</v>
      </c>
      <c r="K2329" s="144" t="s">
        <v>582</v>
      </c>
      <c r="L2329" s="144" t="s">
        <v>598</v>
      </c>
      <c r="M2329" s="144" t="s">
        <v>4202</v>
      </c>
      <c r="N2329" s="144" t="s">
        <v>683</v>
      </c>
      <c r="O2329" s="144" t="s">
        <v>695</v>
      </c>
      <c r="P2329" s="144" t="s">
        <v>1515</v>
      </c>
      <c r="Q2329" s="145">
        <v>0.7</v>
      </c>
      <c r="R2329" s="144" t="s">
        <v>685</v>
      </c>
      <c r="S2329" s="145">
        <v>75</v>
      </c>
      <c r="T2329" s="144" t="s">
        <v>4746</v>
      </c>
      <c r="U2329" s="145">
        <v>2</v>
      </c>
      <c r="V2329" s="145">
        <v>6.46</v>
      </c>
      <c r="W2329" s="145">
        <v>0</v>
      </c>
      <c r="X2329" s="144" t="s">
        <v>4745</v>
      </c>
    </row>
    <row r="2330" spans="1:24" s="7" customFormat="1">
      <c r="A2330" s="7" t="s">
        <v>49</v>
      </c>
      <c r="D2330" s="144" t="s">
        <v>9057</v>
      </c>
      <c r="E2330" s="144" t="s">
        <v>9058</v>
      </c>
      <c r="F2330" s="144" t="s">
        <v>8081</v>
      </c>
      <c r="G2330" s="144" t="s">
        <v>4745</v>
      </c>
      <c r="H2330" s="144" t="s">
        <v>8999</v>
      </c>
      <c r="I2330" s="144" t="s">
        <v>8203</v>
      </c>
      <c r="J2330" s="145">
        <v>75</v>
      </c>
      <c r="K2330" s="144" t="s">
        <v>582</v>
      </c>
      <c r="L2330" s="144" t="s">
        <v>389</v>
      </c>
      <c r="M2330" s="144" t="s">
        <v>4202</v>
      </c>
      <c r="N2330" s="144" t="s">
        <v>683</v>
      </c>
      <c r="O2330" s="144" t="s">
        <v>695</v>
      </c>
      <c r="P2330" s="144" t="s">
        <v>1515</v>
      </c>
      <c r="Q2330" s="145">
        <v>0.7</v>
      </c>
      <c r="R2330" s="144" t="s">
        <v>685</v>
      </c>
      <c r="S2330" s="145">
        <v>75</v>
      </c>
      <c r="T2330" s="144" t="s">
        <v>4746</v>
      </c>
      <c r="U2330" s="145">
        <v>2</v>
      </c>
      <c r="V2330" s="145">
        <v>6.4452800000000003</v>
      </c>
      <c r="W2330" s="145">
        <v>0</v>
      </c>
      <c r="X2330" s="144" t="s">
        <v>4745</v>
      </c>
    </row>
    <row r="2331" spans="1:24" s="7" customFormat="1">
      <c r="A2331" s="7" t="s">
        <v>49</v>
      </c>
      <c r="D2331" s="144" t="s">
        <v>9059</v>
      </c>
      <c r="E2331" s="144" t="s">
        <v>9060</v>
      </c>
      <c r="F2331" s="144" t="s">
        <v>8081</v>
      </c>
      <c r="G2331" s="144" t="s">
        <v>4745</v>
      </c>
      <c r="H2331" s="144" t="s">
        <v>8999</v>
      </c>
      <c r="I2331" s="144" t="s">
        <v>8203</v>
      </c>
      <c r="J2331" s="145">
        <v>75</v>
      </c>
      <c r="K2331" s="144" t="s">
        <v>582</v>
      </c>
      <c r="L2331" s="144" t="s">
        <v>487</v>
      </c>
      <c r="M2331" s="144" t="s">
        <v>4202</v>
      </c>
      <c r="N2331" s="144" t="s">
        <v>683</v>
      </c>
      <c r="O2331" s="144" t="s">
        <v>695</v>
      </c>
      <c r="P2331" s="144" t="s">
        <v>1515</v>
      </c>
      <c r="Q2331" s="145">
        <v>0.7</v>
      </c>
      <c r="R2331" s="144" t="s">
        <v>685</v>
      </c>
      <c r="S2331" s="145">
        <v>75</v>
      </c>
      <c r="T2331" s="144" t="s">
        <v>4746</v>
      </c>
      <c r="U2331" s="145">
        <v>116</v>
      </c>
      <c r="V2331" s="145">
        <v>7.7790699999999999</v>
      </c>
      <c r="W2331" s="145">
        <v>0</v>
      </c>
      <c r="X2331" s="144" t="s">
        <v>4745</v>
      </c>
    </row>
    <row r="2332" spans="1:24" s="7" customFormat="1">
      <c r="A2332" s="7" t="s">
        <v>49</v>
      </c>
      <c r="D2332" s="144" t="s">
        <v>9061</v>
      </c>
      <c r="E2332" s="144" t="s">
        <v>9062</v>
      </c>
      <c r="F2332" s="144" t="s">
        <v>4792</v>
      </c>
      <c r="G2332" s="144" t="s">
        <v>4745</v>
      </c>
      <c r="H2332" s="144" t="s">
        <v>8999</v>
      </c>
      <c r="I2332" s="144" t="s">
        <v>8203</v>
      </c>
      <c r="J2332" s="145">
        <v>75</v>
      </c>
      <c r="K2332" s="144" t="s">
        <v>4745</v>
      </c>
      <c r="L2332" s="144" t="s">
        <v>4745</v>
      </c>
      <c r="M2332" s="144" t="s">
        <v>4202</v>
      </c>
      <c r="N2332" s="144" t="s">
        <v>5068</v>
      </c>
      <c r="O2332" s="144" t="s">
        <v>695</v>
      </c>
      <c r="P2332" s="144" t="s">
        <v>9063</v>
      </c>
      <c r="Q2332" s="145">
        <v>0.66500000000000004</v>
      </c>
      <c r="R2332" s="144" t="s">
        <v>685</v>
      </c>
      <c r="S2332" s="145">
        <v>80</v>
      </c>
      <c r="T2332" s="144" t="s">
        <v>4746</v>
      </c>
      <c r="U2332" s="145">
        <v>0</v>
      </c>
      <c r="V2332" s="145">
        <v>0</v>
      </c>
      <c r="W2332" s="145">
        <v>0</v>
      </c>
      <c r="X2332" s="144" t="s">
        <v>4745</v>
      </c>
    </row>
    <row r="2333" spans="1:24" s="7" customFormat="1">
      <c r="A2333" s="7" t="s">
        <v>49</v>
      </c>
      <c r="D2333" s="144" t="s">
        <v>9064</v>
      </c>
      <c r="E2333" s="144" t="s">
        <v>9065</v>
      </c>
      <c r="F2333" s="144" t="s">
        <v>8081</v>
      </c>
      <c r="G2333" s="144" t="s">
        <v>4745</v>
      </c>
      <c r="H2333" s="144" t="s">
        <v>8999</v>
      </c>
      <c r="I2333" s="144" t="s">
        <v>8203</v>
      </c>
      <c r="J2333" s="145">
        <v>75</v>
      </c>
      <c r="K2333" s="144" t="s">
        <v>582</v>
      </c>
      <c r="L2333" s="144" t="s">
        <v>396</v>
      </c>
      <c r="M2333" s="144" t="s">
        <v>4202</v>
      </c>
      <c r="N2333" s="144" t="s">
        <v>683</v>
      </c>
      <c r="O2333" s="144" t="s">
        <v>695</v>
      </c>
      <c r="P2333" s="144" t="s">
        <v>1515</v>
      </c>
      <c r="Q2333" s="145">
        <v>0.7</v>
      </c>
      <c r="R2333" s="144" t="s">
        <v>685</v>
      </c>
      <c r="S2333" s="145">
        <v>75</v>
      </c>
      <c r="T2333" s="144" t="s">
        <v>4746</v>
      </c>
      <c r="U2333" s="145">
        <v>6</v>
      </c>
      <c r="V2333" s="145">
        <v>7.2908299999999997</v>
      </c>
      <c r="W2333" s="145">
        <v>0</v>
      </c>
      <c r="X2333" s="144" t="s">
        <v>4745</v>
      </c>
    </row>
    <row r="2334" spans="1:24" s="7" customFormat="1">
      <c r="A2334" s="7" t="s">
        <v>49</v>
      </c>
      <c r="D2334" s="144" t="s">
        <v>9066</v>
      </c>
      <c r="E2334" s="144" t="s">
        <v>9067</v>
      </c>
      <c r="F2334" s="144" t="s">
        <v>8081</v>
      </c>
      <c r="G2334" s="144" t="s">
        <v>4745</v>
      </c>
      <c r="H2334" s="144" t="s">
        <v>8999</v>
      </c>
      <c r="I2334" s="144" t="s">
        <v>8203</v>
      </c>
      <c r="J2334" s="145">
        <v>75</v>
      </c>
      <c r="K2334" s="144" t="s">
        <v>582</v>
      </c>
      <c r="L2334" s="144" t="s">
        <v>457</v>
      </c>
      <c r="M2334" s="144" t="s">
        <v>4202</v>
      </c>
      <c r="N2334" s="144" t="s">
        <v>683</v>
      </c>
      <c r="O2334" s="144" t="s">
        <v>695</v>
      </c>
      <c r="P2334" s="144" t="s">
        <v>1515</v>
      </c>
      <c r="Q2334" s="145">
        <v>0.7</v>
      </c>
      <c r="R2334" s="144" t="s">
        <v>685</v>
      </c>
      <c r="S2334" s="145">
        <v>75</v>
      </c>
      <c r="T2334" s="144" t="s">
        <v>4746</v>
      </c>
      <c r="U2334" s="145">
        <v>50</v>
      </c>
      <c r="V2334" s="145">
        <v>6.5083299999999999</v>
      </c>
      <c r="W2334" s="145">
        <v>0</v>
      </c>
      <c r="X2334" s="144" t="s">
        <v>4745</v>
      </c>
    </row>
    <row r="2335" spans="1:24" s="7" customFormat="1">
      <c r="A2335" s="7" t="s">
        <v>49</v>
      </c>
      <c r="D2335" s="144" t="s">
        <v>9068</v>
      </c>
      <c r="E2335" s="144" t="s">
        <v>9069</v>
      </c>
      <c r="F2335" s="144" t="s">
        <v>8081</v>
      </c>
      <c r="G2335" s="144" t="s">
        <v>4745</v>
      </c>
      <c r="H2335" s="144" t="s">
        <v>8999</v>
      </c>
      <c r="I2335" s="144" t="s">
        <v>8203</v>
      </c>
      <c r="J2335" s="145">
        <v>100</v>
      </c>
      <c r="K2335" s="144" t="s">
        <v>582</v>
      </c>
      <c r="L2335" s="144" t="s">
        <v>457</v>
      </c>
      <c r="M2335" s="144" t="s">
        <v>4202</v>
      </c>
      <c r="N2335" s="144" t="s">
        <v>683</v>
      </c>
      <c r="O2335" s="144" t="s">
        <v>695</v>
      </c>
      <c r="P2335" s="144" t="s">
        <v>3452</v>
      </c>
      <c r="Q2335" s="145">
        <v>1.6</v>
      </c>
      <c r="R2335" s="144" t="s">
        <v>685</v>
      </c>
      <c r="S2335" s="145">
        <v>100</v>
      </c>
      <c r="T2335" s="144" t="s">
        <v>4746</v>
      </c>
      <c r="U2335" s="145">
        <v>29</v>
      </c>
      <c r="V2335" s="145">
        <v>11.737500000000001</v>
      </c>
      <c r="W2335" s="145">
        <v>0</v>
      </c>
      <c r="X2335" s="144" t="s">
        <v>4745</v>
      </c>
    </row>
    <row r="2336" spans="1:24" s="7" customFormat="1">
      <c r="A2336" s="7" t="s">
        <v>49</v>
      </c>
      <c r="D2336" s="144" t="s">
        <v>9070</v>
      </c>
      <c r="E2336" s="144" t="s">
        <v>9071</v>
      </c>
      <c r="F2336" s="144" t="s">
        <v>8081</v>
      </c>
      <c r="G2336" s="144" t="s">
        <v>4745</v>
      </c>
      <c r="H2336" s="144" t="s">
        <v>8999</v>
      </c>
      <c r="I2336" s="144" t="s">
        <v>8203</v>
      </c>
      <c r="J2336" s="145">
        <v>100</v>
      </c>
      <c r="K2336" s="144" t="s">
        <v>582</v>
      </c>
      <c r="L2336" s="144" t="s">
        <v>389</v>
      </c>
      <c r="M2336" s="144" t="s">
        <v>4202</v>
      </c>
      <c r="N2336" s="144" t="s">
        <v>683</v>
      </c>
      <c r="O2336" s="144" t="s">
        <v>695</v>
      </c>
      <c r="P2336" s="144" t="s">
        <v>1508</v>
      </c>
      <c r="Q2336" s="145">
        <v>1.6</v>
      </c>
      <c r="R2336" s="144" t="s">
        <v>685</v>
      </c>
      <c r="S2336" s="145">
        <v>100</v>
      </c>
      <c r="T2336" s="144" t="s">
        <v>4746</v>
      </c>
      <c r="U2336" s="145">
        <v>60</v>
      </c>
      <c r="V2336" s="145">
        <v>12.450710000000001</v>
      </c>
      <c r="W2336" s="145">
        <v>0</v>
      </c>
      <c r="X2336" s="144" t="s">
        <v>4745</v>
      </c>
    </row>
    <row r="2337" spans="1:24" s="7" customFormat="1">
      <c r="A2337" s="7" t="s">
        <v>49</v>
      </c>
      <c r="D2337" s="144" t="s">
        <v>9072</v>
      </c>
      <c r="E2337" s="144" t="s">
        <v>9073</v>
      </c>
      <c r="F2337" s="144" t="s">
        <v>8081</v>
      </c>
      <c r="G2337" s="144" t="s">
        <v>4745</v>
      </c>
      <c r="H2337" s="144" t="s">
        <v>8999</v>
      </c>
      <c r="I2337" s="144" t="s">
        <v>8203</v>
      </c>
      <c r="J2337" s="145">
        <v>100</v>
      </c>
      <c r="K2337" s="144" t="s">
        <v>582</v>
      </c>
      <c r="L2337" s="144" t="s">
        <v>5279</v>
      </c>
      <c r="M2337" s="144" t="s">
        <v>4202</v>
      </c>
      <c r="N2337" s="144" t="s">
        <v>683</v>
      </c>
      <c r="O2337" s="144" t="s">
        <v>695</v>
      </c>
      <c r="P2337" s="144" t="s">
        <v>3452</v>
      </c>
      <c r="Q2337" s="145">
        <v>1.6</v>
      </c>
      <c r="R2337" s="144" t="s">
        <v>685</v>
      </c>
      <c r="S2337" s="145">
        <v>100</v>
      </c>
      <c r="T2337" s="144" t="s">
        <v>4746</v>
      </c>
      <c r="U2337" s="145">
        <v>57</v>
      </c>
      <c r="V2337" s="145">
        <v>11.737920000000001</v>
      </c>
      <c r="W2337" s="145">
        <v>0</v>
      </c>
      <c r="X2337" s="144" t="s">
        <v>4745</v>
      </c>
    </row>
    <row r="2338" spans="1:24" s="7" customFormat="1">
      <c r="A2338" s="7" t="s">
        <v>49</v>
      </c>
      <c r="D2338" s="144" t="s">
        <v>9074</v>
      </c>
      <c r="E2338" s="144" t="s">
        <v>9075</v>
      </c>
      <c r="F2338" s="144" t="s">
        <v>8081</v>
      </c>
      <c r="G2338" s="144" t="s">
        <v>4745</v>
      </c>
      <c r="H2338" s="144" t="s">
        <v>8999</v>
      </c>
      <c r="I2338" s="144" t="s">
        <v>8203</v>
      </c>
      <c r="J2338" s="145">
        <v>100</v>
      </c>
      <c r="K2338" s="144" t="s">
        <v>582</v>
      </c>
      <c r="L2338" s="144" t="s">
        <v>5279</v>
      </c>
      <c r="M2338" s="144" t="s">
        <v>4202</v>
      </c>
      <c r="N2338" s="144" t="s">
        <v>683</v>
      </c>
      <c r="O2338" s="144" t="s">
        <v>695</v>
      </c>
      <c r="P2338" s="144" t="s">
        <v>3452</v>
      </c>
      <c r="Q2338" s="145">
        <v>1.6</v>
      </c>
      <c r="R2338" s="144" t="s">
        <v>685</v>
      </c>
      <c r="S2338" s="145">
        <v>100</v>
      </c>
      <c r="T2338" s="144" t="s">
        <v>4746</v>
      </c>
      <c r="U2338" s="145">
        <v>37</v>
      </c>
      <c r="V2338" s="145">
        <v>11.734170000000001</v>
      </c>
      <c r="W2338" s="145">
        <v>0</v>
      </c>
      <c r="X2338" s="144" t="s">
        <v>4745</v>
      </c>
    </row>
    <row r="2339" spans="1:24" s="7" customFormat="1">
      <c r="A2339" s="7" t="s">
        <v>49</v>
      </c>
      <c r="D2339" s="144" t="s">
        <v>9076</v>
      </c>
      <c r="E2339" s="144" t="s">
        <v>9077</v>
      </c>
      <c r="F2339" s="144" t="s">
        <v>8081</v>
      </c>
      <c r="G2339" s="144" t="s">
        <v>4745</v>
      </c>
      <c r="H2339" s="144" t="s">
        <v>8999</v>
      </c>
      <c r="I2339" s="144" t="s">
        <v>8203</v>
      </c>
      <c r="J2339" s="145">
        <v>100</v>
      </c>
      <c r="K2339" s="144" t="s">
        <v>582</v>
      </c>
      <c r="L2339" s="144" t="s">
        <v>393</v>
      </c>
      <c r="M2339" s="144" t="s">
        <v>4202</v>
      </c>
      <c r="N2339" s="144" t="s">
        <v>683</v>
      </c>
      <c r="O2339" s="144" t="s">
        <v>695</v>
      </c>
      <c r="P2339" s="144" t="s">
        <v>3452</v>
      </c>
      <c r="Q2339" s="145">
        <v>1.6</v>
      </c>
      <c r="R2339" s="144" t="s">
        <v>685</v>
      </c>
      <c r="S2339" s="145">
        <v>100</v>
      </c>
      <c r="T2339" s="144" t="s">
        <v>4746</v>
      </c>
      <c r="U2339" s="145">
        <v>18</v>
      </c>
      <c r="V2339" s="145">
        <v>11.75389</v>
      </c>
      <c r="W2339" s="145">
        <v>0</v>
      </c>
      <c r="X2339" s="144" t="s">
        <v>4745</v>
      </c>
    </row>
    <row r="2340" spans="1:24" s="7" customFormat="1">
      <c r="A2340" s="7" t="s">
        <v>49</v>
      </c>
      <c r="D2340" s="144" t="s">
        <v>9078</v>
      </c>
      <c r="E2340" s="144" t="s">
        <v>9079</v>
      </c>
      <c r="F2340" s="144" t="s">
        <v>8081</v>
      </c>
      <c r="G2340" s="144" t="s">
        <v>4745</v>
      </c>
      <c r="H2340" s="144" t="s">
        <v>8999</v>
      </c>
      <c r="I2340" s="144" t="s">
        <v>8203</v>
      </c>
      <c r="J2340" s="145">
        <v>100</v>
      </c>
      <c r="K2340" s="144" t="s">
        <v>582</v>
      </c>
      <c r="L2340" s="144" t="s">
        <v>419</v>
      </c>
      <c r="M2340" s="144" t="s">
        <v>4202</v>
      </c>
      <c r="N2340" s="144" t="s">
        <v>683</v>
      </c>
      <c r="O2340" s="144" t="s">
        <v>695</v>
      </c>
      <c r="P2340" s="144" t="s">
        <v>3452</v>
      </c>
      <c r="Q2340" s="145">
        <v>1.6</v>
      </c>
      <c r="R2340" s="144" t="s">
        <v>685</v>
      </c>
      <c r="S2340" s="145">
        <v>100</v>
      </c>
      <c r="T2340" s="144" t="s">
        <v>4746</v>
      </c>
      <c r="U2340" s="145">
        <v>18</v>
      </c>
      <c r="V2340" s="145">
        <v>10.96</v>
      </c>
      <c r="W2340" s="145">
        <v>0</v>
      </c>
      <c r="X2340" s="144" t="s">
        <v>4745</v>
      </c>
    </row>
    <row r="2341" spans="1:24" s="7" customFormat="1">
      <c r="A2341" s="7" t="s">
        <v>49</v>
      </c>
      <c r="D2341" s="144" t="s">
        <v>9080</v>
      </c>
      <c r="E2341" s="144" t="s">
        <v>9081</v>
      </c>
      <c r="F2341" s="144" t="s">
        <v>8081</v>
      </c>
      <c r="G2341" s="144" t="s">
        <v>4745</v>
      </c>
      <c r="H2341" s="144" t="s">
        <v>8999</v>
      </c>
      <c r="I2341" s="144" t="s">
        <v>8203</v>
      </c>
      <c r="J2341" s="145">
        <v>75</v>
      </c>
      <c r="K2341" s="144" t="s">
        <v>1413</v>
      </c>
      <c r="L2341" s="144" t="s">
        <v>487</v>
      </c>
      <c r="M2341" s="144" t="s">
        <v>4202</v>
      </c>
      <c r="N2341" s="144" t="s">
        <v>683</v>
      </c>
      <c r="O2341" s="144" t="s">
        <v>695</v>
      </c>
      <c r="P2341" s="144" t="s">
        <v>1515</v>
      </c>
      <c r="Q2341" s="145">
        <v>0.7</v>
      </c>
      <c r="R2341" s="144" t="s">
        <v>685</v>
      </c>
      <c r="S2341" s="145">
        <v>75</v>
      </c>
      <c r="T2341" s="144" t="s">
        <v>4746</v>
      </c>
      <c r="U2341" s="145">
        <v>130</v>
      </c>
      <c r="V2341" s="145">
        <v>6.5750000000000002</v>
      </c>
      <c r="W2341" s="145">
        <v>0</v>
      </c>
      <c r="X2341" s="144" t="s">
        <v>4745</v>
      </c>
    </row>
    <row r="2342" spans="1:24" s="7" customFormat="1">
      <c r="A2342" s="7" t="s">
        <v>49</v>
      </c>
      <c r="D2342" s="144" t="s">
        <v>9082</v>
      </c>
      <c r="E2342" s="144" t="s">
        <v>9083</v>
      </c>
      <c r="F2342" s="144" t="s">
        <v>8081</v>
      </c>
      <c r="G2342" s="144" t="s">
        <v>4745</v>
      </c>
      <c r="H2342" s="144" t="s">
        <v>8999</v>
      </c>
      <c r="I2342" s="144" t="s">
        <v>8203</v>
      </c>
      <c r="J2342" s="145">
        <v>75</v>
      </c>
      <c r="K2342" s="144" t="s">
        <v>1413</v>
      </c>
      <c r="L2342" s="144" t="s">
        <v>487</v>
      </c>
      <c r="M2342" s="144" t="s">
        <v>4202</v>
      </c>
      <c r="N2342" s="144" t="s">
        <v>683</v>
      </c>
      <c r="O2342" s="144" t="s">
        <v>695</v>
      </c>
      <c r="P2342" s="144" t="s">
        <v>1515</v>
      </c>
      <c r="Q2342" s="145">
        <v>0.7</v>
      </c>
      <c r="R2342" s="144" t="s">
        <v>685</v>
      </c>
      <c r="S2342" s="145">
        <v>75</v>
      </c>
      <c r="T2342" s="144" t="s">
        <v>4746</v>
      </c>
      <c r="U2342" s="145">
        <v>53</v>
      </c>
      <c r="V2342" s="145">
        <v>6.6012500000000003</v>
      </c>
      <c r="W2342" s="145">
        <v>0</v>
      </c>
      <c r="X2342" s="144" t="s">
        <v>4745</v>
      </c>
    </row>
    <row r="2343" spans="1:24" s="7" customFormat="1">
      <c r="A2343" s="7" t="s">
        <v>49</v>
      </c>
      <c r="D2343" s="144" t="s">
        <v>9084</v>
      </c>
      <c r="E2343" s="144" t="s">
        <v>9085</v>
      </c>
      <c r="F2343" s="144" t="s">
        <v>8081</v>
      </c>
      <c r="G2343" s="144" t="s">
        <v>4745</v>
      </c>
      <c r="H2343" s="144" t="s">
        <v>8999</v>
      </c>
      <c r="I2343" s="144" t="s">
        <v>8203</v>
      </c>
      <c r="J2343" s="145">
        <v>75</v>
      </c>
      <c r="K2343" s="144" t="s">
        <v>1413</v>
      </c>
      <c r="L2343" s="144" t="s">
        <v>487</v>
      </c>
      <c r="M2343" s="144" t="s">
        <v>4202</v>
      </c>
      <c r="N2343" s="144" t="s">
        <v>683</v>
      </c>
      <c r="O2343" s="144" t="s">
        <v>695</v>
      </c>
      <c r="P2343" s="144" t="s">
        <v>1515</v>
      </c>
      <c r="Q2343" s="145">
        <v>0.7</v>
      </c>
      <c r="R2343" s="144" t="s">
        <v>685</v>
      </c>
      <c r="S2343" s="145">
        <v>75</v>
      </c>
      <c r="T2343" s="144" t="s">
        <v>4746</v>
      </c>
      <c r="U2343" s="145">
        <v>112</v>
      </c>
      <c r="V2343" s="145">
        <v>6.6091699999999998</v>
      </c>
      <c r="W2343" s="145">
        <v>0</v>
      </c>
      <c r="X2343" s="144" t="s">
        <v>4745</v>
      </c>
    </row>
    <row r="2344" spans="1:24" s="7" customFormat="1">
      <c r="A2344" s="7" t="s">
        <v>49</v>
      </c>
      <c r="D2344" s="144" t="s">
        <v>9086</v>
      </c>
      <c r="E2344" s="144" t="s">
        <v>9087</v>
      </c>
      <c r="F2344" s="144" t="s">
        <v>4792</v>
      </c>
      <c r="G2344" s="144" t="s">
        <v>4745</v>
      </c>
      <c r="H2344" s="144" t="s">
        <v>8999</v>
      </c>
      <c r="I2344" s="144" t="s">
        <v>8203</v>
      </c>
      <c r="J2344" s="145">
        <v>75</v>
      </c>
      <c r="K2344" s="144" t="s">
        <v>4745</v>
      </c>
      <c r="L2344" s="144" t="s">
        <v>4745</v>
      </c>
      <c r="M2344" s="144" t="s">
        <v>4202</v>
      </c>
      <c r="N2344" s="144" t="s">
        <v>683</v>
      </c>
      <c r="O2344" s="144" t="s">
        <v>695</v>
      </c>
      <c r="P2344" s="144" t="s">
        <v>1515</v>
      </c>
      <c r="Q2344" s="145">
        <v>0.99</v>
      </c>
      <c r="R2344" s="144" t="s">
        <v>549</v>
      </c>
      <c r="S2344" s="145">
        <v>75</v>
      </c>
      <c r="T2344" s="144" t="s">
        <v>4746</v>
      </c>
      <c r="U2344" s="145">
        <v>0</v>
      </c>
      <c r="V2344" s="145">
        <v>0</v>
      </c>
      <c r="W2344" s="145">
        <v>0</v>
      </c>
      <c r="X2344" s="144" t="s">
        <v>4745</v>
      </c>
    </row>
    <row r="2345" spans="1:24" s="7" customFormat="1">
      <c r="A2345" s="7" t="s">
        <v>49</v>
      </c>
      <c r="D2345" s="144" t="s">
        <v>9088</v>
      </c>
      <c r="E2345" s="144" t="s">
        <v>9089</v>
      </c>
      <c r="F2345" s="144" t="s">
        <v>8081</v>
      </c>
      <c r="G2345" s="144" t="s">
        <v>4745</v>
      </c>
      <c r="H2345" s="144" t="s">
        <v>8999</v>
      </c>
      <c r="I2345" s="144" t="s">
        <v>8203</v>
      </c>
      <c r="J2345" s="145">
        <v>100</v>
      </c>
      <c r="K2345" s="144" t="s">
        <v>582</v>
      </c>
      <c r="L2345" s="144" t="s">
        <v>487</v>
      </c>
      <c r="M2345" s="144" t="s">
        <v>4202</v>
      </c>
      <c r="N2345" s="144" t="s">
        <v>683</v>
      </c>
      <c r="O2345" s="144" t="s">
        <v>695</v>
      </c>
      <c r="P2345" s="144" t="s">
        <v>3452</v>
      </c>
      <c r="Q2345" s="145">
        <v>1.7250000000000001</v>
      </c>
      <c r="R2345" s="144" t="s">
        <v>685</v>
      </c>
      <c r="S2345" s="145">
        <v>100</v>
      </c>
      <c r="T2345" s="144" t="s">
        <v>4746</v>
      </c>
      <c r="U2345" s="145">
        <v>51</v>
      </c>
      <c r="V2345" s="145">
        <v>13.09089</v>
      </c>
      <c r="W2345" s="145">
        <v>0</v>
      </c>
      <c r="X2345" s="144" t="s">
        <v>4745</v>
      </c>
    </row>
    <row r="2346" spans="1:24" s="7" customFormat="1">
      <c r="A2346" s="7" t="s">
        <v>49</v>
      </c>
      <c r="D2346" s="144" t="s">
        <v>9090</v>
      </c>
      <c r="E2346" s="144" t="s">
        <v>9091</v>
      </c>
      <c r="F2346" s="144" t="s">
        <v>4792</v>
      </c>
      <c r="G2346" s="144" t="s">
        <v>4745</v>
      </c>
      <c r="H2346" s="144" t="s">
        <v>8999</v>
      </c>
      <c r="I2346" s="144" t="s">
        <v>8203</v>
      </c>
      <c r="J2346" s="145">
        <v>100</v>
      </c>
      <c r="K2346" s="144" t="s">
        <v>4745</v>
      </c>
      <c r="L2346" s="144" t="s">
        <v>4745</v>
      </c>
      <c r="M2346" s="144" t="s">
        <v>4202</v>
      </c>
      <c r="N2346" s="144" t="s">
        <v>683</v>
      </c>
      <c r="O2346" s="144" t="s">
        <v>695</v>
      </c>
      <c r="P2346" s="144" t="s">
        <v>3452</v>
      </c>
      <c r="Q2346" s="145">
        <v>1.425</v>
      </c>
      <c r="R2346" s="144" t="s">
        <v>685</v>
      </c>
      <c r="S2346" s="145">
        <v>100</v>
      </c>
      <c r="T2346" s="144" t="s">
        <v>4746</v>
      </c>
      <c r="U2346" s="145">
        <v>0</v>
      </c>
      <c r="V2346" s="145">
        <v>0</v>
      </c>
      <c r="W2346" s="145">
        <v>0</v>
      </c>
      <c r="X2346" s="144" t="s">
        <v>4745</v>
      </c>
    </row>
    <row r="2347" spans="1:24" s="7" customFormat="1">
      <c r="A2347" s="7" t="s">
        <v>49</v>
      </c>
      <c r="D2347" s="144" t="s">
        <v>9092</v>
      </c>
      <c r="E2347" s="144" t="s">
        <v>9093</v>
      </c>
      <c r="F2347" s="144" t="s">
        <v>8081</v>
      </c>
      <c r="G2347" s="144" t="s">
        <v>4745</v>
      </c>
      <c r="H2347" s="144" t="s">
        <v>8999</v>
      </c>
      <c r="I2347" s="144" t="s">
        <v>8203</v>
      </c>
      <c r="J2347" s="145">
        <v>100</v>
      </c>
      <c r="K2347" s="144" t="s">
        <v>582</v>
      </c>
      <c r="L2347" s="144" t="s">
        <v>487</v>
      </c>
      <c r="M2347" s="144" t="s">
        <v>4202</v>
      </c>
      <c r="N2347" s="144" t="s">
        <v>683</v>
      </c>
      <c r="O2347" s="144" t="s">
        <v>695</v>
      </c>
      <c r="P2347" s="144" t="s">
        <v>3452</v>
      </c>
      <c r="Q2347" s="145">
        <v>1.7250000000000001</v>
      </c>
      <c r="R2347" s="144" t="s">
        <v>685</v>
      </c>
      <c r="S2347" s="145">
        <v>100</v>
      </c>
      <c r="T2347" s="144" t="s">
        <v>4746</v>
      </c>
      <c r="U2347" s="145">
        <v>25</v>
      </c>
      <c r="V2347" s="145">
        <v>13.099</v>
      </c>
      <c r="W2347" s="145">
        <v>0</v>
      </c>
      <c r="X2347" s="144" t="s">
        <v>4745</v>
      </c>
    </row>
    <row r="2348" spans="1:24" s="7" customFormat="1">
      <c r="A2348" s="7" t="s">
        <v>49</v>
      </c>
      <c r="D2348" s="144" t="s">
        <v>9094</v>
      </c>
      <c r="E2348" s="144" t="s">
        <v>9095</v>
      </c>
      <c r="F2348" s="144" t="s">
        <v>8081</v>
      </c>
      <c r="G2348" s="144" t="s">
        <v>4745</v>
      </c>
      <c r="H2348" s="144" t="s">
        <v>8999</v>
      </c>
      <c r="I2348" s="144" t="s">
        <v>8203</v>
      </c>
      <c r="J2348" s="145">
        <v>75</v>
      </c>
      <c r="K2348" s="144" t="s">
        <v>1507</v>
      </c>
      <c r="L2348" s="144" t="s">
        <v>389</v>
      </c>
      <c r="M2348" s="144" t="s">
        <v>4202</v>
      </c>
      <c r="N2348" s="144" t="s">
        <v>683</v>
      </c>
      <c r="O2348" s="144" t="s">
        <v>695</v>
      </c>
      <c r="P2348" s="144" t="s">
        <v>1515</v>
      </c>
      <c r="Q2348" s="145">
        <v>0.42</v>
      </c>
      <c r="R2348" s="144" t="s">
        <v>480</v>
      </c>
      <c r="S2348" s="145">
        <v>75</v>
      </c>
      <c r="T2348" s="144" t="s">
        <v>4746</v>
      </c>
      <c r="U2348" s="145">
        <v>112</v>
      </c>
      <c r="V2348" s="145">
        <v>4.5706899999999999</v>
      </c>
      <c r="W2348" s="145">
        <v>0</v>
      </c>
      <c r="X2348" s="144" t="s">
        <v>4745</v>
      </c>
    </row>
    <row r="2349" spans="1:24" s="7" customFormat="1">
      <c r="A2349" s="7" t="s">
        <v>49</v>
      </c>
      <c r="D2349" s="144" t="s">
        <v>9096</v>
      </c>
      <c r="E2349" s="144" t="s">
        <v>9097</v>
      </c>
      <c r="F2349" s="144" t="s">
        <v>8081</v>
      </c>
      <c r="G2349" s="144" t="s">
        <v>4745</v>
      </c>
      <c r="H2349" s="144" t="s">
        <v>8999</v>
      </c>
      <c r="I2349" s="144" t="s">
        <v>8203</v>
      </c>
      <c r="J2349" s="145">
        <v>75</v>
      </c>
      <c r="K2349" s="144" t="s">
        <v>582</v>
      </c>
      <c r="L2349" s="144" t="s">
        <v>457</v>
      </c>
      <c r="M2349" s="144" t="s">
        <v>4753</v>
      </c>
      <c r="N2349" s="144" t="s">
        <v>683</v>
      </c>
      <c r="O2349" s="144" t="s">
        <v>695</v>
      </c>
      <c r="P2349" s="144" t="s">
        <v>1515</v>
      </c>
      <c r="Q2349" s="145">
        <v>0.7</v>
      </c>
      <c r="R2349" s="144" t="s">
        <v>685</v>
      </c>
      <c r="S2349" s="145">
        <v>75</v>
      </c>
      <c r="T2349" s="144" t="s">
        <v>4754</v>
      </c>
      <c r="U2349" s="145">
        <v>395</v>
      </c>
      <c r="V2349" s="145">
        <v>6.0312999999999999</v>
      </c>
      <c r="W2349" s="145">
        <v>0</v>
      </c>
      <c r="X2349" s="144" t="s">
        <v>4745</v>
      </c>
    </row>
    <row r="2350" spans="1:24" s="7" customFormat="1">
      <c r="A2350" s="7" t="s">
        <v>49</v>
      </c>
      <c r="D2350" s="144" t="s">
        <v>9098</v>
      </c>
      <c r="E2350" s="144" t="s">
        <v>9099</v>
      </c>
      <c r="F2350" s="144" t="s">
        <v>4758</v>
      </c>
      <c r="G2350" s="144" t="s">
        <v>4745</v>
      </c>
      <c r="H2350" s="144" t="s">
        <v>9100</v>
      </c>
      <c r="I2350" s="144" t="s">
        <v>9100</v>
      </c>
      <c r="J2350" s="145">
        <v>15</v>
      </c>
      <c r="K2350" s="144" t="s">
        <v>452</v>
      </c>
      <c r="L2350" s="144" t="s">
        <v>393</v>
      </c>
      <c r="M2350" s="144" t="s">
        <v>4202</v>
      </c>
      <c r="N2350" s="144" t="s">
        <v>402</v>
      </c>
      <c r="O2350" s="144" t="s">
        <v>81</v>
      </c>
      <c r="P2350" s="144" t="s">
        <v>5281</v>
      </c>
      <c r="Q2350" s="145">
        <v>0.1</v>
      </c>
      <c r="R2350" s="144" t="s">
        <v>156</v>
      </c>
      <c r="S2350" s="145">
        <v>1</v>
      </c>
      <c r="T2350" s="144" t="s">
        <v>4746</v>
      </c>
      <c r="U2350" s="145">
        <v>0</v>
      </c>
      <c r="V2350" s="145">
        <v>0</v>
      </c>
      <c r="W2350" s="145">
        <v>0</v>
      </c>
      <c r="X2350" s="144" t="s">
        <v>4745</v>
      </c>
    </row>
    <row r="2351" spans="1:24" s="7" customFormat="1">
      <c r="A2351" s="7" t="s">
        <v>49</v>
      </c>
      <c r="D2351" s="144" t="s">
        <v>9101</v>
      </c>
      <c r="E2351" s="144" t="s">
        <v>9102</v>
      </c>
      <c r="F2351" s="144" t="s">
        <v>4758</v>
      </c>
      <c r="G2351" s="144" t="s">
        <v>4745</v>
      </c>
      <c r="H2351" s="144" t="s">
        <v>9100</v>
      </c>
      <c r="I2351" s="144" t="s">
        <v>9100</v>
      </c>
      <c r="J2351" s="145">
        <v>0</v>
      </c>
      <c r="K2351" s="144" t="s">
        <v>4745</v>
      </c>
      <c r="L2351" s="144" t="s">
        <v>4745</v>
      </c>
      <c r="M2351" s="144" t="s">
        <v>4202</v>
      </c>
      <c r="N2351" s="144" t="s">
        <v>4745</v>
      </c>
      <c r="O2351" s="144" t="s">
        <v>4745</v>
      </c>
      <c r="P2351" s="144" t="s">
        <v>4745</v>
      </c>
      <c r="Q2351" s="145">
        <v>0</v>
      </c>
      <c r="R2351" s="144" t="s">
        <v>4745</v>
      </c>
      <c r="S2351" s="145">
        <v>0</v>
      </c>
      <c r="T2351" s="144" t="s">
        <v>4746</v>
      </c>
      <c r="U2351" s="145">
        <v>-9353.2999999999993</v>
      </c>
      <c r="V2351" s="145">
        <v>0</v>
      </c>
      <c r="W2351" s="145">
        <v>0</v>
      </c>
      <c r="X2351" s="144" t="s">
        <v>4745</v>
      </c>
    </row>
    <row r="2352" spans="1:24" s="7" customFormat="1">
      <c r="A2352" s="7" t="s">
        <v>49</v>
      </c>
      <c r="D2352" s="144" t="s">
        <v>9103</v>
      </c>
      <c r="E2352" s="144" t="s">
        <v>9104</v>
      </c>
      <c r="F2352" s="144" t="s">
        <v>4745</v>
      </c>
      <c r="G2352" s="144" t="s">
        <v>4745</v>
      </c>
      <c r="H2352" s="144" t="s">
        <v>9100</v>
      </c>
      <c r="I2352" s="144" t="s">
        <v>9100</v>
      </c>
      <c r="J2352" s="145">
        <v>0</v>
      </c>
      <c r="K2352" s="144" t="s">
        <v>4745</v>
      </c>
      <c r="L2352" s="144" t="s">
        <v>4745</v>
      </c>
      <c r="M2352" s="144" t="s">
        <v>4745</v>
      </c>
      <c r="N2352" s="144" t="s">
        <v>4745</v>
      </c>
      <c r="O2352" s="144" t="s">
        <v>4745</v>
      </c>
      <c r="P2352" s="144" t="s">
        <v>4745</v>
      </c>
      <c r="Q2352" s="145">
        <v>0</v>
      </c>
      <c r="R2352" s="144" t="s">
        <v>4745</v>
      </c>
      <c r="S2352" s="145">
        <v>0</v>
      </c>
      <c r="T2352" s="144" t="s">
        <v>4745</v>
      </c>
      <c r="U2352" s="145">
        <v>-1</v>
      </c>
      <c r="V2352" s="145">
        <v>0</v>
      </c>
      <c r="W2352" s="145">
        <v>0</v>
      </c>
      <c r="X2352" s="144" t="s">
        <v>4745</v>
      </c>
    </row>
    <row r="2353" spans="1:45" s="7" customFormat="1">
      <c r="A2353" s="7" t="s">
        <v>49</v>
      </c>
      <c r="D2353" s="144" t="s">
        <v>9105</v>
      </c>
      <c r="E2353" s="144" t="s">
        <v>9106</v>
      </c>
      <c r="F2353" s="144" t="s">
        <v>4758</v>
      </c>
      <c r="G2353" s="144" t="s">
        <v>4745</v>
      </c>
      <c r="H2353" s="144" t="s">
        <v>9100</v>
      </c>
      <c r="I2353" s="144" t="s">
        <v>9100</v>
      </c>
      <c r="J2353" s="145">
        <v>0</v>
      </c>
      <c r="K2353" s="144" t="s">
        <v>4745</v>
      </c>
      <c r="L2353" s="144" t="s">
        <v>4745</v>
      </c>
      <c r="M2353" s="144" t="s">
        <v>4202</v>
      </c>
      <c r="N2353" s="144" t="s">
        <v>4745</v>
      </c>
      <c r="O2353" s="144" t="s">
        <v>4745</v>
      </c>
      <c r="P2353" s="144" t="s">
        <v>4745</v>
      </c>
      <c r="Q2353" s="145">
        <v>0</v>
      </c>
      <c r="R2353" s="144" t="s">
        <v>4745</v>
      </c>
      <c r="S2353" s="145">
        <v>0</v>
      </c>
      <c r="T2353" s="144" t="s">
        <v>4746</v>
      </c>
      <c r="U2353" s="145">
        <v>-5093</v>
      </c>
      <c r="V2353" s="145">
        <v>0</v>
      </c>
      <c r="W2353" s="145">
        <v>0</v>
      </c>
      <c r="X2353" s="144" t="s">
        <v>4745</v>
      </c>
    </row>
    <row r="2354" spans="1:45" s="7" customFormat="1">
      <c r="A2354" s="7" t="s">
        <v>49</v>
      </c>
      <c r="D2354" s="144" t="s">
        <v>9107</v>
      </c>
      <c r="E2354" s="144" t="s">
        <v>9108</v>
      </c>
      <c r="F2354" s="144" t="s">
        <v>4758</v>
      </c>
      <c r="G2354" s="144" t="s">
        <v>4745</v>
      </c>
      <c r="H2354" s="144" t="s">
        <v>9100</v>
      </c>
      <c r="I2354" s="144" t="s">
        <v>9100</v>
      </c>
      <c r="J2354" s="145">
        <v>0</v>
      </c>
      <c r="K2354" s="144" t="s">
        <v>4745</v>
      </c>
      <c r="L2354" s="144" t="s">
        <v>4745</v>
      </c>
      <c r="M2354" s="144" t="s">
        <v>4202</v>
      </c>
      <c r="N2354" s="144" t="s">
        <v>4745</v>
      </c>
      <c r="O2354" s="144" t="s">
        <v>4745</v>
      </c>
      <c r="P2354" s="144" t="s">
        <v>4745</v>
      </c>
      <c r="Q2354" s="145">
        <v>0</v>
      </c>
      <c r="R2354" s="144" t="s">
        <v>4745</v>
      </c>
      <c r="S2354" s="145">
        <v>0</v>
      </c>
      <c r="T2354" s="144" t="s">
        <v>4746</v>
      </c>
      <c r="U2354" s="145">
        <v>-66</v>
      </c>
      <c r="V2354" s="145">
        <v>0</v>
      </c>
      <c r="W2354" s="145">
        <v>0</v>
      </c>
      <c r="X2354" s="144" t="s">
        <v>4745</v>
      </c>
    </row>
    <row r="2355" spans="1:45" s="7" customFormat="1">
      <c r="A2355" s="7" t="s">
        <v>49</v>
      </c>
      <c r="D2355" s="144" t="s">
        <v>9109</v>
      </c>
      <c r="E2355" s="144" t="s">
        <v>9110</v>
      </c>
      <c r="F2355" s="144" t="s">
        <v>4758</v>
      </c>
      <c r="G2355" s="144" t="s">
        <v>4745</v>
      </c>
      <c r="H2355" s="144" t="s">
        <v>9100</v>
      </c>
      <c r="I2355" s="144" t="s">
        <v>9100</v>
      </c>
      <c r="J2355" s="145">
        <v>0</v>
      </c>
      <c r="K2355" s="144" t="s">
        <v>4745</v>
      </c>
      <c r="L2355" s="144" t="s">
        <v>4745</v>
      </c>
      <c r="M2355" s="144" t="s">
        <v>4202</v>
      </c>
      <c r="N2355" s="144" t="s">
        <v>4745</v>
      </c>
      <c r="O2355" s="144" t="s">
        <v>4745</v>
      </c>
      <c r="P2355" s="144" t="s">
        <v>4745</v>
      </c>
      <c r="Q2355" s="145">
        <v>0</v>
      </c>
      <c r="R2355" s="144" t="s">
        <v>4745</v>
      </c>
      <c r="S2355" s="145">
        <v>0</v>
      </c>
      <c r="T2355" s="144" t="s">
        <v>4746</v>
      </c>
      <c r="U2355" s="145">
        <v>-10139</v>
      </c>
      <c r="V2355" s="145">
        <v>0</v>
      </c>
      <c r="W2355" s="145">
        <v>0</v>
      </c>
      <c r="X2355" s="144" t="s">
        <v>4745</v>
      </c>
    </row>
    <row r="2356" spans="1:45">
      <c r="A2356" s="7" t="s">
        <v>49</v>
      </c>
      <c r="B2356" s="7"/>
      <c r="C2356" s="7"/>
      <c r="D2356" s="7" t="s">
        <v>52</v>
      </c>
      <c r="E2356" s="7"/>
      <c r="F2356" s="7"/>
      <c r="G2356" s="7"/>
      <c r="H2356" s="7"/>
      <c r="I2356" s="7"/>
      <c r="J2356" s="7">
        <f>SUBTOTAL(109,Article[Calibre])</f>
        <v>126686</v>
      </c>
      <c r="K2356" s="7"/>
      <c r="L2356" s="7"/>
      <c r="M2356" s="7"/>
      <c r="N2356" s="7"/>
      <c r="O2356" s="7"/>
      <c r="P2356" s="7"/>
      <c r="Q2356" s="7">
        <f>SUBTOTAL(109,Article[Poids de matière active])</f>
        <v>5015.3139850000198</v>
      </c>
      <c r="R2356" s="7"/>
      <c r="S2356" s="7">
        <f>SUBTOTAL(109,Article[Distance de sécurité])</f>
        <v>123712</v>
      </c>
      <c r="T2356" s="7"/>
      <c r="U2356" s="7">
        <f>SUBTOTAL(109,Article[Stocks])</f>
        <v>1176559.7</v>
      </c>
      <c r="V2356" s="7">
        <f>SUBTOTAL(109,Article[Dernier coût direct])</f>
        <v>27437.249629999991</v>
      </c>
      <c r="W2356" s="7">
        <f>SUBTOTAL(109,Article[Qté sur commande vente])</f>
        <v>122118</v>
      </c>
      <c r="X2356" s="7">
        <f>SUBTOTAL(103,Article[Lien vidéo])</f>
        <v>2346</v>
      </c>
      <c r="Y2356" s="7"/>
      <c r="Z2356" s="7"/>
      <c r="AA2356" s="7"/>
      <c r="AB2356" s="7"/>
      <c r="AC2356" s="7"/>
      <c r="AD2356" s="7"/>
      <c r="AE2356" s="7"/>
      <c r="AF2356" s="7"/>
      <c r="AG2356" s="7"/>
      <c r="AH2356" s="7"/>
      <c r="AI2356" s="7"/>
      <c r="AJ2356" s="7"/>
      <c r="AK2356" s="7"/>
      <c r="AL2356" s="7"/>
      <c r="AM2356" s="7"/>
      <c r="AN2356" s="7"/>
      <c r="AO2356" s="7"/>
      <c r="AP2356" s="7"/>
      <c r="AQ2356" s="7"/>
      <c r="AR2356" s="7"/>
      <c r="AS2356" s="7"/>
    </row>
  </sheetData>
  <sheetProtection sheet="1" objects="1" scenarios="1"/>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2AFE4-96C6-412D-B7D3-9A4959D33C9E}">
  <dimension ref="A1:Q997"/>
  <sheetViews>
    <sheetView topLeftCell="B2" workbookViewId="0"/>
  </sheetViews>
  <sheetFormatPr defaultColWidth="11.42578125" defaultRowHeight="15"/>
  <cols>
    <col min="1" max="1" width="11.42578125" hidden="1" customWidth="1"/>
    <col min="4" max="4" width="21.85546875" bestFit="1" customWidth="1"/>
    <col min="5" max="7" width="17.7109375" bestFit="1" customWidth="1"/>
    <col min="8" max="8" width="18.140625" bestFit="1" customWidth="1"/>
    <col min="9" max="10" width="17.7109375" bestFit="1" customWidth="1"/>
  </cols>
  <sheetData>
    <row r="1" spans="1:17" s="7" customFormat="1" hidden="1">
      <c r="A1" s="10" t="s">
        <v>4712</v>
      </c>
      <c r="D1" s="7" t="s">
        <v>4742</v>
      </c>
      <c r="E1" s="7" t="s">
        <v>51</v>
      </c>
      <c r="F1" s="7" t="s">
        <v>51</v>
      </c>
      <c r="G1" s="7" t="s">
        <v>51</v>
      </c>
      <c r="H1" s="7" t="s">
        <v>51</v>
      </c>
      <c r="I1" s="7" t="s">
        <v>51</v>
      </c>
      <c r="J1" s="7" t="s">
        <v>51</v>
      </c>
    </row>
    <row r="2" spans="1:17" s="7" customFormat="1"/>
    <row r="3" spans="1:17" s="7" customFormat="1" hidden="1">
      <c r="A3" s="10" t="s">
        <v>9</v>
      </c>
      <c r="C3" s="11" t="s">
        <v>3</v>
      </c>
      <c r="D3" s="12" t="s">
        <v>4</v>
      </c>
      <c r="E3" s="142"/>
      <c r="F3" s="142"/>
      <c r="G3" s="142"/>
      <c r="H3" s="142"/>
      <c r="I3" s="142"/>
      <c r="J3" s="142"/>
    </row>
    <row r="4" spans="1:17" s="7" customFormat="1" ht="15.75" hidden="1" thickTop="1">
      <c r="A4" s="10" t="s">
        <v>9</v>
      </c>
      <c r="C4" s="13" t="s">
        <v>3880</v>
      </c>
      <c r="D4" s="14"/>
      <c r="E4" s="142"/>
      <c r="F4" s="142"/>
      <c r="G4" s="142"/>
      <c r="H4" s="142"/>
      <c r="I4" s="142"/>
      <c r="J4" s="142"/>
    </row>
    <row r="5" spans="1:17" s="7" customFormat="1" hidden="1">
      <c r="A5" s="10" t="s">
        <v>9</v>
      </c>
      <c r="C5" s="19" t="s">
        <v>7</v>
      </c>
      <c r="D5" s="20" t="s">
        <v>3842</v>
      </c>
      <c r="E5" s="143"/>
      <c r="F5" s="143"/>
      <c r="G5" s="143"/>
      <c r="H5" s="143"/>
      <c r="I5" s="143"/>
      <c r="J5" s="143"/>
    </row>
    <row r="6" spans="1:17" s="7" customFormat="1" hidden="1">
      <c r="A6" s="10" t="s">
        <v>9</v>
      </c>
      <c r="C6" s="19" t="s">
        <v>3883</v>
      </c>
      <c r="D6" s="20" t="s">
        <v>3887</v>
      </c>
      <c r="E6" s="143"/>
      <c r="F6" s="143"/>
      <c r="G6" s="143"/>
      <c r="H6" s="143"/>
      <c r="I6" s="143"/>
      <c r="J6" s="143"/>
    </row>
    <row r="7" spans="1:17" s="7" customFormat="1" hidden="1">
      <c r="A7" s="10" t="s">
        <v>9</v>
      </c>
      <c r="C7" s="19" t="s">
        <v>3881</v>
      </c>
      <c r="D7" s="20" t="s">
        <v>4192</v>
      </c>
      <c r="E7" s="143"/>
      <c r="F7" s="143"/>
      <c r="G7" s="143"/>
      <c r="H7" s="143"/>
      <c r="I7" s="143"/>
      <c r="J7" s="143"/>
    </row>
    <row r="8" spans="1:17" s="7" customFormat="1" hidden="1">
      <c r="A8" s="10" t="s">
        <v>9</v>
      </c>
      <c r="C8" s="16" t="s">
        <v>3882</v>
      </c>
      <c r="D8" s="21" t="s">
        <v>4200</v>
      </c>
      <c r="E8" s="146"/>
      <c r="F8" s="146"/>
      <c r="G8" s="146"/>
      <c r="H8" s="146"/>
      <c r="I8" s="146"/>
      <c r="J8" s="146"/>
    </row>
    <row r="9" spans="1:17" s="7" customFormat="1"/>
    <row r="10" spans="1:17" s="7" customFormat="1" hidden="1">
      <c r="A10" s="10" t="s">
        <v>9</v>
      </c>
      <c r="D10" s="15" t="s">
        <v>11</v>
      </c>
      <c r="E10" s="15"/>
      <c r="F10" s="15"/>
      <c r="G10" s="15"/>
      <c r="H10" s="15"/>
      <c r="I10" s="15"/>
      <c r="J10" s="15"/>
      <c r="K10" s="10" t="s">
        <v>3844</v>
      </c>
      <c r="L10" s="10" t="s">
        <v>3881</v>
      </c>
      <c r="M10" s="10" t="s">
        <v>3882</v>
      </c>
      <c r="N10" s="10" t="s">
        <v>3883</v>
      </c>
      <c r="O10" s="10" t="s">
        <v>3884</v>
      </c>
      <c r="P10" s="10" t="s">
        <v>3885</v>
      </c>
      <c r="Q10" s="10" t="s">
        <v>3886</v>
      </c>
    </row>
    <row r="11" spans="1:17" s="7" customFormat="1" hidden="1">
      <c r="A11" s="10" t="s">
        <v>9</v>
      </c>
      <c r="D11" s="15" t="s">
        <v>12</v>
      </c>
      <c r="E11" s="15"/>
      <c r="F11" s="15"/>
      <c r="G11" s="15"/>
      <c r="H11" s="15"/>
      <c r="I11" s="15"/>
      <c r="J11" s="15"/>
      <c r="K11" s="10" t="s">
        <v>3844</v>
      </c>
      <c r="L11" s="10" t="s">
        <v>3881</v>
      </c>
      <c r="M11" s="10" t="s">
        <v>3882</v>
      </c>
      <c r="N11" s="10" t="s">
        <v>3883</v>
      </c>
      <c r="O11" s="10" t="s">
        <v>3884</v>
      </c>
      <c r="P11" s="10" t="s">
        <v>3885</v>
      </c>
      <c r="Q11" s="10" t="s">
        <v>3886</v>
      </c>
    </row>
    <row r="12" spans="1:17" s="7" customFormat="1">
      <c r="D12" t="s">
        <v>3844</v>
      </c>
      <c r="E12" s="7" t="s">
        <v>3881</v>
      </c>
      <c r="F12" s="7" t="s">
        <v>3882</v>
      </c>
      <c r="G12" s="7" t="s">
        <v>3883</v>
      </c>
      <c r="H12" s="7" t="s">
        <v>3884</v>
      </c>
      <c r="I12" s="7" t="s">
        <v>3885</v>
      </c>
      <c r="J12" s="7" t="s">
        <v>3886</v>
      </c>
    </row>
    <row r="13" spans="1:17" s="7" customFormat="1">
      <c r="A13" s="7" t="s">
        <v>49</v>
      </c>
      <c r="D13" s="144" t="s">
        <v>691</v>
      </c>
      <c r="E13" s="144" t="s">
        <v>9111</v>
      </c>
      <c r="F13" s="147">
        <v>44561</v>
      </c>
      <c r="G13" s="144" t="s">
        <v>3887</v>
      </c>
      <c r="H13" s="144" t="s">
        <v>9112</v>
      </c>
      <c r="I13" s="145" t="b">
        <v>0</v>
      </c>
      <c r="J13" s="145">
        <v>94.26</v>
      </c>
    </row>
    <row r="14" spans="1:17" s="7" customFormat="1">
      <c r="A14" s="7" t="s">
        <v>49</v>
      </c>
      <c r="D14" s="144" t="s">
        <v>697</v>
      </c>
      <c r="E14" s="144" t="s">
        <v>9111</v>
      </c>
      <c r="F14" s="147">
        <v>44561</v>
      </c>
      <c r="G14" s="144" t="s">
        <v>3887</v>
      </c>
      <c r="H14" s="144" t="s">
        <v>9112</v>
      </c>
      <c r="I14" s="145" t="b">
        <v>0</v>
      </c>
      <c r="J14" s="145">
        <v>94.26</v>
      </c>
    </row>
    <row r="15" spans="1:17" s="7" customFormat="1">
      <c r="A15" s="7" t="s">
        <v>49</v>
      </c>
      <c r="D15" s="144" t="s">
        <v>3717</v>
      </c>
      <c r="E15" s="144" t="s">
        <v>9113</v>
      </c>
      <c r="F15" s="147">
        <v>44561</v>
      </c>
      <c r="G15" s="144" t="s">
        <v>3887</v>
      </c>
      <c r="H15" s="144" t="s">
        <v>9112</v>
      </c>
      <c r="I15" s="145" t="b">
        <v>0</v>
      </c>
      <c r="J15" s="145">
        <v>121.3</v>
      </c>
    </row>
    <row r="16" spans="1:17" s="7" customFormat="1">
      <c r="A16" s="7" t="s">
        <v>49</v>
      </c>
      <c r="D16" s="144" t="s">
        <v>3715</v>
      </c>
      <c r="E16" s="144" t="s">
        <v>9113</v>
      </c>
      <c r="F16" s="147">
        <v>44561</v>
      </c>
      <c r="G16" s="144" t="s">
        <v>3887</v>
      </c>
      <c r="H16" s="144" t="s">
        <v>9112</v>
      </c>
      <c r="I16" s="145" t="b">
        <v>0</v>
      </c>
      <c r="J16" s="145">
        <v>121.3</v>
      </c>
    </row>
    <row r="17" spans="1:10" s="7" customFormat="1">
      <c r="A17" s="7" t="s">
        <v>49</v>
      </c>
      <c r="D17" s="144" t="s">
        <v>3714</v>
      </c>
      <c r="E17" s="144" t="s">
        <v>9113</v>
      </c>
      <c r="F17" s="147">
        <v>44561</v>
      </c>
      <c r="G17" s="144" t="s">
        <v>3887</v>
      </c>
      <c r="H17" s="144" t="s">
        <v>9112</v>
      </c>
      <c r="I17" s="145" t="b">
        <v>0</v>
      </c>
      <c r="J17" s="145">
        <v>121.3</v>
      </c>
    </row>
    <row r="18" spans="1:10" s="7" customFormat="1">
      <c r="A18" s="7" t="s">
        <v>49</v>
      </c>
      <c r="D18" s="144" t="s">
        <v>3716</v>
      </c>
      <c r="E18" s="144" t="s">
        <v>9113</v>
      </c>
      <c r="F18" s="147">
        <v>44561</v>
      </c>
      <c r="G18" s="144" t="s">
        <v>3887</v>
      </c>
      <c r="H18" s="144" t="s">
        <v>9112</v>
      </c>
      <c r="I18" s="145" t="b">
        <v>0</v>
      </c>
      <c r="J18" s="145">
        <v>121.3</v>
      </c>
    </row>
    <row r="19" spans="1:10" s="7" customFormat="1">
      <c r="A19" s="7" t="s">
        <v>49</v>
      </c>
      <c r="D19" s="144" t="s">
        <v>3718</v>
      </c>
      <c r="E19" s="144" t="s">
        <v>9113</v>
      </c>
      <c r="F19" s="147">
        <v>44561</v>
      </c>
      <c r="G19" s="144" t="s">
        <v>3887</v>
      </c>
      <c r="H19" s="144" t="s">
        <v>9112</v>
      </c>
      <c r="I19" s="145" t="b">
        <v>0</v>
      </c>
      <c r="J19" s="145">
        <v>142.69999999999999</v>
      </c>
    </row>
    <row r="20" spans="1:10" s="7" customFormat="1">
      <c r="A20" s="7" t="s">
        <v>49</v>
      </c>
      <c r="D20" s="144" t="s">
        <v>3719</v>
      </c>
      <c r="E20" s="144" t="s">
        <v>9113</v>
      </c>
      <c r="F20" s="147">
        <v>44561</v>
      </c>
      <c r="G20" s="144" t="s">
        <v>3887</v>
      </c>
      <c r="H20" s="144" t="s">
        <v>9112</v>
      </c>
      <c r="I20" s="145" t="b">
        <v>0</v>
      </c>
      <c r="J20" s="145">
        <v>142.69999999999999</v>
      </c>
    </row>
    <row r="21" spans="1:10" s="7" customFormat="1">
      <c r="A21" s="7" t="s">
        <v>49</v>
      </c>
      <c r="D21" s="144" t="s">
        <v>728</v>
      </c>
      <c r="E21" s="144" t="s">
        <v>9113</v>
      </c>
      <c r="F21" s="147">
        <v>44561</v>
      </c>
      <c r="G21" s="144" t="s">
        <v>3887</v>
      </c>
      <c r="H21" s="144" t="s">
        <v>9112</v>
      </c>
      <c r="I21" s="145" t="b">
        <v>0</v>
      </c>
      <c r="J21" s="145">
        <v>231.58</v>
      </c>
    </row>
    <row r="22" spans="1:10" s="7" customFormat="1">
      <c r="A22" s="7" t="s">
        <v>49</v>
      </c>
      <c r="D22" s="144" t="s">
        <v>733</v>
      </c>
      <c r="E22" s="144" t="s">
        <v>9113</v>
      </c>
      <c r="F22" s="147">
        <v>44561</v>
      </c>
      <c r="G22" s="144" t="s">
        <v>3887</v>
      </c>
      <c r="H22" s="144" t="s">
        <v>9112</v>
      </c>
      <c r="I22" s="145" t="b">
        <v>0</v>
      </c>
      <c r="J22" s="145">
        <v>231.58</v>
      </c>
    </row>
    <row r="23" spans="1:10" s="7" customFormat="1">
      <c r="A23" s="7" t="s">
        <v>49</v>
      </c>
      <c r="D23" s="144" t="s">
        <v>736</v>
      </c>
      <c r="E23" s="144" t="s">
        <v>9113</v>
      </c>
      <c r="F23" s="147">
        <v>44561</v>
      </c>
      <c r="G23" s="144" t="s">
        <v>3887</v>
      </c>
      <c r="H23" s="144" t="s">
        <v>9112</v>
      </c>
      <c r="I23" s="145" t="b">
        <v>0</v>
      </c>
      <c r="J23" s="145">
        <v>231.58</v>
      </c>
    </row>
    <row r="24" spans="1:10" s="7" customFormat="1">
      <c r="A24" s="7" t="s">
        <v>49</v>
      </c>
      <c r="D24" s="144" t="s">
        <v>740</v>
      </c>
      <c r="E24" s="144" t="s">
        <v>9113</v>
      </c>
      <c r="F24" s="147">
        <v>44561</v>
      </c>
      <c r="G24" s="144" t="s">
        <v>3887</v>
      </c>
      <c r="H24" s="144" t="s">
        <v>9112</v>
      </c>
      <c r="I24" s="145" t="b">
        <v>0</v>
      </c>
      <c r="J24" s="145">
        <v>231.58</v>
      </c>
    </row>
    <row r="25" spans="1:10" s="7" customFormat="1">
      <c r="A25" s="7" t="s">
        <v>49</v>
      </c>
      <c r="D25" s="144" t="s">
        <v>3702</v>
      </c>
      <c r="E25" s="144" t="s">
        <v>9114</v>
      </c>
      <c r="F25" s="147">
        <v>44561</v>
      </c>
      <c r="G25" s="144" t="s">
        <v>3887</v>
      </c>
      <c r="H25" s="144" t="s">
        <v>9112</v>
      </c>
      <c r="I25" s="145" t="b">
        <v>0</v>
      </c>
      <c r="J25" s="145">
        <v>136.63999999999999</v>
      </c>
    </row>
    <row r="26" spans="1:10" s="7" customFormat="1">
      <c r="A26" s="7" t="s">
        <v>49</v>
      </c>
      <c r="D26" s="144" t="s">
        <v>3701</v>
      </c>
      <c r="E26" s="144" t="s">
        <v>9114</v>
      </c>
      <c r="F26" s="147">
        <v>44561</v>
      </c>
      <c r="G26" s="144" t="s">
        <v>3887</v>
      </c>
      <c r="H26" s="144" t="s">
        <v>9112</v>
      </c>
      <c r="I26" s="145" t="b">
        <v>0</v>
      </c>
      <c r="J26" s="145">
        <v>136.63999999999999</v>
      </c>
    </row>
    <row r="27" spans="1:10" s="7" customFormat="1">
      <c r="A27" s="7" t="s">
        <v>49</v>
      </c>
      <c r="D27" s="144" t="s">
        <v>3396</v>
      </c>
      <c r="E27" s="144" t="s">
        <v>9115</v>
      </c>
      <c r="F27" s="147">
        <v>44561</v>
      </c>
      <c r="G27" s="144" t="s">
        <v>3887</v>
      </c>
      <c r="H27" s="144" t="s">
        <v>9112</v>
      </c>
      <c r="I27" s="145" t="b">
        <v>0</v>
      </c>
      <c r="J27" s="145">
        <v>133.65</v>
      </c>
    </row>
    <row r="28" spans="1:10" s="7" customFormat="1">
      <c r="A28" s="7" t="s">
        <v>49</v>
      </c>
      <c r="D28" s="144" t="s">
        <v>3705</v>
      </c>
      <c r="E28" s="144" t="s">
        <v>9115</v>
      </c>
      <c r="F28" s="147">
        <v>44561</v>
      </c>
      <c r="G28" s="144" t="s">
        <v>3887</v>
      </c>
      <c r="H28" s="144" t="s">
        <v>9112</v>
      </c>
      <c r="I28" s="145" t="b">
        <v>0</v>
      </c>
      <c r="J28" s="145">
        <v>68.34</v>
      </c>
    </row>
    <row r="29" spans="1:10" s="7" customFormat="1">
      <c r="A29" s="7" t="s">
        <v>49</v>
      </c>
      <c r="D29" s="144" t="s">
        <v>1050</v>
      </c>
      <c r="E29" s="144" t="s">
        <v>9115</v>
      </c>
      <c r="F29" s="147">
        <v>44561</v>
      </c>
      <c r="G29" s="144" t="s">
        <v>3887</v>
      </c>
      <c r="H29" s="144" t="s">
        <v>9112</v>
      </c>
      <c r="I29" s="145" t="b">
        <v>0</v>
      </c>
      <c r="J29" s="145">
        <v>66.5</v>
      </c>
    </row>
    <row r="30" spans="1:10" s="7" customFormat="1">
      <c r="A30" s="7" t="s">
        <v>49</v>
      </c>
      <c r="D30" s="144" t="s">
        <v>1054</v>
      </c>
      <c r="E30" s="144" t="s">
        <v>9115</v>
      </c>
      <c r="F30" s="147">
        <v>44561</v>
      </c>
      <c r="G30" s="144" t="s">
        <v>3887</v>
      </c>
      <c r="H30" s="144" t="s">
        <v>9112</v>
      </c>
      <c r="I30" s="145" t="b">
        <v>0</v>
      </c>
      <c r="J30" s="145">
        <v>66.5</v>
      </c>
    </row>
    <row r="31" spans="1:10" s="7" customFormat="1">
      <c r="A31" s="7" t="s">
        <v>49</v>
      </c>
      <c r="D31" s="144" t="s">
        <v>1057</v>
      </c>
      <c r="E31" s="144" t="s">
        <v>9115</v>
      </c>
      <c r="F31" s="147">
        <v>44561</v>
      </c>
      <c r="G31" s="144" t="s">
        <v>3887</v>
      </c>
      <c r="H31" s="144" t="s">
        <v>9112</v>
      </c>
      <c r="I31" s="145" t="b">
        <v>0</v>
      </c>
      <c r="J31" s="145">
        <v>172.21</v>
      </c>
    </row>
    <row r="32" spans="1:10" s="7" customFormat="1">
      <c r="A32" s="7" t="s">
        <v>49</v>
      </c>
      <c r="D32" s="144" t="s">
        <v>1060</v>
      </c>
      <c r="E32" s="144" t="s">
        <v>9115</v>
      </c>
      <c r="F32" s="147">
        <v>44561</v>
      </c>
      <c r="G32" s="144" t="s">
        <v>3887</v>
      </c>
      <c r="H32" s="144" t="s">
        <v>9112</v>
      </c>
      <c r="I32" s="145" t="b">
        <v>0</v>
      </c>
      <c r="J32" s="145">
        <v>172.21</v>
      </c>
    </row>
    <row r="33" spans="1:10" s="7" customFormat="1">
      <c r="A33" s="7" t="s">
        <v>49</v>
      </c>
      <c r="D33" s="144" t="s">
        <v>1063</v>
      </c>
      <c r="E33" s="144" t="s">
        <v>9115</v>
      </c>
      <c r="F33" s="147">
        <v>44561</v>
      </c>
      <c r="G33" s="144" t="s">
        <v>3887</v>
      </c>
      <c r="H33" s="144" t="s">
        <v>9112</v>
      </c>
      <c r="I33" s="145" t="b">
        <v>0</v>
      </c>
      <c r="J33" s="145">
        <v>172.21</v>
      </c>
    </row>
    <row r="34" spans="1:10" s="7" customFormat="1">
      <c r="A34" s="7" t="s">
        <v>49</v>
      </c>
      <c r="D34" s="144" t="s">
        <v>1066</v>
      </c>
      <c r="E34" s="144" t="s">
        <v>9115</v>
      </c>
      <c r="F34" s="147">
        <v>44561</v>
      </c>
      <c r="G34" s="144" t="s">
        <v>3887</v>
      </c>
      <c r="H34" s="144" t="s">
        <v>9112</v>
      </c>
      <c r="I34" s="145" t="b">
        <v>0</v>
      </c>
      <c r="J34" s="145">
        <v>172.21</v>
      </c>
    </row>
    <row r="35" spans="1:10" s="7" customFormat="1">
      <c r="A35" s="7" t="s">
        <v>49</v>
      </c>
      <c r="D35" s="144" t="s">
        <v>1081</v>
      </c>
      <c r="E35" s="144" t="s">
        <v>9113</v>
      </c>
      <c r="F35" s="147">
        <v>44561</v>
      </c>
      <c r="G35" s="144" t="s">
        <v>3887</v>
      </c>
      <c r="H35" s="144" t="s">
        <v>9112</v>
      </c>
      <c r="I35" s="145" t="b">
        <v>0</v>
      </c>
      <c r="J35" s="145">
        <v>162.63999999999999</v>
      </c>
    </row>
    <row r="36" spans="1:10" s="7" customFormat="1">
      <c r="A36" s="7" t="s">
        <v>49</v>
      </c>
      <c r="D36" s="144" t="s">
        <v>1085</v>
      </c>
      <c r="E36" s="144" t="s">
        <v>9113</v>
      </c>
      <c r="F36" s="147">
        <v>44561</v>
      </c>
      <c r="G36" s="144" t="s">
        <v>3887</v>
      </c>
      <c r="H36" s="144" t="s">
        <v>9112</v>
      </c>
      <c r="I36" s="145" t="b">
        <v>0</v>
      </c>
      <c r="J36" s="145">
        <v>219.32</v>
      </c>
    </row>
    <row r="37" spans="1:10" s="7" customFormat="1">
      <c r="A37" s="7" t="s">
        <v>49</v>
      </c>
      <c r="D37" s="144" t="s">
        <v>1089</v>
      </c>
      <c r="E37" s="144" t="s">
        <v>9113</v>
      </c>
      <c r="F37" s="147">
        <v>44561</v>
      </c>
      <c r="G37" s="144" t="s">
        <v>3887</v>
      </c>
      <c r="H37" s="144" t="s">
        <v>9112</v>
      </c>
      <c r="I37" s="145" t="b">
        <v>0</v>
      </c>
      <c r="J37" s="145">
        <v>219.32</v>
      </c>
    </row>
    <row r="38" spans="1:10" s="7" customFormat="1">
      <c r="A38" s="7" t="s">
        <v>49</v>
      </c>
      <c r="D38" s="144" t="s">
        <v>1092</v>
      </c>
      <c r="E38" s="144" t="s">
        <v>9113</v>
      </c>
      <c r="F38" s="147">
        <v>44561</v>
      </c>
      <c r="G38" s="144" t="s">
        <v>3887</v>
      </c>
      <c r="H38" s="144" t="s">
        <v>9112</v>
      </c>
      <c r="I38" s="145" t="b">
        <v>0</v>
      </c>
      <c r="J38" s="145">
        <v>219.32</v>
      </c>
    </row>
    <row r="39" spans="1:10" s="7" customFormat="1">
      <c r="A39" s="7" t="s">
        <v>49</v>
      </c>
      <c r="D39" s="144" t="s">
        <v>1358</v>
      </c>
      <c r="E39" s="144" t="s">
        <v>9116</v>
      </c>
      <c r="F39" s="147">
        <v>44561</v>
      </c>
      <c r="G39" s="144" t="s">
        <v>3887</v>
      </c>
      <c r="H39" s="144" t="s">
        <v>9112</v>
      </c>
      <c r="I39" s="145" t="b">
        <v>0</v>
      </c>
      <c r="J39" s="145">
        <v>131.30000000000001</v>
      </c>
    </row>
    <row r="40" spans="1:10" s="7" customFormat="1">
      <c r="A40" s="7" t="s">
        <v>49</v>
      </c>
      <c r="D40" s="144" t="s">
        <v>3720</v>
      </c>
      <c r="E40" s="144" t="s">
        <v>9116</v>
      </c>
      <c r="F40" s="147">
        <v>44561</v>
      </c>
      <c r="G40" s="144" t="s">
        <v>3887</v>
      </c>
      <c r="H40" s="144" t="s">
        <v>9112</v>
      </c>
      <c r="I40" s="145" t="b">
        <v>0</v>
      </c>
      <c r="J40" s="145">
        <v>131.28</v>
      </c>
    </row>
    <row r="41" spans="1:10" s="7" customFormat="1">
      <c r="A41" s="7" t="s">
        <v>49</v>
      </c>
      <c r="D41" s="144" t="s">
        <v>1362</v>
      </c>
      <c r="E41" s="144" t="s">
        <v>9116</v>
      </c>
      <c r="F41" s="147">
        <v>44561</v>
      </c>
      <c r="G41" s="144" t="s">
        <v>3887</v>
      </c>
      <c r="H41" s="144" t="s">
        <v>9112</v>
      </c>
      <c r="I41" s="145" t="b">
        <v>0</v>
      </c>
      <c r="J41" s="145">
        <v>131.30000000000001</v>
      </c>
    </row>
    <row r="42" spans="1:10" s="7" customFormat="1">
      <c r="A42" s="7" t="s">
        <v>49</v>
      </c>
      <c r="D42" s="144" t="s">
        <v>1366</v>
      </c>
      <c r="E42" s="144" t="s">
        <v>9116</v>
      </c>
      <c r="F42" s="147">
        <v>44561</v>
      </c>
      <c r="G42" s="144" t="s">
        <v>3887</v>
      </c>
      <c r="H42" s="144" t="s">
        <v>9112</v>
      </c>
      <c r="I42" s="145" t="b">
        <v>0</v>
      </c>
      <c r="J42" s="145">
        <v>131.30000000000001</v>
      </c>
    </row>
    <row r="43" spans="1:10" s="7" customFormat="1">
      <c r="A43" s="7" t="s">
        <v>49</v>
      </c>
      <c r="D43" s="144" t="s">
        <v>1369</v>
      </c>
      <c r="E43" s="144" t="s">
        <v>9116</v>
      </c>
      <c r="F43" s="147">
        <v>44561</v>
      </c>
      <c r="G43" s="144" t="s">
        <v>3887</v>
      </c>
      <c r="H43" s="144" t="s">
        <v>9112</v>
      </c>
      <c r="I43" s="145" t="b">
        <v>0</v>
      </c>
      <c r="J43" s="145">
        <v>131.30000000000001</v>
      </c>
    </row>
    <row r="44" spans="1:10" s="7" customFormat="1">
      <c r="A44" s="7" t="s">
        <v>49</v>
      </c>
      <c r="D44" s="144" t="s">
        <v>1372</v>
      </c>
      <c r="E44" s="144" t="s">
        <v>9116</v>
      </c>
      <c r="F44" s="147">
        <v>44561</v>
      </c>
      <c r="G44" s="144" t="s">
        <v>3887</v>
      </c>
      <c r="H44" s="144" t="s">
        <v>9112</v>
      </c>
      <c r="I44" s="145" t="b">
        <v>0</v>
      </c>
      <c r="J44" s="145">
        <v>131.30000000000001</v>
      </c>
    </row>
    <row r="45" spans="1:10" s="7" customFormat="1">
      <c r="A45" s="7" t="s">
        <v>49</v>
      </c>
      <c r="D45" s="144" t="s">
        <v>743</v>
      </c>
      <c r="E45" s="144" t="s">
        <v>9116</v>
      </c>
      <c r="F45" s="147">
        <v>44561</v>
      </c>
      <c r="G45" s="144" t="s">
        <v>3887</v>
      </c>
      <c r="H45" s="144" t="s">
        <v>9112</v>
      </c>
      <c r="I45" s="145" t="b">
        <v>0</v>
      </c>
      <c r="J45" s="145">
        <v>206.76</v>
      </c>
    </row>
    <row r="46" spans="1:10" s="7" customFormat="1">
      <c r="A46" s="7" t="s">
        <v>49</v>
      </c>
      <c r="D46" s="144" t="s">
        <v>1101</v>
      </c>
      <c r="E46" s="144" t="s">
        <v>9115</v>
      </c>
      <c r="F46" s="147">
        <v>44561</v>
      </c>
      <c r="G46" s="144" t="s">
        <v>3887</v>
      </c>
      <c r="H46" s="144" t="s">
        <v>9112</v>
      </c>
      <c r="I46" s="145" t="b">
        <v>0</v>
      </c>
      <c r="J46" s="145">
        <v>164.08</v>
      </c>
    </row>
    <row r="47" spans="1:10" s="7" customFormat="1">
      <c r="A47" s="7" t="s">
        <v>49</v>
      </c>
      <c r="D47" s="144" t="s">
        <v>1105</v>
      </c>
      <c r="E47" s="144" t="s">
        <v>9115</v>
      </c>
      <c r="F47" s="147">
        <v>44561</v>
      </c>
      <c r="G47" s="144" t="s">
        <v>3887</v>
      </c>
      <c r="H47" s="144" t="s">
        <v>9112</v>
      </c>
      <c r="I47" s="145" t="b">
        <v>0</v>
      </c>
      <c r="J47" s="145">
        <v>164.08</v>
      </c>
    </row>
    <row r="48" spans="1:10" s="7" customFormat="1">
      <c r="A48" s="7" t="s">
        <v>49</v>
      </c>
      <c r="D48" s="144" t="s">
        <v>1108</v>
      </c>
      <c r="E48" s="144" t="s">
        <v>9115</v>
      </c>
      <c r="F48" s="147">
        <v>44561</v>
      </c>
      <c r="G48" s="144" t="s">
        <v>3887</v>
      </c>
      <c r="H48" s="144" t="s">
        <v>9112</v>
      </c>
      <c r="I48" s="145" t="b">
        <v>0</v>
      </c>
      <c r="J48" s="145">
        <v>164.08</v>
      </c>
    </row>
    <row r="49" spans="1:10" s="7" customFormat="1">
      <c r="A49" s="7" t="s">
        <v>49</v>
      </c>
      <c r="D49" s="144" t="s">
        <v>1111</v>
      </c>
      <c r="E49" s="144" t="s">
        <v>9115</v>
      </c>
      <c r="F49" s="147">
        <v>44561</v>
      </c>
      <c r="G49" s="144" t="s">
        <v>3887</v>
      </c>
      <c r="H49" s="144" t="s">
        <v>9112</v>
      </c>
      <c r="I49" s="145" t="b">
        <v>0</v>
      </c>
      <c r="J49" s="145">
        <v>164.08</v>
      </c>
    </row>
    <row r="50" spans="1:10" s="7" customFormat="1">
      <c r="A50" s="7" t="s">
        <v>49</v>
      </c>
      <c r="D50" s="144" t="s">
        <v>749</v>
      </c>
      <c r="E50" s="144" t="s">
        <v>9117</v>
      </c>
      <c r="F50" s="147">
        <v>44561</v>
      </c>
      <c r="G50" s="144" t="s">
        <v>3887</v>
      </c>
      <c r="H50" s="144" t="s">
        <v>9112</v>
      </c>
      <c r="I50" s="145" t="b">
        <v>0</v>
      </c>
      <c r="J50" s="145">
        <v>145.11000000000001</v>
      </c>
    </row>
    <row r="51" spans="1:10" s="7" customFormat="1">
      <c r="A51" s="7" t="s">
        <v>49</v>
      </c>
      <c r="D51" s="144" t="s">
        <v>3703</v>
      </c>
      <c r="E51" s="144" t="s">
        <v>9117</v>
      </c>
      <c r="F51" s="147">
        <v>44561</v>
      </c>
      <c r="G51" s="144" t="s">
        <v>3887</v>
      </c>
      <c r="H51" s="144" t="s">
        <v>9112</v>
      </c>
      <c r="I51" s="145" t="b">
        <v>0</v>
      </c>
      <c r="J51" s="145">
        <v>145.19999999999999</v>
      </c>
    </row>
    <row r="52" spans="1:10" s="7" customFormat="1">
      <c r="A52" s="7" t="s">
        <v>49</v>
      </c>
      <c r="D52" s="144" t="s">
        <v>753</v>
      </c>
      <c r="E52" s="144" t="s">
        <v>9117</v>
      </c>
      <c r="F52" s="147">
        <v>44561</v>
      </c>
      <c r="G52" s="144" t="s">
        <v>3887</v>
      </c>
      <c r="H52" s="144" t="s">
        <v>9112</v>
      </c>
      <c r="I52" s="145" t="b">
        <v>0</v>
      </c>
      <c r="J52" s="145">
        <v>145.11000000000001</v>
      </c>
    </row>
    <row r="53" spans="1:10" s="7" customFormat="1">
      <c r="A53" s="7" t="s">
        <v>49</v>
      </c>
      <c r="D53" s="144" t="s">
        <v>756</v>
      </c>
      <c r="E53" s="144" t="s">
        <v>9117</v>
      </c>
      <c r="F53" s="147">
        <v>44561</v>
      </c>
      <c r="G53" s="144" t="s">
        <v>3887</v>
      </c>
      <c r="H53" s="144" t="s">
        <v>9112</v>
      </c>
      <c r="I53" s="145" t="b">
        <v>0</v>
      </c>
      <c r="J53" s="145">
        <v>145.11000000000001</v>
      </c>
    </row>
    <row r="54" spans="1:10" s="7" customFormat="1">
      <c r="A54" s="7" t="s">
        <v>49</v>
      </c>
      <c r="D54" s="144" t="s">
        <v>758</v>
      </c>
      <c r="E54" s="144" t="s">
        <v>9118</v>
      </c>
      <c r="F54" s="147">
        <v>44561</v>
      </c>
      <c r="G54" s="144" t="s">
        <v>3887</v>
      </c>
      <c r="H54" s="144" t="s">
        <v>9112</v>
      </c>
      <c r="I54" s="145" t="b">
        <v>0</v>
      </c>
      <c r="J54" s="145">
        <v>112.64</v>
      </c>
    </row>
    <row r="55" spans="1:10" s="7" customFormat="1">
      <c r="A55" s="7" t="s">
        <v>49</v>
      </c>
      <c r="D55" s="144" t="s">
        <v>762</v>
      </c>
      <c r="E55" s="144" t="s">
        <v>9116</v>
      </c>
      <c r="F55" s="147">
        <v>44561</v>
      </c>
      <c r="G55" s="144" t="s">
        <v>3887</v>
      </c>
      <c r="H55" s="144" t="s">
        <v>9112</v>
      </c>
      <c r="I55" s="145" t="b">
        <v>0</v>
      </c>
      <c r="J55" s="145">
        <v>136.03</v>
      </c>
    </row>
    <row r="56" spans="1:10" s="7" customFormat="1">
      <c r="A56" s="7" t="s">
        <v>49</v>
      </c>
      <c r="D56" s="144" t="s">
        <v>767</v>
      </c>
      <c r="E56" s="144" t="s">
        <v>9116</v>
      </c>
      <c r="F56" s="147">
        <v>44561</v>
      </c>
      <c r="G56" s="144" t="s">
        <v>3887</v>
      </c>
      <c r="H56" s="144" t="s">
        <v>9112</v>
      </c>
      <c r="I56" s="145" t="b">
        <v>0</v>
      </c>
      <c r="J56" s="145">
        <v>136.03</v>
      </c>
    </row>
    <row r="57" spans="1:10" s="7" customFormat="1">
      <c r="A57" s="7" t="s">
        <v>49</v>
      </c>
      <c r="D57" s="144" t="s">
        <v>770</v>
      </c>
      <c r="E57" s="144" t="s">
        <v>9116</v>
      </c>
      <c r="F57" s="147">
        <v>44561</v>
      </c>
      <c r="G57" s="144" t="s">
        <v>3887</v>
      </c>
      <c r="H57" s="144" t="s">
        <v>9112</v>
      </c>
      <c r="I57" s="145" t="b">
        <v>0</v>
      </c>
      <c r="J57" s="145">
        <v>136.03</v>
      </c>
    </row>
    <row r="58" spans="1:10" s="7" customFormat="1">
      <c r="A58" s="7" t="s">
        <v>49</v>
      </c>
      <c r="D58" s="144" t="s">
        <v>773</v>
      </c>
      <c r="E58" s="144" t="s">
        <v>9116</v>
      </c>
      <c r="F58" s="147">
        <v>44561</v>
      </c>
      <c r="G58" s="144" t="s">
        <v>3887</v>
      </c>
      <c r="H58" s="144" t="s">
        <v>9112</v>
      </c>
      <c r="I58" s="145" t="b">
        <v>0</v>
      </c>
      <c r="J58" s="145">
        <v>136.03</v>
      </c>
    </row>
    <row r="59" spans="1:10" s="7" customFormat="1">
      <c r="A59" s="7" t="s">
        <v>49</v>
      </c>
      <c r="D59" s="144" t="s">
        <v>776</v>
      </c>
      <c r="E59" s="144" t="s">
        <v>9116</v>
      </c>
      <c r="F59" s="147">
        <v>44561</v>
      </c>
      <c r="G59" s="144" t="s">
        <v>3887</v>
      </c>
      <c r="H59" s="144" t="s">
        <v>9112</v>
      </c>
      <c r="I59" s="145" t="b">
        <v>0</v>
      </c>
      <c r="J59" s="145">
        <v>136.03</v>
      </c>
    </row>
    <row r="60" spans="1:10" s="7" customFormat="1">
      <c r="A60" s="7" t="s">
        <v>49</v>
      </c>
      <c r="D60" s="144" t="s">
        <v>779</v>
      </c>
      <c r="E60" s="144" t="s">
        <v>9116</v>
      </c>
      <c r="F60" s="147">
        <v>44561</v>
      </c>
      <c r="G60" s="144" t="s">
        <v>3887</v>
      </c>
      <c r="H60" s="144" t="s">
        <v>9112</v>
      </c>
      <c r="I60" s="145" t="b">
        <v>0</v>
      </c>
      <c r="J60" s="145">
        <v>136.03</v>
      </c>
    </row>
    <row r="61" spans="1:10" s="7" customFormat="1">
      <c r="A61" s="7" t="s">
        <v>49</v>
      </c>
      <c r="D61" s="144" t="s">
        <v>782</v>
      </c>
      <c r="E61" s="144" t="s">
        <v>9116</v>
      </c>
      <c r="F61" s="147">
        <v>44561</v>
      </c>
      <c r="G61" s="144" t="s">
        <v>3887</v>
      </c>
      <c r="H61" s="144" t="s">
        <v>9112</v>
      </c>
      <c r="I61" s="145" t="b">
        <v>0</v>
      </c>
      <c r="J61" s="145">
        <v>136.03</v>
      </c>
    </row>
    <row r="62" spans="1:10" s="7" customFormat="1">
      <c r="A62" s="7" t="s">
        <v>49</v>
      </c>
      <c r="D62" s="144" t="s">
        <v>785</v>
      </c>
      <c r="E62" s="144" t="s">
        <v>9116</v>
      </c>
      <c r="F62" s="147">
        <v>44561</v>
      </c>
      <c r="G62" s="144" t="s">
        <v>3887</v>
      </c>
      <c r="H62" s="144" t="s">
        <v>9112</v>
      </c>
      <c r="I62" s="145" t="b">
        <v>0</v>
      </c>
      <c r="J62" s="145">
        <v>136.03</v>
      </c>
    </row>
    <row r="63" spans="1:10" s="7" customFormat="1">
      <c r="A63" s="7" t="s">
        <v>49</v>
      </c>
      <c r="D63" s="144" t="s">
        <v>788</v>
      </c>
      <c r="E63" s="144" t="s">
        <v>9116</v>
      </c>
      <c r="F63" s="147">
        <v>44561</v>
      </c>
      <c r="G63" s="144" t="s">
        <v>3887</v>
      </c>
      <c r="H63" s="144" t="s">
        <v>9112</v>
      </c>
      <c r="I63" s="145" t="b">
        <v>0</v>
      </c>
      <c r="J63" s="145">
        <v>136.03</v>
      </c>
    </row>
    <row r="64" spans="1:10" s="7" customFormat="1">
      <c r="A64" s="7" t="s">
        <v>49</v>
      </c>
      <c r="D64" s="144" t="s">
        <v>700</v>
      </c>
      <c r="E64" s="144" t="s">
        <v>9119</v>
      </c>
      <c r="F64" s="147">
        <v>44561</v>
      </c>
      <c r="G64" s="144" t="s">
        <v>3887</v>
      </c>
      <c r="H64" s="144" t="s">
        <v>9112</v>
      </c>
      <c r="I64" s="145" t="b">
        <v>0</v>
      </c>
      <c r="J64" s="145">
        <v>83</v>
      </c>
    </row>
    <row r="65" spans="1:10" s="7" customFormat="1">
      <c r="A65" s="7" t="s">
        <v>49</v>
      </c>
      <c r="D65" s="144" t="s">
        <v>705</v>
      </c>
      <c r="E65" s="144" t="s">
        <v>9119</v>
      </c>
      <c r="F65" s="147">
        <v>44561</v>
      </c>
      <c r="G65" s="144" t="s">
        <v>3887</v>
      </c>
      <c r="H65" s="144" t="s">
        <v>9112</v>
      </c>
      <c r="I65" s="145" t="b">
        <v>0</v>
      </c>
      <c r="J65" s="145">
        <v>83</v>
      </c>
    </row>
    <row r="66" spans="1:10" s="7" customFormat="1">
      <c r="A66" s="7" t="s">
        <v>49</v>
      </c>
      <c r="D66" s="144" t="s">
        <v>708</v>
      </c>
      <c r="E66" s="144" t="s">
        <v>9119</v>
      </c>
      <c r="F66" s="147">
        <v>44561</v>
      </c>
      <c r="G66" s="144" t="s">
        <v>3887</v>
      </c>
      <c r="H66" s="144" t="s">
        <v>9112</v>
      </c>
      <c r="I66" s="145" t="b">
        <v>0</v>
      </c>
      <c r="J66" s="145">
        <v>83</v>
      </c>
    </row>
    <row r="67" spans="1:10" s="7" customFormat="1">
      <c r="A67" s="7" t="s">
        <v>49</v>
      </c>
      <c r="D67" s="144" t="s">
        <v>717</v>
      </c>
      <c r="E67" s="144" t="s">
        <v>9119</v>
      </c>
      <c r="F67" s="147">
        <v>44561</v>
      </c>
      <c r="G67" s="144" t="s">
        <v>3887</v>
      </c>
      <c r="H67" s="144" t="s">
        <v>9112</v>
      </c>
      <c r="I67" s="145" t="b">
        <v>0</v>
      </c>
      <c r="J67" s="145">
        <v>83</v>
      </c>
    </row>
    <row r="68" spans="1:10" s="7" customFormat="1">
      <c r="A68" s="7" t="s">
        <v>49</v>
      </c>
      <c r="D68" s="144" t="s">
        <v>720</v>
      </c>
      <c r="E68" s="144" t="s">
        <v>9119</v>
      </c>
      <c r="F68" s="147">
        <v>44561</v>
      </c>
      <c r="G68" s="144" t="s">
        <v>3887</v>
      </c>
      <c r="H68" s="144" t="s">
        <v>9112</v>
      </c>
      <c r="I68" s="145" t="b">
        <v>0</v>
      </c>
      <c r="J68" s="145">
        <v>144.84</v>
      </c>
    </row>
    <row r="69" spans="1:10" s="7" customFormat="1">
      <c r="A69" s="7" t="s">
        <v>49</v>
      </c>
      <c r="D69" s="144" t="s">
        <v>3722</v>
      </c>
      <c r="E69" s="144" t="s">
        <v>9119</v>
      </c>
      <c r="F69" s="147">
        <v>44561</v>
      </c>
      <c r="G69" s="144" t="s">
        <v>3887</v>
      </c>
      <c r="H69" s="144" t="s">
        <v>9112</v>
      </c>
      <c r="I69" s="145" t="b">
        <v>0</v>
      </c>
      <c r="J69" s="145">
        <v>144.84</v>
      </c>
    </row>
    <row r="70" spans="1:10" s="7" customFormat="1">
      <c r="A70" s="7" t="s">
        <v>49</v>
      </c>
      <c r="D70" s="144" t="s">
        <v>3723</v>
      </c>
      <c r="E70" s="144" t="s">
        <v>9119</v>
      </c>
      <c r="F70" s="147">
        <v>44561</v>
      </c>
      <c r="G70" s="144" t="s">
        <v>3887</v>
      </c>
      <c r="H70" s="144" t="s">
        <v>9112</v>
      </c>
      <c r="I70" s="145" t="b">
        <v>0</v>
      </c>
      <c r="J70" s="145">
        <v>144.84</v>
      </c>
    </row>
    <row r="71" spans="1:10" s="7" customFormat="1">
      <c r="A71" s="7" t="s">
        <v>49</v>
      </c>
      <c r="D71" s="144" t="s">
        <v>3724</v>
      </c>
      <c r="E71" s="144" t="s">
        <v>9119</v>
      </c>
      <c r="F71" s="147">
        <v>44561</v>
      </c>
      <c r="G71" s="144" t="s">
        <v>3887</v>
      </c>
      <c r="H71" s="144" t="s">
        <v>9112</v>
      </c>
      <c r="I71" s="145" t="b">
        <v>0</v>
      </c>
      <c r="J71" s="145">
        <v>144.84</v>
      </c>
    </row>
    <row r="72" spans="1:10" s="7" customFormat="1">
      <c r="A72" s="7" t="s">
        <v>49</v>
      </c>
      <c r="D72" s="144" t="s">
        <v>3721</v>
      </c>
      <c r="E72" s="144" t="s">
        <v>9119</v>
      </c>
      <c r="F72" s="147">
        <v>44561</v>
      </c>
      <c r="G72" s="144" t="s">
        <v>3887</v>
      </c>
      <c r="H72" s="144" t="s">
        <v>9112</v>
      </c>
      <c r="I72" s="145" t="b">
        <v>0</v>
      </c>
      <c r="J72" s="145">
        <v>144.84</v>
      </c>
    </row>
    <row r="73" spans="1:10" s="7" customFormat="1">
      <c r="A73" s="7" t="s">
        <v>49</v>
      </c>
      <c r="D73" s="144" t="s">
        <v>1114</v>
      </c>
      <c r="E73" s="144" t="s">
        <v>9119</v>
      </c>
      <c r="F73" s="147">
        <v>44561</v>
      </c>
      <c r="G73" s="144" t="s">
        <v>3887</v>
      </c>
      <c r="H73" s="144" t="s">
        <v>9112</v>
      </c>
      <c r="I73" s="145" t="b">
        <v>0</v>
      </c>
      <c r="J73" s="145">
        <v>84.86</v>
      </c>
    </row>
    <row r="74" spans="1:10" s="7" customFormat="1">
      <c r="A74" s="7" t="s">
        <v>49</v>
      </c>
      <c r="D74" s="144" t="s">
        <v>1118</v>
      </c>
      <c r="E74" s="144" t="s">
        <v>9119</v>
      </c>
      <c r="F74" s="147">
        <v>44561</v>
      </c>
      <c r="G74" s="144" t="s">
        <v>3887</v>
      </c>
      <c r="H74" s="144" t="s">
        <v>9112</v>
      </c>
      <c r="I74" s="145" t="b">
        <v>0</v>
      </c>
      <c r="J74" s="145">
        <v>84.86</v>
      </c>
    </row>
    <row r="75" spans="1:10" s="7" customFormat="1">
      <c r="A75" s="7" t="s">
        <v>49</v>
      </c>
      <c r="D75" s="144" t="s">
        <v>1121</v>
      </c>
      <c r="E75" s="144" t="s">
        <v>9119</v>
      </c>
      <c r="F75" s="147">
        <v>44561</v>
      </c>
      <c r="G75" s="144" t="s">
        <v>3887</v>
      </c>
      <c r="H75" s="144" t="s">
        <v>9112</v>
      </c>
      <c r="I75" s="145" t="b">
        <v>0</v>
      </c>
      <c r="J75" s="145">
        <v>84.86</v>
      </c>
    </row>
    <row r="76" spans="1:10" s="7" customFormat="1">
      <c r="A76" s="7" t="s">
        <v>49</v>
      </c>
      <c r="D76" s="144" t="s">
        <v>1124</v>
      </c>
      <c r="E76" s="144" t="s">
        <v>9119</v>
      </c>
      <c r="F76" s="147">
        <v>44561</v>
      </c>
      <c r="G76" s="144" t="s">
        <v>3887</v>
      </c>
      <c r="H76" s="144" t="s">
        <v>9112</v>
      </c>
      <c r="I76" s="145" t="b">
        <v>0</v>
      </c>
      <c r="J76" s="145">
        <v>84.86</v>
      </c>
    </row>
    <row r="77" spans="1:10" s="7" customFormat="1">
      <c r="A77" s="7" t="s">
        <v>49</v>
      </c>
      <c r="D77" s="144" t="s">
        <v>1375</v>
      </c>
      <c r="E77" s="144" t="s">
        <v>9116</v>
      </c>
      <c r="F77" s="147">
        <v>44561</v>
      </c>
      <c r="G77" s="144" t="s">
        <v>3887</v>
      </c>
      <c r="H77" s="144" t="s">
        <v>9112</v>
      </c>
      <c r="I77" s="145" t="b">
        <v>0</v>
      </c>
      <c r="J77" s="145">
        <v>201.4</v>
      </c>
    </row>
    <row r="78" spans="1:10" s="7" customFormat="1">
      <c r="A78" s="7" t="s">
        <v>49</v>
      </c>
      <c r="D78" s="144" t="s">
        <v>792</v>
      </c>
      <c r="E78" s="144" t="s">
        <v>9118</v>
      </c>
      <c r="F78" s="147">
        <v>44561</v>
      </c>
      <c r="G78" s="144" t="s">
        <v>3887</v>
      </c>
      <c r="H78" s="144" t="s">
        <v>9112</v>
      </c>
      <c r="I78" s="145" t="b">
        <v>0</v>
      </c>
      <c r="J78" s="145">
        <v>161.6</v>
      </c>
    </row>
    <row r="79" spans="1:10" s="7" customFormat="1">
      <c r="A79" s="7" t="s">
        <v>49</v>
      </c>
      <c r="D79" s="144" t="s">
        <v>798</v>
      </c>
      <c r="E79" s="144" t="s">
        <v>9118</v>
      </c>
      <c r="F79" s="147">
        <v>44561</v>
      </c>
      <c r="G79" s="144" t="s">
        <v>3887</v>
      </c>
      <c r="H79" s="144" t="s">
        <v>9112</v>
      </c>
      <c r="I79" s="145" t="b">
        <v>0</v>
      </c>
      <c r="J79" s="145">
        <v>161.6</v>
      </c>
    </row>
    <row r="80" spans="1:10" s="7" customFormat="1">
      <c r="A80" s="7" t="s">
        <v>49</v>
      </c>
      <c r="D80" s="144" t="s">
        <v>802</v>
      </c>
      <c r="E80" s="144" t="s">
        <v>9119</v>
      </c>
      <c r="F80" s="147">
        <v>44561</v>
      </c>
      <c r="G80" s="144" t="s">
        <v>3887</v>
      </c>
      <c r="H80" s="144" t="s">
        <v>9112</v>
      </c>
      <c r="I80" s="145" t="b">
        <v>0</v>
      </c>
      <c r="J80" s="145">
        <v>119.87</v>
      </c>
    </row>
    <row r="81" spans="1:10" s="7" customFormat="1">
      <c r="A81" s="7" t="s">
        <v>49</v>
      </c>
      <c r="D81" s="144" t="s">
        <v>807</v>
      </c>
      <c r="E81" s="144" t="s">
        <v>9119</v>
      </c>
      <c r="F81" s="147">
        <v>44561</v>
      </c>
      <c r="G81" s="144" t="s">
        <v>3887</v>
      </c>
      <c r="H81" s="144" t="s">
        <v>9112</v>
      </c>
      <c r="I81" s="145" t="b">
        <v>0</v>
      </c>
      <c r="J81" s="145">
        <v>119.87</v>
      </c>
    </row>
    <row r="82" spans="1:10" s="7" customFormat="1">
      <c r="A82" s="7" t="s">
        <v>49</v>
      </c>
      <c r="D82" s="144" t="s">
        <v>810</v>
      </c>
      <c r="E82" s="144" t="s">
        <v>9119</v>
      </c>
      <c r="F82" s="147">
        <v>44561</v>
      </c>
      <c r="G82" s="144" t="s">
        <v>3887</v>
      </c>
      <c r="H82" s="144" t="s">
        <v>9112</v>
      </c>
      <c r="I82" s="145" t="b">
        <v>0</v>
      </c>
      <c r="J82" s="145">
        <v>119.87</v>
      </c>
    </row>
    <row r="83" spans="1:10" s="7" customFormat="1">
      <c r="A83" s="7" t="s">
        <v>49</v>
      </c>
      <c r="D83" s="144" t="s">
        <v>813</v>
      </c>
      <c r="E83" s="144" t="s">
        <v>9119</v>
      </c>
      <c r="F83" s="147">
        <v>44561</v>
      </c>
      <c r="G83" s="144" t="s">
        <v>3887</v>
      </c>
      <c r="H83" s="144" t="s">
        <v>9112</v>
      </c>
      <c r="I83" s="145" t="b">
        <v>0</v>
      </c>
      <c r="J83" s="145">
        <v>119.87</v>
      </c>
    </row>
    <row r="84" spans="1:10" s="7" customFormat="1">
      <c r="A84" s="7" t="s">
        <v>49</v>
      </c>
      <c r="D84" s="144" t="s">
        <v>816</v>
      </c>
      <c r="E84" s="144" t="s">
        <v>9118</v>
      </c>
      <c r="F84" s="147">
        <v>44561</v>
      </c>
      <c r="G84" s="144" t="s">
        <v>3887</v>
      </c>
      <c r="H84" s="144" t="s">
        <v>9112</v>
      </c>
      <c r="I84" s="145" t="b">
        <v>0</v>
      </c>
      <c r="J84" s="145">
        <v>124.28</v>
      </c>
    </row>
    <row r="85" spans="1:10" s="7" customFormat="1">
      <c r="A85" s="7" t="s">
        <v>49</v>
      </c>
      <c r="D85" s="144" t="s">
        <v>819</v>
      </c>
      <c r="E85" s="144" t="s">
        <v>9118</v>
      </c>
      <c r="F85" s="147">
        <v>44561</v>
      </c>
      <c r="G85" s="144" t="s">
        <v>3887</v>
      </c>
      <c r="H85" s="144" t="s">
        <v>9112</v>
      </c>
      <c r="I85" s="145" t="b">
        <v>0</v>
      </c>
      <c r="J85" s="145">
        <v>124.28</v>
      </c>
    </row>
    <row r="86" spans="1:10" s="7" customFormat="1">
      <c r="A86" s="7" t="s">
        <v>49</v>
      </c>
      <c r="D86" s="144" t="s">
        <v>822</v>
      </c>
      <c r="E86" s="144" t="s">
        <v>9118</v>
      </c>
      <c r="F86" s="147">
        <v>44561</v>
      </c>
      <c r="G86" s="144" t="s">
        <v>3887</v>
      </c>
      <c r="H86" s="144" t="s">
        <v>9112</v>
      </c>
      <c r="I86" s="145" t="b">
        <v>0</v>
      </c>
      <c r="J86" s="145">
        <v>124.28</v>
      </c>
    </row>
    <row r="87" spans="1:10" s="7" customFormat="1">
      <c r="A87" s="7" t="s">
        <v>49</v>
      </c>
      <c r="D87" s="144" t="s">
        <v>824</v>
      </c>
      <c r="E87" s="144" t="s">
        <v>9118</v>
      </c>
      <c r="F87" s="147">
        <v>44561</v>
      </c>
      <c r="G87" s="144" t="s">
        <v>3887</v>
      </c>
      <c r="H87" s="144" t="s">
        <v>9112</v>
      </c>
      <c r="I87" s="145" t="b">
        <v>0</v>
      </c>
      <c r="J87" s="145">
        <v>124.28</v>
      </c>
    </row>
    <row r="88" spans="1:10" s="7" customFormat="1">
      <c r="A88" s="7" t="s">
        <v>49</v>
      </c>
      <c r="D88" s="144" t="s">
        <v>579</v>
      </c>
      <c r="E88" s="144" t="s">
        <v>9115</v>
      </c>
      <c r="F88" s="147">
        <v>44561</v>
      </c>
      <c r="G88" s="144" t="s">
        <v>3887</v>
      </c>
      <c r="H88" s="144" t="s">
        <v>9112</v>
      </c>
      <c r="I88" s="145" t="b">
        <v>0</v>
      </c>
      <c r="J88" s="145">
        <v>178.3</v>
      </c>
    </row>
    <row r="89" spans="1:10" s="7" customFormat="1">
      <c r="A89" s="7" t="s">
        <v>49</v>
      </c>
      <c r="D89" s="144" t="s">
        <v>585</v>
      </c>
      <c r="E89" s="144" t="s">
        <v>9115</v>
      </c>
      <c r="F89" s="147">
        <v>44561</v>
      </c>
      <c r="G89" s="144" t="s">
        <v>3887</v>
      </c>
      <c r="H89" s="144" t="s">
        <v>9112</v>
      </c>
      <c r="I89" s="145" t="b">
        <v>0</v>
      </c>
      <c r="J89" s="145">
        <v>178.3</v>
      </c>
    </row>
    <row r="90" spans="1:10" s="7" customFormat="1">
      <c r="A90" s="7" t="s">
        <v>49</v>
      </c>
      <c r="D90" s="144" t="s">
        <v>588</v>
      </c>
      <c r="E90" s="144" t="s">
        <v>9115</v>
      </c>
      <c r="F90" s="147">
        <v>44561</v>
      </c>
      <c r="G90" s="144" t="s">
        <v>3887</v>
      </c>
      <c r="H90" s="144" t="s">
        <v>9112</v>
      </c>
      <c r="I90" s="145" t="b">
        <v>0</v>
      </c>
      <c r="J90" s="145">
        <v>178.3</v>
      </c>
    </row>
    <row r="91" spans="1:10" s="7" customFormat="1">
      <c r="A91" s="7" t="s">
        <v>49</v>
      </c>
      <c r="D91" s="144" t="s">
        <v>826</v>
      </c>
      <c r="E91" s="144" t="s">
        <v>9120</v>
      </c>
      <c r="F91" s="147">
        <v>44561</v>
      </c>
      <c r="G91" s="144" t="s">
        <v>3887</v>
      </c>
      <c r="H91" s="144" t="s">
        <v>9112</v>
      </c>
      <c r="I91" s="145" t="b">
        <v>0</v>
      </c>
      <c r="J91" s="145">
        <v>97.63</v>
      </c>
    </row>
    <row r="92" spans="1:10" s="7" customFormat="1">
      <c r="A92" s="7" t="s">
        <v>49</v>
      </c>
      <c r="D92" s="144" t="s">
        <v>830</v>
      </c>
      <c r="E92" s="144" t="s">
        <v>9120</v>
      </c>
      <c r="F92" s="147">
        <v>44561</v>
      </c>
      <c r="G92" s="144" t="s">
        <v>3887</v>
      </c>
      <c r="H92" s="144" t="s">
        <v>9112</v>
      </c>
      <c r="I92" s="145" t="b">
        <v>0</v>
      </c>
      <c r="J92" s="145">
        <v>97.63</v>
      </c>
    </row>
    <row r="93" spans="1:10" s="7" customFormat="1">
      <c r="A93" s="7" t="s">
        <v>49</v>
      </c>
      <c r="D93" s="144" t="s">
        <v>833</v>
      </c>
      <c r="E93" s="144" t="s">
        <v>9120</v>
      </c>
      <c r="F93" s="147">
        <v>44561</v>
      </c>
      <c r="G93" s="144" t="s">
        <v>3887</v>
      </c>
      <c r="H93" s="144" t="s">
        <v>9112</v>
      </c>
      <c r="I93" s="145" t="b">
        <v>0</v>
      </c>
      <c r="J93" s="145">
        <v>97.63</v>
      </c>
    </row>
    <row r="94" spans="1:10" s="7" customFormat="1">
      <c r="A94" s="7" t="s">
        <v>49</v>
      </c>
      <c r="D94" s="144" t="s">
        <v>836</v>
      </c>
      <c r="E94" s="144" t="s">
        <v>9120</v>
      </c>
      <c r="F94" s="147">
        <v>44561</v>
      </c>
      <c r="G94" s="144" t="s">
        <v>3887</v>
      </c>
      <c r="H94" s="144" t="s">
        <v>9112</v>
      </c>
      <c r="I94" s="145" t="b">
        <v>0</v>
      </c>
      <c r="J94" s="145">
        <v>97.63</v>
      </c>
    </row>
    <row r="95" spans="1:10" s="7" customFormat="1">
      <c r="A95" s="7" t="s">
        <v>49</v>
      </c>
      <c r="D95" s="144" t="s">
        <v>839</v>
      </c>
      <c r="E95" s="144" t="s">
        <v>9120</v>
      </c>
      <c r="F95" s="147">
        <v>44561</v>
      </c>
      <c r="G95" s="144" t="s">
        <v>3887</v>
      </c>
      <c r="H95" s="144" t="s">
        <v>9112</v>
      </c>
      <c r="I95" s="145" t="b">
        <v>0</v>
      </c>
      <c r="J95" s="145">
        <v>97.63</v>
      </c>
    </row>
    <row r="96" spans="1:10" s="7" customFormat="1">
      <c r="A96" s="7" t="s">
        <v>49</v>
      </c>
      <c r="D96" s="144" t="s">
        <v>3742</v>
      </c>
      <c r="E96" s="144" t="s">
        <v>9119</v>
      </c>
      <c r="F96" s="147">
        <v>44561</v>
      </c>
      <c r="G96" s="144" t="s">
        <v>3887</v>
      </c>
      <c r="H96" s="144" t="s">
        <v>9112</v>
      </c>
      <c r="I96" s="145" t="b">
        <v>0</v>
      </c>
      <c r="J96" s="145">
        <v>126.24</v>
      </c>
    </row>
    <row r="97" spans="1:10" s="7" customFormat="1">
      <c r="A97" s="7" t="s">
        <v>49</v>
      </c>
      <c r="D97" s="144" t="s">
        <v>842</v>
      </c>
      <c r="E97" s="144" t="s">
        <v>9118</v>
      </c>
      <c r="F97" s="147">
        <v>44561</v>
      </c>
      <c r="G97" s="144" t="s">
        <v>3887</v>
      </c>
      <c r="H97" s="144" t="s">
        <v>9112</v>
      </c>
      <c r="I97" s="145" t="b">
        <v>0</v>
      </c>
      <c r="J97" s="145">
        <v>124.28</v>
      </c>
    </row>
    <row r="98" spans="1:10" s="7" customFormat="1">
      <c r="A98" s="7" t="s">
        <v>49</v>
      </c>
      <c r="D98" s="144" t="s">
        <v>846</v>
      </c>
      <c r="E98" s="144" t="s">
        <v>9118</v>
      </c>
      <c r="F98" s="147">
        <v>44561</v>
      </c>
      <c r="G98" s="144" t="s">
        <v>3887</v>
      </c>
      <c r="H98" s="144" t="s">
        <v>9112</v>
      </c>
      <c r="I98" s="145" t="b">
        <v>0</v>
      </c>
      <c r="J98" s="145">
        <v>124.28</v>
      </c>
    </row>
    <row r="99" spans="1:10" s="7" customFormat="1">
      <c r="A99" s="7" t="s">
        <v>49</v>
      </c>
      <c r="D99" s="144" t="s">
        <v>849</v>
      </c>
      <c r="E99" s="144" t="s">
        <v>9118</v>
      </c>
      <c r="F99" s="147">
        <v>44561</v>
      </c>
      <c r="G99" s="144" t="s">
        <v>3887</v>
      </c>
      <c r="H99" s="144" t="s">
        <v>9112</v>
      </c>
      <c r="I99" s="145" t="b">
        <v>0</v>
      </c>
      <c r="J99" s="145">
        <v>124.28</v>
      </c>
    </row>
    <row r="100" spans="1:10" s="7" customFormat="1">
      <c r="A100" s="7" t="s">
        <v>49</v>
      </c>
      <c r="D100" s="144" t="s">
        <v>852</v>
      </c>
      <c r="E100" s="144" t="s">
        <v>9118</v>
      </c>
      <c r="F100" s="147">
        <v>44561</v>
      </c>
      <c r="G100" s="144" t="s">
        <v>3887</v>
      </c>
      <c r="H100" s="144" t="s">
        <v>9112</v>
      </c>
      <c r="I100" s="145" t="b">
        <v>0</v>
      </c>
      <c r="J100" s="145">
        <v>124.28</v>
      </c>
    </row>
    <row r="101" spans="1:10" s="7" customFormat="1">
      <c r="A101" s="7" t="s">
        <v>49</v>
      </c>
      <c r="D101" s="144" t="s">
        <v>854</v>
      </c>
      <c r="E101" s="144" t="s">
        <v>9118</v>
      </c>
      <c r="F101" s="147">
        <v>44561</v>
      </c>
      <c r="G101" s="144" t="s">
        <v>3887</v>
      </c>
      <c r="H101" s="144" t="s">
        <v>9112</v>
      </c>
      <c r="I101" s="145" t="b">
        <v>0</v>
      </c>
      <c r="J101" s="145">
        <v>124.28</v>
      </c>
    </row>
    <row r="102" spans="1:10" s="7" customFormat="1">
      <c r="A102" s="7" t="s">
        <v>49</v>
      </c>
      <c r="D102" s="144" t="s">
        <v>856</v>
      </c>
      <c r="E102" s="144" t="s">
        <v>9118</v>
      </c>
      <c r="F102" s="147">
        <v>44561</v>
      </c>
      <c r="G102" s="144" t="s">
        <v>3887</v>
      </c>
      <c r="H102" s="144" t="s">
        <v>9112</v>
      </c>
      <c r="I102" s="145" t="b">
        <v>0</v>
      </c>
      <c r="J102" s="145">
        <v>124.28</v>
      </c>
    </row>
    <row r="103" spans="1:10" s="7" customFormat="1">
      <c r="A103" s="7" t="s">
        <v>49</v>
      </c>
      <c r="D103" s="144" t="s">
        <v>859</v>
      </c>
      <c r="E103" s="144" t="s">
        <v>9118</v>
      </c>
      <c r="F103" s="147">
        <v>44561</v>
      </c>
      <c r="G103" s="144" t="s">
        <v>3887</v>
      </c>
      <c r="H103" s="144" t="s">
        <v>9112</v>
      </c>
      <c r="I103" s="145" t="b">
        <v>0</v>
      </c>
      <c r="J103" s="145">
        <v>124.28</v>
      </c>
    </row>
    <row r="104" spans="1:10" s="7" customFormat="1">
      <c r="A104" s="7" t="s">
        <v>49</v>
      </c>
      <c r="D104" s="144" t="s">
        <v>862</v>
      </c>
      <c r="E104" s="144" t="s">
        <v>9118</v>
      </c>
      <c r="F104" s="147">
        <v>44561</v>
      </c>
      <c r="G104" s="144" t="s">
        <v>3887</v>
      </c>
      <c r="H104" s="144" t="s">
        <v>9112</v>
      </c>
      <c r="I104" s="145" t="b">
        <v>0</v>
      </c>
      <c r="J104" s="145">
        <v>124.28</v>
      </c>
    </row>
    <row r="105" spans="1:10" s="7" customFormat="1">
      <c r="A105" s="7" t="s">
        <v>49</v>
      </c>
      <c r="D105" s="144" t="s">
        <v>865</v>
      </c>
      <c r="E105" s="144" t="s">
        <v>9118</v>
      </c>
      <c r="F105" s="147">
        <v>44561</v>
      </c>
      <c r="G105" s="144" t="s">
        <v>3887</v>
      </c>
      <c r="H105" s="144" t="s">
        <v>9112</v>
      </c>
      <c r="I105" s="145" t="b">
        <v>0</v>
      </c>
      <c r="J105" s="145">
        <v>124.28</v>
      </c>
    </row>
    <row r="106" spans="1:10" s="7" customFormat="1">
      <c r="A106" s="7" t="s">
        <v>49</v>
      </c>
      <c r="D106" s="144" t="s">
        <v>868</v>
      </c>
      <c r="E106" s="144" t="s">
        <v>9118</v>
      </c>
      <c r="F106" s="147">
        <v>44561</v>
      </c>
      <c r="G106" s="144" t="s">
        <v>3887</v>
      </c>
      <c r="H106" s="144" t="s">
        <v>9112</v>
      </c>
      <c r="I106" s="145" t="b">
        <v>0</v>
      </c>
      <c r="J106" s="145">
        <v>124.28</v>
      </c>
    </row>
    <row r="107" spans="1:10" s="7" customFormat="1">
      <c r="A107" s="7" t="s">
        <v>49</v>
      </c>
      <c r="D107" s="144" t="s">
        <v>870</v>
      </c>
      <c r="E107" s="144" t="s">
        <v>9118</v>
      </c>
      <c r="F107" s="147">
        <v>44561</v>
      </c>
      <c r="G107" s="144" t="s">
        <v>3887</v>
      </c>
      <c r="H107" s="144" t="s">
        <v>9112</v>
      </c>
      <c r="I107" s="145" t="b">
        <v>0</v>
      </c>
      <c r="J107" s="145">
        <v>124.28</v>
      </c>
    </row>
    <row r="108" spans="1:10" s="7" customFormat="1">
      <c r="A108" s="7" t="s">
        <v>49</v>
      </c>
      <c r="D108" s="144" t="s">
        <v>873</v>
      </c>
      <c r="E108" s="144" t="s">
        <v>9118</v>
      </c>
      <c r="F108" s="147">
        <v>44561</v>
      </c>
      <c r="G108" s="144" t="s">
        <v>3887</v>
      </c>
      <c r="H108" s="144" t="s">
        <v>9112</v>
      </c>
      <c r="I108" s="145" t="b">
        <v>0</v>
      </c>
      <c r="J108" s="145">
        <v>124.28</v>
      </c>
    </row>
    <row r="109" spans="1:10" s="7" customFormat="1">
      <c r="A109" s="7" t="s">
        <v>49</v>
      </c>
      <c r="D109" s="144" t="s">
        <v>876</v>
      </c>
      <c r="E109" s="144" t="s">
        <v>9118</v>
      </c>
      <c r="F109" s="147">
        <v>44561</v>
      </c>
      <c r="G109" s="144" t="s">
        <v>3887</v>
      </c>
      <c r="H109" s="144" t="s">
        <v>9112</v>
      </c>
      <c r="I109" s="145" t="b">
        <v>0</v>
      </c>
      <c r="J109" s="145">
        <v>124.28</v>
      </c>
    </row>
    <row r="110" spans="1:10" s="7" customFormat="1">
      <c r="A110" s="7" t="s">
        <v>49</v>
      </c>
      <c r="D110" s="144" t="s">
        <v>879</v>
      </c>
      <c r="E110" s="144" t="s">
        <v>9118</v>
      </c>
      <c r="F110" s="147">
        <v>44561</v>
      </c>
      <c r="G110" s="144" t="s">
        <v>3887</v>
      </c>
      <c r="H110" s="144" t="s">
        <v>9112</v>
      </c>
      <c r="I110" s="145" t="b">
        <v>0</v>
      </c>
      <c r="J110" s="145">
        <v>124.28</v>
      </c>
    </row>
    <row r="111" spans="1:10" s="7" customFormat="1">
      <c r="A111" s="7" t="s">
        <v>49</v>
      </c>
      <c r="D111" s="144" t="s">
        <v>882</v>
      </c>
      <c r="E111" s="144" t="s">
        <v>9118</v>
      </c>
      <c r="F111" s="147">
        <v>44561</v>
      </c>
      <c r="G111" s="144" t="s">
        <v>3887</v>
      </c>
      <c r="H111" s="144" t="s">
        <v>9112</v>
      </c>
      <c r="I111" s="145" t="b">
        <v>0</v>
      </c>
      <c r="J111" s="145">
        <v>124.28</v>
      </c>
    </row>
    <row r="112" spans="1:10" s="7" customFormat="1">
      <c r="A112" s="7" t="s">
        <v>49</v>
      </c>
      <c r="D112" s="144" t="s">
        <v>885</v>
      </c>
      <c r="E112" s="144" t="s">
        <v>9115</v>
      </c>
      <c r="F112" s="147">
        <v>44561</v>
      </c>
      <c r="G112" s="144" t="s">
        <v>3887</v>
      </c>
      <c r="H112" s="144" t="s">
        <v>9112</v>
      </c>
      <c r="I112" s="145" t="b">
        <v>0</v>
      </c>
      <c r="J112" s="145">
        <v>90.78</v>
      </c>
    </row>
    <row r="113" spans="1:10" s="7" customFormat="1">
      <c r="A113" s="7" t="s">
        <v>49</v>
      </c>
      <c r="D113" s="144" t="s">
        <v>888</v>
      </c>
      <c r="E113" s="144" t="s">
        <v>9119</v>
      </c>
      <c r="F113" s="147">
        <v>44561</v>
      </c>
      <c r="G113" s="144" t="s">
        <v>3887</v>
      </c>
      <c r="H113" s="144" t="s">
        <v>9112</v>
      </c>
      <c r="I113" s="145" t="b">
        <v>0</v>
      </c>
      <c r="J113" s="145">
        <v>74.48</v>
      </c>
    </row>
    <row r="114" spans="1:10" s="7" customFormat="1">
      <c r="A114" s="7" t="s">
        <v>49</v>
      </c>
      <c r="D114" s="144" t="s">
        <v>1131</v>
      </c>
      <c r="E114" s="144" t="s">
        <v>9119</v>
      </c>
      <c r="F114" s="147">
        <v>44561</v>
      </c>
      <c r="G114" s="144" t="s">
        <v>3887</v>
      </c>
      <c r="H114" s="144" t="s">
        <v>9112</v>
      </c>
      <c r="I114" s="145" t="b">
        <v>0</v>
      </c>
      <c r="J114" s="145">
        <v>168.67</v>
      </c>
    </row>
    <row r="115" spans="1:10" s="7" customFormat="1">
      <c r="A115" s="7" t="s">
        <v>49</v>
      </c>
      <c r="D115" s="144" t="s">
        <v>892</v>
      </c>
      <c r="E115" s="144" t="s">
        <v>9111</v>
      </c>
      <c r="F115" s="147">
        <v>44561</v>
      </c>
      <c r="G115" s="144" t="s">
        <v>3887</v>
      </c>
      <c r="H115" s="144" t="s">
        <v>9112</v>
      </c>
      <c r="I115" s="145" t="b">
        <v>0</v>
      </c>
      <c r="J115" s="145">
        <v>181.92</v>
      </c>
    </row>
    <row r="116" spans="1:10" s="7" customFormat="1">
      <c r="A116" s="7" t="s">
        <v>49</v>
      </c>
      <c r="D116" s="144" t="s">
        <v>897</v>
      </c>
      <c r="E116" s="144" t="s">
        <v>9111</v>
      </c>
      <c r="F116" s="147">
        <v>44561</v>
      </c>
      <c r="G116" s="144" t="s">
        <v>3887</v>
      </c>
      <c r="H116" s="144" t="s">
        <v>9112</v>
      </c>
      <c r="I116" s="145" t="b">
        <v>0</v>
      </c>
      <c r="J116" s="145">
        <v>130.61000000000001</v>
      </c>
    </row>
    <row r="117" spans="1:10" s="7" customFormat="1">
      <c r="A117" s="7" t="s">
        <v>49</v>
      </c>
      <c r="D117" s="144" t="s">
        <v>900</v>
      </c>
      <c r="E117" s="144" t="s">
        <v>9111</v>
      </c>
      <c r="F117" s="147">
        <v>44561</v>
      </c>
      <c r="G117" s="144" t="s">
        <v>3887</v>
      </c>
      <c r="H117" s="144" t="s">
        <v>9112</v>
      </c>
      <c r="I117" s="145" t="b">
        <v>0</v>
      </c>
      <c r="J117" s="145">
        <v>130.61000000000001</v>
      </c>
    </row>
    <row r="118" spans="1:10" s="7" customFormat="1">
      <c r="A118" s="7" t="s">
        <v>49</v>
      </c>
      <c r="D118" s="144" t="s">
        <v>902</v>
      </c>
      <c r="E118" s="144" t="s">
        <v>9116</v>
      </c>
      <c r="F118" s="147">
        <v>44561</v>
      </c>
      <c r="G118" s="144" t="s">
        <v>3887</v>
      </c>
      <c r="H118" s="144" t="s">
        <v>9112</v>
      </c>
      <c r="I118" s="145" t="b">
        <v>0</v>
      </c>
      <c r="J118" s="145">
        <v>122.89</v>
      </c>
    </row>
    <row r="119" spans="1:10" s="7" customFormat="1">
      <c r="A119" s="7" t="s">
        <v>49</v>
      </c>
      <c r="D119" s="144" t="s">
        <v>903</v>
      </c>
      <c r="E119" s="144" t="s">
        <v>9111</v>
      </c>
      <c r="F119" s="147">
        <v>44561</v>
      </c>
      <c r="G119" s="144" t="s">
        <v>3887</v>
      </c>
      <c r="H119" s="144" t="s">
        <v>9112</v>
      </c>
      <c r="I119" s="145" t="b">
        <v>0</v>
      </c>
      <c r="J119" s="145">
        <v>184.31</v>
      </c>
    </row>
    <row r="120" spans="1:10" s="7" customFormat="1">
      <c r="A120" s="7" t="s">
        <v>49</v>
      </c>
      <c r="D120" s="144" t="s">
        <v>906</v>
      </c>
      <c r="E120" s="144" t="s">
        <v>9111</v>
      </c>
      <c r="F120" s="147">
        <v>44561</v>
      </c>
      <c r="G120" s="144" t="s">
        <v>3887</v>
      </c>
      <c r="H120" s="144" t="s">
        <v>9112</v>
      </c>
      <c r="I120" s="145" t="b">
        <v>0</v>
      </c>
      <c r="J120" s="145">
        <v>184.31</v>
      </c>
    </row>
    <row r="121" spans="1:10" s="7" customFormat="1">
      <c r="A121" s="7" t="s">
        <v>49</v>
      </c>
      <c r="D121" s="144" t="s">
        <v>909</v>
      </c>
      <c r="E121" s="144" t="s">
        <v>9118</v>
      </c>
      <c r="F121" s="147">
        <v>44561</v>
      </c>
      <c r="G121" s="144" t="s">
        <v>3887</v>
      </c>
      <c r="H121" s="144" t="s">
        <v>9112</v>
      </c>
      <c r="I121" s="145" t="b">
        <v>0</v>
      </c>
      <c r="J121" s="145">
        <v>136.74</v>
      </c>
    </row>
    <row r="122" spans="1:10" s="7" customFormat="1">
      <c r="A122" s="7" t="s">
        <v>49</v>
      </c>
      <c r="D122" s="144" t="s">
        <v>912</v>
      </c>
      <c r="E122" s="144" t="s">
        <v>9118</v>
      </c>
      <c r="F122" s="147">
        <v>44561</v>
      </c>
      <c r="G122" s="144" t="s">
        <v>3887</v>
      </c>
      <c r="H122" s="144" t="s">
        <v>9112</v>
      </c>
      <c r="I122" s="145" t="b">
        <v>0</v>
      </c>
      <c r="J122" s="145">
        <v>64.5</v>
      </c>
    </row>
    <row r="123" spans="1:10" s="7" customFormat="1">
      <c r="A123" s="7" t="s">
        <v>49</v>
      </c>
      <c r="D123" s="144" t="s">
        <v>916</v>
      </c>
      <c r="E123" s="144" t="s">
        <v>9118</v>
      </c>
      <c r="F123" s="147">
        <v>44561</v>
      </c>
      <c r="G123" s="144" t="s">
        <v>3887</v>
      </c>
      <c r="H123" s="144" t="s">
        <v>9112</v>
      </c>
      <c r="I123" s="145" t="b">
        <v>0</v>
      </c>
      <c r="J123" s="145">
        <v>143.55000000000001</v>
      </c>
    </row>
    <row r="124" spans="1:10" s="7" customFormat="1">
      <c r="A124" s="7" t="s">
        <v>49</v>
      </c>
      <c r="D124" s="144" t="s">
        <v>919</v>
      </c>
      <c r="E124" s="144" t="s">
        <v>9118</v>
      </c>
      <c r="F124" s="147">
        <v>44561</v>
      </c>
      <c r="G124" s="144" t="s">
        <v>3887</v>
      </c>
      <c r="H124" s="144" t="s">
        <v>9112</v>
      </c>
      <c r="I124" s="145" t="b">
        <v>0</v>
      </c>
      <c r="J124" s="145">
        <v>143.55000000000001</v>
      </c>
    </row>
    <row r="125" spans="1:10" s="7" customFormat="1">
      <c r="A125" s="7" t="s">
        <v>49</v>
      </c>
      <c r="D125" s="144" t="s">
        <v>922</v>
      </c>
      <c r="E125" s="144" t="s">
        <v>9118</v>
      </c>
      <c r="F125" s="147">
        <v>44561</v>
      </c>
      <c r="G125" s="144" t="s">
        <v>3887</v>
      </c>
      <c r="H125" s="144" t="s">
        <v>9112</v>
      </c>
      <c r="I125" s="145" t="b">
        <v>0</v>
      </c>
      <c r="J125" s="145">
        <v>64.5</v>
      </c>
    </row>
    <row r="126" spans="1:10" s="7" customFormat="1">
      <c r="A126" s="7" t="s">
        <v>49</v>
      </c>
      <c r="D126" s="144" t="s">
        <v>925</v>
      </c>
      <c r="E126" s="144" t="s">
        <v>9118</v>
      </c>
      <c r="F126" s="147">
        <v>44561</v>
      </c>
      <c r="G126" s="144" t="s">
        <v>3887</v>
      </c>
      <c r="H126" s="144" t="s">
        <v>9112</v>
      </c>
      <c r="I126" s="145" t="b">
        <v>0</v>
      </c>
      <c r="J126" s="145">
        <v>143.55000000000001</v>
      </c>
    </row>
    <row r="127" spans="1:10" s="7" customFormat="1">
      <c r="A127" s="7" t="s">
        <v>49</v>
      </c>
      <c r="D127" s="144" t="s">
        <v>928</v>
      </c>
      <c r="E127" s="144" t="s">
        <v>9118</v>
      </c>
      <c r="F127" s="147">
        <v>44561</v>
      </c>
      <c r="G127" s="144" t="s">
        <v>3887</v>
      </c>
      <c r="H127" s="144" t="s">
        <v>9112</v>
      </c>
      <c r="I127" s="145" t="b">
        <v>0</v>
      </c>
      <c r="J127" s="145">
        <v>143.55000000000001</v>
      </c>
    </row>
    <row r="128" spans="1:10" s="7" customFormat="1">
      <c r="A128" s="7" t="s">
        <v>49</v>
      </c>
      <c r="D128" s="144" t="s">
        <v>931</v>
      </c>
      <c r="E128" s="144" t="s">
        <v>9115</v>
      </c>
      <c r="F128" s="147">
        <v>44561</v>
      </c>
      <c r="G128" s="144" t="s">
        <v>3887</v>
      </c>
      <c r="H128" s="144" t="s">
        <v>9112</v>
      </c>
      <c r="I128" s="145" t="b">
        <v>0</v>
      </c>
      <c r="J128" s="145">
        <v>108.63</v>
      </c>
    </row>
    <row r="129" spans="1:10" s="7" customFormat="1">
      <c r="A129" s="7" t="s">
        <v>49</v>
      </c>
      <c r="D129" s="144" t="s">
        <v>1135</v>
      </c>
      <c r="E129" s="144" t="s">
        <v>9121</v>
      </c>
      <c r="F129" s="147">
        <v>44561</v>
      </c>
      <c r="G129" s="144" t="s">
        <v>3887</v>
      </c>
      <c r="H129" s="144" t="s">
        <v>9112</v>
      </c>
      <c r="I129" s="145" t="b">
        <v>0</v>
      </c>
      <c r="J129" s="145">
        <v>168.68</v>
      </c>
    </row>
    <row r="130" spans="1:10" s="7" customFormat="1">
      <c r="A130" s="7" t="s">
        <v>49</v>
      </c>
      <c r="D130" s="144" t="s">
        <v>1142</v>
      </c>
      <c r="E130" s="144" t="s">
        <v>9119</v>
      </c>
      <c r="F130" s="147">
        <v>44561</v>
      </c>
      <c r="G130" s="144" t="s">
        <v>3887</v>
      </c>
      <c r="H130" s="144" t="s">
        <v>9112</v>
      </c>
      <c r="I130" s="145" t="b">
        <v>0</v>
      </c>
      <c r="J130" s="145">
        <v>157.51</v>
      </c>
    </row>
    <row r="131" spans="1:10" s="7" customFormat="1">
      <c r="A131" s="7" t="s">
        <v>49</v>
      </c>
      <c r="D131" s="144" t="s">
        <v>1146</v>
      </c>
      <c r="E131" s="144" t="s">
        <v>9119</v>
      </c>
      <c r="F131" s="147">
        <v>44561</v>
      </c>
      <c r="G131" s="144" t="s">
        <v>3887</v>
      </c>
      <c r="H131" s="144" t="s">
        <v>9112</v>
      </c>
      <c r="I131" s="145" t="b">
        <v>0</v>
      </c>
      <c r="J131" s="145">
        <v>157.51</v>
      </c>
    </row>
    <row r="132" spans="1:10" s="7" customFormat="1">
      <c r="A132" s="7" t="s">
        <v>49</v>
      </c>
      <c r="D132" s="144" t="s">
        <v>591</v>
      </c>
      <c r="E132" s="144" t="s">
        <v>9121</v>
      </c>
      <c r="F132" s="147">
        <v>44561</v>
      </c>
      <c r="G132" s="144" t="s">
        <v>3887</v>
      </c>
      <c r="H132" s="144" t="s">
        <v>9112</v>
      </c>
      <c r="I132" s="145" t="b">
        <v>0</v>
      </c>
      <c r="J132" s="145">
        <v>166.39</v>
      </c>
    </row>
    <row r="133" spans="1:10" s="7" customFormat="1">
      <c r="A133" s="7" t="s">
        <v>49</v>
      </c>
      <c r="D133" s="144" t="s">
        <v>595</v>
      </c>
      <c r="E133" s="144" t="s">
        <v>9121</v>
      </c>
      <c r="F133" s="147">
        <v>44561</v>
      </c>
      <c r="G133" s="144" t="s">
        <v>3887</v>
      </c>
      <c r="H133" s="144" t="s">
        <v>9112</v>
      </c>
      <c r="I133" s="145" t="b">
        <v>0</v>
      </c>
      <c r="J133" s="145">
        <v>166.39</v>
      </c>
    </row>
    <row r="134" spans="1:10" s="7" customFormat="1">
      <c r="A134" s="7" t="s">
        <v>49</v>
      </c>
      <c r="D134" s="144" t="s">
        <v>600</v>
      </c>
      <c r="E134" s="144" t="s">
        <v>9121</v>
      </c>
      <c r="F134" s="147">
        <v>44561</v>
      </c>
      <c r="G134" s="144" t="s">
        <v>3887</v>
      </c>
      <c r="H134" s="144" t="s">
        <v>9112</v>
      </c>
      <c r="I134" s="145" t="b">
        <v>0</v>
      </c>
      <c r="J134" s="145">
        <v>166.39</v>
      </c>
    </row>
    <row r="135" spans="1:10" s="7" customFormat="1">
      <c r="A135" s="7" t="s">
        <v>49</v>
      </c>
      <c r="D135" s="144" t="s">
        <v>1155</v>
      </c>
      <c r="E135" s="144" t="s">
        <v>9118</v>
      </c>
      <c r="F135" s="147">
        <v>44561</v>
      </c>
      <c r="G135" s="144" t="s">
        <v>3887</v>
      </c>
      <c r="H135" s="144" t="s">
        <v>9112</v>
      </c>
      <c r="I135" s="145" t="b">
        <v>0</v>
      </c>
      <c r="J135" s="145">
        <v>74.52</v>
      </c>
    </row>
    <row r="136" spans="1:10" s="7" customFormat="1">
      <c r="A136" s="7" t="s">
        <v>49</v>
      </c>
      <c r="D136" s="144" t="s">
        <v>934</v>
      </c>
      <c r="E136" s="144" t="s">
        <v>9111</v>
      </c>
      <c r="F136" s="147">
        <v>44561</v>
      </c>
      <c r="G136" s="144" t="s">
        <v>3887</v>
      </c>
      <c r="H136" s="144" t="s">
        <v>9112</v>
      </c>
      <c r="I136" s="145" t="b">
        <v>0</v>
      </c>
      <c r="J136" s="145">
        <v>241.74</v>
      </c>
    </row>
    <row r="137" spans="1:10" s="7" customFormat="1">
      <c r="A137" s="7" t="s">
        <v>49</v>
      </c>
      <c r="D137" s="144" t="s">
        <v>938</v>
      </c>
      <c r="E137" s="144" t="s">
        <v>9111</v>
      </c>
      <c r="F137" s="147">
        <v>44561</v>
      </c>
      <c r="G137" s="144" t="s">
        <v>3887</v>
      </c>
      <c r="H137" s="144" t="s">
        <v>9112</v>
      </c>
      <c r="I137" s="145" t="b">
        <v>0</v>
      </c>
      <c r="J137" s="145">
        <v>241.74</v>
      </c>
    </row>
    <row r="138" spans="1:10" s="7" customFormat="1">
      <c r="A138" s="7" t="s">
        <v>49</v>
      </c>
      <c r="D138" s="144" t="s">
        <v>941</v>
      </c>
      <c r="E138" s="144" t="s">
        <v>9111</v>
      </c>
      <c r="F138" s="147">
        <v>44561</v>
      </c>
      <c r="G138" s="144" t="s">
        <v>3887</v>
      </c>
      <c r="H138" s="144" t="s">
        <v>9112</v>
      </c>
      <c r="I138" s="145" t="b">
        <v>0</v>
      </c>
      <c r="J138" s="145">
        <v>169.44</v>
      </c>
    </row>
    <row r="139" spans="1:10" s="7" customFormat="1">
      <c r="A139" s="7" t="s">
        <v>49</v>
      </c>
      <c r="D139" s="144" t="s">
        <v>946</v>
      </c>
      <c r="E139" s="144" t="s">
        <v>9111</v>
      </c>
      <c r="F139" s="147">
        <v>44561</v>
      </c>
      <c r="G139" s="144" t="s">
        <v>3887</v>
      </c>
      <c r="H139" s="144" t="s">
        <v>9112</v>
      </c>
      <c r="I139" s="145" t="b">
        <v>0</v>
      </c>
      <c r="J139" s="145">
        <v>169.44</v>
      </c>
    </row>
    <row r="140" spans="1:10" s="7" customFormat="1">
      <c r="A140" s="7" t="s">
        <v>49</v>
      </c>
      <c r="D140" s="144" t="s">
        <v>949</v>
      </c>
      <c r="E140" s="144" t="s">
        <v>9111</v>
      </c>
      <c r="F140" s="147">
        <v>44561</v>
      </c>
      <c r="G140" s="144" t="s">
        <v>3887</v>
      </c>
      <c r="H140" s="144" t="s">
        <v>9112</v>
      </c>
      <c r="I140" s="145" t="b">
        <v>0</v>
      </c>
      <c r="J140" s="145">
        <v>169.44</v>
      </c>
    </row>
    <row r="141" spans="1:10" s="7" customFormat="1">
      <c r="A141" s="7" t="s">
        <v>49</v>
      </c>
      <c r="D141" s="144" t="s">
        <v>952</v>
      </c>
      <c r="E141" s="144" t="s">
        <v>9111</v>
      </c>
      <c r="F141" s="147">
        <v>44561</v>
      </c>
      <c r="G141" s="144" t="s">
        <v>3887</v>
      </c>
      <c r="H141" s="144" t="s">
        <v>9112</v>
      </c>
      <c r="I141" s="145" t="b">
        <v>0</v>
      </c>
      <c r="J141" s="145">
        <v>169.44</v>
      </c>
    </row>
    <row r="142" spans="1:10" s="7" customFormat="1">
      <c r="A142" s="7" t="s">
        <v>49</v>
      </c>
      <c r="D142" s="144" t="s">
        <v>955</v>
      </c>
      <c r="E142" s="144" t="s">
        <v>9111</v>
      </c>
      <c r="F142" s="147">
        <v>44561</v>
      </c>
      <c r="G142" s="144" t="s">
        <v>3887</v>
      </c>
      <c r="H142" s="144" t="s">
        <v>9112</v>
      </c>
      <c r="I142" s="145" t="b">
        <v>0</v>
      </c>
      <c r="J142" s="145">
        <v>169.44</v>
      </c>
    </row>
    <row r="143" spans="1:10" s="7" customFormat="1">
      <c r="A143" s="7" t="s">
        <v>49</v>
      </c>
      <c r="D143" s="144" t="s">
        <v>958</v>
      </c>
      <c r="E143" s="144" t="s">
        <v>9111</v>
      </c>
      <c r="F143" s="147">
        <v>44561</v>
      </c>
      <c r="G143" s="144" t="s">
        <v>3887</v>
      </c>
      <c r="H143" s="144" t="s">
        <v>9112</v>
      </c>
      <c r="I143" s="145" t="b">
        <v>0</v>
      </c>
      <c r="J143" s="145">
        <v>169.44</v>
      </c>
    </row>
    <row r="144" spans="1:10" s="7" customFormat="1">
      <c r="A144" s="7" t="s">
        <v>49</v>
      </c>
      <c r="D144" s="144" t="s">
        <v>961</v>
      </c>
      <c r="E144" s="144" t="s">
        <v>9111</v>
      </c>
      <c r="F144" s="147">
        <v>44561</v>
      </c>
      <c r="G144" s="144" t="s">
        <v>3887</v>
      </c>
      <c r="H144" s="144" t="s">
        <v>9112</v>
      </c>
      <c r="I144" s="145" t="b">
        <v>0</v>
      </c>
      <c r="J144" s="145">
        <v>169.44</v>
      </c>
    </row>
    <row r="145" spans="1:10" s="7" customFormat="1">
      <c r="A145" s="7" t="s">
        <v>49</v>
      </c>
      <c r="D145" s="144" t="s">
        <v>3704</v>
      </c>
      <c r="E145" s="144" t="s">
        <v>9111</v>
      </c>
      <c r="F145" s="147">
        <v>44561</v>
      </c>
      <c r="G145" s="144" t="s">
        <v>3887</v>
      </c>
      <c r="H145" s="144" t="s">
        <v>9112</v>
      </c>
      <c r="I145" s="145" t="b">
        <v>0</v>
      </c>
      <c r="J145" s="145">
        <v>169.44</v>
      </c>
    </row>
    <row r="146" spans="1:10" s="7" customFormat="1">
      <c r="A146" s="7" t="s">
        <v>49</v>
      </c>
      <c r="D146" s="144" t="s">
        <v>964</v>
      </c>
      <c r="E146" s="144" t="s">
        <v>9111</v>
      </c>
      <c r="F146" s="147">
        <v>44561</v>
      </c>
      <c r="G146" s="144" t="s">
        <v>3887</v>
      </c>
      <c r="H146" s="144" t="s">
        <v>9112</v>
      </c>
      <c r="I146" s="145" t="b">
        <v>0</v>
      </c>
      <c r="J146" s="145">
        <v>169.44</v>
      </c>
    </row>
    <row r="147" spans="1:10" s="7" customFormat="1">
      <c r="A147" s="7" t="s">
        <v>49</v>
      </c>
      <c r="D147" s="144" t="s">
        <v>967</v>
      </c>
      <c r="E147" s="144" t="s">
        <v>9111</v>
      </c>
      <c r="F147" s="147">
        <v>44561</v>
      </c>
      <c r="G147" s="144" t="s">
        <v>3887</v>
      </c>
      <c r="H147" s="144" t="s">
        <v>9112</v>
      </c>
      <c r="I147" s="145" t="b">
        <v>0</v>
      </c>
      <c r="J147" s="145">
        <v>169.44</v>
      </c>
    </row>
    <row r="148" spans="1:10" s="7" customFormat="1">
      <c r="A148" s="7" t="s">
        <v>49</v>
      </c>
      <c r="D148" s="144" t="s">
        <v>1326</v>
      </c>
      <c r="E148" s="144" t="s">
        <v>9115</v>
      </c>
      <c r="F148" s="147">
        <v>44561</v>
      </c>
      <c r="G148" s="144" t="s">
        <v>3887</v>
      </c>
      <c r="H148" s="144" t="s">
        <v>9112</v>
      </c>
      <c r="I148" s="145" t="b">
        <v>0</v>
      </c>
      <c r="J148" s="145">
        <v>172.04</v>
      </c>
    </row>
    <row r="149" spans="1:10" s="7" customFormat="1">
      <c r="A149" s="7" t="s">
        <v>49</v>
      </c>
      <c r="D149" s="144" t="s">
        <v>1330</v>
      </c>
      <c r="E149" s="144" t="s">
        <v>9115</v>
      </c>
      <c r="F149" s="147">
        <v>44561</v>
      </c>
      <c r="G149" s="144" t="s">
        <v>3887</v>
      </c>
      <c r="H149" s="144" t="s">
        <v>9112</v>
      </c>
      <c r="I149" s="145" t="b">
        <v>0</v>
      </c>
      <c r="J149" s="145">
        <v>172.04</v>
      </c>
    </row>
    <row r="150" spans="1:10" s="7" customFormat="1">
      <c r="A150" s="7" t="s">
        <v>49</v>
      </c>
      <c r="D150" s="144" t="s">
        <v>1333</v>
      </c>
      <c r="E150" s="144" t="s">
        <v>9115</v>
      </c>
      <c r="F150" s="147">
        <v>44561</v>
      </c>
      <c r="G150" s="144" t="s">
        <v>3887</v>
      </c>
      <c r="H150" s="144" t="s">
        <v>9112</v>
      </c>
      <c r="I150" s="145" t="b">
        <v>0</v>
      </c>
      <c r="J150" s="145">
        <v>172.04</v>
      </c>
    </row>
    <row r="151" spans="1:10" s="7" customFormat="1">
      <c r="A151" s="7" t="s">
        <v>49</v>
      </c>
      <c r="D151" s="144" t="s">
        <v>1336</v>
      </c>
      <c r="E151" s="144" t="s">
        <v>9115</v>
      </c>
      <c r="F151" s="147">
        <v>44561</v>
      </c>
      <c r="G151" s="144" t="s">
        <v>3887</v>
      </c>
      <c r="H151" s="144" t="s">
        <v>9112</v>
      </c>
      <c r="I151" s="145" t="b">
        <v>0</v>
      </c>
      <c r="J151" s="145">
        <v>172.04</v>
      </c>
    </row>
    <row r="152" spans="1:10" s="7" customFormat="1">
      <c r="A152" s="7" t="s">
        <v>49</v>
      </c>
      <c r="D152" s="144" t="s">
        <v>3708</v>
      </c>
      <c r="E152" s="144" t="s">
        <v>9119</v>
      </c>
      <c r="F152" s="147">
        <v>44561</v>
      </c>
      <c r="G152" s="144" t="s">
        <v>3887</v>
      </c>
      <c r="H152" s="144" t="s">
        <v>9112</v>
      </c>
      <c r="I152" s="145" t="b">
        <v>0</v>
      </c>
      <c r="J152" s="145">
        <v>113.84</v>
      </c>
    </row>
    <row r="153" spans="1:10" s="7" customFormat="1">
      <c r="A153" s="7" t="s">
        <v>49</v>
      </c>
      <c r="D153" s="144" t="s">
        <v>3710</v>
      </c>
      <c r="E153" s="144" t="s">
        <v>9119</v>
      </c>
      <c r="F153" s="147">
        <v>44561</v>
      </c>
      <c r="G153" s="144" t="s">
        <v>3887</v>
      </c>
      <c r="H153" s="144" t="s">
        <v>9112</v>
      </c>
      <c r="I153" s="145" t="b">
        <v>0</v>
      </c>
      <c r="J153" s="145">
        <v>113.84</v>
      </c>
    </row>
    <row r="154" spans="1:10" s="7" customFormat="1">
      <c r="A154" s="7" t="s">
        <v>49</v>
      </c>
      <c r="D154" s="144" t="s">
        <v>3709</v>
      </c>
      <c r="E154" s="144" t="s">
        <v>9119</v>
      </c>
      <c r="F154" s="147">
        <v>44561</v>
      </c>
      <c r="G154" s="144" t="s">
        <v>3887</v>
      </c>
      <c r="H154" s="144" t="s">
        <v>9112</v>
      </c>
      <c r="I154" s="145" t="b">
        <v>0</v>
      </c>
      <c r="J154" s="145">
        <v>113.84</v>
      </c>
    </row>
    <row r="155" spans="1:10" s="7" customFormat="1">
      <c r="A155" s="7" t="s">
        <v>49</v>
      </c>
      <c r="D155" s="144" t="s">
        <v>1166</v>
      </c>
      <c r="E155" s="144" t="s">
        <v>9119</v>
      </c>
      <c r="F155" s="147">
        <v>44561</v>
      </c>
      <c r="G155" s="144" t="s">
        <v>3887</v>
      </c>
      <c r="H155" s="144" t="s">
        <v>9112</v>
      </c>
      <c r="I155" s="145" t="b">
        <v>0</v>
      </c>
      <c r="J155" s="145">
        <v>101.79</v>
      </c>
    </row>
    <row r="156" spans="1:10" s="7" customFormat="1">
      <c r="A156" s="7" t="s">
        <v>49</v>
      </c>
      <c r="D156" s="144" t="s">
        <v>1170</v>
      </c>
      <c r="E156" s="144" t="s">
        <v>9119</v>
      </c>
      <c r="F156" s="147">
        <v>44561</v>
      </c>
      <c r="G156" s="144" t="s">
        <v>3887</v>
      </c>
      <c r="H156" s="144" t="s">
        <v>9112</v>
      </c>
      <c r="I156" s="145" t="b">
        <v>0</v>
      </c>
      <c r="J156" s="145">
        <v>101.79</v>
      </c>
    </row>
    <row r="157" spans="1:10" s="7" customFormat="1">
      <c r="A157" s="7" t="s">
        <v>49</v>
      </c>
      <c r="D157" s="144" t="s">
        <v>1173</v>
      </c>
      <c r="E157" s="144" t="s">
        <v>9119</v>
      </c>
      <c r="F157" s="147">
        <v>44561</v>
      </c>
      <c r="G157" s="144" t="s">
        <v>3887</v>
      </c>
      <c r="H157" s="144" t="s">
        <v>9112</v>
      </c>
      <c r="I157" s="145" t="b">
        <v>0</v>
      </c>
      <c r="J157" s="145">
        <v>101.79</v>
      </c>
    </row>
    <row r="158" spans="1:10" s="7" customFormat="1">
      <c r="A158" s="7" t="s">
        <v>49</v>
      </c>
      <c r="D158" s="144" t="s">
        <v>1176</v>
      </c>
      <c r="E158" s="144" t="s">
        <v>9119</v>
      </c>
      <c r="F158" s="147">
        <v>44561</v>
      </c>
      <c r="G158" s="144" t="s">
        <v>3887</v>
      </c>
      <c r="H158" s="144" t="s">
        <v>9112</v>
      </c>
      <c r="I158" s="145" t="b">
        <v>0</v>
      </c>
      <c r="J158" s="145">
        <v>101.79</v>
      </c>
    </row>
    <row r="159" spans="1:10" s="7" customFormat="1">
      <c r="A159" s="7" t="s">
        <v>49</v>
      </c>
      <c r="D159" s="144" t="s">
        <v>1378</v>
      </c>
      <c r="E159" s="144" t="s">
        <v>9119</v>
      </c>
      <c r="F159" s="147">
        <v>44561</v>
      </c>
      <c r="G159" s="144" t="s">
        <v>3887</v>
      </c>
      <c r="H159" s="144" t="s">
        <v>9112</v>
      </c>
      <c r="I159" s="145" t="b">
        <v>0</v>
      </c>
      <c r="J159" s="145">
        <v>101.79</v>
      </c>
    </row>
    <row r="160" spans="1:10" s="7" customFormat="1">
      <c r="A160" s="7" t="s">
        <v>49</v>
      </c>
      <c r="D160" s="144" t="s">
        <v>1179</v>
      </c>
      <c r="E160" s="144" t="s">
        <v>9119</v>
      </c>
      <c r="F160" s="147">
        <v>44561</v>
      </c>
      <c r="G160" s="144" t="s">
        <v>3887</v>
      </c>
      <c r="H160" s="144" t="s">
        <v>9112</v>
      </c>
      <c r="I160" s="145" t="b">
        <v>0</v>
      </c>
      <c r="J160" s="145">
        <v>101.79</v>
      </c>
    </row>
    <row r="161" spans="1:10" s="7" customFormat="1">
      <c r="A161" s="7" t="s">
        <v>49</v>
      </c>
      <c r="D161" s="144" t="s">
        <v>1182</v>
      </c>
      <c r="E161" s="144" t="s">
        <v>9119</v>
      </c>
      <c r="F161" s="147">
        <v>44561</v>
      </c>
      <c r="G161" s="144" t="s">
        <v>3887</v>
      </c>
      <c r="H161" s="144" t="s">
        <v>9112</v>
      </c>
      <c r="I161" s="145" t="b">
        <v>0</v>
      </c>
      <c r="J161" s="145">
        <v>101.79</v>
      </c>
    </row>
    <row r="162" spans="1:10" s="7" customFormat="1">
      <c r="A162" s="7" t="s">
        <v>49</v>
      </c>
      <c r="D162" s="144" t="s">
        <v>1185</v>
      </c>
      <c r="E162" s="144" t="s">
        <v>9119</v>
      </c>
      <c r="F162" s="147">
        <v>44561</v>
      </c>
      <c r="G162" s="144" t="s">
        <v>3887</v>
      </c>
      <c r="H162" s="144" t="s">
        <v>9112</v>
      </c>
      <c r="I162" s="145" t="b">
        <v>0</v>
      </c>
      <c r="J162" s="145">
        <v>101.79</v>
      </c>
    </row>
    <row r="163" spans="1:10" s="7" customFormat="1">
      <c r="A163" s="7" t="s">
        <v>49</v>
      </c>
      <c r="D163" s="144" t="s">
        <v>1188</v>
      </c>
      <c r="E163" s="144" t="s">
        <v>9119</v>
      </c>
      <c r="F163" s="147">
        <v>44561</v>
      </c>
      <c r="G163" s="144" t="s">
        <v>3887</v>
      </c>
      <c r="H163" s="144" t="s">
        <v>9112</v>
      </c>
      <c r="I163" s="145" t="b">
        <v>0</v>
      </c>
      <c r="J163" s="145">
        <v>101.79</v>
      </c>
    </row>
    <row r="164" spans="1:10" s="7" customFormat="1">
      <c r="A164" s="7" t="s">
        <v>49</v>
      </c>
      <c r="D164" s="144" t="s">
        <v>1191</v>
      </c>
      <c r="E164" s="144" t="s">
        <v>9119</v>
      </c>
      <c r="F164" s="147">
        <v>44561</v>
      </c>
      <c r="G164" s="144" t="s">
        <v>3887</v>
      </c>
      <c r="H164" s="144" t="s">
        <v>9112</v>
      </c>
      <c r="I164" s="145" t="b">
        <v>0</v>
      </c>
      <c r="J164" s="145">
        <v>101.79</v>
      </c>
    </row>
    <row r="165" spans="1:10" s="7" customFormat="1">
      <c r="A165" s="7" t="s">
        <v>49</v>
      </c>
      <c r="D165" s="144" t="s">
        <v>1194</v>
      </c>
      <c r="E165" s="144" t="s">
        <v>9119</v>
      </c>
      <c r="F165" s="147">
        <v>44561</v>
      </c>
      <c r="G165" s="144" t="s">
        <v>3887</v>
      </c>
      <c r="H165" s="144" t="s">
        <v>9112</v>
      </c>
      <c r="I165" s="145" t="b">
        <v>0</v>
      </c>
      <c r="J165" s="145">
        <v>101.79</v>
      </c>
    </row>
    <row r="166" spans="1:10" s="7" customFormat="1">
      <c r="A166" s="7" t="s">
        <v>49</v>
      </c>
      <c r="D166" s="144" t="s">
        <v>1197</v>
      </c>
      <c r="E166" s="144" t="s">
        <v>9119</v>
      </c>
      <c r="F166" s="147">
        <v>44561</v>
      </c>
      <c r="G166" s="144" t="s">
        <v>3887</v>
      </c>
      <c r="H166" s="144" t="s">
        <v>9112</v>
      </c>
      <c r="I166" s="145" t="b">
        <v>0</v>
      </c>
      <c r="J166" s="145">
        <v>101.79</v>
      </c>
    </row>
    <row r="167" spans="1:10" s="7" customFormat="1">
      <c r="A167" s="7" t="s">
        <v>49</v>
      </c>
      <c r="D167" s="144" t="s">
        <v>3165</v>
      </c>
      <c r="E167" s="144" t="s">
        <v>9119</v>
      </c>
      <c r="F167" s="147">
        <v>44561</v>
      </c>
      <c r="G167" s="144" t="s">
        <v>3887</v>
      </c>
      <c r="H167" s="144" t="s">
        <v>9112</v>
      </c>
      <c r="I167" s="145" t="b">
        <v>0</v>
      </c>
      <c r="J167" s="145">
        <v>108.21</v>
      </c>
    </row>
    <row r="168" spans="1:10" s="7" customFormat="1">
      <c r="A168" s="7" t="s">
        <v>49</v>
      </c>
      <c r="D168" s="144" t="s">
        <v>1200</v>
      </c>
      <c r="E168" s="144" t="s">
        <v>9119</v>
      </c>
      <c r="F168" s="147">
        <v>44561</v>
      </c>
      <c r="G168" s="144" t="s">
        <v>3887</v>
      </c>
      <c r="H168" s="144" t="s">
        <v>9112</v>
      </c>
      <c r="I168" s="145" t="b">
        <v>0</v>
      </c>
      <c r="J168" s="145">
        <v>113.82</v>
      </c>
    </row>
    <row r="169" spans="1:10" s="7" customFormat="1">
      <c r="A169" s="7" t="s">
        <v>49</v>
      </c>
      <c r="D169" s="144" t="s">
        <v>1204</v>
      </c>
      <c r="E169" s="144" t="s">
        <v>9119</v>
      </c>
      <c r="F169" s="147">
        <v>44561</v>
      </c>
      <c r="G169" s="144" t="s">
        <v>3887</v>
      </c>
      <c r="H169" s="144" t="s">
        <v>9112</v>
      </c>
      <c r="I169" s="145" t="b">
        <v>0</v>
      </c>
      <c r="J169" s="145">
        <v>113.82</v>
      </c>
    </row>
    <row r="170" spans="1:10" s="7" customFormat="1">
      <c r="A170" s="7" t="s">
        <v>49</v>
      </c>
      <c r="D170" s="144" t="s">
        <v>3711</v>
      </c>
      <c r="E170" s="144" t="s">
        <v>9119</v>
      </c>
      <c r="F170" s="147">
        <v>44561</v>
      </c>
      <c r="G170" s="144" t="s">
        <v>3887</v>
      </c>
      <c r="H170" s="144" t="s">
        <v>9112</v>
      </c>
      <c r="I170" s="145" t="b">
        <v>0</v>
      </c>
      <c r="J170" s="145">
        <v>113.84</v>
      </c>
    </row>
    <row r="171" spans="1:10" s="7" customFormat="1">
      <c r="A171" s="7" t="s">
        <v>49</v>
      </c>
      <c r="D171" s="144" t="s">
        <v>1207</v>
      </c>
      <c r="E171" s="144" t="s">
        <v>9119</v>
      </c>
      <c r="F171" s="147">
        <v>44561</v>
      </c>
      <c r="G171" s="144" t="s">
        <v>3887</v>
      </c>
      <c r="H171" s="144" t="s">
        <v>9112</v>
      </c>
      <c r="I171" s="145" t="b">
        <v>0</v>
      </c>
      <c r="J171" s="145">
        <v>113.82</v>
      </c>
    </row>
    <row r="172" spans="1:10" s="7" customFormat="1">
      <c r="A172" s="7" t="s">
        <v>49</v>
      </c>
      <c r="D172" s="144" t="s">
        <v>1210</v>
      </c>
      <c r="E172" s="144" t="s">
        <v>9119</v>
      </c>
      <c r="F172" s="147">
        <v>44561</v>
      </c>
      <c r="G172" s="144" t="s">
        <v>3887</v>
      </c>
      <c r="H172" s="144" t="s">
        <v>9112</v>
      </c>
      <c r="I172" s="145" t="b">
        <v>0</v>
      </c>
      <c r="J172" s="145">
        <v>113.82</v>
      </c>
    </row>
    <row r="173" spans="1:10" s="7" customFormat="1">
      <c r="A173" s="7" t="s">
        <v>49</v>
      </c>
      <c r="D173" s="144" t="s">
        <v>1213</v>
      </c>
      <c r="E173" s="144" t="s">
        <v>9119</v>
      </c>
      <c r="F173" s="147">
        <v>44561</v>
      </c>
      <c r="G173" s="144" t="s">
        <v>3887</v>
      </c>
      <c r="H173" s="144" t="s">
        <v>9112</v>
      </c>
      <c r="I173" s="145" t="b">
        <v>0</v>
      </c>
      <c r="J173" s="145">
        <v>113.82</v>
      </c>
    </row>
    <row r="174" spans="1:10" s="7" customFormat="1">
      <c r="A174" s="7" t="s">
        <v>49</v>
      </c>
      <c r="D174" s="144" t="s">
        <v>1216</v>
      </c>
      <c r="E174" s="144" t="s">
        <v>9119</v>
      </c>
      <c r="F174" s="147">
        <v>44561</v>
      </c>
      <c r="G174" s="144" t="s">
        <v>3887</v>
      </c>
      <c r="H174" s="144" t="s">
        <v>9112</v>
      </c>
      <c r="I174" s="145" t="b">
        <v>0</v>
      </c>
      <c r="J174" s="145">
        <v>113.82</v>
      </c>
    </row>
    <row r="175" spans="1:10" s="7" customFormat="1">
      <c r="A175" s="7" t="s">
        <v>49</v>
      </c>
      <c r="D175" s="144" t="s">
        <v>1219</v>
      </c>
      <c r="E175" s="144" t="s">
        <v>9119</v>
      </c>
      <c r="F175" s="147">
        <v>44561</v>
      </c>
      <c r="G175" s="144" t="s">
        <v>3887</v>
      </c>
      <c r="H175" s="144" t="s">
        <v>9112</v>
      </c>
      <c r="I175" s="145" t="b">
        <v>0</v>
      </c>
      <c r="J175" s="145">
        <v>113.82</v>
      </c>
    </row>
    <row r="176" spans="1:10" s="7" customFormat="1">
      <c r="A176" s="7" t="s">
        <v>49</v>
      </c>
      <c r="D176" s="144" t="s">
        <v>1222</v>
      </c>
      <c r="E176" s="144" t="s">
        <v>9119</v>
      </c>
      <c r="F176" s="147">
        <v>44561</v>
      </c>
      <c r="G176" s="144" t="s">
        <v>3887</v>
      </c>
      <c r="H176" s="144" t="s">
        <v>9112</v>
      </c>
      <c r="I176" s="145" t="b">
        <v>0</v>
      </c>
      <c r="J176" s="145">
        <v>113.82</v>
      </c>
    </row>
    <row r="177" spans="1:10" s="7" customFormat="1">
      <c r="A177" s="7" t="s">
        <v>49</v>
      </c>
      <c r="D177" s="144" t="s">
        <v>3713</v>
      </c>
      <c r="E177" s="144" t="s">
        <v>9119</v>
      </c>
      <c r="F177" s="147">
        <v>44561</v>
      </c>
      <c r="G177" s="144" t="s">
        <v>3887</v>
      </c>
      <c r="H177" s="144" t="s">
        <v>9112</v>
      </c>
      <c r="I177" s="145" t="b">
        <v>0</v>
      </c>
      <c r="J177" s="145">
        <v>113.84</v>
      </c>
    </row>
    <row r="178" spans="1:10" s="7" customFormat="1">
      <c r="A178" s="7" t="s">
        <v>49</v>
      </c>
      <c r="D178" s="144" t="s">
        <v>1225</v>
      </c>
      <c r="E178" s="144" t="s">
        <v>9119</v>
      </c>
      <c r="F178" s="147">
        <v>44561</v>
      </c>
      <c r="G178" s="144" t="s">
        <v>3887</v>
      </c>
      <c r="H178" s="144" t="s">
        <v>9112</v>
      </c>
      <c r="I178" s="145" t="b">
        <v>0</v>
      </c>
      <c r="J178" s="145">
        <v>113.82</v>
      </c>
    </row>
    <row r="179" spans="1:10" s="7" customFormat="1">
      <c r="A179" s="7" t="s">
        <v>49</v>
      </c>
      <c r="D179" s="144" t="s">
        <v>1228</v>
      </c>
      <c r="E179" s="144" t="s">
        <v>9119</v>
      </c>
      <c r="F179" s="147">
        <v>44561</v>
      </c>
      <c r="G179" s="144" t="s">
        <v>3887</v>
      </c>
      <c r="H179" s="144" t="s">
        <v>9112</v>
      </c>
      <c r="I179" s="145" t="b">
        <v>0</v>
      </c>
      <c r="J179" s="145">
        <v>113.82</v>
      </c>
    </row>
    <row r="180" spans="1:10" s="7" customFormat="1">
      <c r="A180" s="7" t="s">
        <v>49</v>
      </c>
      <c r="D180" s="144" t="s">
        <v>1232</v>
      </c>
      <c r="E180" s="144" t="s">
        <v>9119</v>
      </c>
      <c r="F180" s="147">
        <v>44561</v>
      </c>
      <c r="G180" s="144" t="s">
        <v>3887</v>
      </c>
      <c r="H180" s="144" t="s">
        <v>9112</v>
      </c>
      <c r="I180" s="145" t="b">
        <v>0</v>
      </c>
      <c r="J180" s="145">
        <v>113.82</v>
      </c>
    </row>
    <row r="181" spans="1:10" s="7" customFormat="1">
      <c r="A181" s="7" t="s">
        <v>49</v>
      </c>
      <c r="D181" s="144" t="s">
        <v>1235</v>
      </c>
      <c r="E181" s="144" t="s">
        <v>9119</v>
      </c>
      <c r="F181" s="147">
        <v>44561</v>
      </c>
      <c r="G181" s="144" t="s">
        <v>3887</v>
      </c>
      <c r="H181" s="144" t="s">
        <v>9112</v>
      </c>
      <c r="I181" s="145" t="b">
        <v>0</v>
      </c>
      <c r="J181" s="145">
        <v>113.82</v>
      </c>
    </row>
    <row r="182" spans="1:10" s="7" customFormat="1">
      <c r="A182" s="7" t="s">
        <v>49</v>
      </c>
      <c r="D182" s="144" t="s">
        <v>3712</v>
      </c>
      <c r="E182" s="144" t="s">
        <v>9119</v>
      </c>
      <c r="F182" s="147">
        <v>44561</v>
      </c>
      <c r="G182" s="144" t="s">
        <v>3887</v>
      </c>
      <c r="H182" s="144" t="s">
        <v>9112</v>
      </c>
      <c r="I182" s="145" t="b">
        <v>0</v>
      </c>
      <c r="J182" s="145">
        <v>113.84</v>
      </c>
    </row>
    <row r="183" spans="1:10" s="7" customFormat="1">
      <c r="A183" s="7" t="s">
        <v>49</v>
      </c>
      <c r="D183" s="144" t="s">
        <v>1238</v>
      </c>
      <c r="E183" s="144" t="s">
        <v>9119</v>
      </c>
      <c r="F183" s="147">
        <v>44561</v>
      </c>
      <c r="G183" s="144" t="s">
        <v>3887</v>
      </c>
      <c r="H183" s="144" t="s">
        <v>9112</v>
      </c>
      <c r="I183" s="145" t="b">
        <v>0</v>
      </c>
      <c r="J183" s="145">
        <v>113.82</v>
      </c>
    </row>
    <row r="184" spans="1:10" s="7" customFormat="1">
      <c r="A184" s="7" t="s">
        <v>49</v>
      </c>
      <c r="D184" s="144" t="s">
        <v>1241</v>
      </c>
      <c r="E184" s="144" t="s">
        <v>9119</v>
      </c>
      <c r="F184" s="147">
        <v>44561</v>
      </c>
      <c r="G184" s="144" t="s">
        <v>3887</v>
      </c>
      <c r="H184" s="144" t="s">
        <v>9112</v>
      </c>
      <c r="I184" s="145" t="b">
        <v>0</v>
      </c>
      <c r="J184" s="145">
        <v>113.82</v>
      </c>
    </row>
    <row r="185" spans="1:10" s="7" customFormat="1">
      <c r="A185" s="7" t="s">
        <v>49</v>
      </c>
      <c r="D185" s="144" t="s">
        <v>1244</v>
      </c>
      <c r="E185" s="144" t="s">
        <v>9119</v>
      </c>
      <c r="F185" s="147">
        <v>44561</v>
      </c>
      <c r="G185" s="144" t="s">
        <v>3887</v>
      </c>
      <c r="H185" s="144" t="s">
        <v>9112</v>
      </c>
      <c r="I185" s="145" t="b">
        <v>0</v>
      </c>
      <c r="J185" s="145">
        <v>113.82</v>
      </c>
    </row>
    <row r="186" spans="1:10" s="7" customFormat="1">
      <c r="A186" s="7" t="s">
        <v>49</v>
      </c>
      <c r="D186" s="144" t="s">
        <v>1247</v>
      </c>
      <c r="E186" s="144" t="s">
        <v>9119</v>
      </c>
      <c r="F186" s="147">
        <v>44561</v>
      </c>
      <c r="G186" s="144" t="s">
        <v>3887</v>
      </c>
      <c r="H186" s="144" t="s">
        <v>9112</v>
      </c>
      <c r="I186" s="145" t="b">
        <v>0</v>
      </c>
      <c r="J186" s="145">
        <v>113.82</v>
      </c>
    </row>
    <row r="187" spans="1:10" s="7" customFormat="1">
      <c r="A187" s="7" t="s">
        <v>49</v>
      </c>
      <c r="D187" s="144" t="s">
        <v>1250</v>
      </c>
      <c r="E187" s="144" t="s">
        <v>9119</v>
      </c>
      <c r="F187" s="147">
        <v>44561</v>
      </c>
      <c r="G187" s="144" t="s">
        <v>3887</v>
      </c>
      <c r="H187" s="144" t="s">
        <v>9112</v>
      </c>
      <c r="I187" s="145" t="b">
        <v>0</v>
      </c>
      <c r="J187" s="145">
        <v>113.82</v>
      </c>
    </row>
    <row r="188" spans="1:10" s="7" customFormat="1">
      <c r="A188" s="7" t="s">
        <v>49</v>
      </c>
      <c r="D188" s="144" t="s">
        <v>1253</v>
      </c>
      <c r="E188" s="144" t="s">
        <v>9119</v>
      </c>
      <c r="F188" s="147">
        <v>44561</v>
      </c>
      <c r="G188" s="144" t="s">
        <v>3887</v>
      </c>
      <c r="H188" s="144" t="s">
        <v>9112</v>
      </c>
      <c r="I188" s="145" t="b">
        <v>0</v>
      </c>
      <c r="J188" s="145">
        <v>113.82</v>
      </c>
    </row>
    <row r="189" spans="1:10" s="7" customFormat="1">
      <c r="A189" s="7" t="s">
        <v>49</v>
      </c>
      <c r="D189" s="144" t="s">
        <v>1256</v>
      </c>
      <c r="E189" s="144" t="s">
        <v>9119</v>
      </c>
      <c r="F189" s="147">
        <v>44561</v>
      </c>
      <c r="G189" s="144" t="s">
        <v>3887</v>
      </c>
      <c r="H189" s="144" t="s">
        <v>9112</v>
      </c>
      <c r="I189" s="145" t="b">
        <v>0</v>
      </c>
      <c r="J189" s="145">
        <v>113.82</v>
      </c>
    </row>
    <row r="190" spans="1:10" s="7" customFormat="1">
      <c r="A190" s="7" t="s">
        <v>49</v>
      </c>
      <c r="D190" s="144" t="s">
        <v>1259</v>
      </c>
      <c r="E190" s="144" t="s">
        <v>9119</v>
      </c>
      <c r="F190" s="147">
        <v>44561</v>
      </c>
      <c r="G190" s="144" t="s">
        <v>3887</v>
      </c>
      <c r="H190" s="144" t="s">
        <v>9112</v>
      </c>
      <c r="I190" s="145" t="b">
        <v>0</v>
      </c>
      <c r="J190" s="145">
        <v>113.82</v>
      </c>
    </row>
    <row r="191" spans="1:10" s="7" customFormat="1">
      <c r="A191" s="7" t="s">
        <v>49</v>
      </c>
      <c r="D191" s="144" t="s">
        <v>1262</v>
      </c>
      <c r="E191" s="144" t="s">
        <v>9119</v>
      </c>
      <c r="F191" s="147">
        <v>44561</v>
      </c>
      <c r="G191" s="144" t="s">
        <v>3887</v>
      </c>
      <c r="H191" s="144" t="s">
        <v>9112</v>
      </c>
      <c r="I191" s="145" t="b">
        <v>0</v>
      </c>
      <c r="J191" s="145">
        <v>113.82</v>
      </c>
    </row>
    <row r="192" spans="1:10" s="7" customFormat="1">
      <c r="A192" s="7" t="s">
        <v>49</v>
      </c>
      <c r="D192" s="144" t="s">
        <v>1265</v>
      </c>
      <c r="E192" s="144" t="s">
        <v>9119</v>
      </c>
      <c r="F192" s="147">
        <v>44561</v>
      </c>
      <c r="G192" s="144" t="s">
        <v>3887</v>
      </c>
      <c r="H192" s="144" t="s">
        <v>9112</v>
      </c>
      <c r="I192" s="145" t="b">
        <v>0</v>
      </c>
      <c r="J192" s="145">
        <v>108.6</v>
      </c>
    </row>
    <row r="193" spans="1:10" s="7" customFormat="1">
      <c r="A193" s="7" t="s">
        <v>49</v>
      </c>
      <c r="D193" s="144" t="s">
        <v>1269</v>
      </c>
      <c r="E193" s="144" t="s">
        <v>9119</v>
      </c>
      <c r="F193" s="147">
        <v>44561</v>
      </c>
      <c r="G193" s="144" t="s">
        <v>3887</v>
      </c>
      <c r="H193" s="144" t="s">
        <v>9112</v>
      </c>
      <c r="I193" s="145" t="b">
        <v>0</v>
      </c>
      <c r="J193" s="145">
        <v>108.6</v>
      </c>
    </row>
    <row r="194" spans="1:10" s="7" customFormat="1">
      <c r="A194" s="7" t="s">
        <v>49</v>
      </c>
      <c r="D194" s="144" t="s">
        <v>1273</v>
      </c>
      <c r="E194" s="144" t="s">
        <v>9119</v>
      </c>
      <c r="F194" s="147">
        <v>44561</v>
      </c>
      <c r="G194" s="144" t="s">
        <v>3887</v>
      </c>
      <c r="H194" s="144" t="s">
        <v>9112</v>
      </c>
      <c r="I194" s="145" t="b">
        <v>0</v>
      </c>
      <c r="J194" s="145">
        <v>108.6</v>
      </c>
    </row>
    <row r="195" spans="1:10" s="7" customFormat="1">
      <c r="A195" s="7" t="s">
        <v>49</v>
      </c>
      <c r="D195" s="144" t="s">
        <v>1277</v>
      </c>
      <c r="E195" s="144" t="s">
        <v>9119</v>
      </c>
      <c r="F195" s="147">
        <v>44561</v>
      </c>
      <c r="G195" s="144" t="s">
        <v>3887</v>
      </c>
      <c r="H195" s="144" t="s">
        <v>9112</v>
      </c>
      <c r="I195" s="145" t="b">
        <v>0</v>
      </c>
      <c r="J195" s="145">
        <v>108.6</v>
      </c>
    </row>
    <row r="196" spans="1:10" s="7" customFormat="1">
      <c r="A196" s="7" t="s">
        <v>49</v>
      </c>
      <c r="D196" s="144" t="s">
        <v>1381</v>
      </c>
      <c r="E196" s="144" t="s">
        <v>9119</v>
      </c>
      <c r="F196" s="147">
        <v>44561</v>
      </c>
      <c r="G196" s="144" t="s">
        <v>3887</v>
      </c>
      <c r="H196" s="144" t="s">
        <v>9112</v>
      </c>
      <c r="I196" s="145" t="b">
        <v>0</v>
      </c>
      <c r="J196" s="145">
        <v>108.6</v>
      </c>
    </row>
    <row r="197" spans="1:10" s="7" customFormat="1">
      <c r="A197" s="7" t="s">
        <v>49</v>
      </c>
      <c r="D197" s="144" t="s">
        <v>1384</v>
      </c>
      <c r="E197" s="144" t="s">
        <v>9115</v>
      </c>
      <c r="F197" s="147">
        <v>44561</v>
      </c>
      <c r="G197" s="144" t="s">
        <v>3887</v>
      </c>
      <c r="H197" s="144" t="s">
        <v>9112</v>
      </c>
      <c r="I197" s="145" t="b">
        <v>0</v>
      </c>
      <c r="J197" s="145">
        <v>162.63999999999999</v>
      </c>
    </row>
    <row r="198" spans="1:10" s="7" customFormat="1">
      <c r="A198" s="7" t="s">
        <v>49</v>
      </c>
      <c r="D198" s="144" t="s">
        <v>1287</v>
      </c>
      <c r="E198" s="144" t="s">
        <v>9115</v>
      </c>
      <c r="F198" s="147">
        <v>44561</v>
      </c>
      <c r="G198" s="144" t="s">
        <v>3887</v>
      </c>
      <c r="H198" s="144" t="s">
        <v>9112</v>
      </c>
      <c r="I198" s="145" t="b">
        <v>0</v>
      </c>
      <c r="J198" s="145">
        <v>152.28</v>
      </c>
    </row>
    <row r="199" spans="1:10" s="7" customFormat="1">
      <c r="A199" s="7" t="s">
        <v>49</v>
      </c>
      <c r="D199" s="144" t="s">
        <v>1387</v>
      </c>
      <c r="E199" s="144" t="s">
        <v>9115</v>
      </c>
      <c r="F199" s="147">
        <v>44561</v>
      </c>
      <c r="G199" s="144" t="s">
        <v>3887</v>
      </c>
      <c r="H199" s="144" t="s">
        <v>9112</v>
      </c>
      <c r="I199" s="145" t="b">
        <v>0</v>
      </c>
      <c r="J199" s="145">
        <v>90.17</v>
      </c>
    </row>
    <row r="200" spans="1:10" s="7" customFormat="1">
      <c r="A200" s="7" t="s">
        <v>49</v>
      </c>
      <c r="D200" s="144" t="s">
        <v>1339</v>
      </c>
      <c r="E200" s="144" t="s">
        <v>9115</v>
      </c>
      <c r="F200" s="147">
        <v>44561</v>
      </c>
      <c r="G200" s="144" t="s">
        <v>3887</v>
      </c>
      <c r="H200" s="144" t="s">
        <v>9112</v>
      </c>
      <c r="I200" s="145" t="b">
        <v>0</v>
      </c>
      <c r="J200" s="145">
        <v>146.97</v>
      </c>
    </row>
    <row r="201" spans="1:10" s="7" customFormat="1">
      <c r="A201" s="7" t="s">
        <v>49</v>
      </c>
      <c r="D201" s="144" t="s">
        <v>1342</v>
      </c>
      <c r="E201" s="144" t="s">
        <v>9115</v>
      </c>
      <c r="F201" s="147">
        <v>44561</v>
      </c>
      <c r="G201" s="144" t="s">
        <v>3887</v>
      </c>
      <c r="H201" s="144" t="s">
        <v>9112</v>
      </c>
      <c r="I201" s="145" t="b">
        <v>0</v>
      </c>
      <c r="J201" s="145">
        <v>146.97</v>
      </c>
    </row>
    <row r="202" spans="1:10" s="7" customFormat="1">
      <c r="A202" s="7" t="s">
        <v>49</v>
      </c>
      <c r="D202" s="144" t="s">
        <v>1345</v>
      </c>
      <c r="E202" s="144" t="s">
        <v>9115</v>
      </c>
      <c r="F202" s="147">
        <v>44561</v>
      </c>
      <c r="G202" s="144" t="s">
        <v>3887</v>
      </c>
      <c r="H202" s="144" t="s">
        <v>9112</v>
      </c>
      <c r="I202" s="145" t="b">
        <v>0</v>
      </c>
      <c r="J202" s="145">
        <v>177.09</v>
      </c>
    </row>
    <row r="203" spans="1:10" s="7" customFormat="1">
      <c r="A203" s="7" t="s">
        <v>49</v>
      </c>
      <c r="D203" s="144" t="s">
        <v>1348</v>
      </c>
      <c r="E203" s="144" t="s">
        <v>9115</v>
      </c>
      <c r="F203" s="147">
        <v>44561</v>
      </c>
      <c r="G203" s="144" t="s">
        <v>3887</v>
      </c>
      <c r="H203" s="144" t="s">
        <v>9112</v>
      </c>
      <c r="I203" s="145" t="b">
        <v>0</v>
      </c>
      <c r="J203" s="145">
        <v>146.97</v>
      </c>
    </row>
    <row r="204" spans="1:10" s="7" customFormat="1">
      <c r="A204" s="7" t="s">
        <v>49</v>
      </c>
      <c r="D204" s="144" t="s">
        <v>1351</v>
      </c>
      <c r="E204" s="144" t="s">
        <v>9115</v>
      </c>
      <c r="F204" s="147">
        <v>44561</v>
      </c>
      <c r="G204" s="144" t="s">
        <v>3887</v>
      </c>
      <c r="H204" s="144" t="s">
        <v>9112</v>
      </c>
      <c r="I204" s="145" t="b">
        <v>0</v>
      </c>
      <c r="J204" s="145">
        <v>177.09</v>
      </c>
    </row>
    <row r="205" spans="1:10" s="7" customFormat="1">
      <c r="A205" s="7" t="s">
        <v>49</v>
      </c>
      <c r="D205" s="144" t="s">
        <v>1354</v>
      </c>
      <c r="E205" s="144" t="s">
        <v>9115</v>
      </c>
      <c r="F205" s="147">
        <v>44561</v>
      </c>
      <c r="G205" s="144" t="s">
        <v>3887</v>
      </c>
      <c r="H205" s="144" t="s">
        <v>9112</v>
      </c>
      <c r="I205" s="145" t="b">
        <v>0</v>
      </c>
      <c r="J205" s="145">
        <v>177.09</v>
      </c>
    </row>
    <row r="206" spans="1:10" s="7" customFormat="1">
      <c r="A206" s="7" t="s">
        <v>49</v>
      </c>
      <c r="D206" s="144" t="s">
        <v>3745</v>
      </c>
      <c r="E206" s="144" t="s">
        <v>9115</v>
      </c>
      <c r="F206" s="147">
        <v>44561</v>
      </c>
      <c r="G206" s="144" t="s">
        <v>3887</v>
      </c>
      <c r="H206" s="144" t="s">
        <v>9112</v>
      </c>
      <c r="I206" s="145" t="b">
        <v>0</v>
      </c>
      <c r="J206" s="145">
        <v>41.5</v>
      </c>
    </row>
    <row r="207" spans="1:10" s="7" customFormat="1">
      <c r="A207" s="7" t="s">
        <v>49</v>
      </c>
      <c r="D207" s="144" t="s">
        <v>1290</v>
      </c>
      <c r="E207" s="144" t="s">
        <v>9115</v>
      </c>
      <c r="F207" s="147">
        <v>44561</v>
      </c>
      <c r="G207" s="144" t="s">
        <v>3887</v>
      </c>
      <c r="H207" s="144" t="s">
        <v>9112</v>
      </c>
      <c r="I207" s="145" t="b">
        <v>0</v>
      </c>
      <c r="J207" s="145">
        <v>118.07</v>
      </c>
    </row>
    <row r="208" spans="1:10" s="7" customFormat="1">
      <c r="A208" s="7" t="s">
        <v>49</v>
      </c>
      <c r="D208" s="144" t="s">
        <v>970</v>
      </c>
      <c r="E208" s="144" t="s">
        <v>9118</v>
      </c>
      <c r="F208" s="147">
        <v>44561</v>
      </c>
      <c r="G208" s="144" t="s">
        <v>3887</v>
      </c>
      <c r="H208" s="144" t="s">
        <v>9112</v>
      </c>
      <c r="I208" s="145" t="b">
        <v>0</v>
      </c>
      <c r="J208" s="145">
        <v>106.02</v>
      </c>
    </row>
    <row r="209" spans="1:10" s="7" customFormat="1">
      <c r="A209" s="7" t="s">
        <v>49</v>
      </c>
      <c r="D209" s="144" t="s">
        <v>973</v>
      </c>
      <c r="E209" s="144" t="s">
        <v>9118</v>
      </c>
      <c r="F209" s="147">
        <v>44561</v>
      </c>
      <c r="G209" s="144" t="s">
        <v>3887</v>
      </c>
      <c r="H209" s="144" t="s">
        <v>9112</v>
      </c>
      <c r="I209" s="145" t="b">
        <v>0</v>
      </c>
      <c r="J209" s="145">
        <v>106.02</v>
      </c>
    </row>
    <row r="210" spans="1:10" s="7" customFormat="1">
      <c r="A210" s="7" t="s">
        <v>49</v>
      </c>
      <c r="D210" s="144" t="s">
        <v>3706</v>
      </c>
      <c r="E210" s="144" t="s">
        <v>9118</v>
      </c>
      <c r="F210" s="147">
        <v>44561</v>
      </c>
      <c r="G210" s="144" t="s">
        <v>3887</v>
      </c>
      <c r="H210" s="144" t="s">
        <v>9112</v>
      </c>
      <c r="I210" s="145" t="b">
        <v>0</v>
      </c>
      <c r="J210" s="145">
        <v>106.02</v>
      </c>
    </row>
    <row r="211" spans="1:10" s="7" customFormat="1">
      <c r="A211" s="7" t="s">
        <v>49</v>
      </c>
      <c r="D211" s="144" t="s">
        <v>979</v>
      </c>
      <c r="E211" s="144" t="s">
        <v>9115</v>
      </c>
      <c r="F211" s="147">
        <v>44561</v>
      </c>
      <c r="G211" s="144" t="s">
        <v>3887</v>
      </c>
      <c r="H211" s="144" t="s">
        <v>9112</v>
      </c>
      <c r="I211" s="145" t="b">
        <v>0</v>
      </c>
      <c r="J211" s="145">
        <v>167.51</v>
      </c>
    </row>
    <row r="212" spans="1:10" s="7" customFormat="1">
      <c r="A212" s="7" t="s">
        <v>49</v>
      </c>
      <c r="D212" s="144" t="s">
        <v>983</v>
      </c>
      <c r="E212" s="144" t="s">
        <v>9115</v>
      </c>
      <c r="F212" s="147">
        <v>44561</v>
      </c>
      <c r="G212" s="144" t="s">
        <v>3887</v>
      </c>
      <c r="H212" s="144" t="s">
        <v>9112</v>
      </c>
      <c r="I212" s="145" t="b">
        <v>0</v>
      </c>
      <c r="J212" s="145">
        <v>167.51</v>
      </c>
    </row>
    <row r="213" spans="1:10" s="7" customFormat="1">
      <c r="A213" s="7" t="s">
        <v>49</v>
      </c>
      <c r="D213" s="144" t="s">
        <v>986</v>
      </c>
      <c r="E213" s="144" t="s">
        <v>9115</v>
      </c>
      <c r="F213" s="147">
        <v>44561</v>
      </c>
      <c r="G213" s="144" t="s">
        <v>3887</v>
      </c>
      <c r="H213" s="144" t="s">
        <v>9112</v>
      </c>
      <c r="I213" s="145" t="b">
        <v>0</v>
      </c>
      <c r="J213" s="145">
        <v>167.51</v>
      </c>
    </row>
    <row r="214" spans="1:10" s="7" customFormat="1">
      <c r="A214" s="7" t="s">
        <v>49</v>
      </c>
      <c r="D214" s="144" t="s">
        <v>724</v>
      </c>
      <c r="E214" s="144" t="s">
        <v>9115</v>
      </c>
      <c r="F214" s="147">
        <v>44561</v>
      </c>
      <c r="G214" s="144" t="s">
        <v>3887</v>
      </c>
      <c r="H214" s="144" t="s">
        <v>9112</v>
      </c>
      <c r="I214" s="145" t="b">
        <v>0</v>
      </c>
      <c r="J214" s="145">
        <v>208.82</v>
      </c>
    </row>
    <row r="215" spans="1:10" s="7" customFormat="1">
      <c r="A215" s="7" t="s">
        <v>49</v>
      </c>
      <c r="D215" s="144" t="s">
        <v>993</v>
      </c>
      <c r="E215" s="144" t="s">
        <v>9115</v>
      </c>
      <c r="F215" s="147">
        <v>44561</v>
      </c>
      <c r="G215" s="144" t="s">
        <v>3887</v>
      </c>
      <c r="H215" s="144" t="s">
        <v>9112</v>
      </c>
      <c r="I215" s="145" t="b">
        <v>0</v>
      </c>
      <c r="J215" s="145">
        <v>129.03</v>
      </c>
    </row>
    <row r="216" spans="1:10" s="7" customFormat="1">
      <c r="A216" s="7" t="s">
        <v>49</v>
      </c>
      <c r="D216" s="144" t="s">
        <v>1391</v>
      </c>
      <c r="E216" s="144" t="s">
        <v>9115</v>
      </c>
      <c r="F216" s="147">
        <v>44561</v>
      </c>
      <c r="G216" s="144" t="s">
        <v>3887</v>
      </c>
      <c r="H216" s="144" t="s">
        <v>9112</v>
      </c>
      <c r="I216" s="145" t="b">
        <v>0</v>
      </c>
      <c r="J216" s="145">
        <v>189.24</v>
      </c>
    </row>
    <row r="217" spans="1:10" s="7" customFormat="1">
      <c r="A217" s="7" t="s">
        <v>49</v>
      </c>
      <c r="D217" s="144" t="s">
        <v>1396</v>
      </c>
      <c r="E217" s="144" t="s">
        <v>9115</v>
      </c>
      <c r="F217" s="147">
        <v>44561</v>
      </c>
      <c r="G217" s="144" t="s">
        <v>3887</v>
      </c>
      <c r="H217" s="144" t="s">
        <v>9112</v>
      </c>
      <c r="I217" s="145" t="b">
        <v>0</v>
      </c>
      <c r="J217" s="145">
        <v>189.24</v>
      </c>
    </row>
    <row r="218" spans="1:10" s="7" customFormat="1">
      <c r="A218" s="7" t="s">
        <v>49</v>
      </c>
      <c r="D218" s="144" t="s">
        <v>1309</v>
      </c>
      <c r="E218" s="144" t="s">
        <v>9115</v>
      </c>
      <c r="F218" s="147">
        <v>44561</v>
      </c>
      <c r="G218" s="144" t="s">
        <v>3887</v>
      </c>
      <c r="H218" s="144" t="s">
        <v>9112</v>
      </c>
      <c r="I218" s="145" t="b">
        <v>0</v>
      </c>
      <c r="J218" s="145">
        <v>171.06</v>
      </c>
    </row>
    <row r="219" spans="1:10" s="7" customFormat="1">
      <c r="A219" s="7" t="s">
        <v>49</v>
      </c>
      <c r="D219" s="144" t="s">
        <v>1312</v>
      </c>
      <c r="E219" s="144" t="s">
        <v>9115</v>
      </c>
      <c r="F219" s="147">
        <v>44561</v>
      </c>
      <c r="G219" s="144" t="s">
        <v>3887</v>
      </c>
      <c r="H219" s="144" t="s">
        <v>9112</v>
      </c>
      <c r="I219" s="145" t="b">
        <v>0</v>
      </c>
      <c r="J219" s="145">
        <v>171.06</v>
      </c>
    </row>
    <row r="220" spans="1:10" s="7" customFormat="1">
      <c r="A220" s="7" t="s">
        <v>49</v>
      </c>
      <c r="D220" s="144" t="s">
        <v>82</v>
      </c>
      <c r="E220" s="144" t="s">
        <v>9122</v>
      </c>
      <c r="F220" s="147">
        <v>44561</v>
      </c>
      <c r="G220" s="144" t="s">
        <v>3887</v>
      </c>
      <c r="H220" s="144" t="s">
        <v>9112</v>
      </c>
      <c r="I220" s="145" t="b">
        <v>0</v>
      </c>
      <c r="J220" s="145">
        <v>1485</v>
      </c>
    </row>
    <row r="221" spans="1:10" s="7" customFormat="1">
      <c r="A221" s="7" t="s">
        <v>49</v>
      </c>
      <c r="D221" s="144" t="s">
        <v>82</v>
      </c>
      <c r="E221" s="144" t="s">
        <v>9123</v>
      </c>
      <c r="F221" s="147">
        <v>44561</v>
      </c>
      <c r="G221" s="144" t="s">
        <v>3887</v>
      </c>
      <c r="H221" s="144" t="s">
        <v>9112</v>
      </c>
      <c r="I221" s="145" t="b">
        <v>0</v>
      </c>
      <c r="J221" s="145">
        <v>1975.06</v>
      </c>
    </row>
    <row r="222" spans="1:10" s="7" customFormat="1">
      <c r="A222" s="7" t="s">
        <v>49</v>
      </c>
      <c r="D222" s="144" t="s">
        <v>112</v>
      </c>
      <c r="E222" s="144" t="s">
        <v>9119</v>
      </c>
      <c r="F222" s="147">
        <v>44561</v>
      </c>
      <c r="G222" s="144" t="s">
        <v>3887</v>
      </c>
      <c r="H222" s="144" t="s">
        <v>9112</v>
      </c>
      <c r="I222" s="145" t="b">
        <v>0</v>
      </c>
      <c r="J222" s="145">
        <v>239.6</v>
      </c>
    </row>
    <row r="223" spans="1:10" s="7" customFormat="1">
      <c r="A223" s="7" t="s">
        <v>49</v>
      </c>
      <c r="D223" s="144" t="s">
        <v>112</v>
      </c>
      <c r="E223" s="144" t="s">
        <v>9117</v>
      </c>
      <c r="F223" s="147">
        <v>44561</v>
      </c>
      <c r="G223" s="144" t="s">
        <v>3887</v>
      </c>
      <c r="H223" s="144" t="s">
        <v>9112</v>
      </c>
      <c r="I223" s="145" t="b">
        <v>0</v>
      </c>
      <c r="J223" s="145">
        <v>1437.6</v>
      </c>
    </row>
    <row r="224" spans="1:10" s="7" customFormat="1">
      <c r="A224" s="7" t="s">
        <v>49</v>
      </c>
      <c r="D224" s="144" t="s">
        <v>85</v>
      </c>
      <c r="E224" s="144" t="s">
        <v>9124</v>
      </c>
      <c r="F224" s="147">
        <v>44561</v>
      </c>
      <c r="G224" s="144" t="s">
        <v>3887</v>
      </c>
      <c r="H224" s="144" t="s">
        <v>9112</v>
      </c>
      <c r="I224" s="145" t="b">
        <v>0</v>
      </c>
      <c r="J224" s="145">
        <v>751.5</v>
      </c>
    </row>
    <row r="225" spans="1:10" s="7" customFormat="1">
      <c r="A225" s="7" t="s">
        <v>49</v>
      </c>
      <c r="D225" s="144" t="s">
        <v>85</v>
      </c>
      <c r="E225" s="144" t="s">
        <v>9125</v>
      </c>
      <c r="F225" s="147">
        <v>44561</v>
      </c>
      <c r="G225" s="144" t="s">
        <v>3887</v>
      </c>
      <c r="H225" s="144" t="s">
        <v>9112</v>
      </c>
      <c r="I225" s="145" t="b">
        <v>0</v>
      </c>
      <c r="J225" s="145">
        <v>1002</v>
      </c>
    </row>
    <row r="226" spans="1:10" s="7" customFormat="1">
      <c r="A226" s="7" t="s">
        <v>49</v>
      </c>
      <c r="D226" s="144" t="s">
        <v>91</v>
      </c>
      <c r="E226" s="144" t="s">
        <v>9126</v>
      </c>
      <c r="F226" s="147">
        <v>44561</v>
      </c>
      <c r="G226" s="144" t="s">
        <v>3887</v>
      </c>
      <c r="H226" s="144" t="s">
        <v>9112</v>
      </c>
      <c r="I226" s="145" t="b">
        <v>0</v>
      </c>
      <c r="J226" s="145">
        <v>457.84</v>
      </c>
    </row>
    <row r="227" spans="1:10" s="7" customFormat="1">
      <c r="A227" s="7" t="s">
        <v>49</v>
      </c>
      <c r="D227" s="144" t="s">
        <v>99</v>
      </c>
      <c r="E227" s="144" t="s">
        <v>9127</v>
      </c>
      <c r="F227" s="147">
        <v>44561</v>
      </c>
      <c r="G227" s="144" t="s">
        <v>3887</v>
      </c>
      <c r="H227" s="144" t="s">
        <v>9112</v>
      </c>
      <c r="I227" s="145" t="b">
        <v>0</v>
      </c>
      <c r="J227" s="145">
        <v>813.24</v>
      </c>
    </row>
    <row r="228" spans="1:10" s="7" customFormat="1">
      <c r="A228" s="7" t="s">
        <v>49</v>
      </c>
      <c r="D228" s="144" t="s">
        <v>102</v>
      </c>
      <c r="E228" s="144" t="s">
        <v>9128</v>
      </c>
      <c r="F228" s="147">
        <v>44561</v>
      </c>
      <c r="G228" s="144" t="s">
        <v>3887</v>
      </c>
      <c r="H228" s="144" t="s">
        <v>9112</v>
      </c>
      <c r="I228" s="145" t="b">
        <v>0</v>
      </c>
      <c r="J228" s="145">
        <v>595</v>
      </c>
    </row>
    <row r="229" spans="1:10" s="7" customFormat="1">
      <c r="A229" s="7" t="s">
        <v>49</v>
      </c>
      <c r="D229" s="144" t="s">
        <v>115</v>
      </c>
      <c r="E229" s="144" t="s">
        <v>9117</v>
      </c>
      <c r="F229" s="147">
        <v>44561</v>
      </c>
      <c r="G229" s="144" t="s">
        <v>3887</v>
      </c>
      <c r="H229" s="144" t="s">
        <v>9112</v>
      </c>
      <c r="I229" s="145" t="b">
        <v>0</v>
      </c>
      <c r="J229" s="145">
        <v>353.04</v>
      </c>
    </row>
    <row r="230" spans="1:10" s="7" customFormat="1">
      <c r="A230" s="7" t="s">
        <v>49</v>
      </c>
      <c r="D230" s="144" t="s">
        <v>106</v>
      </c>
      <c r="E230" s="144" t="s">
        <v>9129</v>
      </c>
      <c r="F230" s="147">
        <v>44561</v>
      </c>
      <c r="G230" s="144" t="s">
        <v>3887</v>
      </c>
      <c r="H230" s="144" t="s">
        <v>9112</v>
      </c>
      <c r="I230" s="145" t="b">
        <v>0</v>
      </c>
      <c r="J230" s="145">
        <v>714.77</v>
      </c>
    </row>
    <row r="231" spans="1:10" s="7" customFormat="1">
      <c r="A231" s="7" t="s">
        <v>49</v>
      </c>
      <c r="D231" s="144" t="s">
        <v>109</v>
      </c>
      <c r="E231" s="144" t="s">
        <v>9128</v>
      </c>
      <c r="F231" s="147">
        <v>44561</v>
      </c>
      <c r="G231" s="144" t="s">
        <v>3887</v>
      </c>
      <c r="H231" s="144" t="s">
        <v>9112</v>
      </c>
      <c r="I231" s="145" t="b">
        <v>0</v>
      </c>
      <c r="J231" s="145">
        <v>621.67999999999995</v>
      </c>
    </row>
    <row r="232" spans="1:10" s="7" customFormat="1">
      <c r="A232" s="7" t="s">
        <v>49</v>
      </c>
      <c r="D232" s="144" t="s">
        <v>118</v>
      </c>
      <c r="E232" s="144" t="s">
        <v>9119</v>
      </c>
      <c r="F232" s="147">
        <v>44561</v>
      </c>
      <c r="G232" s="144" t="s">
        <v>3887</v>
      </c>
      <c r="H232" s="144" t="s">
        <v>9112</v>
      </c>
      <c r="I232" s="145" t="b">
        <v>0</v>
      </c>
      <c r="J232" s="145">
        <v>117.92</v>
      </c>
    </row>
    <row r="233" spans="1:10" s="7" customFormat="1">
      <c r="A233" s="7" t="s">
        <v>49</v>
      </c>
      <c r="D233" s="144" t="s">
        <v>121</v>
      </c>
      <c r="E233" s="144" t="s">
        <v>9119</v>
      </c>
      <c r="F233" s="147">
        <v>44561</v>
      </c>
      <c r="G233" s="144" t="s">
        <v>3887</v>
      </c>
      <c r="H233" s="144" t="s">
        <v>9112</v>
      </c>
      <c r="I233" s="145" t="b">
        <v>0</v>
      </c>
      <c r="J233" s="145">
        <v>228.08</v>
      </c>
    </row>
    <row r="234" spans="1:10" s="7" customFormat="1">
      <c r="A234" s="7" t="s">
        <v>49</v>
      </c>
      <c r="D234" s="144" t="s">
        <v>3747</v>
      </c>
      <c r="E234" s="144" t="s">
        <v>9130</v>
      </c>
      <c r="F234" s="147">
        <v>44561</v>
      </c>
      <c r="G234" s="144" t="s">
        <v>3887</v>
      </c>
      <c r="H234" s="144" t="s">
        <v>9112</v>
      </c>
      <c r="I234" s="145" t="b">
        <v>0</v>
      </c>
      <c r="J234" s="145">
        <v>1276</v>
      </c>
    </row>
    <row r="235" spans="1:10" s="7" customFormat="1">
      <c r="A235" s="7" t="s">
        <v>49</v>
      </c>
      <c r="D235" s="144" t="s">
        <v>3748</v>
      </c>
      <c r="E235" s="144" t="s">
        <v>9130</v>
      </c>
      <c r="F235" s="147">
        <v>44561</v>
      </c>
      <c r="G235" s="144" t="s">
        <v>3887</v>
      </c>
      <c r="H235" s="144" t="s">
        <v>9112</v>
      </c>
      <c r="I235" s="145" t="b">
        <v>0</v>
      </c>
      <c r="J235" s="145">
        <v>1276</v>
      </c>
    </row>
    <row r="236" spans="1:10" s="7" customFormat="1">
      <c r="A236" s="7" t="s">
        <v>49</v>
      </c>
      <c r="D236" s="144" t="s">
        <v>3749</v>
      </c>
      <c r="E236" s="144" t="s">
        <v>9130</v>
      </c>
      <c r="F236" s="147">
        <v>44561</v>
      </c>
      <c r="G236" s="144" t="s">
        <v>3887</v>
      </c>
      <c r="H236" s="144" t="s">
        <v>9112</v>
      </c>
      <c r="I236" s="145" t="b">
        <v>0</v>
      </c>
      <c r="J236" s="145">
        <v>1276</v>
      </c>
    </row>
    <row r="237" spans="1:10" s="7" customFormat="1">
      <c r="A237" s="7" t="s">
        <v>49</v>
      </c>
      <c r="D237" s="144" t="s">
        <v>3750</v>
      </c>
      <c r="E237" s="144" t="s">
        <v>9130</v>
      </c>
      <c r="F237" s="147">
        <v>44561</v>
      </c>
      <c r="G237" s="144" t="s">
        <v>3887</v>
      </c>
      <c r="H237" s="144" t="s">
        <v>9112</v>
      </c>
      <c r="I237" s="145" t="b">
        <v>0</v>
      </c>
      <c r="J237" s="145">
        <v>1276</v>
      </c>
    </row>
    <row r="238" spans="1:10" s="7" customFormat="1">
      <c r="A238" s="7" t="s">
        <v>49</v>
      </c>
      <c r="D238" s="144" t="s">
        <v>3751</v>
      </c>
      <c r="E238" s="144" t="s">
        <v>9130</v>
      </c>
      <c r="F238" s="147">
        <v>44561</v>
      </c>
      <c r="G238" s="144" t="s">
        <v>3887</v>
      </c>
      <c r="H238" s="144" t="s">
        <v>9112</v>
      </c>
      <c r="I238" s="145" t="b">
        <v>0</v>
      </c>
      <c r="J238" s="145">
        <v>1276</v>
      </c>
    </row>
    <row r="239" spans="1:10" s="7" customFormat="1">
      <c r="A239" s="7" t="s">
        <v>49</v>
      </c>
      <c r="D239" s="144" t="s">
        <v>309</v>
      </c>
      <c r="E239" s="144" t="s">
        <v>9131</v>
      </c>
      <c r="F239" s="147">
        <v>44561</v>
      </c>
      <c r="G239" s="144" t="s">
        <v>3887</v>
      </c>
      <c r="H239" s="144" t="s">
        <v>9112</v>
      </c>
      <c r="I239" s="145" t="b">
        <v>0</v>
      </c>
      <c r="J239" s="145">
        <v>845</v>
      </c>
    </row>
    <row r="240" spans="1:10" s="7" customFormat="1">
      <c r="A240" s="7" t="s">
        <v>49</v>
      </c>
      <c r="D240" s="144" t="s">
        <v>312</v>
      </c>
      <c r="E240" s="144" t="s">
        <v>9131</v>
      </c>
      <c r="F240" s="147">
        <v>44561</v>
      </c>
      <c r="G240" s="144" t="s">
        <v>3887</v>
      </c>
      <c r="H240" s="144" t="s">
        <v>9112</v>
      </c>
      <c r="I240" s="145" t="b">
        <v>0</v>
      </c>
      <c r="J240" s="145">
        <v>845</v>
      </c>
    </row>
    <row r="241" spans="1:10" s="7" customFormat="1">
      <c r="A241" s="7" t="s">
        <v>49</v>
      </c>
      <c r="D241" s="144" t="s">
        <v>315</v>
      </c>
      <c r="E241" s="144" t="s">
        <v>9131</v>
      </c>
      <c r="F241" s="147">
        <v>44561</v>
      </c>
      <c r="G241" s="144" t="s">
        <v>3887</v>
      </c>
      <c r="H241" s="144" t="s">
        <v>9112</v>
      </c>
      <c r="I241" s="145" t="b">
        <v>0</v>
      </c>
      <c r="J241" s="145">
        <v>872.5</v>
      </c>
    </row>
    <row r="242" spans="1:10" s="7" customFormat="1">
      <c r="A242" s="7" t="s">
        <v>49</v>
      </c>
      <c r="D242" s="144" t="s">
        <v>318</v>
      </c>
      <c r="E242" s="144" t="s">
        <v>9131</v>
      </c>
      <c r="F242" s="147">
        <v>44561</v>
      </c>
      <c r="G242" s="144" t="s">
        <v>3887</v>
      </c>
      <c r="H242" s="144" t="s">
        <v>9112</v>
      </c>
      <c r="I242" s="145" t="b">
        <v>0</v>
      </c>
      <c r="J242" s="145">
        <v>872.5</v>
      </c>
    </row>
    <row r="243" spans="1:10" s="7" customFormat="1">
      <c r="A243" s="7" t="s">
        <v>49</v>
      </c>
      <c r="D243" s="144" t="s">
        <v>321</v>
      </c>
      <c r="E243" s="144" t="s">
        <v>9131</v>
      </c>
      <c r="F243" s="147">
        <v>44561</v>
      </c>
      <c r="G243" s="144" t="s">
        <v>3887</v>
      </c>
      <c r="H243" s="144" t="s">
        <v>9112</v>
      </c>
      <c r="I243" s="145" t="b">
        <v>0</v>
      </c>
      <c r="J243" s="145">
        <v>872.5</v>
      </c>
    </row>
    <row r="244" spans="1:10" s="7" customFormat="1">
      <c r="A244" s="7" t="s">
        <v>49</v>
      </c>
      <c r="D244" s="144" t="s">
        <v>324</v>
      </c>
      <c r="E244" s="144" t="s">
        <v>9131</v>
      </c>
      <c r="F244" s="147">
        <v>44561</v>
      </c>
      <c r="G244" s="144" t="s">
        <v>3887</v>
      </c>
      <c r="H244" s="144" t="s">
        <v>9112</v>
      </c>
      <c r="I244" s="145" t="b">
        <v>0</v>
      </c>
      <c r="J244" s="145">
        <v>857.5</v>
      </c>
    </row>
    <row r="245" spans="1:10" s="7" customFormat="1">
      <c r="A245" s="7" t="s">
        <v>49</v>
      </c>
      <c r="D245" s="144" t="s">
        <v>327</v>
      </c>
      <c r="E245" s="144" t="s">
        <v>9131</v>
      </c>
      <c r="F245" s="147">
        <v>44561</v>
      </c>
      <c r="G245" s="144" t="s">
        <v>3887</v>
      </c>
      <c r="H245" s="144" t="s">
        <v>9112</v>
      </c>
      <c r="I245" s="145" t="b">
        <v>0</v>
      </c>
      <c r="J245" s="145">
        <v>897.5</v>
      </c>
    </row>
    <row r="246" spans="1:10" s="7" customFormat="1">
      <c r="A246" s="7" t="s">
        <v>49</v>
      </c>
      <c r="D246" s="144" t="s">
        <v>330</v>
      </c>
      <c r="E246" s="144" t="s">
        <v>9131</v>
      </c>
      <c r="F246" s="147">
        <v>44561</v>
      </c>
      <c r="G246" s="144" t="s">
        <v>3887</v>
      </c>
      <c r="H246" s="144" t="s">
        <v>9112</v>
      </c>
      <c r="I246" s="145" t="b">
        <v>0</v>
      </c>
      <c r="J246" s="145">
        <v>897.5</v>
      </c>
    </row>
    <row r="247" spans="1:10" s="7" customFormat="1">
      <c r="A247" s="7" t="s">
        <v>49</v>
      </c>
      <c r="D247" s="144" t="s">
        <v>333</v>
      </c>
      <c r="E247" s="144" t="s">
        <v>9131</v>
      </c>
      <c r="F247" s="147">
        <v>44561</v>
      </c>
      <c r="G247" s="144" t="s">
        <v>3887</v>
      </c>
      <c r="H247" s="144" t="s">
        <v>9112</v>
      </c>
      <c r="I247" s="145" t="b">
        <v>0</v>
      </c>
      <c r="J247" s="145">
        <v>897.5</v>
      </c>
    </row>
    <row r="248" spans="1:10" s="7" customFormat="1">
      <c r="A248" s="7" t="s">
        <v>49</v>
      </c>
      <c r="D248" s="144" t="s">
        <v>336</v>
      </c>
      <c r="E248" s="144" t="s">
        <v>9131</v>
      </c>
      <c r="F248" s="147">
        <v>44561</v>
      </c>
      <c r="G248" s="144" t="s">
        <v>3887</v>
      </c>
      <c r="H248" s="144" t="s">
        <v>9112</v>
      </c>
      <c r="I248" s="145" t="b">
        <v>0</v>
      </c>
      <c r="J248" s="145">
        <v>897.5</v>
      </c>
    </row>
    <row r="249" spans="1:10" s="7" customFormat="1">
      <c r="A249" s="7" t="s">
        <v>49</v>
      </c>
      <c r="D249" s="144" t="s">
        <v>339</v>
      </c>
      <c r="E249" s="144" t="s">
        <v>9131</v>
      </c>
      <c r="F249" s="147">
        <v>44561</v>
      </c>
      <c r="G249" s="144" t="s">
        <v>3887</v>
      </c>
      <c r="H249" s="144" t="s">
        <v>9112</v>
      </c>
      <c r="I249" s="145" t="b">
        <v>0</v>
      </c>
      <c r="J249" s="145">
        <v>897.5</v>
      </c>
    </row>
    <row r="250" spans="1:10" s="7" customFormat="1">
      <c r="A250" s="7" t="s">
        <v>49</v>
      </c>
      <c r="D250" s="144" t="s">
        <v>342</v>
      </c>
      <c r="E250" s="144" t="s">
        <v>9131</v>
      </c>
      <c r="F250" s="147">
        <v>44561</v>
      </c>
      <c r="G250" s="144" t="s">
        <v>3887</v>
      </c>
      <c r="H250" s="144" t="s">
        <v>9112</v>
      </c>
      <c r="I250" s="145" t="b">
        <v>0</v>
      </c>
      <c r="J250" s="145">
        <v>897.5</v>
      </c>
    </row>
    <row r="251" spans="1:10" s="7" customFormat="1">
      <c r="A251" s="7" t="s">
        <v>49</v>
      </c>
      <c r="D251" s="144" t="s">
        <v>3398</v>
      </c>
      <c r="E251" s="144" t="s">
        <v>9129</v>
      </c>
      <c r="F251" s="147">
        <v>44561</v>
      </c>
      <c r="G251" s="144" t="s">
        <v>3887</v>
      </c>
      <c r="H251" s="144" t="s">
        <v>9112</v>
      </c>
      <c r="I251" s="145" t="b">
        <v>0</v>
      </c>
      <c r="J251" s="145">
        <v>790</v>
      </c>
    </row>
    <row r="252" spans="1:10" s="7" customFormat="1">
      <c r="A252" s="7" t="s">
        <v>49</v>
      </c>
      <c r="D252" s="144" t="s">
        <v>3399</v>
      </c>
      <c r="E252" s="144" t="s">
        <v>9129</v>
      </c>
      <c r="F252" s="147">
        <v>44561</v>
      </c>
      <c r="G252" s="144" t="s">
        <v>3887</v>
      </c>
      <c r="H252" s="144" t="s">
        <v>9112</v>
      </c>
      <c r="I252" s="145" t="b">
        <v>0</v>
      </c>
      <c r="J252" s="145">
        <v>790</v>
      </c>
    </row>
    <row r="253" spans="1:10" s="7" customFormat="1">
      <c r="A253" s="7" t="s">
        <v>49</v>
      </c>
      <c r="D253" s="144" t="s">
        <v>3400</v>
      </c>
      <c r="E253" s="144" t="s">
        <v>9129</v>
      </c>
      <c r="F253" s="147">
        <v>44561</v>
      </c>
      <c r="G253" s="144" t="s">
        <v>3887</v>
      </c>
      <c r="H253" s="144" t="s">
        <v>9112</v>
      </c>
      <c r="I253" s="145" t="b">
        <v>0</v>
      </c>
      <c r="J253" s="145">
        <v>790</v>
      </c>
    </row>
    <row r="254" spans="1:10" s="7" customFormat="1">
      <c r="A254" s="7" t="s">
        <v>49</v>
      </c>
      <c r="D254" s="144" t="s">
        <v>3401</v>
      </c>
      <c r="E254" s="144" t="s">
        <v>9129</v>
      </c>
      <c r="F254" s="147">
        <v>44561</v>
      </c>
      <c r="G254" s="144" t="s">
        <v>3887</v>
      </c>
      <c r="H254" s="144" t="s">
        <v>9112</v>
      </c>
      <c r="I254" s="145" t="b">
        <v>0</v>
      </c>
      <c r="J254" s="145">
        <v>790</v>
      </c>
    </row>
    <row r="255" spans="1:10" s="7" customFormat="1">
      <c r="A255" s="7" t="s">
        <v>49</v>
      </c>
      <c r="D255" s="144" t="s">
        <v>3752</v>
      </c>
      <c r="E255" s="144" t="s">
        <v>9123</v>
      </c>
      <c r="F255" s="147">
        <v>44561</v>
      </c>
      <c r="G255" s="144" t="s">
        <v>3887</v>
      </c>
      <c r="H255" s="144" t="s">
        <v>9112</v>
      </c>
      <c r="I255" s="145" t="b">
        <v>0</v>
      </c>
      <c r="J255" s="145">
        <v>320</v>
      </c>
    </row>
    <row r="256" spans="1:10" s="7" customFormat="1">
      <c r="A256" s="7" t="s">
        <v>49</v>
      </c>
      <c r="D256" s="144" t="s">
        <v>3753</v>
      </c>
      <c r="E256" s="144" t="s">
        <v>9123</v>
      </c>
      <c r="F256" s="147">
        <v>44561</v>
      </c>
      <c r="G256" s="144" t="s">
        <v>3887</v>
      </c>
      <c r="H256" s="144" t="s">
        <v>9112</v>
      </c>
      <c r="I256" s="145" t="b">
        <v>0</v>
      </c>
      <c r="J256" s="145">
        <v>320</v>
      </c>
    </row>
    <row r="257" spans="1:10" s="7" customFormat="1">
      <c r="A257" s="7" t="s">
        <v>49</v>
      </c>
      <c r="D257" s="144" t="s">
        <v>3754</v>
      </c>
      <c r="E257" s="144" t="s">
        <v>9123</v>
      </c>
      <c r="F257" s="147">
        <v>44561</v>
      </c>
      <c r="G257" s="144" t="s">
        <v>3887</v>
      </c>
      <c r="H257" s="144" t="s">
        <v>9112</v>
      </c>
      <c r="I257" s="145" t="b">
        <v>0</v>
      </c>
      <c r="J257" s="145">
        <v>320</v>
      </c>
    </row>
    <row r="258" spans="1:10" s="7" customFormat="1">
      <c r="A258" s="7" t="s">
        <v>49</v>
      </c>
      <c r="D258" s="144" t="s">
        <v>560</v>
      </c>
      <c r="E258" s="144" t="s">
        <v>9129</v>
      </c>
      <c r="F258" s="147">
        <v>44561</v>
      </c>
      <c r="G258" s="144" t="s">
        <v>3887</v>
      </c>
      <c r="H258" s="144" t="s">
        <v>9112</v>
      </c>
      <c r="I258" s="145" t="b">
        <v>0</v>
      </c>
      <c r="J258" s="145">
        <v>526.63</v>
      </c>
    </row>
    <row r="259" spans="1:10" s="7" customFormat="1">
      <c r="A259" s="7" t="s">
        <v>49</v>
      </c>
      <c r="D259" s="144" t="s">
        <v>563</v>
      </c>
      <c r="E259" s="144" t="s">
        <v>9129</v>
      </c>
      <c r="F259" s="147">
        <v>44561</v>
      </c>
      <c r="G259" s="144" t="s">
        <v>3887</v>
      </c>
      <c r="H259" s="144" t="s">
        <v>9112</v>
      </c>
      <c r="I259" s="145" t="b">
        <v>0</v>
      </c>
      <c r="J259" s="145">
        <v>526.63</v>
      </c>
    </row>
    <row r="260" spans="1:10" s="7" customFormat="1">
      <c r="A260" s="7" t="s">
        <v>49</v>
      </c>
      <c r="D260" s="144" t="s">
        <v>566</v>
      </c>
      <c r="E260" s="144" t="s">
        <v>9129</v>
      </c>
      <c r="F260" s="147">
        <v>44561</v>
      </c>
      <c r="G260" s="144" t="s">
        <v>3887</v>
      </c>
      <c r="H260" s="144" t="s">
        <v>9112</v>
      </c>
      <c r="I260" s="145" t="b">
        <v>0</v>
      </c>
      <c r="J260" s="145">
        <v>526.63</v>
      </c>
    </row>
    <row r="261" spans="1:10" s="7" customFormat="1">
      <c r="A261" s="7" t="s">
        <v>49</v>
      </c>
      <c r="D261" s="144" t="s">
        <v>569</v>
      </c>
      <c r="E261" s="144" t="s">
        <v>9129</v>
      </c>
      <c r="F261" s="147">
        <v>44561</v>
      </c>
      <c r="G261" s="144" t="s">
        <v>3887</v>
      </c>
      <c r="H261" s="144" t="s">
        <v>9112</v>
      </c>
      <c r="I261" s="145" t="b">
        <v>0</v>
      </c>
      <c r="J261" s="145">
        <v>526.63</v>
      </c>
    </row>
    <row r="262" spans="1:10" s="7" customFormat="1">
      <c r="A262" s="7" t="s">
        <v>49</v>
      </c>
      <c r="D262" s="144" t="s">
        <v>572</v>
      </c>
      <c r="E262" s="144" t="s">
        <v>9129</v>
      </c>
      <c r="F262" s="147">
        <v>44561</v>
      </c>
      <c r="G262" s="144" t="s">
        <v>3887</v>
      </c>
      <c r="H262" s="144" t="s">
        <v>9112</v>
      </c>
      <c r="I262" s="145" t="b">
        <v>0</v>
      </c>
      <c r="J262" s="145">
        <v>526.63</v>
      </c>
    </row>
    <row r="263" spans="1:10" s="7" customFormat="1">
      <c r="A263" s="7" t="s">
        <v>49</v>
      </c>
      <c r="D263" s="144" t="s">
        <v>575</v>
      </c>
      <c r="E263" s="144" t="s">
        <v>9129</v>
      </c>
      <c r="F263" s="147">
        <v>44561</v>
      </c>
      <c r="G263" s="144" t="s">
        <v>3887</v>
      </c>
      <c r="H263" s="144" t="s">
        <v>9112</v>
      </c>
      <c r="I263" s="145" t="b">
        <v>0</v>
      </c>
      <c r="J263" s="145">
        <v>526.63</v>
      </c>
    </row>
    <row r="264" spans="1:10" s="7" customFormat="1">
      <c r="A264" s="7" t="s">
        <v>49</v>
      </c>
      <c r="D264" s="144" t="s">
        <v>652</v>
      </c>
      <c r="E264" s="144" t="s">
        <v>9132</v>
      </c>
      <c r="F264" s="147">
        <v>44561</v>
      </c>
      <c r="G264" s="144" t="s">
        <v>3887</v>
      </c>
      <c r="H264" s="144" t="s">
        <v>9112</v>
      </c>
      <c r="I264" s="145" t="b">
        <v>0</v>
      </c>
      <c r="J264" s="145">
        <v>662.4</v>
      </c>
    </row>
    <row r="265" spans="1:10" s="7" customFormat="1">
      <c r="A265" s="7" t="s">
        <v>49</v>
      </c>
      <c r="D265" s="144" t="s">
        <v>376</v>
      </c>
      <c r="E265" s="144" t="s">
        <v>9117</v>
      </c>
      <c r="F265" s="147">
        <v>44561</v>
      </c>
      <c r="G265" s="144" t="s">
        <v>3887</v>
      </c>
      <c r="H265" s="144" t="s">
        <v>9112</v>
      </c>
      <c r="I265" s="145" t="b">
        <v>0</v>
      </c>
      <c r="J265" s="145">
        <v>329.28</v>
      </c>
    </row>
    <row r="266" spans="1:10" s="7" customFormat="1">
      <c r="A266" s="7" t="s">
        <v>49</v>
      </c>
      <c r="D266" s="144" t="s">
        <v>453</v>
      </c>
      <c r="E266" s="144" t="s">
        <v>9133</v>
      </c>
      <c r="F266" s="147">
        <v>44561</v>
      </c>
      <c r="G266" s="144" t="s">
        <v>3887</v>
      </c>
      <c r="H266" s="144" t="s">
        <v>9112</v>
      </c>
      <c r="I266" s="145" t="b">
        <v>0</v>
      </c>
      <c r="J266" s="145">
        <v>180.18</v>
      </c>
    </row>
    <row r="267" spans="1:10" s="7" customFormat="1">
      <c r="A267" s="7" t="s">
        <v>49</v>
      </c>
      <c r="D267" s="144" t="s">
        <v>3725</v>
      </c>
      <c r="E267" s="144" t="s">
        <v>9133</v>
      </c>
      <c r="F267" s="147">
        <v>44561</v>
      </c>
      <c r="G267" s="144" t="s">
        <v>3887</v>
      </c>
      <c r="H267" s="144" t="s">
        <v>9112</v>
      </c>
      <c r="I267" s="145" t="b">
        <v>0</v>
      </c>
      <c r="J267" s="145">
        <v>180.18</v>
      </c>
    </row>
    <row r="268" spans="1:10" s="7" customFormat="1">
      <c r="A268" s="7" t="s">
        <v>49</v>
      </c>
      <c r="D268" s="144" t="s">
        <v>455</v>
      </c>
      <c r="E268" s="144" t="s">
        <v>9133</v>
      </c>
      <c r="F268" s="147">
        <v>44561</v>
      </c>
      <c r="G268" s="144" t="s">
        <v>3887</v>
      </c>
      <c r="H268" s="144" t="s">
        <v>9112</v>
      </c>
      <c r="I268" s="145" t="b">
        <v>0</v>
      </c>
      <c r="J268" s="145">
        <v>180.18</v>
      </c>
    </row>
    <row r="269" spans="1:10" s="7" customFormat="1">
      <c r="A269" s="7" t="s">
        <v>49</v>
      </c>
      <c r="D269" s="144" t="s">
        <v>458</v>
      </c>
      <c r="E269" s="144" t="s">
        <v>9134</v>
      </c>
      <c r="F269" s="147">
        <v>44561</v>
      </c>
      <c r="G269" s="144" t="s">
        <v>3887</v>
      </c>
      <c r="H269" s="144" t="s">
        <v>9112</v>
      </c>
      <c r="I269" s="145" t="b">
        <v>0</v>
      </c>
      <c r="J269" s="145">
        <v>221.89</v>
      </c>
    </row>
    <row r="270" spans="1:10" s="7" customFormat="1">
      <c r="A270" s="7" t="s">
        <v>49</v>
      </c>
      <c r="D270" s="144" t="s">
        <v>461</v>
      </c>
      <c r="E270" s="144" t="s">
        <v>9134</v>
      </c>
      <c r="F270" s="147">
        <v>44561</v>
      </c>
      <c r="G270" s="144" t="s">
        <v>3887</v>
      </c>
      <c r="H270" s="144" t="s">
        <v>9112</v>
      </c>
      <c r="I270" s="145" t="b">
        <v>0</v>
      </c>
      <c r="J270" s="145">
        <v>221.89</v>
      </c>
    </row>
    <row r="271" spans="1:10" s="7" customFormat="1">
      <c r="A271" s="7" t="s">
        <v>49</v>
      </c>
      <c r="D271" s="144" t="s">
        <v>464</v>
      </c>
      <c r="E271" s="144" t="s">
        <v>9134</v>
      </c>
      <c r="F271" s="147">
        <v>44561</v>
      </c>
      <c r="G271" s="144" t="s">
        <v>3887</v>
      </c>
      <c r="H271" s="144" t="s">
        <v>9112</v>
      </c>
      <c r="I271" s="145" t="b">
        <v>0</v>
      </c>
      <c r="J271" s="145">
        <v>465.36</v>
      </c>
    </row>
    <row r="272" spans="1:10" s="7" customFormat="1">
      <c r="A272" s="7" t="s">
        <v>49</v>
      </c>
      <c r="D272" s="144" t="s">
        <v>467</v>
      </c>
      <c r="E272" s="144" t="s">
        <v>9134</v>
      </c>
      <c r="F272" s="147">
        <v>44561</v>
      </c>
      <c r="G272" s="144" t="s">
        <v>3887</v>
      </c>
      <c r="H272" s="144" t="s">
        <v>9112</v>
      </c>
      <c r="I272" s="145" t="b">
        <v>0</v>
      </c>
      <c r="J272" s="145">
        <v>465.36</v>
      </c>
    </row>
    <row r="273" spans="1:10" s="7" customFormat="1">
      <c r="A273" s="7" t="s">
        <v>49</v>
      </c>
      <c r="D273" s="144" t="s">
        <v>3755</v>
      </c>
      <c r="E273" s="144" t="s">
        <v>9118</v>
      </c>
      <c r="F273" s="147">
        <v>44561</v>
      </c>
      <c r="G273" s="144" t="s">
        <v>3887</v>
      </c>
      <c r="H273" s="144" t="s">
        <v>9112</v>
      </c>
      <c r="I273" s="145" t="b">
        <v>0</v>
      </c>
      <c r="J273" s="145">
        <v>99.48</v>
      </c>
    </row>
    <row r="274" spans="1:10" s="7" customFormat="1">
      <c r="A274" s="7" t="s">
        <v>49</v>
      </c>
      <c r="D274" s="144" t="s">
        <v>3756</v>
      </c>
      <c r="E274" s="144" t="s">
        <v>9118</v>
      </c>
      <c r="F274" s="147">
        <v>44561</v>
      </c>
      <c r="G274" s="144" t="s">
        <v>3887</v>
      </c>
      <c r="H274" s="144" t="s">
        <v>9112</v>
      </c>
      <c r="I274" s="145" t="b">
        <v>0</v>
      </c>
      <c r="J274" s="145">
        <v>99.48</v>
      </c>
    </row>
    <row r="275" spans="1:10" s="7" customFormat="1">
      <c r="A275" s="7" t="s">
        <v>49</v>
      </c>
      <c r="D275" s="144" t="s">
        <v>386</v>
      </c>
      <c r="E275" s="144" t="s">
        <v>9135</v>
      </c>
      <c r="F275" s="147">
        <v>44561</v>
      </c>
      <c r="G275" s="144" t="s">
        <v>3887</v>
      </c>
      <c r="H275" s="144" t="s">
        <v>9112</v>
      </c>
      <c r="I275" s="145" t="b">
        <v>0</v>
      </c>
      <c r="J275" s="145">
        <v>591.85</v>
      </c>
    </row>
    <row r="276" spans="1:10" s="7" customFormat="1">
      <c r="A276" s="7" t="s">
        <v>49</v>
      </c>
      <c r="D276" s="144" t="s">
        <v>391</v>
      </c>
      <c r="E276" s="144" t="s">
        <v>9135</v>
      </c>
      <c r="F276" s="147">
        <v>44561</v>
      </c>
      <c r="G276" s="144" t="s">
        <v>3887</v>
      </c>
      <c r="H276" s="144" t="s">
        <v>9112</v>
      </c>
      <c r="I276" s="145" t="b">
        <v>0</v>
      </c>
      <c r="J276" s="145">
        <v>591.85</v>
      </c>
    </row>
    <row r="277" spans="1:10" s="7" customFormat="1">
      <c r="A277" s="7" t="s">
        <v>49</v>
      </c>
      <c r="D277" s="144" t="s">
        <v>394</v>
      </c>
      <c r="E277" s="144" t="s">
        <v>9135</v>
      </c>
      <c r="F277" s="147">
        <v>44561</v>
      </c>
      <c r="G277" s="144" t="s">
        <v>3887</v>
      </c>
      <c r="H277" s="144" t="s">
        <v>9112</v>
      </c>
      <c r="I277" s="145" t="b">
        <v>0</v>
      </c>
      <c r="J277" s="145">
        <v>591.85</v>
      </c>
    </row>
    <row r="278" spans="1:10" s="7" customFormat="1">
      <c r="A278" s="7" t="s">
        <v>49</v>
      </c>
      <c r="D278" s="144" t="s">
        <v>397</v>
      </c>
      <c r="E278" s="144" t="s">
        <v>9127</v>
      </c>
      <c r="F278" s="147">
        <v>44561</v>
      </c>
      <c r="G278" s="144" t="s">
        <v>3887</v>
      </c>
      <c r="H278" s="144" t="s">
        <v>9112</v>
      </c>
      <c r="I278" s="145" t="b">
        <v>0</v>
      </c>
      <c r="J278" s="145">
        <v>220.75</v>
      </c>
    </row>
    <row r="279" spans="1:10" s="7" customFormat="1">
      <c r="A279" s="7" t="s">
        <v>49</v>
      </c>
      <c r="D279" s="144" t="s">
        <v>403</v>
      </c>
      <c r="E279" s="144" t="s">
        <v>9127</v>
      </c>
      <c r="F279" s="147">
        <v>44561</v>
      </c>
      <c r="G279" s="144" t="s">
        <v>3887</v>
      </c>
      <c r="H279" s="144" t="s">
        <v>9112</v>
      </c>
      <c r="I279" s="145" t="b">
        <v>0</v>
      </c>
      <c r="J279" s="145">
        <v>220.75</v>
      </c>
    </row>
    <row r="280" spans="1:10" s="7" customFormat="1">
      <c r="A280" s="7" t="s">
        <v>49</v>
      </c>
      <c r="D280" s="144" t="s">
        <v>406</v>
      </c>
      <c r="E280" s="144" t="s">
        <v>9127</v>
      </c>
      <c r="F280" s="147">
        <v>44561</v>
      </c>
      <c r="G280" s="144" t="s">
        <v>3887</v>
      </c>
      <c r="H280" s="144" t="s">
        <v>9112</v>
      </c>
      <c r="I280" s="145" t="b">
        <v>0</v>
      </c>
      <c r="J280" s="145">
        <v>220.75</v>
      </c>
    </row>
    <row r="281" spans="1:10" s="7" customFormat="1">
      <c r="A281" s="7" t="s">
        <v>49</v>
      </c>
      <c r="D281" s="144" t="s">
        <v>410</v>
      </c>
      <c r="E281" s="144" t="s">
        <v>9127</v>
      </c>
      <c r="F281" s="147">
        <v>44561</v>
      </c>
      <c r="G281" s="144" t="s">
        <v>3887</v>
      </c>
      <c r="H281" s="144" t="s">
        <v>9112</v>
      </c>
      <c r="I281" s="145" t="b">
        <v>0</v>
      </c>
      <c r="J281" s="145">
        <v>220.75</v>
      </c>
    </row>
    <row r="282" spans="1:10" s="7" customFormat="1">
      <c r="A282" s="7" t="s">
        <v>49</v>
      </c>
      <c r="D282" s="144" t="s">
        <v>413</v>
      </c>
      <c r="E282" s="144" t="s">
        <v>9127</v>
      </c>
      <c r="F282" s="147">
        <v>44561</v>
      </c>
      <c r="G282" s="144" t="s">
        <v>3887</v>
      </c>
      <c r="H282" s="144" t="s">
        <v>9112</v>
      </c>
      <c r="I282" s="145" t="b">
        <v>0</v>
      </c>
      <c r="J282" s="145">
        <v>220.75</v>
      </c>
    </row>
    <row r="283" spans="1:10" s="7" customFormat="1">
      <c r="A283" s="7" t="s">
        <v>49</v>
      </c>
      <c r="D283" s="144" t="s">
        <v>416</v>
      </c>
      <c r="E283" s="144" t="s">
        <v>9127</v>
      </c>
      <c r="F283" s="147">
        <v>44561</v>
      </c>
      <c r="G283" s="144" t="s">
        <v>3887</v>
      </c>
      <c r="H283" s="144" t="s">
        <v>9112</v>
      </c>
      <c r="I283" s="145" t="b">
        <v>0</v>
      </c>
      <c r="J283" s="145">
        <v>220.75</v>
      </c>
    </row>
    <row r="284" spans="1:10" s="7" customFormat="1">
      <c r="A284" s="7" t="s">
        <v>49</v>
      </c>
      <c r="D284" s="144" t="s">
        <v>420</v>
      </c>
      <c r="E284" s="144" t="s">
        <v>9136</v>
      </c>
      <c r="F284" s="147">
        <v>44561</v>
      </c>
      <c r="G284" s="144" t="s">
        <v>3887</v>
      </c>
      <c r="H284" s="144" t="s">
        <v>9112</v>
      </c>
      <c r="I284" s="145" t="b">
        <v>0</v>
      </c>
      <c r="J284" s="145">
        <v>689.11</v>
      </c>
    </row>
    <row r="285" spans="1:10" s="7" customFormat="1">
      <c r="A285" s="7" t="s">
        <v>49</v>
      </c>
      <c r="D285" s="144" t="s">
        <v>424</v>
      </c>
      <c r="E285" s="144" t="s">
        <v>9136</v>
      </c>
      <c r="F285" s="147">
        <v>44561</v>
      </c>
      <c r="G285" s="144" t="s">
        <v>3887</v>
      </c>
      <c r="H285" s="144" t="s">
        <v>9112</v>
      </c>
      <c r="I285" s="145" t="b">
        <v>0</v>
      </c>
      <c r="J285" s="145">
        <v>689.11</v>
      </c>
    </row>
    <row r="286" spans="1:10" s="7" customFormat="1">
      <c r="A286" s="7" t="s">
        <v>49</v>
      </c>
      <c r="D286" s="144" t="s">
        <v>656</v>
      </c>
      <c r="E286" s="144" t="s">
        <v>9137</v>
      </c>
      <c r="F286" s="147">
        <v>44561</v>
      </c>
      <c r="G286" s="144" t="s">
        <v>3887</v>
      </c>
      <c r="H286" s="144" t="s">
        <v>9112</v>
      </c>
      <c r="I286" s="145" t="b">
        <v>0</v>
      </c>
      <c r="J286" s="145">
        <v>642.22</v>
      </c>
    </row>
    <row r="287" spans="1:10" s="7" customFormat="1">
      <c r="A287" s="7" t="s">
        <v>49</v>
      </c>
      <c r="D287" s="144" t="s">
        <v>660</v>
      </c>
      <c r="E287" s="144" t="s">
        <v>9137</v>
      </c>
      <c r="F287" s="147">
        <v>44561</v>
      </c>
      <c r="G287" s="144" t="s">
        <v>3887</v>
      </c>
      <c r="H287" s="144" t="s">
        <v>9112</v>
      </c>
      <c r="I287" s="145" t="b">
        <v>0</v>
      </c>
      <c r="J287" s="145">
        <v>642.22</v>
      </c>
    </row>
    <row r="288" spans="1:10" s="7" customFormat="1">
      <c r="A288" s="7" t="s">
        <v>49</v>
      </c>
      <c r="D288" s="144" t="s">
        <v>663</v>
      </c>
      <c r="E288" s="144" t="s">
        <v>9136</v>
      </c>
      <c r="F288" s="147">
        <v>44561</v>
      </c>
      <c r="G288" s="144" t="s">
        <v>3887</v>
      </c>
      <c r="H288" s="144" t="s">
        <v>9112</v>
      </c>
      <c r="I288" s="145" t="b">
        <v>0</v>
      </c>
      <c r="J288" s="145">
        <v>258.45</v>
      </c>
    </row>
    <row r="289" spans="1:10" s="7" customFormat="1">
      <c r="A289" s="7" t="s">
        <v>49</v>
      </c>
      <c r="D289" s="144" t="s">
        <v>666</v>
      </c>
      <c r="E289" s="144" t="s">
        <v>9136</v>
      </c>
      <c r="F289" s="147">
        <v>44561</v>
      </c>
      <c r="G289" s="144" t="s">
        <v>3887</v>
      </c>
      <c r="H289" s="144" t="s">
        <v>9112</v>
      </c>
      <c r="I289" s="145" t="b">
        <v>0</v>
      </c>
      <c r="J289" s="145">
        <v>347.24</v>
      </c>
    </row>
    <row r="290" spans="1:10" s="7" customFormat="1">
      <c r="A290" s="7" t="s">
        <v>49</v>
      </c>
      <c r="D290" s="144" t="s">
        <v>670</v>
      </c>
      <c r="E290" s="144" t="s">
        <v>9136</v>
      </c>
      <c r="F290" s="147">
        <v>44561</v>
      </c>
      <c r="G290" s="144" t="s">
        <v>3887</v>
      </c>
      <c r="H290" s="144" t="s">
        <v>9112</v>
      </c>
      <c r="I290" s="145" t="b">
        <v>0</v>
      </c>
      <c r="J290" s="145">
        <v>347.24</v>
      </c>
    </row>
    <row r="291" spans="1:10" s="7" customFormat="1">
      <c r="A291" s="7" t="s">
        <v>49</v>
      </c>
      <c r="D291" s="144" t="s">
        <v>673</v>
      </c>
      <c r="E291" s="144" t="s">
        <v>9136</v>
      </c>
      <c r="F291" s="147">
        <v>44561</v>
      </c>
      <c r="G291" s="144" t="s">
        <v>3887</v>
      </c>
      <c r="H291" s="144" t="s">
        <v>9112</v>
      </c>
      <c r="I291" s="145" t="b">
        <v>0</v>
      </c>
      <c r="J291" s="145">
        <v>412.86</v>
      </c>
    </row>
    <row r="292" spans="1:10" s="7" customFormat="1">
      <c r="A292" s="7" t="s">
        <v>49</v>
      </c>
      <c r="D292" s="144" t="s">
        <v>676</v>
      </c>
      <c r="E292" s="144" t="s">
        <v>9136</v>
      </c>
      <c r="F292" s="147">
        <v>44561</v>
      </c>
      <c r="G292" s="144" t="s">
        <v>3887</v>
      </c>
      <c r="H292" s="144" t="s">
        <v>9112</v>
      </c>
      <c r="I292" s="145" t="b">
        <v>0</v>
      </c>
      <c r="J292" s="145">
        <v>412.86</v>
      </c>
    </row>
    <row r="293" spans="1:10" s="7" customFormat="1">
      <c r="A293" s="7" t="s">
        <v>49</v>
      </c>
      <c r="D293" s="144" t="s">
        <v>470</v>
      </c>
      <c r="E293" s="144" t="s">
        <v>9135</v>
      </c>
      <c r="F293" s="147">
        <v>44561</v>
      </c>
      <c r="G293" s="144" t="s">
        <v>3887</v>
      </c>
      <c r="H293" s="144" t="s">
        <v>9112</v>
      </c>
      <c r="I293" s="145" t="b">
        <v>0</v>
      </c>
      <c r="J293" s="145">
        <v>1026.21</v>
      </c>
    </row>
    <row r="294" spans="1:10" s="7" customFormat="1">
      <c r="A294" s="7" t="s">
        <v>49</v>
      </c>
      <c r="D294" s="144" t="s">
        <v>474</v>
      </c>
      <c r="E294" s="144" t="s">
        <v>9135</v>
      </c>
      <c r="F294" s="147">
        <v>44561</v>
      </c>
      <c r="G294" s="144" t="s">
        <v>3887</v>
      </c>
      <c r="H294" s="144" t="s">
        <v>9112</v>
      </c>
      <c r="I294" s="145" t="b">
        <v>0</v>
      </c>
      <c r="J294" s="145">
        <v>1026.21</v>
      </c>
    </row>
    <row r="295" spans="1:10" s="7" customFormat="1">
      <c r="A295" s="7" t="s">
        <v>49</v>
      </c>
      <c r="D295" s="144" t="s">
        <v>477</v>
      </c>
      <c r="E295" s="144" t="s">
        <v>9134</v>
      </c>
      <c r="F295" s="147">
        <v>44561</v>
      </c>
      <c r="G295" s="144" t="s">
        <v>3887</v>
      </c>
      <c r="H295" s="144" t="s">
        <v>9112</v>
      </c>
      <c r="I295" s="145" t="b">
        <v>0</v>
      </c>
      <c r="J295" s="145">
        <v>220.28</v>
      </c>
    </row>
    <row r="296" spans="1:10" s="7" customFormat="1">
      <c r="A296" s="7" t="s">
        <v>49</v>
      </c>
      <c r="D296" s="144" t="s">
        <v>481</v>
      </c>
      <c r="E296" s="144" t="s">
        <v>9134</v>
      </c>
      <c r="F296" s="147">
        <v>44561</v>
      </c>
      <c r="G296" s="144" t="s">
        <v>3887</v>
      </c>
      <c r="H296" s="144" t="s">
        <v>9112</v>
      </c>
      <c r="I296" s="145" t="b">
        <v>0</v>
      </c>
      <c r="J296" s="145">
        <v>220.28</v>
      </c>
    </row>
    <row r="297" spans="1:10" s="7" customFormat="1">
      <c r="A297" s="7" t="s">
        <v>49</v>
      </c>
      <c r="D297" s="144" t="s">
        <v>484</v>
      </c>
      <c r="E297" s="144" t="s">
        <v>9134</v>
      </c>
      <c r="F297" s="147">
        <v>44561</v>
      </c>
      <c r="G297" s="144" t="s">
        <v>3887</v>
      </c>
      <c r="H297" s="144" t="s">
        <v>9112</v>
      </c>
      <c r="I297" s="145" t="b">
        <v>0</v>
      </c>
      <c r="J297" s="145">
        <v>220.28</v>
      </c>
    </row>
    <row r="298" spans="1:10" s="7" customFormat="1">
      <c r="A298" s="7" t="s">
        <v>49</v>
      </c>
      <c r="D298" s="144" t="s">
        <v>488</v>
      </c>
      <c r="E298" s="144" t="s">
        <v>9134</v>
      </c>
      <c r="F298" s="147">
        <v>44561</v>
      </c>
      <c r="G298" s="144" t="s">
        <v>3887</v>
      </c>
      <c r="H298" s="144" t="s">
        <v>9112</v>
      </c>
      <c r="I298" s="145" t="b">
        <v>0</v>
      </c>
      <c r="J298" s="145">
        <v>220.28</v>
      </c>
    </row>
    <row r="299" spans="1:10" s="7" customFormat="1">
      <c r="A299" s="7" t="s">
        <v>49</v>
      </c>
      <c r="D299" s="144" t="s">
        <v>491</v>
      </c>
      <c r="E299" s="144" t="s">
        <v>9111</v>
      </c>
      <c r="F299" s="147">
        <v>44561</v>
      </c>
      <c r="G299" s="144" t="s">
        <v>3887</v>
      </c>
      <c r="H299" s="144" t="s">
        <v>9112</v>
      </c>
      <c r="I299" s="145" t="b">
        <v>0</v>
      </c>
      <c r="J299" s="145">
        <v>207.09</v>
      </c>
    </row>
    <row r="300" spans="1:10" s="7" customFormat="1">
      <c r="A300" s="7" t="s">
        <v>49</v>
      </c>
      <c r="D300" s="144" t="s">
        <v>494</v>
      </c>
      <c r="E300" s="144" t="s">
        <v>9111</v>
      </c>
      <c r="F300" s="147">
        <v>44561</v>
      </c>
      <c r="G300" s="144" t="s">
        <v>3887</v>
      </c>
      <c r="H300" s="144" t="s">
        <v>9112</v>
      </c>
      <c r="I300" s="145" t="b">
        <v>0</v>
      </c>
      <c r="J300" s="145">
        <v>207.09</v>
      </c>
    </row>
    <row r="301" spans="1:10" s="7" customFormat="1">
      <c r="A301" s="7" t="s">
        <v>49</v>
      </c>
      <c r="D301" s="144" t="s">
        <v>497</v>
      </c>
      <c r="E301" s="144" t="s">
        <v>9111</v>
      </c>
      <c r="F301" s="147">
        <v>44561</v>
      </c>
      <c r="G301" s="144" t="s">
        <v>3887</v>
      </c>
      <c r="H301" s="144" t="s">
        <v>9112</v>
      </c>
      <c r="I301" s="145" t="b">
        <v>0</v>
      </c>
      <c r="J301" s="145">
        <v>207.09</v>
      </c>
    </row>
    <row r="302" spans="1:10" s="7" customFormat="1">
      <c r="A302" s="7" t="s">
        <v>49</v>
      </c>
      <c r="D302" s="144" t="s">
        <v>500</v>
      </c>
      <c r="E302" s="144" t="s">
        <v>9111</v>
      </c>
      <c r="F302" s="147">
        <v>44561</v>
      </c>
      <c r="G302" s="144" t="s">
        <v>3887</v>
      </c>
      <c r="H302" s="144" t="s">
        <v>9112</v>
      </c>
      <c r="I302" s="145" t="b">
        <v>0</v>
      </c>
      <c r="J302" s="145">
        <v>207.09</v>
      </c>
    </row>
    <row r="303" spans="1:10" s="7" customFormat="1">
      <c r="A303" s="7" t="s">
        <v>49</v>
      </c>
      <c r="D303" s="144" t="s">
        <v>679</v>
      </c>
      <c r="E303" s="144" t="s">
        <v>9138</v>
      </c>
      <c r="F303" s="147">
        <v>44561</v>
      </c>
      <c r="G303" s="144" t="s">
        <v>3887</v>
      </c>
      <c r="H303" s="144" t="s">
        <v>9112</v>
      </c>
      <c r="I303" s="145" t="b">
        <v>0</v>
      </c>
      <c r="J303" s="145">
        <v>360.36</v>
      </c>
    </row>
    <row r="304" spans="1:10" s="7" customFormat="1">
      <c r="A304" s="7" t="s">
        <v>49</v>
      </c>
      <c r="D304" s="144" t="s">
        <v>503</v>
      </c>
      <c r="E304" s="144" t="s">
        <v>9127</v>
      </c>
      <c r="F304" s="147">
        <v>44561</v>
      </c>
      <c r="G304" s="144" t="s">
        <v>3887</v>
      </c>
      <c r="H304" s="144" t="s">
        <v>9112</v>
      </c>
      <c r="I304" s="145" t="b">
        <v>0</v>
      </c>
      <c r="J304" s="145">
        <v>322.18</v>
      </c>
    </row>
    <row r="305" spans="1:10" s="7" customFormat="1">
      <c r="A305" s="7" t="s">
        <v>49</v>
      </c>
      <c r="D305" s="144" t="s">
        <v>507</v>
      </c>
      <c r="E305" s="144" t="s">
        <v>9127</v>
      </c>
      <c r="F305" s="147">
        <v>44561</v>
      </c>
      <c r="G305" s="144" t="s">
        <v>3887</v>
      </c>
      <c r="H305" s="144" t="s">
        <v>9112</v>
      </c>
      <c r="I305" s="145" t="b">
        <v>0</v>
      </c>
      <c r="J305" s="145">
        <v>322.18</v>
      </c>
    </row>
    <row r="306" spans="1:10" s="7" customFormat="1">
      <c r="A306" s="7" t="s">
        <v>49</v>
      </c>
      <c r="D306" s="144" t="s">
        <v>509</v>
      </c>
      <c r="E306" s="144" t="s">
        <v>9111</v>
      </c>
      <c r="F306" s="147">
        <v>44561</v>
      </c>
      <c r="G306" s="144" t="s">
        <v>3887</v>
      </c>
      <c r="H306" s="144" t="s">
        <v>9112</v>
      </c>
      <c r="I306" s="145" t="b">
        <v>0</v>
      </c>
      <c r="J306" s="145">
        <v>322.06</v>
      </c>
    </row>
    <row r="307" spans="1:10" s="7" customFormat="1">
      <c r="A307" s="7" t="s">
        <v>49</v>
      </c>
      <c r="D307" s="144" t="s">
        <v>3757</v>
      </c>
      <c r="E307" s="144" t="s">
        <v>9111</v>
      </c>
      <c r="F307" s="147">
        <v>44561</v>
      </c>
      <c r="G307" s="144" t="s">
        <v>3887</v>
      </c>
      <c r="H307" s="144" t="s">
        <v>9112</v>
      </c>
      <c r="I307" s="145" t="b">
        <v>0</v>
      </c>
      <c r="J307" s="145">
        <v>189</v>
      </c>
    </row>
    <row r="308" spans="1:10" s="7" customFormat="1">
      <c r="A308" s="7" t="s">
        <v>49</v>
      </c>
      <c r="D308" s="144" t="s">
        <v>514</v>
      </c>
      <c r="E308" s="144" t="s">
        <v>9111</v>
      </c>
      <c r="F308" s="147">
        <v>44561</v>
      </c>
      <c r="G308" s="144" t="s">
        <v>3887</v>
      </c>
      <c r="H308" s="144" t="s">
        <v>9112</v>
      </c>
      <c r="I308" s="145" t="b">
        <v>0</v>
      </c>
      <c r="J308" s="145">
        <v>322.06</v>
      </c>
    </row>
    <row r="309" spans="1:10" s="7" customFormat="1">
      <c r="A309" s="7" t="s">
        <v>49</v>
      </c>
      <c r="D309" s="144" t="s">
        <v>3758</v>
      </c>
      <c r="E309" s="144" t="s">
        <v>9111</v>
      </c>
      <c r="F309" s="147">
        <v>44561</v>
      </c>
      <c r="G309" s="144" t="s">
        <v>3887</v>
      </c>
      <c r="H309" s="144" t="s">
        <v>9112</v>
      </c>
      <c r="I309" s="145" t="b">
        <v>0</v>
      </c>
      <c r="J309" s="145">
        <v>189</v>
      </c>
    </row>
    <row r="310" spans="1:10" s="7" customFormat="1">
      <c r="A310" s="7" t="s">
        <v>49</v>
      </c>
      <c r="D310" s="144" t="s">
        <v>517</v>
      </c>
      <c r="E310" s="144" t="s">
        <v>9111</v>
      </c>
      <c r="F310" s="147">
        <v>44561</v>
      </c>
      <c r="G310" s="144" t="s">
        <v>3887</v>
      </c>
      <c r="H310" s="144" t="s">
        <v>9112</v>
      </c>
      <c r="I310" s="145" t="b">
        <v>0</v>
      </c>
      <c r="J310" s="145">
        <v>322.06</v>
      </c>
    </row>
    <row r="311" spans="1:10" s="7" customFormat="1">
      <c r="A311" s="7" t="s">
        <v>49</v>
      </c>
      <c r="D311" s="144" t="s">
        <v>526</v>
      </c>
      <c r="E311" s="144" t="s">
        <v>9139</v>
      </c>
      <c r="F311" s="147">
        <v>44561</v>
      </c>
      <c r="G311" s="144" t="s">
        <v>3887</v>
      </c>
      <c r="H311" s="144" t="s">
        <v>9112</v>
      </c>
      <c r="I311" s="145" t="b">
        <v>0</v>
      </c>
      <c r="J311" s="145">
        <v>687.4</v>
      </c>
    </row>
    <row r="312" spans="1:10" s="7" customFormat="1">
      <c r="A312" s="7" t="s">
        <v>49</v>
      </c>
      <c r="D312" s="144" t="s">
        <v>531</v>
      </c>
      <c r="E312" s="144" t="s">
        <v>9139</v>
      </c>
      <c r="F312" s="147">
        <v>44561</v>
      </c>
      <c r="G312" s="144" t="s">
        <v>3887</v>
      </c>
      <c r="H312" s="144" t="s">
        <v>9112</v>
      </c>
      <c r="I312" s="145" t="b">
        <v>0</v>
      </c>
      <c r="J312" s="145">
        <v>687.4</v>
      </c>
    </row>
    <row r="313" spans="1:10" s="7" customFormat="1">
      <c r="A313" s="7" t="s">
        <v>49</v>
      </c>
      <c r="D313" s="144" t="s">
        <v>427</v>
      </c>
      <c r="E313" s="144" t="s">
        <v>9140</v>
      </c>
      <c r="F313" s="147">
        <v>44561</v>
      </c>
      <c r="G313" s="144" t="s">
        <v>3887</v>
      </c>
      <c r="H313" s="144" t="s">
        <v>9112</v>
      </c>
      <c r="I313" s="145" t="b">
        <v>0</v>
      </c>
      <c r="J313" s="145">
        <v>596.5</v>
      </c>
    </row>
    <row r="314" spans="1:10" s="7" customFormat="1">
      <c r="A314" s="7" t="s">
        <v>49</v>
      </c>
      <c r="D314" s="144" t="s">
        <v>433</v>
      </c>
      <c r="E314" s="144" t="s">
        <v>9140</v>
      </c>
      <c r="F314" s="147">
        <v>44561</v>
      </c>
      <c r="G314" s="144" t="s">
        <v>3887</v>
      </c>
      <c r="H314" s="144" t="s">
        <v>9112</v>
      </c>
      <c r="I314" s="145" t="b">
        <v>0</v>
      </c>
      <c r="J314" s="145">
        <v>596.5</v>
      </c>
    </row>
    <row r="315" spans="1:10" s="7" customFormat="1">
      <c r="A315" s="7" t="s">
        <v>49</v>
      </c>
      <c r="D315" s="144" t="s">
        <v>436</v>
      </c>
      <c r="E315" s="144" t="s">
        <v>9140</v>
      </c>
      <c r="F315" s="147">
        <v>44561</v>
      </c>
      <c r="G315" s="144" t="s">
        <v>3887</v>
      </c>
      <c r="H315" s="144" t="s">
        <v>9112</v>
      </c>
      <c r="I315" s="145" t="b">
        <v>0</v>
      </c>
      <c r="J315" s="145">
        <v>596.5</v>
      </c>
    </row>
    <row r="316" spans="1:10" s="7" customFormat="1">
      <c r="A316" s="7" t="s">
        <v>49</v>
      </c>
      <c r="D316" s="144" t="s">
        <v>2715</v>
      </c>
      <c r="E316" s="144" t="s">
        <v>9111</v>
      </c>
      <c r="F316" s="147">
        <v>44561</v>
      </c>
      <c r="G316" s="144" t="s">
        <v>3887</v>
      </c>
      <c r="H316" s="144" t="s">
        <v>9112</v>
      </c>
      <c r="I316" s="145" t="b">
        <v>0</v>
      </c>
      <c r="J316" s="145">
        <v>332.62</v>
      </c>
    </row>
    <row r="317" spans="1:10" s="7" customFormat="1">
      <c r="A317" s="7" t="s">
        <v>49</v>
      </c>
      <c r="D317" s="144" t="s">
        <v>2719</v>
      </c>
      <c r="E317" s="144" t="s">
        <v>9111</v>
      </c>
      <c r="F317" s="147">
        <v>44561</v>
      </c>
      <c r="G317" s="144" t="s">
        <v>3887</v>
      </c>
      <c r="H317" s="144" t="s">
        <v>9112</v>
      </c>
      <c r="I317" s="145" t="b">
        <v>0</v>
      </c>
      <c r="J317" s="145">
        <v>332.62</v>
      </c>
    </row>
    <row r="318" spans="1:10" s="7" customFormat="1">
      <c r="A318" s="7" t="s">
        <v>49</v>
      </c>
      <c r="D318" s="144" t="s">
        <v>2722</v>
      </c>
      <c r="E318" s="144" t="s">
        <v>9111</v>
      </c>
      <c r="F318" s="147">
        <v>44561</v>
      </c>
      <c r="G318" s="144" t="s">
        <v>3887</v>
      </c>
      <c r="H318" s="144" t="s">
        <v>9112</v>
      </c>
      <c r="I318" s="145" t="b">
        <v>0</v>
      </c>
      <c r="J318" s="145">
        <v>332.62</v>
      </c>
    </row>
    <row r="319" spans="1:10" s="7" customFormat="1">
      <c r="A319" s="7" t="s">
        <v>49</v>
      </c>
      <c r="D319" s="144" t="s">
        <v>2725</v>
      </c>
      <c r="E319" s="144" t="s">
        <v>9111</v>
      </c>
      <c r="F319" s="147">
        <v>44561</v>
      </c>
      <c r="G319" s="144" t="s">
        <v>3887</v>
      </c>
      <c r="H319" s="144" t="s">
        <v>9112</v>
      </c>
      <c r="I319" s="145" t="b">
        <v>0</v>
      </c>
      <c r="J319" s="145">
        <v>332.62</v>
      </c>
    </row>
    <row r="320" spans="1:10" s="7" customFormat="1">
      <c r="A320" s="7" t="s">
        <v>49</v>
      </c>
      <c r="D320" s="144" t="s">
        <v>2728</v>
      </c>
      <c r="E320" s="144" t="s">
        <v>9111</v>
      </c>
      <c r="F320" s="147">
        <v>44561</v>
      </c>
      <c r="G320" s="144" t="s">
        <v>3887</v>
      </c>
      <c r="H320" s="144" t="s">
        <v>9112</v>
      </c>
      <c r="I320" s="145" t="b">
        <v>0</v>
      </c>
      <c r="J320" s="145">
        <v>332.62</v>
      </c>
    </row>
    <row r="321" spans="1:10" s="7" customFormat="1">
      <c r="A321" s="7" t="s">
        <v>49</v>
      </c>
      <c r="D321" s="144" t="s">
        <v>2731</v>
      </c>
      <c r="E321" s="144" t="s">
        <v>9111</v>
      </c>
      <c r="F321" s="147">
        <v>44561</v>
      </c>
      <c r="G321" s="144" t="s">
        <v>3887</v>
      </c>
      <c r="H321" s="144" t="s">
        <v>9112</v>
      </c>
      <c r="I321" s="145" t="b">
        <v>0</v>
      </c>
      <c r="J321" s="145">
        <v>332.62</v>
      </c>
    </row>
    <row r="322" spans="1:10" s="7" customFormat="1">
      <c r="A322" s="7" t="s">
        <v>49</v>
      </c>
      <c r="D322" s="144" t="s">
        <v>2734</v>
      </c>
      <c r="E322" s="144" t="s">
        <v>9111</v>
      </c>
      <c r="F322" s="147">
        <v>44561</v>
      </c>
      <c r="G322" s="144" t="s">
        <v>3887</v>
      </c>
      <c r="H322" s="144" t="s">
        <v>9112</v>
      </c>
      <c r="I322" s="145" t="b">
        <v>0</v>
      </c>
      <c r="J322" s="145">
        <v>332.62</v>
      </c>
    </row>
    <row r="323" spans="1:10" s="7" customFormat="1">
      <c r="A323" s="7" t="s">
        <v>49</v>
      </c>
      <c r="D323" s="144" t="s">
        <v>3759</v>
      </c>
      <c r="E323" s="144" t="s">
        <v>9118</v>
      </c>
      <c r="F323" s="147">
        <v>44561</v>
      </c>
      <c r="G323" s="144" t="s">
        <v>3887</v>
      </c>
      <c r="H323" s="144" t="s">
        <v>9112</v>
      </c>
      <c r="I323" s="145" t="b">
        <v>0</v>
      </c>
      <c r="J323" s="145">
        <v>99.48</v>
      </c>
    </row>
    <row r="324" spans="1:10" s="7" customFormat="1">
      <c r="A324" s="7" t="s">
        <v>49</v>
      </c>
      <c r="D324" s="144" t="s">
        <v>3760</v>
      </c>
      <c r="E324" s="144" t="s">
        <v>9118</v>
      </c>
      <c r="F324" s="147">
        <v>44561</v>
      </c>
      <c r="G324" s="144" t="s">
        <v>3887</v>
      </c>
      <c r="H324" s="144" t="s">
        <v>9112</v>
      </c>
      <c r="I324" s="145" t="b">
        <v>0</v>
      </c>
      <c r="J324" s="145">
        <v>99.48</v>
      </c>
    </row>
    <row r="325" spans="1:10" s="7" customFormat="1">
      <c r="A325" s="7" t="s">
        <v>49</v>
      </c>
      <c r="D325" s="144" t="s">
        <v>3761</v>
      </c>
      <c r="E325" s="144" t="s">
        <v>9118</v>
      </c>
      <c r="F325" s="147">
        <v>44561</v>
      </c>
      <c r="G325" s="144" t="s">
        <v>3887</v>
      </c>
      <c r="H325" s="144" t="s">
        <v>9112</v>
      </c>
      <c r="I325" s="145" t="b">
        <v>0</v>
      </c>
      <c r="J325" s="145">
        <v>99.48</v>
      </c>
    </row>
    <row r="326" spans="1:10" s="7" customFormat="1">
      <c r="A326" s="7" t="s">
        <v>49</v>
      </c>
      <c r="D326" s="144" t="s">
        <v>3762</v>
      </c>
      <c r="E326" s="144" t="s">
        <v>9118</v>
      </c>
      <c r="F326" s="147">
        <v>44561</v>
      </c>
      <c r="G326" s="144" t="s">
        <v>3887</v>
      </c>
      <c r="H326" s="144" t="s">
        <v>9112</v>
      </c>
      <c r="I326" s="145" t="b">
        <v>0</v>
      </c>
      <c r="J326" s="145">
        <v>99.48</v>
      </c>
    </row>
    <row r="327" spans="1:10" s="7" customFormat="1">
      <c r="A327" s="7" t="s">
        <v>49</v>
      </c>
      <c r="D327" s="144" t="s">
        <v>2737</v>
      </c>
      <c r="E327" s="144" t="s">
        <v>9127</v>
      </c>
      <c r="F327" s="147">
        <v>44561</v>
      </c>
      <c r="G327" s="144" t="s">
        <v>3887</v>
      </c>
      <c r="H327" s="144" t="s">
        <v>9112</v>
      </c>
      <c r="I327" s="145" t="b">
        <v>0</v>
      </c>
      <c r="J327" s="145">
        <v>115.99</v>
      </c>
    </row>
    <row r="328" spans="1:10" s="7" customFormat="1">
      <c r="A328" s="7" t="s">
        <v>49</v>
      </c>
      <c r="D328" s="144" t="s">
        <v>2741</v>
      </c>
      <c r="E328" s="144" t="s">
        <v>9127</v>
      </c>
      <c r="F328" s="147">
        <v>44561</v>
      </c>
      <c r="G328" s="144" t="s">
        <v>3887</v>
      </c>
      <c r="H328" s="144" t="s">
        <v>9112</v>
      </c>
      <c r="I328" s="145" t="b">
        <v>0</v>
      </c>
      <c r="J328" s="145">
        <v>115.99</v>
      </c>
    </row>
    <row r="329" spans="1:10" s="7" customFormat="1">
      <c r="A329" s="7" t="s">
        <v>49</v>
      </c>
      <c r="D329" s="144" t="s">
        <v>2744</v>
      </c>
      <c r="E329" s="144" t="s">
        <v>9127</v>
      </c>
      <c r="F329" s="147">
        <v>44561</v>
      </c>
      <c r="G329" s="144" t="s">
        <v>3887</v>
      </c>
      <c r="H329" s="144" t="s">
        <v>9112</v>
      </c>
      <c r="I329" s="145" t="b">
        <v>0</v>
      </c>
      <c r="J329" s="145">
        <v>115.99</v>
      </c>
    </row>
    <row r="330" spans="1:10" s="7" customFormat="1">
      <c r="A330" s="7" t="s">
        <v>49</v>
      </c>
      <c r="D330" s="144" t="s">
        <v>2747</v>
      </c>
      <c r="E330" s="144" t="s">
        <v>9127</v>
      </c>
      <c r="F330" s="147">
        <v>44561</v>
      </c>
      <c r="G330" s="144" t="s">
        <v>3887</v>
      </c>
      <c r="H330" s="144" t="s">
        <v>9112</v>
      </c>
      <c r="I330" s="145" t="b">
        <v>0</v>
      </c>
      <c r="J330" s="145">
        <v>115.99</v>
      </c>
    </row>
    <row r="331" spans="1:10" s="7" customFormat="1">
      <c r="A331" s="7" t="s">
        <v>49</v>
      </c>
      <c r="D331" s="144" t="s">
        <v>2750</v>
      </c>
      <c r="E331" s="144" t="s">
        <v>9141</v>
      </c>
      <c r="F331" s="147">
        <v>44561</v>
      </c>
      <c r="G331" s="144" t="s">
        <v>3887</v>
      </c>
      <c r="H331" s="144" t="s">
        <v>9112</v>
      </c>
      <c r="I331" s="145" t="b">
        <v>0</v>
      </c>
      <c r="J331" s="145">
        <v>276.24</v>
      </c>
    </row>
    <row r="332" spans="1:10" s="7" customFormat="1">
      <c r="A332" s="7" t="s">
        <v>49</v>
      </c>
      <c r="D332" s="144" t="s">
        <v>2754</v>
      </c>
      <c r="E332" s="144" t="s">
        <v>9141</v>
      </c>
      <c r="F332" s="147">
        <v>44561</v>
      </c>
      <c r="G332" s="144" t="s">
        <v>3887</v>
      </c>
      <c r="H332" s="144" t="s">
        <v>9112</v>
      </c>
      <c r="I332" s="145" t="b">
        <v>0</v>
      </c>
      <c r="J332" s="145">
        <v>276.24</v>
      </c>
    </row>
    <row r="333" spans="1:10" s="7" customFormat="1">
      <c r="A333" s="7" t="s">
        <v>49</v>
      </c>
      <c r="D333" s="144" t="s">
        <v>2757</v>
      </c>
      <c r="E333" s="144" t="s">
        <v>9141</v>
      </c>
      <c r="F333" s="147">
        <v>44561</v>
      </c>
      <c r="G333" s="144" t="s">
        <v>3887</v>
      </c>
      <c r="H333" s="144" t="s">
        <v>9112</v>
      </c>
      <c r="I333" s="145" t="b">
        <v>0</v>
      </c>
      <c r="J333" s="145">
        <v>276.24</v>
      </c>
    </row>
    <row r="334" spans="1:10" s="7" customFormat="1">
      <c r="A334" s="7" t="s">
        <v>49</v>
      </c>
      <c r="D334" s="144" t="s">
        <v>2760</v>
      </c>
      <c r="E334" s="144" t="s">
        <v>9141</v>
      </c>
      <c r="F334" s="147">
        <v>44561</v>
      </c>
      <c r="G334" s="144" t="s">
        <v>3887</v>
      </c>
      <c r="H334" s="144" t="s">
        <v>9112</v>
      </c>
      <c r="I334" s="145" t="b">
        <v>0</v>
      </c>
      <c r="J334" s="145">
        <v>276.24</v>
      </c>
    </row>
    <row r="335" spans="1:10" s="7" customFormat="1">
      <c r="A335" s="7" t="s">
        <v>49</v>
      </c>
      <c r="D335" s="144" t="s">
        <v>2763</v>
      </c>
      <c r="E335" s="144" t="s">
        <v>9141</v>
      </c>
      <c r="F335" s="147">
        <v>44561</v>
      </c>
      <c r="G335" s="144" t="s">
        <v>3887</v>
      </c>
      <c r="H335" s="144" t="s">
        <v>9112</v>
      </c>
      <c r="I335" s="145" t="b">
        <v>0</v>
      </c>
      <c r="J335" s="145">
        <v>276.24</v>
      </c>
    </row>
    <row r="336" spans="1:10" s="7" customFormat="1">
      <c r="A336" s="7" t="s">
        <v>49</v>
      </c>
      <c r="D336" s="144" t="s">
        <v>2766</v>
      </c>
      <c r="E336" s="144" t="s">
        <v>9141</v>
      </c>
      <c r="F336" s="147">
        <v>44561</v>
      </c>
      <c r="G336" s="144" t="s">
        <v>3887</v>
      </c>
      <c r="H336" s="144" t="s">
        <v>9112</v>
      </c>
      <c r="I336" s="145" t="b">
        <v>0</v>
      </c>
      <c r="J336" s="145">
        <v>276.24</v>
      </c>
    </row>
    <row r="337" spans="1:10" s="7" customFormat="1">
      <c r="A337" s="7" t="s">
        <v>49</v>
      </c>
      <c r="D337" s="144" t="s">
        <v>3681</v>
      </c>
      <c r="E337" s="144" t="s">
        <v>9141</v>
      </c>
      <c r="F337" s="147">
        <v>44561</v>
      </c>
      <c r="G337" s="144" t="s">
        <v>3887</v>
      </c>
      <c r="H337" s="144" t="s">
        <v>9112</v>
      </c>
      <c r="I337" s="145" t="b">
        <v>0</v>
      </c>
      <c r="J337" s="145">
        <v>276.25</v>
      </c>
    </row>
    <row r="338" spans="1:10" s="7" customFormat="1">
      <c r="A338" s="7" t="s">
        <v>49</v>
      </c>
      <c r="D338" s="144" t="s">
        <v>3682</v>
      </c>
      <c r="E338" s="144" t="s">
        <v>9141</v>
      </c>
      <c r="F338" s="147">
        <v>44561</v>
      </c>
      <c r="G338" s="144" t="s">
        <v>3887</v>
      </c>
      <c r="H338" s="144" t="s">
        <v>9112</v>
      </c>
      <c r="I338" s="145" t="b">
        <v>0</v>
      </c>
      <c r="J338" s="145">
        <v>276.25</v>
      </c>
    </row>
    <row r="339" spans="1:10" s="7" customFormat="1">
      <c r="A339" s="7" t="s">
        <v>49</v>
      </c>
      <c r="D339" s="144" t="s">
        <v>3683</v>
      </c>
      <c r="E339" s="144" t="s">
        <v>9141</v>
      </c>
      <c r="F339" s="147">
        <v>44561</v>
      </c>
      <c r="G339" s="144" t="s">
        <v>3887</v>
      </c>
      <c r="H339" s="144" t="s">
        <v>9112</v>
      </c>
      <c r="I339" s="145" t="b">
        <v>0</v>
      </c>
      <c r="J339" s="145">
        <v>276.25</v>
      </c>
    </row>
    <row r="340" spans="1:10" s="7" customFormat="1">
      <c r="A340" s="7" t="s">
        <v>49</v>
      </c>
      <c r="D340" s="144" t="s">
        <v>2769</v>
      </c>
      <c r="E340" s="144" t="s">
        <v>9141</v>
      </c>
      <c r="F340" s="147">
        <v>44561</v>
      </c>
      <c r="G340" s="144" t="s">
        <v>3887</v>
      </c>
      <c r="H340" s="144" t="s">
        <v>9112</v>
      </c>
      <c r="I340" s="145" t="b">
        <v>0</v>
      </c>
      <c r="J340" s="145">
        <v>276.24</v>
      </c>
    </row>
    <row r="341" spans="1:10" s="7" customFormat="1">
      <c r="A341" s="7" t="s">
        <v>49</v>
      </c>
      <c r="D341" s="144" t="s">
        <v>2772</v>
      </c>
      <c r="E341" s="144" t="s">
        <v>9141</v>
      </c>
      <c r="F341" s="147">
        <v>44561</v>
      </c>
      <c r="G341" s="144" t="s">
        <v>3887</v>
      </c>
      <c r="H341" s="144" t="s">
        <v>9112</v>
      </c>
      <c r="I341" s="145" t="b">
        <v>0</v>
      </c>
      <c r="J341" s="145">
        <v>276.24</v>
      </c>
    </row>
    <row r="342" spans="1:10" s="7" customFormat="1">
      <c r="A342" s="7" t="s">
        <v>49</v>
      </c>
      <c r="D342" s="144" t="s">
        <v>2775</v>
      </c>
      <c r="E342" s="144" t="s">
        <v>9141</v>
      </c>
      <c r="F342" s="147">
        <v>44561</v>
      </c>
      <c r="G342" s="144" t="s">
        <v>3887</v>
      </c>
      <c r="H342" s="144" t="s">
        <v>9112</v>
      </c>
      <c r="I342" s="145" t="b">
        <v>0</v>
      </c>
      <c r="J342" s="145">
        <v>276.24</v>
      </c>
    </row>
    <row r="343" spans="1:10" s="7" customFormat="1">
      <c r="A343" s="7" t="s">
        <v>49</v>
      </c>
      <c r="D343" s="144" t="s">
        <v>2778</v>
      </c>
      <c r="E343" s="144" t="s">
        <v>9141</v>
      </c>
      <c r="F343" s="147">
        <v>44561</v>
      </c>
      <c r="G343" s="144" t="s">
        <v>3887</v>
      </c>
      <c r="H343" s="144" t="s">
        <v>9112</v>
      </c>
      <c r="I343" s="145" t="b">
        <v>0</v>
      </c>
      <c r="J343" s="145">
        <v>276.24</v>
      </c>
    </row>
    <row r="344" spans="1:10" s="7" customFormat="1">
      <c r="A344" s="7" t="s">
        <v>49</v>
      </c>
      <c r="D344" s="144" t="s">
        <v>2708</v>
      </c>
      <c r="E344" s="144" t="s">
        <v>9142</v>
      </c>
      <c r="F344" s="147">
        <v>44561</v>
      </c>
      <c r="G344" s="144" t="s">
        <v>3887</v>
      </c>
      <c r="H344" s="144" t="s">
        <v>9112</v>
      </c>
      <c r="I344" s="145" t="b">
        <v>0</v>
      </c>
      <c r="J344" s="145">
        <v>435.53</v>
      </c>
    </row>
    <row r="345" spans="1:10" s="7" customFormat="1">
      <c r="A345" s="7" t="s">
        <v>49</v>
      </c>
      <c r="D345" s="144" t="s">
        <v>2781</v>
      </c>
      <c r="E345" s="144" t="s">
        <v>9127</v>
      </c>
      <c r="F345" s="147">
        <v>44561</v>
      </c>
      <c r="G345" s="144" t="s">
        <v>3887</v>
      </c>
      <c r="H345" s="144" t="s">
        <v>9112</v>
      </c>
      <c r="I345" s="145" t="b">
        <v>0</v>
      </c>
      <c r="J345" s="145">
        <v>257.75</v>
      </c>
    </row>
    <row r="346" spans="1:10" s="7" customFormat="1">
      <c r="A346" s="7" t="s">
        <v>49</v>
      </c>
      <c r="D346" s="144" t="s">
        <v>2785</v>
      </c>
      <c r="E346" s="144" t="s">
        <v>9127</v>
      </c>
      <c r="F346" s="147">
        <v>44561</v>
      </c>
      <c r="G346" s="144" t="s">
        <v>3887</v>
      </c>
      <c r="H346" s="144" t="s">
        <v>9112</v>
      </c>
      <c r="I346" s="145" t="b">
        <v>0</v>
      </c>
      <c r="J346" s="145">
        <v>257.75</v>
      </c>
    </row>
    <row r="347" spans="1:10" s="7" customFormat="1">
      <c r="A347" s="7" t="s">
        <v>49</v>
      </c>
      <c r="D347" s="144" t="s">
        <v>3763</v>
      </c>
      <c r="E347" s="144" t="s">
        <v>9143</v>
      </c>
      <c r="F347" s="147">
        <v>44561</v>
      </c>
      <c r="G347" s="144" t="s">
        <v>3887</v>
      </c>
      <c r="H347" s="144" t="s">
        <v>9112</v>
      </c>
      <c r="I347" s="145" t="b">
        <v>0</v>
      </c>
      <c r="J347" s="145">
        <v>73.8</v>
      </c>
    </row>
    <row r="348" spans="1:10" s="7" customFormat="1">
      <c r="A348" s="7" t="s">
        <v>49</v>
      </c>
      <c r="D348" s="144" t="s">
        <v>2788</v>
      </c>
      <c r="E348" s="144" t="s">
        <v>9127</v>
      </c>
      <c r="F348" s="147">
        <v>44561</v>
      </c>
      <c r="G348" s="144" t="s">
        <v>3887</v>
      </c>
      <c r="H348" s="144" t="s">
        <v>9112</v>
      </c>
      <c r="I348" s="145" t="b">
        <v>0</v>
      </c>
      <c r="J348" s="145">
        <v>257.75</v>
      </c>
    </row>
    <row r="349" spans="1:10" s="7" customFormat="1">
      <c r="A349" s="7" t="s">
        <v>49</v>
      </c>
      <c r="D349" s="144" t="s">
        <v>2791</v>
      </c>
      <c r="E349" s="144" t="s">
        <v>9127</v>
      </c>
      <c r="F349" s="147">
        <v>44561</v>
      </c>
      <c r="G349" s="144" t="s">
        <v>3887</v>
      </c>
      <c r="H349" s="144" t="s">
        <v>9112</v>
      </c>
      <c r="I349" s="145" t="b">
        <v>0</v>
      </c>
      <c r="J349" s="145">
        <v>257.75</v>
      </c>
    </row>
    <row r="350" spans="1:10" s="7" customFormat="1">
      <c r="A350" s="7" t="s">
        <v>49</v>
      </c>
      <c r="D350" s="144" t="s">
        <v>3103</v>
      </c>
      <c r="E350" s="144" t="s">
        <v>9143</v>
      </c>
      <c r="F350" s="147">
        <v>44561</v>
      </c>
      <c r="G350" s="144" t="s">
        <v>3887</v>
      </c>
      <c r="H350" s="144" t="s">
        <v>9112</v>
      </c>
      <c r="I350" s="145" t="b">
        <v>0</v>
      </c>
      <c r="J350" s="145">
        <v>223.5</v>
      </c>
    </row>
    <row r="351" spans="1:10" s="7" customFormat="1">
      <c r="A351" s="7" t="s">
        <v>49</v>
      </c>
      <c r="D351" s="144" t="s">
        <v>3107</v>
      </c>
      <c r="E351" s="144" t="s">
        <v>9143</v>
      </c>
      <c r="F351" s="147">
        <v>44561</v>
      </c>
      <c r="G351" s="144" t="s">
        <v>3887</v>
      </c>
      <c r="H351" s="144" t="s">
        <v>9112</v>
      </c>
      <c r="I351" s="145" t="b">
        <v>0</v>
      </c>
      <c r="J351" s="145">
        <v>223.5</v>
      </c>
    </row>
    <row r="352" spans="1:10" s="7" customFormat="1">
      <c r="A352" s="7" t="s">
        <v>49</v>
      </c>
      <c r="D352" s="144" t="s">
        <v>3110</v>
      </c>
      <c r="E352" s="144" t="s">
        <v>9143</v>
      </c>
      <c r="F352" s="147">
        <v>44561</v>
      </c>
      <c r="G352" s="144" t="s">
        <v>3887</v>
      </c>
      <c r="H352" s="144" t="s">
        <v>9112</v>
      </c>
      <c r="I352" s="145" t="b">
        <v>0</v>
      </c>
      <c r="J352" s="145">
        <v>86.25</v>
      </c>
    </row>
    <row r="353" spans="1:10" s="7" customFormat="1">
      <c r="A353" s="7" t="s">
        <v>49</v>
      </c>
      <c r="D353" s="144" t="s">
        <v>3113</v>
      </c>
      <c r="E353" s="144" t="s">
        <v>9143</v>
      </c>
      <c r="F353" s="147">
        <v>44561</v>
      </c>
      <c r="G353" s="144" t="s">
        <v>3887</v>
      </c>
      <c r="H353" s="144" t="s">
        <v>9112</v>
      </c>
      <c r="I353" s="145" t="b">
        <v>0</v>
      </c>
      <c r="J353" s="145">
        <v>223.5</v>
      </c>
    </row>
    <row r="354" spans="1:10" s="7" customFormat="1">
      <c r="A354" s="7" t="s">
        <v>49</v>
      </c>
      <c r="D354" s="144" t="s">
        <v>3116</v>
      </c>
      <c r="E354" s="144" t="s">
        <v>9143</v>
      </c>
      <c r="F354" s="147">
        <v>44561</v>
      </c>
      <c r="G354" s="144" t="s">
        <v>3887</v>
      </c>
      <c r="H354" s="144" t="s">
        <v>9112</v>
      </c>
      <c r="I354" s="145" t="b">
        <v>0</v>
      </c>
      <c r="J354" s="145">
        <v>223.5</v>
      </c>
    </row>
    <row r="355" spans="1:10" s="7" customFormat="1">
      <c r="A355" s="7" t="s">
        <v>49</v>
      </c>
      <c r="D355" s="144" t="s">
        <v>3119</v>
      </c>
      <c r="E355" s="144" t="s">
        <v>9143</v>
      </c>
      <c r="F355" s="147">
        <v>44561</v>
      </c>
      <c r="G355" s="144" t="s">
        <v>3887</v>
      </c>
      <c r="H355" s="144" t="s">
        <v>9112</v>
      </c>
      <c r="I355" s="145" t="b">
        <v>0</v>
      </c>
      <c r="J355" s="145">
        <v>223.5</v>
      </c>
    </row>
    <row r="356" spans="1:10" s="7" customFormat="1">
      <c r="A356" s="7" t="s">
        <v>49</v>
      </c>
      <c r="D356" s="144" t="s">
        <v>3122</v>
      </c>
      <c r="E356" s="144" t="s">
        <v>9143</v>
      </c>
      <c r="F356" s="147">
        <v>44561</v>
      </c>
      <c r="G356" s="144" t="s">
        <v>3887</v>
      </c>
      <c r="H356" s="144" t="s">
        <v>9112</v>
      </c>
      <c r="I356" s="145" t="b">
        <v>0</v>
      </c>
      <c r="J356" s="145">
        <v>86.25</v>
      </c>
    </row>
    <row r="357" spans="1:10" s="7" customFormat="1">
      <c r="A357" s="7" t="s">
        <v>49</v>
      </c>
      <c r="D357" s="144" t="s">
        <v>3125</v>
      </c>
      <c r="E357" s="144" t="s">
        <v>9143</v>
      </c>
      <c r="F357" s="147">
        <v>44561</v>
      </c>
      <c r="G357" s="144" t="s">
        <v>3887</v>
      </c>
      <c r="H357" s="144" t="s">
        <v>9112</v>
      </c>
      <c r="I357" s="145" t="b">
        <v>0</v>
      </c>
      <c r="J357" s="145">
        <v>223.5</v>
      </c>
    </row>
    <row r="358" spans="1:10" s="7" customFormat="1">
      <c r="A358" s="7" t="s">
        <v>49</v>
      </c>
      <c r="D358" s="144" t="s">
        <v>3128</v>
      </c>
      <c r="E358" s="144" t="s">
        <v>9143</v>
      </c>
      <c r="F358" s="147">
        <v>44561</v>
      </c>
      <c r="G358" s="144" t="s">
        <v>3887</v>
      </c>
      <c r="H358" s="144" t="s">
        <v>9112</v>
      </c>
      <c r="I358" s="145" t="b">
        <v>0</v>
      </c>
      <c r="J358" s="145">
        <v>86.25</v>
      </c>
    </row>
    <row r="359" spans="1:10" s="7" customFormat="1">
      <c r="A359" s="7" t="s">
        <v>49</v>
      </c>
      <c r="D359" s="144" t="s">
        <v>3099</v>
      </c>
      <c r="E359" s="144" t="s">
        <v>9144</v>
      </c>
      <c r="F359" s="147">
        <v>44561</v>
      </c>
      <c r="G359" s="144" t="s">
        <v>3887</v>
      </c>
      <c r="H359" s="144" t="s">
        <v>9112</v>
      </c>
      <c r="I359" s="145" t="b">
        <v>0</v>
      </c>
      <c r="J359" s="145">
        <v>315.08</v>
      </c>
    </row>
    <row r="360" spans="1:10" s="7" customFormat="1">
      <c r="A360" s="7" t="s">
        <v>49</v>
      </c>
      <c r="D360" s="144" t="s">
        <v>3131</v>
      </c>
      <c r="E360" s="144" t="s">
        <v>9111</v>
      </c>
      <c r="F360" s="147">
        <v>44561</v>
      </c>
      <c r="G360" s="144" t="s">
        <v>3887</v>
      </c>
      <c r="H360" s="144" t="s">
        <v>9112</v>
      </c>
      <c r="I360" s="145" t="b">
        <v>0</v>
      </c>
      <c r="J360" s="145">
        <v>341.86</v>
      </c>
    </row>
    <row r="361" spans="1:10" s="7" customFormat="1">
      <c r="A361" s="7" t="s">
        <v>49</v>
      </c>
      <c r="D361" s="144" t="s">
        <v>3135</v>
      </c>
      <c r="E361" s="144" t="s">
        <v>9111</v>
      </c>
      <c r="F361" s="147">
        <v>44561</v>
      </c>
      <c r="G361" s="144" t="s">
        <v>3887</v>
      </c>
      <c r="H361" s="144" t="s">
        <v>9112</v>
      </c>
      <c r="I361" s="145" t="b">
        <v>0</v>
      </c>
      <c r="J361" s="145">
        <v>341.86</v>
      </c>
    </row>
    <row r="362" spans="1:10" s="7" customFormat="1">
      <c r="A362" s="7" t="s">
        <v>49</v>
      </c>
      <c r="D362" s="144" t="s">
        <v>3138</v>
      </c>
      <c r="E362" s="144" t="s">
        <v>9111</v>
      </c>
      <c r="F362" s="147">
        <v>44561</v>
      </c>
      <c r="G362" s="144" t="s">
        <v>3887</v>
      </c>
      <c r="H362" s="144" t="s">
        <v>9112</v>
      </c>
      <c r="I362" s="145" t="b">
        <v>0</v>
      </c>
      <c r="J362" s="145">
        <v>341.86</v>
      </c>
    </row>
    <row r="363" spans="1:10" s="7" customFormat="1">
      <c r="A363" s="7" t="s">
        <v>49</v>
      </c>
      <c r="D363" s="144" t="s">
        <v>2794</v>
      </c>
      <c r="E363" s="144" t="s">
        <v>9143</v>
      </c>
      <c r="F363" s="147">
        <v>44561</v>
      </c>
      <c r="G363" s="144" t="s">
        <v>3887</v>
      </c>
      <c r="H363" s="144" t="s">
        <v>9112</v>
      </c>
      <c r="I363" s="145" t="b">
        <v>0</v>
      </c>
      <c r="J363" s="145">
        <v>266.05</v>
      </c>
    </row>
    <row r="364" spans="1:10" s="7" customFormat="1">
      <c r="A364" s="7" t="s">
        <v>49</v>
      </c>
      <c r="D364" s="144" t="s">
        <v>3764</v>
      </c>
      <c r="E364" s="144" t="s">
        <v>9143</v>
      </c>
      <c r="F364" s="147">
        <v>44561</v>
      </c>
      <c r="G364" s="144" t="s">
        <v>3887</v>
      </c>
      <c r="H364" s="144" t="s">
        <v>9112</v>
      </c>
      <c r="I364" s="145" t="b">
        <v>0</v>
      </c>
      <c r="J364" s="145">
        <v>73.8</v>
      </c>
    </row>
    <row r="365" spans="1:10" s="7" customFormat="1">
      <c r="A365" s="7" t="s">
        <v>49</v>
      </c>
      <c r="D365" s="144" t="s">
        <v>2798</v>
      </c>
      <c r="E365" s="144" t="s">
        <v>9145</v>
      </c>
      <c r="F365" s="147">
        <v>44561</v>
      </c>
      <c r="G365" s="144" t="s">
        <v>3887</v>
      </c>
      <c r="H365" s="144" t="s">
        <v>9112</v>
      </c>
      <c r="I365" s="145" t="b">
        <v>0</v>
      </c>
      <c r="J365" s="145">
        <v>275.7</v>
      </c>
    </row>
    <row r="366" spans="1:10" s="7" customFormat="1">
      <c r="A366" s="7" t="s">
        <v>49</v>
      </c>
      <c r="D366" s="144" t="s">
        <v>2802</v>
      </c>
      <c r="E366" s="144" t="s">
        <v>9145</v>
      </c>
      <c r="F366" s="147">
        <v>44561</v>
      </c>
      <c r="G366" s="144" t="s">
        <v>3887</v>
      </c>
      <c r="H366" s="144" t="s">
        <v>9112</v>
      </c>
      <c r="I366" s="145" t="b">
        <v>0</v>
      </c>
      <c r="J366" s="145">
        <v>275.7</v>
      </c>
    </row>
    <row r="367" spans="1:10" s="7" customFormat="1">
      <c r="A367" s="7" t="s">
        <v>49</v>
      </c>
      <c r="D367" s="144" t="s">
        <v>2805</v>
      </c>
      <c r="E367" s="144" t="s">
        <v>9145</v>
      </c>
      <c r="F367" s="147">
        <v>44561</v>
      </c>
      <c r="G367" s="144" t="s">
        <v>3887</v>
      </c>
      <c r="H367" s="144" t="s">
        <v>9112</v>
      </c>
      <c r="I367" s="145" t="b">
        <v>0</v>
      </c>
      <c r="J367" s="145">
        <v>275.7</v>
      </c>
    </row>
    <row r="368" spans="1:10" s="7" customFormat="1">
      <c r="A368" s="7" t="s">
        <v>49</v>
      </c>
      <c r="D368" s="144" t="s">
        <v>2808</v>
      </c>
      <c r="E368" s="144" t="s">
        <v>9145</v>
      </c>
      <c r="F368" s="147">
        <v>44561</v>
      </c>
      <c r="G368" s="144" t="s">
        <v>3887</v>
      </c>
      <c r="H368" s="144" t="s">
        <v>9112</v>
      </c>
      <c r="I368" s="145" t="b">
        <v>0</v>
      </c>
      <c r="J368" s="145">
        <v>275.7</v>
      </c>
    </row>
    <row r="369" spans="1:10" s="7" customFormat="1">
      <c r="A369" s="7" t="s">
        <v>49</v>
      </c>
      <c r="D369" s="144" t="s">
        <v>2811</v>
      </c>
      <c r="E369" s="144" t="s">
        <v>9145</v>
      </c>
      <c r="F369" s="147">
        <v>44561</v>
      </c>
      <c r="G369" s="144" t="s">
        <v>3887</v>
      </c>
      <c r="H369" s="144" t="s">
        <v>9112</v>
      </c>
      <c r="I369" s="145" t="b">
        <v>0</v>
      </c>
      <c r="J369" s="145">
        <v>275.7</v>
      </c>
    </row>
    <row r="370" spans="1:10" s="7" customFormat="1">
      <c r="A370" s="7" t="s">
        <v>49</v>
      </c>
      <c r="D370" s="144" t="s">
        <v>2814</v>
      </c>
      <c r="E370" s="144" t="s">
        <v>9145</v>
      </c>
      <c r="F370" s="147">
        <v>44561</v>
      </c>
      <c r="G370" s="144" t="s">
        <v>3887</v>
      </c>
      <c r="H370" s="144" t="s">
        <v>9112</v>
      </c>
      <c r="I370" s="145" t="b">
        <v>0</v>
      </c>
      <c r="J370" s="145">
        <v>275.7</v>
      </c>
    </row>
    <row r="371" spans="1:10" s="7" customFormat="1">
      <c r="A371" s="7" t="s">
        <v>49</v>
      </c>
      <c r="D371" s="144" t="s">
        <v>3765</v>
      </c>
      <c r="E371" s="144" t="s">
        <v>9127</v>
      </c>
      <c r="F371" s="147">
        <v>44561</v>
      </c>
      <c r="G371" s="144" t="s">
        <v>3887</v>
      </c>
      <c r="H371" s="144" t="s">
        <v>9112</v>
      </c>
      <c r="I371" s="145" t="b">
        <v>0</v>
      </c>
      <c r="J371" s="145">
        <v>89.64</v>
      </c>
    </row>
    <row r="372" spans="1:10" s="7" customFormat="1">
      <c r="A372" s="7" t="s">
        <v>49</v>
      </c>
      <c r="D372" s="144" t="s">
        <v>2817</v>
      </c>
      <c r="E372" s="144" t="s">
        <v>9141</v>
      </c>
      <c r="F372" s="147">
        <v>44561</v>
      </c>
      <c r="G372" s="144" t="s">
        <v>3887</v>
      </c>
      <c r="H372" s="144" t="s">
        <v>9112</v>
      </c>
      <c r="I372" s="145" t="b">
        <v>0</v>
      </c>
      <c r="J372" s="145">
        <v>276.24</v>
      </c>
    </row>
    <row r="373" spans="1:10" s="7" customFormat="1">
      <c r="A373" s="7" t="s">
        <v>49</v>
      </c>
      <c r="D373" s="144" t="s">
        <v>2821</v>
      </c>
      <c r="E373" s="144" t="s">
        <v>9141</v>
      </c>
      <c r="F373" s="147">
        <v>44561</v>
      </c>
      <c r="G373" s="144" t="s">
        <v>3887</v>
      </c>
      <c r="H373" s="144" t="s">
        <v>9112</v>
      </c>
      <c r="I373" s="145" t="b">
        <v>0</v>
      </c>
      <c r="J373" s="145">
        <v>276.24</v>
      </c>
    </row>
    <row r="374" spans="1:10" s="7" customFormat="1">
      <c r="A374" s="7" t="s">
        <v>49</v>
      </c>
      <c r="D374" s="144" t="s">
        <v>2824</v>
      </c>
      <c r="E374" s="144" t="s">
        <v>9141</v>
      </c>
      <c r="F374" s="147">
        <v>44561</v>
      </c>
      <c r="G374" s="144" t="s">
        <v>3887</v>
      </c>
      <c r="H374" s="144" t="s">
        <v>9112</v>
      </c>
      <c r="I374" s="145" t="b">
        <v>0</v>
      </c>
      <c r="J374" s="145">
        <v>276.24</v>
      </c>
    </row>
    <row r="375" spans="1:10" s="7" customFormat="1">
      <c r="A375" s="7" t="s">
        <v>49</v>
      </c>
      <c r="D375" s="144" t="s">
        <v>2827</v>
      </c>
      <c r="E375" s="144" t="s">
        <v>9141</v>
      </c>
      <c r="F375" s="147">
        <v>44561</v>
      </c>
      <c r="G375" s="144" t="s">
        <v>3887</v>
      </c>
      <c r="H375" s="144" t="s">
        <v>9112</v>
      </c>
      <c r="I375" s="145" t="b">
        <v>0</v>
      </c>
      <c r="J375" s="145">
        <v>276.24</v>
      </c>
    </row>
    <row r="376" spans="1:10" s="7" customFormat="1">
      <c r="A376" s="7" t="s">
        <v>49</v>
      </c>
      <c r="D376" s="144" t="s">
        <v>2830</v>
      </c>
      <c r="E376" s="144" t="s">
        <v>9141</v>
      </c>
      <c r="F376" s="147">
        <v>44561</v>
      </c>
      <c r="G376" s="144" t="s">
        <v>3887</v>
      </c>
      <c r="H376" s="144" t="s">
        <v>9112</v>
      </c>
      <c r="I376" s="145" t="b">
        <v>0</v>
      </c>
      <c r="J376" s="145">
        <v>276.24</v>
      </c>
    </row>
    <row r="377" spans="1:10" s="7" customFormat="1">
      <c r="A377" s="7" t="s">
        <v>49</v>
      </c>
      <c r="D377" s="144" t="s">
        <v>2833</v>
      </c>
      <c r="E377" s="144" t="s">
        <v>9141</v>
      </c>
      <c r="F377" s="147">
        <v>44561</v>
      </c>
      <c r="G377" s="144" t="s">
        <v>3887</v>
      </c>
      <c r="H377" s="144" t="s">
        <v>9112</v>
      </c>
      <c r="I377" s="145" t="b">
        <v>0</v>
      </c>
      <c r="J377" s="145">
        <v>276.24</v>
      </c>
    </row>
    <row r="378" spans="1:10" s="7" customFormat="1">
      <c r="A378" s="7" t="s">
        <v>49</v>
      </c>
      <c r="D378" s="144" t="s">
        <v>2836</v>
      </c>
      <c r="E378" s="144" t="s">
        <v>9141</v>
      </c>
      <c r="F378" s="147">
        <v>44561</v>
      </c>
      <c r="G378" s="144" t="s">
        <v>3887</v>
      </c>
      <c r="H378" s="144" t="s">
        <v>9112</v>
      </c>
      <c r="I378" s="145" t="b">
        <v>0</v>
      </c>
      <c r="J378" s="145">
        <v>276.24</v>
      </c>
    </row>
    <row r="379" spans="1:10" s="7" customFormat="1">
      <c r="A379" s="7" t="s">
        <v>49</v>
      </c>
      <c r="D379" s="144" t="s">
        <v>2839</v>
      </c>
      <c r="E379" s="144" t="s">
        <v>9141</v>
      </c>
      <c r="F379" s="147">
        <v>44561</v>
      </c>
      <c r="G379" s="144" t="s">
        <v>3887</v>
      </c>
      <c r="H379" s="144" t="s">
        <v>9112</v>
      </c>
      <c r="I379" s="145" t="b">
        <v>0</v>
      </c>
      <c r="J379" s="145">
        <v>276.24</v>
      </c>
    </row>
    <row r="380" spans="1:10" s="7" customFormat="1">
      <c r="A380" s="7" t="s">
        <v>49</v>
      </c>
      <c r="D380" s="144" t="s">
        <v>2842</v>
      </c>
      <c r="E380" s="144" t="s">
        <v>9141</v>
      </c>
      <c r="F380" s="147">
        <v>44561</v>
      </c>
      <c r="G380" s="144" t="s">
        <v>3887</v>
      </c>
      <c r="H380" s="144" t="s">
        <v>9112</v>
      </c>
      <c r="I380" s="145" t="b">
        <v>0</v>
      </c>
      <c r="J380" s="145">
        <v>276.24</v>
      </c>
    </row>
    <row r="381" spans="1:10" s="7" customFormat="1">
      <c r="A381" s="7" t="s">
        <v>49</v>
      </c>
      <c r="D381" s="144" t="s">
        <v>2845</v>
      </c>
      <c r="E381" s="144" t="s">
        <v>9141</v>
      </c>
      <c r="F381" s="147">
        <v>44561</v>
      </c>
      <c r="G381" s="144" t="s">
        <v>3887</v>
      </c>
      <c r="H381" s="144" t="s">
        <v>9112</v>
      </c>
      <c r="I381" s="145" t="b">
        <v>0</v>
      </c>
      <c r="J381" s="145">
        <v>276.24</v>
      </c>
    </row>
    <row r="382" spans="1:10" s="7" customFormat="1">
      <c r="A382" s="7" t="s">
        <v>49</v>
      </c>
      <c r="D382" s="144" t="s">
        <v>2848</v>
      </c>
      <c r="E382" s="144" t="s">
        <v>9141</v>
      </c>
      <c r="F382" s="147">
        <v>44561</v>
      </c>
      <c r="G382" s="144" t="s">
        <v>3887</v>
      </c>
      <c r="H382" s="144" t="s">
        <v>9112</v>
      </c>
      <c r="I382" s="145" t="b">
        <v>0</v>
      </c>
      <c r="J382" s="145">
        <v>276.24</v>
      </c>
    </row>
    <row r="383" spans="1:10" s="7" customFormat="1">
      <c r="A383" s="7" t="s">
        <v>49</v>
      </c>
      <c r="D383" s="144" t="s">
        <v>2851</v>
      </c>
      <c r="E383" s="144" t="s">
        <v>9141</v>
      </c>
      <c r="F383" s="147">
        <v>44561</v>
      </c>
      <c r="G383" s="144" t="s">
        <v>3887</v>
      </c>
      <c r="H383" s="144" t="s">
        <v>9112</v>
      </c>
      <c r="I383" s="145" t="b">
        <v>0</v>
      </c>
      <c r="J383" s="145">
        <v>276.24</v>
      </c>
    </row>
    <row r="384" spans="1:10" s="7" customFormat="1">
      <c r="A384" s="7" t="s">
        <v>49</v>
      </c>
      <c r="D384" s="144" t="s">
        <v>3680</v>
      </c>
      <c r="E384" s="144" t="s">
        <v>9141</v>
      </c>
      <c r="F384" s="147">
        <v>44561</v>
      </c>
      <c r="G384" s="144" t="s">
        <v>3887</v>
      </c>
      <c r="H384" s="144" t="s">
        <v>9112</v>
      </c>
      <c r="I384" s="145" t="b">
        <v>0</v>
      </c>
      <c r="J384" s="145">
        <v>276.25</v>
      </c>
    </row>
    <row r="385" spans="1:10" s="7" customFormat="1">
      <c r="A385" s="7" t="s">
        <v>49</v>
      </c>
      <c r="D385" s="144" t="s">
        <v>2854</v>
      </c>
      <c r="E385" s="144" t="s">
        <v>9141</v>
      </c>
      <c r="F385" s="147">
        <v>44561</v>
      </c>
      <c r="G385" s="144" t="s">
        <v>3887</v>
      </c>
      <c r="H385" s="144" t="s">
        <v>9112</v>
      </c>
      <c r="I385" s="145" t="b">
        <v>0</v>
      </c>
      <c r="J385" s="145">
        <v>102</v>
      </c>
    </row>
    <row r="386" spans="1:10" s="7" customFormat="1">
      <c r="A386" s="7" t="s">
        <v>49</v>
      </c>
      <c r="D386" s="144" t="s">
        <v>2858</v>
      </c>
      <c r="E386" s="144" t="s">
        <v>9141</v>
      </c>
      <c r="F386" s="147">
        <v>44561</v>
      </c>
      <c r="G386" s="144" t="s">
        <v>3887</v>
      </c>
      <c r="H386" s="144" t="s">
        <v>9112</v>
      </c>
      <c r="I386" s="145" t="b">
        <v>0</v>
      </c>
      <c r="J386" s="145">
        <v>102</v>
      </c>
    </row>
    <row r="387" spans="1:10" s="7" customFormat="1">
      <c r="A387" s="7" t="s">
        <v>49</v>
      </c>
      <c r="D387" s="144" t="s">
        <v>2864</v>
      </c>
      <c r="E387" s="144" t="s">
        <v>9141</v>
      </c>
      <c r="F387" s="147">
        <v>44561</v>
      </c>
      <c r="G387" s="144" t="s">
        <v>3887</v>
      </c>
      <c r="H387" s="144" t="s">
        <v>9112</v>
      </c>
      <c r="I387" s="145" t="b">
        <v>0</v>
      </c>
      <c r="J387" s="145">
        <v>102</v>
      </c>
    </row>
    <row r="388" spans="1:10" s="7" customFormat="1">
      <c r="A388" s="7" t="s">
        <v>49</v>
      </c>
      <c r="D388" s="144" t="s">
        <v>3766</v>
      </c>
      <c r="E388" s="144" t="s">
        <v>9111</v>
      </c>
      <c r="F388" s="147">
        <v>44561</v>
      </c>
      <c r="G388" s="144" t="s">
        <v>3887</v>
      </c>
      <c r="H388" s="144" t="s">
        <v>9112</v>
      </c>
      <c r="I388" s="145" t="b">
        <v>0</v>
      </c>
      <c r="J388" s="145">
        <v>69</v>
      </c>
    </row>
    <row r="389" spans="1:10" s="7" customFormat="1">
      <c r="A389" s="7" t="s">
        <v>49</v>
      </c>
      <c r="D389" s="144" t="s">
        <v>2712</v>
      </c>
      <c r="E389" s="144" t="s">
        <v>9111</v>
      </c>
      <c r="F389" s="147">
        <v>44561</v>
      </c>
      <c r="G389" s="144" t="s">
        <v>3887</v>
      </c>
      <c r="H389" s="144" t="s">
        <v>9112</v>
      </c>
      <c r="I389" s="145" t="b">
        <v>0</v>
      </c>
      <c r="J389" s="145">
        <v>286.37</v>
      </c>
    </row>
    <row r="390" spans="1:10" s="7" customFormat="1">
      <c r="A390" s="7" t="s">
        <v>49</v>
      </c>
      <c r="D390" s="144" t="s">
        <v>7798</v>
      </c>
      <c r="E390" s="144" t="s">
        <v>9111</v>
      </c>
      <c r="F390" s="147">
        <v>44561</v>
      </c>
      <c r="G390" s="144" t="s">
        <v>3887</v>
      </c>
      <c r="H390" s="144" t="s">
        <v>9112</v>
      </c>
      <c r="I390" s="145" t="b">
        <v>0</v>
      </c>
      <c r="J390" s="145">
        <v>82.8</v>
      </c>
    </row>
    <row r="391" spans="1:10" s="7" customFormat="1">
      <c r="A391" s="7" t="s">
        <v>49</v>
      </c>
      <c r="D391" s="144" t="s">
        <v>2870</v>
      </c>
      <c r="E391" s="144" t="s">
        <v>9111</v>
      </c>
      <c r="F391" s="147">
        <v>44561</v>
      </c>
      <c r="G391" s="144" t="s">
        <v>3887</v>
      </c>
      <c r="H391" s="144" t="s">
        <v>9112</v>
      </c>
      <c r="I391" s="145" t="b">
        <v>0</v>
      </c>
      <c r="J391" s="145">
        <v>286.37</v>
      </c>
    </row>
    <row r="392" spans="1:10" s="7" customFormat="1">
      <c r="A392" s="7" t="s">
        <v>49</v>
      </c>
      <c r="D392" s="144" t="s">
        <v>3141</v>
      </c>
      <c r="E392" s="144" t="s">
        <v>9111</v>
      </c>
      <c r="F392" s="147">
        <v>44561</v>
      </c>
      <c r="G392" s="144" t="s">
        <v>3887</v>
      </c>
      <c r="H392" s="144" t="s">
        <v>9112</v>
      </c>
      <c r="I392" s="145" t="b">
        <v>0</v>
      </c>
      <c r="J392" s="145">
        <v>286.37</v>
      </c>
    </row>
    <row r="393" spans="1:10" s="7" customFormat="1">
      <c r="A393" s="7" t="s">
        <v>49</v>
      </c>
      <c r="D393" s="144" t="s">
        <v>3143</v>
      </c>
      <c r="E393" s="144" t="s">
        <v>9111</v>
      </c>
      <c r="F393" s="147">
        <v>44561</v>
      </c>
      <c r="G393" s="144" t="s">
        <v>3887</v>
      </c>
      <c r="H393" s="144" t="s">
        <v>9112</v>
      </c>
      <c r="I393" s="145" t="b">
        <v>0</v>
      </c>
      <c r="J393" s="145">
        <v>286.37</v>
      </c>
    </row>
    <row r="394" spans="1:10" s="7" customFormat="1">
      <c r="A394" s="7" t="s">
        <v>49</v>
      </c>
      <c r="D394" s="144" t="s">
        <v>3145</v>
      </c>
      <c r="E394" s="144" t="s">
        <v>9111</v>
      </c>
      <c r="F394" s="147">
        <v>44561</v>
      </c>
      <c r="G394" s="144" t="s">
        <v>3887</v>
      </c>
      <c r="H394" s="144" t="s">
        <v>9112</v>
      </c>
      <c r="I394" s="145" t="b">
        <v>0</v>
      </c>
      <c r="J394" s="145">
        <v>286.37</v>
      </c>
    </row>
    <row r="395" spans="1:10" s="7" customFormat="1">
      <c r="A395" s="7" t="s">
        <v>49</v>
      </c>
      <c r="D395" s="144" t="s">
        <v>2873</v>
      </c>
      <c r="E395" s="144" t="s">
        <v>9136</v>
      </c>
      <c r="F395" s="147">
        <v>44561</v>
      </c>
      <c r="G395" s="144" t="s">
        <v>3887</v>
      </c>
      <c r="H395" s="144" t="s">
        <v>9112</v>
      </c>
      <c r="I395" s="145" t="b">
        <v>0</v>
      </c>
      <c r="J395" s="145">
        <v>203.4</v>
      </c>
    </row>
    <row r="396" spans="1:10" s="7" customFormat="1">
      <c r="A396" s="7" t="s">
        <v>49</v>
      </c>
      <c r="D396" s="144" t="s">
        <v>2877</v>
      </c>
      <c r="E396" s="144" t="s">
        <v>9136</v>
      </c>
      <c r="F396" s="147">
        <v>44561</v>
      </c>
      <c r="G396" s="144" t="s">
        <v>3887</v>
      </c>
      <c r="H396" s="144" t="s">
        <v>9112</v>
      </c>
      <c r="I396" s="145" t="b">
        <v>0</v>
      </c>
      <c r="J396" s="145">
        <v>203.4</v>
      </c>
    </row>
    <row r="397" spans="1:10" s="7" customFormat="1">
      <c r="A397" s="7" t="s">
        <v>49</v>
      </c>
      <c r="D397" s="144" t="s">
        <v>2880</v>
      </c>
      <c r="E397" s="144" t="s">
        <v>9136</v>
      </c>
      <c r="F397" s="147">
        <v>44561</v>
      </c>
      <c r="G397" s="144" t="s">
        <v>3887</v>
      </c>
      <c r="H397" s="144" t="s">
        <v>9112</v>
      </c>
      <c r="I397" s="145" t="b">
        <v>0</v>
      </c>
      <c r="J397" s="145">
        <v>203.4</v>
      </c>
    </row>
    <row r="398" spans="1:10" s="7" customFormat="1">
      <c r="A398" s="7" t="s">
        <v>49</v>
      </c>
      <c r="D398" s="144" t="s">
        <v>2883</v>
      </c>
      <c r="E398" s="144" t="s">
        <v>9136</v>
      </c>
      <c r="F398" s="147">
        <v>44561</v>
      </c>
      <c r="G398" s="144" t="s">
        <v>3887</v>
      </c>
      <c r="H398" s="144" t="s">
        <v>9112</v>
      </c>
      <c r="I398" s="145" t="b">
        <v>0</v>
      </c>
      <c r="J398" s="145">
        <v>203.4</v>
      </c>
    </row>
    <row r="399" spans="1:10" s="7" customFormat="1">
      <c r="A399" s="7" t="s">
        <v>49</v>
      </c>
      <c r="D399" s="144" t="s">
        <v>3677</v>
      </c>
      <c r="E399" s="144" t="s">
        <v>9136</v>
      </c>
      <c r="F399" s="147">
        <v>44561</v>
      </c>
      <c r="G399" s="144" t="s">
        <v>3887</v>
      </c>
      <c r="H399" s="144" t="s">
        <v>9112</v>
      </c>
      <c r="I399" s="145" t="b">
        <v>0</v>
      </c>
      <c r="J399" s="145">
        <v>203.4</v>
      </c>
    </row>
    <row r="400" spans="1:10" s="7" customFormat="1">
      <c r="A400" s="7" t="s">
        <v>49</v>
      </c>
      <c r="D400" s="144" t="s">
        <v>2886</v>
      </c>
      <c r="E400" s="144" t="s">
        <v>9136</v>
      </c>
      <c r="F400" s="147">
        <v>44561</v>
      </c>
      <c r="G400" s="144" t="s">
        <v>3887</v>
      </c>
      <c r="H400" s="144" t="s">
        <v>9112</v>
      </c>
      <c r="I400" s="145" t="b">
        <v>0</v>
      </c>
      <c r="J400" s="145">
        <v>203.4</v>
      </c>
    </row>
    <row r="401" spans="1:10" s="7" customFormat="1">
      <c r="A401" s="7" t="s">
        <v>49</v>
      </c>
      <c r="D401" s="144" t="s">
        <v>2889</v>
      </c>
      <c r="E401" s="144" t="s">
        <v>9136</v>
      </c>
      <c r="F401" s="147">
        <v>44561</v>
      </c>
      <c r="G401" s="144" t="s">
        <v>3887</v>
      </c>
      <c r="H401" s="144" t="s">
        <v>9112</v>
      </c>
      <c r="I401" s="145" t="b">
        <v>0</v>
      </c>
      <c r="J401" s="145">
        <v>203.4</v>
      </c>
    </row>
    <row r="402" spans="1:10" s="7" customFormat="1">
      <c r="A402" s="7" t="s">
        <v>49</v>
      </c>
      <c r="D402" s="144" t="s">
        <v>997</v>
      </c>
      <c r="E402" s="144" t="s">
        <v>9111</v>
      </c>
      <c r="F402" s="147">
        <v>44561</v>
      </c>
      <c r="G402" s="144" t="s">
        <v>3887</v>
      </c>
      <c r="H402" s="144" t="s">
        <v>9112</v>
      </c>
      <c r="I402" s="145" t="b">
        <v>0</v>
      </c>
      <c r="J402" s="145">
        <v>80.959999999999994</v>
      </c>
    </row>
    <row r="403" spans="1:10" s="7" customFormat="1">
      <c r="A403" s="7" t="s">
        <v>49</v>
      </c>
      <c r="D403" s="144" t="s">
        <v>1001</v>
      </c>
      <c r="E403" s="144" t="s">
        <v>9111</v>
      </c>
      <c r="F403" s="147">
        <v>44561</v>
      </c>
      <c r="G403" s="144" t="s">
        <v>3887</v>
      </c>
      <c r="H403" s="144" t="s">
        <v>9112</v>
      </c>
      <c r="I403" s="145" t="b">
        <v>0</v>
      </c>
      <c r="J403" s="145">
        <v>80.959999999999994</v>
      </c>
    </row>
    <row r="404" spans="1:10" s="7" customFormat="1">
      <c r="A404" s="7" t="s">
        <v>49</v>
      </c>
      <c r="D404" s="144" t="s">
        <v>1004</v>
      </c>
      <c r="E404" s="144" t="s">
        <v>9111</v>
      </c>
      <c r="F404" s="147">
        <v>44561</v>
      </c>
      <c r="G404" s="144" t="s">
        <v>3887</v>
      </c>
      <c r="H404" s="144" t="s">
        <v>9112</v>
      </c>
      <c r="I404" s="145" t="b">
        <v>0</v>
      </c>
      <c r="J404" s="145">
        <v>88.18</v>
      </c>
    </row>
    <row r="405" spans="1:10" s="7" customFormat="1">
      <c r="A405" s="7" t="s">
        <v>49</v>
      </c>
      <c r="D405" s="144" t="s">
        <v>1008</v>
      </c>
      <c r="E405" s="144" t="s">
        <v>9111</v>
      </c>
      <c r="F405" s="147">
        <v>44561</v>
      </c>
      <c r="G405" s="144" t="s">
        <v>3887</v>
      </c>
      <c r="H405" s="144" t="s">
        <v>9112</v>
      </c>
      <c r="I405" s="145" t="b">
        <v>0</v>
      </c>
      <c r="J405" s="145">
        <v>39.9</v>
      </c>
    </row>
    <row r="406" spans="1:10" s="7" customFormat="1">
      <c r="A406" s="7" t="s">
        <v>49</v>
      </c>
      <c r="D406" s="144" t="s">
        <v>1012</v>
      </c>
      <c r="E406" s="144" t="s">
        <v>9111</v>
      </c>
      <c r="F406" s="147">
        <v>44561</v>
      </c>
      <c r="G406" s="144" t="s">
        <v>3887</v>
      </c>
      <c r="H406" s="144" t="s">
        <v>9112</v>
      </c>
      <c r="I406" s="145" t="b">
        <v>0</v>
      </c>
      <c r="J406" s="145">
        <v>88.18</v>
      </c>
    </row>
    <row r="407" spans="1:10" s="7" customFormat="1">
      <c r="A407" s="7" t="s">
        <v>49</v>
      </c>
      <c r="D407" s="144" t="s">
        <v>1015</v>
      </c>
      <c r="E407" s="144" t="s">
        <v>9118</v>
      </c>
      <c r="F407" s="147">
        <v>44561</v>
      </c>
      <c r="G407" s="144" t="s">
        <v>3887</v>
      </c>
      <c r="H407" s="144" t="s">
        <v>9112</v>
      </c>
      <c r="I407" s="145" t="b">
        <v>0</v>
      </c>
      <c r="J407" s="145">
        <v>64.5</v>
      </c>
    </row>
    <row r="408" spans="1:10" s="7" customFormat="1">
      <c r="A408" s="7" t="s">
        <v>49</v>
      </c>
      <c r="D408" s="144" t="s">
        <v>1314</v>
      </c>
      <c r="E408" s="144" t="s">
        <v>9119</v>
      </c>
      <c r="F408" s="147">
        <v>44561</v>
      </c>
      <c r="G408" s="144" t="s">
        <v>3887</v>
      </c>
      <c r="H408" s="144" t="s">
        <v>9112</v>
      </c>
      <c r="I408" s="145" t="b">
        <v>0</v>
      </c>
      <c r="J408" s="145">
        <v>101.2</v>
      </c>
    </row>
    <row r="409" spans="1:10" s="7" customFormat="1">
      <c r="A409" s="7" t="s">
        <v>49</v>
      </c>
      <c r="D409" s="144" t="s">
        <v>1318</v>
      </c>
      <c r="E409" s="144" t="s">
        <v>9119</v>
      </c>
      <c r="F409" s="147">
        <v>44561</v>
      </c>
      <c r="G409" s="144" t="s">
        <v>3887</v>
      </c>
      <c r="H409" s="144" t="s">
        <v>9112</v>
      </c>
      <c r="I409" s="145" t="b">
        <v>0</v>
      </c>
      <c r="J409" s="145">
        <v>101.2</v>
      </c>
    </row>
    <row r="410" spans="1:10" s="7" customFormat="1">
      <c r="A410" s="7" t="s">
        <v>49</v>
      </c>
      <c r="D410" s="144" t="s">
        <v>1399</v>
      </c>
      <c r="E410" s="144" t="s">
        <v>9115</v>
      </c>
      <c r="F410" s="147">
        <v>44561</v>
      </c>
      <c r="G410" s="144" t="s">
        <v>3887</v>
      </c>
      <c r="H410" s="144" t="s">
        <v>9112</v>
      </c>
      <c r="I410" s="145" t="b">
        <v>0</v>
      </c>
      <c r="J410" s="145">
        <v>69.87</v>
      </c>
    </row>
    <row r="411" spans="1:10" s="7" customFormat="1">
      <c r="A411" s="7" t="s">
        <v>49</v>
      </c>
      <c r="D411" s="144" t="s">
        <v>1019</v>
      </c>
      <c r="E411" s="144" t="s">
        <v>9115</v>
      </c>
      <c r="F411" s="147">
        <v>44561</v>
      </c>
      <c r="G411" s="144" t="s">
        <v>3887</v>
      </c>
      <c r="H411" s="144" t="s">
        <v>9112</v>
      </c>
      <c r="I411" s="145" t="b">
        <v>0</v>
      </c>
      <c r="J411" s="145">
        <v>106.02</v>
      </c>
    </row>
    <row r="412" spans="1:10" s="7" customFormat="1">
      <c r="A412" s="7" t="s">
        <v>49</v>
      </c>
      <c r="D412" s="144" t="s">
        <v>1023</v>
      </c>
      <c r="E412" s="144" t="s">
        <v>9115</v>
      </c>
      <c r="F412" s="147">
        <v>44561</v>
      </c>
      <c r="G412" s="144" t="s">
        <v>3887</v>
      </c>
      <c r="H412" s="144" t="s">
        <v>9112</v>
      </c>
      <c r="I412" s="145" t="b">
        <v>0</v>
      </c>
      <c r="J412" s="145">
        <v>108.42</v>
      </c>
    </row>
    <row r="413" spans="1:10" s="7" customFormat="1">
      <c r="A413" s="7" t="s">
        <v>49</v>
      </c>
      <c r="D413" s="144" t="s">
        <v>1027</v>
      </c>
      <c r="E413" s="144" t="s">
        <v>9115</v>
      </c>
      <c r="F413" s="147">
        <v>44561</v>
      </c>
      <c r="G413" s="144" t="s">
        <v>3887</v>
      </c>
      <c r="H413" s="144" t="s">
        <v>9112</v>
      </c>
      <c r="I413" s="145" t="b">
        <v>0</v>
      </c>
      <c r="J413" s="145">
        <v>113.24</v>
      </c>
    </row>
    <row r="414" spans="1:10" s="7" customFormat="1">
      <c r="A414" s="7" t="s">
        <v>49</v>
      </c>
      <c r="D414" s="144" t="s">
        <v>556</v>
      </c>
      <c r="E414" s="144" t="s">
        <v>9146</v>
      </c>
      <c r="F414" s="147">
        <v>44561</v>
      </c>
      <c r="G414" s="144" t="s">
        <v>3887</v>
      </c>
      <c r="H414" s="144" t="s">
        <v>9112</v>
      </c>
      <c r="I414" s="145" t="b">
        <v>0</v>
      </c>
      <c r="J414" s="145">
        <v>1064.76</v>
      </c>
    </row>
    <row r="415" spans="1:10" s="7" customFormat="1">
      <c r="A415" s="7" t="s">
        <v>49</v>
      </c>
      <c r="D415" s="144" t="s">
        <v>1030</v>
      </c>
      <c r="E415" s="144" t="s">
        <v>9121</v>
      </c>
      <c r="F415" s="147">
        <v>44561</v>
      </c>
      <c r="G415" s="144" t="s">
        <v>3887</v>
      </c>
      <c r="H415" s="144" t="s">
        <v>9112</v>
      </c>
      <c r="I415" s="145" t="b">
        <v>0</v>
      </c>
      <c r="J415" s="145">
        <v>111.4</v>
      </c>
    </row>
    <row r="416" spans="1:10" s="7" customFormat="1">
      <c r="A416" s="7" t="s">
        <v>49</v>
      </c>
      <c r="D416" s="144" t="s">
        <v>1033</v>
      </c>
      <c r="E416" s="144" t="s">
        <v>9121</v>
      </c>
      <c r="F416" s="147">
        <v>44561</v>
      </c>
      <c r="G416" s="144" t="s">
        <v>3887</v>
      </c>
      <c r="H416" s="144" t="s">
        <v>9112</v>
      </c>
      <c r="I416" s="145" t="b">
        <v>0</v>
      </c>
      <c r="J416" s="145">
        <v>111.4</v>
      </c>
    </row>
    <row r="417" spans="1:10" s="7" customFormat="1">
      <c r="A417" s="7" t="s">
        <v>49</v>
      </c>
      <c r="D417" s="144" t="s">
        <v>1321</v>
      </c>
      <c r="E417" s="144" t="s">
        <v>9121</v>
      </c>
      <c r="F417" s="147">
        <v>44561</v>
      </c>
      <c r="G417" s="144" t="s">
        <v>3887</v>
      </c>
      <c r="H417" s="144" t="s">
        <v>9112</v>
      </c>
      <c r="I417" s="145" t="b">
        <v>0</v>
      </c>
      <c r="J417" s="145">
        <v>117.8</v>
      </c>
    </row>
    <row r="418" spans="1:10" s="7" customFormat="1">
      <c r="A418" s="7" t="s">
        <v>49</v>
      </c>
      <c r="D418" s="144" t="s">
        <v>1037</v>
      </c>
      <c r="E418" s="144" t="s">
        <v>9115</v>
      </c>
      <c r="F418" s="147">
        <v>44561</v>
      </c>
      <c r="G418" s="144" t="s">
        <v>3887</v>
      </c>
      <c r="H418" s="144" t="s">
        <v>9112</v>
      </c>
      <c r="I418" s="145" t="b">
        <v>0</v>
      </c>
      <c r="J418" s="145">
        <v>77.099999999999994</v>
      </c>
    </row>
    <row r="419" spans="1:10" s="7" customFormat="1">
      <c r="A419" s="7" t="s">
        <v>49</v>
      </c>
      <c r="D419" s="144" t="s">
        <v>1403</v>
      </c>
      <c r="E419" s="144" t="s">
        <v>9121</v>
      </c>
      <c r="F419" s="147">
        <v>44561</v>
      </c>
      <c r="G419" s="144" t="s">
        <v>3887</v>
      </c>
      <c r="H419" s="144" t="s">
        <v>9112</v>
      </c>
      <c r="I419" s="145" t="b">
        <v>0</v>
      </c>
      <c r="J419" s="145">
        <v>111.6</v>
      </c>
    </row>
    <row r="420" spans="1:10" s="7" customFormat="1">
      <c r="A420" s="7" t="s">
        <v>49</v>
      </c>
      <c r="D420" s="144" t="s">
        <v>1406</v>
      </c>
      <c r="E420" s="144" t="s">
        <v>9121</v>
      </c>
      <c r="F420" s="147">
        <v>44561</v>
      </c>
      <c r="G420" s="144" t="s">
        <v>3887</v>
      </c>
      <c r="H420" s="144" t="s">
        <v>9112</v>
      </c>
      <c r="I420" s="145" t="b">
        <v>0</v>
      </c>
      <c r="J420" s="145">
        <v>114.7</v>
      </c>
    </row>
    <row r="421" spans="1:10" s="7" customFormat="1">
      <c r="A421" s="7" t="s">
        <v>49</v>
      </c>
      <c r="D421" s="144" t="s">
        <v>1042</v>
      </c>
      <c r="E421" s="144" t="s">
        <v>9115</v>
      </c>
      <c r="F421" s="147">
        <v>44561</v>
      </c>
      <c r="G421" s="144" t="s">
        <v>3887</v>
      </c>
      <c r="H421" s="144" t="s">
        <v>9112</v>
      </c>
      <c r="I421" s="145" t="b">
        <v>0</v>
      </c>
      <c r="J421" s="145">
        <v>75.900000000000006</v>
      </c>
    </row>
    <row r="422" spans="1:10" s="7" customFormat="1">
      <c r="A422" s="7" t="s">
        <v>49</v>
      </c>
      <c r="D422" s="144" t="s">
        <v>1045</v>
      </c>
      <c r="E422" s="144" t="s">
        <v>9121</v>
      </c>
      <c r="F422" s="147">
        <v>44561</v>
      </c>
      <c r="G422" s="144" t="s">
        <v>3887</v>
      </c>
      <c r="H422" s="144" t="s">
        <v>9112</v>
      </c>
      <c r="I422" s="145" t="b">
        <v>0</v>
      </c>
      <c r="J422" s="145">
        <v>165.23</v>
      </c>
    </row>
    <row r="423" spans="1:10" s="7" customFormat="1">
      <c r="A423" s="7" t="s">
        <v>49</v>
      </c>
      <c r="D423" s="144" t="s">
        <v>5160</v>
      </c>
      <c r="E423" s="144" t="s">
        <v>9147</v>
      </c>
      <c r="F423" s="147">
        <v>44561</v>
      </c>
      <c r="G423" s="144" t="s">
        <v>3887</v>
      </c>
      <c r="H423" s="144" t="s">
        <v>9112</v>
      </c>
      <c r="I423" s="145" t="b">
        <v>0</v>
      </c>
      <c r="J423" s="145">
        <v>651</v>
      </c>
    </row>
    <row r="424" spans="1:10" s="7" customFormat="1">
      <c r="A424" s="7" t="s">
        <v>49</v>
      </c>
      <c r="D424" s="144" t="s">
        <v>3148</v>
      </c>
      <c r="E424" s="144" t="s">
        <v>9134</v>
      </c>
      <c r="F424" s="147">
        <v>44561</v>
      </c>
      <c r="G424" s="144" t="s">
        <v>3887</v>
      </c>
      <c r="H424" s="144" t="s">
        <v>9112</v>
      </c>
      <c r="I424" s="145" t="b">
        <v>0</v>
      </c>
      <c r="J424" s="145">
        <v>497.27</v>
      </c>
    </row>
    <row r="425" spans="1:10" s="7" customFormat="1">
      <c r="A425" s="7" t="s">
        <v>49</v>
      </c>
      <c r="D425" s="144" t="s">
        <v>3152</v>
      </c>
      <c r="E425" s="144" t="s">
        <v>9148</v>
      </c>
      <c r="F425" s="147">
        <v>44561</v>
      </c>
      <c r="G425" s="144" t="s">
        <v>3887</v>
      </c>
      <c r="H425" s="144" t="s">
        <v>9112</v>
      </c>
      <c r="I425" s="145" t="b">
        <v>0</v>
      </c>
      <c r="J425" s="145">
        <v>388.61</v>
      </c>
    </row>
    <row r="426" spans="1:10" s="7" customFormat="1">
      <c r="A426" s="7" t="s">
        <v>49</v>
      </c>
      <c r="D426" s="144" t="s">
        <v>2892</v>
      </c>
      <c r="E426" s="144" t="s">
        <v>9120</v>
      </c>
      <c r="F426" s="147">
        <v>44561</v>
      </c>
      <c r="G426" s="144" t="s">
        <v>3887</v>
      </c>
      <c r="H426" s="144" t="s">
        <v>9112</v>
      </c>
      <c r="I426" s="145" t="b">
        <v>0</v>
      </c>
      <c r="J426" s="145">
        <v>576.91</v>
      </c>
    </row>
    <row r="427" spans="1:10" s="7" customFormat="1">
      <c r="A427" s="7" t="s">
        <v>49</v>
      </c>
      <c r="D427" s="144" t="s">
        <v>2903</v>
      </c>
      <c r="E427" s="144" t="s">
        <v>9127</v>
      </c>
      <c r="F427" s="147">
        <v>44561</v>
      </c>
      <c r="G427" s="144" t="s">
        <v>3887</v>
      </c>
      <c r="H427" s="144" t="s">
        <v>9112</v>
      </c>
      <c r="I427" s="145" t="b">
        <v>0</v>
      </c>
      <c r="J427" s="145">
        <v>565.79999999999995</v>
      </c>
    </row>
    <row r="428" spans="1:10" s="7" customFormat="1">
      <c r="A428" s="7" t="s">
        <v>49</v>
      </c>
      <c r="D428" s="144" t="s">
        <v>2906</v>
      </c>
      <c r="E428" s="144" t="s">
        <v>9127</v>
      </c>
      <c r="F428" s="147">
        <v>44561</v>
      </c>
      <c r="G428" s="144" t="s">
        <v>3887</v>
      </c>
      <c r="H428" s="144" t="s">
        <v>9112</v>
      </c>
      <c r="I428" s="145" t="b">
        <v>0</v>
      </c>
      <c r="J428" s="145">
        <v>565.79999999999995</v>
      </c>
    </row>
    <row r="429" spans="1:10" s="7" customFormat="1">
      <c r="A429" s="7" t="s">
        <v>49</v>
      </c>
      <c r="D429" s="144" t="s">
        <v>2909</v>
      </c>
      <c r="E429" s="144" t="s">
        <v>9127</v>
      </c>
      <c r="F429" s="147">
        <v>44561</v>
      </c>
      <c r="G429" s="144" t="s">
        <v>3887</v>
      </c>
      <c r="H429" s="144" t="s">
        <v>9112</v>
      </c>
      <c r="I429" s="145" t="b">
        <v>0</v>
      </c>
      <c r="J429" s="145">
        <v>565.79999999999995</v>
      </c>
    </row>
    <row r="430" spans="1:10" s="7" customFormat="1">
      <c r="A430" s="7" t="s">
        <v>49</v>
      </c>
      <c r="D430" s="144" t="s">
        <v>2915</v>
      </c>
      <c r="E430" s="144" t="s">
        <v>9127</v>
      </c>
      <c r="F430" s="147">
        <v>44561</v>
      </c>
      <c r="G430" s="144" t="s">
        <v>3887</v>
      </c>
      <c r="H430" s="144" t="s">
        <v>9112</v>
      </c>
      <c r="I430" s="145" t="b">
        <v>0</v>
      </c>
      <c r="J430" s="145">
        <v>565.79999999999995</v>
      </c>
    </row>
    <row r="431" spans="1:10" s="7" customFormat="1">
      <c r="A431" s="7" t="s">
        <v>49</v>
      </c>
      <c r="D431" s="144" t="s">
        <v>2922</v>
      </c>
      <c r="E431" s="144" t="s">
        <v>9120</v>
      </c>
      <c r="F431" s="147">
        <v>44561</v>
      </c>
      <c r="G431" s="144" t="s">
        <v>3887</v>
      </c>
      <c r="H431" s="144" t="s">
        <v>9112</v>
      </c>
      <c r="I431" s="145" t="b">
        <v>0</v>
      </c>
      <c r="J431" s="145">
        <v>576.91</v>
      </c>
    </row>
    <row r="432" spans="1:10" s="7" customFormat="1">
      <c r="A432" s="7" t="s">
        <v>49</v>
      </c>
      <c r="D432" s="144" t="s">
        <v>2925</v>
      </c>
      <c r="E432" s="144" t="s">
        <v>9120</v>
      </c>
      <c r="F432" s="147">
        <v>44561</v>
      </c>
      <c r="G432" s="144" t="s">
        <v>3887</v>
      </c>
      <c r="H432" s="144" t="s">
        <v>9112</v>
      </c>
      <c r="I432" s="145" t="b">
        <v>0</v>
      </c>
      <c r="J432" s="145">
        <v>576.91</v>
      </c>
    </row>
    <row r="433" spans="1:10" s="7" customFormat="1">
      <c r="A433" s="7" t="s">
        <v>49</v>
      </c>
      <c r="D433" s="144" t="s">
        <v>2928</v>
      </c>
      <c r="E433" s="144" t="s">
        <v>9120</v>
      </c>
      <c r="F433" s="147">
        <v>44561</v>
      </c>
      <c r="G433" s="144" t="s">
        <v>3887</v>
      </c>
      <c r="H433" s="144" t="s">
        <v>9112</v>
      </c>
      <c r="I433" s="145" t="b">
        <v>0</v>
      </c>
      <c r="J433" s="145">
        <v>576.91</v>
      </c>
    </row>
    <row r="434" spans="1:10" s="7" customFormat="1">
      <c r="A434" s="7" t="s">
        <v>49</v>
      </c>
      <c r="D434" s="144" t="s">
        <v>2931</v>
      </c>
      <c r="E434" s="144" t="s">
        <v>9120</v>
      </c>
      <c r="F434" s="147">
        <v>44561</v>
      </c>
      <c r="G434" s="144" t="s">
        <v>3887</v>
      </c>
      <c r="H434" s="144" t="s">
        <v>9112</v>
      </c>
      <c r="I434" s="145" t="b">
        <v>0</v>
      </c>
      <c r="J434" s="145">
        <v>576.91</v>
      </c>
    </row>
    <row r="435" spans="1:10" s="7" customFormat="1">
      <c r="A435" s="7" t="s">
        <v>49</v>
      </c>
      <c r="D435" s="144" t="s">
        <v>3689</v>
      </c>
      <c r="E435" s="144" t="s">
        <v>9132</v>
      </c>
      <c r="F435" s="147">
        <v>44561</v>
      </c>
      <c r="G435" s="144" t="s">
        <v>3887</v>
      </c>
      <c r="H435" s="144" t="s">
        <v>9112</v>
      </c>
      <c r="I435" s="145" t="b">
        <v>0</v>
      </c>
      <c r="J435" s="145">
        <v>256.8</v>
      </c>
    </row>
    <row r="436" spans="1:10" s="7" customFormat="1">
      <c r="A436" s="7" t="s">
        <v>49</v>
      </c>
      <c r="D436" s="144" t="s">
        <v>3690</v>
      </c>
      <c r="E436" s="144" t="s">
        <v>9132</v>
      </c>
      <c r="F436" s="147">
        <v>44561</v>
      </c>
      <c r="G436" s="144" t="s">
        <v>3887</v>
      </c>
      <c r="H436" s="144" t="s">
        <v>9112</v>
      </c>
      <c r="I436" s="145" t="b">
        <v>0</v>
      </c>
      <c r="J436" s="145">
        <v>256.8</v>
      </c>
    </row>
    <row r="437" spans="1:10" s="7" customFormat="1">
      <c r="A437" s="7" t="s">
        <v>49</v>
      </c>
      <c r="D437" s="144" t="s">
        <v>3157</v>
      </c>
      <c r="E437" s="144" t="s">
        <v>9120</v>
      </c>
      <c r="F437" s="147">
        <v>44561</v>
      </c>
      <c r="G437" s="144" t="s">
        <v>3887</v>
      </c>
      <c r="H437" s="144" t="s">
        <v>9112</v>
      </c>
      <c r="I437" s="145" t="b">
        <v>0</v>
      </c>
      <c r="J437" s="145">
        <v>570.45000000000005</v>
      </c>
    </row>
    <row r="438" spans="1:10" s="7" customFormat="1">
      <c r="A438" s="7" t="s">
        <v>49</v>
      </c>
      <c r="D438" s="144" t="s">
        <v>2957</v>
      </c>
      <c r="E438" s="144" t="s">
        <v>9136</v>
      </c>
      <c r="F438" s="147">
        <v>44561</v>
      </c>
      <c r="G438" s="144" t="s">
        <v>3887</v>
      </c>
      <c r="H438" s="144" t="s">
        <v>9112</v>
      </c>
      <c r="I438" s="145" t="b">
        <v>0</v>
      </c>
      <c r="J438" s="145">
        <v>214.8</v>
      </c>
    </row>
    <row r="439" spans="1:10" s="7" customFormat="1">
      <c r="A439" s="7" t="s">
        <v>49</v>
      </c>
      <c r="D439" s="144" t="s">
        <v>3161</v>
      </c>
      <c r="E439" s="144" t="s">
        <v>9120</v>
      </c>
      <c r="F439" s="147">
        <v>44561</v>
      </c>
      <c r="G439" s="144" t="s">
        <v>3887</v>
      </c>
      <c r="H439" s="144" t="s">
        <v>9112</v>
      </c>
      <c r="I439" s="145" t="b">
        <v>0</v>
      </c>
      <c r="J439" s="145">
        <v>557.4</v>
      </c>
    </row>
    <row r="440" spans="1:10" s="7" customFormat="1">
      <c r="A440" s="7" t="s">
        <v>49</v>
      </c>
      <c r="D440" s="144" t="s">
        <v>3695</v>
      </c>
      <c r="E440" s="144" t="s">
        <v>9149</v>
      </c>
      <c r="F440" s="147">
        <v>44561</v>
      </c>
      <c r="G440" s="144" t="s">
        <v>3887</v>
      </c>
      <c r="H440" s="144" t="s">
        <v>9112</v>
      </c>
      <c r="I440" s="145" t="b">
        <v>0</v>
      </c>
      <c r="J440" s="145">
        <v>236.64</v>
      </c>
    </row>
    <row r="441" spans="1:10" s="7" customFormat="1">
      <c r="A441" s="7" t="s">
        <v>49</v>
      </c>
      <c r="D441" s="144" t="s">
        <v>3696</v>
      </c>
      <c r="E441" s="144" t="s">
        <v>9149</v>
      </c>
      <c r="F441" s="147">
        <v>44561</v>
      </c>
      <c r="G441" s="144" t="s">
        <v>3887</v>
      </c>
      <c r="H441" s="144" t="s">
        <v>9112</v>
      </c>
      <c r="I441" s="145" t="b">
        <v>0</v>
      </c>
      <c r="J441" s="145">
        <v>236.64</v>
      </c>
    </row>
    <row r="442" spans="1:10" s="7" customFormat="1">
      <c r="A442" s="7" t="s">
        <v>49</v>
      </c>
      <c r="D442" s="144" t="s">
        <v>3691</v>
      </c>
      <c r="E442" s="144" t="s">
        <v>9132</v>
      </c>
      <c r="F442" s="147">
        <v>44561</v>
      </c>
      <c r="G442" s="144" t="s">
        <v>3887</v>
      </c>
      <c r="H442" s="144" t="s">
        <v>9112</v>
      </c>
      <c r="I442" s="145" t="b">
        <v>0</v>
      </c>
      <c r="J442" s="145">
        <v>256.8</v>
      </c>
    </row>
    <row r="443" spans="1:10" s="7" customFormat="1">
      <c r="A443" s="7" t="s">
        <v>49</v>
      </c>
      <c r="D443" s="144" t="s">
        <v>3693</v>
      </c>
      <c r="E443" s="144" t="s">
        <v>9132</v>
      </c>
      <c r="F443" s="147">
        <v>44561</v>
      </c>
      <c r="G443" s="144" t="s">
        <v>3887</v>
      </c>
      <c r="H443" s="144" t="s">
        <v>9112</v>
      </c>
      <c r="I443" s="145" t="b">
        <v>0</v>
      </c>
      <c r="J443" s="145">
        <v>256.8</v>
      </c>
    </row>
    <row r="444" spans="1:10" s="7" customFormat="1">
      <c r="A444" s="7" t="s">
        <v>49</v>
      </c>
      <c r="D444" s="144" t="s">
        <v>3692</v>
      </c>
      <c r="E444" s="144" t="s">
        <v>9132</v>
      </c>
      <c r="F444" s="147">
        <v>44561</v>
      </c>
      <c r="G444" s="144" t="s">
        <v>3887</v>
      </c>
      <c r="H444" s="144" t="s">
        <v>9112</v>
      </c>
      <c r="I444" s="145" t="b">
        <v>0</v>
      </c>
      <c r="J444" s="145">
        <v>256.8</v>
      </c>
    </row>
    <row r="445" spans="1:10" s="7" customFormat="1">
      <c r="A445" s="7" t="s">
        <v>49</v>
      </c>
      <c r="D445" s="144" t="s">
        <v>3866</v>
      </c>
      <c r="E445" s="144" t="s">
        <v>9136</v>
      </c>
      <c r="F445" s="147">
        <v>44561</v>
      </c>
      <c r="G445" s="144" t="s">
        <v>3887</v>
      </c>
      <c r="H445" s="144" t="s">
        <v>9112</v>
      </c>
      <c r="I445" s="145" t="b">
        <v>0</v>
      </c>
      <c r="J445" s="145">
        <v>518.03</v>
      </c>
    </row>
    <row r="446" spans="1:10" s="7" customFormat="1">
      <c r="A446" s="7" t="s">
        <v>49</v>
      </c>
      <c r="D446" s="144" t="s">
        <v>3767</v>
      </c>
      <c r="E446" s="144" t="s">
        <v>9134</v>
      </c>
      <c r="F446" s="147">
        <v>44561</v>
      </c>
      <c r="G446" s="144" t="s">
        <v>3887</v>
      </c>
      <c r="H446" s="144" t="s">
        <v>9112</v>
      </c>
      <c r="I446" s="145" t="b">
        <v>0</v>
      </c>
      <c r="J446" s="145">
        <v>172.5</v>
      </c>
    </row>
    <row r="447" spans="1:10" s="7" customFormat="1">
      <c r="A447" s="7" t="s">
        <v>49</v>
      </c>
      <c r="D447" s="144" t="s">
        <v>1584</v>
      </c>
      <c r="E447" s="144" t="s">
        <v>9136</v>
      </c>
      <c r="F447" s="147">
        <v>44561</v>
      </c>
      <c r="G447" s="144" t="s">
        <v>3887</v>
      </c>
      <c r="H447" s="144" t="s">
        <v>9112</v>
      </c>
      <c r="I447" s="145" t="b">
        <v>0</v>
      </c>
      <c r="J447" s="145">
        <v>542.13</v>
      </c>
    </row>
    <row r="448" spans="1:10" s="7" customFormat="1">
      <c r="A448" s="7" t="s">
        <v>49</v>
      </c>
      <c r="D448" s="144" t="s">
        <v>1589</v>
      </c>
      <c r="E448" s="144" t="s">
        <v>9136</v>
      </c>
      <c r="F448" s="147">
        <v>44561</v>
      </c>
      <c r="G448" s="144" t="s">
        <v>3887</v>
      </c>
      <c r="H448" s="144" t="s">
        <v>9112</v>
      </c>
      <c r="I448" s="145" t="b">
        <v>0</v>
      </c>
      <c r="J448" s="145">
        <v>542.13</v>
      </c>
    </row>
    <row r="449" spans="1:10" s="7" customFormat="1">
      <c r="A449" s="7" t="s">
        <v>49</v>
      </c>
      <c r="D449" s="144" t="s">
        <v>2934</v>
      </c>
      <c r="E449" s="144" t="s">
        <v>9148</v>
      </c>
      <c r="F449" s="147">
        <v>44561</v>
      </c>
      <c r="G449" s="144" t="s">
        <v>3887</v>
      </c>
      <c r="H449" s="144" t="s">
        <v>9112</v>
      </c>
      <c r="I449" s="145" t="b">
        <v>0</v>
      </c>
      <c r="J449" s="145">
        <v>594.41999999999996</v>
      </c>
    </row>
    <row r="450" spans="1:10" s="7" customFormat="1">
      <c r="A450" s="7" t="s">
        <v>49</v>
      </c>
      <c r="D450" s="144" t="s">
        <v>2938</v>
      </c>
      <c r="E450" s="144" t="s">
        <v>9148</v>
      </c>
      <c r="F450" s="147">
        <v>44561</v>
      </c>
      <c r="G450" s="144" t="s">
        <v>3887</v>
      </c>
      <c r="H450" s="144" t="s">
        <v>9112</v>
      </c>
      <c r="I450" s="145" t="b">
        <v>0</v>
      </c>
      <c r="J450" s="145">
        <v>269.75</v>
      </c>
    </row>
    <row r="451" spans="1:10" s="7" customFormat="1">
      <c r="A451" s="7" t="s">
        <v>49</v>
      </c>
      <c r="D451" s="144" t="s">
        <v>2944</v>
      </c>
      <c r="E451" s="144" t="s">
        <v>9148</v>
      </c>
      <c r="F451" s="147">
        <v>44561</v>
      </c>
      <c r="G451" s="144" t="s">
        <v>3887</v>
      </c>
      <c r="H451" s="144" t="s">
        <v>9112</v>
      </c>
      <c r="I451" s="145" t="b">
        <v>0</v>
      </c>
      <c r="J451" s="145">
        <v>526.63</v>
      </c>
    </row>
    <row r="452" spans="1:10" s="7" customFormat="1">
      <c r="A452" s="7" t="s">
        <v>49</v>
      </c>
      <c r="D452" s="144" t="s">
        <v>2947</v>
      </c>
      <c r="E452" s="144" t="s">
        <v>9134</v>
      </c>
      <c r="F452" s="147">
        <v>44561</v>
      </c>
      <c r="G452" s="144" t="s">
        <v>3887</v>
      </c>
      <c r="H452" s="144" t="s">
        <v>9112</v>
      </c>
      <c r="I452" s="145" t="b">
        <v>0</v>
      </c>
      <c r="J452" s="145">
        <v>793.8</v>
      </c>
    </row>
    <row r="453" spans="1:10" s="7" customFormat="1">
      <c r="A453" s="7" t="s">
        <v>49</v>
      </c>
      <c r="D453" s="144" t="s">
        <v>2951</v>
      </c>
      <c r="E453" s="144" t="s">
        <v>9134</v>
      </c>
      <c r="F453" s="147">
        <v>44561</v>
      </c>
      <c r="G453" s="144" t="s">
        <v>3887</v>
      </c>
      <c r="H453" s="144" t="s">
        <v>9112</v>
      </c>
      <c r="I453" s="145" t="b">
        <v>0</v>
      </c>
      <c r="J453" s="145">
        <v>563.61</v>
      </c>
    </row>
    <row r="454" spans="1:10" s="7" customFormat="1">
      <c r="A454" s="7" t="s">
        <v>49</v>
      </c>
      <c r="D454" s="144" t="s">
        <v>519</v>
      </c>
      <c r="E454" s="144" t="s">
        <v>9134</v>
      </c>
      <c r="F454" s="147">
        <v>44561</v>
      </c>
      <c r="G454" s="144" t="s">
        <v>3887</v>
      </c>
      <c r="H454" s="144" t="s">
        <v>9112</v>
      </c>
      <c r="I454" s="145" t="b">
        <v>0</v>
      </c>
      <c r="J454" s="145">
        <v>363.3</v>
      </c>
    </row>
    <row r="455" spans="1:10" s="7" customFormat="1">
      <c r="A455" s="7" t="s">
        <v>49</v>
      </c>
      <c r="D455" s="144" t="s">
        <v>5264</v>
      </c>
      <c r="E455" s="144" t="s">
        <v>9134</v>
      </c>
      <c r="F455" s="147">
        <v>44561</v>
      </c>
      <c r="G455" s="144" t="s">
        <v>3887</v>
      </c>
      <c r="H455" s="144" t="s">
        <v>9112</v>
      </c>
      <c r="I455" s="145" t="b">
        <v>0</v>
      </c>
      <c r="J455" s="145">
        <v>363.3</v>
      </c>
    </row>
    <row r="456" spans="1:10" s="7" customFormat="1">
      <c r="A456" s="7" t="s">
        <v>49</v>
      </c>
      <c r="D456" s="144" t="s">
        <v>3768</v>
      </c>
      <c r="E456" s="144" t="s">
        <v>9150</v>
      </c>
      <c r="F456" s="147">
        <v>44561</v>
      </c>
      <c r="G456" s="144" t="s">
        <v>3887</v>
      </c>
      <c r="H456" s="144" t="s">
        <v>9112</v>
      </c>
      <c r="I456" s="145" t="b">
        <v>0</v>
      </c>
      <c r="J456" s="145">
        <v>126.14</v>
      </c>
    </row>
    <row r="457" spans="1:10" s="7" customFormat="1">
      <c r="A457" s="7" t="s">
        <v>49</v>
      </c>
      <c r="D457" s="144" t="s">
        <v>3769</v>
      </c>
      <c r="E457" s="144" t="s">
        <v>9141</v>
      </c>
      <c r="F457" s="147">
        <v>44561</v>
      </c>
      <c r="G457" s="144" t="s">
        <v>3887</v>
      </c>
      <c r="H457" s="144" t="s">
        <v>9112</v>
      </c>
      <c r="I457" s="145" t="b">
        <v>0</v>
      </c>
      <c r="J457" s="145">
        <v>185.5</v>
      </c>
    </row>
    <row r="458" spans="1:10" s="7" customFormat="1">
      <c r="A458" s="7" t="s">
        <v>49</v>
      </c>
      <c r="D458" s="144" t="s">
        <v>3770</v>
      </c>
      <c r="E458" s="144" t="s">
        <v>9141</v>
      </c>
      <c r="F458" s="147">
        <v>44561</v>
      </c>
      <c r="G458" s="144" t="s">
        <v>3887</v>
      </c>
      <c r="H458" s="144" t="s">
        <v>9112</v>
      </c>
      <c r="I458" s="145" t="b">
        <v>0</v>
      </c>
      <c r="J458" s="145">
        <v>185.5</v>
      </c>
    </row>
    <row r="459" spans="1:10" s="7" customFormat="1">
      <c r="A459" s="7" t="s">
        <v>49</v>
      </c>
      <c r="D459" s="144" t="s">
        <v>3390</v>
      </c>
      <c r="E459" s="144" t="s">
        <v>9132</v>
      </c>
      <c r="F459" s="147">
        <v>44561</v>
      </c>
      <c r="G459" s="144" t="s">
        <v>3887</v>
      </c>
      <c r="H459" s="144" t="s">
        <v>9112</v>
      </c>
      <c r="I459" s="145" t="b">
        <v>0</v>
      </c>
      <c r="J459" s="145">
        <v>710.4</v>
      </c>
    </row>
    <row r="460" spans="1:10" s="7" customFormat="1">
      <c r="A460" s="7" t="s">
        <v>49</v>
      </c>
      <c r="D460" s="144" t="s">
        <v>3868</v>
      </c>
      <c r="E460" s="144" t="s">
        <v>9151</v>
      </c>
      <c r="F460" s="147">
        <v>44561</v>
      </c>
      <c r="G460" s="144" t="s">
        <v>3887</v>
      </c>
      <c r="H460" s="144" t="s">
        <v>9112</v>
      </c>
      <c r="I460" s="145" t="b">
        <v>0</v>
      </c>
      <c r="J460" s="145">
        <v>353.4</v>
      </c>
    </row>
    <row r="461" spans="1:10" s="7" customFormat="1">
      <c r="A461" s="7" t="s">
        <v>49</v>
      </c>
      <c r="D461" s="144" t="s">
        <v>1649</v>
      </c>
      <c r="E461" s="144" t="s">
        <v>9143</v>
      </c>
      <c r="F461" s="147">
        <v>44561</v>
      </c>
      <c r="G461" s="144" t="s">
        <v>3887</v>
      </c>
      <c r="H461" s="144" t="s">
        <v>9112</v>
      </c>
      <c r="I461" s="145" t="b">
        <v>0</v>
      </c>
      <c r="J461" s="145">
        <v>680.85</v>
      </c>
    </row>
    <row r="462" spans="1:10" s="7" customFormat="1">
      <c r="A462" s="7" t="s">
        <v>49</v>
      </c>
      <c r="D462" s="144" t="s">
        <v>1654</v>
      </c>
      <c r="E462" s="144" t="s">
        <v>9111</v>
      </c>
      <c r="F462" s="147">
        <v>44561</v>
      </c>
      <c r="G462" s="144" t="s">
        <v>3887</v>
      </c>
      <c r="H462" s="144" t="s">
        <v>9112</v>
      </c>
      <c r="I462" s="145" t="b">
        <v>0</v>
      </c>
      <c r="J462" s="145">
        <v>108.98</v>
      </c>
    </row>
    <row r="463" spans="1:10" s="7" customFormat="1">
      <c r="A463" s="7" t="s">
        <v>49</v>
      </c>
      <c r="D463" s="144" t="s">
        <v>1658</v>
      </c>
      <c r="E463" s="144" t="s">
        <v>9152</v>
      </c>
      <c r="F463" s="147">
        <v>44561</v>
      </c>
      <c r="G463" s="144" t="s">
        <v>3887</v>
      </c>
      <c r="H463" s="144" t="s">
        <v>9112</v>
      </c>
      <c r="I463" s="145" t="b">
        <v>0</v>
      </c>
      <c r="J463" s="145">
        <v>461.3</v>
      </c>
    </row>
    <row r="464" spans="1:10" s="7" customFormat="1">
      <c r="A464" s="7" t="s">
        <v>49</v>
      </c>
      <c r="D464" s="144" t="s">
        <v>1663</v>
      </c>
      <c r="E464" s="144" t="s">
        <v>9132</v>
      </c>
      <c r="F464" s="147">
        <v>44561</v>
      </c>
      <c r="G464" s="144" t="s">
        <v>3887</v>
      </c>
      <c r="H464" s="144" t="s">
        <v>9112</v>
      </c>
      <c r="I464" s="145" t="b">
        <v>0</v>
      </c>
      <c r="J464" s="145">
        <v>928.8</v>
      </c>
    </row>
    <row r="465" spans="1:10" s="7" customFormat="1">
      <c r="A465" s="7" t="s">
        <v>49</v>
      </c>
      <c r="D465" s="144" t="s">
        <v>1667</v>
      </c>
      <c r="E465" s="144" t="s">
        <v>9151</v>
      </c>
      <c r="F465" s="147">
        <v>44561</v>
      </c>
      <c r="G465" s="144" t="s">
        <v>3887</v>
      </c>
      <c r="H465" s="144" t="s">
        <v>9112</v>
      </c>
      <c r="I465" s="145" t="b">
        <v>0</v>
      </c>
      <c r="J465" s="145">
        <v>528.20000000000005</v>
      </c>
    </row>
    <row r="466" spans="1:10" s="7" customFormat="1">
      <c r="A466" s="7" t="s">
        <v>49</v>
      </c>
      <c r="D466" s="144" t="s">
        <v>1672</v>
      </c>
      <c r="E466" s="144" t="s">
        <v>9143</v>
      </c>
      <c r="F466" s="147">
        <v>44561</v>
      </c>
      <c r="G466" s="144" t="s">
        <v>3887</v>
      </c>
      <c r="H466" s="144" t="s">
        <v>9112</v>
      </c>
      <c r="I466" s="145" t="b">
        <v>0</v>
      </c>
      <c r="J466" s="145">
        <v>680.85</v>
      </c>
    </row>
    <row r="467" spans="1:10" s="7" customFormat="1">
      <c r="A467" s="7" t="s">
        <v>49</v>
      </c>
      <c r="D467" s="144" t="s">
        <v>1675</v>
      </c>
      <c r="E467" s="144" t="s">
        <v>9151</v>
      </c>
      <c r="F467" s="147">
        <v>44561</v>
      </c>
      <c r="G467" s="144" t="s">
        <v>3887</v>
      </c>
      <c r="H467" s="144" t="s">
        <v>9112</v>
      </c>
      <c r="I467" s="145" t="b">
        <v>0</v>
      </c>
      <c r="J467" s="145">
        <v>505.02</v>
      </c>
    </row>
    <row r="468" spans="1:10" s="7" customFormat="1">
      <c r="A468" s="7" t="s">
        <v>49</v>
      </c>
      <c r="D468" s="144" t="s">
        <v>1678</v>
      </c>
      <c r="E468" s="144" t="s">
        <v>9143</v>
      </c>
      <c r="F468" s="147">
        <v>44561</v>
      </c>
      <c r="G468" s="144" t="s">
        <v>3887</v>
      </c>
      <c r="H468" s="144" t="s">
        <v>9112</v>
      </c>
      <c r="I468" s="145" t="b">
        <v>0</v>
      </c>
      <c r="J468" s="145">
        <v>680.85</v>
      </c>
    </row>
    <row r="469" spans="1:10" s="7" customFormat="1">
      <c r="A469" s="7" t="s">
        <v>49</v>
      </c>
      <c r="D469" s="144" t="s">
        <v>1687</v>
      </c>
      <c r="E469" s="144" t="s">
        <v>9118</v>
      </c>
      <c r="F469" s="147">
        <v>44561</v>
      </c>
      <c r="G469" s="144" t="s">
        <v>3887</v>
      </c>
      <c r="H469" s="144" t="s">
        <v>9112</v>
      </c>
      <c r="I469" s="145" t="b">
        <v>0</v>
      </c>
      <c r="J469" s="145">
        <v>395.4</v>
      </c>
    </row>
    <row r="470" spans="1:10" s="7" customFormat="1">
      <c r="A470" s="7" t="s">
        <v>49</v>
      </c>
      <c r="D470" s="144" t="s">
        <v>1693</v>
      </c>
      <c r="E470" s="144" t="s">
        <v>9132</v>
      </c>
      <c r="F470" s="147">
        <v>44561</v>
      </c>
      <c r="G470" s="144" t="s">
        <v>3887</v>
      </c>
      <c r="H470" s="144" t="s">
        <v>9112</v>
      </c>
      <c r="I470" s="145" t="b">
        <v>0</v>
      </c>
      <c r="J470" s="145">
        <v>1068</v>
      </c>
    </row>
    <row r="471" spans="1:10" s="7" customFormat="1">
      <c r="A471" s="7" t="s">
        <v>49</v>
      </c>
      <c r="D471" s="144" t="s">
        <v>1696</v>
      </c>
      <c r="E471" s="144" t="s">
        <v>9151</v>
      </c>
      <c r="F471" s="147">
        <v>44561</v>
      </c>
      <c r="G471" s="144" t="s">
        <v>3887</v>
      </c>
      <c r="H471" s="144" t="s">
        <v>9112</v>
      </c>
      <c r="I471" s="145" t="b">
        <v>0</v>
      </c>
      <c r="J471" s="145">
        <v>528.20000000000005</v>
      </c>
    </row>
    <row r="472" spans="1:10" s="7" customFormat="1">
      <c r="A472" s="7" t="s">
        <v>49</v>
      </c>
      <c r="D472" s="144" t="s">
        <v>1699</v>
      </c>
      <c r="E472" s="144" t="s">
        <v>9134</v>
      </c>
      <c r="F472" s="147">
        <v>44561</v>
      </c>
      <c r="G472" s="144" t="s">
        <v>3887</v>
      </c>
      <c r="H472" s="144" t="s">
        <v>9112</v>
      </c>
      <c r="I472" s="145" t="b">
        <v>0</v>
      </c>
      <c r="J472" s="145">
        <v>605.01</v>
      </c>
    </row>
    <row r="473" spans="1:10" s="7" customFormat="1">
      <c r="A473" s="7" t="s">
        <v>49</v>
      </c>
      <c r="D473" s="144" t="s">
        <v>1702</v>
      </c>
      <c r="E473" s="144" t="s">
        <v>9153</v>
      </c>
      <c r="F473" s="147">
        <v>44561</v>
      </c>
      <c r="G473" s="144" t="s">
        <v>3887</v>
      </c>
      <c r="H473" s="144" t="s">
        <v>9112</v>
      </c>
      <c r="I473" s="145" t="b">
        <v>0</v>
      </c>
      <c r="J473" s="145">
        <v>858.4</v>
      </c>
    </row>
    <row r="474" spans="1:10" s="7" customFormat="1">
      <c r="A474" s="7" t="s">
        <v>49</v>
      </c>
      <c r="D474" s="144" t="s">
        <v>1704</v>
      </c>
      <c r="E474" s="144" t="s">
        <v>9154</v>
      </c>
      <c r="F474" s="147">
        <v>44561</v>
      </c>
      <c r="G474" s="144" t="s">
        <v>3887</v>
      </c>
      <c r="H474" s="144" t="s">
        <v>9112</v>
      </c>
      <c r="I474" s="145" t="b">
        <v>0</v>
      </c>
      <c r="J474" s="145">
        <v>863.85</v>
      </c>
    </row>
    <row r="475" spans="1:10" s="7" customFormat="1">
      <c r="A475" s="7" t="s">
        <v>49</v>
      </c>
      <c r="D475" s="144" t="s">
        <v>1410</v>
      </c>
      <c r="E475" s="144" t="s">
        <v>9136</v>
      </c>
      <c r="F475" s="147">
        <v>44561</v>
      </c>
      <c r="G475" s="144" t="s">
        <v>3887</v>
      </c>
      <c r="H475" s="144" t="s">
        <v>9112</v>
      </c>
      <c r="I475" s="145" t="b">
        <v>0</v>
      </c>
      <c r="J475" s="145">
        <v>214.2</v>
      </c>
    </row>
    <row r="476" spans="1:10" s="7" customFormat="1">
      <c r="A476" s="7" t="s">
        <v>49</v>
      </c>
      <c r="D476" s="144" t="s">
        <v>1416</v>
      </c>
      <c r="E476" s="144" t="s">
        <v>9127</v>
      </c>
      <c r="F476" s="147">
        <v>44561</v>
      </c>
      <c r="G476" s="144" t="s">
        <v>3887</v>
      </c>
      <c r="H476" s="144" t="s">
        <v>9112</v>
      </c>
      <c r="I476" s="145" t="b">
        <v>0</v>
      </c>
      <c r="J476" s="145">
        <v>257.16000000000003</v>
      </c>
    </row>
    <row r="477" spans="1:10" s="7" customFormat="1">
      <c r="A477" s="7" t="s">
        <v>49</v>
      </c>
      <c r="D477" s="144" t="s">
        <v>1420</v>
      </c>
      <c r="E477" s="144" t="s">
        <v>9117</v>
      </c>
      <c r="F477" s="147">
        <v>44561</v>
      </c>
      <c r="G477" s="144" t="s">
        <v>3887</v>
      </c>
      <c r="H477" s="144" t="s">
        <v>9112</v>
      </c>
      <c r="I477" s="145" t="b">
        <v>0</v>
      </c>
      <c r="J477" s="145">
        <v>302.61</v>
      </c>
    </row>
    <row r="478" spans="1:10" s="7" customFormat="1">
      <c r="A478" s="7" t="s">
        <v>49</v>
      </c>
      <c r="D478" s="144" t="s">
        <v>1707</v>
      </c>
      <c r="E478" s="144" t="s">
        <v>9117</v>
      </c>
      <c r="F478" s="147">
        <v>44561</v>
      </c>
      <c r="G478" s="144" t="s">
        <v>3887</v>
      </c>
      <c r="H478" s="144" t="s">
        <v>9112</v>
      </c>
      <c r="I478" s="145" t="b">
        <v>0</v>
      </c>
      <c r="J478" s="145">
        <v>301.27999999999997</v>
      </c>
    </row>
    <row r="479" spans="1:10" s="7" customFormat="1">
      <c r="A479" s="7" t="s">
        <v>49</v>
      </c>
      <c r="D479" s="144" t="s">
        <v>1424</v>
      </c>
      <c r="E479" s="144" t="s">
        <v>9144</v>
      </c>
      <c r="F479" s="147">
        <v>44561</v>
      </c>
      <c r="G479" s="144" t="s">
        <v>3887</v>
      </c>
      <c r="H479" s="144" t="s">
        <v>9112</v>
      </c>
      <c r="I479" s="145" t="b">
        <v>0</v>
      </c>
      <c r="J479" s="145">
        <v>198.8</v>
      </c>
    </row>
    <row r="480" spans="1:10" s="7" customFormat="1">
      <c r="A480" s="7" t="s">
        <v>49</v>
      </c>
      <c r="D480" s="144" t="s">
        <v>1710</v>
      </c>
      <c r="E480" s="144" t="s">
        <v>9113</v>
      </c>
      <c r="F480" s="147">
        <v>44561</v>
      </c>
      <c r="G480" s="144" t="s">
        <v>3887</v>
      </c>
      <c r="H480" s="144" t="s">
        <v>9112</v>
      </c>
      <c r="I480" s="145" t="b">
        <v>0</v>
      </c>
      <c r="J480" s="145">
        <v>290</v>
      </c>
    </row>
    <row r="481" spans="1:10" s="7" customFormat="1">
      <c r="A481" s="7" t="s">
        <v>49</v>
      </c>
      <c r="D481" s="144" t="s">
        <v>3869</v>
      </c>
      <c r="E481" s="144" t="s">
        <v>9117</v>
      </c>
      <c r="F481" s="147">
        <v>44561</v>
      </c>
      <c r="G481" s="144" t="s">
        <v>3887</v>
      </c>
      <c r="H481" s="144" t="s">
        <v>9112</v>
      </c>
      <c r="I481" s="145" t="b">
        <v>0</v>
      </c>
      <c r="J481" s="145">
        <v>118.08</v>
      </c>
    </row>
    <row r="482" spans="1:10" s="7" customFormat="1">
      <c r="A482" s="7" t="s">
        <v>49</v>
      </c>
      <c r="D482" s="144" t="s">
        <v>3870</v>
      </c>
      <c r="E482" s="144" t="s">
        <v>9117</v>
      </c>
      <c r="F482" s="147">
        <v>44561</v>
      </c>
      <c r="G482" s="144" t="s">
        <v>3887</v>
      </c>
      <c r="H482" s="144" t="s">
        <v>9112</v>
      </c>
      <c r="I482" s="145" t="b">
        <v>0</v>
      </c>
      <c r="J482" s="145">
        <v>118.08</v>
      </c>
    </row>
    <row r="483" spans="1:10" s="7" customFormat="1">
      <c r="A483" s="7" t="s">
        <v>49</v>
      </c>
      <c r="D483" s="144" t="s">
        <v>3871</v>
      </c>
      <c r="E483" s="144" t="s">
        <v>9117</v>
      </c>
      <c r="F483" s="147">
        <v>44561</v>
      </c>
      <c r="G483" s="144" t="s">
        <v>3887</v>
      </c>
      <c r="H483" s="144" t="s">
        <v>9112</v>
      </c>
      <c r="I483" s="145" t="b">
        <v>0</v>
      </c>
      <c r="J483" s="145">
        <v>118.08</v>
      </c>
    </row>
    <row r="484" spans="1:10" s="7" customFormat="1">
      <c r="A484" s="7" t="s">
        <v>49</v>
      </c>
      <c r="D484" s="144" t="s">
        <v>1714</v>
      </c>
      <c r="E484" s="144" t="s">
        <v>9117</v>
      </c>
      <c r="F484" s="147">
        <v>44561</v>
      </c>
      <c r="G484" s="144" t="s">
        <v>3887</v>
      </c>
      <c r="H484" s="144" t="s">
        <v>9112</v>
      </c>
      <c r="I484" s="145" t="b">
        <v>0</v>
      </c>
      <c r="J484" s="145">
        <v>308.93</v>
      </c>
    </row>
    <row r="485" spans="1:10" s="7" customFormat="1">
      <c r="A485" s="7" t="s">
        <v>49</v>
      </c>
      <c r="D485" s="144" t="s">
        <v>3872</v>
      </c>
      <c r="E485" s="144" t="s">
        <v>9113</v>
      </c>
      <c r="F485" s="147">
        <v>44561</v>
      </c>
      <c r="G485" s="144" t="s">
        <v>3887</v>
      </c>
      <c r="H485" s="144" t="s">
        <v>9112</v>
      </c>
      <c r="I485" s="145" t="b">
        <v>0</v>
      </c>
      <c r="J485" s="145">
        <v>107.5</v>
      </c>
    </row>
    <row r="486" spans="1:10" s="7" customFormat="1">
      <c r="A486" s="7" t="s">
        <v>49</v>
      </c>
      <c r="D486" s="144" t="s">
        <v>3873</v>
      </c>
      <c r="E486" s="144" t="s">
        <v>9113</v>
      </c>
      <c r="F486" s="147">
        <v>44561</v>
      </c>
      <c r="G486" s="144" t="s">
        <v>3887</v>
      </c>
      <c r="H486" s="144" t="s">
        <v>9112</v>
      </c>
      <c r="I486" s="145" t="b">
        <v>0</v>
      </c>
      <c r="J486" s="145">
        <v>107.5</v>
      </c>
    </row>
    <row r="487" spans="1:10" s="7" customFormat="1">
      <c r="A487" s="7" t="s">
        <v>49</v>
      </c>
      <c r="D487" s="144" t="s">
        <v>3874</v>
      </c>
      <c r="E487" s="144" t="s">
        <v>9113</v>
      </c>
      <c r="F487" s="147">
        <v>44561</v>
      </c>
      <c r="G487" s="144" t="s">
        <v>3887</v>
      </c>
      <c r="H487" s="144" t="s">
        <v>9112</v>
      </c>
      <c r="I487" s="145" t="b">
        <v>0</v>
      </c>
      <c r="J487" s="145">
        <v>107.5</v>
      </c>
    </row>
    <row r="488" spans="1:10" s="7" customFormat="1">
      <c r="A488" s="7" t="s">
        <v>49</v>
      </c>
      <c r="D488" s="144" t="s">
        <v>3875</v>
      </c>
      <c r="E488" s="144" t="s">
        <v>9113</v>
      </c>
      <c r="F488" s="147">
        <v>44561</v>
      </c>
      <c r="G488" s="144" t="s">
        <v>3887</v>
      </c>
      <c r="H488" s="144" t="s">
        <v>9112</v>
      </c>
      <c r="I488" s="145" t="b">
        <v>0</v>
      </c>
      <c r="J488" s="145">
        <v>107.5</v>
      </c>
    </row>
    <row r="489" spans="1:10" s="7" customFormat="1">
      <c r="A489" s="7" t="s">
        <v>49</v>
      </c>
      <c r="D489" s="144" t="s">
        <v>3876</v>
      </c>
      <c r="E489" s="144" t="s">
        <v>9113</v>
      </c>
      <c r="F489" s="147">
        <v>44561</v>
      </c>
      <c r="G489" s="144" t="s">
        <v>3887</v>
      </c>
      <c r="H489" s="144" t="s">
        <v>9112</v>
      </c>
      <c r="I489" s="145" t="b">
        <v>0</v>
      </c>
      <c r="J489" s="145">
        <v>107.5</v>
      </c>
    </row>
    <row r="490" spans="1:10" s="7" customFormat="1">
      <c r="A490" s="7" t="s">
        <v>49</v>
      </c>
      <c r="D490" s="144" t="s">
        <v>1717</v>
      </c>
      <c r="E490" s="144" t="s">
        <v>9113</v>
      </c>
      <c r="F490" s="147">
        <v>44561</v>
      </c>
      <c r="G490" s="144" t="s">
        <v>3887</v>
      </c>
      <c r="H490" s="144" t="s">
        <v>9112</v>
      </c>
      <c r="I490" s="145" t="b">
        <v>0</v>
      </c>
      <c r="J490" s="145">
        <v>299.7</v>
      </c>
    </row>
    <row r="491" spans="1:10" s="7" customFormat="1">
      <c r="A491" s="7" t="s">
        <v>49</v>
      </c>
      <c r="D491" s="144" t="s">
        <v>1595</v>
      </c>
      <c r="E491" s="144" t="s">
        <v>9134</v>
      </c>
      <c r="F491" s="147">
        <v>44561</v>
      </c>
      <c r="G491" s="144" t="s">
        <v>3887</v>
      </c>
      <c r="H491" s="144" t="s">
        <v>9112</v>
      </c>
      <c r="I491" s="145" t="b">
        <v>0</v>
      </c>
      <c r="J491" s="145">
        <v>394.18</v>
      </c>
    </row>
    <row r="492" spans="1:10" s="7" customFormat="1">
      <c r="A492" s="7" t="s">
        <v>49</v>
      </c>
      <c r="D492" s="144" t="s">
        <v>1599</v>
      </c>
      <c r="E492" s="144" t="s">
        <v>9134</v>
      </c>
      <c r="F492" s="147">
        <v>44561</v>
      </c>
      <c r="G492" s="144" t="s">
        <v>3887</v>
      </c>
      <c r="H492" s="144" t="s">
        <v>9112</v>
      </c>
      <c r="I492" s="145" t="b">
        <v>0</v>
      </c>
      <c r="J492" s="145">
        <v>394.18</v>
      </c>
    </row>
    <row r="493" spans="1:10" s="7" customFormat="1">
      <c r="A493" s="7" t="s">
        <v>49</v>
      </c>
      <c r="D493" s="144" t="s">
        <v>3771</v>
      </c>
      <c r="E493" s="144" t="s">
        <v>9134</v>
      </c>
      <c r="F493" s="147">
        <v>44561</v>
      </c>
      <c r="G493" s="144" t="s">
        <v>3887</v>
      </c>
      <c r="H493" s="144" t="s">
        <v>9112</v>
      </c>
      <c r="I493" s="145" t="b">
        <v>0</v>
      </c>
      <c r="J493" s="145">
        <v>97.5</v>
      </c>
    </row>
    <row r="494" spans="1:10" s="7" customFormat="1">
      <c r="A494" s="7" t="s">
        <v>49</v>
      </c>
      <c r="D494" s="144" t="s">
        <v>3772</v>
      </c>
      <c r="E494" s="144" t="s">
        <v>9134</v>
      </c>
      <c r="F494" s="147">
        <v>44561</v>
      </c>
      <c r="G494" s="144" t="s">
        <v>3887</v>
      </c>
      <c r="H494" s="144" t="s">
        <v>9112</v>
      </c>
      <c r="I494" s="145" t="b">
        <v>0</v>
      </c>
      <c r="J494" s="145">
        <v>97.5</v>
      </c>
    </row>
    <row r="495" spans="1:10" s="7" customFormat="1">
      <c r="A495" s="7" t="s">
        <v>49</v>
      </c>
      <c r="D495" s="144" t="s">
        <v>1606</v>
      </c>
      <c r="E495" s="144" t="s">
        <v>9136</v>
      </c>
      <c r="F495" s="147">
        <v>44561</v>
      </c>
      <c r="G495" s="144" t="s">
        <v>3887</v>
      </c>
      <c r="H495" s="144" t="s">
        <v>9112</v>
      </c>
      <c r="I495" s="145" t="b">
        <v>0</v>
      </c>
      <c r="J495" s="145">
        <v>340.65</v>
      </c>
    </row>
    <row r="496" spans="1:10" s="7" customFormat="1">
      <c r="A496" s="7" t="s">
        <v>49</v>
      </c>
      <c r="D496" s="144" t="s">
        <v>1610</v>
      </c>
      <c r="E496" s="144" t="s">
        <v>9136</v>
      </c>
      <c r="F496" s="147">
        <v>44561</v>
      </c>
      <c r="G496" s="144" t="s">
        <v>3887</v>
      </c>
      <c r="H496" s="144" t="s">
        <v>9112</v>
      </c>
      <c r="I496" s="145" t="b">
        <v>0</v>
      </c>
      <c r="J496" s="145">
        <v>340.65</v>
      </c>
    </row>
    <row r="497" spans="1:10" s="7" customFormat="1">
      <c r="A497" s="7" t="s">
        <v>49</v>
      </c>
      <c r="D497" s="144" t="s">
        <v>3773</v>
      </c>
      <c r="E497" s="144" t="s">
        <v>9136</v>
      </c>
      <c r="F497" s="147">
        <v>44561</v>
      </c>
      <c r="G497" s="144" t="s">
        <v>3887</v>
      </c>
      <c r="H497" s="144" t="s">
        <v>9112</v>
      </c>
      <c r="I497" s="145" t="b">
        <v>0</v>
      </c>
      <c r="J497" s="145">
        <v>145.19999999999999</v>
      </c>
    </row>
    <row r="498" spans="1:10" s="7" customFormat="1">
      <c r="A498" s="7" t="s">
        <v>49</v>
      </c>
      <c r="D498" s="144" t="s">
        <v>1726</v>
      </c>
      <c r="E498" s="144" t="s">
        <v>9134</v>
      </c>
      <c r="F498" s="147">
        <v>44561</v>
      </c>
      <c r="G498" s="144" t="s">
        <v>3887</v>
      </c>
      <c r="H498" s="144" t="s">
        <v>9112</v>
      </c>
      <c r="I498" s="145" t="b">
        <v>0</v>
      </c>
      <c r="J498" s="145">
        <v>1158.5999999999999</v>
      </c>
    </row>
    <row r="499" spans="1:10" s="7" customFormat="1">
      <c r="A499" s="7" t="s">
        <v>49</v>
      </c>
      <c r="D499" s="144" t="s">
        <v>1729</v>
      </c>
      <c r="E499" s="144" t="s">
        <v>9134</v>
      </c>
      <c r="F499" s="147">
        <v>44561</v>
      </c>
      <c r="G499" s="144" t="s">
        <v>3887</v>
      </c>
      <c r="H499" s="144" t="s">
        <v>9112</v>
      </c>
      <c r="I499" s="145" t="b">
        <v>0</v>
      </c>
      <c r="J499" s="145">
        <v>1328.7</v>
      </c>
    </row>
    <row r="500" spans="1:10" s="7" customFormat="1">
      <c r="A500" s="7" t="s">
        <v>49</v>
      </c>
      <c r="D500" s="144" t="s">
        <v>1645</v>
      </c>
      <c r="E500" s="144" t="s">
        <v>9134</v>
      </c>
      <c r="F500" s="147">
        <v>44561</v>
      </c>
      <c r="G500" s="144" t="s">
        <v>3887</v>
      </c>
      <c r="H500" s="144" t="s">
        <v>9112</v>
      </c>
      <c r="I500" s="145" t="b">
        <v>0</v>
      </c>
      <c r="J500" s="145">
        <v>1328.7</v>
      </c>
    </row>
    <row r="501" spans="1:10" s="7" customFormat="1">
      <c r="A501" s="7" t="s">
        <v>49</v>
      </c>
      <c r="D501" s="144" t="s">
        <v>5983</v>
      </c>
      <c r="E501" s="144" t="s">
        <v>9133</v>
      </c>
      <c r="F501" s="147">
        <v>44561</v>
      </c>
      <c r="G501" s="144" t="s">
        <v>3887</v>
      </c>
      <c r="H501" s="144" t="s">
        <v>9112</v>
      </c>
      <c r="I501" s="145" t="b">
        <v>0</v>
      </c>
      <c r="J501" s="145">
        <v>358.2</v>
      </c>
    </row>
    <row r="502" spans="1:10" s="7" customFormat="1">
      <c r="A502" s="7" t="s">
        <v>49</v>
      </c>
      <c r="D502" s="144" t="s">
        <v>1732</v>
      </c>
      <c r="E502" s="144" t="s">
        <v>9134</v>
      </c>
      <c r="F502" s="147">
        <v>44561</v>
      </c>
      <c r="G502" s="144" t="s">
        <v>3887</v>
      </c>
      <c r="H502" s="144" t="s">
        <v>9112</v>
      </c>
      <c r="I502" s="145" t="b">
        <v>0</v>
      </c>
      <c r="J502" s="145">
        <v>1328.7</v>
      </c>
    </row>
    <row r="503" spans="1:10" s="7" customFormat="1">
      <c r="A503" s="7" t="s">
        <v>49</v>
      </c>
      <c r="D503" s="144" t="s">
        <v>1736</v>
      </c>
      <c r="E503" s="144" t="s">
        <v>9126</v>
      </c>
      <c r="F503" s="147">
        <v>44561</v>
      </c>
      <c r="G503" s="144" t="s">
        <v>3887</v>
      </c>
      <c r="H503" s="144" t="s">
        <v>9112</v>
      </c>
      <c r="I503" s="145" t="b">
        <v>0</v>
      </c>
      <c r="J503" s="145">
        <v>1190</v>
      </c>
    </row>
    <row r="504" spans="1:10" s="7" customFormat="1">
      <c r="A504" s="7" t="s">
        <v>49</v>
      </c>
      <c r="D504" s="144" t="s">
        <v>1739</v>
      </c>
      <c r="E504" s="144" t="s">
        <v>9126</v>
      </c>
      <c r="F504" s="147">
        <v>44561</v>
      </c>
      <c r="G504" s="144" t="s">
        <v>3887</v>
      </c>
      <c r="H504" s="144" t="s">
        <v>9112</v>
      </c>
      <c r="I504" s="145" t="b">
        <v>0</v>
      </c>
      <c r="J504" s="145">
        <v>1447.8</v>
      </c>
    </row>
    <row r="505" spans="1:10" s="7" customFormat="1">
      <c r="A505" s="7" t="s">
        <v>49</v>
      </c>
      <c r="D505" s="144" t="s">
        <v>1742</v>
      </c>
      <c r="E505" s="144" t="s">
        <v>9126</v>
      </c>
      <c r="F505" s="147">
        <v>44561</v>
      </c>
      <c r="G505" s="144" t="s">
        <v>3887</v>
      </c>
      <c r="H505" s="144" t="s">
        <v>9112</v>
      </c>
      <c r="I505" s="145" t="b">
        <v>0</v>
      </c>
      <c r="J505" s="145">
        <v>1249.2</v>
      </c>
    </row>
    <row r="506" spans="1:10" s="7" customFormat="1">
      <c r="A506" s="7" t="s">
        <v>49</v>
      </c>
      <c r="D506" s="144" t="s">
        <v>1745</v>
      </c>
      <c r="E506" s="144" t="s">
        <v>9115</v>
      </c>
      <c r="F506" s="147">
        <v>44561</v>
      </c>
      <c r="G506" s="144" t="s">
        <v>3887</v>
      </c>
      <c r="H506" s="144" t="s">
        <v>9112</v>
      </c>
      <c r="I506" s="145" t="b">
        <v>0</v>
      </c>
      <c r="J506" s="145">
        <v>236.22</v>
      </c>
    </row>
    <row r="507" spans="1:10" s="7" customFormat="1">
      <c r="A507" s="7" t="s">
        <v>49</v>
      </c>
      <c r="D507" s="144" t="s">
        <v>2964</v>
      </c>
      <c r="E507" s="144" t="s">
        <v>3389</v>
      </c>
      <c r="F507" s="147">
        <v>44561</v>
      </c>
      <c r="G507" s="144" t="s">
        <v>3887</v>
      </c>
      <c r="H507" s="144" t="s">
        <v>9112</v>
      </c>
      <c r="I507" s="145" t="b">
        <v>0</v>
      </c>
      <c r="J507" s="145">
        <v>348.6</v>
      </c>
    </row>
    <row r="508" spans="1:10" s="7" customFormat="1">
      <c r="A508" s="7" t="s">
        <v>49</v>
      </c>
      <c r="D508" s="144" t="s">
        <v>2967</v>
      </c>
      <c r="E508" s="144" t="s">
        <v>3389</v>
      </c>
      <c r="F508" s="147">
        <v>44561</v>
      </c>
      <c r="G508" s="144" t="s">
        <v>3887</v>
      </c>
      <c r="H508" s="144" t="s">
        <v>9112</v>
      </c>
      <c r="I508" s="145" t="b">
        <v>0</v>
      </c>
      <c r="J508" s="145">
        <v>348.6</v>
      </c>
    </row>
    <row r="509" spans="1:10" s="7" customFormat="1">
      <c r="A509" s="7" t="s">
        <v>49</v>
      </c>
      <c r="D509" s="144" t="s">
        <v>2970</v>
      </c>
      <c r="E509" s="144" t="s">
        <v>3389</v>
      </c>
      <c r="F509" s="147">
        <v>44561</v>
      </c>
      <c r="G509" s="144" t="s">
        <v>3887</v>
      </c>
      <c r="H509" s="144" t="s">
        <v>9112</v>
      </c>
      <c r="I509" s="145" t="b">
        <v>0</v>
      </c>
      <c r="J509" s="145">
        <v>348.6</v>
      </c>
    </row>
    <row r="510" spans="1:10" s="7" customFormat="1">
      <c r="A510" s="7" t="s">
        <v>49</v>
      </c>
      <c r="D510" s="144" t="s">
        <v>2973</v>
      </c>
      <c r="E510" s="144" t="s">
        <v>3389</v>
      </c>
      <c r="F510" s="147">
        <v>44561</v>
      </c>
      <c r="G510" s="144" t="s">
        <v>3887</v>
      </c>
      <c r="H510" s="144" t="s">
        <v>9112</v>
      </c>
      <c r="I510" s="145" t="b">
        <v>0</v>
      </c>
      <c r="J510" s="145">
        <v>348.6</v>
      </c>
    </row>
    <row r="511" spans="1:10" s="7" customFormat="1">
      <c r="A511" s="7" t="s">
        <v>49</v>
      </c>
      <c r="D511" s="144" t="s">
        <v>2976</v>
      </c>
      <c r="E511" s="144" t="s">
        <v>3389</v>
      </c>
      <c r="F511" s="147">
        <v>44561</v>
      </c>
      <c r="G511" s="144" t="s">
        <v>3887</v>
      </c>
      <c r="H511" s="144" t="s">
        <v>9112</v>
      </c>
      <c r="I511" s="145" t="b">
        <v>0</v>
      </c>
      <c r="J511" s="145">
        <v>348.6</v>
      </c>
    </row>
    <row r="512" spans="1:10" s="7" customFormat="1">
      <c r="A512" s="7" t="s">
        <v>49</v>
      </c>
      <c r="D512" s="144" t="s">
        <v>2979</v>
      </c>
      <c r="E512" s="144" t="s">
        <v>3389</v>
      </c>
      <c r="F512" s="147">
        <v>44561</v>
      </c>
      <c r="G512" s="144" t="s">
        <v>3887</v>
      </c>
      <c r="H512" s="144" t="s">
        <v>9112</v>
      </c>
      <c r="I512" s="145" t="b">
        <v>0</v>
      </c>
      <c r="J512" s="145">
        <v>348.6</v>
      </c>
    </row>
    <row r="513" spans="1:10" s="7" customFormat="1">
      <c r="A513" s="7" t="s">
        <v>49</v>
      </c>
      <c r="D513" s="144" t="s">
        <v>2982</v>
      </c>
      <c r="E513" s="144" t="s">
        <v>3389</v>
      </c>
      <c r="F513" s="147">
        <v>44561</v>
      </c>
      <c r="G513" s="144" t="s">
        <v>3887</v>
      </c>
      <c r="H513" s="144" t="s">
        <v>9112</v>
      </c>
      <c r="I513" s="145" t="b">
        <v>0</v>
      </c>
      <c r="J513" s="145">
        <v>348.6</v>
      </c>
    </row>
    <row r="514" spans="1:10" s="7" customFormat="1">
      <c r="A514" s="7" t="s">
        <v>49</v>
      </c>
      <c r="D514" s="144" t="s">
        <v>2985</v>
      </c>
      <c r="E514" s="144" t="s">
        <v>9155</v>
      </c>
      <c r="F514" s="147">
        <v>44561</v>
      </c>
      <c r="G514" s="144" t="s">
        <v>3887</v>
      </c>
      <c r="H514" s="144" t="s">
        <v>9112</v>
      </c>
      <c r="I514" s="145" t="b">
        <v>0</v>
      </c>
      <c r="J514" s="145">
        <v>406.5</v>
      </c>
    </row>
    <row r="515" spans="1:10" s="7" customFormat="1">
      <c r="A515" s="7" t="s">
        <v>49</v>
      </c>
      <c r="D515" s="144" t="s">
        <v>2988</v>
      </c>
      <c r="E515" s="144" t="s">
        <v>9155</v>
      </c>
      <c r="F515" s="147">
        <v>44561</v>
      </c>
      <c r="G515" s="144" t="s">
        <v>3887</v>
      </c>
      <c r="H515" s="144" t="s">
        <v>9112</v>
      </c>
      <c r="I515" s="145" t="b">
        <v>0</v>
      </c>
      <c r="J515" s="145">
        <v>406.5</v>
      </c>
    </row>
    <row r="516" spans="1:10" s="7" customFormat="1">
      <c r="A516" s="7" t="s">
        <v>49</v>
      </c>
      <c r="D516" s="144" t="s">
        <v>2991</v>
      </c>
      <c r="E516" s="144" t="s">
        <v>9155</v>
      </c>
      <c r="F516" s="147">
        <v>44561</v>
      </c>
      <c r="G516" s="144" t="s">
        <v>3887</v>
      </c>
      <c r="H516" s="144" t="s">
        <v>9112</v>
      </c>
      <c r="I516" s="145" t="b">
        <v>0</v>
      </c>
      <c r="J516" s="145">
        <v>406.5</v>
      </c>
    </row>
    <row r="517" spans="1:10" s="7" customFormat="1">
      <c r="A517" s="7" t="s">
        <v>49</v>
      </c>
      <c r="D517" s="144" t="s">
        <v>2994</v>
      </c>
      <c r="E517" s="144" t="s">
        <v>9155</v>
      </c>
      <c r="F517" s="147">
        <v>44561</v>
      </c>
      <c r="G517" s="144" t="s">
        <v>3887</v>
      </c>
      <c r="H517" s="144" t="s">
        <v>9112</v>
      </c>
      <c r="I517" s="145" t="b">
        <v>0</v>
      </c>
      <c r="J517" s="145">
        <v>406.5</v>
      </c>
    </row>
    <row r="518" spans="1:10" s="7" customFormat="1">
      <c r="A518" s="7" t="s">
        <v>49</v>
      </c>
      <c r="D518" s="144" t="s">
        <v>3774</v>
      </c>
      <c r="E518" s="144" t="s">
        <v>9141</v>
      </c>
      <c r="F518" s="147">
        <v>44561</v>
      </c>
      <c r="G518" s="144" t="s">
        <v>3887</v>
      </c>
      <c r="H518" s="144" t="s">
        <v>9112</v>
      </c>
      <c r="I518" s="145" t="b">
        <v>0</v>
      </c>
      <c r="J518" s="145">
        <v>310.5</v>
      </c>
    </row>
    <row r="519" spans="1:10" s="7" customFormat="1">
      <c r="A519" s="7" t="s">
        <v>49</v>
      </c>
      <c r="D519" s="144" t="s">
        <v>1749</v>
      </c>
      <c r="E519" s="144" t="s">
        <v>9156</v>
      </c>
      <c r="F519" s="147">
        <v>44561</v>
      </c>
      <c r="G519" s="144" t="s">
        <v>3887</v>
      </c>
      <c r="H519" s="144" t="s">
        <v>9112</v>
      </c>
      <c r="I519" s="145" t="b">
        <v>0</v>
      </c>
      <c r="J519" s="145">
        <v>603.04999999999995</v>
      </c>
    </row>
    <row r="520" spans="1:10" s="7" customFormat="1">
      <c r="A520" s="7" t="s">
        <v>49</v>
      </c>
      <c r="D520" s="144" t="s">
        <v>1753</v>
      </c>
      <c r="E520" s="144" t="s">
        <v>9156</v>
      </c>
      <c r="F520" s="147">
        <v>44561</v>
      </c>
      <c r="G520" s="144" t="s">
        <v>3887</v>
      </c>
      <c r="H520" s="144" t="s">
        <v>9112</v>
      </c>
      <c r="I520" s="145" t="b">
        <v>0</v>
      </c>
      <c r="J520" s="145">
        <v>603.04999999999995</v>
      </c>
    </row>
    <row r="521" spans="1:10" s="7" customFormat="1">
      <c r="A521" s="7" t="s">
        <v>49</v>
      </c>
      <c r="D521" s="144" t="s">
        <v>1756</v>
      </c>
      <c r="E521" s="144" t="s">
        <v>9156</v>
      </c>
      <c r="F521" s="147">
        <v>44561</v>
      </c>
      <c r="G521" s="144" t="s">
        <v>3887</v>
      </c>
      <c r="H521" s="144" t="s">
        <v>9112</v>
      </c>
      <c r="I521" s="145" t="b">
        <v>0</v>
      </c>
      <c r="J521" s="145">
        <v>706.3</v>
      </c>
    </row>
    <row r="522" spans="1:10" s="7" customFormat="1">
      <c r="A522" s="7" t="s">
        <v>49</v>
      </c>
      <c r="D522" s="144" t="s">
        <v>1759</v>
      </c>
      <c r="E522" s="144" t="s">
        <v>9156</v>
      </c>
      <c r="F522" s="147">
        <v>44561</v>
      </c>
      <c r="G522" s="144" t="s">
        <v>3887</v>
      </c>
      <c r="H522" s="144" t="s">
        <v>9112</v>
      </c>
      <c r="I522" s="145" t="b">
        <v>0</v>
      </c>
      <c r="J522" s="145">
        <v>603.04999999999995</v>
      </c>
    </row>
    <row r="523" spans="1:10" s="7" customFormat="1">
      <c r="A523" s="7" t="s">
        <v>49</v>
      </c>
      <c r="D523" s="144" t="s">
        <v>1762</v>
      </c>
      <c r="E523" s="144" t="s">
        <v>9156</v>
      </c>
      <c r="F523" s="147">
        <v>44561</v>
      </c>
      <c r="G523" s="144" t="s">
        <v>3887</v>
      </c>
      <c r="H523" s="144" t="s">
        <v>9112</v>
      </c>
      <c r="I523" s="145" t="b">
        <v>0</v>
      </c>
      <c r="J523" s="145">
        <v>603.04999999999995</v>
      </c>
    </row>
    <row r="524" spans="1:10" s="7" customFormat="1">
      <c r="A524" s="7" t="s">
        <v>49</v>
      </c>
      <c r="D524" s="144" t="s">
        <v>1765</v>
      </c>
      <c r="E524" s="144" t="s">
        <v>9156</v>
      </c>
      <c r="F524" s="147">
        <v>44561</v>
      </c>
      <c r="G524" s="144" t="s">
        <v>3887</v>
      </c>
      <c r="H524" s="144" t="s">
        <v>9112</v>
      </c>
      <c r="I524" s="145" t="b">
        <v>0</v>
      </c>
      <c r="J524" s="145">
        <v>603.04999999999995</v>
      </c>
    </row>
    <row r="525" spans="1:10" s="7" customFormat="1">
      <c r="A525" s="7" t="s">
        <v>49</v>
      </c>
      <c r="D525" s="144" t="s">
        <v>1768</v>
      </c>
      <c r="E525" s="144" t="s">
        <v>9156</v>
      </c>
      <c r="F525" s="147">
        <v>44561</v>
      </c>
      <c r="G525" s="144" t="s">
        <v>3887</v>
      </c>
      <c r="H525" s="144" t="s">
        <v>9112</v>
      </c>
      <c r="I525" s="145" t="b">
        <v>0</v>
      </c>
      <c r="J525" s="145">
        <v>603.04999999999995</v>
      </c>
    </row>
    <row r="526" spans="1:10" s="7" customFormat="1">
      <c r="A526" s="7" t="s">
        <v>49</v>
      </c>
      <c r="D526" s="144" t="s">
        <v>1770</v>
      </c>
      <c r="E526" s="144" t="s">
        <v>9156</v>
      </c>
      <c r="F526" s="147">
        <v>44561</v>
      </c>
      <c r="G526" s="144" t="s">
        <v>3887</v>
      </c>
      <c r="H526" s="144" t="s">
        <v>9112</v>
      </c>
      <c r="I526" s="145" t="b">
        <v>0</v>
      </c>
      <c r="J526" s="145">
        <v>603.04999999999995</v>
      </c>
    </row>
    <row r="527" spans="1:10" s="7" customFormat="1">
      <c r="A527" s="7" t="s">
        <v>49</v>
      </c>
      <c r="D527" s="144" t="s">
        <v>1773</v>
      </c>
      <c r="E527" s="144" t="s">
        <v>9134</v>
      </c>
      <c r="F527" s="147">
        <v>44561</v>
      </c>
      <c r="G527" s="144" t="s">
        <v>3887</v>
      </c>
      <c r="H527" s="144" t="s">
        <v>9112</v>
      </c>
      <c r="I527" s="145" t="b">
        <v>0</v>
      </c>
      <c r="J527" s="145">
        <v>516.9</v>
      </c>
    </row>
    <row r="528" spans="1:10" s="7" customFormat="1">
      <c r="A528" s="7" t="s">
        <v>49</v>
      </c>
      <c r="D528" s="144" t="s">
        <v>1776</v>
      </c>
      <c r="E528" s="144" t="s">
        <v>9134</v>
      </c>
      <c r="F528" s="147">
        <v>44561</v>
      </c>
      <c r="G528" s="144" t="s">
        <v>3887</v>
      </c>
      <c r="H528" s="144" t="s">
        <v>9112</v>
      </c>
      <c r="I528" s="145" t="b">
        <v>0</v>
      </c>
      <c r="J528" s="145">
        <v>605.4</v>
      </c>
    </row>
    <row r="529" spans="1:10" s="7" customFormat="1">
      <c r="A529" s="7" t="s">
        <v>49</v>
      </c>
      <c r="D529" s="144" t="s">
        <v>1779</v>
      </c>
      <c r="E529" s="144" t="s">
        <v>9156</v>
      </c>
      <c r="F529" s="147">
        <v>44561</v>
      </c>
      <c r="G529" s="144" t="s">
        <v>3887</v>
      </c>
      <c r="H529" s="144" t="s">
        <v>9112</v>
      </c>
      <c r="I529" s="145" t="b">
        <v>0</v>
      </c>
      <c r="J529" s="145">
        <v>603.04999999999995</v>
      </c>
    </row>
    <row r="530" spans="1:10" s="7" customFormat="1">
      <c r="A530" s="7" t="s">
        <v>49</v>
      </c>
      <c r="D530" s="144" t="s">
        <v>1782</v>
      </c>
      <c r="E530" s="144" t="s">
        <v>9156</v>
      </c>
      <c r="F530" s="147">
        <v>44561</v>
      </c>
      <c r="G530" s="144" t="s">
        <v>3887</v>
      </c>
      <c r="H530" s="144" t="s">
        <v>9112</v>
      </c>
      <c r="I530" s="145" t="b">
        <v>0</v>
      </c>
      <c r="J530" s="145">
        <v>603.04999999999995</v>
      </c>
    </row>
    <row r="531" spans="1:10" s="7" customFormat="1">
      <c r="A531" s="7" t="s">
        <v>49</v>
      </c>
      <c r="D531" s="144" t="s">
        <v>1785</v>
      </c>
      <c r="E531" s="144" t="s">
        <v>9126</v>
      </c>
      <c r="F531" s="147">
        <v>44561</v>
      </c>
      <c r="G531" s="144" t="s">
        <v>3887</v>
      </c>
      <c r="H531" s="144" t="s">
        <v>9112</v>
      </c>
      <c r="I531" s="145" t="b">
        <v>0</v>
      </c>
      <c r="J531" s="145">
        <v>566.4</v>
      </c>
    </row>
    <row r="532" spans="1:10" s="7" customFormat="1">
      <c r="A532" s="7" t="s">
        <v>49</v>
      </c>
      <c r="D532" s="144" t="s">
        <v>1789</v>
      </c>
      <c r="E532" s="144" t="s">
        <v>9126</v>
      </c>
      <c r="F532" s="147">
        <v>44561</v>
      </c>
      <c r="G532" s="144" t="s">
        <v>3887</v>
      </c>
      <c r="H532" s="144" t="s">
        <v>9112</v>
      </c>
      <c r="I532" s="145" t="b">
        <v>0</v>
      </c>
      <c r="J532" s="145">
        <v>566.4</v>
      </c>
    </row>
    <row r="533" spans="1:10" s="7" customFormat="1">
      <c r="A533" s="7" t="s">
        <v>49</v>
      </c>
      <c r="D533" s="144" t="s">
        <v>1792</v>
      </c>
      <c r="E533" s="144" t="s">
        <v>9126</v>
      </c>
      <c r="F533" s="147">
        <v>44561</v>
      </c>
      <c r="G533" s="144" t="s">
        <v>3887</v>
      </c>
      <c r="H533" s="144" t="s">
        <v>9112</v>
      </c>
      <c r="I533" s="145" t="b">
        <v>0</v>
      </c>
      <c r="J533" s="145">
        <v>566.4</v>
      </c>
    </row>
    <row r="534" spans="1:10" s="7" customFormat="1">
      <c r="A534" s="7" t="s">
        <v>49</v>
      </c>
      <c r="D534" s="144" t="s">
        <v>1796</v>
      </c>
      <c r="E534" s="144" t="s">
        <v>9126</v>
      </c>
      <c r="F534" s="147">
        <v>44561</v>
      </c>
      <c r="G534" s="144" t="s">
        <v>3887</v>
      </c>
      <c r="H534" s="144" t="s">
        <v>9112</v>
      </c>
      <c r="I534" s="145" t="b">
        <v>0</v>
      </c>
      <c r="J534" s="145">
        <v>566.4</v>
      </c>
    </row>
    <row r="535" spans="1:10" s="7" customFormat="1">
      <c r="A535" s="7" t="s">
        <v>49</v>
      </c>
      <c r="D535" s="144" t="s">
        <v>1799</v>
      </c>
      <c r="E535" s="144" t="s">
        <v>9126</v>
      </c>
      <c r="F535" s="147">
        <v>44561</v>
      </c>
      <c r="G535" s="144" t="s">
        <v>3887</v>
      </c>
      <c r="H535" s="144" t="s">
        <v>9112</v>
      </c>
      <c r="I535" s="145" t="b">
        <v>0</v>
      </c>
      <c r="J535" s="145">
        <v>566.4</v>
      </c>
    </row>
    <row r="536" spans="1:10" s="7" customFormat="1">
      <c r="A536" s="7" t="s">
        <v>49</v>
      </c>
      <c r="D536" s="144" t="s">
        <v>1802</v>
      </c>
      <c r="E536" s="144" t="s">
        <v>9126</v>
      </c>
      <c r="F536" s="147">
        <v>44561</v>
      </c>
      <c r="G536" s="144" t="s">
        <v>3887</v>
      </c>
      <c r="H536" s="144" t="s">
        <v>9112</v>
      </c>
      <c r="I536" s="145" t="b">
        <v>0</v>
      </c>
      <c r="J536" s="145">
        <v>566.4</v>
      </c>
    </row>
    <row r="537" spans="1:10" s="7" customFormat="1">
      <c r="A537" s="7" t="s">
        <v>49</v>
      </c>
      <c r="D537" s="144" t="s">
        <v>1805</v>
      </c>
      <c r="E537" s="144" t="s">
        <v>9126</v>
      </c>
      <c r="F537" s="147">
        <v>44561</v>
      </c>
      <c r="G537" s="144" t="s">
        <v>3887</v>
      </c>
      <c r="H537" s="144" t="s">
        <v>9112</v>
      </c>
      <c r="I537" s="145" t="b">
        <v>0</v>
      </c>
      <c r="J537" s="145">
        <v>921</v>
      </c>
    </row>
    <row r="538" spans="1:10" s="7" customFormat="1">
      <c r="A538" s="7" t="s">
        <v>49</v>
      </c>
      <c r="D538" s="144" t="s">
        <v>1808</v>
      </c>
      <c r="E538" s="144" t="s">
        <v>9126</v>
      </c>
      <c r="F538" s="147">
        <v>44561</v>
      </c>
      <c r="G538" s="144" t="s">
        <v>3887</v>
      </c>
      <c r="H538" s="144" t="s">
        <v>9112</v>
      </c>
      <c r="I538" s="145" t="b">
        <v>0</v>
      </c>
      <c r="J538" s="145">
        <v>921</v>
      </c>
    </row>
    <row r="539" spans="1:10" s="7" customFormat="1">
      <c r="A539" s="7" t="s">
        <v>49</v>
      </c>
      <c r="D539" s="144" t="s">
        <v>1811</v>
      </c>
      <c r="E539" s="144" t="s">
        <v>9113</v>
      </c>
      <c r="F539" s="147">
        <v>44561</v>
      </c>
      <c r="G539" s="144" t="s">
        <v>3887</v>
      </c>
      <c r="H539" s="144" t="s">
        <v>9112</v>
      </c>
      <c r="I539" s="145" t="b">
        <v>0</v>
      </c>
      <c r="J539" s="145">
        <v>394.3</v>
      </c>
    </row>
    <row r="540" spans="1:10" s="7" customFormat="1">
      <c r="A540" s="7" t="s">
        <v>49</v>
      </c>
      <c r="D540" s="144" t="s">
        <v>1815</v>
      </c>
      <c r="E540" s="144" t="s">
        <v>9113</v>
      </c>
      <c r="F540" s="147">
        <v>44561</v>
      </c>
      <c r="G540" s="144" t="s">
        <v>3887</v>
      </c>
      <c r="H540" s="144" t="s">
        <v>9112</v>
      </c>
      <c r="I540" s="145" t="b">
        <v>0</v>
      </c>
      <c r="J540" s="145">
        <v>394.3</v>
      </c>
    </row>
    <row r="541" spans="1:10" s="7" customFormat="1">
      <c r="A541" s="7" t="s">
        <v>49</v>
      </c>
      <c r="D541" s="144" t="s">
        <v>1821</v>
      </c>
      <c r="E541" s="144" t="s">
        <v>9113</v>
      </c>
      <c r="F541" s="147">
        <v>44561</v>
      </c>
      <c r="G541" s="144" t="s">
        <v>3887</v>
      </c>
      <c r="H541" s="144" t="s">
        <v>9112</v>
      </c>
      <c r="I541" s="145" t="b">
        <v>0</v>
      </c>
      <c r="J541" s="145">
        <v>394.3</v>
      </c>
    </row>
    <row r="542" spans="1:10" s="7" customFormat="1">
      <c r="A542" s="7" t="s">
        <v>49</v>
      </c>
      <c r="D542" s="144" t="s">
        <v>1824</v>
      </c>
      <c r="E542" s="144" t="s">
        <v>9113</v>
      </c>
      <c r="F542" s="147">
        <v>44561</v>
      </c>
      <c r="G542" s="144" t="s">
        <v>3887</v>
      </c>
      <c r="H542" s="144" t="s">
        <v>9112</v>
      </c>
      <c r="I542" s="145" t="b">
        <v>0</v>
      </c>
      <c r="J542" s="145">
        <v>394.3</v>
      </c>
    </row>
    <row r="543" spans="1:10" s="7" customFormat="1">
      <c r="A543" s="7" t="s">
        <v>49</v>
      </c>
      <c r="D543" s="144" t="s">
        <v>1827</v>
      </c>
      <c r="E543" s="144" t="s">
        <v>9113</v>
      </c>
      <c r="F543" s="147">
        <v>44561</v>
      </c>
      <c r="G543" s="144" t="s">
        <v>3887</v>
      </c>
      <c r="H543" s="144" t="s">
        <v>9112</v>
      </c>
      <c r="I543" s="145" t="b">
        <v>0</v>
      </c>
      <c r="J543" s="145">
        <v>427.2</v>
      </c>
    </row>
    <row r="544" spans="1:10" s="7" customFormat="1">
      <c r="A544" s="7" t="s">
        <v>49</v>
      </c>
      <c r="D544" s="144" t="s">
        <v>1830</v>
      </c>
      <c r="E544" s="144" t="s">
        <v>9113</v>
      </c>
      <c r="F544" s="147">
        <v>44561</v>
      </c>
      <c r="G544" s="144" t="s">
        <v>3887</v>
      </c>
      <c r="H544" s="144" t="s">
        <v>9112</v>
      </c>
      <c r="I544" s="145" t="b">
        <v>0</v>
      </c>
      <c r="J544" s="145">
        <v>427.2</v>
      </c>
    </row>
    <row r="545" spans="1:10" s="7" customFormat="1">
      <c r="A545" s="7" t="s">
        <v>49</v>
      </c>
      <c r="D545" s="144" t="s">
        <v>1833</v>
      </c>
      <c r="E545" s="144" t="s">
        <v>9113</v>
      </c>
      <c r="F545" s="147">
        <v>44561</v>
      </c>
      <c r="G545" s="144" t="s">
        <v>3887</v>
      </c>
      <c r="H545" s="144" t="s">
        <v>9112</v>
      </c>
      <c r="I545" s="145" t="b">
        <v>0</v>
      </c>
      <c r="J545" s="145">
        <v>528.5</v>
      </c>
    </row>
    <row r="546" spans="1:10" s="7" customFormat="1">
      <c r="A546" s="7" t="s">
        <v>49</v>
      </c>
      <c r="D546" s="144" t="s">
        <v>1836</v>
      </c>
      <c r="E546" s="144" t="s">
        <v>9113</v>
      </c>
      <c r="F546" s="147">
        <v>44561</v>
      </c>
      <c r="G546" s="144" t="s">
        <v>3887</v>
      </c>
      <c r="H546" s="144" t="s">
        <v>9112</v>
      </c>
      <c r="I546" s="145" t="b">
        <v>0</v>
      </c>
      <c r="J546" s="145">
        <v>472.4</v>
      </c>
    </row>
    <row r="547" spans="1:10" s="7" customFormat="1">
      <c r="A547" s="7" t="s">
        <v>49</v>
      </c>
      <c r="D547" s="144" t="s">
        <v>1839</v>
      </c>
      <c r="E547" s="144" t="s">
        <v>9157</v>
      </c>
      <c r="F547" s="147">
        <v>44561</v>
      </c>
      <c r="G547" s="144" t="s">
        <v>3887</v>
      </c>
      <c r="H547" s="144" t="s">
        <v>9112</v>
      </c>
      <c r="I547" s="145" t="b">
        <v>0</v>
      </c>
      <c r="J547" s="145">
        <v>337.41</v>
      </c>
    </row>
    <row r="548" spans="1:10" s="7" customFormat="1">
      <c r="A548" s="7" t="s">
        <v>49</v>
      </c>
      <c r="D548" s="144" t="s">
        <v>1843</v>
      </c>
      <c r="E548" s="144" t="s">
        <v>9157</v>
      </c>
      <c r="F548" s="147">
        <v>44561</v>
      </c>
      <c r="G548" s="144" t="s">
        <v>3887</v>
      </c>
      <c r="H548" s="144" t="s">
        <v>9112</v>
      </c>
      <c r="I548" s="145" t="b">
        <v>0</v>
      </c>
      <c r="J548" s="145">
        <v>337.41</v>
      </c>
    </row>
    <row r="549" spans="1:10" s="7" customFormat="1">
      <c r="A549" s="7" t="s">
        <v>49</v>
      </c>
      <c r="D549" s="144" t="s">
        <v>1846</v>
      </c>
      <c r="E549" s="144" t="s">
        <v>9157</v>
      </c>
      <c r="F549" s="147">
        <v>44561</v>
      </c>
      <c r="G549" s="144" t="s">
        <v>3887</v>
      </c>
      <c r="H549" s="144" t="s">
        <v>9112</v>
      </c>
      <c r="I549" s="145" t="b">
        <v>0</v>
      </c>
      <c r="J549" s="145">
        <v>337.41</v>
      </c>
    </row>
    <row r="550" spans="1:10" s="7" customFormat="1">
      <c r="A550" s="7" t="s">
        <v>49</v>
      </c>
      <c r="D550" s="144" t="s">
        <v>1849</v>
      </c>
      <c r="E550" s="144" t="s">
        <v>9157</v>
      </c>
      <c r="F550" s="147">
        <v>44561</v>
      </c>
      <c r="G550" s="144" t="s">
        <v>3887</v>
      </c>
      <c r="H550" s="144" t="s">
        <v>9112</v>
      </c>
      <c r="I550" s="145" t="b">
        <v>0</v>
      </c>
      <c r="J550" s="145">
        <v>337.41</v>
      </c>
    </row>
    <row r="551" spans="1:10" s="7" customFormat="1">
      <c r="A551" s="7" t="s">
        <v>49</v>
      </c>
      <c r="D551" s="144" t="s">
        <v>1852</v>
      </c>
      <c r="E551" s="144" t="s">
        <v>9157</v>
      </c>
      <c r="F551" s="147">
        <v>44561</v>
      </c>
      <c r="G551" s="144" t="s">
        <v>3887</v>
      </c>
      <c r="H551" s="144" t="s">
        <v>9112</v>
      </c>
      <c r="I551" s="145" t="b">
        <v>0</v>
      </c>
      <c r="J551" s="145">
        <v>337.41</v>
      </c>
    </row>
    <row r="552" spans="1:10" s="7" customFormat="1">
      <c r="A552" s="7" t="s">
        <v>49</v>
      </c>
      <c r="D552" s="144" t="s">
        <v>1475</v>
      </c>
      <c r="E552" s="144" t="s">
        <v>3389</v>
      </c>
      <c r="F552" s="147">
        <v>44561</v>
      </c>
      <c r="G552" s="144" t="s">
        <v>3887</v>
      </c>
      <c r="H552" s="144" t="s">
        <v>9112</v>
      </c>
      <c r="I552" s="145" t="b">
        <v>0</v>
      </c>
      <c r="J552" s="145">
        <v>693</v>
      </c>
    </row>
    <row r="553" spans="1:10" s="7" customFormat="1">
      <c r="A553" s="7" t="s">
        <v>49</v>
      </c>
      <c r="D553" s="144" t="s">
        <v>1478</v>
      </c>
      <c r="E553" s="144" t="s">
        <v>3389</v>
      </c>
      <c r="F553" s="147">
        <v>44561</v>
      </c>
      <c r="G553" s="144" t="s">
        <v>3887</v>
      </c>
      <c r="H553" s="144" t="s">
        <v>9112</v>
      </c>
      <c r="I553" s="145" t="b">
        <v>0</v>
      </c>
      <c r="J553" s="145">
        <v>693</v>
      </c>
    </row>
    <row r="554" spans="1:10" s="7" customFormat="1">
      <c r="A554" s="7" t="s">
        <v>49</v>
      </c>
      <c r="D554" s="144" t="s">
        <v>1855</v>
      </c>
      <c r="E554" s="144" t="s">
        <v>9158</v>
      </c>
      <c r="F554" s="147">
        <v>44561</v>
      </c>
      <c r="G554" s="144" t="s">
        <v>3887</v>
      </c>
      <c r="H554" s="144" t="s">
        <v>9112</v>
      </c>
      <c r="I554" s="145" t="b">
        <v>0</v>
      </c>
      <c r="J554" s="145">
        <v>700.7</v>
      </c>
    </row>
    <row r="555" spans="1:10" s="7" customFormat="1">
      <c r="A555" s="7" t="s">
        <v>49</v>
      </c>
      <c r="D555" s="144" t="s">
        <v>1859</v>
      </c>
      <c r="E555" s="144" t="s">
        <v>9158</v>
      </c>
      <c r="F555" s="147">
        <v>44561</v>
      </c>
      <c r="G555" s="144" t="s">
        <v>3887</v>
      </c>
      <c r="H555" s="144" t="s">
        <v>9112</v>
      </c>
      <c r="I555" s="145" t="b">
        <v>0</v>
      </c>
      <c r="J555" s="145">
        <v>700.7</v>
      </c>
    </row>
    <row r="556" spans="1:10" s="7" customFormat="1">
      <c r="A556" s="7" t="s">
        <v>49</v>
      </c>
      <c r="D556" s="144" t="s">
        <v>1862</v>
      </c>
      <c r="E556" s="144" t="s">
        <v>9158</v>
      </c>
      <c r="F556" s="147">
        <v>44561</v>
      </c>
      <c r="G556" s="144" t="s">
        <v>3887</v>
      </c>
      <c r="H556" s="144" t="s">
        <v>9112</v>
      </c>
      <c r="I556" s="145" t="b">
        <v>0</v>
      </c>
      <c r="J556" s="145">
        <v>700.7</v>
      </c>
    </row>
    <row r="557" spans="1:10" s="7" customFormat="1">
      <c r="A557" s="7" t="s">
        <v>49</v>
      </c>
      <c r="D557" s="144" t="s">
        <v>1865</v>
      </c>
      <c r="E557" s="144" t="s">
        <v>9158</v>
      </c>
      <c r="F557" s="147">
        <v>44561</v>
      </c>
      <c r="G557" s="144" t="s">
        <v>3887</v>
      </c>
      <c r="H557" s="144" t="s">
        <v>9112</v>
      </c>
      <c r="I557" s="145" t="b">
        <v>0</v>
      </c>
      <c r="J557" s="145">
        <v>772.8</v>
      </c>
    </row>
    <row r="558" spans="1:10" s="7" customFormat="1">
      <c r="A558" s="7" t="s">
        <v>49</v>
      </c>
      <c r="D558" s="144" t="s">
        <v>1868</v>
      </c>
      <c r="E558" s="144" t="s">
        <v>9158</v>
      </c>
      <c r="F558" s="147">
        <v>44561</v>
      </c>
      <c r="G558" s="144" t="s">
        <v>3887</v>
      </c>
      <c r="H558" s="144" t="s">
        <v>9112</v>
      </c>
      <c r="I558" s="145" t="b">
        <v>0</v>
      </c>
      <c r="J558" s="145">
        <v>700.7</v>
      </c>
    </row>
    <row r="559" spans="1:10" s="7" customFormat="1">
      <c r="A559" s="7" t="s">
        <v>49</v>
      </c>
      <c r="D559" s="144" t="s">
        <v>1871</v>
      </c>
      <c r="E559" s="144" t="s">
        <v>9158</v>
      </c>
      <c r="F559" s="147">
        <v>44561</v>
      </c>
      <c r="G559" s="144" t="s">
        <v>3887</v>
      </c>
      <c r="H559" s="144" t="s">
        <v>9112</v>
      </c>
      <c r="I559" s="145" t="b">
        <v>0</v>
      </c>
      <c r="J559" s="145">
        <v>700.7</v>
      </c>
    </row>
    <row r="560" spans="1:10" s="7" customFormat="1">
      <c r="A560" s="7" t="s">
        <v>49</v>
      </c>
      <c r="D560" s="144" t="s">
        <v>1874</v>
      </c>
      <c r="E560" s="144" t="s">
        <v>9158</v>
      </c>
      <c r="F560" s="147">
        <v>44561</v>
      </c>
      <c r="G560" s="144" t="s">
        <v>3887</v>
      </c>
      <c r="H560" s="144" t="s">
        <v>9112</v>
      </c>
      <c r="I560" s="145" t="b">
        <v>0</v>
      </c>
      <c r="J560" s="145">
        <v>700.7</v>
      </c>
    </row>
    <row r="561" spans="1:10" s="7" customFormat="1">
      <c r="A561" s="7" t="s">
        <v>49</v>
      </c>
      <c r="D561" s="144" t="s">
        <v>1877</v>
      </c>
      <c r="E561" s="144" t="s">
        <v>9158</v>
      </c>
      <c r="F561" s="147">
        <v>44561</v>
      </c>
      <c r="G561" s="144" t="s">
        <v>3887</v>
      </c>
      <c r="H561" s="144" t="s">
        <v>9112</v>
      </c>
      <c r="I561" s="145" t="b">
        <v>0</v>
      </c>
      <c r="J561" s="145">
        <v>772.8</v>
      </c>
    </row>
    <row r="562" spans="1:10" s="7" customFormat="1">
      <c r="A562" s="7" t="s">
        <v>49</v>
      </c>
      <c r="D562" s="144" t="s">
        <v>1880</v>
      </c>
      <c r="E562" s="144" t="s">
        <v>9158</v>
      </c>
      <c r="F562" s="147">
        <v>44561</v>
      </c>
      <c r="G562" s="144" t="s">
        <v>3887</v>
      </c>
      <c r="H562" s="144" t="s">
        <v>9112</v>
      </c>
      <c r="I562" s="145" t="b">
        <v>0</v>
      </c>
      <c r="J562" s="145">
        <v>804.3</v>
      </c>
    </row>
    <row r="563" spans="1:10" s="7" customFormat="1">
      <c r="A563" s="7" t="s">
        <v>49</v>
      </c>
      <c r="D563" s="144" t="s">
        <v>1883</v>
      </c>
      <c r="E563" s="144" t="s">
        <v>9158</v>
      </c>
      <c r="F563" s="147">
        <v>44561</v>
      </c>
      <c r="G563" s="144" t="s">
        <v>3887</v>
      </c>
      <c r="H563" s="144" t="s">
        <v>9112</v>
      </c>
      <c r="I563" s="145" t="b">
        <v>0</v>
      </c>
      <c r="J563" s="145">
        <v>772.8</v>
      </c>
    </row>
    <row r="564" spans="1:10" s="7" customFormat="1">
      <c r="A564" s="7" t="s">
        <v>49</v>
      </c>
      <c r="D564" s="144" t="s">
        <v>1482</v>
      </c>
      <c r="E564" s="144" t="s">
        <v>9142</v>
      </c>
      <c r="F564" s="147">
        <v>44561</v>
      </c>
      <c r="G564" s="144" t="s">
        <v>3887</v>
      </c>
      <c r="H564" s="144" t="s">
        <v>9112</v>
      </c>
      <c r="I564" s="145" t="b">
        <v>0</v>
      </c>
      <c r="J564" s="145">
        <v>150</v>
      </c>
    </row>
    <row r="565" spans="1:10" s="7" customFormat="1">
      <c r="A565" s="7" t="s">
        <v>49</v>
      </c>
      <c r="D565" s="144" t="s">
        <v>1486</v>
      </c>
      <c r="E565" s="144" t="s">
        <v>9142</v>
      </c>
      <c r="F565" s="147">
        <v>44561</v>
      </c>
      <c r="G565" s="144" t="s">
        <v>3887</v>
      </c>
      <c r="H565" s="144" t="s">
        <v>9112</v>
      </c>
      <c r="I565" s="145" t="b">
        <v>0</v>
      </c>
      <c r="J565" s="145">
        <v>150</v>
      </c>
    </row>
    <row r="566" spans="1:10" s="7" customFormat="1">
      <c r="A566" s="7" t="s">
        <v>49</v>
      </c>
      <c r="D566" s="144" t="s">
        <v>1489</v>
      </c>
      <c r="E566" s="144" t="s">
        <v>9142</v>
      </c>
      <c r="F566" s="147">
        <v>44561</v>
      </c>
      <c r="G566" s="144" t="s">
        <v>3887</v>
      </c>
      <c r="H566" s="144" t="s">
        <v>9112</v>
      </c>
      <c r="I566" s="145" t="b">
        <v>0</v>
      </c>
      <c r="J566" s="145">
        <v>150</v>
      </c>
    </row>
    <row r="567" spans="1:10" s="7" customFormat="1">
      <c r="A567" s="7" t="s">
        <v>49</v>
      </c>
      <c r="D567" s="144" t="s">
        <v>1887</v>
      </c>
      <c r="E567" s="144" t="s">
        <v>9156</v>
      </c>
      <c r="F567" s="147">
        <v>44561</v>
      </c>
      <c r="G567" s="144" t="s">
        <v>3887</v>
      </c>
      <c r="H567" s="144" t="s">
        <v>9112</v>
      </c>
      <c r="I567" s="145" t="b">
        <v>0</v>
      </c>
      <c r="J567" s="145">
        <v>648.54999999999995</v>
      </c>
    </row>
    <row r="568" spans="1:10" s="7" customFormat="1">
      <c r="A568" s="7" t="s">
        <v>49</v>
      </c>
      <c r="D568" s="144" t="s">
        <v>1891</v>
      </c>
      <c r="E568" s="144" t="s">
        <v>9156</v>
      </c>
      <c r="F568" s="147">
        <v>44561</v>
      </c>
      <c r="G568" s="144" t="s">
        <v>3887</v>
      </c>
      <c r="H568" s="144" t="s">
        <v>9112</v>
      </c>
      <c r="I568" s="145" t="b">
        <v>0</v>
      </c>
      <c r="J568" s="145">
        <v>648.54999999999995</v>
      </c>
    </row>
    <row r="569" spans="1:10" s="7" customFormat="1">
      <c r="A569" s="7" t="s">
        <v>49</v>
      </c>
      <c r="D569" s="144" t="s">
        <v>1894</v>
      </c>
      <c r="E569" s="144" t="s">
        <v>9156</v>
      </c>
      <c r="F569" s="147">
        <v>44561</v>
      </c>
      <c r="G569" s="144" t="s">
        <v>3887</v>
      </c>
      <c r="H569" s="144" t="s">
        <v>9112</v>
      </c>
      <c r="I569" s="145" t="b">
        <v>0</v>
      </c>
      <c r="J569" s="145">
        <v>648.54999999999995</v>
      </c>
    </row>
    <row r="570" spans="1:10" s="7" customFormat="1">
      <c r="A570" s="7" t="s">
        <v>49</v>
      </c>
      <c r="D570" s="144" t="s">
        <v>1897</v>
      </c>
      <c r="E570" s="144" t="s">
        <v>9156</v>
      </c>
      <c r="F570" s="147">
        <v>44561</v>
      </c>
      <c r="G570" s="144" t="s">
        <v>3887</v>
      </c>
      <c r="H570" s="144" t="s">
        <v>9112</v>
      </c>
      <c r="I570" s="145" t="b">
        <v>0</v>
      </c>
      <c r="J570" s="145">
        <v>648.54999999999995</v>
      </c>
    </row>
    <row r="571" spans="1:10" s="7" customFormat="1">
      <c r="A571" s="7" t="s">
        <v>49</v>
      </c>
      <c r="D571" s="144" t="s">
        <v>3394</v>
      </c>
      <c r="E571" s="144" t="s">
        <v>9156</v>
      </c>
      <c r="F571" s="147">
        <v>44561</v>
      </c>
      <c r="G571" s="144" t="s">
        <v>3887</v>
      </c>
      <c r="H571" s="144" t="s">
        <v>9112</v>
      </c>
      <c r="I571" s="145" t="b">
        <v>0</v>
      </c>
      <c r="J571" s="145">
        <v>648.54999999999995</v>
      </c>
    </row>
    <row r="572" spans="1:10" s="7" customFormat="1">
      <c r="A572" s="7" t="s">
        <v>49</v>
      </c>
      <c r="D572" s="144" t="s">
        <v>6816</v>
      </c>
      <c r="E572" s="144" t="s">
        <v>9126</v>
      </c>
      <c r="F572" s="147">
        <v>44561</v>
      </c>
      <c r="G572" s="144" t="s">
        <v>3887</v>
      </c>
      <c r="H572" s="144" t="s">
        <v>9112</v>
      </c>
      <c r="I572" s="145" t="b">
        <v>0</v>
      </c>
      <c r="J572" s="145">
        <v>198</v>
      </c>
    </row>
    <row r="573" spans="1:10" s="7" customFormat="1">
      <c r="A573" s="7" t="s">
        <v>49</v>
      </c>
      <c r="D573" s="144" t="s">
        <v>3775</v>
      </c>
      <c r="E573" s="144" t="s">
        <v>9126</v>
      </c>
      <c r="F573" s="147">
        <v>44561</v>
      </c>
      <c r="G573" s="144" t="s">
        <v>3887</v>
      </c>
      <c r="H573" s="144" t="s">
        <v>9112</v>
      </c>
      <c r="I573" s="145" t="b">
        <v>0</v>
      </c>
      <c r="J573" s="145">
        <v>148.4</v>
      </c>
    </row>
    <row r="574" spans="1:10" s="7" customFormat="1">
      <c r="A574" s="7" t="s">
        <v>49</v>
      </c>
      <c r="D574" s="144" t="s">
        <v>1902</v>
      </c>
      <c r="E574" s="144" t="s">
        <v>9113</v>
      </c>
      <c r="F574" s="147">
        <v>44561</v>
      </c>
      <c r="G574" s="144" t="s">
        <v>3887</v>
      </c>
      <c r="H574" s="144" t="s">
        <v>9112</v>
      </c>
      <c r="I574" s="145" t="b">
        <v>0</v>
      </c>
      <c r="J574" s="145">
        <v>528.5</v>
      </c>
    </row>
    <row r="575" spans="1:10" s="7" customFormat="1">
      <c r="A575" s="7" t="s">
        <v>49</v>
      </c>
      <c r="D575" s="144" t="s">
        <v>1905</v>
      </c>
      <c r="E575" s="144" t="s">
        <v>9157</v>
      </c>
      <c r="F575" s="147">
        <v>44561</v>
      </c>
      <c r="G575" s="144" t="s">
        <v>3887</v>
      </c>
      <c r="H575" s="144" t="s">
        <v>9112</v>
      </c>
      <c r="I575" s="145" t="b">
        <v>0</v>
      </c>
      <c r="J575" s="145">
        <v>354.33</v>
      </c>
    </row>
    <row r="576" spans="1:10" s="7" customFormat="1">
      <c r="A576" s="7" t="s">
        <v>49</v>
      </c>
      <c r="D576" s="144" t="s">
        <v>1908</v>
      </c>
      <c r="E576" s="144" t="s">
        <v>9158</v>
      </c>
      <c r="F576" s="147">
        <v>44561</v>
      </c>
      <c r="G576" s="144" t="s">
        <v>3887</v>
      </c>
      <c r="H576" s="144" t="s">
        <v>9112</v>
      </c>
      <c r="I576" s="145" t="b">
        <v>0</v>
      </c>
      <c r="J576" s="145">
        <v>804.3</v>
      </c>
    </row>
    <row r="577" spans="1:10" s="7" customFormat="1">
      <c r="A577" s="7" t="s">
        <v>49</v>
      </c>
      <c r="D577" s="144" t="s">
        <v>1911</v>
      </c>
      <c r="E577" s="144" t="s">
        <v>9158</v>
      </c>
      <c r="F577" s="147">
        <v>44561</v>
      </c>
      <c r="G577" s="144" t="s">
        <v>3887</v>
      </c>
      <c r="H577" s="144" t="s">
        <v>9112</v>
      </c>
      <c r="I577" s="145" t="b">
        <v>0</v>
      </c>
      <c r="J577" s="145">
        <v>804.3</v>
      </c>
    </row>
    <row r="578" spans="1:10" s="7" customFormat="1">
      <c r="A578" s="7" t="s">
        <v>49</v>
      </c>
      <c r="D578" s="144" t="s">
        <v>1914</v>
      </c>
      <c r="E578" s="144" t="s">
        <v>9158</v>
      </c>
      <c r="F578" s="147">
        <v>44561</v>
      </c>
      <c r="G578" s="144" t="s">
        <v>3887</v>
      </c>
      <c r="H578" s="144" t="s">
        <v>9112</v>
      </c>
      <c r="I578" s="145" t="b">
        <v>0</v>
      </c>
      <c r="J578" s="145">
        <v>804.3</v>
      </c>
    </row>
    <row r="579" spans="1:10" s="7" customFormat="1">
      <c r="A579" s="7" t="s">
        <v>49</v>
      </c>
      <c r="D579" s="144" t="s">
        <v>1917</v>
      </c>
      <c r="E579" s="144" t="s">
        <v>9158</v>
      </c>
      <c r="F579" s="147">
        <v>44561</v>
      </c>
      <c r="G579" s="144" t="s">
        <v>3887</v>
      </c>
      <c r="H579" s="144" t="s">
        <v>9112</v>
      </c>
      <c r="I579" s="145" t="b">
        <v>0</v>
      </c>
      <c r="J579" s="145">
        <v>804.3</v>
      </c>
    </row>
    <row r="580" spans="1:10" s="7" customFormat="1">
      <c r="A580" s="7" t="s">
        <v>49</v>
      </c>
      <c r="D580" s="144" t="s">
        <v>1920</v>
      </c>
      <c r="E580" s="144" t="s">
        <v>9158</v>
      </c>
      <c r="F580" s="147">
        <v>44561</v>
      </c>
      <c r="G580" s="144" t="s">
        <v>3887</v>
      </c>
      <c r="H580" s="144" t="s">
        <v>9112</v>
      </c>
      <c r="I580" s="145" t="b">
        <v>0</v>
      </c>
      <c r="J580" s="145">
        <v>804.3</v>
      </c>
    </row>
    <row r="581" spans="1:10" s="7" customFormat="1">
      <c r="A581" s="7" t="s">
        <v>49</v>
      </c>
      <c r="D581" s="144" t="s">
        <v>1613</v>
      </c>
      <c r="E581" s="144" t="s">
        <v>9159</v>
      </c>
      <c r="F581" s="147">
        <v>44561</v>
      </c>
      <c r="G581" s="144" t="s">
        <v>3887</v>
      </c>
      <c r="H581" s="144" t="s">
        <v>9112</v>
      </c>
      <c r="I581" s="145" t="b">
        <v>0</v>
      </c>
      <c r="J581" s="145">
        <v>459.28</v>
      </c>
    </row>
    <row r="582" spans="1:10" s="7" customFormat="1">
      <c r="A582" s="7" t="s">
        <v>49</v>
      </c>
      <c r="D582" s="144" t="s">
        <v>1617</v>
      </c>
      <c r="E582" s="144" t="s">
        <v>9159</v>
      </c>
      <c r="F582" s="147">
        <v>44561</v>
      </c>
      <c r="G582" s="144" t="s">
        <v>3887</v>
      </c>
      <c r="H582" s="144" t="s">
        <v>9112</v>
      </c>
      <c r="I582" s="145" t="b">
        <v>0</v>
      </c>
      <c r="J582" s="145">
        <v>459.28</v>
      </c>
    </row>
    <row r="583" spans="1:10" s="7" customFormat="1">
      <c r="A583" s="7" t="s">
        <v>49</v>
      </c>
      <c r="D583" s="144" t="s">
        <v>1620</v>
      </c>
      <c r="E583" s="144" t="s">
        <v>9159</v>
      </c>
      <c r="F583" s="147">
        <v>44561</v>
      </c>
      <c r="G583" s="144" t="s">
        <v>3887</v>
      </c>
      <c r="H583" s="144" t="s">
        <v>9112</v>
      </c>
      <c r="I583" s="145" t="b">
        <v>0</v>
      </c>
      <c r="J583" s="145">
        <v>459.28</v>
      </c>
    </row>
    <row r="584" spans="1:10" s="7" customFormat="1">
      <c r="A584" s="7" t="s">
        <v>49</v>
      </c>
      <c r="D584" s="144" t="s">
        <v>1623</v>
      </c>
      <c r="E584" s="144" t="s">
        <v>9159</v>
      </c>
      <c r="F584" s="147">
        <v>44561</v>
      </c>
      <c r="G584" s="144" t="s">
        <v>3887</v>
      </c>
      <c r="H584" s="144" t="s">
        <v>9112</v>
      </c>
      <c r="I584" s="145" t="b">
        <v>0</v>
      </c>
      <c r="J584" s="145">
        <v>459.28</v>
      </c>
    </row>
    <row r="585" spans="1:10" s="7" customFormat="1">
      <c r="A585" s="7" t="s">
        <v>49</v>
      </c>
      <c r="D585" s="144" t="s">
        <v>1626</v>
      </c>
      <c r="E585" s="144" t="s">
        <v>9159</v>
      </c>
      <c r="F585" s="147">
        <v>44561</v>
      </c>
      <c r="G585" s="144" t="s">
        <v>3887</v>
      </c>
      <c r="H585" s="144" t="s">
        <v>9112</v>
      </c>
      <c r="I585" s="145" t="b">
        <v>0</v>
      </c>
      <c r="J585" s="145">
        <v>459.28</v>
      </c>
    </row>
    <row r="586" spans="1:10" s="7" customFormat="1">
      <c r="A586" s="7" t="s">
        <v>49</v>
      </c>
      <c r="D586" s="144" t="s">
        <v>1629</v>
      </c>
      <c r="E586" s="144" t="s">
        <v>9136</v>
      </c>
      <c r="F586" s="147">
        <v>44561</v>
      </c>
      <c r="G586" s="144" t="s">
        <v>3887</v>
      </c>
      <c r="H586" s="144" t="s">
        <v>9112</v>
      </c>
      <c r="I586" s="145" t="b">
        <v>0</v>
      </c>
      <c r="J586" s="145">
        <v>517.79999999999995</v>
      </c>
    </row>
    <row r="587" spans="1:10" s="7" customFormat="1">
      <c r="A587" s="7" t="s">
        <v>49</v>
      </c>
      <c r="D587" s="144" t="s">
        <v>1632</v>
      </c>
      <c r="E587" s="144" t="s">
        <v>9136</v>
      </c>
      <c r="F587" s="147">
        <v>44561</v>
      </c>
      <c r="G587" s="144" t="s">
        <v>3887</v>
      </c>
      <c r="H587" s="144" t="s">
        <v>9112</v>
      </c>
      <c r="I587" s="145" t="b">
        <v>0</v>
      </c>
      <c r="J587" s="145">
        <v>517.79999999999995</v>
      </c>
    </row>
    <row r="588" spans="1:10" s="7" customFormat="1">
      <c r="A588" s="7" t="s">
        <v>49</v>
      </c>
      <c r="D588" s="144" t="s">
        <v>1635</v>
      </c>
      <c r="E588" s="144" t="s">
        <v>9136</v>
      </c>
      <c r="F588" s="147">
        <v>44561</v>
      </c>
      <c r="G588" s="144" t="s">
        <v>3887</v>
      </c>
      <c r="H588" s="144" t="s">
        <v>9112</v>
      </c>
      <c r="I588" s="145" t="b">
        <v>0</v>
      </c>
      <c r="J588" s="145">
        <v>517.79999999999995</v>
      </c>
    </row>
    <row r="589" spans="1:10" s="7" customFormat="1">
      <c r="A589" s="7" t="s">
        <v>49</v>
      </c>
      <c r="D589" s="144" t="s">
        <v>1638</v>
      </c>
      <c r="E589" s="144" t="s">
        <v>9136</v>
      </c>
      <c r="F589" s="147">
        <v>44561</v>
      </c>
      <c r="G589" s="144" t="s">
        <v>3887</v>
      </c>
      <c r="H589" s="144" t="s">
        <v>9112</v>
      </c>
      <c r="I589" s="145" t="b">
        <v>0</v>
      </c>
      <c r="J589" s="145">
        <v>517.79999999999995</v>
      </c>
    </row>
    <row r="590" spans="1:10" s="7" customFormat="1">
      <c r="A590" s="7" t="s">
        <v>49</v>
      </c>
      <c r="D590" s="144" t="s">
        <v>1641</v>
      </c>
      <c r="E590" s="144" t="s">
        <v>9136</v>
      </c>
      <c r="F590" s="147">
        <v>44561</v>
      </c>
      <c r="G590" s="144" t="s">
        <v>3887</v>
      </c>
      <c r="H590" s="144" t="s">
        <v>9112</v>
      </c>
      <c r="I590" s="145" t="b">
        <v>0</v>
      </c>
      <c r="J590" s="145">
        <v>517.79999999999995</v>
      </c>
    </row>
    <row r="591" spans="1:10" s="7" customFormat="1">
      <c r="A591" s="7" t="s">
        <v>49</v>
      </c>
      <c r="D591" s="144" t="s">
        <v>7982</v>
      </c>
      <c r="E591" s="144" t="s">
        <v>9138</v>
      </c>
      <c r="F591" s="147">
        <v>44561</v>
      </c>
      <c r="G591" s="144" t="s">
        <v>3887</v>
      </c>
      <c r="H591" s="144" t="s">
        <v>9112</v>
      </c>
      <c r="I591" s="145" t="b">
        <v>0</v>
      </c>
      <c r="J591" s="145">
        <v>99.6</v>
      </c>
    </row>
    <row r="592" spans="1:10" s="7" customFormat="1">
      <c r="A592" s="7" t="s">
        <v>49</v>
      </c>
      <c r="D592" s="144" t="s">
        <v>3776</v>
      </c>
      <c r="E592" s="144" t="s">
        <v>9138</v>
      </c>
      <c r="F592" s="147">
        <v>44561</v>
      </c>
      <c r="G592" s="144" t="s">
        <v>3887</v>
      </c>
      <c r="H592" s="144" t="s">
        <v>9112</v>
      </c>
      <c r="I592" s="145" t="b">
        <v>0</v>
      </c>
      <c r="J592" s="145">
        <v>83.2</v>
      </c>
    </row>
    <row r="593" spans="1:10" s="7" customFormat="1">
      <c r="A593" s="7" t="s">
        <v>49</v>
      </c>
      <c r="D593" s="144" t="s">
        <v>2997</v>
      </c>
      <c r="E593" s="144" t="s">
        <v>9138</v>
      </c>
      <c r="F593" s="147">
        <v>44561</v>
      </c>
      <c r="G593" s="144" t="s">
        <v>3887</v>
      </c>
      <c r="H593" s="144" t="s">
        <v>9112</v>
      </c>
      <c r="I593" s="145" t="b">
        <v>0</v>
      </c>
      <c r="J593" s="145">
        <v>191.7</v>
      </c>
    </row>
    <row r="594" spans="1:10" s="7" customFormat="1">
      <c r="A594" s="7" t="s">
        <v>49</v>
      </c>
      <c r="D594" s="144" t="s">
        <v>3001</v>
      </c>
      <c r="E594" s="144" t="s">
        <v>9138</v>
      </c>
      <c r="F594" s="147">
        <v>44561</v>
      </c>
      <c r="G594" s="144" t="s">
        <v>3887</v>
      </c>
      <c r="H594" s="144" t="s">
        <v>9112</v>
      </c>
      <c r="I594" s="145" t="b">
        <v>0</v>
      </c>
      <c r="J594" s="145">
        <v>191.7</v>
      </c>
    </row>
    <row r="595" spans="1:10" s="7" customFormat="1">
      <c r="A595" s="7" t="s">
        <v>49</v>
      </c>
      <c r="D595" s="144" t="s">
        <v>3004</v>
      </c>
      <c r="E595" s="144" t="s">
        <v>9138</v>
      </c>
      <c r="F595" s="147">
        <v>44561</v>
      </c>
      <c r="G595" s="144" t="s">
        <v>3887</v>
      </c>
      <c r="H595" s="144" t="s">
        <v>9112</v>
      </c>
      <c r="I595" s="145" t="b">
        <v>0</v>
      </c>
      <c r="J595" s="145">
        <v>191.7</v>
      </c>
    </row>
    <row r="596" spans="1:10" s="7" customFormat="1">
      <c r="A596" s="7" t="s">
        <v>49</v>
      </c>
      <c r="D596" s="144" t="s">
        <v>3007</v>
      </c>
      <c r="E596" s="144" t="s">
        <v>9156</v>
      </c>
      <c r="F596" s="147">
        <v>44561</v>
      </c>
      <c r="G596" s="144" t="s">
        <v>3887</v>
      </c>
      <c r="H596" s="144" t="s">
        <v>9112</v>
      </c>
      <c r="I596" s="145" t="b">
        <v>0</v>
      </c>
      <c r="J596" s="145">
        <v>303.10000000000002</v>
      </c>
    </row>
    <row r="597" spans="1:10" s="7" customFormat="1">
      <c r="A597" s="7" t="s">
        <v>49</v>
      </c>
      <c r="D597" s="144" t="s">
        <v>3011</v>
      </c>
      <c r="E597" s="144" t="s">
        <v>9156</v>
      </c>
      <c r="F597" s="147">
        <v>44561</v>
      </c>
      <c r="G597" s="144" t="s">
        <v>3887</v>
      </c>
      <c r="H597" s="144" t="s">
        <v>9112</v>
      </c>
      <c r="I597" s="145" t="b">
        <v>0</v>
      </c>
      <c r="J597" s="145">
        <v>303.10000000000002</v>
      </c>
    </row>
    <row r="598" spans="1:10" s="7" customFormat="1">
      <c r="A598" s="7" t="s">
        <v>49</v>
      </c>
      <c r="D598" s="144" t="s">
        <v>3014</v>
      </c>
      <c r="E598" s="144" t="s">
        <v>9156</v>
      </c>
      <c r="F598" s="147">
        <v>44561</v>
      </c>
      <c r="G598" s="144" t="s">
        <v>3887</v>
      </c>
      <c r="H598" s="144" t="s">
        <v>9112</v>
      </c>
      <c r="I598" s="145" t="b">
        <v>0</v>
      </c>
      <c r="J598" s="145">
        <v>322.7</v>
      </c>
    </row>
    <row r="599" spans="1:10" s="7" customFormat="1">
      <c r="A599" s="7" t="s">
        <v>49</v>
      </c>
      <c r="D599" s="144" t="s">
        <v>3018</v>
      </c>
      <c r="E599" s="144" t="s">
        <v>9156</v>
      </c>
      <c r="F599" s="147">
        <v>44561</v>
      </c>
      <c r="G599" s="144" t="s">
        <v>3887</v>
      </c>
      <c r="H599" s="144" t="s">
        <v>9112</v>
      </c>
      <c r="I599" s="145" t="b">
        <v>0</v>
      </c>
      <c r="J599" s="145">
        <v>322.7</v>
      </c>
    </row>
    <row r="600" spans="1:10" s="7" customFormat="1">
      <c r="A600" s="7" t="s">
        <v>49</v>
      </c>
      <c r="D600" s="144" t="s">
        <v>3021</v>
      </c>
      <c r="E600" s="144" t="s">
        <v>9135</v>
      </c>
      <c r="F600" s="147">
        <v>44561</v>
      </c>
      <c r="G600" s="144" t="s">
        <v>3887</v>
      </c>
      <c r="H600" s="144" t="s">
        <v>9112</v>
      </c>
      <c r="I600" s="145" t="b">
        <v>0</v>
      </c>
      <c r="J600" s="145">
        <v>689</v>
      </c>
    </row>
    <row r="601" spans="1:10" s="7" customFormat="1">
      <c r="A601" s="7" t="s">
        <v>49</v>
      </c>
      <c r="D601" s="144" t="s">
        <v>3024</v>
      </c>
      <c r="E601" s="144" t="s">
        <v>9135</v>
      </c>
      <c r="F601" s="147">
        <v>44561</v>
      </c>
      <c r="G601" s="144" t="s">
        <v>3887</v>
      </c>
      <c r="H601" s="144" t="s">
        <v>9112</v>
      </c>
      <c r="I601" s="145" t="b">
        <v>0</v>
      </c>
      <c r="J601" s="145">
        <v>689</v>
      </c>
    </row>
    <row r="602" spans="1:10" s="7" customFormat="1">
      <c r="A602" s="7" t="s">
        <v>49</v>
      </c>
      <c r="D602" s="144" t="s">
        <v>3028</v>
      </c>
      <c r="E602" s="144" t="s">
        <v>9135</v>
      </c>
      <c r="F602" s="147">
        <v>44561</v>
      </c>
      <c r="G602" s="144" t="s">
        <v>3887</v>
      </c>
      <c r="H602" s="144" t="s">
        <v>9112</v>
      </c>
      <c r="I602" s="145" t="b">
        <v>0</v>
      </c>
      <c r="J602" s="145">
        <v>689</v>
      </c>
    </row>
    <row r="603" spans="1:10" s="7" customFormat="1">
      <c r="A603" s="7" t="s">
        <v>49</v>
      </c>
      <c r="D603" s="144" t="s">
        <v>3032</v>
      </c>
      <c r="E603" s="144" t="s">
        <v>9160</v>
      </c>
      <c r="F603" s="147">
        <v>44561</v>
      </c>
      <c r="G603" s="144" t="s">
        <v>3887</v>
      </c>
      <c r="H603" s="144" t="s">
        <v>9112</v>
      </c>
      <c r="I603" s="145" t="b">
        <v>0</v>
      </c>
      <c r="J603" s="145">
        <v>715.2</v>
      </c>
    </row>
    <row r="604" spans="1:10" s="7" customFormat="1">
      <c r="A604" s="7" t="s">
        <v>49</v>
      </c>
      <c r="D604" s="144" t="s">
        <v>3035</v>
      </c>
      <c r="E604" s="144" t="s">
        <v>9140</v>
      </c>
      <c r="F604" s="147">
        <v>44561</v>
      </c>
      <c r="G604" s="144" t="s">
        <v>3887</v>
      </c>
      <c r="H604" s="144" t="s">
        <v>9112</v>
      </c>
      <c r="I604" s="145" t="b">
        <v>0</v>
      </c>
      <c r="J604" s="145">
        <v>463.2</v>
      </c>
    </row>
    <row r="605" spans="1:10" s="7" customFormat="1">
      <c r="A605" s="7" t="s">
        <v>49</v>
      </c>
      <c r="D605" s="144" t="s">
        <v>3037</v>
      </c>
      <c r="E605" s="144" t="s">
        <v>9135</v>
      </c>
      <c r="F605" s="147">
        <v>44561</v>
      </c>
      <c r="G605" s="144" t="s">
        <v>3887</v>
      </c>
      <c r="H605" s="144" t="s">
        <v>9112</v>
      </c>
      <c r="I605" s="145" t="b">
        <v>0</v>
      </c>
      <c r="J605" s="145">
        <v>83</v>
      </c>
    </row>
    <row r="606" spans="1:10" s="7" customFormat="1">
      <c r="A606" s="7" t="s">
        <v>49</v>
      </c>
      <c r="D606" s="144" t="s">
        <v>3040</v>
      </c>
      <c r="E606" s="144" t="s">
        <v>9135</v>
      </c>
      <c r="F606" s="147">
        <v>44561</v>
      </c>
      <c r="G606" s="144" t="s">
        <v>3887</v>
      </c>
      <c r="H606" s="144" t="s">
        <v>9112</v>
      </c>
      <c r="I606" s="145" t="b">
        <v>0</v>
      </c>
      <c r="J606" s="145">
        <v>83</v>
      </c>
    </row>
    <row r="607" spans="1:10" s="7" customFormat="1">
      <c r="A607" s="7" t="s">
        <v>49</v>
      </c>
      <c r="D607" s="144" t="s">
        <v>3042</v>
      </c>
      <c r="E607" s="144" t="s">
        <v>9135</v>
      </c>
      <c r="F607" s="147">
        <v>44561</v>
      </c>
      <c r="G607" s="144" t="s">
        <v>3887</v>
      </c>
      <c r="H607" s="144" t="s">
        <v>9112</v>
      </c>
      <c r="I607" s="145" t="b">
        <v>0</v>
      </c>
      <c r="J607" s="145">
        <v>182.56</v>
      </c>
    </row>
    <row r="608" spans="1:10" s="7" customFormat="1">
      <c r="A608" s="7" t="s">
        <v>49</v>
      </c>
      <c r="D608" s="144" t="s">
        <v>3686</v>
      </c>
      <c r="E608" s="144" t="s">
        <v>9135</v>
      </c>
      <c r="F608" s="147">
        <v>44561</v>
      </c>
      <c r="G608" s="144" t="s">
        <v>3887</v>
      </c>
      <c r="H608" s="144" t="s">
        <v>9112</v>
      </c>
      <c r="I608" s="145" t="b">
        <v>0</v>
      </c>
      <c r="J608" s="145">
        <v>183</v>
      </c>
    </row>
    <row r="609" spans="1:10" s="7" customFormat="1">
      <c r="A609" s="7" t="s">
        <v>49</v>
      </c>
      <c r="D609" s="144" t="s">
        <v>3045</v>
      </c>
      <c r="E609" s="144" t="s">
        <v>9135</v>
      </c>
      <c r="F609" s="147">
        <v>44561</v>
      </c>
      <c r="G609" s="144" t="s">
        <v>3887</v>
      </c>
      <c r="H609" s="144" t="s">
        <v>9112</v>
      </c>
      <c r="I609" s="145" t="b">
        <v>0</v>
      </c>
      <c r="J609" s="145">
        <v>182.56</v>
      </c>
    </row>
    <row r="610" spans="1:10" s="7" customFormat="1">
      <c r="A610" s="7" t="s">
        <v>49</v>
      </c>
      <c r="D610" s="144" t="s">
        <v>3047</v>
      </c>
      <c r="E610" s="144" t="s">
        <v>9135</v>
      </c>
      <c r="F610" s="147">
        <v>44561</v>
      </c>
      <c r="G610" s="144" t="s">
        <v>3887</v>
      </c>
      <c r="H610" s="144" t="s">
        <v>9112</v>
      </c>
      <c r="I610" s="145" t="b">
        <v>0</v>
      </c>
      <c r="J610" s="145">
        <v>182.56</v>
      </c>
    </row>
    <row r="611" spans="1:10" s="7" customFormat="1">
      <c r="A611" s="7" t="s">
        <v>49</v>
      </c>
      <c r="D611" s="144" t="s">
        <v>3049</v>
      </c>
      <c r="E611" s="144" t="s">
        <v>9135</v>
      </c>
      <c r="F611" s="147">
        <v>44561</v>
      </c>
      <c r="G611" s="144" t="s">
        <v>3887</v>
      </c>
      <c r="H611" s="144" t="s">
        <v>9112</v>
      </c>
      <c r="I611" s="145" t="b">
        <v>0</v>
      </c>
      <c r="J611" s="145">
        <v>182.56</v>
      </c>
    </row>
    <row r="612" spans="1:10" s="7" customFormat="1">
      <c r="A612" s="7" t="s">
        <v>49</v>
      </c>
      <c r="D612" s="144" t="s">
        <v>3051</v>
      </c>
      <c r="E612" s="144" t="s">
        <v>9135</v>
      </c>
      <c r="F612" s="147">
        <v>44561</v>
      </c>
      <c r="G612" s="144" t="s">
        <v>3887</v>
      </c>
      <c r="H612" s="144" t="s">
        <v>9112</v>
      </c>
      <c r="I612" s="145" t="b">
        <v>0</v>
      </c>
      <c r="J612" s="145">
        <v>182.56</v>
      </c>
    </row>
    <row r="613" spans="1:10" s="7" customFormat="1">
      <c r="A613" s="7" t="s">
        <v>49</v>
      </c>
      <c r="D613" s="144" t="s">
        <v>3053</v>
      </c>
      <c r="E613" s="144" t="s">
        <v>9135</v>
      </c>
      <c r="F613" s="147">
        <v>44561</v>
      </c>
      <c r="G613" s="144" t="s">
        <v>3887</v>
      </c>
      <c r="H613" s="144" t="s">
        <v>9112</v>
      </c>
      <c r="I613" s="145" t="b">
        <v>0</v>
      </c>
      <c r="J613" s="145">
        <v>182.56</v>
      </c>
    </row>
    <row r="614" spans="1:10" s="7" customFormat="1">
      <c r="A614" s="7" t="s">
        <v>49</v>
      </c>
      <c r="D614" s="144" t="s">
        <v>3687</v>
      </c>
      <c r="E614" s="144" t="s">
        <v>9135</v>
      </c>
      <c r="F614" s="147">
        <v>44561</v>
      </c>
      <c r="G614" s="144" t="s">
        <v>3887</v>
      </c>
      <c r="H614" s="144" t="s">
        <v>9112</v>
      </c>
      <c r="I614" s="145" t="b">
        <v>0</v>
      </c>
      <c r="J614" s="145">
        <v>183</v>
      </c>
    </row>
    <row r="615" spans="1:10" s="7" customFormat="1">
      <c r="A615" s="7" t="s">
        <v>49</v>
      </c>
      <c r="D615" s="144" t="s">
        <v>3777</v>
      </c>
      <c r="E615" s="144" t="s">
        <v>9135</v>
      </c>
      <c r="F615" s="147">
        <v>44561</v>
      </c>
      <c r="G615" s="144" t="s">
        <v>3887</v>
      </c>
      <c r="H615" s="144" t="s">
        <v>9112</v>
      </c>
      <c r="I615" s="145" t="b">
        <v>0</v>
      </c>
      <c r="J615" s="145">
        <v>158</v>
      </c>
    </row>
    <row r="616" spans="1:10" s="7" customFormat="1">
      <c r="A616" s="7" t="s">
        <v>49</v>
      </c>
      <c r="D616" s="144" t="s">
        <v>3778</v>
      </c>
      <c r="E616" s="144" t="s">
        <v>9135</v>
      </c>
      <c r="F616" s="147">
        <v>44561</v>
      </c>
      <c r="G616" s="144" t="s">
        <v>3887</v>
      </c>
      <c r="H616" s="144" t="s">
        <v>9112</v>
      </c>
      <c r="I616" s="145" t="b">
        <v>0</v>
      </c>
      <c r="J616" s="145">
        <v>158</v>
      </c>
    </row>
    <row r="617" spans="1:10" s="7" customFormat="1">
      <c r="A617" s="7" t="s">
        <v>49</v>
      </c>
      <c r="D617" s="144" t="s">
        <v>3688</v>
      </c>
      <c r="E617" s="144" t="s">
        <v>9135</v>
      </c>
      <c r="F617" s="147">
        <v>44561</v>
      </c>
      <c r="G617" s="144" t="s">
        <v>3887</v>
      </c>
      <c r="H617" s="144" t="s">
        <v>9112</v>
      </c>
      <c r="I617" s="145" t="b">
        <v>0</v>
      </c>
      <c r="J617" s="145">
        <v>183</v>
      </c>
    </row>
    <row r="618" spans="1:10" s="7" customFormat="1">
      <c r="A618" s="7" t="s">
        <v>49</v>
      </c>
      <c r="D618" s="144" t="s">
        <v>3779</v>
      </c>
      <c r="E618" s="144" t="s">
        <v>9135</v>
      </c>
      <c r="F618" s="147">
        <v>44561</v>
      </c>
      <c r="G618" s="144" t="s">
        <v>3887</v>
      </c>
      <c r="H618" s="144" t="s">
        <v>9112</v>
      </c>
      <c r="I618" s="145" t="b">
        <v>0</v>
      </c>
      <c r="J618" s="145">
        <v>158</v>
      </c>
    </row>
    <row r="619" spans="1:10" s="7" customFormat="1">
      <c r="A619" s="7" t="s">
        <v>49</v>
      </c>
      <c r="D619" s="144" t="s">
        <v>3055</v>
      </c>
      <c r="E619" s="144" t="s">
        <v>9135</v>
      </c>
      <c r="F619" s="147">
        <v>44561</v>
      </c>
      <c r="G619" s="144" t="s">
        <v>3887</v>
      </c>
      <c r="H619" s="144" t="s">
        <v>9112</v>
      </c>
      <c r="I619" s="145" t="b">
        <v>0</v>
      </c>
      <c r="J619" s="145">
        <v>200.82</v>
      </c>
    </row>
    <row r="620" spans="1:10" s="7" customFormat="1">
      <c r="A620" s="7" t="s">
        <v>49</v>
      </c>
      <c r="D620" s="144" t="s">
        <v>3058</v>
      </c>
      <c r="E620" s="144" t="s">
        <v>9135</v>
      </c>
      <c r="F620" s="147">
        <v>44561</v>
      </c>
      <c r="G620" s="144" t="s">
        <v>3887</v>
      </c>
      <c r="H620" s="144" t="s">
        <v>9112</v>
      </c>
      <c r="I620" s="145" t="b">
        <v>0</v>
      </c>
      <c r="J620" s="145">
        <v>200.82</v>
      </c>
    </row>
    <row r="621" spans="1:10" s="7" customFormat="1">
      <c r="A621" s="7" t="s">
        <v>49</v>
      </c>
      <c r="D621" s="144" t="s">
        <v>3694</v>
      </c>
      <c r="E621" s="144" t="s">
        <v>9135</v>
      </c>
      <c r="F621" s="147">
        <v>44561</v>
      </c>
      <c r="G621" s="144" t="s">
        <v>3887</v>
      </c>
      <c r="H621" s="144" t="s">
        <v>9112</v>
      </c>
      <c r="I621" s="145" t="b">
        <v>0</v>
      </c>
      <c r="J621" s="145">
        <v>201</v>
      </c>
    </row>
    <row r="622" spans="1:10" s="7" customFormat="1">
      <c r="A622" s="7" t="s">
        <v>49</v>
      </c>
      <c r="D622" s="144" t="s">
        <v>3060</v>
      </c>
      <c r="E622" s="144" t="s">
        <v>9135</v>
      </c>
      <c r="F622" s="147">
        <v>44561</v>
      </c>
      <c r="G622" s="144" t="s">
        <v>3887</v>
      </c>
      <c r="H622" s="144" t="s">
        <v>9112</v>
      </c>
      <c r="I622" s="145" t="b">
        <v>0</v>
      </c>
      <c r="J622" s="145">
        <v>200.82</v>
      </c>
    </row>
    <row r="623" spans="1:10" s="7" customFormat="1">
      <c r="A623" s="7" t="s">
        <v>49</v>
      </c>
      <c r="D623" s="144" t="s">
        <v>3062</v>
      </c>
      <c r="E623" s="144" t="s">
        <v>9135</v>
      </c>
      <c r="F623" s="147">
        <v>44561</v>
      </c>
      <c r="G623" s="144" t="s">
        <v>3887</v>
      </c>
      <c r="H623" s="144" t="s">
        <v>9112</v>
      </c>
      <c r="I623" s="145" t="b">
        <v>0</v>
      </c>
      <c r="J623" s="145">
        <v>200.82</v>
      </c>
    </row>
    <row r="624" spans="1:10" s="7" customFormat="1">
      <c r="A624" s="7" t="s">
        <v>49</v>
      </c>
      <c r="D624" s="144" t="s">
        <v>3064</v>
      </c>
      <c r="E624" s="144" t="s">
        <v>9135</v>
      </c>
      <c r="F624" s="147">
        <v>44561</v>
      </c>
      <c r="G624" s="144" t="s">
        <v>3887</v>
      </c>
      <c r="H624" s="144" t="s">
        <v>9112</v>
      </c>
      <c r="I624" s="145" t="b">
        <v>0</v>
      </c>
      <c r="J624" s="145">
        <v>200.82</v>
      </c>
    </row>
    <row r="625" spans="1:10" s="7" customFormat="1">
      <c r="A625" s="7" t="s">
        <v>49</v>
      </c>
      <c r="D625" s="144" t="s">
        <v>3066</v>
      </c>
      <c r="E625" s="144" t="s">
        <v>9135</v>
      </c>
      <c r="F625" s="147">
        <v>44561</v>
      </c>
      <c r="G625" s="144" t="s">
        <v>3887</v>
      </c>
      <c r="H625" s="144" t="s">
        <v>9112</v>
      </c>
      <c r="I625" s="145" t="b">
        <v>0</v>
      </c>
      <c r="J625" s="145">
        <v>200.82</v>
      </c>
    </row>
    <row r="626" spans="1:10" s="7" customFormat="1">
      <c r="A626" s="7" t="s">
        <v>49</v>
      </c>
      <c r="D626" s="144" t="s">
        <v>3068</v>
      </c>
      <c r="E626" s="144" t="s">
        <v>9135</v>
      </c>
      <c r="F626" s="147">
        <v>44561</v>
      </c>
      <c r="G626" s="144" t="s">
        <v>3887</v>
      </c>
      <c r="H626" s="144" t="s">
        <v>9112</v>
      </c>
      <c r="I626" s="145" t="b">
        <v>0</v>
      </c>
      <c r="J626" s="145">
        <v>200.82</v>
      </c>
    </row>
    <row r="627" spans="1:10" s="7" customFormat="1">
      <c r="A627" s="7" t="s">
        <v>49</v>
      </c>
      <c r="D627" s="144" t="s">
        <v>3070</v>
      </c>
      <c r="E627" s="144" t="s">
        <v>9142</v>
      </c>
      <c r="F627" s="147">
        <v>44561</v>
      </c>
      <c r="G627" s="144" t="s">
        <v>3887</v>
      </c>
      <c r="H627" s="144" t="s">
        <v>9112</v>
      </c>
      <c r="I627" s="145" t="b">
        <v>0</v>
      </c>
      <c r="J627" s="145">
        <v>255.6</v>
      </c>
    </row>
    <row r="628" spans="1:10" s="7" customFormat="1">
      <c r="A628" s="7" t="s">
        <v>49</v>
      </c>
      <c r="D628" s="144" t="s">
        <v>3072</v>
      </c>
      <c r="E628" s="144" t="s">
        <v>9142</v>
      </c>
      <c r="F628" s="147">
        <v>44561</v>
      </c>
      <c r="G628" s="144" t="s">
        <v>3887</v>
      </c>
      <c r="H628" s="144" t="s">
        <v>9112</v>
      </c>
      <c r="I628" s="145" t="b">
        <v>0</v>
      </c>
      <c r="J628" s="145">
        <v>255.6</v>
      </c>
    </row>
    <row r="629" spans="1:10" s="7" customFormat="1">
      <c r="A629" s="7" t="s">
        <v>49</v>
      </c>
      <c r="D629" s="144" t="s">
        <v>3700</v>
      </c>
      <c r="E629" s="144" t="s">
        <v>9142</v>
      </c>
      <c r="F629" s="147">
        <v>44561</v>
      </c>
      <c r="G629" s="144" t="s">
        <v>3887</v>
      </c>
      <c r="H629" s="144" t="s">
        <v>9112</v>
      </c>
      <c r="I629" s="145" t="b">
        <v>0</v>
      </c>
      <c r="J629" s="145">
        <v>261.5</v>
      </c>
    </row>
    <row r="630" spans="1:10" s="7" customFormat="1">
      <c r="A630" s="7" t="s">
        <v>49</v>
      </c>
      <c r="D630" s="144" t="s">
        <v>3074</v>
      </c>
      <c r="E630" s="144" t="s">
        <v>9142</v>
      </c>
      <c r="F630" s="147">
        <v>44561</v>
      </c>
      <c r="G630" s="144" t="s">
        <v>3887</v>
      </c>
      <c r="H630" s="144" t="s">
        <v>9112</v>
      </c>
      <c r="I630" s="145" t="b">
        <v>0</v>
      </c>
      <c r="J630" s="145">
        <v>242.83</v>
      </c>
    </row>
    <row r="631" spans="1:10" s="7" customFormat="1">
      <c r="A631" s="7" t="s">
        <v>49</v>
      </c>
      <c r="D631" s="144" t="s">
        <v>3077</v>
      </c>
      <c r="E631" s="144" t="s">
        <v>9142</v>
      </c>
      <c r="F631" s="147">
        <v>44561</v>
      </c>
      <c r="G631" s="144" t="s">
        <v>3887</v>
      </c>
      <c r="H631" s="144" t="s">
        <v>9112</v>
      </c>
      <c r="I631" s="145" t="b">
        <v>0</v>
      </c>
      <c r="J631" s="145">
        <v>242.83</v>
      </c>
    </row>
    <row r="632" spans="1:10" s="7" customFormat="1">
      <c r="A632" s="7" t="s">
        <v>49</v>
      </c>
      <c r="D632" s="144" t="s">
        <v>3079</v>
      </c>
      <c r="E632" s="144" t="s">
        <v>9142</v>
      </c>
      <c r="F632" s="147">
        <v>44561</v>
      </c>
      <c r="G632" s="144" t="s">
        <v>3887</v>
      </c>
      <c r="H632" s="144" t="s">
        <v>9112</v>
      </c>
      <c r="I632" s="145" t="b">
        <v>0</v>
      </c>
      <c r="J632" s="145">
        <v>242.83</v>
      </c>
    </row>
    <row r="633" spans="1:10" s="7" customFormat="1">
      <c r="A633" s="7" t="s">
        <v>49</v>
      </c>
      <c r="D633" s="144" t="s">
        <v>3081</v>
      </c>
      <c r="E633" s="144" t="s">
        <v>9142</v>
      </c>
      <c r="F633" s="147">
        <v>44561</v>
      </c>
      <c r="G633" s="144" t="s">
        <v>3887</v>
      </c>
      <c r="H633" s="144" t="s">
        <v>9112</v>
      </c>
      <c r="I633" s="145" t="b">
        <v>0</v>
      </c>
      <c r="J633" s="145">
        <v>242.83</v>
      </c>
    </row>
    <row r="634" spans="1:10" s="7" customFormat="1">
      <c r="A634" s="7" t="s">
        <v>49</v>
      </c>
      <c r="D634" s="144" t="s">
        <v>3083</v>
      </c>
      <c r="E634" s="144" t="s">
        <v>9142</v>
      </c>
      <c r="F634" s="147">
        <v>44561</v>
      </c>
      <c r="G634" s="144" t="s">
        <v>3887</v>
      </c>
      <c r="H634" s="144" t="s">
        <v>9112</v>
      </c>
      <c r="I634" s="145" t="b">
        <v>0</v>
      </c>
      <c r="J634" s="145">
        <v>242.83</v>
      </c>
    </row>
    <row r="635" spans="1:10" s="7" customFormat="1">
      <c r="A635" s="7" t="s">
        <v>49</v>
      </c>
      <c r="D635" s="144" t="s">
        <v>3085</v>
      </c>
      <c r="E635" s="144" t="s">
        <v>9142</v>
      </c>
      <c r="F635" s="147">
        <v>44561</v>
      </c>
      <c r="G635" s="144" t="s">
        <v>3887</v>
      </c>
      <c r="H635" s="144" t="s">
        <v>9112</v>
      </c>
      <c r="I635" s="145" t="b">
        <v>0</v>
      </c>
      <c r="J635" s="145">
        <v>261.68</v>
      </c>
    </row>
    <row r="636" spans="1:10" s="7" customFormat="1">
      <c r="A636" s="7" t="s">
        <v>49</v>
      </c>
      <c r="D636" s="144" t="s">
        <v>3088</v>
      </c>
      <c r="E636" s="144" t="s">
        <v>9142</v>
      </c>
      <c r="F636" s="147">
        <v>44561</v>
      </c>
      <c r="G636" s="144" t="s">
        <v>3887</v>
      </c>
      <c r="H636" s="144" t="s">
        <v>9112</v>
      </c>
      <c r="I636" s="145" t="b">
        <v>0</v>
      </c>
      <c r="J636" s="145">
        <v>261.68</v>
      </c>
    </row>
    <row r="637" spans="1:10" s="7" customFormat="1">
      <c r="A637" s="7" t="s">
        <v>49</v>
      </c>
      <c r="D637" s="144" t="s">
        <v>3090</v>
      </c>
      <c r="E637" s="144" t="s">
        <v>9142</v>
      </c>
      <c r="F637" s="147">
        <v>44561</v>
      </c>
      <c r="G637" s="144" t="s">
        <v>3887</v>
      </c>
      <c r="H637" s="144" t="s">
        <v>9112</v>
      </c>
      <c r="I637" s="145" t="b">
        <v>0</v>
      </c>
      <c r="J637" s="145">
        <v>261.68</v>
      </c>
    </row>
    <row r="638" spans="1:10" s="7" customFormat="1">
      <c r="A638" s="7" t="s">
        <v>49</v>
      </c>
      <c r="D638" s="144" t="s">
        <v>3092</v>
      </c>
      <c r="E638" s="144" t="s">
        <v>9142</v>
      </c>
      <c r="F638" s="147">
        <v>44561</v>
      </c>
      <c r="G638" s="144" t="s">
        <v>3887</v>
      </c>
      <c r="H638" s="144" t="s">
        <v>9112</v>
      </c>
      <c r="I638" s="145" t="b">
        <v>0</v>
      </c>
      <c r="J638" s="145">
        <v>104</v>
      </c>
    </row>
    <row r="639" spans="1:10" s="7" customFormat="1">
      <c r="A639" s="7" t="s">
        <v>49</v>
      </c>
      <c r="D639" s="144" t="s">
        <v>3095</v>
      </c>
      <c r="E639" s="144" t="s">
        <v>9142</v>
      </c>
      <c r="F639" s="147">
        <v>44561</v>
      </c>
      <c r="G639" s="144" t="s">
        <v>3887</v>
      </c>
      <c r="H639" s="144" t="s">
        <v>9112</v>
      </c>
      <c r="I639" s="145" t="b">
        <v>0</v>
      </c>
      <c r="J639" s="145">
        <v>104</v>
      </c>
    </row>
    <row r="640" spans="1:10" s="7" customFormat="1">
      <c r="A640" s="7" t="s">
        <v>49</v>
      </c>
      <c r="D640" s="144" t="s">
        <v>3097</v>
      </c>
      <c r="E640" s="144" t="s">
        <v>9142</v>
      </c>
      <c r="F640" s="147">
        <v>44561</v>
      </c>
      <c r="G640" s="144" t="s">
        <v>3887</v>
      </c>
      <c r="H640" s="144" t="s">
        <v>9112</v>
      </c>
      <c r="I640" s="145" t="b">
        <v>0</v>
      </c>
      <c r="J640" s="145">
        <v>261.68</v>
      </c>
    </row>
    <row r="641" spans="1:10" s="7" customFormat="1">
      <c r="A641" s="7" t="s">
        <v>49</v>
      </c>
      <c r="D641" s="144" t="s">
        <v>1923</v>
      </c>
      <c r="E641" s="144" t="s">
        <v>9134</v>
      </c>
      <c r="F641" s="147">
        <v>44561</v>
      </c>
      <c r="G641" s="144" t="s">
        <v>3887</v>
      </c>
      <c r="H641" s="144" t="s">
        <v>9112</v>
      </c>
      <c r="I641" s="145" t="b">
        <v>0</v>
      </c>
      <c r="J641" s="145">
        <v>297</v>
      </c>
    </row>
    <row r="642" spans="1:10" s="7" customFormat="1">
      <c r="A642" s="7" t="s">
        <v>49</v>
      </c>
      <c r="D642" s="144" t="s">
        <v>1927</v>
      </c>
      <c r="E642" s="144" t="s">
        <v>9134</v>
      </c>
      <c r="F642" s="147">
        <v>44561</v>
      </c>
      <c r="G642" s="144" t="s">
        <v>3887</v>
      </c>
      <c r="H642" s="144" t="s">
        <v>9112</v>
      </c>
      <c r="I642" s="145" t="b">
        <v>0</v>
      </c>
      <c r="J642" s="145">
        <v>297</v>
      </c>
    </row>
    <row r="643" spans="1:10" s="7" customFormat="1">
      <c r="A643" s="7" t="s">
        <v>49</v>
      </c>
      <c r="D643" s="144" t="s">
        <v>1931</v>
      </c>
      <c r="E643" s="144" t="s">
        <v>9134</v>
      </c>
      <c r="F643" s="147">
        <v>44561</v>
      </c>
      <c r="G643" s="144" t="s">
        <v>3887</v>
      </c>
      <c r="H643" s="144" t="s">
        <v>9112</v>
      </c>
      <c r="I643" s="145" t="b">
        <v>0</v>
      </c>
      <c r="J643" s="145">
        <v>297</v>
      </c>
    </row>
    <row r="644" spans="1:10" s="7" customFormat="1">
      <c r="A644" s="7" t="s">
        <v>49</v>
      </c>
      <c r="D644" s="144" t="s">
        <v>1934</v>
      </c>
      <c r="E644" s="144" t="s">
        <v>9134</v>
      </c>
      <c r="F644" s="147">
        <v>44561</v>
      </c>
      <c r="G644" s="144" t="s">
        <v>3887</v>
      </c>
      <c r="H644" s="144" t="s">
        <v>9112</v>
      </c>
      <c r="I644" s="145" t="b">
        <v>0</v>
      </c>
      <c r="J644" s="145">
        <v>297</v>
      </c>
    </row>
    <row r="645" spans="1:10" s="7" customFormat="1">
      <c r="A645" s="7" t="s">
        <v>49</v>
      </c>
      <c r="D645" s="144" t="s">
        <v>1937</v>
      </c>
      <c r="E645" s="144" t="s">
        <v>9134</v>
      </c>
      <c r="F645" s="147">
        <v>44561</v>
      </c>
      <c r="G645" s="144" t="s">
        <v>3887</v>
      </c>
      <c r="H645" s="144" t="s">
        <v>9112</v>
      </c>
      <c r="I645" s="145" t="b">
        <v>0</v>
      </c>
      <c r="J645" s="145">
        <v>297</v>
      </c>
    </row>
    <row r="646" spans="1:10" s="7" customFormat="1">
      <c r="A646" s="7" t="s">
        <v>49</v>
      </c>
      <c r="D646" s="144" t="s">
        <v>1940</v>
      </c>
      <c r="E646" s="144" t="s">
        <v>9134</v>
      </c>
      <c r="F646" s="147">
        <v>44561</v>
      </c>
      <c r="G646" s="144" t="s">
        <v>3887</v>
      </c>
      <c r="H646" s="144" t="s">
        <v>9112</v>
      </c>
      <c r="I646" s="145" t="b">
        <v>0</v>
      </c>
      <c r="J646" s="145">
        <v>297</v>
      </c>
    </row>
    <row r="647" spans="1:10" s="7" customFormat="1">
      <c r="A647" s="7" t="s">
        <v>49</v>
      </c>
      <c r="D647" s="144" t="s">
        <v>1943</v>
      </c>
      <c r="E647" s="144" t="s">
        <v>9117</v>
      </c>
      <c r="F647" s="147">
        <v>44561</v>
      </c>
      <c r="G647" s="144" t="s">
        <v>3887</v>
      </c>
      <c r="H647" s="144" t="s">
        <v>9112</v>
      </c>
      <c r="I647" s="145" t="b">
        <v>0</v>
      </c>
      <c r="J647" s="145">
        <v>413.68</v>
      </c>
    </row>
    <row r="648" spans="1:10" s="7" customFormat="1">
      <c r="A648" s="7" t="s">
        <v>49</v>
      </c>
      <c r="D648" s="144" t="s">
        <v>1946</v>
      </c>
      <c r="E648" s="144" t="s">
        <v>9117</v>
      </c>
      <c r="F648" s="147">
        <v>44561</v>
      </c>
      <c r="G648" s="144" t="s">
        <v>3887</v>
      </c>
      <c r="H648" s="144" t="s">
        <v>9112</v>
      </c>
      <c r="I648" s="145" t="b">
        <v>0</v>
      </c>
      <c r="J648" s="145">
        <v>413.68</v>
      </c>
    </row>
    <row r="649" spans="1:10" s="7" customFormat="1">
      <c r="A649" s="7" t="s">
        <v>49</v>
      </c>
      <c r="D649" s="144" t="s">
        <v>1949</v>
      </c>
      <c r="E649" s="144" t="s">
        <v>9117</v>
      </c>
      <c r="F649" s="147">
        <v>44561</v>
      </c>
      <c r="G649" s="144" t="s">
        <v>3887</v>
      </c>
      <c r="H649" s="144" t="s">
        <v>9112</v>
      </c>
      <c r="I649" s="145" t="b">
        <v>0</v>
      </c>
      <c r="J649" s="145">
        <v>413.68</v>
      </c>
    </row>
    <row r="650" spans="1:10" s="7" customFormat="1">
      <c r="A650" s="7" t="s">
        <v>49</v>
      </c>
      <c r="D650" s="144" t="s">
        <v>1952</v>
      </c>
      <c r="E650" s="144" t="s">
        <v>9117</v>
      </c>
      <c r="F650" s="147">
        <v>44561</v>
      </c>
      <c r="G650" s="144" t="s">
        <v>3887</v>
      </c>
      <c r="H650" s="144" t="s">
        <v>9112</v>
      </c>
      <c r="I650" s="145" t="b">
        <v>0</v>
      </c>
      <c r="J650" s="145">
        <v>413.68</v>
      </c>
    </row>
    <row r="651" spans="1:10" s="7" customFormat="1">
      <c r="A651" s="7" t="s">
        <v>49</v>
      </c>
      <c r="D651" s="144" t="s">
        <v>1955</v>
      </c>
      <c r="E651" s="144" t="s">
        <v>9117</v>
      </c>
      <c r="F651" s="147">
        <v>44561</v>
      </c>
      <c r="G651" s="144" t="s">
        <v>3887</v>
      </c>
      <c r="H651" s="144" t="s">
        <v>9112</v>
      </c>
      <c r="I651" s="145" t="b">
        <v>0</v>
      </c>
      <c r="J651" s="145">
        <v>399.02</v>
      </c>
    </row>
    <row r="652" spans="1:10" s="7" customFormat="1">
      <c r="A652" s="7" t="s">
        <v>49</v>
      </c>
      <c r="D652" s="144" t="s">
        <v>1959</v>
      </c>
      <c r="E652" s="144" t="s">
        <v>9144</v>
      </c>
      <c r="F652" s="147">
        <v>44561</v>
      </c>
      <c r="G652" s="144" t="s">
        <v>3887</v>
      </c>
      <c r="H652" s="144" t="s">
        <v>9112</v>
      </c>
      <c r="I652" s="145" t="b">
        <v>0</v>
      </c>
      <c r="J652" s="145">
        <v>309.33</v>
      </c>
    </row>
    <row r="653" spans="1:10" s="7" customFormat="1">
      <c r="A653" s="7" t="s">
        <v>49</v>
      </c>
      <c r="D653" s="144" t="s">
        <v>3780</v>
      </c>
      <c r="E653" s="144" t="s">
        <v>9144</v>
      </c>
      <c r="F653" s="147">
        <v>44561</v>
      </c>
      <c r="G653" s="144" t="s">
        <v>3887</v>
      </c>
      <c r="H653" s="144" t="s">
        <v>9112</v>
      </c>
      <c r="I653" s="145" t="b">
        <v>0</v>
      </c>
      <c r="J653" s="145">
        <v>96.75</v>
      </c>
    </row>
    <row r="654" spans="1:10" s="7" customFormat="1">
      <c r="A654" s="7" t="s">
        <v>49</v>
      </c>
      <c r="D654" s="144" t="s">
        <v>1963</v>
      </c>
      <c r="E654" s="144" t="s">
        <v>9144</v>
      </c>
      <c r="F654" s="147">
        <v>44561</v>
      </c>
      <c r="G654" s="144" t="s">
        <v>3887</v>
      </c>
      <c r="H654" s="144" t="s">
        <v>9112</v>
      </c>
      <c r="I654" s="145" t="b">
        <v>0</v>
      </c>
      <c r="J654" s="145">
        <v>309.33</v>
      </c>
    </row>
    <row r="655" spans="1:10" s="7" customFormat="1">
      <c r="A655" s="7" t="s">
        <v>49</v>
      </c>
      <c r="D655" s="144" t="s">
        <v>1966</v>
      </c>
      <c r="E655" s="144" t="s">
        <v>9136</v>
      </c>
      <c r="F655" s="147">
        <v>44561</v>
      </c>
      <c r="G655" s="144" t="s">
        <v>3887</v>
      </c>
      <c r="H655" s="144" t="s">
        <v>9112</v>
      </c>
      <c r="I655" s="145" t="b">
        <v>0</v>
      </c>
      <c r="J655" s="145">
        <v>354</v>
      </c>
    </row>
    <row r="656" spans="1:10" s="7" customFormat="1">
      <c r="A656" s="7" t="s">
        <v>49</v>
      </c>
      <c r="D656" s="144" t="s">
        <v>1969</v>
      </c>
      <c r="E656" s="144" t="s">
        <v>9136</v>
      </c>
      <c r="F656" s="147">
        <v>44561</v>
      </c>
      <c r="G656" s="144" t="s">
        <v>3887</v>
      </c>
      <c r="H656" s="144" t="s">
        <v>9112</v>
      </c>
      <c r="I656" s="145" t="b">
        <v>0</v>
      </c>
      <c r="J656" s="145">
        <v>354</v>
      </c>
    </row>
    <row r="657" spans="1:10" s="7" customFormat="1">
      <c r="A657" s="7" t="s">
        <v>49</v>
      </c>
      <c r="D657" s="144" t="s">
        <v>1972</v>
      </c>
      <c r="E657" s="144" t="s">
        <v>9136</v>
      </c>
      <c r="F657" s="147">
        <v>44561</v>
      </c>
      <c r="G657" s="144" t="s">
        <v>3887</v>
      </c>
      <c r="H657" s="144" t="s">
        <v>9112</v>
      </c>
      <c r="I657" s="145" t="b">
        <v>0</v>
      </c>
      <c r="J657" s="145">
        <v>354</v>
      </c>
    </row>
    <row r="658" spans="1:10" s="7" customFormat="1">
      <c r="A658" s="7" t="s">
        <v>49</v>
      </c>
      <c r="D658" s="144" t="s">
        <v>1975</v>
      </c>
      <c r="E658" s="144" t="s">
        <v>9136</v>
      </c>
      <c r="F658" s="147">
        <v>44561</v>
      </c>
      <c r="G658" s="144" t="s">
        <v>3887</v>
      </c>
      <c r="H658" s="144" t="s">
        <v>9112</v>
      </c>
      <c r="I658" s="145" t="b">
        <v>0</v>
      </c>
      <c r="J658" s="145">
        <v>354</v>
      </c>
    </row>
    <row r="659" spans="1:10" s="7" customFormat="1">
      <c r="A659" s="7" t="s">
        <v>49</v>
      </c>
      <c r="D659" s="144" t="s">
        <v>1978</v>
      </c>
      <c r="E659" s="144" t="s">
        <v>9136</v>
      </c>
      <c r="F659" s="147">
        <v>44561</v>
      </c>
      <c r="G659" s="144" t="s">
        <v>3887</v>
      </c>
      <c r="H659" s="144" t="s">
        <v>9112</v>
      </c>
      <c r="I659" s="145" t="b">
        <v>0</v>
      </c>
      <c r="J659" s="145">
        <v>354</v>
      </c>
    </row>
    <row r="660" spans="1:10" s="7" customFormat="1">
      <c r="A660" s="7" t="s">
        <v>49</v>
      </c>
      <c r="D660" s="144" t="s">
        <v>1981</v>
      </c>
      <c r="E660" s="144" t="s">
        <v>9134</v>
      </c>
      <c r="F660" s="147">
        <v>44561</v>
      </c>
      <c r="G660" s="144" t="s">
        <v>3887</v>
      </c>
      <c r="H660" s="144" t="s">
        <v>9112</v>
      </c>
      <c r="I660" s="145" t="b">
        <v>0</v>
      </c>
      <c r="J660" s="145">
        <v>238.6</v>
      </c>
    </row>
    <row r="661" spans="1:10" s="7" customFormat="1">
      <c r="A661" s="7" t="s">
        <v>49</v>
      </c>
      <c r="D661" s="144" t="s">
        <v>1985</v>
      </c>
      <c r="E661" s="144" t="s">
        <v>9134</v>
      </c>
      <c r="F661" s="147">
        <v>44561</v>
      </c>
      <c r="G661" s="144" t="s">
        <v>3887</v>
      </c>
      <c r="H661" s="144" t="s">
        <v>9112</v>
      </c>
      <c r="I661" s="145" t="b">
        <v>0</v>
      </c>
      <c r="J661" s="145">
        <v>238.6</v>
      </c>
    </row>
    <row r="662" spans="1:10" s="7" customFormat="1">
      <c r="A662" s="7" t="s">
        <v>49</v>
      </c>
      <c r="D662" s="144" t="s">
        <v>1988</v>
      </c>
      <c r="E662" s="144" t="s">
        <v>9134</v>
      </c>
      <c r="F662" s="147">
        <v>44561</v>
      </c>
      <c r="G662" s="144" t="s">
        <v>3887</v>
      </c>
      <c r="H662" s="144" t="s">
        <v>9112</v>
      </c>
      <c r="I662" s="145" t="b">
        <v>0</v>
      </c>
      <c r="J662" s="145">
        <v>238.6</v>
      </c>
    </row>
    <row r="663" spans="1:10" s="7" customFormat="1">
      <c r="A663" s="7" t="s">
        <v>49</v>
      </c>
      <c r="D663" s="144" t="s">
        <v>1992</v>
      </c>
      <c r="E663" s="144" t="s">
        <v>9134</v>
      </c>
      <c r="F663" s="147">
        <v>44561</v>
      </c>
      <c r="G663" s="144" t="s">
        <v>3887</v>
      </c>
      <c r="H663" s="144" t="s">
        <v>9112</v>
      </c>
      <c r="I663" s="145" t="b">
        <v>0</v>
      </c>
      <c r="J663" s="145">
        <v>238.6</v>
      </c>
    </row>
    <row r="664" spans="1:10" s="7" customFormat="1">
      <c r="A664" s="7" t="s">
        <v>49</v>
      </c>
      <c r="D664" s="144" t="s">
        <v>3781</v>
      </c>
      <c r="E664" s="144" t="s">
        <v>9117</v>
      </c>
      <c r="F664" s="147">
        <v>44561</v>
      </c>
      <c r="G664" s="144" t="s">
        <v>3887</v>
      </c>
      <c r="H664" s="144" t="s">
        <v>9112</v>
      </c>
      <c r="I664" s="145" t="b">
        <v>0</v>
      </c>
      <c r="J664" s="145">
        <v>118.08</v>
      </c>
    </row>
    <row r="665" spans="1:10" s="7" customFormat="1">
      <c r="A665" s="7" t="s">
        <v>49</v>
      </c>
      <c r="D665" s="144" t="s">
        <v>6901</v>
      </c>
      <c r="E665" s="144" t="s">
        <v>9117</v>
      </c>
      <c r="F665" s="147">
        <v>44561</v>
      </c>
      <c r="G665" s="144" t="s">
        <v>3887</v>
      </c>
      <c r="H665" s="144" t="s">
        <v>9112</v>
      </c>
      <c r="I665" s="145" t="b">
        <v>0</v>
      </c>
      <c r="J665" s="145">
        <v>141.6</v>
      </c>
    </row>
    <row r="666" spans="1:10" s="7" customFormat="1">
      <c r="A666" s="7" t="s">
        <v>49</v>
      </c>
      <c r="D666" s="144" t="s">
        <v>1995</v>
      </c>
      <c r="E666" s="144" t="s">
        <v>9117</v>
      </c>
      <c r="F666" s="147">
        <v>44561</v>
      </c>
      <c r="G666" s="144" t="s">
        <v>3887</v>
      </c>
      <c r="H666" s="144" t="s">
        <v>9112</v>
      </c>
      <c r="I666" s="145" t="b">
        <v>0</v>
      </c>
      <c r="J666" s="145">
        <v>413.68</v>
      </c>
    </row>
    <row r="667" spans="1:10" s="7" customFormat="1">
      <c r="A667" s="7" t="s">
        <v>49</v>
      </c>
      <c r="D667" s="144" t="s">
        <v>6906</v>
      </c>
      <c r="E667" s="144" t="s">
        <v>9144</v>
      </c>
      <c r="F667" s="147">
        <v>44561</v>
      </c>
      <c r="G667" s="144" t="s">
        <v>3887</v>
      </c>
      <c r="H667" s="144" t="s">
        <v>9112</v>
      </c>
      <c r="I667" s="145" t="b">
        <v>0</v>
      </c>
      <c r="J667" s="145">
        <v>116.1</v>
      </c>
    </row>
    <row r="668" spans="1:10" s="7" customFormat="1">
      <c r="A668" s="7" t="s">
        <v>49</v>
      </c>
      <c r="D668" s="144" t="s">
        <v>3782</v>
      </c>
      <c r="E668" s="144" t="s">
        <v>9144</v>
      </c>
      <c r="F668" s="147">
        <v>44561</v>
      </c>
      <c r="G668" s="144" t="s">
        <v>3887</v>
      </c>
      <c r="H668" s="144" t="s">
        <v>9112</v>
      </c>
      <c r="I668" s="145" t="b">
        <v>0</v>
      </c>
      <c r="J668" s="145">
        <v>96.75</v>
      </c>
    </row>
    <row r="669" spans="1:10" s="7" customFormat="1">
      <c r="A669" s="7" t="s">
        <v>49</v>
      </c>
      <c r="D669" s="144" t="s">
        <v>1999</v>
      </c>
      <c r="E669" s="144" t="s">
        <v>9134</v>
      </c>
      <c r="F669" s="147">
        <v>44561</v>
      </c>
      <c r="G669" s="144" t="s">
        <v>3887</v>
      </c>
      <c r="H669" s="144" t="s">
        <v>9112</v>
      </c>
      <c r="I669" s="145" t="b">
        <v>0</v>
      </c>
      <c r="J669" s="145">
        <v>315.89999999999998</v>
      </c>
    </row>
    <row r="670" spans="1:10" s="7" customFormat="1">
      <c r="A670" s="7" t="s">
        <v>49</v>
      </c>
      <c r="D670" s="144" t="s">
        <v>2002</v>
      </c>
      <c r="E670" s="144" t="s">
        <v>9134</v>
      </c>
      <c r="F670" s="147">
        <v>44561</v>
      </c>
      <c r="G670" s="144" t="s">
        <v>3887</v>
      </c>
      <c r="H670" s="144" t="s">
        <v>9112</v>
      </c>
      <c r="I670" s="145" t="b">
        <v>0</v>
      </c>
      <c r="J670" s="145">
        <v>315.89999999999998</v>
      </c>
    </row>
    <row r="671" spans="1:10" s="7" customFormat="1">
      <c r="A671" s="7" t="s">
        <v>49</v>
      </c>
      <c r="D671" s="144" t="s">
        <v>2005</v>
      </c>
      <c r="E671" s="144" t="s">
        <v>9134</v>
      </c>
      <c r="F671" s="147">
        <v>44561</v>
      </c>
      <c r="G671" s="144" t="s">
        <v>3887</v>
      </c>
      <c r="H671" s="144" t="s">
        <v>9112</v>
      </c>
      <c r="I671" s="145" t="b">
        <v>0</v>
      </c>
      <c r="J671" s="145">
        <v>315.89999999999998</v>
      </c>
    </row>
    <row r="672" spans="1:10" s="7" customFormat="1">
      <c r="A672" s="7" t="s">
        <v>49</v>
      </c>
      <c r="D672" s="144" t="s">
        <v>2008</v>
      </c>
      <c r="E672" s="144" t="s">
        <v>9134</v>
      </c>
      <c r="F672" s="147">
        <v>44561</v>
      </c>
      <c r="G672" s="144" t="s">
        <v>3887</v>
      </c>
      <c r="H672" s="144" t="s">
        <v>9112</v>
      </c>
      <c r="I672" s="145" t="b">
        <v>0</v>
      </c>
      <c r="J672" s="145">
        <v>315.89999999999998</v>
      </c>
    </row>
    <row r="673" spans="1:10" s="7" customFormat="1">
      <c r="A673" s="7" t="s">
        <v>49</v>
      </c>
      <c r="D673" s="144" t="s">
        <v>2011</v>
      </c>
      <c r="E673" s="144" t="s">
        <v>9117</v>
      </c>
      <c r="F673" s="147">
        <v>44561</v>
      </c>
      <c r="G673" s="144" t="s">
        <v>3887</v>
      </c>
      <c r="H673" s="144" t="s">
        <v>9112</v>
      </c>
      <c r="I673" s="145" t="b">
        <v>0</v>
      </c>
      <c r="J673" s="145">
        <v>413.68</v>
      </c>
    </row>
    <row r="674" spans="1:10" s="7" customFormat="1">
      <c r="A674" s="7" t="s">
        <v>49</v>
      </c>
      <c r="D674" s="144" t="s">
        <v>2015</v>
      </c>
      <c r="E674" s="144" t="s">
        <v>9117</v>
      </c>
      <c r="F674" s="147">
        <v>44561</v>
      </c>
      <c r="G674" s="144" t="s">
        <v>3887</v>
      </c>
      <c r="H674" s="144" t="s">
        <v>9112</v>
      </c>
      <c r="I674" s="145" t="b">
        <v>0</v>
      </c>
      <c r="J674" s="145">
        <v>413.68</v>
      </c>
    </row>
    <row r="675" spans="1:10" s="7" customFormat="1">
      <c r="A675" s="7" t="s">
        <v>49</v>
      </c>
      <c r="D675" s="144" t="s">
        <v>2018</v>
      </c>
      <c r="E675" s="144" t="s">
        <v>9117</v>
      </c>
      <c r="F675" s="147">
        <v>44561</v>
      </c>
      <c r="G675" s="144" t="s">
        <v>3887</v>
      </c>
      <c r="H675" s="144" t="s">
        <v>9112</v>
      </c>
      <c r="I675" s="145" t="b">
        <v>0</v>
      </c>
      <c r="J675" s="145">
        <v>413.68</v>
      </c>
    </row>
    <row r="676" spans="1:10" s="7" customFormat="1">
      <c r="A676" s="7" t="s">
        <v>49</v>
      </c>
      <c r="D676" s="144" t="s">
        <v>2021</v>
      </c>
      <c r="E676" s="144" t="s">
        <v>9136</v>
      </c>
      <c r="F676" s="147">
        <v>44561</v>
      </c>
      <c r="G676" s="144" t="s">
        <v>3887</v>
      </c>
      <c r="H676" s="144" t="s">
        <v>9112</v>
      </c>
      <c r="I676" s="145" t="b">
        <v>0</v>
      </c>
      <c r="J676" s="145">
        <v>371.46</v>
      </c>
    </row>
    <row r="677" spans="1:10" s="7" customFormat="1">
      <c r="A677" s="7" t="s">
        <v>49</v>
      </c>
      <c r="D677" s="144" t="s">
        <v>2024</v>
      </c>
      <c r="E677" s="144" t="s">
        <v>9136</v>
      </c>
      <c r="F677" s="147">
        <v>44561</v>
      </c>
      <c r="G677" s="144" t="s">
        <v>3887</v>
      </c>
      <c r="H677" s="144" t="s">
        <v>9112</v>
      </c>
      <c r="I677" s="145" t="b">
        <v>0</v>
      </c>
      <c r="J677" s="145">
        <v>371.46</v>
      </c>
    </row>
    <row r="678" spans="1:10" s="7" customFormat="1">
      <c r="A678" s="7" t="s">
        <v>49</v>
      </c>
      <c r="D678" s="144" t="s">
        <v>2027</v>
      </c>
      <c r="E678" s="144" t="s">
        <v>9136</v>
      </c>
      <c r="F678" s="147">
        <v>44561</v>
      </c>
      <c r="G678" s="144" t="s">
        <v>3887</v>
      </c>
      <c r="H678" s="144" t="s">
        <v>9112</v>
      </c>
      <c r="I678" s="145" t="b">
        <v>0</v>
      </c>
      <c r="J678" s="145">
        <v>371.46</v>
      </c>
    </row>
    <row r="679" spans="1:10" s="7" customFormat="1">
      <c r="A679" s="7" t="s">
        <v>49</v>
      </c>
      <c r="D679" s="144" t="s">
        <v>2030</v>
      </c>
      <c r="E679" s="144" t="s">
        <v>9136</v>
      </c>
      <c r="F679" s="147">
        <v>44561</v>
      </c>
      <c r="G679" s="144" t="s">
        <v>3887</v>
      </c>
      <c r="H679" s="144" t="s">
        <v>9112</v>
      </c>
      <c r="I679" s="145" t="b">
        <v>0</v>
      </c>
      <c r="J679" s="145">
        <v>371.46</v>
      </c>
    </row>
    <row r="680" spans="1:10" s="7" customFormat="1">
      <c r="A680" s="7" t="s">
        <v>49</v>
      </c>
      <c r="D680" s="144" t="s">
        <v>2033</v>
      </c>
      <c r="E680" s="144" t="s">
        <v>9136</v>
      </c>
      <c r="F680" s="147">
        <v>44561</v>
      </c>
      <c r="G680" s="144" t="s">
        <v>3887</v>
      </c>
      <c r="H680" s="144" t="s">
        <v>9112</v>
      </c>
      <c r="I680" s="145" t="b">
        <v>0</v>
      </c>
      <c r="J680" s="145">
        <v>371.46</v>
      </c>
    </row>
    <row r="681" spans="1:10" s="7" customFormat="1">
      <c r="A681" s="7" t="s">
        <v>49</v>
      </c>
      <c r="D681" s="144" t="s">
        <v>2036</v>
      </c>
      <c r="E681" s="144" t="s">
        <v>9134</v>
      </c>
      <c r="F681" s="147">
        <v>44561</v>
      </c>
      <c r="G681" s="144" t="s">
        <v>3887</v>
      </c>
      <c r="H681" s="144" t="s">
        <v>9112</v>
      </c>
      <c r="I681" s="145" t="b">
        <v>0</v>
      </c>
      <c r="J681" s="145">
        <v>256.93</v>
      </c>
    </row>
    <row r="682" spans="1:10" s="7" customFormat="1">
      <c r="A682" s="7" t="s">
        <v>49</v>
      </c>
      <c r="D682" s="144" t="s">
        <v>2041</v>
      </c>
      <c r="E682" s="144" t="s">
        <v>9134</v>
      </c>
      <c r="F682" s="147">
        <v>44561</v>
      </c>
      <c r="G682" s="144" t="s">
        <v>3887</v>
      </c>
      <c r="H682" s="144" t="s">
        <v>9112</v>
      </c>
      <c r="I682" s="145" t="b">
        <v>0</v>
      </c>
      <c r="J682" s="145">
        <v>256.93</v>
      </c>
    </row>
    <row r="683" spans="1:10" s="7" customFormat="1">
      <c r="A683" s="7" t="s">
        <v>49</v>
      </c>
      <c r="D683" s="144" t="s">
        <v>3783</v>
      </c>
      <c r="E683" s="144" t="s">
        <v>9134</v>
      </c>
      <c r="F683" s="147">
        <v>44561</v>
      </c>
      <c r="G683" s="144" t="s">
        <v>3887</v>
      </c>
      <c r="H683" s="144" t="s">
        <v>9112</v>
      </c>
      <c r="I683" s="145" t="b">
        <v>0</v>
      </c>
      <c r="J683" s="145">
        <v>97.5</v>
      </c>
    </row>
    <row r="684" spans="1:10" s="7" customFormat="1">
      <c r="A684" s="7" t="s">
        <v>49</v>
      </c>
      <c r="D684" s="144" t="s">
        <v>2045</v>
      </c>
      <c r="E684" s="144" t="s">
        <v>9134</v>
      </c>
      <c r="F684" s="147">
        <v>44561</v>
      </c>
      <c r="G684" s="144" t="s">
        <v>3887</v>
      </c>
      <c r="H684" s="144" t="s">
        <v>9112</v>
      </c>
      <c r="I684" s="145" t="b">
        <v>0</v>
      </c>
      <c r="J684" s="145">
        <v>238.6</v>
      </c>
    </row>
    <row r="685" spans="1:10" s="7" customFormat="1">
      <c r="A685" s="7" t="s">
        <v>49</v>
      </c>
      <c r="D685" s="144" t="s">
        <v>2048</v>
      </c>
      <c r="E685" s="144" t="s">
        <v>9134</v>
      </c>
      <c r="F685" s="147">
        <v>44561</v>
      </c>
      <c r="G685" s="144" t="s">
        <v>3887</v>
      </c>
      <c r="H685" s="144" t="s">
        <v>9112</v>
      </c>
      <c r="I685" s="145" t="b">
        <v>0</v>
      </c>
      <c r="J685" s="145">
        <v>238.6</v>
      </c>
    </row>
    <row r="686" spans="1:10" s="7" customFormat="1">
      <c r="A686" s="7" t="s">
        <v>49</v>
      </c>
      <c r="D686" s="144" t="s">
        <v>2051</v>
      </c>
      <c r="E686" s="144" t="s">
        <v>9134</v>
      </c>
      <c r="F686" s="147">
        <v>44561</v>
      </c>
      <c r="G686" s="144" t="s">
        <v>3887</v>
      </c>
      <c r="H686" s="144" t="s">
        <v>9112</v>
      </c>
      <c r="I686" s="145" t="b">
        <v>0</v>
      </c>
      <c r="J686" s="145">
        <v>238.6</v>
      </c>
    </row>
    <row r="687" spans="1:10" s="7" customFormat="1">
      <c r="A687" s="7" t="s">
        <v>49</v>
      </c>
      <c r="D687" s="144" t="s">
        <v>2054</v>
      </c>
      <c r="E687" s="144" t="s">
        <v>9144</v>
      </c>
      <c r="F687" s="147">
        <v>44561</v>
      </c>
      <c r="G687" s="144" t="s">
        <v>3887</v>
      </c>
      <c r="H687" s="144" t="s">
        <v>9112</v>
      </c>
      <c r="I687" s="145" t="b">
        <v>0</v>
      </c>
      <c r="J687" s="145">
        <v>309.33</v>
      </c>
    </row>
    <row r="688" spans="1:10" s="7" customFormat="1">
      <c r="A688" s="7" t="s">
        <v>49</v>
      </c>
      <c r="D688" s="144" t="s">
        <v>3784</v>
      </c>
      <c r="E688" s="144" t="s">
        <v>9117</v>
      </c>
      <c r="F688" s="147">
        <v>44561</v>
      </c>
      <c r="G688" s="144" t="s">
        <v>3887</v>
      </c>
      <c r="H688" s="144" t="s">
        <v>9112</v>
      </c>
      <c r="I688" s="145" t="b">
        <v>0</v>
      </c>
      <c r="J688" s="145">
        <v>118.08</v>
      </c>
    </row>
    <row r="689" spans="1:10" s="7" customFormat="1">
      <c r="A689" s="7" t="s">
        <v>49</v>
      </c>
      <c r="D689" s="144" t="s">
        <v>3785</v>
      </c>
      <c r="E689" s="144" t="s">
        <v>9117</v>
      </c>
      <c r="F689" s="147">
        <v>44561</v>
      </c>
      <c r="G689" s="144" t="s">
        <v>3887</v>
      </c>
      <c r="H689" s="144" t="s">
        <v>9112</v>
      </c>
      <c r="I689" s="145" t="b">
        <v>0</v>
      </c>
      <c r="J689" s="145">
        <v>118.08</v>
      </c>
    </row>
    <row r="690" spans="1:10" s="7" customFormat="1">
      <c r="A690" s="7" t="s">
        <v>49</v>
      </c>
      <c r="D690" s="144" t="s">
        <v>2057</v>
      </c>
      <c r="E690" s="144" t="s">
        <v>9134</v>
      </c>
      <c r="F690" s="147">
        <v>44561</v>
      </c>
      <c r="G690" s="144" t="s">
        <v>3887</v>
      </c>
      <c r="H690" s="144" t="s">
        <v>9112</v>
      </c>
      <c r="I690" s="145" t="b">
        <v>0</v>
      </c>
      <c r="J690" s="145">
        <v>256.93</v>
      </c>
    </row>
    <row r="691" spans="1:10" s="7" customFormat="1">
      <c r="A691" s="7" t="s">
        <v>49</v>
      </c>
      <c r="D691" s="144" t="s">
        <v>2060</v>
      </c>
      <c r="E691" s="144" t="s">
        <v>9134</v>
      </c>
      <c r="F691" s="147">
        <v>44561</v>
      </c>
      <c r="G691" s="144" t="s">
        <v>3887</v>
      </c>
      <c r="H691" s="144" t="s">
        <v>9112</v>
      </c>
      <c r="I691" s="145" t="b">
        <v>0</v>
      </c>
      <c r="J691" s="145">
        <v>256.93</v>
      </c>
    </row>
    <row r="692" spans="1:10" s="7" customFormat="1">
      <c r="A692" s="7" t="s">
        <v>49</v>
      </c>
      <c r="D692" s="144" t="s">
        <v>2064</v>
      </c>
      <c r="E692" s="144" t="s">
        <v>9134</v>
      </c>
      <c r="F692" s="147">
        <v>44561</v>
      </c>
      <c r="G692" s="144" t="s">
        <v>3887</v>
      </c>
      <c r="H692" s="144" t="s">
        <v>9112</v>
      </c>
      <c r="I692" s="145" t="b">
        <v>0</v>
      </c>
      <c r="J692" s="145">
        <v>256.93</v>
      </c>
    </row>
    <row r="693" spans="1:10" s="7" customFormat="1">
      <c r="A693" s="7" t="s">
        <v>49</v>
      </c>
      <c r="D693" s="144" t="s">
        <v>2067</v>
      </c>
      <c r="E693" s="144" t="s">
        <v>9134</v>
      </c>
      <c r="F693" s="147">
        <v>44561</v>
      </c>
      <c r="G693" s="144" t="s">
        <v>3887</v>
      </c>
      <c r="H693" s="144" t="s">
        <v>9112</v>
      </c>
      <c r="I693" s="145" t="b">
        <v>0</v>
      </c>
      <c r="J693" s="145">
        <v>256.93</v>
      </c>
    </row>
    <row r="694" spans="1:10" s="7" customFormat="1">
      <c r="A694" s="7" t="s">
        <v>49</v>
      </c>
      <c r="D694" s="144" t="s">
        <v>2070</v>
      </c>
      <c r="E694" s="144" t="s">
        <v>9134</v>
      </c>
      <c r="F694" s="147">
        <v>44561</v>
      </c>
      <c r="G694" s="144" t="s">
        <v>3887</v>
      </c>
      <c r="H694" s="144" t="s">
        <v>9112</v>
      </c>
      <c r="I694" s="145" t="b">
        <v>0</v>
      </c>
      <c r="J694" s="145">
        <v>256.93</v>
      </c>
    </row>
    <row r="695" spans="1:10" s="7" customFormat="1">
      <c r="A695" s="7" t="s">
        <v>49</v>
      </c>
      <c r="D695" s="144" t="s">
        <v>2073</v>
      </c>
      <c r="E695" s="144" t="s">
        <v>9117</v>
      </c>
      <c r="F695" s="147">
        <v>44561</v>
      </c>
      <c r="G695" s="144" t="s">
        <v>3887</v>
      </c>
      <c r="H695" s="144" t="s">
        <v>9112</v>
      </c>
      <c r="I695" s="145" t="b">
        <v>0</v>
      </c>
      <c r="J695" s="145">
        <v>399.02</v>
      </c>
    </row>
    <row r="696" spans="1:10" s="7" customFormat="1">
      <c r="A696" s="7" t="s">
        <v>49</v>
      </c>
      <c r="D696" s="144" t="s">
        <v>2077</v>
      </c>
      <c r="E696" s="144" t="s">
        <v>9117</v>
      </c>
      <c r="F696" s="147">
        <v>44561</v>
      </c>
      <c r="G696" s="144" t="s">
        <v>3887</v>
      </c>
      <c r="H696" s="144" t="s">
        <v>9112</v>
      </c>
      <c r="I696" s="145" t="b">
        <v>0</v>
      </c>
      <c r="J696" s="145">
        <v>399.02</v>
      </c>
    </row>
    <row r="697" spans="1:10" s="7" customFormat="1">
      <c r="A697" s="7" t="s">
        <v>49</v>
      </c>
      <c r="D697" s="144" t="s">
        <v>2080</v>
      </c>
      <c r="E697" s="144" t="s">
        <v>9117</v>
      </c>
      <c r="F697" s="147">
        <v>44561</v>
      </c>
      <c r="G697" s="144" t="s">
        <v>3887</v>
      </c>
      <c r="H697" s="144" t="s">
        <v>9112</v>
      </c>
      <c r="I697" s="145" t="b">
        <v>0</v>
      </c>
      <c r="J697" s="145">
        <v>399.02</v>
      </c>
    </row>
    <row r="698" spans="1:10" s="7" customFormat="1">
      <c r="A698" s="7" t="s">
        <v>49</v>
      </c>
      <c r="D698" s="144" t="s">
        <v>2083</v>
      </c>
      <c r="E698" s="144" t="s">
        <v>9117</v>
      </c>
      <c r="F698" s="147">
        <v>44561</v>
      </c>
      <c r="G698" s="144" t="s">
        <v>3887</v>
      </c>
      <c r="H698" s="144" t="s">
        <v>9112</v>
      </c>
      <c r="I698" s="145" t="b">
        <v>0</v>
      </c>
      <c r="J698" s="145">
        <v>399.02</v>
      </c>
    </row>
    <row r="699" spans="1:10" s="7" customFormat="1">
      <c r="A699" s="7" t="s">
        <v>49</v>
      </c>
      <c r="D699" s="144" t="s">
        <v>2086</v>
      </c>
      <c r="E699" s="144" t="s">
        <v>9144</v>
      </c>
      <c r="F699" s="147">
        <v>44561</v>
      </c>
      <c r="G699" s="144" t="s">
        <v>3887</v>
      </c>
      <c r="H699" s="144" t="s">
        <v>9112</v>
      </c>
      <c r="I699" s="145" t="b">
        <v>0</v>
      </c>
      <c r="J699" s="145">
        <v>309.33</v>
      </c>
    </row>
    <row r="700" spans="1:10" s="7" customFormat="1">
      <c r="A700" s="7" t="s">
        <v>49</v>
      </c>
      <c r="D700" s="144" t="s">
        <v>2090</v>
      </c>
      <c r="E700" s="144" t="s">
        <v>9144</v>
      </c>
      <c r="F700" s="147">
        <v>44561</v>
      </c>
      <c r="G700" s="144" t="s">
        <v>3887</v>
      </c>
      <c r="H700" s="144" t="s">
        <v>9112</v>
      </c>
      <c r="I700" s="145" t="b">
        <v>0</v>
      </c>
      <c r="J700" s="145">
        <v>309.33</v>
      </c>
    </row>
    <row r="701" spans="1:10" s="7" customFormat="1">
      <c r="A701" s="7" t="s">
        <v>49</v>
      </c>
      <c r="D701" s="144" t="s">
        <v>2093</v>
      </c>
      <c r="E701" s="144" t="s">
        <v>9136</v>
      </c>
      <c r="F701" s="147">
        <v>44561</v>
      </c>
      <c r="G701" s="144" t="s">
        <v>3887</v>
      </c>
      <c r="H701" s="144" t="s">
        <v>9112</v>
      </c>
      <c r="I701" s="145" t="b">
        <v>0</v>
      </c>
      <c r="J701" s="145">
        <v>296.56</v>
      </c>
    </row>
    <row r="702" spans="1:10" s="7" customFormat="1">
      <c r="A702" s="7" t="s">
        <v>49</v>
      </c>
      <c r="D702" s="144" t="s">
        <v>2096</v>
      </c>
      <c r="E702" s="144" t="s">
        <v>9136</v>
      </c>
      <c r="F702" s="147">
        <v>44561</v>
      </c>
      <c r="G702" s="144" t="s">
        <v>3887</v>
      </c>
      <c r="H702" s="144" t="s">
        <v>9112</v>
      </c>
      <c r="I702" s="145" t="b">
        <v>0</v>
      </c>
      <c r="J702" s="145">
        <v>296.56</v>
      </c>
    </row>
    <row r="703" spans="1:10" s="7" customFormat="1">
      <c r="A703" s="7" t="s">
        <v>49</v>
      </c>
      <c r="D703" s="144" t="s">
        <v>2099</v>
      </c>
      <c r="E703" s="144" t="s">
        <v>9136</v>
      </c>
      <c r="F703" s="147">
        <v>44561</v>
      </c>
      <c r="G703" s="144" t="s">
        <v>3887</v>
      </c>
      <c r="H703" s="144" t="s">
        <v>9112</v>
      </c>
      <c r="I703" s="145" t="b">
        <v>0</v>
      </c>
      <c r="J703" s="145">
        <v>296.56</v>
      </c>
    </row>
    <row r="704" spans="1:10" s="7" customFormat="1">
      <c r="A704" s="7" t="s">
        <v>49</v>
      </c>
      <c r="D704" s="144" t="s">
        <v>2102</v>
      </c>
      <c r="E704" s="144" t="s">
        <v>9136</v>
      </c>
      <c r="F704" s="147">
        <v>44561</v>
      </c>
      <c r="G704" s="144" t="s">
        <v>3887</v>
      </c>
      <c r="H704" s="144" t="s">
        <v>9112</v>
      </c>
      <c r="I704" s="145" t="b">
        <v>0</v>
      </c>
      <c r="J704" s="145">
        <v>296.56</v>
      </c>
    </row>
    <row r="705" spans="1:10" s="7" customFormat="1">
      <c r="A705" s="7" t="s">
        <v>49</v>
      </c>
      <c r="D705" s="144" t="s">
        <v>2105</v>
      </c>
      <c r="E705" s="144" t="s">
        <v>9136</v>
      </c>
      <c r="F705" s="147">
        <v>44561</v>
      </c>
      <c r="G705" s="144" t="s">
        <v>3887</v>
      </c>
      <c r="H705" s="144" t="s">
        <v>9112</v>
      </c>
      <c r="I705" s="145" t="b">
        <v>0</v>
      </c>
      <c r="J705" s="145">
        <v>296.56</v>
      </c>
    </row>
    <row r="706" spans="1:10" s="7" customFormat="1">
      <c r="A706" s="7" t="s">
        <v>49</v>
      </c>
      <c r="D706" s="144" t="s">
        <v>2109</v>
      </c>
      <c r="E706" s="144" t="s">
        <v>9134</v>
      </c>
      <c r="F706" s="147">
        <v>44561</v>
      </c>
      <c r="G706" s="144" t="s">
        <v>3887</v>
      </c>
      <c r="H706" s="144" t="s">
        <v>9112</v>
      </c>
      <c r="I706" s="145" t="b">
        <v>0</v>
      </c>
      <c r="J706" s="145">
        <v>238.6</v>
      </c>
    </row>
    <row r="707" spans="1:10" s="7" customFormat="1">
      <c r="A707" s="7" t="s">
        <v>49</v>
      </c>
      <c r="D707" s="144" t="s">
        <v>2112</v>
      </c>
      <c r="E707" s="144" t="s">
        <v>9134</v>
      </c>
      <c r="F707" s="147">
        <v>44561</v>
      </c>
      <c r="G707" s="144" t="s">
        <v>3887</v>
      </c>
      <c r="H707" s="144" t="s">
        <v>9112</v>
      </c>
      <c r="I707" s="145" t="b">
        <v>0</v>
      </c>
      <c r="J707" s="145">
        <v>238.6</v>
      </c>
    </row>
    <row r="708" spans="1:10" s="7" customFormat="1">
      <c r="A708" s="7" t="s">
        <v>49</v>
      </c>
      <c r="D708" s="144" t="s">
        <v>2115</v>
      </c>
      <c r="E708" s="144" t="s">
        <v>9134</v>
      </c>
      <c r="F708" s="147">
        <v>44561</v>
      </c>
      <c r="G708" s="144" t="s">
        <v>3887</v>
      </c>
      <c r="H708" s="144" t="s">
        <v>9112</v>
      </c>
      <c r="I708" s="145" t="b">
        <v>0</v>
      </c>
      <c r="J708" s="145">
        <v>238.6</v>
      </c>
    </row>
    <row r="709" spans="1:10" s="7" customFormat="1">
      <c r="A709" s="7" t="s">
        <v>49</v>
      </c>
      <c r="D709" s="144" t="s">
        <v>2118</v>
      </c>
      <c r="E709" s="144" t="s">
        <v>9134</v>
      </c>
      <c r="F709" s="147">
        <v>44561</v>
      </c>
      <c r="G709" s="144" t="s">
        <v>3887</v>
      </c>
      <c r="H709" s="144" t="s">
        <v>9112</v>
      </c>
      <c r="I709" s="145" t="b">
        <v>0</v>
      </c>
      <c r="J709" s="145">
        <v>256.93</v>
      </c>
    </row>
    <row r="710" spans="1:10" s="7" customFormat="1">
      <c r="A710" s="7" t="s">
        <v>49</v>
      </c>
      <c r="D710" s="144" t="s">
        <v>2122</v>
      </c>
      <c r="E710" s="144" t="s">
        <v>9134</v>
      </c>
      <c r="F710" s="147">
        <v>44561</v>
      </c>
      <c r="G710" s="144" t="s">
        <v>3887</v>
      </c>
      <c r="H710" s="144" t="s">
        <v>9112</v>
      </c>
      <c r="I710" s="145" t="b">
        <v>0</v>
      </c>
      <c r="J710" s="145">
        <v>256.93</v>
      </c>
    </row>
    <row r="711" spans="1:10" s="7" customFormat="1">
      <c r="A711" s="7" t="s">
        <v>49</v>
      </c>
      <c r="D711" s="144" t="s">
        <v>3786</v>
      </c>
      <c r="E711" s="144" t="s">
        <v>9136</v>
      </c>
      <c r="F711" s="147">
        <v>44561</v>
      </c>
      <c r="G711" s="144" t="s">
        <v>3887</v>
      </c>
      <c r="H711" s="144" t="s">
        <v>9112</v>
      </c>
      <c r="I711" s="145" t="b">
        <v>0</v>
      </c>
      <c r="J711" s="145">
        <v>145.19999999999999</v>
      </c>
    </row>
    <row r="712" spans="1:10" s="7" customFormat="1">
      <c r="A712" s="7" t="s">
        <v>49</v>
      </c>
      <c r="D712" s="144" t="s">
        <v>2125</v>
      </c>
      <c r="E712" s="144" t="s">
        <v>9136</v>
      </c>
      <c r="F712" s="147">
        <v>44561</v>
      </c>
      <c r="G712" s="144" t="s">
        <v>3887</v>
      </c>
      <c r="H712" s="144" t="s">
        <v>9112</v>
      </c>
      <c r="I712" s="145" t="b">
        <v>0</v>
      </c>
      <c r="J712" s="145">
        <v>296.56</v>
      </c>
    </row>
    <row r="713" spans="1:10" s="7" customFormat="1">
      <c r="A713" s="7" t="s">
        <v>49</v>
      </c>
      <c r="D713" s="144" t="s">
        <v>2129</v>
      </c>
      <c r="E713" s="144" t="s">
        <v>9136</v>
      </c>
      <c r="F713" s="147">
        <v>44561</v>
      </c>
      <c r="G713" s="144" t="s">
        <v>3887</v>
      </c>
      <c r="H713" s="144" t="s">
        <v>9112</v>
      </c>
      <c r="I713" s="145" t="b">
        <v>0</v>
      </c>
      <c r="J713" s="145">
        <v>296.56</v>
      </c>
    </row>
    <row r="714" spans="1:10" s="7" customFormat="1">
      <c r="A714" s="7" t="s">
        <v>49</v>
      </c>
      <c r="D714" s="144" t="s">
        <v>1492</v>
      </c>
      <c r="E714" s="144" t="s">
        <v>9134</v>
      </c>
      <c r="F714" s="147">
        <v>44561</v>
      </c>
      <c r="G714" s="144" t="s">
        <v>3887</v>
      </c>
      <c r="H714" s="144" t="s">
        <v>9112</v>
      </c>
      <c r="I714" s="145" t="b">
        <v>0</v>
      </c>
      <c r="J714" s="145">
        <v>249</v>
      </c>
    </row>
    <row r="715" spans="1:10" s="7" customFormat="1">
      <c r="A715" s="7" t="s">
        <v>49</v>
      </c>
      <c r="D715" s="144" t="s">
        <v>1496</v>
      </c>
      <c r="E715" s="144" t="s">
        <v>9134</v>
      </c>
      <c r="F715" s="147">
        <v>44561</v>
      </c>
      <c r="G715" s="144" t="s">
        <v>3887</v>
      </c>
      <c r="H715" s="144" t="s">
        <v>9112</v>
      </c>
      <c r="I715" s="145" t="b">
        <v>0</v>
      </c>
      <c r="J715" s="145">
        <v>249</v>
      </c>
    </row>
    <row r="716" spans="1:10" s="7" customFormat="1">
      <c r="A716" s="7" t="s">
        <v>49</v>
      </c>
      <c r="D716" s="144" t="s">
        <v>1500</v>
      </c>
      <c r="E716" s="144" t="s">
        <v>9134</v>
      </c>
      <c r="F716" s="147">
        <v>44561</v>
      </c>
      <c r="G716" s="144" t="s">
        <v>3887</v>
      </c>
      <c r="H716" s="144" t="s">
        <v>9112</v>
      </c>
      <c r="I716" s="145" t="b">
        <v>0</v>
      </c>
      <c r="J716" s="145">
        <v>249</v>
      </c>
    </row>
    <row r="717" spans="1:10" s="7" customFormat="1">
      <c r="A717" s="7" t="s">
        <v>49</v>
      </c>
      <c r="D717" s="144" t="s">
        <v>3787</v>
      </c>
      <c r="E717" s="144" t="s">
        <v>9134</v>
      </c>
      <c r="F717" s="147">
        <v>44561</v>
      </c>
      <c r="G717" s="144" t="s">
        <v>3887</v>
      </c>
      <c r="H717" s="144" t="s">
        <v>9112</v>
      </c>
      <c r="I717" s="145" t="b">
        <v>0</v>
      </c>
      <c r="J717" s="145">
        <v>72.599999999999994</v>
      </c>
    </row>
    <row r="718" spans="1:10" s="7" customFormat="1">
      <c r="A718" s="7" t="s">
        <v>49</v>
      </c>
      <c r="D718" s="144" t="s">
        <v>2132</v>
      </c>
      <c r="E718" s="144" t="s">
        <v>9117</v>
      </c>
      <c r="F718" s="147">
        <v>44561</v>
      </c>
      <c r="G718" s="144" t="s">
        <v>3887</v>
      </c>
      <c r="H718" s="144" t="s">
        <v>9112</v>
      </c>
      <c r="I718" s="145" t="b">
        <v>0</v>
      </c>
      <c r="J718" s="145">
        <v>405.9</v>
      </c>
    </row>
    <row r="719" spans="1:10" s="7" customFormat="1">
      <c r="A719" s="7" t="s">
        <v>49</v>
      </c>
      <c r="D719" s="144" t="s">
        <v>3788</v>
      </c>
      <c r="E719" s="144" t="s">
        <v>9117</v>
      </c>
      <c r="F719" s="147">
        <v>44561</v>
      </c>
      <c r="G719" s="144" t="s">
        <v>3887</v>
      </c>
      <c r="H719" s="144" t="s">
        <v>9112</v>
      </c>
      <c r="I719" s="145" t="b">
        <v>0</v>
      </c>
      <c r="J719" s="145">
        <v>118.08</v>
      </c>
    </row>
    <row r="720" spans="1:10" s="7" customFormat="1">
      <c r="A720" s="7" t="s">
        <v>49</v>
      </c>
      <c r="D720" s="144" t="s">
        <v>2136</v>
      </c>
      <c r="E720" s="144" t="s">
        <v>9117</v>
      </c>
      <c r="F720" s="147">
        <v>44561</v>
      </c>
      <c r="G720" s="144" t="s">
        <v>3887</v>
      </c>
      <c r="H720" s="144" t="s">
        <v>9112</v>
      </c>
      <c r="I720" s="145" t="b">
        <v>0</v>
      </c>
      <c r="J720" s="145">
        <v>405.9</v>
      </c>
    </row>
    <row r="721" spans="1:10" s="7" customFormat="1">
      <c r="A721" s="7" t="s">
        <v>49</v>
      </c>
      <c r="D721" s="144" t="s">
        <v>2139</v>
      </c>
      <c r="E721" s="144" t="s">
        <v>9117</v>
      </c>
      <c r="F721" s="147">
        <v>44561</v>
      </c>
      <c r="G721" s="144" t="s">
        <v>3887</v>
      </c>
      <c r="H721" s="144" t="s">
        <v>9112</v>
      </c>
      <c r="I721" s="145" t="b">
        <v>0</v>
      </c>
      <c r="J721" s="145">
        <v>405.9</v>
      </c>
    </row>
    <row r="722" spans="1:10" s="7" customFormat="1">
      <c r="A722" s="7" t="s">
        <v>49</v>
      </c>
      <c r="D722" s="144" t="s">
        <v>2142</v>
      </c>
      <c r="E722" s="144" t="s">
        <v>9144</v>
      </c>
      <c r="F722" s="147">
        <v>44561</v>
      </c>
      <c r="G722" s="144" t="s">
        <v>3887</v>
      </c>
      <c r="H722" s="144" t="s">
        <v>9112</v>
      </c>
      <c r="I722" s="145" t="b">
        <v>0</v>
      </c>
      <c r="J722" s="145">
        <v>309.33</v>
      </c>
    </row>
    <row r="723" spans="1:10" s="7" customFormat="1">
      <c r="A723" s="7" t="s">
        <v>49</v>
      </c>
      <c r="D723" s="144" t="s">
        <v>3789</v>
      </c>
      <c r="E723" s="144" t="s">
        <v>9144</v>
      </c>
      <c r="F723" s="147">
        <v>44561</v>
      </c>
      <c r="G723" s="144" t="s">
        <v>3887</v>
      </c>
      <c r="H723" s="144" t="s">
        <v>9112</v>
      </c>
      <c r="I723" s="145" t="b">
        <v>0</v>
      </c>
      <c r="J723" s="145">
        <v>96.75</v>
      </c>
    </row>
    <row r="724" spans="1:10" s="7" customFormat="1">
      <c r="A724" s="7" t="s">
        <v>49</v>
      </c>
      <c r="D724" s="144" t="s">
        <v>2146</v>
      </c>
      <c r="E724" s="144" t="s">
        <v>9136</v>
      </c>
      <c r="F724" s="147">
        <v>44561</v>
      </c>
      <c r="G724" s="144" t="s">
        <v>3887</v>
      </c>
      <c r="H724" s="144" t="s">
        <v>9112</v>
      </c>
      <c r="I724" s="145" t="b">
        <v>0</v>
      </c>
      <c r="J724" s="145">
        <v>302.39999999999998</v>
      </c>
    </row>
    <row r="725" spans="1:10" s="7" customFormat="1">
      <c r="A725" s="7" t="s">
        <v>49</v>
      </c>
      <c r="D725" s="144" t="s">
        <v>2149</v>
      </c>
      <c r="E725" s="144" t="s">
        <v>9136</v>
      </c>
      <c r="F725" s="147">
        <v>44561</v>
      </c>
      <c r="G725" s="144" t="s">
        <v>3887</v>
      </c>
      <c r="H725" s="144" t="s">
        <v>9112</v>
      </c>
      <c r="I725" s="145" t="b">
        <v>0</v>
      </c>
      <c r="J725" s="145">
        <v>302.39999999999998</v>
      </c>
    </row>
    <row r="726" spans="1:10" s="7" customFormat="1">
      <c r="A726" s="7" t="s">
        <v>49</v>
      </c>
      <c r="D726" s="144" t="s">
        <v>2152</v>
      </c>
      <c r="E726" s="144" t="s">
        <v>9136</v>
      </c>
      <c r="F726" s="147">
        <v>44561</v>
      </c>
      <c r="G726" s="144" t="s">
        <v>3887</v>
      </c>
      <c r="H726" s="144" t="s">
        <v>9112</v>
      </c>
      <c r="I726" s="145" t="b">
        <v>0</v>
      </c>
      <c r="J726" s="145">
        <v>302.39999999999998</v>
      </c>
    </row>
    <row r="727" spans="1:10" s="7" customFormat="1">
      <c r="A727" s="7" t="s">
        <v>49</v>
      </c>
      <c r="D727" s="144" t="s">
        <v>2155</v>
      </c>
      <c r="E727" s="144" t="s">
        <v>9136</v>
      </c>
      <c r="F727" s="147">
        <v>44561</v>
      </c>
      <c r="G727" s="144" t="s">
        <v>3887</v>
      </c>
      <c r="H727" s="144" t="s">
        <v>9112</v>
      </c>
      <c r="I727" s="145" t="b">
        <v>0</v>
      </c>
      <c r="J727" s="145">
        <v>296.56</v>
      </c>
    </row>
    <row r="728" spans="1:10" s="7" customFormat="1">
      <c r="A728" s="7" t="s">
        <v>49</v>
      </c>
      <c r="D728" s="144" t="s">
        <v>3790</v>
      </c>
      <c r="E728" s="144" t="s">
        <v>9113</v>
      </c>
      <c r="F728" s="147">
        <v>44561</v>
      </c>
      <c r="G728" s="144" t="s">
        <v>3887</v>
      </c>
      <c r="H728" s="144" t="s">
        <v>9112</v>
      </c>
      <c r="I728" s="145" t="b">
        <v>0</v>
      </c>
      <c r="J728" s="145">
        <v>107.5</v>
      </c>
    </row>
    <row r="729" spans="1:10" s="7" customFormat="1">
      <c r="A729" s="7" t="s">
        <v>49</v>
      </c>
      <c r="D729" s="144" t="s">
        <v>3791</v>
      </c>
      <c r="E729" s="144" t="s">
        <v>9113</v>
      </c>
      <c r="F729" s="147">
        <v>44561</v>
      </c>
      <c r="G729" s="144" t="s">
        <v>3887</v>
      </c>
      <c r="H729" s="144" t="s">
        <v>9112</v>
      </c>
      <c r="I729" s="145" t="b">
        <v>0</v>
      </c>
      <c r="J729" s="145">
        <v>107.5</v>
      </c>
    </row>
    <row r="730" spans="1:10" s="7" customFormat="1">
      <c r="A730" s="7" t="s">
        <v>49</v>
      </c>
      <c r="D730" s="144" t="s">
        <v>3792</v>
      </c>
      <c r="E730" s="144" t="s">
        <v>9113</v>
      </c>
      <c r="F730" s="147">
        <v>44561</v>
      </c>
      <c r="G730" s="144" t="s">
        <v>3887</v>
      </c>
      <c r="H730" s="144" t="s">
        <v>9112</v>
      </c>
      <c r="I730" s="145" t="b">
        <v>0</v>
      </c>
      <c r="J730" s="145">
        <v>107.5</v>
      </c>
    </row>
    <row r="731" spans="1:10" s="7" customFormat="1">
      <c r="A731" s="7" t="s">
        <v>49</v>
      </c>
      <c r="D731" s="144" t="s">
        <v>3793</v>
      </c>
      <c r="E731" s="144" t="s">
        <v>9113</v>
      </c>
      <c r="F731" s="147">
        <v>44561</v>
      </c>
      <c r="G731" s="144" t="s">
        <v>3887</v>
      </c>
      <c r="H731" s="144" t="s">
        <v>9112</v>
      </c>
      <c r="I731" s="145" t="b">
        <v>0</v>
      </c>
      <c r="J731" s="145">
        <v>107.5</v>
      </c>
    </row>
    <row r="732" spans="1:10" s="7" customFormat="1">
      <c r="A732" s="7" t="s">
        <v>49</v>
      </c>
      <c r="D732" s="144" t="s">
        <v>3794</v>
      </c>
      <c r="E732" s="144" t="s">
        <v>9113</v>
      </c>
      <c r="F732" s="147">
        <v>44561</v>
      </c>
      <c r="G732" s="144" t="s">
        <v>3887</v>
      </c>
      <c r="H732" s="144" t="s">
        <v>9112</v>
      </c>
      <c r="I732" s="145" t="b">
        <v>0</v>
      </c>
      <c r="J732" s="145">
        <v>107.5</v>
      </c>
    </row>
    <row r="733" spans="1:10" s="7" customFormat="1">
      <c r="A733" s="7" t="s">
        <v>49</v>
      </c>
      <c r="D733" s="144" t="s">
        <v>3795</v>
      </c>
      <c r="E733" s="144" t="s">
        <v>9113</v>
      </c>
      <c r="F733" s="147">
        <v>44561</v>
      </c>
      <c r="G733" s="144" t="s">
        <v>3887</v>
      </c>
      <c r="H733" s="144" t="s">
        <v>9112</v>
      </c>
      <c r="I733" s="145" t="b">
        <v>0</v>
      </c>
      <c r="J733" s="145">
        <v>107.5</v>
      </c>
    </row>
    <row r="734" spans="1:10" s="7" customFormat="1">
      <c r="A734" s="7" t="s">
        <v>49</v>
      </c>
      <c r="D734" s="144" t="s">
        <v>3796</v>
      </c>
      <c r="E734" s="144" t="s">
        <v>9113</v>
      </c>
      <c r="F734" s="147">
        <v>44561</v>
      </c>
      <c r="G734" s="144" t="s">
        <v>3887</v>
      </c>
      <c r="H734" s="144" t="s">
        <v>9112</v>
      </c>
      <c r="I734" s="145" t="b">
        <v>0</v>
      </c>
      <c r="J734" s="145">
        <v>107.5</v>
      </c>
    </row>
    <row r="735" spans="1:10" s="7" customFormat="1">
      <c r="A735" s="7" t="s">
        <v>49</v>
      </c>
      <c r="D735" s="144" t="s">
        <v>1504</v>
      </c>
      <c r="E735" s="144" t="s">
        <v>9118</v>
      </c>
      <c r="F735" s="147">
        <v>44561</v>
      </c>
      <c r="G735" s="144" t="s">
        <v>3887</v>
      </c>
      <c r="H735" s="144" t="s">
        <v>9112</v>
      </c>
      <c r="I735" s="145" t="b">
        <v>0</v>
      </c>
      <c r="J735" s="145">
        <v>226.87</v>
      </c>
    </row>
    <row r="736" spans="1:10" s="7" customFormat="1">
      <c r="A736" s="7" t="s">
        <v>49</v>
      </c>
      <c r="D736" s="144" t="s">
        <v>1509</v>
      </c>
      <c r="E736" s="144" t="s">
        <v>9118</v>
      </c>
      <c r="F736" s="147">
        <v>44561</v>
      </c>
      <c r="G736" s="144" t="s">
        <v>3887</v>
      </c>
      <c r="H736" s="144" t="s">
        <v>9112</v>
      </c>
      <c r="I736" s="145" t="b">
        <v>0</v>
      </c>
      <c r="J736" s="145">
        <v>226.87</v>
      </c>
    </row>
    <row r="737" spans="1:10" s="7" customFormat="1">
      <c r="A737" s="7" t="s">
        <v>49</v>
      </c>
      <c r="D737" s="144" t="s">
        <v>1512</v>
      </c>
      <c r="E737" s="144" t="s">
        <v>9113</v>
      </c>
      <c r="F737" s="147">
        <v>44561</v>
      </c>
      <c r="G737" s="144" t="s">
        <v>3887</v>
      </c>
      <c r="H737" s="144" t="s">
        <v>9112</v>
      </c>
      <c r="I737" s="145" t="b">
        <v>0</v>
      </c>
      <c r="J737" s="145">
        <v>261.42</v>
      </c>
    </row>
    <row r="738" spans="1:10" s="7" customFormat="1">
      <c r="A738" s="7" t="s">
        <v>49</v>
      </c>
      <c r="D738" s="144" t="s">
        <v>1516</v>
      </c>
      <c r="E738" s="144" t="s">
        <v>9113</v>
      </c>
      <c r="F738" s="147">
        <v>44561</v>
      </c>
      <c r="G738" s="144" t="s">
        <v>3887</v>
      </c>
      <c r="H738" s="144" t="s">
        <v>9112</v>
      </c>
      <c r="I738" s="145" t="b">
        <v>0</v>
      </c>
      <c r="J738" s="145">
        <v>261.42</v>
      </c>
    </row>
    <row r="739" spans="1:10" s="7" customFormat="1">
      <c r="A739" s="7" t="s">
        <v>49</v>
      </c>
      <c r="D739" s="144" t="s">
        <v>1519</v>
      </c>
      <c r="E739" s="144" t="s">
        <v>9117</v>
      </c>
      <c r="F739" s="147">
        <v>44561</v>
      </c>
      <c r="G739" s="144" t="s">
        <v>3887</v>
      </c>
      <c r="H739" s="144" t="s">
        <v>9112</v>
      </c>
      <c r="I739" s="145" t="b">
        <v>0</v>
      </c>
      <c r="J739" s="145">
        <v>348.81</v>
      </c>
    </row>
    <row r="740" spans="1:10" s="7" customFormat="1">
      <c r="A740" s="7" t="s">
        <v>49</v>
      </c>
      <c r="D740" s="144" t="s">
        <v>1427</v>
      </c>
      <c r="E740" s="144" t="s">
        <v>9127</v>
      </c>
      <c r="F740" s="147">
        <v>44561</v>
      </c>
      <c r="G740" s="144" t="s">
        <v>3887</v>
      </c>
      <c r="H740" s="144" t="s">
        <v>9112</v>
      </c>
      <c r="I740" s="145" t="b">
        <v>0</v>
      </c>
      <c r="J740" s="145">
        <v>260.27999999999997</v>
      </c>
    </row>
    <row r="741" spans="1:10" s="7" customFormat="1">
      <c r="A741" s="7" t="s">
        <v>49</v>
      </c>
      <c r="D741" s="144" t="s">
        <v>1431</v>
      </c>
      <c r="E741" s="144" t="s">
        <v>9134</v>
      </c>
      <c r="F741" s="147">
        <v>44561</v>
      </c>
      <c r="G741" s="144" t="s">
        <v>3887</v>
      </c>
      <c r="H741" s="144" t="s">
        <v>9112</v>
      </c>
      <c r="I741" s="145" t="b">
        <v>0</v>
      </c>
      <c r="J741" s="145">
        <v>216.85</v>
      </c>
    </row>
    <row r="742" spans="1:10" s="7" customFormat="1">
      <c r="A742" s="7" t="s">
        <v>49</v>
      </c>
      <c r="D742" s="144" t="s">
        <v>1434</v>
      </c>
      <c r="E742" s="144" t="s">
        <v>9134</v>
      </c>
      <c r="F742" s="147">
        <v>44561</v>
      </c>
      <c r="G742" s="144" t="s">
        <v>3887</v>
      </c>
      <c r="H742" s="144" t="s">
        <v>9112</v>
      </c>
      <c r="I742" s="145" t="b">
        <v>0</v>
      </c>
      <c r="J742" s="145">
        <v>216.85</v>
      </c>
    </row>
    <row r="743" spans="1:10" s="7" customFormat="1">
      <c r="A743" s="7" t="s">
        <v>49</v>
      </c>
      <c r="D743" s="144" t="s">
        <v>1437</v>
      </c>
      <c r="E743" s="144" t="s">
        <v>9117</v>
      </c>
      <c r="F743" s="147">
        <v>44561</v>
      </c>
      <c r="G743" s="144" t="s">
        <v>3887</v>
      </c>
      <c r="H743" s="144" t="s">
        <v>9112</v>
      </c>
      <c r="I743" s="145" t="b">
        <v>0</v>
      </c>
      <c r="J743" s="145">
        <v>302.61</v>
      </c>
    </row>
    <row r="744" spans="1:10" s="7" customFormat="1">
      <c r="A744" s="7" t="s">
        <v>49</v>
      </c>
      <c r="D744" s="144" t="s">
        <v>1440</v>
      </c>
      <c r="E744" s="144" t="s">
        <v>9117</v>
      </c>
      <c r="F744" s="147">
        <v>44561</v>
      </c>
      <c r="G744" s="144" t="s">
        <v>3887</v>
      </c>
      <c r="H744" s="144" t="s">
        <v>9112</v>
      </c>
      <c r="I744" s="145" t="b">
        <v>0</v>
      </c>
      <c r="J744" s="145">
        <v>302.61</v>
      </c>
    </row>
    <row r="745" spans="1:10" s="7" customFormat="1">
      <c r="A745" s="7" t="s">
        <v>49</v>
      </c>
      <c r="D745" s="144" t="s">
        <v>1444</v>
      </c>
      <c r="E745" s="144" t="s">
        <v>9113</v>
      </c>
      <c r="F745" s="147">
        <v>44561</v>
      </c>
      <c r="G745" s="144" t="s">
        <v>3887</v>
      </c>
      <c r="H745" s="144" t="s">
        <v>9112</v>
      </c>
      <c r="I745" s="145" t="b">
        <v>0</v>
      </c>
      <c r="J745" s="145">
        <v>220.89</v>
      </c>
    </row>
    <row r="746" spans="1:10" s="7" customFormat="1">
      <c r="A746" s="7" t="s">
        <v>49</v>
      </c>
      <c r="D746" s="144" t="s">
        <v>1448</v>
      </c>
      <c r="E746" s="144" t="s">
        <v>9113</v>
      </c>
      <c r="F746" s="147">
        <v>44561</v>
      </c>
      <c r="G746" s="144" t="s">
        <v>3887</v>
      </c>
      <c r="H746" s="144" t="s">
        <v>9112</v>
      </c>
      <c r="I746" s="145" t="b">
        <v>0</v>
      </c>
      <c r="J746" s="145">
        <v>220.89</v>
      </c>
    </row>
    <row r="747" spans="1:10" s="7" customFormat="1">
      <c r="A747" s="7" t="s">
        <v>49</v>
      </c>
      <c r="D747" s="144" t="s">
        <v>1452</v>
      </c>
      <c r="E747" s="144" t="s">
        <v>9136</v>
      </c>
      <c r="F747" s="147">
        <v>44561</v>
      </c>
      <c r="G747" s="144" t="s">
        <v>3887</v>
      </c>
      <c r="H747" s="144" t="s">
        <v>9112</v>
      </c>
      <c r="I747" s="145" t="b">
        <v>0</v>
      </c>
      <c r="J747" s="145">
        <v>214.13</v>
      </c>
    </row>
    <row r="748" spans="1:10" s="7" customFormat="1">
      <c r="A748" s="7" t="s">
        <v>49</v>
      </c>
      <c r="D748" s="144" t="s">
        <v>1455</v>
      </c>
      <c r="E748" s="144" t="s">
        <v>9136</v>
      </c>
      <c r="F748" s="147">
        <v>44561</v>
      </c>
      <c r="G748" s="144" t="s">
        <v>3887</v>
      </c>
      <c r="H748" s="144" t="s">
        <v>9112</v>
      </c>
      <c r="I748" s="145" t="b">
        <v>0</v>
      </c>
      <c r="J748" s="145">
        <v>214.13</v>
      </c>
    </row>
    <row r="749" spans="1:10" s="7" customFormat="1">
      <c r="A749" s="7" t="s">
        <v>49</v>
      </c>
      <c r="D749" s="144" t="s">
        <v>1458</v>
      </c>
      <c r="E749" s="144" t="s">
        <v>9136</v>
      </c>
      <c r="F749" s="147">
        <v>44561</v>
      </c>
      <c r="G749" s="144" t="s">
        <v>3887</v>
      </c>
      <c r="H749" s="144" t="s">
        <v>9112</v>
      </c>
      <c r="I749" s="145" t="b">
        <v>0</v>
      </c>
      <c r="J749" s="145">
        <v>214.13</v>
      </c>
    </row>
    <row r="750" spans="1:10" s="7" customFormat="1">
      <c r="A750" s="7" t="s">
        <v>49</v>
      </c>
      <c r="D750" s="144" t="s">
        <v>2161</v>
      </c>
      <c r="E750" s="144" t="s">
        <v>9136</v>
      </c>
      <c r="F750" s="147">
        <v>44561</v>
      </c>
      <c r="G750" s="144" t="s">
        <v>3887</v>
      </c>
      <c r="H750" s="144" t="s">
        <v>9112</v>
      </c>
      <c r="I750" s="145" t="b">
        <v>0</v>
      </c>
      <c r="J750" s="145">
        <v>296.56</v>
      </c>
    </row>
    <row r="751" spans="1:10" s="7" customFormat="1">
      <c r="A751" s="7" t="s">
        <v>49</v>
      </c>
      <c r="D751" s="144" t="s">
        <v>2164</v>
      </c>
      <c r="E751" s="144" t="s">
        <v>9134</v>
      </c>
      <c r="F751" s="147">
        <v>44561</v>
      </c>
      <c r="G751" s="144" t="s">
        <v>3887</v>
      </c>
      <c r="H751" s="144" t="s">
        <v>9112</v>
      </c>
      <c r="I751" s="145" t="b">
        <v>0</v>
      </c>
      <c r="J751" s="145">
        <v>294.82</v>
      </c>
    </row>
    <row r="752" spans="1:10" s="7" customFormat="1">
      <c r="A752" s="7" t="s">
        <v>49</v>
      </c>
      <c r="D752" s="144" t="s">
        <v>2167</v>
      </c>
      <c r="E752" s="144" t="s">
        <v>9134</v>
      </c>
      <c r="F752" s="147">
        <v>44561</v>
      </c>
      <c r="G752" s="144" t="s">
        <v>3887</v>
      </c>
      <c r="H752" s="144" t="s">
        <v>9112</v>
      </c>
      <c r="I752" s="145" t="b">
        <v>0</v>
      </c>
      <c r="J752" s="145">
        <v>294.82</v>
      </c>
    </row>
    <row r="753" spans="1:10" s="7" customFormat="1">
      <c r="A753" s="7" t="s">
        <v>49</v>
      </c>
      <c r="D753" s="144" t="s">
        <v>2170</v>
      </c>
      <c r="E753" s="144" t="s">
        <v>9134</v>
      </c>
      <c r="F753" s="147">
        <v>44561</v>
      </c>
      <c r="G753" s="144" t="s">
        <v>3887</v>
      </c>
      <c r="H753" s="144" t="s">
        <v>9112</v>
      </c>
      <c r="I753" s="145" t="b">
        <v>0</v>
      </c>
      <c r="J753" s="145">
        <v>294.82</v>
      </c>
    </row>
    <row r="754" spans="1:10" s="7" customFormat="1">
      <c r="A754" s="7" t="s">
        <v>49</v>
      </c>
      <c r="D754" s="144" t="s">
        <v>2173</v>
      </c>
      <c r="E754" s="144" t="s">
        <v>9134</v>
      </c>
      <c r="F754" s="147">
        <v>44561</v>
      </c>
      <c r="G754" s="144" t="s">
        <v>3887</v>
      </c>
      <c r="H754" s="144" t="s">
        <v>9112</v>
      </c>
      <c r="I754" s="145" t="b">
        <v>0</v>
      </c>
      <c r="J754" s="145">
        <v>294.82</v>
      </c>
    </row>
    <row r="755" spans="1:10" s="7" customFormat="1">
      <c r="A755" s="7" t="s">
        <v>49</v>
      </c>
      <c r="D755" s="144" t="s">
        <v>2176</v>
      </c>
      <c r="E755" s="144" t="s">
        <v>9134</v>
      </c>
      <c r="F755" s="147">
        <v>44561</v>
      </c>
      <c r="G755" s="144" t="s">
        <v>3887</v>
      </c>
      <c r="H755" s="144" t="s">
        <v>9112</v>
      </c>
      <c r="I755" s="145" t="b">
        <v>0</v>
      </c>
      <c r="J755" s="145">
        <v>259.99</v>
      </c>
    </row>
    <row r="756" spans="1:10" s="7" customFormat="1">
      <c r="A756" s="7" t="s">
        <v>49</v>
      </c>
      <c r="D756" s="144" t="s">
        <v>2179</v>
      </c>
      <c r="E756" s="144" t="s">
        <v>9136</v>
      </c>
      <c r="F756" s="147">
        <v>44561</v>
      </c>
      <c r="G756" s="144" t="s">
        <v>3887</v>
      </c>
      <c r="H756" s="144" t="s">
        <v>9112</v>
      </c>
      <c r="I756" s="145" t="b">
        <v>0</v>
      </c>
      <c r="J756" s="145">
        <v>302.39999999999998</v>
      </c>
    </row>
    <row r="757" spans="1:10" s="7" customFormat="1">
      <c r="A757" s="7" t="s">
        <v>49</v>
      </c>
      <c r="D757" s="144" t="s">
        <v>2182</v>
      </c>
      <c r="E757" s="144" t="s">
        <v>9136</v>
      </c>
      <c r="F757" s="147">
        <v>44561</v>
      </c>
      <c r="G757" s="144" t="s">
        <v>3887</v>
      </c>
      <c r="H757" s="144" t="s">
        <v>9112</v>
      </c>
      <c r="I757" s="145" t="b">
        <v>0</v>
      </c>
      <c r="J757" s="145">
        <v>296.56</v>
      </c>
    </row>
    <row r="758" spans="1:10" s="7" customFormat="1">
      <c r="A758" s="7" t="s">
        <v>49</v>
      </c>
      <c r="D758" s="144" t="s">
        <v>2185</v>
      </c>
      <c r="E758" s="144" t="s">
        <v>9134</v>
      </c>
      <c r="F758" s="147">
        <v>44561</v>
      </c>
      <c r="G758" s="144" t="s">
        <v>3887</v>
      </c>
      <c r="H758" s="144" t="s">
        <v>9112</v>
      </c>
      <c r="I758" s="145" t="b">
        <v>0</v>
      </c>
      <c r="J758" s="145">
        <v>304.49</v>
      </c>
    </row>
    <row r="759" spans="1:10" s="7" customFormat="1">
      <c r="A759" s="7" t="s">
        <v>49</v>
      </c>
      <c r="D759" s="144" t="s">
        <v>2188</v>
      </c>
      <c r="E759" s="144" t="s">
        <v>9134</v>
      </c>
      <c r="F759" s="147">
        <v>44561</v>
      </c>
      <c r="G759" s="144" t="s">
        <v>3887</v>
      </c>
      <c r="H759" s="144" t="s">
        <v>9112</v>
      </c>
      <c r="I759" s="145" t="b">
        <v>0</v>
      </c>
      <c r="J759" s="145">
        <v>278.33999999999997</v>
      </c>
    </row>
    <row r="760" spans="1:10" s="7" customFormat="1">
      <c r="A760" s="7" t="s">
        <v>49</v>
      </c>
      <c r="D760" s="144" t="s">
        <v>2192</v>
      </c>
      <c r="E760" s="144" t="s">
        <v>9134</v>
      </c>
      <c r="F760" s="147">
        <v>44561</v>
      </c>
      <c r="G760" s="144" t="s">
        <v>3887</v>
      </c>
      <c r="H760" s="144" t="s">
        <v>9112</v>
      </c>
      <c r="I760" s="145" t="b">
        <v>0</v>
      </c>
      <c r="J760" s="145">
        <v>256.93</v>
      </c>
    </row>
    <row r="761" spans="1:10" s="7" customFormat="1">
      <c r="A761" s="7" t="s">
        <v>49</v>
      </c>
      <c r="D761" s="144" t="s">
        <v>3797</v>
      </c>
      <c r="E761" s="144" t="s">
        <v>9134</v>
      </c>
      <c r="F761" s="147">
        <v>44561</v>
      </c>
      <c r="G761" s="144" t="s">
        <v>3887</v>
      </c>
      <c r="H761" s="144" t="s">
        <v>9112</v>
      </c>
      <c r="I761" s="145" t="b">
        <v>0</v>
      </c>
      <c r="J761" s="145">
        <v>97.5</v>
      </c>
    </row>
    <row r="762" spans="1:10" s="7" customFormat="1">
      <c r="A762" s="7" t="s">
        <v>49</v>
      </c>
      <c r="D762" s="144" t="s">
        <v>2195</v>
      </c>
      <c r="E762" s="144" t="s">
        <v>9134</v>
      </c>
      <c r="F762" s="147">
        <v>44561</v>
      </c>
      <c r="G762" s="144" t="s">
        <v>3887</v>
      </c>
      <c r="H762" s="144" t="s">
        <v>9112</v>
      </c>
      <c r="I762" s="145" t="b">
        <v>0</v>
      </c>
      <c r="J762" s="145">
        <v>97.5</v>
      </c>
    </row>
    <row r="763" spans="1:10" s="7" customFormat="1">
      <c r="A763" s="7" t="s">
        <v>49</v>
      </c>
      <c r="D763" s="144" t="s">
        <v>3629</v>
      </c>
      <c r="E763" s="144" t="s">
        <v>3392</v>
      </c>
      <c r="F763" s="147">
        <v>44561</v>
      </c>
      <c r="G763" s="144" t="s">
        <v>3887</v>
      </c>
      <c r="H763" s="144" t="s">
        <v>9112</v>
      </c>
      <c r="I763" s="145" t="b">
        <v>0</v>
      </c>
      <c r="J763" s="145">
        <v>334.6</v>
      </c>
    </row>
    <row r="764" spans="1:10" s="7" customFormat="1">
      <c r="A764" s="7" t="s">
        <v>49</v>
      </c>
      <c r="D764" s="144" t="s">
        <v>1647</v>
      </c>
      <c r="E764" s="144" t="s">
        <v>9136</v>
      </c>
      <c r="F764" s="147">
        <v>44561</v>
      </c>
      <c r="G764" s="144" t="s">
        <v>3887</v>
      </c>
      <c r="H764" s="144" t="s">
        <v>9112</v>
      </c>
      <c r="I764" s="145" t="b">
        <v>0</v>
      </c>
      <c r="J764" s="145">
        <v>236.4</v>
      </c>
    </row>
    <row r="765" spans="1:10" s="7" customFormat="1">
      <c r="A765" s="7" t="s">
        <v>49</v>
      </c>
      <c r="D765" s="144" t="s">
        <v>2198</v>
      </c>
      <c r="E765" s="144" t="s">
        <v>9134</v>
      </c>
      <c r="F765" s="147">
        <v>44561</v>
      </c>
      <c r="G765" s="144" t="s">
        <v>3887</v>
      </c>
      <c r="H765" s="144" t="s">
        <v>9112</v>
      </c>
      <c r="I765" s="145" t="b">
        <v>0</v>
      </c>
      <c r="J765" s="145">
        <v>199.19</v>
      </c>
    </row>
    <row r="766" spans="1:10" s="7" customFormat="1">
      <c r="A766" s="7" t="s">
        <v>49</v>
      </c>
      <c r="D766" s="144" t="s">
        <v>2201</v>
      </c>
      <c r="E766" s="144" t="s">
        <v>9134</v>
      </c>
      <c r="F766" s="147">
        <v>44561</v>
      </c>
      <c r="G766" s="144" t="s">
        <v>3887</v>
      </c>
      <c r="H766" s="144" t="s">
        <v>9112</v>
      </c>
      <c r="I766" s="145" t="b">
        <v>0</v>
      </c>
      <c r="J766" s="145">
        <v>199.19</v>
      </c>
    </row>
    <row r="767" spans="1:10" s="7" customFormat="1">
      <c r="A767" s="7" t="s">
        <v>49</v>
      </c>
      <c r="D767" s="144" t="s">
        <v>2204</v>
      </c>
      <c r="E767" s="144" t="s">
        <v>9134</v>
      </c>
      <c r="F767" s="147">
        <v>44561</v>
      </c>
      <c r="G767" s="144" t="s">
        <v>3887</v>
      </c>
      <c r="H767" s="144" t="s">
        <v>9112</v>
      </c>
      <c r="I767" s="145" t="b">
        <v>0</v>
      </c>
      <c r="J767" s="145">
        <v>199.19</v>
      </c>
    </row>
    <row r="768" spans="1:10" s="7" customFormat="1">
      <c r="A768" s="7" t="s">
        <v>49</v>
      </c>
      <c r="D768" s="144" t="s">
        <v>2207</v>
      </c>
      <c r="E768" s="144" t="s">
        <v>9134</v>
      </c>
      <c r="F768" s="147">
        <v>44561</v>
      </c>
      <c r="G768" s="144" t="s">
        <v>3887</v>
      </c>
      <c r="H768" s="144" t="s">
        <v>9112</v>
      </c>
      <c r="I768" s="145" t="b">
        <v>0</v>
      </c>
      <c r="J768" s="145">
        <v>199.19</v>
      </c>
    </row>
    <row r="769" spans="1:10" s="7" customFormat="1">
      <c r="A769" s="7" t="s">
        <v>49</v>
      </c>
      <c r="D769" s="144" t="s">
        <v>2210</v>
      </c>
      <c r="E769" s="144" t="s">
        <v>9134</v>
      </c>
      <c r="F769" s="147">
        <v>44561</v>
      </c>
      <c r="G769" s="144" t="s">
        <v>3887</v>
      </c>
      <c r="H769" s="144" t="s">
        <v>9112</v>
      </c>
      <c r="I769" s="145" t="b">
        <v>0</v>
      </c>
      <c r="J769" s="145">
        <v>199.19</v>
      </c>
    </row>
    <row r="770" spans="1:10" s="7" customFormat="1">
      <c r="A770" s="7" t="s">
        <v>49</v>
      </c>
      <c r="D770" s="144" t="s">
        <v>2213</v>
      </c>
      <c r="E770" s="144" t="s">
        <v>9134</v>
      </c>
      <c r="F770" s="147">
        <v>44561</v>
      </c>
      <c r="G770" s="144" t="s">
        <v>3887</v>
      </c>
      <c r="H770" s="144" t="s">
        <v>9112</v>
      </c>
      <c r="I770" s="145" t="b">
        <v>0</v>
      </c>
      <c r="J770" s="145">
        <v>199.19</v>
      </c>
    </row>
    <row r="771" spans="1:10" s="7" customFormat="1">
      <c r="A771" s="7" t="s">
        <v>49</v>
      </c>
      <c r="D771" s="144" t="s">
        <v>2216</v>
      </c>
      <c r="E771" s="144" t="s">
        <v>9134</v>
      </c>
      <c r="F771" s="147">
        <v>44561</v>
      </c>
      <c r="G771" s="144" t="s">
        <v>3887</v>
      </c>
      <c r="H771" s="144" t="s">
        <v>9112</v>
      </c>
      <c r="I771" s="145" t="b">
        <v>0</v>
      </c>
      <c r="J771" s="145">
        <v>199.19</v>
      </c>
    </row>
    <row r="772" spans="1:10" s="7" customFormat="1">
      <c r="A772" s="7" t="s">
        <v>49</v>
      </c>
      <c r="D772" s="144" t="s">
        <v>2219</v>
      </c>
      <c r="E772" s="144" t="s">
        <v>9134</v>
      </c>
      <c r="F772" s="147">
        <v>44561</v>
      </c>
      <c r="G772" s="144" t="s">
        <v>3887</v>
      </c>
      <c r="H772" s="144" t="s">
        <v>9112</v>
      </c>
      <c r="I772" s="145" t="b">
        <v>0</v>
      </c>
      <c r="J772" s="145">
        <v>199.19</v>
      </c>
    </row>
    <row r="773" spans="1:10" s="7" customFormat="1">
      <c r="A773" s="7" t="s">
        <v>49</v>
      </c>
      <c r="D773" s="144" t="s">
        <v>2222</v>
      </c>
      <c r="E773" s="144" t="s">
        <v>9134</v>
      </c>
      <c r="F773" s="147">
        <v>44561</v>
      </c>
      <c r="G773" s="144" t="s">
        <v>3887</v>
      </c>
      <c r="H773" s="144" t="s">
        <v>9112</v>
      </c>
      <c r="I773" s="145" t="b">
        <v>0</v>
      </c>
      <c r="J773" s="145">
        <v>256.93</v>
      </c>
    </row>
    <row r="774" spans="1:10" s="7" customFormat="1">
      <c r="A774" s="7" t="s">
        <v>49</v>
      </c>
      <c r="D774" s="144" t="s">
        <v>2225</v>
      </c>
      <c r="E774" s="144" t="s">
        <v>9134</v>
      </c>
      <c r="F774" s="147">
        <v>44561</v>
      </c>
      <c r="G774" s="144" t="s">
        <v>3887</v>
      </c>
      <c r="H774" s="144" t="s">
        <v>9112</v>
      </c>
      <c r="I774" s="145" t="b">
        <v>0</v>
      </c>
      <c r="J774" s="145">
        <v>256.93</v>
      </c>
    </row>
    <row r="775" spans="1:10" s="7" customFormat="1">
      <c r="A775" s="7" t="s">
        <v>49</v>
      </c>
      <c r="D775" s="144" t="s">
        <v>2228</v>
      </c>
      <c r="E775" s="144" t="s">
        <v>9134</v>
      </c>
      <c r="F775" s="147">
        <v>44561</v>
      </c>
      <c r="G775" s="144" t="s">
        <v>3887</v>
      </c>
      <c r="H775" s="144" t="s">
        <v>9112</v>
      </c>
      <c r="I775" s="145" t="b">
        <v>0</v>
      </c>
      <c r="J775" s="145">
        <v>256.93</v>
      </c>
    </row>
    <row r="776" spans="1:10" s="7" customFormat="1">
      <c r="A776" s="7" t="s">
        <v>49</v>
      </c>
      <c r="D776" s="144" t="s">
        <v>2231</v>
      </c>
      <c r="E776" s="144" t="s">
        <v>9134</v>
      </c>
      <c r="F776" s="147">
        <v>44561</v>
      </c>
      <c r="G776" s="144" t="s">
        <v>3887</v>
      </c>
      <c r="H776" s="144" t="s">
        <v>9112</v>
      </c>
      <c r="I776" s="145" t="b">
        <v>0</v>
      </c>
      <c r="J776" s="145">
        <v>199.19</v>
      </c>
    </row>
    <row r="777" spans="1:10" s="7" customFormat="1">
      <c r="A777" s="7" t="s">
        <v>49</v>
      </c>
      <c r="D777" s="144" t="s">
        <v>3395</v>
      </c>
      <c r="E777" s="144" t="s">
        <v>9134</v>
      </c>
      <c r="F777" s="147">
        <v>44561</v>
      </c>
      <c r="G777" s="144" t="s">
        <v>3887</v>
      </c>
      <c r="H777" s="144" t="s">
        <v>9112</v>
      </c>
      <c r="I777" s="145" t="b">
        <v>0</v>
      </c>
      <c r="J777" s="145">
        <v>199.19</v>
      </c>
    </row>
    <row r="778" spans="1:10" s="7" customFormat="1">
      <c r="A778" s="7" t="s">
        <v>49</v>
      </c>
      <c r="D778" s="144" t="s">
        <v>7196</v>
      </c>
      <c r="E778" s="144" t="s">
        <v>9117</v>
      </c>
      <c r="F778" s="147">
        <v>44561</v>
      </c>
      <c r="G778" s="144" t="s">
        <v>3887</v>
      </c>
      <c r="H778" s="144" t="s">
        <v>9112</v>
      </c>
      <c r="I778" s="145" t="b">
        <v>0</v>
      </c>
      <c r="J778" s="145">
        <v>301.27999999999997</v>
      </c>
    </row>
    <row r="779" spans="1:10" s="7" customFormat="1">
      <c r="A779" s="7" t="s">
        <v>49</v>
      </c>
      <c r="D779" s="144" t="s">
        <v>2234</v>
      </c>
      <c r="E779" s="144" t="s">
        <v>9117</v>
      </c>
      <c r="F779" s="147">
        <v>44561</v>
      </c>
      <c r="G779" s="144" t="s">
        <v>3887</v>
      </c>
      <c r="H779" s="144" t="s">
        <v>9112</v>
      </c>
      <c r="I779" s="145" t="b">
        <v>0</v>
      </c>
      <c r="J779" s="145">
        <v>301.27999999999997</v>
      </c>
    </row>
    <row r="780" spans="1:10" s="7" customFormat="1">
      <c r="A780" s="7" t="s">
        <v>49</v>
      </c>
      <c r="D780" s="144" t="s">
        <v>2238</v>
      </c>
      <c r="E780" s="144" t="s">
        <v>3392</v>
      </c>
      <c r="F780" s="147">
        <v>44561</v>
      </c>
      <c r="G780" s="144" t="s">
        <v>3887</v>
      </c>
      <c r="H780" s="144" t="s">
        <v>9112</v>
      </c>
      <c r="I780" s="145" t="b">
        <v>0</v>
      </c>
      <c r="J780" s="145">
        <v>344.48</v>
      </c>
    </row>
    <row r="781" spans="1:10" s="7" customFormat="1">
      <c r="A781" s="7" t="s">
        <v>49</v>
      </c>
      <c r="D781" s="144" t="s">
        <v>2242</v>
      </c>
      <c r="E781" s="144" t="s">
        <v>3392</v>
      </c>
      <c r="F781" s="147">
        <v>44561</v>
      </c>
      <c r="G781" s="144" t="s">
        <v>3887</v>
      </c>
      <c r="H781" s="144" t="s">
        <v>9112</v>
      </c>
      <c r="I781" s="145" t="b">
        <v>0</v>
      </c>
      <c r="J781" s="145">
        <v>344.48</v>
      </c>
    </row>
    <row r="782" spans="1:10" s="7" customFormat="1">
      <c r="A782" s="7" t="s">
        <v>49</v>
      </c>
      <c r="D782" s="144" t="s">
        <v>2245</v>
      </c>
      <c r="E782" s="144" t="s">
        <v>3392</v>
      </c>
      <c r="F782" s="147">
        <v>44561</v>
      </c>
      <c r="G782" s="144" t="s">
        <v>3887</v>
      </c>
      <c r="H782" s="144" t="s">
        <v>9112</v>
      </c>
      <c r="I782" s="145" t="b">
        <v>0</v>
      </c>
      <c r="J782" s="145">
        <v>344.48</v>
      </c>
    </row>
    <row r="783" spans="1:10" s="7" customFormat="1">
      <c r="A783" s="7" t="s">
        <v>49</v>
      </c>
      <c r="D783" s="144" t="s">
        <v>2248</v>
      </c>
      <c r="E783" s="144" t="s">
        <v>3392</v>
      </c>
      <c r="F783" s="147">
        <v>44561</v>
      </c>
      <c r="G783" s="144" t="s">
        <v>3887</v>
      </c>
      <c r="H783" s="144" t="s">
        <v>9112</v>
      </c>
      <c r="I783" s="145" t="b">
        <v>0</v>
      </c>
      <c r="J783" s="145">
        <v>344.48</v>
      </c>
    </row>
    <row r="784" spans="1:10" s="7" customFormat="1">
      <c r="A784" s="7" t="s">
        <v>49</v>
      </c>
      <c r="D784" s="144" t="s">
        <v>2251</v>
      </c>
      <c r="E784" s="144" t="s">
        <v>3392</v>
      </c>
      <c r="F784" s="147">
        <v>44561</v>
      </c>
      <c r="G784" s="144" t="s">
        <v>3887</v>
      </c>
      <c r="H784" s="144" t="s">
        <v>9112</v>
      </c>
      <c r="I784" s="145" t="b">
        <v>0</v>
      </c>
      <c r="J784" s="145">
        <v>344.48</v>
      </c>
    </row>
    <row r="785" spans="1:10" s="7" customFormat="1">
      <c r="A785" s="7" t="s">
        <v>49</v>
      </c>
      <c r="D785" s="144" t="s">
        <v>2254</v>
      </c>
      <c r="E785" s="144" t="s">
        <v>3392</v>
      </c>
      <c r="F785" s="147">
        <v>44561</v>
      </c>
      <c r="G785" s="144" t="s">
        <v>3887</v>
      </c>
      <c r="H785" s="144" t="s">
        <v>9112</v>
      </c>
      <c r="I785" s="145" t="b">
        <v>0</v>
      </c>
      <c r="J785" s="145">
        <v>344.48</v>
      </c>
    </row>
    <row r="786" spans="1:10" s="7" customFormat="1">
      <c r="A786" s="7" t="s">
        <v>49</v>
      </c>
      <c r="D786" s="144" t="s">
        <v>2257</v>
      </c>
      <c r="E786" s="144" t="s">
        <v>3392</v>
      </c>
      <c r="F786" s="147">
        <v>44561</v>
      </c>
      <c r="G786" s="144" t="s">
        <v>3887</v>
      </c>
      <c r="H786" s="144" t="s">
        <v>9112</v>
      </c>
      <c r="I786" s="145" t="b">
        <v>0</v>
      </c>
      <c r="J786" s="145">
        <v>344.48</v>
      </c>
    </row>
    <row r="787" spans="1:10" s="7" customFormat="1">
      <c r="A787" s="7" t="s">
        <v>49</v>
      </c>
      <c r="D787" s="144" t="s">
        <v>2260</v>
      </c>
      <c r="E787" s="144" t="s">
        <v>3392</v>
      </c>
      <c r="F787" s="147">
        <v>44561</v>
      </c>
      <c r="G787" s="144" t="s">
        <v>3887</v>
      </c>
      <c r="H787" s="144" t="s">
        <v>9112</v>
      </c>
      <c r="I787" s="145" t="b">
        <v>0</v>
      </c>
      <c r="J787" s="145">
        <v>344.48</v>
      </c>
    </row>
    <row r="788" spans="1:10" s="7" customFormat="1">
      <c r="A788" s="7" t="s">
        <v>49</v>
      </c>
      <c r="D788" s="144" t="s">
        <v>2263</v>
      </c>
      <c r="E788" s="144" t="s">
        <v>9136</v>
      </c>
      <c r="F788" s="147">
        <v>44561</v>
      </c>
      <c r="G788" s="144" t="s">
        <v>3887</v>
      </c>
      <c r="H788" s="144" t="s">
        <v>9112</v>
      </c>
      <c r="I788" s="145" t="b">
        <v>0</v>
      </c>
      <c r="J788" s="145">
        <v>214.79</v>
      </c>
    </row>
    <row r="789" spans="1:10" s="7" customFormat="1">
      <c r="A789" s="7" t="s">
        <v>49</v>
      </c>
      <c r="D789" s="144" t="s">
        <v>2266</v>
      </c>
      <c r="E789" s="144" t="s">
        <v>9136</v>
      </c>
      <c r="F789" s="147">
        <v>44561</v>
      </c>
      <c r="G789" s="144" t="s">
        <v>3887</v>
      </c>
      <c r="H789" s="144" t="s">
        <v>9112</v>
      </c>
      <c r="I789" s="145" t="b">
        <v>0</v>
      </c>
      <c r="J789" s="145">
        <v>214.79</v>
      </c>
    </row>
    <row r="790" spans="1:10" s="7" customFormat="1">
      <c r="A790" s="7" t="s">
        <v>49</v>
      </c>
      <c r="D790" s="144" t="s">
        <v>2269</v>
      </c>
      <c r="E790" s="144" t="s">
        <v>9136</v>
      </c>
      <c r="F790" s="147">
        <v>44561</v>
      </c>
      <c r="G790" s="144" t="s">
        <v>3887</v>
      </c>
      <c r="H790" s="144" t="s">
        <v>9112</v>
      </c>
      <c r="I790" s="145" t="b">
        <v>0</v>
      </c>
      <c r="J790" s="145">
        <v>214.79</v>
      </c>
    </row>
    <row r="791" spans="1:10" s="7" customFormat="1">
      <c r="A791" s="7" t="s">
        <v>49</v>
      </c>
      <c r="D791" s="144" t="s">
        <v>2272</v>
      </c>
      <c r="E791" s="144" t="s">
        <v>9136</v>
      </c>
      <c r="F791" s="147">
        <v>44561</v>
      </c>
      <c r="G791" s="144" t="s">
        <v>3887</v>
      </c>
      <c r="H791" s="144" t="s">
        <v>9112</v>
      </c>
      <c r="I791" s="145" t="b">
        <v>0</v>
      </c>
      <c r="J791" s="145">
        <v>214.79</v>
      </c>
    </row>
    <row r="792" spans="1:10" s="7" customFormat="1">
      <c r="A792" s="7" t="s">
        <v>49</v>
      </c>
      <c r="D792" s="144" t="s">
        <v>2275</v>
      </c>
      <c r="E792" s="144" t="s">
        <v>9136</v>
      </c>
      <c r="F792" s="147">
        <v>44561</v>
      </c>
      <c r="G792" s="144" t="s">
        <v>3887</v>
      </c>
      <c r="H792" s="144" t="s">
        <v>9112</v>
      </c>
      <c r="I792" s="145" t="b">
        <v>0</v>
      </c>
      <c r="J792" s="145">
        <v>214.79</v>
      </c>
    </row>
    <row r="793" spans="1:10" s="7" customFormat="1">
      <c r="A793" s="7" t="s">
        <v>49</v>
      </c>
      <c r="D793" s="144" t="s">
        <v>2278</v>
      </c>
      <c r="E793" s="144" t="s">
        <v>9136</v>
      </c>
      <c r="F793" s="147">
        <v>44561</v>
      </c>
      <c r="G793" s="144" t="s">
        <v>3887</v>
      </c>
      <c r="H793" s="144" t="s">
        <v>9112</v>
      </c>
      <c r="I793" s="145" t="b">
        <v>0</v>
      </c>
      <c r="J793" s="145">
        <v>214.79</v>
      </c>
    </row>
    <row r="794" spans="1:10" s="7" customFormat="1">
      <c r="A794" s="7" t="s">
        <v>49</v>
      </c>
      <c r="D794" s="144" t="s">
        <v>2281</v>
      </c>
      <c r="E794" s="144" t="s">
        <v>9136</v>
      </c>
      <c r="F794" s="147">
        <v>44561</v>
      </c>
      <c r="G794" s="144" t="s">
        <v>3887</v>
      </c>
      <c r="H794" s="144" t="s">
        <v>9112</v>
      </c>
      <c r="I794" s="145" t="b">
        <v>0</v>
      </c>
      <c r="J794" s="145">
        <v>214.79</v>
      </c>
    </row>
    <row r="795" spans="1:10" s="7" customFormat="1">
      <c r="A795" s="7" t="s">
        <v>49</v>
      </c>
      <c r="D795" s="144" t="s">
        <v>2284</v>
      </c>
      <c r="E795" s="144" t="s">
        <v>9136</v>
      </c>
      <c r="F795" s="147">
        <v>44561</v>
      </c>
      <c r="G795" s="144" t="s">
        <v>3887</v>
      </c>
      <c r="H795" s="144" t="s">
        <v>9112</v>
      </c>
      <c r="I795" s="145" t="b">
        <v>0</v>
      </c>
      <c r="J795" s="145">
        <v>214.8</v>
      </c>
    </row>
    <row r="796" spans="1:10" s="7" customFormat="1">
      <c r="A796" s="7" t="s">
        <v>49</v>
      </c>
      <c r="D796" s="144" t="s">
        <v>2287</v>
      </c>
      <c r="E796" s="144" t="s">
        <v>9136</v>
      </c>
      <c r="F796" s="147">
        <v>44561</v>
      </c>
      <c r="G796" s="144" t="s">
        <v>3887</v>
      </c>
      <c r="H796" s="144" t="s">
        <v>9112</v>
      </c>
      <c r="I796" s="145" t="b">
        <v>0</v>
      </c>
      <c r="J796" s="145">
        <v>214.79</v>
      </c>
    </row>
    <row r="797" spans="1:10" s="7" customFormat="1">
      <c r="A797" s="7" t="s">
        <v>49</v>
      </c>
      <c r="D797" s="144" t="s">
        <v>2290</v>
      </c>
      <c r="E797" s="144" t="s">
        <v>9136</v>
      </c>
      <c r="F797" s="147">
        <v>44561</v>
      </c>
      <c r="G797" s="144" t="s">
        <v>3887</v>
      </c>
      <c r="H797" s="144" t="s">
        <v>9112</v>
      </c>
      <c r="I797" s="145" t="b">
        <v>0</v>
      </c>
      <c r="J797" s="145">
        <v>214.79</v>
      </c>
    </row>
    <row r="798" spans="1:10" s="7" customFormat="1">
      <c r="A798" s="7" t="s">
        <v>49</v>
      </c>
      <c r="D798" s="144" t="s">
        <v>2293</v>
      </c>
      <c r="E798" s="144" t="s">
        <v>9136</v>
      </c>
      <c r="F798" s="147">
        <v>44561</v>
      </c>
      <c r="G798" s="144" t="s">
        <v>3887</v>
      </c>
      <c r="H798" s="144" t="s">
        <v>9112</v>
      </c>
      <c r="I798" s="145" t="b">
        <v>0</v>
      </c>
      <c r="J798" s="145">
        <v>224.73</v>
      </c>
    </row>
    <row r="799" spans="1:10" s="7" customFormat="1">
      <c r="A799" s="7" t="s">
        <v>49</v>
      </c>
      <c r="D799" s="144" t="s">
        <v>2296</v>
      </c>
      <c r="E799" s="144" t="s">
        <v>9136</v>
      </c>
      <c r="F799" s="147">
        <v>44561</v>
      </c>
      <c r="G799" s="144" t="s">
        <v>3887</v>
      </c>
      <c r="H799" s="144" t="s">
        <v>9112</v>
      </c>
      <c r="I799" s="145" t="b">
        <v>0</v>
      </c>
      <c r="J799" s="145">
        <v>224.73</v>
      </c>
    </row>
    <row r="800" spans="1:10" s="7" customFormat="1">
      <c r="A800" s="7" t="s">
        <v>49</v>
      </c>
      <c r="D800" s="144" t="s">
        <v>2298</v>
      </c>
      <c r="E800" s="144" t="s">
        <v>9136</v>
      </c>
      <c r="F800" s="147">
        <v>44561</v>
      </c>
      <c r="G800" s="144" t="s">
        <v>3887</v>
      </c>
      <c r="H800" s="144" t="s">
        <v>9112</v>
      </c>
      <c r="I800" s="145" t="b">
        <v>0</v>
      </c>
      <c r="J800" s="145">
        <v>214.79</v>
      </c>
    </row>
    <row r="801" spans="1:10" s="7" customFormat="1">
      <c r="A801" s="7" t="s">
        <v>49</v>
      </c>
      <c r="D801" s="144" t="s">
        <v>2301</v>
      </c>
      <c r="E801" s="144" t="s">
        <v>9136</v>
      </c>
      <c r="F801" s="147">
        <v>44561</v>
      </c>
      <c r="G801" s="144" t="s">
        <v>3887</v>
      </c>
      <c r="H801" s="144" t="s">
        <v>9112</v>
      </c>
      <c r="I801" s="145" t="b">
        <v>0</v>
      </c>
      <c r="J801" s="145">
        <v>214.79</v>
      </c>
    </row>
    <row r="802" spans="1:10" s="7" customFormat="1">
      <c r="A802" s="7" t="s">
        <v>49</v>
      </c>
      <c r="D802" s="144" t="s">
        <v>2304</v>
      </c>
      <c r="E802" s="144" t="s">
        <v>9136</v>
      </c>
      <c r="F802" s="147">
        <v>44561</v>
      </c>
      <c r="G802" s="144" t="s">
        <v>3887</v>
      </c>
      <c r="H802" s="144" t="s">
        <v>9112</v>
      </c>
      <c r="I802" s="145" t="b">
        <v>0</v>
      </c>
      <c r="J802" s="145">
        <v>236.64</v>
      </c>
    </row>
    <row r="803" spans="1:10" s="7" customFormat="1">
      <c r="A803" s="7" t="s">
        <v>49</v>
      </c>
      <c r="D803" s="144" t="s">
        <v>2307</v>
      </c>
      <c r="E803" s="144" t="s">
        <v>3392</v>
      </c>
      <c r="F803" s="147">
        <v>44561</v>
      </c>
      <c r="G803" s="144" t="s">
        <v>3887</v>
      </c>
      <c r="H803" s="144" t="s">
        <v>9112</v>
      </c>
      <c r="I803" s="145" t="b">
        <v>0</v>
      </c>
      <c r="J803" s="145">
        <v>344.48</v>
      </c>
    </row>
    <row r="804" spans="1:10" s="7" customFormat="1">
      <c r="A804" s="7" t="s">
        <v>49</v>
      </c>
      <c r="D804" s="144" t="s">
        <v>2310</v>
      </c>
      <c r="E804" s="144" t="s">
        <v>3392</v>
      </c>
      <c r="F804" s="147">
        <v>44561</v>
      </c>
      <c r="G804" s="144" t="s">
        <v>3887</v>
      </c>
      <c r="H804" s="144" t="s">
        <v>9112</v>
      </c>
      <c r="I804" s="145" t="b">
        <v>0</v>
      </c>
      <c r="J804" s="145">
        <v>344.48</v>
      </c>
    </row>
    <row r="805" spans="1:10" s="7" customFormat="1">
      <c r="A805" s="7" t="s">
        <v>49</v>
      </c>
      <c r="D805" s="144" t="s">
        <v>3663</v>
      </c>
      <c r="E805" s="144" t="s">
        <v>9136</v>
      </c>
      <c r="F805" s="147">
        <v>44561</v>
      </c>
      <c r="G805" s="144" t="s">
        <v>3887</v>
      </c>
      <c r="H805" s="144" t="s">
        <v>9112</v>
      </c>
      <c r="I805" s="145" t="b">
        <v>0</v>
      </c>
      <c r="J805" s="145">
        <v>247.8</v>
      </c>
    </row>
    <row r="806" spans="1:10" s="7" customFormat="1">
      <c r="A806" s="7" t="s">
        <v>49</v>
      </c>
      <c r="D806" s="144" t="s">
        <v>2313</v>
      </c>
      <c r="E806" s="144" t="s">
        <v>9134</v>
      </c>
      <c r="F806" s="147">
        <v>44561</v>
      </c>
      <c r="G806" s="144" t="s">
        <v>3887</v>
      </c>
      <c r="H806" s="144" t="s">
        <v>9112</v>
      </c>
      <c r="I806" s="145" t="b">
        <v>0</v>
      </c>
      <c r="J806" s="145">
        <v>294.89999999999998</v>
      </c>
    </row>
    <row r="807" spans="1:10" s="7" customFormat="1">
      <c r="A807" s="7" t="s">
        <v>49</v>
      </c>
      <c r="D807" s="144" t="s">
        <v>2316</v>
      </c>
      <c r="E807" s="144" t="s">
        <v>9134</v>
      </c>
      <c r="F807" s="147">
        <v>44561</v>
      </c>
      <c r="G807" s="144" t="s">
        <v>3887</v>
      </c>
      <c r="H807" s="144" t="s">
        <v>9112</v>
      </c>
      <c r="I807" s="145" t="b">
        <v>0</v>
      </c>
      <c r="J807" s="145">
        <v>353.78</v>
      </c>
    </row>
    <row r="808" spans="1:10" s="7" customFormat="1">
      <c r="A808" s="7" t="s">
        <v>49</v>
      </c>
      <c r="D808" s="144" t="s">
        <v>2318</v>
      </c>
      <c r="E808" s="144" t="s">
        <v>9117</v>
      </c>
      <c r="F808" s="147">
        <v>44561</v>
      </c>
      <c r="G808" s="144" t="s">
        <v>3887</v>
      </c>
      <c r="H808" s="144" t="s">
        <v>9112</v>
      </c>
      <c r="I808" s="145" t="b">
        <v>0</v>
      </c>
      <c r="J808" s="145">
        <v>405.9</v>
      </c>
    </row>
    <row r="809" spans="1:10" s="7" customFormat="1">
      <c r="A809" s="7" t="s">
        <v>49</v>
      </c>
      <c r="D809" s="144" t="s">
        <v>3664</v>
      </c>
      <c r="E809" s="144" t="s">
        <v>9136</v>
      </c>
      <c r="F809" s="147">
        <v>44561</v>
      </c>
      <c r="G809" s="144" t="s">
        <v>3887</v>
      </c>
      <c r="H809" s="144" t="s">
        <v>9112</v>
      </c>
      <c r="I809" s="145" t="b">
        <v>0</v>
      </c>
      <c r="J809" s="145">
        <v>302.39999999999998</v>
      </c>
    </row>
    <row r="810" spans="1:10" s="7" customFormat="1">
      <c r="A810" s="7" t="s">
        <v>49</v>
      </c>
      <c r="D810" s="144" t="s">
        <v>2320</v>
      </c>
      <c r="E810" s="144" t="s">
        <v>9136</v>
      </c>
      <c r="F810" s="147">
        <v>44561</v>
      </c>
      <c r="G810" s="144" t="s">
        <v>3887</v>
      </c>
      <c r="H810" s="144" t="s">
        <v>9112</v>
      </c>
      <c r="I810" s="145" t="b">
        <v>0</v>
      </c>
      <c r="J810" s="145">
        <v>236.64</v>
      </c>
    </row>
    <row r="811" spans="1:10" s="7" customFormat="1">
      <c r="A811" s="7" t="s">
        <v>49</v>
      </c>
      <c r="D811" s="144" t="s">
        <v>2323</v>
      </c>
      <c r="E811" s="144" t="s">
        <v>9134</v>
      </c>
      <c r="F811" s="147">
        <v>44561</v>
      </c>
      <c r="G811" s="144" t="s">
        <v>3887</v>
      </c>
      <c r="H811" s="144" t="s">
        <v>9112</v>
      </c>
      <c r="I811" s="145" t="b">
        <v>0</v>
      </c>
      <c r="J811" s="145">
        <v>236.16</v>
      </c>
    </row>
    <row r="812" spans="1:10" s="7" customFormat="1">
      <c r="A812" s="7" t="s">
        <v>49</v>
      </c>
      <c r="D812" s="144" t="s">
        <v>2327</v>
      </c>
      <c r="E812" s="144" t="s">
        <v>9134</v>
      </c>
      <c r="F812" s="147">
        <v>44561</v>
      </c>
      <c r="G812" s="144" t="s">
        <v>3887</v>
      </c>
      <c r="H812" s="144" t="s">
        <v>9112</v>
      </c>
      <c r="I812" s="145" t="b">
        <v>0</v>
      </c>
      <c r="J812" s="145">
        <v>236.16</v>
      </c>
    </row>
    <row r="813" spans="1:10" s="7" customFormat="1">
      <c r="A813" s="7" t="s">
        <v>49</v>
      </c>
      <c r="D813" s="144" t="s">
        <v>2330</v>
      </c>
      <c r="E813" s="144" t="s">
        <v>9134</v>
      </c>
      <c r="F813" s="147">
        <v>44561</v>
      </c>
      <c r="G813" s="144" t="s">
        <v>3887</v>
      </c>
      <c r="H813" s="144" t="s">
        <v>9112</v>
      </c>
      <c r="I813" s="145" t="b">
        <v>0</v>
      </c>
      <c r="J813" s="145">
        <v>236.16</v>
      </c>
    </row>
    <row r="814" spans="1:10" s="7" customFormat="1">
      <c r="A814" s="7" t="s">
        <v>49</v>
      </c>
      <c r="D814" s="144" t="s">
        <v>2333</v>
      </c>
      <c r="E814" s="144" t="s">
        <v>9134</v>
      </c>
      <c r="F814" s="147">
        <v>44561</v>
      </c>
      <c r="G814" s="144" t="s">
        <v>3887</v>
      </c>
      <c r="H814" s="144" t="s">
        <v>9112</v>
      </c>
      <c r="I814" s="145" t="b">
        <v>0</v>
      </c>
      <c r="J814" s="145">
        <v>236.16</v>
      </c>
    </row>
    <row r="815" spans="1:10" s="7" customFormat="1">
      <c r="A815" s="7" t="s">
        <v>49</v>
      </c>
      <c r="D815" s="144" t="s">
        <v>2336</v>
      </c>
      <c r="E815" s="144" t="s">
        <v>9134</v>
      </c>
      <c r="F815" s="147">
        <v>44561</v>
      </c>
      <c r="G815" s="144" t="s">
        <v>3887</v>
      </c>
      <c r="H815" s="144" t="s">
        <v>9112</v>
      </c>
      <c r="I815" s="145" t="b">
        <v>0</v>
      </c>
      <c r="J815" s="145">
        <v>236.16</v>
      </c>
    </row>
    <row r="816" spans="1:10" s="7" customFormat="1">
      <c r="A816" s="7" t="s">
        <v>49</v>
      </c>
      <c r="D816" s="144" t="s">
        <v>2339</v>
      </c>
      <c r="E816" s="144" t="s">
        <v>9134</v>
      </c>
      <c r="F816" s="147">
        <v>44561</v>
      </c>
      <c r="G816" s="144" t="s">
        <v>3887</v>
      </c>
      <c r="H816" s="144" t="s">
        <v>9112</v>
      </c>
      <c r="I816" s="145" t="b">
        <v>0</v>
      </c>
      <c r="J816" s="145">
        <v>236.16</v>
      </c>
    </row>
    <row r="817" spans="1:10" s="7" customFormat="1">
      <c r="A817" s="7" t="s">
        <v>49</v>
      </c>
      <c r="D817" s="144" t="s">
        <v>2342</v>
      </c>
      <c r="E817" s="144" t="s">
        <v>9134</v>
      </c>
      <c r="F817" s="147">
        <v>44561</v>
      </c>
      <c r="G817" s="144" t="s">
        <v>3887</v>
      </c>
      <c r="H817" s="144" t="s">
        <v>9112</v>
      </c>
      <c r="I817" s="145" t="b">
        <v>0</v>
      </c>
      <c r="J817" s="145">
        <v>236.16</v>
      </c>
    </row>
    <row r="818" spans="1:10" s="7" customFormat="1">
      <c r="A818" s="7" t="s">
        <v>49</v>
      </c>
      <c r="D818" s="144" t="s">
        <v>2345</v>
      </c>
      <c r="E818" s="144" t="s">
        <v>9134</v>
      </c>
      <c r="F818" s="147">
        <v>44561</v>
      </c>
      <c r="G818" s="144" t="s">
        <v>3887</v>
      </c>
      <c r="H818" s="144" t="s">
        <v>9112</v>
      </c>
      <c r="I818" s="145" t="b">
        <v>0</v>
      </c>
      <c r="J818" s="145">
        <v>236.16</v>
      </c>
    </row>
    <row r="819" spans="1:10" s="7" customFormat="1">
      <c r="A819" s="7" t="s">
        <v>49</v>
      </c>
      <c r="D819" s="144" t="s">
        <v>2348</v>
      </c>
      <c r="E819" s="144" t="s">
        <v>9117</v>
      </c>
      <c r="F819" s="147">
        <v>44561</v>
      </c>
      <c r="G819" s="144" t="s">
        <v>3887</v>
      </c>
      <c r="H819" s="144" t="s">
        <v>9112</v>
      </c>
      <c r="I819" s="145" t="b">
        <v>0</v>
      </c>
      <c r="J819" s="145">
        <v>343.66</v>
      </c>
    </row>
    <row r="820" spans="1:10" s="7" customFormat="1">
      <c r="A820" s="7" t="s">
        <v>49</v>
      </c>
      <c r="D820" s="144" t="s">
        <v>2351</v>
      </c>
      <c r="E820" s="144" t="s">
        <v>9117</v>
      </c>
      <c r="F820" s="147">
        <v>44561</v>
      </c>
      <c r="G820" s="144" t="s">
        <v>3887</v>
      </c>
      <c r="H820" s="144" t="s">
        <v>9112</v>
      </c>
      <c r="I820" s="145" t="b">
        <v>0</v>
      </c>
      <c r="J820" s="145">
        <v>343.66</v>
      </c>
    </row>
    <row r="821" spans="1:10" s="7" customFormat="1">
      <c r="A821" s="7" t="s">
        <v>49</v>
      </c>
      <c r="D821" s="144" t="s">
        <v>2354</v>
      </c>
      <c r="E821" s="144" t="s">
        <v>9117</v>
      </c>
      <c r="F821" s="147">
        <v>44561</v>
      </c>
      <c r="G821" s="144" t="s">
        <v>3887</v>
      </c>
      <c r="H821" s="144" t="s">
        <v>9112</v>
      </c>
      <c r="I821" s="145" t="b">
        <v>0</v>
      </c>
      <c r="J821" s="145">
        <v>343.66</v>
      </c>
    </row>
    <row r="822" spans="1:10" s="7" customFormat="1">
      <c r="A822" s="7" t="s">
        <v>49</v>
      </c>
      <c r="D822" s="144" t="s">
        <v>2357</v>
      </c>
      <c r="E822" s="144" t="s">
        <v>9117</v>
      </c>
      <c r="F822" s="147">
        <v>44561</v>
      </c>
      <c r="G822" s="144" t="s">
        <v>3887</v>
      </c>
      <c r="H822" s="144" t="s">
        <v>9112</v>
      </c>
      <c r="I822" s="145" t="b">
        <v>0</v>
      </c>
      <c r="J822" s="145">
        <v>343.66</v>
      </c>
    </row>
    <row r="823" spans="1:10" s="7" customFormat="1">
      <c r="A823" s="7" t="s">
        <v>49</v>
      </c>
      <c r="D823" s="144" t="s">
        <v>2361</v>
      </c>
      <c r="E823" s="144" t="s">
        <v>9117</v>
      </c>
      <c r="F823" s="147">
        <v>44561</v>
      </c>
      <c r="G823" s="144" t="s">
        <v>3887</v>
      </c>
      <c r="H823" s="144" t="s">
        <v>9112</v>
      </c>
      <c r="I823" s="145" t="b">
        <v>0</v>
      </c>
      <c r="J823" s="145">
        <v>343.66</v>
      </c>
    </row>
    <row r="824" spans="1:10" s="7" customFormat="1">
      <c r="A824" s="7" t="s">
        <v>49</v>
      </c>
      <c r="D824" s="144" t="s">
        <v>3798</v>
      </c>
      <c r="E824" s="144" t="s">
        <v>9113</v>
      </c>
      <c r="F824" s="147">
        <v>44561</v>
      </c>
      <c r="G824" s="144" t="s">
        <v>3887</v>
      </c>
      <c r="H824" s="144" t="s">
        <v>9112</v>
      </c>
      <c r="I824" s="145" t="b">
        <v>0</v>
      </c>
      <c r="J824" s="145">
        <v>107.5</v>
      </c>
    </row>
    <row r="825" spans="1:10" s="7" customFormat="1">
      <c r="A825" s="7" t="s">
        <v>49</v>
      </c>
      <c r="D825" s="144" t="s">
        <v>2364</v>
      </c>
      <c r="E825" s="144" t="s">
        <v>3392</v>
      </c>
      <c r="F825" s="147">
        <v>44561</v>
      </c>
      <c r="G825" s="144" t="s">
        <v>3887</v>
      </c>
      <c r="H825" s="144" t="s">
        <v>9112</v>
      </c>
      <c r="I825" s="145" t="b">
        <v>0</v>
      </c>
      <c r="J825" s="145">
        <v>344.48</v>
      </c>
    </row>
    <row r="826" spans="1:10" s="7" customFormat="1">
      <c r="A826" s="7" t="s">
        <v>49</v>
      </c>
      <c r="D826" s="144" t="s">
        <v>2367</v>
      </c>
      <c r="E826" s="144" t="s">
        <v>3392</v>
      </c>
      <c r="F826" s="147">
        <v>44561</v>
      </c>
      <c r="G826" s="144" t="s">
        <v>3887</v>
      </c>
      <c r="H826" s="144" t="s">
        <v>9112</v>
      </c>
      <c r="I826" s="145" t="b">
        <v>0</v>
      </c>
      <c r="J826" s="145">
        <v>344.48</v>
      </c>
    </row>
    <row r="827" spans="1:10" s="7" customFormat="1">
      <c r="A827" s="7" t="s">
        <v>49</v>
      </c>
      <c r="D827" s="144" t="s">
        <v>2370</v>
      </c>
      <c r="E827" s="144" t="s">
        <v>3392</v>
      </c>
      <c r="F827" s="147">
        <v>44561</v>
      </c>
      <c r="G827" s="144" t="s">
        <v>3887</v>
      </c>
      <c r="H827" s="144" t="s">
        <v>9112</v>
      </c>
      <c r="I827" s="145" t="b">
        <v>0</v>
      </c>
      <c r="J827" s="145">
        <v>344.48</v>
      </c>
    </row>
    <row r="828" spans="1:10" s="7" customFormat="1">
      <c r="A828" s="7" t="s">
        <v>49</v>
      </c>
      <c r="D828" s="144" t="s">
        <v>2373</v>
      </c>
      <c r="E828" s="144" t="s">
        <v>3392</v>
      </c>
      <c r="F828" s="147">
        <v>44561</v>
      </c>
      <c r="G828" s="144" t="s">
        <v>3887</v>
      </c>
      <c r="H828" s="144" t="s">
        <v>9112</v>
      </c>
      <c r="I828" s="145" t="b">
        <v>0</v>
      </c>
      <c r="J828" s="145">
        <v>344.48</v>
      </c>
    </row>
    <row r="829" spans="1:10" s="7" customFormat="1">
      <c r="A829" s="7" t="s">
        <v>49</v>
      </c>
      <c r="D829" s="144" t="s">
        <v>2376</v>
      </c>
      <c r="E829" s="144" t="s">
        <v>3392</v>
      </c>
      <c r="F829" s="147">
        <v>44561</v>
      </c>
      <c r="G829" s="144" t="s">
        <v>3887</v>
      </c>
      <c r="H829" s="144" t="s">
        <v>9112</v>
      </c>
      <c r="I829" s="145" t="b">
        <v>0</v>
      </c>
      <c r="J829" s="145">
        <v>344.48</v>
      </c>
    </row>
    <row r="830" spans="1:10" s="7" customFormat="1">
      <c r="A830" s="7" t="s">
        <v>49</v>
      </c>
      <c r="D830" s="144" t="s">
        <v>2379</v>
      </c>
      <c r="E830" s="144" t="s">
        <v>3392</v>
      </c>
      <c r="F830" s="147">
        <v>44561</v>
      </c>
      <c r="G830" s="144" t="s">
        <v>3887</v>
      </c>
      <c r="H830" s="144" t="s">
        <v>9112</v>
      </c>
      <c r="I830" s="145" t="b">
        <v>0</v>
      </c>
      <c r="J830" s="145">
        <v>344.48</v>
      </c>
    </row>
    <row r="831" spans="1:10" s="7" customFormat="1">
      <c r="A831" s="7" t="s">
        <v>49</v>
      </c>
      <c r="D831" s="144" t="s">
        <v>2382</v>
      </c>
      <c r="E831" s="144" t="s">
        <v>3392</v>
      </c>
      <c r="F831" s="147">
        <v>44561</v>
      </c>
      <c r="G831" s="144" t="s">
        <v>3887</v>
      </c>
      <c r="H831" s="144" t="s">
        <v>9112</v>
      </c>
      <c r="I831" s="145" t="b">
        <v>0</v>
      </c>
      <c r="J831" s="145">
        <v>344.48</v>
      </c>
    </row>
    <row r="832" spans="1:10" s="7" customFormat="1">
      <c r="A832" s="7" t="s">
        <v>49</v>
      </c>
      <c r="D832" s="144" t="s">
        <v>2385</v>
      </c>
      <c r="E832" s="144" t="s">
        <v>3392</v>
      </c>
      <c r="F832" s="147">
        <v>44561</v>
      </c>
      <c r="G832" s="144" t="s">
        <v>3887</v>
      </c>
      <c r="H832" s="144" t="s">
        <v>9112</v>
      </c>
      <c r="I832" s="145" t="b">
        <v>0</v>
      </c>
      <c r="J832" s="145">
        <v>344.48</v>
      </c>
    </row>
    <row r="833" spans="1:10" s="7" customFormat="1">
      <c r="A833" s="7" t="s">
        <v>49</v>
      </c>
      <c r="D833" s="144" t="s">
        <v>3799</v>
      </c>
      <c r="E833" s="144" t="s">
        <v>9161</v>
      </c>
      <c r="F833" s="147">
        <v>44561</v>
      </c>
      <c r="G833" s="144" t="s">
        <v>3887</v>
      </c>
      <c r="H833" s="144" t="s">
        <v>9112</v>
      </c>
      <c r="I833" s="145" t="b">
        <v>0</v>
      </c>
      <c r="J833" s="145">
        <v>792</v>
      </c>
    </row>
    <row r="834" spans="1:10" s="7" customFormat="1">
      <c r="A834" s="7" t="s">
        <v>49</v>
      </c>
      <c r="D834" s="144" t="s">
        <v>3800</v>
      </c>
      <c r="E834" s="144" t="s">
        <v>9161</v>
      </c>
      <c r="F834" s="147">
        <v>44561</v>
      </c>
      <c r="G834" s="144" t="s">
        <v>3887</v>
      </c>
      <c r="H834" s="144" t="s">
        <v>9112</v>
      </c>
      <c r="I834" s="145" t="b">
        <v>0</v>
      </c>
      <c r="J834" s="145">
        <v>792</v>
      </c>
    </row>
    <row r="835" spans="1:10" s="7" customFormat="1">
      <c r="A835" s="7" t="s">
        <v>49</v>
      </c>
      <c r="D835" s="144" t="s">
        <v>3801</v>
      </c>
      <c r="E835" s="144" t="s">
        <v>9161</v>
      </c>
      <c r="F835" s="147">
        <v>44561</v>
      </c>
      <c r="G835" s="144" t="s">
        <v>3887</v>
      </c>
      <c r="H835" s="144" t="s">
        <v>9112</v>
      </c>
      <c r="I835" s="145" t="b">
        <v>0</v>
      </c>
      <c r="J835" s="145">
        <v>792</v>
      </c>
    </row>
    <row r="836" spans="1:10" s="7" customFormat="1">
      <c r="A836" s="7" t="s">
        <v>49</v>
      </c>
      <c r="D836" s="144" t="s">
        <v>2388</v>
      </c>
      <c r="E836" s="144" t="s">
        <v>9136</v>
      </c>
      <c r="F836" s="147">
        <v>44561</v>
      </c>
      <c r="G836" s="144" t="s">
        <v>3887</v>
      </c>
      <c r="H836" s="144" t="s">
        <v>9112</v>
      </c>
      <c r="I836" s="145" t="b">
        <v>0</v>
      </c>
      <c r="J836" s="145">
        <v>247.95</v>
      </c>
    </row>
    <row r="837" spans="1:10" s="7" customFormat="1">
      <c r="A837" s="7" t="s">
        <v>49</v>
      </c>
      <c r="D837" s="144" t="s">
        <v>2391</v>
      </c>
      <c r="E837" s="144" t="s">
        <v>9136</v>
      </c>
      <c r="F837" s="147">
        <v>44561</v>
      </c>
      <c r="G837" s="144" t="s">
        <v>3887</v>
      </c>
      <c r="H837" s="144" t="s">
        <v>9112</v>
      </c>
      <c r="I837" s="145" t="b">
        <v>0</v>
      </c>
      <c r="J837" s="145">
        <v>247.95</v>
      </c>
    </row>
    <row r="838" spans="1:10" s="7" customFormat="1">
      <c r="A838" s="7" t="s">
        <v>49</v>
      </c>
      <c r="D838" s="144" t="s">
        <v>2394</v>
      </c>
      <c r="E838" s="144" t="s">
        <v>9136</v>
      </c>
      <c r="F838" s="147">
        <v>44561</v>
      </c>
      <c r="G838" s="144" t="s">
        <v>3887</v>
      </c>
      <c r="H838" s="144" t="s">
        <v>9112</v>
      </c>
      <c r="I838" s="145" t="b">
        <v>0</v>
      </c>
      <c r="J838" s="145">
        <v>247.95</v>
      </c>
    </row>
    <row r="839" spans="1:10" s="7" customFormat="1">
      <c r="A839" s="7" t="s">
        <v>49</v>
      </c>
      <c r="D839" s="144" t="s">
        <v>2397</v>
      </c>
      <c r="E839" s="144" t="s">
        <v>9136</v>
      </c>
      <c r="F839" s="147">
        <v>44561</v>
      </c>
      <c r="G839" s="144" t="s">
        <v>3887</v>
      </c>
      <c r="H839" s="144" t="s">
        <v>9112</v>
      </c>
      <c r="I839" s="145" t="b">
        <v>0</v>
      </c>
      <c r="J839" s="145">
        <v>247.95</v>
      </c>
    </row>
    <row r="840" spans="1:10" s="7" customFormat="1">
      <c r="A840" s="7" t="s">
        <v>49</v>
      </c>
      <c r="D840" s="144" t="s">
        <v>2400</v>
      </c>
      <c r="E840" s="144" t="s">
        <v>9136</v>
      </c>
      <c r="F840" s="147">
        <v>44561</v>
      </c>
      <c r="G840" s="144" t="s">
        <v>3887</v>
      </c>
      <c r="H840" s="144" t="s">
        <v>9112</v>
      </c>
      <c r="I840" s="145" t="b">
        <v>0</v>
      </c>
      <c r="J840" s="145">
        <v>247.95</v>
      </c>
    </row>
    <row r="841" spans="1:10" s="7" customFormat="1">
      <c r="A841" s="7" t="s">
        <v>49</v>
      </c>
      <c r="D841" s="144" t="s">
        <v>2406</v>
      </c>
      <c r="E841" s="144" t="s">
        <v>9136</v>
      </c>
      <c r="F841" s="147">
        <v>44561</v>
      </c>
      <c r="G841" s="144" t="s">
        <v>3887</v>
      </c>
      <c r="H841" s="144" t="s">
        <v>9112</v>
      </c>
      <c r="I841" s="145" t="b">
        <v>0</v>
      </c>
      <c r="J841" s="145">
        <v>247.95</v>
      </c>
    </row>
    <row r="842" spans="1:10" s="7" customFormat="1">
      <c r="A842" s="7" t="s">
        <v>49</v>
      </c>
      <c r="D842" s="144" t="s">
        <v>2409</v>
      </c>
      <c r="E842" s="144" t="s">
        <v>9136</v>
      </c>
      <c r="F842" s="147">
        <v>44561</v>
      </c>
      <c r="G842" s="144" t="s">
        <v>3887</v>
      </c>
      <c r="H842" s="144" t="s">
        <v>9112</v>
      </c>
      <c r="I842" s="145" t="b">
        <v>0</v>
      </c>
      <c r="J842" s="145">
        <v>236.64</v>
      </c>
    </row>
    <row r="843" spans="1:10" s="7" customFormat="1">
      <c r="A843" s="7" t="s">
        <v>49</v>
      </c>
      <c r="D843" s="144" t="s">
        <v>2412</v>
      </c>
      <c r="E843" s="144" t="s">
        <v>9134</v>
      </c>
      <c r="F843" s="147">
        <v>44561</v>
      </c>
      <c r="G843" s="144" t="s">
        <v>3887</v>
      </c>
      <c r="H843" s="144" t="s">
        <v>9112</v>
      </c>
      <c r="I843" s="145" t="b">
        <v>0</v>
      </c>
      <c r="J843" s="145">
        <v>208.97</v>
      </c>
    </row>
    <row r="844" spans="1:10" s="7" customFormat="1">
      <c r="A844" s="7" t="s">
        <v>49</v>
      </c>
      <c r="D844" s="144" t="s">
        <v>2415</v>
      </c>
      <c r="E844" s="144" t="s">
        <v>9117</v>
      </c>
      <c r="F844" s="147">
        <v>44561</v>
      </c>
      <c r="G844" s="144" t="s">
        <v>3887</v>
      </c>
      <c r="H844" s="144" t="s">
        <v>9112</v>
      </c>
      <c r="I844" s="145" t="b">
        <v>0</v>
      </c>
      <c r="J844" s="145">
        <v>300.25</v>
      </c>
    </row>
    <row r="845" spans="1:10" s="7" customFormat="1">
      <c r="A845" s="7" t="s">
        <v>49</v>
      </c>
      <c r="D845" s="144" t="s">
        <v>2421</v>
      </c>
      <c r="E845" s="144" t="s">
        <v>9117</v>
      </c>
      <c r="F845" s="147">
        <v>44561</v>
      </c>
      <c r="G845" s="144" t="s">
        <v>3887</v>
      </c>
      <c r="H845" s="144" t="s">
        <v>9112</v>
      </c>
      <c r="I845" s="145" t="b">
        <v>0</v>
      </c>
      <c r="J845" s="145">
        <v>300.25</v>
      </c>
    </row>
    <row r="846" spans="1:10" s="7" customFormat="1">
      <c r="A846" s="7" t="s">
        <v>49</v>
      </c>
      <c r="D846" s="144" t="s">
        <v>3672</v>
      </c>
      <c r="E846" s="144" t="s">
        <v>9117</v>
      </c>
      <c r="F846" s="147">
        <v>44561</v>
      </c>
      <c r="G846" s="144" t="s">
        <v>3887</v>
      </c>
      <c r="H846" s="144" t="s">
        <v>9112</v>
      </c>
      <c r="I846" s="145" t="b">
        <v>0</v>
      </c>
      <c r="J846" s="145">
        <v>300.24</v>
      </c>
    </row>
    <row r="847" spans="1:10" s="7" customFormat="1">
      <c r="A847" s="7" t="s">
        <v>49</v>
      </c>
      <c r="D847" s="144" t="s">
        <v>2424</v>
      </c>
      <c r="E847" s="144" t="s">
        <v>9136</v>
      </c>
      <c r="F847" s="147">
        <v>44561</v>
      </c>
      <c r="G847" s="144" t="s">
        <v>3887</v>
      </c>
      <c r="H847" s="144" t="s">
        <v>9112</v>
      </c>
      <c r="I847" s="145" t="b">
        <v>0</v>
      </c>
      <c r="J847" s="145">
        <v>296.54000000000002</v>
      </c>
    </row>
    <row r="848" spans="1:10" s="7" customFormat="1">
      <c r="A848" s="7" t="s">
        <v>49</v>
      </c>
      <c r="D848" s="144" t="s">
        <v>2427</v>
      </c>
      <c r="E848" s="144" t="s">
        <v>9134</v>
      </c>
      <c r="F848" s="147">
        <v>44561</v>
      </c>
      <c r="G848" s="144" t="s">
        <v>3887</v>
      </c>
      <c r="H848" s="144" t="s">
        <v>9112</v>
      </c>
      <c r="I848" s="145" t="b">
        <v>0</v>
      </c>
      <c r="J848" s="145">
        <v>208.97</v>
      </c>
    </row>
    <row r="849" spans="1:10" s="7" customFormat="1">
      <c r="A849" s="7" t="s">
        <v>49</v>
      </c>
      <c r="D849" s="144" t="s">
        <v>2430</v>
      </c>
      <c r="E849" s="144" t="s">
        <v>9134</v>
      </c>
      <c r="F849" s="147">
        <v>44561</v>
      </c>
      <c r="G849" s="144" t="s">
        <v>3887</v>
      </c>
      <c r="H849" s="144" t="s">
        <v>9112</v>
      </c>
      <c r="I849" s="145" t="b">
        <v>0</v>
      </c>
      <c r="J849" s="145">
        <v>208.97</v>
      </c>
    </row>
    <row r="850" spans="1:10" s="7" customFormat="1">
      <c r="A850" s="7" t="s">
        <v>49</v>
      </c>
      <c r="D850" s="144" t="s">
        <v>2433</v>
      </c>
      <c r="E850" s="144" t="s">
        <v>9134</v>
      </c>
      <c r="F850" s="147">
        <v>44561</v>
      </c>
      <c r="G850" s="144" t="s">
        <v>3887</v>
      </c>
      <c r="H850" s="144" t="s">
        <v>9112</v>
      </c>
      <c r="I850" s="145" t="b">
        <v>0</v>
      </c>
      <c r="J850" s="145">
        <v>208.97</v>
      </c>
    </row>
    <row r="851" spans="1:10" s="7" customFormat="1">
      <c r="A851" s="7" t="s">
        <v>49</v>
      </c>
      <c r="D851" s="144" t="s">
        <v>2436</v>
      </c>
      <c r="E851" s="144" t="s">
        <v>9134</v>
      </c>
      <c r="F851" s="147">
        <v>44561</v>
      </c>
      <c r="G851" s="144" t="s">
        <v>3887</v>
      </c>
      <c r="H851" s="144" t="s">
        <v>9112</v>
      </c>
      <c r="I851" s="145" t="b">
        <v>0</v>
      </c>
      <c r="J851" s="145">
        <v>208.97</v>
      </c>
    </row>
    <row r="852" spans="1:10" s="7" customFormat="1">
      <c r="A852" s="7" t="s">
        <v>49</v>
      </c>
      <c r="D852" s="144" t="s">
        <v>2439</v>
      </c>
      <c r="E852" s="144" t="s">
        <v>9134</v>
      </c>
      <c r="F852" s="147">
        <v>44561</v>
      </c>
      <c r="G852" s="144" t="s">
        <v>3887</v>
      </c>
      <c r="H852" s="144" t="s">
        <v>9112</v>
      </c>
      <c r="I852" s="145" t="b">
        <v>0</v>
      </c>
      <c r="J852" s="145">
        <v>208.97</v>
      </c>
    </row>
    <row r="853" spans="1:10" s="7" customFormat="1">
      <c r="A853" s="7" t="s">
        <v>49</v>
      </c>
      <c r="D853" s="144" t="s">
        <v>3802</v>
      </c>
      <c r="E853" s="144" t="s">
        <v>9117</v>
      </c>
      <c r="F853" s="147">
        <v>44561</v>
      </c>
      <c r="G853" s="144" t="s">
        <v>3887</v>
      </c>
      <c r="H853" s="144" t="s">
        <v>9112</v>
      </c>
      <c r="I853" s="145" t="b">
        <v>0</v>
      </c>
      <c r="J853" s="145">
        <v>118.08</v>
      </c>
    </row>
    <row r="854" spans="1:10" s="7" customFormat="1">
      <c r="A854" s="7" t="s">
        <v>49</v>
      </c>
      <c r="D854" s="144" t="s">
        <v>3803</v>
      </c>
      <c r="E854" s="144" t="s">
        <v>9117</v>
      </c>
      <c r="F854" s="147">
        <v>44561</v>
      </c>
      <c r="G854" s="144" t="s">
        <v>3887</v>
      </c>
      <c r="H854" s="144" t="s">
        <v>9112</v>
      </c>
      <c r="I854" s="145" t="b">
        <v>0</v>
      </c>
      <c r="J854" s="145">
        <v>118.08</v>
      </c>
    </row>
    <row r="855" spans="1:10" s="7" customFormat="1">
      <c r="A855" s="7" t="s">
        <v>49</v>
      </c>
      <c r="D855" s="144" t="s">
        <v>3804</v>
      </c>
      <c r="E855" s="144" t="s">
        <v>9113</v>
      </c>
      <c r="F855" s="147">
        <v>44561</v>
      </c>
      <c r="G855" s="144" t="s">
        <v>3887</v>
      </c>
      <c r="H855" s="144" t="s">
        <v>9112</v>
      </c>
      <c r="I855" s="145" t="b">
        <v>0</v>
      </c>
      <c r="J855" s="145">
        <v>107.5</v>
      </c>
    </row>
    <row r="856" spans="1:10" s="7" customFormat="1">
      <c r="A856" s="7" t="s">
        <v>49</v>
      </c>
      <c r="D856" s="144" t="s">
        <v>3805</v>
      </c>
      <c r="E856" s="144" t="s">
        <v>9113</v>
      </c>
      <c r="F856" s="147">
        <v>44561</v>
      </c>
      <c r="G856" s="144" t="s">
        <v>3887</v>
      </c>
      <c r="H856" s="144" t="s">
        <v>9112</v>
      </c>
      <c r="I856" s="145" t="b">
        <v>0</v>
      </c>
      <c r="J856" s="145">
        <v>107.5</v>
      </c>
    </row>
    <row r="857" spans="1:10" s="7" customFormat="1">
      <c r="A857" s="7" t="s">
        <v>49</v>
      </c>
      <c r="D857" s="144" t="s">
        <v>2442</v>
      </c>
      <c r="E857" s="144" t="s">
        <v>9136</v>
      </c>
      <c r="F857" s="147">
        <v>44561</v>
      </c>
      <c r="G857" s="144" t="s">
        <v>3887</v>
      </c>
      <c r="H857" s="144" t="s">
        <v>9112</v>
      </c>
      <c r="I857" s="145" t="b">
        <v>0</v>
      </c>
      <c r="J857" s="145">
        <v>236.64</v>
      </c>
    </row>
    <row r="858" spans="1:10" s="7" customFormat="1">
      <c r="A858" s="7" t="s">
        <v>49</v>
      </c>
      <c r="D858" s="144" t="s">
        <v>2445</v>
      </c>
      <c r="E858" s="144" t="s">
        <v>9136</v>
      </c>
      <c r="F858" s="147">
        <v>44561</v>
      </c>
      <c r="G858" s="144" t="s">
        <v>3887</v>
      </c>
      <c r="H858" s="144" t="s">
        <v>9112</v>
      </c>
      <c r="I858" s="145" t="b">
        <v>0</v>
      </c>
      <c r="J858" s="145">
        <v>236.64</v>
      </c>
    </row>
    <row r="859" spans="1:10" s="7" customFormat="1">
      <c r="A859" s="7" t="s">
        <v>49</v>
      </c>
      <c r="D859" s="144" t="s">
        <v>2448</v>
      </c>
      <c r="E859" s="144" t="s">
        <v>9136</v>
      </c>
      <c r="F859" s="147">
        <v>44561</v>
      </c>
      <c r="G859" s="144" t="s">
        <v>3887</v>
      </c>
      <c r="H859" s="144" t="s">
        <v>9112</v>
      </c>
      <c r="I859" s="145" t="b">
        <v>0</v>
      </c>
      <c r="J859" s="145">
        <v>236.64</v>
      </c>
    </row>
    <row r="860" spans="1:10" s="7" customFormat="1">
      <c r="A860" s="7" t="s">
        <v>49</v>
      </c>
      <c r="D860" s="144" t="s">
        <v>2451</v>
      </c>
      <c r="E860" s="144" t="s">
        <v>9136</v>
      </c>
      <c r="F860" s="147">
        <v>44561</v>
      </c>
      <c r="G860" s="144" t="s">
        <v>3887</v>
      </c>
      <c r="H860" s="144" t="s">
        <v>9112</v>
      </c>
      <c r="I860" s="145" t="b">
        <v>0</v>
      </c>
      <c r="J860" s="145">
        <v>236.64</v>
      </c>
    </row>
    <row r="861" spans="1:10" s="7" customFormat="1">
      <c r="A861" s="7" t="s">
        <v>49</v>
      </c>
      <c r="D861" s="144" t="s">
        <v>2454</v>
      </c>
      <c r="E861" s="144" t="s">
        <v>9136</v>
      </c>
      <c r="F861" s="147">
        <v>44561</v>
      </c>
      <c r="G861" s="144" t="s">
        <v>3887</v>
      </c>
      <c r="H861" s="144" t="s">
        <v>9112</v>
      </c>
      <c r="I861" s="145" t="b">
        <v>0</v>
      </c>
      <c r="J861" s="145">
        <v>236.64</v>
      </c>
    </row>
    <row r="862" spans="1:10" s="7" customFormat="1">
      <c r="A862" s="7" t="s">
        <v>49</v>
      </c>
      <c r="D862" s="144" t="s">
        <v>2457</v>
      </c>
      <c r="E862" s="144" t="s">
        <v>9136</v>
      </c>
      <c r="F862" s="147">
        <v>44561</v>
      </c>
      <c r="G862" s="144" t="s">
        <v>3887</v>
      </c>
      <c r="H862" s="144" t="s">
        <v>9112</v>
      </c>
      <c r="I862" s="145" t="b">
        <v>0</v>
      </c>
      <c r="J862" s="145">
        <v>236.64</v>
      </c>
    </row>
    <row r="863" spans="1:10" s="7" customFormat="1">
      <c r="A863" s="7" t="s">
        <v>49</v>
      </c>
      <c r="D863" s="144" t="s">
        <v>2460</v>
      </c>
      <c r="E863" s="144" t="s">
        <v>9134</v>
      </c>
      <c r="F863" s="147">
        <v>44561</v>
      </c>
      <c r="G863" s="144" t="s">
        <v>3887</v>
      </c>
      <c r="H863" s="144" t="s">
        <v>9112</v>
      </c>
      <c r="I863" s="145" t="b">
        <v>0</v>
      </c>
      <c r="J863" s="145">
        <v>208.97</v>
      </c>
    </row>
    <row r="864" spans="1:10" s="7" customFormat="1">
      <c r="A864" s="7" t="s">
        <v>49</v>
      </c>
      <c r="D864" s="144" t="s">
        <v>3806</v>
      </c>
      <c r="E864" s="144" t="s">
        <v>9117</v>
      </c>
      <c r="F864" s="147">
        <v>44561</v>
      </c>
      <c r="G864" s="144" t="s">
        <v>3887</v>
      </c>
      <c r="H864" s="144" t="s">
        <v>9112</v>
      </c>
      <c r="I864" s="145" t="b">
        <v>0</v>
      </c>
      <c r="J864" s="145">
        <v>178.08</v>
      </c>
    </row>
    <row r="865" spans="1:10" s="7" customFormat="1">
      <c r="A865" s="7" t="s">
        <v>49</v>
      </c>
      <c r="D865" s="144" t="s">
        <v>2463</v>
      </c>
      <c r="E865" s="144" t="s">
        <v>9136</v>
      </c>
      <c r="F865" s="147">
        <v>44561</v>
      </c>
      <c r="G865" s="144" t="s">
        <v>3887</v>
      </c>
      <c r="H865" s="144" t="s">
        <v>9112</v>
      </c>
      <c r="I865" s="145" t="b">
        <v>0</v>
      </c>
      <c r="J865" s="145">
        <v>236.64</v>
      </c>
    </row>
    <row r="866" spans="1:10" s="7" customFormat="1">
      <c r="A866" s="7" t="s">
        <v>49</v>
      </c>
      <c r="D866" s="144" t="s">
        <v>2466</v>
      </c>
      <c r="E866" s="144" t="s">
        <v>9117</v>
      </c>
      <c r="F866" s="147">
        <v>44561</v>
      </c>
      <c r="G866" s="144" t="s">
        <v>3887</v>
      </c>
      <c r="H866" s="144" t="s">
        <v>9112</v>
      </c>
      <c r="I866" s="145" t="b">
        <v>0</v>
      </c>
      <c r="J866" s="145">
        <v>405.9</v>
      </c>
    </row>
    <row r="867" spans="1:10" s="7" customFormat="1">
      <c r="A867" s="7" t="s">
        <v>49</v>
      </c>
      <c r="D867" s="144" t="s">
        <v>2468</v>
      </c>
      <c r="E867" s="144" t="s">
        <v>9136</v>
      </c>
      <c r="F867" s="147">
        <v>44561</v>
      </c>
      <c r="G867" s="144" t="s">
        <v>3887</v>
      </c>
      <c r="H867" s="144" t="s">
        <v>9112</v>
      </c>
      <c r="I867" s="145" t="b">
        <v>0</v>
      </c>
      <c r="J867" s="145">
        <v>247.95</v>
      </c>
    </row>
    <row r="868" spans="1:10" s="7" customFormat="1">
      <c r="A868" s="7" t="s">
        <v>49</v>
      </c>
      <c r="D868" s="144" t="s">
        <v>2471</v>
      </c>
      <c r="E868" s="144" t="s">
        <v>9136</v>
      </c>
      <c r="F868" s="147">
        <v>44561</v>
      </c>
      <c r="G868" s="144" t="s">
        <v>3887</v>
      </c>
      <c r="H868" s="144" t="s">
        <v>9112</v>
      </c>
      <c r="I868" s="145" t="b">
        <v>0</v>
      </c>
      <c r="J868" s="145">
        <v>296.56</v>
      </c>
    </row>
    <row r="869" spans="1:10" s="7" customFormat="1">
      <c r="A869" s="7" t="s">
        <v>49</v>
      </c>
      <c r="D869" s="144" t="s">
        <v>2475</v>
      </c>
      <c r="E869" s="144" t="s">
        <v>9136</v>
      </c>
      <c r="F869" s="147">
        <v>44561</v>
      </c>
      <c r="G869" s="144" t="s">
        <v>3887</v>
      </c>
      <c r="H869" s="144" t="s">
        <v>9112</v>
      </c>
      <c r="I869" s="145" t="b">
        <v>0</v>
      </c>
      <c r="J869" s="145">
        <v>296.56</v>
      </c>
    </row>
    <row r="870" spans="1:10" s="7" customFormat="1">
      <c r="A870" s="7" t="s">
        <v>49</v>
      </c>
      <c r="D870" s="144" t="s">
        <v>2478</v>
      </c>
      <c r="E870" s="144" t="s">
        <v>9136</v>
      </c>
      <c r="F870" s="147">
        <v>44561</v>
      </c>
      <c r="G870" s="144" t="s">
        <v>3887</v>
      </c>
      <c r="H870" s="144" t="s">
        <v>9112</v>
      </c>
      <c r="I870" s="145" t="b">
        <v>0</v>
      </c>
      <c r="J870" s="145">
        <v>296.56</v>
      </c>
    </row>
    <row r="871" spans="1:10" s="7" customFormat="1">
      <c r="A871" s="7" t="s">
        <v>49</v>
      </c>
      <c r="D871" s="144" t="s">
        <v>2480</v>
      </c>
      <c r="E871" s="144" t="s">
        <v>9134</v>
      </c>
      <c r="F871" s="147">
        <v>44561</v>
      </c>
      <c r="G871" s="144" t="s">
        <v>3887</v>
      </c>
      <c r="H871" s="144" t="s">
        <v>9112</v>
      </c>
      <c r="I871" s="145" t="b">
        <v>0</v>
      </c>
      <c r="J871" s="145">
        <v>294.82</v>
      </c>
    </row>
    <row r="872" spans="1:10" s="7" customFormat="1">
      <c r="A872" s="7" t="s">
        <v>49</v>
      </c>
      <c r="D872" s="144" t="s">
        <v>2483</v>
      </c>
      <c r="E872" s="144" t="s">
        <v>9117</v>
      </c>
      <c r="F872" s="147">
        <v>44561</v>
      </c>
      <c r="G872" s="144" t="s">
        <v>3887</v>
      </c>
      <c r="H872" s="144" t="s">
        <v>9112</v>
      </c>
      <c r="I872" s="145" t="b">
        <v>0</v>
      </c>
      <c r="J872" s="145">
        <v>118.08</v>
      </c>
    </row>
    <row r="873" spans="1:10" s="7" customFormat="1">
      <c r="A873" s="7" t="s">
        <v>49</v>
      </c>
      <c r="D873" s="144" t="s">
        <v>3807</v>
      </c>
      <c r="E873" s="144" t="s">
        <v>9144</v>
      </c>
      <c r="F873" s="147">
        <v>44561</v>
      </c>
      <c r="G873" s="144" t="s">
        <v>3887</v>
      </c>
      <c r="H873" s="144" t="s">
        <v>9112</v>
      </c>
      <c r="I873" s="145" t="b">
        <v>0</v>
      </c>
      <c r="J873" s="145">
        <v>96.75</v>
      </c>
    </row>
    <row r="874" spans="1:10" s="7" customFormat="1">
      <c r="A874" s="7" t="s">
        <v>49</v>
      </c>
      <c r="D874" s="144" t="s">
        <v>2486</v>
      </c>
      <c r="E874" s="144" t="s">
        <v>9136</v>
      </c>
      <c r="F874" s="147">
        <v>44561</v>
      </c>
      <c r="G874" s="144" t="s">
        <v>3887</v>
      </c>
      <c r="H874" s="144" t="s">
        <v>9112</v>
      </c>
      <c r="I874" s="145" t="b">
        <v>0</v>
      </c>
      <c r="J874" s="145">
        <v>247.95</v>
      </c>
    </row>
    <row r="875" spans="1:10" s="7" customFormat="1">
      <c r="A875" s="7" t="s">
        <v>49</v>
      </c>
      <c r="D875" s="144" t="s">
        <v>2489</v>
      </c>
      <c r="E875" s="144" t="s">
        <v>9134</v>
      </c>
      <c r="F875" s="147">
        <v>44561</v>
      </c>
      <c r="G875" s="144" t="s">
        <v>3887</v>
      </c>
      <c r="H875" s="144" t="s">
        <v>9112</v>
      </c>
      <c r="I875" s="145" t="b">
        <v>0</v>
      </c>
      <c r="J875" s="145">
        <v>256.93</v>
      </c>
    </row>
    <row r="876" spans="1:10" s="7" customFormat="1">
      <c r="A876" s="7" t="s">
        <v>49</v>
      </c>
      <c r="D876" s="144" t="s">
        <v>2492</v>
      </c>
      <c r="E876" s="144" t="s">
        <v>9134</v>
      </c>
      <c r="F876" s="147">
        <v>44561</v>
      </c>
      <c r="G876" s="144" t="s">
        <v>3887</v>
      </c>
      <c r="H876" s="144" t="s">
        <v>9112</v>
      </c>
      <c r="I876" s="145" t="b">
        <v>0</v>
      </c>
      <c r="J876" s="145">
        <v>256.93</v>
      </c>
    </row>
    <row r="877" spans="1:10" s="7" customFormat="1">
      <c r="A877" s="7" t="s">
        <v>49</v>
      </c>
      <c r="D877" s="144" t="s">
        <v>2495</v>
      </c>
      <c r="E877" s="144" t="s">
        <v>9134</v>
      </c>
      <c r="F877" s="147">
        <v>44561</v>
      </c>
      <c r="G877" s="144" t="s">
        <v>3887</v>
      </c>
      <c r="H877" s="144" t="s">
        <v>9112</v>
      </c>
      <c r="I877" s="145" t="b">
        <v>0</v>
      </c>
      <c r="J877" s="145">
        <v>256.93</v>
      </c>
    </row>
    <row r="878" spans="1:10" s="7" customFormat="1">
      <c r="A878" s="7" t="s">
        <v>49</v>
      </c>
      <c r="D878" s="144" t="s">
        <v>2498</v>
      </c>
      <c r="E878" s="144" t="s">
        <v>9113</v>
      </c>
      <c r="F878" s="147">
        <v>44561</v>
      </c>
      <c r="G878" s="144" t="s">
        <v>3887</v>
      </c>
      <c r="H878" s="144" t="s">
        <v>9112</v>
      </c>
      <c r="I878" s="145" t="b">
        <v>0</v>
      </c>
      <c r="J878" s="145">
        <v>343.7</v>
      </c>
    </row>
    <row r="879" spans="1:10" s="7" customFormat="1">
      <c r="A879" s="7" t="s">
        <v>49</v>
      </c>
      <c r="D879" s="144" t="s">
        <v>3808</v>
      </c>
      <c r="E879" s="144" t="s">
        <v>9117</v>
      </c>
      <c r="F879" s="147">
        <v>44561</v>
      </c>
      <c r="G879" s="144" t="s">
        <v>3887</v>
      </c>
      <c r="H879" s="144" t="s">
        <v>9112</v>
      </c>
      <c r="I879" s="145" t="b">
        <v>0</v>
      </c>
      <c r="J879" s="145">
        <v>118.08</v>
      </c>
    </row>
    <row r="880" spans="1:10" s="7" customFormat="1">
      <c r="A880" s="7" t="s">
        <v>49</v>
      </c>
      <c r="D880" s="144" t="s">
        <v>3809</v>
      </c>
      <c r="E880" s="144" t="s">
        <v>9117</v>
      </c>
      <c r="F880" s="147">
        <v>44561</v>
      </c>
      <c r="G880" s="144" t="s">
        <v>3887</v>
      </c>
      <c r="H880" s="144" t="s">
        <v>9112</v>
      </c>
      <c r="I880" s="145" t="b">
        <v>0</v>
      </c>
      <c r="J880" s="145">
        <v>118.08</v>
      </c>
    </row>
    <row r="881" spans="1:10" s="7" customFormat="1">
      <c r="A881" s="7" t="s">
        <v>49</v>
      </c>
      <c r="D881" s="144" t="s">
        <v>3810</v>
      </c>
      <c r="E881" s="144" t="s">
        <v>9113</v>
      </c>
      <c r="F881" s="147">
        <v>44561</v>
      </c>
      <c r="G881" s="144" t="s">
        <v>3887</v>
      </c>
      <c r="H881" s="144" t="s">
        <v>9112</v>
      </c>
      <c r="I881" s="145" t="b">
        <v>0</v>
      </c>
      <c r="J881" s="145">
        <v>107.5</v>
      </c>
    </row>
    <row r="882" spans="1:10" s="7" customFormat="1">
      <c r="A882" s="7" t="s">
        <v>49</v>
      </c>
      <c r="D882" s="144" t="s">
        <v>3811</v>
      </c>
      <c r="E882" s="144" t="s">
        <v>9113</v>
      </c>
      <c r="F882" s="147">
        <v>44561</v>
      </c>
      <c r="G882" s="144" t="s">
        <v>3887</v>
      </c>
      <c r="H882" s="144" t="s">
        <v>9112</v>
      </c>
      <c r="I882" s="145" t="b">
        <v>0</v>
      </c>
      <c r="J882" s="145">
        <v>107.5</v>
      </c>
    </row>
    <row r="883" spans="1:10" s="7" customFormat="1">
      <c r="A883" s="7" t="s">
        <v>49</v>
      </c>
      <c r="D883" s="144" t="s">
        <v>3812</v>
      </c>
      <c r="E883" s="144" t="s">
        <v>9136</v>
      </c>
      <c r="F883" s="147">
        <v>44561</v>
      </c>
      <c r="G883" s="144" t="s">
        <v>3887</v>
      </c>
      <c r="H883" s="144" t="s">
        <v>9112</v>
      </c>
      <c r="I883" s="145" t="b">
        <v>0</v>
      </c>
      <c r="J883" s="145">
        <v>145.19999999999999</v>
      </c>
    </row>
    <row r="884" spans="1:10" s="7" customFormat="1">
      <c r="A884" s="7" t="s">
        <v>49</v>
      </c>
      <c r="D884" s="144" t="s">
        <v>2502</v>
      </c>
      <c r="E884" s="144" t="s">
        <v>9117</v>
      </c>
      <c r="F884" s="147">
        <v>44561</v>
      </c>
      <c r="G884" s="144" t="s">
        <v>3887</v>
      </c>
      <c r="H884" s="144" t="s">
        <v>9112</v>
      </c>
      <c r="I884" s="145" t="b">
        <v>0</v>
      </c>
      <c r="J884" s="145">
        <v>405.9</v>
      </c>
    </row>
    <row r="885" spans="1:10" s="7" customFormat="1">
      <c r="A885" s="7" t="s">
        <v>49</v>
      </c>
      <c r="D885" s="144" t="s">
        <v>2505</v>
      </c>
      <c r="E885" s="144" t="s">
        <v>9134</v>
      </c>
      <c r="F885" s="147">
        <v>44561</v>
      </c>
      <c r="G885" s="144" t="s">
        <v>3887</v>
      </c>
      <c r="H885" s="144" t="s">
        <v>9112</v>
      </c>
      <c r="I885" s="145" t="b">
        <v>0</v>
      </c>
      <c r="J885" s="145">
        <v>238.6</v>
      </c>
    </row>
    <row r="886" spans="1:10" s="7" customFormat="1">
      <c r="A886" s="7" t="s">
        <v>49</v>
      </c>
      <c r="D886" s="144" t="s">
        <v>2508</v>
      </c>
      <c r="E886" s="144" t="s">
        <v>9136</v>
      </c>
      <c r="F886" s="147">
        <v>44561</v>
      </c>
      <c r="G886" s="144" t="s">
        <v>3887</v>
      </c>
      <c r="H886" s="144" t="s">
        <v>9112</v>
      </c>
      <c r="I886" s="145" t="b">
        <v>0</v>
      </c>
      <c r="J886" s="145">
        <v>296.56</v>
      </c>
    </row>
    <row r="887" spans="1:10" s="7" customFormat="1">
      <c r="A887" s="7" t="s">
        <v>49</v>
      </c>
      <c r="D887" s="144" t="s">
        <v>2511</v>
      </c>
      <c r="E887" s="144" t="s">
        <v>9134</v>
      </c>
      <c r="F887" s="147">
        <v>44561</v>
      </c>
      <c r="G887" s="144" t="s">
        <v>3887</v>
      </c>
      <c r="H887" s="144" t="s">
        <v>9112</v>
      </c>
      <c r="I887" s="145" t="b">
        <v>0</v>
      </c>
      <c r="J887" s="145">
        <v>259.99</v>
      </c>
    </row>
    <row r="888" spans="1:10" s="7" customFormat="1">
      <c r="A888" s="7" t="s">
        <v>49</v>
      </c>
      <c r="D888" s="144" t="s">
        <v>2514</v>
      </c>
      <c r="E888" s="144" t="s">
        <v>9134</v>
      </c>
      <c r="F888" s="147">
        <v>44561</v>
      </c>
      <c r="G888" s="144" t="s">
        <v>3887</v>
      </c>
      <c r="H888" s="144" t="s">
        <v>9112</v>
      </c>
      <c r="I888" s="145" t="b">
        <v>0</v>
      </c>
      <c r="J888" s="145">
        <v>259.99</v>
      </c>
    </row>
    <row r="889" spans="1:10" s="7" customFormat="1">
      <c r="A889" s="7" t="s">
        <v>49</v>
      </c>
      <c r="D889" s="144" t="s">
        <v>3670</v>
      </c>
      <c r="E889" s="144" t="s">
        <v>9134</v>
      </c>
      <c r="F889" s="147">
        <v>44561</v>
      </c>
      <c r="G889" s="144" t="s">
        <v>3887</v>
      </c>
      <c r="H889" s="144" t="s">
        <v>9112</v>
      </c>
      <c r="I889" s="145" t="b">
        <v>0</v>
      </c>
      <c r="J889" s="145">
        <v>278.39999999999998</v>
      </c>
    </row>
    <row r="890" spans="1:10" s="7" customFormat="1">
      <c r="A890" s="7" t="s">
        <v>49</v>
      </c>
      <c r="D890" s="144" t="s">
        <v>2517</v>
      </c>
      <c r="E890" s="144" t="s">
        <v>9134</v>
      </c>
      <c r="F890" s="147">
        <v>44561</v>
      </c>
      <c r="G890" s="144" t="s">
        <v>3887</v>
      </c>
      <c r="H890" s="144" t="s">
        <v>9112</v>
      </c>
      <c r="I890" s="145" t="b">
        <v>0</v>
      </c>
      <c r="J890" s="145">
        <v>278.39999999999998</v>
      </c>
    </row>
    <row r="891" spans="1:10" s="7" customFormat="1">
      <c r="A891" s="7" t="s">
        <v>49</v>
      </c>
      <c r="D891" s="144" t="s">
        <v>2520</v>
      </c>
      <c r="E891" s="144" t="s">
        <v>9117</v>
      </c>
      <c r="F891" s="147">
        <v>44561</v>
      </c>
      <c r="G891" s="144" t="s">
        <v>3887</v>
      </c>
      <c r="H891" s="144" t="s">
        <v>9112</v>
      </c>
      <c r="I891" s="145" t="b">
        <v>0</v>
      </c>
      <c r="J891" s="145">
        <v>436.94</v>
      </c>
    </row>
    <row r="892" spans="1:10" s="7" customFormat="1">
      <c r="A892" s="7" t="s">
        <v>49</v>
      </c>
      <c r="D892" s="144" t="s">
        <v>3813</v>
      </c>
      <c r="E892" s="144" t="s">
        <v>9113</v>
      </c>
      <c r="F892" s="147">
        <v>44561</v>
      </c>
      <c r="G892" s="144" t="s">
        <v>3887</v>
      </c>
      <c r="H892" s="144" t="s">
        <v>9112</v>
      </c>
      <c r="I892" s="145" t="b">
        <v>0</v>
      </c>
      <c r="J892" s="145">
        <v>107.5</v>
      </c>
    </row>
    <row r="893" spans="1:10" s="7" customFormat="1">
      <c r="A893" s="7" t="s">
        <v>49</v>
      </c>
      <c r="D893" s="144" t="s">
        <v>2524</v>
      </c>
      <c r="E893" s="144" t="s">
        <v>9113</v>
      </c>
      <c r="F893" s="147">
        <v>44561</v>
      </c>
      <c r="G893" s="144" t="s">
        <v>3887</v>
      </c>
      <c r="H893" s="144" t="s">
        <v>9112</v>
      </c>
      <c r="I893" s="145" t="b">
        <v>0</v>
      </c>
      <c r="J893" s="145">
        <v>343.7</v>
      </c>
    </row>
    <row r="894" spans="1:10" s="7" customFormat="1">
      <c r="A894" s="7" t="s">
        <v>49</v>
      </c>
      <c r="D894" s="144" t="s">
        <v>2528</v>
      </c>
      <c r="E894" s="144" t="s">
        <v>9136</v>
      </c>
      <c r="F894" s="147">
        <v>44561</v>
      </c>
      <c r="G894" s="144" t="s">
        <v>3887</v>
      </c>
      <c r="H894" s="144" t="s">
        <v>9112</v>
      </c>
      <c r="I894" s="145" t="b">
        <v>0</v>
      </c>
      <c r="J894" s="145">
        <v>359.56</v>
      </c>
    </row>
    <row r="895" spans="1:10" s="7" customFormat="1">
      <c r="A895" s="7" t="s">
        <v>49</v>
      </c>
      <c r="D895" s="144" t="s">
        <v>2532</v>
      </c>
      <c r="E895" s="144" t="s">
        <v>9134</v>
      </c>
      <c r="F895" s="147">
        <v>44561</v>
      </c>
      <c r="G895" s="144" t="s">
        <v>3887</v>
      </c>
      <c r="H895" s="144" t="s">
        <v>9112</v>
      </c>
      <c r="I895" s="145" t="b">
        <v>0</v>
      </c>
      <c r="J895" s="145">
        <v>256.93</v>
      </c>
    </row>
    <row r="896" spans="1:10" s="7" customFormat="1">
      <c r="A896" s="7" t="s">
        <v>49</v>
      </c>
      <c r="D896" s="144" t="s">
        <v>3814</v>
      </c>
      <c r="E896" s="144" t="s">
        <v>9134</v>
      </c>
      <c r="F896" s="147">
        <v>44561</v>
      </c>
      <c r="G896" s="144" t="s">
        <v>3887</v>
      </c>
      <c r="H896" s="144" t="s">
        <v>9112</v>
      </c>
      <c r="I896" s="145" t="b">
        <v>0</v>
      </c>
      <c r="J896" s="145">
        <v>97.5</v>
      </c>
    </row>
    <row r="897" spans="1:10" s="7" customFormat="1">
      <c r="A897" s="7" t="s">
        <v>49</v>
      </c>
      <c r="D897" s="144" t="s">
        <v>2535</v>
      </c>
      <c r="E897" s="144" t="s">
        <v>9134</v>
      </c>
      <c r="F897" s="147">
        <v>44561</v>
      </c>
      <c r="G897" s="144" t="s">
        <v>3887</v>
      </c>
      <c r="H897" s="144" t="s">
        <v>9112</v>
      </c>
      <c r="I897" s="145" t="b">
        <v>0</v>
      </c>
      <c r="J897" s="145">
        <v>256.93</v>
      </c>
    </row>
    <row r="898" spans="1:10" s="7" customFormat="1">
      <c r="A898" s="7" t="s">
        <v>49</v>
      </c>
      <c r="D898" s="144" t="s">
        <v>2538</v>
      </c>
      <c r="E898" s="144" t="s">
        <v>9134</v>
      </c>
      <c r="F898" s="147">
        <v>44561</v>
      </c>
      <c r="G898" s="144" t="s">
        <v>3887</v>
      </c>
      <c r="H898" s="144" t="s">
        <v>9112</v>
      </c>
      <c r="I898" s="145" t="b">
        <v>0</v>
      </c>
      <c r="J898" s="145">
        <v>256.93</v>
      </c>
    </row>
    <row r="899" spans="1:10" s="7" customFormat="1">
      <c r="A899" s="7" t="s">
        <v>49</v>
      </c>
      <c r="D899" s="144" t="s">
        <v>3393</v>
      </c>
      <c r="E899" s="144" t="s">
        <v>9136</v>
      </c>
      <c r="F899" s="147">
        <v>44561</v>
      </c>
      <c r="G899" s="144" t="s">
        <v>3887</v>
      </c>
      <c r="H899" s="144" t="s">
        <v>9112</v>
      </c>
      <c r="I899" s="145" t="b">
        <v>0</v>
      </c>
      <c r="J899" s="145">
        <v>236.64</v>
      </c>
    </row>
    <row r="900" spans="1:10" s="7" customFormat="1">
      <c r="A900" s="7" t="s">
        <v>49</v>
      </c>
      <c r="D900" s="144" t="s">
        <v>2541</v>
      </c>
      <c r="E900" s="144" t="s">
        <v>9136</v>
      </c>
      <c r="F900" s="147">
        <v>44561</v>
      </c>
      <c r="G900" s="144" t="s">
        <v>3887</v>
      </c>
      <c r="H900" s="144" t="s">
        <v>9112</v>
      </c>
      <c r="I900" s="145" t="b">
        <v>0</v>
      </c>
      <c r="J900" s="145">
        <v>236.64</v>
      </c>
    </row>
    <row r="901" spans="1:10" s="7" customFormat="1">
      <c r="A901" s="7" t="s">
        <v>49</v>
      </c>
      <c r="D901" s="144" t="s">
        <v>2544</v>
      </c>
      <c r="E901" s="144" t="s">
        <v>9136</v>
      </c>
      <c r="F901" s="147">
        <v>44561</v>
      </c>
      <c r="G901" s="144" t="s">
        <v>3887</v>
      </c>
      <c r="H901" s="144" t="s">
        <v>9112</v>
      </c>
      <c r="I901" s="145" t="b">
        <v>0</v>
      </c>
      <c r="J901" s="145">
        <v>236.64</v>
      </c>
    </row>
    <row r="902" spans="1:10" s="7" customFormat="1">
      <c r="A902" s="7" t="s">
        <v>49</v>
      </c>
      <c r="D902" s="144" t="s">
        <v>2547</v>
      </c>
      <c r="E902" s="144" t="s">
        <v>9136</v>
      </c>
      <c r="F902" s="147">
        <v>44561</v>
      </c>
      <c r="G902" s="144" t="s">
        <v>3887</v>
      </c>
      <c r="H902" s="144" t="s">
        <v>9112</v>
      </c>
      <c r="I902" s="145" t="b">
        <v>0</v>
      </c>
      <c r="J902" s="145">
        <v>236.64</v>
      </c>
    </row>
    <row r="903" spans="1:10" s="7" customFormat="1">
      <c r="A903" s="7" t="s">
        <v>49</v>
      </c>
      <c r="D903" s="144" t="s">
        <v>2550</v>
      </c>
      <c r="E903" s="144" t="s">
        <v>9134</v>
      </c>
      <c r="F903" s="147">
        <v>44561</v>
      </c>
      <c r="G903" s="144" t="s">
        <v>3887</v>
      </c>
      <c r="H903" s="144" t="s">
        <v>9112</v>
      </c>
      <c r="I903" s="145" t="b">
        <v>0</v>
      </c>
      <c r="J903" s="145">
        <v>297</v>
      </c>
    </row>
    <row r="904" spans="1:10" s="7" customFormat="1">
      <c r="A904" s="7" t="s">
        <v>49</v>
      </c>
      <c r="D904" s="144" t="s">
        <v>3815</v>
      </c>
      <c r="E904" s="144" t="s">
        <v>9117</v>
      </c>
      <c r="F904" s="147">
        <v>44561</v>
      </c>
      <c r="G904" s="144" t="s">
        <v>3887</v>
      </c>
      <c r="H904" s="144" t="s">
        <v>9112</v>
      </c>
      <c r="I904" s="145" t="b">
        <v>0</v>
      </c>
      <c r="J904" s="145">
        <v>118.08</v>
      </c>
    </row>
    <row r="905" spans="1:10" s="7" customFormat="1">
      <c r="A905" s="7" t="s">
        <v>49</v>
      </c>
      <c r="D905" s="144" t="s">
        <v>2553</v>
      </c>
      <c r="E905" s="144" t="s">
        <v>9136</v>
      </c>
      <c r="F905" s="147">
        <v>44561</v>
      </c>
      <c r="G905" s="144" t="s">
        <v>3887</v>
      </c>
      <c r="H905" s="144" t="s">
        <v>9112</v>
      </c>
      <c r="I905" s="145" t="b">
        <v>0</v>
      </c>
      <c r="J905" s="145">
        <v>247.95</v>
      </c>
    </row>
    <row r="906" spans="1:10" s="7" customFormat="1">
      <c r="A906" s="7" t="s">
        <v>49</v>
      </c>
      <c r="D906" s="144" t="s">
        <v>2555</v>
      </c>
      <c r="E906" s="144" t="s">
        <v>9136</v>
      </c>
      <c r="F906" s="147">
        <v>44561</v>
      </c>
      <c r="G906" s="144" t="s">
        <v>3887</v>
      </c>
      <c r="H906" s="144" t="s">
        <v>9112</v>
      </c>
      <c r="I906" s="145" t="b">
        <v>0</v>
      </c>
      <c r="J906" s="145">
        <v>247.95</v>
      </c>
    </row>
    <row r="907" spans="1:10" s="7" customFormat="1">
      <c r="A907" s="7" t="s">
        <v>49</v>
      </c>
      <c r="D907" s="144" t="s">
        <v>2557</v>
      </c>
      <c r="E907" s="144" t="s">
        <v>9136</v>
      </c>
      <c r="F907" s="147">
        <v>44561</v>
      </c>
      <c r="G907" s="144" t="s">
        <v>3887</v>
      </c>
      <c r="H907" s="144" t="s">
        <v>9112</v>
      </c>
      <c r="I907" s="145" t="b">
        <v>0</v>
      </c>
      <c r="J907" s="145">
        <v>247.95</v>
      </c>
    </row>
    <row r="908" spans="1:10" s="7" customFormat="1">
      <c r="A908" s="7" t="s">
        <v>49</v>
      </c>
      <c r="D908" s="144" t="s">
        <v>2559</v>
      </c>
      <c r="E908" s="144" t="s">
        <v>9136</v>
      </c>
      <c r="F908" s="147">
        <v>44561</v>
      </c>
      <c r="G908" s="144" t="s">
        <v>3887</v>
      </c>
      <c r="H908" s="144" t="s">
        <v>9112</v>
      </c>
      <c r="I908" s="145" t="b">
        <v>0</v>
      </c>
      <c r="J908" s="145">
        <v>247.95</v>
      </c>
    </row>
    <row r="909" spans="1:10" s="7" customFormat="1">
      <c r="A909" s="7" t="s">
        <v>49</v>
      </c>
      <c r="D909" s="144" t="s">
        <v>2561</v>
      </c>
      <c r="E909" s="144" t="s">
        <v>9136</v>
      </c>
      <c r="F909" s="147">
        <v>44561</v>
      </c>
      <c r="G909" s="144" t="s">
        <v>3887</v>
      </c>
      <c r="H909" s="144" t="s">
        <v>9112</v>
      </c>
      <c r="I909" s="145" t="b">
        <v>0</v>
      </c>
      <c r="J909" s="145">
        <v>236.64</v>
      </c>
    </row>
    <row r="910" spans="1:10" s="7" customFormat="1">
      <c r="A910" s="7" t="s">
        <v>49</v>
      </c>
      <c r="D910" s="144" t="s">
        <v>2563</v>
      </c>
      <c r="E910" s="144" t="s">
        <v>9136</v>
      </c>
      <c r="F910" s="147">
        <v>44561</v>
      </c>
      <c r="G910" s="144" t="s">
        <v>3887</v>
      </c>
      <c r="H910" s="144" t="s">
        <v>9112</v>
      </c>
      <c r="I910" s="145" t="b">
        <v>0</v>
      </c>
      <c r="J910" s="145">
        <v>296.56</v>
      </c>
    </row>
    <row r="911" spans="1:10" s="7" customFormat="1">
      <c r="A911" s="7" t="s">
        <v>49</v>
      </c>
      <c r="D911" s="144" t="s">
        <v>2567</v>
      </c>
      <c r="E911" s="144" t="s">
        <v>9136</v>
      </c>
      <c r="F911" s="147">
        <v>44561</v>
      </c>
      <c r="G911" s="144" t="s">
        <v>3887</v>
      </c>
      <c r="H911" s="144" t="s">
        <v>9112</v>
      </c>
      <c r="I911" s="145" t="b">
        <v>0</v>
      </c>
      <c r="J911" s="145">
        <v>296.56</v>
      </c>
    </row>
    <row r="912" spans="1:10" s="7" customFormat="1">
      <c r="A912" s="7" t="s">
        <v>49</v>
      </c>
      <c r="D912" s="144" t="s">
        <v>2570</v>
      </c>
      <c r="E912" s="144" t="s">
        <v>9136</v>
      </c>
      <c r="F912" s="147">
        <v>44561</v>
      </c>
      <c r="G912" s="144" t="s">
        <v>3887</v>
      </c>
      <c r="H912" s="144" t="s">
        <v>9112</v>
      </c>
      <c r="I912" s="145" t="b">
        <v>0</v>
      </c>
      <c r="J912" s="145">
        <v>296.56</v>
      </c>
    </row>
    <row r="913" spans="1:10" s="7" customFormat="1">
      <c r="A913" s="7" t="s">
        <v>49</v>
      </c>
      <c r="D913" s="144" t="s">
        <v>2573</v>
      </c>
      <c r="E913" s="144" t="s">
        <v>9136</v>
      </c>
      <c r="F913" s="147">
        <v>44561</v>
      </c>
      <c r="G913" s="144" t="s">
        <v>3887</v>
      </c>
      <c r="H913" s="144" t="s">
        <v>9112</v>
      </c>
      <c r="I913" s="145" t="b">
        <v>0</v>
      </c>
      <c r="J913" s="145">
        <v>296.56</v>
      </c>
    </row>
    <row r="914" spans="1:10" s="7" customFormat="1">
      <c r="A914" s="7" t="s">
        <v>49</v>
      </c>
      <c r="D914" s="144" t="s">
        <v>2576</v>
      </c>
      <c r="E914" s="144" t="s">
        <v>9136</v>
      </c>
      <c r="F914" s="147">
        <v>44561</v>
      </c>
      <c r="G914" s="144" t="s">
        <v>3887</v>
      </c>
      <c r="H914" s="144" t="s">
        <v>9112</v>
      </c>
      <c r="I914" s="145" t="b">
        <v>0</v>
      </c>
      <c r="J914" s="145">
        <v>296.56</v>
      </c>
    </row>
    <row r="915" spans="1:10" s="7" customFormat="1">
      <c r="A915" s="7" t="s">
        <v>49</v>
      </c>
      <c r="D915" s="144" t="s">
        <v>2581</v>
      </c>
      <c r="E915" s="144" t="s">
        <v>9134</v>
      </c>
      <c r="F915" s="147">
        <v>44561</v>
      </c>
      <c r="G915" s="144" t="s">
        <v>3887</v>
      </c>
      <c r="H915" s="144" t="s">
        <v>9112</v>
      </c>
      <c r="I915" s="145" t="b">
        <v>0</v>
      </c>
      <c r="J915" s="145">
        <v>256.93</v>
      </c>
    </row>
    <row r="916" spans="1:10" s="7" customFormat="1">
      <c r="A916" s="7" t="s">
        <v>49</v>
      </c>
      <c r="D916" s="144" t="s">
        <v>2584</v>
      </c>
      <c r="E916" s="144" t="s">
        <v>9117</v>
      </c>
      <c r="F916" s="147">
        <v>44561</v>
      </c>
      <c r="G916" s="144" t="s">
        <v>3887</v>
      </c>
      <c r="H916" s="144" t="s">
        <v>9112</v>
      </c>
      <c r="I916" s="145" t="b">
        <v>0</v>
      </c>
      <c r="J916" s="145">
        <v>399.02</v>
      </c>
    </row>
    <row r="917" spans="1:10" s="7" customFormat="1">
      <c r="A917" s="7" t="s">
        <v>49</v>
      </c>
      <c r="D917" s="144" t="s">
        <v>2587</v>
      </c>
      <c r="E917" s="144" t="s">
        <v>9117</v>
      </c>
      <c r="F917" s="147">
        <v>44561</v>
      </c>
      <c r="G917" s="144" t="s">
        <v>3887</v>
      </c>
      <c r="H917" s="144" t="s">
        <v>9112</v>
      </c>
      <c r="I917" s="145" t="b">
        <v>0</v>
      </c>
      <c r="J917" s="145">
        <v>399.02</v>
      </c>
    </row>
    <row r="918" spans="1:10" s="7" customFormat="1">
      <c r="A918" s="7" t="s">
        <v>49</v>
      </c>
      <c r="D918" s="144" t="s">
        <v>2590</v>
      </c>
      <c r="E918" s="144" t="s">
        <v>9117</v>
      </c>
      <c r="F918" s="147">
        <v>44561</v>
      </c>
      <c r="G918" s="144" t="s">
        <v>3887</v>
      </c>
      <c r="H918" s="144" t="s">
        <v>9112</v>
      </c>
      <c r="I918" s="145" t="b">
        <v>0</v>
      </c>
      <c r="J918" s="145">
        <v>399.02</v>
      </c>
    </row>
    <row r="919" spans="1:10" s="7" customFormat="1">
      <c r="A919" s="7" t="s">
        <v>49</v>
      </c>
      <c r="D919" s="144" t="s">
        <v>2593</v>
      </c>
      <c r="E919" s="144" t="s">
        <v>9136</v>
      </c>
      <c r="F919" s="147">
        <v>44561</v>
      </c>
      <c r="G919" s="144" t="s">
        <v>3887</v>
      </c>
      <c r="H919" s="144" t="s">
        <v>9112</v>
      </c>
      <c r="I919" s="145" t="b">
        <v>0</v>
      </c>
      <c r="J919" s="145">
        <v>307.95999999999998</v>
      </c>
    </row>
    <row r="920" spans="1:10" s="7" customFormat="1">
      <c r="A920" s="7" t="s">
        <v>49</v>
      </c>
      <c r="D920" s="144" t="s">
        <v>2596</v>
      </c>
      <c r="E920" s="144" t="s">
        <v>9136</v>
      </c>
      <c r="F920" s="147">
        <v>44561</v>
      </c>
      <c r="G920" s="144" t="s">
        <v>3887</v>
      </c>
      <c r="H920" s="144" t="s">
        <v>9112</v>
      </c>
      <c r="I920" s="145" t="b">
        <v>0</v>
      </c>
      <c r="J920" s="145">
        <v>307.95999999999998</v>
      </c>
    </row>
    <row r="921" spans="1:10" s="7" customFormat="1">
      <c r="A921" s="7" t="s">
        <v>49</v>
      </c>
      <c r="D921" s="144" t="s">
        <v>2599</v>
      </c>
      <c r="E921" s="144" t="s">
        <v>9136</v>
      </c>
      <c r="F921" s="147">
        <v>44561</v>
      </c>
      <c r="G921" s="144" t="s">
        <v>3887</v>
      </c>
      <c r="H921" s="144" t="s">
        <v>9112</v>
      </c>
      <c r="I921" s="145" t="b">
        <v>0</v>
      </c>
      <c r="J921" s="145">
        <v>307.95999999999998</v>
      </c>
    </row>
    <row r="922" spans="1:10" s="7" customFormat="1">
      <c r="A922" s="7" t="s">
        <v>49</v>
      </c>
      <c r="D922" s="144" t="s">
        <v>2602</v>
      </c>
      <c r="E922" s="144" t="s">
        <v>9136</v>
      </c>
      <c r="F922" s="147">
        <v>44561</v>
      </c>
      <c r="G922" s="144" t="s">
        <v>3887</v>
      </c>
      <c r="H922" s="144" t="s">
        <v>9112</v>
      </c>
      <c r="I922" s="145" t="b">
        <v>0</v>
      </c>
      <c r="J922" s="145">
        <v>307.95999999999998</v>
      </c>
    </row>
    <row r="923" spans="1:10" s="7" customFormat="1">
      <c r="A923" s="7" t="s">
        <v>49</v>
      </c>
      <c r="D923" s="144" t="s">
        <v>2605</v>
      </c>
      <c r="E923" s="144" t="s">
        <v>9134</v>
      </c>
      <c r="F923" s="147">
        <v>44561</v>
      </c>
      <c r="G923" s="144" t="s">
        <v>3887</v>
      </c>
      <c r="H923" s="144" t="s">
        <v>9112</v>
      </c>
      <c r="I923" s="145" t="b">
        <v>0</v>
      </c>
      <c r="J923" s="145">
        <v>256.93</v>
      </c>
    </row>
    <row r="924" spans="1:10" s="7" customFormat="1">
      <c r="A924" s="7" t="s">
        <v>49</v>
      </c>
      <c r="D924" s="144" t="s">
        <v>2608</v>
      </c>
      <c r="E924" s="144" t="s">
        <v>9134</v>
      </c>
      <c r="F924" s="147">
        <v>44561</v>
      </c>
      <c r="G924" s="144" t="s">
        <v>3887</v>
      </c>
      <c r="H924" s="144" t="s">
        <v>9112</v>
      </c>
      <c r="I924" s="145" t="b">
        <v>0</v>
      </c>
      <c r="J924" s="145">
        <v>256.93</v>
      </c>
    </row>
    <row r="925" spans="1:10" s="7" customFormat="1">
      <c r="A925" s="7" t="s">
        <v>49</v>
      </c>
      <c r="D925" s="144" t="s">
        <v>2611</v>
      </c>
      <c r="E925" s="144" t="s">
        <v>9134</v>
      </c>
      <c r="F925" s="147">
        <v>44561</v>
      </c>
      <c r="G925" s="144" t="s">
        <v>3887</v>
      </c>
      <c r="H925" s="144" t="s">
        <v>9112</v>
      </c>
      <c r="I925" s="145" t="b">
        <v>0</v>
      </c>
      <c r="J925" s="145">
        <v>256.93</v>
      </c>
    </row>
    <row r="926" spans="1:10" s="7" customFormat="1">
      <c r="A926" s="7" t="s">
        <v>49</v>
      </c>
      <c r="D926" s="144" t="s">
        <v>2614</v>
      </c>
      <c r="E926" s="144" t="s">
        <v>9134</v>
      </c>
      <c r="F926" s="147">
        <v>44561</v>
      </c>
      <c r="G926" s="144" t="s">
        <v>3887</v>
      </c>
      <c r="H926" s="144" t="s">
        <v>9112</v>
      </c>
      <c r="I926" s="145" t="b">
        <v>0</v>
      </c>
      <c r="J926" s="145">
        <v>256.93</v>
      </c>
    </row>
    <row r="927" spans="1:10" s="7" customFormat="1">
      <c r="A927" s="7" t="s">
        <v>49</v>
      </c>
      <c r="D927" s="144" t="s">
        <v>2617</v>
      </c>
      <c r="E927" s="144" t="s">
        <v>9134</v>
      </c>
      <c r="F927" s="147">
        <v>44561</v>
      </c>
      <c r="G927" s="144" t="s">
        <v>3887</v>
      </c>
      <c r="H927" s="144" t="s">
        <v>9112</v>
      </c>
      <c r="I927" s="145" t="b">
        <v>0</v>
      </c>
      <c r="J927" s="145">
        <v>256.93</v>
      </c>
    </row>
    <row r="928" spans="1:10" s="7" customFormat="1">
      <c r="A928" s="7" t="s">
        <v>49</v>
      </c>
      <c r="D928" s="144" t="s">
        <v>2620</v>
      </c>
      <c r="E928" s="144" t="s">
        <v>9134</v>
      </c>
      <c r="F928" s="147">
        <v>44561</v>
      </c>
      <c r="G928" s="144" t="s">
        <v>3887</v>
      </c>
      <c r="H928" s="144" t="s">
        <v>9112</v>
      </c>
      <c r="I928" s="145" t="b">
        <v>0</v>
      </c>
      <c r="J928" s="145">
        <v>256.93</v>
      </c>
    </row>
    <row r="929" spans="1:10" s="7" customFormat="1">
      <c r="A929" s="7" t="s">
        <v>49</v>
      </c>
      <c r="D929" s="144" t="s">
        <v>2623</v>
      </c>
      <c r="E929" s="144" t="s">
        <v>9134</v>
      </c>
      <c r="F929" s="147">
        <v>44561</v>
      </c>
      <c r="G929" s="144" t="s">
        <v>3887</v>
      </c>
      <c r="H929" s="144" t="s">
        <v>9112</v>
      </c>
      <c r="I929" s="145" t="b">
        <v>0</v>
      </c>
      <c r="J929" s="145">
        <v>256.93</v>
      </c>
    </row>
    <row r="930" spans="1:10" s="7" customFormat="1">
      <c r="A930" s="7" t="s">
        <v>49</v>
      </c>
      <c r="D930" s="144" t="s">
        <v>2626</v>
      </c>
      <c r="E930" s="144" t="s">
        <v>9134</v>
      </c>
      <c r="F930" s="147">
        <v>44561</v>
      </c>
      <c r="G930" s="144" t="s">
        <v>3887</v>
      </c>
      <c r="H930" s="144" t="s">
        <v>9112</v>
      </c>
      <c r="I930" s="145" t="b">
        <v>0</v>
      </c>
      <c r="J930" s="145">
        <v>256.93</v>
      </c>
    </row>
    <row r="931" spans="1:10" s="7" customFormat="1">
      <c r="A931" s="7" t="s">
        <v>49</v>
      </c>
      <c r="D931" s="144" t="s">
        <v>2629</v>
      </c>
      <c r="E931" s="144" t="s">
        <v>9134</v>
      </c>
      <c r="F931" s="147">
        <v>44561</v>
      </c>
      <c r="G931" s="144" t="s">
        <v>3887</v>
      </c>
      <c r="H931" s="144" t="s">
        <v>9112</v>
      </c>
      <c r="I931" s="145" t="b">
        <v>0</v>
      </c>
      <c r="J931" s="145">
        <v>256.93</v>
      </c>
    </row>
    <row r="932" spans="1:10" s="7" customFormat="1">
      <c r="A932" s="7" t="s">
        <v>49</v>
      </c>
      <c r="D932" s="144" t="s">
        <v>3816</v>
      </c>
      <c r="E932" s="144" t="s">
        <v>9117</v>
      </c>
      <c r="F932" s="147">
        <v>44561</v>
      </c>
      <c r="G932" s="144" t="s">
        <v>3887</v>
      </c>
      <c r="H932" s="144" t="s">
        <v>9112</v>
      </c>
      <c r="I932" s="145" t="b">
        <v>0</v>
      </c>
      <c r="J932" s="145">
        <v>118.08</v>
      </c>
    </row>
    <row r="933" spans="1:10" s="7" customFormat="1">
      <c r="A933" s="7" t="s">
        <v>49</v>
      </c>
      <c r="D933" s="144" t="s">
        <v>3817</v>
      </c>
      <c r="E933" s="144" t="s">
        <v>9117</v>
      </c>
      <c r="F933" s="147">
        <v>44561</v>
      </c>
      <c r="G933" s="144" t="s">
        <v>3887</v>
      </c>
      <c r="H933" s="144" t="s">
        <v>9112</v>
      </c>
      <c r="I933" s="145" t="b">
        <v>0</v>
      </c>
      <c r="J933" s="145">
        <v>118.08</v>
      </c>
    </row>
    <row r="934" spans="1:10" s="7" customFormat="1">
      <c r="A934" s="7" t="s">
        <v>49</v>
      </c>
      <c r="D934" s="144" t="s">
        <v>3818</v>
      </c>
      <c r="E934" s="144" t="s">
        <v>9117</v>
      </c>
      <c r="F934" s="147">
        <v>44561</v>
      </c>
      <c r="G934" s="144" t="s">
        <v>3887</v>
      </c>
      <c r="H934" s="144" t="s">
        <v>9112</v>
      </c>
      <c r="I934" s="145" t="b">
        <v>0</v>
      </c>
      <c r="J934" s="145">
        <v>118.08</v>
      </c>
    </row>
    <row r="935" spans="1:10" s="7" customFormat="1">
      <c r="A935" s="7" t="s">
        <v>49</v>
      </c>
      <c r="D935" s="144" t="s">
        <v>3819</v>
      </c>
      <c r="E935" s="144" t="s">
        <v>9117</v>
      </c>
      <c r="F935" s="147">
        <v>44561</v>
      </c>
      <c r="G935" s="144" t="s">
        <v>3887</v>
      </c>
      <c r="H935" s="144" t="s">
        <v>9112</v>
      </c>
      <c r="I935" s="145" t="b">
        <v>0</v>
      </c>
      <c r="J935" s="145">
        <v>118.08</v>
      </c>
    </row>
    <row r="936" spans="1:10" s="7" customFormat="1">
      <c r="A936" s="7" t="s">
        <v>49</v>
      </c>
      <c r="D936" s="144" t="s">
        <v>3820</v>
      </c>
      <c r="E936" s="144" t="s">
        <v>9117</v>
      </c>
      <c r="F936" s="147">
        <v>44561</v>
      </c>
      <c r="G936" s="144" t="s">
        <v>3887</v>
      </c>
      <c r="H936" s="144" t="s">
        <v>9112</v>
      </c>
      <c r="I936" s="145" t="b">
        <v>0</v>
      </c>
      <c r="J936" s="145">
        <v>118.08</v>
      </c>
    </row>
    <row r="937" spans="1:10" s="7" customFormat="1">
      <c r="A937" s="7" t="s">
        <v>49</v>
      </c>
      <c r="D937" s="144" t="s">
        <v>2632</v>
      </c>
      <c r="E937" s="144" t="s">
        <v>9136</v>
      </c>
      <c r="F937" s="147">
        <v>44561</v>
      </c>
      <c r="G937" s="144" t="s">
        <v>3887</v>
      </c>
      <c r="H937" s="144" t="s">
        <v>9112</v>
      </c>
      <c r="I937" s="145" t="b">
        <v>0</v>
      </c>
      <c r="J937" s="145">
        <v>307.97000000000003</v>
      </c>
    </row>
    <row r="938" spans="1:10" s="7" customFormat="1">
      <c r="A938" s="7" t="s">
        <v>49</v>
      </c>
      <c r="D938" s="144" t="s">
        <v>2635</v>
      </c>
      <c r="E938" s="144" t="s">
        <v>9136</v>
      </c>
      <c r="F938" s="147">
        <v>44561</v>
      </c>
      <c r="G938" s="144" t="s">
        <v>3887</v>
      </c>
      <c r="H938" s="144" t="s">
        <v>9112</v>
      </c>
      <c r="I938" s="145" t="b">
        <v>0</v>
      </c>
      <c r="J938" s="145">
        <v>307.97000000000003</v>
      </c>
    </row>
    <row r="939" spans="1:10" s="7" customFormat="1">
      <c r="A939" s="7" t="s">
        <v>49</v>
      </c>
      <c r="D939" s="144" t="s">
        <v>2638</v>
      </c>
      <c r="E939" s="144" t="s">
        <v>9136</v>
      </c>
      <c r="F939" s="147">
        <v>44561</v>
      </c>
      <c r="G939" s="144" t="s">
        <v>3887</v>
      </c>
      <c r="H939" s="144" t="s">
        <v>9112</v>
      </c>
      <c r="I939" s="145" t="b">
        <v>0</v>
      </c>
      <c r="J939" s="145">
        <v>307.97000000000003</v>
      </c>
    </row>
    <row r="940" spans="1:10" s="7" customFormat="1">
      <c r="A940" s="7" t="s">
        <v>49</v>
      </c>
      <c r="D940" s="144" t="s">
        <v>2641</v>
      </c>
      <c r="E940" s="144" t="s">
        <v>9134</v>
      </c>
      <c r="F940" s="147">
        <v>44561</v>
      </c>
      <c r="G940" s="144" t="s">
        <v>3887</v>
      </c>
      <c r="H940" s="144" t="s">
        <v>9112</v>
      </c>
      <c r="I940" s="145" t="b">
        <v>0</v>
      </c>
      <c r="J940" s="145">
        <v>208.97</v>
      </c>
    </row>
    <row r="941" spans="1:10" s="7" customFormat="1">
      <c r="A941" s="7" t="s">
        <v>49</v>
      </c>
      <c r="D941" s="144" t="s">
        <v>2644</v>
      </c>
      <c r="E941" s="144" t="s">
        <v>9134</v>
      </c>
      <c r="F941" s="147">
        <v>44561</v>
      </c>
      <c r="G941" s="144" t="s">
        <v>3887</v>
      </c>
      <c r="H941" s="144" t="s">
        <v>9112</v>
      </c>
      <c r="I941" s="145" t="b">
        <v>0</v>
      </c>
      <c r="J941" s="145">
        <v>208.97</v>
      </c>
    </row>
    <row r="942" spans="1:10" s="7" customFormat="1">
      <c r="A942" s="7" t="s">
        <v>49</v>
      </c>
      <c r="D942" s="144" t="s">
        <v>2647</v>
      </c>
      <c r="E942" s="144" t="s">
        <v>9134</v>
      </c>
      <c r="F942" s="147">
        <v>44561</v>
      </c>
      <c r="G942" s="144" t="s">
        <v>3887</v>
      </c>
      <c r="H942" s="144" t="s">
        <v>9112</v>
      </c>
      <c r="I942" s="145" t="b">
        <v>0</v>
      </c>
      <c r="J942" s="145">
        <v>208.97</v>
      </c>
    </row>
    <row r="943" spans="1:10" s="7" customFormat="1">
      <c r="A943" s="7" t="s">
        <v>49</v>
      </c>
      <c r="D943" s="144" t="s">
        <v>2650</v>
      </c>
      <c r="E943" s="144" t="s">
        <v>9134</v>
      </c>
      <c r="F943" s="147">
        <v>44561</v>
      </c>
      <c r="G943" s="144" t="s">
        <v>3887</v>
      </c>
      <c r="H943" s="144" t="s">
        <v>9112</v>
      </c>
      <c r="I943" s="145" t="b">
        <v>0</v>
      </c>
      <c r="J943" s="145">
        <v>208.97</v>
      </c>
    </row>
    <row r="944" spans="1:10" s="7" customFormat="1">
      <c r="A944" s="7" t="s">
        <v>49</v>
      </c>
      <c r="D944" s="144" t="s">
        <v>2653</v>
      </c>
      <c r="E944" s="144" t="s">
        <v>9134</v>
      </c>
      <c r="F944" s="147">
        <v>44561</v>
      </c>
      <c r="G944" s="144" t="s">
        <v>3887</v>
      </c>
      <c r="H944" s="144" t="s">
        <v>9112</v>
      </c>
      <c r="I944" s="145" t="b">
        <v>0</v>
      </c>
      <c r="J944" s="145">
        <v>208.97</v>
      </c>
    </row>
    <row r="945" spans="1:10" s="7" customFormat="1">
      <c r="A945" s="7" t="s">
        <v>49</v>
      </c>
      <c r="D945" s="144" t="s">
        <v>7606</v>
      </c>
      <c r="E945" s="144" t="s">
        <v>9117</v>
      </c>
      <c r="F945" s="147">
        <v>44561</v>
      </c>
      <c r="G945" s="144" t="s">
        <v>3887</v>
      </c>
      <c r="H945" s="144" t="s">
        <v>9112</v>
      </c>
      <c r="I945" s="145" t="b">
        <v>0</v>
      </c>
      <c r="J945" s="145">
        <v>141.6</v>
      </c>
    </row>
    <row r="946" spans="1:10" s="7" customFormat="1">
      <c r="A946" s="7" t="s">
        <v>49</v>
      </c>
      <c r="D946" s="144" t="s">
        <v>2656</v>
      </c>
      <c r="E946" s="144" t="s">
        <v>9117</v>
      </c>
      <c r="F946" s="147">
        <v>44561</v>
      </c>
      <c r="G946" s="144" t="s">
        <v>3887</v>
      </c>
      <c r="H946" s="144" t="s">
        <v>9112</v>
      </c>
      <c r="I946" s="145" t="b">
        <v>0</v>
      </c>
      <c r="J946" s="145">
        <v>301.16000000000003</v>
      </c>
    </row>
    <row r="947" spans="1:10" s="7" customFormat="1">
      <c r="A947" s="7" t="s">
        <v>49</v>
      </c>
      <c r="D947" s="144" t="s">
        <v>2659</v>
      </c>
      <c r="E947" s="144" t="s">
        <v>9117</v>
      </c>
      <c r="F947" s="147">
        <v>44561</v>
      </c>
      <c r="G947" s="144" t="s">
        <v>3887</v>
      </c>
      <c r="H947" s="144" t="s">
        <v>9112</v>
      </c>
      <c r="I947" s="145" t="b">
        <v>0</v>
      </c>
      <c r="J947" s="145">
        <v>405.9</v>
      </c>
    </row>
    <row r="948" spans="1:10" s="7" customFormat="1">
      <c r="A948" s="7" t="s">
        <v>49</v>
      </c>
      <c r="D948" s="144" t="s">
        <v>3821</v>
      </c>
      <c r="E948" s="144" t="s">
        <v>9113</v>
      </c>
      <c r="F948" s="147">
        <v>44561</v>
      </c>
      <c r="G948" s="144" t="s">
        <v>3887</v>
      </c>
      <c r="H948" s="144" t="s">
        <v>9112</v>
      </c>
      <c r="I948" s="145" t="b">
        <v>0</v>
      </c>
      <c r="J948" s="145">
        <v>107.5</v>
      </c>
    </row>
    <row r="949" spans="1:10" s="7" customFormat="1">
      <c r="A949" s="7" t="s">
        <v>49</v>
      </c>
      <c r="D949" s="144" t="s">
        <v>3822</v>
      </c>
      <c r="E949" s="144" t="s">
        <v>9113</v>
      </c>
      <c r="F949" s="147">
        <v>44561</v>
      </c>
      <c r="G949" s="144" t="s">
        <v>3887</v>
      </c>
      <c r="H949" s="144" t="s">
        <v>9112</v>
      </c>
      <c r="I949" s="145" t="b">
        <v>0</v>
      </c>
      <c r="J949" s="145">
        <v>107.5</v>
      </c>
    </row>
    <row r="950" spans="1:10" s="7" customFormat="1">
      <c r="A950" s="7" t="s">
        <v>49</v>
      </c>
      <c r="D950" s="144" t="s">
        <v>2662</v>
      </c>
      <c r="E950" s="144" t="s">
        <v>9113</v>
      </c>
      <c r="F950" s="147">
        <v>44561</v>
      </c>
      <c r="G950" s="144" t="s">
        <v>3887</v>
      </c>
      <c r="H950" s="144" t="s">
        <v>9112</v>
      </c>
      <c r="I950" s="145" t="b">
        <v>0</v>
      </c>
      <c r="J950" s="145">
        <v>343.7</v>
      </c>
    </row>
    <row r="951" spans="1:10" s="7" customFormat="1">
      <c r="A951" s="7" t="s">
        <v>49</v>
      </c>
      <c r="D951" s="144" t="s">
        <v>2665</v>
      </c>
      <c r="E951" s="144" t="s">
        <v>3392</v>
      </c>
      <c r="F951" s="147">
        <v>44561</v>
      </c>
      <c r="G951" s="144" t="s">
        <v>3887</v>
      </c>
      <c r="H951" s="144" t="s">
        <v>9112</v>
      </c>
      <c r="I951" s="145" t="b">
        <v>0</v>
      </c>
      <c r="J951" s="145">
        <v>344.48</v>
      </c>
    </row>
    <row r="952" spans="1:10" s="7" customFormat="1">
      <c r="A952" s="7" t="s">
        <v>49</v>
      </c>
      <c r="D952" s="144" t="s">
        <v>2668</v>
      </c>
      <c r="E952" s="144" t="s">
        <v>3392</v>
      </c>
      <c r="F952" s="147">
        <v>44561</v>
      </c>
      <c r="G952" s="144" t="s">
        <v>3887</v>
      </c>
      <c r="H952" s="144" t="s">
        <v>9112</v>
      </c>
      <c r="I952" s="145" t="b">
        <v>0</v>
      </c>
      <c r="J952" s="145">
        <v>344.48</v>
      </c>
    </row>
    <row r="953" spans="1:10" s="7" customFormat="1">
      <c r="A953" s="7" t="s">
        <v>49</v>
      </c>
      <c r="D953" s="144" t="s">
        <v>2671</v>
      </c>
      <c r="E953" s="144" t="s">
        <v>9136</v>
      </c>
      <c r="F953" s="147">
        <v>44561</v>
      </c>
      <c r="G953" s="144" t="s">
        <v>3887</v>
      </c>
      <c r="H953" s="144" t="s">
        <v>9112</v>
      </c>
      <c r="I953" s="145" t="b">
        <v>0</v>
      </c>
      <c r="J953" s="145">
        <v>296.56</v>
      </c>
    </row>
    <row r="954" spans="1:10" s="7" customFormat="1">
      <c r="A954" s="7" t="s">
        <v>49</v>
      </c>
      <c r="D954" s="144" t="s">
        <v>2674</v>
      </c>
      <c r="E954" s="144" t="s">
        <v>9136</v>
      </c>
      <c r="F954" s="147">
        <v>44561</v>
      </c>
      <c r="G954" s="144" t="s">
        <v>3887</v>
      </c>
      <c r="H954" s="144" t="s">
        <v>9112</v>
      </c>
      <c r="I954" s="145" t="b">
        <v>0</v>
      </c>
      <c r="J954" s="145">
        <v>224.73</v>
      </c>
    </row>
    <row r="955" spans="1:10" s="7" customFormat="1">
      <c r="A955" s="7" t="s">
        <v>49</v>
      </c>
      <c r="D955" s="144" t="s">
        <v>2677</v>
      </c>
      <c r="E955" s="144" t="s">
        <v>9136</v>
      </c>
      <c r="F955" s="147">
        <v>44561</v>
      </c>
      <c r="G955" s="144" t="s">
        <v>3887</v>
      </c>
      <c r="H955" s="144" t="s">
        <v>9112</v>
      </c>
      <c r="I955" s="145" t="b">
        <v>0</v>
      </c>
      <c r="J955" s="145">
        <v>236.64</v>
      </c>
    </row>
    <row r="956" spans="1:10" s="7" customFormat="1">
      <c r="A956" s="7" t="s">
        <v>49</v>
      </c>
      <c r="D956" s="144" t="s">
        <v>2680</v>
      </c>
      <c r="E956" s="144" t="s">
        <v>9136</v>
      </c>
      <c r="F956" s="147">
        <v>44561</v>
      </c>
      <c r="G956" s="144" t="s">
        <v>3887</v>
      </c>
      <c r="H956" s="144" t="s">
        <v>9112</v>
      </c>
      <c r="I956" s="145" t="b">
        <v>0</v>
      </c>
      <c r="J956" s="145">
        <v>236.64</v>
      </c>
    </row>
    <row r="957" spans="1:10" s="7" customFormat="1">
      <c r="A957" s="7" t="s">
        <v>49</v>
      </c>
      <c r="D957" s="144" t="s">
        <v>2683</v>
      </c>
      <c r="E957" s="144" t="s">
        <v>9136</v>
      </c>
      <c r="F957" s="147">
        <v>44561</v>
      </c>
      <c r="G957" s="144" t="s">
        <v>3887</v>
      </c>
      <c r="H957" s="144" t="s">
        <v>9112</v>
      </c>
      <c r="I957" s="145" t="b">
        <v>0</v>
      </c>
      <c r="J957" s="145">
        <v>236.64</v>
      </c>
    </row>
    <row r="958" spans="1:10" s="7" customFormat="1">
      <c r="A958" s="7" t="s">
        <v>49</v>
      </c>
      <c r="D958" s="144" t="s">
        <v>2686</v>
      </c>
      <c r="E958" s="144" t="s">
        <v>9136</v>
      </c>
      <c r="F958" s="147">
        <v>44561</v>
      </c>
      <c r="G958" s="144" t="s">
        <v>3887</v>
      </c>
      <c r="H958" s="144" t="s">
        <v>9112</v>
      </c>
      <c r="I958" s="145" t="b">
        <v>0</v>
      </c>
      <c r="J958" s="145">
        <v>236.64</v>
      </c>
    </row>
    <row r="959" spans="1:10" s="7" customFormat="1">
      <c r="A959" s="7" t="s">
        <v>49</v>
      </c>
      <c r="D959" s="144" t="s">
        <v>2689</v>
      </c>
      <c r="E959" s="144" t="s">
        <v>9136</v>
      </c>
      <c r="F959" s="147">
        <v>44561</v>
      </c>
      <c r="G959" s="144" t="s">
        <v>3887</v>
      </c>
      <c r="H959" s="144" t="s">
        <v>9112</v>
      </c>
      <c r="I959" s="145" t="b">
        <v>0</v>
      </c>
      <c r="J959" s="145">
        <v>307.95999999999998</v>
      </c>
    </row>
    <row r="960" spans="1:10" s="7" customFormat="1">
      <c r="A960" s="7" t="s">
        <v>49</v>
      </c>
      <c r="D960" s="144" t="s">
        <v>3823</v>
      </c>
      <c r="E960" s="144" t="s">
        <v>9117</v>
      </c>
      <c r="F960" s="147">
        <v>44561</v>
      </c>
      <c r="G960" s="144" t="s">
        <v>3887</v>
      </c>
      <c r="H960" s="144" t="s">
        <v>9112</v>
      </c>
      <c r="I960" s="145" t="b">
        <v>0</v>
      </c>
      <c r="J960" s="145">
        <v>118.08</v>
      </c>
    </row>
    <row r="961" spans="1:10" s="7" customFormat="1">
      <c r="A961" s="7" t="s">
        <v>49</v>
      </c>
      <c r="D961" s="144" t="s">
        <v>2692</v>
      </c>
      <c r="E961" s="144" t="s">
        <v>9134</v>
      </c>
      <c r="F961" s="147">
        <v>44561</v>
      </c>
      <c r="G961" s="144" t="s">
        <v>3887</v>
      </c>
      <c r="H961" s="144" t="s">
        <v>9112</v>
      </c>
      <c r="I961" s="145" t="b">
        <v>0</v>
      </c>
      <c r="J961" s="145">
        <v>199.19</v>
      </c>
    </row>
    <row r="962" spans="1:10" s="7" customFormat="1">
      <c r="A962" s="7" t="s">
        <v>49</v>
      </c>
      <c r="D962" s="144" t="s">
        <v>2695</v>
      </c>
      <c r="E962" s="144" t="s">
        <v>9117</v>
      </c>
      <c r="F962" s="147">
        <v>44561</v>
      </c>
      <c r="G962" s="144" t="s">
        <v>3887</v>
      </c>
      <c r="H962" s="144" t="s">
        <v>9112</v>
      </c>
      <c r="I962" s="145" t="b">
        <v>0</v>
      </c>
      <c r="J962" s="145">
        <v>405.9</v>
      </c>
    </row>
    <row r="963" spans="1:10" s="7" customFormat="1">
      <c r="A963" s="7" t="s">
        <v>49</v>
      </c>
      <c r="D963" s="144" t="s">
        <v>2698</v>
      </c>
      <c r="E963" s="144" t="s">
        <v>9117</v>
      </c>
      <c r="F963" s="147">
        <v>44561</v>
      </c>
      <c r="G963" s="144" t="s">
        <v>3887</v>
      </c>
      <c r="H963" s="144" t="s">
        <v>9112</v>
      </c>
      <c r="I963" s="145" t="b">
        <v>0</v>
      </c>
      <c r="J963" s="145">
        <v>309.06</v>
      </c>
    </row>
    <row r="964" spans="1:10" s="7" customFormat="1">
      <c r="A964" s="7" t="s">
        <v>49</v>
      </c>
      <c r="D964" s="144" t="s">
        <v>2701</v>
      </c>
      <c r="E964" s="144" t="s">
        <v>9117</v>
      </c>
      <c r="F964" s="147">
        <v>44561</v>
      </c>
      <c r="G964" s="144" t="s">
        <v>3887</v>
      </c>
      <c r="H964" s="144" t="s">
        <v>9112</v>
      </c>
      <c r="I964" s="145" t="b">
        <v>0</v>
      </c>
      <c r="J964" s="145">
        <v>383.32</v>
      </c>
    </row>
    <row r="965" spans="1:10" s="7" customFormat="1">
      <c r="A965" s="7" t="s">
        <v>49</v>
      </c>
      <c r="D965" s="144" t="s">
        <v>2704</v>
      </c>
      <c r="E965" s="144" t="s">
        <v>9117</v>
      </c>
      <c r="F965" s="147">
        <v>44561</v>
      </c>
      <c r="G965" s="144" t="s">
        <v>3887</v>
      </c>
      <c r="H965" s="144" t="s">
        <v>9112</v>
      </c>
      <c r="I965" s="145" t="b">
        <v>0</v>
      </c>
      <c r="J965" s="145">
        <v>357.98</v>
      </c>
    </row>
    <row r="966" spans="1:10" s="7" customFormat="1">
      <c r="A966" s="7" t="s">
        <v>49</v>
      </c>
      <c r="D966" s="144" t="s">
        <v>3824</v>
      </c>
      <c r="E966" s="144" t="s">
        <v>9113</v>
      </c>
      <c r="F966" s="147">
        <v>44561</v>
      </c>
      <c r="G966" s="144" t="s">
        <v>3887</v>
      </c>
      <c r="H966" s="144" t="s">
        <v>9112</v>
      </c>
      <c r="I966" s="145" t="b">
        <v>0</v>
      </c>
      <c r="J966" s="145">
        <v>107.5</v>
      </c>
    </row>
    <row r="967" spans="1:10" s="7" customFormat="1">
      <c r="A967" s="7" t="s">
        <v>49</v>
      </c>
      <c r="D967" s="144" t="s">
        <v>3825</v>
      </c>
      <c r="E967" s="144" t="s">
        <v>9136</v>
      </c>
      <c r="F967" s="147">
        <v>44561</v>
      </c>
      <c r="G967" s="144" t="s">
        <v>3887</v>
      </c>
      <c r="H967" s="144" t="s">
        <v>9112</v>
      </c>
      <c r="I967" s="145" t="b">
        <v>0</v>
      </c>
      <c r="J967" s="145">
        <v>145.19999999999999</v>
      </c>
    </row>
    <row r="968" spans="1:10" s="7" customFormat="1">
      <c r="A968" s="7" t="s">
        <v>49</v>
      </c>
      <c r="D968" s="144" t="s">
        <v>1522</v>
      </c>
      <c r="E968" s="144" t="s">
        <v>9118</v>
      </c>
      <c r="F968" s="147">
        <v>44561</v>
      </c>
      <c r="G968" s="144" t="s">
        <v>3887</v>
      </c>
      <c r="H968" s="144" t="s">
        <v>9112</v>
      </c>
      <c r="I968" s="145" t="b">
        <v>0</v>
      </c>
      <c r="J968" s="145">
        <v>226.86</v>
      </c>
    </row>
    <row r="969" spans="1:10" s="7" customFormat="1">
      <c r="A969" s="7" t="s">
        <v>49</v>
      </c>
      <c r="D969" s="144" t="s">
        <v>1525</v>
      </c>
      <c r="E969" s="144" t="s">
        <v>9118</v>
      </c>
      <c r="F969" s="147">
        <v>44561</v>
      </c>
      <c r="G969" s="144" t="s">
        <v>3887</v>
      </c>
      <c r="H969" s="144" t="s">
        <v>9112</v>
      </c>
      <c r="I969" s="145" t="b">
        <v>0</v>
      </c>
      <c r="J969" s="145">
        <v>226.86</v>
      </c>
    </row>
    <row r="970" spans="1:10" s="7" customFormat="1">
      <c r="A970" s="7" t="s">
        <v>49</v>
      </c>
      <c r="D970" s="144" t="s">
        <v>1528</v>
      </c>
      <c r="E970" s="144" t="s">
        <v>9118</v>
      </c>
      <c r="F970" s="147">
        <v>44561</v>
      </c>
      <c r="G970" s="144" t="s">
        <v>3887</v>
      </c>
      <c r="H970" s="144" t="s">
        <v>9112</v>
      </c>
      <c r="I970" s="145" t="b">
        <v>0</v>
      </c>
      <c r="J970" s="145">
        <v>226.86</v>
      </c>
    </row>
    <row r="971" spans="1:10" s="7" customFormat="1">
      <c r="A971" s="7" t="s">
        <v>49</v>
      </c>
      <c r="D971" s="144" t="s">
        <v>1531</v>
      </c>
      <c r="E971" s="144" t="s">
        <v>9118</v>
      </c>
      <c r="F971" s="147">
        <v>44561</v>
      </c>
      <c r="G971" s="144" t="s">
        <v>3887</v>
      </c>
      <c r="H971" s="144" t="s">
        <v>9112</v>
      </c>
      <c r="I971" s="145" t="b">
        <v>0</v>
      </c>
      <c r="J971" s="145">
        <v>226.86</v>
      </c>
    </row>
    <row r="972" spans="1:10" s="7" customFormat="1">
      <c r="A972" s="7" t="s">
        <v>49</v>
      </c>
      <c r="D972" s="144" t="s">
        <v>1534</v>
      </c>
      <c r="E972" s="144" t="s">
        <v>9118</v>
      </c>
      <c r="F972" s="147">
        <v>44561</v>
      </c>
      <c r="G972" s="144" t="s">
        <v>3887</v>
      </c>
      <c r="H972" s="144" t="s">
        <v>9112</v>
      </c>
      <c r="I972" s="145" t="b">
        <v>0</v>
      </c>
      <c r="J972" s="145">
        <v>226.86</v>
      </c>
    </row>
    <row r="973" spans="1:10" s="7" customFormat="1">
      <c r="A973" s="7" t="s">
        <v>49</v>
      </c>
      <c r="D973" s="144" t="s">
        <v>1537</v>
      </c>
      <c r="E973" s="144" t="s">
        <v>9118</v>
      </c>
      <c r="F973" s="147">
        <v>44561</v>
      </c>
      <c r="G973" s="144" t="s">
        <v>3887</v>
      </c>
      <c r="H973" s="144" t="s">
        <v>9112</v>
      </c>
      <c r="I973" s="145" t="b">
        <v>0</v>
      </c>
      <c r="J973" s="145">
        <v>226.86</v>
      </c>
    </row>
    <row r="974" spans="1:10" s="7" customFormat="1">
      <c r="A974" s="7" t="s">
        <v>49</v>
      </c>
      <c r="D974" s="144" t="s">
        <v>1540</v>
      </c>
      <c r="E974" s="144" t="s">
        <v>9118</v>
      </c>
      <c r="F974" s="147">
        <v>44561</v>
      </c>
      <c r="G974" s="144" t="s">
        <v>3887</v>
      </c>
      <c r="H974" s="144" t="s">
        <v>9112</v>
      </c>
      <c r="I974" s="145" t="b">
        <v>0</v>
      </c>
      <c r="J974" s="145">
        <v>226.86</v>
      </c>
    </row>
    <row r="975" spans="1:10" s="7" customFormat="1">
      <c r="A975" s="7" t="s">
        <v>49</v>
      </c>
      <c r="D975" s="144" t="s">
        <v>1543</v>
      </c>
      <c r="E975" s="144" t="s">
        <v>9118</v>
      </c>
      <c r="F975" s="147">
        <v>44561</v>
      </c>
      <c r="G975" s="144" t="s">
        <v>3887</v>
      </c>
      <c r="H975" s="144" t="s">
        <v>9112</v>
      </c>
      <c r="I975" s="145" t="b">
        <v>0</v>
      </c>
      <c r="J975" s="145">
        <v>226.86</v>
      </c>
    </row>
    <row r="976" spans="1:10" s="7" customFormat="1">
      <c r="A976" s="7" t="s">
        <v>49</v>
      </c>
      <c r="D976" s="144" t="s">
        <v>1546</v>
      </c>
      <c r="E976" s="144" t="s">
        <v>9118</v>
      </c>
      <c r="F976" s="147">
        <v>44561</v>
      </c>
      <c r="G976" s="144" t="s">
        <v>3887</v>
      </c>
      <c r="H976" s="144" t="s">
        <v>9112</v>
      </c>
      <c r="I976" s="145" t="b">
        <v>0</v>
      </c>
      <c r="J976" s="145">
        <v>226.86</v>
      </c>
    </row>
    <row r="977" spans="1:10" s="7" customFormat="1">
      <c r="A977" s="7" t="s">
        <v>49</v>
      </c>
      <c r="D977" s="144" t="s">
        <v>3665</v>
      </c>
      <c r="E977" s="144" t="s">
        <v>9118</v>
      </c>
      <c r="F977" s="147">
        <v>44561</v>
      </c>
      <c r="G977" s="144" t="s">
        <v>3887</v>
      </c>
      <c r="H977" s="144" t="s">
        <v>9112</v>
      </c>
      <c r="I977" s="145" t="b">
        <v>0</v>
      </c>
      <c r="J977" s="145">
        <v>226.86</v>
      </c>
    </row>
    <row r="978" spans="1:10" s="7" customFormat="1">
      <c r="A978" s="7" t="s">
        <v>49</v>
      </c>
      <c r="D978" s="144" t="s">
        <v>3666</v>
      </c>
      <c r="E978" s="144" t="s">
        <v>9118</v>
      </c>
      <c r="F978" s="147">
        <v>44561</v>
      </c>
      <c r="G978" s="144" t="s">
        <v>3887</v>
      </c>
      <c r="H978" s="144" t="s">
        <v>9112</v>
      </c>
      <c r="I978" s="145" t="b">
        <v>0</v>
      </c>
      <c r="J978" s="145">
        <v>226.86</v>
      </c>
    </row>
    <row r="979" spans="1:10" s="7" customFormat="1">
      <c r="A979" s="7" t="s">
        <v>49</v>
      </c>
      <c r="D979" s="144" t="s">
        <v>1549</v>
      </c>
      <c r="E979" s="144" t="s">
        <v>9118</v>
      </c>
      <c r="F979" s="147">
        <v>44561</v>
      </c>
      <c r="G979" s="144" t="s">
        <v>3887</v>
      </c>
      <c r="H979" s="144" t="s">
        <v>9112</v>
      </c>
      <c r="I979" s="145" t="b">
        <v>0</v>
      </c>
      <c r="J979" s="145">
        <v>226.86</v>
      </c>
    </row>
    <row r="980" spans="1:10" s="7" customFormat="1">
      <c r="A980" s="7" t="s">
        <v>49</v>
      </c>
      <c r="D980" s="144" t="s">
        <v>1552</v>
      </c>
      <c r="E980" s="144" t="s">
        <v>9111</v>
      </c>
      <c r="F980" s="147">
        <v>44561</v>
      </c>
      <c r="G980" s="144" t="s">
        <v>3887</v>
      </c>
      <c r="H980" s="144" t="s">
        <v>9112</v>
      </c>
      <c r="I980" s="145" t="b">
        <v>0</v>
      </c>
      <c r="J980" s="145">
        <v>320.45999999999998</v>
      </c>
    </row>
    <row r="981" spans="1:10" s="7" customFormat="1">
      <c r="A981" s="7" t="s">
        <v>49</v>
      </c>
      <c r="D981" s="144" t="s">
        <v>1554</v>
      </c>
      <c r="E981" s="144" t="s">
        <v>9111</v>
      </c>
      <c r="F981" s="147">
        <v>44561</v>
      </c>
      <c r="G981" s="144" t="s">
        <v>3887</v>
      </c>
      <c r="H981" s="144" t="s">
        <v>9112</v>
      </c>
      <c r="I981" s="145" t="b">
        <v>0</v>
      </c>
      <c r="J981" s="145">
        <v>320.45999999999998</v>
      </c>
    </row>
    <row r="982" spans="1:10" s="7" customFormat="1">
      <c r="A982" s="7" t="s">
        <v>49</v>
      </c>
      <c r="D982" s="144" t="s">
        <v>1557</v>
      </c>
      <c r="E982" s="144" t="s">
        <v>9111</v>
      </c>
      <c r="F982" s="147">
        <v>44561</v>
      </c>
      <c r="G982" s="144" t="s">
        <v>3887</v>
      </c>
      <c r="H982" s="144" t="s">
        <v>9112</v>
      </c>
      <c r="I982" s="145" t="b">
        <v>0</v>
      </c>
      <c r="J982" s="145">
        <v>320.45999999999998</v>
      </c>
    </row>
    <row r="983" spans="1:10" s="7" customFormat="1">
      <c r="A983" s="7" t="s">
        <v>49</v>
      </c>
      <c r="D983" s="144" t="s">
        <v>1559</v>
      </c>
      <c r="E983" s="144" t="s">
        <v>9111</v>
      </c>
      <c r="F983" s="147">
        <v>44561</v>
      </c>
      <c r="G983" s="144" t="s">
        <v>3887</v>
      </c>
      <c r="H983" s="144" t="s">
        <v>9112</v>
      </c>
      <c r="I983" s="145" t="b">
        <v>0</v>
      </c>
      <c r="J983" s="145">
        <v>320.45999999999998</v>
      </c>
    </row>
    <row r="984" spans="1:10" s="7" customFormat="1">
      <c r="A984" s="7" t="s">
        <v>49</v>
      </c>
      <c r="D984" s="144" t="s">
        <v>1562</v>
      </c>
      <c r="E984" s="144" t="s">
        <v>9111</v>
      </c>
      <c r="F984" s="147">
        <v>44561</v>
      </c>
      <c r="G984" s="144" t="s">
        <v>3887</v>
      </c>
      <c r="H984" s="144" t="s">
        <v>9112</v>
      </c>
      <c r="I984" s="145" t="b">
        <v>0</v>
      </c>
      <c r="J984" s="145">
        <v>320.45999999999998</v>
      </c>
    </row>
    <row r="985" spans="1:10" s="7" customFormat="1">
      <c r="A985" s="7" t="s">
        <v>49</v>
      </c>
      <c r="D985" s="144" t="s">
        <v>1565</v>
      </c>
      <c r="E985" s="144" t="s">
        <v>9111</v>
      </c>
      <c r="F985" s="147">
        <v>44561</v>
      </c>
      <c r="G985" s="144" t="s">
        <v>3887</v>
      </c>
      <c r="H985" s="144" t="s">
        <v>9112</v>
      </c>
      <c r="I985" s="145" t="b">
        <v>0</v>
      </c>
      <c r="J985" s="145">
        <v>320.45999999999998</v>
      </c>
    </row>
    <row r="986" spans="1:10" s="7" customFormat="1">
      <c r="A986" s="7" t="s">
        <v>49</v>
      </c>
      <c r="D986" s="144" t="s">
        <v>1568</v>
      </c>
      <c r="E986" s="144" t="s">
        <v>9111</v>
      </c>
      <c r="F986" s="147">
        <v>44561</v>
      </c>
      <c r="G986" s="144" t="s">
        <v>3887</v>
      </c>
      <c r="H986" s="144" t="s">
        <v>9112</v>
      </c>
      <c r="I986" s="145" t="b">
        <v>0</v>
      </c>
      <c r="J986" s="145">
        <v>320.45999999999998</v>
      </c>
    </row>
    <row r="987" spans="1:10" s="7" customFormat="1">
      <c r="A987" s="7" t="s">
        <v>49</v>
      </c>
      <c r="D987" s="144" t="s">
        <v>1570</v>
      </c>
      <c r="E987" s="144" t="s">
        <v>9111</v>
      </c>
      <c r="F987" s="147">
        <v>44561</v>
      </c>
      <c r="G987" s="144" t="s">
        <v>3887</v>
      </c>
      <c r="H987" s="144" t="s">
        <v>9112</v>
      </c>
      <c r="I987" s="145" t="b">
        <v>0</v>
      </c>
      <c r="J987" s="145">
        <v>320.45999999999998</v>
      </c>
    </row>
    <row r="988" spans="1:10" s="7" customFormat="1">
      <c r="A988" s="7" t="s">
        <v>49</v>
      </c>
      <c r="D988" s="144" t="s">
        <v>1573</v>
      </c>
      <c r="E988" s="144" t="s">
        <v>9111</v>
      </c>
      <c r="F988" s="147">
        <v>44561</v>
      </c>
      <c r="G988" s="144" t="s">
        <v>3887</v>
      </c>
      <c r="H988" s="144" t="s">
        <v>9112</v>
      </c>
      <c r="I988" s="145" t="b">
        <v>0</v>
      </c>
      <c r="J988" s="145">
        <v>320.45999999999998</v>
      </c>
    </row>
    <row r="989" spans="1:10" s="7" customFormat="1">
      <c r="A989" s="7" t="s">
        <v>49</v>
      </c>
      <c r="D989" s="144" t="s">
        <v>1575</v>
      </c>
      <c r="E989" s="144" t="s">
        <v>9111</v>
      </c>
      <c r="F989" s="147">
        <v>44561</v>
      </c>
      <c r="G989" s="144" t="s">
        <v>3887</v>
      </c>
      <c r="H989" s="144" t="s">
        <v>9112</v>
      </c>
      <c r="I989" s="145" t="b">
        <v>0</v>
      </c>
      <c r="J989" s="145">
        <v>320.45999999999998</v>
      </c>
    </row>
    <row r="990" spans="1:10" s="7" customFormat="1">
      <c r="A990" s="7" t="s">
        <v>49</v>
      </c>
      <c r="D990" s="144" t="s">
        <v>1577</v>
      </c>
      <c r="E990" s="144" t="s">
        <v>9111</v>
      </c>
      <c r="F990" s="147">
        <v>44561</v>
      </c>
      <c r="G990" s="144" t="s">
        <v>3887</v>
      </c>
      <c r="H990" s="144" t="s">
        <v>9112</v>
      </c>
      <c r="I990" s="145" t="b">
        <v>0</v>
      </c>
      <c r="J990" s="145">
        <v>320.45999999999998</v>
      </c>
    </row>
    <row r="991" spans="1:10" s="7" customFormat="1">
      <c r="A991" s="7" t="s">
        <v>49</v>
      </c>
      <c r="D991" s="144" t="s">
        <v>1579</v>
      </c>
      <c r="E991" s="144" t="s">
        <v>9111</v>
      </c>
      <c r="F991" s="147">
        <v>44561</v>
      </c>
      <c r="G991" s="144" t="s">
        <v>3887</v>
      </c>
      <c r="H991" s="144" t="s">
        <v>9112</v>
      </c>
      <c r="I991" s="145" t="b">
        <v>0</v>
      </c>
      <c r="J991" s="145">
        <v>320.45999999999998</v>
      </c>
    </row>
    <row r="992" spans="1:10" s="7" customFormat="1">
      <c r="A992" s="7" t="s">
        <v>49</v>
      </c>
      <c r="D992" s="144" t="s">
        <v>1580</v>
      </c>
      <c r="E992" s="144" t="s">
        <v>9111</v>
      </c>
      <c r="F992" s="147">
        <v>44561</v>
      </c>
      <c r="G992" s="144" t="s">
        <v>3887</v>
      </c>
      <c r="H992" s="144" t="s">
        <v>9112</v>
      </c>
      <c r="I992" s="145" t="b">
        <v>0</v>
      </c>
      <c r="J992" s="145">
        <v>320.45999999999998</v>
      </c>
    </row>
    <row r="993" spans="1:17" s="7" customFormat="1">
      <c r="A993" s="7" t="s">
        <v>49</v>
      </c>
      <c r="D993" s="144" t="s">
        <v>1582</v>
      </c>
      <c r="E993" s="144" t="s">
        <v>9111</v>
      </c>
      <c r="F993" s="147">
        <v>44561</v>
      </c>
      <c r="G993" s="144" t="s">
        <v>3887</v>
      </c>
      <c r="H993" s="144" t="s">
        <v>9112</v>
      </c>
      <c r="I993" s="145" t="b">
        <v>0</v>
      </c>
      <c r="J993" s="145">
        <v>320.45999999999998</v>
      </c>
    </row>
    <row r="994" spans="1:17" s="7" customFormat="1">
      <c r="A994" s="7" t="s">
        <v>49</v>
      </c>
      <c r="D994" s="144" t="s">
        <v>3826</v>
      </c>
      <c r="E994" s="144" t="s">
        <v>9127</v>
      </c>
      <c r="F994" s="147">
        <v>44561</v>
      </c>
      <c r="G994" s="144" t="s">
        <v>3887</v>
      </c>
      <c r="H994" s="144" t="s">
        <v>9112</v>
      </c>
      <c r="I994" s="145" t="b">
        <v>0</v>
      </c>
      <c r="J994" s="145">
        <v>207</v>
      </c>
    </row>
    <row r="995" spans="1:17" s="7" customFormat="1">
      <c r="A995" s="7" t="s">
        <v>49</v>
      </c>
      <c r="D995" s="144" t="s">
        <v>3827</v>
      </c>
      <c r="E995" s="144" t="s">
        <v>9127</v>
      </c>
      <c r="F995" s="147">
        <v>44561</v>
      </c>
      <c r="G995" s="144" t="s">
        <v>3887</v>
      </c>
      <c r="H995" s="144" t="s">
        <v>9112</v>
      </c>
      <c r="I995" s="145" t="b">
        <v>0</v>
      </c>
      <c r="J995" s="145">
        <v>207</v>
      </c>
    </row>
    <row r="996" spans="1:17" s="7" customFormat="1">
      <c r="A996" s="7" t="s">
        <v>49</v>
      </c>
      <c r="D996" s="144" t="s">
        <v>3828</v>
      </c>
      <c r="E996" s="144" t="s">
        <v>9127</v>
      </c>
      <c r="F996" s="147">
        <v>44561</v>
      </c>
      <c r="G996" s="144" t="s">
        <v>3887</v>
      </c>
      <c r="H996" s="144" t="s">
        <v>9112</v>
      </c>
      <c r="I996" s="145" t="b">
        <v>0</v>
      </c>
      <c r="J996" s="145">
        <v>207</v>
      </c>
    </row>
    <row r="997" spans="1:17">
      <c r="A997" s="7" t="s">
        <v>49</v>
      </c>
      <c r="B997" s="7"/>
      <c r="C997" s="7"/>
      <c r="D997" s="7" t="s">
        <v>52</v>
      </c>
      <c r="E997" s="7"/>
      <c r="F997" s="7"/>
      <c r="G997" s="7"/>
      <c r="H997" s="7"/>
      <c r="I997" s="7"/>
      <c r="J997" s="7">
        <f>SUBTOTAL(109,Prix_vente[Prix unitaire])</f>
        <v>297512.43000000023</v>
      </c>
      <c r="K997" s="7"/>
      <c r="L997" s="7"/>
      <c r="M997" s="7"/>
      <c r="N997" s="7"/>
      <c r="O997" s="7"/>
      <c r="P997" s="7"/>
      <c r="Q997" s="7"/>
    </row>
  </sheetData>
  <sheetProtection sheet="1" objects="1" scenarios="1"/>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DCF28-1A40-4C2B-8F6F-635CC21EF5FD}">
  <dimension ref="A1:Q142"/>
  <sheetViews>
    <sheetView topLeftCell="B2" workbookViewId="0"/>
  </sheetViews>
  <sheetFormatPr defaultColWidth="11.42578125" defaultRowHeight="15"/>
  <cols>
    <col min="1" max="1" width="11.42578125" style="7" hidden="1" customWidth="1"/>
    <col min="2" max="3" width="11.42578125" style="7"/>
    <col min="4" max="4" width="21.85546875" style="7" bestFit="1" customWidth="1"/>
    <col min="5" max="7" width="17.7109375" style="7" bestFit="1" customWidth="1"/>
    <col min="8" max="8" width="18.140625" style="7" bestFit="1" customWidth="1"/>
    <col min="9" max="10" width="17.7109375" style="7" bestFit="1" customWidth="1"/>
    <col min="11" max="16384" width="11.42578125" style="7"/>
  </cols>
  <sheetData>
    <row r="1" spans="1:17" hidden="1">
      <c r="A1" s="10" t="s">
        <v>4716</v>
      </c>
      <c r="D1" s="7" t="s">
        <v>4742</v>
      </c>
      <c r="E1" s="7" t="s">
        <v>51</v>
      </c>
      <c r="F1" s="7" t="s">
        <v>51</v>
      </c>
      <c r="G1" s="7" t="s">
        <v>51</v>
      </c>
      <c r="H1" s="7" t="s">
        <v>51</v>
      </c>
      <c r="I1" s="7" t="s">
        <v>51</v>
      </c>
      <c r="J1" s="7" t="s">
        <v>51</v>
      </c>
    </row>
    <row r="3" spans="1:17" hidden="1">
      <c r="A3" s="10" t="s">
        <v>9</v>
      </c>
      <c r="C3" s="11" t="s">
        <v>3</v>
      </c>
      <c r="D3" s="12" t="s">
        <v>4</v>
      </c>
      <c r="E3" s="142"/>
      <c r="F3" s="142"/>
      <c r="G3" s="142"/>
      <c r="H3" s="142"/>
      <c r="I3" s="142"/>
      <c r="J3" s="142"/>
    </row>
    <row r="4" spans="1:17" ht="15.75" hidden="1" thickTop="1">
      <c r="A4" s="10" t="s">
        <v>9</v>
      </c>
      <c r="C4" s="13" t="s">
        <v>3880</v>
      </c>
      <c r="D4" s="14"/>
      <c r="E4" s="142"/>
      <c r="F4" s="142"/>
      <c r="G4" s="142"/>
      <c r="H4" s="142"/>
      <c r="I4" s="142"/>
      <c r="J4" s="142"/>
    </row>
    <row r="5" spans="1:17" hidden="1">
      <c r="A5" s="10" t="s">
        <v>9</v>
      </c>
      <c r="C5" s="19" t="s">
        <v>7</v>
      </c>
      <c r="D5" s="20" t="s">
        <v>3842</v>
      </c>
      <c r="E5" s="143"/>
      <c r="F5" s="143"/>
      <c r="G5" s="143"/>
      <c r="H5" s="143"/>
      <c r="I5" s="143"/>
      <c r="J5" s="143"/>
    </row>
    <row r="6" spans="1:17" hidden="1">
      <c r="A6" s="10" t="s">
        <v>9</v>
      </c>
      <c r="C6" s="19" t="s">
        <v>3883</v>
      </c>
      <c r="D6" s="20" t="s">
        <v>3887</v>
      </c>
      <c r="E6" s="143"/>
      <c r="F6" s="143"/>
      <c r="G6" s="143"/>
      <c r="H6" s="143"/>
      <c r="I6" s="143"/>
      <c r="J6" s="143"/>
    </row>
    <row r="7" spans="1:17" hidden="1">
      <c r="A7" s="10" t="s">
        <v>9</v>
      </c>
      <c r="C7" s="19" t="s">
        <v>3881</v>
      </c>
      <c r="D7" s="20" t="s">
        <v>4193</v>
      </c>
      <c r="E7" s="143"/>
      <c r="F7" s="143"/>
      <c r="G7" s="143"/>
      <c r="H7" s="143"/>
      <c r="I7" s="143"/>
      <c r="J7" s="143"/>
    </row>
    <row r="8" spans="1:17" hidden="1">
      <c r="A8" s="10" t="s">
        <v>9</v>
      </c>
      <c r="C8" s="16" t="s">
        <v>3882</v>
      </c>
      <c r="D8" s="21" t="s">
        <v>4200</v>
      </c>
      <c r="E8" s="146"/>
      <c r="F8" s="146"/>
      <c r="G8" s="146"/>
      <c r="H8" s="146"/>
      <c r="I8" s="146"/>
      <c r="J8" s="146"/>
    </row>
    <row r="10" spans="1:17" hidden="1">
      <c r="A10" s="10" t="s">
        <v>9</v>
      </c>
      <c r="D10" s="15" t="s">
        <v>11</v>
      </c>
      <c r="E10" s="15"/>
      <c r="F10" s="15"/>
      <c r="G10" s="15"/>
      <c r="H10" s="15"/>
      <c r="I10" s="15"/>
      <c r="J10" s="15"/>
      <c r="K10" s="10" t="s">
        <v>3844</v>
      </c>
      <c r="L10" s="10" t="s">
        <v>3881</v>
      </c>
      <c r="M10" s="10" t="s">
        <v>3882</v>
      </c>
      <c r="N10" s="10" t="s">
        <v>3883</v>
      </c>
      <c r="O10" s="10" t="s">
        <v>3884</v>
      </c>
      <c r="P10" s="10" t="s">
        <v>3885</v>
      </c>
      <c r="Q10" s="10" t="s">
        <v>3886</v>
      </c>
    </row>
    <row r="11" spans="1:17" hidden="1">
      <c r="A11" s="10" t="s">
        <v>9</v>
      </c>
      <c r="D11" s="15" t="s">
        <v>12</v>
      </c>
      <c r="E11" s="15"/>
      <c r="F11" s="15"/>
      <c r="G11" s="15"/>
      <c r="H11" s="15"/>
      <c r="I11" s="15"/>
      <c r="J11" s="15"/>
      <c r="K11" s="10" t="s">
        <v>3844</v>
      </c>
      <c r="L11" s="10" t="s">
        <v>3881</v>
      </c>
      <c r="M11" s="10" t="s">
        <v>3882</v>
      </c>
      <c r="N11" s="10" t="s">
        <v>3883</v>
      </c>
      <c r="O11" s="10" t="s">
        <v>3884</v>
      </c>
      <c r="P11" s="10" t="s">
        <v>3885</v>
      </c>
      <c r="Q11" s="10" t="s">
        <v>3886</v>
      </c>
    </row>
    <row r="12" spans="1:17">
      <c r="D12" t="s">
        <v>3844</v>
      </c>
      <c r="E12" s="7" t="s">
        <v>3881</v>
      </c>
      <c r="F12" s="7" t="s">
        <v>3882</v>
      </c>
      <c r="G12" s="7" t="s">
        <v>3883</v>
      </c>
      <c r="H12" s="7" t="s">
        <v>3884</v>
      </c>
      <c r="I12" s="7" t="s">
        <v>3885</v>
      </c>
      <c r="J12" s="7" t="s">
        <v>3886</v>
      </c>
    </row>
    <row r="13" spans="1:17">
      <c r="A13" s="7" t="s">
        <v>49</v>
      </c>
      <c r="D13" s="144" t="s">
        <v>82</v>
      </c>
      <c r="E13" s="144" t="s">
        <v>9162</v>
      </c>
      <c r="F13" s="147">
        <v>44561</v>
      </c>
      <c r="G13" s="144" t="s">
        <v>3887</v>
      </c>
      <c r="H13" s="144" t="s">
        <v>9112</v>
      </c>
      <c r="I13" s="145" t="b">
        <v>0</v>
      </c>
      <c r="J13" s="145">
        <v>151.19</v>
      </c>
    </row>
    <row r="14" spans="1:17">
      <c r="A14" s="7" t="s">
        <v>49</v>
      </c>
      <c r="D14" s="144" t="s">
        <v>85</v>
      </c>
      <c r="E14" s="144" t="s">
        <v>9163</v>
      </c>
      <c r="F14" s="147">
        <v>44561</v>
      </c>
      <c r="G14" s="144" t="s">
        <v>3887</v>
      </c>
      <c r="H14" s="144" t="s">
        <v>9112</v>
      </c>
      <c r="I14" s="145" t="b">
        <v>0</v>
      </c>
      <c r="J14" s="145">
        <v>64.5</v>
      </c>
    </row>
    <row r="15" spans="1:17">
      <c r="A15" s="7" t="s">
        <v>49</v>
      </c>
      <c r="D15" s="144" t="s">
        <v>106</v>
      </c>
      <c r="E15" s="144" t="s">
        <v>9164</v>
      </c>
      <c r="F15" s="147">
        <v>44561</v>
      </c>
      <c r="G15" s="144" t="s">
        <v>3887</v>
      </c>
      <c r="H15" s="144" t="s">
        <v>9112</v>
      </c>
      <c r="I15" s="145" t="b">
        <v>0</v>
      </c>
      <c r="J15" s="145">
        <v>46.5</v>
      </c>
    </row>
    <row r="16" spans="1:17">
      <c r="A16" s="7" t="s">
        <v>49</v>
      </c>
      <c r="D16" s="144" t="s">
        <v>109</v>
      </c>
      <c r="E16" s="144" t="s">
        <v>9163</v>
      </c>
      <c r="F16" s="147">
        <v>44561</v>
      </c>
      <c r="G16" s="144" t="s">
        <v>3887</v>
      </c>
      <c r="H16" s="144" t="s">
        <v>9112</v>
      </c>
      <c r="I16" s="145" t="b">
        <v>0</v>
      </c>
      <c r="J16" s="145">
        <v>38.18</v>
      </c>
    </row>
    <row r="17" spans="1:10">
      <c r="A17" s="7" t="s">
        <v>49</v>
      </c>
      <c r="D17" s="144" t="s">
        <v>133</v>
      </c>
      <c r="E17" s="144" t="s">
        <v>9165</v>
      </c>
      <c r="F17" s="147">
        <v>44561</v>
      </c>
      <c r="G17" s="144" t="s">
        <v>3887</v>
      </c>
      <c r="H17" s="144" t="s">
        <v>9112</v>
      </c>
      <c r="I17" s="145" t="b">
        <v>0</v>
      </c>
      <c r="J17" s="145">
        <v>12.97</v>
      </c>
    </row>
    <row r="18" spans="1:10">
      <c r="A18" s="7" t="s">
        <v>49</v>
      </c>
      <c r="D18" s="144" t="s">
        <v>1606</v>
      </c>
      <c r="E18" s="144" t="s">
        <v>9166</v>
      </c>
      <c r="F18" s="147">
        <v>44561</v>
      </c>
      <c r="G18" s="144" t="s">
        <v>3887</v>
      </c>
      <c r="H18" s="144" t="s">
        <v>9112</v>
      </c>
      <c r="I18" s="145" t="b">
        <v>0</v>
      </c>
      <c r="J18" s="145">
        <v>28.81</v>
      </c>
    </row>
    <row r="19" spans="1:10">
      <c r="A19" s="7" t="s">
        <v>49</v>
      </c>
      <c r="D19" s="144" t="s">
        <v>1610</v>
      </c>
      <c r="E19" s="144" t="s">
        <v>9166</v>
      </c>
      <c r="F19" s="147">
        <v>44561</v>
      </c>
      <c r="G19" s="144" t="s">
        <v>3887</v>
      </c>
      <c r="H19" s="144" t="s">
        <v>9112</v>
      </c>
      <c r="I19" s="145" t="b">
        <v>0</v>
      </c>
      <c r="J19" s="145">
        <v>28.81</v>
      </c>
    </row>
    <row r="20" spans="1:10">
      <c r="A20" s="7" t="s">
        <v>49</v>
      </c>
      <c r="D20" s="144" t="s">
        <v>3773</v>
      </c>
      <c r="E20" s="144" t="s">
        <v>9166</v>
      </c>
      <c r="F20" s="147">
        <v>44561</v>
      </c>
      <c r="G20" s="144" t="s">
        <v>3887</v>
      </c>
      <c r="H20" s="144" t="s">
        <v>9112</v>
      </c>
      <c r="I20" s="145" t="b">
        <v>0</v>
      </c>
      <c r="J20" s="145">
        <v>12.1</v>
      </c>
    </row>
    <row r="21" spans="1:10">
      <c r="A21" s="7" t="s">
        <v>49</v>
      </c>
      <c r="D21" s="144" t="s">
        <v>1966</v>
      </c>
      <c r="E21" s="144" t="s">
        <v>9166</v>
      </c>
      <c r="F21" s="147">
        <v>44561</v>
      </c>
      <c r="G21" s="144" t="s">
        <v>3887</v>
      </c>
      <c r="H21" s="144" t="s">
        <v>9112</v>
      </c>
      <c r="I21" s="145" t="b">
        <v>0</v>
      </c>
      <c r="J21" s="145">
        <v>32.6</v>
      </c>
    </row>
    <row r="22" spans="1:10">
      <c r="A22" s="7" t="s">
        <v>49</v>
      </c>
      <c r="D22" s="144" t="s">
        <v>1969</v>
      </c>
      <c r="E22" s="144" t="s">
        <v>9166</v>
      </c>
      <c r="F22" s="147">
        <v>44561</v>
      </c>
      <c r="G22" s="144" t="s">
        <v>3887</v>
      </c>
      <c r="H22" s="144" t="s">
        <v>9112</v>
      </c>
      <c r="I22" s="145" t="b">
        <v>0</v>
      </c>
      <c r="J22" s="145">
        <v>32.6</v>
      </c>
    </row>
    <row r="23" spans="1:10">
      <c r="A23" s="7" t="s">
        <v>49</v>
      </c>
      <c r="D23" s="144" t="s">
        <v>1972</v>
      </c>
      <c r="E23" s="144" t="s">
        <v>9166</v>
      </c>
      <c r="F23" s="147">
        <v>44561</v>
      </c>
      <c r="G23" s="144" t="s">
        <v>3887</v>
      </c>
      <c r="H23" s="144" t="s">
        <v>9112</v>
      </c>
      <c r="I23" s="145" t="b">
        <v>0</v>
      </c>
      <c r="J23" s="145">
        <v>32.6</v>
      </c>
    </row>
    <row r="24" spans="1:10">
      <c r="A24" s="7" t="s">
        <v>49</v>
      </c>
      <c r="D24" s="144" t="s">
        <v>1975</v>
      </c>
      <c r="E24" s="144" t="s">
        <v>9166</v>
      </c>
      <c r="F24" s="147">
        <v>44561</v>
      </c>
      <c r="G24" s="144" t="s">
        <v>3887</v>
      </c>
      <c r="H24" s="144" t="s">
        <v>9112</v>
      </c>
      <c r="I24" s="145" t="b">
        <v>0</v>
      </c>
      <c r="J24" s="145">
        <v>32.6</v>
      </c>
    </row>
    <row r="25" spans="1:10">
      <c r="A25" s="7" t="s">
        <v>49</v>
      </c>
      <c r="D25" s="144" t="s">
        <v>1978</v>
      </c>
      <c r="E25" s="144" t="s">
        <v>9166</v>
      </c>
      <c r="F25" s="147">
        <v>44561</v>
      </c>
      <c r="G25" s="144" t="s">
        <v>3887</v>
      </c>
      <c r="H25" s="144" t="s">
        <v>9112</v>
      </c>
      <c r="I25" s="145" t="b">
        <v>0</v>
      </c>
      <c r="J25" s="145">
        <v>32.6</v>
      </c>
    </row>
    <row r="26" spans="1:10">
      <c r="A26" s="7" t="s">
        <v>49</v>
      </c>
      <c r="D26" s="144" t="s">
        <v>2021</v>
      </c>
      <c r="E26" s="144" t="s">
        <v>9166</v>
      </c>
      <c r="F26" s="147">
        <v>44561</v>
      </c>
      <c r="G26" s="144" t="s">
        <v>3887</v>
      </c>
      <c r="H26" s="144" t="s">
        <v>9112</v>
      </c>
      <c r="I26" s="145" t="b">
        <v>0</v>
      </c>
      <c r="J26" s="145">
        <v>32.6</v>
      </c>
    </row>
    <row r="27" spans="1:10">
      <c r="A27" s="7" t="s">
        <v>49</v>
      </c>
      <c r="D27" s="144" t="s">
        <v>2024</v>
      </c>
      <c r="E27" s="144" t="s">
        <v>9166</v>
      </c>
      <c r="F27" s="147">
        <v>44561</v>
      </c>
      <c r="G27" s="144" t="s">
        <v>3887</v>
      </c>
      <c r="H27" s="144" t="s">
        <v>9112</v>
      </c>
      <c r="I27" s="145" t="b">
        <v>0</v>
      </c>
      <c r="J27" s="145">
        <v>32.6</v>
      </c>
    </row>
    <row r="28" spans="1:10">
      <c r="A28" s="7" t="s">
        <v>49</v>
      </c>
      <c r="D28" s="144" t="s">
        <v>2027</v>
      </c>
      <c r="E28" s="144" t="s">
        <v>9166</v>
      </c>
      <c r="F28" s="147">
        <v>44561</v>
      </c>
      <c r="G28" s="144" t="s">
        <v>3887</v>
      </c>
      <c r="H28" s="144" t="s">
        <v>9112</v>
      </c>
      <c r="I28" s="145" t="b">
        <v>0</v>
      </c>
      <c r="J28" s="145">
        <v>32.6</v>
      </c>
    </row>
    <row r="29" spans="1:10">
      <c r="A29" s="7" t="s">
        <v>49</v>
      </c>
      <c r="D29" s="144" t="s">
        <v>2030</v>
      </c>
      <c r="E29" s="144" t="s">
        <v>9166</v>
      </c>
      <c r="F29" s="147">
        <v>44561</v>
      </c>
      <c r="G29" s="144" t="s">
        <v>3887</v>
      </c>
      <c r="H29" s="144" t="s">
        <v>9112</v>
      </c>
      <c r="I29" s="145" t="b">
        <v>0</v>
      </c>
      <c r="J29" s="145">
        <v>32.82</v>
      </c>
    </row>
    <row r="30" spans="1:10">
      <c r="A30" s="7" t="s">
        <v>49</v>
      </c>
      <c r="D30" s="144" t="s">
        <v>2033</v>
      </c>
      <c r="E30" s="144" t="s">
        <v>9166</v>
      </c>
      <c r="F30" s="147">
        <v>44561</v>
      </c>
      <c r="G30" s="144" t="s">
        <v>3887</v>
      </c>
      <c r="H30" s="144" t="s">
        <v>9112</v>
      </c>
      <c r="I30" s="145" t="b">
        <v>0</v>
      </c>
      <c r="J30" s="145">
        <v>32.82</v>
      </c>
    </row>
    <row r="31" spans="1:10">
      <c r="A31" s="7" t="s">
        <v>49</v>
      </c>
      <c r="D31" s="144" t="s">
        <v>2093</v>
      </c>
      <c r="E31" s="144" t="s">
        <v>9166</v>
      </c>
      <c r="F31" s="147">
        <v>44561</v>
      </c>
      <c r="G31" s="144" t="s">
        <v>3887</v>
      </c>
      <c r="H31" s="144" t="s">
        <v>9112</v>
      </c>
      <c r="I31" s="145" t="b">
        <v>0</v>
      </c>
      <c r="J31" s="145">
        <v>30.07</v>
      </c>
    </row>
    <row r="32" spans="1:10">
      <c r="A32" s="7" t="s">
        <v>49</v>
      </c>
      <c r="D32" s="144" t="s">
        <v>2096</v>
      </c>
      <c r="E32" s="144" t="s">
        <v>9166</v>
      </c>
      <c r="F32" s="147">
        <v>44561</v>
      </c>
      <c r="G32" s="144" t="s">
        <v>3887</v>
      </c>
      <c r="H32" s="144" t="s">
        <v>9112</v>
      </c>
      <c r="I32" s="145" t="b">
        <v>0</v>
      </c>
      <c r="J32" s="145">
        <v>30.07</v>
      </c>
    </row>
    <row r="33" spans="1:10">
      <c r="A33" s="7" t="s">
        <v>49</v>
      </c>
      <c r="D33" s="144" t="s">
        <v>2099</v>
      </c>
      <c r="E33" s="144" t="s">
        <v>9166</v>
      </c>
      <c r="F33" s="147">
        <v>44561</v>
      </c>
      <c r="G33" s="144" t="s">
        <v>3887</v>
      </c>
      <c r="H33" s="144" t="s">
        <v>9112</v>
      </c>
      <c r="I33" s="145" t="b">
        <v>0</v>
      </c>
      <c r="J33" s="145">
        <v>30.07</v>
      </c>
    </row>
    <row r="34" spans="1:10">
      <c r="A34" s="7" t="s">
        <v>49</v>
      </c>
      <c r="D34" s="144" t="s">
        <v>2102</v>
      </c>
      <c r="E34" s="144" t="s">
        <v>9166</v>
      </c>
      <c r="F34" s="147">
        <v>44561</v>
      </c>
      <c r="G34" s="144" t="s">
        <v>3887</v>
      </c>
      <c r="H34" s="144" t="s">
        <v>9112</v>
      </c>
      <c r="I34" s="145" t="b">
        <v>0</v>
      </c>
      <c r="J34" s="145">
        <v>30.07</v>
      </c>
    </row>
    <row r="35" spans="1:10">
      <c r="A35" s="7" t="s">
        <v>49</v>
      </c>
      <c r="D35" s="144" t="s">
        <v>2105</v>
      </c>
      <c r="E35" s="144" t="s">
        <v>9166</v>
      </c>
      <c r="F35" s="147">
        <v>44561</v>
      </c>
      <c r="G35" s="144" t="s">
        <v>3887</v>
      </c>
      <c r="H35" s="144" t="s">
        <v>9112</v>
      </c>
      <c r="I35" s="145" t="b">
        <v>0</v>
      </c>
      <c r="J35" s="145">
        <v>30.07</v>
      </c>
    </row>
    <row r="36" spans="1:10">
      <c r="A36" s="7" t="s">
        <v>49</v>
      </c>
      <c r="D36" s="144" t="s">
        <v>3786</v>
      </c>
      <c r="E36" s="144" t="s">
        <v>9166</v>
      </c>
      <c r="F36" s="147">
        <v>44561</v>
      </c>
      <c r="G36" s="144" t="s">
        <v>3887</v>
      </c>
      <c r="H36" s="144" t="s">
        <v>9112</v>
      </c>
      <c r="I36" s="145" t="b">
        <v>0</v>
      </c>
      <c r="J36" s="145">
        <v>12.1</v>
      </c>
    </row>
    <row r="37" spans="1:10">
      <c r="A37" s="7" t="s">
        <v>49</v>
      </c>
      <c r="D37" s="144" t="s">
        <v>2125</v>
      </c>
      <c r="E37" s="144" t="s">
        <v>9166</v>
      </c>
      <c r="F37" s="147">
        <v>44561</v>
      </c>
      <c r="G37" s="144" t="s">
        <v>3887</v>
      </c>
      <c r="H37" s="144" t="s">
        <v>9112</v>
      </c>
      <c r="I37" s="145" t="b">
        <v>0</v>
      </c>
      <c r="J37" s="145">
        <v>30.07</v>
      </c>
    </row>
    <row r="38" spans="1:10">
      <c r="A38" s="7" t="s">
        <v>49</v>
      </c>
      <c r="D38" s="144" t="s">
        <v>2129</v>
      </c>
      <c r="E38" s="144" t="s">
        <v>9166</v>
      </c>
      <c r="F38" s="147">
        <v>44561</v>
      </c>
      <c r="G38" s="144" t="s">
        <v>3887</v>
      </c>
      <c r="H38" s="144" t="s">
        <v>9112</v>
      </c>
      <c r="I38" s="145" t="b">
        <v>0</v>
      </c>
      <c r="J38" s="145">
        <v>30.07</v>
      </c>
    </row>
    <row r="39" spans="1:10">
      <c r="A39" s="7" t="s">
        <v>49</v>
      </c>
      <c r="D39" s="144" t="s">
        <v>2146</v>
      </c>
      <c r="E39" s="144" t="s">
        <v>9166</v>
      </c>
      <c r="F39" s="147">
        <v>44561</v>
      </c>
      <c r="G39" s="144" t="s">
        <v>3887</v>
      </c>
      <c r="H39" s="144" t="s">
        <v>9112</v>
      </c>
      <c r="I39" s="145" t="b">
        <v>0</v>
      </c>
      <c r="J39" s="145">
        <v>30.5</v>
      </c>
    </row>
    <row r="40" spans="1:10">
      <c r="A40" s="7" t="s">
        <v>49</v>
      </c>
      <c r="D40" s="144" t="s">
        <v>2149</v>
      </c>
      <c r="E40" s="144" t="s">
        <v>9166</v>
      </c>
      <c r="F40" s="147">
        <v>44561</v>
      </c>
      <c r="G40" s="144" t="s">
        <v>3887</v>
      </c>
      <c r="H40" s="144" t="s">
        <v>9112</v>
      </c>
      <c r="I40" s="145" t="b">
        <v>0</v>
      </c>
      <c r="J40" s="145">
        <v>30.5</v>
      </c>
    </row>
    <row r="41" spans="1:10">
      <c r="A41" s="7" t="s">
        <v>49</v>
      </c>
      <c r="D41" s="144" t="s">
        <v>2152</v>
      </c>
      <c r="E41" s="144" t="s">
        <v>9166</v>
      </c>
      <c r="F41" s="147">
        <v>44561</v>
      </c>
      <c r="G41" s="144" t="s">
        <v>3887</v>
      </c>
      <c r="H41" s="144" t="s">
        <v>9112</v>
      </c>
      <c r="I41" s="145" t="b">
        <v>0</v>
      </c>
      <c r="J41" s="145">
        <v>30.5</v>
      </c>
    </row>
    <row r="42" spans="1:10">
      <c r="A42" s="7" t="s">
        <v>49</v>
      </c>
      <c r="D42" s="144" t="s">
        <v>2155</v>
      </c>
      <c r="E42" s="144" t="s">
        <v>9166</v>
      </c>
      <c r="F42" s="147">
        <v>44561</v>
      </c>
      <c r="G42" s="144" t="s">
        <v>3887</v>
      </c>
      <c r="H42" s="144" t="s">
        <v>9112</v>
      </c>
      <c r="I42" s="145" t="b">
        <v>0</v>
      </c>
      <c r="J42" s="145">
        <v>30.05</v>
      </c>
    </row>
    <row r="43" spans="1:10">
      <c r="A43" s="7" t="s">
        <v>49</v>
      </c>
      <c r="D43" s="144" t="s">
        <v>2161</v>
      </c>
      <c r="E43" s="144" t="s">
        <v>9166</v>
      </c>
      <c r="F43" s="147">
        <v>44561</v>
      </c>
      <c r="G43" s="144" t="s">
        <v>3887</v>
      </c>
      <c r="H43" s="144" t="s">
        <v>9112</v>
      </c>
      <c r="I43" s="145" t="b">
        <v>0</v>
      </c>
      <c r="J43" s="145">
        <v>30.07</v>
      </c>
    </row>
    <row r="44" spans="1:10">
      <c r="A44" s="7" t="s">
        <v>49</v>
      </c>
      <c r="D44" s="144" t="s">
        <v>2179</v>
      </c>
      <c r="E44" s="144" t="s">
        <v>9166</v>
      </c>
      <c r="F44" s="147">
        <v>44561</v>
      </c>
      <c r="G44" s="144" t="s">
        <v>3887</v>
      </c>
      <c r="H44" s="144" t="s">
        <v>9112</v>
      </c>
      <c r="I44" s="145" t="b">
        <v>0</v>
      </c>
      <c r="J44" s="145">
        <v>30.5</v>
      </c>
    </row>
    <row r="45" spans="1:10">
      <c r="A45" s="7" t="s">
        <v>49</v>
      </c>
      <c r="D45" s="144" t="s">
        <v>2182</v>
      </c>
      <c r="E45" s="144" t="s">
        <v>9166</v>
      </c>
      <c r="F45" s="147">
        <v>44561</v>
      </c>
      <c r="G45" s="144" t="s">
        <v>3887</v>
      </c>
      <c r="H45" s="144" t="s">
        <v>9112</v>
      </c>
      <c r="I45" s="145" t="b">
        <v>0</v>
      </c>
      <c r="J45" s="145">
        <v>30.05</v>
      </c>
    </row>
    <row r="46" spans="1:10">
      <c r="A46" s="7" t="s">
        <v>49</v>
      </c>
      <c r="D46" s="144" t="s">
        <v>2238</v>
      </c>
      <c r="E46" s="144" t="s">
        <v>9167</v>
      </c>
      <c r="F46" s="147">
        <v>44561</v>
      </c>
      <c r="G46" s="144" t="s">
        <v>3887</v>
      </c>
      <c r="H46" s="144" t="s">
        <v>9112</v>
      </c>
      <c r="I46" s="145" t="b">
        <v>0</v>
      </c>
      <c r="J46" s="145">
        <v>31.23</v>
      </c>
    </row>
    <row r="47" spans="1:10">
      <c r="A47" s="7" t="s">
        <v>49</v>
      </c>
      <c r="D47" s="144" t="s">
        <v>2242</v>
      </c>
      <c r="E47" s="144" t="s">
        <v>9167</v>
      </c>
      <c r="F47" s="147">
        <v>44561</v>
      </c>
      <c r="G47" s="144" t="s">
        <v>3887</v>
      </c>
      <c r="H47" s="144" t="s">
        <v>9112</v>
      </c>
      <c r="I47" s="145" t="b">
        <v>0</v>
      </c>
      <c r="J47" s="145">
        <v>31.23</v>
      </c>
    </row>
    <row r="48" spans="1:10">
      <c r="A48" s="7" t="s">
        <v>49</v>
      </c>
      <c r="D48" s="144" t="s">
        <v>2245</v>
      </c>
      <c r="E48" s="144" t="s">
        <v>9167</v>
      </c>
      <c r="F48" s="147">
        <v>44561</v>
      </c>
      <c r="G48" s="144" t="s">
        <v>3887</v>
      </c>
      <c r="H48" s="144" t="s">
        <v>9112</v>
      </c>
      <c r="I48" s="145" t="b">
        <v>0</v>
      </c>
      <c r="J48" s="145">
        <v>31.23</v>
      </c>
    </row>
    <row r="49" spans="1:10">
      <c r="A49" s="7" t="s">
        <v>49</v>
      </c>
      <c r="D49" s="144" t="s">
        <v>2248</v>
      </c>
      <c r="E49" s="144" t="s">
        <v>9167</v>
      </c>
      <c r="F49" s="147">
        <v>44561</v>
      </c>
      <c r="G49" s="144" t="s">
        <v>3887</v>
      </c>
      <c r="H49" s="144" t="s">
        <v>9112</v>
      </c>
      <c r="I49" s="145" t="b">
        <v>0</v>
      </c>
      <c r="J49" s="145">
        <v>31.23</v>
      </c>
    </row>
    <row r="50" spans="1:10">
      <c r="A50" s="7" t="s">
        <v>49</v>
      </c>
      <c r="D50" s="144" t="s">
        <v>2251</v>
      </c>
      <c r="E50" s="144" t="s">
        <v>9167</v>
      </c>
      <c r="F50" s="147">
        <v>44561</v>
      </c>
      <c r="G50" s="144" t="s">
        <v>3887</v>
      </c>
      <c r="H50" s="144" t="s">
        <v>9112</v>
      </c>
      <c r="I50" s="145" t="b">
        <v>0</v>
      </c>
      <c r="J50" s="145">
        <v>31.23</v>
      </c>
    </row>
    <row r="51" spans="1:10">
      <c r="A51" s="7" t="s">
        <v>49</v>
      </c>
      <c r="D51" s="144" t="s">
        <v>2254</v>
      </c>
      <c r="E51" s="144" t="s">
        <v>9167</v>
      </c>
      <c r="F51" s="147">
        <v>44561</v>
      </c>
      <c r="G51" s="144" t="s">
        <v>3887</v>
      </c>
      <c r="H51" s="144" t="s">
        <v>9112</v>
      </c>
      <c r="I51" s="145" t="b">
        <v>0</v>
      </c>
      <c r="J51" s="145">
        <v>31.23</v>
      </c>
    </row>
    <row r="52" spans="1:10">
      <c r="A52" s="7" t="s">
        <v>49</v>
      </c>
      <c r="D52" s="144" t="s">
        <v>2257</v>
      </c>
      <c r="E52" s="144" t="s">
        <v>9167</v>
      </c>
      <c r="F52" s="147">
        <v>44561</v>
      </c>
      <c r="G52" s="144" t="s">
        <v>3887</v>
      </c>
      <c r="H52" s="144" t="s">
        <v>9112</v>
      </c>
      <c r="I52" s="145" t="b">
        <v>0</v>
      </c>
      <c r="J52" s="145">
        <v>31.23</v>
      </c>
    </row>
    <row r="53" spans="1:10">
      <c r="A53" s="7" t="s">
        <v>49</v>
      </c>
      <c r="D53" s="144" t="s">
        <v>2260</v>
      </c>
      <c r="E53" s="144" t="s">
        <v>9167</v>
      </c>
      <c r="F53" s="147">
        <v>44561</v>
      </c>
      <c r="G53" s="144" t="s">
        <v>3887</v>
      </c>
      <c r="H53" s="144" t="s">
        <v>9112</v>
      </c>
      <c r="I53" s="145" t="b">
        <v>0</v>
      </c>
      <c r="J53" s="145">
        <v>31.23</v>
      </c>
    </row>
    <row r="54" spans="1:10">
      <c r="A54" s="7" t="s">
        <v>49</v>
      </c>
      <c r="D54" s="144" t="s">
        <v>2263</v>
      </c>
      <c r="E54" s="144" t="s">
        <v>9166</v>
      </c>
      <c r="F54" s="147">
        <v>44561</v>
      </c>
      <c r="G54" s="144" t="s">
        <v>3887</v>
      </c>
      <c r="H54" s="144" t="s">
        <v>9112</v>
      </c>
      <c r="I54" s="145" t="b">
        <v>0</v>
      </c>
      <c r="J54" s="145">
        <v>21.38</v>
      </c>
    </row>
    <row r="55" spans="1:10">
      <c r="A55" s="7" t="s">
        <v>49</v>
      </c>
      <c r="D55" s="144" t="s">
        <v>2266</v>
      </c>
      <c r="E55" s="144" t="s">
        <v>9166</v>
      </c>
      <c r="F55" s="147">
        <v>44561</v>
      </c>
      <c r="G55" s="144" t="s">
        <v>3887</v>
      </c>
      <c r="H55" s="144" t="s">
        <v>9112</v>
      </c>
      <c r="I55" s="145" t="b">
        <v>0</v>
      </c>
      <c r="J55" s="145">
        <v>21.38</v>
      </c>
    </row>
    <row r="56" spans="1:10">
      <c r="A56" s="7" t="s">
        <v>49</v>
      </c>
      <c r="D56" s="144" t="s">
        <v>2269</v>
      </c>
      <c r="E56" s="144" t="s">
        <v>9166</v>
      </c>
      <c r="F56" s="147">
        <v>44561</v>
      </c>
      <c r="G56" s="144" t="s">
        <v>3887</v>
      </c>
      <c r="H56" s="144" t="s">
        <v>9112</v>
      </c>
      <c r="I56" s="145" t="b">
        <v>0</v>
      </c>
      <c r="J56" s="145">
        <v>21.38</v>
      </c>
    </row>
    <row r="57" spans="1:10">
      <c r="A57" s="7" t="s">
        <v>49</v>
      </c>
      <c r="D57" s="144" t="s">
        <v>2272</v>
      </c>
      <c r="E57" s="144" t="s">
        <v>9166</v>
      </c>
      <c r="F57" s="147">
        <v>44561</v>
      </c>
      <c r="G57" s="144" t="s">
        <v>3887</v>
      </c>
      <c r="H57" s="144" t="s">
        <v>9112</v>
      </c>
      <c r="I57" s="145" t="b">
        <v>0</v>
      </c>
      <c r="J57" s="145">
        <v>21.38</v>
      </c>
    </row>
    <row r="58" spans="1:10">
      <c r="A58" s="7" t="s">
        <v>49</v>
      </c>
      <c r="D58" s="144" t="s">
        <v>2275</v>
      </c>
      <c r="E58" s="144" t="s">
        <v>9166</v>
      </c>
      <c r="F58" s="147">
        <v>44561</v>
      </c>
      <c r="G58" s="144" t="s">
        <v>3887</v>
      </c>
      <c r="H58" s="144" t="s">
        <v>9112</v>
      </c>
      <c r="I58" s="145" t="b">
        <v>0</v>
      </c>
      <c r="J58" s="145">
        <v>21.38</v>
      </c>
    </row>
    <row r="59" spans="1:10">
      <c r="A59" s="7" t="s">
        <v>49</v>
      </c>
      <c r="D59" s="144" t="s">
        <v>2278</v>
      </c>
      <c r="E59" s="144" t="s">
        <v>9166</v>
      </c>
      <c r="F59" s="147">
        <v>44561</v>
      </c>
      <c r="G59" s="144" t="s">
        <v>3887</v>
      </c>
      <c r="H59" s="144" t="s">
        <v>9112</v>
      </c>
      <c r="I59" s="145" t="b">
        <v>0</v>
      </c>
      <c r="J59" s="145">
        <v>21.38</v>
      </c>
    </row>
    <row r="60" spans="1:10">
      <c r="A60" s="7" t="s">
        <v>49</v>
      </c>
      <c r="D60" s="144" t="s">
        <v>2281</v>
      </c>
      <c r="E60" s="144" t="s">
        <v>9166</v>
      </c>
      <c r="F60" s="147">
        <v>44561</v>
      </c>
      <c r="G60" s="144" t="s">
        <v>3887</v>
      </c>
      <c r="H60" s="144" t="s">
        <v>9112</v>
      </c>
      <c r="I60" s="145" t="b">
        <v>0</v>
      </c>
      <c r="J60" s="145">
        <v>21.38</v>
      </c>
    </row>
    <row r="61" spans="1:10">
      <c r="A61" s="7" t="s">
        <v>49</v>
      </c>
      <c r="D61" s="144" t="s">
        <v>2284</v>
      </c>
      <c r="E61" s="144" t="s">
        <v>9166</v>
      </c>
      <c r="F61" s="147">
        <v>44561</v>
      </c>
      <c r="G61" s="144" t="s">
        <v>3887</v>
      </c>
      <c r="H61" s="144" t="s">
        <v>9112</v>
      </c>
      <c r="I61" s="145" t="b">
        <v>0</v>
      </c>
      <c r="J61" s="145">
        <v>21.38</v>
      </c>
    </row>
    <row r="62" spans="1:10">
      <c r="A62" s="7" t="s">
        <v>49</v>
      </c>
      <c r="D62" s="144" t="s">
        <v>2287</v>
      </c>
      <c r="E62" s="144" t="s">
        <v>9166</v>
      </c>
      <c r="F62" s="147">
        <v>44561</v>
      </c>
      <c r="G62" s="144" t="s">
        <v>3887</v>
      </c>
      <c r="H62" s="144" t="s">
        <v>9112</v>
      </c>
      <c r="I62" s="145" t="b">
        <v>0</v>
      </c>
      <c r="J62" s="145">
        <v>21.38</v>
      </c>
    </row>
    <row r="63" spans="1:10">
      <c r="A63" s="7" t="s">
        <v>49</v>
      </c>
      <c r="D63" s="144" t="s">
        <v>2290</v>
      </c>
      <c r="E63" s="144" t="s">
        <v>9166</v>
      </c>
      <c r="F63" s="147">
        <v>44561</v>
      </c>
      <c r="G63" s="144" t="s">
        <v>3887</v>
      </c>
      <c r="H63" s="144" t="s">
        <v>9112</v>
      </c>
      <c r="I63" s="145" t="b">
        <v>0</v>
      </c>
      <c r="J63" s="145">
        <v>21.38</v>
      </c>
    </row>
    <row r="64" spans="1:10">
      <c r="A64" s="7" t="s">
        <v>49</v>
      </c>
      <c r="D64" s="144" t="s">
        <v>2293</v>
      </c>
      <c r="E64" s="144" t="s">
        <v>9166</v>
      </c>
      <c r="F64" s="147">
        <v>44561</v>
      </c>
      <c r="G64" s="144" t="s">
        <v>3887</v>
      </c>
      <c r="H64" s="144" t="s">
        <v>9112</v>
      </c>
      <c r="I64" s="145" t="b">
        <v>0</v>
      </c>
      <c r="J64" s="145">
        <v>22.37</v>
      </c>
    </row>
    <row r="65" spans="1:10">
      <c r="A65" s="7" t="s">
        <v>49</v>
      </c>
      <c r="D65" s="144" t="s">
        <v>2296</v>
      </c>
      <c r="E65" s="144" t="s">
        <v>9166</v>
      </c>
      <c r="F65" s="147">
        <v>44561</v>
      </c>
      <c r="G65" s="144" t="s">
        <v>3887</v>
      </c>
      <c r="H65" s="144" t="s">
        <v>9112</v>
      </c>
      <c r="I65" s="145" t="b">
        <v>0</v>
      </c>
      <c r="J65" s="145">
        <v>22.37</v>
      </c>
    </row>
    <row r="66" spans="1:10">
      <c r="A66" s="7" t="s">
        <v>49</v>
      </c>
      <c r="D66" s="144" t="s">
        <v>2298</v>
      </c>
      <c r="E66" s="144" t="s">
        <v>9166</v>
      </c>
      <c r="F66" s="147">
        <v>44561</v>
      </c>
      <c r="G66" s="144" t="s">
        <v>3887</v>
      </c>
      <c r="H66" s="144" t="s">
        <v>9112</v>
      </c>
      <c r="I66" s="145" t="b">
        <v>0</v>
      </c>
      <c r="J66" s="145">
        <v>21.38</v>
      </c>
    </row>
    <row r="67" spans="1:10">
      <c r="A67" s="7" t="s">
        <v>49</v>
      </c>
      <c r="D67" s="144" t="s">
        <v>2301</v>
      </c>
      <c r="E67" s="144" t="s">
        <v>9166</v>
      </c>
      <c r="F67" s="147">
        <v>44561</v>
      </c>
      <c r="G67" s="144" t="s">
        <v>3887</v>
      </c>
      <c r="H67" s="144" t="s">
        <v>9112</v>
      </c>
      <c r="I67" s="145" t="b">
        <v>0</v>
      </c>
      <c r="J67" s="145">
        <v>21.38</v>
      </c>
    </row>
    <row r="68" spans="1:10">
      <c r="A68" s="7" t="s">
        <v>49</v>
      </c>
      <c r="D68" s="144" t="s">
        <v>2304</v>
      </c>
      <c r="E68" s="144" t="s">
        <v>9166</v>
      </c>
      <c r="F68" s="147">
        <v>44561</v>
      </c>
      <c r="G68" s="144" t="s">
        <v>3887</v>
      </c>
      <c r="H68" s="144" t="s">
        <v>9112</v>
      </c>
      <c r="I68" s="145" t="b">
        <v>0</v>
      </c>
      <c r="J68" s="145">
        <v>23.71</v>
      </c>
    </row>
    <row r="69" spans="1:10">
      <c r="A69" s="7" t="s">
        <v>49</v>
      </c>
      <c r="D69" s="144" t="s">
        <v>2307</v>
      </c>
      <c r="E69" s="144" t="s">
        <v>9167</v>
      </c>
      <c r="F69" s="147">
        <v>44561</v>
      </c>
      <c r="G69" s="144" t="s">
        <v>3887</v>
      </c>
      <c r="H69" s="144" t="s">
        <v>9112</v>
      </c>
      <c r="I69" s="145" t="b">
        <v>0</v>
      </c>
      <c r="J69" s="145">
        <v>31.23</v>
      </c>
    </row>
    <row r="70" spans="1:10">
      <c r="A70" s="7" t="s">
        <v>49</v>
      </c>
      <c r="D70" s="144" t="s">
        <v>2310</v>
      </c>
      <c r="E70" s="144" t="s">
        <v>9167</v>
      </c>
      <c r="F70" s="147">
        <v>44561</v>
      </c>
      <c r="G70" s="144" t="s">
        <v>3887</v>
      </c>
      <c r="H70" s="144" t="s">
        <v>9112</v>
      </c>
      <c r="I70" s="145" t="b">
        <v>0</v>
      </c>
      <c r="J70" s="145">
        <v>31.23</v>
      </c>
    </row>
    <row r="71" spans="1:10">
      <c r="A71" s="7" t="s">
        <v>49</v>
      </c>
      <c r="D71" s="144" t="s">
        <v>3663</v>
      </c>
      <c r="E71" s="144" t="s">
        <v>9166</v>
      </c>
      <c r="F71" s="147">
        <v>44561</v>
      </c>
      <c r="G71" s="144" t="s">
        <v>3887</v>
      </c>
      <c r="H71" s="144" t="s">
        <v>9112</v>
      </c>
      <c r="I71" s="145" t="b">
        <v>0</v>
      </c>
      <c r="J71" s="145">
        <v>26.8</v>
      </c>
    </row>
    <row r="72" spans="1:10">
      <c r="A72" s="7" t="s">
        <v>49</v>
      </c>
      <c r="D72" s="144" t="s">
        <v>3664</v>
      </c>
      <c r="E72" s="144" t="s">
        <v>9166</v>
      </c>
      <c r="F72" s="147">
        <v>44561</v>
      </c>
      <c r="G72" s="144" t="s">
        <v>3887</v>
      </c>
      <c r="H72" s="144" t="s">
        <v>9112</v>
      </c>
      <c r="I72" s="145" t="b">
        <v>0</v>
      </c>
      <c r="J72" s="145">
        <v>30.5</v>
      </c>
    </row>
    <row r="73" spans="1:10">
      <c r="A73" s="7" t="s">
        <v>49</v>
      </c>
      <c r="D73" s="144" t="s">
        <v>2320</v>
      </c>
      <c r="E73" s="144" t="s">
        <v>9166</v>
      </c>
      <c r="F73" s="147">
        <v>44561</v>
      </c>
      <c r="G73" s="144" t="s">
        <v>3887</v>
      </c>
      <c r="H73" s="144" t="s">
        <v>9112</v>
      </c>
      <c r="I73" s="145" t="b">
        <v>0</v>
      </c>
      <c r="J73" s="145">
        <v>23.71</v>
      </c>
    </row>
    <row r="74" spans="1:10">
      <c r="A74" s="7" t="s">
        <v>49</v>
      </c>
      <c r="D74" s="144" t="s">
        <v>2364</v>
      </c>
      <c r="E74" s="144" t="s">
        <v>9167</v>
      </c>
      <c r="F74" s="147">
        <v>44561</v>
      </c>
      <c r="G74" s="144" t="s">
        <v>3887</v>
      </c>
      <c r="H74" s="144" t="s">
        <v>9112</v>
      </c>
      <c r="I74" s="145" t="b">
        <v>0</v>
      </c>
      <c r="J74" s="145">
        <v>31.23</v>
      </c>
    </row>
    <row r="75" spans="1:10">
      <c r="A75" s="7" t="s">
        <v>49</v>
      </c>
      <c r="D75" s="144" t="s">
        <v>2367</v>
      </c>
      <c r="E75" s="144" t="s">
        <v>9167</v>
      </c>
      <c r="F75" s="147">
        <v>44561</v>
      </c>
      <c r="G75" s="144" t="s">
        <v>3887</v>
      </c>
      <c r="H75" s="144" t="s">
        <v>9112</v>
      </c>
      <c r="I75" s="145" t="b">
        <v>0</v>
      </c>
      <c r="J75" s="145">
        <v>31.23</v>
      </c>
    </row>
    <row r="76" spans="1:10">
      <c r="A76" s="7" t="s">
        <v>49</v>
      </c>
      <c r="D76" s="144" t="s">
        <v>2370</v>
      </c>
      <c r="E76" s="144" t="s">
        <v>9167</v>
      </c>
      <c r="F76" s="147">
        <v>44561</v>
      </c>
      <c r="G76" s="144" t="s">
        <v>3887</v>
      </c>
      <c r="H76" s="144" t="s">
        <v>9112</v>
      </c>
      <c r="I76" s="145" t="b">
        <v>0</v>
      </c>
      <c r="J76" s="145">
        <v>31.23</v>
      </c>
    </row>
    <row r="77" spans="1:10">
      <c r="A77" s="7" t="s">
        <v>49</v>
      </c>
      <c r="D77" s="144" t="s">
        <v>2373</v>
      </c>
      <c r="E77" s="144" t="s">
        <v>9167</v>
      </c>
      <c r="F77" s="147">
        <v>44561</v>
      </c>
      <c r="G77" s="144" t="s">
        <v>3887</v>
      </c>
      <c r="H77" s="144" t="s">
        <v>9112</v>
      </c>
      <c r="I77" s="145" t="b">
        <v>0</v>
      </c>
      <c r="J77" s="145">
        <v>31.23</v>
      </c>
    </row>
    <row r="78" spans="1:10">
      <c r="A78" s="7" t="s">
        <v>49</v>
      </c>
      <c r="D78" s="144" t="s">
        <v>2376</v>
      </c>
      <c r="E78" s="144" t="s">
        <v>9167</v>
      </c>
      <c r="F78" s="147">
        <v>44561</v>
      </c>
      <c r="G78" s="144" t="s">
        <v>3887</v>
      </c>
      <c r="H78" s="144" t="s">
        <v>9112</v>
      </c>
      <c r="I78" s="145" t="b">
        <v>0</v>
      </c>
      <c r="J78" s="145">
        <v>31.23</v>
      </c>
    </row>
    <row r="79" spans="1:10">
      <c r="A79" s="7" t="s">
        <v>49</v>
      </c>
      <c r="D79" s="144" t="s">
        <v>2379</v>
      </c>
      <c r="E79" s="144" t="s">
        <v>9167</v>
      </c>
      <c r="F79" s="147">
        <v>44561</v>
      </c>
      <c r="G79" s="144" t="s">
        <v>3887</v>
      </c>
      <c r="H79" s="144" t="s">
        <v>9112</v>
      </c>
      <c r="I79" s="145" t="b">
        <v>0</v>
      </c>
      <c r="J79" s="145">
        <v>31.23</v>
      </c>
    </row>
    <row r="80" spans="1:10">
      <c r="A80" s="7" t="s">
        <v>49</v>
      </c>
      <c r="D80" s="144" t="s">
        <v>2382</v>
      </c>
      <c r="E80" s="144" t="s">
        <v>9167</v>
      </c>
      <c r="F80" s="147">
        <v>44561</v>
      </c>
      <c r="G80" s="144" t="s">
        <v>3887</v>
      </c>
      <c r="H80" s="144" t="s">
        <v>9112</v>
      </c>
      <c r="I80" s="145" t="b">
        <v>0</v>
      </c>
      <c r="J80" s="145">
        <v>31.23</v>
      </c>
    </row>
    <row r="81" spans="1:10">
      <c r="A81" s="7" t="s">
        <v>49</v>
      </c>
      <c r="D81" s="144" t="s">
        <v>2385</v>
      </c>
      <c r="E81" s="144" t="s">
        <v>9167</v>
      </c>
      <c r="F81" s="147">
        <v>44561</v>
      </c>
      <c r="G81" s="144" t="s">
        <v>3887</v>
      </c>
      <c r="H81" s="144" t="s">
        <v>9112</v>
      </c>
      <c r="I81" s="145" t="b">
        <v>0</v>
      </c>
      <c r="J81" s="145">
        <v>31.23</v>
      </c>
    </row>
    <row r="82" spans="1:10">
      <c r="A82" s="7" t="s">
        <v>49</v>
      </c>
      <c r="D82" s="144" t="s">
        <v>3799</v>
      </c>
      <c r="E82" s="144" t="s">
        <v>9168</v>
      </c>
      <c r="F82" s="147">
        <v>44561</v>
      </c>
      <c r="G82" s="144" t="s">
        <v>3887</v>
      </c>
      <c r="H82" s="144" t="s">
        <v>9112</v>
      </c>
      <c r="I82" s="145" t="b">
        <v>0</v>
      </c>
      <c r="J82" s="145">
        <v>66</v>
      </c>
    </row>
    <row r="83" spans="1:10">
      <c r="A83" s="7" t="s">
        <v>49</v>
      </c>
      <c r="D83" s="144" t="s">
        <v>3800</v>
      </c>
      <c r="E83" s="144" t="s">
        <v>9168</v>
      </c>
      <c r="F83" s="147">
        <v>44561</v>
      </c>
      <c r="G83" s="144" t="s">
        <v>3887</v>
      </c>
      <c r="H83" s="144" t="s">
        <v>9112</v>
      </c>
      <c r="I83" s="145" t="b">
        <v>0</v>
      </c>
      <c r="J83" s="145">
        <v>66</v>
      </c>
    </row>
    <row r="84" spans="1:10">
      <c r="A84" s="7" t="s">
        <v>49</v>
      </c>
      <c r="D84" s="144" t="s">
        <v>3801</v>
      </c>
      <c r="E84" s="144" t="s">
        <v>9168</v>
      </c>
      <c r="F84" s="147">
        <v>44561</v>
      </c>
      <c r="G84" s="144" t="s">
        <v>3887</v>
      </c>
      <c r="H84" s="144" t="s">
        <v>9112</v>
      </c>
      <c r="I84" s="145" t="b">
        <v>0</v>
      </c>
      <c r="J84" s="145">
        <v>66</v>
      </c>
    </row>
    <row r="85" spans="1:10">
      <c r="A85" s="7" t="s">
        <v>49</v>
      </c>
      <c r="D85" s="144" t="s">
        <v>2388</v>
      </c>
      <c r="E85" s="144" t="s">
        <v>9166</v>
      </c>
      <c r="F85" s="147">
        <v>44561</v>
      </c>
      <c r="G85" s="144" t="s">
        <v>3887</v>
      </c>
      <c r="H85" s="144" t="s">
        <v>9112</v>
      </c>
      <c r="I85" s="145" t="b">
        <v>0</v>
      </c>
      <c r="J85" s="145">
        <v>26.82</v>
      </c>
    </row>
    <row r="86" spans="1:10">
      <c r="A86" s="7" t="s">
        <v>49</v>
      </c>
      <c r="D86" s="144" t="s">
        <v>2391</v>
      </c>
      <c r="E86" s="144" t="s">
        <v>9166</v>
      </c>
      <c r="F86" s="147">
        <v>44561</v>
      </c>
      <c r="G86" s="144" t="s">
        <v>3887</v>
      </c>
      <c r="H86" s="144" t="s">
        <v>9112</v>
      </c>
      <c r="I86" s="145" t="b">
        <v>0</v>
      </c>
      <c r="J86" s="145">
        <v>26.82</v>
      </c>
    </row>
    <row r="87" spans="1:10">
      <c r="A87" s="7" t="s">
        <v>49</v>
      </c>
      <c r="D87" s="144" t="s">
        <v>2394</v>
      </c>
      <c r="E87" s="144" t="s">
        <v>9166</v>
      </c>
      <c r="F87" s="147">
        <v>44561</v>
      </c>
      <c r="G87" s="144" t="s">
        <v>3887</v>
      </c>
      <c r="H87" s="144" t="s">
        <v>9112</v>
      </c>
      <c r="I87" s="145" t="b">
        <v>0</v>
      </c>
      <c r="J87" s="145">
        <v>26.82</v>
      </c>
    </row>
    <row r="88" spans="1:10">
      <c r="A88" s="7" t="s">
        <v>49</v>
      </c>
      <c r="D88" s="144" t="s">
        <v>2397</v>
      </c>
      <c r="E88" s="144" t="s">
        <v>9166</v>
      </c>
      <c r="F88" s="147">
        <v>44561</v>
      </c>
      <c r="G88" s="144" t="s">
        <v>3887</v>
      </c>
      <c r="H88" s="144" t="s">
        <v>9112</v>
      </c>
      <c r="I88" s="145" t="b">
        <v>0</v>
      </c>
      <c r="J88" s="145">
        <v>26.82</v>
      </c>
    </row>
    <row r="89" spans="1:10">
      <c r="A89" s="7" t="s">
        <v>49</v>
      </c>
      <c r="D89" s="144" t="s">
        <v>2400</v>
      </c>
      <c r="E89" s="144" t="s">
        <v>9166</v>
      </c>
      <c r="F89" s="147">
        <v>44561</v>
      </c>
      <c r="G89" s="144" t="s">
        <v>3887</v>
      </c>
      <c r="H89" s="144" t="s">
        <v>9112</v>
      </c>
      <c r="I89" s="145" t="b">
        <v>0</v>
      </c>
      <c r="J89" s="145">
        <v>26.82</v>
      </c>
    </row>
    <row r="90" spans="1:10">
      <c r="A90" s="7" t="s">
        <v>49</v>
      </c>
      <c r="D90" s="144" t="s">
        <v>2406</v>
      </c>
      <c r="E90" s="144" t="s">
        <v>9166</v>
      </c>
      <c r="F90" s="147">
        <v>44561</v>
      </c>
      <c r="G90" s="144" t="s">
        <v>3887</v>
      </c>
      <c r="H90" s="144" t="s">
        <v>9112</v>
      </c>
      <c r="I90" s="145" t="b">
        <v>0</v>
      </c>
      <c r="J90" s="145">
        <v>26.82</v>
      </c>
    </row>
    <row r="91" spans="1:10">
      <c r="A91" s="7" t="s">
        <v>49</v>
      </c>
      <c r="D91" s="144" t="s">
        <v>2409</v>
      </c>
      <c r="E91" s="144" t="s">
        <v>9166</v>
      </c>
      <c r="F91" s="147">
        <v>44561</v>
      </c>
      <c r="G91" s="144" t="s">
        <v>3887</v>
      </c>
      <c r="H91" s="144" t="s">
        <v>9112</v>
      </c>
      <c r="I91" s="145" t="b">
        <v>0</v>
      </c>
      <c r="J91" s="145">
        <v>23.71</v>
      </c>
    </row>
    <row r="92" spans="1:10">
      <c r="A92" s="7" t="s">
        <v>49</v>
      </c>
      <c r="D92" s="144" t="s">
        <v>2424</v>
      </c>
      <c r="E92" s="144" t="s">
        <v>9166</v>
      </c>
      <c r="F92" s="147">
        <v>44561</v>
      </c>
      <c r="G92" s="144" t="s">
        <v>3887</v>
      </c>
      <c r="H92" s="144" t="s">
        <v>9112</v>
      </c>
      <c r="I92" s="145" t="b">
        <v>0</v>
      </c>
      <c r="J92" s="145">
        <v>30.07</v>
      </c>
    </row>
    <row r="93" spans="1:10">
      <c r="A93" s="7" t="s">
        <v>49</v>
      </c>
      <c r="D93" s="144" t="s">
        <v>2442</v>
      </c>
      <c r="E93" s="144" t="s">
        <v>9166</v>
      </c>
      <c r="F93" s="147">
        <v>44561</v>
      </c>
      <c r="G93" s="144" t="s">
        <v>3887</v>
      </c>
      <c r="H93" s="144" t="s">
        <v>9112</v>
      </c>
      <c r="I93" s="145" t="b">
        <v>0</v>
      </c>
      <c r="J93" s="145">
        <v>23.71</v>
      </c>
    </row>
    <row r="94" spans="1:10">
      <c r="A94" s="7" t="s">
        <v>49</v>
      </c>
      <c r="D94" s="144" t="s">
        <v>2445</v>
      </c>
      <c r="E94" s="144" t="s">
        <v>9166</v>
      </c>
      <c r="F94" s="147">
        <v>44561</v>
      </c>
      <c r="G94" s="144" t="s">
        <v>3887</v>
      </c>
      <c r="H94" s="144" t="s">
        <v>9112</v>
      </c>
      <c r="I94" s="145" t="b">
        <v>0</v>
      </c>
      <c r="J94" s="145">
        <v>23.71</v>
      </c>
    </row>
    <row r="95" spans="1:10">
      <c r="A95" s="7" t="s">
        <v>49</v>
      </c>
      <c r="D95" s="144" t="s">
        <v>2448</v>
      </c>
      <c r="E95" s="144" t="s">
        <v>9166</v>
      </c>
      <c r="F95" s="147">
        <v>44561</v>
      </c>
      <c r="G95" s="144" t="s">
        <v>3887</v>
      </c>
      <c r="H95" s="144" t="s">
        <v>9112</v>
      </c>
      <c r="I95" s="145" t="b">
        <v>0</v>
      </c>
      <c r="J95" s="145">
        <v>23.71</v>
      </c>
    </row>
    <row r="96" spans="1:10">
      <c r="A96" s="7" t="s">
        <v>49</v>
      </c>
      <c r="D96" s="144" t="s">
        <v>2451</v>
      </c>
      <c r="E96" s="144" t="s">
        <v>9166</v>
      </c>
      <c r="F96" s="147">
        <v>44561</v>
      </c>
      <c r="G96" s="144" t="s">
        <v>3887</v>
      </c>
      <c r="H96" s="144" t="s">
        <v>9112</v>
      </c>
      <c r="I96" s="145" t="b">
        <v>0</v>
      </c>
      <c r="J96" s="145">
        <v>23.71</v>
      </c>
    </row>
    <row r="97" spans="1:10">
      <c r="A97" s="7" t="s">
        <v>49</v>
      </c>
      <c r="D97" s="144" t="s">
        <v>2454</v>
      </c>
      <c r="E97" s="144" t="s">
        <v>9166</v>
      </c>
      <c r="F97" s="147">
        <v>44561</v>
      </c>
      <c r="G97" s="144" t="s">
        <v>3887</v>
      </c>
      <c r="H97" s="144" t="s">
        <v>9112</v>
      </c>
      <c r="I97" s="145" t="b">
        <v>0</v>
      </c>
      <c r="J97" s="145">
        <v>23.71</v>
      </c>
    </row>
    <row r="98" spans="1:10">
      <c r="A98" s="7" t="s">
        <v>49</v>
      </c>
      <c r="D98" s="144" t="s">
        <v>2457</v>
      </c>
      <c r="E98" s="144" t="s">
        <v>9166</v>
      </c>
      <c r="F98" s="147">
        <v>44561</v>
      </c>
      <c r="G98" s="144" t="s">
        <v>3887</v>
      </c>
      <c r="H98" s="144" t="s">
        <v>9112</v>
      </c>
      <c r="I98" s="145" t="b">
        <v>0</v>
      </c>
      <c r="J98" s="145">
        <v>23.71</v>
      </c>
    </row>
    <row r="99" spans="1:10">
      <c r="A99" s="7" t="s">
        <v>49</v>
      </c>
      <c r="D99" s="144" t="s">
        <v>2463</v>
      </c>
      <c r="E99" s="144" t="s">
        <v>9166</v>
      </c>
      <c r="F99" s="147">
        <v>44561</v>
      </c>
      <c r="G99" s="144" t="s">
        <v>3887</v>
      </c>
      <c r="H99" s="144" t="s">
        <v>9112</v>
      </c>
      <c r="I99" s="145" t="b">
        <v>0</v>
      </c>
      <c r="J99" s="145">
        <v>23.71</v>
      </c>
    </row>
    <row r="100" spans="1:10">
      <c r="A100" s="7" t="s">
        <v>49</v>
      </c>
      <c r="D100" s="144" t="s">
        <v>2468</v>
      </c>
      <c r="E100" s="144" t="s">
        <v>9166</v>
      </c>
      <c r="F100" s="147">
        <v>44561</v>
      </c>
      <c r="G100" s="144" t="s">
        <v>3887</v>
      </c>
      <c r="H100" s="144" t="s">
        <v>9112</v>
      </c>
      <c r="I100" s="145" t="b">
        <v>0</v>
      </c>
      <c r="J100" s="145">
        <v>26.82</v>
      </c>
    </row>
    <row r="101" spans="1:10">
      <c r="A101" s="7" t="s">
        <v>49</v>
      </c>
      <c r="D101" s="144" t="s">
        <v>2471</v>
      </c>
      <c r="E101" s="144" t="s">
        <v>9166</v>
      </c>
      <c r="F101" s="147">
        <v>44561</v>
      </c>
      <c r="G101" s="144" t="s">
        <v>3887</v>
      </c>
      <c r="H101" s="144" t="s">
        <v>9112</v>
      </c>
      <c r="I101" s="145" t="b">
        <v>0</v>
      </c>
      <c r="J101" s="145">
        <v>30.07</v>
      </c>
    </row>
    <row r="102" spans="1:10">
      <c r="A102" s="7" t="s">
        <v>49</v>
      </c>
      <c r="D102" s="144" t="s">
        <v>2475</v>
      </c>
      <c r="E102" s="144" t="s">
        <v>9166</v>
      </c>
      <c r="F102" s="147">
        <v>44561</v>
      </c>
      <c r="G102" s="144" t="s">
        <v>3887</v>
      </c>
      <c r="H102" s="144" t="s">
        <v>9112</v>
      </c>
      <c r="I102" s="145" t="b">
        <v>0</v>
      </c>
      <c r="J102" s="145">
        <v>30.07</v>
      </c>
    </row>
    <row r="103" spans="1:10">
      <c r="A103" s="7" t="s">
        <v>49</v>
      </c>
      <c r="D103" s="144" t="s">
        <v>2478</v>
      </c>
      <c r="E103" s="144" t="s">
        <v>9166</v>
      </c>
      <c r="F103" s="147">
        <v>44561</v>
      </c>
      <c r="G103" s="144" t="s">
        <v>3887</v>
      </c>
      <c r="H103" s="144" t="s">
        <v>9112</v>
      </c>
      <c r="I103" s="145" t="b">
        <v>0</v>
      </c>
      <c r="J103" s="145">
        <v>30.07</v>
      </c>
    </row>
    <row r="104" spans="1:10">
      <c r="A104" s="7" t="s">
        <v>49</v>
      </c>
      <c r="D104" s="144" t="s">
        <v>2486</v>
      </c>
      <c r="E104" s="144" t="s">
        <v>9166</v>
      </c>
      <c r="F104" s="147">
        <v>44561</v>
      </c>
      <c r="G104" s="144" t="s">
        <v>3887</v>
      </c>
      <c r="H104" s="144" t="s">
        <v>9112</v>
      </c>
      <c r="I104" s="145" t="b">
        <v>0</v>
      </c>
      <c r="J104" s="145">
        <v>26.82</v>
      </c>
    </row>
    <row r="105" spans="1:10">
      <c r="A105" s="7" t="s">
        <v>49</v>
      </c>
      <c r="D105" s="144" t="s">
        <v>3812</v>
      </c>
      <c r="E105" s="144" t="s">
        <v>9166</v>
      </c>
      <c r="F105" s="147">
        <v>44561</v>
      </c>
      <c r="G105" s="144" t="s">
        <v>3887</v>
      </c>
      <c r="H105" s="144" t="s">
        <v>9112</v>
      </c>
      <c r="I105" s="145" t="b">
        <v>0</v>
      </c>
      <c r="J105" s="145">
        <v>12.1</v>
      </c>
    </row>
    <row r="106" spans="1:10">
      <c r="A106" s="7" t="s">
        <v>49</v>
      </c>
      <c r="D106" s="144" t="s">
        <v>2508</v>
      </c>
      <c r="E106" s="144" t="s">
        <v>9166</v>
      </c>
      <c r="F106" s="147">
        <v>44561</v>
      </c>
      <c r="G106" s="144" t="s">
        <v>3887</v>
      </c>
      <c r="H106" s="144" t="s">
        <v>9112</v>
      </c>
      <c r="I106" s="145" t="b">
        <v>0</v>
      </c>
      <c r="J106" s="145">
        <v>30.07</v>
      </c>
    </row>
    <row r="107" spans="1:10">
      <c r="A107" s="7" t="s">
        <v>49</v>
      </c>
      <c r="D107" s="144" t="s">
        <v>2528</v>
      </c>
      <c r="E107" s="144" t="s">
        <v>9166</v>
      </c>
      <c r="F107" s="147">
        <v>44561</v>
      </c>
      <c r="G107" s="144" t="s">
        <v>3887</v>
      </c>
      <c r="H107" s="144" t="s">
        <v>9112</v>
      </c>
      <c r="I107" s="145" t="b">
        <v>0</v>
      </c>
      <c r="J107" s="145">
        <v>33.54</v>
      </c>
    </row>
    <row r="108" spans="1:10">
      <c r="A108" s="7" t="s">
        <v>49</v>
      </c>
      <c r="D108" s="144" t="s">
        <v>3393</v>
      </c>
      <c r="E108" s="144" t="s">
        <v>9166</v>
      </c>
      <c r="F108" s="147">
        <v>44561</v>
      </c>
      <c r="G108" s="144" t="s">
        <v>3887</v>
      </c>
      <c r="H108" s="144" t="s">
        <v>9112</v>
      </c>
      <c r="I108" s="145" t="b">
        <v>0</v>
      </c>
      <c r="J108" s="145">
        <v>23.71</v>
      </c>
    </row>
    <row r="109" spans="1:10">
      <c r="A109" s="7" t="s">
        <v>49</v>
      </c>
      <c r="D109" s="144" t="s">
        <v>2541</v>
      </c>
      <c r="E109" s="144" t="s">
        <v>9166</v>
      </c>
      <c r="F109" s="147">
        <v>44561</v>
      </c>
      <c r="G109" s="144" t="s">
        <v>3887</v>
      </c>
      <c r="H109" s="144" t="s">
        <v>9112</v>
      </c>
      <c r="I109" s="145" t="b">
        <v>0</v>
      </c>
      <c r="J109" s="145">
        <v>23.71</v>
      </c>
    </row>
    <row r="110" spans="1:10">
      <c r="A110" s="7" t="s">
        <v>49</v>
      </c>
      <c r="D110" s="144" t="s">
        <v>2544</v>
      </c>
      <c r="E110" s="144" t="s">
        <v>9166</v>
      </c>
      <c r="F110" s="147">
        <v>44561</v>
      </c>
      <c r="G110" s="144" t="s">
        <v>3887</v>
      </c>
      <c r="H110" s="144" t="s">
        <v>9112</v>
      </c>
      <c r="I110" s="145" t="b">
        <v>0</v>
      </c>
      <c r="J110" s="145">
        <v>23.71</v>
      </c>
    </row>
    <row r="111" spans="1:10">
      <c r="A111" s="7" t="s">
        <v>49</v>
      </c>
      <c r="D111" s="144" t="s">
        <v>2547</v>
      </c>
      <c r="E111" s="144" t="s">
        <v>9166</v>
      </c>
      <c r="F111" s="147">
        <v>44561</v>
      </c>
      <c r="G111" s="144" t="s">
        <v>3887</v>
      </c>
      <c r="H111" s="144" t="s">
        <v>9112</v>
      </c>
      <c r="I111" s="145" t="b">
        <v>0</v>
      </c>
      <c r="J111" s="145">
        <v>23.71</v>
      </c>
    </row>
    <row r="112" spans="1:10">
      <c r="A112" s="7" t="s">
        <v>49</v>
      </c>
      <c r="D112" s="144" t="s">
        <v>2553</v>
      </c>
      <c r="E112" s="144" t="s">
        <v>9166</v>
      </c>
      <c r="F112" s="147">
        <v>44561</v>
      </c>
      <c r="G112" s="144" t="s">
        <v>3887</v>
      </c>
      <c r="H112" s="144" t="s">
        <v>9112</v>
      </c>
      <c r="I112" s="145" t="b">
        <v>0</v>
      </c>
      <c r="J112" s="145">
        <v>26.82</v>
      </c>
    </row>
    <row r="113" spans="1:10">
      <c r="A113" s="7" t="s">
        <v>49</v>
      </c>
      <c r="D113" s="144" t="s">
        <v>2555</v>
      </c>
      <c r="E113" s="144" t="s">
        <v>9166</v>
      </c>
      <c r="F113" s="147">
        <v>44561</v>
      </c>
      <c r="G113" s="144" t="s">
        <v>3887</v>
      </c>
      <c r="H113" s="144" t="s">
        <v>9112</v>
      </c>
      <c r="I113" s="145" t="b">
        <v>0</v>
      </c>
      <c r="J113" s="145">
        <v>26.82</v>
      </c>
    </row>
    <row r="114" spans="1:10">
      <c r="A114" s="7" t="s">
        <v>49</v>
      </c>
      <c r="D114" s="144" t="s">
        <v>2557</v>
      </c>
      <c r="E114" s="144" t="s">
        <v>9166</v>
      </c>
      <c r="F114" s="147">
        <v>44561</v>
      </c>
      <c r="G114" s="144" t="s">
        <v>3887</v>
      </c>
      <c r="H114" s="144" t="s">
        <v>9112</v>
      </c>
      <c r="I114" s="145" t="b">
        <v>0</v>
      </c>
      <c r="J114" s="145">
        <v>26.82</v>
      </c>
    </row>
    <row r="115" spans="1:10">
      <c r="A115" s="7" t="s">
        <v>49</v>
      </c>
      <c r="D115" s="144" t="s">
        <v>2559</v>
      </c>
      <c r="E115" s="144" t="s">
        <v>9166</v>
      </c>
      <c r="F115" s="147">
        <v>44561</v>
      </c>
      <c r="G115" s="144" t="s">
        <v>3887</v>
      </c>
      <c r="H115" s="144" t="s">
        <v>9112</v>
      </c>
      <c r="I115" s="145" t="b">
        <v>0</v>
      </c>
      <c r="J115" s="145">
        <v>26.82</v>
      </c>
    </row>
    <row r="116" spans="1:10">
      <c r="A116" s="7" t="s">
        <v>49</v>
      </c>
      <c r="D116" s="144" t="s">
        <v>2561</v>
      </c>
      <c r="E116" s="144" t="s">
        <v>9166</v>
      </c>
      <c r="F116" s="147">
        <v>44561</v>
      </c>
      <c r="G116" s="144" t="s">
        <v>3887</v>
      </c>
      <c r="H116" s="144" t="s">
        <v>9112</v>
      </c>
      <c r="I116" s="145" t="b">
        <v>0</v>
      </c>
      <c r="J116" s="145">
        <v>23.71</v>
      </c>
    </row>
    <row r="117" spans="1:10">
      <c r="A117" s="7" t="s">
        <v>49</v>
      </c>
      <c r="D117" s="144" t="s">
        <v>2563</v>
      </c>
      <c r="E117" s="144" t="s">
        <v>9166</v>
      </c>
      <c r="F117" s="147">
        <v>44561</v>
      </c>
      <c r="G117" s="144" t="s">
        <v>3887</v>
      </c>
      <c r="H117" s="144" t="s">
        <v>9112</v>
      </c>
      <c r="I117" s="145" t="b">
        <v>0</v>
      </c>
      <c r="J117" s="145">
        <v>30.07</v>
      </c>
    </row>
    <row r="118" spans="1:10">
      <c r="A118" s="7" t="s">
        <v>49</v>
      </c>
      <c r="D118" s="144" t="s">
        <v>2567</v>
      </c>
      <c r="E118" s="144" t="s">
        <v>9166</v>
      </c>
      <c r="F118" s="147">
        <v>44561</v>
      </c>
      <c r="G118" s="144" t="s">
        <v>3887</v>
      </c>
      <c r="H118" s="144" t="s">
        <v>9112</v>
      </c>
      <c r="I118" s="145" t="b">
        <v>0</v>
      </c>
      <c r="J118" s="145">
        <v>30.07</v>
      </c>
    </row>
    <row r="119" spans="1:10">
      <c r="A119" s="7" t="s">
        <v>49</v>
      </c>
      <c r="D119" s="144" t="s">
        <v>2570</v>
      </c>
      <c r="E119" s="144" t="s">
        <v>9166</v>
      </c>
      <c r="F119" s="147">
        <v>44561</v>
      </c>
      <c r="G119" s="144" t="s">
        <v>3887</v>
      </c>
      <c r="H119" s="144" t="s">
        <v>9112</v>
      </c>
      <c r="I119" s="145" t="b">
        <v>0</v>
      </c>
      <c r="J119" s="145">
        <v>30.07</v>
      </c>
    </row>
    <row r="120" spans="1:10">
      <c r="A120" s="7" t="s">
        <v>49</v>
      </c>
      <c r="D120" s="144" t="s">
        <v>2573</v>
      </c>
      <c r="E120" s="144" t="s">
        <v>9166</v>
      </c>
      <c r="F120" s="147">
        <v>44561</v>
      </c>
      <c r="G120" s="144" t="s">
        <v>3887</v>
      </c>
      <c r="H120" s="144" t="s">
        <v>9112</v>
      </c>
      <c r="I120" s="145" t="b">
        <v>0</v>
      </c>
      <c r="J120" s="145">
        <v>30.07</v>
      </c>
    </row>
    <row r="121" spans="1:10">
      <c r="A121" s="7" t="s">
        <v>49</v>
      </c>
      <c r="D121" s="144" t="s">
        <v>2576</v>
      </c>
      <c r="E121" s="144" t="s">
        <v>9166</v>
      </c>
      <c r="F121" s="147">
        <v>44561</v>
      </c>
      <c r="G121" s="144" t="s">
        <v>3887</v>
      </c>
      <c r="H121" s="144" t="s">
        <v>9112</v>
      </c>
      <c r="I121" s="145" t="b">
        <v>0</v>
      </c>
      <c r="J121" s="145">
        <v>30.07</v>
      </c>
    </row>
    <row r="122" spans="1:10">
      <c r="A122" s="7" t="s">
        <v>49</v>
      </c>
      <c r="D122" s="144" t="s">
        <v>2593</v>
      </c>
      <c r="E122" s="144" t="s">
        <v>9166</v>
      </c>
      <c r="F122" s="147">
        <v>44561</v>
      </c>
      <c r="G122" s="144" t="s">
        <v>3887</v>
      </c>
      <c r="H122" s="144" t="s">
        <v>9112</v>
      </c>
      <c r="I122" s="145" t="b">
        <v>0</v>
      </c>
      <c r="J122" s="145">
        <v>31.23</v>
      </c>
    </row>
    <row r="123" spans="1:10">
      <c r="A123" s="7" t="s">
        <v>49</v>
      </c>
      <c r="D123" s="144" t="s">
        <v>2596</v>
      </c>
      <c r="E123" s="144" t="s">
        <v>9166</v>
      </c>
      <c r="F123" s="147">
        <v>44561</v>
      </c>
      <c r="G123" s="144" t="s">
        <v>3887</v>
      </c>
      <c r="H123" s="144" t="s">
        <v>9112</v>
      </c>
      <c r="I123" s="145" t="b">
        <v>0</v>
      </c>
      <c r="J123" s="145">
        <v>31.23</v>
      </c>
    </row>
    <row r="124" spans="1:10">
      <c r="A124" s="7" t="s">
        <v>49</v>
      </c>
      <c r="D124" s="144" t="s">
        <v>2599</v>
      </c>
      <c r="E124" s="144" t="s">
        <v>9166</v>
      </c>
      <c r="F124" s="147">
        <v>44561</v>
      </c>
      <c r="G124" s="144" t="s">
        <v>3887</v>
      </c>
      <c r="H124" s="144" t="s">
        <v>9112</v>
      </c>
      <c r="I124" s="145" t="b">
        <v>0</v>
      </c>
      <c r="J124" s="145">
        <v>31.23</v>
      </c>
    </row>
    <row r="125" spans="1:10">
      <c r="A125" s="7" t="s">
        <v>49</v>
      </c>
      <c r="D125" s="144" t="s">
        <v>2602</v>
      </c>
      <c r="E125" s="144" t="s">
        <v>9166</v>
      </c>
      <c r="F125" s="147">
        <v>44561</v>
      </c>
      <c r="G125" s="144" t="s">
        <v>3887</v>
      </c>
      <c r="H125" s="144" t="s">
        <v>9112</v>
      </c>
      <c r="I125" s="145" t="b">
        <v>0</v>
      </c>
      <c r="J125" s="145">
        <v>31.23</v>
      </c>
    </row>
    <row r="126" spans="1:10">
      <c r="A126" s="7" t="s">
        <v>49</v>
      </c>
      <c r="D126" s="144" t="s">
        <v>2632</v>
      </c>
      <c r="E126" s="144" t="s">
        <v>9166</v>
      </c>
      <c r="F126" s="147">
        <v>44561</v>
      </c>
      <c r="G126" s="144" t="s">
        <v>3887</v>
      </c>
      <c r="H126" s="144" t="s">
        <v>9112</v>
      </c>
      <c r="I126" s="145" t="b">
        <v>0</v>
      </c>
      <c r="J126" s="145">
        <v>31.23</v>
      </c>
    </row>
    <row r="127" spans="1:10">
      <c r="A127" s="7" t="s">
        <v>49</v>
      </c>
      <c r="D127" s="144" t="s">
        <v>2635</v>
      </c>
      <c r="E127" s="144" t="s">
        <v>9166</v>
      </c>
      <c r="F127" s="147">
        <v>44561</v>
      </c>
      <c r="G127" s="144" t="s">
        <v>3887</v>
      </c>
      <c r="H127" s="144" t="s">
        <v>9112</v>
      </c>
      <c r="I127" s="145" t="b">
        <v>0</v>
      </c>
      <c r="J127" s="145">
        <v>31.23</v>
      </c>
    </row>
    <row r="128" spans="1:10">
      <c r="A128" s="7" t="s">
        <v>49</v>
      </c>
      <c r="D128" s="144" t="s">
        <v>2638</v>
      </c>
      <c r="E128" s="144" t="s">
        <v>9166</v>
      </c>
      <c r="F128" s="147">
        <v>44561</v>
      </c>
      <c r="G128" s="144" t="s">
        <v>3887</v>
      </c>
      <c r="H128" s="144" t="s">
        <v>9112</v>
      </c>
      <c r="I128" s="145" t="b">
        <v>0</v>
      </c>
      <c r="J128" s="145">
        <v>31.23</v>
      </c>
    </row>
    <row r="129" spans="1:10">
      <c r="A129" s="7" t="s">
        <v>49</v>
      </c>
      <c r="D129" s="144" t="s">
        <v>2665</v>
      </c>
      <c r="E129" s="144" t="s">
        <v>9167</v>
      </c>
      <c r="F129" s="147">
        <v>44561</v>
      </c>
      <c r="G129" s="144" t="s">
        <v>3887</v>
      </c>
      <c r="H129" s="144" t="s">
        <v>9112</v>
      </c>
      <c r="I129" s="145" t="b">
        <v>0</v>
      </c>
      <c r="J129" s="145">
        <v>31.23</v>
      </c>
    </row>
    <row r="130" spans="1:10">
      <c r="A130" s="7" t="s">
        <v>49</v>
      </c>
      <c r="D130" s="144" t="s">
        <v>2668</v>
      </c>
      <c r="E130" s="144" t="s">
        <v>9167</v>
      </c>
      <c r="F130" s="147">
        <v>44561</v>
      </c>
      <c r="G130" s="144" t="s">
        <v>3887</v>
      </c>
      <c r="H130" s="144" t="s">
        <v>9112</v>
      </c>
      <c r="I130" s="145" t="b">
        <v>0</v>
      </c>
      <c r="J130" s="145">
        <v>31.23</v>
      </c>
    </row>
    <row r="131" spans="1:10">
      <c r="A131" s="7" t="s">
        <v>49</v>
      </c>
      <c r="D131" s="144" t="s">
        <v>2671</v>
      </c>
      <c r="E131" s="144" t="s">
        <v>9166</v>
      </c>
      <c r="F131" s="147">
        <v>44561</v>
      </c>
      <c r="G131" s="144" t="s">
        <v>3887</v>
      </c>
      <c r="H131" s="144" t="s">
        <v>9112</v>
      </c>
      <c r="I131" s="145" t="b">
        <v>0</v>
      </c>
      <c r="J131" s="145">
        <v>30.07</v>
      </c>
    </row>
    <row r="132" spans="1:10">
      <c r="A132" s="7" t="s">
        <v>49</v>
      </c>
      <c r="D132" s="144" t="s">
        <v>2674</v>
      </c>
      <c r="E132" s="144" t="s">
        <v>9166</v>
      </c>
      <c r="F132" s="147">
        <v>44561</v>
      </c>
      <c r="G132" s="144" t="s">
        <v>3887</v>
      </c>
      <c r="H132" s="144" t="s">
        <v>9112</v>
      </c>
      <c r="I132" s="145" t="b">
        <v>0</v>
      </c>
      <c r="J132" s="145">
        <v>22.37</v>
      </c>
    </row>
    <row r="133" spans="1:10">
      <c r="A133" s="7" t="s">
        <v>49</v>
      </c>
      <c r="D133" s="144" t="s">
        <v>2677</v>
      </c>
      <c r="E133" s="144" t="s">
        <v>9166</v>
      </c>
      <c r="F133" s="147">
        <v>44561</v>
      </c>
      <c r="G133" s="144" t="s">
        <v>3887</v>
      </c>
      <c r="H133" s="144" t="s">
        <v>9112</v>
      </c>
      <c r="I133" s="145" t="b">
        <v>0</v>
      </c>
      <c r="J133" s="145">
        <v>23.71</v>
      </c>
    </row>
    <row r="134" spans="1:10">
      <c r="A134" s="7" t="s">
        <v>49</v>
      </c>
      <c r="D134" s="144" t="s">
        <v>2680</v>
      </c>
      <c r="E134" s="144" t="s">
        <v>9166</v>
      </c>
      <c r="F134" s="147">
        <v>44561</v>
      </c>
      <c r="G134" s="144" t="s">
        <v>3887</v>
      </c>
      <c r="H134" s="144" t="s">
        <v>9112</v>
      </c>
      <c r="I134" s="145" t="b">
        <v>0</v>
      </c>
      <c r="J134" s="145">
        <v>23.71</v>
      </c>
    </row>
    <row r="135" spans="1:10">
      <c r="A135" s="7" t="s">
        <v>49</v>
      </c>
      <c r="D135" s="144" t="s">
        <v>2683</v>
      </c>
      <c r="E135" s="144" t="s">
        <v>9166</v>
      </c>
      <c r="F135" s="147">
        <v>44561</v>
      </c>
      <c r="G135" s="144" t="s">
        <v>3887</v>
      </c>
      <c r="H135" s="144" t="s">
        <v>9112</v>
      </c>
      <c r="I135" s="145" t="b">
        <v>0</v>
      </c>
      <c r="J135" s="145">
        <v>23.71</v>
      </c>
    </row>
    <row r="136" spans="1:10">
      <c r="A136" s="7" t="s">
        <v>49</v>
      </c>
      <c r="D136" s="144" t="s">
        <v>2686</v>
      </c>
      <c r="E136" s="144" t="s">
        <v>9166</v>
      </c>
      <c r="F136" s="147">
        <v>44561</v>
      </c>
      <c r="G136" s="144" t="s">
        <v>3887</v>
      </c>
      <c r="H136" s="144" t="s">
        <v>9112</v>
      </c>
      <c r="I136" s="145" t="b">
        <v>0</v>
      </c>
      <c r="J136" s="145">
        <v>23.71</v>
      </c>
    </row>
    <row r="137" spans="1:10">
      <c r="A137" s="7" t="s">
        <v>49</v>
      </c>
      <c r="D137" s="144" t="s">
        <v>2689</v>
      </c>
      <c r="E137" s="144" t="s">
        <v>9166</v>
      </c>
      <c r="F137" s="147">
        <v>44561</v>
      </c>
      <c r="G137" s="144" t="s">
        <v>3887</v>
      </c>
      <c r="H137" s="144" t="s">
        <v>9112</v>
      </c>
      <c r="I137" s="145" t="b">
        <v>0</v>
      </c>
      <c r="J137" s="145">
        <v>31.22</v>
      </c>
    </row>
    <row r="138" spans="1:10">
      <c r="A138" s="7" t="s">
        <v>49</v>
      </c>
      <c r="D138" s="144" t="s">
        <v>3825</v>
      </c>
      <c r="E138" s="144" t="s">
        <v>9166</v>
      </c>
      <c r="F138" s="147">
        <v>44561</v>
      </c>
      <c r="G138" s="144" t="s">
        <v>3887</v>
      </c>
      <c r="H138" s="144" t="s">
        <v>9112</v>
      </c>
      <c r="I138" s="145" t="b">
        <v>0</v>
      </c>
      <c r="J138" s="145">
        <v>12.1</v>
      </c>
    </row>
    <row r="139" spans="1:10">
      <c r="A139" s="7" t="s">
        <v>49</v>
      </c>
      <c r="D139" s="144" t="s">
        <v>3826</v>
      </c>
      <c r="E139" s="144" t="s">
        <v>9169</v>
      </c>
      <c r="F139" s="147">
        <v>44561</v>
      </c>
      <c r="G139" s="144" t="s">
        <v>3887</v>
      </c>
      <c r="H139" s="144" t="s">
        <v>9112</v>
      </c>
      <c r="I139" s="145" t="b">
        <v>0</v>
      </c>
      <c r="J139" s="145">
        <v>34.5</v>
      </c>
    </row>
    <row r="140" spans="1:10">
      <c r="A140" s="7" t="s">
        <v>49</v>
      </c>
      <c r="D140" s="144" t="s">
        <v>3827</v>
      </c>
      <c r="E140" s="144" t="s">
        <v>9169</v>
      </c>
      <c r="F140" s="147">
        <v>44561</v>
      </c>
      <c r="G140" s="144" t="s">
        <v>3887</v>
      </c>
      <c r="H140" s="144" t="s">
        <v>9112</v>
      </c>
      <c r="I140" s="145" t="b">
        <v>0</v>
      </c>
      <c r="J140" s="145">
        <v>34.5</v>
      </c>
    </row>
    <row r="141" spans="1:10">
      <c r="A141" s="7" t="s">
        <v>49</v>
      </c>
      <c r="D141" s="144" t="s">
        <v>3828</v>
      </c>
      <c r="E141" s="144" t="s">
        <v>9169</v>
      </c>
      <c r="F141" s="147">
        <v>44561</v>
      </c>
      <c r="G141" s="144" t="s">
        <v>3887</v>
      </c>
      <c r="H141" s="144" t="s">
        <v>9112</v>
      </c>
      <c r="I141" s="145" t="b">
        <v>0</v>
      </c>
      <c r="J141" s="145">
        <v>34.5</v>
      </c>
    </row>
    <row r="142" spans="1:10">
      <c r="A142" s="7" t="s">
        <v>49</v>
      </c>
      <c r="D142" s="7" t="s">
        <v>52</v>
      </c>
      <c r="J142" s="7">
        <f>SUBTOTAL(109,Prix_vente_1[Prix unitaire])</f>
        <v>3862.0000000000059</v>
      </c>
    </row>
  </sheetData>
  <sheetProtection sheet="1" objects="1" scenarios="1"/>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D2B2D-74C7-4983-928E-704A092819D8}">
  <dimension ref="A1:Q1132"/>
  <sheetViews>
    <sheetView topLeftCell="B2" workbookViewId="0"/>
  </sheetViews>
  <sheetFormatPr defaultColWidth="11.42578125" defaultRowHeight="15"/>
  <cols>
    <col min="1" max="1" width="11.42578125" style="7" hidden="1" customWidth="1"/>
    <col min="2" max="3" width="11.42578125" style="7"/>
    <col min="4" max="4" width="21.85546875" style="7" bestFit="1" customWidth="1"/>
    <col min="5" max="7" width="17.7109375" style="7" bestFit="1" customWidth="1"/>
    <col min="8" max="8" width="18.140625" style="7" bestFit="1" customWidth="1"/>
    <col min="9" max="10" width="17.7109375" style="7" bestFit="1" customWidth="1"/>
    <col min="11" max="16384" width="11.42578125" style="7"/>
  </cols>
  <sheetData>
    <row r="1" spans="1:17" hidden="1">
      <c r="A1" s="10" t="s">
        <v>4718</v>
      </c>
      <c r="D1" s="7" t="s">
        <v>4742</v>
      </c>
      <c r="E1" s="7" t="s">
        <v>51</v>
      </c>
      <c r="F1" s="7" t="s">
        <v>51</v>
      </c>
      <c r="G1" s="7" t="s">
        <v>51</v>
      </c>
      <c r="H1" s="7" t="s">
        <v>51</v>
      </c>
      <c r="I1" s="7" t="s">
        <v>51</v>
      </c>
      <c r="J1" s="7" t="s">
        <v>51</v>
      </c>
    </row>
    <row r="3" spans="1:17" hidden="1">
      <c r="A3" s="10" t="s">
        <v>9</v>
      </c>
      <c r="C3" s="11" t="s">
        <v>3</v>
      </c>
      <c r="D3" s="12" t="s">
        <v>4</v>
      </c>
      <c r="E3" s="142"/>
      <c r="F3" s="142"/>
      <c r="G3" s="142"/>
      <c r="H3" s="142"/>
      <c r="I3" s="142"/>
      <c r="J3" s="142"/>
    </row>
    <row r="4" spans="1:17" ht="15.75" hidden="1" thickTop="1">
      <c r="A4" s="10" t="s">
        <v>9</v>
      </c>
      <c r="C4" s="13" t="s">
        <v>3880</v>
      </c>
      <c r="D4" s="14"/>
      <c r="E4" s="142"/>
      <c r="F4" s="142"/>
      <c r="G4" s="142"/>
      <c r="H4" s="142"/>
      <c r="I4" s="142"/>
      <c r="J4" s="142"/>
    </row>
    <row r="5" spans="1:17" hidden="1">
      <c r="A5" s="10" t="s">
        <v>9</v>
      </c>
      <c r="C5" s="19" t="s">
        <v>7</v>
      </c>
      <c r="D5" s="20" t="s">
        <v>3842</v>
      </c>
      <c r="E5" s="143"/>
      <c r="F5" s="143"/>
      <c r="G5" s="143"/>
      <c r="H5" s="143"/>
      <c r="I5" s="143"/>
      <c r="J5" s="143"/>
    </row>
    <row r="6" spans="1:17" hidden="1">
      <c r="A6" s="10" t="s">
        <v>9</v>
      </c>
      <c r="C6" s="19" t="s">
        <v>3883</v>
      </c>
      <c r="D6" s="20" t="s">
        <v>3887</v>
      </c>
      <c r="E6" s="143"/>
      <c r="F6" s="143"/>
      <c r="G6" s="143"/>
      <c r="H6" s="143"/>
      <c r="I6" s="143"/>
      <c r="J6" s="143"/>
    </row>
    <row r="7" spans="1:17" hidden="1">
      <c r="A7" s="10" t="s">
        <v>9</v>
      </c>
      <c r="C7" s="19" t="s">
        <v>3881</v>
      </c>
      <c r="D7" s="20" t="s">
        <v>3865</v>
      </c>
      <c r="E7" s="143"/>
      <c r="F7" s="143"/>
      <c r="G7" s="143"/>
      <c r="H7" s="143"/>
      <c r="I7" s="143"/>
      <c r="J7" s="143"/>
    </row>
    <row r="8" spans="1:17" hidden="1">
      <c r="A8" s="10" t="s">
        <v>9</v>
      </c>
      <c r="C8" s="16" t="s">
        <v>3882</v>
      </c>
      <c r="D8" s="21" t="s">
        <v>4200</v>
      </c>
      <c r="E8" s="146"/>
      <c r="F8" s="146"/>
      <c r="G8" s="146"/>
      <c r="H8" s="146"/>
      <c r="I8" s="146"/>
      <c r="J8" s="146"/>
    </row>
    <row r="10" spans="1:17" hidden="1">
      <c r="A10" s="10" t="s">
        <v>9</v>
      </c>
      <c r="D10" s="15" t="s">
        <v>11</v>
      </c>
      <c r="E10" s="15"/>
      <c r="F10" s="15"/>
      <c r="G10" s="15"/>
      <c r="H10" s="15"/>
      <c r="I10" s="15"/>
      <c r="J10" s="15"/>
      <c r="K10" s="10" t="s">
        <v>3844</v>
      </c>
      <c r="L10" s="10" t="s">
        <v>3881</v>
      </c>
      <c r="M10" s="10" t="s">
        <v>3882</v>
      </c>
      <c r="N10" s="10" t="s">
        <v>3883</v>
      </c>
      <c r="O10" s="10" t="s">
        <v>3884</v>
      </c>
      <c r="P10" s="10" t="s">
        <v>3885</v>
      </c>
      <c r="Q10" s="10" t="s">
        <v>3886</v>
      </c>
    </row>
    <row r="11" spans="1:17" hidden="1">
      <c r="A11" s="10" t="s">
        <v>9</v>
      </c>
      <c r="D11" s="15" t="s">
        <v>12</v>
      </c>
      <c r="E11" s="15"/>
      <c r="F11" s="15"/>
      <c r="G11" s="15"/>
      <c r="H11" s="15"/>
      <c r="I11" s="15"/>
      <c r="J11" s="15"/>
      <c r="K11" s="10" t="s">
        <v>3844</v>
      </c>
      <c r="L11" s="10" t="s">
        <v>3881</v>
      </c>
      <c r="M11" s="10" t="s">
        <v>3882</v>
      </c>
      <c r="N11" s="10" t="s">
        <v>3883</v>
      </c>
      <c r="O11" s="10" t="s">
        <v>3884</v>
      </c>
      <c r="P11" s="10" t="s">
        <v>3885</v>
      </c>
      <c r="Q11" s="10" t="s">
        <v>3886</v>
      </c>
    </row>
    <row r="12" spans="1:17">
      <c r="D12" t="s">
        <v>3844</v>
      </c>
      <c r="E12" s="7" t="s">
        <v>3881</v>
      </c>
      <c r="F12" s="7" t="s">
        <v>3882</v>
      </c>
      <c r="G12" s="7" t="s">
        <v>3883</v>
      </c>
      <c r="H12" s="7" t="s">
        <v>3884</v>
      </c>
      <c r="I12" s="7" t="s">
        <v>3885</v>
      </c>
      <c r="J12" s="7" t="s">
        <v>3886</v>
      </c>
    </row>
    <row r="13" spans="1:17">
      <c r="A13" s="7" t="s">
        <v>49</v>
      </c>
      <c r="D13" s="144" t="s">
        <v>3573</v>
      </c>
      <c r="E13" s="144" t="s">
        <v>3865</v>
      </c>
      <c r="F13" s="147">
        <v>44561</v>
      </c>
      <c r="G13" s="144" t="s">
        <v>3887</v>
      </c>
      <c r="H13" s="144" t="s">
        <v>9112</v>
      </c>
      <c r="I13" s="145" t="b">
        <v>0</v>
      </c>
      <c r="J13" s="145">
        <v>49.9</v>
      </c>
    </row>
    <row r="14" spans="1:17">
      <c r="A14" s="7" t="s">
        <v>49</v>
      </c>
      <c r="D14" s="144" t="s">
        <v>691</v>
      </c>
      <c r="E14" s="144" t="s">
        <v>3865</v>
      </c>
      <c r="F14" s="147">
        <v>44561</v>
      </c>
      <c r="G14" s="144" t="s">
        <v>3887</v>
      </c>
      <c r="H14" s="144" t="s">
        <v>9112</v>
      </c>
      <c r="I14" s="145" t="b">
        <v>0</v>
      </c>
      <c r="J14" s="145">
        <v>10.210000000000001</v>
      </c>
    </row>
    <row r="15" spans="1:17">
      <c r="A15" s="7" t="s">
        <v>49</v>
      </c>
      <c r="D15" s="144" t="s">
        <v>697</v>
      </c>
      <c r="E15" s="144" t="s">
        <v>3865</v>
      </c>
      <c r="F15" s="147">
        <v>44561</v>
      </c>
      <c r="G15" s="144" t="s">
        <v>3887</v>
      </c>
      <c r="H15" s="144" t="s">
        <v>9112</v>
      </c>
      <c r="I15" s="145" t="b">
        <v>0</v>
      </c>
      <c r="J15" s="145">
        <v>10.210000000000001</v>
      </c>
    </row>
    <row r="16" spans="1:17">
      <c r="A16" s="7" t="s">
        <v>49</v>
      </c>
      <c r="D16" s="144" t="s">
        <v>3717</v>
      </c>
      <c r="E16" s="144" t="s">
        <v>3865</v>
      </c>
      <c r="F16" s="147">
        <v>44561</v>
      </c>
      <c r="G16" s="144" t="s">
        <v>3887</v>
      </c>
      <c r="H16" s="144" t="s">
        <v>9112</v>
      </c>
      <c r="I16" s="145" t="b">
        <v>0</v>
      </c>
      <c r="J16" s="145">
        <v>14.14</v>
      </c>
    </row>
    <row r="17" spans="1:10">
      <c r="A17" s="7" t="s">
        <v>49</v>
      </c>
      <c r="D17" s="144" t="s">
        <v>3715</v>
      </c>
      <c r="E17" s="144" t="s">
        <v>3865</v>
      </c>
      <c r="F17" s="147">
        <v>44561</v>
      </c>
      <c r="G17" s="144" t="s">
        <v>3887</v>
      </c>
      <c r="H17" s="144" t="s">
        <v>9112</v>
      </c>
      <c r="I17" s="145" t="b">
        <v>0</v>
      </c>
      <c r="J17" s="145">
        <v>14.14</v>
      </c>
    </row>
    <row r="18" spans="1:10">
      <c r="A18" s="7" t="s">
        <v>49</v>
      </c>
      <c r="D18" s="144" t="s">
        <v>3714</v>
      </c>
      <c r="E18" s="144" t="s">
        <v>3865</v>
      </c>
      <c r="F18" s="147">
        <v>44561</v>
      </c>
      <c r="G18" s="144" t="s">
        <v>3887</v>
      </c>
      <c r="H18" s="144" t="s">
        <v>9112</v>
      </c>
      <c r="I18" s="145" t="b">
        <v>0</v>
      </c>
      <c r="J18" s="145">
        <v>14.14</v>
      </c>
    </row>
    <row r="19" spans="1:10">
      <c r="A19" s="7" t="s">
        <v>49</v>
      </c>
      <c r="D19" s="144" t="s">
        <v>3716</v>
      </c>
      <c r="E19" s="144" t="s">
        <v>3865</v>
      </c>
      <c r="F19" s="147">
        <v>44561</v>
      </c>
      <c r="G19" s="144" t="s">
        <v>3887</v>
      </c>
      <c r="H19" s="144" t="s">
        <v>9112</v>
      </c>
      <c r="I19" s="145" t="b">
        <v>0</v>
      </c>
      <c r="J19" s="145">
        <v>14.14</v>
      </c>
    </row>
    <row r="20" spans="1:10">
      <c r="A20" s="7" t="s">
        <v>49</v>
      </c>
      <c r="D20" s="144" t="s">
        <v>3718</v>
      </c>
      <c r="E20" s="144" t="s">
        <v>3865</v>
      </c>
      <c r="F20" s="147">
        <v>44561</v>
      </c>
      <c r="G20" s="144" t="s">
        <v>3887</v>
      </c>
      <c r="H20" s="144" t="s">
        <v>9112</v>
      </c>
      <c r="I20" s="145" t="b">
        <v>0</v>
      </c>
      <c r="J20" s="145">
        <v>17.850000000000001</v>
      </c>
    </row>
    <row r="21" spans="1:10">
      <c r="A21" s="7" t="s">
        <v>49</v>
      </c>
      <c r="D21" s="144" t="s">
        <v>3719</v>
      </c>
      <c r="E21" s="144" t="s">
        <v>3865</v>
      </c>
      <c r="F21" s="147">
        <v>44561</v>
      </c>
      <c r="G21" s="144" t="s">
        <v>3887</v>
      </c>
      <c r="H21" s="144" t="s">
        <v>9112</v>
      </c>
      <c r="I21" s="145" t="b">
        <v>0</v>
      </c>
      <c r="J21" s="145">
        <v>17.850000000000001</v>
      </c>
    </row>
    <row r="22" spans="1:10">
      <c r="A22" s="7" t="s">
        <v>49</v>
      </c>
      <c r="D22" s="144" t="s">
        <v>728</v>
      </c>
      <c r="E22" s="144" t="s">
        <v>3865</v>
      </c>
      <c r="F22" s="147">
        <v>44561</v>
      </c>
      <c r="G22" s="144" t="s">
        <v>3887</v>
      </c>
      <c r="H22" s="144" t="s">
        <v>9112</v>
      </c>
      <c r="I22" s="145" t="b">
        <v>0</v>
      </c>
      <c r="J22" s="145">
        <v>28.66</v>
      </c>
    </row>
    <row r="23" spans="1:10">
      <c r="A23" s="7" t="s">
        <v>49</v>
      </c>
      <c r="D23" s="144" t="s">
        <v>733</v>
      </c>
      <c r="E23" s="144" t="s">
        <v>3865</v>
      </c>
      <c r="F23" s="147">
        <v>44561</v>
      </c>
      <c r="G23" s="144" t="s">
        <v>3887</v>
      </c>
      <c r="H23" s="144" t="s">
        <v>9112</v>
      </c>
      <c r="I23" s="145" t="b">
        <v>0</v>
      </c>
      <c r="J23" s="145">
        <v>28.66</v>
      </c>
    </row>
    <row r="24" spans="1:10">
      <c r="A24" s="7" t="s">
        <v>49</v>
      </c>
      <c r="D24" s="144" t="s">
        <v>736</v>
      </c>
      <c r="E24" s="144" t="s">
        <v>3865</v>
      </c>
      <c r="F24" s="147">
        <v>44561</v>
      </c>
      <c r="G24" s="144" t="s">
        <v>3887</v>
      </c>
      <c r="H24" s="144" t="s">
        <v>9112</v>
      </c>
      <c r="I24" s="145" t="b">
        <v>0</v>
      </c>
      <c r="J24" s="145">
        <v>28.66</v>
      </c>
    </row>
    <row r="25" spans="1:10">
      <c r="A25" s="7" t="s">
        <v>49</v>
      </c>
      <c r="D25" s="144" t="s">
        <v>740</v>
      </c>
      <c r="E25" s="144" t="s">
        <v>3865</v>
      </c>
      <c r="F25" s="147">
        <v>44561</v>
      </c>
      <c r="G25" s="144" t="s">
        <v>3887</v>
      </c>
      <c r="H25" s="144" t="s">
        <v>9112</v>
      </c>
      <c r="I25" s="145" t="b">
        <v>0</v>
      </c>
      <c r="J25" s="145">
        <v>28.66</v>
      </c>
    </row>
    <row r="26" spans="1:10">
      <c r="A26" s="7" t="s">
        <v>49</v>
      </c>
      <c r="D26" s="144" t="s">
        <v>3702</v>
      </c>
      <c r="E26" s="144" t="s">
        <v>3865</v>
      </c>
      <c r="F26" s="147">
        <v>44561</v>
      </c>
      <c r="G26" s="144" t="s">
        <v>3887</v>
      </c>
      <c r="H26" s="144" t="s">
        <v>9112</v>
      </c>
      <c r="I26" s="145" t="b">
        <v>0</v>
      </c>
      <c r="J26" s="145">
        <v>5.13</v>
      </c>
    </row>
    <row r="27" spans="1:10">
      <c r="A27" s="7" t="s">
        <v>49</v>
      </c>
      <c r="D27" s="144" t="s">
        <v>3701</v>
      </c>
      <c r="E27" s="144" t="s">
        <v>3865</v>
      </c>
      <c r="F27" s="147">
        <v>44561</v>
      </c>
      <c r="G27" s="144" t="s">
        <v>3887</v>
      </c>
      <c r="H27" s="144" t="s">
        <v>9112</v>
      </c>
      <c r="I27" s="145" t="b">
        <v>0</v>
      </c>
      <c r="J27" s="145">
        <v>5.13</v>
      </c>
    </row>
    <row r="28" spans="1:10">
      <c r="A28" s="7" t="s">
        <v>49</v>
      </c>
      <c r="D28" s="144" t="s">
        <v>3396</v>
      </c>
      <c r="E28" s="144" t="s">
        <v>3865</v>
      </c>
      <c r="F28" s="147">
        <v>44561</v>
      </c>
      <c r="G28" s="144" t="s">
        <v>3887</v>
      </c>
      <c r="H28" s="144" t="s">
        <v>9112</v>
      </c>
      <c r="I28" s="145" t="b">
        <v>0</v>
      </c>
      <c r="J28" s="145">
        <v>75.53</v>
      </c>
    </row>
    <row r="29" spans="1:10">
      <c r="A29" s="7" t="s">
        <v>49</v>
      </c>
      <c r="D29" s="144" t="s">
        <v>3705</v>
      </c>
      <c r="E29" s="144" t="s">
        <v>3865</v>
      </c>
      <c r="F29" s="147">
        <v>44561</v>
      </c>
      <c r="G29" s="144" t="s">
        <v>3887</v>
      </c>
      <c r="H29" s="144" t="s">
        <v>9112</v>
      </c>
      <c r="I29" s="145" t="b">
        <v>0</v>
      </c>
      <c r="J29" s="145">
        <v>42.71</v>
      </c>
    </row>
    <row r="30" spans="1:10">
      <c r="A30" s="7" t="s">
        <v>49</v>
      </c>
      <c r="D30" s="144" t="s">
        <v>1050</v>
      </c>
      <c r="E30" s="144" t="s">
        <v>3865</v>
      </c>
      <c r="F30" s="147">
        <v>44561</v>
      </c>
      <c r="G30" s="144" t="s">
        <v>3887</v>
      </c>
      <c r="H30" s="144" t="s">
        <v>9112</v>
      </c>
      <c r="I30" s="145" t="b">
        <v>0</v>
      </c>
      <c r="J30" s="145">
        <v>33.25</v>
      </c>
    </row>
    <row r="31" spans="1:10">
      <c r="A31" s="7" t="s">
        <v>49</v>
      </c>
      <c r="D31" s="144" t="s">
        <v>1054</v>
      </c>
      <c r="E31" s="144" t="s">
        <v>3865</v>
      </c>
      <c r="F31" s="147">
        <v>44561</v>
      </c>
      <c r="G31" s="144" t="s">
        <v>3887</v>
      </c>
      <c r="H31" s="144" t="s">
        <v>9112</v>
      </c>
      <c r="I31" s="145" t="b">
        <v>0</v>
      </c>
      <c r="J31" s="145">
        <v>33.25</v>
      </c>
    </row>
    <row r="32" spans="1:10">
      <c r="A32" s="7" t="s">
        <v>49</v>
      </c>
      <c r="D32" s="144" t="s">
        <v>1057</v>
      </c>
      <c r="E32" s="144" t="s">
        <v>3865</v>
      </c>
      <c r="F32" s="147">
        <v>44561</v>
      </c>
      <c r="G32" s="144" t="s">
        <v>3887</v>
      </c>
      <c r="H32" s="144" t="s">
        <v>9112</v>
      </c>
      <c r="I32" s="145" t="b">
        <v>0</v>
      </c>
      <c r="J32" s="145">
        <v>96.65</v>
      </c>
    </row>
    <row r="33" spans="1:10">
      <c r="A33" s="7" t="s">
        <v>49</v>
      </c>
      <c r="D33" s="144" t="s">
        <v>1060</v>
      </c>
      <c r="E33" s="144" t="s">
        <v>3865</v>
      </c>
      <c r="F33" s="147">
        <v>44561</v>
      </c>
      <c r="G33" s="144" t="s">
        <v>3887</v>
      </c>
      <c r="H33" s="144" t="s">
        <v>9112</v>
      </c>
      <c r="I33" s="145" t="b">
        <v>0</v>
      </c>
      <c r="J33" s="145">
        <v>96.34</v>
      </c>
    </row>
    <row r="34" spans="1:10">
      <c r="A34" s="7" t="s">
        <v>49</v>
      </c>
      <c r="D34" s="144" t="s">
        <v>1063</v>
      </c>
      <c r="E34" s="144" t="s">
        <v>3865</v>
      </c>
      <c r="F34" s="147">
        <v>44561</v>
      </c>
      <c r="G34" s="144" t="s">
        <v>3887</v>
      </c>
      <c r="H34" s="144" t="s">
        <v>9112</v>
      </c>
      <c r="I34" s="145" t="b">
        <v>0</v>
      </c>
      <c r="J34" s="145">
        <v>96.65</v>
      </c>
    </row>
    <row r="35" spans="1:10">
      <c r="A35" s="7" t="s">
        <v>49</v>
      </c>
      <c r="D35" s="144" t="s">
        <v>1066</v>
      </c>
      <c r="E35" s="144" t="s">
        <v>3865</v>
      </c>
      <c r="F35" s="147">
        <v>44561</v>
      </c>
      <c r="G35" s="144" t="s">
        <v>3887</v>
      </c>
      <c r="H35" s="144" t="s">
        <v>9112</v>
      </c>
      <c r="I35" s="145" t="b">
        <v>0</v>
      </c>
      <c r="J35" s="145">
        <v>96.65</v>
      </c>
    </row>
    <row r="36" spans="1:10">
      <c r="A36" s="7" t="s">
        <v>49</v>
      </c>
      <c r="D36" s="144" t="s">
        <v>5636</v>
      </c>
      <c r="E36" s="144" t="s">
        <v>3865</v>
      </c>
      <c r="F36" s="147">
        <v>44561</v>
      </c>
      <c r="G36" s="144" t="s">
        <v>3887</v>
      </c>
      <c r="H36" s="144" t="s">
        <v>9112</v>
      </c>
      <c r="I36" s="145" t="b">
        <v>0</v>
      </c>
      <c r="J36" s="145">
        <v>148.99</v>
      </c>
    </row>
    <row r="37" spans="1:10">
      <c r="A37" s="7" t="s">
        <v>49</v>
      </c>
      <c r="D37" s="144" t="s">
        <v>1069</v>
      </c>
      <c r="E37" s="144" t="s">
        <v>3865</v>
      </c>
      <c r="F37" s="147">
        <v>44561</v>
      </c>
      <c r="G37" s="144" t="s">
        <v>3887</v>
      </c>
      <c r="H37" s="144" t="s">
        <v>9112</v>
      </c>
      <c r="I37" s="145" t="b">
        <v>0</v>
      </c>
      <c r="J37" s="145">
        <v>148.99</v>
      </c>
    </row>
    <row r="38" spans="1:10">
      <c r="A38" s="7" t="s">
        <v>49</v>
      </c>
      <c r="D38" s="144" t="s">
        <v>1074</v>
      </c>
      <c r="E38" s="144" t="s">
        <v>3865</v>
      </c>
      <c r="F38" s="147">
        <v>44561</v>
      </c>
      <c r="G38" s="144" t="s">
        <v>3887</v>
      </c>
      <c r="H38" s="144" t="s">
        <v>9112</v>
      </c>
      <c r="I38" s="145" t="b">
        <v>0</v>
      </c>
      <c r="J38" s="145">
        <v>148.99</v>
      </c>
    </row>
    <row r="39" spans="1:10">
      <c r="A39" s="7" t="s">
        <v>49</v>
      </c>
      <c r="D39" s="144" t="s">
        <v>1077</v>
      </c>
      <c r="E39" s="144" t="s">
        <v>3865</v>
      </c>
      <c r="F39" s="147">
        <v>44561</v>
      </c>
      <c r="G39" s="144" t="s">
        <v>3887</v>
      </c>
      <c r="H39" s="144" t="s">
        <v>9112</v>
      </c>
      <c r="I39" s="145" t="b">
        <v>0</v>
      </c>
      <c r="J39" s="145">
        <v>148.99</v>
      </c>
    </row>
    <row r="40" spans="1:10">
      <c r="A40" s="7" t="s">
        <v>49</v>
      </c>
      <c r="D40" s="144" t="s">
        <v>1081</v>
      </c>
      <c r="E40" s="144" t="s">
        <v>3865</v>
      </c>
      <c r="F40" s="147">
        <v>44561</v>
      </c>
      <c r="G40" s="144" t="s">
        <v>3887</v>
      </c>
      <c r="H40" s="144" t="s">
        <v>9112</v>
      </c>
      <c r="I40" s="145" t="b">
        <v>0</v>
      </c>
      <c r="J40" s="145">
        <v>18.77</v>
      </c>
    </row>
    <row r="41" spans="1:10">
      <c r="A41" s="7" t="s">
        <v>49</v>
      </c>
      <c r="D41" s="144" t="s">
        <v>1085</v>
      </c>
      <c r="E41" s="144" t="s">
        <v>3865</v>
      </c>
      <c r="F41" s="147">
        <v>44561</v>
      </c>
      <c r="G41" s="144" t="s">
        <v>3887</v>
      </c>
      <c r="H41" s="144" t="s">
        <v>9112</v>
      </c>
      <c r="I41" s="145" t="b">
        <v>0</v>
      </c>
      <c r="J41" s="145">
        <v>25.23</v>
      </c>
    </row>
    <row r="42" spans="1:10">
      <c r="A42" s="7" t="s">
        <v>49</v>
      </c>
      <c r="D42" s="144" t="s">
        <v>1089</v>
      </c>
      <c r="E42" s="144" t="s">
        <v>3865</v>
      </c>
      <c r="F42" s="147">
        <v>44561</v>
      </c>
      <c r="G42" s="144" t="s">
        <v>3887</v>
      </c>
      <c r="H42" s="144" t="s">
        <v>9112</v>
      </c>
      <c r="I42" s="145" t="b">
        <v>0</v>
      </c>
      <c r="J42" s="145">
        <v>25.23</v>
      </c>
    </row>
    <row r="43" spans="1:10">
      <c r="A43" s="7" t="s">
        <v>49</v>
      </c>
      <c r="D43" s="144" t="s">
        <v>1092</v>
      </c>
      <c r="E43" s="144" t="s">
        <v>3865</v>
      </c>
      <c r="F43" s="147">
        <v>44561</v>
      </c>
      <c r="G43" s="144" t="s">
        <v>3887</v>
      </c>
      <c r="H43" s="144" t="s">
        <v>9112</v>
      </c>
      <c r="I43" s="145" t="b">
        <v>0</v>
      </c>
      <c r="J43" s="145">
        <v>25.23</v>
      </c>
    </row>
    <row r="44" spans="1:10">
      <c r="A44" s="7" t="s">
        <v>49</v>
      </c>
      <c r="D44" s="144" t="s">
        <v>1358</v>
      </c>
      <c r="E44" s="144" t="s">
        <v>3865</v>
      </c>
      <c r="F44" s="147">
        <v>44561</v>
      </c>
      <c r="G44" s="144" t="s">
        <v>3887</v>
      </c>
      <c r="H44" s="144" t="s">
        <v>9112</v>
      </c>
      <c r="I44" s="145" t="b">
        <v>0</v>
      </c>
      <c r="J44" s="145">
        <v>18.95</v>
      </c>
    </row>
    <row r="45" spans="1:10">
      <c r="A45" s="7" t="s">
        <v>49</v>
      </c>
      <c r="D45" s="144" t="s">
        <v>3720</v>
      </c>
      <c r="E45" s="144" t="s">
        <v>3865</v>
      </c>
      <c r="F45" s="147">
        <v>44561</v>
      </c>
      <c r="G45" s="144" t="s">
        <v>3887</v>
      </c>
      <c r="H45" s="144" t="s">
        <v>9112</v>
      </c>
      <c r="I45" s="145" t="b">
        <v>0</v>
      </c>
      <c r="J45" s="145">
        <v>18.95</v>
      </c>
    </row>
    <row r="46" spans="1:10">
      <c r="A46" s="7" t="s">
        <v>49</v>
      </c>
      <c r="D46" s="144" t="s">
        <v>1362</v>
      </c>
      <c r="E46" s="144" t="s">
        <v>3865</v>
      </c>
      <c r="F46" s="147">
        <v>44561</v>
      </c>
      <c r="G46" s="144" t="s">
        <v>3887</v>
      </c>
      <c r="H46" s="144" t="s">
        <v>9112</v>
      </c>
      <c r="I46" s="145" t="b">
        <v>0</v>
      </c>
      <c r="J46" s="145">
        <v>18.95</v>
      </c>
    </row>
    <row r="47" spans="1:10">
      <c r="A47" s="7" t="s">
        <v>49</v>
      </c>
      <c r="D47" s="144" t="s">
        <v>1366</v>
      </c>
      <c r="E47" s="144" t="s">
        <v>3865</v>
      </c>
      <c r="F47" s="147">
        <v>44561</v>
      </c>
      <c r="G47" s="144" t="s">
        <v>3887</v>
      </c>
      <c r="H47" s="144" t="s">
        <v>9112</v>
      </c>
      <c r="I47" s="145" t="b">
        <v>0</v>
      </c>
      <c r="J47" s="145">
        <v>18.95</v>
      </c>
    </row>
    <row r="48" spans="1:10">
      <c r="A48" s="7" t="s">
        <v>49</v>
      </c>
      <c r="D48" s="144" t="s">
        <v>1369</v>
      </c>
      <c r="E48" s="144" t="s">
        <v>3865</v>
      </c>
      <c r="F48" s="147">
        <v>44561</v>
      </c>
      <c r="G48" s="144" t="s">
        <v>3887</v>
      </c>
      <c r="H48" s="144" t="s">
        <v>9112</v>
      </c>
      <c r="I48" s="145" t="b">
        <v>0</v>
      </c>
      <c r="J48" s="145">
        <v>18.95</v>
      </c>
    </row>
    <row r="49" spans="1:10">
      <c r="A49" s="7" t="s">
        <v>49</v>
      </c>
      <c r="D49" s="144" t="s">
        <v>1372</v>
      </c>
      <c r="E49" s="144" t="s">
        <v>3865</v>
      </c>
      <c r="F49" s="147">
        <v>44561</v>
      </c>
      <c r="G49" s="144" t="s">
        <v>3887</v>
      </c>
      <c r="H49" s="144" t="s">
        <v>9112</v>
      </c>
      <c r="I49" s="145" t="b">
        <v>0</v>
      </c>
      <c r="J49" s="145">
        <v>18.95</v>
      </c>
    </row>
    <row r="50" spans="1:10">
      <c r="A50" s="7" t="s">
        <v>49</v>
      </c>
      <c r="D50" s="144" t="s">
        <v>743</v>
      </c>
      <c r="E50" s="144" t="s">
        <v>3865</v>
      </c>
      <c r="F50" s="147">
        <v>44561</v>
      </c>
      <c r="G50" s="144" t="s">
        <v>3887</v>
      </c>
      <c r="H50" s="144" t="s">
        <v>9112</v>
      </c>
      <c r="I50" s="145" t="b">
        <v>0</v>
      </c>
      <c r="J50" s="145">
        <v>29.96</v>
      </c>
    </row>
    <row r="51" spans="1:10">
      <c r="A51" s="7" t="s">
        <v>49</v>
      </c>
      <c r="D51" s="144" t="s">
        <v>1095</v>
      </c>
      <c r="E51" s="144" t="s">
        <v>3865</v>
      </c>
      <c r="F51" s="147">
        <v>44561</v>
      </c>
      <c r="G51" s="144" t="s">
        <v>3887</v>
      </c>
      <c r="H51" s="144" t="s">
        <v>9112</v>
      </c>
      <c r="I51" s="145" t="b">
        <v>0</v>
      </c>
      <c r="J51" s="145">
        <v>101.92</v>
      </c>
    </row>
    <row r="52" spans="1:10">
      <c r="A52" s="7" t="s">
        <v>49</v>
      </c>
      <c r="D52" s="144" t="s">
        <v>1098</v>
      </c>
      <c r="E52" s="144" t="s">
        <v>3865</v>
      </c>
      <c r="F52" s="147">
        <v>44561</v>
      </c>
      <c r="G52" s="144" t="s">
        <v>3887</v>
      </c>
      <c r="H52" s="144" t="s">
        <v>9112</v>
      </c>
      <c r="I52" s="145" t="b">
        <v>0</v>
      </c>
      <c r="J52" s="145">
        <v>101.92</v>
      </c>
    </row>
    <row r="53" spans="1:10">
      <c r="A53" s="7" t="s">
        <v>49</v>
      </c>
      <c r="D53" s="144" t="s">
        <v>1101</v>
      </c>
      <c r="E53" s="144" t="s">
        <v>3865</v>
      </c>
      <c r="F53" s="147">
        <v>44561</v>
      </c>
      <c r="G53" s="144" t="s">
        <v>3887</v>
      </c>
      <c r="H53" s="144" t="s">
        <v>9112</v>
      </c>
      <c r="I53" s="145" t="b">
        <v>0</v>
      </c>
      <c r="J53" s="145">
        <v>94.8</v>
      </c>
    </row>
    <row r="54" spans="1:10">
      <c r="A54" s="7" t="s">
        <v>49</v>
      </c>
      <c r="D54" s="144" t="s">
        <v>1105</v>
      </c>
      <c r="E54" s="144" t="s">
        <v>3865</v>
      </c>
      <c r="F54" s="147">
        <v>44561</v>
      </c>
      <c r="G54" s="144" t="s">
        <v>3887</v>
      </c>
      <c r="H54" s="144" t="s">
        <v>9112</v>
      </c>
      <c r="I54" s="145" t="b">
        <v>0</v>
      </c>
      <c r="J54" s="145">
        <v>94.8</v>
      </c>
    </row>
    <row r="55" spans="1:10">
      <c r="A55" s="7" t="s">
        <v>49</v>
      </c>
      <c r="D55" s="144" t="s">
        <v>1108</v>
      </c>
      <c r="E55" s="144" t="s">
        <v>3865</v>
      </c>
      <c r="F55" s="147">
        <v>44561</v>
      </c>
      <c r="G55" s="144" t="s">
        <v>3887</v>
      </c>
      <c r="H55" s="144" t="s">
        <v>9112</v>
      </c>
      <c r="I55" s="145" t="b">
        <v>0</v>
      </c>
      <c r="J55" s="145">
        <v>94.8</v>
      </c>
    </row>
    <row r="56" spans="1:10">
      <c r="A56" s="7" t="s">
        <v>49</v>
      </c>
      <c r="D56" s="144" t="s">
        <v>1111</v>
      </c>
      <c r="E56" s="144" t="s">
        <v>3865</v>
      </c>
      <c r="F56" s="147">
        <v>44561</v>
      </c>
      <c r="G56" s="144" t="s">
        <v>3887</v>
      </c>
      <c r="H56" s="144" t="s">
        <v>9112</v>
      </c>
      <c r="I56" s="145" t="b">
        <v>0</v>
      </c>
      <c r="J56" s="145">
        <v>94.8</v>
      </c>
    </row>
    <row r="57" spans="1:10">
      <c r="A57" s="7" t="s">
        <v>49</v>
      </c>
      <c r="D57" s="144" t="s">
        <v>749</v>
      </c>
      <c r="E57" s="144" t="s">
        <v>3865</v>
      </c>
      <c r="F57" s="147">
        <v>44561</v>
      </c>
      <c r="G57" s="144" t="s">
        <v>3887</v>
      </c>
      <c r="H57" s="144" t="s">
        <v>9112</v>
      </c>
      <c r="I57" s="145" t="b">
        <v>0</v>
      </c>
      <c r="J57" s="145">
        <v>7.83</v>
      </c>
    </row>
    <row r="58" spans="1:10">
      <c r="A58" s="7" t="s">
        <v>49</v>
      </c>
      <c r="D58" s="144" t="s">
        <v>3703</v>
      </c>
      <c r="E58" s="144" t="s">
        <v>3865</v>
      </c>
      <c r="F58" s="147">
        <v>44561</v>
      </c>
      <c r="G58" s="144" t="s">
        <v>3887</v>
      </c>
      <c r="H58" s="144" t="s">
        <v>9112</v>
      </c>
      <c r="I58" s="145" t="b">
        <v>0</v>
      </c>
      <c r="J58" s="145">
        <v>7.83</v>
      </c>
    </row>
    <row r="59" spans="1:10">
      <c r="A59" s="7" t="s">
        <v>49</v>
      </c>
      <c r="D59" s="144" t="s">
        <v>753</v>
      </c>
      <c r="E59" s="144" t="s">
        <v>3865</v>
      </c>
      <c r="F59" s="147">
        <v>44561</v>
      </c>
      <c r="G59" s="144" t="s">
        <v>3887</v>
      </c>
      <c r="H59" s="144" t="s">
        <v>9112</v>
      </c>
      <c r="I59" s="145" t="b">
        <v>0</v>
      </c>
      <c r="J59" s="145">
        <v>7.83</v>
      </c>
    </row>
    <row r="60" spans="1:10">
      <c r="A60" s="7" t="s">
        <v>49</v>
      </c>
      <c r="D60" s="144" t="s">
        <v>756</v>
      </c>
      <c r="E60" s="144" t="s">
        <v>3865</v>
      </c>
      <c r="F60" s="147">
        <v>44561</v>
      </c>
      <c r="G60" s="144" t="s">
        <v>3887</v>
      </c>
      <c r="H60" s="144" t="s">
        <v>9112</v>
      </c>
      <c r="I60" s="145" t="b">
        <v>0</v>
      </c>
      <c r="J60" s="145">
        <v>7.83</v>
      </c>
    </row>
    <row r="61" spans="1:10">
      <c r="A61" s="7" t="s">
        <v>49</v>
      </c>
      <c r="D61" s="144" t="s">
        <v>758</v>
      </c>
      <c r="E61" s="144" t="s">
        <v>3865</v>
      </c>
      <c r="F61" s="147">
        <v>44561</v>
      </c>
      <c r="G61" s="144" t="s">
        <v>3887</v>
      </c>
      <c r="H61" s="144" t="s">
        <v>9112</v>
      </c>
      <c r="I61" s="145" t="b">
        <v>0</v>
      </c>
      <c r="J61" s="145">
        <v>22.54</v>
      </c>
    </row>
    <row r="62" spans="1:10">
      <c r="A62" s="7" t="s">
        <v>49</v>
      </c>
      <c r="D62" s="144" t="s">
        <v>762</v>
      </c>
      <c r="E62" s="144" t="s">
        <v>3865</v>
      </c>
      <c r="F62" s="147">
        <v>44561</v>
      </c>
      <c r="G62" s="144" t="s">
        <v>3887</v>
      </c>
      <c r="H62" s="144" t="s">
        <v>9112</v>
      </c>
      <c r="I62" s="145" t="b">
        <v>0</v>
      </c>
      <c r="J62" s="145">
        <v>21.09</v>
      </c>
    </row>
    <row r="63" spans="1:10">
      <c r="A63" s="7" t="s">
        <v>49</v>
      </c>
      <c r="D63" s="144" t="s">
        <v>767</v>
      </c>
      <c r="E63" s="144" t="s">
        <v>3865</v>
      </c>
      <c r="F63" s="147">
        <v>44561</v>
      </c>
      <c r="G63" s="144" t="s">
        <v>3887</v>
      </c>
      <c r="H63" s="144" t="s">
        <v>9112</v>
      </c>
      <c r="I63" s="145" t="b">
        <v>0</v>
      </c>
      <c r="J63" s="145">
        <v>21.09</v>
      </c>
    </row>
    <row r="64" spans="1:10">
      <c r="A64" s="7" t="s">
        <v>49</v>
      </c>
      <c r="D64" s="144" t="s">
        <v>770</v>
      </c>
      <c r="E64" s="144" t="s">
        <v>3865</v>
      </c>
      <c r="F64" s="147">
        <v>44561</v>
      </c>
      <c r="G64" s="144" t="s">
        <v>3887</v>
      </c>
      <c r="H64" s="144" t="s">
        <v>9112</v>
      </c>
      <c r="I64" s="145" t="b">
        <v>0</v>
      </c>
      <c r="J64" s="145">
        <v>21.09</v>
      </c>
    </row>
    <row r="65" spans="1:10">
      <c r="A65" s="7" t="s">
        <v>49</v>
      </c>
      <c r="D65" s="144" t="s">
        <v>773</v>
      </c>
      <c r="E65" s="144" t="s">
        <v>3865</v>
      </c>
      <c r="F65" s="147">
        <v>44561</v>
      </c>
      <c r="G65" s="144" t="s">
        <v>3887</v>
      </c>
      <c r="H65" s="144" t="s">
        <v>9112</v>
      </c>
      <c r="I65" s="145" t="b">
        <v>0</v>
      </c>
      <c r="J65" s="145">
        <v>21.09</v>
      </c>
    </row>
    <row r="66" spans="1:10">
      <c r="A66" s="7" t="s">
        <v>49</v>
      </c>
      <c r="D66" s="144" t="s">
        <v>776</v>
      </c>
      <c r="E66" s="144" t="s">
        <v>3865</v>
      </c>
      <c r="F66" s="147">
        <v>44561</v>
      </c>
      <c r="G66" s="144" t="s">
        <v>3887</v>
      </c>
      <c r="H66" s="144" t="s">
        <v>9112</v>
      </c>
      <c r="I66" s="145" t="b">
        <v>0</v>
      </c>
      <c r="J66" s="145">
        <v>21.09</v>
      </c>
    </row>
    <row r="67" spans="1:10">
      <c r="A67" s="7" t="s">
        <v>49</v>
      </c>
      <c r="D67" s="144" t="s">
        <v>779</v>
      </c>
      <c r="E67" s="144" t="s">
        <v>3865</v>
      </c>
      <c r="F67" s="147">
        <v>44561</v>
      </c>
      <c r="G67" s="144" t="s">
        <v>3887</v>
      </c>
      <c r="H67" s="144" t="s">
        <v>9112</v>
      </c>
      <c r="I67" s="145" t="b">
        <v>0</v>
      </c>
      <c r="J67" s="145">
        <v>21.09</v>
      </c>
    </row>
    <row r="68" spans="1:10">
      <c r="A68" s="7" t="s">
        <v>49</v>
      </c>
      <c r="D68" s="144" t="s">
        <v>782</v>
      </c>
      <c r="E68" s="144" t="s">
        <v>3865</v>
      </c>
      <c r="F68" s="147">
        <v>44561</v>
      </c>
      <c r="G68" s="144" t="s">
        <v>3887</v>
      </c>
      <c r="H68" s="144" t="s">
        <v>9112</v>
      </c>
      <c r="I68" s="145" t="b">
        <v>0</v>
      </c>
      <c r="J68" s="145">
        <v>21.09</v>
      </c>
    </row>
    <row r="69" spans="1:10">
      <c r="A69" s="7" t="s">
        <v>49</v>
      </c>
      <c r="D69" s="144" t="s">
        <v>785</v>
      </c>
      <c r="E69" s="144" t="s">
        <v>3865</v>
      </c>
      <c r="F69" s="147">
        <v>44561</v>
      </c>
      <c r="G69" s="144" t="s">
        <v>3887</v>
      </c>
      <c r="H69" s="144" t="s">
        <v>9112</v>
      </c>
      <c r="I69" s="145" t="b">
        <v>0</v>
      </c>
      <c r="J69" s="145">
        <v>21.09</v>
      </c>
    </row>
    <row r="70" spans="1:10">
      <c r="A70" s="7" t="s">
        <v>49</v>
      </c>
      <c r="D70" s="144" t="s">
        <v>788</v>
      </c>
      <c r="E70" s="144" t="s">
        <v>3865</v>
      </c>
      <c r="F70" s="147">
        <v>44561</v>
      </c>
      <c r="G70" s="144" t="s">
        <v>3887</v>
      </c>
      <c r="H70" s="144" t="s">
        <v>9112</v>
      </c>
      <c r="I70" s="145" t="b">
        <v>0</v>
      </c>
      <c r="J70" s="145">
        <v>21.09</v>
      </c>
    </row>
    <row r="71" spans="1:10">
      <c r="A71" s="7" t="s">
        <v>49</v>
      </c>
      <c r="D71" s="144" t="s">
        <v>700</v>
      </c>
      <c r="E71" s="144" t="s">
        <v>3865</v>
      </c>
      <c r="F71" s="147">
        <v>44561</v>
      </c>
      <c r="G71" s="144" t="s">
        <v>3887</v>
      </c>
      <c r="H71" s="144" t="s">
        <v>9112</v>
      </c>
      <c r="I71" s="145" t="b">
        <v>0</v>
      </c>
      <c r="J71" s="145">
        <v>20.75</v>
      </c>
    </row>
    <row r="72" spans="1:10">
      <c r="A72" s="7" t="s">
        <v>49</v>
      </c>
      <c r="D72" s="144" t="s">
        <v>705</v>
      </c>
      <c r="E72" s="144" t="s">
        <v>3865</v>
      </c>
      <c r="F72" s="147">
        <v>44561</v>
      </c>
      <c r="G72" s="144" t="s">
        <v>3887</v>
      </c>
      <c r="H72" s="144" t="s">
        <v>9112</v>
      </c>
      <c r="I72" s="145" t="b">
        <v>0</v>
      </c>
      <c r="J72" s="145">
        <v>20.75</v>
      </c>
    </row>
    <row r="73" spans="1:10">
      <c r="A73" s="7" t="s">
        <v>49</v>
      </c>
      <c r="D73" s="144" t="s">
        <v>708</v>
      </c>
      <c r="E73" s="144" t="s">
        <v>3865</v>
      </c>
      <c r="F73" s="147">
        <v>44561</v>
      </c>
      <c r="G73" s="144" t="s">
        <v>3887</v>
      </c>
      <c r="H73" s="144" t="s">
        <v>9112</v>
      </c>
      <c r="I73" s="145" t="b">
        <v>0</v>
      </c>
      <c r="J73" s="145">
        <v>20.75</v>
      </c>
    </row>
    <row r="74" spans="1:10">
      <c r="A74" s="7" t="s">
        <v>49</v>
      </c>
      <c r="D74" s="144" t="s">
        <v>717</v>
      </c>
      <c r="E74" s="144" t="s">
        <v>3865</v>
      </c>
      <c r="F74" s="147">
        <v>44561</v>
      </c>
      <c r="G74" s="144" t="s">
        <v>3887</v>
      </c>
      <c r="H74" s="144" t="s">
        <v>9112</v>
      </c>
      <c r="I74" s="145" t="b">
        <v>0</v>
      </c>
      <c r="J74" s="145">
        <v>20.75</v>
      </c>
    </row>
    <row r="75" spans="1:10">
      <c r="A75" s="7" t="s">
        <v>49</v>
      </c>
      <c r="D75" s="144" t="s">
        <v>720</v>
      </c>
      <c r="E75" s="144" t="s">
        <v>3865</v>
      </c>
      <c r="F75" s="147">
        <v>44561</v>
      </c>
      <c r="G75" s="144" t="s">
        <v>3887</v>
      </c>
      <c r="H75" s="144" t="s">
        <v>9112</v>
      </c>
      <c r="I75" s="145" t="b">
        <v>0</v>
      </c>
      <c r="J75" s="145">
        <v>40.46</v>
      </c>
    </row>
    <row r="76" spans="1:10">
      <c r="A76" s="7" t="s">
        <v>49</v>
      </c>
      <c r="D76" s="144" t="s">
        <v>3722</v>
      </c>
      <c r="E76" s="144" t="s">
        <v>3865</v>
      </c>
      <c r="F76" s="147">
        <v>44561</v>
      </c>
      <c r="G76" s="144" t="s">
        <v>3887</v>
      </c>
      <c r="H76" s="144" t="s">
        <v>9112</v>
      </c>
      <c r="I76" s="145" t="b">
        <v>0</v>
      </c>
      <c r="J76" s="145">
        <v>40.46</v>
      </c>
    </row>
    <row r="77" spans="1:10">
      <c r="A77" s="7" t="s">
        <v>49</v>
      </c>
      <c r="D77" s="144" t="s">
        <v>3723</v>
      </c>
      <c r="E77" s="144" t="s">
        <v>3865</v>
      </c>
      <c r="F77" s="147">
        <v>44561</v>
      </c>
      <c r="G77" s="144" t="s">
        <v>3887</v>
      </c>
      <c r="H77" s="144" t="s">
        <v>9112</v>
      </c>
      <c r="I77" s="145" t="b">
        <v>0</v>
      </c>
      <c r="J77" s="145">
        <v>40.46</v>
      </c>
    </row>
    <row r="78" spans="1:10">
      <c r="A78" s="7" t="s">
        <v>49</v>
      </c>
      <c r="D78" s="144" t="s">
        <v>3724</v>
      </c>
      <c r="E78" s="144" t="s">
        <v>3865</v>
      </c>
      <c r="F78" s="147">
        <v>44561</v>
      </c>
      <c r="G78" s="144" t="s">
        <v>3887</v>
      </c>
      <c r="H78" s="144" t="s">
        <v>9112</v>
      </c>
      <c r="I78" s="145" t="b">
        <v>0</v>
      </c>
      <c r="J78" s="145">
        <v>40.46</v>
      </c>
    </row>
    <row r="79" spans="1:10">
      <c r="A79" s="7" t="s">
        <v>49</v>
      </c>
      <c r="D79" s="144" t="s">
        <v>3721</v>
      </c>
      <c r="E79" s="144" t="s">
        <v>3865</v>
      </c>
      <c r="F79" s="147">
        <v>44561</v>
      </c>
      <c r="G79" s="144" t="s">
        <v>3887</v>
      </c>
      <c r="H79" s="144" t="s">
        <v>9112</v>
      </c>
      <c r="I79" s="145" t="b">
        <v>0</v>
      </c>
      <c r="J79" s="145">
        <v>40.46</v>
      </c>
    </row>
    <row r="80" spans="1:10">
      <c r="A80" s="7" t="s">
        <v>49</v>
      </c>
      <c r="D80" s="144" t="s">
        <v>1114</v>
      </c>
      <c r="E80" s="144" t="s">
        <v>3865</v>
      </c>
      <c r="F80" s="147">
        <v>44561</v>
      </c>
      <c r="G80" s="144" t="s">
        <v>3887</v>
      </c>
      <c r="H80" s="144" t="s">
        <v>9112</v>
      </c>
      <c r="I80" s="145" t="b">
        <v>0</v>
      </c>
      <c r="J80" s="145">
        <v>24.93</v>
      </c>
    </row>
    <row r="81" spans="1:10">
      <c r="A81" s="7" t="s">
        <v>49</v>
      </c>
      <c r="D81" s="144" t="s">
        <v>1118</v>
      </c>
      <c r="E81" s="144" t="s">
        <v>3865</v>
      </c>
      <c r="F81" s="147">
        <v>44561</v>
      </c>
      <c r="G81" s="144" t="s">
        <v>3887</v>
      </c>
      <c r="H81" s="144" t="s">
        <v>9112</v>
      </c>
      <c r="I81" s="145" t="b">
        <v>0</v>
      </c>
      <c r="J81" s="145">
        <v>24.93</v>
      </c>
    </row>
    <row r="82" spans="1:10">
      <c r="A82" s="7" t="s">
        <v>49</v>
      </c>
      <c r="D82" s="144" t="s">
        <v>1121</v>
      </c>
      <c r="E82" s="144" t="s">
        <v>3865</v>
      </c>
      <c r="F82" s="147">
        <v>44561</v>
      </c>
      <c r="G82" s="144" t="s">
        <v>3887</v>
      </c>
      <c r="H82" s="144" t="s">
        <v>9112</v>
      </c>
      <c r="I82" s="145" t="b">
        <v>0</v>
      </c>
      <c r="J82" s="145">
        <v>24.93</v>
      </c>
    </row>
    <row r="83" spans="1:10">
      <c r="A83" s="7" t="s">
        <v>49</v>
      </c>
      <c r="D83" s="144" t="s">
        <v>1124</v>
      </c>
      <c r="E83" s="144" t="s">
        <v>3865</v>
      </c>
      <c r="F83" s="147">
        <v>44561</v>
      </c>
      <c r="G83" s="144" t="s">
        <v>3887</v>
      </c>
      <c r="H83" s="144" t="s">
        <v>9112</v>
      </c>
      <c r="I83" s="145" t="b">
        <v>0</v>
      </c>
      <c r="J83" s="145">
        <v>24.93</v>
      </c>
    </row>
    <row r="84" spans="1:10">
      <c r="A84" s="7" t="s">
        <v>49</v>
      </c>
      <c r="D84" s="144" t="s">
        <v>1375</v>
      </c>
      <c r="E84" s="144" t="s">
        <v>3865</v>
      </c>
      <c r="F84" s="147">
        <v>44561</v>
      </c>
      <c r="G84" s="144" t="s">
        <v>3887</v>
      </c>
      <c r="H84" s="144" t="s">
        <v>9112</v>
      </c>
      <c r="I84" s="145" t="b">
        <v>0</v>
      </c>
      <c r="J84" s="145">
        <v>31.97</v>
      </c>
    </row>
    <row r="85" spans="1:10">
      <c r="A85" s="7" t="s">
        <v>49</v>
      </c>
      <c r="D85" s="144" t="s">
        <v>792</v>
      </c>
      <c r="E85" s="144" t="s">
        <v>3865</v>
      </c>
      <c r="F85" s="147">
        <v>44561</v>
      </c>
      <c r="G85" s="144" t="s">
        <v>3887</v>
      </c>
      <c r="H85" s="144" t="s">
        <v>9112</v>
      </c>
      <c r="I85" s="145" t="b">
        <v>0</v>
      </c>
      <c r="J85" s="145">
        <v>30.11</v>
      </c>
    </row>
    <row r="86" spans="1:10">
      <c r="A86" s="7" t="s">
        <v>49</v>
      </c>
      <c r="D86" s="144" t="s">
        <v>798</v>
      </c>
      <c r="E86" s="144" t="s">
        <v>3865</v>
      </c>
      <c r="F86" s="147">
        <v>44561</v>
      </c>
      <c r="G86" s="144" t="s">
        <v>3887</v>
      </c>
      <c r="H86" s="144" t="s">
        <v>9112</v>
      </c>
      <c r="I86" s="145" t="b">
        <v>0</v>
      </c>
      <c r="J86" s="145">
        <v>30.11</v>
      </c>
    </row>
    <row r="87" spans="1:10">
      <c r="A87" s="7" t="s">
        <v>49</v>
      </c>
      <c r="D87" s="144" t="s">
        <v>802</v>
      </c>
      <c r="E87" s="144" t="s">
        <v>3865</v>
      </c>
      <c r="F87" s="147">
        <v>44561</v>
      </c>
      <c r="G87" s="144" t="s">
        <v>3887</v>
      </c>
      <c r="H87" s="144" t="s">
        <v>9112</v>
      </c>
      <c r="I87" s="145" t="b">
        <v>0</v>
      </c>
      <c r="J87" s="145">
        <v>35.5</v>
      </c>
    </row>
    <row r="88" spans="1:10">
      <c r="A88" s="7" t="s">
        <v>49</v>
      </c>
      <c r="D88" s="144" t="s">
        <v>807</v>
      </c>
      <c r="E88" s="144" t="s">
        <v>3865</v>
      </c>
      <c r="F88" s="147">
        <v>44561</v>
      </c>
      <c r="G88" s="144" t="s">
        <v>3887</v>
      </c>
      <c r="H88" s="144" t="s">
        <v>9112</v>
      </c>
      <c r="I88" s="145" t="b">
        <v>0</v>
      </c>
      <c r="J88" s="145">
        <v>35.5</v>
      </c>
    </row>
    <row r="89" spans="1:10">
      <c r="A89" s="7" t="s">
        <v>49</v>
      </c>
      <c r="D89" s="144" t="s">
        <v>810</v>
      </c>
      <c r="E89" s="144" t="s">
        <v>3865</v>
      </c>
      <c r="F89" s="147">
        <v>44561</v>
      </c>
      <c r="G89" s="144" t="s">
        <v>3887</v>
      </c>
      <c r="H89" s="144" t="s">
        <v>9112</v>
      </c>
      <c r="I89" s="145" t="b">
        <v>0</v>
      </c>
      <c r="J89" s="145">
        <v>35.5</v>
      </c>
    </row>
    <row r="90" spans="1:10">
      <c r="A90" s="7" t="s">
        <v>49</v>
      </c>
      <c r="D90" s="144" t="s">
        <v>813</v>
      </c>
      <c r="E90" s="144" t="s">
        <v>3865</v>
      </c>
      <c r="F90" s="147">
        <v>44561</v>
      </c>
      <c r="G90" s="144" t="s">
        <v>3887</v>
      </c>
      <c r="H90" s="144" t="s">
        <v>9112</v>
      </c>
      <c r="I90" s="145" t="b">
        <v>0</v>
      </c>
      <c r="J90" s="145">
        <v>35.5</v>
      </c>
    </row>
    <row r="91" spans="1:10">
      <c r="A91" s="7" t="s">
        <v>49</v>
      </c>
      <c r="D91" s="144" t="s">
        <v>816</v>
      </c>
      <c r="E91" s="144" t="s">
        <v>3865</v>
      </c>
      <c r="F91" s="147">
        <v>44561</v>
      </c>
      <c r="G91" s="144" t="s">
        <v>3887</v>
      </c>
      <c r="H91" s="144" t="s">
        <v>9112</v>
      </c>
      <c r="I91" s="145" t="b">
        <v>0</v>
      </c>
      <c r="J91" s="145">
        <v>24.31</v>
      </c>
    </row>
    <row r="92" spans="1:10">
      <c r="A92" s="7" t="s">
        <v>49</v>
      </c>
      <c r="D92" s="144" t="s">
        <v>819</v>
      </c>
      <c r="E92" s="144" t="s">
        <v>3865</v>
      </c>
      <c r="F92" s="147">
        <v>44561</v>
      </c>
      <c r="G92" s="144" t="s">
        <v>3887</v>
      </c>
      <c r="H92" s="144" t="s">
        <v>9112</v>
      </c>
      <c r="I92" s="145" t="b">
        <v>0</v>
      </c>
      <c r="J92" s="145">
        <v>24.31</v>
      </c>
    </row>
    <row r="93" spans="1:10">
      <c r="A93" s="7" t="s">
        <v>49</v>
      </c>
      <c r="D93" s="144" t="s">
        <v>822</v>
      </c>
      <c r="E93" s="144" t="s">
        <v>3865</v>
      </c>
      <c r="F93" s="147">
        <v>44561</v>
      </c>
      <c r="G93" s="144" t="s">
        <v>3887</v>
      </c>
      <c r="H93" s="144" t="s">
        <v>9112</v>
      </c>
      <c r="I93" s="145" t="b">
        <v>0</v>
      </c>
      <c r="J93" s="145">
        <v>24.31</v>
      </c>
    </row>
    <row r="94" spans="1:10">
      <c r="A94" s="7" t="s">
        <v>49</v>
      </c>
      <c r="D94" s="144" t="s">
        <v>824</v>
      </c>
      <c r="E94" s="144" t="s">
        <v>3865</v>
      </c>
      <c r="F94" s="147">
        <v>44561</v>
      </c>
      <c r="G94" s="144" t="s">
        <v>3887</v>
      </c>
      <c r="H94" s="144" t="s">
        <v>9112</v>
      </c>
      <c r="I94" s="145" t="b">
        <v>0</v>
      </c>
      <c r="J94" s="145">
        <v>24.31</v>
      </c>
    </row>
    <row r="95" spans="1:10">
      <c r="A95" s="7" t="s">
        <v>49</v>
      </c>
      <c r="D95" s="144" t="s">
        <v>579</v>
      </c>
      <c r="E95" s="144" t="s">
        <v>3865</v>
      </c>
      <c r="F95" s="147">
        <v>44561</v>
      </c>
      <c r="G95" s="144" t="s">
        <v>3887</v>
      </c>
      <c r="H95" s="144" t="s">
        <v>9112</v>
      </c>
      <c r="I95" s="145" t="b">
        <v>0</v>
      </c>
      <c r="J95" s="145">
        <v>100.07</v>
      </c>
    </row>
    <row r="96" spans="1:10">
      <c r="A96" s="7" t="s">
        <v>49</v>
      </c>
      <c r="D96" s="144" t="s">
        <v>585</v>
      </c>
      <c r="E96" s="144" t="s">
        <v>3865</v>
      </c>
      <c r="F96" s="147">
        <v>44561</v>
      </c>
      <c r="G96" s="144" t="s">
        <v>3887</v>
      </c>
      <c r="H96" s="144" t="s">
        <v>9112</v>
      </c>
      <c r="I96" s="145" t="b">
        <v>0</v>
      </c>
      <c r="J96" s="145">
        <v>100.07</v>
      </c>
    </row>
    <row r="97" spans="1:10">
      <c r="A97" s="7" t="s">
        <v>49</v>
      </c>
      <c r="D97" s="144" t="s">
        <v>588</v>
      </c>
      <c r="E97" s="144" t="s">
        <v>3865</v>
      </c>
      <c r="F97" s="147">
        <v>44561</v>
      </c>
      <c r="G97" s="144" t="s">
        <v>3887</v>
      </c>
      <c r="H97" s="144" t="s">
        <v>9112</v>
      </c>
      <c r="I97" s="145" t="b">
        <v>0</v>
      </c>
      <c r="J97" s="145">
        <v>100.07</v>
      </c>
    </row>
    <row r="98" spans="1:10">
      <c r="A98" s="7" t="s">
        <v>49</v>
      </c>
      <c r="D98" s="144" t="s">
        <v>826</v>
      </c>
      <c r="E98" s="144" t="s">
        <v>3865</v>
      </c>
      <c r="F98" s="147">
        <v>44561</v>
      </c>
      <c r="G98" s="144" t="s">
        <v>3887</v>
      </c>
      <c r="H98" s="144" t="s">
        <v>9112</v>
      </c>
      <c r="I98" s="145" t="b">
        <v>0</v>
      </c>
      <c r="J98" s="145">
        <v>9.06</v>
      </c>
    </row>
    <row r="99" spans="1:10">
      <c r="A99" s="7" t="s">
        <v>49</v>
      </c>
      <c r="D99" s="144" t="s">
        <v>830</v>
      </c>
      <c r="E99" s="144" t="s">
        <v>3865</v>
      </c>
      <c r="F99" s="147">
        <v>44561</v>
      </c>
      <c r="G99" s="144" t="s">
        <v>3887</v>
      </c>
      <c r="H99" s="144" t="s">
        <v>9112</v>
      </c>
      <c r="I99" s="145" t="b">
        <v>0</v>
      </c>
      <c r="J99" s="145">
        <v>9.06</v>
      </c>
    </row>
    <row r="100" spans="1:10">
      <c r="A100" s="7" t="s">
        <v>49</v>
      </c>
      <c r="D100" s="144" t="s">
        <v>833</v>
      </c>
      <c r="E100" s="144" t="s">
        <v>3865</v>
      </c>
      <c r="F100" s="147">
        <v>44561</v>
      </c>
      <c r="G100" s="144" t="s">
        <v>3887</v>
      </c>
      <c r="H100" s="144" t="s">
        <v>9112</v>
      </c>
      <c r="I100" s="145" t="b">
        <v>0</v>
      </c>
      <c r="J100" s="145">
        <v>9.06</v>
      </c>
    </row>
    <row r="101" spans="1:10">
      <c r="A101" s="7" t="s">
        <v>49</v>
      </c>
      <c r="D101" s="144" t="s">
        <v>836</v>
      </c>
      <c r="E101" s="144" t="s">
        <v>3865</v>
      </c>
      <c r="F101" s="147">
        <v>44561</v>
      </c>
      <c r="G101" s="144" t="s">
        <v>3887</v>
      </c>
      <c r="H101" s="144" t="s">
        <v>9112</v>
      </c>
      <c r="I101" s="145" t="b">
        <v>0</v>
      </c>
      <c r="J101" s="145">
        <v>9.06</v>
      </c>
    </row>
    <row r="102" spans="1:10">
      <c r="A102" s="7" t="s">
        <v>49</v>
      </c>
      <c r="D102" s="144" t="s">
        <v>839</v>
      </c>
      <c r="E102" s="144" t="s">
        <v>3865</v>
      </c>
      <c r="F102" s="147">
        <v>44561</v>
      </c>
      <c r="G102" s="144" t="s">
        <v>3887</v>
      </c>
      <c r="H102" s="144" t="s">
        <v>9112</v>
      </c>
      <c r="I102" s="145" t="b">
        <v>0</v>
      </c>
      <c r="J102" s="145">
        <v>9.06</v>
      </c>
    </row>
    <row r="103" spans="1:10">
      <c r="A103" s="7" t="s">
        <v>49</v>
      </c>
      <c r="D103" s="144" t="s">
        <v>1127</v>
      </c>
      <c r="E103" s="144" t="s">
        <v>3865</v>
      </c>
      <c r="F103" s="147">
        <v>44561</v>
      </c>
      <c r="G103" s="144" t="s">
        <v>3887</v>
      </c>
      <c r="H103" s="144" t="s">
        <v>9112</v>
      </c>
      <c r="I103" s="145" t="b">
        <v>0</v>
      </c>
      <c r="J103" s="145">
        <v>159.86000000000001</v>
      </c>
    </row>
    <row r="104" spans="1:10">
      <c r="A104" s="7" t="s">
        <v>49</v>
      </c>
      <c r="D104" s="144" t="s">
        <v>3742</v>
      </c>
      <c r="E104" s="144" t="s">
        <v>3865</v>
      </c>
      <c r="F104" s="147">
        <v>44561</v>
      </c>
      <c r="G104" s="144" t="s">
        <v>3887</v>
      </c>
      <c r="H104" s="144" t="s">
        <v>9112</v>
      </c>
      <c r="I104" s="145" t="b">
        <v>0</v>
      </c>
      <c r="J104" s="145">
        <v>36.340000000000003</v>
      </c>
    </row>
    <row r="105" spans="1:10">
      <c r="A105" s="7" t="s">
        <v>49</v>
      </c>
      <c r="D105" s="144" t="s">
        <v>842</v>
      </c>
      <c r="E105" s="144" t="s">
        <v>3865</v>
      </c>
      <c r="F105" s="147">
        <v>44561</v>
      </c>
      <c r="G105" s="144" t="s">
        <v>3887</v>
      </c>
      <c r="H105" s="144" t="s">
        <v>9112</v>
      </c>
      <c r="I105" s="145" t="b">
        <v>0</v>
      </c>
      <c r="J105" s="145">
        <v>24.31</v>
      </c>
    </row>
    <row r="106" spans="1:10">
      <c r="A106" s="7" t="s">
        <v>49</v>
      </c>
      <c r="D106" s="144" t="s">
        <v>846</v>
      </c>
      <c r="E106" s="144" t="s">
        <v>3865</v>
      </c>
      <c r="F106" s="147">
        <v>44561</v>
      </c>
      <c r="G106" s="144" t="s">
        <v>3887</v>
      </c>
      <c r="H106" s="144" t="s">
        <v>9112</v>
      </c>
      <c r="I106" s="145" t="b">
        <v>0</v>
      </c>
      <c r="J106" s="145">
        <v>24.31</v>
      </c>
    </row>
    <row r="107" spans="1:10">
      <c r="A107" s="7" t="s">
        <v>49</v>
      </c>
      <c r="D107" s="144" t="s">
        <v>849</v>
      </c>
      <c r="E107" s="144" t="s">
        <v>3865</v>
      </c>
      <c r="F107" s="147">
        <v>44561</v>
      </c>
      <c r="G107" s="144" t="s">
        <v>3887</v>
      </c>
      <c r="H107" s="144" t="s">
        <v>9112</v>
      </c>
      <c r="I107" s="145" t="b">
        <v>0</v>
      </c>
      <c r="J107" s="145">
        <v>24.31</v>
      </c>
    </row>
    <row r="108" spans="1:10">
      <c r="A108" s="7" t="s">
        <v>49</v>
      </c>
      <c r="D108" s="144" t="s">
        <v>852</v>
      </c>
      <c r="E108" s="144" t="s">
        <v>3865</v>
      </c>
      <c r="F108" s="147">
        <v>44561</v>
      </c>
      <c r="G108" s="144" t="s">
        <v>3887</v>
      </c>
      <c r="H108" s="144" t="s">
        <v>9112</v>
      </c>
      <c r="I108" s="145" t="b">
        <v>0</v>
      </c>
      <c r="J108" s="145">
        <v>24.31</v>
      </c>
    </row>
    <row r="109" spans="1:10">
      <c r="A109" s="7" t="s">
        <v>49</v>
      </c>
      <c r="D109" s="144" t="s">
        <v>854</v>
      </c>
      <c r="E109" s="144" t="s">
        <v>3865</v>
      </c>
      <c r="F109" s="147">
        <v>44561</v>
      </c>
      <c r="G109" s="144" t="s">
        <v>3887</v>
      </c>
      <c r="H109" s="144" t="s">
        <v>9112</v>
      </c>
      <c r="I109" s="145" t="b">
        <v>0</v>
      </c>
      <c r="J109" s="145">
        <v>24.31</v>
      </c>
    </row>
    <row r="110" spans="1:10">
      <c r="A110" s="7" t="s">
        <v>49</v>
      </c>
      <c r="D110" s="144" t="s">
        <v>856</v>
      </c>
      <c r="E110" s="144" t="s">
        <v>3865</v>
      </c>
      <c r="F110" s="147">
        <v>44561</v>
      </c>
      <c r="G110" s="144" t="s">
        <v>3887</v>
      </c>
      <c r="H110" s="144" t="s">
        <v>9112</v>
      </c>
      <c r="I110" s="145" t="b">
        <v>0</v>
      </c>
      <c r="J110" s="145">
        <v>24.31</v>
      </c>
    </row>
    <row r="111" spans="1:10">
      <c r="A111" s="7" t="s">
        <v>49</v>
      </c>
      <c r="D111" s="144" t="s">
        <v>859</v>
      </c>
      <c r="E111" s="144" t="s">
        <v>3865</v>
      </c>
      <c r="F111" s="147">
        <v>44561</v>
      </c>
      <c r="G111" s="144" t="s">
        <v>3887</v>
      </c>
      <c r="H111" s="144" t="s">
        <v>9112</v>
      </c>
      <c r="I111" s="145" t="b">
        <v>0</v>
      </c>
      <c r="J111" s="145">
        <v>24.31</v>
      </c>
    </row>
    <row r="112" spans="1:10">
      <c r="A112" s="7" t="s">
        <v>49</v>
      </c>
      <c r="D112" s="144" t="s">
        <v>862</v>
      </c>
      <c r="E112" s="144" t="s">
        <v>3865</v>
      </c>
      <c r="F112" s="147">
        <v>44561</v>
      </c>
      <c r="G112" s="144" t="s">
        <v>3887</v>
      </c>
      <c r="H112" s="144" t="s">
        <v>9112</v>
      </c>
      <c r="I112" s="145" t="b">
        <v>0</v>
      </c>
      <c r="J112" s="145">
        <v>24.31</v>
      </c>
    </row>
    <row r="113" spans="1:10">
      <c r="A113" s="7" t="s">
        <v>49</v>
      </c>
      <c r="D113" s="144" t="s">
        <v>865</v>
      </c>
      <c r="E113" s="144" t="s">
        <v>3865</v>
      </c>
      <c r="F113" s="147">
        <v>44561</v>
      </c>
      <c r="G113" s="144" t="s">
        <v>3887</v>
      </c>
      <c r="H113" s="144" t="s">
        <v>9112</v>
      </c>
      <c r="I113" s="145" t="b">
        <v>0</v>
      </c>
      <c r="J113" s="145">
        <v>24.31</v>
      </c>
    </row>
    <row r="114" spans="1:10">
      <c r="A114" s="7" t="s">
        <v>49</v>
      </c>
      <c r="D114" s="144" t="s">
        <v>868</v>
      </c>
      <c r="E114" s="144" t="s">
        <v>3865</v>
      </c>
      <c r="F114" s="147">
        <v>44561</v>
      </c>
      <c r="G114" s="144" t="s">
        <v>3887</v>
      </c>
      <c r="H114" s="144" t="s">
        <v>9112</v>
      </c>
      <c r="I114" s="145" t="b">
        <v>0</v>
      </c>
      <c r="J114" s="145">
        <v>24.31</v>
      </c>
    </row>
    <row r="115" spans="1:10">
      <c r="A115" s="7" t="s">
        <v>49</v>
      </c>
      <c r="D115" s="144" t="s">
        <v>870</v>
      </c>
      <c r="E115" s="144" t="s">
        <v>3865</v>
      </c>
      <c r="F115" s="147">
        <v>44561</v>
      </c>
      <c r="G115" s="144" t="s">
        <v>3887</v>
      </c>
      <c r="H115" s="144" t="s">
        <v>9112</v>
      </c>
      <c r="I115" s="145" t="b">
        <v>0</v>
      </c>
      <c r="J115" s="145">
        <v>24.31</v>
      </c>
    </row>
    <row r="116" spans="1:10">
      <c r="A116" s="7" t="s">
        <v>49</v>
      </c>
      <c r="D116" s="144" t="s">
        <v>873</v>
      </c>
      <c r="E116" s="144" t="s">
        <v>3865</v>
      </c>
      <c r="F116" s="147">
        <v>44561</v>
      </c>
      <c r="G116" s="144" t="s">
        <v>3887</v>
      </c>
      <c r="H116" s="144" t="s">
        <v>9112</v>
      </c>
      <c r="I116" s="145" t="b">
        <v>0</v>
      </c>
      <c r="J116" s="145">
        <v>24.31</v>
      </c>
    </row>
    <row r="117" spans="1:10">
      <c r="A117" s="7" t="s">
        <v>49</v>
      </c>
      <c r="D117" s="144" t="s">
        <v>876</v>
      </c>
      <c r="E117" s="144" t="s">
        <v>3865</v>
      </c>
      <c r="F117" s="147">
        <v>44561</v>
      </c>
      <c r="G117" s="144" t="s">
        <v>3887</v>
      </c>
      <c r="H117" s="144" t="s">
        <v>9112</v>
      </c>
      <c r="I117" s="145" t="b">
        <v>0</v>
      </c>
      <c r="J117" s="145">
        <v>24.31</v>
      </c>
    </row>
    <row r="118" spans="1:10">
      <c r="A118" s="7" t="s">
        <v>49</v>
      </c>
      <c r="D118" s="144" t="s">
        <v>879</v>
      </c>
      <c r="E118" s="144" t="s">
        <v>3865</v>
      </c>
      <c r="F118" s="147">
        <v>44561</v>
      </c>
      <c r="G118" s="144" t="s">
        <v>3887</v>
      </c>
      <c r="H118" s="144" t="s">
        <v>9112</v>
      </c>
      <c r="I118" s="145" t="b">
        <v>0</v>
      </c>
      <c r="J118" s="145">
        <v>24.31</v>
      </c>
    </row>
    <row r="119" spans="1:10">
      <c r="A119" s="7" t="s">
        <v>49</v>
      </c>
      <c r="D119" s="144" t="s">
        <v>882</v>
      </c>
      <c r="E119" s="144" t="s">
        <v>3865</v>
      </c>
      <c r="F119" s="147">
        <v>44561</v>
      </c>
      <c r="G119" s="144" t="s">
        <v>3887</v>
      </c>
      <c r="H119" s="144" t="s">
        <v>9112</v>
      </c>
      <c r="I119" s="145" t="b">
        <v>0</v>
      </c>
      <c r="J119" s="145">
        <v>24.31</v>
      </c>
    </row>
    <row r="120" spans="1:10">
      <c r="A120" s="7" t="s">
        <v>49</v>
      </c>
      <c r="D120" s="144" t="s">
        <v>885</v>
      </c>
      <c r="E120" s="144" t="s">
        <v>3865</v>
      </c>
      <c r="F120" s="147">
        <v>44561</v>
      </c>
      <c r="G120" s="144" t="s">
        <v>3887</v>
      </c>
      <c r="H120" s="144" t="s">
        <v>9112</v>
      </c>
      <c r="I120" s="145" t="b">
        <v>0</v>
      </c>
      <c r="J120" s="145">
        <v>50.69</v>
      </c>
    </row>
    <row r="121" spans="1:10">
      <c r="A121" s="7" t="s">
        <v>49</v>
      </c>
      <c r="D121" s="144" t="s">
        <v>1462</v>
      </c>
      <c r="E121" s="144" t="s">
        <v>3865</v>
      </c>
      <c r="F121" s="147">
        <v>44561</v>
      </c>
      <c r="G121" s="144" t="s">
        <v>3887</v>
      </c>
      <c r="H121" s="144" t="s">
        <v>9112</v>
      </c>
      <c r="I121" s="145" t="b">
        <v>0</v>
      </c>
      <c r="J121" s="145">
        <v>34.07</v>
      </c>
    </row>
    <row r="122" spans="1:10">
      <c r="A122" s="7" t="s">
        <v>49</v>
      </c>
      <c r="D122" s="144" t="s">
        <v>1131</v>
      </c>
      <c r="E122" s="144" t="s">
        <v>3865</v>
      </c>
      <c r="F122" s="147">
        <v>44561</v>
      </c>
      <c r="G122" s="144" t="s">
        <v>3887</v>
      </c>
      <c r="H122" s="144" t="s">
        <v>9112</v>
      </c>
      <c r="I122" s="145" t="b">
        <v>0</v>
      </c>
      <c r="J122" s="145">
        <v>49.96</v>
      </c>
    </row>
    <row r="123" spans="1:10">
      <c r="A123" s="7" t="s">
        <v>49</v>
      </c>
      <c r="D123" s="144" t="s">
        <v>892</v>
      </c>
      <c r="E123" s="144" t="s">
        <v>3865</v>
      </c>
      <c r="F123" s="147">
        <v>44561</v>
      </c>
      <c r="G123" s="144" t="s">
        <v>3887</v>
      </c>
      <c r="H123" s="144" t="s">
        <v>9112</v>
      </c>
      <c r="I123" s="145" t="b">
        <v>0</v>
      </c>
      <c r="J123" s="145">
        <v>17.78</v>
      </c>
    </row>
    <row r="124" spans="1:10">
      <c r="A124" s="7" t="s">
        <v>49</v>
      </c>
      <c r="D124" s="144" t="s">
        <v>897</v>
      </c>
      <c r="E124" s="144" t="s">
        <v>3865</v>
      </c>
      <c r="F124" s="147">
        <v>44561</v>
      </c>
      <c r="G124" s="144" t="s">
        <v>3887</v>
      </c>
      <c r="H124" s="144" t="s">
        <v>9112</v>
      </c>
      <c r="I124" s="145" t="b">
        <v>0</v>
      </c>
      <c r="J124" s="145">
        <v>13.68</v>
      </c>
    </row>
    <row r="125" spans="1:10">
      <c r="A125" s="7" t="s">
        <v>49</v>
      </c>
      <c r="D125" s="144" t="s">
        <v>900</v>
      </c>
      <c r="E125" s="144" t="s">
        <v>3865</v>
      </c>
      <c r="F125" s="147">
        <v>44561</v>
      </c>
      <c r="G125" s="144" t="s">
        <v>3887</v>
      </c>
      <c r="H125" s="144" t="s">
        <v>9112</v>
      </c>
      <c r="I125" s="145" t="b">
        <v>0</v>
      </c>
      <c r="J125" s="145">
        <v>13.68</v>
      </c>
    </row>
    <row r="126" spans="1:10">
      <c r="A126" s="7" t="s">
        <v>49</v>
      </c>
      <c r="D126" s="144" t="s">
        <v>902</v>
      </c>
      <c r="E126" s="144" t="s">
        <v>3865</v>
      </c>
      <c r="F126" s="147">
        <v>44561</v>
      </c>
      <c r="G126" s="144" t="s">
        <v>3887</v>
      </c>
      <c r="H126" s="144" t="s">
        <v>9112</v>
      </c>
      <c r="I126" s="145" t="b">
        <v>0</v>
      </c>
      <c r="J126" s="145">
        <v>17.3</v>
      </c>
    </row>
    <row r="127" spans="1:10">
      <c r="A127" s="7" t="s">
        <v>49</v>
      </c>
      <c r="D127" s="144" t="s">
        <v>903</v>
      </c>
      <c r="E127" s="144" t="s">
        <v>3865</v>
      </c>
      <c r="F127" s="147">
        <v>44561</v>
      </c>
      <c r="G127" s="144" t="s">
        <v>3887</v>
      </c>
      <c r="H127" s="144" t="s">
        <v>9112</v>
      </c>
      <c r="I127" s="145" t="b">
        <v>0</v>
      </c>
      <c r="J127" s="145">
        <v>17.3</v>
      </c>
    </row>
    <row r="128" spans="1:10">
      <c r="A128" s="7" t="s">
        <v>49</v>
      </c>
      <c r="D128" s="144" t="s">
        <v>906</v>
      </c>
      <c r="E128" s="144" t="s">
        <v>3865</v>
      </c>
      <c r="F128" s="147">
        <v>44561</v>
      </c>
      <c r="G128" s="144" t="s">
        <v>3887</v>
      </c>
      <c r="H128" s="144" t="s">
        <v>9112</v>
      </c>
      <c r="I128" s="145" t="b">
        <v>0</v>
      </c>
      <c r="J128" s="145">
        <v>17.3</v>
      </c>
    </row>
    <row r="129" spans="1:10">
      <c r="A129" s="7" t="s">
        <v>49</v>
      </c>
      <c r="D129" s="144" t="s">
        <v>909</v>
      </c>
      <c r="E129" s="144" t="s">
        <v>3865</v>
      </c>
      <c r="F129" s="147">
        <v>44561</v>
      </c>
      <c r="G129" s="144" t="s">
        <v>3887</v>
      </c>
      <c r="H129" s="144" t="s">
        <v>9112</v>
      </c>
      <c r="I129" s="145" t="b">
        <v>0</v>
      </c>
      <c r="J129" s="145">
        <v>25.91</v>
      </c>
    </row>
    <row r="130" spans="1:10">
      <c r="A130" s="7" t="s">
        <v>49</v>
      </c>
      <c r="D130" s="144" t="s">
        <v>912</v>
      </c>
      <c r="E130" s="144" t="s">
        <v>3865</v>
      </c>
      <c r="F130" s="147">
        <v>44561</v>
      </c>
      <c r="G130" s="144" t="s">
        <v>3887</v>
      </c>
      <c r="H130" s="144" t="s">
        <v>9112</v>
      </c>
      <c r="I130" s="145" t="b">
        <v>0</v>
      </c>
      <c r="J130" s="145">
        <v>10.75</v>
      </c>
    </row>
    <row r="131" spans="1:10">
      <c r="A131" s="7" t="s">
        <v>49</v>
      </c>
      <c r="D131" s="144" t="s">
        <v>916</v>
      </c>
      <c r="E131" s="144" t="s">
        <v>3865</v>
      </c>
      <c r="F131" s="147">
        <v>44561</v>
      </c>
      <c r="G131" s="144" t="s">
        <v>3887</v>
      </c>
      <c r="H131" s="144" t="s">
        <v>9112</v>
      </c>
      <c r="I131" s="145" t="b">
        <v>0</v>
      </c>
      <c r="J131" s="145">
        <v>30.75</v>
      </c>
    </row>
    <row r="132" spans="1:10">
      <c r="A132" s="7" t="s">
        <v>49</v>
      </c>
      <c r="D132" s="144" t="s">
        <v>919</v>
      </c>
      <c r="E132" s="144" t="s">
        <v>3865</v>
      </c>
      <c r="F132" s="147">
        <v>44561</v>
      </c>
      <c r="G132" s="144" t="s">
        <v>3887</v>
      </c>
      <c r="H132" s="144" t="s">
        <v>9112</v>
      </c>
      <c r="I132" s="145" t="b">
        <v>0</v>
      </c>
      <c r="J132" s="145">
        <v>30.75</v>
      </c>
    </row>
    <row r="133" spans="1:10">
      <c r="A133" s="7" t="s">
        <v>49</v>
      </c>
      <c r="D133" s="144" t="s">
        <v>922</v>
      </c>
      <c r="E133" s="144" t="s">
        <v>3865</v>
      </c>
      <c r="F133" s="147">
        <v>44561</v>
      </c>
      <c r="G133" s="144" t="s">
        <v>3887</v>
      </c>
      <c r="H133" s="144" t="s">
        <v>9112</v>
      </c>
      <c r="I133" s="145" t="b">
        <v>0</v>
      </c>
      <c r="J133" s="145">
        <v>10.75</v>
      </c>
    </row>
    <row r="134" spans="1:10">
      <c r="A134" s="7" t="s">
        <v>49</v>
      </c>
      <c r="D134" s="144" t="s">
        <v>925</v>
      </c>
      <c r="E134" s="144" t="s">
        <v>3865</v>
      </c>
      <c r="F134" s="147">
        <v>44561</v>
      </c>
      <c r="G134" s="144" t="s">
        <v>3887</v>
      </c>
      <c r="H134" s="144" t="s">
        <v>9112</v>
      </c>
      <c r="I134" s="145" t="b">
        <v>0</v>
      </c>
      <c r="J134" s="145">
        <v>30.75</v>
      </c>
    </row>
    <row r="135" spans="1:10">
      <c r="A135" s="7" t="s">
        <v>49</v>
      </c>
      <c r="D135" s="144" t="s">
        <v>928</v>
      </c>
      <c r="E135" s="144" t="s">
        <v>3865</v>
      </c>
      <c r="F135" s="147">
        <v>44561</v>
      </c>
      <c r="G135" s="144" t="s">
        <v>3887</v>
      </c>
      <c r="H135" s="144" t="s">
        <v>9112</v>
      </c>
      <c r="I135" s="145" t="b">
        <v>0</v>
      </c>
      <c r="J135" s="145">
        <v>30.75</v>
      </c>
    </row>
    <row r="136" spans="1:10">
      <c r="A136" s="7" t="s">
        <v>49</v>
      </c>
      <c r="D136" s="144" t="s">
        <v>931</v>
      </c>
      <c r="E136" s="144" t="s">
        <v>3865</v>
      </c>
      <c r="F136" s="147">
        <v>44561</v>
      </c>
      <c r="G136" s="144" t="s">
        <v>3887</v>
      </c>
      <c r="H136" s="144" t="s">
        <v>9112</v>
      </c>
      <c r="I136" s="145" t="b">
        <v>0</v>
      </c>
      <c r="J136" s="145">
        <v>60.53</v>
      </c>
    </row>
    <row r="137" spans="1:10">
      <c r="A137" s="7" t="s">
        <v>49</v>
      </c>
      <c r="D137" s="144" t="s">
        <v>1135</v>
      </c>
      <c r="E137" s="144" t="s">
        <v>3865</v>
      </c>
      <c r="F137" s="147">
        <v>44561</v>
      </c>
      <c r="G137" s="144" t="s">
        <v>3887</v>
      </c>
      <c r="H137" s="144" t="s">
        <v>9112</v>
      </c>
      <c r="I137" s="145" t="b">
        <v>0</v>
      </c>
      <c r="J137" s="145">
        <v>168.68</v>
      </c>
    </row>
    <row r="138" spans="1:10">
      <c r="A138" s="7" t="s">
        <v>49</v>
      </c>
      <c r="D138" s="144" t="s">
        <v>1139</v>
      </c>
      <c r="E138" s="144" t="s">
        <v>3865</v>
      </c>
      <c r="F138" s="147">
        <v>44561</v>
      </c>
      <c r="G138" s="144" t="s">
        <v>3887</v>
      </c>
      <c r="H138" s="144" t="s">
        <v>9112</v>
      </c>
      <c r="I138" s="145" t="b">
        <v>0</v>
      </c>
      <c r="J138" s="145">
        <v>169.82</v>
      </c>
    </row>
    <row r="139" spans="1:10">
      <c r="A139" s="7" t="s">
        <v>49</v>
      </c>
      <c r="D139" s="144" t="s">
        <v>1142</v>
      </c>
      <c r="E139" s="144" t="s">
        <v>3865</v>
      </c>
      <c r="F139" s="147">
        <v>44561</v>
      </c>
      <c r="G139" s="144" t="s">
        <v>3887</v>
      </c>
      <c r="H139" s="144" t="s">
        <v>9112</v>
      </c>
      <c r="I139" s="145" t="b">
        <v>0</v>
      </c>
      <c r="J139" s="145">
        <v>49.1</v>
      </c>
    </row>
    <row r="140" spans="1:10">
      <c r="A140" s="7" t="s">
        <v>49</v>
      </c>
      <c r="D140" s="144" t="s">
        <v>1146</v>
      </c>
      <c r="E140" s="144" t="s">
        <v>3865</v>
      </c>
      <c r="F140" s="147">
        <v>44561</v>
      </c>
      <c r="G140" s="144" t="s">
        <v>3887</v>
      </c>
      <c r="H140" s="144" t="s">
        <v>9112</v>
      </c>
      <c r="I140" s="145" t="b">
        <v>0</v>
      </c>
      <c r="J140" s="145">
        <v>49.1</v>
      </c>
    </row>
    <row r="141" spans="1:10">
      <c r="A141" s="7" t="s">
        <v>49</v>
      </c>
      <c r="D141" s="144" t="s">
        <v>591</v>
      </c>
      <c r="E141" s="144" t="s">
        <v>3865</v>
      </c>
      <c r="F141" s="147">
        <v>44561</v>
      </c>
      <c r="G141" s="144" t="s">
        <v>3887</v>
      </c>
      <c r="H141" s="144" t="s">
        <v>9112</v>
      </c>
      <c r="I141" s="145" t="b">
        <v>0</v>
      </c>
      <c r="J141" s="145">
        <v>166.39</v>
      </c>
    </row>
    <row r="142" spans="1:10">
      <c r="A142" s="7" t="s">
        <v>49</v>
      </c>
      <c r="D142" s="144" t="s">
        <v>595</v>
      </c>
      <c r="E142" s="144" t="s">
        <v>3865</v>
      </c>
      <c r="F142" s="147">
        <v>44561</v>
      </c>
      <c r="G142" s="144" t="s">
        <v>3887</v>
      </c>
      <c r="H142" s="144" t="s">
        <v>9112</v>
      </c>
      <c r="I142" s="145" t="b">
        <v>0</v>
      </c>
      <c r="J142" s="145">
        <v>166.39</v>
      </c>
    </row>
    <row r="143" spans="1:10">
      <c r="A143" s="7" t="s">
        <v>49</v>
      </c>
      <c r="D143" s="144" t="s">
        <v>600</v>
      </c>
      <c r="E143" s="144" t="s">
        <v>3865</v>
      </c>
      <c r="F143" s="147">
        <v>44561</v>
      </c>
      <c r="G143" s="144" t="s">
        <v>3887</v>
      </c>
      <c r="H143" s="144" t="s">
        <v>9112</v>
      </c>
      <c r="I143" s="145" t="b">
        <v>0</v>
      </c>
      <c r="J143" s="145">
        <v>166.39</v>
      </c>
    </row>
    <row r="144" spans="1:10">
      <c r="A144" s="7" t="s">
        <v>49</v>
      </c>
      <c r="D144" s="144" t="s">
        <v>1155</v>
      </c>
      <c r="E144" s="144" t="s">
        <v>3865</v>
      </c>
      <c r="F144" s="147">
        <v>44561</v>
      </c>
      <c r="G144" s="144" t="s">
        <v>3887</v>
      </c>
      <c r="H144" s="144" t="s">
        <v>9112</v>
      </c>
      <c r="I144" s="145" t="b">
        <v>0</v>
      </c>
      <c r="J144" s="145">
        <v>12.42</v>
      </c>
    </row>
    <row r="145" spans="1:10">
      <c r="A145" s="7" t="s">
        <v>49</v>
      </c>
      <c r="D145" s="144" t="s">
        <v>934</v>
      </c>
      <c r="E145" s="144" t="s">
        <v>3865</v>
      </c>
      <c r="F145" s="147">
        <v>44561</v>
      </c>
      <c r="G145" s="144" t="s">
        <v>3887</v>
      </c>
      <c r="H145" s="144" t="s">
        <v>9112</v>
      </c>
      <c r="I145" s="145" t="b">
        <v>0</v>
      </c>
      <c r="J145" s="145">
        <v>23.33</v>
      </c>
    </row>
    <row r="146" spans="1:10">
      <c r="A146" s="7" t="s">
        <v>49</v>
      </c>
      <c r="D146" s="144" t="s">
        <v>938</v>
      </c>
      <c r="E146" s="144" t="s">
        <v>3865</v>
      </c>
      <c r="F146" s="147">
        <v>44561</v>
      </c>
      <c r="G146" s="144" t="s">
        <v>3887</v>
      </c>
      <c r="H146" s="144" t="s">
        <v>9112</v>
      </c>
      <c r="I146" s="145" t="b">
        <v>0</v>
      </c>
      <c r="J146" s="145">
        <v>23.33</v>
      </c>
    </row>
    <row r="147" spans="1:10">
      <c r="A147" s="7" t="s">
        <v>49</v>
      </c>
      <c r="D147" s="144" t="s">
        <v>941</v>
      </c>
      <c r="E147" s="144" t="s">
        <v>3865</v>
      </c>
      <c r="F147" s="147">
        <v>44561</v>
      </c>
      <c r="G147" s="144" t="s">
        <v>3887</v>
      </c>
      <c r="H147" s="144" t="s">
        <v>9112</v>
      </c>
      <c r="I147" s="145" t="b">
        <v>0</v>
      </c>
      <c r="J147" s="145">
        <v>16.73</v>
      </c>
    </row>
    <row r="148" spans="1:10">
      <c r="A148" s="7" t="s">
        <v>49</v>
      </c>
      <c r="D148" s="144" t="s">
        <v>946</v>
      </c>
      <c r="E148" s="144" t="s">
        <v>3865</v>
      </c>
      <c r="F148" s="147">
        <v>44561</v>
      </c>
      <c r="G148" s="144" t="s">
        <v>3887</v>
      </c>
      <c r="H148" s="144" t="s">
        <v>9112</v>
      </c>
      <c r="I148" s="145" t="b">
        <v>0</v>
      </c>
      <c r="J148" s="145">
        <v>16.73</v>
      </c>
    </row>
    <row r="149" spans="1:10">
      <c r="A149" s="7" t="s">
        <v>49</v>
      </c>
      <c r="D149" s="144" t="s">
        <v>949</v>
      </c>
      <c r="E149" s="144" t="s">
        <v>3865</v>
      </c>
      <c r="F149" s="147">
        <v>44561</v>
      </c>
      <c r="G149" s="144" t="s">
        <v>3887</v>
      </c>
      <c r="H149" s="144" t="s">
        <v>9112</v>
      </c>
      <c r="I149" s="145" t="b">
        <v>0</v>
      </c>
      <c r="J149" s="145">
        <v>16.73</v>
      </c>
    </row>
    <row r="150" spans="1:10">
      <c r="A150" s="7" t="s">
        <v>49</v>
      </c>
      <c r="D150" s="144" t="s">
        <v>952</v>
      </c>
      <c r="E150" s="144" t="s">
        <v>3865</v>
      </c>
      <c r="F150" s="147">
        <v>44561</v>
      </c>
      <c r="G150" s="144" t="s">
        <v>3887</v>
      </c>
      <c r="H150" s="144" t="s">
        <v>9112</v>
      </c>
      <c r="I150" s="145" t="b">
        <v>0</v>
      </c>
      <c r="J150" s="145">
        <v>16.73</v>
      </c>
    </row>
    <row r="151" spans="1:10">
      <c r="A151" s="7" t="s">
        <v>49</v>
      </c>
      <c r="D151" s="144" t="s">
        <v>955</v>
      </c>
      <c r="E151" s="144" t="s">
        <v>3865</v>
      </c>
      <c r="F151" s="147">
        <v>44561</v>
      </c>
      <c r="G151" s="144" t="s">
        <v>3887</v>
      </c>
      <c r="H151" s="144" t="s">
        <v>9112</v>
      </c>
      <c r="I151" s="145" t="b">
        <v>0</v>
      </c>
      <c r="J151" s="145">
        <v>16.73</v>
      </c>
    </row>
    <row r="152" spans="1:10">
      <c r="A152" s="7" t="s">
        <v>49</v>
      </c>
      <c r="D152" s="144" t="s">
        <v>958</v>
      </c>
      <c r="E152" s="144" t="s">
        <v>3865</v>
      </c>
      <c r="F152" s="147">
        <v>44561</v>
      </c>
      <c r="G152" s="144" t="s">
        <v>3887</v>
      </c>
      <c r="H152" s="144" t="s">
        <v>9112</v>
      </c>
      <c r="I152" s="145" t="b">
        <v>0</v>
      </c>
      <c r="J152" s="145">
        <v>16.73</v>
      </c>
    </row>
    <row r="153" spans="1:10">
      <c r="A153" s="7" t="s">
        <v>49</v>
      </c>
      <c r="D153" s="144" t="s">
        <v>961</v>
      </c>
      <c r="E153" s="144" t="s">
        <v>3865</v>
      </c>
      <c r="F153" s="147">
        <v>44561</v>
      </c>
      <c r="G153" s="144" t="s">
        <v>3887</v>
      </c>
      <c r="H153" s="144" t="s">
        <v>9112</v>
      </c>
      <c r="I153" s="145" t="b">
        <v>0</v>
      </c>
      <c r="J153" s="145">
        <v>16.73</v>
      </c>
    </row>
    <row r="154" spans="1:10">
      <c r="A154" s="7" t="s">
        <v>49</v>
      </c>
      <c r="D154" s="144" t="s">
        <v>3704</v>
      </c>
      <c r="E154" s="144" t="s">
        <v>3865</v>
      </c>
      <c r="F154" s="147">
        <v>44561</v>
      </c>
      <c r="G154" s="144" t="s">
        <v>3887</v>
      </c>
      <c r="H154" s="144" t="s">
        <v>9112</v>
      </c>
      <c r="I154" s="145" t="b">
        <v>0</v>
      </c>
      <c r="J154" s="145">
        <v>16.73</v>
      </c>
    </row>
    <row r="155" spans="1:10">
      <c r="A155" s="7" t="s">
        <v>49</v>
      </c>
      <c r="D155" s="144" t="s">
        <v>964</v>
      </c>
      <c r="E155" s="144" t="s">
        <v>3865</v>
      </c>
      <c r="F155" s="147">
        <v>44561</v>
      </c>
      <c r="G155" s="144" t="s">
        <v>3887</v>
      </c>
      <c r="H155" s="144" t="s">
        <v>9112</v>
      </c>
      <c r="I155" s="145" t="b">
        <v>0</v>
      </c>
      <c r="J155" s="145">
        <v>16.73</v>
      </c>
    </row>
    <row r="156" spans="1:10">
      <c r="A156" s="7" t="s">
        <v>49</v>
      </c>
      <c r="D156" s="144" t="s">
        <v>967</v>
      </c>
      <c r="E156" s="144" t="s">
        <v>3865</v>
      </c>
      <c r="F156" s="147">
        <v>44561</v>
      </c>
      <c r="G156" s="144" t="s">
        <v>3887</v>
      </c>
      <c r="H156" s="144" t="s">
        <v>9112</v>
      </c>
      <c r="I156" s="145" t="b">
        <v>0</v>
      </c>
      <c r="J156" s="145">
        <v>16.73</v>
      </c>
    </row>
    <row r="157" spans="1:10">
      <c r="A157" s="7" t="s">
        <v>49</v>
      </c>
      <c r="D157" s="144" t="s">
        <v>1326</v>
      </c>
      <c r="E157" s="144" t="s">
        <v>3865</v>
      </c>
      <c r="F157" s="147">
        <v>44561</v>
      </c>
      <c r="G157" s="144" t="s">
        <v>3887</v>
      </c>
      <c r="H157" s="144" t="s">
        <v>9112</v>
      </c>
      <c r="I157" s="145" t="b">
        <v>0</v>
      </c>
      <c r="J157" s="145">
        <v>93.34</v>
      </c>
    </row>
    <row r="158" spans="1:10">
      <c r="A158" s="7" t="s">
        <v>49</v>
      </c>
      <c r="D158" s="144" t="s">
        <v>1330</v>
      </c>
      <c r="E158" s="144" t="s">
        <v>3865</v>
      </c>
      <c r="F158" s="147">
        <v>44561</v>
      </c>
      <c r="G158" s="144" t="s">
        <v>3887</v>
      </c>
      <c r="H158" s="144" t="s">
        <v>9112</v>
      </c>
      <c r="I158" s="145" t="b">
        <v>0</v>
      </c>
      <c r="J158" s="145">
        <v>93.34</v>
      </c>
    </row>
    <row r="159" spans="1:10">
      <c r="A159" s="7" t="s">
        <v>49</v>
      </c>
      <c r="D159" s="144" t="s">
        <v>1333</v>
      </c>
      <c r="E159" s="144" t="s">
        <v>3865</v>
      </c>
      <c r="F159" s="147">
        <v>44561</v>
      </c>
      <c r="G159" s="144" t="s">
        <v>3887</v>
      </c>
      <c r="H159" s="144" t="s">
        <v>9112</v>
      </c>
      <c r="I159" s="145" t="b">
        <v>0</v>
      </c>
      <c r="J159" s="145">
        <v>93.34</v>
      </c>
    </row>
    <row r="160" spans="1:10">
      <c r="A160" s="7" t="s">
        <v>49</v>
      </c>
      <c r="D160" s="144" t="s">
        <v>1336</v>
      </c>
      <c r="E160" s="144" t="s">
        <v>3865</v>
      </c>
      <c r="F160" s="147">
        <v>44561</v>
      </c>
      <c r="G160" s="144" t="s">
        <v>3887</v>
      </c>
      <c r="H160" s="144" t="s">
        <v>9112</v>
      </c>
      <c r="I160" s="145" t="b">
        <v>0</v>
      </c>
      <c r="J160" s="145">
        <v>93.34</v>
      </c>
    </row>
    <row r="161" spans="1:10">
      <c r="A161" s="7" t="s">
        <v>49</v>
      </c>
      <c r="D161" s="144" t="s">
        <v>3708</v>
      </c>
      <c r="E161" s="144" t="s">
        <v>3865</v>
      </c>
      <c r="F161" s="147">
        <v>44561</v>
      </c>
      <c r="G161" s="144" t="s">
        <v>3887</v>
      </c>
      <c r="H161" s="144" t="s">
        <v>9112</v>
      </c>
      <c r="I161" s="145" t="b">
        <v>0</v>
      </c>
      <c r="J161" s="145">
        <v>34.380000000000003</v>
      </c>
    </row>
    <row r="162" spans="1:10">
      <c r="A162" s="7" t="s">
        <v>49</v>
      </c>
      <c r="D162" s="144" t="s">
        <v>3710</v>
      </c>
      <c r="E162" s="144" t="s">
        <v>3865</v>
      </c>
      <c r="F162" s="147">
        <v>44561</v>
      </c>
      <c r="G162" s="144" t="s">
        <v>3887</v>
      </c>
      <c r="H162" s="144" t="s">
        <v>9112</v>
      </c>
      <c r="I162" s="145" t="b">
        <v>0</v>
      </c>
      <c r="J162" s="145">
        <v>34.380000000000003</v>
      </c>
    </row>
    <row r="163" spans="1:10">
      <c r="A163" s="7" t="s">
        <v>49</v>
      </c>
      <c r="D163" s="144" t="s">
        <v>3709</v>
      </c>
      <c r="E163" s="144" t="s">
        <v>3865</v>
      </c>
      <c r="F163" s="147">
        <v>44561</v>
      </c>
      <c r="G163" s="144" t="s">
        <v>3887</v>
      </c>
      <c r="H163" s="144" t="s">
        <v>9112</v>
      </c>
      <c r="I163" s="145" t="b">
        <v>0</v>
      </c>
      <c r="J163" s="145">
        <v>34.380000000000003</v>
      </c>
    </row>
    <row r="164" spans="1:10">
      <c r="A164" s="7" t="s">
        <v>49</v>
      </c>
      <c r="D164" s="144" t="s">
        <v>1166</v>
      </c>
      <c r="E164" s="144" t="s">
        <v>3865</v>
      </c>
      <c r="F164" s="147">
        <v>44561</v>
      </c>
      <c r="G164" s="144" t="s">
        <v>3887</v>
      </c>
      <c r="H164" s="144" t="s">
        <v>9112</v>
      </c>
      <c r="I164" s="145" t="b">
        <v>0</v>
      </c>
      <c r="J164" s="145">
        <v>31.52</v>
      </c>
    </row>
    <row r="165" spans="1:10">
      <c r="A165" s="7" t="s">
        <v>49</v>
      </c>
      <c r="D165" s="144" t="s">
        <v>1170</v>
      </c>
      <c r="E165" s="144" t="s">
        <v>3865</v>
      </c>
      <c r="F165" s="147">
        <v>44561</v>
      </c>
      <c r="G165" s="144" t="s">
        <v>3887</v>
      </c>
      <c r="H165" s="144" t="s">
        <v>9112</v>
      </c>
      <c r="I165" s="145" t="b">
        <v>0</v>
      </c>
      <c r="J165" s="145">
        <v>31.52</v>
      </c>
    </row>
    <row r="166" spans="1:10">
      <c r="A166" s="7" t="s">
        <v>49</v>
      </c>
      <c r="D166" s="144" t="s">
        <v>1173</v>
      </c>
      <c r="E166" s="144" t="s">
        <v>3865</v>
      </c>
      <c r="F166" s="147">
        <v>44561</v>
      </c>
      <c r="G166" s="144" t="s">
        <v>3887</v>
      </c>
      <c r="H166" s="144" t="s">
        <v>9112</v>
      </c>
      <c r="I166" s="145" t="b">
        <v>0</v>
      </c>
      <c r="J166" s="145">
        <v>31.52</v>
      </c>
    </row>
    <row r="167" spans="1:10">
      <c r="A167" s="7" t="s">
        <v>49</v>
      </c>
      <c r="D167" s="144" t="s">
        <v>1176</v>
      </c>
      <c r="E167" s="144" t="s">
        <v>3865</v>
      </c>
      <c r="F167" s="147">
        <v>44561</v>
      </c>
      <c r="G167" s="144" t="s">
        <v>3887</v>
      </c>
      <c r="H167" s="144" t="s">
        <v>9112</v>
      </c>
      <c r="I167" s="145" t="b">
        <v>0</v>
      </c>
      <c r="J167" s="145">
        <v>31.52</v>
      </c>
    </row>
    <row r="168" spans="1:10">
      <c r="A168" s="7" t="s">
        <v>49</v>
      </c>
      <c r="D168" s="144" t="s">
        <v>1378</v>
      </c>
      <c r="E168" s="144" t="s">
        <v>3865</v>
      </c>
      <c r="F168" s="147">
        <v>44561</v>
      </c>
      <c r="G168" s="144" t="s">
        <v>3887</v>
      </c>
      <c r="H168" s="144" t="s">
        <v>9112</v>
      </c>
      <c r="I168" s="145" t="b">
        <v>0</v>
      </c>
      <c r="J168" s="145">
        <v>31.52</v>
      </c>
    </row>
    <row r="169" spans="1:10">
      <c r="A169" s="7" t="s">
        <v>49</v>
      </c>
      <c r="D169" s="144" t="s">
        <v>1179</v>
      </c>
      <c r="E169" s="144" t="s">
        <v>3865</v>
      </c>
      <c r="F169" s="147">
        <v>44561</v>
      </c>
      <c r="G169" s="144" t="s">
        <v>3887</v>
      </c>
      <c r="H169" s="144" t="s">
        <v>9112</v>
      </c>
      <c r="I169" s="145" t="b">
        <v>0</v>
      </c>
      <c r="J169" s="145">
        <v>31.52</v>
      </c>
    </row>
    <row r="170" spans="1:10">
      <c r="A170" s="7" t="s">
        <v>49</v>
      </c>
      <c r="D170" s="144" t="s">
        <v>1182</v>
      </c>
      <c r="E170" s="144" t="s">
        <v>3865</v>
      </c>
      <c r="F170" s="147">
        <v>44561</v>
      </c>
      <c r="G170" s="144" t="s">
        <v>3887</v>
      </c>
      <c r="H170" s="144" t="s">
        <v>9112</v>
      </c>
      <c r="I170" s="145" t="b">
        <v>0</v>
      </c>
      <c r="J170" s="145">
        <v>31.52</v>
      </c>
    </row>
    <row r="171" spans="1:10">
      <c r="A171" s="7" t="s">
        <v>49</v>
      </c>
      <c r="D171" s="144" t="s">
        <v>1185</v>
      </c>
      <c r="E171" s="144" t="s">
        <v>3865</v>
      </c>
      <c r="F171" s="147">
        <v>44561</v>
      </c>
      <c r="G171" s="144" t="s">
        <v>3887</v>
      </c>
      <c r="H171" s="144" t="s">
        <v>9112</v>
      </c>
      <c r="I171" s="145" t="b">
        <v>0</v>
      </c>
      <c r="J171" s="145">
        <v>31.52</v>
      </c>
    </row>
    <row r="172" spans="1:10">
      <c r="A172" s="7" t="s">
        <v>49</v>
      </c>
      <c r="D172" s="144" t="s">
        <v>1188</v>
      </c>
      <c r="E172" s="144" t="s">
        <v>3865</v>
      </c>
      <c r="F172" s="147">
        <v>44561</v>
      </c>
      <c r="G172" s="144" t="s">
        <v>3887</v>
      </c>
      <c r="H172" s="144" t="s">
        <v>9112</v>
      </c>
      <c r="I172" s="145" t="b">
        <v>0</v>
      </c>
      <c r="J172" s="145">
        <v>31.52</v>
      </c>
    </row>
    <row r="173" spans="1:10">
      <c r="A173" s="7" t="s">
        <v>49</v>
      </c>
      <c r="D173" s="144" t="s">
        <v>1191</v>
      </c>
      <c r="E173" s="144" t="s">
        <v>3865</v>
      </c>
      <c r="F173" s="147">
        <v>44561</v>
      </c>
      <c r="G173" s="144" t="s">
        <v>3887</v>
      </c>
      <c r="H173" s="144" t="s">
        <v>9112</v>
      </c>
      <c r="I173" s="145" t="b">
        <v>0</v>
      </c>
      <c r="J173" s="145">
        <v>31.52</v>
      </c>
    </row>
    <row r="174" spans="1:10">
      <c r="A174" s="7" t="s">
        <v>49</v>
      </c>
      <c r="D174" s="144" t="s">
        <v>1194</v>
      </c>
      <c r="E174" s="144" t="s">
        <v>3865</v>
      </c>
      <c r="F174" s="147">
        <v>44561</v>
      </c>
      <c r="G174" s="144" t="s">
        <v>3887</v>
      </c>
      <c r="H174" s="144" t="s">
        <v>9112</v>
      </c>
      <c r="I174" s="145" t="b">
        <v>0</v>
      </c>
      <c r="J174" s="145">
        <v>31.52</v>
      </c>
    </row>
    <row r="175" spans="1:10">
      <c r="A175" s="7" t="s">
        <v>49</v>
      </c>
      <c r="D175" s="144" t="s">
        <v>1197</v>
      </c>
      <c r="E175" s="144" t="s">
        <v>3865</v>
      </c>
      <c r="F175" s="147">
        <v>44561</v>
      </c>
      <c r="G175" s="144" t="s">
        <v>3887</v>
      </c>
      <c r="H175" s="144" t="s">
        <v>9112</v>
      </c>
      <c r="I175" s="145" t="b">
        <v>0</v>
      </c>
      <c r="J175" s="145">
        <v>31.52</v>
      </c>
    </row>
    <row r="176" spans="1:10">
      <c r="A176" s="7" t="s">
        <v>49</v>
      </c>
      <c r="D176" s="144" t="s">
        <v>3743</v>
      </c>
      <c r="E176" s="144" t="s">
        <v>3865</v>
      </c>
      <c r="F176" s="147">
        <v>44561</v>
      </c>
      <c r="G176" s="144" t="s">
        <v>3887</v>
      </c>
      <c r="H176" s="144" t="s">
        <v>9112</v>
      </c>
      <c r="I176" s="145" t="b">
        <v>0</v>
      </c>
      <c r="J176" s="145">
        <v>14.08</v>
      </c>
    </row>
    <row r="177" spans="1:10">
      <c r="A177" s="7" t="s">
        <v>49</v>
      </c>
      <c r="D177" s="144" t="s">
        <v>3744</v>
      </c>
      <c r="E177" s="144" t="s">
        <v>3865</v>
      </c>
      <c r="F177" s="147">
        <v>44561</v>
      </c>
      <c r="G177" s="144" t="s">
        <v>3887</v>
      </c>
      <c r="H177" s="144" t="s">
        <v>9112</v>
      </c>
      <c r="I177" s="145" t="b">
        <v>0</v>
      </c>
      <c r="J177" s="145">
        <v>14.08</v>
      </c>
    </row>
    <row r="178" spans="1:10">
      <c r="A178" s="7" t="s">
        <v>49</v>
      </c>
      <c r="D178" s="144" t="s">
        <v>1200</v>
      </c>
      <c r="E178" s="144" t="s">
        <v>3865</v>
      </c>
      <c r="F178" s="147">
        <v>44561</v>
      </c>
      <c r="G178" s="144" t="s">
        <v>3887</v>
      </c>
      <c r="H178" s="144" t="s">
        <v>9112</v>
      </c>
      <c r="I178" s="145" t="b">
        <v>0</v>
      </c>
      <c r="J178" s="145">
        <v>34.380000000000003</v>
      </c>
    </row>
    <row r="179" spans="1:10">
      <c r="A179" s="7" t="s">
        <v>49</v>
      </c>
      <c r="D179" s="144" t="s">
        <v>1204</v>
      </c>
      <c r="E179" s="144" t="s">
        <v>3865</v>
      </c>
      <c r="F179" s="147">
        <v>44561</v>
      </c>
      <c r="G179" s="144" t="s">
        <v>3887</v>
      </c>
      <c r="H179" s="144" t="s">
        <v>9112</v>
      </c>
      <c r="I179" s="145" t="b">
        <v>0</v>
      </c>
      <c r="J179" s="145">
        <v>34.380000000000003</v>
      </c>
    </row>
    <row r="180" spans="1:10">
      <c r="A180" s="7" t="s">
        <v>49</v>
      </c>
      <c r="D180" s="144" t="s">
        <v>3711</v>
      </c>
      <c r="E180" s="144" t="s">
        <v>3865</v>
      </c>
      <c r="F180" s="147">
        <v>44561</v>
      </c>
      <c r="G180" s="144" t="s">
        <v>3887</v>
      </c>
      <c r="H180" s="144" t="s">
        <v>9112</v>
      </c>
      <c r="I180" s="145" t="b">
        <v>0</v>
      </c>
      <c r="J180" s="145">
        <v>34.380000000000003</v>
      </c>
    </row>
    <row r="181" spans="1:10">
      <c r="A181" s="7" t="s">
        <v>49</v>
      </c>
      <c r="D181" s="144" t="s">
        <v>1207</v>
      </c>
      <c r="E181" s="144" t="s">
        <v>3865</v>
      </c>
      <c r="F181" s="147">
        <v>44561</v>
      </c>
      <c r="G181" s="144" t="s">
        <v>3887</v>
      </c>
      <c r="H181" s="144" t="s">
        <v>9112</v>
      </c>
      <c r="I181" s="145" t="b">
        <v>0</v>
      </c>
      <c r="J181" s="145">
        <v>34.380000000000003</v>
      </c>
    </row>
    <row r="182" spans="1:10">
      <c r="A182" s="7" t="s">
        <v>49</v>
      </c>
      <c r="D182" s="144" t="s">
        <v>1210</v>
      </c>
      <c r="E182" s="144" t="s">
        <v>3865</v>
      </c>
      <c r="F182" s="147">
        <v>44561</v>
      </c>
      <c r="G182" s="144" t="s">
        <v>3887</v>
      </c>
      <c r="H182" s="144" t="s">
        <v>9112</v>
      </c>
      <c r="I182" s="145" t="b">
        <v>0</v>
      </c>
      <c r="J182" s="145">
        <v>34.380000000000003</v>
      </c>
    </row>
    <row r="183" spans="1:10">
      <c r="A183" s="7" t="s">
        <v>49</v>
      </c>
      <c r="D183" s="144" t="s">
        <v>1213</v>
      </c>
      <c r="E183" s="144" t="s">
        <v>3865</v>
      </c>
      <c r="F183" s="147">
        <v>44561</v>
      </c>
      <c r="G183" s="144" t="s">
        <v>3887</v>
      </c>
      <c r="H183" s="144" t="s">
        <v>9112</v>
      </c>
      <c r="I183" s="145" t="b">
        <v>0</v>
      </c>
      <c r="J183" s="145">
        <v>34.380000000000003</v>
      </c>
    </row>
    <row r="184" spans="1:10">
      <c r="A184" s="7" t="s">
        <v>49</v>
      </c>
      <c r="D184" s="144" t="s">
        <v>1216</v>
      </c>
      <c r="E184" s="144" t="s">
        <v>3865</v>
      </c>
      <c r="F184" s="147">
        <v>44561</v>
      </c>
      <c r="G184" s="144" t="s">
        <v>3887</v>
      </c>
      <c r="H184" s="144" t="s">
        <v>9112</v>
      </c>
      <c r="I184" s="145" t="b">
        <v>0</v>
      </c>
      <c r="J184" s="145">
        <v>34.380000000000003</v>
      </c>
    </row>
    <row r="185" spans="1:10">
      <c r="A185" s="7" t="s">
        <v>49</v>
      </c>
      <c r="D185" s="144" t="s">
        <v>1219</v>
      </c>
      <c r="E185" s="144" t="s">
        <v>3865</v>
      </c>
      <c r="F185" s="147">
        <v>44561</v>
      </c>
      <c r="G185" s="144" t="s">
        <v>3887</v>
      </c>
      <c r="H185" s="144" t="s">
        <v>9112</v>
      </c>
      <c r="I185" s="145" t="b">
        <v>0</v>
      </c>
      <c r="J185" s="145">
        <v>34.380000000000003</v>
      </c>
    </row>
    <row r="186" spans="1:10">
      <c r="A186" s="7" t="s">
        <v>49</v>
      </c>
      <c r="D186" s="144" t="s">
        <v>1222</v>
      </c>
      <c r="E186" s="144" t="s">
        <v>3865</v>
      </c>
      <c r="F186" s="147">
        <v>44561</v>
      </c>
      <c r="G186" s="144" t="s">
        <v>3887</v>
      </c>
      <c r="H186" s="144" t="s">
        <v>9112</v>
      </c>
      <c r="I186" s="145" t="b">
        <v>0</v>
      </c>
      <c r="J186" s="145">
        <v>34.380000000000003</v>
      </c>
    </row>
    <row r="187" spans="1:10">
      <c r="A187" s="7" t="s">
        <v>49</v>
      </c>
      <c r="D187" s="144" t="s">
        <v>3713</v>
      </c>
      <c r="E187" s="144" t="s">
        <v>3865</v>
      </c>
      <c r="F187" s="147">
        <v>44561</v>
      </c>
      <c r="G187" s="144" t="s">
        <v>3887</v>
      </c>
      <c r="H187" s="144" t="s">
        <v>9112</v>
      </c>
      <c r="I187" s="145" t="b">
        <v>0</v>
      </c>
      <c r="J187" s="145">
        <v>34.380000000000003</v>
      </c>
    </row>
    <row r="188" spans="1:10">
      <c r="A188" s="7" t="s">
        <v>49</v>
      </c>
      <c r="D188" s="144" t="s">
        <v>1225</v>
      </c>
      <c r="E188" s="144" t="s">
        <v>3865</v>
      </c>
      <c r="F188" s="147">
        <v>44561</v>
      </c>
      <c r="G188" s="144" t="s">
        <v>3887</v>
      </c>
      <c r="H188" s="144" t="s">
        <v>9112</v>
      </c>
      <c r="I188" s="145" t="b">
        <v>0</v>
      </c>
      <c r="J188" s="145">
        <v>34.380000000000003</v>
      </c>
    </row>
    <row r="189" spans="1:10">
      <c r="A189" s="7" t="s">
        <v>49</v>
      </c>
      <c r="D189" s="144" t="s">
        <v>1228</v>
      </c>
      <c r="E189" s="144" t="s">
        <v>3865</v>
      </c>
      <c r="F189" s="147">
        <v>44561</v>
      </c>
      <c r="G189" s="144" t="s">
        <v>3887</v>
      </c>
      <c r="H189" s="144" t="s">
        <v>9112</v>
      </c>
      <c r="I189" s="145" t="b">
        <v>0</v>
      </c>
      <c r="J189" s="145">
        <v>34.380000000000003</v>
      </c>
    </row>
    <row r="190" spans="1:10">
      <c r="A190" s="7" t="s">
        <v>49</v>
      </c>
      <c r="D190" s="144" t="s">
        <v>1232</v>
      </c>
      <c r="E190" s="144" t="s">
        <v>3865</v>
      </c>
      <c r="F190" s="147">
        <v>44561</v>
      </c>
      <c r="G190" s="144" t="s">
        <v>3887</v>
      </c>
      <c r="H190" s="144" t="s">
        <v>9112</v>
      </c>
      <c r="I190" s="145" t="b">
        <v>0</v>
      </c>
      <c r="J190" s="145">
        <v>34.380000000000003</v>
      </c>
    </row>
    <row r="191" spans="1:10">
      <c r="A191" s="7" t="s">
        <v>49</v>
      </c>
      <c r="D191" s="144" t="s">
        <v>1235</v>
      </c>
      <c r="E191" s="144" t="s">
        <v>3865</v>
      </c>
      <c r="F191" s="147">
        <v>44561</v>
      </c>
      <c r="G191" s="144" t="s">
        <v>3887</v>
      </c>
      <c r="H191" s="144" t="s">
        <v>9112</v>
      </c>
      <c r="I191" s="145" t="b">
        <v>0</v>
      </c>
      <c r="J191" s="145">
        <v>34.380000000000003</v>
      </c>
    </row>
    <row r="192" spans="1:10">
      <c r="A192" s="7" t="s">
        <v>49</v>
      </c>
      <c r="D192" s="144" t="s">
        <v>3712</v>
      </c>
      <c r="E192" s="144" t="s">
        <v>3865</v>
      </c>
      <c r="F192" s="147">
        <v>44561</v>
      </c>
      <c r="G192" s="144" t="s">
        <v>3887</v>
      </c>
      <c r="H192" s="144" t="s">
        <v>9112</v>
      </c>
      <c r="I192" s="145" t="b">
        <v>0</v>
      </c>
      <c r="J192" s="145">
        <v>34.380000000000003</v>
      </c>
    </row>
    <row r="193" spans="1:10">
      <c r="A193" s="7" t="s">
        <v>49</v>
      </c>
      <c r="D193" s="144" t="s">
        <v>1238</v>
      </c>
      <c r="E193" s="144" t="s">
        <v>3865</v>
      </c>
      <c r="F193" s="147">
        <v>44561</v>
      </c>
      <c r="G193" s="144" t="s">
        <v>3887</v>
      </c>
      <c r="H193" s="144" t="s">
        <v>9112</v>
      </c>
      <c r="I193" s="145" t="b">
        <v>0</v>
      </c>
      <c r="J193" s="145">
        <v>34.380000000000003</v>
      </c>
    </row>
    <row r="194" spans="1:10">
      <c r="A194" s="7" t="s">
        <v>49</v>
      </c>
      <c r="D194" s="144" t="s">
        <v>1241</v>
      </c>
      <c r="E194" s="144" t="s">
        <v>3865</v>
      </c>
      <c r="F194" s="147">
        <v>44561</v>
      </c>
      <c r="G194" s="144" t="s">
        <v>3887</v>
      </c>
      <c r="H194" s="144" t="s">
        <v>9112</v>
      </c>
      <c r="I194" s="145" t="b">
        <v>0</v>
      </c>
      <c r="J194" s="145">
        <v>34.380000000000003</v>
      </c>
    </row>
    <row r="195" spans="1:10">
      <c r="A195" s="7" t="s">
        <v>49</v>
      </c>
      <c r="D195" s="144" t="s">
        <v>1244</v>
      </c>
      <c r="E195" s="144" t="s">
        <v>3865</v>
      </c>
      <c r="F195" s="147">
        <v>44561</v>
      </c>
      <c r="G195" s="144" t="s">
        <v>3887</v>
      </c>
      <c r="H195" s="144" t="s">
        <v>9112</v>
      </c>
      <c r="I195" s="145" t="b">
        <v>0</v>
      </c>
      <c r="J195" s="145">
        <v>34.380000000000003</v>
      </c>
    </row>
    <row r="196" spans="1:10">
      <c r="A196" s="7" t="s">
        <v>49</v>
      </c>
      <c r="D196" s="144" t="s">
        <v>1247</v>
      </c>
      <c r="E196" s="144" t="s">
        <v>3865</v>
      </c>
      <c r="F196" s="147">
        <v>44561</v>
      </c>
      <c r="G196" s="144" t="s">
        <v>3887</v>
      </c>
      <c r="H196" s="144" t="s">
        <v>9112</v>
      </c>
      <c r="I196" s="145" t="b">
        <v>0</v>
      </c>
      <c r="J196" s="145">
        <v>34.380000000000003</v>
      </c>
    </row>
    <row r="197" spans="1:10">
      <c r="A197" s="7" t="s">
        <v>49</v>
      </c>
      <c r="D197" s="144" t="s">
        <v>1250</v>
      </c>
      <c r="E197" s="144" t="s">
        <v>3865</v>
      </c>
      <c r="F197" s="147">
        <v>44561</v>
      </c>
      <c r="G197" s="144" t="s">
        <v>3887</v>
      </c>
      <c r="H197" s="144" t="s">
        <v>9112</v>
      </c>
      <c r="I197" s="145" t="b">
        <v>0</v>
      </c>
      <c r="J197" s="145">
        <v>34.380000000000003</v>
      </c>
    </row>
    <row r="198" spans="1:10">
      <c r="A198" s="7" t="s">
        <v>49</v>
      </c>
      <c r="D198" s="144" t="s">
        <v>1253</v>
      </c>
      <c r="E198" s="144" t="s">
        <v>3865</v>
      </c>
      <c r="F198" s="147">
        <v>44561</v>
      </c>
      <c r="G198" s="144" t="s">
        <v>3887</v>
      </c>
      <c r="H198" s="144" t="s">
        <v>9112</v>
      </c>
      <c r="I198" s="145" t="b">
        <v>0</v>
      </c>
      <c r="J198" s="145">
        <v>34.380000000000003</v>
      </c>
    </row>
    <row r="199" spans="1:10">
      <c r="A199" s="7" t="s">
        <v>49</v>
      </c>
      <c r="D199" s="144" t="s">
        <v>1256</v>
      </c>
      <c r="E199" s="144" t="s">
        <v>3865</v>
      </c>
      <c r="F199" s="147">
        <v>44561</v>
      </c>
      <c r="G199" s="144" t="s">
        <v>3887</v>
      </c>
      <c r="H199" s="144" t="s">
        <v>9112</v>
      </c>
      <c r="I199" s="145" t="b">
        <v>0</v>
      </c>
      <c r="J199" s="145">
        <v>34.380000000000003</v>
      </c>
    </row>
    <row r="200" spans="1:10">
      <c r="A200" s="7" t="s">
        <v>49</v>
      </c>
      <c r="D200" s="144" t="s">
        <v>1259</v>
      </c>
      <c r="E200" s="144" t="s">
        <v>3865</v>
      </c>
      <c r="F200" s="147">
        <v>44561</v>
      </c>
      <c r="G200" s="144" t="s">
        <v>3887</v>
      </c>
      <c r="H200" s="144" t="s">
        <v>9112</v>
      </c>
      <c r="I200" s="145" t="b">
        <v>0</v>
      </c>
      <c r="J200" s="145">
        <v>34.380000000000003</v>
      </c>
    </row>
    <row r="201" spans="1:10">
      <c r="A201" s="7" t="s">
        <v>49</v>
      </c>
      <c r="D201" s="144" t="s">
        <v>1262</v>
      </c>
      <c r="E201" s="144" t="s">
        <v>3865</v>
      </c>
      <c r="F201" s="147">
        <v>44561</v>
      </c>
      <c r="G201" s="144" t="s">
        <v>3887</v>
      </c>
      <c r="H201" s="144" t="s">
        <v>9112</v>
      </c>
      <c r="I201" s="145" t="b">
        <v>0</v>
      </c>
      <c r="J201" s="145">
        <v>34.380000000000003</v>
      </c>
    </row>
    <row r="202" spans="1:10">
      <c r="A202" s="7" t="s">
        <v>49</v>
      </c>
      <c r="D202" s="144" t="s">
        <v>1265</v>
      </c>
      <c r="E202" s="144" t="s">
        <v>3865</v>
      </c>
      <c r="F202" s="147">
        <v>44561</v>
      </c>
      <c r="G202" s="144" t="s">
        <v>3887</v>
      </c>
      <c r="H202" s="144" t="s">
        <v>9112</v>
      </c>
      <c r="I202" s="145" t="b">
        <v>0</v>
      </c>
      <c r="J202" s="145">
        <v>33.19</v>
      </c>
    </row>
    <row r="203" spans="1:10">
      <c r="A203" s="7" t="s">
        <v>49</v>
      </c>
      <c r="D203" s="144" t="s">
        <v>1269</v>
      </c>
      <c r="E203" s="144" t="s">
        <v>3865</v>
      </c>
      <c r="F203" s="147">
        <v>44561</v>
      </c>
      <c r="G203" s="144" t="s">
        <v>3887</v>
      </c>
      <c r="H203" s="144" t="s">
        <v>9112</v>
      </c>
      <c r="I203" s="145" t="b">
        <v>0</v>
      </c>
      <c r="J203" s="145">
        <v>33.19</v>
      </c>
    </row>
    <row r="204" spans="1:10">
      <c r="A204" s="7" t="s">
        <v>49</v>
      </c>
      <c r="D204" s="144" t="s">
        <v>1273</v>
      </c>
      <c r="E204" s="144" t="s">
        <v>3865</v>
      </c>
      <c r="F204" s="147">
        <v>44561</v>
      </c>
      <c r="G204" s="144" t="s">
        <v>3887</v>
      </c>
      <c r="H204" s="144" t="s">
        <v>9112</v>
      </c>
      <c r="I204" s="145" t="b">
        <v>0</v>
      </c>
      <c r="J204" s="145">
        <v>33.19</v>
      </c>
    </row>
    <row r="205" spans="1:10">
      <c r="A205" s="7" t="s">
        <v>49</v>
      </c>
      <c r="D205" s="144" t="s">
        <v>1277</v>
      </c>
      <c r="E205" s="144" t="s">
        <v>3865</v>
      </c>
      <c r="F205" s="147">
        <v>44561</v>
      </c>
      <c r="G205" s="144" t="s">
        <v>3887</v>
      </c>
      <c r="H205" s="144" t="s">
        <v>9112</v>
      </c>
      <c r="I205" s="145" t="b">
        <v>0</v>
      </c>
      <c r="J205" s="145">
        <v>33.19</v>
      </c>
    </row>
    <row r="206" spans="1:10">
      <c r="A206" s="7" t="s">
        <v>49</v>
      </c>
      <c r="D206" s="144" t="s">
        <v>1381</v>
      </c>
      <c r="E206" s="144" t="s">
        <v>3865</v>
      </c>
      <c r="F206" s="147">
        <v>44561</v>
      </c>
      <c r="G206" s="144" t="s">
        <v>3887</v>
      </c>
      <c r="H206" s="144" t="s">
        <v>9112</v>
      </c>
      <c r="I206" s="145" t="b">
        <v>0</v>
      </c>
      <c r="J206" s="145">
        <v>33.19</v>
      </c>
    </row>
    <row r="207" spans="1:10">
      <c r="A207" s="7" t="s">
        <v>49</v>
      </c>
      <c r="D207" s="144" t="s">
        <v>1384</v>
      </c>
      <c r="E207" s="144" t="s">
        <v>3865</v>
      </c>
      <c r="F207" s="147">
        <v>44561</v>
      </c>
      <c r="G207" s="144" t="s">
        <v>3887</v>
      </c>
      <c r="H207" s="144" t="s">
        <v>9112</v>
      </c>
      <c r="I207" s="145" t="b">
        <v>0</v>
      </c>
      <c r="J207" s="145">
        <v>89.15</v>
      </c>
    </row>
    <row r="208" spans="1:10">
      <c r="A208" s="7" t="s">
        <v>49</v>
      </c>
      <c r="D208" s="144" t="s">
        <v>1287</v>
      </c>
      <c r="E208" s="144" t="s">
        <v>3865</v>
      </c>
      <c r="F208" s="147">
        <v>44561</v>
      </c>
      <c r="G208" s="144" t="s">
        <v>3887</v>
      </c>
      <c r="H208" s="144" t="s">
        <v>9112</v>
      </c>
      <c r="I208" s="145" t="b">
        <v>0</v>
      </c>
      <c r="J208" s="145">
        <v>84.75</v>
      </c>
    </row>
    <row r="209" spans="1:10">
      <c r="A209" s="7" t="s">
        <v>49</v>
      </c>
      <c r="D209" s="144" t="s">
        <v>3707</v>
      </c>
      <c r="E209" s="144" t="s">
        <v>3865</v>
      </c>
      <c r="F209" s="147">
        <v>44561</v>
      </c>
      <c r="G209" s="144" t="s">
        <v>3887</v>
      </c>
      <c r="H209" s="144" t="s">
        <v>9112</v>
      </c>
      <c r="I209" s="145" t="b">
        <v>0</v>
      </c>
      <c r="J209" s="145">
        <v>359</v>
      </c>
    </row>
    <row r="210" spans="1:10">
      <c r="A210" s="7" t="s">
        <v>49</v>
      </c>
      <c r="D210" s="144" t="s">
        <v>1387</v>
      </c>
      <c r="E210" s="144" t="s">
        <v>3865</v>
      </c>
      <c r="F210" s="147">
        <v>44561</v>
      </c>
      <c r="G210" s="144" t="s">
        <v>3887</v>
      </c>
      <c r="H210" s="144" t="s">
        <v>9112</v>
      </c>
      <c r="I210" s="145" t="b">
        <v>0</v>
      </c>
      <c r="J210" s="145">
        <v>46.85</v>
      </c>
    </row>
    <row r="211" spans="1:10">
      <c r="A211" s="7" t="s">
        <v>49</v>
      </c>
      <c r="D211" s="144" t="s">
        <v>1339</v>
      </c>
      <c r="E211" s="144" t="s">
        <v>3865</v>
      </c>
      <c r="F211" s="147">
        <v>44561</v>
      </c>
      <c r="G211" s="144" t="s">
        <v>3887</v>
      </c>
      <c r="H211" s="144" t="s">
        <v>9112</v>
      </c>
      <c r="I211" s="145" t="b">
        <v>0</v>
      </c>
      <c r="J211" s="145">
        <v>83.88</v>
      </c>
    </row>
    <row r="212" spans="1:10">
      <c r="A212" s="7" t="s">
        <v>49</v>
      </c>
      <c r="D212" s="144" t="s">
        <v>1342</v>
      </c>
      <c r="E212" s="144" t="s">
        <v>3865</v>
      </c>
      <c r="F212" s="147">
        <v>44561</v>
      </c>
      <c r="G212" s="144" t="s">
        <v>3887</v>
      </c>
      <c r="H212" s="144" t="s">
        <v>9112</v>
      </c>
      <c r="I212" s="145" t="b">
        <v>0</v>
      </c>
      <c r="J212" s="145">
        <v>83.88</v>
      </c>
    </row>
    <row r="213" spans="1:10">
      <c r="A213" s="7" t="s">
        <v>49</v>
      </c>
      <c r="D213" s="144" t="s">
        <v>1345</v>
      </c>
      <c r="E213" s="144" t="s">
        <v>3865</v>
      </c>
      <c r="F213" s="147">
        <v>44561</v>
      </c>
      <c r="G213" s="144" t="s">
        <v>3887</v>
      </c>
      <c r="H213" s="144" t="s">
        <v>9112</v>
      </c>
      <c r="I213" s="145" t="b">
        <v>0</v>
      </c>
      <c r="J213" s="145">
        <v>103.67</v>
      </c>
    </row>
    <row r="214" spans="1:10">
      <c r="A214" s="7" t="s">
        <v>49</v>
      </c>
      <c r="D214" s="144" t="s">
        <v>1348</v>
      </c>
      <c r="E214" s="144" t="s">
        <v>3865</v>
      </c>
      <c r="F214" s="147">
        <v>44561</v>
      </c>
      <c r="G214" s="144" t="s">
        <v>3887</v>
      </c>
      <c r="H214" s="144" t="s">
        <v>9112</v>
      </c>
      <c r="I214" s="145" t="b">
        <v>0</v>
      </c>
      <c r="J214" s="145">
        <v>83.88</v>
      </c>
    </row>
    <row r="215" spans="1:10">
      <c r="A215" s="7" t="s">
        <v>49</v>
      </c>
      <c r="D215" s="144" t="s">
        <v>1351</v>
      </c>
      <c r="E215" s="144" t="s">
        <v>3865</v>
      </c>
      <c r="F215" s="147">
        <v>44561</v>
      </c>
      <c r="G215" s="144" t="s">
        <v>3887</v>
      </c>
      <c r="H215" s="144" t="s">
        <v>9112</v>
      </c>
      <c r="I215" s="145" t="b">
        <v>0</v>
      </c>
      <c r="J215" s="145">
        <v>103.67</v>
      </c>
    </row>
    <row r="216" spans="1:10">
      <c r="A216" s="7" t="s">
        <v>49</v>
      </c>
      <c r="D216" s="144" t="s">
        <v>1354</v>
      </c>
      <c r="E216" s="144" t="s">
        <v>3865</v>
      </c>
      <c r="F216" s="147">
        <v>44561</v>
      </c>
      <c r="G216" s="144" t="s">
        <v>3887</v>
      </c>
      <c r="H216" s="144" t="s">
        <v>9112</v>
      </c>
      <c r="I216" s="145" t="b">
        <v>0</v>
      </c>
      <c r="J216" s="145">
        <v>103.67</v>
      </c>
    </row>
    <row r="217" spans="1:10">
      <c r="A217" s="7" t="s">
        <v>49</v>
      </c>
      <c r="D217" s="144" t="s">
        <v>3745</v>
      </c>
      <c r="E217" s="144" t="s">
        <v>3865</v>
      </c>
      <c r="F217" s="147">
        <v>44561</v>
      </c>
      <c r="G217" s="144" t="s">
        <v>3887</v>
      </c>
      <c r="H217" s="144" t="s">
        <v>9112</v>
      </c>
      <c r="I217" s="145" t="b">
        <v>0</v>
      </c>
      <c r="J217" s="145">
        <v>20.75</v>
      </c>
    </row>
    <row r="218" spans="1:10">
      <c r="A218" s="7" t="s">
        <v>49</v>
      </c>
      <c r="D218" s="144" t="s">
        <v>1290</v>
      </c>
      <c r="E218" s="144" t="s">
        <v>3865</v>
      </c>
      <c r="F218" s="147">
        <v>44561</v>
      </c>
      <c r="G218" s="144" t="s">
        <v>3887</v>
      </c>
      <c r="H218" s="144" t="s">
        <v>9112</v>
      </c>
      <c r="I218" s="145" t="b">
        <v>0</v>
      </c>
      <c r="J218" s="145">
        <v>73.599999999999994</v>
      </c>
    </row>
    <row r="219" spans="1:10">
      <c r="A219" s="7" t="s">
        <v>49</v>
      </c>
      <c r="D219" s="144" t="s">
        <v>970</v>
      </c>
      <c r="E219" s="144" t="s">
        <v>3865</v>
      </c>
      <c r="F219" s="147">
        <v>44561</v>
      </c>
      <c r="G219" s="144" t="s">
        <v>3887</v>
      </c>
      <c r="H219" s="144" t="s">
        <v>9112</v>
      </c>
      <c r="I219" s="145" t="b">
        <v>0</v>
      </c>
      <c r="J219" s="145">
        <v>22.39</v>
      </c>
    </row>
    <row r="220" spans="1:10">
      <c r="A220" s="7" t="s">
        <v>49</v>
      </c>
      <c r="D220" s="144" t="s">
        <v>973</v>
      </c>
      <c r="E220" s="144" t="s">
        <v>3865</v>
      </c>
      <c r="F220" s="147">
        <v>44561</v>
      </c>
      <c r="G220" s="144" t="s">
        <v>3887</v>
      </c>
      <c r="H220" s="144" t="s">
        <v>9112</v>
      </c>
      <c r="I220" s="145" t="b">
        <v>0</v>
      </c>
      <c r="J220" s="145">
        <v>22.39</v>
      </c>
    </row>
    <row r="221" spans="1:10">
      <c r="A221" s="7" t="s">
        <v>49</v>
      </c>
      <c r="D221" s="144" t="s">
        <v>3706</v>
      </c>
      <c r="E221" s="144" t="s">
        <v>3865</v>
      </c>
      <c r="F221" s="147">
        <v>44561</v>
      </c>
      <c r="G221" s="144" t="s">
        <v>3887</v>
      </c>
      <c r="H221" s="144" t="s">
        <v>9112</v>
      </c>
      <c r="I221" s="145" t="b">
        <v>0</v>
      </c>
      <c r="J221" s="145">
        <v>22.39</v>
      </c>
    </row>
    <row r="222" spans="1:10">
      <c r="A222" s="7" t="s">
        <v>49</v>
      </c>
      <c r="D222" s="144" t="s">
        <v>979</v>
      </c>
      <c r="E222" s="144" t="s">
        <v>3865</v>
      </c>
      <c r="F222" s="147">
        <v>44561</v>
      </c>
      <c r="G222" s="144" t="s">
        <v>3887</v>
      </c>
      <c r="H222" s="144" t="s">
        <v>9112</v>
      </c>
      <c r="I222" s="145" t="b">
        <v>0</v>
      </c>
      <c r="J222" s="145">
        <v>96.65</v>
      </c>
    </row>
    <row r="223" spans="1:10">
      <c r="A223" s="7" t="s">
        <v>49</v>
      </c>
      <c r="D223" s="144" t="s">
        <v>983</v>
      </c>
      <c r="E223" s="144" t="s">
        <v>3865</v>
      </c>
      <c r="F223" s="147">
        <v>44561</v>
      </c>
      <c r="G223" s="144" t="s">
        <v>3887</v>
      </c>
      <c r="H223" s="144" t="s">
        <v>9112</v>
      </c>
      <c r="I223" s="145" t="b">
        <v>0</v>
      </c>
      <c r="J223" s="145">
        <v>96.65</v>
      </c>
    </row>
    <row r="224" spans="1:10">
      <c r="A224" s="7" t="s">
        <v>49</v>
      </c>
      <c r="D224" s="144" t="s">
        <v>986</v>
      </c>
      <c r="E224" s="144" t="s">
        <v>3865</v>
      </c>
      <c r="F224" s="147">
        <v>44561</v>
      </c>
      <c r="G224" s="144" t="s">
        <v>3887</v>
      </c>
      <c r="H224" s="144" t="s">
        <v>9112</v>
      </c>
      <c r="I224" s="145" t="b">
        <v>0</v>
      </c>
      <c r="J224" s="145">
        <v>96.65</v>
      </c>
    </row>
    <row r="225" spans="1:10">
      <c r="A225" s="7" t="s">
        <v>49</v>
      </c>
      <c r="D225" s="144" t="s">
        <v>724</v>
      </c>
      <c r="E225" s="144" t="s">
        <v>3865</v>
      </c>
      <c r="F225" s="147">
        <v>44561</v>
      </c>
      <c r="G225" s="144" t="s">
        <v>3887</v>
      </c>
      <c r="H225" s="144" t="s">
        <v>9112</v>
      </c>
      <c r="I225" s="145" t="b">
        <v>0</v>
      </c>
      <c r="J225" s="145">
        <v>109.29</v>
      </c>
    </row>
    <row r="226" spans="1:10">
      <c r="A226" s="7" t="s">
        <v>49</v>
      </c>
      <c r="D226" s="144" t="s">
        <v>989</v>
      </c>
      <c r="E226" s="144" t="s">
        <v>3865</v>
      </c>
      <c r="F226" s="147">
        <v>44561</v>
      </c>
      <c r="G226" s="144" t="s">
        <v>3887</v>
      </c>
      <c r="H226" s="144" t="s">
        <v>9112</v>
      </c>
      <c r="I226" s="145" t="b">
        <v>0</v>
      </c>
      <c r="J226" s="145">
        <v>102.84</v>
      </c>
    </row>
    <row r="227" spans="1:10">
      <c r="A227" s="7" t="s">
        <v>49</v>
      </c>
      <c r="D227" s="144" t="s">
        <v>1293</v>
      </c>
      <c r="E227" s="144" t="s">
        <v>3865</v>
      </c>
      <c r="F227" s="147">
        <v>44561</v>
      </c>
      <c r="G227" s="144" t="s">
        <v>3887</v>
      </c>
      <c r="H227" s="144" t="s">
        <v>9112</v>
      </c>
      <c r="I227" s="145" t="b">
        <v>0</v>
      </c>
      <c r="J227" s="145">
        <v>130.77000000000001</v>
      </c>
    </row>
    <row r="228" spans="1:10">
      <c r="A228" s="7" t="s">
        <v>49</v>
      </c>
      <c r="D228" s="144" t="s">
        <v>3746</v>
      </c>
      <c r="E228" s="144" t="s">
        <v>3865</v>
      </c>
      <c r="F228" s="147">
        <v>44561</v>
      </c>
      <c r="G228" s="144" t="s">
        <v>3887</v>
      </c>
      <c r="H228" s="144" t="s">
        <v>9112</v>
      </c>
      <c r="I228" s="145" t="b">
        <v>0</v>
      </c>
      <c r="J228" s="145">
        <v>58.25</v>
      </c>
    </row>
    <row r="229" spans="1:10">
      <c r="A229" s="7" t="s">
        <v>49</v>
      </c>
      <c r="D229" s="144" t="s">
        <v>1298</v>
      </c>
      <c r="E229" s="144" t="s">
        <v>3865</v>
      </c>
      <c r="F229" s="147">
        <v>44561</v>
      </c>
      <c r="G229" s="144" t="s">
        <v>3887</v>
      </c>
      <c r="H229" s="144" t="s">
        <v>9112</v>
      </c>
      <c r="I229" s="145" t="b">
        <v>0</v>
      </c>
      <c r="J229" s="145">
        <v>121.29</v>
      </c>
    </row>
    <row r="230" spans="1:10">
      <c r="A230" s="7" t="s">
        <v>49</v>
      </c>
      <c r="D230" s="144" t="s">
        <v>1302</v>
      </c>
      <c r="E230" s="144" t="s">
        <v>3865</v>
      </c>
      <c r="F230" s="147">
        <v>44561</v>
      </c>
      <c r="G230" s="144" t="s">
        <v>3887</v>
      </c>
      <c r="H230" s="144" t="s">
        <v>9112</v>
      </c>
      <c r="I230" s="145" t="b">
        <v>0</v>
      </c>
      <c r="J230" s="145">
        <v>121.29</v>
      </c>
    </row>
    <row r="231" spans="1:10">
      <c r="A231" s="7" t="s">
        <v>49</v>
      </c>
      <c r="D231" s="144" t="s">
        <v>1305</v>
      </c>
      <c r="E231" s="144" t="s">
        <v>3865</v>
      </c>
      <c r="F231" s="147">
        <v>44561</v>
      </c>
      <c r="G231" s="144" t="s">
        <v>3887</v>
      </c>
      <c r="H231" s="144" t="s">
        <v>9112</v>
      </c>
      <c r="I231" s="145" t="b">
        <v>0</v>
      </c>
      <c r="J231" s="145">
        <v>121.29</v>
      </c>
    </row>
    <row r="232" spans="1:10">
      <c r="A232" s="7" t="s">
        <v>49</v>
      </c>
      <c r="D232" s="144" t="s">
        <v>993</v>
      </c>
      <c r="E232" s="144" t="s">
        <v>3865</v>
      </c>
      <c r="F232" s="147">
        <v>44561</v>
      </c>
      <c r="G232" s="144" t="s">
        <v>3887</v>
      </c>
      <c r="H232" s="144" t="s">
        <v>9112</v>
      </c>
      <c r="I232" s="145" t="b">
        <v>0</v>
      </c>
      <c r="J232" s="145">
        <v>74.61</v>
      </c>
    </row>
    <row r="233" spans="1:10">
      <c r="A233" s="7" t="s">
        <v>49</v>
      </c>
      <c r="D233" s="144" t="s">
        <v>1391</v>
      </c>
      <c r="E233" s="144" t="s">
        <v>3865</v>
      </c>
      <c r="F233" s="147">
        <v>44561</v>
      </c>
      <c r="G233" s="144" t="s">
        <v>3887</v>
      </c>
      <c r="H233" s="144" t="s">
        <v>9112</v>
      </c>
      <c r="I233" s="145" t="b">
        <v>0</v>
      </c>
      <c r="J233" s="145">
        <v>108.16</v>
      </c>
    </row>
    <row r="234" spans="1:10">
      <c r="A234" s="7" t="s">
        <v>49</v>
      </c>
      <c r="D234" s="144" t="s">
        <v>1396</v>
      </c>
      <c r="E234" s="144" t="s">
        <v>3865</v>
      </c>
      <c r="F234" s="147">
        <v>44561</v>
      </c>
      <c r="G234" s="144" t="s">
        <v>3887</v>
      </c>
      <c r="H234" s="144" t="s">
        <v>9112</v>
      </c>
      <c r="I234" s="145" t="b">
        <v>0</v>
      </c>
      <c r="J234" s="145">
        <v>108.16</v>
      </c>
    </row>
    <row r="235" spans="1:10">
      <c r="A235" s="7" t="s">
        <v>49</v>
      </c>
      <c r="D235" s="144" t="s">
        <v>1309</v>
      </c>
      <c r="E235" s="144" t="s">
        <v>3865</v>
      </c>
      <c r="F235" s="147">
        <v>44561</v>
      </c>
      <c r="G235" s="144" t="s">
        <v>3887</v>
      </c>
      <c r="H235" s="144" t="s">
        <v>9112</v>
      </c>
      <c r="I235" s="145" t="b">
        <v>0</v>
      </c>
      <c r="J235" s="145">
        <v>96.03</v>
      </c>
    </row>
    <row r="236" spans="1:10">
      <c r="A236" s="7" t="s">
        <v>49</v>
      </c>
      <c r="D236" s="144" t="s">
        <v>1312</v>
      </c>
      <c r="E236" s="144" t="s">
        <v>3865</v>
      </c>
      <c r="F236" s="147">
        <v>44561</v>
      </c>
      <c r="G236" s="144" t="s">
        <v>3887</v>
      </c>
      <c r="H236" s="144" t="s">
        <v>9112</v>
      </c>
      <c r="I236" s="145" t="b">
        <v>0</v>
      </c>
      <c r="J236" s="145">
        <v>96.03</v>
      </c>
    </row>
    <row r="237" spans="1:10">
      <c r="A237" s="7" t="s">
        <v>49</v>
      </c>
      <c r="D237" s="144" t="s">
        <v>536</v>
      </c>
      <c r="E237" s="144" t="s">
        <v>3865</v>
      </c>
      <c r="F237" s="147">
        <v>44561</v>
      </c>
      <c r="G237" s="144" t="s">
        <v>3887</v>
      </c>
      <c r="H237" s="144" t="s">
        <v>9112</v>
      </c>
      <c r="I237" s="145" t="b">
        <v>0</v>
      </c>
      <c r="J237" s="145">
        <v>93.42</v>
      </c>
    </row>
    <row r="238" spans="1:10">
      <c r="A238" s="7" t="s">
        <v>49</v>
      </c>
      <c r="D238" s="144" t="s">
        <v>541</v>
      </c>
      <c r="E238" s="144" t="s">
        <v>3865</v>
      </c>
      <c r="F238" s="147">
        <v>44561</v>
      </c>
      <c r="G238" s="144" t="s">
        <v>3887</v>
      </c>
      <c r="H238" s="144" t="s">
        <v>9112</v>
      </c>
      <c r="I238" s="145" t="b">
        <v>0</v>
      </c>
      <c r="J238" s="145">
        <v>156.31</v>
      </c>
    </row>
    <row r="239" spans="1:10">
      <c r="A239" s="7" t="s">
        <v>49</v>
      </c>
      <c r="D239" s="144" t="s">
        <v>604</v>
      </c>
      <c r="E239" s="144" t="s">
        <v>3865</v>
      </c>
      <c r="F239" s="147">
        <v>44561</v>
      </c>
      <c r="G239" s="144" t="s">
        <v>3887</v>
      </c>
      <c r="H239" s="144" t="s">
        <v>9112</v>
      </c>
      <c r="I239" s="145" t="b">
        <v>0</v>
      </c>
      <c r="J239" s="145">
        <v>9.69</v>
      </c>
    </row>
    <row r="240" spans="1:10">
      <c r="A240" s="7" t="s">
        <v>49</v>
      </c>
      <c r="D240" s="144" t="s">
        <v>609</v>
      </c>
      <c r="E240" s="144" t="s">
        <v>3865</v>
      </c>
      <c r="F240" s="147">
        <v>44561</v>
      </c>
      <c r="G240" s="144" t="s">
        <v>3887</v>
      </c>
      <c r="H240" s="144" t="s">
        <v>9112</v>
      </c>
      <c r="I240" s="145" t="b">
        <v>0</v>
      </c>
      <c r="J240" s="145">
        <v>12.82</v>
      </c>
    </row>
    <row r="241" spans="1:10">
      <c r="A241" s="7" t="s">
        <v>49</v>
      </c>
      <c r="D241" s="144" t="s">
        <v>612</v>
      </c>
      <c r="E241" s="144" t="s">
        <v>3865</v>
      </c>
      <c r="F241" s="147">
        <v>44561</v>
      </c>
      <c r="G241" s="144" t="s">
        <v>3887</v>
      </c>
      <c r="H241" s="144" t="s">
        <v>9112</v>
      </c>
      <c r="I241" s="145" t="b">
        <v>0</v>
      </c>
      <c r="J241" s="145">
        <v>9.69</v>
      </c>
    </row>
    <row r="242" spans="1:10">
      <c r="A242" s="7" t="s">
        <v>49</v>
      </c>
      <c r="D242" s="144" t="s">
        <v>624</v>
      </c>
      <c r="E242" s="144" t="s">
        <v>3865</v>
      </c>
      <c r="F242" s="147">
        <v>44561</v>
      </c>
      <c r="G242" s="144" t="s">
        <v>3887</v>
      </c>
      <c r="H242" s="144" t="s">
        <v>9112</v>
      </c>
      <c r="I242" s="145" t="b">
        <v>0</v>
      </c>
      <c r="J242" s="145">
        <v>18.36</v>
      </c>
    </row>
    <row r="243" spans="1:10">
      <c r="A243" s="7" t="s">
        <v>49</v>
      </c>
      <c r="D243" s="144" t="s">
        <v>628</v>
      </c>
      <c r="E243" s="144" t="s">
        <v>3865</v>
      </c>
      <c r="F243" s="147">
        <v>44561</v>
      </c>
      <c r="G243" s="144" t="s">
        <v>3887</v>
      </c>
      <c r="H243" s="144" t="s">
        <v>9112</v>
      </c>
      <c r="I243" s="145" t="b">
        <v>0</v>
      </c>
      <c r="J243" s="145">
        <v>14.79</v>
      </c>
    </row>
    <row r="244" spans="1:10">
      <c r="A244" s="7" t="s">
        <v>49</v>
      </c>
      <c r="D244" s="144" t="s">
        <v>633</v>
      </c>
      <c r="E244" s="144" t="s">
        <v>3865</v>
      </c>
      <c r="F244" s="147">
        <v>44561</v>
      </c>
      <c r="G244" s="144" t="s">
        <v>3887</v>
      </c>
      <c r="H244" s="144" t="s">
        <v>9112</v>
      </c>
      <c r="I244" s="145" t="b">
        <v>0</v>
      </c>
      <c r="J244" s="145">
        <v>14.79</v>
      </c>
    </row>
    <row r="245" spans="1:10">
      <c r="A245" s="7" t="s">
        <v>49</v>
      </c>
      <c r="D245" s="144" t="s">
        <v>640</v>
      </c>
      <c r="E245" s="144" t="s">
        <v>3865</v>
      </c>
      <c r="F245" s="147">
        <v>44561</v>
      </c>
      <c r="G245" s="144" t="s">
        <v>3887</v>
      </c>
      <c r="H245" s="144" t="s">
        <v>9112</v>
      </c>
      <c r="I245" s="145" t="b">
        <v>0</v>
      </c>
      <c r="J245" s="145">
        <v>26.72</v>
      </c>
    </row>
    <row r="246" spans="1:10">
      <c r="A246" s="7" t="s">
        <v>49</v>
      </c>
      <c r="D246" s="144" t="s">
        <v>646</v>
      </c>
      <c r="E246" s="144" t="s">
        <v>3865</v>
      </c>
      <c r="F246" s="147">
        <v>44561</v>
      </c>
      <c r="G246" s="144" t="s">
        <v>3887</v>
      </c>
      <c r="H246" s="144" t="s">
        <v>9112</v>
      </c>
      <c r="I246" s="145" t="b">
        <v>0</v>
      </c>
      <c r="J246" s="145">
        <v>26.37</v>
      </c>
    </row>
    <row r="247" spans="1:10">
      <c r="A247" s="7" t="s">
        <v>49</v>
      </c>
      <c r="D247" s="144" t="s">
        <v>649</v>
      </c>
      <c r="E247" s="144" t="s">
        <v>3865</v>
      </c>
      <c r="F247" s="147">
        <v>44561</v>
      </c>
      <c r="G247" s="144" t="s">
        <v>3887</v>
      </c>
      <c r="H247" s="144" t="s">
        <v>9112</v>
      </c>
      <c r="I247" s="145" t="b">
        <v>0</v>
      </c>
      <c r="J247" s="145">
        <v>26.48</v>
      </c>
    </row>
    <row r="248" spans="1:10">
      <c r="A248" s="7" t="s">
        <v>49</v>
      </c>
      <c r="D248" s="144" t="s">
        <v>78</v>
      </c>
      <c r="E248" s="144" t="s">
        <v>3865</v>
      </c>
      <c r="F248" s="147">
        <v>44561</v>
      </c>
      <c r="G248" s="144" t="s">
        <v>3887</v>
      </c>
      <c r="H248" s="144" t="s">
        <v>9112</v>
      </c>
      <c r="I248" s="145" t="b">
        <v>0</v>
      </c>
      <c r="J248" s="145">
        <v>13.25</v>
      </c>
    </row>
    <row r="249" spans="1:10">
      <c r="A249" s="7" t="s">
        <v>49</v>
      </c>
      <c r="D249" s="144" t="s">
        <v>82</v>
      </c>
      <c r="E249" s="144" t="s">
        <v>3865</v>
      </c>
      <c r="F249" s="147">
        <v>44561</v>
      </c>
      <c r="G249" s="144" t="s">
        <v>3887</v>
      </c>
      <c r="H249" s="144" t="s">
        <v>9112</v>
      </c>
      <c r="I249" s="145" t="b">
        <v>0</v>
      </c>
      <c r="J249" s="145">
        <v>1.63</v>
      </c>
    </row>
    <row r="250" spans="1:10">
      <c r="A250" s="7" t="s">
        <v>49</v>
      </c>
      <c r="D250" s="144" t="s">
        <v>112</v>
      </c>
      <c r="E250" s="144" t="s">
        <v>3865</v>
      </c>
      <c r="F250" s="147">
        <v>44561</v>
      </c>
      <c r="G250" s="144" t="s">
        <v>3887</v>
      </c>
      <c r="H250" s="144" t="s">
        <v>9112</v>
      </c>
      <c r="I250" s="145" t="b">
        <v>0</v>
      </c>
      <c r="J250" s="145">
        <v>71.39</v>
      </c>
    </row>
    <row r="251" spans="1:10">
      <c r="A251" s="7" t="s">
        <v>49</v>
      </c>
      <c r="D251" s="144" t="s">
        <v>85</v>
      </c>
      <c r="E251" s="144" t="s">
        <v>3865</v>
      </c>
      <c r="F251" s="147">
        <v>44561</v>
      </c>
      <c r="G251" s="144" t="s">
        <v>3887</v>
      </c>
      <c r="H251" s="144" t="s">
        <v>9112</v>
      </c>
      <c r="I251" s="145" t="b">
        <v>0</v>
      </c>
      <c r="J251" s="145">
        <v>2.89</v>
      </c>
    </row>
    <row r="252" spans="1:10">
      <c r="A252" s="7" t="s">
        <v>49</v>
      </c>
      <c r="D252" s="144" t="s">
        <v>88</v>
      </c>
      <c r="E252" s="144" t="s">
        <v>3865</v>
      </c>
      <c r="F252" s="147">
        <v>44561</v>
      </c>
      <c r="G252" s="144" t="s">
        <v>3887</v>
      </c>
      <c r="H252" s="144" t="s">
        <v>9112</v>
      </c>
      <c r="I252" s="145" t="b">
        <v>0</v>
      </c>
      <c r="J252" s="145">
        <v>8.07</v>
      </c>
    </row>
    <row r="253" spans="1:10">
      <c r="A253" s="7" t="s">
        <v>49</v>
      </c>
      <c r="D253" s="144" t="s">
        <v>91</v>
      </c>
      <c r="E253" s="144" t="s">
        <v>3865</v>
      </c>
      <c r="F253" s="147">
        <v>44561</v>
      </c>
      <c r="G253" s="144" t="s">
        <v>3887</v>
      </c>
      <c r="H253" s="144" t="s">
        <v>9112</v>
      </c>
      <c r="I253" s="145" t="b">
        <v>0</v>
      </c>
      <c r="J253" s="145">
        <v>23.79</v>
      </c>
    </row>
    <row r="254" spans="1:10">
      <c r="A254" s="7" t="s">
        <v>49</v>
      </c>
      <c r="D254" s="144" t="s">
        <v>94</v>
      </c>
      <c r="E254" s="144" t="s">
        <v>3865</v>
      </c>
      <c r="F254" s="147">
        <v>44561</v>
      </c>
      <c r="G254" s="144" t="s">
        <v>3887</v>
      </c>
      <c r="H254" s="144" t="s">
        <v>9112</v>
      </c>
      <c r="I254" s="145" t="b">
        <v>0</v>
      </c>
      <c r="J254" s="145">
        <v>4.38</v>
      </c>
    </row>
    <row r="255" spans="1:10">
      <c r="A255" s="7" t="s">
        <v>49</v>
      </c>
      <c r="D255" s="144" t="s">
        <v>97</v>
      </c>
      <c r="E255" s="144" t="s">
        <v>3865</v>
      </c>
      <c r="F255" s="147">
        <v>44561</v>
      </c>
      <c r="G255" s="144" t="s">
        <v>3887</v>
      </c>
      <c r="H255" s="144" t="s">
        <v>9112</v>
      </c>
      <c r="I255" s="145" t="b">
        <v>0</v>
      </c>
      <c r="J255" s="145">
        <v>14.44</v>
      </c>
    </row>
    <row r="256" spans="1:10">
      <c r="A256" s="7" t="s">
        <v>49</v>
      </c>
      <c r="D256" s="144" t="s">
        <v>99</v>
      </c>
      <c r="E256" s="144" t="s">
        <v>3865</v>
      </c>
      <c r="F256" s="147">
        <v>44561</v>
      </c>
      <c r="G256" s="144" t="s">
        <v>3887</v>
      </c>
      <c r="H256" s="144" t="s">
        <v>9112</v>
      </c>
      <c r="I256" s="145" t="b">
        <v>0</v>
      </c>
      <c r="J256" s="145">
        <v>23.48</v>
      </c>
    </row>
    <row r="257" spans="1:10">
      <c r="A257" s="7" t="s">
        <v>49</v>
      </c>
      <c r="D257" s="144" t="s">
        <v>102</v>
      </c>
      <c r="E257" s="144" t="s">
        <v>3865</v>
      </c>
      <c r="F257" s="147">
        <v>44561</v>
      </c>
      <c r="G257" s="144" t="s">
        <v>3887</v>
      </c>
      <c r="H257" s="144" t="s">
        <v>9112</v>
      </c>
      <c r="I257" s="145" t="b">
        <v>0</v>
      </c>
      <c r="J257" s="145">
        <v>3.2</v>
      </c>
    </row>
    <row r="258" spans="1:10">
      <c r="A258" s="7" t="s">
        <v>49</v>
      </c>
      <c r="D258" s="144" t="s">
        <v>115</v>
      </c>
      <c r="E258" s="144" t="s">
        <v>3865</v>
      </c>
      <c r="F258" s="147">
        <v>44561</v>
      </c>
      <c r="G258" s="144" t="s">
        <v>3887</v>
      </c>
      <c r="H258" s="144" t="s">
        <v>9112</v>
      </c>
      <c r="I258" s="145" t="b">
        <v>0</v>
      </c>
      <c r="J258" s="145">
        <v>19.29</v>
      </c>
    </row>
    <row r="259" spans="1:10">
      <c r="A259" s="7" t="s">
        <v>49</v>
      </c>
      <c r="D259" s="144" t="s">
        <v>106</v>
      </c>
      <c r="E259" s="144" t="s">
        <v>3865</v>
      </c>
      <c r="F259" s="147">
        <v>44561</v>
      </c>
      <c r="G259" s="144" t="s">
        <v>3887</v>
      </c>
      <c r="H259" s="144" t="s">
        <v>9112</v>
      </c>
      <c r="I259" s="145" t="b">
        <v>0</v>
      </c>
      <c r="J259" s="145">
        <v>1.1100000000000001</v>
      </c>
    </row>
    <row r="260" spans="1:10">
      <c r="A260" s="7" t="s">
        <v>49</v>
      </c>
      <c r="D260" s="144" t="s">
        <v>109</v>
      </c>
      <c r="E260" s="144" t="s">
        <v>3865</v>
      </c>
      <c r="F260" s="147">
        <v>44561</v>
      </c>
      <c r="G260" s="144" t="s">
        <v>3887</v>
      </c>
      <c r="H260" s="144" t="s">
        <v>9112</v>
      </c>
      <c r="I260" s="145" t="b">
        <v>0</v>
      </c>
      <c r="J260" s="145">
        <v>1.93</v>
      </c>
    </row>
    <row r="261" spans="1:10">
      <c r="A261" s="7" t="s">
        <v>49</v>
      </c>
      <c r="D261" s="144" t="s">
        <v>349</v>
      </c>
      <c r="E261" s="144" t="s">
        <v>3865</v>
      </c>
      <c r="F261" s="147">
        <v>44561</v>
      </c>
      <c r="G261" s="144" t="s">
        <v>3887</v>
      </c>
      <c r="H261" s="144" t="s">
        <v>9112</v>
      </c>
      <c r="I261" s="145" t="b">
        <v>0</v>
      </c>
      <c r="J261" s="145">
        <v>40.880000000000003</v>
      </c>
    </row>
    <row r="262" spans="1:10">
      <c r="A262" s="7" t="s">
        <v>49</v>
      </c>
      <c r="D262" s="144" t="s">
        <v>351</v>
      </c>
      <c r="E262" s="144" t="s">
        <v>3865</v>
      </c>
      <c r="F262" s="147">
        <v>44561</v>
      </c>
      <c r="G262" s="144" t="s">
        <v>3887</v>
      </c>
      <c r="H262" s="144" t="s">
        <v>9112</v>
      </c>
      <c r="I262" s="145" t="b">
        <v>0</v>
      </c>
      <c r="J262" s="145">
        <v>680.27</v>
      </c>
    </row>
    <row r="263" spans="1:10">
      <c r="A263" s="7" t="s">
        <v>49</v>
      </c>
      <c r="D263" s="144" t="s">
        <v>354</v>
      </c>
      <c r="E263" s="144" t="s">
        <v>3865</v>
      </c>
      <c r="F263" s="147">
        <v>44561</v>
      </c>
      <c r="G263" s="144" t="s">
        <v>3887</v>
      </c>
      <c r="H263" s="144" t="s">
        <v>9112</v>
      </c>
      <c r="I263" s="145" t="b">
        <v>0</v>
      </c>
      <c r="J263" s="145">
        <v>1134.55</v>
      </c>
    </row>
    <row r="264" spans="1:10">
      <c r="A264" s="7" t="s">
        <v>49</v>
      </c>
      <c r="D264" s="144" t="s">
        <v>357</v>
      </c>
      <c r="E264" s="144" t="s">
        <v>3865</v>
      </c>
      <c r="F264" s="147">
        <v>44561</v>
      </c>
      <c r="G264" s="144" t="s">
        <v>3887</v>
      </c>
      <c r="H264" s="144" t="s">
        <v>9112</v>
      </c>
      <c r="I264" s="145" t="b">
        <v>0</v>
      </c>
      <c r="J264" s="145">
        <v>567.84</v>
      </c>
    </row>
    <row r="265" spans="1:10">
      <c r="A265" s="7" t="s">
        <v>49</v>
      </c>
      <c r="D265" s="144" t="s">
        <v>360</v>
      </c>
      <c r="E265" s="144" t="s">
        <v>3865</v>
      </c>
      <c r="F265" s="147">
        <v>44561</v>
      </c>
      <c r="G265" s="144" t="s">
        <v>3887</v>
      </c>
      <c r="H265" s="144" t="s">
        <v>9112</v>
      </c>
      <c r="I265" s="145" t="b">
        <v>0</v>
      </c>
      <c r="J265" s="145">
        <v>52.98</v>
      </c>
    </row>
    <row r="266" spans="1:10">
      <c r="A266" s="7" t="s">
        <v>49</v>
      </c>
      <c r="D266" s="144" t="s">
        <v>363</v>
      </c>
      <c r="E266" s="144" t="s">
        <v>3865</v>
      </c>
      <c r="F266" s="147">
        <v>44561</v>
      </c>
      <c r="G266" s="144" t="s">
        <v>3887</v>
      </c>
      <c r="H266" s="144" t="s">
        <v>9112</v>
      </c>
      <c r="I266" s="145" t="b">
        <v>0</v>
      </c>
      <c r="J266" s="145">
        <v>176.03</v>
      </c>
    </row>
    <row r="267" spans="1:10">
      <c r="A267" s="7" t="s">
        <v>49</v>
      </c>
      <c r="D267" s="144" t="s">
        <v>365</v>
      </c>
      <c r="E267" s="144" t="s">
        <v>3865</v>
      </c>
      <c r="F267" s="147">
        <v>44561</v>
      </c>
      <c r="G267" s="144" t="s">
        <v>3887</v>
      </c>
      <c r="H267" s="144" t="s">
        <v>9112</v>
      </c>
      <c r="I267" s="145" t="b">
        <v>0</v>
      </c>
      <c r="J267" s="145">
        <v>1130</v>
      </c>
    </row>
    <row r="268" spans="1:10">
      <c r="A268" s="7" t="s">
        <v>49</v>
      </c>
      <c r="D268" s="144" t="s">
        <v>118</v>
      </c>
      <c r="E268" s="144" t="s">
        <v>3865</v>
      </c>
      <c r="F268" s="147">
        <v>44561</v>
      </c>
      <c r="G268" s="144" t="s">
        <v>3887</v>
      </c>
      <c r="H268" s="144" t="s">
        <v>9112</v>
      </c>
      <c r="I268" s="145" t="b">
        <v>0</v>
      </c>
      <c r="J268" s="145">
        <v>39.31</v>
      </c>
    </row>
    <row r="269" spans="1:10">
      <c r="A269" s="7" t="s">
        <v>49</v>
      </c>
      <c r="D269" s="144" t="s">
        <v>121</v>
      </c>
      <c r="E269" s="144" t="s">
        <v>3865</v>
      </c>
      <c r="F269" s="147">
        <v>44561</v>
      </c>
      <c r="G269" s="144" t="s">
        <v>3887</v>
      </c>
      <c r="H269" s="144" t="s">
        <v>9112</v>
      </c>
      <c r="I269" s="145" t="b">
        <v>0</v>
      </c>
      <c r="J269" s="145">
        <v>69.89</v>
      </c>
    </row>
    <row r="270" spans="1:10">
      <c r="A270" s="7" t="s">
        <v>49</v>
      </c>
      <c r="D270" s="144" t="s">
        <v>123</v>
      </c>
      <c r="E270" s="144" t="s">
        <v>3865</v>
      </c>
      <c r="F270" s="147">
        <v>44561</v>
      </c>
      <c r="G270" s="144" t="s">
        <v>3887</v>
      </c>
      <c r="H270" s="144" t="s">
        <v>9112</v>
      </c>
      <c r="I270" s="145" t="b">
        <v>0</v>
      </c>
      <c r="J270" s="145">
        <v>76.02</v>
      </c>
    </row>
    <row r="271" spans="1:10">
      <c r="A271" s="7" t="s">
        <v>49</v>
      </c>
      <c r="D271" s="144" t="s">
        <v>368</v>
      </c>
      <c r="E271" s="144" t="s">
        <v>3865</v>
      </c>
      <c r="F271" s="147">
        <v>44561</v>
      </c>
      <c r="G271" s="144" t="s">
        <v>3887</v>
      </c>
      <c r="H271" s="144" t="s">
        <v>9112</v>
      </c>
      <c r="I271" s="145" t="b">
        <v>0</v>
      </c>
      <c r="J271" s="145">
        <v>347.58</v>
      </c>
    </row>
    <row r="272" spans="1:10">
      <c r="A272" s="7" t="s">
        <v>49</v>
      </c>
      <c r="D272" s="144" t="s">
        <v>370</v>
      </c>
      <c r="E272" s="144" t="s">
        <v>3865</v>
      </c>
      <c r="F272" s="147">
        <v>44561</v>
      </c>
      <c r="G272" s="144" t="s">
        <v>3887</v>
      </c>
      <c r="H272" s="144" t="s">
        <v>9112</v>
      </c>
      <c r="I272" s="145" t="b">
        <v>0</v>
      </c>
      <c r="J272" s="145">
        <v>1040</v>
      </c>
    </row>
    <row r="273" spans="1:10">
      <c r="A273" s="7" t="s">
        <v>49</v>
      </c>
      <c r="D273" s="144" t="s">
        <v>372</v>
      </c>
      <c r="E273" s="144" t="s">
        <v>3865</v>
      </c>
      <c r="F273" s="147">
        <v>44561</v>
      </c>
      <c r="G273" s="144" t="s">
        <v>3887</v>
      </c>
      <c r="H273" s="144" t="s">
        <v>9112</v>
      </c>
      <c r="I273" s="145" t="b">
        <v>0</v>
      </c>
      <c r="J273" s="145">
        <v>520</v>
      </c>
    </row>
    <row r="274" spans="1:10">
      <c r="A274" s="7" t="s">
        <v>49</v>
      </c>
      <c r="D274" s="144" t="s">
        <v>3747</v>
      </c>
      <c r="E274" s="144" t="s">
        <v>3865</v>
      </c>
      <c r="F274" s="147">
        <v>44561</v>
      </c>
      <c r="G274" s="144" t="s">
        <v>3887</v>
      </c>
      <c r="H274" s="144" t="s">
        <v>9112</v>
      </c>
      <c r="I274" s="145" t="b">
        <v>0</v>
      </c>
      <c r="J274" s="145">
        <v>3.96</v>
      </c>
    </row>
    <row r="275" spans="1:10">
      <c r="A275" s="7" t="s">
        <v>49</v>
      </c>
      <c r="D275" s="144" t="s">
        <v>3748</v>
      </c>
      <c r="E275" s="144" t="s">
        <v>3865</v>
      </c>
      <c r="F275" s="147">
        <v>44561</v>
      </c>
      <c r="G275" s="144" t="s">
        <v>3887</v>
      </c>
      <c r="H275" s="144" t="s">
        <v>9112</v>
      </c>
      <c r="I275" s="145" t="b">
        <v>0</v>
      </c>
      <c r="J275" s="145">
        <v>3.96</v>
      </c>
    </row>
    <row r="276" spans="1:10">
      <c r="A276" s="7" t="s">
        <v>49</v>
      </c>
      <c r="D276" s="144" t="s">
        <v>3749</v>
      </c>
      <c r="E276" s="144" t="s">
        <v>3865</v>
      </c>
      <c r="F276" s="147">
        <v>44561</v>
      </c>
      <c r="G276" s="144" t="s">
        <v>3887</v>
      </c>
      <c r="H276" s="144" t="s">
        <v>9112</v>
      </c>
      <c r="I276" s="145" t="b">
        <v>0</v>
      </c>
      <c r="J276" s="145">
        <v>3.96</v>
      </c>
    </row>
    <row r="277" spans="1:10">
      <c r="A277" s="7" t="s">
        <v>49</v>
      </c>
      <c r="D277" s="144" t="s">
        <v>3750</v>
      </c>
      <c r="E277" s="144" t="s">
        <v>3865</v>
      </c>
      <c r="F277" s="147">
        <v>44561</v>
      </c>
      <c r="G277" s="144" t="s">
        <v>3887</v>
      </c>
      <c r="H277" s="144" t="s">
        <v>9112</v>
      </c>
      <c r="I277" s="145" t="b">
        <v>0</v>
      </c>
      <c r="J277" s="145">
        <v>3.96</v>
      </c>
    </row>
    <row r="278" spans="1:10">
      <c r="A278" s="7" t="s">
        <v>49</v>
      </c>
      <c r="D278" s="144" t="s">
        <v>3751</v>
      </c>
      <c r="E278" s="144" t="s">
        <v>3865</v>
      </c>
      <c r="F278" s="147">
        <v>44561</v>
      </c>
      <c r="G278" s="144" t="s">
        <v>3887</v>
      </c>
      <c r="H278" s="144" t="s">
        <v>9112</v>
      </c>
      <c r="I278" s="145" t="b">
        <v>0</v>
      </c>
      <c r="J278" s="145">
        <v>3.96</v>
      </c>
    </row>
    <row r="279" spans="1:10">
      <c r="A279" s="7" t="s">
        <v>49</v>
      </c>
      <c r="D279" s="144" t="s">
        <v>261</v>
      </c>
      <c r="E279" s="144" t="s">
        <v>3865</v>
      </c>
      <c r="F279" s="147">
        <v>44561</v>
      </c>
      <c r="G279" s="144" t="s">
        <v>3887</v>
      </c>
      <c r="H279" s="144" t="s">
        <v>9112</v>
      </c>
      <c r="I279" s="145" t="b">
        <v>0</v>
      </c>
      <c r="J279" s="145">
        <v>0.55000000000000004</v>
      </c>
    </row>
    <row r="280" spans="1:10">
      <c r="A280" s="7" t="s">
        <v>49</v>
      </c>
      <c r="D280" s="144" t="s">
        <v>264</v>
      </c>
      <c r="E280" s="144" t="s">
        <v>3865</v>
      </c>
      <c r="F280" s="147">
        <v>44561</v>
      </c>
      <c r="G280" s="144" t="s">
        <v>3887</v>
      </c>
      <c r="H280" s="144" t="s">
        <v>9112</v>
      </c>
      <c r="I280" s="145" t="b">
        <v>0</v>
      </c>
      <c r="J280" s="145">
        <v>0.55000000000000004</v>
      </c>
    </row>
    <row r="281" spans="1:10">
      <c r="A281" s="7" t="s">
        <v>49</v>
      </c>
      <c r="D281" s="144" t="s">
        <v>267</v>
      </c>
      <c r="E281" s="144" t="s">
        <v>3865</v>
      </c>
      <c r="F281" s="147">
        <v>44561</v>
      </c>
      <c r="G281" s="144" t="s">
        <v>3887</v>
      </c>
      <c r="H281" s="144" t="s">
        <v>9112</v>
      </c>
      <c r="I281" s="145" t="b">
        <v>0</v>
      </c>
      <c r="J281" s="145">
        <v>0.55000000000000004</v>
      </c>
    </row>
    <row r="282" spans="1:10">
      <c r="A282" s="7" t="s">
        <v>49</v>
      </c>
      <c r="D282" s="144" t="s">
        <v>270</v>
      </c>
      <c r="E282" s="144" t="s">
        <v>3865</v>
      </c>
      <c r="F282" s="147">
        <v>44561</v>
      </c>
      <c r="G282" s="144" t="s">
        <v>3887</v>
      </c>
      <c r="H282" s="144" t="s">
        <v>9112</v>
      </c>
      <c r="I282" s="145" t="b">
        <v>0</v>
      </c>
      <c r="J282" s="145">
        <v>0.55000000000000004</v>
      </c>
    </row>
    <row r="283" spans="1:10">
      <c r="A283" s="7" t="s">
        <v>49</v>
      </c>
      <c r="D283" s="144" t="s">
        <v>273</v>
      </c>
      <c r="E283" s="144" t="s">
        <v>3865</v>
      </c>
      <c r="F283" s="147">
        <v>44561</v>
      </c>
      <c r="G283" s="144" t="s">
        <v>3887</v>
      </c>
      <c r="H283" s="144" t="s">
        <v>9112</v>
      </c>
      <c r="I283" s="145" t="b">
        <v>0</v>
      </c>
      <c r="J283" s="145">
        <v>0.55000000000000004</v>
      </c>
    </row>
    <row r="284" spans="1:10">
      <c r="A284" s="7" t="s">
        <v>49</v>
      </c>
      <c r="D284" s="144" t="s">
        <v>276</v>
      </c>
      <c r="E284" s="144" t="s">
        <v>3865</v>
      </c>
      <c r="F284" s="147">
        <v>44561</v>
      </c>
      <c r="G284" s="144" t="s">
        <v>3887</v>
      </c>
      <c r="H284" s="144" t="s">
        <v>9112</v>
      </c>
      <c r="I284" s="145" t="b">
        <v>0</v>
      </c>
      <c r="J284" s="145">
        <v>0.55000000000000004</v>
      </c>
    </row>
    <row r="285" spans="1:10">
      <c r="A285" s="7" t="s">
        <v>49</v>
      </c>
      <c r="D285" s="144" t="s">
        <v>279</v>
      </c>
      <c r="E285" s="144" t="s">
        <v>3865</v>
      </c>
      <c r="F285" s="147">
        <v>44561</v>
      </c>
      <c r="G285" s="144" t="s">
        <v>3887</v>
      </c>
      <c r="H285" s="144" t="s">
        <v>9112</v>
      </c>
      <c r="I285" s="145" t="b">
        <v>0</v>
      </c>
      <c r="J285" s="145">
        <v>0.55000000000000004</v>
      </c>
    </row>
    <row r="286" spans="1:10">
      <c r="A286" s="7" t="s">
        <v>49</v>
      </c>
      <c r="D286" s="144" t="s">
        <v>282</v>
      </c>
      <c r="E286" s="144" t="s">
        <v>3865</v>
      </c>
      <c r="F286" s="147">
        <v>44561</v>
      </c>
      <c r="G286" s="144" t="s">
        <v>3887</v>
      </c>
      <c r="H286" s="144" t="s">
        <v>9112</v>
      </c>
      <c r="I286" s="145" t="b">
        <v>0</v>
      </c>
      <c r="J286" s="145">
        <v>0.55000000000000004</v>
      </c>
    </row>
    <row r="287" spans="1:10">
      <c r="A287" s="7" t="s">
        <v>49</v>
      </c>
      <c r="D287" s="144" t="s">
        <v>285</v>
      </c>
      <c r="E287" s="144" t="s">
        <v>3865</v>
      </c>
      <c r="F287" s="147">
        <v>44561</v>
      </c>
      <c r="G287" s="144" t="s">
        <v>3887</v>
      </c>
      <c r="H287" s="144" t="s">
        <v>9112</v>
      </c>
      <c r="I287" s="145" t="b">
        <v>0</v>
      </c>
      <c r="J287" s="145">
        <v>0.55000000000000004</v>
      </c>
    </row>
    <row r="288" spans="1:10">
      <c r="A288" s="7" t="s">
        <v>49</v>
      </c>
      <c r="D288" s="144" t="s">
        <v>288</v>
      </c>
      <c r="E288" s="144" t="s">
        <v>3865</v>
      </c>
      <c r="F288" s="147">
        <v>44561</v>
      </c>
      <c r="G288" s="144" t="s">
        <v>3887</v>
      </c>
      <c r="H288" s="144" t="s">
        <v>9112</v>
      </c>
      <c r="I288" s="145" t="b">
        <v>0</v>
      </c>
      <c r="J288" s="145">
        <v>0.31</v>
      </c>
    </row>
    <row r="289" spans="1:10">
      <c r="A289" s="7" t="s">
        <v>49</v>
      </c>
      <c r="D289" s="144" t="s">
        <v>291</v>
      </c>
      <c r="E289" s="144" t="s">
        <v>3865</v>
      </c>
      <c r="F289" s="147">
        <v>44561</v>
      </c>
      <c r="G289" s="144" t="s">
        <v>3887</v>
      </c>
      <c r="H289" s="144" t="s">
        <v>9112</v>
      </c>
      <c r="I289" s="145" t="b">
        <v>0</v>
      </c>
      <c r="J289" s="145">
        <v>0.33</v>
      </c>
    </row>
    <row r="290" spans="1:10">
      <c r="A290" s="7" t="s">
        <v>49</v>
      </c>
      <c r="D290" s="144" t="s">
        <v>294</v>
      </c>
      <c r="E290" s="144" t="s">
        <v>3865</v>
      </c>
      <c r="F290" s="147">
        <v>44561</v>
      </c>
      <c r="G290" s="144" t="s">
        <v>3887</v>
      </c>
      <c r="H290" s="144" t="s">
        <v>9112</v>
      </c>
      <c r="I290" s="145" t="b">
        <v>0</v>
      </c>
      <c r="J290" s="145">
        <v>0.36</v>
      </c>
    </row>
    <row r="291" spans="1:10">
      <c r="A291" s="7" t="s">
        <v>49</v>
      </c>
      <c r="D291" s="144" t="s">
        <v>297</v>
      </c>
      <c r="E291" s="144" t="s">
        <v>3865</v>
      </c>
      <c r="F291" s="147">
        <v>44561</v>
      </c>
      <c r="G291" s="144" t="s">
        <v>3887</v>
      </c>
      <c r="H291" s="144" t="s">
        <v>9112</v>
      </c>
      <c r="I291" s="145" t="b">
        <v>0</v>
      </c>
      <c r="J291" s="145">
        <v>0.39</v>
      </c>
    </row>
    <row r="292" spans="1:10">
      <c r="A292" s="7" t="s">
        <v>49</v>
      </c>
      <c r="D292" s="144" t="s">
        <v>300</v>
      </c>
      <c r="E292" s="144" t="s">
        <v>3865</v>
      </c>
      <c r="F292" s="147">
        <v>44561</v>
      </c>
      <c r="G292" s="144" t="s">
        <v>3887</v>
      </c>
      <c r="H292" s="144" t="s">
        <v>9112</v>
      </c>
      <c r="I292" s="145" t="b">
        <v>0</v>
      </c>
      <c r="J292" s="145">
        <v>0.41</v>
      </c>
    </row>
    <row r="293" spans="1:10">
      <c r="A293" s="7" t="s">
        <v>49</v>
      </c>
      <c r="D293" s="144" t="s">
        <v>303</v>
      </c>
      <c r="E293" s="144" t="s">
        <v>3865</v>
      </c>
      <c r="F293" s="147">
        <v>44561</v>
      </c>
      <c r="G293" s="144" t="s">
        <v>3887</v>
      </c>
      <c r="H293" s="144" t="s">
        <v>9112</v>
      </c>
      <c r="I293" s="145" t="b">
        <v>0</v>
      </c>
      <c r="J293" s="145">
        <v>0.46</v>
      </c>
    </row>
    <row r="294" spans="1:10">
      <c r="A294" s="7" t="s">
        <v>49</v>
      </c>
      <c r="D294" s="144" t="s">
        <v>306</v>
      </c>
      <c r="E294" s="144" t="s">
        <v>3865</v>
      </c>
      <c r="F294" s="147">
        <v>44561</v>
      </c>
      <c r="G294" s="144" t="s">
        <v>3887</v>
      </c>
      <c r="H294" s="144" t="s">
        <v>9112</v>
      </c>
      <c r="I294" s="145" t="b">
        <v>0</v>
      </c>
      <c r="J294" s="145">
        <v>0.53</v>
      </c>
    </row>
    <row r="295" spans="1:10">
      <c r="A295" s="7" t="s">
        <v>49</v>
      </c>
      <c r="D295" s="144" t="s">
        <v>309</v>
      </c>
      <c r="E295" s="144" t="s">
        <v>3865</v>
      </c>
      <c r="F295" s="147">
        <v>44561</v>
      </c>
      <c r="G295" s="144" t="s">
        <v>3887</v>
      </c>
      <c r="H295" s="144" t="s">
        <v>9112</v>
      </c>
      <c r="I295" s="145" t="b">
        <v>0</v>
      </c>
      <c r="J295" s="145">
        <v>4.12</v>
      </c>
    </row>
    <row r="296" spans="1:10">
      <c r="A296" s="7" t="s">
        <v>49</v>
      </c>
      <c r="D296" s="144" t="s">
        <v>312</v>
      </c>
      <c r="E296" s="144" t="s">
        <v>3865</v>
      </c>
      <c r="F296" s="147">
        <v>44561</v>
      </c>
      <c r="G296" s="144" t="s">
        <v>3887</v>
      </c>
      <c r="H296" s="144" t="s">
        <v>9112</v>
      </c>
      <c r="I296" s="145" t="b">
        <v>0</v>
      </c>
      <c r="J296" s="145">
        <v>4.12</v>
      </c>
    </row>
    <row r="297" spans="1:10">
      <c r="A297" s="7" t="s">
        <v>49</v>
      </c>
      <c r="D297" s="144" t="s">
        <v>315</v>
      </c>
      <c r="E297" s="144" t="s">
        <v>3865</v>
      </c>
      <c r="F297" s="147">
        <v>44561</v>
      </c>
      <c r="G297" s="144" t="s">
        <v>3887</v>
      </c>
      <c r="H297" s="144" t="s">
        <v>9112</v>
      </c>
      <c r="I297" s="145" t="b">
        <v>0</v>
      </c>
      <c r="J297" s="145">
        <v>4.26</v>
      </c>
    </row>
    <row r="298" spans="1:10">
      <c r="A298" s="7" t="s">
        <v>49</v>
      </c>
      <c r="D298" s="144" t="s">
        <v>318</v>
      </c>
      <c r="E298" s="144" t="s">
        <v>3865</v>
      </c>
      <c r="F298" s="147">
        <v>44561</v>
      </c>
      <c r="G298" s="144" t="s">
        <v>3887</v>
      </c>
      <c r="H298" s="144" t="s">
        <v>9112</v>
      </c>
      <c r="I298" s="145" t="b">
        <v>0</v>
      </c>
      <c r="J298" s="145">
        <v>4.26</v>
      </c>
    </row>
    <row r="299" spans="1:10">
      <c r="A299" s="7" t="s">
        <v>49</v>
      </c>
      <c r="D299" s="144" t="s">
        <v>321</v>
      </c>
      <c r="E299" s="144" t="s">
        <v>3865</v>
      </c>
      <c r="F299" s="147">
        <v>44561</v>
      </c>
      <c r="G299" s="144" t="s">
        <v>3887</v>
      </c>
      <c r="H299" s="144" t="s">
        <v>9112</v>
      </c>
      <c r="I299" s="145" t="b">
        <v>0</v>
      </c>
      <c r="J299" s="145">
        <v>4.26</v>
      </c>
    </row>
    <row r="300" spans="1:10">
      <c r="A300" s="7" t="s">
        <v>49</v>
      </c>
      <c r="D300" s="144" t="s">
        <v>324</v>
      </c>
      <c r="E300" s="144" t="s">
        <v>3865</v>
      </c>
      <c r="F300" s="147">
        <v>44561</v>
      </c>
      <c r="G300" s="144" t="s">
        <v>3887</v>
      </c>
      <c r="H300" s="144" t="s">
        <v>9112</v>
      </c>
      <c r="I300" s="145" t="b">
        <v>0</v>
      </c>
      <c r="J300" s="145">
        <v>4.18</v>
      </c>
    </row>
    <row r="301" spans="1:10">
      <c r="A301" s="7" t="s">
        <v>49</v>
      </c>
      <c r="D301" s="144" t="s">
        <v>327</v>
      </c>
      <c r="E301" s="144" t="s">
        <v>3865</v>
      </c>
      <c r="F301" s="147">
        <v>44561</v>
      </c>
      <c r="G301" s="144" t="s">
        <v>3887</v>
      </c>
      <c r="H301" s="144" t="s">
        <v>9112</v>
      </c>
      <c r="I301" s="145" t="b">
        <v>0</v>
      </c>
      <c r="J301" s="145">
        <v>4.38</v>
      </c>
    </row>
    <row r="302" spans="1:10">
      <c r="A302" s="7" t="s">
        <v>49</v>
      </c>
      <c r="D302" s="144" t="s">
        <v>330</v>
      </c>
      <c r="E302" s="144" t="s">
        <v>3865</v>
      </c>
      <c r="F302" s="147">
        <v>44561</v>
      </c>
      <c r="G302" s="144" t="s">
        <v>3887</v>
      </c>
      <c r="H302" s="144" t="s">
        <v>9112</v>
      </c>
      <c r="I302" s="145" t="b">
        <v>0</v>
      </c>
      <c r="J302" s="145">
        <v>4.38</v>
      </c>
    </row>
    <row r="303" spans="1:10">
      <c r="A303" s="7" t="s">
        <v>49</v>
      </c>
      <c r="D303" s="144" t="s">
        <v>333</v>
      </c>
      <c r="E303" s="144" t="s">
        <v>3865</v>
      </c>
      <c r="F303" s="147">
        <v>44561</v>
      </c>
      <c r="G303" s="144" t="s">
        <v>3887</v>
      </c>
      <c r="H303" s="144" t="s">
        <v>9112</v>
      </c>
      <c r="I303" s="145" t="b">
        <v>0</v>
      </c>
      <c r="J303" s="145">
        <v>4.38</v>
      </c>
    </row>
    <row r="304" spans="1:10">
      <c r="A304" s="7" t="s">
        <v>49</v>
      </c>
      <c r="D304" s="144" t="s">
        <v>336</v>
      </c>
      <c r="E304" s="144" t="s">
        <v>3865</v>
      </c>
      <c r="F304" s="147">
        <v>44561</v>
      </c>
      <c r="G304" s="144" t="s">
        <v>3887</v>
      </c>
      <c r="H304" s="144" t="s">
        <v>9112</v>
      </c>
      <c r="I304" s="145" t="b">
        <v>0</v>
      </c>
      <c r="J304" s="145">
        <v>4.38</v>
      </c>
    </row>
    <row r="305" spans="1:10">
      <c r="A305" s="7" t="s">
        <v>49</v>
      </c>
      <c r="D305" s="144" t="s">
        <v>339</v>
      </c>
      <c r="E305" s="144" t="s">
        <v>3865</v>
      </c>
      <c r="F305" s="147">
        <v>44561</v>
      </c>
      <c r="G305" s="144" t="s">
        <v>3887</v>
      </c>
      <c r="H305" s="144" t="s">
        <v>9112</v>
      </c>
      <c r="I305" s="145" t="b">
        <v>0</v>
      </c>
      <c r="J305" s="145">
        <v>4.51</v>
      </c>
    </row>
    <row r="306" spans="1:10">
      <c r="A306" s="7" t="s">
        <v>49</v>
      </c>
      <c r="D306" s="144" t="s">
        <v>342</v>
      </c>
      <c r="E306" s="144" t="s">
        <v>3865</v>
      </c>
      <c r="F306" s="147">
        <v>44561</v>
      </c>
      <c r="G306" s="144" t="s">
        <v>3887</v>
      </c>
      <c r="H306" s="144" t="s">
        <v>9112</v>
      </c>
      <c r="I306" s="145" t="b">
        <v>0</v>
      </c>
      <c r="J306" s="145">
        <v>4.51</v>
      </c>
    </row>
    <row r="307" spans="1:10">
      <c r="A307" s="7" t="s">
        <v>49</v>
      </c>
      <c r="D307" s="144" t="s">
        <v>3752</v>
      </c>
      <c r="E307" s="144" t="s">
        <v>3865</v>
      </c>
      <c r="F307" s="147">
        <v>44561</v>
      </c>
      <c r="G307" s="144" t="s">
        <v>3887</v>
      </c>
      <c r="H307" s="144" t="s">
        <v>9112</v>
      </c>
      <c r="I307" s="145" t="b">
        <v>0</v>
      </c>
      <c r="J307" s="145">
        <v>0.16</v>
      </c>
    </row>
    <row r="308" spans="1:10">
      <c r="A308" s="7" t="s">
        <v>49</v>
      </c>
      <c r="D308" s="144" t="s">
        <v>3753</v>
      </c>
      <c r="E308" s="144" t="s">
        <v>3865</v>
      </c>
      <c r="F308" s="147">
        <v>44561</v>
      </c>
      <c r="G308" s="144" t="s">
        <v>3887</v>
      </c>
      <c r="H308" s="144" t="s">
        <v>9112</v>
      </c>
      <c r="I308" s="145" t="b">
        <v>0</v>
      </c>
      <c r="J308" s="145">
        <v>0.16</v>
      </c>
    </row>
    <row r="309" spans="1:10">
      <c r="A309" s="7" t="s">
        <v>49</v>
      </c>
      <c r="D309" s="144" t="s">
        <v>3754</v>
      </c>
      <c r="E309" s="144" t="s">
        <v>3865</v>
      </c>
      <c r="F309" s="147">
        <v>44561</v>
      </c>
      <c r="G309" s="144" t="s">
        <v>3887</v>
      </c>
      <c r="H309" s="144" t="s">
        <v>9112</v>
      </c>
      <c r="I309" s="145" t="b">
        <v>0</v>
      </c>
      <c r="J309" s="145">
        <v>0.16</v>
      </c>
    </row>
    <row r="310" spans="1:10">
      <c r="A310" s="7" t="s">
        <v>49</v>
      </c>
      <c r="D310" s="144" t="s">
        <v>560</v>
      </c>
      <c r="E310" s="144" t="s">
        <v>3865</v>
      </c>
      <c r="F310" s="147">
        <v>44561</v>
      </c>
      <c r="G310" s="144" t="s">
        <v>3887</v>
      </c>
      <c r="H310" s="144" t="s">
        <v>9112</v>
      </c>
      <c r="I310" s="145" t="b">
        <v>0</v>
      </c>
      <c r="J310" s="145">
        <v>0.64</v>
      </c>
    </row>
    <row r="311" spans="1:10">
      <c r="A311" s="7" t="s">
        <v>49</v>
      </c>
      <c r="D311" s="144" t="s">
        <v>563</v>
      </c>
      <c r="E311" s="144" t="s">
        <v>3865</v>
      </c>
      <c r="F311" s="147">
        <v>44561</v>
      </c>
      <c r="G311" s="144" t="s">
        <v>3887</v>
      </c>
      <c r="H311" s="144" t="s">
        <v>9112</v>
      </c>
      <c r="I311" s="145" t="b">
        <v>0</v>
      </c>
      <c r="J311" s="145">
        <v>0.64</v>
      </c>
    </row>
    <row r="312" spans="1:10">
      <c r="A312" s="7" t="s">
        <v>49</v>
      </c>
      <c r="D312" s="144" t="s">
        <v>566</v>
      </c>
      <c r="E312" s="144" t="s">
        <v>3865</v>
      </c>
      <c r="F312" s="147">
        <v>44561</v>
      </c>
      <c r="G312" s="144" t="s">
        <v>3887</v>
      </c>
      <c r="H312" s="144" t="s">
        <v>9112</v>
      </c>
      <c r="I312" s="145" t="b">
        <v>0</v>
      </c>
      <c r="J312" s="145">
        <v>0.64</v>
      </c>
    </row>
    <row r="313" spans="1:10">
      <c r="A313" s="7" t="s">
        <v>49</v>
      </c>
      <c r="D313" s="144" t="s">
        <v>569</v>
      </c>
      <c r="E313" s="144" t="s">
        <v>3865</v>
      </c>
      <c r="F313" s="147">
        <v>44561</v>
      </c>
      <c r="G313" s="144" t="s">
        <v>3887</v>
      </c>
      <c r="H313" s="144" t="s">
        <v>9112</v>
      </c>
      <c r="I313" s="145" t="b">
        <v>0</v>
      </c>
      <c r="J313" s="145">
        <v>0.64</v>
      </c>
    </row>
    <row r="314" spans="1:10">
      <c r="A314" s="7" t="s">
        <v>49</v>
      </c>
      <c r="D314" s="144" t="s">
        <v>572</v>
      </c>
      <c r="E314" s="144" t="s">
        <v>3865</v>
      </c>
      <c r="F314" s="147">
        <v>44561</v>
      </c>
      <c r="G314" s="144" t="s">
        <v>3887</v>
      </c>
      <c r="H314" s="144" t="s">
        <v>9112</v>
      </c>
      <c r="I314" s="145" t="b">
        <v>0</v>
      </c>
      <c r="J314" s="145">
        <v>0.64</v>
      </c>
    </row>
    <row r="315" spans="1:10">
      <c r="A315" s="7" t="s">
        <v>49</v>
      </c>
      <c r="D315" s="144" t="s">
        <v>575</v>
      </c>
      <c r="E315" s="144" t="s">
        <v>3865</v>
      </c>
      <c r="F315" s="147">
        <v>44561</v>
      </c>
      <c r="G315" s="144" t="s">
        <v>3887</v>
      </c>
      <c r="H315" s="144" t="s">
        <v>9112</v>
      </c>
      <c r="I315" s="145" t="b">
        <v>0</v>
      </c>
      <c r="J315" s="145">
        <v>0.64</v>
      </c>
    </row>
    <row r="316" spans="1:10">
      <c r="A316" s="7" t="s">
        <v>49</v>
      </c>
      <c r="D316" s="144" t="s">
        <v>652</v>
      </c>
      <c r="E316" s="144" t="s">
        <v>3865</v>
      </c>
      <c r="F316" s="147">
        <v>44561</v>
      </c>
      <c r="G316" s="144" t="s">
        <v>3887</v>
      </c>
      <c r="H316" s="144" t="s">
        <v>9112</v>
      </c>
      <c r="I316" s="145" t="b">
        <v>0</v>
      </c>
      <c r="J316" s="145">
        <v>7.32</v>
      </c>
    </row>
    <row r="317" spans="1:10">
      <c r="A317" s="7" t="s">
        <v>49</v>
      </c>
      <c r="D317" s="144" t="s">
        <v>376</v>
      </c>
      <c r="E317" s="144" t="s">
        <v>3865</v>
      </c>
      <c r="F317" s="147">
        <v>44561</v>
      </c>
      <c r="G317" s="144" t="s">
        <v>3887</v>
      </c>
      <c r="H317" s="144" t="s">
        <v>9112</v>
      </c>
      <c r="I317" s="145" t="b">
        <v>0</v>
      </c>
      <c r="J317" s="145">
        <v>16.87</v>
      </c>
    </row>
    <row r="318" spans="1:10">
      <c r="A318" s="7" t="s">
        <v>49</v>
      </c>
      <c r="D318" s="144" t="s">
        <v>453</v>
      </c>
      <c r="E318" s="144" t="s">
        <v>3865</v>
      </c>
      <c r="F318" s="147">
        <v>44561</v>
      </c>
      <c r="G318" s="144" t="s">
        <v>3887</v>
      </c>
      <c r="H318" s="144" t="s">
        <v>9112</v>
      </c>
      <c r="I318" s="145" t="b">
        <v>0</v>
      </c>
      <c r="J318" s="145">
        <v>11.28</v>
      </c>
    </row>
    <row r="319" spans="1:10">
      <c r="A319" s="7" t="s">
        <v>49</v>
      </c>
      <c r="D319" s="144" t="s">
        <v>3725</v>
      </c>
      <c r="E319" s="144" t="s">
        <v>3865</v>
      </c>
      <c r="F319" s="147">
        <v>44561</v>
      </c>
      <c r="G319" s="144" t="s">
        <v>3887</v>
      </c>
      <c r="H319" s="144" t="s">
        <v>9112</v>
      </c>
      <c r="I319" s="145" t="b">
        <v>0</v>
      </c>
      <c r="J319" s="145">
        <v>11.28</v>
      </c>
    </row>
    <row r="320" spans="1:10">
      <c r="A320" s="7" t="s">
        <v>49</v>
      </c>
      <c r="D320" s="144" t="s">
        <v>455</v>
      </c>
      <c r="E320" s="144" t="s">
        <v>3865</v>
      </c>
      <c r="F320" s="147">
        <v>44561</v>
      </c>
      <c r="G320" s="144" t="s">
        <v>3887</v>
      </c>
      <c r="H320" s="144" t="s">
        <v>9112</v>
      </c>
      <c r="I320" s="145" t="b">
        <v>0</v>
      </c>
      <c r="J320" s="145">
        <v>11.28</v>
      </c>
    </row>
    <row r="321" spans="1:10">
      <c r="A321" s="7" t="s">
        <v>49</v>
      </c>
      <c r="D321" s="144" t="s">
        <v>458</v>
      </c>
      <c r="E321" s="144" t="s">
        <v>3865</v>
      </c>
      <c r="F321" s="147">
        <v>44561</v>
      </c>
      <c r="G321" s="144" t="s">
        <v>3887</v>
      </c>
      <c r="H321" s="144" t="s">
        <v>9112</v>
      </c>
      <c r="I321" s="145" t="b">
        <v>0</v>
      </c>
      <c r="J321" s="145">
        <v>9.18</v>
      </c>
    </row>
    <row r="322" spans="1:10">
      <c r="A322" s="7" t="s">
        <v>49</v>
      </c>
      <c r="D322" s="144" t="s">
        <v>461</v>
      </c>
      <c r="E322" s="144" t="s">
        <v>3865</v>
      </c>
      <c r="F322" s="147">
        <v>44561</v>
      </c>
      <c r="G322" s="144" t="s">
        <v>3887</v>
      </c>
      <c r="H322" s="144" t="s">
        <v>9112</v>
      </c>
      <c r="I322" s="145" t="b">
        <v>0</v>
      </c>
      <c r="J322" s="145">
        <v>9.18</v>
      </c>
    </row>
    <row r="323" spans="1:10">
      <c r="A323" s="7" t="s">
        <v>49</v>
      </c>
      <c r="D323" s="144" t="s">
        <v>464</v>
      </c>
      <c r="E323" s="144" t="s">
        <v>3865</v>
      </c>
      <c r="F323" s="147">
        <v>44561</v>
      </c>
      <c r="G323" s="144" t="s">
        <v>3887</v>
      </c>
      <c r="H323" s="144" t="s">
        <v>9112</v>
      </c>
      <c r="I323" s="145" t="b">
        <v>0</v>
      </c>
      <c r="J323" s="145">
        <v>17.989999999999998</v>
      </c>
    </row>
    <row r="324" spans="1:10">
      <c r="A324" s="7" t="s">
        <v>49</v>
      </c>
      <c r="D324" s="144" t="s">
        <v>467</v>
      </c>
      <c r="E324" s="144" t="s">
        <v>3865</v>
      </c>
      <c r="F324" s="147">
        <v>44561</v>
      </c>
      <c r="G324" s="144" t="s">
        <v>3887</v>
      </c>
      <c r="H324" s="144" t="s">
        <v>9112</v>
      </c>
      <c r="I324" s="145" t="b">
        <v>0</v>
      </c>
      <c r="J324" s="145">
        <v>17.989999999999998</v>
      </c>
    </row>
    <row r="325" spans="1:10">
      <c r="A325" s="7" t="s">
        <v>49</v>
      </c>
      <c r="D325" s="144" t="s">
        <v>3755</v>
      </c>
      <c r="E325" s="144" t="s">
        <v>3865</v>
      </c>
      <c r="F325" s="147">
        <v>44561</v>
      </c>
      <c r="G325" s="144" t="s">
        <v>3887</v>
      </c>
      <c r="H325" s="144" t="s">
        <v>9112</v>
      </c>
      <c r="I325" s="145" t="b">
        <v>0</v>
      </c>
      <c r="J325" s="145">
        <v>16.579999999999998</v>
      </c>
    </row>
    <row r="326" spans="1:10">
      <c r="A326" s="7" t="s">
        <v>49</v>
      </c>
      <c r="D326" s="144" t="s">
        <v>3756</v>
      </c>
      <c r="E326" s="144" t="s">
        <v>3865</v>
      </c>
      <c r="F326" s="147">
        <v>44561</v>
      </c>
      <c r="G326" s="144" t="s">
        <v>3887</v>
      </c>
      <c r="H326" s="144" t="s">
        <v>9112</v>
      </c>
      <c r="I326" s="145" t="b">
        <v>0</v>
      </c>
      <c r="J326" s="145">
        <v>16.579999999999998</v>
      </c>
    </row>
    <row r="327" spans="1:10">
      <c r="A327" s="7" t="s">
        <v>49</v>
      </c>
      <c r="D327" s="144" t="s">
        <v>153</v>
      </c>
      <c r="E327" s="144" t="s">
        <v>3865</v>
      </c>
      <c r="F327" s="147">
        <v>44561</v>
      </c>
      <c r="G327" s="144" t="s">
        <v>3887</v>
      </c>
      <c r="H327" s="144" t="s">
        <v>9112</v>
      </c>
      <c r="I327" s="145" t="b">
        <v>0</v>
      </c>
      <c r="J327" s="145">
        <v>263.20999999999998</v>
      </c>
    </row>
    <row r="328" spans="1:10">
      <c r="A328" s="7" t="s">
        <v>49</v>
      </c>
      <c r="D328" s="144" t="s">
        <v>386</v>
      </c>
      <c r="E328" s="144" t="s">
        <v>3865</v>
      </c>
      <c r="F328" s="147">
        <v>44561</v>
      </c>
      <c r="G328" s="144" t="s">
        <v>3887</v>
      </c>
      <c r="H328" s="144" t="s">
        <v>9112</v>
      </c>
      <c r="I328" s="145" t="b">
        <v>0</v>
      </c>
      <c r="J328" s="145">
        <v>7.88</v>
      </c>
    </row>
    <row r="329" spans="1:10">
      <c r="A329" s="7" t="s">
        <v>49</v>
      </c>
      <c r="D329" s="144" t="s">
        <v>391</v>
      </c>
      <c r="E329" s="144" t="s">
        <v>3865</v>
      </c>
      <c r="F329" s="147">
        <v>44561</v>
      </c>
      <c r="G329" s="144" t="s">
        <v>3887</v>
      </c>
      <c r="H329" s="144" t="s">
        <v>9112</v>
      </c>
      <c r="I329" s="145" t="b">
        <v>0</v>
      </c>
      <c r="J329" s="145">
        <v>7.88</v>
      </c>
    </row>
    <row r="330" spans="1:10">
      <c r="A330" s="7" t="s">
        <v>49</v>
      </c>
      <c r="D330" s="144" t="s">
        <v>394</v>
      </c>
      <c r="E330" s="144" t="s">
        <v>3865</v>
      </c>
      <c r="F330" s="147">
        <v>44561</v>
      </c>
      <c r="G330" s="144" t="s">
        <v>3887</v>
      </c>
      <c r="H330" s="144" t="s">
        <v>9112</v>
      </c>
      <c r="I330" s="145" t="b">
        <v>0</v>
      </c>
      <c r="J330" s="145">
        <v>7.88</v>
      </c>
    </row>
    <row r="331" spans="1:10">
      <c r="A331" s="7" t="s">
        <v>49</v>
      </c>
      <c r="D331" s="144" t="s">
        <v>397</v>
      </c>
      <c r="E331" s="144" t="s">
        <v>3865</v>
      </c>
      <c r="F331" s="147">
        <v>44561</v>
      </c>
      <c r="G331" s="144" t="s">
        <v>3887</v>
      </c>
      <c r="H331" s="144" t="s">
        <v>9112</v>
      </c>
      <c r="I331" s="145" t="b">
        <v>0</v>
      </c>
      <c r="J331" s="145">
        <v>7.95</v>
      </c>
    </row>
    <row r="332" spans="1:10">
      <c r="A332" s="7" t="s">
        <v>49</v>
      </c>
      <c r="D332" s="144" t="s">
        <v>403</v>
      </c>
      <c r="E332" s="144" t="s">
        <v>3865</v>
      </c>
      <c r="F332" s="147">
        <v>44561</v>
      </c>
      <c r="G332" s="144" t="s">
        <v>3887</v>
      </c>
      <c r="H332" s="144" t="s">
        <v>9112</v>
      </c>
      <c r="I332" s="145" t="b">
        <v>0</v>
      </c>
      <c r="J332" s="145">
        <v>7.95</v>
      </c>
    </row>
    <row r="333" spans="1:10">
      <c r="A333" s="7" t="s">
        <v>49</v>
      </c>
      <c r="D333" s="144" t="s">
        <v>406</v>
      </c>
      <c r="E333" s="144" t="s">
        <v>3865</v>
      </c>
      <c r="F333" s="147">
        <v>44561</v>
      </c>
      <c r="G333" s="144" t="s">
        <v>3887</v>
      </c>
      <c r="H333" s="144" t="s">
        <v>9112</v>
      </c>
      <c r="I333" s="145" t="b">
        <v>0</v>
      </c>
      <c r="J333" s="145">
        <v>7.95</v>
      </c>
    </row>
    <row r="334" spans="1:10">
      <c r="A334" s="7" t="s">
        <v>49</v>
      </c>
      <c r="D334" s="144" t="s">
        <v>410</v>
      </c>
      <c r="E334" s="144" t="s">
        <v>3865</v>
      </c>
      <c r="F334" s="147">
        <v>44561</v>
      </c>
      <c r="G334" s="144" t="s">
        <v>3887</v>
      </c>
      <c r="H334" s="144" t="s">
        <v>9112</v>
      </c>
      <c r="I334" s="145" t="b">
        <v>0</v>
      </c>
      <c r="J334" s="145">
        <v>7.95</v>
      </c>
    </row>
    <row r="335" spans="1:10">
      <c r="A335" s="7" t="s">
        <v>49</v>
      </c>
      <c r="D335" s="144" t="s">
        <v>413</v>
      </c>
      <c r="E335" s="144" t="s">
        <v>3865</v>
      </c>
      <c r="F335" s="147">
        <v>44561</v>
      </c>
      <c r="G335" s="144" t="s">
        <v>3887</v>
      </c>
      <c r="H335" s="144" t="s">
        <v>9112</v>
      </c>
      <c r="I335" s="145" t="b">
        <v>0</v>
      </c>
      <c r="J335" s="145">
        <v>7.95</v>
      </c>
    </row>
    <row r="336" spans="1:10">
      <c r="A336" s="7" t="s">
        <v>49</v>
      </c>
      <c r="D336" s="144" t="s">
        <v>416</v>
      </c>
      <c r="E336" s="144" t="s">
        <v>3865</v>
      </c>
      <c r="F336" s="147">
        <v>44561</v>
      </c>
      <c r="G336" s="144" t="s">
        <v>3887</v>
      </c>
      <c r="H336" s="144" t="s">
        <v>9112</v>
      </c>
      <c r="I336" s="145" t="b">
        <v>0</v>
      </c>
      <c r="J336" s="145">
        <v>7.95</v>
      </c>
    </row>
    <row r="337" spans="1:10">
      <c r="A337" s="7" t="s">
        <v>49</v>
      </c>
      <c r="D337" s="144" t="s">
        <v>420</v>
      </c>
      <c r="E337" s="144" t="s">
        <v>3865</v>
      </c>
      <c r="F337" s="147">
        <v>44561</v>
      </c>
      <c r="G337" s="144" t="s">
        <v>3887</v>
      </c>
      <c r="H337" s="144" t="s">
        <v>9112</v>
      </c>
      <c r="I337" s="145" t="b">
        <v>0</v>
      </c>
      <c r="J337" s="145">
        <v>13.24</v>
      </c>
    </row>
    <row r="338" spans="1:10">
      <c r="A338" s="7" t="s">
        <v>49</v>
      </c>
      <c r="D338" s="144" t="s">
        <v>424</v>
      </c>
      <c r="E338" s="144" t="s">
        <v>3865</v>
      </c>
      <c r="F338" s="147">
        <v>44561</v>
      </c>
      <c r="G338" s="144" t="s">
        <v>3887</v>
      </c>
      <c r="H338" s="144" t="s">
        <v>9112</v>
      </c>
      <c r="I338" s="145" t="b">
        <v>0</v>
      </c>
      <c r="J338" s="145">
        <v>13.24</v>
      </c>
    </row>
    <row r="339" spans="1:10">
      <c r="A339" s="7" t="s">
        <v>49</v>
      </c>
      <c r="D339" s="144" t="s">
        <v>656</v>
      </c>
      <c r="E339" s="144" t="s">
        <v>3865</v>
      </c>
      <c r="F339" s="147">
        <v>44561</v>
      </c>
      <c r="G339" s="144" t="s">
        <v>3887</v>
      </c>
      <c r="H339" s="144" t="s">
        <v>9112</v>
      </c>
      <c r="I339" s="145" t="b">
        <v>0</v>
      </c>
      <c r="J339" s="145">
        <v>4.71</v>
      </c>
    </row>
    <row r="340" spans="1:10">
      <c r="A340" s="7" t="s">
        <v>49</v>
      </c>
      <c r="D340" s="144" t="s">
        <v>660</v>
      </c>
      <c r="E340" s="144" t="s">
        <v>3865</v>
      </c>
      <c r="F340" s="147">
        <v>44561</v>
      </c>
      <c r="G340" s="144" t="s">
        <v>3887</v>
      </c>
      <c r="H340" s="144" t="s">
        <v>9112</v>
      </c>
      <c r="I340" s="145" t="b">
        <v>0</v>
      </c>
      <c r="J340" s="145">
        <v>4.71</v>
      </c>
    </row>
    <row r="341" spans="1:10">
      <c r="A341" s="7" t="s">
        <v>49</v>
      </c>
      <c r="D341" s="144" t="s">
        <v>663</v>
      </c>
      <c r="E341" s="144" t="s">
        <v>3865</v>
      </c>
      <c r="F341" s="147">
        <v>44561</v>
      </c>
      <c r="G341" s="144" t="s">
        <v>3887</v>
      </c>
      <c r="H341" s="144" t="s">
        <v>9112</v>
      </c>
      <c r="I341" s="145" t="b">
        <v>0</v>
      </c>
      <c r="J341" s="145">
        <v>5.71</v>
      </c>
    </row>
    <row r="342" spans="1:10">
      <c r="A342" s="7" t="s">
        <v>49</v>
      </c>
      <c r="D342" s="144" t="s">
        <v>666</v>
      </c>
      <c r="E342" s="144" t="s">
        <v>3865</v>
      </c>
      <c r="F342" s="147">
        <v>44561</v>
      </c>
      <c r="G342" s="144" t="s">
        <v>3887</v>
      </c>
      <c r="H342" s="144" t="s">
        <v>9112</v>
      </c>
      <c r="I342" s="145" t="b">
        <v>0</v>
      </c>
      <c r="J342" s="145">
        <v>6.64</v>
      </c>
    </row>
    <row r="343" spans="1:10">
      <c r="A343" s="7" t="s">
        <v>49</v>
      </c>
      <c r="D343" s="144" t="s">
        <v>670</v>
      </c>
      <c r="E343" s="144" t="s">
        <v>3865</v>
      </c>
      <c r="F343" s="147">
        <v>44561</v>
      </c>
      <c r="G343" s="144" t="s">
        <v>3887</v>
      </c>
      <c r="H343" s="144" t="s">
        <v>9112</v>
      </c>
      <c r="I343" s="145" t="b">
        <v>0</v>
      </c>
      <c r="J343" s="145">
        <v>6.64</v>
      </c>
    </row>
    <row r="344" spans="1:10">
      <c r="A344" s="7" t="s">
        <v>49</v>
      </c>
      <c r="D344" s="144" t="s">
        <v>673</v>
      </c>
      <c r="E344" s="144" t="s">
        <v>3865</v>
      </c>
      <c r="F344" s="147">
        <v>44561</v>
      </c>
      <c r="G344" s="144" t="s">
        <v>3887</v>
      </c>
      <c r="H344" s="144" t="s">
        <v>9112</v>
      </c>
      <c r="I344" s="145" t="b">
        <v>0</v>
      </c>
      <c r="J344" s="145">
        <v>8.6199999999999992</v>
      </c>
    </row>
    <row r="345" spans="1:10">
      <c r="A345" s="7" t="s">
        <v>49</v>
      </c>
      <c r="D345" s="144" t="s">
        <v>676</v>
      </c>
      <c r="E345" s="144" t="s">
        <v>3865</v>
      </c>
      <c r="F345" s="147">
        <v>44561</v>
      </c>
      <c r="G345" s="144" t="s">
        <v>3887</v>
      </c>
      <c r="H345" s="144" t="s">
        <v>9112</v>
      </c>
      <c r="I345" s="145" t="b">
        <v>0</v>
      </c>
      <c r="J345" s="145">
        <v>8.6199999999999992</v>
      </c>
    </row>
    <row r="346" spans="1:10">
      <c r="A346" s="7" t="s">
        <v>49</v>
      </c>
      <c r="D346" s="144" t="s">
        <v>470</v>
      </c>
      <c r="E346" s="144" t="s">
        <v>3865</v>
      </c>
      <c r="F346" s="147">
        <v>44561</v>
      </c>
      <c r="G346" s="144" t="s">
        <v>3887</v>
      </c>
      <c r="H346" s="144" t="s">
        <v>9112</v>
      </c>
      <c r="I346" s="145" t="b">
        <v>0</v>
      </c>
      <c r="J346" s="145">
        <v>12.09</v>
      </c>
    </row>
    <row r="347" spans="1:10">
      <c r="A347" s="7" t="s">
        <v>49</v>
      </c>
      <c r="D347" s="144" t="s">
        <v>474</v>
      </c>
      <c r="E347" s="144" t="s">
        <v>3865</v>
      </c>
      <c r="F347" s="147">
        <v>44561</v>
      </c>
      <c r="G347" s="144" t="s">
        <v>3887</v>
      </c>
      <c r="H347" s="144" t="s">
        <v>9112</v>
      </c>
      <c r="I347" s="145" t="b">
        <v>0</v>
      </c>
      <c r="J347" s="145">
        <v>12.09</v>
      </c>
    </row>
    <row r="348" spans="1:10">
      <c r="A348" s="7" t="s">
        <v>49</v>
      </c>
      <c r="D348" s="144" t="s">
        <v>477</v>
      </c>
      <c r="E348" s="144" t="s">
        <v>3865</v>
      </c>
      <c r="F348" s="147">
        <v>44561</v>
      </c>
      <c r="G348" s="144" t="s">
        <v>3887</v>
      </c>
      <c r="H348" s="144" t="s">
        <v>9112</v>
      </c>
      <c r="I348" s="145" t="b">
        <v>0</v>
      </c>
      <c r="J348" s="145">
        <v>9.43</v>
      </c>
    </row>
    <row r="349" spans="1:10">
      <c r="A349" s="7" t="s">
        <v>49</v>
      </c>
      <c r="D349" s="144" t="s">
        <v>481</v>
      </c>
      <c r="E349" s="144" t="s">
        <v>3865</v>
      </c>
      <c r="F349" s="147">
        <v>44561</v>
      </c>
      <c r="G349" s="144" t="s">
        <v>3887</v>
      </c>
      <c r="H349" s="144" t="s">
        <v>9112</v>
      </c>
      <c r="I349" s="145" t="b">
        <v>0</v>
      </c>
      <c r="J349" s="145">
        <v>9.43</v>
      </c>
    </row>
    <row r="350" spans="1:10">
      <c r="A350" s="7" t="s">
        <v>49</v>
      </c>
      <c r="D350" s="144" t="s">
        <v>484</v>
      </c>
      <c r="E350" s="144" t="s">
        <v>3865</v>
      </c>
      <c r="F350" s="147">
        <v>44561</v>
      </c>
      <c r="G350" s="144" t="s">
        <v>3887</v>
      </c>
      <c r="H350" s="144" t="s">
        <v>9112</v>
      </c>
      <c r="I350" s="145" t="b">
        <v>0</v>
      </c>
      <c r="J350" s="145">
        <v>9.43</v>
      </c>
    </row>
    <row r="351" spans="1:10">
      <c r="A351" s="7" t="s">
        <v>49</v>
      </c>
      <c r="D351" s="144" t="s">
        <v>488</v>
      </c>
      <c r="E351" s="144" t="s">
        <v>3865</v>
      </c>
      <c r="F351" s="147">
        <v>44561</v>
      </c>
      <c r="G351" s="144" t="s">
        <v>3887</v>
      </c>
      <c r="H351" s="144" t="s">
        <v>9112</v>
      </c>
      <c r="I351" s="145" t="b">
        <v>0</v>
      </c>
      <c r="J351" s="145">
        <v>9.43</v>
      </c>
    </row>
    <row r="352" spans="1:10">
      <c r="A352" s="7" t="s">
        <v>49</v>
      </c>
      <c r="D352" s="144" t="s">
        <v>491</v>
      </c>
      <c r="E352" s="144" t="s">
        <v>3865</v>
      </c>
      <c r="F352" s="147">
        <v>44561</v>
      </c>
      <c r="G352" s="144" t="s">
        <v>3887</v>
      </c>
      <c r="H352" s="144" t="s">
        <v>9112</v>
      </c>
      <c r="I352" s="145" t="b">
        <v>0</v>
      </c>
      <c r="J352" s="145">
        <v>19.899999999999999</v>
      </c>
    </row>
    <row r="353" spans="1:10">
      <c r="A353" s="7" t="s">
        <v>49</v>
      </c>
      <c r="D353" s="144" t="s">
        <v>494</v>
      </c>
      <c r="E353" s="144" t="s">
        <v>3865</v>
      </c>
      <c r="F353" s="147">
        <v>44561</v>
      </c>
      <c r="G353" s="144" t="s">
        <v>3887</v>
      </c>
      <c r="H353" s="144" t="s">
        <v>9112</v>
      </c>
      <c r="I353" s="145" t="b">
        <v>0</v>
      </c>
      <c r="J353" s="145">
        <v>19.899999999999999</v>
      </c>
    </row>
    <row r="354" spans="1:10">
      <c r="A354" s="7" t="s">
        <v>49</v>
      </c>
      <c r="D354" s="144" t="s">
        <v>497</v>
      </c>
      <c r="E354" s="144" t="s">
        <v>3865</v>
      </c>
      <c r="F354" s="147">
        <v>44561</v>
      </c>
      <c r="G354" s="144" t="s">
        <v>3887</v>
      </c>
      <c r="H354" s="144" t="s">
        <v>9112</v>
      </c>
      <c r="I354" s="145" t="b">
        <v>0</v>
      </c>
      <c r="J354" s="145">
        <v>19.899999999999999</v>
      </c>
    </row>
    <row r="355" spans="1:10">
      <c r="A355" s="7" t="s">
        <v>49</v>
      </c>
      <c r="D355" s="144" t="s">
        <v>500</v>
      </c>
      <c r="E355" s="144" t="s">
        <v>3865</v>
      </c>
      <c r="F355" s="147">
        <v>44561</v>
      </c>
      <c r="G355" s="144" t="s">
        <v>3887</v>
      </c>
      <c r="H355" s="144" t="s">
        <v>9112</v>
      </c>
      <c r="I355" s="145" t="b">
        <v>0</v>
      </c>
      <c r="J355" s="145">
        <v>19.899999999999999</v>
      </c>
    </row>
    <row r="356" spans="1:10">
      <c r="A356" s="7" t="s">
        <v>49</v>
      </c>
      <c r="D356" s="144" t="s">
        <v>679</v>
      </c>
      <c r="E356" s="144" t="s">
        <v>3865</v>
      </c>
      <c r="F356" s="147">
        <v>44561</v>
      </c>
      <c r="G356" s="144" t="s">
        <v>3887</v>
      </c>
      <c r="H356" s="144" t="s">
        <v>9112</v>
      </c>
      <c r="I356" s="145" t="b">
        <v>0</v>
      </c>
      <c r="J356" s="145">
        <v>11.35</v>
      </c>
    </row>
    <row r="357" spans="1:10">
      <c r="A357" s="7" t="s">
        <v>49</v>
      </c>
      <c r="D357" s="144" t="s">
        <v>503</v>
      </c>
      <c r="E357" s="144" t="s">
        <v>3865</v>
      </c>
      <c r="F357" s="147">
        <v>44561</v>
      </c>
      <c r="G357" s="144" t="s">
        <v>3887</v>
      </c>
      <c r="H357" s="144" t="s">
        <v>9112</v>
      </c>
      <c r="I357" s="145" t="b">
        <v>0</v>
      </c>
      <c r="J357" s="145">
        <v>10.94</v>
      </c>
    </row>
    <row r="358" spans="1:10">
      <c r="A358" s="7" t="s">
        <v>49</v>
      </c>
      <c r="D358" s="144" t="s">
        <v>507</v>
      </c>
      <c r="E358" s="144" t="s">
        <v>3865</v>
      </c>
      <c r="F358" s="147">
        <v>44561</v>
      </c>
      <c r="G358" s="144" t="s">
        <v>3887</v>
      </c>
      <c r="H358" s="144" t="s">
        <v>9112</v>
      </c>
      <c r="I358" s="145" t="b">
        <v>0</v>
      </c>
      <c r="J358" s="145">
        <v>10.94</v>
      </c>
    </row>
    <row r="359" spans="1:10">
      <c r="A359" s="7" t="s">
        <v>49</v>
      </c>
      <c r="D359" s="144" t="s">
        <v>509</v>
      </c>
      <c r="E359" s="144" t="s">
        <v>3865</v>
      </c>
      <c r="F359" s="147">
        <v>44561</v>
      </c>
      <c r="G359" s="144" t="s">
        <v>3887</v>
      </c>
      <c r="H359" s="144" t="s">
        <v>9112</v>
      </c>
      <c r="I359" s="145" t="b">
        <v>0</v>
      </c>
      <c r="J359" s="145">
        <v>33.24</v>
      </c>
    </row>
    <row r="360" spans="1:10">
      <c r="A360" s="7" t="s">
        <v>49</v>
      </c>
      <c r="D360" s="144" t="s">
        <v>3757</v>
      </c>
      <c r="E360" s="144" t="s">
        <v>3865</v>
      </c>
      <c r="F360" s="147">
        <v>44561</v>
      </c>
      <c r="G360" s="144" t="s">
        <v>3887</v>
      </c>
      <c r="H360" s="144" t="s">
        <v>9112</v>
      </c>
      <c r="I360" s="145" t="b">
        <v>0</v>
      </c>
      <c r="J360" s="145">
        <v>15.75</v>
      </c>
    </row>
    <row r="361" spans="1:10">
      <c r="A361" s="7" t="s">
        <v>49</v>
      </c>
      <c r="D361" s="144" t="s">
        <v>514</v>
      </c>
      <c r="E361" s="144" t="s">
        <v>3865</v>
      </c>
      <c r="F361" s="147">
        <v>44561</v>
      </c>
      <c r="G361" s="144" t="s">
        <v>3887</v>
      </c>
      <c r="H361" s="144" t="s">
        <v>9112</v>
      </c>
      <c r="I361" s="145" t="b">
        <v>0</v>
      </c>
      <c r="J361" s="145">
        <v>33.24</v>
      </c>
    </row>
    <row r="362" spans="1:10">
      <c r="A362" s="7" t="s">
        <v>49</v>
      </c>
      <c r="D362" s="144" t="s">
        <v>3758</v>
      </c>
      <c r="E362" s="144" t="s">
        <v>3865</v>
      </c>
      <c r="F362" s="147">
        <v>44561</v>
      </c>
      <c r="G362" s="144" t="s">
        <v>3887</v>
      </c>
      <c r="H362" s="144" t="s">
        <v>9112</v>
      </c>
      <c r="I362" s="145" t="b">
        <v>0</v>
      </c>
      <c r="J362" s="145">
        <v>15.75</v>
      </c>
    </row>
    <row r="363" spans="1:10">
      <c r="A363" s="7" t="s">
        <v>49</v>
      </c>
      <c r="D363" s="144" t="s">
        <v>517</v>
      </c>
      <c r="E363" s="144" t="s">
        <v>3865</v>
      </c>
      <c r="F363" s="147">
        <v>44561</v>
      </c>
      <c r="G363" s="144" t="s">
        <v>3887</v>
      </c>
      <c r="H363" s="144" t="s">
        <v>9112</v>
      </c>
      <c r="I363" s="145" t="b">
        <v>0</v>
      </c>
      <c r="J363" s="145">
        <v>33.24</v>
      </c>
    </row>
    <row r="364" spans="1:10">
      <c r="A364" s="7" t="s">
        <v>49</v>
      </c>
      <c r="D364" s="144" t="s">
        <v>526</v>
      </c>
      <c r="E364" s="144" t="s">
        <v>3865</v>
      </c>
      <c r="F364" s="147">
        <v>44561</v>
      </c>
      <c r="G364" s="144" t="s">
        <v>3887</v>
      </c>
      <c r="H364" s="144" t="s">
        <v>9112</v>
      </c>
      <c r="I364" s="145" t="b">
        <v>0</v>
      </c>
      <c r="J364" s="145">
        <v>4.22</v>
      </c>
    </row>
    <row r="365" spans="1:10">
      <c r="A365" s="7" t="s">
        <v>49</v>
      </c>
      <c r="D365" s="144" t="s">
        <v>531</v>
      </c>
      <c r="E365" s="144" t="s">
        <v>3865</v>
      </c>
      <c r="F365" s="147">
        <v>44561</v>
      </c>
      <c r="G365" s="144" t="s">
        <v>3887</v>
      </c>
      <c r="H365" s="144" t="s">
        <v>9112</v>
      </c>
      <c r="I365" s="145" t="b">
        <v>0</v>
      </c>
      <c r="J365" s="145">
        <v>4.22</v>
      </c>
    </row>
    <row r="366" spans="1:10">
      <c r="A366" s="7" t="s">
        <v>49</v>
      </c>
      <c r="D366" s="144" t="s">
        <v>427</v>
      </c>
      <c r="E366" s="144" t="s">
        <v>3865</v>
      </c>
      <c r="F366" s="147">
        <v>44561</v>
      </c>
      <c r="G366" s="144" t="s">
        <v>3887</v>
      </c>
      <c r="H366" s="144" t="s">
        <v>9112</v>
      </c>
      <c r="I366" s="145" t="b">
        <v>0</v>
      </c>
      <c r="J366" s="145">
        <v>7.61</v>
      </c>
    </row>
    <row r="367" spans="1:10">
      <c r="A367" s="7" t="s">
        <v>49</v>
      </c>
      <c r="D367" s="144" t="s">
        <v>433</v>
      </c>
      <c r="E367" s="144" t="s">
        <v>3865</v>
      </c>
      <c r="F367" s="147">
        <v>44561</v>
      </c>
      <c r="G367" s="144" t="s">
        <v>3887</v>
      </c>
      <c r="H367" s="144" t="s">
        <v>9112</v>
      </c>
      <c r="I367" s="145" t="b">
        <v>0</v>
      </c>
      <c r="J367" s="145">
        <v>7.61</v>
      </c>
    </row>
    <row r="368" spans="1:10">
      <c r="A368" s="7" t="s">
        <v>49</v>
      </c>
      <c r="D368" s="144" t="s">
        <v>436</v>
      </c>
      <c r="E368" s="144" t="s">
        <v>3865</v>
      </c>
      <c r="F368" s="147">
        <v>44561</v>
      </c>
      <c r="G368" s="144" t="s">
        <v>3887</v>
      </c>
      <c r="H368" s="144" t="s">
        <v>9112</v>
      </c>
      <c r="I368" s="145" t="b">
        <v>0</v>
      </c>
      <c r="J368" s="145">
        <v>7.61</v>
      </c>
    </row>
    <row r="369" spans="1:10">
      <c r="A369" s="7" t="s">
        <v>49</v>
      </c>
      <c r="D369" s="144" t="s">
        <v>137</v>
      </c>
      <c r="E369" s="144" t="s">
        <v>3865</v>
      </c>
      <c r="F369" s="147">
        <v>44561</v>
      </c>
      <c r="G369" s="144" t="s">
        <v>3887</v>
      </c>
      <c r="H369" s="144" t="s">
        <v>9112</v>
      </c>
      <c r="I369" s="145" t="b">
        <v>0</v>
      </c>
      <c r="J369" s="145">
        <v>7.02</v>
      </c>
    </row>
    <row r="370" spans="1:10">
      <c r="A370" s="7" t="s">
        <v>49</v>
      </c>
      <c r="D370" s="144" t="s">
        <v>139</v>
      </c>
      <c r="E370" s="144" t="s">
        <v>3865</v>
      </c>
      <c r="F370" s="147">
        <v>44561</v>
      </c>
      <c r="G370" s="144" t="s">
        <v>3887</v>
      </c>
      <c r="H370" s="144" t="s">
        <v>9112</v>
      </c>
      <c r="I370" s="145" t="b">
        <v>0</v>
      </c>
      <c r="J370" s="145">
        <v>5.89</v>
      </c>
    </row>
    <row r="371" spans="1:10">
      <c r="A371" s="7" t="s">
        <v>49</v>
      </c>
      <c r="D371" s="144" t="s">
        <v>142</v>
      </c>
      <c r="E371" s="144" t="s">
        <v>3865</v>
      </c>
      <c r="F371" s="147">
        <v>44561</v>
      </c>
      <c r="G371" s="144" t="s">
        <v>3887</v>
      </c>
      <c r="H371" s="144" t="s">
        <v>9112</v>
      </c>
      <c r="I371" s="145" t="b">
        <v>0</v>
      </c>
      <c r="J371" s="145">
        <v>20.03</v>
      </c>
    </row>
    <row r="372" spans="1:10">
      <c r="A372" s="7" t="s">
        <v>49</v>
      </c>
      <c r="D372" s="144" t="s">
        <v>144</v>
      </c>
      <c r="E372" s="144" t="s">
        <v>3865</v>
      </c>
      <c r="F372" s="147">
        <v>44561</v>
      </c>
      <c r="G372" s="144" t="s">
        <v>3887</v>
      </c>
      <c r="H372" s="144" t="s">
        <v>9112</v>
      </c>
      <c r="I372" s="145" t="b">
        <v>0</v>
      </c>
      <c r="J372" s="145">
        <v>33.18</v>
      </c>
    </row>
    <row r="373" spans="1:10">
      <c r="A373" s="7" t="s">
        <v>49</v>
      </c>
      <c r="D373" s="144" t="s">
        <v>55</v>
      </c>
      <c r="E373" s="144" t="s">
        <v>3865</v>
      </c>
      <c r="F373" s="147">
        <v>44561</v>
      </c>
      <c r="G373" s="144" t="s">
        <v>3887</v>
      </c>
      <c r="H373" s="144" t="s">
        <v>9112</v>
      </c>
      <c r="I373" s="145" t="b">
        <v>0</v>
      </c>
      <c r="J373" s="145">
        <v>47.7</v>
      </c>
    </row>
    <row r="374" spans="1:10">
      <c r="A374" s="7" t="s">
        <v>49</v>
      </c>
      <c r="D374" s="144" t="s">
        <v>146</v>
      </c>
      <c r="E374" s="144" t="s">
        <v>3865</v>
      </c>
      <c r="F374" s="147">
        <v>44561</v>
      </c>
      <c r="G374" s="144" t="s">
        <v>3887</v>
      </c>
      <c r="H374" s="144" t="s">
        <v>9112</v>
      </c>
      <c r="I374" s="145" t="b">
        <v>0</v>
      </c>
      <c r="J374" s="145">
        <v>20.46</v>
      </c>
    </row>
    <row r="375" spans="1:10">
      <c r="A375" s="7" t="s">
        <v>49</v>
      </c>
      <c r="D375" s="144" t="s">
        <v>237</v>
      </c>
      <c r="E375" s="144" t="s">
        <v>3865</v>
      </c>
      <c r="F375" s="147">
        <v>44561</v>
      </c>
      <c r="G375" s="144" t="s">
        <v>3887</v>
      </c>
      <c r="H375" s="144" t="s">
        <v>9112</v>
      </c>
      <c r="I375" s="145" t="b">
        <v>0</v>
      </c>
      <c r="J375" s="145">
        <v>14.71</v>
      </c>
    </row>
    <row r="376" spans="1:10">
      <c r="A376" s="7" t="s">
        <v>49</v>
      </c>
      <c r="D376" s="144" t="s">
        <v>126</v>
      </c>
      <c r="E376" s="144" t="s">
        <v>3865</v>
      </c>
      <c r="F376" s="147">
        <v>44561</v>
      </c>
      <c r="G376" s="144" t="s">
        <v>3887</v>
      </c>
      <c r="H376" s="144" t="s">
        <v>9112</v>
      </c>
      <c r="I376" s="145" t="b">
        <v>0</v>
      </c>
      <c r="J376" s="145">
        <v>14.82</v>
      </c>
    </row>
    <row r="377" spans="1:10">
      <c r="A377" s="7" t="s">
        <v>49</v>
      </c>
      <c r="D377" s="144" t="s">
        <v>128</v>
      </c>
      <c r="E377" s="144" t="s">
        <v>3865</v>
      </c>
      <c r="F377" s="147">
        <v>44561</v>
      </c>
      <c r="G377" s="144" t="s">
        <v>3887</v>
      </c>
      <c r="H377" s="144" t="s">
        <v>9112</v>
      </c>
      <c r="I377" s="145" t="b">
        <v>0</v>
      </c>
      <c r="J377" s="145">
        <v>62.78</v>
      </c>
    </row>
    <row r="378" spans="1:10">
      <c r="A378" s="7" t="s">
        <v>49</v>
      </c>
      <c r="D378" s="144" t="s">
        <v>130</v>
      </c>
      <c r="E378" s="144" t="s">
        <v>3865</v>
      </c>
      <c r="F378" s="147">
        <v>44561</v>
      </c>
      <c r="G378" s="144" t="s">
        <v>3887</v>
      </c>
      <c r="H378" s="144" t="s">
        <v>9112</v>
      </c>
      <c r="I378" s="145" t="b">
        <v>0</v>
      </c>
      <c r="J378" s="145">
        <v>54.78</v>
      </c>
    </row>
    <row r="379" spans="1:10">
      <c r="A379" s="7" t="s">
        <v>49</v>
      </c>
      <c r="D379" s="144" t="s">
        <v>59</v>
      </c>
      <c r="E379" s="144" t="s">
        <v>3865</v>
      </c>
      <c r="F379" s="147">
        <v>44561</v>
      </c>
      <c r="G379" s="144" t="s">
        <v>3887</v>
      </c>
      <c r="H379" s="144" t="s">
        <v>9112</v>
      </c>
      <c r="I379" s="145" t="b">
        <v>0</v>
      </c>
      <c r="J379" s="145">
        <v>27.35</v>
      </c>
    </row>
    <row r="380" spans="1:10">
      <c r="A380" s="7" t="s">
        <v>49</v>
      </c>
      <c r="D380" s="144" t="s">
        <v>240</v>
      </c>
      <c r="E380" s="144" t="s">
        <v>3865</v>
      </c>
      <c r="F380" s="147">
        <v>44561</v>
      </c>
      <c r="G380" s="144" t="s">
        <v>3887</v>
      </c>
      <c r="H380" s="144" t="s">
        <v>9112</v>
      </c>
      <c r="I380" s="145" t="b">
        <v>0</v>
      </c>
      <c r="J380" s="145">
        <v>7.22</v>
      </c>
    </row>
    <row r="381" spans="1:10">
      <c r="A381" s="7" t="s">
        <v>49</v>
      </c>
      <c r="D381" s="144" t="s">
        <v>242</v>
      </c>
      <c r="E381" s="144" t="s">
        <v>3865</v>
      </c>
      <c r="F381" s="147">
        <v>44561</v>
      </c>
      <c r="G381" s="144" t="s">
        <v>3887</v>
      </c>
      <c r="H381" s="144" t="s">
        <v>9112</v>
      </c>
      <c r="I381" s="145" t="b">
        <v>0</v>
      </c>
      <c r="J381" s="145">
        <v>15.34</v>
      </c>
    </row>
    <row r="382" spans="1:10">
      <c r="A382" s="7" t="s">
        <v>49</v>
      </c>
      <c r="D382" s="144" t="s">
        <v>245</v>
      </c>
      <c r="E382" s="144" t="s">
        <v>3865</v>
      </c>
      <c r="F382" s="147">
        <v>44561</v>
      </c>
      <c r="G382" s="144" t="s">
        <v>3887</v>
      </c>
      <c r="H382" s="144" t="s">
        <v>9112</v>
      </c>
      <c r="I382" s="145" t="b">
        <v>0</v>
      </c>
      <c r="J382" s="145">
        <v>18.170000000000002</v>
      </c>
    </row>
    <row r="383" spans="1:10">
      <c r="A383" s="7" t="s">
        <v>49</v>
      </c>
      <c r="D383" s="144" t="s">
        <v>248</v>
      </c>
      <c r="E383" s="144" t="s">
        <v>3865</v>
      </c>
      <c r="F383" s="147">
        <v>44561</v>
      </c>
      <c r="G383" s="144" t="s">
        <v>3887</v>
      </c>
      <c r="H383" s="144" t="s">
        <v>9112</v>
      </c>
      <c r="I383" s="145" t="b">
        <v>0</v>
      </c>
      <c r="J383" s="145">
        <v>38.619999999999997</v>
      </c>
    </row>
    <row r="384" spans="1:10">
      <c r="A384" s="7" t="s">
        <v>49</v>
      </c>
      <c r="D384" s="144" t="s">
        <v>251</v>
      </c>
      <c r="E384" s="144" t="s">
        <v>3865</v>
      </c>
      <c r="F384" s="147">
        <v>44561</v>
      </c>
      <c r="G384" s="144" t="s">
        <v>3887</v>
      </c>
      <c r="H384" s="144" t="s">
        <v>9112</v>
      </c>
      <c r="I384" s="145" t="b">
        <v>0</v>
      </c>
      <c r="J384" s="145">
        <v>60.2</v>
      </c>
    </row>
    <row r="385" spans="1:10">
      <c r="A385" s="7" t="s">
        <v>49</v>
      </c>
      <c r="D385" s="144" t="s">
        <v>221</v>
      </c>
      <c r="E385" s="144" t="s">
        <v>3865</v>
      </c>
      <c r="F385" s="147">
        <v>44561</v>
      </c>
      <c r="G385" s="144" t="s">
        <v>3887</v>
      </c>
      <c r="H385" s="144" t="s">
        <v>9112</v>
      </c>
      <c r="I385" s="145" t="b">
        <v>0</v>
      </c>
      <c r="J385" s="145">
        <v>8.98</v>
      </c>
    </row>
    <row r="386" spans="1:10">
      <c r="A386" s="7" t="s">
        <v>49</v>
      </c>
      <c r="D386" s="144" t="s">
        <v>254</v>
      </c>
      <c r="E386" s="144" t="s">
        <v>3865</v>
      </c>
      <c r="F386" s="147">
        <v>44561</v>
      </c>
      <c r="G386" s="144" t="s">
        <v>3887</v>
      </c>
      <c r="H386" s="144" t="s">
        <v>9112</v>
      </c>
      <c r="I386" s="145" t="b">
        <v>0</v>
      </c>
      <c r="J386" s="145">
        <v>26.745000000000001</v>
      </c>
    </row>
    <row r="387" spans="1:10">
      <c r="A387" s="7" t="s">
        <v>49</v>
      </c>
      <c r="D387" s="144" t="s">
        <v>257</v>
      </c>
      <c r="E387" s="144" t="s">
        <v>3865</v>
      </c>
      <c r="F387" s="147">
        <v>44561</v>
      </c>
      <c r="G387" s="144" t="s">
        <v>3887</v>
      </c>
      <c r="H387" s="144" t="s">
        <v>9112</v>
      </c>
      <c r="I387" s="145" t="b">
        <v>0</v>
      </c>
      <c r="J387" s="145">
        <v>54.03</v>
      </c>
    </row>
    <row r="388" spans="1:10">
      <c r="A388" s="7" t="s">
        <v>49</v>
      </c>
      <c r="D388" s="144" t="s">
        <v>224</v>
      </c>
      <c r="E388" s="144" t="s">
        <v>3865</v>
      </c>
      <c r="F388" s="147">
        <v>44561</v>
      </c>
      <c r="G388" s="144" t="s">
        <v>3887</v>
      </c>
      <c r="H388" s="144" t="s">
        <v>9112</v>
      </c>
      <c r="I388" s="145" t="b">
        <v>0</v>
      </c>
      <c r="J388" s="145">
        <v>3.55</v>
      </c>
    </row>
    <row r="389" spans="1:10">
      <c r="A389" s="7" t="s">
        <v>49</v>
      </c>
      <c r="D389" s="144" t="s">
        <v>227</v>
      </c>
      <c r="E389" s="144" t="s">
        <v>3865</v>
      </c>
      <c r="F389" s="147">
        <v>44561</v>
      </c>
      <c r="G389" s="144" t="s">
        <v>3887</v>
      </c>
      <c r="H389" s="144" t="s">
        <v>9112</v>
      </c>
      <c r="I389" s="145" t="b">
        <v>0</v>
      </c>
      <c r="J389" s="145">
        <v>7.95</v>
      </c>
    </row>
    <row r="390" spans="1:10">
      <c r="A390" s="7" t="s">
        <v>49</v>
      </c>
      <c r="D390" s="144" t="s">
        <v>62</v>
      </c>
      <c r="E390" s="144" t="s">
        <v>3865</v>
      </c>
      <c r="F390" s="147">
        <v>44561</v>
      </c>
      <c r="G390" s="144" t="s">
        <v>3887</v>
      </c>
      <c r="H390" s="144" t="s">
        <v>9112</v>
      </c>
      <c r="I390" s="145" t="b">
        <v>0</v>
      </c>
      <c r="J390" s="145">
        <v>5.89</v>
      </c>
    </row>
    <row r="391" spans="1:10">
      <c r="A391" s="7" t="s">
        <v>49</v>
      </c>
      <c r="D391" s="144" t="s">
        <v>65</v>
      </c>
      <c r="E391" s="144" t="s">
        <v>3865</v>
      </c>
      <c r="F391" s="147">
        <v>44561</v>
      </c>
      <c r="G391" s="144" t="s">
        <v>3887</v>
      </c>
      <c r="H391" s="144" t="s">
        <v>9112</v>
      </c>
      <c r="I391" s="145" t="b">
        <v>0</v>
      </c>
      <c r="J391" s="145">
        <v>2.4500000000000002</v>
      </c>
    </row>
    <row r="392" spans="1:10">
      <c r="A392" s="7" t="s">
        <v>49</v>
      </c>
      <c r="D392" s="144" t="s">
        <v>68</v>
      </c>
      <c r="E392" s="144" t="s">
        <v>3865</v>
      </c>
      <c r="F392" s="147">
        <v>44561</v>
      </c>
      <c r="G392" s="144" t="s">
        <v>3887</v>
      </c>
      <c r="H392" s="144" t="s">
        <v>9112</v>
      </c>
      <c r="I392" s="145" t="b">
        <v>0</v>
      </c>
      <c r="J392" s="145">
        <v>9.39</v>
      </c>
    </row>
    <row r="393" spans="1:10">
      <c r="A393" s="7" t="s">
        <v>49</v>
      </c>
      <c r="D393" s="144" t="s">
        <v>71</v>
      </c>
      <c r="E393" s="144" t="s">
        <v>3865</v>
      </c>
      <c r="F393" s="147">
        <v>44561</v>
      </c>
      <c r="G393" s="144" t="s">
        <v>3887</v>
      </c>
      <c r="H393" s="144" t="s">
        <v>9112</v>
      </c>
      <c r="I393" s="145" t="b">
        <v>0</v>
      </c>
      <c r="J393" s="145">
        <v>2.5</v>
      </c>
    </row>
    <row r="394" spans="1:10">
      <c r="A394" s="7" t="s">
        <v>49</v>
      </c>
      <c r="D394" s="144" t="s">
        <v>74</v>
      </c>
      <c r="E394" s="144" t="s">
        <v>3865</v>
      </c>
      <c r="F394" s="147">
        <v>44561</v>
      </c>
      <c r="G394" s="144" t="s">
        <v>3887</v>
      </c>
      <c r="H394" s="144" t="s">
        <v>9112</v>
      </c>
      <c r="I394" s="145" t="b">
        <v>0</v>
      </c>
      <c r="J394" s="145">
        <v>3.85</v>
      </c>
    </row>
    <row r="395" spans="1:10">
      <c r="A395" s="7" t="s">
        <v>49</v>
      </c>
      <c r="D395" s="144" t="s">
        <v>133</v>
      </c>
      <c r="E395" s="144" t="s">
        <v>3865</v>
      </c>
      <c r="F395" s="147">
        <v>44561</v>
      </c>
      <c r="G395" s="144" t="s">
        <v>3887</v>
      </c>
      <c r="H395" s="144" t="s">
        <v>9112</v>
      </c>
      <c r="I395" s="145" t="b">
        <v>0</v>
      </c>
      <c r="J395" s="145">
        <v>12.97</v>
      </c>
    </row>
    <row r="396" spans="1:10">
      <c r="A396" s="7" t="s">
        <v>49</v>
      </c>
      <c r="D396" s="144" t="s">
        <v>230</v>
      </c>
      <c r="E396" s="144" t="s">
        <v>3865</v>
      </c>
      <c r="F396" s="147">
        <v>44561</v>
      </c>
      <c r="G396" s="144" t="s">
        <v>3887</v>
      </c>
      <c r="H396" s="144" t="s">
        <v>9112</v>
      </c>
      <c r="I396" s="145" t="b">
        <v>0</v>
      </c>
      <c r="J396" s="145">
        <v>7.38</v>
      </c>
    </row>
    <row r="397" spans="1:10">
      <c r="A397" s="7" t="s">
        <v>49</v>
      </c>
      <c r="D397" s="144" t="s">
        <v>157</v>
      </c>
      <c r="E397" s="144" t="s">
        <v>3865</v>
      </c>
      <c r="F397" s="147">
        <v>44561</v>
      </c>
      <c r="G397" s="144" t="s">
        <v>3887</v>
      </c>
      <c r="H397" s="144" t="s">
        <v>9112</v>
      </c>
      <c r="I397" s="145" t="b">
        <v>0</v>
      </c>
      <c r="J397" s="145">
        <v>110.89</v>
      </c>
    </row>
    <row r="398" spans="1:10">
      <c r="A398" s="7" t="s">
        <v>49</v>
      </c>
      <c r="D398" s="144" t="s">
        <v>233</v>
      </c>
      <c r="E398" s="144" t="s">
        <v>3865</v>
      </c>
      <c r="F398" s="147">
        <v>44561</v>
      </c>
      <c r="G398" s="144" t="s">
        <v>3887</v>
      </c>
      <c r="H398" s="144" t="s">
        <v>9112</v>
      </c>
      <c r="I398" s="145" t="b">
        <v>0</v>
      </c>
      <c r="J398" s="145">
        <v>59.05</v>
      </c>
    </row>
    <row r="399" spans="1:10">
      <c r="A399" s="7" t="s">
        <v>49</v>
      </c>
      <c r="D399" s="144" t="s">
        <v>2715</v>
      </c>
      <c r="E399" s="144" t="s">
        <v>3865</v>
      </c>
      <c r="F399" s="147">
        <v>44561</v>
      </c>
      <c r="G399" s="144" t="s">
        <v>3887</v>
      </c>
      <c r="H399" s="144" t="s">
        <v>9112</v>
      </c>
      <c r="I399" s="145" t="b">
        <v>0</v>
      </c>
      <c r="J399" s="145">
        <v>33.049999999999997</v>
      </c>
    </row>
    <row r="400" spans="1:10">
      <c r="A400" s="7" t="s">
        <v>49</v>
      </c>
      <c r="D400" s="144" t="s">
        <v>2719</v>
      </c>
      <c r="E400" s="144" t="s">
        <v>3865</v>
      </c>
      <c r="F400" s="147">
        <v>44561</v>
      </c>
      <c r="G400" s="144" t="s">
        <v>3887</v>
      </c>
      <c r="H400" s="144" t="s">
        <v>9112</v>
      </c>
      <c r="I400" s="145" t="b">
        <v>0</v>
      </c>
      <c r="J400" s="145">
        <v>33.049999999999997</v>
      </c>
    </row>
    <row r="401" spans="1:10">
      <c r="A401" s="7" t="s">
        <v>49</v>
      </c>
      <c r="D401" s="144" t="s">
        <v>2722</v>
      </c>
      <c r="E401" s="144" t="s">
        <v>3865</v>
      </c>
      <c r="F401" s="147">
        <v>44561</v>
      </c>
      <c r="G401" s="144" t="s">
        <v>3887</v>
      </c>
      <c r="H401" s="144" t="s">
        <v>9112</v>
      </c>
      <c r="I401" s="145" t="b">
        <v>0</v>
      </c>
      <c r="J401" s="145">
        <v>33.049999999999997</v>
      </c>
    </row>
    <row r="402" spans="1:10">
      <c r="A402" s="7" t="s">
        <v>49</v>
      </c>
      <c r="D402" s="144" t="s">
        <v>2725</v>
      </c>
      <c r="E402" s="144" t="s">
        <v>3865</v>
      </c>
      <c r="F402" s="147">
        <v>44561</v>
      </c>
      <c r="G402" s="144" t="s">
        <v>3887</v>
      </c>
      <c r="H402" s="144" t="s">
        <v>9112</v>
      </c>
      <c r="I402" s="145" t="b">
        <v>0</v>
      </c>
      <c r="J402" s="145">
        <v>33.049999999999997</v>
      </c>
    </row>
    <row r="403" spans="1:10">
      <c r="A403" s="7" t="s">
        <v>49</v>
      </c>
      <c r="D403" s="144" t="s">
        <v>2728</v>
      </c>
      <c r="E403" s="144" t="s">
        <v>3865</v>
      </c>
      <c r="F403" s="147">
        <v>44561</v>
      </c>
      <c r="G403" s="144" t="s">
        <v>3887</v>
      </c>
      <c r="H403" s="144" t="s">
        <v>9112</v>
      </c>
      <c r="I403" s="145" t="b">
        <v>0</v>
      </c>
      <c r="J403" s="145">
        <v>33.049999999999997</v>
      </c>
    </row>
    <row r="404" spans="1:10">
      <c r="A404" s="7" t="s">
        <v>49</v>
      </c>
      <c r="D404" s="144" t="s">
        <v>2731</v>
      </c>
      <c r="E404" s="144" t="s">
        <v>3865</v>
      </c>
      <c r="F404" s="147">
        <v>44561</v>
      </c>
      <c r="G404" s="144" t="s">
        <v>3887</v>
      </c>
      <c r="H404" s="144" t="s">
        <v>9112</v>
      </c>
      <c r="I404" s="145" t="b">
        <v>0</v>
      </c>
      <c r="J404" s="145">
        <v>33.049999999999997</v>
      </c>
    </row>
    <row r="405" spans="1:10">
      <c r="A405" s="7" t="s">
        <v>49</v>
      </c>
      <c r="D405" s="144" t="s">
        <v>2734</v>
      </c>
      <c r="E405" s="144" t="s">
        <v>3865</v>
      </c>
      <c r="F405" s="147">
        <v>44561</v>
      </c>
      <c r="G405" s="144" t="s">
        <v>3887</v>
      </c>
      <c r="H405" s="144" t="s">
        <v>9112</v>
      </c>
      <c r="I405" s="145" t="b">
        <v>0</v>
      </c>
      <c r="J405" s="145">
        <v>33.049999999999997</v>
      </c>
    </row>
    <row r="406" spans="1:10">
      <c r="A406" s="7" t="s">
        <v>49</v>
      </c>
      <c r="D406" s="144" t="s">
        <v>3759</v>
      </c>
      <c r="E406" s="144" t="s">
        <v>3865</v>
      </c>
      <c r="F406" s="147">
        <v>44561</v>
      </c>
      <c r="G406" s="144" t="s">
        <v>3887</v>
      </c>
      <c r="H406" s="144" t="s">
        <v>9112</v>
      </c>
      <c r="I406" s="145" t="b">
        <v>0</v>
      </c>
      <c r="J406" s="145">
        <v>16.579999999999998</v>
      </c>
    </row>
    <row r="407" spans="1:10">
      <c r="A407" s="7" t="s">
        <v>49</v>
      </c>
      <c r="D407" s="144" t="s">
        <v>3760</v>
      </c>
      <c r="E407" s="144" t="s">
        <v>3865</v>
      </c>
      <c r="F407" s="147">
        <v>44561</v>
      </c>
      <c r="G407" s="144" t="s">
        <v>3887</v>
      </c>
      <c r="H407" s="144" t="s">
        <v>9112</v>
      </c>
      <c r="I407" s="145" t="b">
        <v>0</v>
      </c>
      <c r="J407" s="145">
        <v>16.579999999999998</v>
      </c>
    </row>
    <row r="408" spans="1:10">
      <c r="A408" s="7" t="s">
        <v>49</v>
      </c>
      <c r="D408" s="144" t="s">
        <v>3761</v>
      </c>
      <c r="E408" s="144" t="s">
        <v>3865</v>
      </c>
      <c r="F408" s="147">
        <v>44561</v>
      </c>
      <c r="G408" s="144" t="s">
        <v>3887</v>
      </c>
      <c r="H408" s="144" t="s">
        <v>9112</v>
      </c>
      <c r="I408" s="145" t="b">
        <v>0</v>
      </c>
      <c r="J408" s="145">
        <v>16.579999999999998</v>
      </c>
    </row>
    <row r="409" spans="1:10">
      <c r="A409" s="7" t="s">
        <v>49</v>
      </c>
      <c r="D409" s="144" t="s">
        <v>3762</v>
      </c>
      <c r="E409" s="144" t="s">
        <v>3865</v>
      </c>
      <c r="F409" s="147">
        <v>44561</v>
      </c>
      <c r="G409" s="144" t="s">
        <v>3887</v>
      </c>
      <c r="H409" s="144" t="s">
        <v>9112</v>
      </c>
      <c r="I409" s="145" t="b">
        <v>0</v>
      </c>
      <c r="J409" s="145">
        <v>16.579999999999998</v>
      </c>
    </row>
    <row r="410" spans="1:10">
      <c r="A410" s="7" t="s">
        <v>49</v>
      </c>
      <c r="D410" s="144" t="s">
        <v>2737</v>
      </c>
      <c r="E410" s="144" t="s">
        <v>3865</v>
      </c>
      <c r="F410" s="147">
        <v>44561</v>
      </c>
      <c r="G410" s="144" t="s">
        <v>3887</v>
      </c>
      <c r="H410" s="144" t="s">
        <v>9112</v>
      </c>
      <c r="I410" s="145" t="b">
        <v>0</v>
      </c>
      <c r="J410" s="145">
        <v>3.84</v>
      </c>
    </row>
    <row r="411" spans="1:10">
      <c r="A411" s="7" t="s">
        <v>49</v>
      </c>
      <c r="D411" s="144" t="s">
        <v>2741</v>
      </c>
      <c r="E411" s="144" t="s">
        <v>3865</v>
      </c>
      <c r="F411" s="147">
        <v>44561</v>
      </c>
      <c r="G411" s="144" t="s">
        <v>3887</v>
      </c>
      <c r="H411" s="144" t="s">
        <v>9112</v>
      </c>
      <c r="I411" s="145" t="b">
        <v>0</v>
      </c>
      <c r="J411" s="145">
        <v>3.84</v>
      </c>
    </row>
    <row r="412" spans="1:10">
      <c r="A412" s="7" t="s">
        <v>49</v>
      </c>
      <c r="D412" s="144" t="s">
        <v>2744</v>
      </c>
      <c r="E412" s="144" t="s">
        <v>3865</v>
      </c>
      <c r="F412" s="147">
        <v>44561</v>
      </c>
      <c r="G412" s="144" t="s">
        <v>3887</v>
      </c>
      <c r="H412" s="144" t="s">
        <v>9112</v>
      </c>
      <c r="I412" s="145" t="b">
        <v>0</v>
      </c>
      <c r="J412" s="145">
        <v>3.84</v>
      </c>
    </row>
    <row r="413" spans="1:10">
      <c r="A413" s="7" t="s">
        <v>49</v>
      </c>
      <c r="D413" s="144" t="s">
        <v>2747</v>
      </c>
      <c r="E413" s="144" t="s">
        <v>3865</v>
      </c>
      <c r="F413" s="147">
        <v>44561</v>
      </c>
      <c r="G413" s="144" t="s">
        <v>3887</v>
      </c>
      <c r="H413" s="144" t="s">
        <v>9112</v>
      </c>
      <c r="I413" s="145" t="b">
        <v>0</v>
      </c>
      <c r="J413" s="145">
        <v>3.84</v>
      </c>
    </row>
    <row r="414" spans="1:10">
      <c r="A414" s="7" t="s">
        <v>49</v>
      </c>
      <c r="D414" s="144" t="s">
        <v>2750</v>
      </c>
      <c r="E414" s="144" t="s">
        <v>3865</v>
      </c>
      <c r="F414" s="147">
        <v>44561</v>
      </c>
      <c r="G414" s="144" t="s">
        <v>3887</v>
      </c>
      <c r="H414" s="144" t="s">
        <v>9112</v>
      </c>
      <c r="I414" s="145" t="b">
        <v>0</v>
      </c>
      <c r="J414" s="145">
        <v>13.52</v>
      </c>
    </row>
    <row r="415" spans="1:10">
      <c r="A415" s="7" t="s">
        <v>49</v>
      </c>
      <c r="D415" s="144" t="s">
        <v>2754</v>
      </c>
      <c r="E415" s="144" t="s">
        <v>3865</v>
      </c>
      <c r="F415" s="147">
        <v>44561</v>
      </c>
      <c r="G415" s="144" t="s">
        <v>3887</v>
      </c>
      <c r="H415" s="144" t="s">
        <v>9112</v>
      </c>
      <c r="I415" s="145" t="b">
        <v>0</v>
      </c>
      <c r="J415" s="145">
        <v>13.52</v>
      </c>
    </row>
    <row r="416" spans="1:10">
      <c r="A416" s="7" t="s">
        <v>49</v>
      </c>
      <c r="D416" s="144" t="s">
        <v>2757</v>
      </c>
      <c r="E416" s="144" t="s">
        <v>3865</v>
      </c>
      <c r="F416" s="147">
        <v>44561</v>
      </c>
      <c r="G416" s="144" t="s">
        <v>3887</v>
      </c>
      <c r="H416" s="144" t="s">
        <v>9112</v>
      </c>
      <c r="I416" s="145" t="b">
        <v>0</v>
      </c>
      <c r="J416" s="145">
        <v>13.52</v>
      </c>
    </row>
    <row r="417" spans="1:10">
      <c r="A417" s="7" t="s">
        <v>49</v>
      </c>
      <c r="D417" s="144" t="s">
        <v>2760</v>
      </c>
      <c r="E417" s="144" t="s">
        <v>3865</v>
      </c>
      <c r="F417" s="147">
        <v>44561</v>
      </c>
      <c r="G417" s="144" t="s">
        <v>3887</v>
      </c>
      <c r="H417" s="144" t="s">
        <v>9112</v>
      </c>
      <c r="I417" s="145" t="b">
        <v>0</v>
      </c>
      <c r="J417" s="145">
        <v>13.52</v>
      </c>
    </row>
    <row r="418" spans="1:10">
      <c r="A418" s="7" t="s">
        <v>49</v>
      </c>
      <c r="D418" s="144" t="s">
        <v>2763</v>
      </c>
      <c r="E418" s="144" t="s">
        <v>3865</v>
      </c>
      <c r="F418" s="147">
        <v>44561</v>
      </c>
      <c r="G418" s="144" t="s">
        <v>3887</v>
      </c>
      <c r="H418" s="144" t="s">
        <v>9112</v>
      </c>
      <c r="I418" s="145" t="b">
        <v>0</v>
      </c>
      <c r="J418" s="145">
        <v>13.52</v>
      </c>
    </row>
    <row r="419" spans="1:10">
      <c r="A419" s="7" t="s">
        <v>49</v>
      </c>
      <c r="D419" s="144" t="s">
        <v>2766</v>
      </c>
      <c r="E419" s="144" t="s">
        <v>3865</v>
      </c>
      <c r="F419" s="147">
        <v>44561</v>
      </c>
      <c r="G419" s="144" t="s">
        <v>3887</v>
      </c>
      <c r="H419" s="144" t="s">
        <v>9112</v>
      </c>
      <c r="I419" s="145" t="b">
        <v>0</v>
      </c>
      <c r="J419" s="145">
        <v>13.52</v>
      </c>
    </row>
    <row r="420" spans="1:10">
      <c r="A420" s="7" t="s">
        <v>49</v>
      </c>
      <c r="D420" s="144" t="s">
        <v>3681</v>
      </c>
      <c r="E420" s="144" t="s">
        <v>3865</v>
      </c>
      <c r="F420" s="147">
        <v>44561</v>
      </c>
      <c r="G420" s="144" t="s">
        <v>3887</v>
      </c>
      <c r="H420" s="144" t="s">
        <v>9112</v>
      </c>
      <c r="I420" s="145" t="b">
        <v>0</v>
      </c>
      <c r="J420" s="145">
        <v>13.52</v>
      </c>
    </row>
    <row r="421" spans="1:10">
      <c r="A421" s="7" t="s">
        <v>49</v>
      </c>
      <c r="D421" s="144" t="s">
        <v>3682</v>
      </c>
      <c r="E421" s="144" t="s">
        <v>3865</v>
      </c>
      <c r="F421" s="147">
        <v>44561</v>
      </c>
      <c r="G421" s="144" t="s">
        <v>3887</v>
      </c>
      <c r="H421" s="144" t="s">
        <v>9112</v>
      </c>
      <c r="I421" s="145" t="b">
        <v>0</v>
      </c>
      <c r="J421" s="145">
        <v>13.52</v>
      </c>
    </row>
    <row r="422" spans="1:10">
      <c r="A422" s="7" t="s">
        <v>49</v>
      </c>
      <c r="D422" s="144" t="s">
        <v>3683</v>
      </c>
      <c r="E422" s="144" t="s">
        <v>3865</v>
      </c>
      <c r="F422" s="147">
        <v>44561</v>
      </c>
      <c r="G422" s="144" t="s">
        <v>3887</v>
      </c>
      <c r="H422" s="144" t="s">
        <v>9112</v>
      </c>
      <c r="I422" s="145" t="b">
        <v>0</v>
      </c>
      <c r="J422" s="145">
        <v>13.52</v>
      </c>
    </row>
    <row r="423" spans="1:10">
      <c r="A423" s="7" t="s">
        <v>49</v>
      </c>
      <c r="D423" s="144" t="s">
        <v>2769</v>
      </c>
      <c r="E423" s="144" t="s">
        <v>3865</v>
      </c>
      <c r="F423" s="147">
        <v>44561</v>
      </c>
      <c r="G423" s="144" t="s">
        <v>3887</v>
      </c>
      <c r="H423" s="144" t="s">
        <v>9112</v>
      </c>
      <c r="I423" s="145" t="b">
        <v>0</v>
      </c>
      <c r="J423" s="145">
        <v>13.52</v>
      </c>
    </row>
    <row r="424" spans="1:10">
      <c r="A424" s="7" t="s">
        <v>49</v>
      </c>
      <c r="D424" s="144" t="s">
        <v>2772</v>
      </c>
      <c r="E424" s="144" t="s">
        <v>3865</v>
      </c>
      <c r="F424" s="147">
        <v>44561</v>
      </c>
      <c r="G424" s="144" t="s">
        <v>3887</v>
      </c>
      <c r="H424" s="144" t="s">
        <v>9112</v>
      </c>
      <c r="I424" s="145" t="b">
        <v>0</v>
      </c>
      <c r="J424" s="145">
        <v>13.52</v>
      </c>
    </row>
    <row r="425" spans="1:10">
      <c r="A425" s="7" t="s">
        <v>49</v>
      </c>
      <c r="D425" s="144" t="s">
        <v>2775</v>
      </c>
      <c r="E425" s="144" t="s">
        <v>3865</v>
      </c>
      <c r="F425" s="147">
        <v>44561</v>
      </c>
      <c r="G425" s="144" t="s">
        <v>3887</v>
      </c>
      <c r="H425" s="144" t="s">
        <v>9112</v>
      </c>
      <c r="I425" s="145" t="b">
        <v>0</v>
      </c>
      <c r="J425" s="145">
        <v>13.52</v>
      </c>
    </row>
    <row r="426" spans="1:10">
      <c r="A426" s="7" t="s">
        <v>49</v>
      </c>
      <c r="D426" s="144" t="s">
        <v>2778</v>
      </c>
      <c r="E426" s="144" t="s">
        <v>3865</v>
      </c>
      <c r="F426" s="147">
        <v>44561</v>
      </c>
      <c r="G426" s="144" t="s">
        <v>3887</v>
      </c>
      <c r="H426" s="144" t="s">
        <v>9112</v>
      </c>
      <c r="I426" s="145" t="b">
        <v>0</v>
      </c>
      <c r="J426" s="145">
        <v>13.52</v>
      </c>
    </row>
    <row r="427" spans="1:10">
      <c r="A427" s="7" t="s">
        <v>49</v>
      </c>
      <c r="D427" s="144" t="s">
        <v>2708</v>
      </c>
      <c r="E427" s="144" t="s">
        <v>3865</v>
      </c>
      <c r="F427" s="147">
        <v>44561</v>
      </c>
      <c r="G427" s="144" t="s">
        <v>3887</v>
      </c>
      <c r="H427" s="144" t="s">
        <v>9112</v>
      </c>
      <c r="I427" s="145" t="b">
        <v>0</v>
      </c>
      <c r="J427" s="145">
        <v>10.3</v>
      </c>
    </row>
    <row r="428" spans="1:10">
      <c r="A428" s="7" t="s">
        <v>49</v>
      </c>
      <c r="D428" s="144" t="s">
        <v>2781</v>
      </c>
      <c r="E428" s="144" t="s">
        <v>3865</v>
      </c>
      <c r="F428" s="147">
        <v>44561</v>
      </c>
      <c r="G428" s="144" t="s">
        <v>3887</v>
      </c>
      <c r="H428" s="144" t="s">
        <v>9112</v>
      </c>
      <c r="I428" s="145" t="b">
        <v>0</v>
      </c>
      <c r="J428" s="145">
        <v>8.42</v>
      </c>
    </row>
    <row r="429" spans="1:10">
      <c r="A429" s="7" t="s">
        <v>49</v>
      </c>
      <c r="D429" s="144" t="s">
        <v>2785</v>
      </c>
      <c r="E429" s="144" t="s">
        <v>3865</v>
      </c>
      <c r="F429" s="147">
        <v>44561</v>
      </c>
      <c r="G429" s="144" t="s">
        <v>3887</v>
      </c>
      <c r="H429" s="144" t="s">
        <v>9112</v>
      </c>
      <c r="I429" s="145" t="b">
        <v>0</v>
      </c>
      <c r="J429" s="145">
        <v>8.42</v>
      </c>
    </row>
    <row r="430" spans="1:10">
      <c r="A430" s="7" t="s">
        <v>49</v>
      </c>
      <c r="D430" s="144" t="s">
        <v>3763</v>
      </c>
      <c r="E430" s="144" t="s">
        <v>3865</v>
      </c>
      <c r="F430" s="147">
        <v>44561</v>
      </c>
      <c r="G430" s="144" t="s">
        <v>3887</v>
      </c>
      <c r="H430" s="144" t="s">
        <v>9112</v>
      </c>
      <c r="I430" s="145" t="b">
        <v>0</v>
      </c>
      <c r="J430" s="145">
        <v>4.92</v>
      </c>
    </row>
    <row r="431" spans="1:10">
      <c r="A431" s="7" t="s">
        <v>49</v>
      </c>
      <c r="D431" s="144" t="s">
        <v>2788</v>
      </c>
      <c r="E431" s="144" t="s">
        <v>3865</v>
      </c>
      <c r="F431" s="147">
        <v>44561</v>
      </c>
      <c r="G431" s="144" t="s">
        <v>3887</v>
      </c>
      <c r="H431" s="144" t="s">
        <v>9112</v>
      </c>
      <c r="I431" s="145" t="b">
        <v>0</v>
      </c>
      <c r="J431" s="145">
        <v>8.42</v>
      </c>
    </row>
    <row r="432" spans="1:10">
      <c r="A432" s="7" t="s">
        <v>49</v>
      </c>
      <c r="D432" s="144" t="s">
        <v>2791</v>
      </c>
      <c r="E432" s="144" t="s">
        <v>3865</v>
      </c>
      <c r="F432" s="147">
        <v>44561</v>
      </c>
      <c r="G432" s="144" t="s">
        <v>3887</v>
      </c>
      <c r="H432" s="144" t="s">
        <v>9112</v>
      </c>
      <c r="I432" s="145" t="b">
        <v>0</v>
      </c>
      <c r="J432" s="145">
        <v>8.42</v>
      </c>
    </row>
    <row r="433" spans="1:10">
      <c r="A433" s="7" t="s">
        <v>49</v>
      </c>
      <c r="D433" s="144" t="s">
        <v>3103</v>
      </c>
      <c r="E433" s="144" t="s">
        <v>3865</v>
      </c>
      <c r="F433" s="147">
        <v>44561</v>
      </c>
      <c r="G433" s="144" t="s">
        <v>3887</v>
      </c>
      <c r="H433" s="144" t="s">
        <v>9112</v>
      </c>
      <c r="I433" s="145" t="b">
        <v>0</v>
      </c>
      <c r="J433" s="145">
        <v>18.84</v>
      </c>
    </row>
    <row r="434" spans="1:10">
      <c r="A434" s="7" t="s">
        <v>49</v>
      </c>
      <c r="D434" s="144" t="s">
        <v>3107</v>
      </c>
      <c r="E434" s="144" t="s">
        <v>3865</v>
      </c>
      <c r="F434" s="147">
        <v>44561</v>
      </c>
      <c r="G434" s="144" t="s">
        <v>3887</v>
      </c>
      <c r="H434" s="144" t="s">
        <v>9112</v>
      </c>
      <c r="I434" s="145" t="b">
        <v>0</v>
      </c>
      <c r="J434" s="145">
        <v>18.84</v>
      </c>
    </row>
    <row r="435" spans="1:10">
      <c r="A435" s="7" t="s">
        <v>49</v>
      </c>
      <c r="D435" s="144" t="s">
        <v>3110</v>
      </c>
      <c r="E435" s="144" t="s">
        <v>3865</v>
      </c>
      <c r="F435" s="147">
        <v>44561</v>
      </c>
      <c r="G435" s="144" t="s">
        <v>3887</v>
      </c>
      <c r="H435" s="144" t="s">
        <v>9112</v>
      </c>
      <c r="I435" s="145" t="b">
        <v>0</v>
      </c>
      <c r="J435" s="145">
        <v>5.75</v>
      </c>
    </row>
    <row r="436" spans="1:10">
      <c r="A436" s="7" t="s">
        <v>49</v>
      </c>
      <c r="D436" s="144" t="s">
        <v>3113</v>
      </c>
      <c r="E436" s="144" t="s">
        <v>3865</v>
      </c>
      <c r="F436" s="147">
        <v>44561</v>
      </c>
      <c r="G436" s="144" t="s">
        <v>3887</v>
      </c>
      <c r="H436" s="144" t="s">
        <v>9112</v>
      </c>
      <c r="I436" s="145" t="b">
        <v>0</v>
      </c>
      <c r="J436" s="145">
        <v>18.84</v>
      </c>
    </row>
    <row r="437" spans="1:10">
      <c r="A437" s="7" t="s">
        <v>49</v>
      </c>
      <c r="D437" s="144" t="s">
        <v>3116</v>
      </c>
      <c r="E437" s="144" t="s">
        <v>3865</v>
      </c>
      <c r="F437" s="147">
        <v>44561</v>
      </c>
      <c r="G437" s="144" t="s">
        <v>3887</v>
      </c>
      <c r="H437" s="144" t="s">
        <v>9112</v>
      </c>
      <c r="I437" s="145" t="b">
        <v>0</v>
      </c>
      <c r="J437" s="145">
        <v>18.84</v>
      </c>
    </row>
    <row r="438" spans="1:10">
      <c r="A438" s="7" t="s">
        <v>49</v>
      </c>
      <c r="D438" s="144" t="s">
        <v>3119</v>
      </c>
      <c r="E438" s="144" t="s">
        <v>3865</v>
      </c>
      <c r="F438" s="147">
        <v>44561</v>
      </c>
      <c r="G438" s="144" t="s">
        <v>3887</v>
      </c>
      <c r="H438" s="144" t="s">
        <v>9112</v>
      </c>
      <c r="I438" s="145" t="b">
        <v>0</v>
      </c>
      <c r="J438" s="145">
        <v>18.84</v>
      </c>
    </row>
    <row r="439" spans="1:10">
      <c r="A439" s="7" t="s">
        <v>49</v>
      </c>
      <c r="D439" s="144" t="s">
        <v>3122</v>
      </c>
      <c r="E439" s="144" t="s">
        <v>3865</v>
      </c>
      <c r="F439" s="147">
        <v>44561</v>
      </c>
      <c r="G439" s="144" t="s">
        <v>3887</v>
      </c>
      <c r="H439" s="144" t="s">
        <v>9112</v>
      </c>
      <c r="I439" s="145" t="b">
        <v>0</v>
      </c>
      <c r="J439" s="145">
        <v>5.75</v>
      </c>
    </row>
    <row r="440" spans="1:10">
      <c r="A440" s="7" t="s">
        <v>49</v>
      </c>
      <c r="D440" s="144" t="s">
        <v>3125</v>
      </c>
      <c r="E440" s="144" t="s">
        <v>3865</v>
      </c>
      <c r="F440" s="147">
        <v>44561</v>
      </c>
      <c r="G440" s="144" t="s">
        <v>3887</v>
      </c>
      <c r="H440" s="144" t="s">
        <v>9112</v>
      </c>
      <c r="I440" s="145" t="b">
        <v>0</v>
      </c>
      <c r="J440" s="145">
        <v>18.84</v>
      </c>
    </row>
    <row r="441" spans="1:10">
      <c r="A441" s="7" t="s">
        <v>49</v>
      </c>
      <c r="D441" s="144" t="s">
        <v>3128</v>
      </c>
      <c r="E441" s="144" t="s">
        <v>3865</v>
      </c>
      <c r="F441" s="147">
        <v>44561</v>
      </c>
      <c r="G441" s="144" t="s">
        <v>3887</v>
      </c>
      <c r="H441" s="144" t="s">
        <v>9112</v>
      </c>
      <c r="I441" s="145" t="b">
        <v>0</v>
      </c>
      <c r="J441" s="145">
        <v>5.75</v>
      </c>
    </row>
    <row r="442" spans="1:10">
      <c r="A442" s="7" t="s">
        <v>49</v>
      </c>
      <c r="D442" s="144" t="s">
        <v>3099</v>
      </c>
      <c r="E442" s="144" t="s">
        <v>3865</v>
      </c>
      <c r="F442" s="147">
        <v>44561</v>
      </c>
      <c r="G442" s="144" t="s">
        <v>3887</v>
      </c>
      <c r="H442" s="144" t="s">
        <v>9112</v>
      </c>
      <c r="I442" s="145" t="b">
        <v>0</v>
      </c>
      <c r="J442" s="145">
        <v>40.36</v>
      </c>
    </row>
    <row r="443" spans="1:10">
      <c r="A443" s="7" t="s">
        <v>49</v>
      </c>
      <c r="D443" s="144" t="s">
        <v>3131</v>
      </c>
      <c r="E443" s="144" t="s">
        <v>3865</v>
      </c>
      <c r="F443" s="147">
        <v>44561</v>
      </c>
      <c r="G443" s="144" t="s">
        <v>3887</v>
      </c>
      <c r="H443" s="144" t="s">
        <v>9112</v>
      </c>
      <c r="I443" s="145" t="b">
        <v>0</v>
      </c>
      <c r="J443" s="145">
        <v>34</v>
      </c>
    </row>
    <row r="444" spans="1:10">
      <c r="A444" s="7" t="s">
        <v>49</v>
      </c>
      <c r="D444" s="144" t="s">
        <v>3135</v>
      </c>
      <c r="E444" s="144" t="s">
        <v>3865</v>
      </c>
      <c r="F444" s="147">
        <v>44561</v>
      </c>
      <c r="G444" s="144" t="s">
        <v>3887</v>
      </c>
      <c r="H444" s="144" t="s">
        <v>9112</v>
      </c>
      <c r="I444" s="145" t="b">
        <v>0</v>
      </c>
      <c r="J444" s="145">
        <v>34</v>
      </c>
    </row>
    <row r="445" spans="1:10">
      <c r="A445" s="7" t="s">
        <v>49</v>
      </c>
      <c r="D445" s="144" t="s">
        <v>3138</v>
      </c>
      <c r="E445" s="144" t="s">
        <v>3865</v>
      </c>
      <c r="F445" s="147">
        <v>44561</v>
      </c>
      <c r="G445" s="144" t="s">
        <v>3887</v>
      </c>
      <c r="H445" s="144" t="s">
        <v>9112</v>
      </c>
      <c r="I445" s="145" t="b">
        <v>0</v>
      </c>
      <c r="J445" s="145">
        <v>34</v>
      </c>
    </row>
    <row r="446" spans="1:10">
      <c r="A446" s="7" t="s">
        <v>49</v>
      </c>
      <c r="D446" s="144" t="s">
        <v>2794</v>
      </c>
      <c r="E446" s="144" t="s">
        <v>3865</v>
      </c>
      <c r="F446" s="147">
        <v>44561</v>
      </c>
      <c r="G446" s="144" t="s">
        <v>3887</v>
      </c>
      <c r="H446" s="144" t="s">
        <v>9112</v>
      </c>
      <c r="I446" s="145" t="b">
        <v>0</v>
      </c>
      <c r="J446" s="145">
        <v>20.71</v>
      </c>
    </row>
    <row r="447" spans="1:10">
      <c r="A447" s="7" t="s">
        <v>49</v>
      </c>
      <c r="D447" s="144" t="s">
        <v>3764</v>
      </c>
      <c r="E447" s="144" t="s">
        <v>3865</v>
      </c>
      <c r="F447" s="147">
        <v>44561</v>
      </c>
      <c r="G447" s="144" t="s">
        <v>3887</v>
      </c>
      <c r="H447" s="144" t="s">
        <v>9112</v>
      </c>
      <c r="I447" s="145" t="b">
        <v>0</v>
      </c>
      <c r="J447" s="145">
        <v>4.92</v>
      </c>
    </row>
    <row r="448" spans="1:10">
      <c r="A448" s="7" t="s">
        <v>49</v>
      </c>
      <c r="D448" s="144" t="s">
        <v>2798</v>
      </c>
      <c r="E448" s="144" t="s">
        <v>3865</v>
      </c>
      <c r="F448" s="147">
        <v>44561</v>
      </c>
      <c r="G448" s="144" t="s">
        <v>3887</v>
      </c>
      <c r="H448" s="144" t="s">
        <v>9112</v>
      </c>
      <c r="I448" s="145" t="b">
        <v>0</v>
      </c>
      <c r="J448" s="145">
        <v>5.5</v>
      </c>
    </row>
    <row r="449" spans="1:10">
      <c r="A449" s="7" t="s">
        <v>49</v>
      </c>
      <c r="D449" s="144" t="s">
        <v>2802</v>
      </c>
      <c r="E449" s="144" t="s">
        <v>3865</v>
      </c>
      <c r="F449" s="147">
        <v>44561</v>
      </c>
      <c r="G449" s="144" t="s">
        <v>3887</v>
      </c>
      <c r="H449" s="144" t="s">
        <v>9112</v>
      </c>
      <c r="I449" s="145" t="b">
        <v>0</v>
      </c>
      <c r="J449" s="145">
        <v>5.5</v>
      </c>
    </row>
    <row r="450" spans="1:10">
      <c r="A450" s="7" t="s">
        <v>49</v>
      </c>
      <c r="D450" s="144" t="s">
        <v>2805</v>
      </c>
      <c r="E450" s="144" t="s">
        <v>3865</v>
      </c>
      <c r="F450" s="147">
        <v>44561</v>
      </c>
      <c r="G450" s="144" t="s">
        <v>3887</v>
      </c>
      <c r="H450" s="144" t="s">
        <v>9112</v>
      </c>
      <c r="I450" s="145" t="b">
        <v>0</v>
      </c>
      <c r="J450" s="145">
        <v>5.5</v>
      </c>
    </row>
    <row r="451" spans="1:10">
      <c r="A451" s="7" t="s">
        <v>49</v>
      </c>
      <c r="D451" s="144" t="s">
        <v>2808</v>
      </c>
      <c r="E451" s="144" t="s">
        <v>3865</v>
      </c>
      <c r="F451" s="147">
        <v>44561</v>
      </c>
      <c r="G451" s="144" t="s">
        <v>3887</v>
      </c>
      <c r="H451" s="144" t="s">
        <v>9112</v>
      </c>
      <c r="I451" s="145" t="b">
        <v>0</v>
      </c>
      <c r="J451" s="145">
        <v>5.5</v>
      </c>
    </row>
    <row r="452" spans="1:10">
      <c r="A452" s="7" t="s">
        <v>49</v>
      </c>
      <c r="D452" s="144" t="s">
        <v>2811</v>
      </c>
      <c r="E452" s="144" t="s">
        <v>3865</v>
      </c>
      <c r="F452" s="147">
        <v>44561</v>
      </c>
      <c r="G452" s="144" t="s">
        <v>3887</v>
      </c>
      <c r="H452" s="144" t="s">
        <v>9112</v>
      </c>
      <c r="I452" s="145" t="b">
        <v>0</v>
      </c>
      <c r="J452" s="145">
        <v>5.5</v>
      </c>
    </row>
    <row r="453" spans="1:10">
      <c r="A453" s="7" t="s">
        <v>49</v>
      </c>
      <c r="D453" s="144" t="s">
        <v>2814</v>
      </c>
      <c r="E453" s="144" t="s">
        <v>3865</v>
      </c>
      <c r="F453" s="147">
        <v>44561</v>
      </c>
      <c r="G453" s="144" t="s">
        <v>3887</v>
      </c>
      <c r="H453" s="144" t="s">
        <v>9112</v>
      </c>
      <c r="I453" s="145" t="b">
        <v>0</v>
      </c>
      <c r="J453" s="145">
        <v>5.5</v>
      </c>
    </row>
    <row r="454" spans="1:10">
      <c r="A454" s="7" t="s">
        <v>49</v>
      </c>
      <c r="D454" s="144" t="s">
        <v>3765</v>
      </c>
      <c r="E454" s="144" t="s">
        <v>3865</v>
      </c>
      <c r="F454" s="147">
        <v>44561</v>
      </c>
      <c r="G454" s="144" t="s">
        <v>3887</v>
      </c>
      <c r="H454" s="144" t="s">
        <v>9112</v>
      </c>
      <c r="I454" s="145" t="b">
        <v>0</v>
      </c>
      <c r="J454" s="145">
        <v>2.4900000000000002</v>
      </c>
    </row>
    <row r="455" spans="1:10">
      <c r="A455" s="7" t="s">
        <v>49</v>
      </c>
      <c r="D455" s="144" t="s">
        <v>2817</v>
      </c>
      <c r="E455" s="144" t="s">
        <v>3865</v>
      </c>
      <c r="F455" s="147">
        <v>44561</v>
      </c>
      <c r="G455" s="144" t="s">
        <v>3887</v>
      </c>
      <c r="H455" s="144" t="s">
        <v>9112</v>
      </c>
      <c r="I455" s="145" t="b">
        <v>0</v>
      </c>
      <c r="J455" s="145">
        <v>13.52</v>
      </c>
    </row>
    <row r="456" spans="1:10">
      <c r="A456" s="7" t="s">
        <v>49</v>
      </c>
      <c r="D456" s="144" t="s">
        <v>2821</v>
      </c>
      <c r="E456" s="144" t="s">
        <v>3865</v>
      </c>
      <c r="F456" s="147">
        <v>44561</v>
      </c>
      <c r="G456" s="144" t="s">
        <v>3887</v>
      </c>
      <c r="H456" s="144" t="s">
        <v>9112</v>
      </c>
      <c r="I456" s="145" t="b">
        <v>0</v>
      </c>
      <c r="J456" s="145">
        <v>13.52</v>
      </c>
    </row>
    <row r="457" spans="1:10">
      <c r="A457" s="7" t="s">
        <v>49</v>
      </c>
      <c r="D457" s="144" t="s">
        <v>2824</v>
      </c>
      <c r="E457" s="144" t="s">
        <v>3865</v>
      </c>
      <c r="F457" s="147">
        <v>44561</v>
      </c>
      <c r="G457" s="144" t="s">
        <v>3887</v>
      </c>
      <c r="H457" s="144" t="s">
        <v>9112</v>
      </c>
      <c r="I457" s="145" t="b">
        <v>0</v>
      </c>
      <c r="J457" s="145">
        <v>13.52</v>
      </c>
    </row>
    <row r="458" spans="1:10">
      <c r="A458" s="7" t="s">
        <v>49</v>
      </c>
      <c r="D458" s="144" t="s">
        <v>2827</v>
      </c>
      <c r="E458" s="144" t="s">
        <v>3865</v>
      </c>
      <c r="F458" s="147">
        <v>44561</v>
      </c>
      <c r="G458" s="144" t="s">
        <v>3887</v>
      </c>
      <c r="H458" s="144" t="s">
        <v>9112</v>
      </c>
      <c r="I458" s="145" t="b">
        <v>0</v>
      </c>
      <c r="J458" s="145">
        <v>13.52</v>
      </c>
    </row>
    <row r="459" spans="1:10">
      <c r="A459" s="7" t="s">
        <v>49</v>
      </c>
      <c r="D459" s="144" t="s">
        <v>2830</v>
      </c>
      <c r="E459" s="144" t="s">
        <v>3865</v>
      </c>
      <c r="F459" s="147">
        <v>44561</v>
      </c>
      <c r="G459" s="144" t="s">
        <v>3887</v>
      </c>
      <c r="H459" s="144" t="s">
        <v>9112</v>
      </c>
      <c r="I459" s="145" t="b">
        <v>0</v>
      </c>
      <c r="J459" s="145">
        <v>13.52</v>
      </c>
    </row>
    <row r="460" spans="1:10">
      <c r="A460" s="7" t="s">
        <v>49</v>
      </c>
      <c r="D460" s="144" t="s">
        <v>2833</v>
      </c>
      <c r="E460" s="144" t="s">
        <v>3865</v>
      </c>
      <c r="F460" s="147">
        <v>44561</v>
      </c>
      <c r="G460" s="144" t="s">
        <v>3887</v>
      </c>
      <c r="H460" s="144" t="s">
        <v>9112</v>
      </c>
      <c r="I460" s="145" t="b">
        <v>0</v>
      </c>
      <c r="J460" s="145">
        <v>13.52</v>
      </c>
    </row>
    <row r="461" spans="1:10">
      <c r="A461" s="7" t="s">
        <v>49</v>
      </c>
      <c r="D461" s="144" t="s">
        <v>2836</v>
      </c>
      <c r="E461" s="144" t="s">
        <v>3865</v>
      </c>
      <c r="F461" s="147">
        <v>44561</v>
      </c>
      <c r="G461" s="144" t="s">
        <v>3887</v>
      </c>
      <c r="H461" s="144" t="s">
        <v>9112</v>
      </c>
      <c r="I461" s="145" t="b">
        <v>0</v>
      </c>
      <c r="J461" s="145">
        <v>13.52</v>
      </c>
    </row>
    <row r="462" spans="1:10">
      <c r="A462" s="7" t="s">
        <v>49</v>
      </c>
      <c r="D462" s="144" t="s">
        <v>2839</v>
      </c>
      <c r="E462" s="144" t="s">
        <v>3865</v>
      </c>
      <c r="F462" s="147">
        <v>44561</v>
      </c>
      <c r="G462" s="144" t="s">
        <v>3887</v>
      </c>
      <c r="H462" s="144" t="s">
        <v>9112</v>
      </c>
      <c r="I462" s="145" t="b">
        <v>0</v>
      </c>
      <c r="J462" s="145">
        <v>13.52</v>
      </c>
    </row>
    <row r="463" spans="1:10">
      <c r="A463" s="7" t="s">
        <v>49</v>
      </c>
      <c r="D463" s="144" t="s">
        <v>2842</v>
      </c>
      <c r="E463" s="144" t="s">
        <v>3865</v>
      </c>
      <c r="F463" s="147">
        <v>44561</v>
      </c>
      <c r="G463" s="144" t="s">
        <v>3887</v>
      </c>
      <c r="H463" s="144" t="s">
        <v>9112</v>
      </c>
      <c r="I463" s="145" t="b">
        <v>0</v>
      </c>
      <c r="J463" s="145">
        <v>13.52</v>
      </c>
    </row>
    <row r="464" spans="1:10">
      <c r="A464" s="7" t="s">
        <v>49</v>
      </c>
      <c r="D464" s="144" t="s">
        <v>2845</v>
      </c>
      <c r="E464" s="144" t="s">
        <v>3865</v>
      </c>
      <c r="F464" s="147">
        <v>44561</v>
      </c>
      <c r="G464" s="144" t="s">
        <v>3887</v>
      </c>
      <c r="H464" s="144" t="s">
        <v>9112</v>
      </c>
      <c r="I464" s="145" t="b">
        <v>0</v>
      </c>
      <c r="J464" s="145">
        <v>13.52</v>
      </c>
    </row>
    <row r="465" spans="1:10">
      <c r="A465" s="7" t="s">
        <v>49</v>
      </c>
      <c r="D465" s="144" t="s">
        <v>2848</v>
      </c>
      <c r="E465" s="144" t="s">
        <v>3865</v>
      </c>
      <c r="F465" s="147">
        <v>44561</v>
      </c>
      <c r="G465" s="144" t="s">
        <v>3887</v>
      </c>
      <c r="H465" s="144" t="s">
        <v>9112</v>
      </c>
      <c r="I465" s="145" t="b">
        <v>0</v>
      </c>
      <c r="J465" s="145">
        <v>13.52</v>
      </c>
    </row>
    <row r="466" spans="1:10">
      <c r="A466" s="7" t="s">
        <v>49</v>
      </c>
      <c r="D466" s="144" t="s">
        <v>2851</v>
      </c>
      <c r="E466" s="144" t="s">
        <v>3865</v>
      </c>
      <c r="F466" s="147">
        <v>44561</v>
      </c>
      <c r="G466" s="144" t="s">
        <v>3887</v>
      </c>
      <c r="H466" s="144" t="s">
        <v>9112</v>
      </c>
      <c r="I466" s="145" t="b">
        <v>0</v>
      </c>
      <c r="J466" s="145">
        <v>13.52</v>
      </c>
    </row>
    <row r="467" spans="1:10">
      <c r="A467" s="7" t="s">
        <v>49</v>
      </c>
      <c r="D467" s="144" t="s">
        <v>3680</v>
      </c>
      <c r="E467" s="144" t="s">
        <v>3865</v>
      </c>
      <c r="F467" s="147">
        <v>44561</v>
      </c>
      <c r="G467" s="144" t="s">
        <v>3887</v>
      </c>
      <c r="H467" s="144" t="s">
        <v>9112</v>
      </c>
      <c r="I467" s="145" t="b">
        <v>0</v>
      </c>
      <c r="J467" s="145">
        <v>13.52</v>
      </c>
    </row>
    <row r="468" spans="1:10">
      <c r="A468" s="7" t="s">
        <v>49</v>
      </c>
      <c r="D468" s="144" t="s">
        <v>2854</v>
      </c>
      <c r="E468" s="144" t="s">
        <v>3865</v>
      </c>
      <c r="F468" s="147">
        <v>44561</v>
      </c>
      <c r="G468" s="144" t="s">
        <v>3887</v>
      </c>
      <c r="H468" s="144" t="s">
        <v>9112</v>
      </c>
      <c r="I468" s="145" t="b">
        <v>0</v>
      </c>
      <c r="J468" s="145">
        <v>4.08</v>
      </c>
    </row>
    <row r="469" spans="1:10">
      <c r="A469" s="7" t="s">
        <v>49</v>
      </c>
      <c r="D469" s="144" t="s">
        <v>2858</v>
      </c>
      <c r="E469" s="144" t="s">
        <v>3865</v>
      </c>
      <c r="F469" s="147">
        <v>44561</v>
      </c>
      <c r="G469" s="144" t="s">
        <v>3887</v>
      </c>
      <c r="H469" s="144" t="s">
        <v>9112</v>
      </c>
      <c r="I469" s="145" t="b">
        <v>0</v>
      </c>
      <c r="J469" s="145">
        <v>4.08</v>
      </c>
    </row>
    <row r="470" spans="1:10">
      <c r="A470" s="7" t="s">
        <v>49</v>
      </c>
      <c r="D470" s="144" t="s">
        <v>2864</v>
      </c>
      <c r="E470" s="144" t="s">
        <v>3865</v>
      </c>
      <c r="F470" s="147">
        <v>44561</v>
      </c>
      <c r="G470" s="144" t="s">
        <v>3887</v>
      </c>
      <c r="H470" s="144" t="s">
        <v>9112</v>
      </c>
      <c r="I470" s="145" t="b">
        <v>0</v>
      </c>
      <c r="J470" s="145">
        <v>4.08</v>
      </c>
    </row>
    <row r="471" spans="1:10">
      <c r="A471" s="7" t="s">
        <v>49</v>
      </c>
      <c r="D471" s="144" t="s">
        <v>3766</v>
      </c>
      <c r="E471" s="144" t="s">
        <v>3865</v>
      </c>
      <c r="F471" s="147">
        <v>44561</v>
      </c>
      <c r="G471" s="144" t="s">
        <v>3887</v>
      </c>
      <c r="H471" s="144" t="s">
        <v>9112</v>
      </c>
      <c r="I471" s="145" t="b">
        <v>0</v>
      </c>
      <c r="J471" s="145">
        <v>5.75</v>
      </c>
    </row>
    <row r="472" spans="1:10">
      <c r="A472" s="7" t="s">
        <v>49</v>
      </c>
      <c r="D472" s="144" t="s">
        <v>2712</v>
      </c>
      <c r="E472" s="144" t="s">
        <v>3865</v>
      </c>
      <c r="F472" s="147">
        <v>44561</v>
      </c>
      <c r="G472" s="144" t="s">
        <v>3887</v>
      </c>
      <c r="H472" s="144" t="s">
        <v>9112</v>
      </c>
      <c r="I472" s="145" t="b">
        <v>0</v>
      </c>
      <c r="J472" s="145">
        <v>29.15</v>
      </c>
    </row>
    <row r="473" spans="1:10">
      <c r="A473" s="7" t="s">
        <v>49</v>
      </c>
      <c r="D473" s="144" t="s">
        <v>7798</v>
      </c>
      <c r="E473" s="144" t="s">
        <v>3865</v>
      </c>
      <c r="F473" s="147">
        <v>44561</v>
      </c>
      <c r="G473" s="144" t="s">
        <v>3887</v>
      </c>
      <c r="H473" s="144" t="s">
        <v>9112</v>
      </c>
      <c r="I473" s="145" t="b">
        <v>0</v>
      </c>
      <c r="J473" s="145">
        <v>6.9</v>
      </c>
    </row>
    <row r="474" spans="1:10">
      <c r="A474" s="7" t="s">
        <v>49</v>
      </c>
      <c r="D474" s="144" t="s">
        <v>2870</v>
      </c>
      <c r="E474" s="144" t="s">
        <v>3865</v>
      </c>
      <c r="F474" s="147">
        <v>44561</v>
      </c>
      <c r="G474" s="144" t="s">
        <v>3887</v>
      </c>
      <c r="H474" s="144" t="s">
        <v>9112</v>
      </c>
      <c r="I474" s="145" t="b">
        <v>0</v>
      </c>
      <c r="J474" s="145">
        <v>29.15</v>
      </c>
    </row>
    <row r="475" spans="1:10">
      <c r="A475" s="7" t="s">
        <v>49</v>
      </c>
      <c r="D475" s="144" t="s">
        <v>3141</v>
      </c>
      <c r="E475" s="144" t="s">
        <v>3865</v>
      </c>
      <c r="F475" s="147">
        <v>44561</v>
      </c>
      <c r="G475" s="144" t="s">
        <v>3887</v>
      </c>
      <c r="H475" s="144" t="s">
        <v>9112</v>
      </c>
      <c r="I475" s="145" t="b">
        <v>0</v>
      </c>
      <c r="J475" s="145">
        <v>29.15</v>
      </c>
    </row>
    <row r="476" spans="1:10">
      <c r="A476" s="7" t="s">
        <v>49</v>
      </c>
      <c r="D476" s="144" t="s">
        <v>3143</v>
      </c>
      <c r="E476" s="144" t="s">
        <v>3865</v>
      </c>
      <c r="F476" s="147">
        <v>44561</v>
      </c>
      <c r="G476" s="144" t="s">
        <v>3887</v>
      </c>
      <c r="H476" s="144" t="s">
        <v>9112</v>
      </c>
      <c r="I476" s="145" t="b">
        <v>0</v>
      </c>
      <c r="J476" s="145">
        <v>29.15</v>
      </c>
    </row>
    <row r="477" spans="1:10">
      <c r="A477" s="7" t="s">
        <v>49</v>
      </c>
      <c r="D477" s="144" t="s">
        <v>3145</v>
      </c>
      <c r="E477" s="144" t="s">
        <v>3865</v>
      </c>
      <c r="F477" s="147">
        <v>44561</v>
      </c>
      <c r="G477" s="144" t="s">
        <v>3887</v>
      </c>
      <c r="H477" s="144" t="s">
        <v>9112</v>
      </c>
      <c r="I477" s="145" t="b">
        <v>0</v>
      </c>
      <c r="J477" s="145">
        <v>29.15</v>
      </c>
    </row>
    <row r="478" spans="1:10">
      <c r="A478" s="7" t="s">
        <v>49</v>
      </c>
      <c r="D478" s="144" t="s">
        <v>2873</v>
      </c>
      <c r="E478" s="144" t="s">
        <v>3865</v>
      </c>
      <c r="F478" s="147">
        <v>44561</v>
      </c>
      <c r="G478" s="144" t="s">
        <v>3887</v>
      </c>
      <c r="H478" s="144" t="s">
        <v>9112</v>
      </c>
      <c r="I478" s="145" t="b">
        <v>0</v>
      </c>
      <c r="J478" s="145">
        <v>4.28</v>
      </c>
    </row>
    <row r="479" spans="1:10">
      <c r="A479" s="7" t="s">
        <v>49</v>
      </c>
      <c r="D479" s="144" t="s">
        <v>2877</v>
      </c>
      <c r="E479" s="144" t="s">
        <v>3865</v>
      </c>
      <c r="F479" s="147">
        <v>44561</v>
      </c>
      <c r="G479" s="144" t="s">
        <v>3887</v>
      </c>
      <c r="H479" s="144" t="s">
        <v>9112</v>
      </c>
      <c r="I479" s="145" t="b">
        <v>0</v>
      </c>
      <c r="J479" s="145">
        <v>4.28</v>
      </c>
    </row>
    <row r="480" spans="1:10">
      <c r="A480" s="7" t="s">
        <v>49</v>
      </c>
      <c r="D480" s="144" t="s">
        <v>2880</v>
      </c>
      <c r="E480" s="144" t="s">
        <v>3865</v>
      </c>
      <c r="F480" s="147">
        <v>44561</v>
      </c>
      <c r="G480" s="144" t="s">
        <v>3887</v>
      </c>
      <c r="H480" s="144" t="s">
        <v>9112</v>
      </c>
      <c r="I480" s="145" t="b">
        <v>0</v>
      </c>
      <c r="J480" s="145">
        <v>4.28</v>
      </c>
    </row>
    <row r="481" spans="1:10">
      <c r="A481" s="7" t="s">
        <v>49</v>
      </c>
      <c r="D481" s="144" t="s">
        <v>2883</v>
      </c>
      <c r="E481" s="144" t="s">
        <v>3865</v>
      </c>
      <c r="F481" s="147">
        <v>44561</v>
      </c>
      <c r="G481" s="144" t="s">
        <v>3887</v>
      </c>
      <c r="H481" s="144" t="s">
        <v>9112</v>
      </c>
      <c r="I481" s="145" t="b">
        <v>0</v>
      </c>
      <c r="J481" s="145">
        <v>4.28</v>
      </c>
    </row>
    <row r="482" spans="1:10">
      <c r="A482" s="7" t="s">
        <v>49</v>
      </c>
      <c r="D482" s="144" t="s">
        <v>3677</v>
      </c>
      <c r="E482" s="144" t="s">
        <v>3865</v>
      </c>
      <c r="F482" s="147">
        <v>44561</v>
      </c>
      <c r="G482" s="144" t="s">
        <v>3887</v>
      </c>
      <c r="H482" s="144" t="s">
        <v>9112</v>
      </c>
      <c r="I482" s="145" t="b">
        <v>0</v>
      </c>
      <c r="J482" s="145">
        <v>4.28</v>
      </c>
    </row>
    <row r="483" spans="1:10">
      <c r="A483" s="7" t="s">
        <v>49</v>
      </c>
      <c r="D483" s="144" t="s">
        <v>2886</v>
      </c>
      <c r="E483" s="144" t="s">
        <v>3865</v>
      </c>
      <c r="F483" s="147">
        <v>44561</v>
      </c>
      <c r="G483" s="144" t="s">
        <v>3887</v>
      </c>
      <c r="H483" s="144" t="s">
        <v>9112</v>
      </c>
      <c r="I483" s="145" t="b">
        <v>0</v>
      </c>
      <c r="J483" s="145">
        <v>4.28</v>
      </c>
    </row>
    <row r="484" spans="1:10">
      <c r="A484" s="7" t="s">
        <v>49</v>
      </c>
      <c r="D484" s="144" t="s">
        <v>2889</v>
      </c>
      <c r="E484" s="144" t="s">
        <v>3865</v>
      </c>
      <c r="F484" s="147">
        <v>44561</v>
      </c>
      <c r="G484" s="144" t="s">
        <v>3887</v>
      </c>
      <c r="H484" s="144" t="s">
        <v>9112</v>
      </c>
      <c r="I484" s="145" t="b">
        <v>0</v>
      </c>
      <c r="J484" s="145">
        <v>4.28</v>
      </c>
    </row>
    <row r="485" spans="1:10">
      <c r="A485" s="7" t="s">
        <v>49</v>
      </c>
      <c r="D485" s="144" t="s">
        <v>997</v>
      </c>
      <c r="E485" s="144" t="s">
        <v>3865</v>
      </c>
      <c r="F485" s="147">
        <v>44561</v>
      </c>
      <c r="G485" s="144" t="s">
        <v>3887</v>
      </c>
      <c r="H485" s="144" t="s">
        <v>9112</v>
      </c>
      <c r="I485" s="145" t="b">
        <v>0</v>
      </c>
      <c r="J485" s="145">
        <v>8.76</v>
      </c>
    </row>
    <row r="486" spans="1:10">
      <c r="A486" s="7" t="s">
        <v>49</v>
      </c>
      <c r="D486" s="144" t="s">
        <v>1001</v>
      </c>
      <c r="E486" s="144" t="s">
        <v>3865</v>
      </c>
      <c r="F486" s="147">
        <v>44561</v>
      </c>
      <c r="G486" s="144" t="s">
        <v>3887</v>
      </c>
      <c r="H486" s="144" t="s">
        <v>9112</v>
      </c>
      <c r="I486" s="145" t="b">
        <v>0</v>
      </c>
      <c r="J486" s="145">
        <v>8.76</v>
      </c>
    </row>
    <row r="487" spans="1:10">
      <c r="A487" s="7" t="s">
        <v>49</v>
      </c>
      <c r="D487" s="144" t="s">
        <v>544</v>
      </c>
      <c r="E487" s="144" t="s">
        <v>3865</v>
      </c>
      <c r="F487" s="147">
        <v>44561</v>
      </c>
      <c r="G487" s="144" t="s">
        <v>3887</v>
      </c>
      <c r="H487" s="144" t="s">
        <v>9112</v>
      </c>
      <c r="I487" s="145" t="b">
        <v>0</v>
      </c>
      <c r="J487" s="145">
        <v>4.55</v>
      </c>
    </row>
    <row r="488" spans="1:10">
      <c r="A488" s="7" t="s">
        <v>49</v>
      </c>
      <c r="D488" s="144" t="s">
        <v>550</v>
      </c>
      <c r="E488" s="144" t="s">
        <v>3865</v>
      </c>
      <c r="F488" s="147">
        <v>44561</v>
      </c>
      <c r="G488" s="144" t="s">
        <v>3887</v>
      </c>
      <c r="H488" s="144" t="s">
        <v>9112</v>
      </c>
      <c r="I488" s="145" t="b">
        <v>0</v>
      </c>
      <c r="J488" s="145">
        <v>6.54</v>
      </c>
    </row>
    <row r="489" spans="1:10">
      <c r="A489" s="7" t="s">
        <v>49</v>
      </c>
      <c r="D489" s="144" t="s">
        <v>553</v>
      </c>
      <c r="E489" s="144" t="s">
        <v>3865</v>
      </c>
      <c r="F489" s="147">
        <v>44561</v>
      </c>
      <c r="G489" s="144" t="s">
        <v>3887</v>
      </c>
      <c r="H489" s="144" t="s">
        <v>9112</v>
      </c>
      <c r="I489" s="145" t="b">
        <v>0</v>
      </c>
      <c r="J489" s="145">
        <v>13.67</v>
      </c>
    </row>
    <row r="490" spans="1:10">
      <c r="A490" s="7" t="s">
        <v>49</v>
      </c>
      <c r="D490" s="144" t="s">
        <v>1004</v>
      </c>
      <c r="E490" s="144" t="s">
        <v>3865</v>
      </c>
      <c r="F490" s="147">
        <v>44561</v>
      </c>
      <c r="G490" s="144" t="s">
        <v>3887</v>
      </c>
      <c r="H490" s="144" t="s">
        <v>9112</v>
      </c>
      <c r="I490" s="145" t="b">
        <v>0</v>
      </c>
      <c r="J490" s="145">
        <v>9.77</v>
      </c>
    </row>
    <row r="491" spans="1:10">
      <c r="A491" s="7" t="s">
        <v>49</v>
      </c>
      <c r="D491" s="144" t="s">
        <v>1008</v>
      </c>
      <c r="E491" s="144" t="s">
        <v>3865</v>
      </c>
      <c r="F491" s="147">
        <v>44561</v>
      </c>
      <c r="G491" s="144" t="s">
        <v>3887</v>
      </c>
      <c r="H491" s="144" t="s">
        <v>9112</v>
      </c>
      <c r="I491" s="145" t="b">
        <v>0</v>
      </c>
      <c r="J491" s="145">
        <v>3.3250000000000002</v>
      </c>
    </row>
    <row r="492" spans="1:10">
      <c r="A492" s="7" t="s">
        <v>49</v>
      </c>
      <c r="D492" s="144" t="s">
        <v>1012</v>
      </c>
      <c r="E492" s="144" t="s">
        <v>3865</v>
      </c>
      <c r="F492" s="147">
        <v>44561</v>
      </c>
      <c r="G492" s="144" t="s">
        <v>3887</v>
      </c>
      <c r="H492" s="144" t="s">
        <v>9112</v>
      </c>
      <c r="I492" s="145" t="b">
        <v>0</v>
      </c>
      <c r="J492" s="145">
        <v>9.77</v>
      </c>
    </row>
    <row r="493" spans="1:10">
      <c r="A493" s="7" t="s">
        <v>49</v>
      </c>
      <c r="D493" s="144" t="s">
        <v>1015</v>
      </c>
      <c r="E493" s="144" t="s">
        <v>3865</v>
      </c>
      <c r="F493" s="147">
        <v>44561</v>
      </c>
      <c r="G493" s="144" t="s">
        <v>3887</v>
      </c>
      <c r="H493" s="144" t="s">
        <v>9112</v>
      </c>
      <c r="I493" s="145" t="b">
        <v>0</v>
      </c>
      <c r="J493" s="145">
        <v>10.75</v>
      </c>
    </row>
    <row r="494" spans="1:10">
      <c r="A494" s="7" t="s">
        <v>49</v>
      </c>
      <c r="D494" s="144" t="s">
        <v>1314</v>
      </c>
      <c r="E494" s="144" t="s">
        <v>3865</v>
      </c>
      <c r="F494" s="147">
        <v>44561</v>
      </c>
      <c r="G494" s="144" t="s">
        <v>3887</v>
      </c>
      <c r="H494" s="144" t="s">
        <v>9112</v>
      </c>
      <c r="I494" s="145" t="b">
        <v>0</v>
      </c>
      <c r="J494" s="145">
        <v>30.05</v>
      </c>
    </row>
    <row r="495" spans="1:10">
      <c r="A495" s="7" t="s">
        <v>49</v>
      </c>
      <c r="D495" s="144" t="s">
        <v>1318</v>
      </c>
      <c r="E495" s="144" t="s">
        <v>3865</v>
      </c>
      <c r="F495" s="147">
        <v>44561</v>
      </c>
      <c r="G495" s="144" t="s">
        <v>3887</v>
      </c>
      <c r="H495" s="144" t="s">
        <v>9112</v>
      </c>
      <c r="I495" s="145" t="b">
        <v>0</v>
      </c>
      <c r="J495" s="145">
        <v>30.05</v>
      </c>
    </row>
    <row r="496" spans="1:10">
      <c r="A496" s="7" t="s">
        <v>49</v>
      </c>
      <c r="D496" s="144" t="s">
        <v>1399</v>
      </c>
      <c r="E496" s="144" t="s">
        <v>3865</v>
      </c>
      <c r="F496" s="147">
        <v>44561</v>
      </c>
      <c r="G496" s="144" t="s">
        <v>3887</v>
      </c>
      <c r="H496" s="144" t="s">
        <v>9112</v>
      </c>
      <c r="I496" s="145" t="b">
        <v>0</v>
      </c>
      <c r="J496" s="145">
        <v>43.82</v>
      </c>
    </row>
    <row r="497" spans="1:10">
      <c r="A497" s="7" t="s">
        <v>49</v>
      </c>
      <c r="D497" s="144" t="s">
        <v>1019</v>
      </c>
      <c r="E497" s="144" t="s">
        <v>3865</v>
      </c>
      <c r="F497" s="147">
        <v>44561</v>
      </c>
      <c r="G497" s="144" t="s">
        <v>3887</v>
      </c>
      <c r="H497" s="144" t="s">
        <v>9112</v>
      </c>
      <c r="I497" s="145" t="b">
        <v>0</v>
      </c>
      <c r="J497" s="145">
        <v>60.09</v>
      </c>
    </row>
    <row r="498" spans="1:10">
      <c r="A498" s="7" t="s">
        <v>49</v>
      </c>
      <c r="D498" s="144" t="s">
        <v>1023</v>
      </c>
      <c r="E498" s="144" t="s">
        <v>3865</v>
      </c>
      <c r="F498" s="147">
        <v>44561</v>
      </c>
      <c r="G498" s="144" t="s">
        <v>3887</v>
      </c>
      <c r="H498" s="144" t="s">
        <v>9112</v>
      </c>
      <c r="I498" s="145" t="b">
        <v>0</v>
      </c>
      <c r="J498" s="145">
        <v>63.96</v>
      </c>
    </row>
    <row r="499" spans="1:10">
      <c r="A499" s="7" t="s">
        <v>49</v>
      </c>
      <c r="D499" s="144" t="s">
        <v>1027</v>
      </c>
      <c r="E499" s="144" t="s">
        <v>3865</v>
      </c>
      <c r="F499" s="147">
        <v>44561</v>
      </c>
      <c r="G499" s="144" t="s">
        <v>3887</v>
      </c>
      <c r="H499" s="144" t="s">
        <v>9112</v>
      </c>
      <c r="I499" s="145" t="b">
        <v>0</v>
      </c>
      <c r="J499" s="145">
        <v>63.96</v>
      </c>
    </row>
    <row r="500" spans="1:10">
      <c r="A500" s="7" t="s">
        <v>49</v>
      </c>
      <c r="D500" s="144" t="s">
        <v>439</v>
      </c>
      <c r="E500" s="144" t="s">
        <v>3865</v>
      </c>
      <c r="F500" s="147">
        <v>44561</v>
      </c>
      <c r="G500" s="144" t="s">
        <v>3887</v>
      </c>
      <c r="H500" s="144" t="s">
        <v>9112</v>
      </c>
      <c r="I500" s="145" t="b">
        <v>0</v>
      </c>
      <c r="J500" s="145">
        <v>10.94</v>
      </c>
    </row>
    <row r="501" spans="1:10">
      <c r="A501" s="7" t="s">
        <v>49</v>
      </c>
      <c r="D501" s="144" t="s">
        <v>556</v>
      </c>
      <c r="E501" s="144" t="s">
        <v>3865</v>
      </c>
      <c r="F501" s="147">
        <v>44561</v>
      </c>
      <c r="G501" s="144" t="s">
        <v>3887</v>
      </c>
      <c r="H501" s="144" t="s">
        <v>9112</v>
      </c>
      <c r="I501" s="145" t="b">
        <v>0</v>
      </c>
      <c r="J501" s="145">
        <v>9.2899999999999991</v>
      </c>
    </row>
    <row r="502" spans="1:10">
      <c r="A502" s="7" t="s">
        <v>49</v>
      </c>
      <c r="D502" s="144" t="s">
        <v>1030</v>
      </c>
      <c r="E502" s="144" t="s">
        <v>3865</v>
      </c>
      <c r="F502" s="147">
        <v>44561</v>
      </c>
      <c r="G502" s="144" t="s">
        <v>3887</v>
      </c>
      <c r="H502" s="144" t="s">
        <v>9112</v>
      </c>
      <c r="I502" s="145" t="b">
        <v>0</v>
      </c>
      <c r="J502" s="145">
        <v>111.4</v>
      </c>
    </row>
    <row r="503" spans="1:10">
      <c r="A503" s="7" t="s">
        <v>49</v>
      </c>
      <c r="D503" s="144" t="s">
        <v>1033</v>
      </c>
      <c r="E503" s="144" t="s">
        <v>3865</v>
      </c>
      <c r="F503" s="147">
        <v>44561</v>
      </c>
      <c r="G503" s="144" t="s">
        <v>3887</v>
      </c>
      <c r="H503" s="144" t="s">
        <v>9112</v>
      </c>
      <c r="I503" s="145" t="b">
        <v>0</v>
      </c>
      <c r="J503" s="145">
        <v>111.4</v>
      </c>
    </row>
    <row r="504" spans="1:10">
      <c r="A504" s="7" t="s">
        <v>49</v>
      </c>
      <c r="D504" s="144" t="s">
        <v>1321</v>
      </c>
      <c r="E504" s="144" t="s">
        <v>3865</v>
      </c>
      <c r="F504" s="147">
        <v>44561</v>
      </c>
      <c r="G504" s="144" t="s">
        <v>3887</v>
      </c>
      <c r="H504" s="144" t="s">
        <v>9112</v>
      </c>
      <c r="I504" s="145" t="b">
        <v>0</v>
      </c>
      <c r="J504" s="145">
        <v>117.8</v>
      </c>
    </row>
    <row r="505" spans="1:10">
      <c r="A505" s="7" t="s">
        <v>49</v>
      </c>
      <c r="D505" s="144" t="s">
        <v>1037</v>
      </c>
      <c r="E505" s="144" t="s">
        <v>3865</v>
      </c>
      <c r="F505" s="147">
        <v>44561</v>
      </c>
      <c r="G505" s="144" t="s">
        <v>3887</v>
      </c>
      <c r="H505" s="144" t="s">
        <v>9112</v>
      </c>
      <c r="I505" s="145" t="b">
        <v>0</v>
      </c>
      <c r="J505" s="145">
        <v>47.58</v>
      </c>
    </row>
    <row r="506" spans="1:10">
      <c r="A506" s="7" t="s">
        <v>49</v>
      </c>
      <c r="D506" s="144" t="s">
        <v>1403</v>
      </c>
      <c r="E506" s="144" t="s">
        <v>3865</v>
      </c>
      <c r="F506" s="147">
        <v>44561</v>
      </c>
      <c r="G506" s="144" t="s">
        <v>3887</v>
      </c>
      <c r="H506" s="144" t="s">
        <v>9112</v>
      </c>
      <c r="I506" s="145" t="b">
        <v>0</v>
      </c>
      <c r="J506" s="145">
        <v>111.6</v>
      </c>
    </row>
    <row r="507" spans="1:10">
      <c r="A507" s="7" t="s">
        <v>49</v>
      </c>
      <c r="D507" s="144" t="s">
        <v>1406</v>
      </c>
      <c r="E507" s="144" t="s">
        <v>3865</v>
      </c>
      <c r="F507" s="147">
        <v>44561</v>
      </c>
      <c r="G507" s="144" t="s">
        <v>3887</v>
      </c>
      <c r="H507" s="144" t="s">
        <v>9112</v>
      </c>
      <c r="I507" s="145" t="b">
        <v>0</v>
      </c>
      <c r="J507" s="145">
        <v>114.7</v>
      </c>
    </row>
    <row r="508" spans="1:10">
      <c r="A508" s="7" t="s">
        <v>49</v>
      </c>
      <c r="D508" s="144" t="s">
        <v>1042</v>
      </c>
      <c r="E508" s="144" t="s">
        <v>3865</v>
      </c>
      <c r="F508" s="147">
        <v>44561</v>
      </c>
      <c r="G508" s="144" t="s">
        <v>3887</v>
      </c>
      <c r="H508" s="144" t="s">
        <v>9112</v>
      </c>
      <c r="I508" s="145" t="b">
        <v>0</v>
      </c>
      <c r="J508" s="145">
        <v>46.32</v>
      </c>
    </row>
    <row r="509" spans="1:10">
      <c r="A509" s="7" t="s">
        <v>49</v>
      </c>
      <c r="D509" s="144" t="s">
        <v>1045</v>
      </c>
      <c r="E509" s="144" t="s">
        <v>3865</v>
      </c>
      <c r="F509" s="147">
        <v>44561</v>
      </c>
      <c r="G509" s="144" t="s">
        <v>3887</v>
      </c>
      <c r="H509" s="144" t="s">
        <v>9112</v>
      </c>
      <c r="I509" s="145" t="b">
        <v>0</v>
      </c>
      <c r="J509" s="145">
        <v>165.23</v>
      </c>
    </row>
    <row r="510" spans="1:10">
      <c r="A510" s="7" t="s">
        <v>49</v>
      </c>
      <c r="D510" s="144" t="s">
        <v>5160</v>
      </c>
      <c r="E510" s="144" t="s">
        <v>3865</v>
      </c>
      <c r="F510" s="147">
        <v>44561</v>
      </c>
      <c r="G510" s="144" t="s">
        <v>3887</v>
      </c>
      <c r="H510" s="144" t="s">
        <v>9112</v>
      </c>
      <c r="I510" s="145" t="b">
        <v>0</v>
      </c>
      <c r="J510" s="145">
        <v>10.85</v>
      </c>
    </row>
    <row r="511" spans="1:10">
      <c r="A511" s="7" t="s">
        <v>49</v>
      </c>
      <c r="D511" s="144" t="s">
        <v>3148</v>
      </c>
      <c r="E511" s="144" t="s">
        <v>3865</v>
      </c>
      <c r="F511" s="147">
        <v>44561</v>
      </c>
      <c r="G511" s="144" t="s">
        <v>3887</v>
      </c>
      <c r="H511" s="144" t="s">
        <v>9112</v>
      </c>
      <c r="I511" s="145" t="b">
        <v>0</v>
      </c>
      <c r="J511" s="145">
        <v>20.27</v>
      </c>
    </row>
    <row r="512" spans="1:10">
      <c r="A512" s="7" t="s">
        <v>49</v>
      </c>
      <c r="D512" s="144" t="s">
        <v>3152</v>
      </c>
      <c r="E512" s="144" t="s">
        <v>3865</v>
      </c>
      <c r="F512" s="147">
        <v>44561</v>
      </c>
      <c r="G512" s="144" t="s">
        <v>3887</v>
      </c>
      <c r="H512" s="144" t="s">
        <v>9112</v>
      </c>
      <c r="I512" s="145" t="b">
        <v>0</v>
      </c>
      <c r="J512" s="145">
        <v>36.56</v>
      </c>
    </row>
    <row r="513" spans="1:10">
      <c r="A513" s="7" t="s">
        <v>49</v>
      </c>
      <c r="D513" s="144" t="s">
        <v>445</v>
      </c>
      <c r="E513" s="144" t="s">
        <v>3865</v>
      </c>
      <c r="F513" s="147">
        <v>44561</v>
      </c>
      <c r="G513" s="144" t="s">
        <v>3887</v>
      </c>
      <c r="H513" s="144" t="s">
        <v>9112</v>
      </c>
      <c r="I513" s="145" t="b">
        <v>0</v>
      </c>
      <c r="J513" s="145">
        <v>8.43</v>
      </c>
    </row>
    <row r="514" spans="1:10">
      <c r="A514" s="7" t="s">
        <v>49</v>
      </c>
      <c r="D514" s="144" t="s">
        <v>686</v>
      </c>
      <c r="E514" s="144" t="s">
        <v>3865</v>
      </c>
      <c r="F514" s="147">
        <v>44561</v>
      </c>
      <c r="G514" s="144" t="s">
        <v>3887</v>
      </c>
      <c r="H514" s="144" t="s">
        <v>9112</v>
      </c>
      <c r="I514" s="145" t="b">
        <v>0</v>
      </c>
      <c r="J514" s="145">
        <v>23.61</v>
      </c>
    </row>
    <row r="515" spans="1:10">
      <c r="A515" s="7" t="s">
        <v>49</v>
      </c>
      <c r="D515" s="144" t="s">
        <v>2892</v>
      </c>
      <c r="E515" s="144" t="s">
        <v>3865</v>
      </c>
      <c r="F515" s="147">
        <v>44561</v>
      </c>
      <c r="G515" s="144" t="s">
        <v>3887</v>
      </c>
      <c r="H515" s="144" t="s">
        <v>9112</v>
      </c>
      <c r="I515" s="145" t="b">
        <v>0</v>
      </c>
      <c r="J515" s="145">
        <v>44.08</v>
      </c>
    </row>
    <row r="516" spans="1:10">
      <c r="A516" s="7" t="s">
        <v>49</v>
      </c>
      <c r="D516" s="144" t="s">
        <v>2903</v>
      </c>
      <c r="E516" s="144" t="s">
        <v>3865</v>
      </c>
      <c r="F516" s="147">
        <v>44561</v>
      </c>
      <c r="G516" s="144" t="s">
        <v>3887</v>
      </c>
      <c r="H516" s="144" t="s">
        <v>9112</v>
      </c>
      <c r="I516" s="145" t="b">
        <v>0</v>
      </c>
      <c r="J516" s="145">
        <v>19.21</v>
      </c>
    </row>
    <row r="517" spans="1:10">
      <c r="A517" s="7" t="s">
        <v>49</v>
      </c>
      <c r="D517" s="144" t="s">
        <v>2906</v>
      </c>
      <c r="E517" s="144" t="s">
        <v>3865</v>
      </c>
      <c r="F517" s="147">
        <v>44561</v>
      </c>
      <c r="G517" s="144" t="s">
        <v>3887</v>
      </c>
      <c r="H517" s="144" t="s">
        <v>9112</v>
      </c>
      <c r="I517" s="145" t="b">
        <v>0</v>
      </c>
      <c r="J517" s="145">
        <v>19.21</v>
      </c>
    </row>
    <row r="518" spans="1:10">
      <c r="A518" s="7" t="s">
        <v>49</v>
      </c>
      <c r="D518" s="144" t="s">
        <v>2909</v>
      </c>
      <c r="E518" s="144" t="s">
        <v>3865</v>
      </c>
      <c r="F518" s="147">
        <v>44561</v>
      </c>
      <c r="G518" s="144" t="s">
        <v>3887</v>
      </c>
      <c r="H518" s="144" t="s">
        <v>9112</v>
      </c>
      <c r="I518" s="145" t="b">
        <v>0</v>
      </c>
      <c r="J518" s="145">
        <v>19.21</v>
      </c>
    </row>
    <row r="519" spans="1:10">
      <c r="A519" s="7" t="s">
        <v>49</v>
      </c>
      <c r="D519" s="144" t="s">
        <v>2915</v>
      </c>
      <c r="E519" s="144" t="s">
        <v>3865</v>
      </c>
      <c r="F519" s="147">
        <v>44561</v>
      </c>
      <c r="G519" s="144" t="s">
        <v>3887</v>
      </c>
      <c r="H519" s="144" t="s">
        <v>9112</v>
      </c>
      <c r="I519" s="145" t="b">
        <v>0</v>
      </c>
      <c r="J519" s="145">
        <v>19.21</v>
      </c>
    </row>
    <row r="520" spans="1:10">
      <c r="A520" s="7" t="s">
        <v>49</v>
      </c>
      <c r="D520" s="144" t="s">
        <v>2922</v>
      </c>
      <c r="E520" s="144" t="s">
        <v>3865</v>
      </c>
      <c r="F520" s="147">
        <v>44561</v>
      </c>
      <c r="G520" s="144" t="s">
        <v>3887</v>
      </c>
      <c r="H520" s="144" t="s">
        <v>9112</v>
      </c>
      <c r="I520" s="145" t="b">
        <v>0</v>
      </c>
      <c r="J520" s="145">
        <v>44.08</v>
      </c>
    </row>
    <row r="521" spans="1:10">
      <c r="A521" s="7" t="s">
        <v>49</v>
      </c>
      <c r="D521" s="144" t="s">
        <v>2925</v>
      </c>
      <c r="E521" s="144" t="s">
        <v>3865</v>
      </c>
      <c r="F521" s="147">
        <v>44561</v>
      </c>
      <c r="G521" s="144" t="s">
        <v>3887</v>
      </c>
      <c r="H521" s="144" t="s">
        <v>9112</v>
      </c>
      <c r="I521" s="145" t="b">
        <v>0</v>
      </c>
      <c r="J521" s="145">
        <v>44.08</v>
      </c>
    </row>
    <row r="522" spans="1:10">
      <c r="A522" s="7" t="s">
        <v>49</v>
      </c>
      <c r="D522" s="144" t="s">
        <v>2928</v>
      </c>
      <c r="E522" s="144" t="s">
        <v>3865</v>
      </c>
      <c r="F522" s="147">
        <v>44561</v>
      </c>
      <c r="G522" s="144" t="s">
        <v>3887</v>
      </c>
      <c r="H522" s="144" t="s">
        <v>9112</v>
      </c>
      <c r="I522" s="145" t="b">
        <v>0</v>
      </c>
      <c r="J522" s="145">
        <v>44.08</v>
      </c>
    </row>
    <row r="523" spans="1:10">
      <c r="A523" s="7" t="s">
        <v>49</v>
      </c>
      <c r="D523" s="144" t="s">
        <v>2931</v>
      </c>
      <c r="E523" s="144" t="s">
        <v>3865</v>
      </c>
      <c r="F523" s="147">
        <v>44561</v>
      </c>
      <c r="G523" s="144" t="s">
        <v>3887</v>
      </c>
      <c r="H523" s="144" t="s">
        <v>9112</v>
      </c>
      <c r="I523" s="145" t="b">
        <v>0</v>
      </c>
      <c r="J523" s="145">
        <v>44.08</v>
      </c>
    </row>
    <row r="524" spans="1:10">
      <c r="A524" s="7" t="s">
        <v>49</v>
      </c>
      <c r="D524" s="144" t="s">
        <v>448</v>
      </c>
      <c r="E524" s="144" t="s">
        <v>3865</v>
      </c>
      <c r="F524" s="147">
        <v>44561</v>
      </c>
      <c r="G524" s="144" t="s">
        <v>3887</v>
      </c>
      <c r="H524" s="144" t="s">
        <v>9112</v>
      </c>
      <c r="I524" s="145" t="b">
        <v>0</v>
      </c>
      <c r="J524" s="145">
        <v>13.02</v>
      </c>
    </row>
    <row r="525" spans="1:10">
      <c r="A525" s="7" t="s">
        <v>49</v>
      </c>
      <c r="D525" s="144" t="s">
        <v>3689</v>
      </c>
      <c r="E525" s="144" t="s">
        <v>3865</v>
      </c>
      <c r="F525" s="147">
        <v>44561</v>
      </c>
      <c r="G525" s="144" t="s">
        <v>3887</v>
      </c>
      <c r="H525" s="144" t="s">
        <v>9112</v>
      </c>
      <c r="I525" s="145" t="b">
        <v>0</v>
      </c>
      <c r="J525" s="145">
        <v>3.06</v>
      </c>
    </row>
    <row r="526" spans="1:10">
      <c r="A526" s="7" t="s">
        <v>49</v>
      </c>
      <c r="D526" s="144" t="s">
        <v>3690</v>
      </c>
      <c r="E526" s="144" t="s">
        <v>3865</v>
      </c>
      <c r="F526" s="147">
        <v>44561</v>
      </c>
      <c r="G526" s="144" t="s">
        <v>3887</v>
      </c>
      <c r="H526" s="144" t="s">
        <v>9112</v>
      </c>
      <c r="I526" s="145" t="b">
        <v>0</v>
      </c>
      <c r="J526" s="145">
        <v>3.06</v>
      </c>
    </row>
    <row r="527" spans="1:10">
      <c r="A527" s="7" t="s">
        <v>49</v>
      </c>
      <c r="D527" s="144" t="s">
        <v>3157</v>
      </c>
      <c r="E527" s="144" t="s">
        <v>3865</v>
      </c>
      <c r="F527" s="147">
        <v>44561</v>
      </c>
      <c r="G527" s="144" t="s">
        <v>3887</v>
      </c>
      <c r="H527" s="144" t="s">
        <v>9112</v>
      </c>
      <c r="I527" s="145" t="b">
        <v>0</v>
      </c>
      <c r="J527" s="145">
        <v>43.59</v>
      </c>
    </row>
    <row r="528" spans="1:10">
      <c r="A528" s="7" t="s">
        <v>49</v>
      </c>
      <c r="D528" s="144" t="s">
        <v>2957</v>
      </c>
      <c r="E528" s="144" t="s">
        <v>3865</v>
      </c>
      <c r="F528" s="147">
        <v>44561</v>
      </c>
      <c r="G528" s="144" t="s">
        <v>3887</v>
      </c>
      <c r="H528" s="144" t="s">
        <v>9112</v>
      </c>
      <c r="I528" s="145" t="b">
        <v>0</v>
      </c>
      <c r="J528" s="145">
        <v>3.58</v>
      </c>
    </row>
    <row r="529" spans="1:10">
      <c r="A529" s="7" t="s">
        <v>49</v>
      </c>
      <c r="D529" s="144" t="s">
        <v>3161</v>
      </c>
      <c r="E529" s="144" t="s">
        <v>3865</v>
      </c>
      <c r="F529" s="147">
        <v>44561</v>
      </c>
      <c r="G529" s="144" t="s">
        <v>3887</v>
      </c>
      <c r="H529" s="144" t="s">
        <v>9112</v>
      </c>
      <c r="I529" s="145" t="b">
        <v>0</v>
      </c>
      <c r="J529" s="145">
        <v>42.6</v>
      </c>
    </row>
    <row r="530" spans="1:10">
      <c r="A530" s="7" t="s">
        <v>49</v>
      </c>
      <c r="D530" s="144" t="s">
        <v>3679</v>
      </c>
      <c r="E530" s="144" t="s">
        <v>3865</v>
      </c>
      <c r="F530" s="147">
        <v>44561</v>
      </c>
      <c r="G530" s="144" t="s">
        <v>3887</v>
      </c>
      <c r="H530" s="144" t="s">
        <v>9112</v>
      </c>
      <c r="I530" s="145" t="b">
        <v>0</v>
      </c>
      <c r="J530" s="145">
        <v>21.43</v>
      </c>
    </row>
    <row r="531" spans="1:10">
      <c r="A531" s="7" t="s">
        <v>49</v>
      </c>
      <c r="D531" s="144" t="s">
        <v>3678</v>
      </c>
      <c r="E531" s="144" t="s">
        <v>3865</v>
      </c>
      <c r="F531" s="147">
        <v>44561</v>
      </c>
      <c r="G531" s="144" t="s">
        <v>3887</v>
      </c>
      <c r="H531" s="144" t="s">
        <v>9112</v>
      </c>
      <c r="I531" s="145" t="b">
        <v>0</v>
      </c>
      <c r="J531" s="145">
        <v>21.43</v>
      </c>
    </row>
    <row r="532" spans="1:10">
      <c r="A532" s="7" t="s">
        <v>49</v>
      </c>
      <c r="D532" s="144" t="s">
        <v>3695</v>
      </c>
      <c r="E532" s="144" t="s">
        <v>3865</v>
      </c>
      <c r="F532" s="147">
        <v>44561</v>
      </c>
      <c r="G532" s="144" t="s">
        <v>3887</v>
      </c>
      <c r="H532" s="144" t="s">
        <v>9112</v>
      </c>
      <c r="I532" s="145" t="b">
        <v>0</v>
      </c>
      <c r="J532" s="145">
        <v>4.08</v>
      </c>
    </row>
    <row r="533" spans="1:10">
      <c r="A533" s="7" t="s">
        <v>49</v>
      </c>
      <c r="D533" s="144" t="s">
        <v>3696</v>
      </c>
      <c r="E533" s="144" t="s">
        <v>3865</v>
      </c>
      <c r="F533" s="147">
        <v>44561</v>
      </c>
      <c r="G533" s="144" t="s">
        <v>3887</v>
      </c>
      <c r="H533" s="144" t="s">
        <v>9112</v>
      </c>
      <c r="I533" s="145" t="b">
        <v>0</v>
      </c>
      <c r="J533" s="145">
        <v>4.08</v>
      </c>
    </row>
    <row r="534" spans="1:10">
      <c r="A534" s="7" t="s">
        <v>49</v>
      </c>
      <c r="D534" s="144" t="s">
        <v>3691</v>
      </c>
      <c r="E534" s="144" t="s">
        <v>3865</v>
      </c>
      <c r="F534" s="147">
        <v>44561</v>
      </c>
      <c r="G534" s="144" t="s">
        <v>3887</v>
      </c>
      <c r="H534" s="144" t="s">
        <v>9112</v>
      </c>
      <c r="I534" s="145" t="b">
        <v>0</v>
      </c>
      <c r="J534" s="145">
        <v>3.06</v>
      </c>
    </row>
    <row r="535" spans="1:10">
      <c r="A535" s="7" t="s">
        <v>49</v>
      </c>
      <c r="D535" s="144" t="s">
        <v>3693</v>
      </c>
      <c r="E535" s="144" t="s">
        <v>3865</v>
      </c>
      <c r="F535" s="147">
        <v>44561</v>
      </c>
      <c r="G535" s="144" t="s">
        <v>3887</v>
      </c>
      <c r="H535" s="144" t="s">
        <v>9112</v>
      </c>
      <c r="I535" s="145" t="b">
        <v>0</v>
      </c>
      <c r="J535" s="145">
        <v>3.06</v>
      </c>
    </row>
    <row r="536" spans="1:10">
      <c r="A536" s="7" t="s">
        <v>49</v>
      </c>
      <c r="D536" s="144" t="s">
        <v>3692</v>
      </c>
      <c r="E536" s="144" t="s">
        <v>3865</v>
      </c>
      <c r="F536" s="147">
        <v>44561</v>
      </c>
      <c r="G536" s="144" t="s">
        <v>3887</v>
      </c>
      <c r="H536" s="144" t="s">
        <v>9112</v>
      </c>
      <c r="I536" s="145" t="b">
        <v>0</v>
      </c>
      <c r="J536" s="145">
        <v>3.06</v>
      </c>
    </row>
    <row r="537" spans="1:10">
      <c r="A537" s="7" t="s">
        <v>49</v>
      </c>
      <c r="D537" s="144" t="s">
        <v>3697</v>
      </c>
      <c r="E537" s="144" t="s">
        <v>3865</v>
      </c>
      <c r="F537" s="147">
        <v>44561</v>
      </c>
      <c r="G537" s="144" t="s">
        <v>3887</v>
      </c>
      <c r="H537" s="144" t="s">
        <v>9112</v>
      </c>
      <c r="I537" s="145" t="b">
        <v>0</v>
      </c>
      <c r="J537" s="145">
        <v>9.39</v>
      </c>
    </row>
    <row r="538" spans="1:10">
      <c r="A538" s="7" t="s">
        <v>49</v>
      </c>
      <c r="D538" s="144" t="s">
        <v>3866</v>
      </c>
      <c r="E538" s="144" t="s">
        <v>3865</v>
      </c>
      <c r="F538" s="147">
        <v>44561</v>
      </c>
      <c r="G538" s="144" t="s">
        <v>3887</v>
      </c>
      <c r="H538" s="144" t="s">
        <v>9112</v>
      </c>
      <c r="I538" s="145" t="b">
        <v>0</v>
      </c>
      <c r="J538" s="145">
        <v>10.64</v>
      </c>
    </row>
    <row r="539" spans="1:10">
      <c r="A539" s="7" t="s">
        <v>49</v>
      </c>
      <c r="D539" s="144" t="s">
        <v>3767</v>
      </c>
      <c r="E539" s="144" t="s">
        <v>3865</v>
      </c>
      <c r="F539" s="147">
        <v>44561</v>
      </c>
      <c r="G539" s="144" t="s">
        <v>3887</v>
      </c>
      <c r="H539" s="144" t="s">
        <v>9112</v>
      </c>
      <c r="I539" s="145" t="b">
        <v>0</v>
      </c>
      <c r="J539" s="145">
        <v>5.75</v>
      </c>
    </row>
    <row r="540" spans="1:10">
      <c r="A540" s="7" t="s">
        <v>49</v>
      </c>
      <c r="D540" s="144" t="s">
        <v>1584</v>
      </c>
      <c r="E540" s="144" t="s">
        <v>3865</v>
      </c>
      <c r="F540" s="147">
        <v>44561</v>
      </c>
      <c r="G540" s="144" t="s">
        <v>3887</v>
      </c>
      <c r="H540" s="144" t="s">
        <v>9112</v>
      </c>
      <c r="I540" s="145" t="b">
        <v>0</v>
      </c>
      <c r="J540" s="145">
        <v>11.2</v>
      </c>
    </row>
    <row r="541" spans="1:10">
      <c r="A541" s="7" t="s">
        <v>49</v>
      </c>
      <c r="D541" s="144" t="s">
        <v>1589</v>
      </c>
      <c r="E541" s="144" t="s">
        <v>3865</v>
      </c>
      <c r="F541" s="147">
        <v>44561</v>
      </c>
      <c r="G541" s="144" t="s">
        <v>3887</v>
      </c>
      <c r="H541" s="144" t="s">
        <v>9112</v>
      </c>
      <c r="I541" s="145" t="b">
        <v>0</v>
      </c>
      <c r="J541" s="145">
        <v>11.2</v>
      </c>
    </row>
    <row r="542" spans="1:10">
      <c r="A542" s="7" t="s">
        <v>49</v>
      </c>
      <c r="D542" s="144" t="s">
        <v>2934</v>
      </c>
      <c r="E542" s="144" t="s">
        <v>3865</v>
      </c>
      <c r="F542" s="147">
        <v>44561</v>
      </c>
      <c r="G542" s="144" t="s">
        <v>3887</v>
      </c>
      <c r="H542" s="144" t="s">
        <v>9112</v>
      </c>
      <c r="I542" s="145" t="b">
        <v>0</v>
      </c>
      <c r="J542" s="145">
        <v>55.9</v>
      </c>
    </row>
    <row r="543" spans="1:10">
      <c r="A543" s="7" t="s">
        <v>49</v>
      </c>
      <c r="D543" s="144" t="s">
        <v>2938</v>
      </c>
      <c r="E543" s="144" t="s">
        <v>3865</v>
      </c>
      <c r="F543" s="147">
        <v>44561</v>
      </c>
      <c r="G543" s="144" t="s">
        <v>3887</v>
      </c>
      <c r="H543" s="144" t="s">
        <v>9112</v>
      </c>
      <c r="I543" s="145" t="b">
        <v>0</v>
      </c>
      <c r="J543" s="145">
        <v>20.75</v>
      </c>
    </row>
    <row r="544" spans="1:10">
      <c r="A544" s="7" t="s">
        <v>49</v>
      </c>
      <c r="D544" s="144" t="s">
        <v>3684</v>
      </c>
      <c r="E544" s="144" t="s">
        <v>3865</v>
      </c>
      <c r="F544" s="147">
        <v>44561</v>
      </c>
      <c r="G544" s="144" t="s">
        <v>3887</v>
      </c>
      <c r="H544" s="144" t="s">
        <v>9112</v>
      </c>
      <c r="I544" s="145" t="b">
        <v>0</v>
      </c>
      <c r="J544" s="145">
        <v>58.79</v>
      </c>
    </row>
    <row r="545" spans="1:10">
      <c r="A545" s="7" t="s">
        <v>49</v>
      </c>
      <c r="D545" s="144" t="s">
        <v>3685</v>
      </c>
      <c r="E545" s="144" t="s">
        <v>3865</v>
      </c>
      <c r="F545" s="147">
        <v>44561</v>
      </c>
      <c r="G545" s="144" t="s">
        <v>3887</v>
      </c>
      <c r="H545" s="144" t="s">
        <v>9112</v>
      </c>
      <c r="I545" s="145" t="b">
        <v>0</v>
      </c>
      <c r="J545" s="145">
        <v>58.79</v>
      </c>
    </row>
    <row r="546" spans="1:10">
      <c r="A546" s="7" t="s">
        <v>49</v>
      </c>
      <c r="D546" s="144" t="s">
        <v>2944</v>
      </c>
      <c r="E546" s="144" t="s">
        <v>3865</v>
      </c>
      <c r="F546" s="147">
        <v>44561</v>
      </c>
      <c r="G546" s="144" t="s">
        <v>3887</v>
      </c>
      <c r="H546" s="144" t="s">
        <v>9112</v>
      </c>
      <c r="I546" s="145" t="b">
        <v>0</v>
      </c>
      <c r="J546" s="145">
        <v>49.53</v>
      </c>
    </row>
    <row r="547" spans="1:10">
      <c r="A547" s="7" t="s">
        <v>49</v>
      </c>
      <c r="D547" s="144" t="s">
        <v>2947</v>
      </c>
      <c r="E547" s="144" t="s">
        <v>3865</v>
      </c>
      <c r="F547" s="147">
        <v>44561</v>
      </c>
      <c r="G547" s="144" t="s">
        <v>3887</v>
      </c>
      <c r="H547" s="144" t="s">
        <v>9112</v>
      </c>
      <c r="I547" s="145" t="b">
        <v>0</v>
      </c>
      <c r="J547" s="145">
        <v>32.36</v>
      </c>
    </row>
    <row r="548" spans="1:10">
      <c r="A548" s="7" t="s">
        <v>49</v>
      </c>
      <c r="D548" s="144" t="s">
        <v>2951</v>
      </c>
      <c r="E548" s="144" t="s">
        <v>3865</v>
      </c>
      <c r="F548" s="147">
        <v>44561</v>
      </c>
      <c r="G548" s="144" t="s">
        <v>3887</v>
      </c>
      <c r="H548" s="144" t="s">
        <v>9112</v>
      </c>
      <c r="I548" s="145" t="b">
        <v>0</v>
      </c>
      <c r="J548" s="145">
        <v>22.96</v>
      </c>
    </row>
    <row r="549" spans="1:10">
      <c r="A549" s="7" t="s">
        <v>49</v>
      </c>
      <c r="D549" s="144" t="s">
        <v>160</v>
      </c>
      <c r="E549" s="144" t="s">
        <v>3865</v>
      </c>
      <c r="F549" s="147">
        <v>44561</v>
      </c>
      <c r="G549" s="144" t="s">
        <v>3887</v>
      </c>
      <c r="H549" s="144" t="s">
        <v>9112</v>
      </c>
      <c r="I549" s="145" t="b">
        <v>0</v>
      </c>
      <c r="J549" s="145">
        <v>4.38</v>
      </c>
    </row>
    <row r="550" spans="1:10">
      <c r="A550" s="7" t="s">
        <v>49</v>
      </c>
      <c r="D550" s="144" t="s">
        <v>163</v>
      </c>
      <c r="E550" s="144" t="s">
        <v>3865</v>
      </c>
      <c r="F550" s="147">
        <v>44561</v>
      </c>
      <c r="G550" s="144" t="s">
        <v>3887</v>
      </c>
      <c r="H550" s="144" t="s">
        <v>9112</v>
      </c>
      <c r="I550" s="145" t="b">
        <v>0</v>
      </c>
      <c r="J550" s="145">
        <v>9.39</v>
      </c>
    </row>
    <row r="551" spans="1:10">
      <c r="A551" s="7" t="s">
        <v>49</v>
      </c>
      <c r="D551" s="144" t="s">
        <v>166</v>
      </c>
      <c r="E551" s="144" t="s">
        <v>3865</v>
      </c>
      <c r="F551" s="147">
        <v>44561</v>
      </c>
      <c r="G551" s="144" t="s">
        <v>3887</v>
      </c>
      <c r="H551" s="144" t="s">
        <v>9112</v>
      </c>
      <c r="I551" s="145" t="b">
        <v>0</v>
      </c>
      <c r="J551" s="145">
        <v>14.4</v>
      </c>
    </row>
    <row r="552" spans="1:10">
      <c r="A552" s="7" t="s">
        <v>49</v>
      </c>
      <c r="D552" s="144" t="s">
        <v>169</v>
      </c>
      <c r="E552" s="144" t="s">
        <v>3865</v>
      </c>
      <c r="F552" s="147">
        <v>44561</v>
      </c>
      <c r="G552" s="144" t="s">
        <v>3887</v>
      </c>
      <c r="H552" s="144" t="s">
        <v>9112</v>
      </c>
      <c r="I552" s="145" t="b">
        <v>0</v>
      </c>
      <c r="J552" s="145">
        <v>13.45</v>
      </c>
    </row>
    <row r="553" spans="1:10">
      <c r="A553" s="7" t="s">
        <v>49</v>
      </c>
      <c r="D553" s="144" t="s">
        <v>172</v>
      </c>
      <c r="E553" s="144" t="s">
        <v>3865</v>
      </c>
      <c r="F553" s="147">
        <v>44561</v>
      </c>
      <c r="G553" s="144" t="s">
        <v>3887</v>
      </c>
      <c r="H553" s="144" t="s">
        <v>9112</v>
      </c>
      <c r="I553" s="145" t="b">
        <v>0</v>
      </c>
      <c r="J553" s="145">
        <v>34.56</v>
      </c>
    </row>
    <row r="554" spans="1:10">
      <c r="A554" s="7" t="s">
        <v>49</v>
      </c>
      <c r="D554" s="144" t="s">
        <v>175</v>
      </c>
      <c r="E554" s="144" t="s">
        <v>3865</v>
      </c>
      <c r="F554" s="147">
        <v>44561</v>
      </c>
      <c r="G554" s="144" t="s">
        <v>3887</v>
      </c>
      <c r="H554" s="144" t="s">
        <v>9112</v>
      </c>
      <c r="I554" s="145" t="b">
        <v>0</v>
      </c>
      <c r="J554" s="145">
        <v>69.62</v>
      </c>
    </row>
    <row r="555" spans="1:10">
      <c r="A555" s="7" t="s">
        <v>49</v>
      </c>
      <c r="D555" s="144" t="s">
        <v>178</v>
      </c>
      <c r="E555" s="144" t="s">
        <v>3865</v>
      </c>
      <c r="F555" s="147">
        <v>44561</v>
      </c>
      <c r="G555" s="144" t="s">
        <v>3887</v>
      </c>
      <c r="H555" s="144" t="s">
        <v>9112</v>
      </c>
      <c r="I555" s="145" t="b">
        <v>0</v>
      </c>
      <c r="J555" s="145">
        <v>141.85</v>
      </c>
    </row>
    <row r="556" spans="1:10">
      <c r="A556" s="7" t="s">
        <v>49</v>
      </c>
      <c r="D556" s="144" t="s">
        <v>181</v>
      </c>
      <c r="E556" s="144" t="s">
        <v>3865</v>
      </c>
      <c r="F556" s="147">
        <v>44561</v>
      </c>
      <c r="G556" s="144" t="s">
        <v>3887</v>
      </c>
      <c r="H556" s="144" t="s">
        <v>9112</v>
      </c>
      <c r="I556" s="145" t="b">
        <v>0</v>
      </c>
      <c r="J556" s="145">
        <v>190.8</v>
      </c>
    </row>
    <row r="557" spans="1:10">
      <c r="A557" s="7" t="s">
        <v>49</v>
      </c>
      <c r="D557" s="144" t="s">
        <v>184</v>
      </c>
      <c r="E557" s="144" t="s">
        <v>3865</v>
      </c>
      <c r="F557" s="147">
        <v>44561</v>
      </c>
      <c r="G557" s="144" t="s">
        <v>3887</v>
      </c>
      <c r="H557" s="144" t="s">
        <v>9112</v>
      </c>
      <c r="I557" s="145" t="b">
        <v>0</v>
      </c>
      <c r="J557" s="145">
        <v>36.93</v>
      </c>
    </row>
    <row r="558" spans="1:10">
      <c r="A558" s="7" t="s">
        <v>49</v>
      </c>
      <c r="D558" s="144" t="s">
        <v>187</v>
      </c>
      <c r="E558" s="144" t="s">
        <v>3865</v>
      </c>
      <c r="F558" s="147">
        <v>44561</v>
      </c>
      <c r="G558" s="144" t="s">
        <v>3887</v>
      </c>
      <c r="H558" s="144" t="s">
        <v>9112</v>
      </c>
      <c r="I558" s="145" t="b">
        <v>0</v>
      </c>
      <c r="J558" s="145">
        <v>40.06</v>
      </c>
    </row>
    <row r="559" spans="1:10">
      <c r="A559" s="7" t="s">
        <v>49</v>
      </c>
      <c r="D559" s="144" t="s">
        <v>150</v>
      </c>
      <c r="E559" s="144" t="s">
        <v>3865</v>
      </c>
      <c r="F559" s="147">
        <v>44561</v>
      </c>
      <c r="G559" s="144" t="s">
        <v>3887</v>
      </c>
      <c r="H559" s="144" t="s">
        <v>9112</v>
      </c>
      <c r="I559" s="145" t="b">
        <v>0</v>
      </c>
      <c r="J559" s="145">
        <v>65.91</v>
      </c>
    </row>
    <row r="560" spans="1:10">
      <c r="A560" s="7" t="s">
        <v>49</v>
      </c>
      <c r="D560" s="144" t="s">
        <v>190</v>
      </c>
      <c r="E560" s="144" t="s">
        <v>3865</v>
      </c>
      <c r="F560" s="147">
        <v>44561</v>
      </c>
      <c r="G560" s="144" t="s">
        <v>3887</v>
      </c>
      <c r="H560" s="144" t="s">
        <v>9112</v>
      </c>
      <c r="I560" s="145" t="b">
        <v>0</v>
      </c>
      <c r="J560" s="145">
        <v>99.52</v>
      </c>
    </row>
    <row r="561" spans="1:10">
      <c r="A561" s="7" t="s">
        <v>49</v>
      </c>
      <c r="D561" s="144" t="s">
        <v>193</v>
      </c>
      <c r="E561" s="144" t="s">
        <v>3865</v>
      </c>
      <c r="F561" s="147">
        <v>44561</v>
      </c>
      <c r="G561" s="144" t="s">
        <v>3887</v>
      </c>
      <c r="H561" s="144" t="s">
        <v>9112</v>
      </c>
      <c r="I561" s="145" t="b">
        <v>0</v>
      </c>
      <c r="J561" s="145">
        <v>179.04</v>
      </c>
    </row>
    <row r="562" spans="1:10">
      <c r="A562" s="7" t="s">
        <v>49</v>
      </c>
      <c r="D562" s="144" t="s">
        <v>196</v>
      </c>
      <c r="E562" s="144" t="s">
        <v>3865</v>
      </c>
      <c r="F562" s="147">
        <v>44561</v>
      </c>
      <c r="G562" s="144" t="s">
        <v>3887</v>
      </c>
      <c r="H562" s="144" t="s">
        <v>9112</v>
      </c>
      <c r="I562" s="145" t="b">
        <v>0</v>
      </c>
      <c r="J562" s="145">
        <v>250.01</v>
      </c>
    </row>
    <row r="563" spans="1:10">
      <c r="A563" s="7" t="s">
        <v>49</v>
      </c>
      <c r="D563" s="144" t="s">
        <v>199</v>
      </c>
      <c r="E563" s="144" t="s">
        <v>3865</v>
      </c>
      <c r="F563" s="147">
        <v>44561</v>
      </c>
      <c r="G563" s="144" t="s">
        <v>3887</v>
      </c>
      <c r="H563" s="144" t="s">
        <v>9112</v>
      </c>
      <c r="I563" s="145" t="b">
        <v>0</v>
      </c>
      <c r="J563" s="145">
        <v>1.81</v>
      </c>
    </row>
    <row r="564" spans="1:10">
      <c r="A564" s="7" t="s">
        <v>49</v>
      </c>
      <c r="D564" s="144" t="s">
        <v>202</v>
      </c>
      <c r="E564" s="144" t="s">
        <v>3865</v>
      </c>
      <c r="F564" s="147">
        <v>44561</v>
      </c>
      <c r="G564" s="144" t="s">
        <v>3887</v>
      </c>
      <c r="H564" s="144" t="s">
        <v>9112</v>
      </c>
      <c r="I564" s="145" t="b">
        <v>0</v>
      </c>
      <c r="J564" s="145">
        <v>3.64</v>
      </c>
    </row>
    <row r="565" spans="1:10">
      <c r="A565" s="7" t="s">
        <v>49</v>
      </c>
      <c r="D565" s="144" t="s">
        <v>205</v>
      </c>
      <c r="E565" s="144" t="s">
        <v>3865</v>
      </c>
      <c r="F565" s="147">
        <v>44561</v>
      </c>
      <c r="G565" s="144" t="s">
        <v>3887</v>
      </c>
      <c r="H565" s="144" t="s">
        <v>9112</v>
      </c>
      <c r="I565" s="145" t="b">
        <v>0</v>
      </c>
      <c r="J565" s="145">
        <v>5.19</v>
      </c>
    </row>
    <row r="566" spans="1:10">
      <c r="A566" s="7" t="s">
        <v>49</v>
      </c>
      <c r="D566" s="144" t="s">
        <v>208</v>
      </c>
      <c r="E566" s="144" t="s">
        <v>3865</v>
      </c>
      <c r="F566" s="147">
        <v>44561</v>
      </c>
      <c r="G566" s="144" t="s">
        <v>3887</v>
      </c>
      <c r="H566" s="144" t="s">
        <v>9112</v>
      </c>
      <c r="I566" s="145" t="b">
        <v>0</v>
      </c>
      <c r="J566" s="145">
        <v>17.41</v>
      </c>
    </row>
    <row r="567" spans="1:10">
      <c r="A567" s="7" t="s">
        <v>49</v>
      </c>
      <c r="D567" s="144" t="s">
        <v>211</v>
      </c>
      <c r="E567" s="144" t="s">
        <v>3865</v>
      </c>
      <c r="F567" s="147">
        <v>44561</v>
      </c>
      <c r="G567" s="144" t="s">
        <v>3887</v>
      </c>
      <c r="H567" s="144" t="s">
        <v>9112</v>
      </c>
      <c r="I567" s="145" t="b">
        <v>0</v>
      </c>
      <c r="J567" s="145">
        <v>23.67</v>
      </c>
    </row>
    <row r="568" spans="1:10">
      <c r="A568" s="7" t="s">
        <v>49</v>
      </c>
      <c r="D568" s="144" t="s">
        <v>214</v>
      </c>
      <c r="E568" s="144" t="s">
        <v>3865</v>
      </c>
      <c r="F568" s="147">
        <v>44561</v>
      </c>
      <c r="G568" s="144" t="s">
        <v>3887</v>
      </c>
      <c r="H568" s="144" t="s">
        <v>9112</v>
      </c>
      <c r="I568" s="145" t="b">
        <v>0</v>
      </c>
      <c r="J568" s="145">
        <v>29.11</v>
      </c>
    </row>
    <row r="569" spans="1:10">
      <c r="A569" s="7" t="s">
        <v>49</v>
      </c>
      <c r="D569" s="144" t="s">
        <v>217</v>
      </c>
      <c r="E569" s="144" t="s">
        <v>3865</v>
      </c>
      <c r="F569" s="147">
        <v>44561</v>
      </c>
      <c r="G569" s="144" t="s">
        <v>3887</v>
      </c>
      <c r="H569" s="144" t="s">
        <v>9112</v>
      </c>
      <c r="I569" s="145" t="b">
        <v>0</v>
      </c>
      <c r="J569" s="145">
        <v>48.33</v>
      </c>
    </row>
    <row r="570" spans="1:10">
      <c r="A570" s="7" t="s">
        <v>49</v>
      </c>
      <c r="D570" s="144" t="s">
        <v>519</v>
      </c>
      <c r="E570" s="144" t="s">
        <v>3865</v>
      </c>
      <c r="F570" s="147">
        <v>44561</v>
      </c>
      <c r="G570" s="144" t="s">
        <v>3887</v>
      </c>
      <c r="H570" s="144" t="s">
        <v>9112</v>
      </c>
      <c r="I570" s="145" t="b">
        <v>0</v>
      </c>
      <c r="J570" s="145">
        <v>16.61</v>
      </c>
    </row>
    <row r="571" spans="1:10">
      <c r="A571" s="7" t="s">
        <v>49</v>
      </c>
      <c r="D571" s="144" t="s">
        <v>5264</v>
      </c>
      <c r="E571" s="144" t="s">
        <v>3865</v>
      </c>
      <c r="F571" s="147">
        <v>44561</v>
      </c>
      <c r="G571" s="144" t="s">
        <v>3887</v>
      </c>
      <c r="H571" s="144" t="s">
        <v>9112</v>
      </c>
      <c r="I571" s="145" t="b">
        <v>0</v>
      </c>
      <c r="J571" s="145">
        <v>16.61</v>
      </c>
    </row>
    <row r="572" spans="1:10">
      <c r="A572" s="7" t="s">
        <v>49</v>
      </c>
      <c r="D572" s="144" t="s">
        <v>3768</v>
      </c>
      <c r="E572" s="144" t="s">
        <v>3865</v>
      </c>
      <c r="F572" s="147">
        <v>44561</v>
      </c>
      <c r="G572" s="144" t="s">
        <v>3887</v>
      </c>
      <c r="H572" s="144" t="s">
        <v>9112</v>
      </c>
      <c r="I572" s="145" t="b">
        <v>0</v>
      </c>
      <c r="J572" s="145">
        <v>7.42</v>
      </c>
    </row>
    <row r="573" spans="1:10">
      <c r="A573" s="7" t="s">
        <v>49</v>
      </c>
      <c r="D573" s="144" t="s">
        <v>3769</v>
      </c>
      <c r="E573" s="144" t="s">
        <v>3865</v>
      </c>
      <c r="F573" s="147">
        <v>44561</v>
      </c>
      <c r="G573" s="144" t="s">
        <v>3887</v>
      </c>
      <c r="H573" s="144" t="s">
        <v>9112</v>
      </c>
      <c r="I573" s="145" t="b">
        <v>0</v>
      </c>
      <c r="J573" s="145">
        <v>7.42</v>
      </c>
    </row>
    <row r="574" spans="1:10">
      <c r="A574" s="7" t="s">
        <v>49</v>
      </c>
      <c r="D574" s="144" t="s">
        <v>3770</v>
      </c>
      <c r="E574" s="144" t="s">
        <v>3865</v>
      </c>
      <c r="F574" s="147">
        <v>44561</v>
      </c>
      <c r="G574" s="144" t="s">
        <v>3887</v>
      </c>
      <c r="H574" s="144" t="s">
        <v>9112</v>
      </c>
      <c r="I574" s="145" t="b">
        <v>0</v>
      </c>
      <c r="J574" s="145">
        <v>7.42</v>
      </c>
    </row>
    <row r="575" spans="1:10">
      <c r="A575" s="7" t="s">
        <v>49</v>
      </c>
      <c r="D575" s="144" t="s">
        <v>3867</v>
      </c>
      <c r="E575" s="144" t="s">
        <v>3865</v>
      </c>
      <c r="F575" s="147">
        <v>44561</v>
      </c>
      <c r="G575" s="144" t="s">
        <v>3887</v>
      </c>
      <c r="H575" s="144" t="s">
        <v>9112</v>
      </c>
      <c r="I575" s="145" t="b">
        <v>0</v>
      </c>
      <c r="J575" s="145">
        <v>22.8</v>
      </c>
    </row>
    <row r="576" spans="1:10">
      <c r="A576" s="7" t="s">
        <v>49</v>
      </c>
      <c r="D576" s="144" t="s">
        <v>3390</v>
      </c>
      <c r="E576" s="144" t="s">
        <v>3865</v>
      </c>
      <c r="F576" s="147">
        <v>44561</v>
      </c>
      <c r="G576" s="144" t="s">
        <v>3887</v>
      </c>
      <c r="H576" s="144" t="s">
        <v>9112</v>
      </c>
      <c r="I576" s="145" t="b">
        <v>0</v>
      </c>
      <c r="J576" s="145">
        <v>5.92</v>
      </c>
    </row>
    <row r="577" spans="1:10">
      <c r="A577" s="7" t="s">
        <v>49</v>
      </c>
      <c r="D577" s="144" t="s">
        <v>3868</v>
      </c>
      <c r="E577" s="144" t="s">
        <v>3865</v>
      </c>
      <c r="F577" s="147">
        <v>44561</v>
      </c>
      <c r="G577" s="144" t="s">
        <v>3887</v>
      </c>
      <c r="H577" s="144" t="s">
        <v>9112</v>
      </c>
      <c r="I577" s="145" t="b">
        <v>0</v>
      </c>
      <c r="J577" s="145">
        <v>13.29</v>
      </c>
    </row>
    <row r="578" spans="1:10">
      <c r="A578" s="7" t="s">
        <v>49</v>
      </c>
      <c r="D578" s="144" t="s">
        <v>1649</v>
      </c>
      <c r="E578" s="144" t="s">
        <v>3865</v>
      </c>
      <c r="F578" s="147">
        <v>44561</v>
      </c>
      <c r="G578" s="144" t="s">
        <v>3887</v>
      </c>
      <c r="H578" s="144" t="s">
        <v>9112</v>
      </c>
      <c r="I578" s="145" t="b">
        <v>0</v>
      </c>
      <c r="J578" s="145">
        <v>45.39</v>
      </c>
    </row>
    <row r="579" spans="1:10">
      <c r="A579" s="7" t="s">
        <v>49</v>
      </c>
      <c r="D579" s="144" t="s">
        <v>1654</v>
      </c>
      <c r="E579" s="144" t="s">
        <v>3865</v>
      </c>
      <c r="F579" s="147">
        <v>44561</v>
      </c>
      <c r="G579" s="144" t="s">
        <v>3887</v>
      </c>
      <c r="H579" s="144" t="s">
        <v>9112</v>
      </c>
      <c r="I579" s="145" t="b">
        <v>0</v>
      </c>
      <c r="J579" s="145">
        <v>54.49</v>
      </c>
    </row>
    <row r="580" spans="1:10">
      <c r="A580" s="7" t="s">
        <v>49</v>
      </c>
      <c r="D580" s="144" t="s">
        <v>1658</v>
      </c>
      <c r="E580" s="144" t="s">
        <v>3865</v>
      </c>
      <c r="F580" s="147">
        <v>44561</v>
      </c>
      <c r="G580" s="144" t="s">
        <v>3887</v>
      </c>
      <c r="H580" s="144" t="s">
        <v>9112</v>
      </c>
      <c r="I580" s="145" t="b">
        <v>0</v>
      </c>
      <c r="J580" s="145">
        <v>65.900000000000006</v>
      </c>
    </row>
    <row r="581" spans="1:10">
      <c r="A581" s="7" t="s">
        <v>49</v>
      </c>
      <c r="D581" s="144" t="s">
        <v>1663</v>
      </c>
      <c r="E581" s="144" t="s">
        <v>3865</v>
      </c>
      <c r="F581" s="147">
        <v>44561</v>
      </c>
      <c r="G581" s="144" t="s">
        <v>3887</v>
      </c>
      <c r="H581" s="144" t="s">
        <v>9112</v>
      </c>
      <c r="I581" s="145" t="b">
        <v>0</v>
      </c>
      <c r="J581" s="145">
        <v>7.74</v>
      </c>
    </row>
    <row r="582" spans="1:10">
      <c r="A582" s="7" t="s">
        <v>49</v>
      </c>
      <c r="D582" s="144" t="s">
        <v>1667</v>
      </c>
      <c r="E582" s="144" t="s">
        <v>3865</v>
      </c>
      <c r="F582" s="147">
        <v>44561</v>
      </c>
      <c r="G582" s="144" t="s">
        <v>3887</v>
      </c>
      <c r="H582" s="144" t="s">
        <v>9112</v>
      </c>
      <c r="I582" s="145" t="b">
        <v>0</v>
      </c>
      <c r="J582" s="145">
        <v>13.29</v>
      </c>
    </row>
    <row r="583" spans="1:10">
      <c r="A583" s="7" t="s">
        <v>49</v>
      </c>
      <c r="D583" s="144" t="s">
        <v>1672</v>
      </c>
      <c r="E583" s="144" t="s">
        <v>3865</v>
      </c>
      <c r="F583" s="147">
        <v>44561</v>
      </c>
      <c r="G583" s="144" t="s">
        <v>3887</v>
      </c>
      <c r="H583" s="144" t="s">
        <v>9112</v>
      </c>
      <c r="I583" s="145" t="b">
        <v>0</v>
      </c>
      <c r="J583" s="145">
        <v>45.39</v>
      </c>
    </row>
    <row r="584" spans="1:10">
      <c r="A584" s="7" t="s">
        <v>49</v>
      </c>
      <c r="D584" s="144" t="s">
        <v>1675</v>
      </c>
      <c r="E584" s="144" t="s">
        <v>3865</v>
      </c>
      <c r="F584" s="147">
        <v>44561</v>
      </c>
      <c r="G584" s="144" t="s">
        <v>3887</v>
      </c>
      <c r="H584" s="144" t="s">
        <v>9112</v>
      </c>
      <c r="I584" s="145" t="b">
        <v>0</v>
      </c>
      <c r="J584" s="145">
        <v>13.29</v>
      </c>
    </row>
    <row r="585" spans="1:10">
      <c r="A585" s="7" t="s">
        <v>49</v>
      </c>
      <c r="D585" s="144" t="s">
        <v>1678</v>
      </c>
      <c r="E585" s="144" t="s">
        <v>3865</v>
      </c>
      <c r="F585" s="147">
        <v>44561</v>
      </c>
      <c r="G585" s="144" t="s">
        <v>3887</v>
      </c>
      <c r="H585" s="144" t="s">
        <v>9112</v>
      </c>
      <c r="I585" s="145" t="b">
        <v>0</v>
      </c>
      <c r="J585" s="145">
        <v>45.39</v>
      </c>
    </row>
    <row r="586" spans="1:10">
      <c r="A586" s="7" t="s">
        <v>49</v>
      </c>
      <c r="D586" s="144" t="s">
        <v>1681</v>
      </c>
      <c r="E586" s="144" t="s">
        <v>3865</v>
      </c>
      <c r="F586" s="147">
        <v>44561</v>
      </c>
      <c r="G586" s="144" t="s">
        <v>3887</v>
      </c>
      <c r="H586" s="144" t="s">
        <v>9112</v>
      </c>
      <c r="I586" s="145" t="b">
        <v>0</v>
      </c>
      <c r="J586" s="145">
        <v>54.49</v>
      </c>
    </row>
    <row r="587" spans="1:10">
      <c r="A587" s="7" t="s">
        <v>49</v>
      </c>
      <c r="D587" s="144" t="s">
        <v>1684</v>
      </c>
      <c r="E587" s="144" t="s">
        <v>3865</v>
      </c>
      <c r="F587" s="147">
        <v>44561</v>
      </c>
      <c r="G587" s="144" t="s">
        <v>3887</v>
      </c>
      <c r="H587" s="144" t="s">
        <v>9112</v>
      </c>
      <c r="I587" s="145" t="b">
        <v>0</v>
      </c>
      <c r="J587" s="145">
        <v>54.49</v>
      </c>
    </row>
    <row r="588" spans="1:10">
      <c r="A588" s="7" t="s">
        <v>49</v>
      </c>
      <c r="D588" s="144" t="s">
        <v>1687</v>
      </c>
      <c r="E588" s="144" t="s">
        <v>3865</v>
      </c>
      <c r="F588" s="147">
        <v>44561</v>
      </c>
      <c r="G588" s="144" t="s">
        <v>3887</v>
      </c>
      <c r="H588" s="144" t="s">
        <v>9112</v>
      </c>
      <c r="I588" s="145" t="b">
        <v>0</v>
      </c>
      <c r="J588" s="145">
        <v>65.900000000000006</v>
      </c>
    </row>
    <row r="589" spans="1:10">
      <c r="A589" s="7" t="s">
        <v>49</v>
      </c>
      <c r="D589" s="144" t="s">
        <v>1690</v>
      </c>
      <c r="E589" s="144" t="s">
        <v>3865</v>
      </c>
      <c r="F589" s="147">
        <v>44561</v>
      </c>
      <c r="G589" s="144" t="s">
        <v>3887</v>
      </c>
      <c r="H589" s="144" t="s">
        <v>9112</v>
      </c>
      <c r="I589" s="145" t="b">
        <v>0</v>
      </c>
      <c r="J589" s="145">
        <v>72.39</v>
      </c>
    </row>
    <row r="590" spans="1:10">
      <c r="A590" s="7" t="s">
        <v>49</v>
      </c>
      <c r="D590" s="144" t="s">
        <v>1693</v>
      </c>
      <c r="E590" s="144" t="s">
        <v>3865</v>
      </c>
      <c r="F590" s="147">
        <v>44561</v>
      </c>
      <c r="G590" s="144" t="s">
        <v>3887</v>
      </c>
      <c r="H590" s="144" t="s">
        <v>9112</v>
      </c>
      <c r="I590" s="145" t="b">
        <v>0</v>
      </c>
      <c r="J590" s="145">
        <v>8.9</v>
      </c>
    </row>
    <row r="591" spans="1:10">
      <c r="A591" s="7" t="s">
        <v>49</v>
      </c>
      <c r="D591" s="144" t="s">
        <v>1696</v>
      </c>
      <c r="E591" s="144" t="s">
        <v>3865</v>
      </c>
      <c r="F591" s="147">
        <v>44561</v>
      </c>
      <c r="G591" s="144" t="s">
        <v>3887</v>
      </c>
      <c r="H591" s="144" t="s">
        <v>9112</v>
      </c>
      <c r="I591" s="145" t="b">
        <v>0</v>
      </c>
      <c r="J591" s="145">
        <v>13.29</v>
      </c>
    </row>
    <row r="592" spans="1:10">
      <c r="A592" s="7" t="s">
        <v>49</v>
      </c>
      <c r="D592" s="144" t="s">
        <v>1699</v>
      </c>
      <c r="E592" s="144" t="s">
        <v>3865</v>
      </c>
      <c r="F592" s="147">
        <v>44561</v>
      </c>
      <c r="G592" s="144" t="s">
        <v>3887</v>
      </c>
      <c r="H592" s="144" t="s">
        <v>9112</v>
      </c>
      <c r="I592" s="145" t="b">
        <v>0</v>
      </c>
      <c r="J592" s="145">
        <v>20.170000000000002</v>
      </c>
    </row>
    <row r="593" spans="1:10">
      <c r="A593" s="7" t="s">
        <v>49</v>
      </c>
      <c r="D593" s="144" t="s">
        <v>1702</v>
      </c>
      <c r="E593" s="144" t="s">
        <v>3865</v>
      </c>
      <c r="F593" s="147">
        <v>44561</v>
      </c>
      <c r="G593" s="144" t="s">
        <v>3887</v>
      </c>
      <c r="H593" s="144" t="s">
        <v>9112</v>
      </c>
      <c r="I593" s="145" t="b">
        <v>0</v>
      </c>
      <c r="J593" s="145">
        <v>5.92</v>
      </c>
    </row>
    <row r="594" spans="1:10">
      <c r="A594" s="7" t="s">
        <v>49</v>
      </c>
      <c r="D594" s="144" t="s">
        <v>1704</v>
      </c>
      <c r="E594" s="144" t="s">
        <v>3865</v>
      </c>
      <c r="F594" s="147">
        <v>44561</v>
      </c>
      <c r="G594" s="144" t="s">
        <v>3887</v>
      </c>
      <c r="H594" s="144" t="s">
        <v>9112</v>
      </c>
      <c r="I594" s="145" t="b">
        <v>0</v>
      </c>
      <c r="J594" s="145">
        <v>13.29</v>
      </c>
    </row>
    <row r="595" spans="1:10">
      <c r="A595" s="7" t="s">
        <v>49</v>
      </c>
      <c r="D595" s="144" t="s">
        <v>1420</v>
      </c>
      <c r="E595" s="144" t="s">
        <v>3865</v>
      </c>
      <c r="F595" s="147">
        <v>44561</v>
      </c>
      <c r="G595" s="144" t="s">
        <v>3887</v>
      </c>
      <c r="H595" s="144" t="s">
        <v>9112</v>
      </c>
      <c r="I595" s="145" t="b">
        <v>0</v>
      </c>
      <c r="J595" s="145">
        <v>13.41</v>
      </c>
    </row>
    <row r="596" spans="1:10">
      <c r="A596" s="7" t="s">
        <v>49</v>
      </c>
      <c r="D596" s="144" t="s">
        <v>1707</v>
      </c>
      <c r="E596" s="144" t="s">
        <v>3865</v>
      </c>
      <c r="F596" s="147">
        <v>44561</v>
      </c>
      <c r="G596" s="144" t="s">
        <v>3887</v>
      </c>
      <c r="H596" s="144" t="s">
        <v>9112</v>
      </c>
      <c r="I596" s="145" t="b">
        <v>0</v>
      </c>
      <c r="J596" s="145">
        <v>15.53</v>
      </c>
    </row>
    <row r="597" spans="1:10">
      <c r="A597" s="7" t="s">
        <v>49</v>
      </c>
      <c r="D597" s="144" t="s">
        <v>1424</v>
      </c>
      <c r="E597" s="144" t="s">
        <v>3865</v>
      </c>
      <c r="F597" s="147">
        <v>44561</v>
      </c>
      <c r="G597" s="144" t="s">
        <v>3887</v>
      </c>
      <c r="H597" s="144" t="s">
        <v>9112</v>
      </c>
      <c r="I597" s="145" t="b">
        <v>0</v>
      </c>
      <c r="J597" s="145">
        <v>23.46</v>
      </c>
    </row>
    <row r="598" spans="1:10">
      <c r="A598" s="7" t="s">
        <v>49</v>
      </c>
      <c r="D598" s="144" t="s">
        <v>1710</v>
      </c>
      <c r="E598" s="144" t="s">
        <v>3865</v>
      </c>
      <c r="F598" s="147">
        <v>44561</v>
      </c>
      <c r="G598" s="144" t="s">
        <v>3887</v>
      </c>
      <c r="H598" s="144" t="s">
        <v>9112</v>
      </c>
      <c r="I598" s="145" t="b">
        <v>0</v>
      </c>
      <c r="J598" s="145">
        <v>34.369999999999997</v>
      </c>
    </row>
    <row r="599" spans="1:10">
      <c r="A599" s="7" t="s">
        <v>49</v>
      </c>
      <c r="D599" s="144" t="s">
        <v>1712</v>
      </c>
      <c r="E599" s="144" t="s">
        <v>3865</v>
      </c>
      <c r="F599" s="147">
        <v>44561</v>
      </c>
      <c r="G599" s="144" t="s">
        <v>3887</v>
      </c>
      <c r="H599" s="144" t="s">
        <v>9112</v>
      </c>
      <c r="I599" s="145" t="b">
        <v>0</v>
      </c>
      <c r="J599" s="145">
        <v>34.369999999999997</v>
      </c>
    </row>
    <row r="600" spans="1:10">
      <c r="A600" s="7" t="s">
        <v>49</v>
      </c>
      <c r="D600" s="144" t="s">
        <v>3869</v>
      </c>
      <c r="E600" s="144" t="s">
        <v>3865</v>
      </c>
      <c r="F600" s="147">
        <v>44561</v>
      </c>
      <c r="G600" s="144" t="s">
        <v>3887</v>
      </c>
      <c r="H600" s="144" t="s">
        <v>9112</v>
      </c>
      <c r="I600" s="145" t="b">
        <v>0</v>
      </c>
      <c r="J600" s="145">
        <v>4.92</v>
      </c>
    </row>
    <row r="601" spans="1:10">
      <c r="A601" s="7" t="s">
        <v>49</v>
      </c>
      <c r="D601" s="144" t="s">
        <v>3870</v>
      </c>
      <c r="E601" s="144" t="s">
        <v>3865</v>
      </c>
      <c r="F601" s="147">
        <v>44561</v>
      </c>
      <c r="G601" s="144" t="s">
        <v>3887</v>
      </c>
      <c r="H601" s="144" t="s">
        <v>9112</v>
      </c>
      <c r="I601" s="145" t="b">
        <v>0</v>
      </c>
      <c r="J601" s="145">
        <v>4.92</v>
      </c>
    </row>
    <row r="602" spans="1:10">
      <c r="A602" s="7" t="s">
        <v>49</v>
      </c>
      <c r="D602" s="144" t="s">
        <v>3871</v>
      </c>
      <c r="E602" s="144" t="s">
        <v>3865</v>
      </c>
      <c r="F602" s="147">
        <v>44561</v>
      </c>
      <c r="G602" s="144" t="s">
        <v>3887</v>
      </c>
      <c r="H602" s="144" t="s">
        <v>9112</v>
      </c>
      <c r="I602" s="145" t="b">
        <v>0</v>
      </c>
      <c r="J602" s="145">
        <v>4.92</v>
      </c>
    </row>
    <row r="603" spans="1:10">
      <c r="A603" s="7" t="s">
        <v>49</v>
      </c>
      <c r="D603" s="144" t="s">
        <v>1714</v>
      </c>
      <c r="E603" s="144" t="s">
        <v>3865</v>
      </c>
      <c r="F603" s="147">
        <v>44561</v>
      </c>
      <c r="G603" s="144" t="s">
        <v>3887</v>
      </c>
      <c r="H603" s="144" t="s">
        <v>9112</v>
      </c>
      <c r="I603" s="145" t="b">
        <v>0</v>
      </c>
      <c r="J603" s="145">
        <v>15.53</v>
      </c>
    </row>
    <row r="604" spans="1:10">
      <c r="A604" s="7" t="s">
        <v>49</v>
      </c>
      <c r="D604" s="144" t="s">
        <v>3872</v>
      </c>
      <c r="E604" s="144" t="s">
        <v>3865</v>
      </c>
      <c r="F604" s="147">
        <v>44561</v>
      </c>
      <c r="G604" s="144" t="s">
        <v>3887</v>
      </c>
      <c r="H604" s="144" t="s">
        <v>9112</v>
      </c>
      <c r="I604" s="145" t="b">
        <v>0</v>
      </c>
      <c r="J604" s="145">
        <v>10.75</v>
      </c>
    </row>
    <row r="605" spans="1:10">
      <c r="A605" s="7" t="s">
        <v>49</v>
      </c>
      <c r="D605" s="144" t="s">
        <v>3873</v>
      </c>
      <c r="E605" s="144" t="s">
        <v>3865</v>
      </c>
      <c r="F605" s="147">
        <v>44561</v>
      </c>
      <c r="G605" s="144" t="s">
        <v>3887</v>
      </c>
      <c r="H605" s="144" t="s">
        <v>9112</v>
      </c>
      <c r="I605" s="145" t="b">
        <v>0</v>
      </c>
      <c r="J605" s="145">
        <v>10.75</v>
      </c>
    </row>
    <row r="606" spans="1:10">
      <c r="A606" s="7" t="s">
        <v>49</v>
      </c>
      <c r="D606" s="144" t="s">
        <v>3874</v>
      </c>
      <c r="E606" s="144" t="s">
        <v>3865</v>
      </c>
      <c r="F606" s="147">
        <v>44561</v>
      </c>
      <c r="G606" s="144" t="s">
        <v>3887</v>
      </c>
      <c r="H606" s="144" t="s">
        <v>9112</v>
      </c>
      <c r="I606" s="145" t="b">
        <v>0</v>
      </c>
      <c r="J606" s="145">
        <v>10.75</v>
      </c>
    </row>
    <row r="607" spans="1:10">
      <c r="A607" s="7" t="s">
        <v>49</v>
      </c>
      <c r="D607" s="144" t="s">
        <v>3875</v>
      </c>
      <c r="E607" s="144" t="s">
        <v>3865</v>
      </c>
      <c r="F607" s="147">
        <v>44561</v>
      </c>
      <c r="G607" s="144" t="s">
        <v>3887</v>
      </c>
      <c r="H607" s="144" t="s">
        <v>9112</v>
      </c>
      <c r="I607" s="145" t="b">
        <v>0</v>
      </c>
      <c r="J607" s="145">
        <v>10.75</v>
      </c>
    </row>
    <row r="608" spans="1:10">
      <c r="A608" s="7" t="s">
        <v>49</v>
      </c>
      <c r="D608" s="144" t="s">
        <v>3876</v>
      </c>
      <c r="E608" s="144" t="s">
        <v>3865</v>
      </c>
      <c r="F608" s="147">
        <v>44561</v>
      </c>
      <c r="G608" s="144" t="s">
        <v>3887</v>
      </c>
      <c r="H608" s="144" t="s">
        <v>9112</v>
      </c>
      <c r="I608" s="145" t="b">
        <v>0</v>
      </c>
      <c r="J608" s="145">
        <v>10.75</v>
      </c>
    </row>
    <row r="609" spans="1:10">
      <c r="A609" s="7" t="s">
        <v>49</v>
      </c>
      <c r="D609" s="144" t="s">
        <v>1717</v>
      </c>
      <c r="E609" s="144" t="s">
        <v>3865</v>
      </c>
      <c r="F609" s="147">
        <v>44561</v>
      </c>
      <c r="G609" s="144" t="s">
        <v>3887</v>
      </c>
      <c r="H609" s="144" t="s">
        <v>9112</v>
      </c>
      <c r="I609" s="145" t="b">
        <v>0</v>
      </c>
      <c r="J609" s="145">
        <v>34.369999999999997</v>
      </c>
    </row>
    <row r="610" spans="1:10">
      <c r="A610" s="7" t="s">
        <v>49</v>
      </c>
      <c r="D610" s="144" t="s">
        <v>1595</v>
      </c>
      <c r="E610" s="144" t="s">
        <v>3865</v>
      </c>
      <c r="F610" s="147">
        <v>44561</v>
      </c>
      <c r="G610" s="144" t="s">
        <v>3887</v>
      </c>
      <c r="H610" s="144" t="s">
        <v>9112</v>
      </c>
      <c r="I610" s="145" t="b">
        <v>0</v>
      </c>
      <c r="J610" s="145">
        <v>17.14</v>
      </c>
    </row>
    <row r="611" spans="1:10">
      <c r="A611" s="7" t="s">
        <v>49</v>
      </c>
      <c r="D611" s="144" t="s">
        <v>1599</v>
      </c>
      <c r="E611" s="144" t="s">
        <v>3865</v>
      </c>
      <c r="F611" s="147">
        <v>44561</v>
      </c>
      <c r="G611" s="144" t="s">
        <v>3887</v>
      </c>
      <c r="H611" s="144" t="s">
        <v>9112</v>
      </c>
      <c r="I611" s="145" t="b">
        <v>0</v>
      </c>
      <c r="J611" s="145">
        <v>17.14</v>
      </c>
    </row>
    <row r="612" spans="1:10">
      <c r="A612" s="7" t="s">
        <v>49</v>
      </c>
      <c r="D612" s="144" t="s">
        <v>3771</v>
      </c>
      <c r="E612" s="144" t="s">
        <v>3865</v>
      </c>
      <c r="F612" s="147">
        <v>44561</v>
      </c>
      <c r="G612" s="144" t="s">
        <v>3887</v>
      </c>
      <c r="H612" s="144" t="s">
        <v>9112</v>
      </c>
      <c r="I612" s="145" t="b">
        <v>0</v>
      </c>
      <c r="J612" s="145">
        <v>3.25</v>
      </c>
    </row>
    <row r="613" spans="1:10">
      <c r="A613" s="7" t="s">
        <v>49</v>
      </c>
      <c r="D613" s="144" t="s">
        <v>3772</v>
      </c>
      <c r="E613" s="144" t="s">
        <v>3865</v>
      </c>
      <c r="F613" s="147">
        <v>44561</v>
      </c>
      <c r="G613" s="144" t="s">
        <v>3887</v>
      </c>
      <c r="H613" s="144" t="s">
        <v>9112</v>
      </c>
      <c r="I613" s="145" t="b">
        <v>0</v>
      </c>
      <c r="J613" s="145">
        <v>3.25</v>
      </c>
    </row>
    <row r="614" spans="1:10">
      <c r="A614" s="7" t="s">
        <v>49</v>
      </c>
      <c r="D614" s="144" t="s">
        <v>1606</v>
      </c>
      <c r="E614" s="144" t="s">
        <v>3865</v>
      </c>
      <c r="F614" s="147">
        <v>44561</v>
      </c>
      <c r="G614" s="144" t="s">
        <v>3887</v>
      </c>
      <c r="H614" s="144" t="s">
        <v>9112</v>
      </c>
      <c r="I614" s="145" t="b">
        <v>0</v>
      </c>
      <c r="J614" s="145">
        <v>7.38</v>
      </c>
    </row>
    <row r="615" spans="1:10">
      <c r="A615" s="7" t="s">
        <v>49</v>
      </c>
      <c r="D615" s="144" t="s">
        <v>1610</v>
      </c>
      <c r="E615" s="144" t="s">
        <v>3865</v>
      </c>
      <c r="F615" s="147">
        <v>44561</v>
      </c>
      <c r="G615" s="144" t="s">
        <v>3887</v>
      </c>
      <c r="H615" s="144" t="s">
        <v>9112</v>
      </c>
      <c r="I615" s="145" t="b">
        <v>0</v>
      </c>
      <c r="J615" s="145">
        <v>7.38</v>
      </c>
    </row>
    <row r="616" spans="1:10">
      <c r="A616" s="7" t="s">
        <v>49</v>
      </c>
      <c r="D616" s="144" t="s">
        <v>3773</v>
      </c>
      <c r="E616" s="144" t="s">
        <v>3865</v>
      </c>
      <c r="F616" s="147">
        <v>44561</v>
      </c>
      <c r="G616" s="144" t="s">
        <v>3887</v>
      </c>
      <c r="H616" s="144" t="s">
        <v>9112</v>
      </c>
      <c r="I616" s="145" t="b">
        <v>0</v>
      </c>
      <c r="J616" s="145">
        <v>2.42</v>
      </c>
    </row>
    <row r="617" spans="1:10">
      <c r="A617" s="7" t="s">
        <v>49</v>
      </c>
      <c r="D617" s="144" t="s">
        <v>1723</v>
      </c>
      <c r="E617" s="144" t="s">
        <v>3865</v>
      </c>
      <c r="F617" s="147">
        <v>44561</v>
      </c>
      <c r="G617" s="144" t="s">
        <v>3887</v>
      </c>
      <c r="H617" s="144" t="s">
        <v>9112</v>
      </c>
      <c r="I617" s="145" t="b">
        <v>0</v>
      </c>
      <c r="J617" s="145">
        <v>26.93</v>
      </c>
    </row>
    <row r="618" spans="1:10">
      <c r="A618" s="7" t="s">
        <v>49</v>
      </c>
      <c r="D618" s="144" t="s">
        <v>1726</v>
      </c>
      <c r="E618" s="144" t="s">
        <v>3865</v>
      </c>
      <c r="F618" s="147">
        <v>44561</v>
      </c>
      <c r="G618" s="144" t="s">
        <v>3887</v>
      </c>
      <c r="H618" s="144" t="s">
        <v>9112</v>
      </c>
      <c r="I618" s="145" t="b">
        <v>0</v>
      </c>
      <c r="J618" s="145">
        <v>38.619999999999997</v>
      </c>
    </row>
    <row r="619" spans="1:10">
      <c r="A619" s="7" t="s">
        <v>49</v>
      </c>
      <c r="D619" s="144" t="s">
        <v>1729</v>
      </c>
      <c r="E619" s="144" t="s">
        <v>3865</v>
      </c>
      <c r="F619" s="147">
        <v>44561</v>
      </c>
      <c r="G619" s="144" t="s">
        <v>3887</v>
      </c>
      <c r="H619" s="144" t="s">
        <v>9112</v>
      </c>
      <c r="I619" s="145" t="b">
        <v>0</v>
      </c>
      <c r="J619" s="145">
        <v>44.29</v>
      </c>
    </row>
    <row r="620" spans="1:10">
      <c r="A620" s="7" t="s">
        <v>49</v>
      </c>
      <c r="D620" s="144" t="s">
        <v>1645</v>
      </c>
      <c r="E620" s="144" t="s">
        <v>3865</v>
      </c>
      <c r="F620" s="147">
        <v>44561</v>
      </c>
      <c r="G620" s="144" t="s">
        <v>3887</v>
      </c>
      <c r="H620" s="144" t="s">
        <v>9112</v>
      </c>
      <c r="I620" s="145" t="b">
        <v>0</v>
      </c>
      <c r="J620" s="145">
        <v>44.29</v>
      </c>
    </row>
    <row r="621" spans="1:10">
      <c r="A621" s="7" t="s">
        <v>49</v>
      </c>
      <c r="D621" s="144" t="s">
        <v>1645</v>
      </c>
      <c r="E621" s="144" t="s">
        <v>3865</v>
      </c>
      <c r="F621" s="147">
        <v>44561</v>
      </c>
      <c r="G621" s="144" t="s">
        <v>3887</v>
      </c>
      <c r="H621" s="144" t="s">
        <v>9112</v>
      </c>
      <c r="I621" s="145" t="b">
        <v>0</v>
      </c>
      <c r="J621" s="145">
        <v>44.29</v>
      </c>
    </row>
    <row r="622" spans="1:10">
      <c r="A622" s="7" t="s">
        <v>49</v>
      </c>
      <c r="D622" s="144" t="s">
        <v>5983</v>
      </c>
      <c r="E622" s="144" t="s">
        <v>3865</v>
      </c>
      <c r="F622" s="147">
        <v>44561</v>
      </c>
      <c r="G622" s="144" t="s">
        <v>3887</v>
      </c>
      <c r="H622" s="144" t="s">
        <v>9112</v>
      </c>
      <c r="I622" s="145" t="b">
        <v>0</v>
      </c>
      <c r="J622" s="145">
        <v>19.899999999999999</v>
      </c>
    </row>
    <row r="623" spans="1:10">
      <c r="A623" s="7" t="s">
        <v>49</v>
      </c>
      <c r="D623" s="144" t="s">
        <v>1732</v>
      </c>
      <c r="E623" s="144" t="s">
        <v>3865</v>
      </c>
      <c r="F623" s="147">
        <v>44561</v>
      </c>
      <c r="G623" s="144" t="s">
        <v>3887</v>
      </c>
      <c r="H623" s="144" t="s">
        <v>9112</v>
      </c>
      <c r="I623" s="145" t="b">
        <v>0</v>
      </c>
      <c r="J623" s="145">
        <v>44.29</v>
      </c>
    </row>
    <row r="624" spans="1:10">
      <c r="A624" s="7" t="s">
        <v>49</v>
      </c>
      <c r="D624" s="144" t="s">
        <v>1736</v>
      </c>
      <c r="E624" s="144" t="s">
        <v>3865</v>
      </c>
      <c r="F624" s="147">
        <v>44561</v>
      </c>
      <c r="G624" s="144" t="s">
        <v>3887</v>
      </c>
      <c r="H624" s="144" t="s">
        <v>9112</v>
      </c>
      <c r="I624" s="145" t="b">
        <v>0</v>
      </c>
      <c r="J624" s="145">
        <v>59.05</v>
      </c>
    </row>
    <row r="625" spans="1:10">
      <c r="A625" s="7" t="s">
        <v>49</v>
      </c>
      <c r="D625" s="144" t="s">
        <v>1739</v>
      </c>
      <c r="E625" s="144" t="s">
        <v>3865</v>
      </c>
      <c r="F625" s="147">
        <v>44561</v>
      </c>
      <c r="G625" s="144" t="s">
        <v>3887</v>
      </c>
      <c r="H625" s="144" t="s">
        <v>9112</v>
      </c>
      <c r="I625" s="145" t="b">
        <v>0</v>
      </c>
      <c r="J625" s="145">
        <v>72.39</v>
      </c>
    </row>
    <row r="626" spans="1:10">
      <c r="A626" s="7" t="s">
        <v>49</v>
      </c>
      <c r="D626" s="144" t="s">
        <v>1739</v>
      </c>
      <c r="E626" s="144" t="s">
        <v>3865</v>
      </c>
      <c r="F626" s="147">
        <v>44561</v>
      </c>
      <c r="G626" s="144" t="s">
        <v>3887</v>
      </c>
      <c r="H626" s="144" t="s">
        <v>9112</v>
      </c>
      <c r="I626" s="145" t="b">
        <v>0</v>
      </c>
      <c r="J626" s="145">
        <v>72.39</v>
      </c>
    </row>
    <row r="627" spans="1:10">
      <c r="A627" s="7" t="s">
        <v>49</v>
      </c>
      <c r="D627" s="144" t="s">
        <v>1742</v>
      </c>
      <c r="E627" s="144" t="s">
        <v>3865</v>
      </c>
      <c r="F627" s="147">
        <v>44561</v>
      </c>
      <c r="G627" s="144" t="s">
        <v>3887</v>
      </c>
      <c r="H627" s="144" t="s">
        <v>9112</v>
      </c>
      <c r="I627" s="145" t="b">
        <v>0</v>
      </c>
      <c r="J627" s="145">
        <v>62.46</v>
      </c>
    </row>
    <row r="628" spans="1:10">
      <c r="A628" s="7" t="s">
        <v>49</v>
      </c>
      <c r="D628" s="144" t="s">
        <v>1745</v>
      </c>
      <c r="E628" s="144" t="s">
        <v>3865</v>
      </c>
      <c r="F628" s="147">
        <v>44561</v>
      </c>
      <c r="G628" s="144" t="s">
        <v>3887</v>
      </c>
      <c r="H628" s="144" t="s">
        <v>9112</v>
      </c>
      <c r="I628" s="145" t="b">
        <v>0</v>
      </c>
      <c r="J628" s="145">
        <v>118.11</v>
      </c>
    </row>
    <row r="629" spans="1:10">
      <c r="A629" s="7" t="s">
        <v>49</v>
      </c>
      <c r="D629" s="144" t="s">
        <v>2964</v>
      </c>
      <c r="E629" s="144" t="s">
        <v>3865</v>
      </c>
      <c r="F629" s="147">
        <v>44561</v>
      </c>
      <c r="G629" s="144" t="s">
        <v>3887</v>
      </c>
      <c r="H629" s="144" t="s">
        <v>9112</v>
      </c>
      <c r="I629" s="145" t="b">
        <v>0</v>
      </c>
      <c r="J629" s="145">
        <v>2.4900000000000002</v>
      </c>
    </row>
    <row r="630" spans="1:10">
      <c r="A630" s="7" t="s">
        <v>49</v>
      </c>
      <c r="D630" s="144" t="s">
        <v>2967</v>
      </c>
      <c r="E630" s="144" t="s">
        <v>3865</v>
      </c>
      <c r="F630" s="147">
        <v>44561</v>
      </c>
      <c r="G630" s="144" t="s">
        <v>3887</v>
      </c>
      <c r="H630" s="144" t="s">
        <v>9112</v>
      </c>
      <c r="I630" s="145" t="b">
        <v>0</v>
      </c>
      <c r="J630" s="145">
        <v>2.4900000000000002</v>
      </c>
    </row>
    <row r="631" spans="1:10">
      <c r="A631" s="7" t="s">
        <v>49</v>
      </c>
      <c r="D631" s="144" t="s">
        <v>2970</v>
      </c>
      <c r="E631" s="144" t="s">
        <v>3865</v>
      </c>
      <c r="F631" s="147">
        <v>44561</v>
      </c>
      <c r="G631" s="144" t="s">
        <v>3887</v>
      </c>
      <c r="H631" s="144" t="s">
        <v>9112</v>
      </c>
      <c r="I631" s="145" t="b">
        <v>0</v>
      </c>
      <c r="J631" s="145">
        <v>2.4900000000000002</v>
      </c>
    </row>
    <row r="632" spans="1:10">
      <c r="A632" s="7" t="s">
        <v>49</v>
      </c>
      <c r="D632" s="144" t="s">
        <v>2973</v>
      </c>
      <c r="E632" s="144" t="s">
        <v>3865</v>
      </c>
      <c r="F632" s="147">
        <v>44561</v>
      </c>
      <c r="G632" s="144" t="s">
        <v>3887</v>
      </c>
      <c r="H632" s="144" t="s">
        <v>9112</v>
      </c>
      <c r="I632" s="145" t="b">
        <v>0</v>
      </c>
      <c r="J632" s="145">
        <v>2.4900000000000002</v>
      </c>
    </row>
    <row r="633" spans="1:10">
      <c r="A633" s="7" t="s">
        <v>49</v>
      </c>
      <c r="D633" s="144" t="s">
        <v>2976</v>
      </c>
      <c r="E633" s="144" t="s">
        <v>3865</v>
      </c>
      <c r="F633" s="147">
        <v>44561</v>
      </c>
      <c r="G633" s="144" t="s">
        <v>3887</v>
      </c>
      <c r="H633" s="144" t="s">
        <v>9112</v>
      </c>
      <c r="I633" s="145" t="b">
        <v>0</v>
      </c>
      <c r="J633" s="145">
        <v>2.4900000000000002</v>
      </c>
    </row>
    <row r="634" spans="1:10">
      <c r="A634" s="7" t="s">
        <v>49</v>
      </c>
      <c r="D634" s="144" t="s">
        <v>2979</v>
      </c>
      <c r="E634" s="144" t="s">
        <v>3865</v>
      </c>
      <c r="F634" s="147">
        <v>44561</v>
      </c>
      <c r="G634" s="144" t="s">
        <v>3887</v>
      </c>
      <c r="H634" s="144" t="s">
        <v>9112</v>
      </c>
      <c r="I634" s="145" t="b">
        <v>0</v>
      </c>
      <c r="J634" s="145">
        <v>2.4900000000000002</v>
      </c>
    </row>
    <row r="635" spans="1:10">
      <c r="A635" s="7" t="s">
        <v>49</v>
      </c>
      <c r="D635" s="144" t="s">
        <v>2982</v>
      </c>
      <c r="E635" s="144" t="s">
        <v>3865</v>
      </c>
      <c r="F635" s="147">
        <v>44561</v>
      </c>
      <c r="G635" s="144" t="s">
        <v>3887</v>
      </c>
      <c r="H635" s="144" t="s">
        <v>9112</v>
      </c>
      <c r="I635" s="145" t="b">
        <v>0</v>
      </c>
      <c r="J635" s="145">
        <v>2.4900000000000002</v>
      </c>
    </row>
    <row r="636" spans="1:10">
      <c r="A636" s="7" t="s">
        <v>49</v>
      </c>
      <c r="D636" s="144" t="s">
        <v>2985</v>
      </c>
      <c r="E636" s="144" t="s">
        <v>3865</v>
      </c>
      <c r="F636" s="147">
        <v>44561</v>
      </c>
      <c r="G636" s="144" t="s">
        <v>3887</v>
      </c>
      <c r="H636" s="144" t="s">
        <v>9112</v>
      </c>
      <c r="I636" s="145" t="b">
        <v>0</v>
      </c>
      <c r="J636" s="145">
        <v>2.71</v>
      </c>
    </row>
    <row r="637" spans="1:10">
      <c r="A637" s="7" t="s">
        <v>49</v>
      </c>
      <c r="D637" s="144" t="s">
        <v>2988</v>
      </c>
      <c r="E637" s="144" t="s">
        <v>3865</v>
      </c>
      <c r="F637" s="147">
        <v>44561</v>
      </c>
      <c r="G637" s="144" t="s">
        <v>3887</v>
      </c>
      <c r="H637" s="144" t="s">
        <v>9112</v>
      </c>
      <c r="I637" s="145" t="b">
        <v>0</v>
      </c>
      <c r="J637" s="145">
        <v>2.71</v>
      </c>
    </row>
    <row r="638" spans="1:10">
      <c r="A638" s="7" t="s">
        <v>49</v>
      </c>
      <c r="D638" s="144" t="s">
        <v>2991</v>
      </c>
      <c r="E638" s="144" t="s">
        <v>3865</v>
      </c>
      <c r="F638" s="147">
        <v>44561</v>
      </c>
      <c r="G638" s="144" t="s">
        <v>3887</v>
      </c>
      <c r="H638" s="144" t="s">
        <v>9112</v>
      </c>
      <c r="I638" s="145" t="b">
        <v>0</v>
      </c>
      <c r="J638" s="145">
        <v>2.71</v>
      </c>
    </row>
    <row r="639" spans="1:10">
      <c r="A639" s="7" t="s">
        <v>49</v>
      </c>
      <c r="D639" s="144" t="s">
        <v>2994</v>
      </c>
      <c r="E639" s="144" t="s">
        <v>3865</v>
      </c>
      <c r="F639" s="147">
        <v>44561</v>
      </c>
      <c r="G639" s="144" t="s">
        <v>3887</v>
      </c>
      <c r="H639" s="144" t="s">
        <v>9112</v>
      </c>
      <c r="I639" s="145" t="b">
        <v>0</v>
      </c>
      <c r="J639" s="145">
        <v>2.71</v>
      </c>
    </row>
    <row r="640" spans="1:10">
      <c r="A640" s="7" t="s">
        <v>49</v>
      </c>
      <c r="D640" s="144" t="s">
        <v>4175</v>
      </c>
      <c r="E640" s="144" t="s">
        <v>3865</v>
      </c>
      <c r="F640" s="147">
        <v>44561</v>
      </c>
      <c r="G640" s="144" t="s">
        <v>3887</v>
      </c>
      <c r="H640" s="144" t="s">
        <v>9112</v>
      </c>
      <c r="I640" s="145" t="b">
        <v>0</v>
      </c>
      <c r="J640" s="145">
        <v>38.619999999999997</v>
      </c>
    </row>
    <row r="641" spans="1:10">
      <c r="A641" s="7" t="s">
        <v>49</v>
      </c>
      <c r="D641" s="144" t="s">
        <v>4176</v>
      </c>
      <c r="E641" s="144" t="s">
        <v>3865</v>
      </c>
      <c r="F641" s="147">
        <v>44561</v>
      </c>
      <c r="G641" s="144" t="s">
        <v>3887</v>
      </c>
      <c r="H641" s="144" t="s">
        <v>9112</v>
      </c>
      <c r="I641" s="145" t="b">
        <v>0</v>
      </c>
      <c r="J641" s="145">
        <v>38.619999999999997</v>
      </c>
    </row>
    <row r="642" spans="1:10">
      <c r="A642" s="7" t="s">
        <v>49</v>
      </c>
      <c r="D642" s="144" t="s">
        <v>4177</v>
      </c>
      <c r="E642" s="144" t="s">
        <v>3865</v>
      </c>
      <c r="F642" s="147">
        <v>44561</v>
      </c>
      <c r="G642" s="144" t="s">
        <v>3887</v>
      </c>
      <c r="H642" s="144" t="s">
        <v>9112</v>
      </c>
      <c r="I642" s="145" t="b">
        <v>0</v>
      </c>
      <c r="J642" s="145">
        <v>38.619999999999997</v>
      </c>
    </row>
    <row r="643" spans="1:10">
      <c r="A643" s="7" t="s">
        <v>49</v>
      </c>
      <c r="D643" s="144" t="s">
        <v>1467</v>
      </c>
      <c r="E643" s="144" t="s">
        <v>3865</v>
      </c>
      <c r="F643" s="147">
        <v>44561</v>
      </c>
      <c r="G643" s="144" t="s">
        <v>3887</v>
      </c>
      <c r="H643" s="144" t="s">
        <v>9112</v>
      </c>
      <c r="I643" s="145" t="b">
        <v>0</v>
      </c>
      <c r="J643" s="145">
        <v>29.89</v>
      </c>
    </row>
    <row r="644" spans="1:10">
      <c r="A644" s="7" t="s">
        <v>49</v>
      </c>
      <c r="D644" s="144" t="s">
        <v>3774</v>
      </c>
      <c r="E644" s="144" t="s">
        <v>3865</v>
      </c>
      <c r="F644" s="147">
        <v>44561</v>
      </c>
      <c r="G644" s="144" t="s">
        <v>3887</v>
      </c>
      <c r="H644" s="144" t="s">
        <v>9112</v>
      </c>
      <c r="I644" s="145" t="b">
        <v>0</v>
      </c>
      <c r="J644" s="145">
        <v>12.42</v>
      </c>
    </row>
    <row r="645" spans="1:10">
      <c r="A645" s="7" t="s">
        <v>49</v>
      </c>
      <c r="D645" s="144" t="s">
        <v>1472</v>
      </c>
      <c r="E645" s="144" t="s">
        <v>3865</v>
      </c>
      <c r="F645" s="147">
        <v>44561</v>
      </c>
      <c r="G645" s="144" t="s">
        <v>3887</v>
      </c>
      <c r="H645" s="144" t="s">
        <v>9112</v>
      </c>
      <c r="I645" s="145" t="b">
        <v>0</v>
      </c>
      <c r="J645" s="145">
        <v>29.89</v>
      </c>
    </row>
    <row r="646" spans="1:10">
      <c r="A646" s="7" t="s">
        <v>49</v>
      </c>
      <c r="D646" s="144" t="s">
        <v>1749</v>
      </c>
      <c r="E646" s="144" t="s">
        <v>3865</v>
      </c>
      <c r="F646" s="147">
        <v>44561</v>
      </c>
      <c r="G646" s="144" t="s">
        <v>3887</v>
      </c>
      <c r="H646" s="144" t="s">
        <v>9112</v>
      </c>
      <c r="I646" s="145" t="b">
        <v>0</v>
      </c>
      <c r="J646" s="145">
        <v>17.23</v>
      </c>
    </row>
    <row r="647" spans="1:10">
      <c r="A647" s="7" t="s">
        <v>49</v>
      </c>
      <c r="D647" s="144" t="s">
        <v>1753</v>
      </c>
      <c r="E647" s="144" t="s">
        <v>3865</v>
      </c>
      <c r="F647" s="147">
        <v>44561</v>
      </c>
      <c r="G647" s="144" t="s">
        <v>3887</v>
      </c>
      <c r="H647" s="144" t="s">
        <v>9112</v>
      </c>
      <c r="I647" s="145" t="b">
        <v>0</v>
      </c>
      <c r="J647" s="145">
        <v>17.23</v>
      </c>
    </row>
    <row r="648" spans="1:10">
      <c r="A648" s="7" t="s">
        <v>49</v>
      </c>
      <c r="D648" s="144" t="s">
        <v>1756</v>
      </c>
      <c r="E648" s="144" t="s">
        <v>3865</v>
      </c>
      <c r="F648" s="147">
        <v>44561</v>
      </c>
      <c r="G648" s="144" t="s">
        <v>3887</v>
      </c>
      <c r="H648" s="144" t="s">
        <v>9112</v>
      </c>
      <c r="I648" s="145" t="b">
        <v>0</v>
      </c>
      <c r="J648" s="145">
        <v>20.18</v>
      </c>
    </row>
    <row r="649" spans="1:10">
      <c r="A649" s="7" t="s">
        <v>49</v>
      </c>
      <c r="D649" s="144" t="s">
        <v>1759</v>
      </c>
      <c r="E649" s="144" t="s">
        <v>3865</v>
      </c>
      <c r="F649" s="147">
        <v>44561</v>
      </c>
      <c r="G649" s="144" t="s">
        <v>3887</v>
      </c>
      <c r="H649" s="144" t="s">
        <v>9112</v>
      </c>
      <c r="I649" s="145" t="b">
        <v>0</v>
      </c>
      <c r="J649" s="145">
        <v>17.23</v>
      </c>
    </row>
    <row r="650" spans="1:10">
      <c r="A650" s="7" t="s">
        <v>49</v>
      </c>
      <c r="D650" s="144" t="s">
        <v>1762</v>
      </c>
      <c r="E650" s="144" t="s">
        <v>3865</v>
      </c>
      <c r="F650" s="147">
        <v>44561</v>
      </c>
      <c r="G650" s="144" t="s">
        <v>3887</v>
      </c>
      <c r="H650" s="144" t="s">
        <v>9112</v>
      </c>
      <c r="I650" s="145" t="b">
        <v>0</v>
      </c>
      <c r="J650" s="145">
        <v>17.23</v>
      </c>
    </row>
    <row r="651" spans="1:10">
      <c r="A651" s="7" t="s">
        <v>49</v>
      </c>
      <c r="D651" s="144" t="s">
        <v>1765</v>
      </c>
      <c r="E651" s="144" t="s">
        <v>3865</v>
      </c>
      <c r="F651" s="147">
        <v>44561</v>
      </c>
      <c r="G651" s="144" t="s">
        <v>3887</v>
      </c>
      <c r="H651" s="144" t="s">
        <v>9112</v>
      </c>
      <c r="I651" s="145" t="b">
        <v>0</v>
      </c>
      <c r="J651" s="145">
        <v>17.23</v>
      </c>
    </row>
    <row r="652" spans="1:10">
      <c r="A652" s="7" t="s">
        <v>49</v>
      </c>
      <c r="D652" s="144" t="s">
        <v>1768</v>
      </c>
      <c r="E652" s="144" t="s">
        <v>3865</v>
      </c>
      <c r="F652" s="147">
        <v>44561</v>
      </c>
      <c r="G652" s="144" t="s">
        <v>3887</v>
      </c>
      <c r="H652" s="144" t="s">
        <v>9112</v>
      </c>
      <c r="I652" s="145" t="b">
        <v>0</v>
      </c>
      <c r="J652" s="145">
        <v>17.23</v>
      </c>
    </row>
    <row r="653" spans="1:10">
      <c r="A653" s="7" t="s">
        <v>49</v>
      </c>
      <c r="D653" s="144" t="s">
        <v>1770</v>
      </c>
      <c r="E653" s="144" t="s">
        <v>3865</v>
      </c>
      <c r="F653" s="147">
        <v>44561</v>
      </c>
      <c r="G653" s="144" t="s">
        <v>3887</v>
      </c>
      <c r="H653" s="144" t="s">
        <v>9112</v>
      </c>
      <c r="I653" s="145" t="b">
        <v>0</v>
      </c>
      <c r="J653" s="145">
        <v>17.23</v>
      </c>
    </row>
    <row r="654" spans="1:10">
      <c r="A654" s="7" t="s">
        <v>49</v>
      </c>
      <c r="D654" s="144" t="s">
        <v>1773</v>
      </c>
      <c r="E654" s="144" t="s">
        <v>3865</v>
      </c>
      <c r="F654" s="147">
        <v>44561</v>
      </c>
      <c r="G654" s="144" t="s">
        <v>3887</v>
      </c>
      <c r="H654" s="144" t="s">
        <v>9112</v>
      </c>
      <c r="I654" s="145" t="b">
        <v>0</v>
      </c>
      <c r="J654" s="145">
        <v>17.23</v>
      </c>
    </row>
    <row r="655" spans="1:10">
      <c r="A655" s="7" t="s">
        <v>49</v>
      </c>
      <c r="D655" s="144" t="s">
        <v>1776</v>
      </c>
      <c r="E655" s="144" t="s">
        <v>3865</v>
      </c>
      <c r="F655" s="147">
        <v>44561</v>
      </c>
      <c r="G655" s="144" t="s">
        <v>3887</v>
      </c>
      <c r="H655" s="144" t="s">
        <v>9112</v>
      </c>
      <c r="I655" s="145" t="b">
        <v>0</v>
      </c>
      <c r="J655" s="145">
        <v>20.18</v>
      </c>
    </row>
    <row r="656" spans="1:10">
      <c r="A656" s="7" t="s">
        <v>49</v>
      </c>
      <c r="D656" s="144" t="s">
        <v>1779</v>
      </c>
      <c r="E656" s="144" t="s">
        <v>3865</v>
      </c>
      <c r="F656" s="147">
        <v>44561</v>
      </c>
      <c r="G656" s="144" t="s">
        <v>3887</v>
      </c>
      <c r="H656" s="144" t="s">
        <v>9112</v>
      </c>
      <c r="I656" s="145" t="b">
        <v>0</v>
      </c>
      <c r="J656" s="145">
        <v>17.23</v>
      </c>
    </row>
    <row r="657" spans="1:10">
      <c r="A657" s="7" t="s">
        <v>49</v>
      </c>
      <c r="D657" s="144" t="s">
        <v>1782</v>
      </c>
      <c r="E657" s="144" t="s">
        <v>3865</v>
      </c>
      <c r="F657" s="147">
        <v>44561</v>
      </c>
      <c r="G657" s="144" t="s">
        <v>3887</v>
      </c>
      <c r="H657" s="144" t="s">
        <v>9112</v>
      </c>
      <c r="I657" s="145" t="b">
        <v>0</v>
      </c>
      <c r="J657" s="145">
        <v>17.23</v>
      </c>
    </row>
    <row r="658" spans="1:10">
      <c r="A658" s="7" t="s">
        <v>49</v>
      </c>
      <c r="D658" s="144" t="s">
        <v>1785</v>
      </c>
      <c r="E658" s="144" t="s">
        <v>3865</v>
      </c>
      <c r="F658" s="147">
        <v>44561</v>
      </c>
      <c r="G658" s="144" t="s">
        <v>3887</v>
      </c>
      <c r="H658" s="144" t="s">
        <v>9112</v>
      </c>
      <c r="I658" s="145" t="b">
        <v>0</v>
      </c>
      <c r="J658" s="145">
        <v>28.32</v>
      </c>
    </row>
    <row r="659" spans="1:10">
      <c r="A659" s="7" t="s">
        <v>49</v>
      </c>
      <c r="D659" s="144" t="s">
        <v>1789</v>
      </c>
      <c r="E659" s="144" t="s">
        <v>3865</v>
      </c>
      <c r="F659" s="147">
        <v>44561</v>
      </c>
      <c r="G659" s="144" t="s">
        <v>3887</v>
      </c>
      <c r="H659" s="144" t="s">
        <v>9112</v>
      </c>
      <c r="I659" s="145" t="b">
        <v>0</v>
      </c>
      <c r="J659" s="145">
        <v>28.32</v>
      </c>
    </row>
    <row r="660" spans="1:10">
      <c r="A660" s="7" t="s">
        <v>49</v>
      </c>
      <c r="D660" s="144" t="s">
        <v>1792</v>
      </c>
      <c r="E660" s="144" t="s">
        <v>3865</v>
      </c>
      <c r="F660" s="147">
        <v>44561</v>
      </c>
      <c r="G660" s="144" t="s">
        <v>3887</v>
      </c>
      <c r="H660" s="144" t="s">
        <v>9112</v>
      </c>
      <c r="I660" s="145" t="b">
        <v>0</v>
      </c>
      <c r="J660" s="145">
        <v>28.32</v>
      </c>
    </row>
    <row r="661" spans="1:10">
      <c r="A661" s="7" t="s">
        <v>49</v>
      </c>
      <c r="D661" s="144" t="s">
        <v>1796</v>
      </c>
      <c r="E661" s="144" t="s">
        <v>3865</v>
      </c>
      <c r="F661" s="147">
        <v>44561</v>
      </c>
      <c r="G661" s="144" t="s">
        <v>3887</v>
      </c>
      <c r="H661" s="144" t="s">
        <v>9112</v>
      </c>
      <c r="I661" s="145" t="b">
        <v>0</v>
      </c>
      <c r="J661" s="145">
        <v>28.32</v>
      </c>
    </row>
    <row r="662" spans="1:10">
      <c r="A662" s="7" t="s">
        <v>49</v>
      </c>
      <c r="D662" s="144" t="s">
        <v>1799</v>
      </c>
      <c r="E662" s="144" t="s">
        <v>3865</v>
      </c>
      <c r="F662" s="147">
        <v>44561</v>
      </c>
      <c r="G662" s="144" t="s">
        <v>3887</v>
      </c>
      <c r="H662" s="144" t="s">
        <v>9112</v>
      </c>
      <c r="I662" s="145" t="b">
        <v>0</v>
      </c>
      <c r="J662" s="145">
        <v>28.32</v>
      </c>
    </row>
    <row r="663" spans="1:10">
      <c r="A663" s="7" t="s">
        <v>49</v>
      </c>
      <c r="D663" s="144" t="s">
        <v>1802</v>
      </c>
      <c r="E663" s="144" t="s">
        <v>3865</v>
      </c>
      <c r="F663" s="147">
        <v>44561</v>
      </c>
      <c r="G663" s="144" t="s">
        <v>3887</v>
      </c>
      <c r="H663" s="144" t="s">
        <v>9112</v>
      </c>
      <c r="I663" s="145" t="b">
        <v>0</v>
      </c>
      <c r="J663" s="145">
        <v>28.32</v>
      </c>
    </row>
    <row r="664" spans="1:10">
      <c r="A664" s="7" t="s">
        <v>49</v>
      </c>
      <c r="D664" s="144" t="s">
        <v>1805</v>
      </c>
      <c r="E664" s="144" t="s">
        <v>3865</v>
      </c>
      <c r="F664" s="147">
        <v>44561</v>
      </c>
      <c r="G664" s="144" t="s">
        <v>3887</v>
      </c>
      <c r="H664" s="144" t="s">
        <v>9112</v>
      </c>
      <c r="I664" s="145" t="b">
        <v>0</v>
      </c>
      <c r="J664" s="145">
        <v>30.7</v>
      </c>
    </row>
    <row r="665" spans="1:10">
      <c r="A665" s="7" t="s">
        <v>49</v>
      </c>
      <c r="D665" s="144" t="s">
        <v>1808</v>
      </c>
      <c r="E665" s="144" t="s">
        <v>3865</v>
      </c>
      <c r="F665" s="147">
        <v>44561</v>
      </c>
      <c r="G665" s="144" t="s">
        <v>3887</v>
      </c>
      <c r="H665" s="144" t="s">
        <v>9112</v>
      </c>
      <c r="I665" s="145" t="b">
        <v>0</v>
      </c>
      <c r="J665" s="145">
        <v>30.7</v>
      </c>
    </row>
    <row r="666" spans="1:10">
      <c r="A666" s="7" t="s">
        <v>49</v>
      </c>
      <c r="D666" s="144" t="s">
        <v>1811</v>
      </c>
      <c r="E666" s="144" t="s">
        <v>3865</v>
      </c>
      <c r="F666" s="147">
        <v>44561</v>
      </c>
      <c r="G666" s="144" t="s">
        <v>3887</v>
      </c>
      <c r="H666" s="144" t="s">
        <v>9112</v>
      </c>
      <c r="I666" s="145" t="b">
        <v>0</v>
      </c>
      <c r="J666" s="145">
        <v>39.43</v>
      </c>
    </row>
    <row r="667" spans="1:10">
      <c r="A667" s="7" t="s">
        <v>49</v>
      </c>
      <c r="D667" s="144" t="s">
        <v>1815</v>
      </c>
      <c r="E667" s="144" t="s">
        <v>3865</v>
      </c>
      <c r="F667" s="147">
        <v>44561</v>
      </c>
      <c r="G667" s="144" t="s">
        <v>3887</v>
      </c>
      <c r="H667" s="144" t="s">
        <v>9112</v>
      </c>
      <c r="I667" s="145" t="b">
        <v>0</v>
      </c>
      <c r="J667" s="145">
        <v>39.43</v>
      </c>
    </row>
    <row r="668" spans="1:10">
      <c r="A668" s="7" t="s">
        <v>49</v>
      </c>
      <c r="D668" s="144" t="s">
        <v>1818</v>
      </c>
      <c r="E668" s="144" t="s">
        <v>3865</v>
      </c>
      <c r="F668" s="147">
        <v>44561</v>
      </c>
      <c r="G668" s="144" t="s">
        <v>3887</v>
      </c>
      <c r="H668" s="144" t="s">
        <v>9112</v>
      </c>
      <c r="I668" s="145" t="b">
        <v>0</v>
      </c>
      <c r="J668" s="145">
        <v>39.43</v>
      </c>
    </row>
    <row r="669" spans="1:10">
      <c r="A669" s="7" t="s">
        <v>49</v>
      </c>
      <c r="D669" s="144" t="s">
        <v>1821</v>
      </c>
      <c r="E669" s="144" t="s">
        <v>3865</v>
      </c>
      <c r="F669" s="147">
        <v>44561</v>
      </c>
      <c r="G669" s="144" t="s">
        <v>3887</v>
      </c>
      <c r="H669" s="144" t="s">
        <v>9112</v>
      </c>
      <c r="I669" s="145" t="b">
        <v>0</v>
      </c>
      <c r="J669" s="145">
        <v>39.43</v>
      </c>
    </row>
    <row r="670" spans="1:10">
      <c r="A670" s="7" t="s">
        <v>49</v>
      </c>
      <c r="D670" s="144" t="s">
        <v>1824</v>
      </c>
      <c r="E670" s="144" t="s">
        <v>3865</v>
      </c>
      <c r="F670" s="147">
        <v>44561</v>
      </c>
      <c r="G670" s="144" t="s">
        <v>3887</v>
      </c>
      <c r="H670" s="144" t="s">
        <v>9112</v>
      </c>
      <c r="I670" s="145" t="b">
        <v>0</v>
      </c>
      <c r="J670" s="145">
        <v>39.43</v>
      </c>
    </row>
    <row r="671" spans="1:10">
      <c r="A671" s="7" t="s">
        <v>49</v>
      </c>
      <c r="D671" s="144" t="s">
        <v>1827</v>
      </c>
      <c r="E671" s="144" t="s">
        <v>3865</v>
      </c>
      <c r="F671" s="147">
        <v>44561</v>
      </c>
      <c r="G671" s="144" t="s">
        <v>3887</v>
      </c>
      <c r="H671" s="144" t="s">
        <v>9112</v>
      </c>
      <c r="I671" s="145" t="b">
        <v>0</v>
      </c>
      <c r="J671" s="145">
        <v>47.24</v>
      </c>
    </row>
    <row r="672" spans="1:10">
      <c r="A672" s="7" t="s">
        <v>49</v>
      </c>
      <c r="D672" s="144" t="s">
        <v>1830</v>
      </c>
      <c r="E672" s="144" t="s">
        <v>3865</v>
      </c>
      <c r="F672" s="147">
        <v>44561</v>
      </c>
      <c r="G672" s="144" t="s">
        <v>3887</v>
      </c>
      <c r="H672" s="144" t="s">
        <v>9112</v>
      </c>
      <c r="I672" s="145" t="b">
        <v>0</v>
      </c>
      <c r="J672" s="145">
        <v>47.24</v>
      </c>
    </row>
    <row r="673" spans="1:10">
      <c r="A673" s="7" t="s">
        <v>49</v>
      </c>
      <c r="D673" s="144" t="s">
        <v>1833</v>
      </c>
      <c r="E673" s="144" t="s">
        <v>3865</v>
      </c>
      <c r="F673" s="147">
        <v>44561</v>
      </c>
      <c r="G673" s="144" t="s">
        <v>3887</v>
      </c>
      <c r="H673" s="144" t="s">
        <v>9112</v>
      </c>
      <c r="I673" s="145" t="b">
        <v>0</v>
      </c>
      <c r="J673" s="145">
        <v>52.85</v>
      </c>
    </row>
    <row r="674" spans="1:10">
      <c r="A674" s="7" t="s">
        <v>49</v>
      </c>
      <c r="D674" s="144" t="s">
        <v>1836</v>
      </c>
      <c r="E674" s="144" t="s">
        <v>3865</v>
      </c>
      <c r="F674" s="147">
        <v>44561</v>
      </c>
      <c r="G674" s="144" t="s">
        <v>3887</v>
      </c>
      <c r="H674" s="144" t="s">
        <v>9112</v>
      </c>
      <c r="I674" s="145" t="b">
        <v>0</v>
      </c>
      <c r="J674" s="145">
        <v>47.24</v>
      </c>
    </row>
    <row r="675" spans="1:10">
      <c r="A675" s="7" t="s">
        <v>49</v>
      </c>
      <c r="D675" s="144" t="s">
        <v>1839</v>
      </c>
      <c r="E675" s="144" t="s">
        <v>3865</v>
      </c>
      <c r="F675" s="147">
        <v>44561</v>
      </c>
      <c r="G675" s="144" t="s">
        <v>3887</v>
      </c>
      <c r="H675" s="144" t="s">
        <v>9112</v>
      </c>
      <c r="I675" s="145" t="b">
        <v>0</v>
      </c>
      <c r="J675" s="145">
        <v>112.47</v>
      </c>
    </row>
    <row r="676" spans="1:10">
      <c r="A676" s="7" t="s">
        <v>49</v>
      </c>
      <c r="D676" s="144" t="s">
        <v>1843</v>
      </c>
      <c r="E676" s="144" t="s">
        <v>3865</v>
      </c>
      <c r="F676" s="147">
        <v>44561</v>
      </c>
      <c r="G676" s="144" t="s">
        <v>3887</v>
      </c>
      <c r="H676" s="144" t="s">
        <v>9112</v>
      </c>
      <c r="I676" s="145" t="b">
        <v>0</v>
      </c>
      <c r="J676" s="145">
        <v>112.47</v>
      </c>
    </row>
    <row r="677" spans="1:10">
      <c r="A677" s="7" t="s">
        <v>49</v>
      </c>
      <c r="D677" s="144" t="s">
        <v>1846</v>
      </c>
      <c r="E677" s="144" t="s">
        <v>3865</v>
      </c>
      <c r="F677" s="147">
        <v>44561</v>
      </c>
      <c r="G677" s="144" t="s">
        <v>3887</v>
      </c>
      <c r="H677" s="144" t="s">
        <v>9112</v>
      </c>
      <c r="I677" s="145" t="b">
        <v>0</v>
      </c>
      <c r="J677" s="145">
        <v>112.47</v>
      </c>
    </row>
    <row r="678" spans="1:10">
      <c r="A678" s="7" t="s">
        <v>49</v>
      </c>
      <c r="D678" s="144" t="s">
        <v>1849</v>
      </c>
      <c r="E678" s="144" t="s">
        <v>3865</v>
      </c>
      <c r="F678" s="147">
        <v>44561</v>
      </c>
      <c r="G678" s="144" t="s">
        <v>3887</v>
      </c>
      <c r="H678" s="144" t="s">
        <v>9112</v>
      </c>
      <c r="I678" s="145" t="b">
        <v>0</v>
      </c>
      <c r="J678" s="145">
        <v>112.47</v>
      </c>
    </row>
    <row r="679" spans="1:10">
      <c r="A679" s="7" t="s">
        <v>49</v>
      </c>
      <c r="D679" s="144" t="s">
        <v>1852</v>
      </c>
      <c r="E679" s="144" t="s">
        <v>3865</v>
      </c>
      <c r="F679" s="147">
        <v>44561</v>
      </c>
      <c r="G679" s="144" t="s">
        <v>3887</v>
      </c>
      <c r="H679" s="144" t="s">
        <v>9112</v>
      </c>
      <c r="I679" s="145" t="b">
        <v>0</v>
      </c>
      <c r="J679" s="145">
        <v>112.47</v>
      </c>
    </row>
    <row r="680" spans="1:10">
      <c r="A680" s="7" t="s">
        <v>49</v>
      </c>
      <c r="D680" s="144" t="s">
        <v>1475</v>
      </c>
      <c r="E680" s="144" t="s">
        <v>3865</v>
      </c>
      <c r="F680" s="147">
        <v>44561</v>
      </c>
      <c r="G680" s="144" t="s">
        <v>3887</v>
      </c>
      <c r="H680" s="144" t="s">
        <v>9112</v>
      </c>
      <c r="I680" s="145" t="b">
        <v>0</v>
      </c>
      <c r="J680" s="145">
        <v>4.95</v>
      </c>
    </row>
    <row r="681" spans="1:10">
      <c r="A681" s="7" t="s">
        <v>49</v>
      </c>
      <c r="D681" s="144" t="s">
        <v>1478</v>
      </c>
      <c r="E681" s="144" t="s">
        <v>3865</v>
      </c>
      <c r="F681" s="147">
        <v>44561</v>
      </c>
      <c r="G681" s="144" t="s">
        <v>3887</v>
      </c>
      <c r="H681" s="144" t="s">
        <v>9112</v>
      </c>
      <c r="I681" s="145" t="b">
        <v>0</v>
      </c>
      <c r="J681" s="145">
        <v>4.95</v>
      </c>
    </row>
    <row r="682" spans="1:10">
      <c r="A682" s="7" t="s">
        <v>49</v>
      </c>
      <c r="D682" s="144" t="s">
        <v>1855</v>
      </c>
      <c r="E682" s="144" t="s">
        <v>3865</v>
      </c>
      <c r="F682" s="147">
        <v>44561</v>
      </c>
      <c r="G682" s="144" t="s">
        <v>3887</v>
      </c>
      <c r="H682" s="144" t="s">
        <v>9112</v>
      </c>
      <c r="I682" s="145" t="b">
        <v>0</v>
      </c>
      <c r="J682" s="145">
        <v>10.1</v>
      </c>
    </row>
    <row r="683" spans="1:10">
      <c r="A683" s="7" t="s">
        <v>49</v>
      </c>
      <c r="D683" s="144" t="s">
        <v>1859</v>
      </c>
      <c r="E683" s="144" t="s">
        <v>3865</v>
      </c>
      <c r="F683" s="147">
        <v>44561</v>
      </c>
      <c r="G683" s="144" t="s">
        <v>3887</v>
      </c>
      <c r="H683" s="144" t="s">
        <v>9112</v>
      </c>
      <c r="I683" s="145" t="b">
        <v>0</v>
      </c>
      <c r="J683" s="145">
        <v>10.1</v>
      </c>
    </row>
    <row r="684" spans="1:10">
      <c r="A684" s="7" t="s">
        <v>49</v>
      </c>
      <c r="D684" s="144" t="s">
        <v>1862</v>
      </c>
      <c r="E684" s="144" t="s">
        <v>3865</v>
      </c>
      <c r="F684" s="147">
        <v>44561</v>
      </c>
      <c r="G684" s="144" t="s">
        <v>3887</v>
      </c>
      <c r="H684" s="144" t="s">
        <v>9112</v>
      </c>
      <c r="I684" s="145" t="b">
        <v>0</v>
      </c>
      <c r="J684" s="145">
        <v>10.1</v>
      </c>
    </row>
    <row r="685" spans="1:10">
      <c r="A685" s="7" t="s">
        <v>49</v>
      </c>
      <c r="D685" s="144" t="s">
        <v>1865</v>
      </c>
      <c r="E685" s="144" t="s">
        <v>3865</v>
      </c>
      <c r="F685" s="147">
        <v>44561</v>
      </c>
      <c r="G685" s="144" t="s">
        <v>3887</v>
      </c>
      <c r="H685" s="144" t="s">
        <v>9112</v>
      </c>
      <c r="I685" s="145" t="b">
        <v>0</v>
      </c>
      <c r="J685" s="145">
        <v>11.04</v>
      </c>
    </row>
    <row r="686" spans="1:10">
      <c r="A686" s="7" t="s">
        <v>49</v>
      </c>
      <c r="D686" s="144" t="s">
        <v>1868</v>
      </c>
      <c r="E686" s="144" t="s">
        <v>3865</v>
      </c>
      <c r="F686" s="147">
        <v>44561</v>
      </c>
      <c r="G686" s="144" t="s">
        <v>3887</v>
      </c>
      <c r="H686" s="144" t="s">
        <v>9112</v>
      </c>
      <c r="I686" s="145" t="b">
        <v>0</v>
      </c>
      <c r="J686" s="145">
        <v>10.1</v>
      </c>
    </row>
    <row r="687" spans="1:10">
      <c r="A687" s="7" t="s">
        <v>49</v>
      </c>
      <c r="D687" s="144" t="s">
        <v>1871</v>
      </c>
      <c r="E687" s="144" t="s">
        <v>3865</v>
      </c>
      <c r="F687" s="147">
        <v>44561</v>
      </c>
      <c r="G687" s="144" t="s">
        <v>3887</v>
      </c>
      <c r="H687" s="144" t="s">
        <v>9112</v>
      </c>
      <c r="I687" s="145" t="b">
        <v>0</v>
      </c>
      <c r="J687" s="145">
        <v>10.1</v>
      </c>
    </row>
    <row r="688" spans="1:10">
      <c r="A688" s="7" t="s">
        <v>49</v>
      </c>
      <c r="D688" s="144" t="s">
        <v>1874</v>
      </c>
      <c r="E688" s="144" t="s">
        <v>3865</v>
      </c>
      <c r="F688" s="147">
        <v>44561</v>
      </c>
      <c r="G688" s="144" t="s">
        <v>3887</v>
      </c>
      <c r="H688" s="144" t="s">
        <v>9112</v>
      </c>
      <c r="I688" s="145" t="b">
        <v>0</v>
      </c>
      <c r="J688" s="145">
        <v>10.1</v>
      </c>
    </row>
    <row r="689" spans="1:10">
      <c r="A689" s="7" t="s">
        <v>49</v>
      </c>
      <c r="D689" s="144" t="s">
        <v>1877</v>
      </c>
      <c r="E689" s="144" t="s">
        <v>3865</v>
      </c>
      <c r="F689" s="147">
        <v>44561</v>
      </c>
      <c r="G689" s="144" t="s">
        <v>3887</v>
      </c>
      <c r="H689" s="144" t="s">
        <v>9112</v>
      </c>
      <c r="I689" s="145" t="b">
        <v>0</v>
      </c>
      <c r="J689" s="145">
        <v>11.04</v>
      </c>
    </row>
    <row r="690" spans="1:10">
      <c r="A690" s="7" t="s">
        <v>49</v>
      </c>
      <c r="D690" s="144" t="s">
        <v>1880</v>
      </c>
      <c r="E690" s="144" t="s">
        <v>3865</v>
      </c>
      <c r="F690" s="147">
        <v>44561</v>
      </c>
      <c r="G690" s="144" t="s">
        <v>3887</v>
      </c>
      <c r="H690" s="144" t="s">
        <v>9112</v>
      </c>
      <c r="I690" s="145" t="b">
        <v>0</v>
      </c>
      <c r="J690" s="145">
        <v>11.49</v>
      </c>
    </row>
    <row r="691" spans="1:10">
      <c r="A691" s="7" t="s">
        <v>49</v>
      </c>
      <c r="D691" s="144" t="s">
        <v>1883</v>
      </c>
      <c r="E691" s="144" t="s">
        <v>3865</v>
      </c>
      <c r="F691" s="147">
        <v>44561</v>
      </c>
      <c r="G691" s="144" t="s">
        <v>3887</v>
      </c>
      <c r="H691" s="144" t="s">
        <v>9112</v>
      </c>
      <c r="I691" s="145" t="b">
        <v>0</v>
      </c>
      <c r="J691" s="145">
        <v>11.04</v>
      </c>
    </row>
    <row r="692" spans="1:10">
      <c r="A692" s="7" t="s">
        <v>49</v>
      </c>
      <c r="D692" s="144" t="s">
        <v>1482</v>
      </c>
      <c r="E692" s="144" t="s">
        <v>3865</v>
      </c>
      <c r="F692" s="147">
        <v>44561</v>
      </c>
      <c r="G692" s="144" t="s">
        <v>3887</v>
      </c>
      <c r="H692" s="144" t="s">
        <v>9112</v>
      </c>
      <c r="I692" s="145" t="b">
        <v>0</v>
      </c>
      <c r="J692" s="145">
        <v>14.03</v>
      </c>
    </row>
    <row r="693" spans="1:10">
      <c r="A693" s="7" t="s">
        <v>49</v>
      </c>
      <c r="D693" s="144" t="s">
        <v>1486</v>
      </c>
      <c r="E693" s="144" t="s">
        <v>3865</v>
      </c>
      <c r="F693" s="147">
        <v>44561</v>
      </c>
      <c r="G693" s="144" t="s">
        <v>3887</v>
      </c>
      <c r="H693" s="144" t="s">
        <v>9112</v>
      </c>
      <c r="I693" s="145" t="b">
        <v>0</v>
      </c>
      <c r="J693" s="145">
        <v>14.03</v>
      </c>
    </row>
    <row r="694" spans="1:10">
      <c r="A694" s="7" t="s">
        <v>49</v>
      </c>
      <c r="D694" s="144" t="s">
        <v>1489</v>
      </c>
      <c r="E694" s="144" t="s">
        <v>3865</v>
      </c>
      <c r="F694" s="147">
        <v>44561</v>
      </c>
      <c r="G694" s="144" t="s">
        <v>3887</v>
      </c>
      <c r="H694" s="144" t="s">
        <v>9112</v>
      </c>
      <c r="I694" s="145" t="b">
        <v>0</v>
      </c>
      <c r="J694" s="145">
        <v>14.03</v>
      </c>
    </row>
    <row r="695" spans="1:10">
      <c r="A695" s="7" t="s">
        <v>49</v>
      </c>
      <c r="D695" s="144" t="s">
        <v>1887</v>
      </c>
      <c r="E695" s="144" t="s">
        <v>3865</v>
      </c>
      <c r="F695" s="147">
        <v>44561</v>
      </c>
      <c r="G695" s="144" t="s">
        <v>3887</v>
      </c>
      <c r="H695" s="144" t="s">
        <v>9112</v>
      </c>
      <c r="I695" s="145" t="b">
        <v>0</v>
      </c>
      <c r="J695" s="145">
        <v>18.53</v>
      </c>
    </row>
    <row r="696" spans="1:10">
      <c r="A696" s="7" t="s">
        <v>49</v>
      </c>
      <c r="D696" s="144" t="s">
        <v>1891</v>
      </c>
      <c r="E696" s="144" t="s">
        <v>3865</v>
      </c>
      <c r="F696" s="147">
        <v>44561</v>
      </c>
      <c r="G696" s="144" t="s">
        <v>3887</v>
      </c>
      <c r="H696" s="144" t="s">
        <v>9112</v>
      </c>
      <c r="I696" s="145" t="b">
        <v>0</v>
      </c>
      <c r="J696" s="145">
        <v>18.53</v>
      </c>
    </row>
    <row r="697" spans="1:10">
      <c r="A697" s="7" t="s">
        <v>49</v>
      </c>
      <c r="D697" s="144" t="s">
        <v>1894</v>
      </c>
      <c r="E697" s="144" t="s">
        <v>3865</v>
      </c>
      <c r="F697" s="147">
        <v>44561</v>
      </c>
      <c r="G697" s="144" t="s">
        <v>3887</v>
      </c>
      <c r="H697" s="144" t="s">
        <v>9112</v>
      </c>
      <c r="I697" s="145" t="b">
        <v>0</v>
      </c>
      <c r="J697" s="145">
        <v>18.53</v>
      </c>
    </row>
    <row r="698" spans="1:10">
      <c r="A698" s="7" t="s">
        <v>49</v>
      </c>
      <c r="D698" s="144" t="s">
        <v>1897</v>
      </c>
      <c r="E698" s="144" t="s">
        <v>3865</v>
      </c>
      <c r="F698" s="147">
        <v>44561</v>
      </c>
      <c r="G698" s="144" t="s">
        <v>3887</v>
      </c>
      <c r="H698" s="144" t="s">
        <v>9112</v>
      </c>
      <c r="I698" s="145" t="b">
        <v>0</v>
      </c>
      <c r="J698" s="145">
        <v>18.53</v>
      </c>
    </row>
    <row r="699" spans="1:10">
      <c r="A699" s="7" t="s">
        <v>49</v>
      </c>
      <c r="D699" s="144" t="s">
        <v>3394</v>
      </c>
      <c r="E699" s="144" t="s">
        <v>3865</v>
      </c>
      <c r="F699" s="147">
        <v>44561</v>
      </c>
      <c r="G699" s="144" t="s">
        <v>3887</v>
      </c>
      <c r="H699" s="144" t="s">
        <v>9112</v>
      </c>
      <c r="I699" s="145" t="b">
        <v>0</v>
      </c>
      <c r="J699" s="145">
        <v>18.53</v>
      </c>
    </row>
    <row r="700" spans="1:10">
      <c r="A700" s="7" t="s">
        <v>49</v>
      </c>
      <c r="D700" s="144" t="s">
        <v>6816</v>
      </c>
      <c r="E700" s="144" t="s">
        <v>3865</v>
      </c>
      <c r="F700" s="147">
        <v>44561</v>
      </c>
      <c r="G700" s="144" t="s">
        <v>3887</v>
      </c>
      <c r="H700" s="144" t="s">
        <v>9112</v>
      </c>
      <c r="I700" s="145" t="b">
        <v>0</v>
      </c>
      <c r="J700" s="145">
        <v>9.9</v>
      </c>
    </row>
    <row r="701" spans="1:10">
      <c r="A701" s="7" t="s">
        <v>49</v>
      </c>
      <c r="D701" s="144" t="s">
        <v>3775</v>
      </c>
      <c r="E701" s="144" t="s">
        <v>3865</v>
      </c>
      <c r="F701" s="147">
        <v>44561</v>
      </c>
      <c r="G701" s="144" t="s">
        <v>3887</v>
      </c>
      <c r="H701" s="144" t="s">
        <v>9112</v>
      </c>
      <c r="I701" s="145" t="b">
        <v>0</v>
      </c>
      <c r="J701" s="145">
        <v>7.42</v>
      </c>
    </row>
    <row r="702" spans="1:10">
      <c r="A702" s="7" t="s">
        <v>49</v>
      </c>
      <c r="D702" s="144" t="s">
        <v>1902</v>
      </c>
      <c r="E702" s="144" t="s">
        <v>3865</v>
      </c>
      <c r="F702" s="147">
        <v>44561</v>
      </c>
      <c r="G702" s="144" t="s">
        <v>3887</v>
      </c>
      <c r="H702" s="144" t="s">
        <v>9112</v>
      </c>
      <c r="I702" s="145" t="b">
        <v>0</v>
      </c>
      <c r="J702" s="145">
        <v>52.85</v>
      </c>
    </row>
    <row r="703" spans="1:10">
      <c r="A703" s="7" t="s">
        <v>49</v>
      </c>
      <c r="D703" s="144" t="s">
        <v>1905</v>
      </c>
      <c r="E703" s="144" t="s">
        <v>3865</v>
      </c>
      <c r="F703" s="147">
        <v>44561</v>
      </c>
      <c r="G703" s="144" t="s">
        <v>3887</v>
      </c>
      <c r="H703" s="144" t="s">
        <v>9112</v>
      </c>
      <c r="I703" s="145" t="b">
        <v>0</v>
      </c>
      <c r="J703" s="145">
        <v>118.11</v>
      </c>
    </row>
    <row r="704" spans="1:10">
      <c r="A704" s="7" t="s">
        <v>49</v>
      </c>
      <c r="D704" s="144" t="s">
        <v>1908</v>
      </c>
      <c r="E704" s="144" t="s">
        <v>3865</v>
      </c>
      <c r="F704" s="147">
        <v>44561</v>
      </c>
      <c r="G704" s="144" t="s">
        <v>3887</v>
      </c>
      <c r="H704" s="144" t="s">
        <v>9112</v>
      </c>
      <c r="I704" s="145" t="b">
        <v>0</v>
      </c>
      <c r="J704" s="145">
        <v>11.49</v>
      </c>
    </row>
    <row r="705" spans="1:10">
      <c r="A705" s="7" t="s">
        <v>49</v>
      </c>
      <c r="D705" s="144" t="s">
        <v>1911</v>
      </c>
      <c r="E705" s="144" t="s">
        <v>3865</v>
      </c>
      <c r="F705" s="147">
        <v>44561</v>
      </c>
      <c r="G705" s="144" t="s">
        <v>3887</v>
      </c>
      <c r="H705" s="144" t="s">
        <v>9112</v>
      </c>
      <c r="I705" s="145" t="b">
        <v>0</v>
      </c>
      <c r="J705" s="145">
        <v>11.49</v>
      </c>
    </row>
    <row r="706" spans="1:10">
      <c r="A706" s="7" t="s">
        <v>49</v>
      </c>
      <c r="D706" s="144" t="s">
        <v>1914</v>
      </c>
      <c r="E706" s="144" t="s">
        <v>3865</v>
      </c>
      <c r="F706" s="147">
        <v>44561</v>
      </c>
      <c r="G706" s="144" t="s">
        <v>3887</v>
      </c>
      <c r="H706" s="144" t="s">
        <v>9112</v>
      </c>
      <c r="I706" s="145" t="b">
        <v>0</v>
      </c>
      <c r="J706" s="145">
        <v>11.49</v>
      </c>
    </row>
    <row r="707" spans="1:10">
      <c r="A707" s="7" t="s">
        <v>49</v>
      </c>
      <c r="D707" s="144" t="s">
        <v>1917</v>
      </c>
      <c r="E707" s="144" t="s">
        <v>3865</v>
      </c>
      <c r="F707" s="147">
        <v>44561</v>
      </c>
      <c r="G707" s="144" t="s">
        <v>3887</v>
      </c>
      <c r="H707" s="144" t="s">
        <v>9112</v>
      </c>
      <c r="I707" s="145" t="b">
        <v>0</v>
      </c>
      <c r="J707" s="145">
        <v>11.49</v>
      </c>
    </row>
    <row r="708" spans="1:10">
      <c r="A708" s="7" t="s">
        <v>49</v>
      </c>
      <c r="D708" s="144" t="s">
        <v>1920</v>
      </c>
      <c r="E708" s="144" t="s">
        <v>3865</v>
      </c>
      <c r="F708" s="147">
        <v>44561</v>
      </c>
      <c r="G708" s="144" t="s">
        <v>3887</v>
      </c>
      <c r="H708" s="144" t="s">
        <v>9112</v>
      </c>
      <c r="I708" s="145" t="b">
        <v>0</v>
      </c>
      <c r="J708" s="145">
        <v>11.49</v>
      </c>
    </row>
    <row r="709" spans="1:10">
      <c r="A709" s="7" t="s">
        <v>49</v>
      </c>
      <c r="D709" s="144" t="s">
        <v>1613</v>
      </c>
      <c r="E709" s="144" t="s">
        <v>3865</v>
      </c>
      <c r="F709" s="147">
        <v>44561</v>
      </c>
      <c r="G709" s="144" t="s">
        <v>3887</v>
      </c>
      <c r="H709" s="144" t="s">
        <v>9112</v>
      </c>
      <c r="I709" s="145" t="b">
        <v>0</v>
      </c>
      <c r="J709" s="145">
        <v>20.8</v>
      </c>
    </row>
    <row r="710" spans="1:10">
      <c r="A710" s="7" t="s">
        <v>49</v>
      </c>
      <c r="D710" s="144" t="s">
        <v>1617</v>
      </c>
      <c r="E710" s="144" t="s">
        <v>3865</v>
      </c>
      <c r="F710" s="147">
        <v>44561</v>
      </c>
      <c r="G710" s="144" t="s">
        <v>3887</v>
      </c>
      <c r="H710" s="144" t="s">
        <v>9112</v>
      </c>
      <c r="I710" s="145" t="b">
        <v>0</v>
      </c>
      <c r="J710" s="145">
        <v>20.8</v>
      </c>
    </row>
    <row r="711" spans="1:10">
      <c r="A711" s="7" t="s">
        <v>49</v>
      </c>
      <c r="D711" s="144" t="s">
        <v>1620</v>
      </c>
      <c r="E711" s="144" t="s">
        <v>3865</v>
      </c>
      <c r="F711" s="147">
        <v>44561</v>
      </c>
      <c r="G711" s="144" t="s">
        <v>3887</v>
      </c>
      <c r="H711" s="144" t="s">
        <v>9112</v>
      </c>
      <c r="I711" s="145" t="b">
        <v>0</v>
      </c>
      <c r="J711" s="145">
        <v>20.8</v>
      </c>
    </row>
    <row r="712" spans="1:10">
      <c r="A712" s="7" t="s">
        <v>49</v>
      </c>
      <c r="D712" s="144" t="s">
        <v>1623</v>
      </c>
      <c r="E712" s="144" t="s">
        <v>3865</v>
      </c>
      <c r="F712" s="147">
        <v>44561</v>
      </c>
      <c r="G712" s="144" t="s">
        <v>3887</v>
      </c>
      <c r="H712" s="144" t="s">
        <v>9112</v>
      </c>
      <c r="I712" s="145" t="b">
        <v>0</v>
      </c>
      <c r="J712" s="145">
        <v>20.8</v>
      </c>
    </row>
    <row r="713" spans="1:10">
      <c r="A713" s="7" t="s">
        <v>49</v>
      </c>
      <c r="D713" s="144" t="s">
        <v>1626</v>
      </c>
      <c r="E713" s="144" t="s">
        <v>3865</v>
      </c>
      <c r="F713" s="147">
        <v>44561</v>
      </c>
      <c r="G713" s="144" t="s">
        <v>3887</v>
      </c>
      <c r="H713" s="144" t="s">
        <v>9112</v>
      </c>
      <c r="I713" s="145" t="b">
        <v>0</v>
      </c>
      <c r="J713" s="145">
        <v>20.8</v>
      </c>
    </row>
    <row r="714" spans="1:10">
      <c r="A714" s="7" t="s">
        <v>49</v>
      </c>
      <c r="D714" s="144" t="s">
        <v>1629</v>
      </c>
      <c r="E714" s="144" t="s">
        <v>3865</v>
      </c>
      <c r="F714" s="147">
        <v>44561</v>
      </c>
      <c r="G714" s="144" t="s">
        <v>3887</v>
      </c>
      <c r="H714" s="144" t="s">
        <v>9112</v>
      </c>
      <c r="I714" s="145" t="b">
        <v>0</v>
      </c>
      <c r="J714" s="145">
        <v>9.5299999999999994</v>
      </c>
    </row>
    <row r="715" spans="1:10">
      <c r="A715" s="7" t="s">
        <v>49</v>
      </c>
      <c r="D715" s="144" t="s">
        <v>1632</v>
      </c>
      <c r="E715" s="144" t="s">
        <v>3865</v>
      </c>
      <c r="F715" s="147">
        <v>44561</v>
      </c>
      <c r="G715" s="144" t="s">
        <v>3887</v>
      </c>
      <c r="H715" s="144" t="s">
        <v>9112</v>
      </c>
      <c r="I715" s="145" t="b">
        <v>0</v>
      </c>
      <c r="J715" s="145">
        <v>9.5299999999999994</v>
      </c>
    </row>
    <row r="716" spans="1:10">
      <c r="A716" s="7" t="s">
        <v>49</v>
      </c>
      <c r="D716" s="144" t="s">
        <v>1635</v>
      </c>
      <c r="E716" s="144" t="s">
        <v>3865</v>
      </c>
      <c r="F716" s="147">
        <v>44561</v>
      </c>
      <c r="G716" s="144" t="s">
        <v>3887</v>
      </c>
      <c r="H716" s="144" t="s">
        <v>9112</v>
      </c>
      <c r="I716" s="145" t="b">
        <v>0</v>
      </c>
      <c r="J716" s="145">
        <v>9.5299999999999994</v>
      </c>
    </row>
    <row r="717" spans="1:10">
      <c r="A717" s="7" t="s">
        <v>49</v>
      </c>
      <c r="D717" s="144" t="s">
        <v>1638</v>
      </c>
      <c r="E717" s="144" t="s">
        <v>3865</v>
      </c>
      <c r="F717" s="147">
        <v>44561</v>
      </c>
      <c r="G717" s="144" t="s">
        <v>3887</v>
      </c>
      <c r="H717" s="144" t="s">
        <v>9112</v>
      </c>
      <c r="I717" s="145" t="b">
        <v>0</v>
      </c>
      <c r="J717" s="145">
        <v>9.5299999999999994</v>
      </c>
    </row>
    <row r="718" spans="1:10">
      <c r="A718" s="7" t="s">
        <v>49</v>
      </c>
      <c r="D718" s="144" t="s">
        <v>1641</v>
      </c>
      <c r="E718" s="144" t="s">
        <v>3865</v>
      </c>
      <c r="F718" s="147">
        <v>44561</v>
      </c>
      <c r="G718" s="144" t="s">
        <v>3887</v>
      </c>
      <c r="H718" s="144" t="s">
        <v>9112</v>
      </c>
      <c r="I718" s="145" t="b">
        <v>0</v>
      </c>
      <c r="J718" s="145">
        <v>9.5299999999999994</v>
      </c>
    </row>
    <row r="719" spans="1:10">
      <c r="A719" s="7" t="s">
        <v>49</v>
      </c>
      <c r="D719" s="144" t="s">
        <v>3669</v>
      </c>
      <c r="E719" s="144" t="s">
        <v>3865</v>
      </c>
      <c r="F719" s="147">
        <v>44561</v>
      </c>
      <c r="G719" s="144" t="s">
        <v>3887</v>
      </c>
      <c r="H719" s="144" t="s">
        <v>9112</v>
      </c>
      <c r="I719" s="145" t="b">
        <v>0</v>
      </c>
      <c r="J719" s="145">
        <v>28.69</v>
      </c>
    </row>
    <row r="720" spans="1:10">
      <c r="A720" s="7" t="s">
        <v>49</v>
      </c>
      <c r="D720" s="144" t="s">
        <v>3667</v>
      </c>
      <c r="E720" s="144" t="s">
        <v>3865</v>
      </c>
      <c r="F720" s="147">
        <v>44561</v>
      </c>
      <c r="G720" s="144" t="s">
        <v>3887</v>
      </c>
      <c r="H720" s="144" t="s">
        <v>9112</v>
      </c>
      <c r="I720" s="145" t="b">
        <v>0</v>
      </c>
      <c r="J720" s="145">
        <v>60.1</v>
      </c>
    </row>
    <row r="721" spans="1:10">
      <c r="A721" s="7" t="s">
        <v>49</v>
      </c>
      <c r="D721" s="144" t="s">
        <v>3668</v>
      </c>
      <c r="E721" s="144" t="s">
        <v>3865</v>
      </c>
      <c r="F721" s="147">
        <v>44561</v>
      </c>
      <c r="G721" s="144" t="s">
        <v>3887</v>
      </c>
      <c r="H721" s="144" t="s">
        <v>9112</v>
      </c>
      <c r="I721" s="145" t="b">
        <v>0</v>
      </c>
      <c r="J721" s="145">
        <v>60.1</v>
      </c>
    </row>
    <row r="722" spans="1:10">
      <c r="A722" s="7" t="s">
        <v>49</v>
      </c>
      <c r="D722" s="144" t="s">
        <v>3671</v>
      </c>
      <c r="E722" s="144" t="s">
        <v>3865</v>
      </c>
      <c r="F722" s="147">
        <v>44561</v>
      </c>
      <c r="G722" s="144" t="s">
        <v>3887</v>
      </c>
      <c r="H722" s="144" t="s">
        <v>9112</v>
      </c>
      <c r="I722" s="145" t="b">
        <v>0</v>
      </c>
      <c r="J722" s="145">
        <v>81.430000000000007</v>
      </c>
    </row>
    <row r="723" spans="1:10">
      <c r="A723" s="7" t="s">
        <v>49</v>
      </c>
      <c r="D723" s="144" t="s">
        <v>3673</v>
      </c>
      <c r="E723" s="144" t="s">
        <v>3865</v>
      </c>
      <c r="F723" s="147">
        <v>44561</v>
      </c>
      <c r="G723" s="144" t="s">
        <v>3887</v>
      </c>
      <c r="H723" s="144" t="s">
        <v>9112</v>
      </c>
      <c r="I723" s="145" t="b">
        <v>0</v>
      </c>
      <c r="J723" s="145">
        <v>104.69</v>
      </c>
    </row>
    <row r="724" spans="1:10">
      <c r="A724" s="7" t="s">
        <v>49</v>
      </c>
      <c r="D724" s="144" t="s">
        <v>3674</v>
      </c>
      <c r="E724" s="144" t="s">
        <v>3865</v>
      </c>
      <c r="F724" s="147">
        <v>44561</v>
      </c>
      <c r="G724" s="144" t="s">
        <v>3887</v>
      </c>
      <c r="H724" s="144" t="s">
        <v>9112</v>
      </c>
      <c r="I724" s="145" t="b">
        <v>0</v>
      </c>
      <c r="J724" s="145">
        <v>207.45</v>
      </c>
    </row>
    <row r="725" spans="1:10">
      <c r="A725" s="7" t="s">
        <v>49</v>
      </c>
      <c r="D725" s="144" t="s">
        <v>3676</v>
      </c>
      <c r="E725" s="144" t="s">
        <v>3865</v>
      </c>
      <c r="F725" s="147">
        <v>44561</v>
      </c>
      <c r="G725" s="144" t="s">
        <v>3887</v>
      </c>
      <c r="H725" s="144" t="s">
        <v>9112</v>
      </c>
      <c r="I725" s="145" t="b">
        <v>0</v>
      </c>
      <c r="J725" s="145">
        <v>112.26</v>
      </c>
    </row>
    <row r="726" spans="1:10">
      <c r="A726" s="7" t="s">
        <v>49</v>
      </c>
      <c r="D726" s="144" t="s">
        <v>3675</v>
      </c>
      <c r="E726" s="144" t="s">
        <v>3865</v>
      </c>
      <c r="F726" s="147">
        <v>44561</v>
      </c>
      <c r="G726" s="144" t="s">
        <v>3887</v>
      </c>
      <c r="H726" s="144" t="s">
        <v>9112</v>
      </c>
      <c r="I726" s="145" t="b">
        <v>0</v>
      </c>
      <c r="J726" s="145">
        <v>112.26</v>
      </c>
    </row>
    <row r="727" spans="1:10">
      <c r="A727" s="7" t="s">
        <v>49</v>
      </c>
      <c r="D727" s="144" t="s">
        <v>7982</v>
      </c>
      <c r="E727" s="144" t="s">
        <v>3865</v>
      </c>
      <c r="F727" s="147">
        <v>44561</v>
      </c>
      <c r="G727" s="144" t="s">
        <v>3887</v>
      </c>
      <c r="H727" s="144" t="s">
        <v>9112</v>
      </c>
      <c r="I727" s="145" t="b">
        <v>0</v>
      </c>
      <c r="J727" s="145">
        <v>2.4900000000000002</v>
      </c>
    </row>
    <row r="728" spans="1:10">
      <c r="A728" s="7" t="s">
        <v>49</v>
      </c>
      <c r="D728" s="144" t="s">
        <v>3776</v>
      </c>
      <c r="E728" s="144" t="s">
        <v>3865</v>
      </c>
      <c r="F728" s="147">
        <v>44561</v>
      </c>
      <c r="G728" s="144" t="s">
        <v>3887</v>
      </c>
      <c r="H728" s="144" t="s">
        <v>9112</v>
      </c>
      <c r="I728" s="145" t="b">
        <v>0</v>
      </c>
      <c r="J728" s="145">
        <v>2.08</v>
      </c>
    </row>
    <row r="729" spans="1:10">
      <c r="A729" s="7" t="s">
        <v>49</v>
      </c>
      <c r="D729" s="144" t="s">
        <v>2997</v>
      </c>
      <c r="E729" s="144" t="s">
        <v>3865</v>
      </c>
      <c r="F729" s="147">
        <v>44561</v>
      </c>
      <c r="G729" s="144" t="s">
        <v>3887</v>
      </c>
      <c r="H729" s="144" t="s">
        <v>9112</v>
      </c>
      <c r="I729" s="145" t="b">
        <v>0</v>
      </c>
      <c r="J729" s="145">
        <v>5.49</v>
      </c>
    </row>
    <row r="730" spans="1:10">
      <c r="A730" s="7" t="s">
        <v>49</v>
      </c>
      <c r="D730" s="144" t="s">
        <v>3001</v>
      </c>
      <c r="E730" s="144" t="s">
        <v>3865</v>
      </c>
      <c r="F730" s="147">
        <v>44561</v>
      </c>
      <c r="G730" s="144" t="s">
        <v>3887</v>
      </c>
      <c r="H730" s="144" t="s">
        <v>9112</v>
      </c>
      <c r="I730" s="145" t="b">
        <v>0</v>
      </c>
      <c r="J730" s="145">
        <v>5.49</v>
      </c>
    </row>
    <row r="731" spans="1:10">
      <c r="A731" s="7" t="s">
        <v>49</v>
      </c>
      <c r="D731" s="144" t="s">
        <v>3004</v>
      </c>
      <c r="E731" s="144" t="s">
        <v>3865</v>
      </c>
      <c r="F731" s="147">
        <v>44561</v>
      </c>
      <c r="G731" s="144" t="s">
        <v>3887</v>
      </c>
      <c r="H731" s="144" t="s">
        <v>9112</v>
      </c>
      <c r="I731" s="145" t="b">
        <v>0</v>
      </c>
      <c r="J731" s="145">
        <v>5.49</v>
      </c>
    </row>
    <row r="732" spans="1:10">
      <c r="A732" s="7" t="s">
        <v>49</v>
      </c>
      <c r="D732" s="144" t="s">
        <v>3007</v>
      </c>
      <c r="E732" s="144" t="s">
        <v>3865</v>
      </c>
      <c r="F732" s="147">
        <v>44561</v>
      </c>
      <c r="G732" s="144" t="s">
        <v>3887</v>
      </c>
      <c r="H732" s="144" t="s">
        <v>9112</v>
      </c>
      <c r="I732" s="145" t="b">
        <v>0</v>
      </c>
      <c r="J732" s="145">
        <v>10.29</v>
      </c>
    </row>
    <row r="733" spans="1:10">
      <c r="A733" s="7" t="s">
        <v>49</v>
      </c>
      <c r="D733" s="144" t="s">
        <v>3011</v>
      </c>
      <c r="E733" s="144" t="s">
        <v>3865</v>
      </c>
      <c r="F733" s="147">
        <v>44561</v>
      </c>
      <c r="G733" s="144" t="s">
        <v>3887</v>
      </c>
      <c r="H733" s="144" t="s">
        <v>9112</v>
      </c>
      <c r="I733" s="145" t="b">
        <v>0</v>
      </c>
      <c r="J733" s="145">
        <v>10.29</v>
      </c>
    </row>
    <row r="734" spans="1:10">
      <c r="A734" s="7" t="s">
        <v>49</v>
      </c>
      <c r="D734" s="144" t="s">
        <v>3014</v>
      </c>
      <c r="E734" s="144" t="s">
        <v>3865</v>
      </c>
      <c r="F734" s="147">
        <v>44561</v>
      </c>
      <c r="G734" s="144" t="s">
        <v>3887</v>
      </c>
      <c r="H734" s="144" t="s">
        <v>9112</v>
      </c>
      <c r="I734" s="145" t="b">
        <v>0</v>
      </c>
      <c r="J734" s="145">
        <v>11.07</v>
      </c>
    </row>
    <row r="735" spans="1:10">
      <c r="A735" s="7" t="s">
        <v>49</v>
      </c>
      <c r="D735" s="144" t="s">
        <v>3018</v>
      </c>
      <c r="E735" s="144" t="s">
        <v>3865</v>
      </c>
      <c r="F735" s="147">
        <v>44561</v>
      </c>
      <c r="G735" s="144" t="s">
        <v>3887</v>
      </c>
      <c r="H735" s="144" t="s">
        <v>9112</v>
      </c>
      <c r="I735" s="145" t="b">
        <v>0</v>
      </c>
      <c r="J735" s="145">
        <v>11.07</v>
      </c>
    </row>
    <row r="736" spans="1:10">
      <c r="A736" s="7" t="s">
        <v>49</v>
      </c>
      <c r="D736" s="144" t="s">
        <v>3698</v>
      </c>
      <c r="E736" s="144" t="s">
        <v>3865</v>
      </c>
      <c r="F736" s="147">
        <v>44561</v>
      </c>
      <c r="G736" s="144" t="s">
        <v>3887</v>
      </c>
      <c r="H736" s="144" t="s">
        <v>9112</v>
      </c>
      <c r="I736" s="145" t="b">
        <v>0</v>
      </c>
      <c r="J736" s="145">
        <v>13.5</v>
      </c>
    </row>
    <row r="737" spans="1:10">
      <c r="A737" s="7" t="s">
        <v>49</v>
      </c>
      <c r="D737" s="144" t="s">
        <v>3699</v>
      </c>
      <c r="E737" s="144" t="s">
        <v>3865</v>
      </c>
      <c r="F737" s="147">
        <v>44561</v>
      </c>
      <c r="G737" s="144" t="s">
        <v>3887</v>
      </c>
      <c r="H737" s="144" t="s">
        <v>9112</v>
      </c>
      <c r="I737" s="145" t="b">
        <v>0</v>
      </c>
      <c r="J737" s="145">
        <v>13.5</v>
      </c>
    </row>
    <row r="738" spans="1:10">
      <c r="A738" s="7" t="s">
        <v>49</v>
      </c>
      <c r="D738" s="144" t="s">
        <v>3021</v>
      </c>
      <c r="E738" s="144" t="s">
        <v>3865</v>
      </c>
      <c r="F738" s="147">
        <v>44561</v>
      </c>
      <c r="G738" s="144" t="s">
        <v>3887</v>
      </c>
      <c r="H738" s="144" t="s">
        <v>9112</v>
      </c>
      <c r="I738" s="145" t="b">
        <v>0</v>
      </c>
      <c r="J738" s="145">
        <v>5.84</v>
      </c>
    </row>
    <row r="739" spans="1:10">
      <c r="A739" s="7" t="s">
        <v>49</v>
      </c>
      <c r="D739" s="144" t="s">
        <v>3024</v>
      </c>
      <c r="E739" s="144" t="s">
        <v>3865</v>
      </c>
      <c r="F739" s="147">
        <v>44561</v>
      </c>
      <c r="G739" s="144" t="s">
        <v>3887</v>
      </c>
      <c r="H739" s="144" t="s">
        <v>9112</v>
      </c>
      <c r="I739" s="145" t="b">
        <v>0</v>
      </c>
      <c r="J739" s="145">
        <v>5.37</v>
      </c>
    </row>
    <row r="740" spans="1:10">
      <c r="A740" s="7" t="s">
        <v>49</v>
      </c>
      <c r="D740" s="144" t="s">
        <v>3028</v>
      </c>
      <c r="E740" s="144" t="s">
        <v>3865</v>
      </c>
      <c r="F740" s="147">
        <v>44561</v>
      </c>
      <c r="G740" s="144" t="s">
        <v>3887</v>
      </c>
      <c r="H740" s="144" t="s">
        <v>9112</v>
      </c>
      <c r="I740" s="145" t="b">
        <v>0</v>
      </c>
      <c r="J740" s="145">
        <v>5.37</v>
      </c>
    </row>
    <row r="741" spans="1:10">
      <c r="A741" s="7" t="s">
        <v>49</v>
      </c>
      <c r="D741" s="144" t="s">
        <v>3032</v>
      </c>
      <c r="E741" s="144" t="s">
        <v>3865</v>
      </c>
      <c r="F741" s="147">
        <v>44561</v>
      </c>
      <c r="G741" s="144" t="s">
        <v>3887</v>
      </c>
      <c r="H741" s="144" t="s">
        <v>9112</v>
      </c>
      <c r="I741" s="145" t="b">
        <v>0</v>
      </c>
      <c r="J741" s="145">
        <v>5.37</v>
      </c>
    </row>
    <row r="742" spans="1:10">
      <c r="A742" s="7" t="s">
        <v>49</v>
      </c>
      <c r="D742" s="144" t="s">
        <v>3035</v>
      </c>
      <c r="E742" s="144" t="s">
        <v>3865</v>
      </c>
      <c r="F742" s="147">
        <v>44561</v>
      </c>
      <c r="G742" s="144" t="s">
        <v>3887</v>
      </c>
      <c r="H742" s="144" t="s">
        <v>9112</v>
      </c>
      <c r="I742" s="145" t="b">
        <v>0</v>
      </c>
      <c r="J742" s="145">
        <v>7.08</v>
      </c>
    </row>
    <row r="743" spans="1:10">
      <c r="A743" s="7" t="s">
        <v>49</v>
      </c>
      <c r="D743" s="144" t="s">
        <v>3037</v>
      </c>
      <c r="E743" s="144" t="s">
        <v>3865</v>
      </c>
      <c r="F743" s="147">
        <v>44561</v>
      </c>
      <c r="G743" s="144" t="s">
        <v>3887</v>
      </c>
      <c r="H743" s="144" t="s">
        <v>9112</v>
      </c>
      <c r="I743" s="145" t="b">
        <v>0</v>
      </c>
      <c r="J743" s="145">
        <v>0.83</v>
      </c>
    </row>
    <row r="744" spans="1:10">
      <c r="A744" s="7" t="s">
        <v>49</v>
      </c>
      <c r="D744" s="144" t="s">
        <v>3040</v>
      </c>
      <c r="E744" s="144" t="s">
        <v>3865</v>
      </c>
      <c r="F744" s="147">
        <v>44561</v>
      </c>
      <c r="G744" s="144" t="s">
        <v>3887</v>
      </c>
      <c r="H744" s="144" t="s">
        <v>9112</v>
      </c>
      <c r="I744" s="145" t="b">
        <v>0</v>
      </c>
      <c r="J744" s="145">
        <v>0.83</v>
      </c>
    </row>
    <row r="745" spans="1:10">
      <c r="A745" s="7" t="s">
        <v>49</v>
      </c>
      <c r="D745" s="144" t="s">
        <v>3042</v>
      </c>
      <c r="E745" s="144" t="s">
        <v>3865</v>
      </c>
      <c r="F745" s="147">
        <v>44561</v>
      </c>
      <c r="G745" s="144" t="s">
        <v>3887</v>
      </c>
      <c r="H745" s="144" t="s">
        <v>9112</v>
      </c>
      <c r="I745" s="145" t="b">
        <v>0</v>
      </c>
      <c r="J745" s="145">
        <v>2.4</v>
      </c>
    </row>
    <row r="746" spans="1:10">
      <c r="A746" s="7" t="s">
        <v>49</v>
      </c>
      <c r="D746" s="144" t="s">
        <v>3686</v>
      </c>
      <c r="E746" s="144" t="s">
        <v>3865</v>
      </c>
      <c r="F746" s="147">
        <v>44561</v>
      </c>
      <c r="G746" s="144" t="s">
        <v>3887</v>
      </c>
      <c r="H746" s="144" t="s">
        <v>9112</v>
      </c>
      <c r="I746" s="145" t="b">
        <v>0</v>
      </c>
      <c r="J746" s="145">
        <v>2.4</v>
      </c>
    </row>
    <row r="747" spans="1:10">
      <c r="A747" s="7" t="s">
        <v>49</v>
      </c>
      <c r="D747" s="144" t="s">
        <v>3045</v>
      </c>
      <c r="E747" s="144" t="s">
        <v>3865</v>
      </c>
      <c r="F747" s="147">
        <v>44561</v>
      </c>
      <c r="G747" s="144" t="s">
        <v>3887</v>
      </c>
      <c r="H747" s="144" t="s">
        <v>9112</v>
      </c>
      <c r="I747" s="145" t="b">
        <v>0</v>
      </c>
      <c r="J747" s="145">
        <v>2.4</v>
      </c>
    </row>
    <row r="748" spans="1:10">
      <c r="A748" s="7" t="s">
        <v>49</v>
      </c>
      <c r="D748" s="144" t="s">
        <v>3047</v>
      </c>
      <c r="E748" s="144" t="s">
        <v>3865</v>
      </c>
      <c r="F748" s="147">
        <v>44561</v>
      </c>
      <c r="G748" s="144" t="s">
        <v>3887</v>
      </c>
      <c r="H748" s="144" t="s">
        <v>9112</v>
      </c>
      <c r="I748" s="145" t="b">
        <v>0</v>
      </c>
      <c r="J748" s="145">
        <v>2.4</v>
      </c>
    </row>
    <row r="749" spans="1:10">
      <c r="A749" s="7" t="s">
        <v>49</v>
      </c>
      <c r="D749" s="144" t="s">
        <v>3049</v>
      </c>
      <c r="E749" s="144" t="s">
        <v>3865</v>
      </c>
      <c r="F749" s="147">
        <v>44561</v>
      </c>
      <c r="G749" s="144" t="s">
        <v>3887</v>
      </c>
      <c r="H749" s="144" t="s">
        <v>9112</v>
      </c>
      <c r="I749" s="145" t="b">
        <v>0</v>
      </c>
      <c r="J749" s="145">
        <v>2.4</v>
      </c>
    </row>
    <row r="750" spans="1:10">
      <c r="A750" s="7" t="s">
        <v>49</v>
      </c>
      <c r="D750" s="144" t="s">
        <v>3051</v>
      </c>
      <c r="E750" s="144" t="s">
        <v>3865</v>
      </c>
      <c r="F750" s="147">
        <v>44561</v>
      </c>
      <c r="G750" s="144" t="s">
        <v>3887</v>
      </c>
      <c r="H750" s="144" t="s">
        <v>9112</v>
      </c>
      <c r="I750" s="145" t="b">
        <v>0</v>
      </c>
      <c r="J750" s="145">
        <v>2.4</v>
      </c>
    </row>
    <row r="751" spans="1:10">
      <c r="A751" s="7" t="s">
        <v>49</v>
      </c>
      <c r="D751" s="144" t="s">
        <v>3053</v>
      </c>
      <c r="E751" s="144" t="s">
        <v>3865</v>
      </c>
      <c r="F751" s="147">
        <v>44561</v>
      </c>
      <c r="G751" s="144" t="s">
        <v>3887</v>
      </c>
      <c r="H751" s="144" t="s">
        <v>9112</v>
      </c>
      <c r="I751" s="145" t="b">
        <v>0</v>
      </c>
      <c r="J751" s="145">
        <v>2.4</v>
      </c>
    </row>
    <row r="752" spans="1:10">
      <c r="A752" s="7" t="s">
        <v>49</v>
      </c>
      <c r="D752" s="144" t="s">
        <v>3687</v>
      </c>
      <c r="E752" s="144" t="s">
        <v>3865</v>
      </c>
      <c r="F752" s="147">
        <v>44561</v>
      </c>
      <c r="G752" s="144" t="s">
        <v>3887</v>
      </c>
      <c r="H752" s="144" t="s">
        <v>9112</v>
      </c>
      <c r="I752" s="145" t="b">
        <v>0</v>
      </c>
      <c r="J752" s="145">
        <v>2.4</v>
      </c>
    </row>
    <row r="753" spans="1:10">
      <c r="A753" s="7" t="s">
        <v>49</v>
      </c>
      <c r="D753" s="144" t="s">
        <v>3777</v>
      </c>
      <c r="E753" s="144" t="s">
        <v>3865</v>
      </c>
      <c r="F753" s="147">
        <v>44561</v>
      </c>
      <c r="G753" s="144" t="s">
        <v>3887</v>
      </c>
      <c r="H753" s="144" t="s">
        <v>9112</v>
      </c>
      <c r="I753" s="145" t="b">
        <v>0</v>
      </c>
      <c r="J753" s="145">
        <v>1.58</v>
      </c>
    </row>
    <row r="754" spans="1:10">
      <c r="A754" s="7" t="s">
        <v>49</v>
      </c>
      <c r="D754" s="144" t="s">
        <v>3778</v>
      </c>
      <c r="E754" s="144" t="s">
        <v>3865</v>
      </c>
      <c r="F754" s="147">
        <v>44561</v>
      </c>
      <c r="G754" s="144" t="s">
        <v>3887</v>
      </c>
      <c r="H754" s="144" t="s">
        <v>9112</v>
      </c>
      <c r="I754" s="145" t="b">
        <v>0</v>
      </c>
      <c r="J754" s="145">
        <v>1.58</v>
      </c>
    </row>
    <row r="755" spans="1:10">
      <c r="A755" s="7" t="s">
        <v>49</v>
      </c>
      <c r="D755" s="144" t="s">
        <v>3688</v>
      </c>
      <c r="E755" s="144" t="s">
        <v>3865</v>
      </c>
      <c r="F755" s="147">
        <v>44561</v>
      </c>
      <c r="G755" s="144" t="s">
        <v>3887</v>
      </c>
      <c r="H755" s="144" t="s">
        <v>9112</v>
      </c>
      <c r="I755" s="145" t="b">
        <v>0</v>
      </c>
      <c r="J755" s="145">
        <v>2.4</v>
      </c>
    </row>
    <row r="756" spans="1:10">
      <c r="A756" s="7" t="s">
        <v>49</v>
      </c>
      <c r="D756" s="144" t="s">
        <v>3779</v>
      </c>
      <c r="E756" s="144" t="s">
        <v>3865</v>
      </c>
      <c r="F756" s="147">
        <v>44561</v>
      </c>
      <c r="G756" s="144" t="s">
        <v>3887</v>
      </c>
      <c r="H756" s="144" t="s">
        <v>9112</v>
      </c>
      <c r="I756" s="145" t="b">
        <v>0</v>
      </c>
      <c r="J756" s="145">
        <v>1.58</v>
      </c>
    </row>
    <row r="757" spans="1:10">
      <c r="A757" s="7" t="s">
        <v>49</v>
      </c>
      <c r="D757" s="144" t="s">
        <v>3055</v>
      </c>
      <c r="E757" s="144" t="s">
        <v>3865</v>
      </c>
      <c r="F757" s="147">
        <v>44561</v>
      </c>
      <c r="G757" s="144" t="s">
        <v>3887</v>
      </c>
      <c r="H757" s="144" t="s">
        <v>9112</v>
      </c>
      <c r="I757" s="145" t="b">
        <v>0</v>
      </c>
      <c r="J757" s="145">
        <v>2.65</v>
      </c>
    </row>
    <row r="758" spans="1:10">
      <c r="A758" s="7" t="s">
        <v>49</v>
      </c>
      <c r="D758" s="144" t="s">
        <v>3058</v>
      </c>
      <c r="E758" s="144" t="s">
        <v>3865</v>
      </c>
      <c r="F758" s="147">
        <v>44561</v>
      </c>
      <c r="G758" s="144" t="s">
        <v>3887</v>
      </c>
      <c r="H758" s="144" t="s">
        <v>9112</v>
      </c>
      <c r="I758" s="145" t="b">
        <v>0</v>
      </c>
      <c r="J758" s="145">
        <v>2.65</v>
      </c>
    </row>
    <row r="759" spans="1:10">
      <c r="A759" s="7" t="s">
        <v>49</v>
      </c>
      <c r="D759" s="144" t="s">
        <v>3694</v>
      </c>
      <c r="E759" s="144" t="s">
        <v>3865</v>
      </c>
      <c r="F759" s="147">
        <v>44561</v>
      </c>
      <c r="G759" s="144" t="s">
        <v>3887</v>
      </c>
      <c r="H759" s="144" t="s">
        <v>9112</v>
      </c>
      <c r="I759" s="145" t="b">
        <v>0</v>
      </c>
      <c r="J759" s="145">
        <v>2.65</v>
      </c>
    </row>
    <row r="760" spans="1:10">
      <c r="A760" s="7" t="s">
        <v>49</v>
      </c>
      <c r="D760" s="144" t="s">
        <v>3060</v>
      </c>
      <c r="E760" s="144" t="s">
        <v>3865</v>
      </c>
      <c r="F760" s="147">
        <v>44561</v>
      </c>
      <c r="G760" s="144" t="s">
        <v>3887</v>
      </c>
      <c r="H760" s="144" t="s">
        <v>9112</v>
      </c>
      <c r="I760" s="145" t="b">
        <v>0</v>
      </c>
      <c r="J760" s="145">
        <v>2.65</v>
      </c>
    </row>
    <row r="761" spans="1:10">
      <c r="A761" s="7" t="s">
        <v>49</v>
      </c>
      <c r="D761" s="144" t="s">
        <v>3062</v>
      </c>
      <c r="E761" s="144" t="s">
        <v>3865</v>
      </c>
      <c r="F761" s="147">
        <v>44561</v>
      </c>
      <c r="G761" s="144" t="s">
        <v>3887</v>
      </c>
      <c r="H761" s="144" t="s">
        <v>9112</v>
      </c>
      <c r="I761" s="145" t="b">
        <v>0</v>
      </c>
      <c r="J761" s="145">
        <v>2.65</v>
      </c>
    </row>
    <row r="762" spans="1:10">
      <c r="A762" s="7" t="s">
        <v>49</v>
      </c>
      <c r="D762" s="144" t="s">
        <v>3064</v>
      </c>
      <c r="E762" s="144" t="s">
        <v>3865</v>
      </c>
      <c r="F762" s="147">
        <v>44561</v>
      </c>
      <c r="G762" s="144" t="s">
        <v>3887</v>
      </c>
      <c r="H762" s="144" t="s">
        <v>9112</v>
      </c>
      <c r="I762" s="145" t="b">
        <v>0</v>
      </c>
      <c r="J762" s="145">
        <v>2.65</v>
      </c>
    </row>
    <row r="763" spans="1:10">
      <c r="A763" s="7" t="s">
        <v>49</v>
      </c>
      <c r="D763" s="144" t="s">
        <v>3066</v>
      </c>
      <c r="E763" s="144" t="s">
        <v>3865</v>
      </c>
      <c r="F763" s="147">
        <v>44561</v>
      </c>
      <c r="G763" s="144" t="s">
        <v>3887</v>
      </c>
      <c r="H763" s="144" t="s">
        <v>9112</v>
      </c>
      <c r="I763" s="145" t="b">
        <v>0</v>
      </c>
      <c r="J763" s="145">
        <v>2.65</v>
      </c>
    </row>
    <row r="764" spans="1:10">
      <c r="A764" s="7" t="s">
        <v>49</v>
      </c>
      <c r="D764" s="144" t="s">
        <v>3068</v>
      </c>
      <c r="E764" s="144" t="s">
        <v>3865</v>
      </c>
      <c r="F764" s="147">
        <v>44561</v>
      </c>
      <c r="G764" s="144" t="s">
        <v>3887</v>
      </c>
      <c r="H764" s="144" t="s">
        <v>9112</v>
      </c>
      <c r="I764" s="145" t="b">
        <v>0</v>
      </c>
      <c r="J764" s="145">
        <v>2.65</v>
      </c>
    </row>
    <row r="765" spans="1:10">
      <c r="A765" s="7" t="s">
        <v>49</v>
      </c>
      <c r="D765" s="144" t="s">
        <v>3070</v>
      </c>
      <c r="E765" s="144" t="s">
        <v>3865</v>
      </c>
      <c r="F765" s="147">
        <v>44561</v>
      </c>
      <c r="G765" s="144" t="s">
        <v>3887</v>
      </c>
      <c r="H765" s="144" t="s">
        <v>9112</v>
      </c>
      <c r="I765" s="145" t="b">
        <v>0</v>
      </c>
      <c r="J765" s="145">
        <v>5.94</v>
      </c>
    </row>
    <row r="766" spans="1:10">
      <c r="A766" s="7" t="s">
        <v>49</v>
      </c>
      <c r="D766" s="144" t="s">
        <v>3072</v>
      </c>
      <c r="E766" s="144" t="s">
        <v>3865</v>
      </c>
      <c r="F766" s="147">
        <v>44561</v>
      </c>
      <c r="G766" s="144" t="s">
        <v>3887</v>
      </c>
      <c r="H766" s="144" t="s">
        <v>9112</v>
      </c>
      <c r="I766" s="145" t="b">
        <v>0</v>
      </c>
      <c r="J766" s="145">
        <v>5.94</v>
      </c>
    </row>
    <row r="767" spans="1:10">
      <c r="A767" s="7" t="s">
        <v>49</v>
      </c>
      <c r="D767" s="144" t="s">
        <v>3700</v>
      </c>
      <c r="E767" s="144" t="s">
        <v>3865</v>
      </c>
      <c r="F767" s="147">
        <v>44561</v>
      </c>
      <c r="G767" s="144" t="s">
        <v>3887</v>
      </c>
      <c r="H767" s="144" t="s">
        <v>9112</v>
      </c>
      <c r="I767" s="145" t="b">
        <v>0</v>
      </c>
      <c r="J767" s="145">
        <v>6.07</v>
      </c>
    </row>
    <row r="768" spans="1:10">
      <c r="A768" s="7" t="s">
        <v>49</v>
      </c>
      <c r="D768" s="144" t="s">
        <v>3074</v>
      </c>
      <c r="E768" s="144" t="s">
        <v>3865</v>
      </c>
      <c r="F768" s="147">
        <v>44561</v>
      </c>
      <c r="G768" s="144" t="s">
        <v>3887</v>
      </c>
      <c r="H768" s="144" t="s">
        <v>9112</v>
      </c>
      <c r="I768" s="145" t="b">
        <v>0</v>
      </c>
      <c r="J768" s="145">
        <v>5.71</v>
      </c>
    </row>
    <row r="769" spans="1:10">
      <c r="A769" s="7" t="s">
        <v>49</v>
      </c>
      <c r="D769" s="144" t="s">
        <v>3077</v>
      </c>
      <c r="E769" s="144" t="s">
        <v>3865</v>
      </c>
      <c r="F769" s="147">
        <v>44561</v>
      </c>
      <c r="G769" s="144" t="s">
        <v>3887</v>
      </c>
      <c r="H769" s="144" t="s">
        <v>9112</v>
      </c>
      <c r="I769" s="145" t="b">
        <v>0</v>
      </c>
      <c r="J769" s="145">
        <v>5.71</v>
      </c>
    </row>
    <row r="770" spans="1:10">
      <c r="A770" s="7" t="s">
        <v>49</v>
      </c>
      <c r="D770" s="144" t="s">
        <v>3079</v>
      </c>
      <c r="E770" s="144" t="s">
        <v>3865</v>
      </c>
      <c r="F770" s="147">
        <v>44561</v>
      </c>
      <c r="G770" s="144" t="s">
        <v>3887</v>
      </c>
      <c r="H770" s="144" t="s">
        <v>9112</v>
      </c>
      <c r="I770" s="145" t="b">
        <v>0</v>
      </c>
      <c r="J770" s="145">
        <v>5.71</v>
      </c>
    </row>
    <row r="771" spans="1:10">
      <c r="A771" s="7" t="s">
        <v>49</v>
      </c>
      <c r="D771" s="144" t="s">
        <v>3081</v>
      </c>
      <c r="E771" s="144" t="s">
        <v>3865</v>
      </c>
      <c r="F771" s="147">
        <v>44561</v>
      </c>
      <c r="G771" s="144" t="s">
        <v>3887</v>
      </c>
      <c r="H771" s="144" t="s">
        <v>9112</v>
      </c>
      <c r="I771" s="145" t="b">
        <v>0</v>
      </c>
      <c r="J771" s="145">
        <v>5.71</v>
      </c>
    </row>
    <row r="772" spans="1:10">
      <c r="A772" s="7" t="s">
        <v>49</v>
      </c>
      <c r="D772" s="144" t="s">
        <v>3083</v>
      </c>
      <c r="E772" s="144" t="s">
        <v>3865</v>
      </c>
      <c r="F772" s="147">
        <v>44561</v>
      </c>
      <c r="G772" s="144" t="s">
        <v>3887</v>
      </c>
      <c r="H772" s="144" t="s">
        <v>9112</v>
      </c>
      <c r="I772" s="145" t="b">
        <v>0</v>
      </c>
      <c r="J772" s="145">
        <v>5.71</v>
      </c>
    </row>
    <row r="773" spans="1:10">
      <c r="A773" s="7" t="s">
        <v>49</v>
      </c>
      <c r="D773" s="144" t="s">
        <v>3085</v>
      </c>
      <c r="E773" s="144" t="s">
        <v>3865</v>
      </c>
      <c r="F773" s="147">
        <v>44561</v>
      </c>
      <c r="G773" s="144" t="s">
        <v>3887</v>
      </c>
      <c r="H773" s="144" t="s">
        <v>9112</v>
      </c>
      <c r="I773" s="145" t="b">
        <v>0</v>
      </c>
      <c r="J773" s="145">
        <v>6.07</v>
      </c>
    </row>
    <row r="774" spans="1:10">
      <c r="A774" s="7" t="s">
        <v>49</v>
      </c>
      <c r="D774" s="144" t="s">
        <v>3088</v>
      </c>
      <c r="E774" s="144" t="s">
        <v>3865</v>
      </c>
      <c r="F774" s="147">
        <v>44561</v>
      </c>
      <c r="G774" s="144" t="s">
        <v>3887</v>
      </c>
      <c r="H774" s="144" t="s">
        <v>9112</v>
      </c>
      <c r="I774" s="145" t="b">
        <v>0</v>
      </c>
      <c r="J774" s="145">
        <v>6.07</v>
      </c>
    </row>
    <row r="775" spans="1:10">
      <c r="A775" s="7" t="s">
        <v>49</v>
      </c>
      <c r="D775" s="144" t="s">
        <v>3090</v>
      </c>
      <c r="E775" s="144" t="s">
        <v>3865</v>
      </c>
      <c r="F775" s="147">
        <v>44561</v>
      </c>
      <c r="G775" s="144" t="s">
        <v>3887</v>
      </c>
      <c r="H775" s="144" t="s">
        <v>9112</v>
      </c>
      <c r="I775" s="145" t="b">
        <v>0</v>
      </c>
      <c r="J775" s="145">
        <v>6.07</v>
      </c>
    </row>
    <row r="776" spans="1:10">
      <c r="A776" s="7" t="s">
        <v>49</v>
      </c>
      <c r="D776" s="144" t="s">
        <v>3092</v>
      </c>
      <c r="E776" s="144" t="s">
        <v>3865</v>
      </c>
      <c r="F776" s="147">
        <v>44561</v>
      </c>
      <c r="G776" s="144" t="s">
        <v>3887</v>
      </c>
      <c r="H776" s="144" t="s">
        <v>9112</v>
      </c>
      <c r="I776" s="145" t="b">
        <v>0</v>
      </c>
      <c r="J776" s="145">
        <v>2.08</v>
      </c>
    </row>
    <row r="777" spans="1:10">
      <c r="A777" s="7" t="s">
        <v>49</v>
      </c>
      <c r="D777" s="144" t="s">
        <v>3095</v>
      </c>
      <c r="E777" s="144" t="s">
        <v>3865</v>
      </c>
      <c r="F777" s="147">
        <v>44561</v>
      </c>
      <c r="G777" s="144" t="s">
        <v>3887</v>
      </c>
      <c r="H777" s="144" t="s">
        <v>9112</v>
      </c>
      <c r="I777" s="145" t="b">
        <v>0</v>
      </c>
      <c r="J777" s="145">
        <v>2.08</v>
      </c>
    </row>
    <row r="778" spans="1:10">
      <c r="A778" s="7" t="s">
        <v>49</v>
      </c>
      <c r="D778" s="144" t="s">
        <v>3097</v>
      </c>
      <c r="E778" s="144" t="s">
        <v>3865</v>
      </c>
      <c r="F778" s="147">
        <v>44561</v>
      </c>
      <c r="G778" s="144" t="s">
        <v>3887</v>
      </c>
      <c r="H778" s="144" t="s">
        <v>9112</v>
      </c>
      <c r="I778" s="145" t="b">
        <v>0</v>
      </c>
      <c r="J778" s="145">
        <v>6.07</v>
      </c>
    </row>
    <row r="779" spans="1:10">
      <c r="A779" s="7" t="s">
        <v>49</v>
      </c>
      <c r="D779" s="144" t="s">
        <v>1923</v>
      </c>
      <c r="E779" s="144" t="s">
        <v>3865</v>
      </c>
      <c r="F779" s="147">
        <v>44561</v>
      </c>
      <c r="G779" s="144" t="s">
        <v>3887</v>
      </c>
      <c r="H779" s="144" t="s">
        <v>9112</v>
      </c>
      <c r="I779" s="145" t="b">
        <v>0</v>
      </c>
      <c r="J779" s="145">
        <v>13.17</v>
      </c>
    </row>
    <row r="780" spans="1:10">
      <c r="A780" s="7" t="s">
        <v>49</v>
      </c>
      <c r="D780" s="144" t="s">
        <v>1927</v>
      </c>
      <c r="E780" s="144" t="s">
        <v>3865</v>
      </c>
      <c r="F780" s="147">
        <v>44561</v>
      </c>
      <c r="G780" s="144" t="s">
        <v>3887</v>
      </c>
      <c r="H780" s="144" t="s">
        <v>9112</v>
      </c>
      <c r="I780" s="145" t="b">
        <v>0</v>
      </c>
      <c r="J780" s="145">
        <v>13.17</v>
      </c>
    </row>
    <row r="781" spans="1:10">
      <c r="A781" s="7" t="s">
        <v>49</v>
      </c>
      <c r="D781" s="144" t="s">
        <v>1931</v>
      </c>
      <c r="E781" s="144" t="s">
        <v>3865</v>
      </c>
      <c r="F781" s="147">
        <v>44561</v>
      </c>
      <c r="G781" s="144" t="s">
        <v>3887</v>
      </c>
      <c r="H781" s="144" t="s">
        <v>9112</v>
      </c>
      <c r="I781" s="145" t="b">
        <v>0</v>
      </c>
      <c r="J781" s="145">
        <v>13.17</v>
      </c>
    </row>
    <row r="782" spans="1:10">
      <c r="A782" s="7" t="s">
        <v>49</v>
      </c>
      <c r="D782" s="144" t="s">
        <v>1934</v>
      </c>
      <c r="E782" s="144" t="s">
        <v>3865</v>
      </c>
      <c r="F782" s="147">
        <v>44561</v>
      </c>
      <c r="G782" s="144" t="s">
        <v>3887</v>
      </c>
      <c r="H782" s="144" t="s">
        <v>9112</v>
      </c>
      <c r="I782" s="145" t="b">
        <v>0</v>
      </c>
      <c r="J782" s="145">
        <v>13.17</v>
      </c>
    </row>
    <row r="783" spans="1:10">
      <c r="A783" s="7" t="s">
        <v>49</v>
      </c>
      <c r="D783" s="144" t="s">
        <v>1937</v>
      </c>
      <c r="E783" s="144" t="s">
        <v>3865</v>
      </c>
      <c r="F783" s="147">
        <v>44561</v>
      </c>
      <c r="G783" s="144" t="s">
        <v>3887</v>
      </c>
      <c r="H783" s="144" t="s">
        <v>9112</v>
      </c>
      <c r="I783" s="145" t="b">
        <v>0</v>
      </c>
      <c r="J783" s="145">
        <v>13.17</v>
      </c>
    </row>
    <row r="784" spans="1:10">
      <c r="A784" s="7" t="s">
        <v>49</v>
      </c>
      <c r="D784" s="144" t="s">
        <v>1940</v>
      </c>
      <c r="E784" s="144" t="s">
        <v>3865</v>
      </c>
      <c r="F784" s="147">
        <v>44561</v>
      </c>
      <c r="G784" s="144" t="s">
        <v>3887</v>
      </c>
      <c r="H784" s="144" t="s">
        <v>9112</v>
      </c>
      <c r="I784" s="145" t="b">
        <v>0</v>
      </c>
      <c r="J784" s="145">
        <v>13.17</v>
      </c>
    </row>
    <row r="785" spans="1:10">
      <c r="A785" s="7" t="s">
        <v>49</v>
      </c>
      <c r="D785" s="144" t="s">
        <v>1943</v>
      </c>
      <c r="E785" s="144" t="s">
        <v>3865</v>
      </c>
      <c r="F785" s="147">
        <v>44561</v>
      </c>
      <c r="G785" s="144" t="s">
        <v>3887</v>
      </c>
      <c r="H785" s="144" t="s">
        <v>9112</v>
      </c>
      <c r="I785" s="145" t="b">
        <v>0</v>
      </c>
      <c r="J785" s="145">
        <v>21.49</v>
      </c>
    </row>
    <row r="786" spans="1:10">
      <c r="A786" s="7" t="s">
        <v>49</v>
      </c>
      <c r="D786" s="144" t="s">
        <v>1946</v>
      </c>
      <c r="E786" s="144" t="s">
        <v>3865</v>
      </c>
      <c r="F786" s="147">
        <v>44561</v>
      </c>
      <c r="G786" s="144" t="s">
        <v>3887</v>
      </c>
      <c r="H786" s="144" t="s">
        <v>9112</v>
      </c>
      <c r="I786" s="145" t="b">
        <v>0</v>
      </c>
      <c r="J786" s="145">
        <v>21.49</v>
      </c>
    </row>
    <row r="787" spans="1:10">
      <c r="A787" s="7" t="s">
        <v>49</v>
      </c>
      <c r="D787" s="144" t="s">
        <v>1949</v>
      </c>
      <c r="E787" s="144" t="s">
        <v>3865</v>
      </c>
      <c r="F787" s="147">
        <v>44561</v>
      </c>
      <c r="G787" s="144" t="s">
        <v>3887</v>
      </c>
      <c r="H787" s="144" t="s">
        <v>9112</v>
      </c>
      <c r="I787" s="145" t="b">
        <v>0</v>
      </c>
      <c r="J787" s="145">
        <v>21.49</v>
      </c>
    </row>
    <row r="788" spans="1:10">
      <c r="A788" s="7" t="s">
        <v>49</v>
      </c>
      <c r="D788" s="144" t="s">
        <v>1952</v>
      </c>
      <c r="E788" s="144" t="s">
        <v>3865</v>
      </c>
      <c r="F788" s="147">
        <v>44561</v>
      </c>
      <c r="G788" s="144" t="s">
        <v>3887</v>
      </c>
      <c r="H788" s="144" t="s">
        <v>9112</v>
      </c>
      <c r="I788" s="145" t="b">
        <v>0</v>
      </c>
      <c r="J788" s="145">
        <v>21.49</v>
      </c>
    </row>
    <row r="789" spans="1:10">
      <c r="A789" s="7" t="s">
        <v>49</v>
      </c>
      <c r="D789" s="144" t="s">
        <v>1955</v>
      </c>
      <c r="E789" s="144" t="s">
        <v>3865</v>
      </c>
      <c r="F789" s="147">
        <v>44561</v>
      </c>
      <c r="G789" s="144" t="s">
        <v>3887</v>
      </c>
      <c r="H789" s="144" t="s">
        <v>9112</v>
      </c>
      <c r="I789" s="145" t="b">
        <v>0</v>
      </c>
      <c r="J789" s="145">
        <v>20.75</v>
      </c>
    </row>
    <row r="790" spans="1:10">
      <c r="A790" s="7" t="s">
        <v>49</v>
      </c>
      <c r="D790" s="144" t="s">
        <v>1959</v>
      </c>
      <c r="E790" s="144" t="s">
        <v>3865</v>
      </c>
      <c r="F790" s="147">
        <v>44561</v>
      </c>
      <c r="G790" s="144" t="s">
        <v>3887</v>
      </c>
      <c r="H790" s="144" t="s">
        <v>9112</v>
      </c>
      <c r="I790" s="145" t="b">
        <v>0</v>
      </c>
      <c r="J790" s="145">
        <v>34.369999999999997</v>
      </c>
    </row>
    <row r="791" spans="1:10">
      <c r="A791" s="7" t="s">
        <v>49</v>
      </c>
      <c r="D791" s="144" t="s">
        <v>3780</v>
      </c>
      <c r="E791" s="144" t="s">
        <v>3865</v>
      </c>
      <c r="F791" s="147">
        <v>44561</v>
      </c>
      <c r="G791" s="144" t="s">
        <v>3887</v>
      </c>
      <c r="H791" s="144" t="s">
        <v>9112</v>
      </c>
      <c r="I791" s="145" t="b">
        <v>0</v>
      </c>
      <c r="J791" s="145">
        <v>10.75</v>
      </c>
    </row>
    <row r="792" spans="1:10">
      <c r="A792" s="7" t="s">
        <v>49</v>
      </c>
      <c r="D792" s="144" t="s">
        <v>1963</v>
      </c>
      <c r="E792" s="144" t="s">
        <v>3865</v>
      </c>
      <c r="F792" s="147">
        <v>44561</v>
      </c>
      <c r="G792" s="144" t="s">
        <v>3887</v>
      </c>
      <c r="H792" s="144" t="s">
        <v>9112</v>
      </c>
      <c r="I792" s="145" t="b">
        <v>0</v>
      </c>
      <c r="J792" s="145">
        <v>34.369999999999997</v>
      </c>
    </row>
    <row r="793" spans="1:10">
      <c r="A793" s="7" t="s">
        <v>49</v>
      </c>
      <c r="D793" s="144" t="s">
        <v>1966</v>
      </c>
      <c r="E793" s="144" t="s">
        <v>3865</v>
      </c>
      <c r="F793" s="147">
        <v>44561</v>
      </c>
      <c r="G793" s="144" t="s">
        <v>3887</v>
      </c>
      <c r="H793" s="144" t="s">
        <v>9112</v>
      </c>
      <c r="I793" s="145" t="b">
        <v>0</v>
      </c>
      <c r="J793" s="145">
        <v>7.49</v>
      </c>
    </row>
    <row r="794" spans="1:10">
      <c r="A794" s="7" t="s">
        <v>49</v>
      </c>
      <c r="D794" s="144" t="s">
        <v>1969</v>
      </c>
      <c r="E794" s="144" t="s">
        <v>3865</v>
      </c>
      <c r="F794" s="147">
        <v>44561</v>
      </c>
      <c r="G794" s="144" t="s">
        <v>3887</v>
      </c>
      <c r="H794" s="144" t="s">
        <v>9112</v>
      </c>
      <c r="I794" s="145" t="b">
        <v>0</v>
      </c>
      <c r="J794" s="145">
        <v>7.49</v>
      </c>
    </row>
    <row r="795" spans="1:10">
      <c r="A795" s="7" t="s">
        <v>49</v>
      </c>
      <c r="D795" s="144" t="s">
        <v>1972</v>
      </c>
      <c r="E795" s="144" t="s">
        <v>3865</v>
      </c>
      <c r="F795" s="147">
        <v>44561</v>
      </c>
      <c r="G795" s="144" t="s">
        <v>3887</v>
      </c>
      <c r="H795" s="144" t="s">
        <v>9112</v>
      </c>
      <c r="I795" s="145" t="b">
        <v>0</v>
      </c>
      <c r="J795" s="145">
        <v>7.49</v>
      </c>
    </row>
    <row r="796" spans="1:10">
      <c r="A796" s="7" t="s">
        <v>49</v>
      </c>
      <c r="D796" s="144" t="s">
        <v>1975</v>
      </c>
      <c r="E796" s="144" t="s">
        <v>3865</v>
      </c>
      <c r="F796" s="147">
        <v>44561</v>
      </c>
      <c r="G796" s="144" t="s">
        <v>3887</v>
      </c>
      <c r="H796" s="144" t="s">
        <v>9112</v>
      </c>
      <c r="I796" s="145" t="b">
        <v>0</v>
      </c>
      <c r="J796" s="145">
        <v>7.49</v>
      </c>
    </row>
    <row r="797" spans="1:10">
      <c r="A797" s="7" t="s">
        <v>49</v>
      </c>
      <c r="D797" s="144" t="s">
        <v>1978</v>
      </c>
      <c r="E797" s="144" t="s">
        <v>3865</v>
      </c>
      <c r="F797" s="147">
        <v>44561</v>
      </c>
      <c r="G797" s="144" t="s">
        <v>3887</v>
      </c>
      <c r="H797" s="144" t="s">
        <v>9112</v>
      </c>
      <c r="I797" s="145" t="b">
        <v>0</v>
      </c>
      <c r="J797" s="145">
        <v>7.49</v>
      </c>
    </row>
    <row r="798" spans="1:10">
      <c r="A798" s="7" t="s">
        <v>49</v>
      </c>
      <c r="D798" s="144" t="s">
        <v>1981</v>
      </c>
      <c r="E798" s="144" t="s">
        <v>3865</v>
      </c>
      <c r="F798" s="147">
        <v>44561</v>
      </c>
      <c r="G798" s="144" t="s">
        <v>3887</v>
      </c>
      <c r="H798" s="144" t="s">
        <v>9112</v>
      </c>
      <c r="I798" s="145" t="b">
        <v>0</v>
      </c>
      <c r="J798" s="145">
        <v>11.65</v>
      </c>
    </row>
    <row r="799" spans="1:10">
      <c r="A799" s="7" t="s">
        <v>49</v>
      </c>
      <c r="D799" s="144" t="s">
        <v>1985</v>
      </c>
      <c r="E799" s="144" t="s">
        <v>3865</v>
      </c>
      <c r="F799" s="147">
        <v>44561</v>
      </c>
      <c r="G799" s="144" t="s">
        <v>3887</v>
      </c>
      <c r="H799" s="144" t="s">
        <v>9112</v>
      </c>
      <c r="I799" s="145" t="b">
        <v>0</v>
      </c>
      <c r="J799" s="145">
        <v>11.65</v>
      </c>
    </row>
    <row r="800" spans="1:10">
      <c r="A800" s="7" t="s">
        <v>49</v>
      </c>
      <c r="D800" s="144" t="s">
        <v>1988</v>
      </c>
      <c r="E800" s="144" t="s">
        <v>3865</v>
      </c>
      <c r="F800" s="147">
        <v>44561</v>
      </c>
      <c r="G800" s="144" t="s">
        <v>3887</v>
      </c>
      <c r="H800" s="144" t="s">
        <v>9112</v>
      </c>
      <c r="I800" s="145" t="b">
        <v>0</v>
      </c>
      <c r="J800" s="145">
        <v>11.65</v>
      </c>
    </row>
    <row r="801" spans="1:10">
      <c r="A801" s="7" t="s">
        <v>49</v>
      </c>
      <c r="D801" s="144" t="s">
        <v>1992</v>
      </c>
      <c r="E801" s="144" t="s">
        <v>3865</v>
      </c>
      <c r="F801" s="147">
        <v>44561</v>
      </c>
      <c r="G801" s="144" t="s">
        <v>3887</v>
      </c>
      <c r="H801" s="144" t="s">
        <v>9112</v>
      </c>
      <c r="I801" s="145" t="b">
        <v>0</v>
      </c>
      <c r="J801" s="145">
        <v>11.65</v>
      </c>
    </row>
    <row r="802" spans="1:10">
      <c r="A802" s="7" t="s">
        <v>49</v>
      </c>
      <c r="D802" s="144" t="s">
        <v>3781</v>
      </c>
      <c r="E802" s="144" t="s">
        <v>3865</v>
      </c>
      <c r="F802" s="147">
        <v>44561</v>
      </c>
      <c r="G802" s="144" t="s">
        <v>3887</v>
      </c>
      <c r="H802" s="144" t="s">
        <v>9112</v>
      </c>
      <c r="I802" s="145" t="b">
        <v>0</v>
      </c>
      <c r="J802" s="145">
        <v>4.92</v>
      </c>
    </row>
    <row r="803" spans="1:10">
      <c r="A803" s="7" t="s">
        <v>49</v>
      </c>
      <c r="D803" s="144" t="s">
        <v>6901</v>
      </c>
      <c r="E803" s="144" t="s">
        <v>3865</v>
      </c>
      <c r="F803" s="147">
        <v>44561</v>
      </c>
      <c r="G803" s="144" t="s">
        <v>3887</v>
      </c>
      <c r="H803" s="144" t="s">
        <v>9112</v>
      </c>
      <c r="I803" s="145" t="b">
        <v>0</v>
      </c>
      <c r="J803" s="145">
        <v>5.9</v>
      </c>
    </row>
    <row r="804" spans="1:10">
      <c r="A804" s="7" t="s">
        <v>49</v>
      </c>
      <c r="D804" s="144" t="s">
        <v>1995</v>
      </c>
      <c r="E804" s="144" t="s">
        <v>3865</v>
      </c>
      <c r="F804" s="147">
        <v>44561</v>
      </c>
      <c r="G804" s="144" t="s">
        <v>3887</v>
      </c>
      <c r="H804" s="144" t="s">
        <v>9112</v>
      </c>
      <c r="I804" s="145" t="b">
        <v>0</v>
      </c>
      <c r="J804" s="145">
        <v>21.49</v>
      </c>
    </row>
    <row r="805" spans="1:10">
      <c r="A805" s="7" t="s">
        <v>49</v>
      </c>
      <c r="D805" s="144" t="s">
        <v>6906</v>
      </c>
      <c r="E805" s="144" t="s">
        <v>3865</v>
      </c>
      <c r="F805" s="147">
        <v>44561</v>
      </c>
      <c r="G805" s="144" t="s">
        <v>3887</v>
      </c>
      <c r="H805" s="144" t="s">
        <v>9112</v>
      </c>
      <c r="I805" s="145" t="b">
        <v>0</v>
      </c>
      <c r="J805" s="145">
        <v>12.9</v>
      </c>
    </row>
    <row r="806" spans="1:10">
      <c r="A806" s="7" t="s">
        <v>49</v>
      </c>
      <c r="D806" s="144" t="s">
        <v>3782</v>
      </c>
      <c r="E806" s="144" t="s">
        <v>3865</v>
      </c>
      <c r="F806" s="147">
        <v>44561</v>
      </c>
      <c r="G806" s="144" t="s">
        <v>3887</v>
      </c>
      <c r="H806" s="144" t="s">
        <v>9112</v>
      </c>
      <c r="I806" s="145" t="b">
        <v>0</v>
      </c>
      <c r="J806" s="145">
        <v>10.75</v>
      </c>
    </row>
    <row r="807" spans="1:10">
      <c r="A807" s="7" t="s">
        <v>49</v>
      </c>
      <c r="D807" s="144" t="s">
        <v>1999</v>
      </c>
      <c r="E807" s="144" t="s">
        <v>3865</v>
      </c>
      <c r="F807" s="147">
        <v>44561</v>
      </c>
      <c r="G807" s="144" t="s">
        <v>3887</v>
      </c>
      <c r="H807" s="144" t="s">
        <v>9112</v>
      </c>
      <c r="I807" s="145" t="b">
        <v>0</v>
      </c>
      <c r="J807" s="145">
        <v>13.17</v>
      </c>
    </row>
    <row r="808" spans="1:10">
      <c r="A808" s="7" t="s">
        <v>49</v>
      </c>
      <c r="D808" s="144" t="s">
        <v>2002</v>
      </c>
      <c r="E808" s="144" t="s">
        <v>3865</v>
      </c>
      <c r="F808" s="147">
        <v>44561</v>
      </c>
      <c r="G808" s="144" t="s">
        <v>3887</v>
      </c>
      <c r="H808" s="144" t="s">
        <v>9112</v>
      </c>
      <c r="I808" s="145" t="b">
        <v>0</v>
      </c>
      <c r="J808" s="145">
        <v>13.17</v>
      </c>
    </row>
    <row r="809" spans="1:10">
      <c r="A809" s="7" t="s">
        <v>49</v>
      </c>
      <c r="D809" s="144" t="s">
        <v>2005</v>
      </c>
      <c r="E809" s="144" t="s">
        <v>3865</v>
      </c>
      <c r="F809" s="147">
        <v>44561</v>
      </c>
      <c r="G809" s="144" t="s">
        <v>3887</v>
      </c>
      <c r="H809" s="144" t="s">
        <v>9112</v>
      </c>
      <c r="I809" s="145" t="b">
        <v>0</v>
      </c>
      <c r="J809" s="145">
        <v>13.17</v>
      </c>
    </row>
    <row r="810" spans="1:10">
      <c r="A810" s="7" t="s">
        <v>49</v>
      </c>
      <c r="D810" s="144" t="s">
        <v>2008</v>
      </c>
      <c r="E810" s="144" t="s">
        <v>3865</v>
      </c>
      <c r="F810" s="147">
        <v>44561</v>
      </c>
      <c r="G810" s="144" t="s">
        <v>3887</v>
      </c>
      <c r="H810" s="144" t="s">
        <v>9112</v>
      </c>
      <c r="I810" s="145" t="b">
        <v>0</v>
      </c>
      <c r="J810" s="145">
        <v>13.17</v>
      </c>
    </row>
    <row r="811" spans="1:10">
      <c r="A811" s="7" t="s">
        <v>49</v>
      </c>
      <c r="D811" s="144" t="s">
        <v>2011</v>
      </c>
      <c r="E811" s="144" t="s">
        <v>3865</v>
      </c>
      <c r="F811" s="147">
        <v>44561</v>
      </c>
      <c r="G811" s="144" t="s">
        <v>3887</v>
      </c>
      <c r="H811" s="144" t="s">
        <v>9112</v>
      </c>
      <c r="I811" s="145" t="b">
        <v>0</v>
      </c>
      <c r="J811" s="145">
        <v>21.49</v>
      </c>
    </row>
    <row r="812" spans="1:10">
      <c r="A812" s="7" t="s">
        <v>49</v>
      </c>
      <c r="D812" s="144" t="s">
        <v>2015</v>
      </c>
      <c r="E812" s="144" t="s">
        <v>3865</v>
      </c>
      <c r="F812" s="147">
        <v>44561</v>
      </c>
      <c r="G812" s="144" t="s">
        <v>3887</v>
      </c>
      <c r="H812" s="144" t="s">
        <v>9112</v>
      </c>
      <c r="I812" s="145" t="b">
        <v>0</v>
      </c>
      <c r="J812" s="145">
        <v>21.49</v>
      </c>
    </row>
    <row r="813" spans="1:10">
      <c r="A813" s="7" t="s">
        <v>49</v>
      </c>
      <c r="D813" s="144" t="s">
        <v>2018</v>
      </c>
      <c r="E813" s="144" t="s">
        <v>3865</v>
      </c>
      <c r="F813" s="147">
        <v>44561</v>
      </c>
      <c r="G813" s="144" t="s">
        <v>3887</v>
      </c>
      <c r="H813" s="144" t="s">
        <v>9112</v>
      </c>
      <c r="I813" s="145" t="b">
        <v>0</v>
      </c>
      <c r="J813" s="145">
        <v>21.49</v>
      </c>
    </row>
    <row r="814" spans="1:10">
      <c r="A814" s="7" t="s">
        <v>49</v>
      </c>
      <c r="D814" s="144" t="s">
        <v>2021</v>
      </c>
      <c r="E814" s="144" t="s">
        <v>3865</v>
      </c>
      <c r="F814" s="147">
        <v>44561</v>
      </c>
      <c r="G814" s="144" t="s">
        <v>3887</v>
      </c>
      <c r="H814" s="144" t="s">
        <v>9112</v>
      </c>
      <c r="I814" s="145" t="b">
        <v>0</v>
      </c>
      <c r="J814" s="145">
        <v>7.49</v>
      </c>
    </row>
    <row r="815" spans="1:10">
      <c r="A815" s="7" t="s">
        <v>49</v>
      </c>
      <c r="D815" s="144" t="s">
        <v>2024</v>
      </c>
      <c r="E815" s="144" t="s">
        <v>3865</v>
      </c>
      <c r="F815" s="147">
        <v>44561</v>
      </c>
      <c r="G815" s="144" t="s">
        <v>3887</v>
      </c>
      <c r="H815" s="144" t="s">
        <v>9112</v>
      </c>
      <c r="I815" s="145" t="b">
        <v>0</v>
      </c>
      <c r="J815" s="145">
        <v>7.49</v>
      </c>
    </row>
    <row r="816" spans="1:10">
      <c r="A816" s="7" t="s">
        <v>49</v>
      </c>
      <c r="D816" s="144" t="s">
        <v>2027</v>
      </c>
      <c r="E816" s="144" t="s">
        <v>3865</v>
      </c>
      <c r="F816" s="147">
        <v>44561</v>
      </c>
      <c r="G816" s="144" t="s">
        <v>3887</v>
      </c>
      <c r="H816" s="144" t="s">
        <v>9112</v>
      </c>
      <c r="I816" s="145" t="b">
        <v>0</v>
      </c>
      <c r="J816" s="145">
        <v>7.49</v>
      </c>
    </row>
    <row r="817" spans="1:10">
      <c r="A817" s="7" t="s">
        <v>49</v>
      </c>
      <c r="D817" s="144" t="s">
        <v>2030</v>
      </c>
      <c r="E817" s="144" t="s">
        <v>3865</v>
      </c>
      <c r="F817" s="147">
        <v>44561</v>
      </c>
      <c r="G817" s="144" t="s">
        <v>3887</v>
      </c>
      <c r="H817" s="144" t="s">
        <v>9112</v>
      </c>
      <c r="I817" s="145" t="b">
        <v>0</v>
      </c>
      <c r="J817" s="145">
        <v>7.49</v>
      </c>
    </row>
    <row r="818" spans="1:10">
      <c r="A818" s="7" t="s">
        <v>49</v>
      </c>
      <c r="D818" s="144" t="s">
        <v>2033</v>
      </c>
      <c r="E818" s="144" t="s">
        <v>3865</v>
      </c>
      <c r="F818" s="147">
        <v>44561</v>
      </c>
      <c r="G818" s="144" t="s">
        <v>3887</v>
      </c>
      <c r="H818" s="144" t="s">
        <v>9112</v>
      </c>
      <c r="I818" s="145" t="b">
        <v>0</v>
      </c>
      <c r="J818" s="145">
        <v>7.49</v>
      </c>
    </row>
    <row r="819" spans="1:10">
      <c r="A819" s="7" t="s">
        <v>49</v>
      </c>
      <c r="D819" s="144" t="s">
        <v>2036</v>
      </c>
      <c r="E819" s="144" t="s">
        <v>3865</v>
      </c>
      <c r="F819" s="147">
        <v>44561</v>
      </c>
      <c r="G819" s="144" t="s">
        <v>3887</v>
      </c>
      <c r="H819" s="144" t="s">
        <v>9112</v>
      </c>
      <c r="I819" s="145" t="b">
        <v>0</v>
      </c>
      <c r="J819" s="145">
        <v>11.92</v>
      </c>
    </row>
    <row r="820" spans="1:10">
      <c r="A820" s="7" t="s">
        <v>49</v>
      </c>
      <c r="D820" s="144" t="s">
        <v>2041</v>
      </c>
      <c r="E820" s="144" t="s">
        <v>3865</v>
      </c>
      <c r="F820" s="147">
        <v>44561</v>
      </c>
      <c r="G820" s="144" t="s">
        <v>3887</v>
      </c>
      <c r="H820" s="144" t="s">
        <v>9112</v>
      </c>
      <c r="I820" s="145" t="b">
        <v>0</v>
      </c>
      <c r="J820" s="145">
        <v>11.92</v>
      </c>
    </row>
    <row r="821" spans="1:10">
      <c r="A821" s="7" t="s">
        <v>49</v>
      </c>
      <c r="D821" s="144" t="s">
        <v>3783</v>
      </c>
      <c r="E821" s="144" t="s">
        <v>3865</v>
      </c>
      <c r="F821" s="147">
        <v>44561</v>
      </c>
      <c r="G821" s="144" t="s">
        <v>3887</v>
      </c>
      <c r="H821" s="144" t="s">
        <v>9112</v>
      </c>
      <c r="I821" s="145" t="b">
        <v>0</v>
      </c>
      <c r="J821" s="145">
        <v>3.25</v>
      </c>
    </row>
    <row r="822" spans="1:10">
      <c r="A822" s="7" t="s">
        <v>49</v>
      </c>
      <c r="D822" s="144" t="s">
        <v>2045</v>
      </c>
      <c r="E822" s="144" t="s">
        <v>3865</v>
      </c>
      <c r="F822" s="147">
        <v>44561</v>
      </c>
      <c r="G822" s="144" t="s">
        <v>3887</v>
      </c>
      <c r="H822" s="144" t="s">
        <v>9112</v>
      </c>
      <c r="I822" s="145" t="b">
        <v>0</v>
      </c>
      <c r="J822" s="145">
        <v>11.65</v>
      </c>
    </row>
    <row r="823" spans="1:10">
      <c r="A823" s="7" t="s">
        <v>49</v>
      </c>
      <c r="D823" s="144" t="s">
        <v>2048</v>
      </c>
      <c r="E823" s="144" t="s">
        <v>3865</v>
      </c>
      <c r="F823" s="147">
        <v>44561</v>
      </c>
      <c r="G823" s="144" t="s">
        <v>3887</v>
      </c>
      <c r="H823" s="144" t="s">
        <v>9112</v>
      </c>
      <c r="I823" s="145" t="b">
        <v>0</v>
      </c>
      <c r="J823" s="145">
        <v>11.65</v>
      </c>
    </row>
    <row r="824" spans="1:10">
      <c r="A824" s="7" t="s">
        <v>49</v>
      </c>
      <c r="D824" s="144" t="s">
        <v>2051</v>
      </c>
      <c r="E824" s="144" t="s">
        <v>3865</v>
      </c>
      <c r="F824" s="147">
        <v>44561</v>
      </c>
      <c r="G824" s="144" t="s">
        <v>3887</v>
      </c>
      <c r="H824" s="144" t="s">
        <v>9112</v>
      </c>
      <c r="I824" s="145" t="b">
        <v>0</v>
      </c>
      <c r="J824" s="145">
        <v>11.65</v>
      </c>
    </row>
    <row r="825" spans="1:10">
      <c r="A825" s="7" t="s">
        <v>49</v>
      </c>
      <c r="D825" s="144" t="s">
        <v>2054</v>
      </c>
      <c r="E825" s="144" t="s">
        <v>3865</v>
      </c>
      <c r="F825" s="147">
        <v>44561</v>
      </c>
      <c r="G825" s="144" t="s">
        <v>3887</v>
      </c>
      <c r="H825" s="144" t="s">
        <v>9112</v>
      </c>
      <c r="I825" s="145" t="b">
        <v>0</v>
      </c>
      <c r="J825" s="145">
        <v>34.369999999999997</v>
      </c>
    </row>
    <row r="826" spans="1:10">
      <c r="A826" s="7" t="s">
        <v>49</v>
      </c>
      <c r="D826" s="144" t="s">
        <v>3784</v>
      </c>
      <c r="E826" s="144" t="s">
        <v>3865</v>
      </c>
      <c r="F826" s="147">
        <v>44561</v>
      </c>
      <c r="G826" s="144" t="s">
        <v>3887</v>
      </c>
      <c r="H826" s="144" t="s">
        <v>9112</v>
      </c>
      <c r="I826" s="145" t="b">
        <v>0</v>
      </c>
      <c r="J826" s="145">
        <v>4.92</v>
      </c>
    </row>
    <row r="827" spans="1:10">
      <c r="A827" s="7" t="s">
        <v>49</v>
      </c>
      <c r="D827" s="144" t="s">
        <v>3785</v>
      </c>
      <c r="E827" s="144" t="s">
        <v>3865</v>
      </c>
      <c r="F827" s="147">
        <v>44561</v>
      </c>
      <c r="G827" s="144" t="s">
        <v>3887</v>
      </c>
      <c r="H827" s="144" t="s">
        <v>9112</v>
      </c>
      <c r="I827" s="145" t="b">
        <v>0</v>
      </c>
      <c r="J827" s="145">
        <v>4.92</v>
      </c>
    </row>
    <row r="828" spans="1:10">
      <c r="A828" s="7" t="s">
        <v>49</v>
      </c>
      <c r="D828" s="144" t="s">
        <v>2057</v>
      </c>
      <c r="E828" s="144" t="s">
        <v>3865</v>
      </c>
      <c r="F828" s="147">
        <v>44561</v>
      </c>
      <c r="G828" s="144" t="s">
        <v>3887</v>
      </c>
      <c r="H828" s="144" t="s">
        <v>9112</v>
      </c>
      <c r="I828" s="145" t="b">
        <v>0</v>
      </c>
      <c r="J828" s="145">
        <v>11.92</v>
      </c>
    </row>
    <row r="829" spans="1:10">
      <c r="A829" s="7" t="s">
        <v>49</v>
      </c>
      <c r="D829" s="144" t="s">
        <v>2060</v>
      </c>
      <c r="E829" s="144" t="s">
        <v>3865</v>
      </c>
      <c r="F829" s="147">
        <v>44561</v>
      </c>
      <c r="G829" s="144" t="s">
        <v>3887</v>
      </c>
      <c r="H829" s="144" t="s">
        <v>9112</v>
      </c>
      <c r="I829" s="145" t="b">
        <v>0</v>
      </c>
      <c r="J829" s="145">
        <v>11.92</v>
      </c>
    </row>
    <row r="830" spans="1:10">
      <c r="A830" s="7" t="s">
        <v>49</v>
      </c>
      <c r="D830" s="144" t="s">
        <v>2064</v>
      </c>
      <c r="E830" s="144" t="s">
        <v>3865</v>
      </c>
      <c r="F830" s="147">
        <v>44561</v>
      </c>
      <c r="G830" s="144" t="s">
        <v>3887</v>
      </c>
      <c r="H830" s="144" t="s">
        <v>9112</v>
      </c>
      <c r="I830" s="145" t="b">
        <v>0</v>
      </c>
      <c r="J830" s="145">
        <v>11.92</v>
      </c>
    </row>
    <row r="831" spans="1:10">
      <c r="A831" s="7" t="s">
        <v>49</v>
      </c>
      <c r="D831" s="144" t="s">
        <v>2067</v>
      </c>
      <c r="E831" s="144" t="s">
        <v>3865</v>
      </c>
      <c r="F831" s="147">
        <v>44561</v>
      </c>
      <c r="G831" s="144" t="s">
        <v>3887</v>
      </c>
      <c r="H831" s="144" t="s">
        <v>9112</v>
      </c>
      <c r="I831" s="145" t="b">
        <v>0</v>
      </c>
      <c r="J831" s="145">
        <v>11.92</v>
      </c>
    </row>
    <row r="832" spans="1:10">
      <c r="A832" s="7" t="s">
        <v>49</v>
      </c>
      <c r="D832" s="144" t="s">
        <v>2070</v>
      </c>
      <c r="E832" s="144" t="s">
        <v>3865</v>
      </c>
      <c r="F832" s="147">
        <v>44561</v>
      </c>
      <c r="G832" s="144" t="s">
        <v>3887</v>
      </c>
      <c r="H832" s="144" t="s">
        <v>9112</v>
      </c>
      <c r="I832" s="145" t="b">
        <v>0</v>
      </c>
      <c r="J832" s="145">
        <v>11.92</v>
      </c>
    </row>
    <row r="833" spans="1:10">
      <c r="A833" s="7" t="s">
        <v>49</v>
      </c>
      <c r="D833" s="144" t="s">
        <v>2073</v>
      </c>
      <c r="E833" s="144" t="s">
        <v>3865</v>
      </c>
      <c r="F833" s="147">
        <v>44561</v>
      </c>
      <c r="G833" s="144" t="s">
        <v>3887</v>
      </c>
      <c r="H833" s="144" t="s">
        <v>9112</v>
      </c>
      <c r="I833" s="145" t="b">
        <v>0</v>
      </c>
      <c r="J833" s="145">
        <v>20.75</v>
      </c>
    </row>
    <row r="834" spans="1:10">
      <c r="A834" s="7" t="s">
        <v>49</v>
      </c>
      <c r="D834" s="144" t="s">
        <v>2077</v>
      </c>
      <c r="E834" s="144" t="s">
        <v>3865</v>
      </c>
      <c r="F834" s="147">
        <v>44561</v>
      </c>
      <c r="G834" s="144" t="s">
        <v>3887</v>
      </c>
      <c r="H834" s="144" t="s">
        <v>9112</v>
      </c>
      <c r="I834" s="145" t="b">
        <v>0</v>
      </c>
      <c r="J834" s="145">
        <v>20.75</v>
      </c>
    </row>
    <row r="835" spans="1:10">
      <c r="A835" s="7" t="s">
        <v>49</v>
      </c>
      <c r="D835" s="144" t="s">
        <v>2080</v>
      </c>
      <c r="E835" s="144" t="s">
        <v>3865</v>
      </c>
      <c r="F835" s="147">
        <v>44561</v>
      </c>
      <c r="G835" s="144" t="s">
        <v>3887</v>
      </c>
      <c r="H835" s="144" t="s">
        <v>9112</v>
      </c>
      <c r="I835" s="145" t="b">
        <v>0</v>
      </c>
      <c r="J835" s="145">
        <v>20.75</v>
      </c>
    </row>
    <row r="836" spans="1:10">
      <c r="A836" s="7" t="s">
        <v>49</v>
      </c>
      <c r="D836" s="144" t="s">
        <v>2083</v>
      </c>
      <c r="E836" s="144" t="s">
        <v>3865</v>
      </c>
      <c r="F836" s="147">
        <v>44561</v>
      </c>
      <c r="G836" s="144" t="s">
        <v>3887</v>
      </c>
      <c r="H836" s="144" t="s">
        <v>9112</v>
      </c>
      <c r="I836" s="145" t="b">
        <v>0</v>
      </c>
      <c r="J836" s="145">
        <v>20.75</v>
      </c>
    </row>
    <row r="837" spans="1:10">
      <c r="A837" s="7" t="s">
        <v>49</v>
      </c>
      <c r="D837" s="144" t="s">
        <v>2086</v>
      </c>
      <c r="E837" s="144" t="s">
        <v>3865</v>
      </c>
      <c r="F837" s="147">
        <v>44561</v>
      </c>
      <c r="G837" s="144" t="s">
        <v>3887</v>
      </c>
      <c r="H837" s="144" t="s">
        <v>9112</v>
      </c>
      <c r="I837" s="145" t="b">
        <v>0</v>
      </c>
      <c r="J837" s="145">
        <v>34.369999999999997</v>
      </c>
    </row>
    <row r="838" spans="1:10">
      <c r="A838" s="7" t="s">
        <v>49</v>
      </c>
      <c r="D838" s="144" t="s">
        <v>2090</v>
      </c>
      <c r="E838" s="144" t="s">
        <v>3865</v>
      </c>
      <c r="F838" s="147">
        <v>44561</v>
      </c>
      <c r="G838" s="144" t="s">
        <v>3887</v>
      </c>
      <c r="H838" s="144" t="s">
        <v>9112</v>
      </c>
      <c r="I838" s="145" t="b">
        <v>0</v>
      </c>
      <c r="J838" s="145">
        <v>34.369999999999997</v>
      </c>
    </row>
    <row r="839" spans="1:10">
      <c r="A839" s="7" t="s">
        <v>49</v>
      </c>
      <c r="D839" s="144" t="s">
        <v>2093</v>
      </c>
      <c r="E839" s="144" t="s">
        <v>3865</v>
      </c>
      <c r="F839" s="147">
        <v>44561</v>
      </c>
      <c r="G839" s="144" t="s">
        <v>3887</v>
      </c>
      <c r="H839" s="144" t="s">
        <v>9112</v>
      </c>
      <c r="I839" s="145" t="b">
        <v>0</v>
      </c>
      <c r="J839" s="145">
        <v>7.2</v>
      </c>
    </row>
    <row r="840" spans="1:10">
      <c r="A840" s="7" t="s">
        <v>49</v>
      </c>
      <c r="D840" s="144" t="s">
        <v>2096</v>
      </c>
      <c r="E840" s="144" t="s">
        <v>3865</v>
      </c>
      <c r="F840" s="147">
        <v>44561</v>
      </c>
      <c r="G840" s="144" t="s">
        <v>3887</v>
      </c>
      <c r="H840" s="144" t="s">
        <v>9112</v>
      </c>
      <c r="I840" s="145" t="b">
        <v>0</v>
      </c>
      <c r="J840" s="145">
        <v>7.2</v>
      </c>
    </row>
    <row r="841" spans="1:10">
      <c r="A841" s="7" t="s">
        <v>49</v>
      </c>
      <c r="D841" s="144" t="s">
        <v>2099</v>
      </c>
      <c r="E841" s="144" t="s">
        <v>3865</v>
      </c>
      <c r="F841" s="147">
        <v>44561</v>
      </c>
      <c r="G841" s="144" t="s">
        <v>3887</v>
      </c>
      <c r="H841" s="144" t="s">
        <v>9112</v>
      </c>
      <c r="I841" s="145" t="b">
        <v>0</v>
      </c>
      <c r="J841" s="145">
        <v>7.2</v>
      </c>
    </row>
    <row r="842" spans="1:10">
      <c r="A842" s="7" t="s">
        <v>49</v>
      </c>
      <c r="D842" s="144" t="s">
        <v>2102</v>
      </c>
      <c r="E842" s="144" t="s">
        <v>3865</v>
      </c>
      <c r="F842" s="147">
        <v>44561</v>
      </c>
      <c r="G842" s="144" t="s">
        <v>3887</v>
      </c>
      <c r="H842" s="144" t="s">
        <v>9112</v>
      </c>
      <c r="I842" s="145" t="b">
        <v>0</v>
      </c>
      <c r="J842" s="145">
        <v>7.2</v>
      </c>
    </row>
    <row r="843" spans="1:10">
      <c r="A843" s="7" t="s">
        <v>49</v>
      </c>
      <c r="D843" s="144" t="s">
        <v>2105</v>
      </c>
      <c r="E843" s="144" t="s">
        <v>3865</v>
      </c>
      <c r="F843" s="147">
        <v>44561</v>
      </c>
      <c r="G843" s="144" t="s">
        <v>3887</v>
      </c>
      <c r="H843" s="144" t="s">
        <v>9112</v>
      </c>
      <c r="I843" s="145" t="b">
        <v>0</v>
      </c>
      <c r="J843" s="145">
        <v>7.2</v>
      </c>
    </row>
    <row r="844" spans="1:10">
      <c r="A844" s="7" t="s">
        <v>49</v>
      </c>
      <c r="D844" s="144" t="s">
        <v>2109</v>
      </c>
      <c r="E844" s="144" t="s">
        <v>3865</v>
      </c>
      <c r="F844" s="147">
        <v>44561</v>
      </c>
      <c r="G844" s="144" t="s">
        <v>3887</v>
      </c>
      <c r="H844" s="144" t="s">
        <v>9112</v>
      </c>
      <c r="I844" s="145" t="b">
        <v>0</v>
      </c>
      <c r="J844" s="145">
        <v>11.65</v>
      </c>
    </row>
    <row r="845" spans="1:10">
      <c r="A845" s="7" t="s">
        <v>49</v>
      </c>
      <c r="D845" s="144" t="s">
        <v>2112</v>
      </c>
      <c r="E845" s="144" t="s">
        <v>3865</v>
      </c>
      <c r="F845" s="147">
        <v>44561</v>
      </c>
      <c r="G845" s="144" t="s">
        <v>3887</v>
      </c>
      <c r="H845" s="144" t="s">
        <v>9112</v>
      </c>
      <c r="I845" s="145" t="b">
        <v>0</v>
      </c>
      <c r="J845" s="145">
        <v>11.65</v>
      </c>
    </row>
    <row r="846" spans="1:10">
      <c r="A846" s="7" t="s">
        <v>49</v>
      </c>
      <c r="D846" s="144" t="s">
        <v>2115</v>
      </c>
      <c r="E846" s="144" t="s">
        <v>3865</v>
      </c>
      <c r="F846" s="147">
        <v>44561</v>
      </c>
      <c r="G846" s="144" t="s">
        <v>3887</v>
      </c>
      <c r="H846" s="144" t="s">
        <v>9112</v>
      </c>
      <c r="I846" s="145" t="b">
        <v>0</v>
      </c>
      <c r="J846" s="145">
        <v>11.65</v>
      </c>
    </row>
    <row r="847" spans="1:10">
      <c r="A847" s="7" t="s">
        <v>49</v>
      </c>
      <c r="D847" s="144" t="s">
        <v>2118</v>
      </c>
      <c r="E847" s="144" t="s">
        <v>3865</v>
      </c>
      <c r="F847" s="147">
        <v>44561</v>
      </c>
      <c r="G847" s="144" t="s">
        <v>3887</v>
      </c>
      <c r="H847" s="144" t="s">
        <v>9112</v>
      </c>
      <c r="I847" s="145" t="b">
        <v>0</v>
      </c>
      <c r="J847" s="145">
        <v>11.92</v>
      </c>
    </row>
    <row r="848" spans="1:10">
      <c r="A848" s="7" t="s">
        <v>49</v>
      </c>
      <c r="D848" s="144" t="s">
        <v>2122</v>
      </c>
      <c r="E848" s="144" t="s">
        <v>3865</v>
      </c>
      <c r="F848" s="147">
        <v>44561</v>
      </c>
      <c r="G848" s="144" t="s">
        <v>3887</v>
      </c>
      <c r="H848" s="144" t="s">
        <v>9112</v>
      </c>
      <c r="I848" s="145" t="b">
        <v>0</v>
      </c>
      <c r="J848" s="145">
        <v>11.92</v>
      </c>
    </row>
    <row r="849" spans="1:10">
      <c r="A849" s="7" t="s">
        <v>49</v>
      </c>
      <c r="D849" s="144" t="s">
        <v>3786</v>
      </c>
      <c r="E849" s="144" t="s">
        <v>3865</v>
      </c>
      <c r="F849" s="147">
        <v>44561</v>
      </c>
      <c r="G849" s="144" t="s">
        <v>3887</v>
      </c>
      <c r="H849" s="144" t="s">
        <v>9112</v>
      </c>
      <c r="I849" s="145" t="b">
        <v>0</v>
      </c>
      <c r="J849" s="145">
        <v>2.42</v>
      </c>
    </row>
    <row r="850" spans="1:10">
      <c r="A850" s="7" t="s">
        <v>49</v>
      </c>
      <c r="D850" s="144" t="s">
        <v>2125</v>
      </c>
      <c r="E850" s="144" t="s">
        <v>3865</v>
      </c>
      <c r="F850" s="147">
        <v>44561</v>
      </c>
      <c r="G850" s="144" t="s">
        <v>3887</v>
      </c>
      <c r="H850" s="144" t="s">
        <v>9112</v>
      </c>
      <c r="I850" s="145" t="b">
        <v>0</v>
      </c>
      <c r="J850" s="145">
        <v>7.2</v>
      </c>
    </row>
    <row r="851" spans="1:10">
      <c r="A851" s="7" t="s">
        <v>49</v>
      </c>
      <c r="D851" s="144" t="s">
        <v>2129</v>
      </c>
      <c r="E851" s="144" t="s">
        <v>3865</v>
      </c>
      <c r="F851" s="147">
        <v>44561</v>
      </c>
      <c r="G851" s="144" t="s">
        <v>3887</v>
      </c>
      <c r="H851" s="144" t="s">
        <v>9112</v>
      </c>
      <c r="I851" s="145" t="b">
        <v>0</v>
      </c>
      <c r="J851" s="145">
        <v>7.2</v>
      </c>
    </row>
    <row r="852" spans="1:10">
      <c r="A852" s="7" t="s">
        <v>49</v>
      </c>
      <c r="D852" s="144" t="s">
        <v>1492</v>
      </c>
      <c r="E852" s="144" t="s">
        <v>3865</v>
      </c>
      <c r="F852" s="147">
        <v>44561</v>
      </c>
      <c r="G852" s="144" t="s">
        <v>3887</v>
      </c>
      <c r="H852" s="144" t="s">
        <v>9112</v>
      </c>
      <c r="I852" s="145" t="b">
        <v>0</v>
      </c>
      <c r="J852" s="145">
        <v>9.6</v>
      </c>
    </row>
    <row r="853" spans="1:10">
      <c r="A853" s="7" t="s">
        <v>49</v>
      </c>
      <c r="D853" s="144" t="s">
        <v>1496</v>
      </c>
      <c r="E853" s="144" t="s">
        <v>3865</v>
      </c>
      <c r="F853" s="147">
        <v>44561</v>
      </c>
      <c r="G853" s="144" t="s">
        <v>3887</v>
      </c>
      <c r="H853" s="144" t="s">
        <v>9112</v>
      </c>
      <c r="I853" s="145" t="b">
        <v>0</v>
      </c>
      <c r="J853" s="145">
        <v>9.6</v>
      </c>
    </row>
    <row r="854" spans="1:10">
      <c r="A854" s="7" t="s">
        <v>49</v>
      </c>
      <c r="D854" s="144" t="s">
        <v>1500</v>
      </c>
      <c r="E854" s="144" t="s">
        <v>3865</v>
      </c>
      <c r="F854" s="147">
        <v>44561</v>
      </c>
      <c r="G854" s="144" t="s">
        <v>3887</v>
      </c>
      <c r="H854" s="144" t="s">
        <v>9112</v>
      </c>
      <c r="I854" s="145" t="b">
        <v>0</v>
      </c>
      <c r="J854" s="145">
        <v>9.6</v>
      </c>
    </row>
    <row r="855" spans="1:10">
      <c r="A855" s="7" t="s">
        <v>49</v>
      </c>
      <c r="D855" s="144" t="s">
        <v>3787</v>
      </c>
      <c r="E855" s="144" t="s">
        <v>3865</v>
      </c>
      <c r="F855" s="147">
        <v>44561</v>
      </c>
      <c r="G855" s="144" t="s">
        <v>3887</v>
      </c>
      <c r="H855" s="144" t="s">
        <v>9112</v>
      </c>
      <c r="I855" s="145" t="b">
        <v>0</v>
      </c>
      <c r="J855" s="145">
        <v>2.42</v>
      </c>
    </row>
    <row r="856" spans="1:10">
      <c r="A856" s="7" t="s">
        <v>49</v>
      </c>
      <c r="D856" s="144" t="s">
        <v>2132</v>
      </c>
      <c r="E856" s="144" t="s">
        <v>3865</v>
      </c>
      <c r="F856" s="147">
        <v>44561</v>
      </c>
      <c r="G856" s="144" t="s">
        <v>3887</v>
      </c>
      <c r="H856" s="144" t="s">
        <v>9112</v>
      </c>
      <c r="I856" s="145" t="b">
        <v>0</v>
      </c>
      <c r="J856" s="145">
        <v>21.09</v>
      </c>
    </row>
    <row r="857" spans="1:10">
      <c r="A857" s="7" t="s">
        <v>49</v>
      </c>
      <c r="D857" s="144" t="s">
        <v>3788</v>
      </c>
      <c r="E857" s="144" t="s">
        <v>3865</v>
      </c>
      <c r="F857" s="147">
        <v>44561</v>
      </c>
      <c r="G857" s="144" t="s">
        <v>3887</v>
      </c>
      <c r="H857" s="144" t="s">
        <v>9112</v>
      </c>
      <c r="I857" s="145" t="b">
        <v>0</v>
      </c>
      <c r="J857" s="145">
        <v>4.92</v>
      </c>
    </row>
    <row r="858" spans="1:10">
      <c r="A858" s="7" t="s">
        <v>49</v>
      </c>
      <c r="D858" s="144" t="s">
        <v>2136</v>
      </c>
      <c r="E858" s="144" t="s">
        <v>3865</v>
      </c>
      <c r="F858" s="147">
        <v>44561</v>
      </c>
      <c r="G858" s="144" t="s">
        <v>3887</v>
      </c>
      <c r="H858" s="144" t="s">
        <v>9112</v>
      </c>
      <c r="I858" s="145" t="b">
        <v>0</v>
      </c>
      <c r="J858" s="145">
        <v>21.09</v>
      </c>
    </row>
    <row r="859" spans="1:10">
      <c r="A859" s="7" t="s">
        <v>49</v>
      </c>
      <c r="D859" s="144" t="s">
        <v>2139</v>
      </c>
      <c r="E859" s="144" t="s">
        <v>3865</v>
      </c>
      <c r="F859" s="147">
        <v>44561</v>
      </c>
      <c r="G859" s="144" t="s">
        <v>3887</v>
      </c>
      <c r="H859" s="144" t="s">
        <v>9112</v>
      </c>
      <c r="I859" s="145" t="b">
        <v>0</v>
      </c>
      <c r="J859" s="145">
        <v>21.09</v>
      </c>
    </row>
    <row r="860" spans="1:10">
      <c r="A860" s="7" t="s">
        <v>49</v>
      </c>
      <c r="D860" s="144" t="s">
        <v>2142</v>
      </c>
      <c r="E860" s="144" t="s">
        <v>3865</v>
      </c>
      <c r="F860" s="147">
        <v>44561</v>
      </c>
      <c r="G860" s="144" t="s">
        <v>3887</v>
      </c>
      <c r="H860" s="144" t="s">
        <v>9112</v>
      </c>
      <c r="I860" s="145" t="b">
        <v>0</v>
      </c>
      <c r="J860" s="145">
        <v>34.369999999999997</v>
      </c>
    </row>
    <row r="861" spans="1:10">
      <c r="A861" s="7" t="s">
        <v>49</v>
      </c>
      <c r="D861" s="144" t="s">
        <v>3789</v>
      </c>
      <c r="E861" s="144" t="s">
        <v>3865</v>
      </c>
      <c r="F861" s="147">
        <v>44561</v>
      </c>
      <c r="G861" s="144" t="s">
        <v>3887</v>
      </c>
      <c r="H861" s="144" t="s">
        <v>9112</v>
      </c>
      <c r="I861" s="145" t="b">
        <v>0</v>
      </c>
      <c r="J861" s="145">
        <v>10.75</v>
      </c>
    </row>
    <row r="862" spans="1:10">
      <c r="A862" s="7" t="s">
        <v>49</v>
      </c>
      <c r="D862" s="144" t="s">
        <v>2146</v>
      </c>
      <c r="E862" s="144" t="s">
        <v>3865</v>
      </c>
      <c r="F862" s="147">
        <v>44561</v>
      </c>
      <c r="G862" s="144" t="s">
        <v>3887</v>
      </c>
      <c r="H862" s="144" t="s">
        <v>9112</v>
      </c>
      <c r="I862" s="145" t="b">
        <v>0</v>
      </c>
      <c r="J862" s="145">
        <v>7.3</v>
      </c>
    </row>
    <row r="863" spans="1:10">
      <c r="A863" s="7" t="s">
        <v>49</v>
      </c>
      <c r="D863" s="144" t="s">
        <v>2149</v>
      </c>
      <c r="E863" s="144" t="s">
        <v>3865</v>
      </c>
      <c r="F863" s="147">
        <v>44561</v>
      </c>
      <c r="G863" s="144" t="s">
        <v>3887</v>
      </c>
      <c r="H863" s="144" t="s">
        <v>9112</v>
      </c>
      <c r="I863" s="145" t="b">
        <v>0</v>
      </c>
      <c r="J863" s="145">
        <v>7.3</v>
      </c>
    </row>
    <row r="864" spans="1:10">
      <c r="A864" s="7" t="s">
        <v>49</v>
      </c>
      <c r="D864" s="144" t="s">
        <v>2152</v>
      </c>
      <c r="E864" s="144" t="s">
        <v>3865</v>
      </c>
      <c r="F864" s="147">
        <v>44561</v>
      </c>
      <c r="G864" s="144" t="s">
        <v>3887</v>
      </c>
      <c r="H864" s="144" t="s">
        <v>9112</v>
      </c>
      <c r="I864" s="145" t="b">
        <v>0</v>
      </c>
      <c r="J864" s="145">
        <v>7.3</v>
      </c>
    </row>
    <row r="865" spans="1:10">
      <c r="A865" s="7" t="s">
        <v>49</v>
      </c>
      <c r="D865" s="144" t="s">
        <v>2155</v>
      </c>
      <c r="E865" s="144" t="s">
        <v>3865</v>
      </c>
      <c r="F865" s="147">
        <v>44561</v>
      </c>
      <c r="G865" s="144" t="s">
        <v>3887</v>
      </c>
      <c r="H865" s="144" t="s">
        <v>9112</v>
      </c>
      <c r="I865" s="145" t="b">
        <v>0</v>
      </c>
      <c r="J865" s="145">
        <v>7.2</v>
      </c>
    </row>
    <row r="866" spans="1:10">
      <c r="A866" s="7" t="s">
        <v>49</v>
      </c>
      <c r="D866" s="144" t="s">
        <v>3790</v>
      </c>
      <c r="E866" s="144" t="s">
        <v>3865</v>
      </c>
      <c r="F866" s="147">
        <v>44561</v>
      </c>
      <c r="G866" s="144" t="s">
        <v>3887</v>
      </c>
      <c r="H866" s="144" t="s">
        <v>9112</v>
      </c>
      <c r="I866" s="145" t="b">
        <v>0</v>
      </c>
      <c r="J866" s="145">
        <v>10.75</v>
      </c>
    </row>
    <row r="867" spans="1:10">
      <c r="A867" s="7" t="s">
        <v>49</v>
      </c>
      <c r="D867" s="144" t="s">
        <v>3791</v>
      </c>
      <c r="E867" s="144" t="s">
        <v>3865</v>
      </c>
      <c r="F867" s="147">
        <v>44561</v>
      </c>
      <c r="G867" s="144" t="s">
        <v>3887</v>
      </c>
      <c r="H867" s="144" t="s">
        <v>9112</v>
      </c>
      <c r="I867" s="145" t="b">
        <v>0</v>
      </c>
      <c r="J867" s="145">
        <v>10.75</v>
      </c>
    </row>
    <row r="868" spans="1:10">
      <c r="A868" s="7" t="s">
        <v>49</v>
      </c>
      <c r="D868" s="144" t="s">
        <v>3792</v>
      </c>
      <c r="E868" s="144" t="s">
        <v>3865</v>
      </c>
      <c r="F868" s="147">
        <v>44561</v>
      </c>
      <c r="G868" s="144" t="s">
        <v>3887</v>
      </c>
      <c r="H868" s="144" t="s">
        <v>9112</v>
      </c>
      <c r="I868" s="145" t="b">
        <v>0</v>
      </c>
      <c r="J868" s="145">
        <v>10.75</v>
      </c>
    </row>
    <row r="869" spans="1:10">
      <c r="A869" s="7" t="s">
        <v>49</v>
      </c>
      <c r="D869" s="144" t="s">
        <v>3793</v>
      </c>
      <c r="E869" s="144" t="s">
        <v>3865</v>
      </c>
      <c r="F869" s="147">
        <v>44561</v>
      </c>
      <c r="G869" s="144" t="s">
        <v>3887</v>
      </c>
      <c r="H869" s="144" t="s">
        <v>9112</v>
      </c>
      <c r="I869" s="145" t="b">
        <v>0</v>
      </c>
      <c r="J869" s="145">
        <v>10.75</v>
      </c>
    </row>
    <row r="870" spans="1:10">
      <c r="A870" s="7" t="s">
        <v>49</v>
      </c>
      <c r="D870" s="144" t="s">
        <v>3794</v>
      </c>
      <c r="E870" s="144" t="s">
        <v>3865</v>
      </c>
      <c r="F870" s="147">
        <v>44561</v>
      </c>
      <c r="G870" s="144" t="s">
        <v>3887</v>
      </c>
      <c r="H870" s="144" t="s">
        <v>9112</v>
      </c>
      <c r="I870" s="145" t="b">
        <v>0</v>
      </c>
      <c r="J870" s="145">
        <v>10.75</v>
      </c>
    </row>
    <row r="871" spans="1:10">
      <c r="A871" s="7" t="s">
        <v>49</v>
      </c>
      <c r="D871" s="144" t="s">
        <v>3795</v>
      </c>
      <c r="E871" s="144" t="s">
        <v>3865</v>
      </c>
      <c r="F871" s="147">
        <v>44561</v>
      </c>
      <c r="G871" s="144" t="s">
        <v>3887</v>
      </c>
      <c r="H871" s="144" t="s">
        <v>9112</v>
      </c>
      <c r="I871" s="145" t="b">
        <v>0</v>
      </c>
      <c r="J871" s="145">
        <v>10.75</v>
      </c>
    </row>
    <row r="872" spans="1:10">
      <c r="A872" s="7" t="s">
        <v>49</v>
      </c>
      <c r="D872" s="144" t="s">
        <v>3796</v>
      </c>
      <c r="E872" s="144" t="s">
        <v>3865</v>
      </c>
      <c r="F872" s="147">
        <v>44561</v>
      </c>
      <c r="G872" s="144" t="s">
        <v>3887</v>
      </c>
      <c r="H872" s="144" t="s">
        <v>9112</v>
      </c>
      <c r="I872" s="145" t="b">
        <v>0</v>
      </c>
      <c r="J872" s="145">
        <v>10.75</v>
      </c>
    </row>
    <row r="873" spans="1:10">
      <c r="A873" s="7" t="s">
        <v>49</v>
      </c>
      <c r="D873" s="144" t="s">
        <v>1504</v>
      </c>
      <c r="E873" s="144" t="s">
        <v>3865</v>
      </c>
      <c r="F873" s="147">
        <v>44561</v>
      </c>
      <c r="G873" s="144" t="s">
        <v>3887</v>
      </c>
      <c r="H873" s="144" t="s">
        <v>9112</v>
      </c>
      <c r="I873" s="145" t="b">
        <v>0</v>
      </c>
      <c r="J873" s="145">
        <v>42.24</v>
      </c>
    </row>
    <row r="874" spans="1:10">
      <c r="A874" s="7" t="s">
        <v>49</v>
      </c>
      <c r="D874" s="144" t="s">
        <v>1509</v>
      </c>
      <c r="E874" s="144" t="s">
        <v>3865</v>
      </c>
      <c r="F874" s="147">
        <v>44561</v>
      </c>
      <c r="G874" s="144" t="s">
        <v>3887</v>
      </c>
      <c r="H874" s="144" t="s">
        <v>9112</v>
      </c>
      <c r="I874" s="145" t="b">
        <v>0</v>
      </c>
      <c r="J874" s="145">
        <v>42.24</v>
      </c>
    </row>
    <row r="875" spans="1:10">
      <c r="A875" s="7" t="s">
        <v>49</v>
      </c>
      <c r="D875" s="144" t="s">
        <v>1512</v>
      </c>
      <c r="E875" s="144" t="s">
        <v>3865</v>
      </c>
      <c r="F875" s="147">
        <v>44561</v>
      </c>
      <c r="G875" s="144" t="s">
        <v>3887</v>
      </c>
      <c r="H875" s="144" t="s">
        <v>9112</v>
      </c>
      <c r="I875" s="145" t="b">
        <v>0</v>
      </c>
      <c r="J875" s="145">
        <v>29.98</v>
      </c>
    </row>
    <row r="876" spans="1:10">
      <c r="A876" s="7" t="s">
        <v>49</v>
      </c>
      <c r="D876" s="144" t="s">
        <v>1516</v>
      </c>
      <c r="E876" s="144" t="s">
        <v>3865</v>
      </c>
      <c r="F876" s="147">
        <v>44561</v>
      </c>
      <c r="G876" s="144" t="s">
        <v>3887</v>
      </c>
      <c r="H876" s="144" t="s">
        <v>9112</v>
      </c>
      <c r="I876" s="145" t="b">
        <v>0</v>
      </c>
      <c r="J876" s="145">
        <v>29.98</v>
      </c>
    </row>
    <row r="877" spans="1:10">
      <c r="A877" s="7" t="s">
        <v>49</v>
      </c>
      <c r="D877" s="144" t="s">
        <v>1519</v>
      </c>
      <c r="E877" s="144" t="s">
        <v>3865</v>
      </c>
      <c r="F877" s="147">
        <v>44561</v>
      </c>
      <c r="G877" s="144" t="s">
        <v>3887</v>
      </c>
      <c r="H877" s="144" t="s">
        <v>9112</v>
      </c>
      <c r="I877" s="145" t="b">
        <v>0</v>
      </c>
      <c r="J877" s="145">
        <v>16.37</v>
      </c>
    </row>
    <row r="878" spans="1:10">
      <c r="A878" s="7" t="s">
        <v>49</v>
      </c>
      <c r="D878" s="144" t="s">
        <v>1437</v>
      </c>
      <c r="E878" s="144" t="s">
        <v>3865</v>
      </c>
      <c r="F878" s="147">
        <v>44561</v>
      </c>
      <c r="G878" s="144" t="s">
        <v>3887</v>
      </c>
      <c r="H878" s="144" t="s">
        <v>9112</v>
      </c>
      <c r="I878" s="145" t="b">
        <v>0</v>
      </c>
      <c r="J878" s="145">
        <v>13.41</v>
      </c>
    </row>
    <row r="879" spans="1:10">
      <c r="A879" s="7" t="s">
        <v>49</v>
      </c>
      <c r="D879" s="144" t="s">
        <v>1440</v>
      </c>
      <c r="E879" s="144" t="s">
        <v>3865</v>
      </c>
      <c r="F879" s="147">
        <v>44561</v>
      </c>
      <c r="G879" s="144" t="s">
        <v>3887</v>
      </c>
      <c r="H879" s="144" t="s">
        <v>9112</v>
      </c>
      <c r="I879" s="145" t="b">
        <v>0</v>
      </c>
      <c r="J879" s="145">
        <v>13.41</v>
      </c>
    </row>
    <row r="880" spans="1:10">
      <c r="A880" s="7" t="s">
        <v>49</v>
      </c>
      <c r="D880" s="144" t="s">
        <v>1444</v>
      </c>
      <c r="E880" s="144" t="s">
        <v>3865</v>
      </c>
      <c r="F880" s="147">
        <v>44561</v>
      </c>
      <c r="G880" s="144" t="s">
        <v>3887</v>
      </c>
      <c r="H880" s="144" t="s">
        <v>9112</v>
      </c>
      <c r="I880" s="145" t="b">
        <v>0</v>
      </c>
      <c r="J880" s="145">
        <v>23.46</v>
      </c>
    </row>
    <row r="881" spans="1:10">
      <c r="A881" s="7" t="s">
        <v>49</v>
      </c>
      <c r="D881" s="144" t="s">
        <v>1448</v>
      </c>
      <c r="E881" s="144" t="s">
        <v>3865</v>
      </c>
      <c r="F881" s="147">
        <v>44561</v>
      </c>
      <c r="G881" s="144" t="s">
        <v>3887</v>
      </c>
      <c r="H881" s="144" t="s">
        <v>9112</v>
      </c>
      <c r="I881" s="145" t="b">
        <v>0</v>
      </c>
      <c r="J881" s="145">
        <v>23.46</v>
      </c>
    </row>
    <row r="882" spans="1:10">
      <c r="A882" s="7" t="s">
        <v>49</v>
      </c>
      <c r="D882" s="144" t="s">
        <v>2161</v>
      </c>
      <c r="E882" s="144" t="s">
        <v>3865</v>
      </c>
      <c r="F882" s="147">
        <v>44561</v>
      </c>
      <c r="G882" s="144" t="s">
        <v>3887</v>
      </c>
      <c r="H882" s="144" t="s">
        <v>9112</v>
      </c>
      <c r="I882" s="145" t="b">
        <v>0</v>
      </c>
      <c r="J882" s="145">
        <v>7.2</v>
      </c>
    </row>
    <row r="883" spans="1:10">
      <c r="A883" s="7" t="s">
        <v>49</v>
      </c>
      <c r="D883" s="144" t="s">
        <v>2164</v>
      </c>
      <c r="E883" s="144" t="s">
        <v>3865</v>
      </c>
      <c r="F883" s="147">
        <v>44561</v>
      </c>
      <c r="G883" s="144" t="s">
        <v>3887</v>
      </c>
      <c r="H883" s="144" t="s">
        <v>9112</v>
      </c>
      <c r="I883" s="145" t="b">
        <v>0</v>
      </c>
      <c r="J883" s="145">
        <v>12.33</v>
      </c>
    </row>
    <row r="884" spans="1:10">
      <c r="A884" s="7" t="s">
        <v>49</v>
      </c>
      <c r="D884" s="144" t="s">
        <v>2167</v>
      </c>
      <c r="E884" s="144" t="s">
        <v>3865</v>
      </c>
      <c r="F884" s="147">
        <v>44561</v>
      </c>
      <c r="G884" s="144" t="s">
        <v>3887</v>
      </c>
      <c r="H884" s="144" t="s">
        <v>9112</v>
      </c>
      <c r="I884" s="145" t="b">
        <v>0</v>
      </c>
      <c r="J884" s="145">
        <v>12.33</v>
      </c>
    </row>
    <row r="885" spans="1:10">
      <c r="A885" s="7" t="s">
        <v>49</v>
      </c>
      <c r="D885" s="144" t="s">
        <v>2170</v>
      </c>
      <c r="E885" s="144" t="s">
        <v>3865</v>
      </c>
      <c r="F885" s="147">
        <v>44561</v>
      </c>
      <c r="G885" s="144" t="s">
        <v>3887</v>
      </c>
      <c r="H885" s="144" t="s">
        <v>9112</v>
      </c>
      <c r="I885" s="145" t="b">
        <v>0</v>
      </c>
      <c r="J885" s="145">
        <v>12.33</v>
      </c>
    </row>
    <row r="886" spans="1:10">
      <c r="A886" s="7" t="s">
        <v>49</v>
      </c>
      <c r="D886" s="144" t="s">
        <v>2173</v>
      </c>
      <c r="E886" s="144" t="s">
        <v>3865</v>
      </c>
      <c r="F886" s="147">
        <v>44561</v>
      </c>
      <c r="G886" s="144" t="s">
        <v>3887</v>
      </c>
      <c r="H886" s="144" t="s">
        <v>9112</v>
      </c>
      <c r="I886" s="145" t="b">
        <v>0</v>
      </c>
      <c r="J886" s="145">
        <v>12.33</v>
      </c>
    </row>
    <row r="887" spans="1:10">
      <c r="A887" s="7" t="s">
        <v>49</v>
      </c>
      <c r="D887" s="144" t="s">
        <v>2176</v>
      </c>
      <c r="E887" s="144" t="s">
        <v>3865</v>
      </c>
      <c r="F887" s="147">
        <v>44561</v>
      </c>
      <c r="G887" s="144" t="s">
        <v>3887</v>
      </c>
      <c r="H887" s="144" t="s">
        <v>9112</v>
      </c>
      <c r="I887" s="145" t="b">
        <v>0</v>
      </c>
      <c r="J887" s="145">
        <v>12.26</v>
      </c>
    </row>
    <row r="888" spans="1:10">
      <c r="A888" s="7" t="s">
        <v>49</v>
      </c>
      <c r="D888" s="144" t="s">
        <v>2179</v>
      </c>
      <c r="E888" s="144" t="s">
        <v>3865</v>
      </c>
      <c r="F888" s="147">
        <v>44561</v>
      </c>
      <c r="G888" s="144" t="s">
        <v>3887</v>
      </c>
      <c r="H888" s="144" t="s">
        <v>9112</v>
      </c>
      <c r="I888" s="145" t="b">
        <v>0</v>
      </c>
      <c r="J888" s="145">
        <v>7</v>
      </c>
    </row>
    <row r="889" spans="1:10">
      <c r="A889" s="7" t="s">
        <v>49</v>
      </c>
      <c r="D889" s="144" t="s">
        <v>2182</v>
      </c>
      <c r="E889" s="144" t="s">
        <v>3865</v>
      </c>
      <c r="F889" s="147">
        <v>44561</v>
      </c>
      <c r="G889" s="144" t="s">
        <v>3887</v>
      </c>
      <c r="H889" s="144" t="s">
        <v>9112</v>
      </c>
      <c r="I889" s="145" t="b">
        <v>0</v>
      </c>
      <c r="J889" s="145">
        <v>7.2</v>
      </c>
    </row>
    <row r="890" spans="1:10">
      <c r="A890" s="7" t="s">
        <v>49</v>
      </c>
      <c r="D890" s="144" t="s">
        <v>2185</v>
      </c>
      <c r="E890" s="144" t="s">
        <v>3865</v>
      </c>
      <c r="F890" s="147">
        <v>44561</v>
      </c>
      <c r="G890" s="144" t="s">
        <v>3887</v>
      </c>
      <c r="H890" s="144" t="s">
        <v>9112</v>
      </c>
      <c r="I890" s="145" t="b">
        <v>0</v>
      </c>
      <c r="J890" s="145">
        <v>13.27</v>
      </c>
    </row>
    <row r="891" spans="1:10">
      <c r="A891" s="7" t="s">
        <v>49</v>
      </c>
      <c r="D891" s="144" t="s">
        <v>2188</v>
      </c>
      <c r="E891" s="144" t="s">
        <v>3865</v>
      </c>
      <c r="F891" s="147">
        <v>44561</v>
      </c>
      <c r="G891" s="144" t="s">
        <v>3887</v>
      </c>
      <c r="H891" s="144" t="s">
        <v>9112</v>
      </c>
      <c r="I891" s="145" t="b">
        <v>0</v>
      </c>
      <c r="J891" s="145">
        <v>12.9</v>
      </c>
    </row>
    <row r="892" spans="1:10">
      <c r="A892" s="7" t="s">
        <v>49</v>
      </c>
      <c r="D892" s="144" t="s">
        <v>2192</v>
      </c>
      <c r="E892" s="144" t="s">
        <v>3865</v>
      </c>
      <c r="F892" s="147">
        <v>44561</v>
      </c>
      <c r="G892" s="144" t="s">
        <v>3887</v>
      </c>
      <c r="H892" s="144" t="s">
        <v>9112</v>
      </c>
      <c r="I892" s="145" t="b">
        <v>0</v>
      </c>
      <c r="J892" s="145">
        <v>11.92</v>
      </c>
    </row>
    <row r="893" spans="1:10">
      <c r="A893" s="7" t="s">
        <v>49</v>
      </c>
      <c r="D893" s="144" t="s">
        <v>3797</v>
      </c>
      <c r="E893" s="144" t="s">
        <v>3865</v>
      </c>
      <c r="F893" s="147">
        <v>44561</v>
      </c>
      <c r="G893" s="144" t="s">
        <v>3887</v>
      </c>
      <c r="H893" s="144" t="s">
        <v>9112</v>
      </c>
      <c r="I893" s="145" t="b">
        <v>0</v>
      </c>
      <c r="J893" s="145">
        <v>3.25</v>
      </c>
    </row>
    <row r="894" spans="1:10">
      <c r="A894" s="7" t="s">
        <v>49</v>
      </c>
      <c r="D894" s="144" t="s">
        <v>2195</v>
      </c>
      <c r="E894" s="144" t="s">
        <v>3865</v>
      </c>
      <c r="F894" s="147">
        <v>44561</v>
      </c>
      <c r="G894" s="144" t="s">
        <v>3887</v>
      </c>
      <c r="H894" s="144" t="s">
        <v>9112</v>
      </c>
      <c r="I894" s="145" t="b">
        <v>0</v>
      </c>
      <c r="J894" s="145">
        <v>3.25</v>
      </c>
    </row>
    <row r="895" spans="1:10">
      <c r="A895" s="7" t="s">
        <v>49</v>
      </c>
      <c r="D895" s="144" t="s">
        <v>3629</v>
      </c>
      <c r="E895" s="144" t="s">
        <v>3865</v>
      </c>
      <c r="F895" s="147">
        <v>44561</v>
      </c>
      <c r="G895" s="144" t="s">
        <v>3887</v>
      </c>
      <c r="H895" s="144" t="s">
        <v>9112</v>
      </c>
      <c r="I895" s="145" t="b">
        <v>0</v>
      </c>
      <c r="J895" s="145">
        <v>3.01</v>
      </c>
    </row>
    <row r="896" spans="1:10">
      <c r="A896" s="7" t="s">
        <v>49</v>
      </c>
      <c r="D896" s="144" t="s">
        <v>1647</v>
      </c>
      <c r="E896" s="144" t="s">
        <v>3865</v>
      </c>
      <c r="F896" s="147">
        <v>44561</v>
      </c>
      <c r="G896" s="144" t="s">
        <v>3887</v>
      </c>
      <c r="H896" s="144" t="s">
        <v>9112</v>
      </c>
      <c r="I896" s="145" t="b">
        <v>0</v>
      </c>
      <c r="J896" s="145">
        <v>5.79</v>
      </c>
    </row>
    <row r="897" spans="1:10">
      <c r="A897" s="7" t="s">
        <v>49</v>
      </c>
      <c r="D897" s="144" t="s">
        <v>2198</v>
      </c>
      <c r="E897" s="144" t="s">
        <v>3865</v>
      </c>
      <c r="F897" s="147">
        <v>44561</v>
      </c>
      <c r="G897" s="144" t="s">
        <v>3887</v>
      </c>
      <c r="H897" s="144" t="s">
        <v>9112</v>
      </c>
      <c r="I897" s="145" t="b">
        <v>0</v>
      </c>
      <c r="J897" s="145">
        <v>9.4600000000000009</v>
      </c>
    </row>
    <row r="898" spans="1:10">
      <c r="A898" s="7" t="s">
        <v>49</v>
      </c>
      <c r="D898" s="144" t="s">
        <v>2201</v>
      </c>
      <c r="E898" s="144" t="s">
        <v>3865</v>
      </c>
      <c r="F898" s="147">
        <v>44561</v>
      </c>
      <c r="G898" s="144" t="s">
        <v>3887</v>
      </c>
      <c r="H898" s="144" t="s">
        <v>9112</v>
      </c>
      <c r="I898" s="145" t="b">
        <v>0</v>
      </c>
      <c r="J898" s="145">
        <v>9.4600000000000009</v>
      </c>
    </row>
    <row r="899" spans="1:10">
      <c r="A899" s="7" t="s">
        <v>49</v>
      </c>
      <c r="D899" s="144" t="s">
        <v>2204</v>
      </c>
      <c r="E899" s="144" t="s">
        <v>3865</v>
      </c>
      <c r="F899" s="147">
        <v>44561</v>
      </c>
      <c r="G899" s="144" t="s">
        <v>3887</v>
      </c>
      <c r="H899" s="144" t="s">
        <v>9112</v>
      </c>
      <c r="I899" s="145" t="b">
        <v>0</v>
      </c>
      <c r="J899" s="145">
        <v>9.4600000000000009</v>
      </c>
    </row>
    <row r="900" spans="1:10">
      <c r="A900" s="7" t="s">
        <v>49</v>
      </c>
      <c r="D900" s="144" t="s">
        <v>2207</v>
      </c>
      <c r="E900" s="144" t="s">
        <v>3865</v>
      </c>
      <c r="F900" s="147">
        <v>44561</v>
      </c>
      <c r="G900" s="144" t="s">
        <v>3887</v>
      </c>
      <c r="H900" s="144" t="s">
        <v>9112</v>
      </c>
      <c r="I900" s="145" t="b">
        <v>0</v>
      </c>
      <c r="J900" s="145">
        <v>9.4600000000000009</v>
      </c>
    </row>
    <row r="901" spans="1:10">
      <c r="A901" s="7" t="s">
        <v>49</v>
      </c>
      <c r="D901" s="144" t="s">
        <v>2210</v>
      </c>
      <c r="E901" s="144" t="s">
        <v>3865</v>
      </c>
      <c r="F901" s="147">
        <v>44561</v>
      </c>
      <c r="G901" s="144" t="s">
        <v>3887</v>
      </c>
      <c r="H901" s="144" t="s">
        <v>9112</v>
      </c>
      <c r="I901" s="145" t="b">
        <v>0</v>
      </c>
      <c r="J901" s="145">
        <v>9.4600000000000009</v>
      </c>
    </row>
    <row r="902" spans="1:10">
      <c r="A902" s="7" t="s">
        <v>49</v>
      </c>
      <c r="D902" s="144" t="s">
        <v>2213</v>
      </c>
      <c r="E902" s="144" t="s">
        <v>3865</v>
      </c>
      <c r="F902" s="147">
        <v>44561</v>
      </c>
      <c r="G902" s="144" t="s">
        <v>3887</v>
      </c>
      <c r="H902" s="144" t="s">
        <v>9112</v>
      </c>
      <c r="I902" s="145" t="b">
        <v>0</v>
      </c>
      <c r="J902" s="145">
        <v>9.4600000000000009</v>
      </c>
    </row>
    <row r="903" spans="1:10">
      <c r="A903" s="7" t="s">
        <v>49</v>
      </c>
      <c r="D903" s="144" t="s">
        <v>2216</v>
      </c>
      <c r="E903" s="144" t="s">
        <v>3865</v>
      </c>
      <c r="F903" s="147">
        <v>44561</v>
      </c>
      <c r="G903" s="144" t="s">
        <v>3887</v>
      </c>
      <c r="H903" s="144" t="s">
        <v>9112</v>
      </c>
      <c r="I903" s="145" t="b">
        <v>0</v>
      </c>
      <c r="J903" s="145">
        <v>9.4600000000000009</v>
      </c>
    </row>
    <row r="904" spans="1:10">
      <c r="A904" s="7" t="s">
        <v>49</v>
      </c>
      <c r="D904" s="144" t="s">
        <v>2219</v>
      </c>
      <c r="E904" s="144" t="s">
        <v>3865</v>
      </c>
      <c r="F904" s="147">
        <v>44561</v>
      </c>
      <c r="G904" s="144" t="s">
        <v>3887</v>
      </c>
      <c r="H904" s="144" t="s">
        <v>9112</v>
      </c>
      <c r="I904" s="145" t="b">
        <v>0</v>
      </c>
      <c r="J904" s="145">
        <v>9.4600000000000009</v>
      </c>
    </row>
    <row r="905" spans="1:10">
      <c r="A905" s="7" t="s">
        <v>49</v>
      </c>
      <c r="D905" s="144" t="s">
        <v>2222</v>
      </c>
      <c r="E905" s="144" t="s">
        <v>3865</v>
      </c>
      <c r="F905" s="147">
        <v>44561</v>
      </c>
      <c r="G905" s="144" t="s">
        <v>3887</v>
      </c>
      <c r="H905" s="144" t="s">
        <v>9112</v>
      </c>
      <c r="I905" s="145" t="b">
        <v>0</v>
      </c>
      <c r="J905" s="145">
        <v>11.92</v>
      </c>
    </row>
    <row r="906" spans="1:10">
      <c r="A906" s="7" t="s">
        <v>49</v>
      </c>
      <c r="D906" s="144" t="s">
        <v>2225</v>
      </c>
      <c r="E906" s="144" t="s">
        <v>3865</v>
      </c>
      <c r="F906" s="147">
        <v>44561</v>
      </c>
      <c r="G906" s="144" t="s">
        <v>3887</v>
      </c>
      <c r="H906" s="144" t="s">
        <v>9112</v>
      </c>
      <c r="I906" s="145" t="b">
        <v>0</v>
      </c>
      <c r="J906" s="145">
        <v>11.92</v>
      </c>
    </row>
    <row r="907" spans="1:10">
      <c r="A907" s="7" t="s">
        <v>49</v>
      </c>
      <c r="D907" s="144" t="s">
        <v>2228</v>
      </c>
      <c r="E907" s="144" t="s">
        <v>3865</v>
      </c>
      <c r="F907" s="147">
        <v>44561</v>
      </c>
      <c r="G907" s="144" t="s">
        <v>3887</v>
      </c>
      <c r="H907" s="144" t="s">
        <v>9112</v>
      </c>
      <c r="I907" s="145" t="b">
        <v>0</v>
      </c>
      <c r="J907" s="145">
        <v>11.92</v>
      </c>
    </row>
    <row r="908" spans="1:10">
      <c r="A908" s="7" t="s">
        <v>49</v>
      </c>
      <c r="D908" s="144" t="s">
        <v>2231</v>
      </c>
      <c r="E908" s="144" t="s">
        <v>3865</v>
      </c>
      <c r="F908" s="147">
        <v>44561</v>
      </c>
      <c r="G908" s="144" t="s">
        <v>3887</v>
      </c>
      <c r="H908" s="144" t="s">
        <v>9112</v>
      </c>
      <c r="I908" s="145" t="b">
        <v>0</v>
      </c>
      <c r="J908" s="145">
        <v>9.4600000000000009</v>
      </c>
    </row>
    <row r="909" spans="1:10">
      <c r="A909" s="7" t="s">
        <v>49</v>
      </c>
      <c r="D909" s="144" t="s">
        <v>3395</v>
      </c>
      <c r="E909" s="144" t="s">
        <v>3865</v>
      </c>
      <c r="F909" s="147">
        <v>44561</v>
      </c>
      <c r="G909" s="144" t="s">
        <v>3887</v>
      </c>
      <c r="H909" s="144" t="s">
        <v>9112</v>
      </c>
      <c r="I909" s="145" t="b">
        <v>0</v>
      </c>
      <c r="J909" s="145">
        <v>9.4600000000000009</v>
      </c>
    </row>
    <row r="910" spans="1:10">
      <c r="A910" s="7" t="s">
        <v>49</v>
      </c>
      <c r="D910" s="144" t="s">
        <v>7196</v>
      </c>
      <c r="E910" s="144" t="s">
        <v>3865</v>
      </c>
      <c r="F910" s="147">
        <v>44561</v>
      </c>
      <c r="G910" s="144" t="s">
        <v>3887</v>
      </c>
      <c r="H910" s="144" t="s">
        <v>9112</v>
      </c>
      <c r="I910" s="145" t="b">
        <v>0</v>
      </c>
      <c r="J910" s="145">
        <v>15.53</v>
      </c>
    </row>
    <row r="911" spans="1:10">
      <c r="A911" s="7" t="s">
        <v>49</v>
      </c>
      <c r="D911" s="144" t="s">
        <v>2234</v>
      </c>
      <c r="E911" s="144" t="s">
        <v>3865</v>
      </c>
      <c r="F911" s="147">
        <v>44561</v>
      </c>
      <c r="G911" s="144" t="s">
        <v>3887</v>
      </c>
      <c r="H911" s="144" t="s">
        <v>9112</v>
      </c>
      <c r="I911" s="145" t="b">
        <v>0</v>
      </c>
      <c r="J911" s="145">
        <v>15.53</v>
      </c>
    </row>
    <row r="912" spans="1:10">
      <c r="A912" s="7" t="s">
        <v>49</v>
      </c>
      <c r="D912" s="144" t="s">
        <v>2238</v>
      </c>
      <c r="E912" s="144" t="s">
        <v>3865</v>
      </c>
      <c r="F912" s="147">
        <v>44561</v>
      </c>
      <c r="G912" s="144" t="s">
        <v>3887</v>
      </c>
      <c r="H912" s="144" t="s">
        <v>9112</v>
      </c>
      <c r="I912" s="145" t="b">
        <v>0</v>
      </c>
      <c r="J912" s="145">
        <v>3.01</v>
      </c>
    </row>
    <row r="913" spans="1:10">
      <c r="A913" s="7" t="s">
        <v>49</v>
      </c>
      <c r="D913" s="144" t="s">
        <v>2242</v>
      </c>
      <c r="E913" s="144" t="s">
        <v>3865</v>
      </c>
      <c r="F913" s="147">
        <v>44561</v>
      </c>
      <c r="G913" s="144" t="s">
        <v>3887</v>
      </c>
      <c r="H913" s="144" t="s">
        <v>9112</v>
      </c>
      <c r="I913" s="145" t="b">
        <v>0</v>
      </c>
      <c r="J913" s="145">
        <v>3.01</v>
      </c>
    </row>
    <row r="914" spans="1:10">
      <c r="A914" s="7" t="s">
        <v>49</v>
      </c>
      <c r="D914" s="144" t="s">
        <v>2245</v>
      </c>
      <c r="E914" s="144" t="s">
        <v>3865</v>
      </c>
      <c r="F914" s="147">
        <v>44561</v>
      </c>
      <c r="G914" s="144" t="s">
        <v>3887</v>
      </c>
      <c r="H914" s="144" t="s">
        <v>9112</v>
      </c>
      <c r="I914" s="145" t="b">
        <v>0</v>
      </c>
      <c r="J914" s="145">
        <v>3.01</v>
      </c>
    </row>
    <row r="915" spans="1:10">
      <c r="A915" s="7" t="s">
        <v>49</v>
      </c>
      <c r="D915" s="144" t="s">
        <v>2248</v>
      </c>
      <c r="E915" s="144" t="s">
        <v>3865</v>
      </c>
      <c r="F915" s="147">
        <v>44561</v>
      </c>
      <c r="G915" s="144" t="s">
        <v>3887</v>
      </c>
      <c r="H915" s="144" t="s">
        <v>9112</v>
      </c>
      <c r="I915" s="145" t="b">
        <v>0</v>
      </c>
      <c r="J915" s="145">
        <v>3.01</v>
      </c>
    </row>
    <row r="916" spans="1:10">
      <c r="A916" s="7" t="s">
        <v>49</v>
      </c>
      <c r="D916" s="144" t="s">
        <v>2251</v>
      </c>
      <c r="E916" s="144" t="s">
        <v>3865</v>
      </c>
      <c r="F916" s="147">
        <v>44561</v>
      </c>
      <c r="G916" s="144" t="s">
        <v>3887</v>
      </c>
      <c r="H916" s="144" t="s">
        <v>9112</v>
      </c>
      <c r="I916" s="145" t="b">
        <v>0</v>
      </c>
      <c r="J916" s="145">
        <v>3.01</v>
      </c>
    </row>
    <row r="917" spans="1:10">
      <c r="A917" s="7" t="s">
        <v>49</v>
      </c>
      <c r="D917" s="144" t="s">
        <v>2254</v>
      </c>
      <c r="E917" s="144" t="s">
        <v>3865</v>
      </c>
      <c r="F917" s="147">
        <v>44561</v>
      </c>
      <c r="G917" s="144" t="s">
        <v>3887</v>
      </c>
      <c r="H917" s="144" t="s">
        <v>9112</v>
      </c>
      <c r="I917" s="145" t="b">
        <v>0</v>
      </c>
      <c r="J917" s="145">
        <v>3.01</v>
      </c>
    </row>
    <row r="918" spans="1:10">
      <c r="A918" s="7" t="s">
        <v>49</v>
      </c>
      <c r="D918" s="144" t="s">
        <v>2257</v>
      </c>
      <c r="E918" s="144" t="s">
        <v>3865</v>
      </c>
      <c r="F918" s="147">
        <v>44561</v>
      </c>
      <c r="G918" s="144" t="s">
        <v>3887</v>
      </c>
      <c r="H918" s="144" t="s">
        <v>9112</v>
      </c>
      <c r="I918" s="145" t="b">
        <v>0</v>
      </c>
      <c r="J918" s="145">
        <v>3.01</v>
      </c>
    </row>
    <row r="919" spans="1:10">
      <c r="A919" s="7" t="s">
        <v>49</v>
      </c>
      <c r="D919" s="144" t="s">
        <v>2260</v>
      </c>
      <c r="E919" s="144" t="s">
        <v>3865</v>
      </c>
      <c r="F919" s="147">
        <v>44561</v>
      </c>
      <c r="G919" s="144" t="s">
        <v>3887</v>
      </c>
      <c r="H919" s="144" t="s">
        <v>9112</v>
      </c>
      <c r="I919" s="145" t="b">
        <v>0</v>
      </c>
      <c r="J919" s="145">
        <v>3.01</v>
      </c>
    </row>
    <row r="920" spans="1:10">
      <c r="A920" s="7" t="s">
        <v>49</v>
      </c>
      <c r="D920" s="144" t="s">
        <v>2263</v>
      </c>
      <c r="E920" s="144" t="s">
        <v>3865</v>
      </c>
      <c r="F920" s="147">
        <v>44561</v>
      </c>
      <c r="G920" s="144" t="s">
        <v>3887</v>
      </c>
      <c r="H920" s="144" t="s">
        <v>9112</v>
      </c>
      <c r="I920" s="145" t="b">
        <v>0</v>
      </c>
      <c r="J920" s="145">
        <v>5.57</v>
      </c>
    </row>
    <row r="921" spans="1:10">
      <c r="A921" s="7" t="s">
        <v>49</v>
      </c>
      <c r="D921" s="144" t="s">
        <v>2266</v>
      </c>
      <c r="E921" s="144" t="s">
        <v>3865</v>
      </c>
      <c r="F921" s="147">
        <v>44561</v>
      </c>
      <c r="G921" s="144" t="s">
        <v>3887</v>
      </c>
      <c r="H921" s="144" t="s">
        <v>9112</v>
      </c>
      <c r="I921" s="145" t="b">
        <v>0</v>
      </c>
      <c r="J921" s="145">
        <v>5.57</v>
      </c>
    </row>
    <row r="922" spans="1:10">
      <c r="A922" s="7" t="s">
        <v>49</v>
      </c>
      <c r="D922" s="144" t="s">
        <v>2269</v>
      </c>
      <c r="E922" s="144" t="s">
        <v>3865</v>
      </c>
      <c r="F922" s="147">
        <v>44561</v>
      </c>
      <c r="G922" s="144" t="s">
        <v>3887</v>
      </c>
      <c r="H922" s="144" t="s">
        <v>9112</v>
      </c>
      <c r="I922" s="145" t="b">
        <v>0</v>
      </c>
      <c r="J922" s="145">
        <v>5.57</v>
      </c>
    </row>
    <row r="923" spans="1:10">
      <c r="A923" s="7" t="s">
        <v>49</v>
      </c>
      <c r="D923" s="144" t="s">
        <v>2272</v>
      </c>
      <c r="E923" s="144" t="s">
        <v>3865</v>
      </c>
      <c r="F923" s="147">
        <v>44561</v>
      </c>
      <c r="G923" s="144" t="s">
        <v>3887</v>
      </c>
      <c r="H923" s="144" t="s">
        <v>9112</v>
      </c>
      <c r="I923" s="145" t="b">
        <v>0</v>
      </c>
      <c r="J923" s="145">
        <v>5.57</v>
      </c>
    </row>
    <row r="924" spans="1:10">
      <c r="A924" s="7" t="s">
        <v>49</v>
      </c>
      <c r="D924" s="144" t="s">
        <v>2275</v>
      </c>
      <c r="E924" s="144" t="s">
        <v>3865</v>
      </c>
      <c r="F924" s="147">
        <v>44561</v>
      </c>
      <c r="G924" s="144" t="s">
        <v>3887</v>
      </c>
      <c r="H924" s="144" t="s">
        <v>9112</v>
      </c>
      <c r="I924" s="145" t="b">
        <v>0</v>
      </c>
      <c r="J924" s="145">
        <v>5.57</v>
      </c>
    </row>
    <row r="925" spans="1:10">
      <c r="A925" s="7" t="s">
        <v>49</v>
      </c>
      <c r="D925" s="144" t="s">
        <v>2278</v>
      </c>
      <c r="E925" s="144" t="s">
        <v>3865</v>
      </c>
      <c r="F925" s="147">
        <v>44561</v>
      </c>
      <c r="G925" s="144" t="s">
        <v>3887</v>
      </c>
      <c r="H925" s="144" t="s">
        <v>9112</v>
      </c>
      <c r="I925" s="145" t="b">
        <v>0</v>
      </c>
      <c r="J925" s="145">
        <v>5.57</v>
      </c>
    </row>
    <row r="926" spans="1:10">
      <c r="A926" s="7" t="s">
        <v>49</v>
      </c>
      <c r="D926" s="144" t="s">
        <v>2281</v>
      </c>
      <c r="E926" s="144" t="s">
        <v>3865</v>
      </c>
      <c r="F926" s="147">
        <v>44561</v>
      </c>
      <c r="G926" s="144" t="s">
        <v>3887</v>
      </c>
      <c r="H926" s="144" t="s">
        <v>9112</v>
      </c>
      <c r="I926" s="145" t="b">
        <v>0</v>
      </c>
      <c r="J926" s="145">
        <v>5.57</v>
      </c>
    </row>
    <row r="927" spans="1:10">
      <c r="A927" s="7" t="s">
        <v>49</v>
      </c>
      <c r="D927" s="144" t="s">
        <v>2284</v>
      </c>
      <c r="E927" s="144" t="s">
        <v>3865</v>
      </c>
      <c r="F927" s="147">
        <v>44561</v>
      </c>
      <c r="G927" s="144" t="s">
        <v>3887</v>
      </c>
      <c r="H927" s="144" t="s">
        <v>9112</v>
      </c>
      <c r="I927" s="145" t="b">
        <v>0</v>
      </c>
      <c r="J927" s="145">
        <v>5.57</v>
      </c>
    </row>
    <row r="928" spans="1:10">
      <c r="A928" s="7" t="s">
        <v>49</v>
      </c>
      <c r="D928" s="144" t="s">
        <v>2287</v>
      </c>
      <c r="E928" s="144" t="s">
        <v>3865</v>
      </c>
      <c r="F928" s="147">
        <v>44561</v>
      </c>
      <c r="G928" s="144" t="s">
        <v>3887</v>
      </c>
      <c r="H928" s="144" t="s">
        <v>9112</v>
      </c>
      <c r="I928" s="145" t="b">
        <v>0</v>
      </c>
      <c r="J928" s="145">
        <v>5.57</v>
      </c>
    </row>
    <row r="929" spans="1:10">
      <c r="A929" s="7" t="s">
        <v>49</v>
      </c>
      <c r="D929" s="144" t="s">
        <v>2290</v>
      </c>
      <c r="E929" s="144" t="s">
        <v>3865</v>
      </c>
      <c r="F929" s="147">
        <v>44561</v>
      </c>
      <c r="G929" s="144" t="s">
        <v>3887</v>
      </c>
      <c r="H929" s="144" t="s">
        <v>9112</v>
      </c>
      <c r="I929" s="145" t="b">
        <v>0</v>
      </c>
      <c r="J929" s="145">
        <v>5.57</v>
      </c>
    </row>
    <row r="930" spans="1:10">
      <c r="A930" s="7" t="s">
        <v>49</v>
      </c>
      <c r="D930" s="144" t="s">
        <v>2293</v>
      </c>
      <c r="E930" s="144" t="s">
        <v>3865</v>
      </c>
      <c r="F930" s="147">
        <v>44561</v>
      </c>
      <c r="G930" s="144" t="s">
        <v>3887</v>
      </c>
      <c r="H930" s="144" t="s">
        <v>9112</v>
      </c>
      <c r="I930" s="145" t="b">
        <v>0</v>
      </c>
      <c r="J930" s="145">
        <v>5.9</v>
      </c>
    </row>
    <row r="931" spans="1:10">
      <c r="A931" s="7" t="s">
        <v>49</v>
      </c>
      <c r="D931" s="144" t="s">
        <v>2296</v>
      </c>
      <c r="E931" s="144" t="s">
        <v>3865</v>
      </c>
      <c r="F931" s="147">
        <v>44561</v>
      </c>
      <c r="G931" s="144" t="s">
        <v>3887</v>
      </c>
      <c r="H931" s="144" t="s">
        <v>9112</v>
      </c>
      <c r="I931" s="145" t="b">
        <v>0</v>
      </c>
      <c r="J931" s="145">
        <v>5.9</v>
      </c>
    </row>
    <row r="932" spans="1:10">
      <c r="A932" s="7" t="s">
        <v>49</v>
      </c>
      <c r="D932" s="144" t="s">
        <v>2298</v>
      </c>
      <c r="E932" s="144" t="s">
        <v>3865</v>
      </c>
      <c r="F932" s="147">
        <v>44561</v>
      </c>
      <c r="G932" s="144" t="s">
        <v>3887</v>
      </c>
      <c r="H932" s="144" t="s">
        <v>9112</v>
      </c>
      <c r="I932" s="145" t="b">
        <v>0</v>
      </c>
      <c r="J932" s="145">
        <v>5.57</v>
      </c>
    </row>
    <row r="933" spans="1:10">
      <c r="A933" s="7" t="s">
        <v>49</v>
      </c>
      <c r="D933" s="144" t="s">
        <v>2301</v>
      </c>
      <c r="E933" s="144" t="s">
        <v>3865</v>
      </c>
      <c r="F933" s="147">
        <v>44561</v>
      </c>
      <c r="G933" s="144" t="s">
        <v>3887</v>
      </c>
      <c r="H933" s="144" t="s">
        <v>9112</v>
      </c>
      <c r="I933" s="145" t="b">
        <v>0</v>
      </c>
      <c r="J933" s="145">
        <v>5.57</v>
      </c>
    </row>
    <row r="934" spans="1:10">
      <c r="A934" s="7" t="s">
        <v>49</v>
      </c>
      <c r="D934" s="144" t="s">
        <v>2304</v>
      </c>
      <c r="E934" s="144" t="s">
        <v>3865</v>
      </c>
      <c r="F934" s="147">
        <v>44561</v>
      </c>
      <c r="G934" s="144" t="s">
        <v>3887</v>
      </c>
      <c r="H934" s="144" t="s">
        <v>9112</v>
      </c>
      <c r="I934" s="145" t="b">
        <v>0</v>
      </c>
      <c r="J934" s="145">
        <v>5.79</v>
      </c>
    </row>
    <row r="935" spans="1:10">
      <c r="A935" s="7" t="s">
        <v>49</v>
      </c>
      <c r="D935" s="144" t="s">
        <v>2307</v>
      </c>
      <c r="E935" s="144" t="s">
        <v>3865</v>
      </c>
      <c r="F935" s="147">
        <v>44561</v>
      </c>
      <c r="G935" s="144" t="s">
        <v>3887</v>
      </c>
      <c r="H935" s="144" t="s">
        <v>9112</v>
      </c>
      <c r="I935" s="145" t="b">
        <v>0</v>
      </c>
      <c r="J935" s="145">
        <v>3.01</v>
      </c>
    </row>
    <row r="936" spans="1:10">
      <c r="A936" s="7" t="s">
        <v>49</v>
      </c>
      <c r="D936" s="144" t="s">
        <v>2310</v>
      </c>
      <c r="E936" s="144" t="s">
        <v>3865</v>
      </c>
      <c r="F936" s="147">
        <v>44561</v>
      </c>
      <c r="G936" s="144" t="s">
        <v>3887</v>
      </c>
      <c r="H936" s="144" t="s">
        <v>9112</v>
      </c>
      <c r="I936" s="145" t="b">
        <v>0</v>
      </c>
      <c r="J936" s="145">
        <v>3.01</v>
      </c>
    </row>
    <row r="937" spans="1:10">
      <c r="A937" s="7" t="s">
        <v>49</v>
      </c>
      <c r="D937" s="144" t="s">
        <v>3663</v>
      </c>
      <c r="E937" s="144" t="s">
        <v>3865</v>
      </c>
      <c r="F937" s="147">
        <v>44561</v>
      </c>
      <c r="G937" s="144" t="s">
        <v>3887</v>
      </c>
      <c r="H937" s="144" t="s">
        <v>9112</v>
      </c>
      <c r="I937" s="145" t="b">
        <v>0</v>
      </c>
      <c r="J937" s="145">
        <v>6.13</v>
      </c>
    </row>
    <row r="938" spans="1:10">
      <c r="A938" s="7" t="s">
        <v>49</v>
      </c>
      <c r="D938" s="144" t="s">
        <v>2313</v>
      </c>
      <c r="E938" s="144" t="s">
        <v>3865</v>
      </c>
      <c r="F938" s="147">
        <v>44561</v>
      </c>
      <c r="G938" s="144" t="s">
        <v>3887</v>
      </c>
      <c r="H938" s="144" t="s">
        <v>9112</v>
      </c>
      <c r="I938" s="145" t="b">
        <v>0</v>
      </c>
      <c r="J938" s="145">
        <v>12.33</v>
      </c>
    </row>
    <row r="939" spans="1:10">
      <c r="A939" s="7" t="s">
        <v>49</v>
      </c>
      <c r="D939" s="144" t="s">
        <v>2316</v>
      </c>
      <c r="E939" s="144" t="s">
        <v>3865</v>
      </c>
      <c r="F939" s="147">
        <v>44561</v>
      </c>
      <c r="G939" s="144" t="s">
        <v>3887</v>
      </c>
      <c r="H939" s="144" t="s">
        <v>9112</v>
      </c>
      <c r="I939" s="145" t="b">
        <v>0</v>
      </c>
      <c r="J939" s="145">
        <v>12.33</v>
      </c>
    </row>
    <row r="940" spans="1:10">
      <c r="A940" s="7" t="s">
        <v>49</v>
      </c>
      <c r="D940" s="144" t="s">
        <v>2318</v>
      </c>
      <c r="E940" s="144" t="s">
        <v>3865</v>
      </c>
      <c r="F940" s="147">
        <v>44561</v>
      </c>
      <c r="G940" s="144" t="s">
        <v>3887</v>
      </c>
      <c r="H940" s="144" t="s">
        <v>9112</v>
      </c>
      <c r="I940" s="145" t="b">
        <v>0</v>
      </c>
      <c r="J940" s="145">
        <v>21.09</v>
      </c>
    </row>
    <row r="941" spans="1:10">
      <c r="A941" s="7" t="s">
        <v>49</v>
      </c>
      <c r="D941" s="144" t="s">
        <v>3664</v>
      </c>
      <c r="E941" s="144" t="s">
        <v>3865</v>
      </c>
      <c r="F941" s="147">
        <v>44561</v>
      </c>
      <c r="G941" s="144" t="s">
        <v>3887</v>
      </c>
      <c r="H941" s="144" t="s">
        <v>9112</v>
      </c>
      <c r="I941" s="145" t="b">
        <v>0</v>
      </c>
      <c r="J941" s="145">
        <v>7.3</v>
      </c>
    </row>
    <row r="942" spans="1:10">
      <c r="A942" s="7" t="s">
        <v>49</v>
      </c>
      <c r="D942" s="144" t="s">
        <v>2320</v>
      </c>
      <c r="E942" s="144" t="s">
        <v>3865</v>
      </c>
      <c r="F942" s="147">
        <v>44561</v>
      </c>
      <c r="G942" s="144" t="s">
        <v>3887</v>
      </c>
      <c r="H942" s="144" t="s">
        <v>9112</v>
      </c>
      <c r="I942" s="145" t="b">
        <v>0</v>
      </c>
      <c r="J942" s="145">
        <v>5.79</v>
      </c>
    </row>
    <row r="943" spans="1:10">
      <c r="A943" s="7" t="s">
        <v>49</v>
      </c>
      <c r="D943" s="144" t="s">
        <v>2323</v>
      </c>
      <c r="E943" s="144" t="s">
        <v>3865</v>
      </c>
      <c r="F943" s="147">
        <v>44561</v>
      </c>
      <c r="G943" s="144" t="s">
        <v>3887</v>
      </c>
      <c r="H943" s="144" t="s">
        <v>9112</v>
      </c>
      <c r="I943" s="145" t="b">
        <v>0</v>
      </c>
      <c r="J943" s="145">
        <v>11.53</v>
      </c>
    </row>
    <row r="944" spans="1:10">
      <c r="A944" s="7" t="s">
        <v>49</v>
      </c>
      <c r="D944" s="144" t="s">
        <v>2327</v>
      </c>
      <c r="E944" s="144" t="s">
        <v>3865</v>
      </c>
      <c r="F944" s="147">
        <v>44561</v>
      </c>
      <c r="G944" s="144" t="s">
        <v>3887</v>
      </c>
      <c r="H944" s="144" t="s">
        <v>9112</v>
      </c>
      <c r="I944" s="145" t="b">
        <v>0</v>
      </c>
      <c r="J944" s="145">
        <v>11.53</v>
      </c>
    </row>
    <row r="945" spans="1:10">
      <c r="A945" s="7" t="s">
        <v>49</v>
      </c>
      <c r="D945" s="144" t="s">
        <v>2330</v>
      </c>
      <c r="E945" s="144" t="s">
        <v>3865</v>
      </c>
      <c r="F945" s="147">
        <v>44561</v>
      </c>
      <c r="G945" s="144" t="s">
        <v>3887</v>
      </c>
      <c r="H945" s="144" t="s">
        <v>9112</v>
      </c>
      <c r="I945" s="145" t="b">
        <v>0</v>
      </c>
      <c r="J945" s="145">
        <v>11.53</v>
      </c>
    </row>
    <row r="946" spans="1:10">
      <c r="A946" s="7" t="s">
        <v>49</v>
      </c>
      <c r="D946" s="144" t="s">
        <v>2333</v>
      </c>
      <c r="E946" s="144" t="s">
        <v>3865</v>
      </c>
      <c r="F946" s="147">
        <v>44561</v>
      </c>
      <c r="G946" s="144" t="s">
        <v>3887</v>
      </c>
      <c r="H946" s="144" t="s">
        <v>9112</v>
      </c>
      <c r="I946" s="145" t="b">
        <v>0</v>
      </c>
      <c r="J946" s="145">
        <v>11.53</v>
      </c>
    </row>
    <row r="947" spans="1:10">
      <c r="A947" s="7" t="s">
        <v>49</v>
      </c>
      <c r="D947" s="144" t="s">
        <v>2336</v>
      </c>
      <c r="E947" s="144" t="s">
        <v>3865</v>
      </c>
      <c r="F947" s="147">
        <v>44561</v>
      </c>
      <c r="G947" s="144" t="s">
        <v>3887</v>
      </c>
      <c r="H947" s="144" t="s">
        <v>9112</v>
      </c>
      <c r="I947" s="145" t="b">
        <v>0</v>
      </c>
      <c r="J947" s="145">
        <v>11.53</v>
      </c>
    </row>
    <row r="948" spans="1:10">
      <c r="A948" s="7" t="s">
        <v>49</v>
      </c>
      <c r="D948" s="144" t="s">
        <v>2339</v>
      </c>
      <c r="E948" s="144" t="s">
        <v>3865</v>
      </c>
      <c r="F948" s="147">
        <v>44561</v>
      </c>
      <c r="G948" s="144" t="s">
        <v>3887</v>
      </c>
      <c r="H948" s="144" t="s">
        <v>9112</v>
      </c>
      <c r="I948" s="145" t="b">
        <v>0</v>
      </c>
      <c r="J948" s="145">
        <v>11.53</v>
      </c>
    </row>
    <row r="949" spans="1:10">
      <c r="A949" s="7" t="s">
        <v>49</v>
      </c>
      <c r="D949" s="144" t="s">
        <v>2342</v>
      </c>
      <c r="E949" s="144" t="s">
        <v>3865</v>
      </c>
      <c r="F949" s="147">
        <v>44561</v>
      </c>
      <c r="G949" s="144" t="s">
        <v>3887</v>
      </c>
      <c r="H949" s="144" t="s">
        <v>9112</v>
      </c>
      <c r="I949" s="145" t="b">
        <v>0</v>
      </c>
      <c r="J949" s="145">
        <v>11.53</v>
      </c>
    </row>
    <row r="950" spans="1:10">
      <c r="A950" s="7" t="s">
        <v>49</v>
      </c>
      <c r="D950" s="144" t="s">
        <v>2345</v>
      </c>
      <c r="E950" s="144" t="s">
        <v>3865</v>
      </c>
      <c r="F950" s="147">
        <v>44561</v>
      </c>
      <c r="G950" s="144" t="s">
        <v>3887</v>
      </c>
      <c r="H950" s="144" t="s">
        <v>9112</v>
      </c>
      <c r="I950" s="145" t="b">
        <v>0</v>
      </c>
      <c r="J950" s="145">
        <v>11.53</v>
      </c>
    </row>
    <row r="951" spans="1:10">
      <c r="A951" s="7" t="s">
        <v>49</v>
      </c>
      <c r="D951" s="144" t="s">
        <v>2348</v>
      </c>
      <c r="E951" s="144" t="s">
        <v>3865</v>
      </c>
      <c r="F951" s="147">
        <v>44561</v>
      </c>
      <c r="G951" s="144" t="s">
        <v>3887</v>
      </c>
      <c r="H951" s="144" t="s">
        <v>9112</v>
      </c>
      <c r="I951" s="145" t="b">
        <v>0</v>
      </c>
      <c r="J951" s="145">
        <v>17.07</v>
      </c>
    </row>
    <row r="952" spans="1:10">
      <c r="A952" s="7" t="s">
        <v>49</v>
      </c>
      <c r="D952" s="144" t="s">
        <v>2351</v>
      </c>
      <c r="E952" s="144" t="s">
        <v>3865</v>
      </c>
      <c r="F952" s="147">
        <v>44561</v>
      </c>
      <c r="G952" s="144" t="s">
        <v>3887</v>
      </c>
      <c r="H952" s="144" t="s">
        <v>9112</v>
      </c>
      <c r="I952" s="145" t="b">
        <v>0</v>
      </c>
      <c r="J952" s="145">
        <v>17.07</v>
      </c>
    </row>
    <row r="953" spans="1:10">
      <c r="A953" s="7" t="s">
        <v>49</v>
      </c>
      <c r="D953" s="144" t="s">
        <v>2354</v>
      </c>
      <c r="E953" s="144" t="s">
        <v>3865</v>
      </c>
      <c r="F953" s="147">
        <v>44561</v>
      </c>
      <c r="G953" s="144" t="s">
        <v>3887</v>
      </c>
      <c r="H953" s="144" t="s">
        <v>9112</v>
      </c>
      <c r="I953" s="145" t="b">
        <v>0</v>
      </c>
      <c r="J953" s="145">
        <v>17.07</v>
      </c>
    </row>
    <row r="954" spans="1:10">
      <c r="A954" s="7" t="s">
        <v>49</v>
      </c>
      <c r="D954" s="144" t="s">
        <v>2357</v>
      </c>
      <c r="E954" s="144" t="s">
        <v>3865</v>
      </c>
      <c r="F954" s="147">
        <v>44561</v>
      </c>
      <c r="G954" s="144" t="s">
        <v>3887</v>
      </c>
      <c r="H954" s="144" t="s">
        <v>9112</v>
      </c>
      <c r="I954" s="145" t="b">
        <v>0</v>
      </c>
      <c r="J954" s="145">
        <v>17.07</v>
      </c>
    </row>
    <row r="955" spans="1:10">
      <c r="A955" s="7" t="s">
        <v>49</v>
      </c>
      <c r="D955" s="144" t="s">
        <v>2361</v>
      </c>
      <c r="E955" s="144" t="s">
        <v>3865</v>
      </c>
      <c r="F955" s="147">
        <v>44561</v>
      </c>
      <c r="G955" s="144" t="s">
        <v>3887</v>
      </c>
      <c r="H955" s="144" t="s">
        <v>9112</v>
      </c>
      <c r="I955" s="145" t="b">
        <v>0</v>
      </c>
      <c r="J955" s="145">
        <v>17.07</v>
      </c>
    </row>
    <row r="956" spans="1:10">
      <c r="A956" s="7" t="s">
        <v>49</v>
      </c>
      <c r="D956" s="144" t="s">
        <v>3798</v>
      </c>
      <c r="E956" s="144" t="s">
        <v>3865</v>
      </c>
      <c r="F956" s="147">
        <v>44561</v>
      </c>
      <c r="G956" s="144" t="s">
        <v>3887</v>
      </c>
      <c r="H956" s="144" t="s">
        <v>9112</v>
      </c>
      <c r="I956" s="145" t="b">
        <v>0</v>
      </c>
      <c r="J956" s="145">
        <v>10.75</v>
      </c>
    </row>
    <row r="957" spans="1:10">
      <c r="A957" s="7" t="s">
        <v>49</v>
      </c>
      <c r="D957" s="144" t="s">
        <v>2364</v>
      </c>
      <c r="E957" s="144" t="s">
        <v>3865</v>
      </c>
      <c r="F957" s="147">
        <v>44561</v>
      </c>
      <c r="G957" s="144" t="s">
        <v>3887</v>
      </c>
      <c r="H957" s="144" t="s">
        <v>9112</v>
      </c>
      <c r="I957" s="145" t="b">
        <v>0</v>
      </c>
      <c r="J957" s="145">
        <v>3.01</v>
      </c>
    </row>
    <row r="958" spans="1:10">
      <c r="A958" s="7" t="s">
        <v>49</v>
      </c>
      <c r="D958" s="144" t="s">
        <v>2367</v>
      </c>
      <c r="E958" s="144" t="s">
        <v>3865</v>
      </c>
      <c r="F958" s="147">
        <v>44561</v>
      </c>
      <c r="G958" s="144" t="s">
        <v>3887</v>
      </c>
      <c r="H958" s="144" t="s">
        <v>9112</v>
      </c>
      <c r="I958" s="145" t="b">
        <v>0</v>
      </c>
      <c r="J958" s="145">
        <v>3.01</v>
      </c>
    </row>
    <row r="959" spans="1:10">
      <c r="A959" s="7" t="s">
        <v>49</v>
      </c>
      <c r="D959" s="144" t="s">
        <v>2370</v>
      </c>
      <c r="E959" s="144" t="s">
        <v>3865</v>
      </c>
      <c r="F959" s="147">
        <v>44561</v>
      </c>
      <c r="G959" s="144" t="s">
        <v>3887</v>
      </c>
      <c r="H959" s="144" t="s">
        <v>9112</v>
      </c>
      <c r="I959" s="145" t="b">
        <v>0</v>
      </c>
      <c r="J959" s="145">
        <v>3.01</v>
      </c>
    </row>
    <row r="960" spans="1:10">
      <c r="A960" s="7" t="s">
        <v>49</v>
      </c>
      <c r="D960" s="144" t="s">
        <v>2373</v>
      </c>
      <c r="E960" s="144" t="s">
        <v>3865</v>
      </c>
      <c r="F960" s="147">
        <v>44561</v>
      </c>
      <c r="G960" s="144" t="s">
        <v>3887</v>
      </c>
      <c r="H960" s="144" t="s">
        <v>9112</v>
      </c>
      <c r="I960" s="145" t="b">
        <v>0</v>
      </c>
      <c r="J960" s="145">
        <v>3.01</v>
      </c>
    </row>
    <row r="961" spans="1:10">
      <c r="A961" s="7" t="s">
        <v>49</v>
      </c>
      <c r="D961" s="144" t="s">
        <v>2376</v>
      </c>
      <c r="E961" s="144" t="s">
        <v>3865</v>
      </c>
      <c r="F961" s="147">
        <v>44561</v>
      </c>
      <c r="G961" s="144" t="s">
        <v>3887</v>
      </c>
      <c r="H961" s="144" t="s">
        <v>9112</v>
      </c>
      <c r="I961" s="145" t="b">
        <v>0</v>
      </c>
      <c r="J961" s="145">
        <v>3.01</v>
      </c>
    </row>
    <row r="962" spans="1:10">
      <c r="A962" s="7" t="s">
        <v>49</v>
      </c>
      <c r="D962" s="144" t="s">
        <v>2379</v>
      </c>
      <c r="E962" s="144" t="s">
        <v>3865</v>
      </c>
      <c r="F962" s="147">
        <v>44561</v>
      </c>
      <c r="G962" s="144" t="s">
        <v>3887</v>
      </c>
      <c r="H962" s="144" t="s">
        <v>9112</v>
      </c>
      <c r="I962" s="145" t="b">
        <v>0</v>
      </c>
      <c r="J962" s="145">
        <v>3.01</v>
      </c>
    </row>
    <row r="963" spans="1:10">
      <c r="A963" s="7" t="s">
        <v>49</v>
      </c>
      <c r="D963" s="144" t="s">
        <v>2382</v>
      </c>
      <c r="E963" s="144" t="s">
        <v>3865</v>
      </c>
      <c r="F963" s="147">
        <v>44561</v>
      </c>
      <c r="G963" s="144" t="s">
        <v>3887</v>
      </c>
      <c r="H963" s="144" t="s">
        <v>9112</v>
      </c>
      <c r="I963" s="145" t="b">
        <v>0</v>
      </c>
      <c r="J963" s="145">
        <v>3.01</v>
      </c>
    </row>
    <row r="964" spans="1:10">
      <c r="A964" s="7" t="s">
        <v>49</v>
      </c>
      <c r="D964" s="144" t="s">
        <v>2385</v>
      </c>
      <c r="E964" s="144" t="s">
        <v>3865</v>
      </c>
      <c r="F964" s="147">
        <v>44561</v>
      </c>
      <c r="G964" s="144" t="s">
        <v>3887</v>
      </c>
      <c r="H964" s="144" t="s">
        <v>9112</v>
      </c>
      <c r="I964" s="145" t="b">
        <v>0</v>
      </c>
      <c r="J964" s="145">
        <v>3.01</v>
      </c>
    </row>
    <row r="965" spans="1:10">
      <c r="A965" s="7" t="s">
        <v>49</v>
      </c>
      <c r="D965" s="144" t="s">
        <v>3799</v>
      </c>
      <c r="E965" s="144" t="s">
        <v>3865</v>
      </c>
      <c r="F965" s="147">
        <v>44561</v>
      </c>
      <c r="G965" s="144" t="s">
        <v>3887</v>
      </c>
      <c r="H965" s="144" t="s">
        <v>9112</v>
      </c>
      <c r="I965" s="145" t="b">
        <v>0</v>
      </c>
      <c r="J965" s="145">
        <v>8.25</v>
      </c>
    </row>
    <row r="966" spans="1:10">
      <c r="A966" s="7" t="s">
        <v>49</v>
      </c>
      <c r="D966" s="144" t="s">
        <v>3800</v>
      </c>
      <c r="E966" s="144" t="s">
        <v>3865</v>
      </c>
      <c r="F966" s="147">
        <v>44561</v>
      </c>
      <c r="G966" s="144" t="s">
        <v>3887</v>
      </c>
      <c r="H966" s="144" t="s">
        <v>9112</v>
      </c>
      <c r="I966" s="145" t="b">
        <v>0</v>
      </c>
      <c r="J966" s="145">
        <v>8.25</v>
      </c>
    </row>
    <row r="967" spans="1:10">
      <c r="A967" s="7" t="s">
        <v>49</v>
      </c>
      <c r="D967" s="144" t="s">
        <v>3801</v>
      </c>
      <c r="E967" s="144" t="s">
        <v>3865</v>
      </c>
      <c r="F967" s="147">
        <v>44561</v>
      </c>
      <c r="G967" s="144" t="s">
        <v>3887</v>
      </c>
      <c r="H967" s="144" t="s">
        <v>9112</v>
      </c>
      <c r="I967" s="145" t="b">
        <v>0</v>
      </c>
      <c r="J967" s="145">
        <v>8.25</v>
      </c>
    </row>
    <row r="968" spans="1:10">
      <c r="A968" s="7" t="s">
        <v>49</v>
      </c>
      <c r="D968" s="144" t="s">
        <v>2388</v>
      </c>
      <c r="E968" s="144" t="s">
        <v>3865</v>
      </c>
      <c r="F968" s="147">
        <v>44561</v>
      </c>
      <c r="G968" s="144" t="s">
        <v>3887</v>
      </c>
      <c r="H968" s="144" t="s">
        <v>9112</v>
      </c>
      <c r="I968" s="145" t="b">
        <v>0</v>
      </c>
      <c r="J968" s="145">
        <v>6.13</v>
      </c>
    </row>
    <row r="969" spans="1:10">
      <c r="A969" s="7" t="s">
        <v>49</v>
      </c>
      <c r="D969" s="144" t="s">
        <v>2391</v>
      </c>
      <c r="E969" s="144" t="s">
        <v>3865</v>
      </c>
      <c r="F969" s="147">
        <v>44561</v>
      </c>
      <c r="G969" s="144" t="s">
        <v>3887</v>
      </c>
      <c r="H969" s="144" t="s">
        <v>9112</v>
      </c>
      <c r="I969" s="145" t="b">
        <v>0</v>
      </c>
      <c r="J969" s="145">
        <v>6.13</v>
      </c>
    </row>
    <row r="970" spans="1:10">
      <c r="A970" s="7" t="s">
        <v>49</v>
      </c>
      <c r="D970" s="144" t="s">
        <v>2394</v>
      </c>
      <c r="E970" s="144" t="s">
        <v>3865</v>
      </c>
      <c r="F970" s="147">
        <v>44561</v>
      </c>
      <c r="G970" s="144" t="s">
        <v>3887</v>
      </c>
      <c r="H970" s="144" t="s">
        <v>9112</v>
      </c>
      <c r="I970" s="145" t="b">
        <v>0</v>
      </c>
      <c r="J970" s="145">
        <v>6.13</v>
      </c>
    </row>
    <row r="971" spans="1:10">
      <c r="A971" s="7" t="s">
        <v>49</v>
      </c>
      <c r="D971" s="144" t="s">
        <v>2397</v>
      </c>
      <c r="E971" s="144" t="s">
        <v>3865</v>
      </c>
      <c r="F971" s="147">
        <v>44561</v>
      </c>
      <c r="G971" s="144" t="s">
        <v>3887</v>
      </c>
      <c r="H971" s="144" t="s">
        <v>9112</v>
      </c>
      <c r="I971" s="145" t="b">
        <v>0</v>
      </c>
      <c r="J971" s="145">
        <v>6.13</v>
      </c>
    </row>
    <row r="972" spans="1:10">
      <c r="A972" s="7" t="s">
        <v>49</v>
      </c>
      <c r="D972" s="144" t="s">
        <v>2400</v>
      </c>
      <c r="E972" s="144" t="s">
        <v>3865</v>
      </c>
      <c r="F972" s="147">
        <v>44561</v>
      </c>
      <c r="G972" s="144" t="s">
        <v>3887</v>
      </c>
      <c r="H972" s="144" t="s">
        <v>9112</v>
      </c>
      <c r="I972" s="145" t="b">
        <v>0</v>
      </c>
      <c r="J972" s="145">
        <v>6.13</v>
      </c>
    </row>
    <row r="973" spans="1:10">
      <c r="A973" s="7" t="s">
        <v>49</v>
      </c>
      <c r="D973" s="144" t="s">
        <v>2406</v>
      </c>
      <c r="E973" s="144" t="s">
        <v>3865</v>
      </c>
      <c r="F973" s="147">
        <v>44561</v>
      </c>
      <c r="G973" s="144" t="s">
        <v>3887</v>
      </c>
      <c r="H973" s="144" t="s">
        <v>9112</v>
      </c>
      <c r="I973" s="145" t="b">
        <v>0</v>
      </c>
      <c r="J973" s="145">
        <v>6.13</v>
      </c>
    </row>
    <row r="974" spans="1:10">
      <c r="A974" s="7" t="s">
        <v>49</v>
      </c>
      <c r="D974" s="144" t="s">
        <v>2409</v>
      </c>
      <c r="E974" s="144" t="s">
        <v>3865</v>
      </c>
      <c r="F974" s="147">
        <v>44561</v>
      </c>
      <c r="G974" s="144" t="s">
        <v>3887</v>
      </c>
      <c r="H974" s="144" t="s">
        <v>9112</v>
      </c>
      <c r="I974" s="145" t="b">
        <v>0</v>
      </c>
      <c r="J974" s="145">
        <v>5.79</v>
      </c>
    </row>
    <row r="975" spans="1:10">
      <c r="A975" s="7" t="s">
        <v>49</v>
      </c>
      <c r="D975" s="144" t="s">
        <v>2412</v>
      </c>
      <c r="E975" s="144" t="s">
        <v>3865</v>
      </c>
      <c r="F975" s="147">
        <v>44561</v>
      </c>
      <c r="G975" s="144" t="s">
        <v>3887</v>
      </c>
      <c r="H975" s="144" t="s">
        <v>9112</v>
      </c>
      <c r="I975" s="145" t="b">
        <v>0</v>
      </c>
      <c r="J975" s="145">
        <v>9.91</v>
      </c>
    </row>
    <row r="976" spans="1:10">
      <c r="A976" s="7" t="s">
        <v>49</v>
      </c>
      <c r="D976" s="144" t="s">
        <v>2415</v>
      </c>
      <c r="E976" s="144" t="s">
        <v>3865</v>
      </c>
      <c r="F976" s="147">
        <v>44561</v>
      </c>
      <c r="G976" s="144" t="s">
        <v>3887</v>
      </c>
      <c r="H976" s="144" t="s">
        <v>9112</v>
      </c>
      <c r="I976" s="145" t="b">
        <v>0</v>
      </c>
      <c r="J976" s="145">
        <v>15.31</v>
      </c>
    </row>
    <row r="977" spans="1:10">
      <c r="A977" s="7" t="s">
        <v>49</v>
      </c>
      <c r="D977" s="144" t="s">
        <v>2421</v>
      </c>
      <c r="E977" s="144" t="s">
        <v>3865</v>
      </c>
      <c r="F977" s="147">
        <v>44561</v>
      </c>
      <c r="G977" s="144" t="s">
        <v>3887</v>
      </c>
      <c r="H977" s="144" t="s">
        <v>9112</v>
      </c>
      <c r="I977" s="145" t="b">
        <v>0</v>
      </c>
      <c r="J977" s="145">
        <v>15.31</v>
      </c>
    </row>
    <row r="978" spans="1:10">
      <c r="A978" s="7" t="s">
        <v>49</v>
      </c>
      <c r="D978" s="144" t="s">
        <v>3672</v>
      </c>
      <c r="E978" s="144" t="s">
        <v>3865</v>
      </c>
      <c r="F978" s="147">
        <v>44561</v>
      </c>
      <c r="G978" s="144" t="s">
        <v>3887</v>
      </c>
      <c r="H978" s="144" t="s">
        <v>9112</v>
      </c>
      <c r="I978" s="145" t="b">
        <v>0</v>
      </c>
      <c r="J978" s="145">
        <v>15.31</v>
      </c>
    </row>
    <row r="979" spans="1:10">
      <c r="A979" s="7" t="s">
        <v>49</v>
      </c>
      <c r="D979" s="144" t="s">
        <v>2424</v>
      </c>
      <c r="E979" s="144" t="s">
        <v>3865</v>
      </c>
      <c r="F979" s="147">
        <v>44561</v>
      </c>
      <c r="G979" s="144" t="s">
        <v>3887</v>
      </c>
      <c r="H979" s="144" t="s">
        <v>9112</v>
      </c>
      <c r="I979" s="145" t="b">
        <v>0</v>
      </c>
      <c r="J979" s="145">
        <v>7.2</v>
      </c>
    </row>
    <row r="980" spans="1:10">
      <c r="A980" s="7" t="s">
        <v>49</v>
      </c>
      <c r="D980" s="144" t="s">
        <v>2427</v>
      </c>
      <c r="E980" s="144" t="s">
        <v>3865</v>
      </c>
      <c r="F980" s="147">
        <v>44561</v>
      </c>
      <c r="G980" s="144" t="s">
        <v>3887</v>
      </c>
      <c r="H980" s="144" t="s">
        <v>9112</v>
      </c>
      <c r="I980" s="145" t="b">
        <v>0</v>
      </c>
      <c r="J980" s="145">
        <v>9.91</v>
      </c>
    </row>
    <row r="981" spans="1:10">
      <c r="A981" s="7" t="s">
        <v>49</v>
      </c>
      <c r="D981" s="144" t="s">
        <v>2430</v>
      </c>
      <c r="E981" s="144" t="s">
        <v>3865</v>
      </c>
      <c r="F981" s="147">
        <v>44561</v>
      </c>
      <c r="G981" s="144" t="s">
        <v>3887</v>
      </c>
      <c r="H981" s="144" t="s">
        <v>9112</v>
      </c>
      <c r="I981" s="145" t="b">
        <v>0</v>
      </c>
      <c r="J981" s="145">
        <v>9.91</v>
      </c>
    </row>
    <row r="982" spans="1:10">
      <c r="A982" s="7" t="s">
        <v>49</v>
      </c>
      <c r="D982" s="144" t="s">
        <v>2433</v>
      </c>
      <c r="E982" s="144" t="s">
        <v>3865</v>
      </c>
      <c r="F982" s="147">
        <v>44561</v>
      </c>
      <c r="G982" s="144" t="s">
        <v>3887</v>
      </c>
      <c r="H982" s="144" t="s">
        <v>9112</v>
      </c>
      <c r="I982" s="145" t="b">
        <v>0</v>
      </c>
      <c r="J982" s="145">
        <v>9.91</v>
      </c>
    </row>
    <row r="983" spans="1:10">
      <c r="A983" s="7" t="s">
        <v>49</v>
      </c>
      <c r="D983" s="144" t="s">
        <v>2436</v>
      </c>
      <c r="E983" s="144" t="s">
        <v>3865</v>
      </c>
      <c r="F983" s="147">
        <v>44561</v>
      </c>
      <c r="G983" s="144" t="s">
        <v>3887</v>
      </c>
      <c r="H983" s="144" t="s">
        <v>9112</v>
      </c>
      <c r="I983" s="145" t="b">
        <v>0</v>
      </c>
      <c r="J983" s="145">
        <v>9.91</v>
      </c>
    </row>
    <row r="984" spans="1:10">
      <c r="A984" s="7" t="s">
        <v>49</v>
      </c>
      <c r="D984" s="144" t="s">
        <v>2439</v>
      </c>
      <c r="E984" s="144" t="s">
        <v>3865</v>
      </c>
      <c r="F984" s="147">
        <v>44561</v>
      </c>
      <c r="G984" s="144" t="s">
        <v>3887</v>
      </c>
      <c r="H984" s="144" t="s">
        <v>9112</v>
      </c>
      <c r="I984" s="145" t="b">
        <v>0</v>
      </c>
      <c r="J984" s="145">
        <v>9.91</v>
      </c>
    </row>
    <row r="985" spans="1:10">
      <c r="A985" s="7" t="s">
        <v>49</v>
      </c>
      <c r="D985" s="144" t="s">
        <v>3802</v>
      </c>
      <c r="E985" s="144" t="s">
        <v>3865</v>
      </c>
      <c r="F985" s="147">
        <v>44561</v>
      </c>
      <c r="G985" s="144" t="s">
        <v>3887</v>
      </c>
      <c r="H985" s="144" t="s">
        <v>9112</v>
      </c>
      <c r="I985" s="145" t="b">
        <v>0</v>
      </c>
      <c r="J985" s="145">
        <v>4.92</v>
      </c>
    </row>
    <row r="986" spans="1:10">
      <c r="A986" s="7" t="s">
        <v>49</v>
      </c>
      <c r="D986" s="144" t="s">
        <v>3803</v>
      </c>
      <c r="E986" s="144" t="s">
        <v>3865</v>
      </c>
      <c r="F986" s="147">
        <v>44561</v>
      </c>
      <c r="G986" s="144" t="s">
        <v>3887</v>
      </c>
      <c r="H986" s="144" t="s">
        <v>9112</v>
      </c>
      <c r="I986" s="145" t="b">
        <v>0</v>
      </c>
      <c r="J986" s="145">
        <v>4.92</v>
      </c>
    </row>
    <row r="987" spans="1:10">
      <c r="A987" s="7" t="s">
        <v>49</v>
      </c>
      <c r="D987" s="144" t="s">
        <v>3804</v>
      </c>
      <c r="E987" s="144" t="s">
        <v>3865</v>
      </c>
      <c r="F987" s="147">
        <v>44561</v>
      </c>
      <c r="G987" s="144" t="s">
        <v>3887</v>
      </c>
      <c r="H987" s="144" t="s">
        <v>9112</v>
      </c>
      <c r="I987" s="145" t="b">
        <v>0</v>
      </c>
      <c r="J987" s="145">
        <v>10.75</v>
      </c>
    </row>
    <row r="988" spans="1:10">
      <c r="A988" s="7" t="s">
        <v>49</v>
      </c>
      <c r="D988" s="144" t="s">
        <v>3805</v>
      </c>
      <c r="E988" s="144" t="s">
        <v>3865</v>
      </c>
      <c r="F988" s="147">
        <v>44561</v>
      </c>
      <c r="G988" s="144" t="s">
        <v>3887</v>
      </c>
      <c r="H988" s="144" t="s">
        <v>9112</v>
      </c>
      <c r="I988" s="145" t="b">
        <v>0</v>
      </c>
      <c r="J988" s="145">
        <v>10.75</v>
      </c>
    </row>
    <row r="989" spans="1:10">
      <c r="A989" s="7" t="s">
        <v>49</v>
      </c>
      <c r="D989" s="144" t="s">
        <v>2442</v>
      </c>
      <c r="E989" s="144" t="s">
        <v>3865</v>
      </c>
      <c r="F989" s="147">
        <v>44561</v>
      </c>
      <c r="G989" s="144" t="s">
        <v>3887</v>
      </c>
      <c r="H989" s="144" t="s">
        <v>9112</v>
      </c>
      <c r="I989" s="145" t="b">
        <v>0</v>
      </c>
      <c r="J989" s="145">
        <v>5.79</v>
      </c>
    </row>
    <row r="990" spans="1:10">
      <c r="A990" s="7" t="s">
        <v>49</v>
      </c>
      <c r="D990" s="144" t="s">
        <v>2445</v>
      </c>
      <c r="E990" s="144" t="s">
        <v>3865</v>
      </c>
      <c r="F990" s="147">
        <v>44561</v>
      </c>
      <c r="G990" s="144" t="s">
        <v>3887</v>
      </c>
      <c r="H990" s="144" t="s">
        <v>9112</v>
      </c>
      <c r="I990" s="145" t="b">
        <v>0</v>
      </c>
      <c r="J990" s="145">
        <v>5.79</v>
      </c>
    </row>
    <row r="991" spans="1:10">
      <c r="A991" s="7" t="s">
        <v>49</v>
      </c>
      <c r="D991" s="144" t="s">
        <v>2448</v>
      </c>
      <c r="E991" s="144" t="s">
        <v>3865</v>
      </c>
      <c r="F991" s="147">
        <v>44561</v>
      </c>
      <c r="G991" s="144" t="s">
        <v>3887</v>
      </c>
      <c r="H991" s="144" t="s">
        <v>9112</v>
      </c>
      <c r="I991" s="145" t="b">
        <v>0</v>
      </c>
      <c r="J991" s="145">
        <v>5.79</v>
      </c>
    </row>
    <row r="992" spans="1:10">
      <c r="A992" s="7" t="s">
        <v>49</v>
      </c>
      <c r="D992" s="144" t="s">
        <v>2451</v>
      </c>
      <c r="E992" s="144" t="s">
        <v>3865</v>
      </c>
      <c r="F992" s="147">
        <v>44561</v>
      </c>
      <c r="G992" s="144" t="s">
        <v>3887</v>
      </c>
      <c r="H992" s="144" t="s">
        <v>9112</v>
      </c>
      <c r="I992" s="145" t="b">
        <v>0</v>
      </c>
      <c r="J992" s="145">
        <v>5.79</v>
      </c>
    </row>
    <row r="993" spans="1:10">
      <c r="A993" s="7" t="s">
        <v>49</v>
      </c>
      <c r="D993" s="144" t="s">
        <v>2454</v>
      </c>
      <c r="E993" s="144" t="s">
        <v>3865</v>
      </c>
      <c r="F993" s="147">
        <v>44561</v>
      </c>
      <c r="G993" s="144" t="s">
        <v>3887</v>
      </c>
      <c r="H993" s="144" t="s">
        <v>9112</v>
      </c>
      <c r="I993" s="145" t="b">
        <v>0</v>
      </c>
      <c r="J993" s="145">
        <v>5.79</v>
      </c>
    </row>
    <row r="994" spans="1:10">
      <c r="A994" s="7" t="s">
        <v>49</v>
      </c>
      <c r="D994" s="144" t="s">
        <v>2457</v>
      </c>
      <c r="E994" s="144" t="s">
        <v>3865</v>
      </c>
      <c r="F994" s="147">
        <v>44561</v>
      </c>
      <c r="G994" s="144" t="s">
        <v>3887</v>
      </c>
      <c r="H994" s="144" t="s">
        <v>9112</v>
      </c>
      <c r="I994" s="145" t="b">
        <v>0</v>
      </c>
      <c r="J994" s="145">
        <v>5.79</v>
      </c>
    </row>
    <row r="995" spans="1:10">
      <c r="A995" s="7" t="s">
        <v>49</v>
      </c>
      <c r="D995" s="144" t="s">
        <v>2460</v>
      </c>
      <c r="E995" s="144" t="s">
        <v>3865</v>
      </c>
      <c r="F995" s="147">
        <v>44561</v>
      </c>
      <c r="G995" s="144" t="s">
        <v>3887</v>
      </c>
      <c r="H995" s="144" t="s">
        <v>9112</v>
      </c>
      <c r="I995" s="145" t="b">
        <v>0</v>
      </c>
      <c r="J995" s="145">
        <v>9.91</v>
      </c>
    </row>
    <row r="996" spans="1:10">
      <c r="A996" s="7" t="s">
        <v>49</v>
      </c>
      <c r="D996" s="144" t="s">
        <v>3806</v>
      </c>
      <c r="E996" s="144" t="s">
        <v>3865</v>
      </c>
      <c r="F996" s="147">
        <v>44561</v>
      </c>
      <c r="G996" s="144" t="s">
        <v>3887</v>
      </c>
      <c r="H996" s="144" t="s">
        <v>9112</v>
      </c>
      <c r="I996" s="145" t="b">
        <v>0</v>
      </c>
      <c r="J996" s="145">
        <v>7.42</v>
      </c>
    </row>
    <row r="997" spans="1:10">
      <c r="A997" s="7" t="s">
        <v>49</v>
      </c>
      <c r="D997" s="144" t="s">
        <v>2463</v>
      </c>
      <c r="E997" s="144" t="s">
        <v>3865</v>
      </c>
      <c r="F997" s="147">
        <v>44561</v>
      </c>
      <c r="G997" s="144" t="s">
        <v>3887</v>
      </c>
      <c r="H997" s="144" t="s">
        <v>9112</v>
      </c>
      <c r="I997" s="145" t="b">
        <v>0</v>
      </c>
      <c r="J997" s="145">
        <v>5.79</v>
      </c>
    </row>
    <row r="998" spans="1:10">
      <c r="A998" s="7" t="s">
        <v>49</v>
      </c>
      <c r="D998" s="144" t="s">
        <v>2466</v>
      </c>
      <c r="E998" s="144" t="s">
        <v>3865</v>
      </c>
      <c r="F998" s="147">
        <v>44561</v>
      </c>
      <c r="G998" s="144" t="s">
        <v>3887</v>
      </c>
      <c r="H998" s="144" t="s">
        <v>9112</v>
      </c>
      <c r="I998" s="145" t="b">
        <v>0</v>
      </c>
      <c r="J998" s="145">
        <v>21.09</v>
      </c>
    </row>
    <row r="999" spans="1:10">
      <c r="A999" s="7" t="s">
        <v>49</v>
      </c>
      <c r="D999" s="144" t="s">
        <v>2468</v>
      </c>
      <c r="E999" s="144" t="s">
        <v>3865</v>
      </c>
      <c r="F999" s="147">
        <v>44561</v>
      </c>
      <c r="G999" s="144" t="s">
        <v>3887</v>
      </c>
      <c r="H999" s="144" t="s">
        <v>9112</v>
      </c>
      <c r="I999" s="145" t="b">
        <v>0</v>
      </c>
      <c r="J999" s="145">
        <v>6.13</v>
      </c>
    </row>
    <row r="1000" spans="1:10">
      <c r="A1000" s="7" t="s">
        <v>49</v>
      </c>
      <c r="D1000" s="144" t="s">
        <v>2471</v>
      </c>
      <c r="E1000" s="144" t="s">
        <v>3865</v>
      </c>
      <c r="F1000" s="147">
        <v>44561</v>
      </c>
      <c r="G1000" s="144" t="s">
        <v>3887</v>
      </c>
      <c r="H1000" s="144" t="s">
        <v>9112</v>
      </c>
      <c r="I1000" s="145" t="b">
        <v>0</v>
      </c>
      <c r="J1000" s="145">
        <v>7.2</v>
      </c>
    </row>
    <row r="1001" spans="1:10">
      <c r="A1001" s="7" t="s">
        <v>49</v>
      </c>
      <c r="D1001" s="144" t="s">
        <v>2475</v>
      </c>
      <c r="E1001" s="144" t="s">
        <v>3865</v>
      </c>
      <c r="F1001" s="147">
        <v>44561</v>
      </c>
      <c r="G1001" s="144" t="s">
        <v>3887</v>
      </c>
      <c r="H1001" s="144" t="s">
        <v>9112</v>
      </c>
      <c r="I1001" s="145" t="b">
        <v>0</v>
      </c>
      <c r="J1001" s="145">
        <v>7.2</v>
      </c>
    </row>
    <row r="1002" spans="1:10">
      <c r="A1002" s="7" t="s">
        <v>49</v>
      </c>
      <c r="D1002" s="144" t="s">
        <v>2478</v>
      </c>
      <c r="E1002" s="144" t="s">
        <v>3865</v>
      </c>
      <c r="F1002" s="147">
        <v>44561</v>
      </c>
      <c r="G1002" s="144" t="s">
        <v>3887</v>
      </c>
      <c r="H1002" s="144" t="s">
        <v>9112</v>
      </c>
      <c r="I1002" s="145" t="b">
        <v>0</v>
      </c>
      <c r="J1002" s="145">
        <v>7.2</v>
      </c>
    </row>
    <row r="1003" spans="1:10">
      <c r="A1003" s="7" t="s">
        <v>49</v>
      </c>
      <c r="D1003" s="144" t="s">
        <v>2480</v>
      </c>
      <c r="E1003" s="144" t="s">
        <v>3865</v>
      </c>
      <c r="F1003" s="147">
        <v>44561</v>
      </c>
      <c r="G1003" s="144" t="s">
        <v>3887</v>
      </c>
      <c r="H1003" s="144" t="s">
        <v>9112</v>
      </c>
      <c r="I1003" s="145" t="b">
        <v>0</v>
      </c>
      <c r="J1003" s="145">
        <v>12.33</v>
      </c>
    </row>
    <row r="1004" spans="1:10">
      <c r="A1004" s="7" t="s">
        <v>49</v>
      </c>
      <c r="D1004" s="144" t="s">
        <v>2483</v>
      </c>
      <c r="E1004" s="144" t="s">
        <v>3865</v>
      </c>
      <c r="F1004" s="147">
        <v>44561</v>
      </c>
      <c r="G1004" s="144" t="s">
        <v>3887</v>
      </c>
      <c r="H1004" s="144" t="s">
        <v>9112</v>
      </c>
      <c r="I1004" s="145" t="b">
        <v>0</v>
      </c>
      <c r="J1004" s="145">
        <v>4.92</v>
      </c>
    </row>
    <row r="1005" spans="1:10">
      <c r="A1005" s="7" t="s">
        <v>49</v>
      </c>
      <c r="D1005" s="144" t="s">
        <v>3807</v>
      </c>
      <c r="E1005" s="144" t="s">
        <v>3865</v>
      </c>
      <c r="F1005" s="147">
        <v>44561</v>
      </c>
      <c r="G1005" s="144" t="s">
        <v>3887</v>
      </c>
      <c r="H1005" s="144" t="s">
        <v>9112</v>
      </c>
      <c r="I1005" s="145" t="b">
        <v>0</v>
      </c>
      <c r="J1005" s="145">
        <v>10.75</v>
      </c>
    </row>
    <row r="1006" spans="1:10">
      <c r="A1006" s="7" t="s">
        <v>49</v>
      </c>
      <c r="D1006" s="144" t="s">
        <v>2486</v>
      </c>
      <c r="E1006" s="144" t="s">
        <v>3865</v>
      </c>
      <c r="F1006" s="147">
        <v>44561</v>
      </c>
      <c r="G1006" s="144" t="s">
        <v>3887</v>
      </c>
      <c r="H1006" s="144" t="s">
        <v>9112</v>
      </c>
      <c r="I1006" s="145" t="b">
        <v>0</v>
      </c>
      <c r="J1006" s="145">
        <v>7.3</v>
      </c>
    </row>
    <row r="1007" spans="1:10">
      <c r="A1007" s="7" t="s">
        <v>49</v>
      </c>
      <c r="D1007" s="144" t="s">
        <v>2489</v>
      </c>
      <c r="E1007" s="144" t="s">
        <v>3865</v>
      </c>
      <c r="F1007" s="147">
        <v>44561</v>
      </c>
      <c r="G1007" s="144" t="s">
        <v>3887</v>
      </c>
      <c r="H1007" s="144" t="s">
        <v>9112</v>
      </c>
      <c r="I1007" s="145" t="b">
        <v>0</v>
      </c>
      <c r="J1007" s="145">
        <v>11.92</v>
      </c>
    </row>
    <row r="1008" spans="1:10">
      <c r="A1008" s="7" t="s">
        <v>49</v>
      </c>
      <c r="D1008" s="144" t="s">
        <v>2492</v>
      </c>
      <c r="E1008" s="144" t="s">
        <v>3865</v>
      </c>
      <c r="F1008" s="147">
        <v>44561</v>
      </c>
      <c r="G1008" s="144" t="s">
        <v>3887</v>
      </c>
      <c r="H1008" s="144" t="s">
        <v>9112</v>
      </c>
      <c r="I1008" s="145" t="b">
        <v>0</v>
      </c>
      <c r="J1008" s="145">
        <v>11.92</v>
      </c>
    </row>
    <row r="1009" spans="1:10">
      <c r="A1009" s="7" t="s">
        <v>49</v>
      </c>
      <c r="D1009" s="144" t="s">
        <v>2495</v>
      </c>
      <c r="E1009" s="144" t="s">
        <v>3865</v>
      </c>
      <c r="F1009" s="147">
        <v>44561</v>
      </c>
      <c r="G1009" s="144" t="s">
        <v>3887</v>
      </c>
      <c r="H1009" s="144" t="s">
        <v>9112</v>
      </c>
      <c r="I1009" s="145" t="b">
        <v>0</v>
      </c>
      <c r="J1009" s="145">
        <v>11.92</v>
      </c>
    </row>
    <row r="1010" spans="1:10">
      <c r="A1010" s="7" t="s">
        <v>49</v>
      </c>
      <c r="D1010" s="144" t="s">
        <v>2498</v>
      </c>
      <c r="E1010" s="144" t="s">
        <v>3865</v>
      </c>
      <c r="F1010" s="147">
        <v>44561</v>
      </c>
      <c r="G1010" s="144" t="s">
        <v>3887</v>
      </c>
      <c r="H1010" s="144" t="s">
        <v>9112</v>
      </c>
      <c r="I1010" s="145" t="b">
        <v>0</v>
      </c>
      <c r="J1010" s="145">
        <v>34.369999999999997</v>
      </c>
    </row>
    <row r="1011" spans="1:10">
      <c r="A1011" s="7" t="s">
        <v>49</v>
      </c>
      <c r="D1011" s="144" t="s">
        <v>3808</v>
      </c>
      <c r="E1011" s="144" t="s">
        <v>3865</v>
      </c>
      <c r="F1011" s="147">
        <v>44561</v>
      </c>
      <c r="G1011" s="144" t="s">
        <v>3887</v>
      </c>
      <c r="H1011" s="144" t="s">
        <v>9112</v>
      </c>
      <c r="I1011" s="145" t="b">
        <v>0</v>
      </c>
      <c r="J1011" s="145">
        <v>4.92</v>
      </c>
    </row>
    <row r="1012" spans="1:10">
      <c r="A1012" s="7" t="s">
        <v>49</v>
      </c>
      <c r="D1012" s="144" t="s">
        <v>3809</v>
      </c>
      <c r="E1012" s="144" t="s">
        <v>3865</v>
      </c>
      <c r="F1012" s="147">
        <v>44561</v>
      </c>
      <c r="G1012" s="144" t="s">
        <v>3887</v>
      </c>
      <c r="H1012" s="144" t="s">
        <v>9112</v>
      </c>
      <c r="I1012" s="145" t="b">
        <v>0</v>
      </c>
      <c r="J1012" s="145">
        <v>4.92</v>
      </c>
    </row>
    <row r="1013" spans="1:10">
      <c r="A1013" s="7" t="s">
        <v>49</v>
      </c>
      <c r="D1013" s="144" t="s">
        <v>3810</v>
      </c>
      <c r="E1013" s="144" t="s">
        <v>3865</v>
      </c>
      <c r="F1013" s="147">
        <v>44561</v>
      </c>
      <c r="G1013" s="144" t="s">
        <v>3887</v>
      </c>
      <c r="H1013" s="144" t="s">
        <v>9112</v>
      </c>
      <c r="I1013" s="145" t="b">
        <v>0</v>
      </c>
      <c r="J1013" s="145">
        <v>10.75</v>
      </c>
    </row>
    <row r="1014" spans="1:10">
      <c r="A1014" s="7" t="s">
        <v>49</v>
      </c>
      <c r="D1014" s="144" t="s">
        <v>3811</v>
      </c>
      <c r="E1014" s="144" t="s">
        <v>3865</v>
      </c>
      <c r="F1014" s="147">
        <v>44561</v>
      </c>
      <c r="G1014" s="144" t="s">
        <v>3887</v>
      </c>
      <c r="H1014" s="144" t="s">
        <v>9112</v>
      </c>
      <c r="I1014" s="145" t="b">
        <v>0</v>
      </c>
      <c r="J1014" s="145">
        <v>10.75</v>
      </c>
    </row>
    <row r="1015" spans="1:10">
      <c r="A1015" s="7" t="s">
        <v>49</v>
      </c>
      <c r="D1015" s="144" t="s">
        <v>3812</v>
      </c>
      <c r="E1015" s="144" t="s">
        <v>3865</v>
      </c>
      <c r="F1015" s="147">
        <v>44561</v>
      </c>
      <c r="G1015" s="144" t="s">
        <v>3887</v>
      </c>
      <c r="H1015" s="144" t="s">
        <v>9112</v>
      </c>
      <c r="I1015" s="145" t="b">
        <v>0</v>
      </c>
      <c r="J1015" s="145">
        <v>2.42</v>
      </c>
    </row>
    <row r="1016" spans="1:10">
      <c r="A1016" s="7" t="s">
        <v>49</v>
      </c>
      <c r="D1016" s="144" t="s">
        <v>2502</v>
      </c>
      <c r="E1016" s="144" t="s">
        <v>3865</v>
      </c>
      <c r="F1016" s="147">
        <v>44561</v>
      </c>
      <c r="G1016" s="144" t="s">
        <v>3887</v>
      </c>
      <c r="H1016" s="144" t="s">
        <v>9112</v>
      </c>
      <c r="I1016" s="145" t="b">
        <v>0</v>
      </c>
      <c r="J1016" s="145">
        <v>21.09</v>
      </c>
    </row>
    <row r="1017" spans="1:10">
      <c r="A1017" s="7" t="s">
        <v>49</v>
      </c>
      <c r="D1017" s="144" t="s">
        <v>2505</v>
      </c>
      <c r="E1017" s="144" t="s">
        <v>3865</v>
      </c>
      <c r="F1017" s="147">
        <v>44561</v>
      </c>
      <c r="G1017" s="144" t="s">
        <v>3887</v>
      </c>
      <c r="H1017" s="144" t="s">
        <v>9112</v>
      </c>
      <c r="I1017" s="145" t="b">
        <v>0</v>
      </c>
      <c r="J1017" s="145">
        <v>11.65</v>
      </c>
    </row>
    <row r="1018" spans="1:10">
      <c r="A1018" s="7" t="s">
        <v>49</v>
      </c>
      <c r="D1018" s="144" t="s">
        <v>2508</v>
      </c>
      <c r="E1018" s="144" t="s">
        <v>3865</v>
      </c>
      <c r="F1018" s="147">
        <v>44561</v>
      </c>
      <c r="G1018" s="144" t="s">
        <v>3887</v>
      </c>
      <c r="H1018" s="144" t="s">
        <v>9112</v>
      </c>
      <c r="I1018" s="145" t="b">
        <v>0</v>
      </c>
      <c r="J1018" s="145">
        <v>7.49</v>
      </c>
    </row>
    <row r="1019" spans="1:10">
      <c r="A1019" s="7" t="s">
        <v>49</v>
      </c>
      <c r="D1019" s="144" t="s">
        <v>2511</v>
      </c>
      <c r="E1019" s="144" t="s">
        <v>3865</v>
      </c>
      <c r="F1019" s="147">
        <v>44561</v>
      </c>
      <c r="G1019" s="144" t="s">
        <v>3887</v>
      </c>
      <c r="H1019" s="144" t="s">
        <v>9112</v>
      </c>
      <c r="I1019" s="145" t="b">
        <v>0</v>
      </c>
      <c r="J1019" s="145">
        <v>12.26</v>
      </c>
    </row>
    <row r="1020" spans="1:10">
      <c r="A1020" s="7" t="s">
        <v>49</v>
      </c>
      <c r="D1020" s="144" t="s">
        <v>2514</v>
      </c>
      <c r="E1020" s="144" t="s">
        <v>3865</v>
      </c>
      <c r="F1020" s="147">
        <v>44561</v>
      </c>
      <c r="G1020" s="144" t="s">
        <v>3887</v>
      </c>
      <c r="H1020" s="144" t="s">
        <v>9112</v>
      </c>
      <c r="I1020" s="145" t="b">
        <v>0</v>
      </c>
      <c r="J1020" s="145">
        <v>12.26</v>
      </c>
    </row>
    <row r="1021" spans="1:10">
      <c r="A1021" s="7" t="s">
        <v>49</v>
      </c>
      <c r="D1021" s="144" t="s">
        <v>3670</v>
      </c>
      <c r="E1021" s="144" t="s">
        <v>3865</v>
      </c>
      <c r="F1021" s="147">
        <v>44561</v>
      </c>
      <c r="G1021" s="144" t="s">
        <v>3887</v>
      </c>
      <c r="H1021" s="144" t="s">
        <v>9112</v>
      </c>
      <c r="I1021" s="145" t="b">
        <v>0</v>
      </c>
      <c r="J1021" s="145">
        <v>12.9</v>
      </c>
    </row>
    <row r="1022" spans="1:10">
      <c r="A1022" s="7" t="s">
        <v>49</v>
      </c>
      <c r="D1022" s="144" t="s">
        <v>2517</v>
      </c>
      <c r="E1022" s="144" t="s">
        <v>3865</v>
      </c>
      <c r="F1022" s="147">
        <v>44561</v>
      </c>
      <c r="G1022" s="144" t="s">
        <v>3887</v>
      </c>
      <c r="H1022" s="144" t="s">
        <v>9112</v>
      </c>
      <c r="I1022" s="145" t="b">
        <v>0</v>
      </c>
      <c r="J1022" s="145">
        <v>12.9</v>
      </c>
    </row>
    <row r="1023" spans="1:10">
      <c r="A1023" s="7" t="s">
        <v>49</v>
      </c>
      <c r="D1023" s="144" t="s">
        <v>2520</v>
      </c>
      <c r="E1023" s="144" t="s">
        <v>3865</v>
      </c>
      <c r="F1023" s="147">
        <v>44561</v>
      </c>
      <c r="G1023" s="144" t="s">
        <v>3887</v>
      </c>
      <c r="H1023" s="144" t="s">
        <v>9112</v>
      </c>
      <c r="I1023" s="145" t="b">
        <v>0</v>
      </c>
      <c r="J1023" s="145">
        <v>22.85</v>
      </c>
    </row>
    <row r="1024" spans="1:10">
      <c r="A1024" s="7" t="s">
        <v>49</v>
      </c>
      <c r="D1024" s="144" t="s">
        <v>3813</v>
      </c>
      <c r="E1024" s="144" t="s">
        <v>3865</v>
      </c>
      <c r="F1024" s="147">
        <v>44561</v>
      </c>
      <c r="G1024" s="144" t="s">
        <v>3887</v>
      </c>
      <c r="H1024" s="144" t="s">
        <v>9112</v>
      </c>
      <c r="I1024" s="145" t="b">
        <v>0</v>
      </c>
      <c r="J1024" s="145">
        <v>10.75</v>
      </c>
    </row>
    <row r="1025" spans="1:10">
      <c r="A1025" s="7" t="s">
        <v>49</v>
      </c>
      <c r="D1025" s="144" t="s">
        <v>2524</v>
      </c>
      <c r="E1025" s="144" t="s">
        <v>3865</v>
      </c>
      <c r="F1025" s="147">
        <v>44561</v>
      </c>
      <c r="G1025" s="144" t="s">
        <v>3887</v>
      </c>
      <c r="H1025" s="144" t="s">
        <v>9112</v>
      </c>
      <c r="I1025" s="145" t="b">
        <v>0</v>
      </c>
      <c r="J1025" s="145">
        <v>34.369999999999997</v>
      </c>
    </row>
    <row r="1026" spans="1:10">
      <c r="A1026" s="7" t="s">
        <v>49</v>
      </c>
      <c r="D1026" s="144" t="s">
        <v>2528</v>
      </c>
      <c r="E1026" s="144" t="s">
        <v>3865</v>
      </c>
      <c r="F1026" s="147">
        <v>44561</v>
      </c>
      <c r="G1026" s="144" t="s">
        <v>3887</v>
      </c>
      <c r="H1026" s="144" t="s">
        <v>9112</v>
      </c>
      <c r="I1026" s="145" t="b">
        <v>0</v>
      </c>
      <c r="J1026" s="145">
        <v>8.1300000000000008</v>
      </c>
    </row>
    <row r="1027" spans="1:10">
      <c r="A1027" s="7" t="s">
        <v>49</v>
      </c>
      <c r="D1027" s="144" t="s">
        <v>2532</v>
      </c>
      <c r="E1027" s="144" t="s">
        <v>3865</v>
      </c>
      <c r="F1027" s="147">
        <v>44561</v>
      </c>
      <c r="G1027" s="144" t="s">
        <v>3887</v>
      </c>
      <c r="H1027" s="144" t="s">
        <v>9112</v>
      </c>
      <c r="I1027" s="145" t="b">
        <v>0</v>
      </c>
      <c r="J1027" s="145">
        <v>11.92</v>
      </c>
    </row>
    <row r="1028" spans="1:10">
      <c r="A1028" s="7" t="s">
        <v>49</v>
      </c>
      <c r="D1028" s="144" t="s">
        <v>3814</v>
      </c>
      <c r="E1028" s="144" t="s">
        <v>3865</v>
      </c>
      <c r="F1028" s="147">
        <v>44561</v>
      </c>
      <c r="G1028" s="144" t="s">
        <v>3887</v>
      </c>
      <c r="H1028" s="144" t="s">
        <v>9112</v>
      </c>
      <c r="I1028" s="145" t="b">
        <v>0</v>
      </c>
      <c r="J1028" s="145">
        <v>3.25</v>
      </c>
    </row>
    <row r="1029" spans="1:10">
      <c r="A1029" s="7" t="s">
        <v>49</v>
      </c>
      <c r="D1029" s="144" t="s">
        <v>2535</v>
      </c>
      <c r="E1029" s="144" t="s">
        <v>3865</v>
      </c>
      <c r="F1029" s="147">
        <v>44561</v>
      </c>
      <c r="G1029" s="144" t="s">
        <v>3887</v>
      </c>
      <c r="H1029" s="144" t="s">
        <v>9112</v>
      </c>
      <c r="I1029" s="145" t="b">
        <v>0</v>
      </c>
      <c r="J1029" s="145">
        <v>11.92</v>
      </c>
    </row>
    <row r="1030" spans="1:10">
      <c r="A1030" s="7" t="s">
        <v>49</v>
      </c>
      <c r="D1030" s="144" t="s">
        <v>2538</v>
      </c>
      <c r="E1030" s="144" t="s">
        <v>3865</v>
      </c>
      <c r="F1030" s="147">
        <v>44561</v>
      </c>
      <c r="G1030" s="144" t="s">
        <v>3887</v>
      </c>
      <c r="H1030" s="144" t="s">
        <v>9112</v>
      </c>
      <c r="I1030" s="145" t="b">
        <v>0</v>
      </c>
      <c r="J1030" s="145">
        <v>11.92</v>
      </c>
    </row>
    <row r="1031" spans="1:10">
      <c r="A1031" s="7" t="s">
        <v>49</v>
      </c>
      <c r="D1031" s="144" t="s">
        <v>3393</v>
      </c>
      <c r="E1031" s="144" t="s">
        <v>3865</v>
      </c>
      <c r="F1031" s="147">
        <v>44561</v>
      </c>
      <c r="G1031" s="144" t="s">
        <v>3887</v>
      </c>
      <c r="H1031" s="144" t="s">
        <v>9112</v>
      </c>
      <c r="I1031" s="145" t="b">
        <v>0</v>
      </c>
      <c r="J1031" s="145">
        <v>5.79</v>
      </c>
    </row>
    <row r="1032" spans="1:10">
      <c r="A1032" s="7" t="s">
        <v>49</v>
      </c>
      <c r="D1032" s="144" t="s">
        <v>2541</v>
      </c>
      <c r="E1032" s="144" t="s">
        <v>3865</v>
      </c>
      <c r="F1032" s="147">
        <v>44561</v>
      </c>
      <c r="G1032" s="144" t="s">
        <v>3887</v>
      </c>
      <c r="H1032" s="144" t="s">
        <v>9112</v>
      </c>
      <c r="I1032" s="145" t="b">
        <v>0</v>
      </c>
      <c r="J1032" s="145">
        <v>5.79</v>
      </c>
    </row>
    <row r="1033" spans="1:10">
      <c r="A1033" s="7" t="s">
        <v>49</v>
      </c>
      <c r="D1033" s="144" t="s">
        <v>2544</v>
      </c>
      <c r="E1033" s="144" t="s">
        <v>3865</v>
      </c>
      <c r="F1033" s="147">
        <v>44561</v>
      </c>
      <c r="G1033" s="144" t="s">
        <v>3887</v>
      </c>
      <c r="H1033" s="144" t="s">
        <v>9112</v>
      </c>
      <c r="I1033" s="145" t="b">
        <v>0</v>
      </c>
      <c r="J1033" s="145">
        <v>5.79</v>
      </c>
    </row>
    <row r="1034" spans="1:10">
      <c r="A1034" s="7" t="s">
        <v>49</v>
      </c>
      <c r="D1034" s="144" t="s">
        <v>2547</v>
      </c>
      <c r="E1034" s="144" t="s">
        <v>3865</v>
      </c>
      <c r="F1034" s="147">
        <v>44561</v>
      </c>
      <c r="G1034" s="144" t="s">
        <v>3887</v>
      </c>
      <c r="H1034" s="144" t="s">
        <v>9112</v>
      </c>
      <c r="I1034" s="145" t="b">
        <v>0</v>
      </c>
      <c r="J1034" s="145">
        <v>5.79</v>
      </c>
    </row>
    <row r="1035" spans="1:10">
      <c r="A1035" s="7" t="s">
        <v>49</v>
      </c>
      <c r="D1035" s="144" t="s">
        <v>2550</v>
      </c>
      <c r="E1035" s="144" t="s">
        <v>3865</v>
      </c>
      <c r="F1035" s="147">
        <v>44561</v>
      </c>
      <c r="G1035" s="144" t="s">
        <v>3887</v>
      </c>
      <c r="H1035" s="144" t="s">
        <v>9112</v>
      </c>
      <c r="I1035" s="145" t="b">
        <v>0</v>
      </c>
      <c r="J1035" s="145">
        <v>13.17</v>
      </c>
    </row>
    <row r="1036" spans="1:10">
      <c r="A1036" s="7" t="s">
        <v>49</v>
      </c>
      <c r="D1036" s="144" t="s">
        <v>3815</v>
      </c>
      <c r="E1036" s="144" t="s">
        <v>3865</v>
      </c>
      <c r="F1036" s="147">
        <v>44561</v>
      </c>
      <c r="G1036" s="144" t="s">
        <v>3887</v>
      </c>
      <c r="H1036" s="144" t="s">
        <v>9112</v>
      </c>
      <c r="I1036" s="145" t="b">
        <v>0</v>
      </c>
      <c r="J1036" s="145">
        <v>4.92</v>
      </c>
    </row>
    <row r="1037" spans="1:10">
      <c r="A1037" s="7" t="s">
        <v>49</v>
      </c>
      <c r="D1037" s="144" t="s">
        <v>2553</v>
      </c>
      <c r="E1037" s="144" t="s">
        <v>3865</v>
      </c>
      <c r="F1037" s="147">
        <v>44561</v>
      </c>
      <c r="G1037" s="144" t="s">
        <v>3887</v>
      </c>
      <c r="H1037" s="144" t="s">
        <v>9112</v>
      </c>
      <c r="I1037" s="145" t="b">
        <v>0</v>
      </c>
      <c r="J1037" s="145">
        <v>6.13</v>
      </c>
    </row>
    <row r="1038" spans="1:10">
      <c r="A1038" s="7" t="s">
        <v>49</v>
      </c>
      <c r="D1038" s="144" t="s">
        <v>2555</v>
      </c>
      <c r="E1038" s="144" t="s">
        <v>3865</v>
      </c>
      <c r="F1038" s="147">
        <v>44561</v>
      </c>
      <c r="G1038" s="144" t="s">
        <v>3887</v>
      </c>
      <c r="H1038" s="144" t="s">
        <v>9112</v>
      </c>
      <c r="I1038" s="145" t="b">
        <v>0</v>
      </c>
      <c r="J1038" s="145">
        <v>6.13</v>
      </c>
    </row>
    <row r="1039" spans="1:10">
      <c r="A1039" s="7" t="s">
        <v>49</v>
      </c>
      <c r="D1039" s="144" t="s">
        <v>2557</v>
      </c>
      <c r="E1039" s="144" t="s">
        <v>3865</v>
      </c>
      <c r="F1039" s="147">
        <v>44561</v>
      </c>
      <c r="G1039" s="144" t="s">
        <v>3887</v>
      </c>
      <c r="H1039" s="144" t="s">
        <v>9112</v>
      </c>
      <c r="I1039" s="145" t="b">
        <v>0</v>
      </c>
      <c r="J1039" s="145">
        <v>6.13</v>
      </c>
    </row>
    <row r="1040" spans="1:10">
      <c r="A1040" s="7" t="s">
        <v>49</v>
      </c>
      <c r="D1040" s="144" t="s">
        <v>2559</v>
      </c>
      <c r="E1040" s="144" t="s">
        <v>3865</v>
      </c>
      <c r="F1040" s="147">
        <v>44561</v>
      </c>
      <c r="G1040" s="144" t="s">
        <v>3887</v>
      </c>
      <c r="H1040" s="144" t="s">
        <v>9112</v>
      </c>
      <c r="I1040" s="145" t="b">
        <v>0</v>
      </c>
      <c r="J1040" s="145">
        <v>6.13</v>
      </c>
    </row>
    <row r="1041" spans="1:10">
      <c r="A1041" s="7" t="s">
        <v>49</v>
      </c>
      <c r="D1041" s="144" t="s">
        <v>2561</v>
      </c>
      <c r="E1041" s="144" t="s">
        <v>3865</v>
      </c>
      <c r="F1041" s="147">
        <v>44561</v>
      </c>
      <c r="G1041" s="144" t="s">
        <v>3887</v>
      </c>
      <c r="H1041" s="144" t="s">
        <v>9112</v>
      </c>
      <c r="I1041" s="145" t="b">
        <v>0</v>
      </c>
      <c r="J1041" s="145">
        <v>5.79</v>
      </c>
    </row>
    <row r="1042" spans="1:10">
      <c r="A1042" s="7" t="s">
        <v>49</v>
      </c>
      <c r="D1042" s="144" t="s">
        <v>2563</v>
      </c>
      <c r="E1042" s="144" t="s">
        <v>3865</v>
      </c>
      <c r="F1042" s="147">
        <v>44561</v>
      </c>
      <c r="G1042" s="144" t="s">
        <v>3887</v>
      </c>
      <c r="H1042" s="144" t="s">
        <v>9112</v>
      </c>
      <c r="I1042" s="145" t="b">
        <v>0</v>
      </c>
      <c r="J1042" s="145">
        <v>7.2</v>
      </c>
    </row>
    <row r="1043" spans="1:10">
      <c r="A1043" s="7" t="s">
        <v>49</v>
      </c>
      <c r="D1043" s="144" t="s">
        <v>2567</v>
      </c>
      <c r="E1043" s="144" t="s">
        <v>3865</v>
      </c>
      <c r="F1043" s="147">
        <v>44561</v>
      </c>
      <c r="G1043" s="144" t="s">
        <v>3887</v>
      </c>
      <c r="H1043" s="144" t="s">
        <v>9112</v>
      </c>
      <c r="I1043" s="145" t="b">
        <v>0</v>
      </c>
      <c r="J1043" s="145">
        <v>7.2</v>
      </c>
    </row>
    <row r="1044" spans="1:10">
      <c r="A1044" s="7" t="s">
        <v>49</v>
      </c>
      <c r="D1044" s="144" t="s">
        <v>2570</v>
      </c>
      <c r="E1044" s="144" t="s">
        <v>3865</v>
      </c>
      <c r="F1044" s="147">
        <v>44561</v>
      </c>
      <c r="G1044" s="144" t="s">
        <v>3887</v>
      </c>
      <c r="H1044" s="144" t="s">
        <v>9112</v>
      </c>
      <c r="I1044" s="145" t="b">
        <v>0</v>
      </c>
      <c r="J1044" s="145">
        <v>7.2</v>
      </c>
    </row>
    <row r="1045" spans="1:10">
      <c r="A1045" s="7" t="s">
        <v>49</v>
      </c>
      <c r="D1045" s="144" t="s">
        <v>2573</v>
      </c>
      <c r="E1045" s="144" t="s">
        <v>3865</v>
      </c>
      <c r="F1045" s="147">
        <v>44561</v>
      </c>
      <c r="G1045" s="144" t="s">
        <v>3887</v>
      </c>
      <c r="H1045" s="144" t="s">
        <v>9112</v>
      </c>
      <c r="I1045" s="145" t="b">
        <v>0</v>
      </c>
      <c r="J1045" s="145">
        <v>7.2</v>
      </c>
    </row>
    <row r="1046" spans="1:10">
      <c r="A1046" s="7" t="s">
        <v>49</v>
      </c>
      <c r="D1046" s="144" t="s">
        <v>2576</v>
      </c>
      <c r="E1046" s="144" t="s">
        <v>3865</v>
      </c>
      <c r="F1046" s="147">
        <v>44561</v>
      </c>
      <c r="G1046" s="144" t="s">
        <v>3887</v>
      </c>
      <c r="H1046" s="144" t="s">
        <v>9112</v>
      </c>
      <c r="I1046" s="145" t="b">
        <v>0</v>
      </c>
      <c r="J1046" s="145">
        <v>7.2</v>
      </c>
    </row>
    <row r="1047" spans="1:10">
      <c r="A1047" s="7" t="s">
        <v>49</v>
      </c>
      <c r="D1047" s="144" t="s">
        <v>2579</v>
      </c>
      <c r="E1047" s="144" t="s">
        <v>3865</v>
      </c>
      <c r="F1047" s="147">
        <v>44561</v>
      </c>
      <c r="G1047" s="144" t="s">
        <v>3887</v>
      </c>
      <c r="H1047" s="144" t="s">
        <v>9112</v>
      </c>
      <c r="I1047" s="145" t="b">
        <v>0</v>
      </c>
      <c r="J1047" s="145">
        <v>34.369999999999997</v>
      </c>
    </row>
    <row r="1048" spans="1:10">
      <c r="A1048" s="7" t="s">
        <v>49</v>
      </c>
      <c r="D1048" s="144" t="s">
        <v>2581</v>
      </c>
      <c r="E1048" s="144" t="s">
        <v>3865</v>
      </c>
      <c r="F1048" s="147">
        <v>44561</v>
      </c>
      <c r="G1048" s="144" t="s">
        <v>3887</v>
      </c>
      <c r="H1048" s="144" t="s">
        <v>9112</v>
      </c>
      <c r="I1048" s="145" t="b">
        <v>0</v>
      </c>
      <c r="J1048" s="145">
        <v>11.92</v>
      </c>
    </row>
    <row r="1049" spans="1:10">
      <c r="A1049" s="7" t="s">
        <v>49</v>
      </c>
      <c r="D1049" s="144" t="s">
        <v>2584</v>
      </c>
      <c r="E1049" s="144" t="s">
        <v>3865</v>
      </c>
      <c r="F1049" s="147">
        <v>44561</v>
      </c>
      <c r="G1049" s="144" t="s">
        <v>3887</v>
      </c>
      <c r="H1049" s="144" t="s">
        <v>9112</v>
      </c>
      <c r="I1049" s="145" t="b">
        <v>0</v>
      </c>
      <c r="J1049" s="145">
        <v>20.75</v>
      </c>
    </row>
    <row r="1050" spans="1:10">
      <c r="A1050" s="7" t="s">
        <v>49</v>
      </c>
      <c r="D1050" s="144" t="s">
        <v>2587</v>
      </c>
      <c r="E1050" s="144" t="s">
        <v>3865</v>
      </c>
      <c r="F1050" s="147">
        <v>44561</v>
      </c>
      <c r="G1050" s="144" t="s">
        <v>3887</v>
      </c>
      <c r="H1050" s="144" t="s">
        <v>9112</v>
      </c>
      <c r="I1050" s="145" t="b">
        <v>0</v>
      </c>
      <c r="J1050" s="145">
        <v>20.75</v>
      </c>
    </row>
    <row r="1051" spans="1:10">
      <c r="A1051" s="7" t="s">
        <v>49</v>
      </c>
      <c r="D1051" s="144" t="s">
        <v>2590</v>
      </c>
      <c r="E1051" s="144" t="s">
        <v>3865</v>
      </c>
      <c r="F1051" s="147">
        <v>44561</v>
      </c>
      <c r="G1051" s="144" t="s">
        <v>3887</v>
      </c>
      <c r="H1051" s="144" t="s">
        <v>9112</v>
      </c>
      <c r="I1051" s="145" t="b">
        <v>0</v>
      </c>
      <c r="J1051" s="145">
        <v>20.75</v>
      </c>
    </row>
    <row r="1052" spans="1:10">
      <c r="A1052" s="7" t="s">
        <v>49</v>
      </c>
      <c r="D1052" s="144" t="s">
        <v>2593</v>
      </c>
      <c r="E1052" s="144" t="s">
        <v>3865</v>
      </c>
      <c r="F1052" s="147">
        <v>44561</v>
      </c>
      <c r="G1052" s="144" t="s">
        <v>3887</v>
      </c>
      <c r="H1052" s="144" t="s">
        <v>9112</v>
      </c>
      <c r="I1052" s="145" t="b">
        <v>0</v>
      </c>
      <c r="J1052" s="145">
        <v>7.47</v>
      </c>
    </row>
    <row r="1053" spans="1:10">
      <c r="A1053" s="7" t="s">
        <v>49</v>
      </c>
      <c r="D1053" s="144" t="s">
        <v>2596</v>
      </c>
      <c r="E1053" s="144" t="s">
        <v>3865</v>
      </c>
      <c r="F1053" s="147">
        <v>44561</v>
      </c>
      <c r="G1053" s="144" t="s">
        <v>3887</v>
      </c>
      <c r="H1053" s="144" t="s">
        <v>9112</v>
      </c>
      <c r="I1053" s="145" t="b">
        <v>0</v>
      </c>
      <c r="J1053" s="145">
        <v>7.47</v>
      </c>
    </row>
    <row r="1054" spans="1:10">
      <c r="A1054" s="7" t="s">
        <v>49</v>
      </c>
      <c r="D1054" s="144" t="s">
        <v>2599</v>
      </c>
      <c r="E1054" s="144" t="s">
        <v>3865</v>
      </c>
      <c r="F1054" s="147">
        <v>44561</v>
      </c>
      <c r="G1054" s="144" t="s">
        <v>3887</v>
      </c>
      <c r="H1054" s="144" t="s">
        <v>9112</v>
      </c>
      <c r="I1054" s="145" t="b">
        <v>0</v>
      </c>
      <c r="J1054" s="145">
        <v>7.47</v>
      </c>
    </row>
    <row r="1055" spans="1:10">
      <c r="A1055" s="7" t="s">
        <v>49</v>
      </c>
      <c r="D1055" s="144" t="s">
        <v>2602</v>
      </c>
      <c r="E1055" s="144" t="s">
        <v>3865</v>
      </c>
      <c r="F1055" s="147">
        <v>44561</v>
      </c>
      <c r="G1055" s="144" t="s">
        <v>3887</v>
      </c>
      <c r="H1055" s="144" t="s">
        <v>9112</v>
      </c>
      <c r="I1055" s="145" t="b">
        <v>0</v>
      </c>
      <c r="J1055" s="145">
        <v>7.47</v>
      </c>
    </row>
    <row r="1056" spans="1:10">
      <c r="A1056" s="7" t="s">
        <v>49</v>
      </c>
      <c r="D1056" s="144" t="s">
        <v>2605</v>
      </c>
      <c r="E1056" s="144" t="s">
        <v>3865</v>
      </c>
      <c r="F1056" s="147">
        <v>44561</v>
      </c>
      <c r="G1056" s="144" t="s">
        <v>3887</v>
      </c>
      <c r="H1056" s="144" t="s">
        <v>9112</v>
      </c>
      <c r="I1056" s="145" t="b">
        <v>0</v>
      </c>
      <c r="J1056" s="145">
        <v>11.92</v>
      </c>
    </row>
    <row r="1057" spans="1:10">
      <c r="A1057" s="7" t="s">
        <v>49</v>
      </c>
      <c r="D1057" s="144" t="s">
        <v>2608</v>
      </c>
      <c r="E1057" s="144" t="s">
        <v>3865</v>
      </c>
      <c r="F1057" s="147">
        <v>44561</v>
      </c>
      <c r="G1057" s="144" t="s">
        <v>3887</v>
      </c>
      <c r="H1057" s="144" t="s">
        <v>9112</v>
      </c>
      <c r="I1057" s="145" t="b">
        <v>0</v>
      </c>
      <c r="J1057" s="145">
        <v>11.92</v>
      </c>
    </row>
    <row r="1058" spans="1:10">
      <c r="A1058" s="7" t="s">
        <v>49</v>
      </c>
      <c r="D1058" s="144" t="s">
        <v>2611</v>
      </c>
      <c r="E1058" s="144" t="s">
        <v>3865</v>
      </c>
      <c r="F1058" s="147">
        <v>44561</v>
      </c>
      <c r="G1058" s="144" t="s">
        <v>3887</v>
      </c>
      <c r="H1058" s="144" t="s">
        <v>9112</v>
      </c>
      <c r="I1058" s="145" t="b">
        <v>0</v>
      </c>
      <c r="J1058" s="145">
        <v>11.92</v>
      </c>
    </row>
    <row r="1059" spans="1:10">
      <c r="A1059" s="7" t="s">
        <v>49</v>
      </c>
      <c r="D1059" s="144" t="s">
        <v>2614</v>
      </c>
      <c r="E1059" s="144" t="s">
        <v>3865</v>
      </c>
      <c r="F1059" s="147">
        <v>44561</v>
      </c>
      <c r="G1059" s="144" t="s">
        <v>3887</v>
      </c>
      <c r="H1059" s="144" t="s">
        <v>9112</v>
      </c>
      <c r="I1059" s="145" t="b">
        <v>0</v>
      </c>
      <c r="J1059" s="145">
        <v>11.92</v>
      </c>
    </row>
    <row r="1060" spans="1:10">
      <c r="A1060" s="7" t="s">
        <v>49</v>
      </c>
      <c r="D1060" s="144" t="s">
        <v>2617</v>
      </c>
      <c r="E1060" s="144" t="s">
        <v>3865</v>
      </c>
      <c r="F1060" s="147">
        <v>44561</v>
      </c>
      <c r="G1060" s="144" t="s">
        <v>3887</v>
      </c>
      <c r="H1060" s="144" t="s">
        <v>9112</v>
      </c>
      <c r="I1060" s="145" t="b">
        <v>0</v>
      </c>
      <c r="J1060" s="145">
        <v>11.92</v>
      </c>
    </row>
    <row r="1061" spans="1:10">
      <c r="A1061" s="7" t="s">
        <v>49</v>
      </c>
      <c r="D1061" s="144" t="s">
        <v>2620</v>
      </c>
      <c r="E1061" s="144" t="s">
        <v>3865</v>
      </c>
      <c r="F1061" s="147">
        <v>44561</v>
      </c>
      <c r="G1061" s="144" t="s">
        <v>3887</v>
      </c>
      <c r="H1061" s="144" t="s">
        <v>9112</v>
      </c>
      <c r="I1061" s="145" t="b">
        <v>0</v>
      </c>
      <c r="J1061" s="145">
        <v>11.92</v>
      </c>
    </row>
    <row r="1062" spans="1:10">
      <c r="A1062" s="7" t="s">
        <v>49</v>
      </c>
      <c r="D1062" s="144" t="s">
        <v>2623</v>
      </c>
      <c r="E1062" s="144" t="s">
        <v>3865</v>
      </c>
      <c r="F1062" s="147">
        <v>44561</v>
      </c>
      <c r="G1062" s="144" t="s">
        <v>3887</v>
      </c>
      <c r="H1062" s="144" t="s">
        <v>9112</v>
      </c>
      <c r="I1062" s="145" t="b">
        <v>0</v>
      </c>
      <c r="J1062" s="145">
        <v>11.92</v>
      </c>
    </row>
    <row r="1063" spans="1:10">
      <c r="A1063" s="7" t="s">
        <v>49</v>
      </c>
      <c r="D1063" s="144" t="s">
        <v>2626</v>
      </c>
      <c r="E1063" s="144" t="s">
        <v>3865</v>
      </c>
      <c r="F1063" s="147">
        <v>44561</v>
      </c>
      <c r="G1063" s="144" t="s">
        <v>3887</v>
      </c>
      <c r="H1063" s="144" t="s">
        <v>9112</v>
      </c>
      <c r="I1063" s="145" t="b">
        <v>0</v>
      </c>
      <c r="J1063" s="145">
        <v>11.92</v>
      </c>
    </row>
    <row r="1064" spans="1:10">
      <c r="A1064" s="7" t="s">
        <v>49</v>
      </c>
      <c r="D1064" s="144" t="s">
        <v>2629</v>
      </c>
      <c r="E1064" s="144" t="s">
        <v>3865</v>
      </c>
      <c r="F1064" s="147">
        <v>44561</v>
      </c>
      <c r="G1064" s="144" t="s">
        <v>3887</v>
      </c>
      <c r="H1064" s="144" t="s">
        <v>9112</v>
      </c>
      <c r="I1064" s="145" t="b">
        <v>0</v>
      </c>
      <c r="J1064" s="145">
        <v>11.92</v>
      </c>
    </row>
    <row r="1065" spans="1:10">
      <c r="A1065" s="7" t="s">
        <v>49</v>
      </c>
      <c r="D1065" s="144" t="s">
        <v>3816</v>
      </c>
      <c r="E1065" s="144" t="s">
        <v>3865</v>
      </c>
      <c r="F1065" s="147">
        <v>44561</v>
      </c>
      <c r="G1065" s="144" t="s">
        <v>3887</v>
      </c>
      <c r="H1065" s="144" t="s">
        <v>9112</v>
      </c>
      <c r="I1065" s="145" t="b">
        <v>0</v>
      </c>
      <c r="J1065" s="145">
        <v>4.92</v>
      </c>
    </row>
    <row r="1066" spans="1:10">
      <c r="A1066" s="7" t="s">
        <v>49</v>
      </c>
      <c r="D1066" s="144" t="s">
        <v>3817</v>
      </c>
      <c r="E1066" s="144" t="s">
        <v>3865</v>
      </c>
      <c r="F1066" s="147">
        <v>44561</v>
      </c>
      <c r="G1066" s="144" t="s">
        <v>3887</v>
      </c>
      <c r="H1066" s="144" t="s">
        <v>9112</v>
      </c>
      <c r="I1066" s="145" t="b">
        <v>0</v>
      </c>
      <c r="J1066" s="145">
        <v>4.92</v>
      </c>
    </row>
    <row r="1067" spans="1:10">
      <c r="A1067" s="7" t="s">
        <v>49</v>
      </c>
      <c r="D1067" s="144" t="s">
        <v>3818</v>
      </c>
      <c r="E1067" s="144" t="s">
        <v>3865</v>
      </c>
      <c r="F1067" s="147">
        <v>44561</v>
      </c>
      <c r="G1067" s="144" t="s">
        <v>3887</v>
      </c>
      <c r="H1067" s="144" t="s">
        <v>9112</v>
      </c>
      <c r="I1067" s="145" t="b">
        <v>0</v>
      </c>
      <c r="J1067" s="145">
        <v>4.92</v>
      </c>
    </row>
    <row r="1068" spans="1:10">
      <c r="A1068" s="7" t="s">
        <v>49</v>
      </c>
      <c r="D1068" s="144" t="s">
        <v>3819</v>
      </c>
      <c r="E1068" s="144" t="s">
        <v>3865</v>
      </c>
      <c r="F1068" s="147">
        <v>44561</v>
      </c>
      <c r="G1068" s="144" t="s">
        <v>3887</v>
      </c>
      <c r="H1068" s="144" t="s">
        <v>9112</v>
      </c>
      <c r="I1068" s="145" t="b">
        <v>0</v>
      </c>
      <c r="J1068" s="145">
        <v>4.92</v>
      </c>
    </row>
    <row r="1069" spans="1:10">
      <c r="A1069" s="7" t="s">
        <v>49</v>
      </c>
      <c r="D1069" s="144" t="s">
        <v>3820</v>
      </c>
      <c r="E1069" s="144" t="s">
        <v>3865</v>
      </c>
      <c r="F1069" s="147">
        <v>44561</v>
      </c>
      <c r="G1069" s="144" t="s">
        <v>3887</v>
      </c>
      <c r="H1069" s="144" t="s">
        <v>9112</v>
      </c>
      <c r="I1069" s="145" t="b">
        <v>0</v>
      </c>
      <c r="J1069" s="145">
        <v>4.92</v>
      </c>
    </row>
    <row r="1070" spans="1:10">
      <c r="A1070" s="7" t="s">
        <v>49</v>
      </c>
      <c r="D1070" s="144" t="s">
        <v>2632</v>
      </c>
      <c r="E1070" s="144" t="s">
        <v>3865</v>
      </c>
      <c r="F1070" s="147">
        <v>44561</v>
      </c>
      <c r="G1070" s="144" t="s">
        <v>3887</v>
      </c>
      <c r="H1070" s="144" t="s">
        <v>9112</v>
      </c>
      <c r="I1070" s="145" t="b">
        <v>0</v>
      </c>
      <c r="J1070" s="145">
        <v>7.53</v>
      </c>
    </row>
    <row r="1071" spans="1:10">
      <c r="A1071" s="7" t="s">
        <v>49</v>
      </c>
      <c r="D1071" s="144" t="s">
        <v>2635</v>
      </c>
      <c r="E1071" s="144" t="s">
        <v>3865</v>
      </c>
      <c r="F1071" s="147">
        <v>44561</v>
      </c>
      <c r="G1071" s="144" t="s">
        <v>3887</v>
      </c>
      <c r="H1071" s="144" t="s">
        <v>9112</v>
      </c>
      <c r="I1071" s="145" t="b">
        <v>0</v>
      </c>
      <c r="J1071" s="145">
        <v>7.53</v>
      </c>
    </row>
    <row r="1072" spans="1:10">
      <c r="A1072" s="7" t="s">
        <v>49</v>
      </c>
      <c r="D1072" s="144" t="s">
        <v>2638</v>
      </c>
      <c r="E1072" s="144" t="s">
        <v>3865</v>
      </c>
      <c r="F1072" s="147">
        <v>44561</v>
      </c>
      <c r="G1072" s="144" t="s">
        <v>3887</v>
      </c>
      <c r="H1072" s="144" t="s">
        <v>9112</v>
      </c>
      <c r="I1072" s="145" t="b">
        <v>0</v>
      </c>
      <c r="J1072" s="145">
        <v>7.53</v>
      </c>
    </row>
    <row r="1073" spans="1:10">
      <c r="A1073" s="7" t="s">
        <v>49</v>
      </c>
      <c r="D1073" s="144" t="s">
        <v>2641</v>
      </c>
      <c r="E1073" s="144" t="s">
        <v>3865</v>
      </c>
      <c r="F1073" s="147">
        <v>44561</v>
      </c>
      <c r="G1073" s="144" t="s">
        <v>3887</v>
      </c>
      <c r="H1073" s="144" t="s">
        <v>9112</v>
      </c>
      <c r="I1073" s="145" t="b">
        <v>0</v>
      </c>
      <c r="J1073" s="145">
        <v>9.91</v>
      </c>
    </row>
    <row r="1074" spans="1:10">
      <c r="A1074" s="7" t="s">
        <v>49</v>
      </c>
      <c r="D1074" s="144" t="s">
        <v>2644</v>
      </c>
      <c r="E1074" s="144" t="s">
        <v>3865</v>
      </c>
      <c r="F1074" s="147">
        <v>44561</v>
      </c>
      <c r="G1074" s="144" t="s">
        <v>3887</v>
      </c>
      <c r="H1074" s="144" t="s">
        <v>9112</v>
      </c>
      <c r="I1074" s="145" t="b">
        <v>0</v>
      </c>
      <c r="J1074" s="145">
        <v>9.91</v>
      </c>
    </row>
    <row r="1075" spans="1:10">
      <c r="A1075" s="7" t="s">
        <v>49</v>
      </c>
      <c r="D1075" s="144" t="s">
        <v>2647</v>
      </c>
      <c r="E1075" s="144" t="s">
        <v>3865</v>
      </c>
      <c r="F1075" s="147">
        <v>44561</v>
      </c>
      <c r="G1075" s="144" t="s">
        <v>3887</v>
      </c>
      <c r="H1075" s="144" t="s">
        <v>9112</v>
      </c>
      <c r="I1075" s="145" t="b">
        <v>0</v>
      </c>
      <c r="J1075" s="145">
        <v>9.91</v>
      </c>
    </row>
    <row r="1076" spans="1:10">
      <c r="A1076" s="7" t="s">
        <v>49</v>
      </c>
      <c r="D1076" s="144" t="s">
        <v>2650</v>
      </c>
      <c r="E1076" s="144" t="s">
        <v>3865</v>
      </c>
      <c r="F1076" s="147">
        <v>44561</v>
      </c>
      <c r="G1076" s="144" t="s">
        <v>3887</v>
      </c>
      <c r="H1076" s="144" t="s">
        <v>9112</v>
      </c>
      <c r="I1076" s="145" t="b">
        <v>0</v>
      </c>
      <c r="J1076" s="145">
        <v>9.91</v>
      </c>
    </row>
    <row r="1077" spans="1:10">
      <c r="A1077" s="7" t="s">
        <v>49</v>
      </c>
      <c r="D1077" s="144" t="s">
        <v>2653</v>
      </c>
      <c r="E1077" s="144" t="s">
        <v>3865</v>
      </c>
      <c r="F1077" s="147">
        <v>44561</v>
      </c>
      <c r="G1077" s="144" t="s">
        <v>3887</v>
      </c>
      <c r="H1077" s="144" t="s">
        <v>9112</v>
      </c>
      <c r="I1077" s="145" t="b">
        <v>0</v>
      </c>
      <c r="J1077" s="145">
        <v>9.91</v>
      </c>
    </row>
    <row r="1078" spans="1:10">
      <c r="A1078" s="7" t="s">
        <v>49</v>
      </c>
      <c r="D1078" s="144" t="s">
        <v>7606</v>
      </c>
      <c r="E1078" s="144" t="s">
        <v>3865</v>
      </c>
      <c r="F1078" s="147">
        <v>44561</v>
      </c>
      <c r="G1078" s="144" t="s">
        <v>3887</v>
      </c>
      <c r="H1078" s="144" t="s">
        <v>9112</v>
      </c>
      <c r="I1078" s="145" t="b">
        <v>0</v>
      </c>
      <c r="J1078" s="145">
        <v>5.9</v>
      </c>
    </row>
    <row r="1079" spans="1:10">
      <c r="A1079" s="7" t="s">
        <v>49</v>
      </c>
      <c r="D1079" s="144" t="s">
        <v>2656</v>
      </c>
      <c r="E1079" s="144" t="s">
        <v>3865</v>
      </c>
      <c r="F1079" s="147">
        <v>44561</v>
      </c>
      <c r="G1079" s="144" t="s">
        <v>3887</v>
      </c>
      <c r="H1079" s="144" t="s">
        <v>9112</v>
      </c>
      <c r="I1079" s="145" t="b">
        <v>0</v>
      </c>
      <c r="J1079" s="145">
        <v>15.53</v>
      </c>
    </row>
    <row r="1080" spans="1:10">
      <c r="A1080" s="7" t="s">
        <v>49</v>
      </c>
      <c r="D1080" s="144" t="s">
        <v>2659</v>
      </c>
      <c r="E1080" s="144" t="s">
        <v>3865</v>
      </c>
      <c r="F1080" s="147">
        <v>44561</v>
      </c>
      <c r="G1080" s="144" t="s">
        <v>3887</v>
      </c>
      <c r="H1080" s="144" t="s">
        <v>9112</v>
      </c>
      <c r="I1080" s="145" t="b">
        <v>0</v>
      </c>
      <c r="J1080" s="145">
        <v>21.09</v>
      </c>
    </row>
    <row r="1081" spans="1:10">
      <c r="A1081" s="7" t="s">
        <v>49</v>
      </c>
      <c r="D1081" s="144" t="s">
        <v>3821</v>
      </c>
      <c r="E1081" s="144" t="s">
        <v>3865</v>
      </c>
      <c r="F1081" s="147">
        <v>44561</v>
      </c>
      <c r="G1081" s="144" t="s">
        <v>3887</v>
      </c>
      <c r="H1081" s="144" t="s">
        <v>9112</v>
      </c>
      <c r="I1081" s="145" t="b">
        <v>0</v>
      </c>
      <c r="J1081" s="145">
        <v>10.75</v>
      </c>
    </row>
    <row r="1082" spans="1:10">
      <c r="A1082" s="7" t="s">
        <v>49</v>
      </c>
      <c r="D1082" s="144" t="s">
        <v>3822</v>
      </c>
      <c r="E1082" s="144" t="s">
        <v>3865</v>
      </c>
      <c r="F1082" s="147">
        <v>44561</v>
      </c>
      <c r="G1082" s="144" t="s">
        <v>3887</v>
      </c>
      <c r="H1082" s="144" t="s">
        <v>9112</v>
      </c>
      <c r="I1082" s="145" t="b">
        <v>0</v>
      </c>
      <c r="J1082" s="145">
        <v>10.75</v>
      </c>
    </row>
    <row r="1083" spans="1:10">
      <c r="A1083" s="7" t="s">
        <v>49</v>
      </c>
      <c r="D1083" s="144" t="s">
        <v>2662</v>
      </c>
      <c r="E1083" s="144" t="s">
        <v>3865</v>
      </c>
      <c r="F1083" s="147">
        <v>44561</v>
      </c>
      <c r="G1083" s="144" t="s">
        <v>3887</v>
      </c>
      <c r="H1083" s="144" t="s">
        <v>9112</v>
      </c>
      <c r="I1083" s="145" t="b">
        <v>0</v>
      </c>
      <c r="J1083" s="145">
        <v>34.369999999999997</v>
      </c>
    </row>
    <row r="1084" spans="1:10">
      <c r="A1084" s="7" t="s">
        <v>49</v>
      </c>
      <c r="D1084" s="144" t="s">
        <v>2665</v>
      </c>
      <c r="E1084" s="144" t="s">
        <v>3865</v>
      </c>
      <c r="F1084" s="147">
        <v>44561</v>
      </c>
      <c r="G1084" s="144" t="s">
        <v>3887</v>
      </c>
      <c r="H1084" s="144" t="s">
        <v>9112</v>
      </c>
      <c r="I1084" s="145" t="b">
        <v>0</v>
      </c>
      <c r="J1084" s="145">
        <v>3.01</v>
      </c>
    </row>
    <row r="1085" spans="1:10">
      <c r="A1085" s="7" t="s">
        <v>49</v>
      </c>
      <c r="D1085" s="144" t="s">
        <v>2668</v>
      </c>
      <c r="E1085" s="144" t="s">
        <v>3865</v>
      </c>
      <c r="F1085" s="147">
        <v>44561</v>
      </c>
      <c r="G1085" s="144" t="s">
        <v>3887</v>
      </c>
      <c r="H1085" s="144" t="s">
        <v>9112</v>
      </c>
      <c r="I1085" s="145" t="b">
        <v>0</v>
      </c>
      <c r="J1085" s="145">
        <v>3.01</v>
      </c>
    </row>
    <row r="1086" spans="1:10">
      <c r="A1086" s="7" t="s">
        <v>49</v>
      </c>
      <c r="D1086" s="144" t="s">
        <v>2671</v>
      </c>
      <c r="E1086" s="144" t="s">
        <v>3865</v>
      </c>
      <c r="F1086" s="147">
        <v>44561</v>
      </c>
      <c r="G1086" s="144" t="s">
        <v>3887</v>
      </c>
      <c r="H1086" s="144" t="s">
        <v>9112</v>
      </c>
      <c r="I1086" s="145" t="b">
        <v>0</v>
      </c>
      <c r="J1086" s="145">
        <v>7.2</v>
      </c>
    </row>
    <row r="1087" spans="1:10">
      <c r="A1087" s="7" t="s">
        <v>49</v>
      </c>
      <c r="D1087" s="144" t="s">
        <v>2674</v>
      </c>
      <c r="E1087" s="144" t="s">
        <v>3865</v>
      </c>
      <c r="F1087" s="147">
        <v>44561</v>
      </c>
      <c r="G1087" s="144" t="s">
        <v>3887</v>
      </c>
      <c r="H1087" s="144" t="s">
        <v>9112</v>
      </c>
      <c r="I1087" s="145" t="b">
        <v>0</v>
      </c>
      <c r="J1087" s="145">
        <v>5.9</v>
      </c>
    </row>
    <row r="1088" spans="1:10">
      <c r="A1088" s="7" t="s">
        <v>49</v>
      </c>
      <c r="D1088" s="144" t="s">
        <v>2677</v>
      </c>
      <c r="E1088" s="144" t="s">
        <v>3865</v>
      </c>
      <c r="F1088" s="147">
        <v>44561</v>
      </c>
      <c r="G1088" s="144" t="s">
        <v>3887</v>
      </c>
      <c r="H1088" s="144" t="s">
        <v>9112</v>
      </c>
      <c r="I1088" s="145" t="b">
        <v>0</v>
      </c>
      <c r="J1088" s="145">
        <v>5.79</v>
      </c>
    </row>
    <row r="1089" spans="1:10">
      <c r="A1089" s="7" t="s">
        <v>49</v>
      </c>
      <c r="D1089" s="144" t="s">
        <v>2680</v>
      </c>
      <c r="E1089" s="144" t="s">
        <v>3865</v>
      </c>
      <c r="F1089" s="147">
        <v>44561</v>
      </c>
      <c r="G1089" s="144" t="s">
        <v>3887</v>
      </c>
      <c r="H1089" s="144" t="s">
        <v>9112</v>
      </c>
      <c r="I1089" s="145" t="b">
        <v>0</v>
      </c>
      <c r="J1089" s="145">
        <v>5.79</v>
      </c>
    </row>
    <row r="1090" spans="1:10">
      <c r="A1090" s="7" t="s">
        <v>49</v>
      </c>
      <c r="D1090" s="144" t="s">
        <v>2683</v>
      </c>
      <c r="E1090" s="144" t="s">
        <v>3865</v>
      </c>
      <c r="F1090" s="147">
        <v>44561</v>
      </c>
      <c r="G1090" s="144" t="s">
        <v>3887</v>
      </c>
      <c r="H1090" s="144" t="s">
        <v>9112</v>
      </c>
      <c r="I1090" s="145" t="b">
        <v>0</v>
      </c>
      <c r="J1090" s="145">
        <v>5.79</v>
      </c>
    </row>
    <row r="1091" spans="1:10">
      <c r="A1091" s="7" t="s">
        <v>49</v>
      </c>
      <c r="D1091" s="144" t="s">
        <v>2686</v>
      </c>
      <c r="E1091" s="144" t="s">
        <v>3865</v>
      </c>
      <c r="F1091" s="147">
        <v>44561</v>
      </c>
      <c r="G1091" s="144" t="s">
        <v>3887</v>
      </c>
      <c r="H1091" s="144" t="s">
        <v>9112</v>
      </c>
      <c r="I1091" s="145" t="b">
        <v>0</v>
      </c>
      <c r="J1091" s="145">
        <v>5.79</v>
      </c>
    </row>
    <row r="1092" spans="1:10">
      <c r="A1092" s="7" t="s">
        <v>49</v>
      </c>
      <c r="D1092" s="144" t="s">
        <v>2689</v>
      </c>
      <c r="E1092" s="144" t="s">
        <v>3865</v>
      </c>
      <c r="F1092" s="147">
        <v>44561</v>
      </c>
      <c r="G1092" s="144" t="s">
        <v>3887</v>
      </c>
      <c r="H1092" s="144" t="s">
        <v>9112</v>
      </c>
      <c r="I1092" s="145" t="b">
        <v>0</v>
      </c>
      <c r="J1092" s="145">
        <v>7.53</v>
      </c>
    </row>
    <row r="1093" spans="1:10">
      <c r="A1093" s="7" t="s">
        <v>49</v>
      </c>
      <c r="D1093" s="144" t="s">
        <v>3823</v>
      </c>
      <c r="E1093" s="144" t="s">
        <v>3865</v>
      </c>
      <c r="F1093" s="147">
        <v>44561</v>
      </c>
      <c r="G1093" s="144" t="s">
        <v>3887</v>
      </c>
      <c r="H1093" s="144" t="s">
        <v>9112</v>
      </c>
      <c r="I1093" s="145" t="b">
        <v>0</v>
      </c>
      <c r="J1093" s="145">
        <v>4.92</v>
      </c>
    </row>
    <row r="1094" spans="1:10">
      <c r="A1094" s="7" t="s">
        <v>49</v>
      </c>
      <c r="D1094" s="144" t="s">
        <v>2692</v>
      </c>
      <c r="E1094" s="144" t="s">
        <v>3865</v>
      </c>
      <c r="F1094" s="147">
        <v>44561</v>
      </c>
      <c r="G1094" s="144" t="s">
        <v>3887</v>
      </c>
      <c r="H1094" s="144" t="s">
        <v>9112</v>
      </c>
      <c r="I1094" s="145" t="b">
        <v>0</v>
      </c>
      <c r="J1094" s="145">
        <v>9.4600000000000009</v>
      </c>
    </row>
    <row r="1095" spans="1:10">
      <c r="A1095" s="7" t="s">
        <v>49</v>
      </c>
      <c r="D1095" s="144" t="s">
        <v>2695</v>
      </c>
      <c r="E1095" s="144" t="s">
        <v>3865</v>
      </c>
      <c r="F1095" s="147">
        <v>44561</v>
      </c>
      <c r="G1095" s="144" t="s">
        <v>3887</v>
      </c>
      <c r="H1095" s="144" t="s">
        <v>9112</v>
      </c>
      <c r="I1095" s="145" t="b">
        <v>0</v>
      </c>
      <c r="J1095" s="145">
        <v>21.09</v>
      </c>
    </row>
    <row r="1096" spans="1:10">
      <c r="A1096" s="7" t="s">
        <v>49</v>
      </c>
      <c r="D1096" s="144" t="s">
        <v>2698</v>
      </c>
      <c r="E1096" s="144" t="s">
        <v>3865</v>
      </c>
      <c r="F1096" s="147">
        <v>44561</v>
      </c>
      <c r="G1096" s="144" t="s">
        <v>3887</v>
      </c>
      <c r="H1096" s="144" t="s">
        <v>9112</v>
      </c>
      <c r="I1096" s="145" t="b">
        <v>0</v>
      </c>
      <c r="J1096" s="145">
        <v>15.53</v>
      </c>
    </row>
    <row r="1097" spans="1:10">
      <c r="A1097" s="7" t="s">
        <v>49</v>
      </c>
      <c r="D1097" s="144" t="s">
        <v>2701</v>
      </c>
      <c r="E1097" s="144" t="s">
        <v>3865</v>
      </c>
      <c r="F1097" s="147">
        <v>44561</v>
      </c>
      <c r="G1097" s="144" t="s">
        <v>3887</v>
      </c>
      <c r="H1097" s="144" t="s">
        <v>9112</v>
      </c>
      <c r="I1097" s="145" t="b">
        <v>0</v>
      </c>
      <c r="J1097" s="145">
        <v>19.88</v>
      </c>
    </row>
    <row r="1098" spans="1:10">
      <c r="A1098" s="7" t="s">
        <v>49</v>
      </c>
      <c r="D1098" s="144" t="s">
        <v>2704</v>
      </c>
      <c r="E1098" s="144" t="s">
        <v>3865</v>
      </c>
      <c r="F1098" s="147">
        <v>44561</v>
      </c>
      <c r="G1098" s="144" t="s">
        <v>3887</v>
      </c>
      <c r="H1098" s="144" t="s">
        <v>9112</v>
      </c>
      <c r="I1098" s="145" t="b">
        <v>0</v>
      </c>
      <c r="J1098" s="145">
        <v>17.78</v>
      </c>
    </row>
    <row r="1099" spans="1:10">
      <c r="A1099" s="7" t="s">
        <v>49</v>
      </c>
      <c r="D1099" s="144" t="s">
        <v>3824</v>
      </c>
      <c r="E1099" s="144" t="s">
        <v>3865</v>
      </c>
      <c r="F1099" s="147">
        <v>44561</v>
      </c>
      <c r="G1099" s="144" t="s">
        <v>3887</v>
      </c>
      <c r="H1099" s="144" t="s">
        <v>9112</v>
      </c>
      <c r="I1099" s="145" t="b">
        <v>0</v>
      </c>
      <c r="J1099" s="145">
        <v>10.75</v>
      </c>
    </row>
    <row r="1100" spans="1:10">
      <c r="A1100" s="7" t="s">
        <v>49</v>
      </c>
      <c r="D1100" s="144" t="s">
        <v>3825</v>
      </c>
      <c r="E1100" s="144" t="s">
        <v>3865</v>
      </c>
      <c r="F1100" s="147">
        <v>44561</v>
      </c>
      <c r="G1100" s="144" t="s">
        <v>3887</v>
      </c>
      <c r="H1100" s="144" t="s">
        <v>9112</v>
      </c>
      <c r="I1100" s="145" t="b">
        <v>0</v>
      </c>
      <c r="J1100" s="145">
        <v>2.42</v>
      </c>
    </row>
    <row r="1101" spans="1:10">
      <c r="A1101" s="7" t="s">
        <v>49</v>
      </c>
      <c r="D1101" s="144" t="s">
        <v>1522</v>
      </c>
      <c r="E1101" s="144" t="s">
        <v>3865</v>
      </c>
      <c r="F1101" s="147">
        <v>44561</v>
      </c>
      <c r="G1101" s="144" t="s">
        <v>3887</v>
      </c>
      <c r="H1101" s="144" t="s">
        <v>9112</v>
      </c>
      <c r="I1101" s="145" t="b">
        <v>0</v>
      </c>
      <c r="J1101" s="145">
        <v>42.25</v>
      </c>
    </row>
    <row r="1102" spans="1:10">
      <c r="A1102" s="7" t="s">
        <v>49</v>
      </c>
      <c r="D1102" s="144" t="s">
        <v>1525</v>
      </c>
      <c r="E1102" s="144" t="s">
        <v>3865</v>
      </c>
      <c r="F1102" s="147">
        <v>44561</v>
      </c>
      <c r="G1102" s="144" t="s">
        <v>3887</v>
      </c>
      <c r="H1102" s="144" t="s">
        <v>9112</v>
      </c>
      <c r="I1102" s="145" t="b">
        <v>0</v>
      </c>
      <c r="J1102" s="145">
        <v>42.25</v>
      </c>
    </row>
    <row r="1103" spans="1:10">
      <c r="A1103" s="7" t="s">
        <v>49</v>
      </c>
      <c r="D1103" s="144" t="s">
        <v>1528</v>
      </c>
      <c r="E1103" s="144" t="s">
        <v>3865</v>
      </c>
      <c r="F1103" s="147">
        <v>44561</v>
      </c>
      <c r="G1103" s="144" t="s">
        <v>3887</v>
      </c>
      <c r="H1103" s="144" t="s">
        <v>9112</v>
      </c>
      <c r="I1103" s="145" t="b">
        <v>0</v>
      </c>
      <c r="J1103" s="145">
        <v>42.25</v>
      </c>
    </row>
    <row r="1104" spans="1:10">
      <c r="A1104" s="7" t="s">
        <v>49</v>
      </c>
      <c r="D1104" s="144" t="s">
        <v>1531</v>
      </c>
      <c r="E1104" s="144" t="s">
        <v>3865</v>
      </c>
      <c r="F1104" s="147">
        <v>44561</v>
      </c>
      <c r="G1104" s="144" t="s">
        <v>3887</v>
      </c>
      <c r="H1104" s="144" t="s">
        <v>9112</v>
      </c>
      <c r="I1104" s="145" t="b">
        <v>0</v>
      </c>
      <c r="J1104" s="145">
        <v>42.25</v>
      </c>
    </row>
    <row r="1105" spans="1:10">
      <c r="A1105" s="7" t="s">
        <v>49</v>
      </c>
      <c r="D1105" s="144" t="s">
        <v>1534</v>
      </c>
      <c r="E1105" s="144" t="s">
        <v>3865</v>
      </c>
      <c r="F1105" s="147">
        <v>44561</v>
      </c>
      <c r="G1105" s="144" t="s">
        <v>3887</v>
      </c>
      <c r="H1105" s="144" t="s">
        <v>9112</v>
      </c>
      <c r="I1105" s="145" t="b">
        <v>0</v>
      </c>
      <c r="J1105" s="145">
        <v>42.25</v>
      </c>
    </row>
    <row r="1106" spans="1:10">
      <c r="A1106" s="7" t="s">
        <v>49</v>
      </c>
      <c r="D1106" s="144" t="s">
        <v>1537</v>
      </c>
      <c r="E1106" s="144" t="s">
        <v>3865</v>
      </c>
      <c r="F1106" s="147">
        <v>44561</v>
      </c>
      <c r="G1106" s="144" t="s">
        <v>3887</v>
      </c>
      <c r="H1106" s="144" t="s">
        <v>9112</v>
      </c>
      <c r="I1106" s="145" t="b">
        <v>0</v>
      </c>
      <c r="J1106" s="145">
        <v>42.25</v>
      </c>
    </row>
    <row r="1107" spans="1:10">
      <c r="A1107" s="7" t="s">
        <v>49</v>
      </c>
      <c r="D1107" s="144" t="s">
        <v>1540</v>
      </c>
      <c r="E1107" s="144" t="s">
        <v>3865</v>
      </c>
      <c r="F1107" s="147">
        <v>44561</v>
      </c>
      <c r="G1107" s="144" t="s">
        <v>3887</v>
      </c>
      <c r="H1107" s="144" t="s">
        <v>9112</v>
      </c>
      <c r="I1107" s="145" t="b">
        <v>0</v>
      </c>
      <c r="J1107" s="145">
        <v>42.25</v>
      </c>
    </row>
    <row r="1108" spans="1:10">
      <c r="A1108" s="7" t="s">
        <v>49</v>
      </c>
      <c r="D1108" s="144" t="s">
        <v>1543</v>
      </c>
      <c r="E1108" s="144" t="s">
        <v>3865</v>
      </c>
      <c r="F1108" s="147">
        <v>44561</v>
      </c>
      <c r="G1108" s="144" t="s">
        <v>3887</v>
      </c>
      <c r="H1108" s="144" t="s">
        <v>9112</v>
      </c>
      <c r="I1108" s="145" t="b">
        <v>0</v>
      </c>
      <c r="J1108" s="145">
        <v>42.25</v>
      </c>
    </row>
    <row r="1109" spans="1:10">
      <c r="A1109" s="7" t="s">
        <v>49</v>
      </c>
      <c r="D1109" s="144" t="s">
        <v>1546</v>
      </c>
      <c r="E1109" s="144" t="s">
        <v>3865</v>
      </c>
      <c r="F1109" s="147">
        <v>44561</v>
      </c>
      <c r="G1109" s="144" t="s">
        <v>3887</v>
      </c>
      <c r="H1109" s="144" t="s">
        <v>9112</v>
      </c>
      <c r="I1109" s="145" t="b">
        <v>0</v>
      </c>
      <c r="J1109" s="145">
        <v>42.25</v>
      </c>
    </row>
    <row r="1110" spans="1:10">
      <c r="A1110" s="7" t="s">
        <v>49</v>
      </c>
      <c r="D1110" s="144" t="s">
        <v>3665</v>
      </c>
      <c r="E1110" s="144" t="s">
        <v>3865</v>
      </c>
      <c r="F1110" s="147">
        <v>44561</v>
      </c>
      <c r="G1110" s="144" t="s">
        <v>3887</v>
      </c>
      <c r="H1110" s="144" t="s">
        <v>9112</v>
      </c>
      <c r="I1110" s="145" t="b">
        <v>0</v>
      </c>
      <c r="J1110" s="145">
        <v>42.25</v>
      </c>
    </row>
    <row r="1111" spans="1:10">
      <c r="A1111" s="7" t="s">
        <v>49</v>
      </c>
      <c r="D1111" s="144" t="s">
        <v>3666</v>
      </c>
      <c r="E1111" s="144" t="s">
        <v>3865</v>
      </c>
      <c r="F1111" s="147">
        <v>44561</v>
      </c>
      <c r="G1111" s="144" t="s">
        <v>3887</v>
      </c>
      <c r="H1111" s="144" t="s">
        <v>9112</v>
      </c>
      <c r="I1111" s="145" t="b">
        <v>0</v>
      </c>
      <c r="J1111" s="145">
        <v>42.25</v>
      </c>
    </row>
    <row r="1112" spans="1:10">
      <c r="A1112" s="7" t="s">
        <v>49</v>
      </c>
      <c r="D1112" s="144" t="s">
        <v>1549</v>
      </c>
      <c r="E1112" s="144" t="s">
        <v>3865</v>
      </c>
      <c r="F1112" s="147">
        <v>44561</v>
      </c>
      <c r="G1112" s="144" t="s">
        <v>3887</v>
      </c>
      <c r="H1112" s="144" t="s">
        <v>9112</v>
      </c>
      <c r="I1112" s="145" t="b">
        <v>0</v>
      </c>
      <c r="J1112" s="145">
        <v>42.25</v>
      </c>
    </row>
    <row r="1113" spans="1:10">
      <c r="A1113" s="7" t="s">
        <v>49</v>
      </c>
      <c r="D1113" s="144" t="s">
        <v>1552</v>
      </c>
      <c r="E1113" s="144" t="s">
        <v>3865</v>
      </c>
      <c r="F1113" s="147">
        <v>44561</v>
      </c>
      <c r="G1113" s="144" t="s">
        <v>3887</v>
      </c>
      <c r="H1113" s="144" t="s">
        <v>9112</v>
      </c>
      <c r="I1113" s="145" t="b">
        <v>0</v>
      </c>
      <c r="J1113" s="145">
        <v>29.99</v>
      </c>
    </row>
    <row r="1114" spans="1:10">
      <c r="A1114" s="7" t="s">
        <v>49</v>
      </c>
      <c r="D1114" s="144" t="s">
        <v>1554</v>
      </c>
      <c r="E1114" s="144" t="s">
        <v>3865</v>
      </c>
      <c r="F1114" s="147">
        <v>44561</v>
      </c>
      <c r="G1114" s="144" t="s">
        <v>3887</v>
      </c>
      <c r="H1114" s="144" t="s">
        <v>9112</v>
      </c>
      <c r="I1114" s="145" t="b">
        <v>0</v>
      </c>
      <c r="J1114" s="145">
        <v>29.99</v>
      </c>
    </row>
    <row r="1115" spans="1:10">
      <c r="A1115" s="7" t="s">
        <v>49</v>
      </c>
      <c r="D1115" s="144" t="s">
        <v>1557</v>
      </c>
      <c r="E1115" s="144" t="s">
        <v>3865</v>
      </c>
      <c r="F1115" s="147">
        <v>44561</v>
      </c>
      <c r="G1115" s="144" t="s">
        <v>3887</v>
      </c>
      <c r="H1115" s="144" t="s">
        <v>9112</v>
      </c>
      <c r="I1115" s="145" t="b">
        <v>0</v>
      </c>
      <c r="J1115" s="145">
        <v>29.99</v>
      </c>
    </row>
    <row r="1116" spans="1:10">
      <c r="A1116" s="7" t="s">
        <v>49</v>
      </c>
      <c r="D1116" s="144" t="s">
        <v>1559</v>
      </c>
      <c r="E1116" s="144" t="s">
        <v>3865</v>
      </c>
      <c r="F1116" s="147">
        <v>44561</v>
      </c>
      <c r="G1116" s="144" t="s">
        <v>3887</v>
      </c>
      <c r="H1116" s="144" t="s">
        <v>9112</v>
      </c>
      <c r="I1116" s="145" t="b">
        <v>0</v>
      </c>
      <c r="J1116" s="145">
        <v>29.99</v>
      </c>
    </row>
    <row r="1117" spans="1:10">
      <c r="A1117" s="7" t="s">
        <v>49</v>
      </c>
      <c r="D1117" s="144" t="s">
        <v>1562</v>
      </c>
      <c r="E1117" s="144" t="s">
        <v>3865</v>
      </c>
      <c r="F1117" s="147">
        <v>44561</v>
      </c>
      <c r="G1117" s="144" t="s">
        <v>3887</v>
      </c>
      <c r="H1117" s="144" t="s">
        <v>9112</v>
      </c>
      <c r="I1117" s="145" t="b">
        <v>0</v>
      </c>
      <c r="J1117" s="145">
        <v>29.99</v>
      </c>
    </row>
    <row r="1118" spans="1:10">
      <c r="A1118" s="7" t="s">
        <v>49</v>
      </c>
      <c r="D1118" s="144" t="s">
        <v>1565</v>
      </c>
      <c r="E1118" s="144" t="s">
        <v>3865</v>
      </c>
      <c r="F1118" s="147">
        <v>44561</v>
      </c>
      <c r="G1118" s="144" t="s">
        <v>3887</v>
      </c>
      <c r="H1118" s="144" t="s">
        <v>9112</v>
      </c>
      <c r="I1118" s="145" t="b">
        <v>0</v>
      </c>
      <c r="J1118" s="145">
        <v>29.99</v>
      </c>
    </row>
    <row r="1119" spans="1:10">
      <c r="A1119" s="7" t="s">
        <v>49</v>
      </c>
      <c r="D1119" s="144" t="s">
        <v>1568</v>
      </c>
      <c r="E1119" s="144" t="s">
        <v>3865</v>
      </c>
      <c r="F1119" s="147">
        <v>44561</v>
      </c>
      <c r="G1119" s="144" t="s">
        <v>3887</v>
      </c>
      <c r="H1119" s="144" t="s">
        <v>9112</v>
      </c>
      <c r="I1119" s="145" t="b">
        <v>0</v>
      </c>
      <c r="J1119" s="145">
        <v>29.99</v>
      </c>
    </row>
    <row r="1120" spans="1:10">
      <c r="A1120" s="7" t="s">
        <v>49</v>
      </c>
      <c r="D1120" s="144" t="s">
        <v>1570</v>
      </c>
      <c r="E1120" s="144" t="s">
        <v>3865</v>
      </c>
      <c r="F1120" s="147">
        <v>44561</v>
      </c>
      <c r="G1120" s="144" t="s">
        <v>3887</v>
      </c>
      <c r="H1120" s="144" t="s">
        <v>9112</v>
      </c>
      <c r="I1120" s="145" t="b">
        <v>0</v>
      </c>
      <c r="J1120" s="145">
        <v>29.99</v>
      </c>
    </row>
    <row r="1121" spans="1:10">
      <c r="A1121" s="7" t="s">
        <v>49</v>
      </c>
      <c r="D1121" s="144" t="s">
        <v>1573</v>
      </c>
      <c r="E1121" s="144" t="s">
        <v>3865</v>
      </c>
      <c r="F1121" s="147">
        <v>44561</v>
      </c>
      <c r="G1121" s="144" t="s">
        <v>3887</v>
      </c>
      <c r="H1121" s="144" t="s">
        <v>9112</v>
      </c>
      <c r="I1121" s="145" t="b">
        <v>0</v>
      </c>
      <c r="J1121" s="145">
        <v>29.99</v>
      </c>
    </row>
    <row r="1122" spans="1:10">
      <c r="A1122" s="7" t="s">
        <v>49</v>
      </c>
      <c r="D1122" s="144" t="s">
        <v>1575</v>
      </c>
      <c r="E1122" s="144" t="s">
        <v>3865</v>
      </c>
      <c r="F1122" s="147">
        <v>44561</v>
      </c>
      <c r="G1122" s="144" t="s">
        <v>3887</v>
      </c>
      <c r="H1122" s="144" t="s">
        <v>9112</v>
      </c>
      <c r="I1122" s="145" t="b">
        <v>0</v>
      </c>
      <c r="J1122" s="145">
        <v>29.99</v>
      </c>
    </row>
    <row r="1123" spans="1:10">
      <c r="A1123" s="7" t="s">
        <v>49</v>
      </c>
      <c r="D1123" s="144" t="s">
        <v>1577</v>
      </c>
      <c r="E1123" s="144" t="s">
        <v>3865</v>
      </c>
      <c r="F1123" s="147">
        <v>44561</v>
      </c>
      <c r="G1123" s="144" t="s">
        <v>3887</v>
      </c>
      <c r="H1123" s="144" t="s">
        <v>9112</v>
      </c>
      <c r="I1123" s="145" t="b">
        <v>0</v>
      </c>
      <c r="J1123" s="145">
        <v>29.99</v>
      </c>
    </row>
    <row r="1124" spans="1:10">
      <c r="A1124" s="7" t="s">
        <v>49</v>
      </c>
      <c r="D1124" s="144" t="s">
        <v>1579</v>
      </c>
      <c r="E1124" s="144" t="s">
        <v>3865</v>
      </c>
      <c r="F1124" s="147">
        <v>44561</v>
      </c>
      <c r="G1124" s="144" t="s">
        <v>3887</v>
      </c>
      <c r="H1124" s="144" t="s">
        <v>9112</v>
      </c>
      <c r="I1124" s="145" t="b">
        <v>0</v>
      </c>
      <c r="J1124" s="145">
        <v>29.99</v>
      </c>
    </row>
    <row r="1125" spans="1:10">
      <c r="A1125" s="7" t="s">
        <v>49</v>
      </c>
      <c r="D1125" s="144" t="s">
        <v>1580</v>
      </c>
      <c r="E1125" s="144" t="s">
        <v>3865</v>
      </c>
      <c r="F1125" s="147">
        <v>44561</v>
      </c>
      <c r="G1125" s="144" t="s">
        <v>3887</v>
      </c>
      <c r="H1125" s="144" t="s">
        <v>9112</v>
      </c>
      <c r="I1125" s="145" t="b">
        <v>0</v>
      </c>
      <c r="J1125" s="145">
        <v>29.99</v>
      </c>
    </row>
    <row r="1126" spans="1:10">
      <c r="A1126" s="7" t="s">
        <v>49</v>
      </c>
      <c r="D1126" s="144" t="s">
        <v>1582</v>
      </c>
      <c r="E1126" s="144" t="s">
        <v>3865</v>
      </c>
      <c r="F1126" s="147">
        <v>44561</v>
      </c>
      <c r="G1126" s="144" t="s">
        <v>3887</v>
      </c>
      <c r="H1126" s="144" t="s">
        <v>9112</v>
      </c>
      <c r="I1126" s="145" t="b">
        <v>0</v>
      </c>
      <c r="J1126" s="145">
        <v>29.99</v>
      </c>
    </row>
    <row r="1127" spans="1:10">
      <c r="A1127" s="7" t="s">
        <v>49</v>
      </c>
      <c r="D1127" s="144" t="s">
        <v>3402</v>
      </c>
      <c r="E1127" s="144" t="s">
        <v>3865</v>
      </c>
      <c r="F1127" s="147">
        <v>44561</v>
      </c>
      <c r="G1127" s="144" t="s">
        <v>3887</v>
      </c>
      <c r="H1127" s="144" t="s">
        <v>9112</v>
      </c>
      <c r="I1127" s="145" t="b">
        <v>0</v>
      </c>
      <c r="J1127" s="145">
        <v>179</v>
      </c>
    </row>
    <row r="1128" spans="1:10">
      <c r="A1128" s="7" t="s">
        <v>49</v>
      </c>
      <c r="D1128" s="144" t="s">
        <v>3402</v>
      </c>
      <c r="E1128" s="144" t="s">
        <v>3865</v>
      </c>
      <c r="F1128" s="147">
        <v>44561</v>
      </c>
      <c r="G1128" s="144" t="s">
        <v>3887</v>
      </c>
      <c r="H1128" s="144" t="s">
        <v>9112</v>
      </c>
      <c r="I1128" s="145" t="b">
        <v>0</v>
      </c>
      <c r="J1128" s="145">
        <v>179</v>
      </c>
    </row>
    <row r="1129" spans="1:10">
      <c r="A1129" s="7" t="s">
        <v>49</v>
      </c>
      <c r="D1129" s="144" t="s">
        <v>3826</v>
      </c>
      <c r="E1129" s="144" t="s">
        <v>3865</v>
      </c>
      <c r="F1129" s="147">
        <v>44561</v>
      </c>
      <c r="G1129" s="144" t="s">
        <v>3887</v>
      </c>
      <c r="H1129" s="144" t="s">
        <v>9112</v>
      </c>
      <c r="I1129" s="145" t="b">
        <v>0</v>
      </c>
      <c r="J1129" s="145">
        <v>5.75</v>
      </c>
    </row>
    <row r="1130" spans="1:10">
      <c r="A1130" s="7" t="s">
        <v>49</v>
      </c>
      <c r="D1130" s="144" t="s">
        <v>3827</v>
      </c>
      <c r="E1130" s="144" t="s">
        <v>3865</v>
      </c>
      <c r="F1130" s="147">
        <v>44561</v>
      </c>
      <c r="G1130" s="144" t="s">
        <v>3887</v>
      </c>
      <c r="H1130" s="144" t="s">
        <v>9112</v>
      </c>
      <c r="I1130" s="145" t="b">
        <v>0</v>
      </c>
      <c r="J1130" s="145">
        <v>5.75</v>
      </c>
    </row>
    <row r="1131" spans="1:10">
      <c r="A1131" s="7" t="s">
        <v>49</v>
      </c>
      <c r="D1131" s="144" t="s">
        <v>3828</v>
      </c>
      <c r="E1131" s="144" t="s">
        <v>3865</v>
      </c>
      <c r="F1131" s="147">
        <v>44561</v>
      </c>
      <c r="G1131" s="144" t="s">
        <v>3887</v>
      </c>
      <c r="H1131" s="144" t="s">
        <v>9112</v>
      </c>
      <c r="I1131" s="145" t="b">
        <v>0</v>
      </c>
      <c r="J1131" s="145">
        <v>5.75</v>
      </c>
    </row>
    <row r="1132" spans="1:10">
      <c r="A1132" s="7" t="s">
        <v>49</v>
      </c>
      <c r="D1132" s="7" t="s">
        <v>52</v>
      </c>
      <c r="J1132" s="7">
        <f>SUBTOTAL(109,Prix_vente_2[Prix unitaire])</f>
        <v>33089.12999999999</v>
      </c>
    </row>
  </sheetData>
  <sheetProtection sheet="1" objects="1" scenarios="1"/>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9421A-F66B-4872-9489-B30D9FD2072A}">
  <dimension ref="A1:Q1279"/>
  <sheetViews>
    <sheetView topLeftCell="B2" workbookViewId="0"/>
  </sheetViews>
  <sheetFormatPr defaultColWidth="11.42578125" defaultRowHeight="15"/>
  <cols>
    <col min="1" max="1" width="11.42578125" style="7" hidden="1" customWidth="1"/>
    <col min="2" max="3" width="11.42578125" style="7"/>
    <col min="4" max="4" width="21.85546875" style="7" bestFit="1" customWidth="1"/>
    <col min="5" max="10" width="17.7109375" style="7" bestFit="1" customWidth="1"/>
    <col min="11" max="16384" width="11.42578125" style="7"/>
  </cols>
  <sheetData>
    <row r="1" spans="1:17" hidden="1">
      <c r="A1" s="10" t="s">
        <v>4720</v>
      </c>
      <c r="D1" s="7" t="s">
        <v>4742</v>
      </c>
      <c r="E1" s="7" t="s">
        <v>51</v>
      </c>
      <c r="F1" s="7" t="s">
        <v>51</v>
      </c>
      <c r="G1" s="7" t="s">
        <v>51</v>
      </c>
      <c r="H1" s="7" t="s">
        <v>51</v>
      </c>
      <c r="I1" s="7" t="s">
        <v>51</v>
      </c>
      <c r="J1" s="7" t="s">
        <v>51</v>
      </c>
    </row>
    <row r="3" spans="1:17" hidden="1">
      <c r="A3" s="10" t="s">
        <v>9</v>
      </c>
      <c r="C3" s="11" t="s">
        <v>3</v>
      </c>
      <c r="D3" s="12" t="s">
        <v>4</v>
      </c>
      <c r="E3" s="142"/>
      <c r="F3" s="142"/>
      <c r="G3" s="142"/>
      <c r="H3" s="142"/>
      <c r="I3" s="142"/>
      <c r="J3" s="142"/>
    </row>
    <row r="4" spans="1:17" ht="15.75" hidden="1" thickTop="1">
      <c r="A4" s="10" t="s">
        <v>9</v>
      </c>
      <c r="C4" s="13" t="s">
        <v>3880</v>
      </c>
      <c r="D4" s="14"/>
      <c r="E4" s="142"/>
      <c r="F4" s="142"/>
      <c r="G4" s="142"/>
      <c r="H4" s="142"/>
      <c r="I4" s="142"/>
      <c r="J4" s="142"/>
    </row>
    <row r="5" spans="1:17" hidden="1">
      <c r="A5" s="10" t="s">
        <v>9</v>
      </c>
      <c r="C5" s="19" t="s">
        <v>7</v>
      </c>
      <c r="D5" s="20" t="s">
        <v>3842</v>
      </c>
      <c r="E5" s="143"/>
      <c r="F5" s="143"/>
      <c r="G5" s="143"/>
      <c r="H5" s="143"/>
      <c r="I5" s="143"/>
      <c r="J5" s="143"/>
    </row>
    <row r="6" spans="1:17" hidden="1">
      <c r="A6" s="10" t="s">
        <v>9</v>
      </c>
      <c r="C6" s="19" t="s">
        <v>3885</v>
      </c>
      <c r="D6" s="20" t="s">
        <v>3888</v>
      </c>
      <c r="E6" s="143"/>
      <c r="F6" s="143"/>
      <c r="G6" s="143"/>
      <c r="H6" s="143"/>
      <c r="I6" s="143"/>
      <c r="J6" s="143"/>
    </row>
    <row r="7" spans="1:17" hidden="1">
      <c r="A7" s="10" t="s">
        <v>9</v>
      </c>
      <c r="C7" s="16" t="s">
        <v>3882</v>
      </c>
      <c r="D7" s="21" t="s">
        <v>4200</v>
      </c>
      <c r="E7" s="146"/>
      <c r="F7" s="146"/>
      <c r="G7" s="146"/>
      <c r="H7" s="146"/>
      <c r="I7" s="146"/>
      <c r="J7" s="146"/>
    </row>
    <row r="9" spans="1:17" hidden="1">
      <c r="A9" s="10" t="s">
        <v>9</v>
      </c>
      <c r="D9" s="15" t="s">
        <v>11</v>
      </c>
      <c r="E9" s="15"/>
      <c r="F9" s="15"/>
      <c r="G9" s="15"/>
      <c r="H9" s="15"/>
      <c r="I9" s="15"/>
      <c r="J9" s="15"/>
      <c r="K9" s="10" t="s">
        <v>3844</v>
      </c>
      <c r="L9" s="10" t="s">
        <v>3881</v>
      </c>
      <c r="M9" s="10" t="s">
        <v>3882</v>
      </c>
      <c r="N9" s="10" t="s">
        <v>3883</v>
      </c>
      <c r="O9" s="10" t="s">
        <v>3884</v>
      </c>
      <c r="P9" s="10" t="s">
        <v>3885</v>
      </c>
      <c r="Q9" s="10" t="s">
        <v>3886</v>
      </c>
    </row>
    <row r="10" spans="1:17" hidden="1">
      <c r="A10" s="10" t="s">
        <v>9</v>
      </c>
      <c r="D10" s="15" t="s">
        <v>12</v>
      </c>
      <c r="E10" s="15"/>
      <c r="F10" s="15"/>
      <c r="G10" s="15"/>
      <c r="H10" s="15"/>
      <c r="I10" s="15"/>
      <c r="J10" s="15"/>
      <c r="K10" s="10" t="s">
        <v>3844</v>
      </c>
      <c r="L10" s="10" t="s">
        <v>3881</v>
      </c>
      <c r="M10" s="10" t="s">
        <v>3882</v>
      </c>
      <c r="N10" s="10" t="s">
        <v>3883</v>
      </c>
      <c r="O10" s="10" t="s">
        <v>3884</v>
      </c>
      <c r="P10" s="10" t="s">
        <v>3885</v>
      </c>
      <c r="Q10" s="10" t="s">
        <v>3886</v>
      </c>
    </row>
    <row r="11" spans="1:17">
      <c r="D11" t="s">
        <v>3844</v>
      </c>
      <c r="E11" s="7" t="s">
        <v>3881</v>
      </c>
      <c r="F11" s="7" t="s">
        <v>3882</v>
      </c>
      <c r="G11" s="7" t="s">
        <v>3883</v>
      </c>
      <c r="H11" s="7" t="s">
        <v>3884</v>
      </c>
      <c r="I11" s="7" t="s">
        <v>3885</v>
      </c>
      <c r="J11" s="7" t="s">
        <v>3886</v>
      </c>
    </row>
    <row r="12" spans="1:17">
      <c r="A12" s="7" t="s">
        <v>49</v>
      </c>
      <c r="D12" s="144" t="s">
        <v>3573</v>
      </c>
      <c r="E12" s="144" t="s">
        <v>3865</v>
      </c>
      <c r="F12" s="147">
        <v>44561</v>
      </c>
      <c r="G12" s="144" t="s">
        <v>4745</v>
      </c>
      <c r="H12" s="144" t="s">
        <v>9170</v>
      </c>
      <c r="I12" s="145" t="b">
        <v>1</v>
      </c>
      <c r="J12" s="145">
        <v>42</v>
      </c>
    </row>
    <row r="13" spans="1:17">
      <c r="A13" s="7" t="s">
        <v>49</v>
      </c>
      <c r="D13" s="144" t="s">
        <v>691</v>
      </c>
      <c r="E13" s="144" t="s">
        <v>3865</v>
      </c>
      <c r="F13" s="147">
        <v>44561</v>
      </c>
      <c r="G13" s="144" t="s">
        <v>4745</v>
      </c>
      <c r="H13" s="144" t="s">
        <v>9170</v>
      </c>
      <c r="I13" s="145" t="b">
        <v>1</v>
      </c>
      <c r="J13" s="145">
        <v>17</v>
      </c>
    </row>
    <row r="14" spans="1:17">
      <c r="A14" s="7" t="s">
        <v>49</v>
      </c>
      <c r="D14" s="144" t="s">
        <v>697</v>
      </c>
      <c r="E14" s="144" t="s">
        <v>3865</v>
      </c>
      <c r="F14" s="147">
        <v>44561</v>
      </c>
      <c r="G14" s="144" t="s">
        <v>4745</v>
      </c>
      <c r="H14" s="144" t="s">
        <v>9170</v>
      </c>
      <c r="I14" s="145" t="b">
        <v>1</v>
      </c>
      <c r="J14" s="145">
        <v>17</v>
      </c>
    </row>
    <row r="15" spans="1:17">
      <c r="A15" s="7" t="s">
        <v>49</v>
      </c>
      <c r="D15" s="144" t="s">
        <v>3717</v>
      </c>
      <c r="E15" s="144" t="s">
        <v>3865</v>
      </c>
      <c r="F15" s="147">
        <v>44561</v>
      </c>
      <c r="G15" s="144" t="s">
        <v>4745</v>
      </c>
      <c r="H15" s="144" t="s">
        <v>9170</v>
      </c>
      <c r="I15" s="145" t="b">
        <v>1</v>
      </c>
      <c r="J15" s="145">
        <v>21.4</v>
      </c>
    </row>
    <row r="16" spans="1:17">
      <c r="A16" s="7" t="s">
        <v>49</v>
      </c>
      <c r="D16" s="144" t="s">
        <v>3715</v>
      </c>
      <c r="E16" s="144" t="s">
        <v>3865</v>
      </c>
      <c r="F16" s="147">
        <v>44561</v>
      </c>
      <c r="G16" s="144" t="s">
        <v>4745</v>
      </c>
      <c r="H16" s="144" t="s">
        <v>9170</v>
      </c>
      <c r="I16" s="145" t="b">
        <v>1</v>
      </c>
      <c r="J16" s="145">
        <v>21.4</v>
      </c>
    </row>
    <row r="17" spans="1:10">
      <c r="A17" s="7" t="s">
        <v>49</v>
      </c>
      <c r="D17" s="144" t="s">
        <v>3714</v>
      </c>
      <c r="E17" s="144" t="s">
        <v>3865</v>
      </c>
      <c r="F17" s="147">
        <v>44561</v>
      </c>
      <c r="G17" s="144" t="s">
        <v>4745</v>
      </c>
      <c r="H17" s="144" t="s">
        <v>9170</v>
      </c>
      <c r="I17" s="145" t="b">
        <v>1</v>
      </c>
      <c r="J17" s="145">
        <v>21.4</v>
      </c>
    </row>
    <row r="18" spans="1:10">
      <c r="A18" s="7" t="s">
        <v>49</v>
      </c>
      <c r="D18" s="144" t="s">
        <v>3716</v>
      </c>
      <c r="E18" s="144" t="s">
        <v>3865</v>
      </c>
      <c r="F18" s="147">
        <v>44561</v>
      </c>
      <c r="G18" s="144" t="s">
        <v>4745</v>
      </c>
      <c r="H18" s="144" t="s">
        <v>9170</v>
      </c>
      <c r="I18" s="145" t="b">
        <v>1</v>
      </c>
      <c r="J18" s="145">
        <v>21.4</v>
      </c>
    </row>
    <row r="19" spans="1:10">
      <c r="A19" s="7" t="s">
        <v>49</v>
      </c>
      <c r="D19" s="144" t="s">
        <v>3718</v>
      </c>
      <c r="E19" s="144" t="s">
        <v>3865</v>
      </c>
      <c r="F19" s="147">
        <v>44561</v>
      </c>
      <c r="G19" s="144" t="s">
        <v>4745</v>
      </c>
      <c r="H19" s="144" t="s">
        <v>9170</v>
      </c>
      <c r="I19" s="145" t="b">
        <v>1</v>
      </c>
      <c r="J19" s="145">
        <v>21.4</v>
      </c>
    </row>
    <row r="20" spans="1:10">
      <c r="A20" s="7" t="s">
        <v>49</v>
      </c>
      <c r="D20" s="144" t="s">
        <v>3719</v>
      </c>
      <c r="E20" s="144" t="s">
        <v>3865</v>
      </c>
      <c r="F20" s="147">
        <v>44561</v>
      </c>
      <c r="G20" s="144" t="s">
        <v>4745</v>
      </c>
      <c r="H20" s="144" t="s">
        <v>9170</v>
      </c>
      <c r="I20" s="145" t="b">
        <v>1</v>
      </c>
      <c r="J20" s="145">
        <v>21.4</v>
      </c>
    </row>
    <row r="21" spans="1:10">
      <c r="A21" s="7" t="s">
        <v>49</v>
      </c>
      <c r="D21" s="144" t="s">
        <v>728</v>
      </c>
      <c r="E21" s="144" t="s">
        <v>3865</v>
      </c>
      <c r="F21" s="147">
        <v>44561</v>
      </c>
      <c r="G21" s="144" t="s">
        <v>4745</v>
      </c>
      <c r="H21" s="144" t="s">
        <v>9170</v>
      </c>
      <c r="I21" s="145" t="b">
        <v>1</v>
      </c>
      <c r="J21" s="145">
        <v>41.7</v>
      </c>
    </row>
    <row r="22" spans="1:10">
      <c r="A22" s="7" t="s">
        <v>49</v>
      </c>
      <c r="D22" s="144" t="s">
        <v>733</v>
      </c>
      <c r="E22" s="144" t="s">
        <v>3865</v>
      </c>
      <c r="F22" s="147">
        <v>44561</v>
      </c>
      <c r="G22" s="144" t="s">
        <v>4745</v>
      </c>
      <c r="H22" s="144" t="s">
        <v>9170</v>
      </c>
      <c r="I22" s="145" t="b">
        <v>1</v>
      </c>
      <c r="J22" s="145">
        <v>41.7</v>
      </c>
    </row>
    <row r="23" spans="1:10">
      <c r="A23" s="7" t="s">
        <v>49</v>
      </c>
      <c r="D23" s="144" t="s">
        <v>736</v>
      </c>
      <c r="E23" s="144" t="s">
        <v>3865</v>
      </c>
      <c r="F23" s="147">
        <v>44561</v>
      </c>
      <c r="G23" s="144" t="s">
        <v>4745</v>
      </c>
      <c r="H23" s="144" t="s">
        <v>9170</v>
      </c>
      <c r="I23" s="145" t="b">
        <v>1</v>
      </c>
      <c r="J23" s="145">
        <v>41.7</v>
      </c>
    </row>
    <row r="24" spans="1:10">
      <c r="A24" s="7" t="s">
        <v>49</v>
      </c>
      <c r="D24" s="144" t="s">
        <v>740</v>
      </c>
      <c r="E24" s="144" t="s">
        <v>3865</v>
      </c>
      <c r="F24" s="147">
        <v>44561</v>
      </c>
      <c r="G24" s="144" t="s">
        <v>4745</v>
      </c>
      <c r="H24" s="144" t="s">
        <v>9170</v>
      </c>
      <c r="I24" s="145" t="b">
        <v>1</v>
      </c>
      <c r="J24" s="145">
        <v>41.7</v>
      </c>
    </row>
    <row r="25" spans="1:10">
      <c r="A25" s="7" t="s">
        <v>49</v>
      </c>
      <c r="D25" s="144" t="s">
        <v>3702</v>
      </c>
      <c r="E25" s="144" t="s">
        <v>3865</v>
      </c>
      <c r="F25" s="147">
        <v>44561</v>
      </c>
      <c r="G25" s="144" t="s">
        <v>4745</v>
      </c>
      <c r="H25" s="144" t="s">
        <v>9170</v>
      </c>
      <c r="I25" s="145" t="b">
        <v>1</v>
      </c>
      <c r="J25" s="145">
        <v>8.5</v>
      </c>
    </row>
    <row r="26" spans="1:10">
      <c r="A26" s="7" t="s">
        <v>49</v>
      </c>
      <c r="D26" s="144" t="s">
        <v>3701</v>
      </c>
      <c r="E26" s="144" t="s">
        <v>3865</v>
      </c>
      <c r="F26" s="147">
        <v>44561</v>
      </c>
      <c r="G26" s="144" t="s">
        <v>4745</v>
      </c>
      <c r="H26" s="144" t="s">
        <v>9170</v>
      </c>
      <c r="I26" s="145" t="b">
        <v>1</v>
      </c>
      <c r="J26" s="145">
        <v>8.5</v>
      </c>
    </row>
    <row r="27" spans="1:10">
      <c r="A27" s="7" t="s">
        <v>49</v>
      </c>
      <c r="D27" s="144" t="s">
        <v>3396</v>
      </c>
      <c r="E27" s="144" t="s">
        <v>3865</v>
      </c>
      <c r="F27" s="147">
        <v>44561</v>
      </c>
      <c r="G27" s="144" t="s">
        <v>4745</v>
      </c>
      <c r="H27" s="144" t="s">
        <v>9170</v>
      </c>
      <c r="I27" s="145" t="b">
        <v>1</v>
      </c>
      <c r="J27" s="145">
        <v>112.5</v>
      </c>
    </row>
    <row r="28" spans="1:10">
      <c r="A28" s="7" t="s">
        <v>49</v>
      </c>
      <c r="D28" s="144" t="s">
        <v>3705</v>
      </c>
      <c r="E28" s="144" t="s">
        <v>3865</v>
      </c>
      <c r="F28" s="147">
        <v>44561</v>
      </c>
      <c r="G28" s="144" t="s">
        <v>4745</v>
      </c>
      <c r="H28" s="144" t="s">
        <v>9170</v>
      </c>
      <c r="I28" s="145" t="b">
        <v>1</v>
      </c>
      <c r="J28" s="145">
        <v>72.400000000000006</v>
      </c>
    </row>
    <row r="29" spans="1:10">
      <c r="A29" s="7" t="s">
        <v>49</v>
      </c>
      <c r="D29" s="144" t="s">
        <v>1050</v>
      </c>
      <c r="E29" s="144" t="s">
        <v>3865</v>
      </c>
      <c r="F29" s="147">
        <v>44561</v>
      </c>
      <c r="G29" s="144" t="s">
        <v>4745</v>
      </c>
      <c r="H29" s="144" t="s">
        <v>9170</v>
      </c>
      <c r="I29" s="145" t="b">
        <v>1</v>
      </c>
      <c r="J29" s="145">
        <v>39.9</v>
      </c>
    </row>
    <row r="30" spans="1:10">
      <c r="A30" s="7" t="s">
        <v>49</v>
      </c>
      <c r="D30" s="144" t="s">
        <v>1054</v>
      </c>
      <c r="E30" s="144" t="s">
        <v>3865</v>
      </c>
      <c r="F30" s="147">
        <v>44561</v>
      </c>
      <c r="G30" s="144" t="s">
        <v>4745</v>
      </c>
      <c r="H30" s="144" t="s">
        <v>9170</v>
      </c>
      <c r="I30" s="145" t="b">
        <v>1</v>
      </c>
      <c r="J30" s="145">
        <v>39.9</v>
      </c>
    </row>
    <row r="31" spans="1:10">
      <c r="A31" s="7" t="s">
        <v>49</v>
      </c>
      <c r="D31" s="144" t="s">
        <v>1057</v>
      </c>
      <c r="E31" s="144" t="s">
        <v>3865</v>
      </c>
      <c r="F31" s="147">
        <v>44561</v>
      </c>
      <c r="G31" s="144" t="s">
        <v>4745</v>
      </c>
      <c r="H31" s="144" t="s">
        <v>9170</v>
      </c>
      <c r="I31" s="145" t="b">
        <v>1</v>
      </c>
      <c r="J31" s="145">
        <v>144</v>
      </c>
    </row>
    <row r="32" spans="1:10">
      <c r="A32" s="7" t="s">
        <v>49</v>
      </c>
      <c r="D32" s="144" t="s">
        <v>1060</v>
      </c>
      <c r="E32" s="144" t="s">
        <v>3865</v>
      </c>
      <c r="F32" s="147">
        <v>44561</v>
      </c>
      <c r="G32" s="144" t="s">
        <v>4745</v>
      </c>
      <c r="H32" s="144" t="s">
        <v>9170</v>
      </c>
      <c r="I32" s="145" t="b">
        <v>1</v>
      </c>
      <c r="J32" s="145">
        <v>144</v>
      </c>
    </row>
    <row r="33" spans="1:10">
      <c r="A33" s="7" t="s">
        <v>49</v>
      </c>
      <c r="D33" s="144" t="s">
        <v>1063</v>
      </c>
      <c r="E33" s="144" t="s">
        <v>3865</v>
      </c>
      <c r="F33" s="147">
        <v>44561</v>
      </c>
      <c r="G33" s="144" t="s">
        <v>4745</v>
      </c>
      <c r="H33" s="144" t="s">
        <v>9170</v>
      </c>
      <c r="I33" s="145" t="b">
        <v>1</v>
      </c>
      <c r="J33" s="145">
        <v>144</v>
      </c>
    </row>
    <row r="34" spans="1:10">
      <c r="A34" s="7" t="s">
        <v>49</v>
      </c>
      <c r="D34" s="144" t="s">
        <v>1066</v>
      </c>
      <c r="E34" s="144" t="s">
        <v>3865</v>
      </c>
      <c r="F34" s="147">
        <v>44561</v>
      </c>
      <c r="G34" s="144" t="s">
        <v>4745</v>
      </c>
      <c r="H34" s="144" t="s">
        <v>9170</v>
      </c>
      <c r="I34" s="145" t="b">
        <v>1</v>
      </c>
      <c r="J34" s="145">
        <v>144</v>
      </c>
    </row>
    <row r="35" spans="1:10">
      <c r="A35" s="7" t="s">
        <v>49</v>
      </c>
      <c r="D35" s="144" t="s">
        <v>5636</v>
      </c>
      <c r="E35" s="144" t="s">
        <v>3865</v>
      </c>
      <c r="F35" s="147">
        <v>44561</v>
      </c>
      <c r="G35" s="144" t="s">
        <v>4745</v>
      </c>
      <c r="H35" s="144" t="s">
        <v>9170</v>
      </c>
      <c r="I35" s="145" t="b">
        <v>1</v>
      </c>
      <c r="J35" s="145">
        <v>226.1</v>
      </c>
    </row>
    <row r="36" spans="1:10">
      <c r="A36" s="7" t="s">
        <v>49</v>
      </c>
      <c r="D36" s="144" t="s">
        <v>1069</v>
      </c>
      <c r="E36" s="144" t="s">
        <v>3865</v>
      </c>
      <c r="F36" s="147">
        <v>44561</v>
      </c>
      <c r="G36" s="144" t="s">
        <v>4745</v>
      </c>
      <c r="H36" s="144" t="s">
        <v>9170</v>
      </c>
      <c r="I36" s="145" t="b">
        <v>1</v>
      </c>
      <c r="J36" s="145">
        <v>226.1</v>
      </c>
    </row>
    <row r="37" spans="1:10">
      <c r="A37" s="7" t="s">
        <v>49</v>
      </c>
      <c r="D37" s="144" t="s">
        <v>1074</v>
      </c>
      <c r="E37" s="144" t="s">
        <v>3865</v>
      </c>
      <c r="F37" s="147">
        <v>44561</v>
      </c>
      <c r="G37" s="144" t="s">
        <v>4745</v>
      </c>
      <c r="H37" s="144" t="s">
        <v>9170</v>
      </c>
      <c r="I37" s="145" t="b">
        <v>1</v>
      </c>
      <c r="J37" s="145">
        <v>226.1</v>
      </c>
    </row>
    <row r="38" spans="1:10">
      <c r="A38" s="7" t="s">
        <v>49</v>
      </c>
      <c r="D38" s="144" t="s">
        <v>1077</v>
      </c>
      <c r="E38" s="144" t="s">
        <v>3865</v>
      </c>
      <c r="F38" s="147">
        <v>44561</v>
      </c>
      <c r="G38" s="144" t="s">
        <v>4745</v>
      </c>
      <c r="H38" s="144" t="s">
        <v>9170</v>
      </c>
      <c r="I38" s="145" t="b">
        <v>1</v>
      </c>
      <c r="J38" s="145">
        <v>226.1</v>
      </c>
    </row>
    <row r="39" spans="1:10">
      <c r="A39" s="7" t="s">
        <v>49</v>
      </c>
      <c r="D39" s="144" t="s">
        <v>1081</v>
      </c>
      <c r="E39" s="144" t="s">
        <v>3865</v>
      </c>
      <c r="F39" s="147">
        <v>44561</v>
      </c>
      <c r="G39" s="144" t="s">
        <v>4745</v>
      </c>
      <c r="H39" s="144" t="s">
        <v>9170</v>
      </c>
      <c r="I39" s="145" t="b">
        <v>1</v>
      </c>
      <c r="J39" s="145">
        <v>28</v>
      </c>
    </row>
    <row r="40" spans="1:10">
      <c r="A40" s="7" t="s">
        <v>49</v>
      </c>
      <c r="D40" s="144" t="s">
        <v>1085</v>
      </c>
      <c r="E40" s="144" t="s">
        <v>3865</v>
      </c>
      <c r="F40" s="147">
        <v>44561</v>
      </c>
      <c r="G40" s="144" t="s">
        <v>4745</v>
      </c>
      <c r="H40" s="144" t="s">
        <v>9170</v>
      </c>
      <c r="I40" s="145" t="b">
        <v>1</v>
      </c>
      <c r="J40" s="145">
        <v>38.700000000000003</v>
      </c>
    </row>
    <row r="41" spans="1:10">
      <c r="A41" s="7" t="s">
        <v>49</v>
      </c>
      <c r="D41" s="144" t="s">
        <v>1089</v>
      </c>
      <c r="E41" s="144" t="s">
        <v>3865</v>
      </c>
      <c r="F41" s="147">
        <v>44561</v>
      </c>
      <c r="G41" s="144" t="s">
        <v>4745</v>
      </c>
      <c r="H41" s="144" t="s">
        <v>9170</v>
      </c>
      <c r="I41" s="145" t="b">
        <v>1</v>
      </c>
      <c r="J41" s="145">
        <v>38.700000000000003</v>
      </c>
    </row>
    <row r="42" spans="1:10">
      <c r="A42" s="7" t="s">
        <v>49</v>
      </c>
      <c r="D42" s="144" t="s">
        <v>1092</v>
      </c>
      <c r="E42" s="144" t="s">
        <v>3865</v>
      </c>
      <c r="F42" s="147">
        <v>44561</v>
      </c>
      <c r="G42" s="144" t="s">
        <v>4745</v>
      </c>
      <c r="H42" s="144" t="s">
        <v>9170</v>
      </c>
      <c r="I42" s="145" t="b">
        <v>1</v>
      </c>
      <c r="J42" s="145">
        <v>38.700000000000003</v>
      </c>
    </row>
    <row r="43" spans="1:10">
      <c r="A43" s="7" t="s">
        <v>49</v>
      </c>
      <c r="D43" s="144" t="s">
        <v>1358</v>
      </c>
      <c r="E43" s="144" t="s">
        <v>3865</v>
      </c>
      <c r="F43" s="147">
        <v>44561</v>
      </c>
      <c r="G43" s="144" t="s">
        <v>4745</v>
      </c>
      <c r="H43" s="144" t="s">
        <v>9170</v>
      </c>
      <c r="I43" s="145" t="b">
        <v>1</v>
      </c>
      <c r="J43" s="145">
        <v>29.1</v>
      </c>
    </row>
    <row r="44" spans="1:10">
      <c r="A44" s="7" t="s">
        <v>49</v>
      </c>
      <c r="D44" s="144" t="s">
        <v>3720</v>
      </c>
      <c r="E44" s="144" t="s">
        <v>3865</v>
      </c>
      <c r="F44" s="147">
        <v>44561</v>
      </c>
      <c r="G44" s="144" t="s">
        <v>4745</v>
      </c>
      <c r="H44" s="144" t="s">
        <v>9170</v>
      </c>
      <c r="I44" s="145" t="b">
        <v>1</v>
      </c>
      <c r="J44" s="145">
        <v>29.1</v>
      </c>
    </row>
    <row r="45" spans="1:10">
      <c r="A45" s="7" t="s">
        <v>49</v>
      </c>
      <c r="D45" s="144" t="s">
        <v>1362</v>
      </c>
      <c r="E45" s="144" t="s">
        <v>3865</v>
      </c>
      <c r="F45" s="147">
        <v>44561</v>
      </c>
      <c r="G45" s="144" t="s">
        <v>4745</v>
      </c>
      <c r="H45" s="144" t="s">
        <v>9170</v>
      </c>
      <c r="I45" s="145" t="b">
        <v>1</v>
      </c>
      <c r="J45" s="145">
        <v>29.1</v>
      </c>
    </row>
    <row r="46" spans="1:10">
      <c r="A46" s="7" t="s">
        <v>49</v>
      </c>
      <c r="D46" s="144" t="s">
        <v>1366</v>
      </c>
      <c r="E46" s="144" t="s">
        <v>3865</v>
      </c>
      <c r="F46" s="147">
        <v>44561</v>
      </c>
      <c r="G46" s="144" t="s">
        <v>4745</v>
      </c>
      <c r="H46" s="144" t="s">
        <v>9170</v>
      </c>
      <c r="I46" s="145" t="b">
        <v>1</v>
      </c>
      <c r="J46" s="145">
        <v>29.1</v>
      </c>
    </row>
    <row r="47" spans="1:10">
      <c r="A47" s="7" t="s">
        <v>49</v>
      </c>
      <c r="D47" s="144" t="s">
        <v>1369</v>
      </c>
      <c r="E47" s="144" t="s">
        <v>3865</v>
      </c>
      <c r="F47" s="147">
        <v>44561</v>
      </c>
      <c r="G47" s="144" t="s">
        <v>4745</v>
      </c>
      <c r="H47" s="144" t="s">
        <v>9170</v>
      </c>
      <c r="I47" s="145" t="b">
        <v>1</v>
      </c>
      <c r="J47" s="145">
        <v>29.1</v>
      </c>
    </row>
    <row r="48" spans="1:10">
      <c r="A48" s="7" t="s">
        <v>49</v>
      </c>
      <c r="D48" s="144" t="s">
        <v>1372</v>
      </c>
      <c r="E48" s="144" t="s">
        <v>3865</v>
      </c>
      <c r="F48" s="147">
        <v>44561</v>
      </c>
      <c r="G48" s="144" t="s">
        <v>4745</v>
      </c>
      <c r="H48" s="144" t="s">
        <v>9170</v>
      </c>
      <c r="I48" s="145" t="b">
        <v>1</v>
      </c>
      <c r="J48" s="145">
        <v>29.1</v>
      </c>
    </row>
    <row r="49" spans="1:10">
      <c r="A49" s="7" t="s">
        <v>49</v>
      </c>
      <c r="D49" s="144" t="s">
        <v>743</v>
      </c>
      <c r="E49" s="144" t="s">
        <v>3865</v>
      </c>
      <c r="F49" s="147">
        <v>44561</v>
      </c>
      <c r="G49" s="144" t="s">
        <v>4745</v>
      </c>
      <c r="H49" s="144" t="s">
        <v>9170</v>
      </c>
      <c r="I49" s="145" t="b">
        <v>1</v>
      </c>
      <c r="J49" s="145">
        <v>44.6</v>
      </c>
    </row>
    <row r="50" spans="1:10">
      <c r="A50" s="7" t="s">
        <v>49</v>
      </c>
      <c r="D50" s="144" t="s">
        <v>1095</v>
      </c>
      <c r="E50" s="144" t="s">
        <v>3865</v>
      </c>
      <c r="F50" s="147">
        <v>44561</v>
      </c>
      <c r="G50" s="144" t="s">
        <v>4745</v>
      </c>
      <c r="H50" s="144" t="s">
        <v>9170</v>
      </c>
      <c r="I50" s="145" t="b">
        <v>1</v>
      </c>
      <c r="J50" s="145">
        <v>154.4</v>
      </c>
    </row>
    <row r="51" spans="1:10">
      <c r="A51" s="7" t="s">
        <v>49</v>
      </c>
      <c r="D51" s="144" t="s">
        <v>1098</v>
      </c>
      <c r="E51" s="144" t="s">
        <v>3865</v>
      </c>
      <c r="F51" s="147">
        <v>44561</v>
      </c>
      <c r="G51" s="144" t="s">
        <v>4745</v>
      </c>
      <c r="H51" s="144" t="s">
        <v>9170</v>
      </c>
      <c r="I51" s="145" t="b">
        <v>1</v>
      </c>
      <c r="J51" s="145">
        <v>154.4</v>
      </c>
    </row>
    <row r="52" spans="1:10">
      <c r="A52" s="7" t="s">
        <v>49</v>
      </c>
      <c r="D52" s="144" t="s">
        <v>1101</v>
      </c>
      <c r="E52" s="144" t="s">
        <v>3865</v>
      </c>
      <c r="F52" s="147">
        <v>44561</v>
      </c>
      <c r="G52" s="144" t="s">
        <v>4745</v>
      </c>
      <c r="H52" s="144" t="s">
        <v>9170</v>
      </c>
      <c r="I52" s="145" t="b">
        <v>1</v>
      </c>
      <c r="J52" s="145">
        <v>141.1</v>
      </c>
    </row>
    <row r="53" spans="1:10">
      <c r="A53" s="7" t="s">
        <v>49</v>
      </c>
      <c r="D53" s="144" t="s">
        <v>1105</v>
      </c>
      <c r="E53" s="144" t="s">
        <v>3865</v>
      </c>
      <c r="F53" s="147">
        <v>44561</v>
      </c>
      <c r="G53" s="144" t="s">
        <v>4745</v>
      </c>
      <c r="H53" s="144" t="s">
        <v>9170</v>
      </c>
      <c r="I53" s="145" t="b">
        <v>1</v>
      </c>
      <c r="J53" s="145">
        <v>141.1</v>
      </c>
    </row>
    <row r="54" spans="1:10">
      <c r="A54" s="7" t="s">
        <v>49</v>
      </c>
      <c r="D54" s="144" t="s">
        <v>1108</v>
      </c>
      <c r="E54" s="144" t="s">
        <v>3865</v>
      </c>
      <c r="F54" s="147">
        <v>44561</v>
      </c>
      <c r="G54" s="144" t="s">
        <v>4745</v>
      </c>
      <c r="H54" s="144" t="s">
        <v>9170</v>
      </c>
      <c r="I54" s="145" t="b">
        <v>1</v>
      </c>
      <c r="J54" s="145">
        <v>141.1</v>
      </c>
    </row>
    <row r="55" spans="1:10">
      <c r="A55" s="7" t="s">
        <v>49</v>
      </c>
      <c r="D55" s="144" t="s">
        <v>1111</v>
      </c>
      <c r="E55" s="144" t="s">
        <v>3865</v>
      </c>
      <c r="F55" s="147">
        <v>44561</v>
      </c>
      <c r="G55" s="144" t="s">
        <v>4745</v>
      </c>
      <c r="H55" s="144" t="s">
        <v>9170</v>
      </c>
      <c r="I55" s="145" t="b">
        <v>1</v>
      </c>
      <c r="J55" s="145">
        <v>141.1</v>
      </c>
    </row>
    <row r="56" spans="1:10">
      <c r="A56" s="7" t="s">
        <v>49</v>
      </c>
      <c r="D56" s="144" t="s">
        <v>749</v>
      </c>
      <c r="E56" s="144" t="s">
        <v>3865</v>
      </c>
      <c r="F56" s="147">
        <v>44561</v>
      </c>
      <c r="G56" s="144" t="s">
        <v>4745</v>
      </c>
      <c r="H56" s="144" t="s">
        <v>9170</v>
      </c>
      <c r="I56" s="145" t="b">
        <v>1</v>
      </c>
      <c r="J56" s="145">
        <v>12.9</v>
      </c>
    </row>
    <row r="57" spans="1:10">
      <c r="A57" s="7" t="s">
        <v>49</v>
      </c>
      <c r="D57" s="144" t="s">
        <v>3703</v>
      </c>
      <c r="E57" s="144" t="s">
        <v>3865</v>
      </c>
      <c r="F57" s="147">
        <v>44561</v>
      </c>
      <c r="G57" s="144" t="s">
        <v>4745</v>
      </c>
      <c r="H57" s="144" t="s">
        <v>9170</v>
      </c>
      <c r="I57" s="145" t="b">
        <v>1</v>
      </c>
      <c r="J57" s="145">
        <v>12.9</v>
      </c>
    </row>
    <row r="58" spans="1:10">
      <c r="A58" s="7" t="s">
        <v>49</v>
      </c>
      <c r="D58" s="144" t="s">
        <v>753</v>
      </c>
      <c r="E58" s="144" t="s">
        <v>3865</v>
      </c>
      <c r="F58" s="147">
        <v>44561</v>
      </c>
      <c r="G58" s="144" t="s">
        <v>4745</v>
      </c>
      <c r="H58" s="144" t="s">
        <v>9170</v>
      </c>
      <c r="I58" s="145" t="b">
        <v>1</v>
      </c>
      <c r="J58" s="145">
        <v>12.9</v>
      </c>
    </row>
    <row r="59" spans="1:10">
      <c r="A59" s="7" t="s">
        <v>49</v>
      </c>
      <c r="D59" s="144" t="s">
        <v>756</v>
      </c>
      <c r="E59" s="144" t="s">
        <v>3865</v>
      </c>
      <c r="F59" s="147">
        <v>44561</v>
      </c>
      <c r="G59" s="144" t="s">
        <v>4745</v>
      </c>
      <c r="H59" s="144" t="s">
        <v>9170</v>
      </c>
      <c r="I59" s="145" t="b">
        <v>1</v>
      </c>
      <c r="J59" s="145">
        <v>12.9</v>
      </c>
    </row>
    <row r="60" spans="1:10">
      <c r="A60" s="7" t="s">
        <v>49</v>
      </c>
      <c r="D60" s="144" t="s">
        <v>758</v>
      </c>
      <c r="E60" s="144" t="s">
        <v>3865</v>
      </c>
      <c r="F60" s="147">
        <v>44561</v>
      </c>
      <c r="G60" s="144" t="s">
        <v>4745</v>
      </c>
      <c r="H60" s="144" t="s">
        <v>9170</v>
      </c>
      <c r="I60" s="145" t="b">
        <v>1</v>
      </c>
      <c r="J60" s="145">
        <v>37.700000000000003</v>
      </c>
    </row>
    <row r="61" spans="1:10">
      <c r="A61" s="7" t="s">
        <v>49</v>
      </c>
      <c r="D61" s="144" t="s">
        <v>762</v>
      </c>
      <c r="E61" s="144" t="s">
        <v>3865</v>
      </c>
      <c r="F61" s="147">
        <v>44561</v>
      </c>
      <c r="G61" s="144" t="s">
        <v>4745</v>
      </c>
      <c r="H61" s="144" t="s">
        <v>9170</v>
      </c>
      <c r="I61" s="145" t="b">
        <v>1</v>
      </c>
      <c r="J61" s="145">
        <v>42.2</v>
      </c>
    </row>
    <row r="62" spans="1:10">
      <c r="A62" s="7" t="s">
        <v>49</v>
      </c>
      <c r="D62" s="144" t="s">
        <v>767</v>
      </c>
      <c r="E62" s="144" t="s">
        <v>3865</v>
      </c>
      <c r="F62" s="147">
        <v>44561</v>
      </c>
      <c r="G62" s="144" t="s">
        <v>4745</v>
      </c>
      <c r="H62" s="144" t="s">
        <v>9170</v>
      </c>
      <c r="I62" s="145" t="b">
        <v>1</v>
      </c>
      <c r="J62" s="145">
        <v>42.2</v>
      </c>
    </row>
    <row r="63" spans="1:10">
      <c r="A63" s="7" t="s">
        <v>49</v>
      </c>
      <c r="D63" s="144" t="s">
        <v>770</v>
      </c>
      <c r="E63" s="144" t="s">
        <v>3865</v>
      </c>
      <c r="F63" s="147">
        <v>44561</v>
      </c>
      <c r="G63" s="144" t="s">
        <v>4745</v>
      </c>
      <c r="H63" s="144" t="s">
        <v>9170</v>
      </c>
      <c r="I63" s="145" t="b">
        <v>1</v>
      </c>
      <c r="J63" s="145">
        <v>42.2</v>
      </c>
    </row>
    <row r="64" spans="1:10">
      <c r="A64" s="7" t="s">
        <v>49</v>
      </c>
      <c r="D64" s="144" t="s">
        <v>773</v>
      </c>
      <c r="E64" s="144" t="s">
        <v>3865</v>
      </c>
      <c r="F64" s="147">
        <v>44561</v>
      </c>
      <c r="G64" s="144" t="s">
        <v>4745</v>
      </c>
      <c r="H64" s="144" t="s">
        <v>9170</v>
      </c>
      <c r="I64" s="145" t="b">
        <v>1</v>
      </c>
      <c r="J64" s="145">
        <v>42.2</v>
      </c>
    </row>
    <row r="65" spans="1:10">
      <c r="A65" s="7" t="s">
        <v>49</v>
      </c>
      <c r="D65" s="144" t="s">
        <v>776</v>
      </c>
      <c r="E65" s="144" t="s">
        <v>3865</v>
      </c>
      <c r="F65" s="147">
        <v>44561</v>
      </c>
      <c r="G65" s="144" t="s">
        <v>4745</v>
      </c>
      <c r="H65" s="144" t="s">
        <v>9170</v>
      </c>
      <c r="I65" s="145" t="b">
        <v>1</v>
      </c>
      <c r="J65" s="145">
        <v>42.2</v>
      </c>
    </row>
    <row r="66" spans="1:10">
      <c r="A66" s="7" t="s">
        <v>49</v>
      </c>
      <c r="D66" s="144" t="s">
        <v>779</v>
      </c>
      <c r="E66" s="144" t="s">
        <v>3865</v>
      </c>
      <c r="F66" s="147">
        <v>44561</v>
      </c>
      <c r="G66" s="144" t="s">
        <v>4745</v>
      </c>
      <c r="H66" s="144" t="s">
        <v>9170</v>
      </c>
      <c r="I66" s="145" t="b">
        <v>1</v>
      </c>
      <c r="J66" s="145">
        <v>42.2</v>
      </c>
    </row>
    <row r="67" spans="1:10">
      <c r="A67" s="7" t="s">
        <v>49</v>
      </c>
      <c r="D67" s="144" t="s">
        <v>782</v>
      </c>
      <c r="E67" s="144" t="s">
        <v>3865</v>
      </c>
      <c r="F67" s="147">
        <v>44561</v>
      </c>
      <c r="G67" s="144" t="s">
        <v>4745</v>
      </c>
      <c r="H67" s="144" t="s">
        <v>9170</v>
      </c>
      <c r="I67" s="145" t="b">
        <v>1</v>
      </c>
      <c r="J67" s="145">
        <v>42.2</v>
      </c>
    </row>
    <row r="68" spans="1:10">
      <c r="A68" s="7" t="s">
        <v>49</v>
      </c>
      <c r="D68" s="144" t="s">
        <v>785</v>
      </c>
      <c r="E68" s="144" t="s">
        <v>3865</v>
      </c>
      <c r="F68" s="147">
        <v>44561</v>
      </c>
      <c r="G68" s="144" t="s">
        <v>4745</v>
      </c>
      <c r="H68" s="144" t="s">
        <v>9170</v>
      </c>
      <c r="I68" s="145" t="b">
        <v>1</v>
      </c>
      <c r="J68" s="145">
        <v>42.2</v>
      </c>
    </row>
    <row r="69" spans="1:10">
      <c r="A69" s="7" t="s">
        <v>49</v>
      </c>
      <c r="D69" s="144" t="s">
        <v>788</v>
      </c>
      <c r="E69" s="144" t="s">
        <v>3865</v>
      </c>
      <c r="F69" s="147">
        <v>44561</v>
      </c>
      <c r="G69" s="144" t="s">
        <v>4745</v>
      </c>
      <c r="H69" s="144" t="s">
        <v>9170</v>
      </c>
      <c r="I69" s="145" t="b">
        <v>1</v>
      </c>
      <c r="J69" s="145">
        <v>42.2</v>
      </c>
    </row>
    <row r="70" spans="1:10">
      <c r="A70" s="7" t="s">
        <v>49</v>
      </c>
      <c r="D70" s="144" t="s">
        <v>700</v>
      </c>
      <c r="E70" s="144" t="s">
        <v>3865</v>
      </c>
      <c r="F70" s="147">
        <v>44561</v>
      </c>
      <c r="G70" s="144" t="s">
        <v>4745</v>
      </c>
      <c r="H70" s="144" t="s">
        <v>9170</v>
      </c>
      <c r="I70" s="145" t="b">
        <v>1</v>
      </c>
      <c r="J70" s="145">
        <v>24.9</v>
      </c>
    </row>
    <row r="71" spans="1:10">
      <c r="A71" s="7" t="s">
        <v>49</v>
      </c>
      <c r="D71" s="144" t="s">
        <v>705</v>
      </c>
      <c r="E71" s="144" t="s">
        <v>3865</v>
      </c>
      <c r="F71" s="147">
        <v>44561</v>
      </c>
      <c r="G71" s="144" t="s">
        <v>4745</v>
      </c>
      <c r="H71" s="144" t="s">
        <v>9170</v>
      </c>
      <c r="I71" s="145" t="b">
        <v>1</v>
      </c>
      <c r="J71" s="145">
        <v>24.9</v>
      </c>
    </row>
    <row r="72" spans="1:10">
      <c r="A72" s="7" t="s">
        <v>49</v>
      </c>
      <c r="D72" s="144" t="s">
        <v>708</v>
      </c>
      <c r="E72" s="144" t="s">
        <v>3865</v>
      </c>
      <c r="F72" s="147">
        <v>44561</v>
      </c>
      <c r="G72" s="144" t="s">
        <v>4745</v>
      </c>
      <c r="H72" s="144" t="s">
        <v>9170</v>
      </c>
      <c r="I72" s="145" t="b">
        <v>1</v>
      </c>
      <c r="J72" s="145">
        <v>24.9</v>
      </c>
    </row>
    <row r="73" spans="1:10">
      <c r="A73" s="7" t="s">
        <v>49</v>
      </c>
      <c r="D73" s="144" t="s">
        <v>717</v>
      </c>
      <c r="E73" s="144" t="s">
        <v>3865</v>
      </c>
      <c r="F73" s="147">
        <v>44561</v>
      </c>
      <c r="G73" s="144" t="s">
        <v>4745</v>
      </c>
      <c r="H73" s="144" t="s">
        <v>9170</v>
      </c>
      <c r="I73" s="145" t="b">
        <v>1</v>
      </c>
      <c r="J73" s="145">
        <v>24.9</v>
      </c>
    </row>
    <row r="74" spans="1:10">
      <c r="A74" s="7" t="s">
        <v>49</v>
      </c>
      <c r="D74" s="144" t="s">
        <v>720</v>
      </c>
      <c r="E74" s="144" t="s">
        <v>3865</v>
      </c>
      <c r="F74" s="147">
        <v>44561</v>
      </c>
      <c r="G74" s="144" t="s">
        <v>4745</v>
      </c>
      <c r="H74" s="144" t="s">
        <v>9170</v>
      </c>
      <c r="I74" s="145" t="b">
        <v>1</v>
      </c>
      <c r="J74" s="145">
        <v>63.4</v>
      </c>
    </row>
    <row r="75" spans="1:10">
      <c r="A75" s="7" t="s">
        <v>49</v>
      </c>
      <c r="D75" s="144" t="s">
        <v>3722</v>
      </c>
      <c r="E75" s="144" t="s">
        <v>3865</v>
      </c>
      <c r="F75" s="147">
        <v>44561</v>
      </c>
      <c r="G75" s="144" t="s">
        <v>4745</v>
      </c>
      <c r="H75" s="144" t="s">
        <v>9170</v>
      </c>
      <c r="I75" s="145" t="b">
        <v>1</v>
      </c>
      <c r="J75" s="145">
        <v>63.4</v>
      </c>
    </row>
    <row r="76" spans="1:10">
      <c r="A76" s="7" t="s">
        <v>49</v>
      </c>
      <c r="D76" s="144" t="s">
        <v>3723</v>
      </c>
      <c r="E76" s="144" t="s">
        <v>3865</v>
      </c>
      <c r="F76" s="147">
        <v>44561</v>
      </c>
      <c r="G76" s="144" t="s">
        <v>4745</v>
      </c>
      <c r="H76" s="144" t="s">
        <v>9170</v>
      </c>
      <c r="I76" s="145" t="b">
        <v>1</v>
      </c>
      <c r="J76" s="145">
        <v>63.4</v>
      </c>
    </row>
    <row r="77" spans="1:10">
      <c r="A77" s="7" t="s">
        <v>49</v>
      </c>
      <c r="D77" s="144" t="s">
        <v>3724</v>
      </c>
      <c r="E77" s="144" t="s">
        <v>3865</v>
      </c>
      <c r="F77" s="147">
        <v>44561</v>
      </c>
      <c r="G77" s="144" t="s">
        <v>4745</v>
      </c>
      <c r="H77" s="144" t="s">
        <v>9170</v>
      </c>
      <c r="I77" s="145" t="b">
        <v>1</v>
      </c>
      <c r="J77" s="145">
        <v>63.4</v>
      </c>
    </row>
    <row r="78" spans="1:10">
      <c r="A78" s="7" t="s">
        <v>49</v>
      </c>
      <c r="D78" s="144" t="s">
        <v>3721</v>
      </c>
      <c r="E78" s="144" t="s">
        <v>3865</v>
      </c>
      <c r="F78" s="147">
        <v>44561</v>
      </c>
      <c r="G78" s="144" t="s">
        <v>4745</v>
      </c>
      <c r="H78" s="144" t="s">
        <v>9170</v>
      </c>
      <c r="I78" s="145" t="b">
        <v>1</v>
      </c>
      <c r="J78" s="145">
        <v>63.4</v>
      </c>
    </row>
    <row r="79" spans="1:10">
      <c r="A79" s="7" t="s">
        <v>49</v>
      </c>
      <c r="D79" s="144" t="s">
        <v>1114</v>
      </c>
      <c r="E79" s="144" t="s">
        <v>3865</v>
      </c>
      <c r="F79" s="147">
        <v>44561</v>
      </c>
      <c r="G79" s="144" t="s">
        <v>4745</v>
      </c>
      <c r="H79" s="144" t="s">
        <v>9170</v>
      </c>
      <c r="I79" s="145" t="b">
        <v>1</v>
      </c>
      <c r="J79" s="145">
        <v>38.299999999999997</v>
      </c>
    </row>
    <row r="80" spans="1:10">
      <c r="A80" s="7" t="s">
        <v>49</v>
      </c>
      <c r="D80" s="144" t="s">
        <v>1118</v>
      </c>
      <c r="E80" s="144" t="s">
        <v>3865</v>
      </c>
      <c r="F80" s="147">
        <v>44561</v>
      </c>
      <c r="G80" s="144" t="s">
        <v>4745</v>
      </c>
      <c r="H80" s="144" t="s">
        <v>9170</v>
      </c>
      <c r="I80" s="145" t="b">
        <v>1</v>
      </c>
      <c r="J80" s="145">
        <v>38.299999999999997</v>
      </c>
    </row>
    <row r="81" spans="1:10">
      <c r="A81" s="7" t="s">
        <v>49</v>
      </c>
      <c r="D81" s="144" t="s">
        <v>1121</v>
      </c>
      <c r="E81" s="144" t="s">
        <v>3865</v>
      </c>
      <c r="F81" s="147">
        <v>44561</v>
      </c>
      <c r="G81" s="144" t="s">
        <v>4745</v>
      </c>
      <c r="H81" s="144" t="s">
        <v>9170</v>
      </c>
      <c r="I81" s="145" t="b">
        <v>1</v>
      </c>
      <c r="J81" s="145">
        <v>38.299999999999997</v>
      </c>
    </row>
    <row r="82" spans="1:10">
      <c r="A82" s="7" t="s">
        <v>49</v>
      </c>
      <c r="D82" s="144" t="s">
        <v>1124</v>
      </c>
      <c r="E82" s="144" t="s">
        <v>3865</v>
      </c>
      <c r="F82" s="147">
        <v>44561</v>
      </c>
      <c r="G82" s="144" t="s">
        <v>4745</v>
      </c>
      <c r="H82" s="144" t="s">
        <v>9170</v>
      </c>
      <c r="I82" s="145" t="b">
        <v>1</v>
      </c>
      <c r="J82" s="145">
        <v>38.299999999999997</v>
      </c>
    </row>
    <row r="83" spans="1:10">
      <c r="A83" s="7" t="s">
        <v>49</v>
      </c>
      <c r="D83" s="144" t="s">
        <v>1375</v>
      </c>
      <c r="E83" s="144" t="s">
        <v>3865</v>
      </c>
      <c r="F83" s="147">
        <v>44561</v>
      </c>
      <c r="G83" s="144" t="s">
        <v>4745</v>
      </c>
      <c r="H83" s="144" t="s">
        <v>9170</v>
      </c>
      <c r="I83" s="145" t="b">
        <v>1</v>
      </c>
      <c r="J83" s="145">
        <v>49.1</v>
      </c>
    </row>
    <row r="84" spans="1:10">
      <c r="A84" s="7" t="s">
        <v>49</v>
      </c>
      <c r="D84" s="144" t="s">
        <v>792</v>
      </c>
      <c r="E84" s="144" t="s">
        <v>3865</v>
      </c>
      <c r="F84" s="147">
        <v>44561</v>
      </c>
      <c r="G84" s="144" t="s">
        <v>4745</v>
      </c>
      <c r="H84" s="144" t="s">
        <v>9170</v>
      </c>
      <c r="I84" s="145" t="b">
        <v>1</v>
      </c>
      <c r="J84" s="145">
        <v>47.6</v>
      </c>
    </row>
    <row r="85" spans="1:10">
      <c r="A85" s="7" t="s">
        <v>49</v>
      </c>
      <c r="D85" s="144" t="s">
        <v>798</v>
      </c>
      <c r="E85" s="144" t="s">
        <v>3865</v>
      </c>
      <c r="F85" s="147">
        <v>44561</v>
      </c>
      <c r="G85" s="144" t="s">
        <v>4745</v>
      </c>
      <c r="H85" s="144" t="s">
        <v>9170</v>
      </c>
      <c r="I85" s="145" t="b">
        <v>1</v>
      </c>
      <c r="J85" s="145">
        <v>47.6</v>
      </c>
    </row>
    <row r="86" spans="1:10">
      <c r="A86" s="7" t="s">
        <v>49</v>
      </c>
      <c r="D86" s="144" t="s">
        <v>802</v>
      </c>
      <c r="E86" s="144" t="s">
        <v>3865</v>
      </c>
      <c r="F86" s="147">
        <v>44561</v>
      </c>
      <c r="G86" s="144" t="s">
        <v>4745</v>
      </c>
      <c r="H86" s="144" t="s">
        <v>9170</v>
      </c>
      <c r="I86" s="145" t="b">
        <v>1</v>
      </c>
      <c r="J86" s="145">
        <v>54.8</v>
      </c>
    </row>
    <row r="87" spans="1:10">
      <c r="A87" s="7" t="s">
        <v>49</v>
      </c>
      <c r="D87" s="144" t="s">
        <v>807</v>
      </c>
      <c r="E87" s="144" t="s">
        <v>3865</v>
      </c>
      <c r="F87" s="147">
        <v>44561</v>
      </c>
      <c r="G87" s="144" t="s">
        <v>4745</v>
      </c>
      <c r="H87" s="144" t="s">
        <v>9170</v>
      </c>
      <c r="I87" s="145" t="b">
        <v>1</v>
      </c>
      <c r="J87" s="145">
        <v>54.8</v>
      </c>
    </row>
    <row r="88" spans="1:10">
      <c r="A88" s="7" t="s">
        <v>49</v>
      </c>
      <c r="D88" s="144" t="s">
        <v>810</v>
      </c>
      <c r="E88" s="144" t="s">
        <v>3865</v>
      </c>
      <c r="F88" s="147">
        <v>44561</v>
      </c>
      <c r="G88" s="144" t="s">
        <v>4745</v>
      </c>
      <c r="H88" s="144" t="s">
        <v>9170</v>
      </c>
      <c r="I88" s="145" t="b">
        <v>1</v>
      </c>
      <c r="J88" s="145">
        <v>54.8</v>
      </c>
    </row>
    <row r="89" spans="1:10">
      <c r="A89" s="7" t="s">
        <v>49</v>
      </c>
      <c r="D89" s="144" t="s">
        <v>813</v>
      </c>
      <c r="E89" s="144" t="s">
        <v>3865</v>
      </c>
      <c r="F89" s="147">
        <v>44561</v>
      </c>
      <c r="G89" s="144" t="s">
        <v>4745</v>
      </c>
      <c r="H89" s="144" t="s">
        <v>9170</v>
      </c>
      <c r="I89" s="145" t="b">
        <v>1</v>
      </c>
      <c r="J89" s="145">
        <v>54.8</v>
      </c>
    </row>
    <row r="90" spans="1:10">
      <c r="A90" s="7" t="s">
        <v>49</v>
      </c>
      <c r="D90" s="144" t="s">
        <v>816</v>
      </c>
      <c r="E90" s="144" t="s">
        <v>3865</v>
      </c>
      <c r="F90" s="147">
        <v>44561</v>
      </c>
      <c r="G90" s="144" t="s">
        <v>4745</v>
      </c>
      <c r="H90" s="144" t="s">
        <v>9170</v>
      </c>
      <c r="I90" s="145" t="b">
        <v>1</v>
      </c>
      <c r="J90" s="145">
        <v>40.6</v>
      </c>
    </row>
    <row r="91" spans="1:10">
      <c r="A91" s="7" t="s">
        <v>49</v>
      </c>
      <c r="D91" s="144" t="s">
        <v>819</v>
      </c>
      <c r="E91" s="144" t="s">
        <v>3865</v>
      </c>
      <c r="F91" s="147">
        <v>44561</v>
      </c>
      <c r="G91" s="144" t="s">
        <v>4745</v>
      </c>
      <c r="H91" s="144" t="s">
        <v>9170</v>
      </c>
      <c r="I91" s="145" t="b">
        <v>1</v>
      </c>
      <c r="J91" s="145">
        <v>40.6</v>
      </c>
    </row>
    <row r="92" spans="1:10">
      <c r="A92" s="7" t="s">
        <v>49</v>
      </c>
      <c r="D92" s="144" t="s">
        <v>822</v>
      </c>
      <c r="E92" s="144" t="s">
        <v>3865</v>
      </c>
      <c r="F92" s="147">
        <v>44561</v>
      </c>
      <c r="G92" s="144" t="s">
        <v>4745</v>
      </c>
      <c r="H92" s="144" t="s">
        <v>9170</v>
      </c>
      <c r="I92" s="145" t="b">
        <v>1</v>
      </c>
      <c r="J92" s="145">
        <v>40.6</v>
      </c>
    </row>
    <row r="93" spans="1:10">
      <c r="A93" s="7" t="s">
        <v>49</v>
      </c>
      <c r="D93" s="144" t="s">
        <v>824</v>
      </c>
      <c r="E93" s="144" t="s">
        <v>3865</v>
      </c>
      <c r="F93" s="147">
        <v>44561</v>
      </c>
      <c r="G93" s="144" t="s">
        <v>4745</v>
      </c>
      <c r="H93" s="144" t="s">
        <v>9170</v>
      </c>
      <c r="I93" s="145" t="b">
        <v>1</v>
      </c>
      <c r="J93" s="145">
        <v>40.6</v>
      </c>
    </row>
    <row r="94" spans="1:10">
      <c r="A94" s="7" t="s">
        <v>49</v>
      </c>
      <c r="D94" s="144" t="s">
        <v>579</v>
      </c>
      <c r="E94" s="144" t="s">
        <v>3865</v>
      </c>
      <c r="F94" s="147">
        <v>44561</v>
      </c>
      <c r="G94" s="144" t="s">
        <v>4745</v>
      </c>
      <c r="H94" s="144" t="s">
        <v>9170</v>
      </c>
      <c r="I94" s="145" t="b">
        <v>1</v>
      </c>
      <c r="J94" s="145">
        <v>152.9</v>
      </c>
    </row>
    <row r="95" spans="1:10">
      <c r="A95" s="7" t="s">
        <v>49</v>
      </c>
      <c r="D95" s="144" t="s">
        <v>585</v>
      </c>
      <c r="E95" s="144" t="s">
        <v>3865</v>
      </c>
      <c r="F95" s="147">
        <v>44561</v>
      </c>
      <c r="G95" s="144" t="s">
        <v>4745</v>
      </c>
      <c r="H95" s="144" t="s">
        <v>9170</v>
      </c>
      <c r="I95" s="145" t="b">
        <v>1</v>
      </c>
      <c r="J95" s="145">
        <v>152.9</v>
      </c>
    </row>
    <row r="96" spans="1:10">
      <c r="A96" s="7" t="s">
        <v>49</v>
      </c>
      <c r="D96" s="144" t="s">
        <v>588</v>
      </c>
      <c r="E96" s="144" t="s">
        <v>3865</v>
      </c>
      <c r="F96" s="147">
        <v>44561</v>
      </c>
      <c r="G96" s="144" t="s">
        <v>4745</v>
      </c>
      <c r="H96" s="144" t="s">
        <v>9170</v>
      </c>
      <c r="I96" s="145" t="b">
        <v>1</v>
      </c>
      <c r="J96" s="145">
        <v>152.9</v>
      </c>
    </row>
    <row r="97" spans="1:10">
      <c r="A97" s="7" t="s">
        <v>49</v>
      </c>
      <c r="D97" s="144" t="s">
        <v>826</v>
      </c>
      <c r="E97" s="144" t="s">
        <v>3865</v>
      </c>
      <c r="F97" s="147">
        <v>44561</v>
      </c>
      <c r="G97" s="144" t="s">
        <v>4745</v>
      </c>
      <c r="H97" s="144" t="s">
        <v>9170</v>
      </c>
      <c r="I97" s="145" t="b">
        <v>1</v>
      </c>
      <c r="J97" s="145">
        <v>15</v>
      </c>
    </row>
    <row r="98" spans="1:10">
      <c r="A98" s="7" t="s">
        <v>49</v>
      </c>
      <c r="D98" s="144" t="s">
        <v>830</v>
      </c>
      <c r="E98" s="144" t="s">
        <v>3865</v>
      </c>
      <c r="F98" s="147">
        <v>44561</v>
      </c>
      <c r="G98" s="144" t="s">
        <v>4745</v>
      </c>
      <c r="H98" s="144" t="s">
        <v>9170</v>
      </c>
      <c r="I98" s="145" t="b">
        <v>1</v>
      </c>
      <c r="J98" s="145">
        <v>15</v>
      </c>
    </row>
    <row r="99" spans="1:10">
      <c r="A99" s="7" t="s">
        <v>49</v>
      </c>
      <c r="D99" s="144" t="s">
        <v>833</v>
      </c>
      <c r="E99" s="144" t="s">
        <v>3865</v>
      </c>
      <c r="F99" s="147">
        <v>44561</v>
      </c>
      <c r="G99" s="144" t="s">
        <v>4745</v>
      </c>
      <c r="H99" s="144" t="s">
        <v>9170</v>
      </c>
      <c r="I99" s="145" t="b">
        <v>1</v>
      </c>
      <c r="J99" s="145">
        <v>15</v>
      </c>
    </row>
    <row r="100" spans="1:10">
      <c r="A100" s="7" t="s">
        <v>49</v>
      </c>
      <c r="D100" s="144" t="s">
        <v>836</v>
      </c>
      <c r="E100" s="144" t="s">
        <v>3865</v>
      </c>
      <c r="F100" s="147">
        <v>44561</v>
      </c>
      <c r="G100" s="144" t="s">
        <v>4745</v>
      </c>
      <c r="H100" s="144" t="s">
        <v>9170</v>
      </c>
      <c r="I100" s="145" t="b">
        <v>1</v>
      </c>
      <c r="J100" s="145">
        <v>15</v>
      </c>
    </row>
    <row r="101" spans="1:10">
      <c r="A101" s="7" t="s">
        <v>49</v>
      </c>
      <c r="D101" s="144" t="s">
        <v>839</v>
      </c>
      <c r="E101" s="144" t="s">
        <v>3865</v>
      </c>
      <c r="F101" s="147">
        <v>44561</v>
      </c>
      <c r="G101" s="144" t="s">
        <v>4745</v>
      </c>
      <c r="H101" s="144" t="s">
        <v>9170</v>
      </c>
      <c r="I101" s="145" t="b">
        <v>1</v>
      </c>
      <c r="J101" s="145">
        <v>15</v>
      </c>
    </row>
    <row r="102" spans="1:10">
      <c r="A102" s="7" t="s">
        <v>49</v>
      </c>
      <c r="D102" s="144" t="s">
        <v>1127</v>
      </c>
      <c r="E102" s="144" t="s">
        <v>3865</v>
      </c>
      <c r="F102" s="147">
        <v>44561</v>
      </c>
      <c r="G102" s="144" t="s">
        <v>4745</v>
      </c>
      <c r="H102" s="144" t="s">
        <v>9170</v>
      </c>
      <c r="I102" s="145" t="b">
        <v>1</v>
      </c>
      <c r="J102" s="145">
        <v>238</v>
      </c>
    </row>
    <row r="103" spans="1:10">
      <c r="A103" s="7" t="s">
        <v>49</v>
      </c>
      <c r="D103" s="144" t="s">
        <v>3742</v>
      </c>
      <c r="E103" s="144" t="s">
        <v>3865</v>
      </c>
      <c r="F103" s="147">
        <v>44561</v>
      </c>
      <c r="G103" s="144" t="s">
        <v>4745</v>
      </c>
      <c r="H103" s="144" t="s">
        <v>9170</v>
      </c>
      <c r="I103" s="145" t="b">
        <v>1</v>
      </c>
      <c r="J103" s="145">
        <v>55.2</v>
      </c>
    </row>
    <row r="104" spans="1:10">
      <c r="A104" s="7" t="s">
        <v>49</v>
      </c>
      <c r="D104" s="144" t="s">
        <v>842</v>
      </c>
      <c r="E104" s="144" t="s">
        <v>3865</v>
      </c>
      <c r="F104" s="147">
        <v>44561</v>
      </c>
      <c r="G104" s="144" t="s">
        <v>4745</v>
      </c>
      <c r="H104" s="144" t="s">
        <v>9170</v>
      </c>
      <c r="I104" s="145" t="b">
        <v>1</v>
      </c>
      <c r="J104" s="145">
        <v>40.6</v>
      </c>
    </row>
    <row r="105" spans="1:10">
      <c r="A105" s="7" t="s">
        <v>49</v>
      </c>
      <c r="D105" s="144" t="s">
        <v>846</v>
      </c>
      <c r="E105" s="144" t="s">
        <v>3865</v>
      </c>
      <c r="F105" s="147">
        <v>44561</v>
      </c>
      <c r="G105" s="144" t="s">
        <v>4745</v>
      </c>
      <c r="H105" s="144" t="s">
        <v>9170</v>
      </c>
      <c r="I105" s="145" t="b">
        <v>1</v>
      </c>
      <c r="J105" s="145">
        <v>40.6</v>
      </c>
    </row>
    <row r="106" spans="1:10">
      <c r="A106" s="7" t="s">
        <v>49</v>
      </c>
      <c r="D106" s="144" t="s">
        <v>849</v>
      </c>
      <c r="E106" s="144" t="s">
        <v>3865</v>
      </c>
      <c r="F106" s="147">
        <v>44561</v>
      </c>
      <c r="G106" s="144" t="s">
        <v>4745</v>
      </c>
      <c r="H106" s="144" t="s">
        <v>9170</v>
      </c>
      <c r="I106" s="145" t="b">
        <v>1</v>
      </c>
      <c r="J106" s="145">
        <v>40.6</v>
      </c>
    </row>
    <row r="107" spans="1:10">
      <c r="A107" s="7" t="s">
        <v>49</v>
      </c>
      <c r="D107" s="144" t="s">
        <v>852</v>
      </c>
      <c r="E107" s="144" t="s">
        <v>3865</v>
      </c>
      <c r="F107" s="147">
        <v>44561</v>
      </c>
      <c r="G107" s="144" t="s">
        <v>4745</v>
      </c>
      <c r="H107" s="144" t="s">
        <v>9170</v>
      </c>
      <c r="I107" s="145" t="b">
        <v>1</v>
      </c>
      <c r="J107" s="145">
        <v>40.6</v>
      </c>
    </row>
    <row r="108" spans="1:10">
      <c r="A108" s="7" t="s">
        <v>49</v>
      </c>
      <c r="D108" s="144" t="s">
        <v>854</v>
      </c>
      <c r="E108" s="144" t="s">
        <v>3865</v>
      </c>
      <c r="F108" s="147">
        <v>44561</v>
      </c>
      <c r="G108" s="144" t="s">
        <v>4745</v>
      </c>
      <c r="H108" s="144" t="s">
        <v>9170</v>
      </c>
      <c r="I108" s="145" t="b">
        <v>1</v>
      </c>
      <c r="J108" s="145">
        <v>40.6</v>
      </c>
    </row>
    <row r="109" spans="1:10">
      <c r="A109" s="7" t="s">
        <v>49</v>
      </c>
      <c r="D109" s="144" t="s">
        <v>856</v>
      </c>
      <c r="E109" s="144" t="s">
        <v>3865</v>
      </c>
      <c r="F109" s="147">
        <v>44561</v>
      </c>
      <c r="G109" s="144" t="s">
        <v>4745</v>
      </c>
      <c r="H109" s="144" t="s">
        <v>9170</v>
      </c>
      <c r="I109" s="145" t="b">
        <v>1</v>
      </c>
      <c r="J109" s="145">
        <v>40.6</v>
      </c>
    </row>
    <row r="110" spans="1:10">
      <c r="A110" s="7" t="s">
        <v>49</v>
      </c>
      <c r="D110" s="144" t="s">
        <v>859</v>
      </c>
      <c r="E110" s="144" t="s">
        <v>3865</v>
      </c>
      <c r="F110" s="147">
        <v>44561</v>
      </c>
      <c r="G110" s="144" t="s">
        <v>4745</v>
      </c>
      <c r="H110" s="144" t="s">
        <v>9170</v>
      </c>
      <c r="I110" s="145" t="b">
        <v>1</v>
      </c>
      <c r="J110" s="145">
        <v>40.6</v>
      </c>
    </row>
    <row r="111" spans="1:10">
      <c r="A111" s="7" t="s">
        <v>49</v>
      </c>
      <c r="D111" s="144" t="s">
        <v>862</v>
      </c>
      <c r="E111" s="144" t="s">
        <v>3865</v>
      </c>
      <c r="F111" s="147">
        <v>44561</v>
      </c>
      <c r="G111" s="144" t="s">
        <v>4745</v>
      </c>
      <c r="H111" s="144" t="s">
        <v>9170</v>
      </c>
      <c r="I111" s="145" t="b">
        <v>1</v>
      </c>
      <c r="J111" s="145">
        <v>40.6</v>
      </c>
    </row>
    <row r="112" spans="1:10">
      <c r="A112" s="7" t="s">
        <v>49</v>
      </c>
      <c r="D112" s="144" t="s">
        <v>865</v>
      </c>
      <c r="E112" s="144" t="s">
        <v>3865</v>
      </c>
      <c r="F112" s="147">
        <v>44561</v>
      </c>
      <c r="G112" s="144" t="s">
        <v>4745</v>
      </c>
      <c r="H112" s="144" t="s">
        <v>9170</v>
      </c>
      <c r="I112" s="145" t="b">
        <v>1</v>
      </c>
      <c r="J112" s="145">
        <v>40.6</v>
      </c>
    </row>
    <row r="113" spans="1:10">
      <c r="A113" s="7" t="s">
        <v>49</v>
      </c>
      <c r="D113" s="144" t="s">
        <v>868</v>
      </c>
      <c r="E113" s="144" t="s">
        <v>3865</v>
      </c>
      <c r="F113" s="147">
        <v>44561</v>
      </c>
      <c r="G113" s="144" t="s">
        <v>4745</v>
      </c>
      <c r="H113" s="144" t="s">
        <v>9170</v>
      </c>
      <c r="I113" s="145" t="b">
        <v>1</v>
      </c>
      <c r="J113" s="145">
        <v>40.6</v>
      </c>
    </row>
    <row r="114" spans="1:10">
      <c r="A114" s="7" t="s">
        <v>49</v>
      </c>
      <c r="D114" s="144" t="s">
        <v>870</v>
      </c>
      <c r="E114" s="144" t="s">
        <v>3865</v>
      </c>
      <c r="F114" s="147">
        <v>44561</v>
      </c>
      <c r="G114" s="144" t="s">
        <v>4745</v>
      </c>
      <c r="H114" s="144" t="s">
        <v>9170</v>
      </c>
      <c r="I114" s="145" t="b">
        <v>1</v>
      </c>
      <c r="J114" s="145">
        <v>40.6</v>
      </c>
    </row>
    <row r="115" spans="1:10">
      <c r="A115" s="7" t="s">
        <v>49</v>
      </c>
      <c r="D115" s="144" t="s">
        <v>873</v>
      </c>
      <c r="E115" s="144" t="s">
        <v>3865</v>
      </c>
      <c r="F115" s="147">
        <v>44561</v>
      </c>
      <c r="G115" s="144" t="s">
        <v>4745</v>
      </c>
      <c r="H115" s="144" t="s">
        <v>9170</v>
      </c>
      <c r="I115" s="145" t="b">
        <v>1</v>
      </c>
      <c r="J115" s="145">
        <v>40.6</v>
      </c>
    </row>
    <row r="116" spans="1:10">
      <c r="A116" s="7" t="s">
        <v>49</v>
      </c>
      <c r="D116" s="144" t="s">
        <v>876</v>
      </c>
      <c r="E116" s="144" t="s">
        <v>3865</v>
      </c>
      <c r="F116" s="147">
        <v>44561</v>
      </c>
      <c r="G116" s="144" t="s">
        <v>4745</v>
      </c>
      <c r="H116" s="144" t="s">
        <v>9170</v>
      </c>
      <c r="I116" s="145" t="b">
        <v>1</v>
      </c>
      <c r="J116" s="145">
        <v>40.6</v>
      </c>
    </row>
    <row r="117" spans="1:10">
      <c r="A117" s="7" t="s">
        <v>49</v>
      </c>
      <c r="D117" s="144" t="s">
        <v>879</v>
      </c>
      <c r="E117" s="144" t="s">
        <v>3865</v>
      </c>
      <c r="F117" s="147">
        <v>44561</v>
      </c>
      <c r="G117" s="144" t="s">
        <v>4745</v>
      </c>
      <c r="H117" s="144" t="s">
        <v>9170</v>
      </c>
      <c r="I117" s="145" t="b">
        <v>1</v>
      </c>
      <c r="J117" s="145">
        <v>40.6</v>
      </c>
    </row>
    <row r="118" spans="1:10">
      <c r="A118" s="7" t="s">
        <v>49</v>
      </c>
      <c r="D118" s="144" t="s">
        <v>882</v>
      </c>
      <c r="E118" s="144" t="s">
        <v>3865</v>
      </c>
      <c r="F118" s="147">
        <v>44561</v>
      </c>
      <c r="G118" s="144" t="s">
        <v>4745</v>
      </c>
      <c r="H118" s="144" t="s">
        <v>9170</v>
      </c>
      <c r="I118" s="145" t="b">
        <v>1</v>
      </c>
      <c r="J118" s="145">
        <v>40.6</v>
      </c>
    </row>
    <row r="119" spans="1:10">
      <c r="A119" s="7" t="s">
        <v>49</v>
      </c>
      <c r="D119" s="144" t="s">
        <v>885</v>
      </c>
      <c r="E119" s="144" t="s">
        <v>3865</v>
      </c>
      <c r="F119" s="147">
        <v>44561</v>
      </c>
      <c r="G119" s="144" t="s">
        <v>4745</v>
      </c>
      <c r="H119" s="144" t="s">
        <v>9170</v>
      </c>
      <c r="I119" s="145" t="b">
        <v>1</v>
      </c>
      <c r="J119" s="145">
        <v>79.400000000000006</v>
      </c>
    </row>
    <row r="120" spans="1:10">
      <c r="A120" s="7" t="s">
        <v>49</v>
      </c>
      <c r="D120" s="144" t="s">
        <v>1462</v>
      </c>
      <c r="E120" s="144" t="s">
        <v>3865</v>
      </c>
      <c r="F120" s="147">
        <v>44561</v>
      </c>
      <c r="G120" s="144" t="s">
        <v>4745</v>
      </c>
      <c r="H120" s="144" t="s">
        <v>9170</v>
      </c>
      <c r="I120" s="145" t="b">
        <v>1</v>
      </c>
      <c r="J120" s="145">
        <v>55.3</v>
      </c>
    </row>
    <row r="121" spans="1:10">
      <c r="A121" s="7" t="s">
        <v>49</v>
      </c>
      <c r="D121" s="144" t="s">
        <v>888</v>
      </c>
      <c r="E121" s="144" t="s">
        <v>3865</v>
      </c>
      <c r="F121" s="147">
        <v>44561</v>
      </c>
      <c r="G121" s="144" t="s">
        <v>4745</v>
      </c>
      <c r="H121" s="144" t="s">
        <v>9170</v>
      </c>
      <c r="I121" s="145" t="b">
        <v>1</v>
      </c>
      <c r="J121" s="145">
        <v>162.4</v>
      </c>
    </row>
    <row r="122" spans="1:10">
      <c r="A122" s="7" t="s">
        <v>49</v>
      </c>
      <c r="D122" s="144" t="s">
        <v>1131</v>
      </c>
      <c r="E122" s="144" t="s">
        <v>3865</v>
      </c>
      <c r="F122" s="147">
        <v>44561</v>
      </c>
      <c r="G122" s="144" t="s">
        <v>4745</v>
      </c>
      <c r="H122" s="144" t="s">
        <v>9170</v>
      </c>
      <c r="I122" s="145" t="b">
        <v>1</v>
      </c>
      <c r="J122" s="145">
        <v>78.900000000000006</v>
      </c>
    </row>
    <row r="123" spans="1:10">
      <c r="A123" s="7" t="s">
        <v>49</v>
      </c>
      <c r="D123" s="144" t="s">
        <v>892</v>
      </c>
      <c r="E123" s="144" t="s">
        <v>3865</v>
      </c>
      <c r="F123" s="147">
        <v>44561</v>
      </c>
      <c r="G123" s="144" t="s">
        <v>4745</v>
      </c>
      <c r="H123" s="144" t="s">
        <v>9170</v>
      </c>
      <c r="I123" s="145" t="b">
        <v>1</v>
      </c>
      <c r="J123" s="145">
        <v>29.7</v>
      </c>
    </row>
    <row r="124" spans="1:10">
      <c r="A124" s="7" t="s">
        <v>49</v>
      </c>
      <c r="D124" s="144" t="s">
        <v>897</v>
      </c>
      <c r="E124" s="144" t="s">
        <v>3865</v>
      </c>
      <c r="F124" s="147">
        <v>44561</v>
      </c>
      <c r="G124" s="144" t="s">
        <v>4745</v>
      </c>
      <c r="H124" s="144" t="s">
        <v>9170</v>
      </c>
      <c r="I124" s="145" t="b">
        <v>1</v>
      </c>
      <c r="J124" s="145">
        <v>22.9</v>
      </c>
    </row>
    <row r="125" spans="1:10">
      <c r="A125" s="7" t="s">
        <v>49</v>
      </c>
      <c r="D125" s="144" t="s">
        <v>900</v>
      </c>
      <c r="E125" s="144" t="s">
        <v>3865</v>
      </c>
      <c r="F125" s="147">
        <v>44561</v>
      </c>
      <c r="G125" s="144" t="s">
        <v>4745</v>
      </c>
      <c r="H125" s="144" t="s">
        <v>9170</v>
      </c>
      <c r="I125" s="145" t="b">
        <v>1</v>
      </c>
      <c r="J125" s="145">
        <v>22.9</v>
      </c>
    </row>
    <row r="126" spans="1:10">
      <c r="A126" s="7" t="s">
        <v>49</v>
      </c>
      <c r="D126" s="144" t="s">
        <v>902</v>
      </c>
      <c r="E126" s="144" t="s">
        <v>3865</v>
      </c>
      <c r="F126" s="147">
        <v>44561</v>
      </c>
      <c r="G126" s="144" t="s">
        <v>4745</v>
      </c>
      <c r="H126" s="144" t="s">
        <v>9170</v>
      </c>
      <c r="I126" s="145" t="b">
        <v>1</v>
      </c>
      <c r="J126" s="145">
        <v>33.1</v>
      </c>
    </row>
    <row r="127" spans="1:10">
      <c r="A127" s="7" t="s">
        <v>49</v>
      </c>
      <c r="D127" s="144" t="s">
        <v>903</v>
      </c>
      <c r="E127" s="144" t="s">
        <v>3865</v>
      </c>
      <c r="F127" s="147">
        <v>44561</v>
      </c>
      <c r="G127" s="144" t="s">
        <v>4745</v>
      </c>
      <c r="H127" s="144" t="s">
        <v>9170</v>
      </c>
      <c r="I127" s="145" t="b">
        <v>1</v>
      </c>
      <c r="J127" s="145">
        <v>33.1</v>
      </c>
    </row>
    <row r="128" spans="1:10">
      <c r="A128" s="7" t="s">
        <v>49</v>
      </c>
      <c r="D128" s="144" t="s">
        <v>906</v>
      </c>
      <c r="E128" s="144" t="s">
        <v>3865</v>
      </c>
      <c r="F128" s="147">
        <v>44561</v>
      </c>
      <c r="G128" s="144" t="s">
        <v>4745</v>
      </c>
      <c r="H128" s="144" t="s">
        <v>9170</v>
      </c>
      <c r="I128" s="145" t="b">
        <v>1</v>
      </c>
      <c r="J128" s="145">
        <v>33.1</v>
      </c>
    </row>
    <row r="129" spans="1:10">
      <c r="A129" s="7" t="s">
        <v>49</v>
      </c>
      <c r="D129" s="144" t="s">
        <v>909</v>
      </c>
      <c r="E129" s="144" t="s">
        <v>3865</v>
      </c>
      <c r="F129" s="147">
        <v>44561</v>
      </c>
      <c r="G129" s="144" t="s">
        <v>4745</v>
      </c>
      <c r="H129" s="144" t="s">
        <v>9170</v>
      </c>
      <c r="I129" s="145" t="b">
        <v>1</v>
      </c>
      <c r="J129" s="145">
        <v>50.6</v>
      </c>
    </row>
    <row r="130" spans="1:10">
      <c r="A130" s="7" t="s">
        <v>49</v>
      </c>
      <c r="D130" s="144" t="s">
        <v>912</v>
      </c>
      <c r="E130" s="144" t="s">
        <v>3865</v>
      </c>
      <c r="F130" s="147">
        <v>44561</v>
      </c>
      <c r="G130" s="144" t="s">
        <v>4745</v>
      </c>
      <c r="H130" s="144" t="s">
        <v>9170</v>
      </c>
      <c r="I130" s="145" t="b">
        <v>1</v>
      </c>
      <c r="J130" s="145">
        <v>12.9</v>
      </c>
    </row>
    <row r="131" spans="1:10">
      <c r="A131" s="7" t="s">
        <v>49</v>
      </c>
      <c r="D131" s="144" t="s">
        <v>916</v>
      </c>
      <c r="E131" s="144" t="s">
        <v>3865</v>
      </c>
      <c r="F131" s="147">
        <v>44561</v>
      </c>
      <c r="G131" s="144" t="s">
        <v>4745</v>
      </c>
      <c r="H131" s="144" t="s">
        <v>9170</v>
      </c>
      <c r="I131" s="145" t="b">
        <v>1</v>
      </c>
      <c r="J131" s="145">
        <v>51.5</v>
      </c>
    </row>
    <row r="132" spans="1:10">
      <c r="A132" s="7" t="s">
        <v>49</v>
      </c>
      <c r="D132" s="144" t="s">
        <v>919</v>
      </c>
      <c r="E132" s="144" t="s">
        <v>3865</v>
      </c>
      <c r="F132" s="147">
        <v>44561</v>
      </c>
      <c r="G132" s="144" t="s">
        <v>4745</v>
      </c>
      <c r="H132" s="144" t="s">
        <v>9170</v>
      </c>
      <c r="I132" s="145" t="b">
        <v>1</v>
      </c>
      <c r="J132" s="145">
        <v>51.5</v>
      </c>
    </row>
    <row r="133" spans="1:10">
      <c r="A133" s="7" t="s">
        <v>49</v>
      </c>
      <c r="D133" s="144" t="s">
        <v>922</v>
      </c>
      <c r="E133" s="144" t="s">
        <v>3865</v>
      </c>
      <c r="F133" s="147">
        <v>44561</v>
      </c>
      <c r="G133" s="144" t="s">
        <v>4745</v>
      </c>
      <c r="H133" s="144" t="s">
        <v>9170</v>
      </c>
      <c r="I133" s="145" t="b">
        <v>1</v>
      </c>
      <c r="J133" s="145">
        <v>12.9</v>
      </c>
    </row>
    <row r="134" spans="1:10">
      <c r="A134" s="7" t="s">
        <v>49</v>
      </c>
      <c r="D134" s="144" t="s">
        <v>925</v>
      </c>
      <c r="E134" s="144" t="s">
        <v>3865</v>
      </c>
      <c r="F134" s="147">
        <v>44561</v>
      </c>
      <c r="G134" s="144" t="s">
        <v>4745</v>
      </c>
      <c r="H134" s="144" t="s">
        <v>9170</v>
      </c>
      <c r="I134" s="145" t="b">
        <v>1</v>
      </c>
      <c r="J134" s="145">
        <v>51.5</v>
      </c>
    </row>
    <row r="135" spans="1:10">
      <c r="A135" s="7" t="s">
        <v>49</v>
      </c>
      <c r="D135" s="144" t="s">
        <v>928</v>
      </c>
      <c r="E135" s="144" t="s">
        <v>3865</v>
      </c>
      <c r="F135" s="147">
        <v>44561</v>
      </c>
      <c r="G135" s="144" t="s">
        <v>4745</v>
      </c>
      <c r="H135" s="144" t="s">
        <v>9170</v>
      </c>
      <c r="I135" s="145" t="b">
        <v>1</v>
      </c>
      <c r="J135" s="145">
        <v>51.5</v>
      </c>
    </row>
    <row r="136" spans="1:10">
      <c r="A136" s="7" t="s">
        <v>49</v>
      </c>
      <c r="D136" s="144" t="s">
        <v>931</v>
      </c>
      <c r="E136" s="144" t="s">
        <v>3865</v>
      </c>
      <c r="F136" s="147">
        <v>44561</v>
      </c>
      <c r="G136" s="144" t="s">
        <v>4745</v>
      </c>
      <c r="H136" s="144" t="s">
        <v>9170</v>
      </c>
      <c r="I136" s="145" t="b">
        <v>1</v>
      </c>
      <c r="J136" s="145">
        <v>94.8</v>
      </c>
    </row>
    <row r="137" spans="1:10">
      <c r="A137" s="7" t="s">
        <v>49</v>
      </c>
      <c r="D137" s="144" t="s">
        <v>1135</v>
      </c>
      <c r="E137" s="144" t="s">
        <v>3865</v>
      </c>
      <c r="F137" s="147">
        <v>44561</v>
      </c>
      <c r="G137" s="144" t="s">
        <v>4745</v>
      </c>
      <c r="H137" s="144" t="s">
        <v>9170</v>
      </c>
      <c r="I137" s="145" t="b">
        <v>1</v>
      </c>
      <c r="J137" s="145">
        <v>246.8</v>
      </c>
    </row>
    <row r="138" spans="1:10">
      <c r="A138" s="7" t="s">
        <v>49</v>
      </c>
      <c r="D138" s="144" t="s">
        <v>1139</v>
      </c>
      <c r="E138" s="144" t="s">
        <v>3865</v>
      </c>
      <c r="F138" s="147">
        <v>44561</v>
      </c>
      <c r="G138" s="144" t="s">
        <v>4745</v>
      </c>
      <c r="H138" s="144" t="s">
        <v>9170</v>
      </c>
      <c r="I138" s="145" t="b">
        <v>1</v>
      </c>
      <c r="J138" s="145">
        <v>257.7</v>
      </c>
    </row>
    <row r="139" spans="1:10">
      <c r="A139" s="7" t="s">
        <v>49</v>
      </c>
      <c r="D139" s="144" t="s">
        <v>1142</v>
      </c>
      <c r="E139" s="144" t="s">
        <v>3865</v>
      </c>
      <c r="F139" s="147">
        <v>44561</v>
      </c>
      <c r="G139" s="144" t="s">
        <v>4745</v>
      </c>
      <c r="H139" s="144" t="s">
        <v>9170</v>
      </c>
      <c r="I139" s="145" t="b">
        <v>1</v>
      </c>
      <c r="J139" s="145">
        <v>86.5</v>
      </c>
    </row>
    <row r="140" spans="1:10">
      <c r="A140" s="7" t="s">
        <v>49</v>
      </c>
      <c r="D140" s="144" t="s">
        <v>1146</v>
      </c>
      <c r="E140" s="144" t="s">
        <v>3865</v>
      </c>
      <c r="F140" s="147">
        <v>44561</v>
      </c>
      <c r="G140" s="144" t="s">
        <v>4745</v>
      </c>
      <c r="H140" s="144" t="s">
        <v>9170</v>
      </c>
      <c r="I140" s="145" t="b">
        <v>1</v>
      </c>
      <c r="J140" s="145">
        <v>86.5</v>
      </c>
    </row>
    <row r="141" spans="1:10">
      <c r="A141" s="7" t="s">
        <v>49</v>
      </c>
      <c r="D141" s="144" t="s">
        <v>591</v>
      </c>
      <c r="E141" s="144" t="s">
        <v>3865</v>
      </c>
      <c r="F141" s="147">
        <v>44561</v>
      </c>
      <c r="G141" s="144" t="s">
        <v>4745</v>
      </c>
      <c r="H141" s="144" t="s">
        <v>9170</v>
      </c>
      <c r="I141" s="145" t="b">
        <v>1</v>
      </c>
      <c r="J141" s="145">
        <v>254.9</v>
      </c>
    </row>
    <row r="142" spans="1:10">
      <c r="A142" s="7" t="s">
        <v>49</v>
      </c>
      <c r="D142" s="144" t="s">
        <v>595</v>
      </c>
      <c r="E142" s="144" t="s">
        <v>3865</v>
      </c>
      <c r="F142" s="147">
        <v>44561</v>
      </c>
      <c r="G142" s="144" t="s">
        <v>4745</v>
      </c>
      <c r="H142" s="144" t="s">
        <v>9170</v>
      </c>
      <c r="I142" s="145" t="b">
        <v>1</v>
      </c>
      <c r="J142" s="145">
        <v>254.9</v>
      </c>
    </row>
    <row r="143" spans="1:10">
      <c r="A143" s="7" t="s">
        <v>49</v>
      </c>
      <c r="D143" s="144" t="s">
        <v>600</v>
      </c>
      <c r="E143" s="144" t="s">
        <v>3865</v>
      </c>
      <c r="F143" s="147">
        <v>44561</v>
      </c>
      <c r="G143" s="144" t="s">
        <v>4745</v>
      </c>
      <c r="H143" s="144" t="s">
        <v>9170</v>
      </c>
      <c r="I143" s="145" t="b">
        <v>1</v>
      </c>
      <c r="J143" s="145">
        <v>254.9</v>
      </c>
    </row>
    <row r="144" spans="1:10">
      <c r="A144" s="7" t="s">
        <v>49</v>
      </c>
      <c r="D144" s="144" t="s">
        <v>1155</v>
      </c>
      <c r="E144" s="144" t="s">
        <v>3865</v>
      </c>
      <c r="F144" s="147">
        <v>44561</v>
      </c>
      <c r="G144" s="144" t="s">
        <v>4745</v>
      </c>
      <c r="H144" s="144" t="s">
        <v>9170</v>
      </c>
      <c r="I144" s="145" t="b">
        <v>1</v>
      </c>
      <c r="J144" s="145">
        <v>14.9</v>
      </c>
    </row>
    <row r="145" spans="1:10">
      <c r="A145" s="7" t="s">
        <v>49</v>
      </c>
      <c r="D145" s="144" t="s">
        <v>934</v>
      </c>
      <c r="E145" s="144" t="s">
        <v>3865</v>
      </c>
      <c r="F145" s="147">
        <v>44561</v>
      </c>
      <c r="G145" s="144" t="s">
        <v>4745</v>
      </c>
      <c r="H145" s="144" t="s">
        <v>9170</v>
      </c>
      <c r="I145" s="145" t="b">
        <v>1</v>
      </c>
      <c r="J145" s="145">
        <v>38.299999999999997</v>
      </c>
    </row>
    <row r="146" spans="1:10">
      <c r="A146" s="7" t="s">
        <v>49</v>
      </c>
      <c r="D146" s="144" t="s">
        <v>938</v>
      </c>
      <c r="E146" s="144" t="s">
        <v>3865</v>
      </c>
      <c r="F146" s="147">
        <v>44561</v>
      </c>
      <c r="G146" s="144" t="s">
        <v>4745</v>
      </c>
      <c r="H146" s="144" t="s">
        <v>9170</v>
      </c>
      <c r="I146" s="145" t="b">
        <v>1</v>
      </c>
      <c r="J146" s="145">
        <v>39.700000000000003</v>
      </c>
    </row>
    <row r="147" spans="1:10">
      <c r="A147" s="7" t="s">
        <v>49</v>
      </c>
      <c r="D147" s="144" t="s">
        <v>941</v>
      </c>
      <c r="E147" s="144" t="s">
        <v>3865</v>
      </c>
      <c r="F147" s="147">
        <v>44561</v>
      </c>
      <c r="G147" s="144" t="s">
        <v>4745</v>
      </c>
      <c r="H147" s="144" t="s">
        <v>9170</v>
      </c>
      <c r="I147" s="145" t="b">
        <v>1</v>
      </c>
      <c r="J147" s="145">
        <v>29.9</v>
      </c>
    </row>
    <row r="148" spans="1:10">
      <c r="A148" s="7" t="s">
        <v>49</v>
      </c>
      <c r="D148" s="144" t="s">
        <v>946</v>
      </c>
      <c r="E148" s="144" t="s">
        <v>3865</v>
      </c>
      <c r="F148" s="147">
        <v>44561</v>
      </c>
      <c r="G148" s="144" t="s">
        <v>4745</v>
      </c>
      <c r="H148" s="144" t="s">
        <v>9170</v>
      </c>
      <c r="I148" s="145" t="b">
        <v>1</v>
      </c>
      <c r="J148" s="145">
        <v>29.9</v>
      </c>
    </row>
    <row r="149" spans="1:10">
      <c r="A149" s="7" t="s">
        <v>49</v>
      </c>
      <c r="D149" s="144" t="s">
        <v>949</v>
      </c>
      <c r="E149" s="144" t="s">
        <v>3865</v>
      </c>
      <c r="F149" s="147">
        <v>44561</v>
      </c>
      <c r="G149" s="144" t="s">
        <v>4745</v>
      </c>
      <c r="H149" s="144" t="s">
        <v>9170</v>
      </c>
      <c r="I149" s="145" t="b">
        <v>1</v>
      </c>
      <c r="J149" s="145">
        <v>29.9</v>
      </c>
    </row>
    <row r="150" spans="1:10">
      <c r="A150" s="7" t="s">
        <v>49</v>
      </c>
      <c r="D150" s="144" t="s">
        <v>952</v>
      </c>
      <c r="E150" s="144" t="s">
        <v>3865</v>
      </c>
      <c r="F150" s="147">
        <v>44561</v>
      </c>
      <c r="G150" s="144" t="s">
        <v>4745</v>
      </c>
      <c r="H150" s="144" t="s">
        <v>9170</v>
      </c>
      <c r="I150" s="145" t="b">
        <v>1</v>
      </c>
      <c r="J150" s="145">
        <v>29.9</v>
      </c>
    </row>
    <row r="151" spans="1:10">
      <c r="A151" s="7" t="s">
        <v>49</v>
      </c>
      <c r="D151" s="144" t="s">
        <v>955</v>
      </c>
      <c r="E151" s="144" t="s">
        <v>3865</v>
      </c>
      <c r="F151" s="147">
        <v>44561</v>
      </c>
      <c r="G151" s="144" t="s">
        <v>4745</v>
      </c>
      <c r="H151" s="144" t="s">
        <v>9170</v>
      </c>
      <c r="I151" s="145" t="b">
        <v>1</v>
      </c>
      <c r="J151" s="145">
        <v>29.9</v>
      </c>
    </row>
    <row r="152" spans="1:10">
      <c r="A152" s="7" t="s">
        <v>49</v>
      </c>
      <c r="D152" s="144" t="s">
        <v>958</v>
      </c>
      <c r="E152" s="144" t="s">
        <v>3865</v>
      </c>
      <c r="F152" s="147">
        <v>44561</v>
      </c>
      <c r="G152" s="144" t="s">
        <v>4745</v>
      </c>
      <c r="H152" s="144" t="s">
        <v>9170</v>
      </c>
      <c r="I152" s="145" t="b">
        <v>1</v>
      </c>
      <c r="J152" s="145">
        <v>29.9</v>
      </c>
    </row>
    <row r="153" spans="1:10">
      <c r="A153" s="7" t="s">
        <v>49</v>
      </c>
      <c r="D153" s="144" t="s">
        <v>961</v>
      </c>
      <c r="E153" s="144" t="s">
        <v>3865</v>
      </c>
      <c r="F153" s="147">
        <v>44561</v>
      </c>
      <c r="G153" s="144" t="s">
        <v>4745</v>
      </c>
      <c r="H153" s="144" t="s">
        <v>9170</v>
      </c>
      <c r="I153" s="145" t="b">
        <v>1</v>
      </c>
      <c r="J153" s="145">
        <v>29.9</v>
      </c>
    </row>
    <row r="154" spans="1:10">
      <c r="A154" s="7" t="s">
        <v>49</v>
      </c>
      <c r="D154" s="144" t="s">
        <v>3704</v>
      </c>
      <c r="E154" s="144" t="s">
        <v>3865</v>
      </c>
      <c r="F154" s="147">
        <v>44561</v>
      </c>
      <c r="G154" s="144" t="s">
        <v>4745</v>
      </c>
      <c r="H154" s="144" t="s">
        <v>9170</v>
      </c>
      <c r="I154" s="145" t="b">
        <v>1</v>
      </c>
      <c r="J154" s="145">
        <v>29.9</v>
      </c>
    </row>
    <row r="155" spans="1:10">
      <c r="A155" s="7" t="s">
        <v>49</v>
      </c>
      <c r="D155" s="144" t="s">
        <v>964</v>
      </c>
      <c r="E155" s="144" t="s">
        <v>3865</v>
      </c>
      <c r="F155" s="147">
        <v>44561</v>
      </c>
      <c r="G155" s="144" t="s">
        <v>4745</v>
      </c>
      <c r="H155" s="144" t="s">
        <v>9170</v>
      </c>
      <c r="I155" s="145" t="b">
        <v>1</v>
      </c>
      <c r="J155" s="145">
        <v>29.9</v>
      </c>
    </row>
    <row r="156" spans="1:10">
      <c r="A156" s="7" t="s">
        <v>49</v>
      </c>
      <c r="D156" s="144" t="s">
        <v>967</v>
      </c>
      <c r="E156" s="144" t="s">
        <v>3865</v>
      </c>
      <c r="F156" s="147">
        <v>44561</v>
      </c>
      <c r="G156" s="144" t="s">
        <v>4745</v>
      </c>
      <c r="H156" s="144" t="s">
        <v>9170</v>
      </c>
      <c r="I156" s="145" t="b">
        <v>1</v>
      </c>
      <c r="J156" s="145">
        <v>29.9</v>
      </c>
    </row>
    <row r="157" spans="1:10">
      <c r="A157" s="7" t="s">
        <v>49</v>
      </c>
      <c r="D157" s="144" t="s">
        <v>1326</v>
      </c>
      <c r="E157" s="144" t="s">
        <v>3865</v>
      </c>
      <c r="F157" s="147">
        <v>44561</v>
      </c>
      <c r="G157" s="144" t="s">
        <v>4745</v>
      </c>
      <c r="H157" s="144" t="s">
        <v>9170</v>
      </c>
      <c r="I157" s="145" t="b">
        <v>1</v>
      </c>
      <c r="J157" s="145">
        <v>144.1</v>
      </c>
    </row>
    <row r="158" spans="1:10">
      <c r="A158" s="7" t="s">
        <v>49</v>
      </c>
      <c r="D158" s="144" t="s">
        <v>1330</v>
      </c>
      <c r="E158" s="144" t="s">
        <v>3865</v>
      </c>
      <c r="F158" s="147">
        <v>44561</v>
      </c>
      <c r="G158" s="144" t="s">
        <v>4745</v>
      </c>
      <c r="H158" s="144" t="s">
        <v>9170</v>
      </c>
      <c r="I158" s="145" t="b">
        <v>1</v>
      </c>
      <c r="J158" s="145">
        <v>144.1</v>
      </c>
    </row>
    <row r="159" spans="1:10">
      <c r="A159" s="7" t="s">
        <v>49</v>
      </c>
      <c r="D159" s="144" t="s">
        <v>1333</v>
      </c>
      <c r="E159" s="144" t="s">
        <v>3865</v>
      </c>
      <c r="F159" s="147">
        <v>44561</v>
      </c>
      <c r="G159" s="144" t="s">
        <v>4745</v>
      </c>
      <c r="H159" s="144" t="s">
        <v>9170</v>
      </c>
      <c r="I159" s="145" t="b">
        <v>1</v>
      </c>
      <c r="J159" s="145">
        <v>144.1</v>
      </c>
    </row>
    <row r="160" spans="1:10">
      <c r="A160" s="7" t="s">
        <v>49</v>
      </c>
      <c r="D160" s="144" t="s">
        <v>1336</v>
      </c>
      <c r="E160" s="144" t="s">
        <v>3865</v>
      </c>
      <c r="F160" s="147">
        <v>44561</v>
      </c>
      <c r="G160" s="144" t="s">
        <v>4745</v>
      </c>
      <c r="H160" s="144" t="s">
        <v>9170</v>
      </c>
      <c r="I160" s="145" t="b">
        <v>1</v>
      </c>
      <c r="J160" s="145">
        <v>144.1</v>
      </c>
    </row>
    <row r="161" spans="1:10">
      <c r="A161" s="7" t="s">
        <v>49</v>
      </c>
      <c r="D161" s="144" t="s">
        <v>3708</v>
      </c>
      <c r="E161" s="144" t="s">
        <v>3865</v>
      </c>
      <c r="F161" s="147">
        <v>44561</v>
      </c>
      <c r="G161" s="144" t="s">
        <v>4745</v>
      </c>
      <c r="H161" s="144" t="s">
        <v>9170</v>
      </c>
      <c r="I161" s="145" t="b">
        <v>1</v>
      </c>
      <c r="J161" s="145">
        <v>51.3</v>
      </c>
    </row>
    <row r="162" spans="1:10">
      <c r="A162" s="7" t="s">
        <v>49</v>
      </c>
      <c r="D162" s="144" t="s">
        <v>3710</v>
      </c>
      <c r="E162" s="144" t="s">
        <v>3865</v>
      </c>
      <c r="F162" s="147">
        <v>44561</v>
      </c>
      <c r="G162" s="144" t="s">
        <v>4745</v>
      </c>
      <c r="H162" s="144" t="s">
        <v>9170</v>
      </c>
      <c r="I162" s="145" t="b">
        <v>1</v>
      </c>
      <c r="J162" s="145">
        <v>51.3</v>
      </c>
    </row>
    <row r="163" spans="1:10">
      <c r="A163" s="7" t="s">
        <v>49</v>
      </c>
      <c r="D163" s="144" t="s">
        <v>3709</v>
      </c>
      <c r="E163" s="144" t="s">
        <v>3865</v>
      </c>
      <c r="F163" s="147">
        <v>44561</v>
      </c>
      <c r="G163" s="144" t="s">
        <v>4745</v>
      </c>
      <c r="H163" s="144" t="s">
        <v>9170</v>
      </c>
      <c r="I163" s="145" t="b">
        <v>1</v>
      </c>
      <c r="J163" s="145">
        <v>51.3</v>
      </c>
    </row>
    <row r="164" spans="1:10">
      <c r="A164" s="7" t="s">
        <v>49</v>
      </c>
      <c r="D164" s="144" t="s">
        <v>1166</v>
      </c>
      <c r="E164" s="144" t="s">
        <v>3865</v>
      </c>
      <c r="F164" s="147">
        <v>44561</v>
      </c>
      <c r="G164" s="144" t="s">
        <v>4745</v>
      </c>
      <c r="H164" s="144" t="s">
        <v>9170</v>
      </c>
      <c r="I164" s="145" t="b">
        <v>1</v>
      </c>
      <c r="J164" s="145">
        <v>47</v>
      </c>
    </row>
    <row r="165" spans="1:10">
      <c r="A165" s="7" t="s">
        <v>49</v>
      </c>
      <c r="D165" s="144" t="s">
        <v>1170</v>
      </c>
      <c r="E165" s="144" t="s">
        <v>3865</v>
      </c>
      <c r="F165" s="147">
        <v>44561</v>
      </c>
      <c r="G165" s="144" t="s">
        <v>4745</v>
      </c>
      <c r="H165" s="144" t="s">
        <v>9170</v>
      </c>
      <c r="I165" s="145" t="b">
        <v>1</v>
      </c>
      <c r="J165" s="145">
        <v>47</v>
      </c>
    </row>
    <row r="166" spans="1:10">
      <c r="A166" s="7" t="s">
        <v>49</v>
      </c>
      <c r="D166" s="144" t="s">
        <v>1173</v>
      </c>
      <c r="E166" s="144" t="s">
        <v>3865</v>
      </c>
      <c r="F166" s="147">
        <v>44561</v>
      </c>
      <c r="G166" s="144" t="s">
        <v>4745</v>
      </c>
      <c r="H166" s="144" t="s">
        <v>9170</v>
      </c>
      <c r="I166" s="145" t="b">
        <v>1</v>
      </c>
      <c r="J166" s="145">
        <v>47</v>
      </c>
    </row>
    <row r="167" spans="1:10">
      <c r="A167" s="7" t="s">
        <v>49</v>
      </c>
      <c r="D167" s="144" t="s">
        <v>1176</v>
      </c>
      <c r="E167" s="144" t="s">
        <v>3865</v>
      </c>
      <c r="F167" s="147">
        <v>44561</v>
      </c>
      <c r="G167" s="144" t="s">
        <v>4745</v>
      </c>
      <c r="H167" s="144" t="s">
        <v>9170</v>
      </c>
      <c r="I167" s="145" t="b">
        <v>1</v>
      </c>
      <c r="J167" s="145">
        <v>47</v>
      </c>
    </row>
    <row r="168" spans="1:10">
      <c r="A168" s="7" t="s">
        <v>49</v>
      </c>
      <c r="D168" s="144" t="s">
        <v>1378</v>
      </c>
      <c r="E168" s="144" t="s">
        <v>3865</v>
      </c>
      <c r="F168" s="147">
        <v>44561</v>
      </c>
      <c r="G168" s="144" t="s">
        <v>4745</v>
      </c>
      <c r="H168" s="144" t="s">
        <v>9170</v>
      </c>
      <c r="I168" s="145" t="b">
        <v>1</v>
      </c>
      <c r="J168" s="145">
        <v>47</v>
      </c>
    </row>
    <row r="169" spans="1:10">
      <c r="A169" s="7" t="s">
        <v>49</v>
      </c>
      <c r="D169" s="144" t="s">
        <v>1179</v>
      </c>
      <c r="E169" s="144" t="s">
        <v>3865</v>
      </c>
      <c r="F169" s="147">
        <v>44561</v>
      </c>
      <c r="G169" s="144" t="s">
        <v>4745</v>
      </c>
      <c r="H169" s="144" t="s">
        <v>9170</v>
      </c>
      <c r="I169" s="145" t="b">
        <v>1</v>
      </c>
      <c r="J169" s="145">
        <v>47</v>
      </c>
    </row>
    <row r="170" spans="1:10">
      <c r="A170" s="7" t="s">
        <v>49</v>
      </c>
      <c r="D170" s="144" t="s">
        <v>1182</v>
      </c>
      <c r="E170" s="144" t="s">
        <v>3865</v>
      </c>
      <c r="F170" s="147">
        <v>44561</v>
      </c>
      <c r="G170" s="144" t="s">
        <v>4745</v>
      </c>
      <c r="H170" s="144" t="s">
        <v>9170</v>
      </c>
      <c r="I170" s="145" t="b">
        <v>1</v>
      </c>
      <c r="J170" s="145">
        <v>47</v>
      </c>
    </row>
    <row r="171" spans="1:10">
      <c r="A171" s="7" t="s">
        <v>49</v>
      </c>
      <c r="D171" s="144" t="s">
        <v>1185</v>
      </c>
      <c r="E171" s="144" t="s">
        <v>3865</v>
      </c>
      <c r="F171" s="147">
        <v>44561</v>
      </c>
      <c r="G171" s="144" t="s">
        <v>4745</v>
      </c>
      <c r="H171" s="144" t="s">
        <v>9170</v>
      </c>
      <c r="I171" s="145" t="b">
        <v>1</v>
      </c>
      <c r="J171" s="145">
        <v>47</v>
      </c>
    </row>
    <row r="172" spans="1:10">
      <c r="A172" s="7" t="s">
        <v>49</v>
      </c>
      <c r="D172" s="144" t="s">
        <v>1188</v>
      </c>
      <c r="E172" s="144" t="s">
        <v>3865</v>
      </c>
      <c r="F172" s="147">
        <v>44561</v>
      </c>
      <c r="G172" s="144" t="s">
        <v>4745</v>
      </c>
      <c r="H172" s="144" t="s">
        <v>9170</v>
      </c>
      <c r="I172" s="145" t="b">
        <v>1</v>
      </c>
      <c r="J172" s="145">
        <v>47</v>
      </c>
    </row>
    <row r="173" spans="1:10">
      <c r="A173" s="7" t="s">
        <v>49</v>
      </c>
      <c r="D173" s="144" t="s">
        <v>1191</v>
      </c>
      <c r="E173" s="144" t="s">
        <v>3865</v>
      </c>
      <c r="F173" s="147">
        <v>44561</v>
      </c>
      <c r="G173" s="144" t="s">
        <v>4745</v>
      </c>
      <c r="H173" s="144" t="s">
        <v>9170</v>
      </c>
      <c r="I173" s="145" t="b">
        <v>1</v>
      </c>
      <c r="J173" s="145">
        <v>47</v>
      </c>
    </row>
    <row r="174" spans="1:10">
      <c r="A174" s="7" t="s">
        <v>49</v>
      </c>
      <c r="D174" s="144" t="s">
        <v>1194</v>
      </c>
      <c r="E174" s="144" t="s">
        <v>3865</v>
      </c>
      <c r="F174" s="147">
        <v>44561</v>
      </c>
      <c r="G174" s="144" t="s">
        <v>4745</v>
      </c>
      <c r="H174" s="144" t="s">
        <v>9170</v>
      </c>
      <c r="I174" s="145" t="b">
        <v>1</v>
      </c>
      <c r="J174" s="145">
        <v>47</v>
      </c>
    </row>
    <row r="175" spans="1:10">
      <c r="A175" s="7" t="s">
        <v>49</v>
      </c>
      <c r="D175" s="144" t="s">
        <v>1197</v>
      </c>
      <c r="E175" s="144" t="s">
        <v>3865</v>
      </c>
      <c r="F175" s="147">
        <v>44561</v>
      </c>
      <c r="G175" s="144" t="s">
        <v>4745</v>
      </c>
      <c r="H175" s="144" t="s">
        <v>9170</v>
      </c>
      <c r="I175" s="145" t="b">
        <v>1</v>
      </c>
      <c r="J175" s="145">
        <v>47</v>
      </c>
    </row>
    <row r="176" spans="1:10">
      <c r="A176" s="7" t="s">
        <v>49</v>
      </c>
      <c r="D176" s="144" t="s">
        <v>3165</v>
      </c>
      <c r="E176" s="144" t="s">
        <v>3865</v>
      </c>
      <c r="F176" s="147">
        <v>44561</v>
      </c>
      <c r="G176" s="144" t="s">
        <v>4745</v>
      </c>
      <c r="H176" s="144" t="s">
        <v>9170</v>
      </c>
      <c r="I176" s="145" t="b">
        <v>1</v>
      </c>
      <c r="J176" s="145">
        <v>194.2</v>
      </c>
    </row>
    <row r="177" spans="1:10">
      <c r="A177" s="7" t="s">
        <v>49</v>
      </c>
      <c r="D177" s="144" t="s">
        <v>3743</v>
      </c>
      <c r="E177" s="144" t="s">
        <v>3865</v>
      </c>
      <c r="F177" s="147">
        <v>44561</v>
      </c>
      <c r="G177" s="144" t="s">
        <v>4745</v>
      </c>
      <c r="H177" s="144" t="s">
        <v>9170</v>
      </c>
      <c r="I177" s="145" t="b">
        <v>1</v>
      </c>
      <c r="J177" s="145">
        <v>16.899999999999999</v>
      </c>
    </row>
    <row r="178" spans="1:10">
      <c r="A178" s="7" t="s">
        <v>49</v>
      </c>
      <c r="D178" s="144" t="s">
        <v>3744</v>
      </c>
      <c r="E178" s="144" t="s">
        <v>3865</v>
      </c>
      <c r="F178" s="147">
        <v>44561</v>
      </c>
      <c r="G178" s="144" t="s">
        <v>4745</v>
      </c>
      <c r="H178" s="144" t="s">
        <v>9170</v>
      </c>
      <c r="I178" s="145" t="b">
        <v>1</v>
      </c>
      <c r="J178" s="145">
        <v>16.899999999999999</v>
      </c>
    </row>
    <row r="179" spans="1:10">
      <c r="A179" s="7" t="s">
        <v>49</v>
      </c>
      <c r="D179" s="144" t="s">
        <v>1200</v>
      </c>
      <c r="E179" s="144" t="s">
        <v>3865</v>
      </c>
      <c r="F179" s="147">
        <v>44561</v>
      </c>
      <c r="G179" s="144" t="s">
        <v>4745</v>
      </c>
      <c r="H179" s="144" t="s">
        <v>9170</v>
      </c>
      <c r="I179" s="145" t="b">
        <v>1</v>
      </c>
      <c r="J179" s="145">
        <v>48.2</v>
      </c>
    </row>
    <row r="180" spans="1:10">
      <c r="A180" s="7" t="s">
        <v>49</v>
      </c>
      <c r="D180" s="144" t="s">
        <v>1204</v>
      </c>
      <c r="E180" s="144" t="s">
        <v>3865</v>
      </c>
      <c r="F180" s="147">
        <v>44561</v>
      </c>
      <c r="G180" s="144" t="s">
        <v>4745</v>
      </c>
      <c r="H180" s="144" t="s">
        <v>9170</v>
      </c>
      <c r="I180" s="145" t="b">
        <v>1</v>
      </c>
      <c r="J180" s="145">
        <v>48.2</v>
      </c>
    </row>
    <row r="181" spans="1:10">
      <c r="A181" s="7" t="s">
        <v>49</v>
      </c>
      <c r="D181" s="144" t="s">
        <v>3711</v>
      </c>
      <c r="E181" s="144" t="s">
        <v>3865</v>
      </c>
      <c r="F181" s="147">
        <v>44561</v>
      </c>
      <c r="G181" s="144" t="s">
        <v>4745</v>
      </c>
      <c r="H181" s="144" t="s">
        <v>9170</v>
      </c>
      <c r="I181" s="145" t="b">
        <v>1</v>
      </c>
      <c r="J181" s="145">
        <v>48.2</v>
      </c>
    </row>
    <row r="182" spans="1:10">
      <c r="A182" s="7" t="s">
        <v>49</v>
      </c>
      <c r="D182" s="144" t="s">
        <v>1207</v>
      </c>
      <c r="E182" s="144" t="s">
        <v>3865</v>
      </c>
      <c r="F182" s="147">
        <v>44561</v>
      </c>
      <c r="G182" s="144" t="s">
        <v>4745</v>
      </c>
      <c r="H182" s="144" t="s">
        <v>9170</v>
      </c>
      <c r="I182" s="145" t="b">
        <v>1</v>
      </c>
      <c r="J182" s="145">
        <v>48.2</v>
      </c>
    </row>
    <row r="183" spans="1:10">
      <c r="A183" s="7" t="s">
        <v>49</v>
      </c>
      <c r="D183" s="144" t="s">
        <v>1210</v>
      </c>
      <c r="E183" s="144" t="s">
        <v>3865</v>
      </c>
      <c r="F183" s="147">
        <v>44561</v>
      </c>
      <c r="G183" s="144" t="s">
        <v>4745</v>
      </c>
      <c r="H183" s="144" t="s">
        <v>9170</v>
      </c>
      <c r="I183" s="145" t="b">
        <v>1</v>
      </c>
      <c r="J183" s="145">
        <v>48.2</v>
      </c>
    </row>
    <row r="184" spans="1:10">
      <c r="A184" s="7" t="s">
        <v>49</v>
      </c>
      <c r="D184" s="144" t="s">
        <v>1213</v>
      </c>
      <c r="E184" s="144" t="s">
        <v>3865</v>
      </c>
      <c r="F184" s="147">
        <v>44561</v>
      </c>
      <c r="G184" s="144" t="s">
        <v>4745</v>
      </c>
      <c r="H184" s="144" t="s">
        <v>9170</v>
      </c>
      <c r="I184" s="145" t="b">
        <v>1</v>
      </c>
      <c r="J184" s="145">
        <v>48.2</v>
      </c>
    </row>
    <row r="185" spans="1:10">
      <c r="A185" s="7" t="s">
        <v>49</v>
      </c>
      <c r="D185" s="144" t="s">
        <v>1216</v>
      </c>
      <c r="E185" s="144" t="s">
        <v>3865</v>
      </c>
      <c r="F185" s="147">
        <v>44561</v>
      </c>
      <c r="G185" s="144" t="s">
        <v>4745</v>
      </c>
      <c r="H185" s="144" t="s">
        <v>9170</v>
      </c>
      <c r="I185" s="145" t="b">
        <v>1</v>
      </c>
      <c r="J185" s="145">
        <v>48.2</v>
      </c>
    </row>
    <row r="186" spans="1:10">
      <c r="A186" s="7" t="s">
        <v>49</v>
      </c>
      <c r="D186" s="144" t="s">
        <v>1219</v>
      </c>
      <c r="E186" s="144" t="s">
        <v>3865</v>
      </c>
      <c r="F186" s="147">
        <v>44561</v>
      </c>
      <c r="G186" s="144" t="s">
        <v>4745</v>
      </c>
      <c r="H186" s="144" t="s">
        <v>9170</v>
      </c>
      <c r="I186" s="145" t="b">
        <v>1</v>
      </c>
      <c r="J186" s="145">
        <v>48.2</v>
      </c>
    </row>
    <row r="187" spans="1:10">
      <c r="A187" s="7" t="s">
        <v>49</v>
      </c>
      <c r="D187" s="144" t="s">
        <v>1222</v>
      </c>
      <c r="E187" s="144" t="s">
        <v>3865</v>
      </c>
      <c r="F187" s="147">
        <v>44561</v>
      </c>
      <c r="G187" s="144" t="s">
        <v>4745</v>
      </c>
      <c r="H187" s="144" t="s">
        <v>9170</v>
      </c>
      <c r="I187" s="145" t="b">
        <v>1</v>
      </c>
      <c r="J187" s="145">
        <v>48.2</v>
      </c>
    </row>
    <row r="188" spans="1:10">
      <c r="A188" s="7" t="s">
        <v>49</v>
      </c>
      <c r="D188" s="144" t="s">
        <v>3713</v>
      </c>
      <c r="E188" s="144" t="s">
        <v>3865</v>
      </c>
      <c r="F188" s="147">
        <v>44561</v>
      </c>
      <c r="G188" s="144" t="s">
        <v>4745</v>
      </c>
      <c r="H188" s="144" t="s">
        <v>9170</v>
      </c>
      <c r="I188" s="145" t="b">
        <v>1</v>
      </c>
      <c r="J188" s="145">
        <v>48.2</v>
      </c>
    </row>
    <row r="189" spans="1:10">
      <c r="A189" s="7" t="s">
        <v>49</v>
      </c>
      <c r="D189" s="144" t="s">
        <v>1225</v>
      </c>
      <c r="E189" s="144" t="s">
        <v>3865</v>
      </c>
      <c r="F189" s="147">
        <v>44561</v>
      </c>
      <c r="G189" s="144" t="s">
        <v>4745</v>
      </c>
      <c r="H189" s="144" t="s">
        <v>9170</v>
      </c>
      <c r="I189" s="145" t="b">
        <v>1</v>
      </c>
      <c r="J189" s="145">
        <v>48.2</v>
      </c>
    </row>
    <row r="190" spans="1:10">
      <c r="A190" s="7" t="s">
        <v>49</v>
      </c>
      <c r="D190" s="144" t="s">
        <v>1228</v>
      </c>
      <c r="E190" s="144" t="s">
        <v>3865</v>
      </c>
      <c r="F190" s="147">
        <v>44561</v>
      </c>
      <c r="G190" s="144" t="s">
        <v>4745</v>
      </c>
      <c r="H190" s="144" t="s">
        <v>9170</v>
      </c>
      <c r="I190" s="145" t="b">
        <v>1</v>
      </c>
      <c r="J190" s="145">
        <v>51.3</v>
      </c>
    </row>
    <row r="191" spans="1:10">
      <c r="A191" s="7" t="s">
        <v>49</v>
      </c>
      <c r="D191" s="144" t="s">
        <v>1232</v>
      </c>
      <c r="E191" s="144" t="s">
        <v>3865</v>
      </c>
      <c r="F191" s="147">
        <v>44561</v>
      </c>
      <c r="G191" s="144" t="s">
        <v>4745</v>
      </c>
      <c r="H191" s="144" t="s">
        <v>9170</v>
      </c>
      <c r="I191" s="145" t="b">
        <v>1</v>
      </c>
      <c r="J191" s="145">
        <v>51.3</v>
      </c>
    </row>
    <row r="192" spans="1:10">
      <c r="A192" s="7" t="s">
        <v>49</v>
      </c>
      <c r="D192" s="144" t="s">
        <v>1235</v>
      </c>
      <c r="E192" s="144" t="s">
        <v>3865</v>
      </c>
      <c r="F192" s="147">
        <v>44561</v>
      </c>
      <c r="G192" s="144" t="s">
        <v>4745</v>
      </c>
      <c r="H192" s="144" t="s">
        <v>9170</v>
      </c>
      <c r="I192" s="145" t="b">
        <v>1</v>
      </c>
      <c r="J192" s="145">
        <v>51.3</v>
      </c>
    </row>
    <row r="193" spans="1:10">
      <c r="A193" s="7" t="s">
        <v>49</v>
      </c>
      <c r="D193" s="144" t="s">
        <v>3712</v>
      </c>
      <c r="E193" s="144" t="s">
        <v>3865</v>
      </c>
      <c r="F193" s="147">
        <v>44561</v>
      </c>
      <c r="G193" s="144" t="s">
        <v>4745</v>
      </c>
      <c r="H193" s="144" t="s">
        <v>9170</v>
      </c>
      <c r="I193" s="145" t="b">
        <v>1</v>
      </c>
      <c r="J193" s="145">
        <v>51.3</v>
      </c>
    </row>
    <row r="194" spans="1:10">
      <c r="A194" s="7" t="s">
        <v>49</v>
      </c>
      <c r="D194" s="144" t="s">
        <v>1238</v>
      </c>
      <c r="E194" s="144" t="s">
        <v>3865</v>
      </c>
      <c r="F194" s="147">
        <v>44561</v>
      </c>
      <c r="G194" s="144" t="s">
        <v>4745</v>
      </c>
      <c r="H194" s="144" t="s">
        <v>9170</v>
      </c>
      <c r="I194" s="145" t="b">
        <v>1</v>
      </c>
      <c r="J194" s="145">
        <v>51.3</v>
      </c>
    </row>
    <row r="195" spans="1:10">
      <c r="A195" s="7" t="s">
        <v>49</v>
      </c>
      <c r="D195" s="144" t="s">
        <v>1241</v>
      </c>
      <c r="E195" s="144" t="s">
        <v>3865</v>
      </c>
      <c r="F195" s="147">
        <v>44561</v>
      </c>
      <c r="G195" s="144" t="s">
        <v>4745</v>
      </c>
      <c r="H195" s="144" t="s">
        <v>9170</v>
      </c>
      <c r="I195" s="145" t="b">
        <v>1</v>
      </c>
      <c r="J195" s="145">
        <v>51.3</v>
      </c>
    </row>
    <row r="196" spans="1:10">
      <c r="A196" s="7" t="s">
        <v>49</v>
      </c>
      <c r="D196" s="144" t="s">
        <v>1244</v>
      </c>
      <c r="E196" s="144" t="s">
        <v>3865</v>
      </c>
      <c r="F196" s="147">
        <v>44561</v>
      </c>
      <c r="G196" s="144" t="s">
        <v>4745</v>
      </c>
      <c r="H196" s="144" t="s">
        <v>9170</v>
      </c>
      <c r="I196" s="145" t="b">
        <v>1</v>
      </c>
      <c r="J196" s="145">
        <v>51.3</v>
      </c>
    </row>
    <row r="197" spans="1:10">
      <c r="A197" s="7" t="s">
        <v>49</v>
      </c>
      <c r="D197" s="144" t="s">
        <v>1247</v>
      </c>
      <c r="E197" s="144" t="s">
        <v>3865</v>
      </c>
      <c r="F197" s="147">
        <v>44561</v>
      </c>
      <c r="G197" s="144" t="s">
        <v>4745</v>
      </c>
      <c r="H197" s="144" t="s">
        <v>9170</v>
      </c>
      <c r="I197" s="145" t="b">
        <v>1</v>
      </c>
      <c r="J197" s="145">
        <v>51.3</v>
      </c>
    </row>
    <row r="198" spans="1:10">
      <c r="A198" s="7" t="s">
        <v>49</v>
      </c>
      <c r="D198" s="144" t="s">
        <v>1250</v>
      </c>
      <c r="E198" s="144" t="s">
        <v>3865</v>
      </c>
      <c r="F198" s="147">
        <v>44561</v>
      </c>
      <c r="G198" s="144" t="s">
        <v>4745</v>
      </c>
      <c r="H198" s="144" t="s">
        <v>9170</v>
      </c>
      <c r="I198" s="145" t="b">
        <v>1</v>
      </c>
      <c r="J198" s="145">
        <v>51.3</v>
      </c>
    </row>
    <row r="199" spans="1:10">
      <c r="A199" s="7" t="s">
        <v>49</v>
      </c>
      <c r="D199" s="144" t="s">
        <v>1253</v>
      </c>
      <c r="E199" s="144" t="s">
        <v>3865</v>
      </c>
      <c r="F199" s="147">
        <v>44561</v>
      </c>
      <c r="G199" s="144" t="s">
        <v>4745</v>
      </c>
      <c r="H199" s="144" t="s">
        <v>9170</v>
      </c>
      <c r="I199" s="145" t="b">
        <v>1</v>
      </c>
      <c r="J199" s="145">
        <v>51.3</v>
      </c>
    </row>
    <row r="200" spans="1:10">
      <c r="A200" s="7" t="s">
        <v>49</v>
      </c>
      <c r="D200" s="144" t="s">
        <v>1256</v>
      </c>
      <c r="E200" s="144" t="s">
        <v>3865</v>
      </c>
      <c r="F200" s="147">
        <v>44561</v>
      </c>
      <c r="G200" s="144" t="s">
        <v>4745</v>
      </c>
      <c r="H200" s="144" t="s">
        <v>9170</v>
      </c>
      <c r="I200" s="145" t="b">
        <v>1</v>
      </c>
      <c r="J200" s="145">
        <v>51.3</v>
      </c>
    </row>
    <row r="201" spans="1:10">
      <c r="A201" s="7" t="s">
        <v>49</v>
      </c>
      <c r="D201" s="144" t="s">
        <v>1259</v>
      </c>
      <c r="E201" s="144" t="s">
        <v>3865</v>
      </c>
      <c r="F201" s="147">
        <v>44561</v>
      </c>
      <c r="G201" s="144" t="s">
        <v>4745</v>
      </c>
      <c r="H201" s="144" t="s">
        <v>9170</v>
      </c>
      <c r="I201" s="145" t="b">
        <v>1</v>
      </c>
      <c r="J201" s="145">
        <v>51.3</v>
      </c>
    </row>
    <row r="202" spans="1:10">
      <c r="A202" s="7" t="s">
        <v>49</v>
      </c>
      <c r="D202" s="144" t="s">
        <v>1262</v>
      </c>
      <c r="E202" s="144" t="s">
        <v>3865</v>
      </c>
      <c r="F202" s="147">
        <v>44561</v>
      </c>
      <c r="G202" s="144" t="s">
        <v>4745</v>
      </c>
      <c r="H202" s="144" t="s">
        <v>9170</v>
      </c>
      <c r="I202" s="145" t="b">
        <v>1</v>
      </c>
      <c r="J202" s="145">
        <v>51.3</v>
      </c>
    </row>
    <row r="203" spans="1:10">
      <c r="A203" s="7" t="s">
        <v>49</v>
      </c>
      <c r="D203" s="144" t="s">
        <v>1265</v>
      </c>
      <c r="E203" s="144" t="s">
        <v>3865</v>
      </c>
      <c r="F203" s="147">
        <v>44561</v>
      </c>
      <c r="G203" s="144" t="s">
        <v>4745</v>
      </c>
      <c r="H203" s="144" t="s">
        <v>9170</v>
      </c>
      <c r="I203" s="145" t="b">
        <v>1</v>
      </c>
      <c r="J203" s="145">
        <v>49.5</v>
      </c>
    </row>
    <row r="204" spans="1:10">
      <c r="A204" s="7" t="s">
        <v>49</v>
      </c>
      <c r="D204" s="144" t="s">
        <v>1269</v>
      </c>
      <c r="E204" s="144" t="s">
        <v>3865</v>
      </c>
      <c r="F204" s="147">
        <v>44561</v>
      </c>
      <c r="G204" s="144" t="s">
        <v>4745</v>
      </c>
      <c r="H204" s="144" t="s">
        <v>9170</v>
      </c>
      <c r="I204" s="145" t="b">
        <v>1</v>
      </c>
      <c r="J204" s="145">
        <v>49.5</v>
      </c>
    </row>
    <row r="205" spans="1:10">
      <c r="A205" s="7" t="s">
        <v>49</v>
      </c>
      <c r="D205" s="144" t="s">
        <v>1273</v>
      </c>
      <c r="E205" s="144" t="s">
        <v>3865</v>
      </c>
      <c r="F205" s="147">
        <v>44561</v>
      </c>
      <c r="G205" s="144" t="s">
        <v>4745</v>
      </c>
      <c r="H205" s="144" t="s">
        <v>9170</v>
      </c>
      <c r="I205" s="145" t="b">
        <v>1</v>
      </c>
      <c r="J205" s="145">
        <v>49.5</v>
      </c>
    </row>
    <row r="206" spans="1:10">
      <c r="A206" s="7" t="s">
        <v>49</v>
      </c>
      <c r="D206" s="144" t="s">
        <v>1277</v>
      </c>
      <c r="E206" s="144" t="s">
        <v>3865</v>
      </c>
      <c r="F206" s="147">
        <v>44561</v>
      </c>
      <c r="G206" s="144" t="s">
        <v>4745</v>
      </c>
      <c r="H206" s="144" t="s">
        <v>9170</v>
      </c>
      <c r="I206" s="145" t="b">
        <v>1</v>
      </c>
      <c r="J206" s="145">
        <v>49.5</v>
      </c>
    </row>
    <row r="207" spans="1:10">
      <c r="A207" s="7" t="s">
        <v>49</v>
      </c>
      <c r="D207" s="144" t="s">
        <v>1381</v>
      </c>
      <c r="E207" s="144" t="s">
        <v>3865</v>
      </c>
      <c r="F207" s="147">
        <v>44561</v>
      </c>
      <c r="G207" s="144" t="s">
        <v>4745</v>
      </c>
      <c r="H207" s="144" t="s">
        <v>9170</v>
      </c>
      <c r="I207" s="145" t="b">
        <v>1</v>
      </c>
      <c r="J207" s="145">
        <v>49.5</v>
      </c>
    </row>
    <row r="208" spans="1:10">
      <c r="A208" s="7" t="s">
        <v>49</v>
      </c>
      <c r="D208" s="144" t="s">
        <v>1384</v>
      </c>
      <c r="E208" s="144" t="s">
        <v>3865</v>
      </c>
      <c r="F208" s="147">
        <v>44561</v>
      </c>
      <c r="G208" s="144" t="s">
        <v>4745</v>
      </c>
      <c r="H208" s="144" t="s">
        <v>9170</v>
      </c>
      <c r="I208" s="145" t="b">
        <v>1</v>
      </c>
      <c r="J208" s="145">
        <v>132.80000000000001</v>
      </c>
    </row>
    <row r="209" spans="1:10">
      <c r="A209" s="7" t="s">
        <v>49</v>
      </c>
      <c r="D209" s="144" t="s">
        <v>1287</v>
      </c>
      <c r="E209" s="144" t="s">
        <v>3865</v>
      </c>
      <c r="F209" s="147">
        <v>44561</v>
      </c>
      <c r="G209" s="144" t="s">
        <v>4745</v>
      </c>
      <c r="H209" s="144" t="s">
        <v>9170</v>
      </c>
      <c r="I209" s="145" t="b">
        <v>1</v>
      </c>
      <c r="J209" s="145">
        <v>130.80000000000001</v>
      </c>
    </row>
    <row r="210" spans="1:10">
      <c r="A210" s="7" t="s">
        <v>49</v>
      </c>
      <c r="D210" s="144" t="s">
        <v>3707</v>
      </c>
      <c r="E210" s="144" t="s">
        <v>3865</v>
      </c>
      <c r="F210" s="147">
        <v>44561</v>
      </c>
      <c r="G210" s="144" t="s">
        <v>4745</v>
      </c>
      <c r="H210" s="144" t="s">
        <v>9170</v>
      </c>
      <c r="I210" s="145" t="b">
        <v>1</v>
      </c>
      <c r="J210" s="145">
        <v>559</v>
      </c>
    </row>
    <row r="211" spans="1:10">
      <c r="A211" s="7" t="s">
        <v>49</v>
      </c>
      <c r="D211" s="144" t="s">
        <v>1387</v>
      </c>
      <c r="E211" s="144" t="s">
        <v>3865</v>
      </c>
      <c r="F211" s="147">
        <v>44561</v>
      </c>
      <c r="G211" s="144" t="s">
        <v>4745</v>
      </c>
      <c r="H211" s="144" t="s">
        <v>9170</v>
      </c>
      <c r="I211" s="145" t="b">
        <v>1</v>
      </c>
      <c r="J211" s="145">
        <v>77.900000000000006</v>
      </c>
    </row>
    <row r="212" spans="1:10">
      <c r="A212" s="7" t="s">
        <v>49</v>
      </c>
      <c r="D212" s="144" t="s">
        <v>1339</v>
      </c>
      <c r="E212" s="144" t="s">
        <v>3865</v>
      </c>
      <c r="F212" s="147">
        <v>44561</v>
      </c>
      <c r="G212" s="144" t="s">
        <v>4745</v>
      </c>
      <c r="H212" s="144" t="s">
        <v>9170</v>
      </c>
      <c r="I212" s="145" t="b">
        <v>1</v>
      </c>
      <c r="J212" s="145">
        <v>144.69999999999999</v>
      </c>
    </row>
    <row r="213" spans="1:10">
      <c r="A213" s="7" t="s">
        <v>49</v>
      </c>
      <c r="D213" s="144" t="s">
        <v>1342</v>
      </c>
      <c r="E213" s="144" t="s">
        <v>3865</v>
      </c>
      <c r="F213" s="147">
        <v>44561</v>
      </c>
      <c r="G213" s="144" t="s">
        <v>4745</v>
      </c>
      <c r="H213" s="144" t="s">
        <v>9170</v>
      </c>
      <c r="I213" s="145" t="b">
        <v>1</v>
      </c>
      <c r="J213" s="145">
        <v>144.69999999999999</v>
      </c>
    </row>
    <row r="214" spans="1:10">
      <c r="A214" s="7" t="s">
        <v>49</v>
      </c>
      <c r="D214" s="144" t="s">
        <v>1345</v>
      </c>
      <c r="E214" s="144" t="s">
        <v>3865</v>
      </c>
      <c r="F214" s="147">
        <v>44561</v>
      </c>
      <c r="G214" s="144" t="s">
        <v>4745</v>
      </c>
      <c r="H214" s="144" t="s">
        <v>9170</v>
      </c>
      <c r="I214" s="145" t="b">
        <v>1</v>
      </c>
      <c r="J214" s="145">
        <v>169.5</v>
      </c>
    </row>
    <row r="215" spans="1:10">
      <c r="A215" s="7" t="s">
        <v>49</v>
      </c>
      <c r="D215" s="144" t="s">
        <v>1348</v>
      </c>
      <c r="E215" s="144" t="s">
        <v>3865</v>
      </c>
      <c r="F215" s="147">
        <v>44561</v>
      </c>
      <c r="G215" s="144" t="s">
        <v>4745</v>
      </c>
      <c r="H215" s="144" t="s">
        <v>9170</v>
      </c>
      <c r="I215" s="145" t="b">
        <v>1</v>
      </c>
      <c r="J215" s="145">
        <v>144.69999999999999</v>
      </c>
    </row>
    <row r="216" spans="1:10">
      <c r="A216" s="7" t="s">
        <v>49</v>
      </c>
      <c r="D216" s="144" t="s">
        <v>1351</v>
      </c>
      <c r="E216" s="144" t="s">
        <v>3865</v>
      </c>
      <c r="F216" s="147">
        <v>44561</v>
      </c>
      <c r="G216" s="144" t="s">
        <v>4745</v>
      </c>
      <c r="H216" s="144" t="s">
        <v>9170</v>
      </c>
      <c r="I216" s="145" t="b">
        <v>1</v>
      </c>
      <c r="J216" s="145">
        <v>169.5</v>
      </c>
    </row>
    <row r="217" spans="1:10">
      <c r="A217" s="7" t="s">
        <v>49</v>
      </c>
      <c r="D217" s="144" t="s">
        <v>1354</v>
      </c>
      <c r="E217" s="144" t="s">
        <v>3865</v>
      </c>
      <c r="F217" s="147">
        <v>44561</v>
      </c>
      <c r="G217" s="144" t="s">
        <v>4745</v>
      </c>
      <c r="H217" s="144" t="s">
        <v>9170</v>
      </c>
      <c r="I217" s="145" t="b">
        <v>1</v>
      </c>
      <c r="J217" s="145">
        <v>173.1</v>
      </c>
    </row>
    <row r="218" spans="1:10">
      <c r="A218" s="7" t="s">
        <v>49</v>
      </c>
      <c r="D218" s="144" t="s">
        <v>3745</v>
      </c>
      <c r="E218" s="144" t="s">
        <v>3865</v>
      </c>
      <c r="F218" s="147">
        <v>44561</v>
      </c>
      <c r="G218" s="144" t="s">
        <v>4745</v>
      </c>
      <c r="H218" s="144" t="s">
        <v>9170</v>
      </c>
      <c r="I218" s="145" t="b">
        <v>1</v>
      </c>
      <c r="J218" s="145">
        <v>24.9</v>
      </c>
    </row>
    <row r="219" spans="1:10">
      <c r="A219" s="7" t="s">
        <v>49</v>
      </c>
      <c r="D219" s="144" t="s">
        <v>1290</v>
      </c>
      <c r="E219" s="144" t="s">
        <v>3865</v>
      </c>
      <c r="F219" s="147">
        <v>44561</v>
      </c>
      <c r="G219" s="144" t="s">
        <v>4745</v>
      </c>
      <c r="H219" s="144" t="s">
        <v>9170</v>
      </c>
      <c r="I219" s="145" t="b">
        <v>1</v>
      </c>
      <c r="J219" s="145">
        <v>141</v>
      </c>
    </row>
    <row r="220" spans="1:10">
      <c r="A220" s="7" t="s">
        <v>49</v>
      </c>
      <c r="D220" s="144" t="s">
        <v>970</v>
      </c>
      <c r="E220" s="144" t="s">
        <v>3865</v>
      </c>
      <c r="F220" s="147">
        <v>44561</v>
      </c>
      <c r="G220" s="144" t="s">
        <v>4745</v>
      </c>
      <c r="H220" s="144" t="s">
        <v>9170</v>
      </c>
      <c r="I220" s="145" t="b">
        <v>1</v>
      </c>
      <c r="J220" s="145">
        <v>36.799999999999997</v>
      </c>
    </row>
    <row r="221" spans="1:10">
      <c r="A221" s="7" t="s">
        <v>49</v>
      </c>
      <c r="D221" s="144" t="s">
        <v>973</v>
      </c>
      <c r="E221" s="144" t="s">
        <v>3865</v>
      </c>
      <c r="F221" s="147">
        <v>44561</v>
      </c>
      <c r="G221" s="144" t="s">
        <v>4745</v>
      </c>
      <c r="H221" s="144" t="s">
        <v>9170</v>
      </c>
      <c r="I221" s="145" t="b">
        <v>1</v>
      </c>
      <c r="J221" s="145">
        <v>36.799999999999997</v>
      </c>
    </row>
    <row r="222" spans="1:10">
      <c r="A222" s="7" t="s">
        <v>49</v>
      </c>
      <c r="D222" s="144" t="s">
        <v>3706</v>
      </c>
      <c r="E222" s="144" t="s">
        <v>3865</v>
      </c>
      <c r="F222" s="147">
        <v>44561</v>
      </c>
      <c r="G222" s="144" t="s">
        <v>4745</v>
      </c>
      <c r="H222" s="144" t="s">
        <v>9170</v>
      </c>
      <c r="I222" s="145" t="b">
        <v>1</v>
      </c>
      <c r="J222" s="145">
        <v>37.4</v>
      </c>
    </row>
    <row r="223" spans="1:10">
      <c r="A223" s="7" t="s">
        <v>49</v>
      </c>
      <c r="D223" s="144" t="s">
        <v>979</v>
      </c>
      <c r="E223" s="144" t="s">
        <v>3865</v>
      </c>
      <c r="F223" s="147">
        <v>44561</v>
      </c>
      <c r="G223" s="144" t="s">
        <v>4745</v>
      </c>
      <c r="H223" s="144" t="s">
        <v>9170</v>
      </c>
      <c r="I223" s="145" t="b">
        <v>1</v>
      </c>
      <c r="J223" s="145">
        <v>152.6</v>
      </c>
    </row>
    <row r="224" spans="1:10">
      <c r="A224" s="7" t="s">
        <v>49</v>
      </c>
      <c r="D224" s="144" t="s">
        <v>983</v>
      </c>
      <c r="E224" s="144" t="s">
        <v>3865</v>
      </c>
      <c r="F224" s="147">
        <v>44561</v>
      </c>
      <c r="G224" s="144" t="s">
        <v>4745</v>
      </c>
      <c r="H224" s="144" t="s">
        <v>9170</v>
      </c>
      <c r="I224" s="145" t="b">
        <v>1</v>
      </c>
      <c r="J224" s="145">
        <v>152.6</v>
      </c>
    </row>
    <row r="225" spans="1:10">
      <c r="A225" s="7" t="s">
        <v>49</v>
      </c>
      <c r="D225" s="144" t="s">
        <v>986</v>
      </c>
      <c r="E225" s="144" t="s">
        <v>3865</v>
      </c>
      <c r="F225" s="147">
        <v>44561</v>
      </c>
      <c r="G225" s="144" t="s">
        <v>4745</v>
      </c>
      <c r="H225" s="144" t="s">
        <v>9170</v>
      </c>
      <c r="I225" s="145" t="b">
        <v>1</v>
      </c>
      <c r="J225" s="145">
        <v>152.6</v>
      </c>
    </row>
    <row r="226" spans="1:10">
      <c r="A226" s="7" t="s">
        <v>49</v>
      </c>
      <c r="D226" s="144" t="s">
        <v>724</v>
      </c>
      <c r="E226" s="144" t="s">
        <v>3865</v>
      </c>
      <c r="F226" s="147">
        <v>44561</v>
      </c>
      <c r="G226" s="144" t="s">
        <v>4745</v>
      </c>
      <c r="H226" s="144" t="s">
        <v>9170</v>
      </c>
      <c r="I226" s="145" t="b">
        <v>1</v>
      </c>
      <c r="J226" s="145">
        <v>169.3</v>
      </c>
    </row>
    <row r="227" spans="1:10">
      <c r="A227" s="7" t="s">
        <v>49</v>
      </c>
      <c r="D227" s="144" t="s">
        <v>989</v>
      </c>
      <c r="E227" s="144" t="s">
        <v>3865</v>
      </c>
      <c r="F227" s="147">
        <v>44561</v>
      </c>
      <c r="G227" s="144" t="s">
        <v>4745</v>
      </c>
      <c r="H227" s="144" t="s">
        <v>9170</v>
      </c>
      <c r="I227" s="145" t="b">
        <v>1</v>
      </c>
      <c r="J227" s="145">
        <v>158.1</v>
      </c>
    </row>
    <row r="228" spans="1:10">
      <c r="A228" s="7" t="s">
        <v>49</v>
      </c>
      <c r="D228" s="144" t="s">
        <v>1293</v>
      </c>
      <c r="E228" s="144" t="s">
        <v>3865</v>
      </c>
      <c r="F228" s="147">
        <v>44561</v>
      </c>
      <c r="G228" s="144" t="s">
        <v>4745</v>
      </c>
      <c r="H228" s="144" t="s">
        <v>9170</v>
      </c>
      <c r="I228" s="145" t="b">
        <v>1</v>
      </c>
      <c r="J228" s="145">
        <v>196.6</v>
      </c>
    </row>
    <row r="229" spans="1:10">
      <c r="A229" s="7" t="s">
        <v>49</v>
      </c>
      <c r="D229" s="144" t="s">
        <v>3746</v>
      </c>
      <c r="E229" s="144" t="s">
        <v>3865</v>
      </c>
      <c r="F229" s="147">
        <v>44561</v>
      </c>
      <c r="G229" s="144" t="s">
        <v>4745</v>
      </c>
      <c r="H229" s="144" t="s">
        <v>9170</v>
      </c>
      <c r="I229" s="145" t="b">
        <v>1</v>
      </c>
      <c r="J229" s="145">
        <v>69.900000000000006</v>
      </c>
    </row>
    <row r="230" spans="1:10">
      <c r="A230" s="7" t="s">
        <v>49</v>
      </c>
      <c r="D230" s="144" t="s">
        <v>1298</v>
      </c>
      <c r="E230" s="144" t="s">
        <v>3865</v>
      </c>
      <c r="F230" s="147">
        <v>44561</v>
      </c>
      <c r="G230" s="144" t="s">
        <v>4745</v>
      </c>
      <c r="H230" s="144" t="s">
        <v>9170</v>
      </c>
      <c r="I230" s="145" t="b">
        <v>1</v>
      </c>
      <c r="J230" s="145">
        <v>182.2</v>
      </c>
    </row>
    <row r="231" spans="1:10">
      <c r="A231" s="7" t="s">
        <v>49</v>
      </c>
      <c r="D231" s="144" t="s">
        <v>1302</v>
      </c>
      <c r="E231" s="144" t="s">
        <v>3865</v>
      </c>
      <c r="F231" s="147">
        <v>44561</v>
      </c>
      <c r="G231" s="144" t="s">
        <v>4745</v>
      </c>
      <c r="H231" s="144" t="s">
        <v>9170</v>
      </c>
      <c r="I231" s="145" t="b">
        <v>1</v>
      </c>
      <c r="J231" s="145">
        <v>182.2</v>
      </c>
    </row>
    <row r="232" spans="1:10">
      <c r="A232" s="7" t="s">
        <v>49</v>
      </c>
      <c r="D232" s="144" t="s">
        <v>1305</v>
      </c>
      <c r="E232" s="144" t="s">
        <v>3865</v>
      </c>
      <c r="F232" s="147">
        <v>44561</v>
      </c>
      <c r="G232" s="144" t="s">
        <v>4745</v>
      </c>
      <c r="H232" s="144" t="s">
        <v>9170</v>
      </c>
      <c r="I232" s="145" t="b">
        <v>1</v>
      </c>
      <c r="J232" s="145">
        <v>182.2</v>
      </c>
    </row>
    <row r="233" spans="1:10">
      <c r="A233" s="7" t="s">
        <v>49</v>
      </c>
      <c r="D233" s="144" t="s">
        <v>993</v>
      </c>
      <c r="E233" s="144" t="s">
        <v>3865</v>
      </c>
      <c r="F233" s="147">
        <v>44561</v>
      </c>
      <c r="G233" s="144" t="s">
        <v>4745</v>
      </c>
      <c r="H233" s="144" t="s">
        <v>9170</v>
      </c>
      <c r="I233" s="145" t="b">
        <v>1</v>
      </c>
      <c r="J233" s="145">
        <v>111</v>
      </c>
    </row>
    <row r="234" spans="1:10">
      <c r="A234" s="7" t="s">
        <v>49</v>
      </c>
      <c r="D234" s="144" t="s">
        <v>1391</v>
      </c>
      <c r="E234" s="144" t="s">
        <v>3865</v>
      </c>
      <c r="F234" s="147">
        <v>44561</v>
      </c>
      <c r="G234" s="144" t="s">
        <v>4745</v>
      </c>
      <c r="H234" s="144" t="s">
        <v>9170</v>
      </c>
      <c r="I234" s="145" t="b">
        <v>1</v>
      </c>
      <c r="J234" s="145">
        <v>161</v>
      </c>
    </row>
    <row r="235" spans="1:10">
      <c r="A235" s="7" t="s">
        <v>49</v>
      </c>
      <c r="D235" s="144" t="s">
        <v>1396</v>
      </c>
      <c r="E235" s="144" t="s">
        <v>3865</v>
      </c>
      <c r="F235" s="147">
        <v>44561</v>
      </c>
      <c r="G235" s="144" t="s">
        <v>4745</v>
      </c>
      <c r="H235" s="144" t="s">
        <v>9170</v>
      </c>
      <c r="I235" s="145" t="b">
        <v>1</v>
      </c>
      <c r="J235" s="145">
        <v>161</v>
      </c>
    </row>
    <row r="236" spans="1:10">
      <c r="A236" s="7" t="s">
        <v>49</v>
      </c>
      <c r="D236" s="144" t="s">
        <v>1309</v>
      </c>
      <c r="E236" s="144" t="s">
        <v>3865</v>
      </c>
      <c r="F236" s="147">
        <v>44561</v>
      </c>
      <c r="G236" s="144" t="s">
        <v>4745</v>
      </c>
      <c r="H236" s="144" t="s">
        <v>9170</v>
      </c>
      <c r="I236" s="145" t="b">
        <v>1</v>
      </c>
      <c r="J236" s="145">
        <v>143</v>
      </c>
    </row>
    <row r="237" spans="1:10">
      <c r="A237" s="7" t="s">
        <v>49</v>
      </c>
      <c r="D237" s="144" t="s">
        <v>1312</v>
      </c>
      <c r="E237" s="144" t="s">
        <v>3865</v>
      </c>
      <c r="F237" s="147">
        <v>44561</v>
      </c>
      <c r="G237" s="144" t="s">
        <v>4745</v>
      </c>
      <c r="H237" s="144" t="s">
        <v>9170</v>
      </c>
      <c r="I237" s="145" t="b">
        <v>1</v>
      </c>
      <c r="J237" s="145">
        <v>143</v>
      </c>
    </row>
    <row r="238" spans="1:10">
      <c r="A238" s="7" t="s">
        <v>49</v>
      </c>
      <c r="D238" s="144" t="s">
        <v>536</v>
      </c>
      <c r="E238" s="144" t="s">
        <v>3865</v>
      </c>
      <c r="F238" s="147">
        <v>44561</v>
      </c>
      <c r="G238" s="144" t="s">
        <v>4745</v>
      </c>
      <c r="H238" s="144" t="s">
        <v>9170</v>
      </c>
      <c r="I238" s="145" t="b">
        <v>1</v>
      </c>
      <c r="J238" s="145">
        <v>130.80000000000001</v>
      </c>
    </row>
    <row r="239" spans="1:10">
      <c r="A239" s="7" t="s">
        <v>49</v>
      </c>
      <c r="D239" s="144" t="s">
        <v>541</v>
      </c>
      <c r="E239" s="144" t="s">
        <v>3865</v>
      </c>
      <c r="F239" s="147">
        <v>44561</v>
      </c>
      <c r="G239" s="144" t="s">
        <v>4745</v>
      </c>
      <c r="H239" s="144" t="s">
        <v>9170</v>
      </c>
      <c r="I239" s="145" t="b">
        <v>1</v>
      </c>
      <c r="J239" s="145">
        <v>229.3</v>
      </c>
    </row>
    <row r="240" spans="1:10">
      <c r="A240" s="7" t="s">
        <v>49</v>
      </c>
      <c r="D240" s="144" t="s">
        <v>604</v>
      </c>
      <c r="E240" s="144" t="s">
        <v>3865</v>
      </c>
      <c r="F240" s="147">
        <v>44561</v>
      </c>
      <c r="G240" s="144" t="s">
        <v>4745</v>
      </c>
      <c r="H240" s="144" t="s">
        <v>9170</v>
      </c>
      <c r="I240" s="145" t="b">
        <v>1</v>
      </c>
      <c r="J240" s="145">
        <v>18.600000000000001</v>
      </c>
    </row>
    <row r="241" spans="1:10">
      <c r="A241" s="7" t="s">
        <v>49</v>
      </c>
      <c r="D241" s="144" t="s">
        <v>609</v>
      </c>
      <c r="E241" s="144" t="s">
        <v>3865</v>
      </c>
      <c r="F241" s="147">
        <v>44561</v>
      </c>
      <c r="G241" s="144" t="s">
        <v>4745</v>
      </c>
      <c r="H241" s="144" t="s">
        <v>9170</v>
      </c>
      <c r="I241" s="145" t="b">
        <v>1</v>
      </c>
      <c r="J241" s="145">
        <v>21</v>
      </c>
    </row>
    <row r="242" spans="1:10">
      <c r="A242" s="7" t="s">
        <v>49</v>
      </c>
      <c r="D242" s="144" t="s">
        <v>612</v>
      </c>
      <c r="E242" s="144" t="s">
        <v>3865</v>
      </c>
      <c r="F242" s="147">
        <v>44561</v>
      </c>
      <c r="G242" s="144" t="s">
        <v>4745</v>
      </c>
      <c r="H242" s="144" t="s">
        <v>9170</v>
      </c>
      <c r="I242" s="145" t="b">
        <v>1</v>
      </c>
      <c r="J242" s="145">
        <v>19.5</v>
      </c>
    </row>
    <row r="243" spans="1:10">
      <c r="A243" s="7" t="s">
        <v>49</v>
      </c>
      <c r="D243" s="144" t="s">
        <v>624</v>
      </c>
      <c r="E243" s="144" t="s">
        <v>3865</v>
      </c>
      <c r="F243" s="147">
        <v>44561</v>
      </c>
      <c r="G243" s="144" t="s">
        <v>4745</v>
      </c>
      <c r="H243" s="144" t="s">
        <v>9170</v>
      </c>
      <c r="I243" s="145" t="b">
        <v>1</v>
      </c>
      <c r="J243" s="145">
        <v>35.700000000000003</v>
      </c>
    </row>
    <row r="244" spans="1:10">
      <c r="A244" s="7" t="s">
        <v>49</v>
      </c>
      <c r="D244" s="144" t="s">
        <v>628</v>
      </c>
      <c r="E244" s="144" t="s">
        <v>3865</v>
      </c>
      <c r="F244" s="147">
        <v>44561</v>
      </c>
      <c r="G244" s="144" t="s">
        <v>4745</v>
      </c>
      <c r="H244" s="144" t="s">
        <v>9170</v>
      </c>
      <c r="I244" s="145" t="b">
        <v>1</v>
      </c>
      <c r="J244" s="145">
        <v>29.6</v>
      </c>
    </row>
    <row r="245" spans="1:10">
      <c r="A245" s="7" t="s">
        <v>49</v>
      </c>
      <c r="D245" s="144" t="s">
        <v>633</v>
      </c>
      <c r="E245" s="144" t="s">
        <v>3865</v>
      </c>
      <c r="F245" s="147">
        <v>44561</v>
      </c>
      <c r="G245" s="144" t="s">
        <v>4745</v>
      </c>
      <c r="H245" s="144" t="s">
        <v>9170</v>
      </c>
      <c r="I245" s="145" t="b">
        <v>1</v>
      </c>
      <c r="J245" s="145">
        <v>29.6</v>
      </c>
    </row>
    <row r="246" spans="1:10">
      <c r="A246" s="7" t="s">
        <v>49</v>
      </c>
      <c r="D246" s="144" t="s">
        <v>640</v>
      </c>
      <c r="E246" s="144" t="s">
        <v>3865</v>
      </c>
      <c r="F246" s="147">
        <v>44561</v>
      </c>
      <c r="G246" s="144" t="s">
        <v>4745</v>
      </c>
      <c r="H246" s="144" t="s">
        <v>9170</v>
      </c>
      <c r="I246" s="145" t="b">
        <v>1</v>
      </c>
      <c r="J246" s="145">
        <v>43.7</v>
      </c>
    </row>
    <row r="247" spans="1:10">
      <c r="A247" s="7" t="s">
        <v>49</v>
      </c>
      <c r="D247" s="144" t="s">
        <v>646</v>
      </c>
      <c r="E247" s="144" t="s">
        <v>3865</v>
      </c>
      <c r="F247" s="147">
        <v>44561</v>
      </c>
      <c r="G247" s="144" t="s">
        <v>4745</v>
      </c>
      <c r="H247" s="144" t="s">
        <v>9170</v>
      </c>
      <c r="I247" s="145" t="b">
        <v>1</v>
      </c>
      <c r="J247" s="145">
        <v>43.1</v>
      </c>
    </row>
    <row r="248" spans="1:10">
      <c r="A248" s="7" t="s">
        <v>49</v>
      </c>
      <c r="D248" s="144" t="s">
        <v>649</v>
      </c>
      <c r="E248" s="144" t="s">
        <v>3865</v>
      </c>
      <c r="F248" s="147">
        <v>44561</v>
      </c>
      <c r="G248" s="144" t="s">
        <v>4745</v>
      </c>
      <c r="H248" s="144" t="s">
        <v>9170</v>
      </c>
      <c r="I248" s="145" t="b">
        <v>1</v>
      </c>
      <c r="J248" s="145">
        <v>43.3</v>
      </c>
    </row>
    <row r="249" spans="1:10">
      <c r="A249" s="7" t="s">
        <v>49</v>
      </c>
      <c r="D249" s="144" t="s">
        <v>78</v>
      </c>
      <c r="E249" s="144" t="s">
        <v>3865</v>
      </c>
      <c r="F249" s="147">
        <v>44561</v>
      </c>
      <c r="G249" s="144" t="s">
        <v>4745</v>
      </c>
      <c r="H249" s="144" t="s">
        <v>9170</v>
      </c>
      <c r="I249" s="145" t="b">
        <v>1</v>
      </c>
      <c r="J249" s="145">
        <v>19.18</v>
      </c>
    </row>
    <row r="250" spans="1:10">
      <c r="A250" s="7" t="s">
        <v>49</v>
      </c>
      <c r="D250" s="144" t="s">
        <v>82</v>
      </c>
      <c r="E250" s="144" t="s">
        <v>3865</v>
      </c>
      <c r="F250" s="147">
        <v>44561</v>
      </c>
      <c r="G250" s="144" t="s">
        <v>4745</v>
      </c>
      <c r="H250" s="144" t="s">
        <v>9170</v>
      </c>
      <c r="I250" s="145" t="b">
        <v>1</v>
      </c>
      <c r="J250" s="145">
        <v>2.5499999999999998</v>
      </c>
    </row>
    <row r="251" spans="1:10">
      <c r="A251" s="7" t="s">
        <v>49</v>
      </c>
      <c r="D251" s="144" t="s">
        <v>112</v>
      </c>
      <c r="E251" s="144" t="s">
        <v>3865</v>
      </c>
      <c r="F251" s="147">
        <v>44561</v>
      </c>
      <c r="G251" s="144" t="s">
        <v>4745</v>
      </c>
      <c r="H251" s="144" t="s">
        <v>9170</v>
      </c>
      <c r="I251" s="145" t="b">
        <v>1</v>
      </c>
      <c r="J251" s="145">
        <v>102.71</v>
      </c>
    </row>
    <row r="252" spans="1:10">
      <c r="A252" s="7" t="s">
        <v>49</v>
      </c>
      <c r="D252" s="144" t="s">
        <v>85</v>
      </c>
      <c r="E252" s="144" t="s">
        <v>3865</v>
      </c>
      <c r="F252" s="147">
        <v>44561</v>
      </c>
      <c r="G252" s="144" t="s">
        <v>4745</v>
      </c>
      <c r="H252" s="144" t="s">
        <v>9170</v>
      </c>
      <c r="I252" s="145" t="b">
        <v>1</v>
      </c>
      <c r="J252" s="145">
        <v>4.59</v>
      </c>
    </row>
    <row r="253" spans="1:10">
      <c r="A253" s="7" t="s">
        <v>49</v>
      </c>
      <c r="D253" s="144" t="s">
        <v>88</v>
      </c>
      <c r="E253" s="144" t="s">
        <v>3865</v>
      </c>
      <c r="F253" s="147">
        <v>44561</v>
      </c>
      <c r="G253" s="144" t="s">
        <v>4745</v>
      </c>
      <c r="H253" s="144" t="s">
        <v>9170</v>
      </c>
      <c r="I253" s="145" t="b">
        <v>1</v>
      </c>
      <c r="J253" s="145">
        <v>11.93</v>
      </c>
    </row>
    <row r="254" spans="1:10">
      <c r="A254" s="7" t="s">
        <v>49</v>
      </c>
      <c r="D254" s="144" t="s">
        <v>91</v>
      </c>
      <c r="E254" s="144" t="s">
        <v>3865</v>
      </c>
      <c r="F254" s="147">
        <v>44561</v>
      </c>
      <c r="G254" s="144" t="s">
        <v>4745</v>
      </c>
      <c r="H254" s="144" t="s">
        <v>9170</v>
      </c>
      <c r="I254" s="145" t="b">
        <v>1</v>
      </c>
      <c r="J254" s="145">
        <v>32.74</v>
      </c>
    </row>
    <row r="255" spans="1:10">
      <c r="A255" s="7" t="s">
        <v>49</v>
      </c>
      <c r="D255" s="144" t="s">
        <v>94</v>
      </c>
      <c r="E255" s="144" t="s">
        <v>3865</v>
      </c>
      <c r="F255" s="147">
        <v>44561</v>
      </c>
      <c r="G255" s="144" t="s">
        <v>4745</v>
      </c>
      <c r="H255" s="144" t="s">
        <v>9170</v>
      </c>
      <c r="I255" s="145" t="b">
        <v>1</v>
      </c>
      <c r="J255" s="145">
        <v>6.22</v>
      </c>
    </row>
    <row r="256" spans="1:10">
      <c r="A256" s="7" t="s">
        <v>49</v>
      </c>
      <c r="D256" s="144" t="s">
        <v>97</v>
      </c>
      <c r="E256" s="144" t="s">
        <v>3865</v>
      </c>
      <c r="F256" s="147">
        <v>44561</v>
      </c>
      <c r="G256" s="144" t="s">
        <v>4745</v>
      </c>
      <c r="H256" s="144" t="s">
        <v>9170</v>
      </c>
      <c r="I256" s="145" t="b">
        <v>1</v>
      </c>
      <c r="J256" s="145">
        <v>20.6</v>
      </c>
    </row>
    <row r="257" spans="1:10">
      <c r="A257" s="7" t="s">
        <v>49</v>
      </c>
      <c r="D257" s="144" t="s">
        <v>99</v>
      </c>
      <c r="E257" s="144" t="s">
        <v>3865</v>
      </c>
      <c r="F257" s="147">
        <v>44561</v>
      </c>
      <c r="G257" s="144" t="s">
        <v>4745</v>
      </c>
      <c r="H257" s="144" t="s">
        <v>9170</v>
      </c>
      <c r="I257" s="145" t="b">
        <v>1</v>
      </c>
      <c r="J257" s="145">
        <v>34.369999999999997</v>
      </c>
    </row>
    <row r="258" spans="1:10">
      <c r="A258" s="7" t="s">
        <v>49</v>
      </c>
      <c r="D258" s="144" t="s">
        <v>102</v>
      </c>
      <c r="E258" s="144" t="s">
        <v>3865</v>
      </c>
      <c r="F258" s="147">
        <v>44561</v>
      </c>
      <c r="G258" s="144" t="s">
        <v>4745</v>
      </c>
      <c r="H258" s="144" t="s">
        <v>9170</v>
      </c>
      <c r="I258" s="145" t="b">
        <v>1</v>
      </c>
      <c r="J258" s="145">
        <v>5.0999999999999996</v>
      </c>
    </row>
    <row r="259" spans="1:10">
      <c r="A259" s="7" t="s">
        <v>49</v>
      </c>
      <c r="D259" s="144" t="s">
        <v>115</v>
      </c>
      <c r="E259" s="144" t="s">
        <v>3865</v>
      </c>
      <c r="F259" s="147">
        <v>44561</v>
      </c>
      <c r="G259" s="144" t="s">
        <v>4745</v>
      </c>
      <c r="H259" s="144" t="s">
        <v>9170</v>
      </c>
      <c r="I259" s="145" t="b">
        <v>1</v>
      </c>
      <c r="J259" s="145">
        <v>28.76</v>
      </c>
    </row>
    <row r="260" spans="1:10">
      <c r="A260" s="7" t="s">
        <v>49</v>
      </c>
      <c r="D260" s="144" t="s">
        <v>106</v>
      </c>
      <c r="E260" s="144" t="s">
        <v>3865</v>
      </c>
      <c r="F260" s="147">
        <v>44561</v>
      </c>
      <c r="G260" s="144" t="s">
        <v>4745</v>
      </c>
      <c r="H260" s="144" t="s">
        <v>9170</v>
      </c>
      <c r="I260" s="145" t="b">
        <v>1</v>
      </c>
      <c r="J260" s="145">
        <v>1.73</v>
      </c>
    </row>
    <row r="261" spans="1:10">
      <c r="A261" s="7" t="s">
        <v>49</v>
      </c>
      <c r="D261" s="144" t="s">
        <v>109</v>
      </c>
      <c r="E261" s="144" t="s">
        <v>3865</v>
      </c>
      <c r="F261" s="147">
        <v>44561</v>
      </c>
      <c r="G261" s="144" t="s">
        <v>4745</v>
      </c>
      <c r="H261" s="144" t="s">
        <v>9170</v>
      </c>
      <c r="I261" s="145" t="b">
        <v>1</v>
      </c>
      <c r="J261" s="145">
        <v>2.96</v>
      </c>
    </row>
    <row r="262" spans="1:10">
      <c r="A262" s="7" t="s">
        <v>49</v>
      </c>
      <c r="D262" s="144" t="s">
        <v>349</v>
      </c>
      <c r="E262" s="144" t="s">
        <v>3865</v>
      </c>
      <c r="F262" s="147">
        <v>44561</v>
      </c>
      <c r="G262" s="144" t="s">
        <v>4745</v>
      </c>
      <c r="H262" s="144" t="s">
        <v>9170</v>
      </c>
      <c r="I262" s="145" t="b">
        <v>1</v>
      </c>
      <c r="J262" s="145">
        <v>46.4</v>
      </c>
    </row>
    <row r="263" spans="1:10">
      <c r="A263" s="7" t="s">
        <v>49</v>
      </c>
      <c r="D263" s="144" t="s">
        <v>351</v>
      </c>
      <c r="E263" s="144" t="s">
        <v>3865</v>
      </c>
      <c r="F263" s="147">
        <v>44561</v>
      </c>
      <c r="G263" s="144" t="s">
        <v>4745</v>
      </c>
      <c r="H263" s="144" t="s">
        <v>9170</v>
      </c>
      <c r="I263" s="145" t="b">
        <v>1</v>
      </c>
      <c r="J263" s="145">
        <v>769.8</v>
      </c>
    </row>
    <row r="264" spans="1:10">
      <c r="A264" s="7" t="s">
        <v>49</v>
      </c>
      <c r="D264" s="144" t="s">
        <v>354</v>
      </c>
      <c r="E264" s="144" t="s">
        <v>3865</v>
      </c>
      <c r="F264" s="147">
        <v>44561</v>
      </c>
      <c r="G264" s="144" t="s">
        <v>4745</v>
      </c>
      <c r="H264" s="144" t="s">
        <v>9170</v>
      </c>
      <c r="I264" s="145" t="b">
        <v>1</v>
      </c>
      <c r="J264" s="145">
        <v>1283.9000000000001</v>
      </c>
    </row>
    <row r="265" spans="1:10">
      <c r="A265" s="7" t="s">
        <v>49</v>
      </c>
      <c r="D265" s="144" t="s">
        <v>357</v>
      </c>
      <c r="E265" s="144" t="s">
        <v>3865</v>
      </c>
      <c r="F265" s="147">
        <v>44561</v>
      </c>
      <c r="G265" s="144" t="s">
        <v>4745</v>
      </c>
      <c r="H265" s="144" t="s">
        <v>9170</v>
      </c>
      <c r="I265" s="145" t="b">
        <v>1</v>
      </c>
      <c r="J265" s="145">
        <v>642.6</v>
      </c>
    </row>
    <row r="266" spans="1:10">
      <c r="A266" s="7" t="s">
        <v>49</v>
      </c>
      <c r="D266" s="144" t="s">
        <v>360</v>
      </c>
      <c r="E266" s="144" t="s">
        <v>3865</v>
      </c>
      <c r="F266" s="147">
        <v>44561</v>
      </c>
      <c r="G266" s="144" t="s">
        <v>4745</v>
      </c>
      <c r="H266" s="144" t="s">
        <v>9170</v>
      </c>
      <c r="I266" s="145" t="b">
        <v>1</v>
      </c>
      <c r="J266" s="145">
        <v>60</v>
      </c>
    </row>
    <row r="267" spans="1:10">
      <c r="A267" s="7" t="s">
        <v>49</v>
      </c>
      <c r="D267" s="144" t="s">
        <v>363</v>
      </c>
      <c r="E267" s="144" t="s">
        <v>3865</v>
      </c>
      <c r="F267" s="147">
        <v>44561</v>
      </c>
      <c r="G267" s="144" t="s">
        <v>4745</v>
      </c>
      <c r="H267" s="144" t="s">
        <v>9170</v>
      </c>
      <c r="I267" s="145" t="b">
        <v>1</v>
      </c>
      <c r="J267" s="145">
        <v>199.3</v>
      </c>
    </row>
    <row r="268" spans="1:10">
      <c r="A268" s="7" t="s">
        <v>49</v>
      </c>
      <c r="D268" s="144" t="s">
        <v>365</v>
      </c>
      <c r="E268" s="144" t="s">
        <v>3865</v>
      </c>
      <c r="F268" s="147">
        <v>44561</v>
      </c>
      <c r="G268" s="144" t="s">
        <v>4745</v>
      </c>
      <c r="H268" s="144" t="s">
        <v>9170</v>
      </c>
      <c r="I268" s="145" t="b">
        <v>1</v>
      </c>
      <c r="J268" s="145">
        <v>1278.8</v>
      </c>
    </row>
    <row r="269" spans="1:10">
      <c r="A269" s="7" t="s">
        <v>49</v>
      </c>
      <c r="D269" s="144" t="s">
        <v>118</v>
      </c>
      <c r="E269" s="144" t="s">
        <v>3865</v>
      </c>
      <c r="F269" s="147">
        <v>44561</v>
      </c>
      <c r="G269" s="144" t="s">
        <v>4745</v>
      </c>
      <c r="H269" s="144" t="s">
        <v>9170</v>
      </c>
      <c r="I269" s="145" t="b">
        <v>1</v>
      </c>
      <c r="J269" s="145">
        <v>53.14</v>
      </c>
    </row>
    <row r="270" spans="1:10">
      <c r="A270" s="7" t="s">
        <v>49</v>
      </c>
      <c r="D270" s="144" t="s">
        <v>121</v>
      </c>
      <c r="E270" s="144" t="s">
        <v>3865</v>
      </c>
      <c r="F270" s="147">
        <v>44561</v>
      </c>
      <c r="G270" s="144" t="s">
        <v>4745</v>
      </c>
      <c r="H270" s="144" t="s">
        <v>9170</v>
      </c>
      <c r="I270" s="145" t="b">
        <v>1</v>
      </c>
      <c r="J270" s="145">
        <v>81.09</v>
      </c>
    </row>
    <row r="271" spans="1:10">
      <c r="A271" s="7" t="s">
        <v>49</v>
      </c>
      <c r="D271" s="144" t="s">
        <v>123</v>
      </c>
      <c r="E271" s="144" t="s">
        <v>3865</v>
      </c>
      <c r="F271" s="147">
        <v>44561</v>
      </c>
      <c r="G271" s="144" t="s">
        <v>4745</v>
      </c>
      <c r="H271" s="144" t="s">
        <v>9170</v>
      </c>
      <c r="I271" s="145" t="b">
        <v>1</v>
      </c>
      <c r="J271" s="145">
        <v>112.7</v>
      </c>
    </row>
    <row r="272" spans="1:10">
      <c r="A272" s="7" t="s">
        <v>49</v>
      </c>
      <c r="D272" s="144" t="s">
        <v>368</v>
      </c>
      <c r="E272" s="144" t="s">
        <v>3865</v>
      </c>
      <c r="F272" s="147">
        <v>44561</v>
      </c>
      <c r="G272" s="144" t="s">
        <v>4745</v>
      </c>
      <c r="H272" s="144" t="s">
        <v>9170</v>
      </c>
      <c r="I272" s="145" t="b">
        <v>1</v>
      </c>
      <c r="J272" s="145">
        <v>393.4</v>
      </c>
    </row>
    <row r="273" spans="1:10">
      <c r="A273" s="7" t="s">
        <v>49</v>
      </c>
      <c r="D273" s="144" t="s">
        <v>370</v>
      </c>
      <c r="E273" s="144" t="s">
        <v>3865</v>
      </c>
      <c r="F273" s="147">
        <v>44561</v>
      </c>
      <c r="G273" s="144" t="s">
        <v>4745</v>
      </c>
      <c r="H273" s="144" t="s">
        <v>9170</v>
      </c>
      <c r="I273" s="145" t="b">
        <v>1</v>
      </c>
      <c r="J273" s="145">
        <v>882.8</v>
      </c>
    </row>
    <row r="274" spans="1:10">
      <c r="A274" s="7" t="s">
        <v>49</v>
      </c>
      <c r="D274" s="144" t="s">
        <v>372</v>
      </c>
      <c r="E274" s="144" t="s">
        <v>3865</v>
      </c>
      <c r="F274" s="147">
        <v>44561</v>
      </c>
      <c r="G274" s="144" t="s">
        <v>4745</v>
      </c>
      <c r="H274" s="144" t="s">
        <v>9170</v>
      </c>
      <c r="I274" s="145" t="b">
        <v>1</v>
      </c>
      <c r="J274" s="145">
        <v>882.8</v>
      </c>
    </row>
    <row r="275" spans="1:10">
      <c r="A275" s="7" t="s">
        <v>49</v>
      </c>
      <c r="D275" s="144" t="s">
        <v>3747</v>
      </c>
      <c r="E275" s="144" t="s">
        <v>3865</v>
      </c>
      <c r="F275" s="147">
        <v>44561</v>
      </c>
      <c r="G275" s="144" t="s">
        <v>4745</v>
      </c>
      <c r="H275" s="144" t="s">
        <v>9170</v>
      </c>
      <c r="I275" s="145" t="b">
        <v>1</v>
      </c>
      <c r="J275" s="145">
        <v>4.4800000000000004</v>
      </c>
    </row>
    <row r="276" spans="1:10">
      <c r="A276" s="7" t="s">
        <v>49</v>
      </c>
      <c r="D276" s="144" t="s">
        <v>3748</v>
      </c>
      <c r="E276" s="144" t="s">
        <v>3865</v>
      </c>
      <c r="F276" s="147">
        <v>44561</v>
      </c>
      <c r="G276" s="144" t="s">
        <v>4745</v>
      </c>
      <c r="H276" s="144" t="s">
        <v>9170</v>
      </c>
      <c r="I276" s="145" t="b">
        <v>1</v>
      </c>
      <c r="J276" s="145">
        <v>4.4800000000000004</v>
      </c>
    </row>
    <row r="277" spans="1:10">
      <c r="A277" s="7" t="s">
        <v>49</v>
      </c>
      <c r="D277" s="144" t="s">
        <v>3749</v>
      </c>
      <c r="E277" s="144" t="s">
        <v>3865</v>
      </c>
      <c r="F277" s="147">
        <v>44561</v>
      </c>
      <c r="G277" s="144" t="s">
        <v>4745</v>
      </c>
      <c r="H277" s="144" t="s">
        <v>9170</v>
      </c>
      <c r="I277" s="145" t="b">
        <v>1</v>
      </c>
      <c r="J277" s="145">
        <v>4.4800000000000004</v>
      </c>
    </row>
    <row r="278" spans="1:10">
      <c r="A278" s="7" t="s">
        <v>49</v>
      </c>
      <c r="D278" s="144" t="s">
        <v>3750</v>
      </c>
      <c r="E278" s="144" t="s">
        <v>3865</v>
      </c>
      <c r="F278" s="147">
        <v>44561</v>
      </c>
      <c r="G278" s="144" t="s">
        <v>4745</v>
      </c>
      <c r="H278" s="144" t="s">
        <v>9170</v>
      </c>
      <c r="I278" s="145" t="b">
        <v>1</v>
      </c>
      <c r="J278" s="145">
        <v>4.4800000000000004</v>
      </c>
    </row>
    <row r="279" spans="1:10">
      <c r="A279" s="7" t="s">
        <v>49</v>
      </c>
      <c r="D279" s="144" t="s">
        <v>3751</v>
      </c>
      <c r="E279" s="144" t="s">
        <v>3865</v>
      </c>
      <c r="F279" s="147">
        <v>44561</v>
      </c>
      <c r="G279" s="144" t="s">
        <v>4745</v>
      </c>
      <c r="H279" s="144" t="s">
        <v>9170</v>
      </c>
      <c r="I279" s="145" t="b">
        <v>1</v>
      </c>
      <c r="J279" s="145">
        <v>4.4800000000000004</v>
      </c>
    </row>
    <row r="280" spans="1:10">
      <c r="A280" s="7" t="s">
        <v>49</v>
      </c>
      <c r="D280" s="144" t="s">
        <v>261</v>
      </c>
      <c r="E280" s="144" t="s">
        <v>3865</v>
      </c>
      <c r="F280" s="147">
        <v>44561</v>
      </c>
      <c r="G280" s="144" t="s">
        <v>4745</v>
      </c>
      <c r="H280" s="144" t="s">
        <v>9170</v>
      </c>
      <c r="I280" s="145" t="b">
        <v>1</v>
      </c>
      <c r="J280" s="145">
        <v>0.9</v>
      </c>
    </row>
    <row r="281" spans="1:10">
      <c r="A281" s="7" t="s">
        <v>49</v>
      </c>
      <c r="D281" s="144" t="s">
        <v>264</v>
      </c>
      <c r="E281" s="144" t="s">
        <v>3865</v>
      </c>
      <c r="F281" s="147">
        <v>44561</v>
      </c>
      <c r="G281" s="144" t="s">
        <v>4745</v>
      </c>
      <c r="H281" s="144" t="s">
        <v>9170</v>
      </c>
      <c r="I281" s="145" t="b">
        <v>1</v>
      </c>
      <c r="J281" s="145">
        <v>0.9</v>
      </c>
    </row>
    <row r="282" spans="1:10">
      <c r="A282" s="7" t="s">
        <v>49</v>
      </c>
      <c r="D282" s="144" t="s">
        <v>267</v>
      </c>
      <c r="E282" s="144" t="s">
        <v>3865</v>
      </c>
      <c r="F282" s="147">
        <v>44561</v>
      </c>
      <c r="G282" s="144" t="s">
        <v>4745</v>
      </c>
      <c r="H282" s="144" t="s">
        <v>9170</v>
      </c>
      <c r="I282" s="145" t="b">
        <v>1</v>
      </c>
      <c r="J282" s="145">
        <v>0.9</v>
      </c>
    </row>
    <row r="283" spans="1:10">
      <c r="A283" s="7" t="s">
        <v>49</v>
      </c>
      <c r="D283" s="144" t="s">
        <v>270</v>
      </c>
      <c r="E283" s="144" t="s">
        <v>3865</v>
      </c>
      <c r="F283" s="147">
        <v>44561</v>
      </c>
      <c r="G283" s="144" t="s">
        <v>4745</v>
      </c>
      <c r="H283" s="144" t="s">
        <v>9170</v>
      </c>
      <c r="I283" s="145" t="b">
        <v>1</v>
      </c>
      <c r="J283" s="145">
        <v>0.9</v>
      </c>
    </row>
    <row r="284" spans="1:10">
      <c r="A284" s="7" t="s">
        <v>49</v>
      </c>
      <c r="D284" s="144" t="s">
        <v>273</v>
      </c>
      <c r="E284" s="144" t="s">
        <v>3865</v>
      </c>
      <c r="F284" s="147">
        <v>44561</v>
      </c>
      <c r="G284" s="144" t="s">
        <v>4745</v>
      </c>
      <c r="H284" s="144" t="s">
        <v>9170</v>
      </c>
      <c r="I284" s="145" t="b">
        <v>1</v>
      </c>
      <c r="J284" s="145">
        <v>0.9</v>
      </c>
    </row>
    <row r="285" spans="1:10">
      <c r="A285" s="7" t="s">
        <v>49</v>
      </c>
      <c r="D285" s="144" t="s">
        <v>276</v>
      </c>
      <c r="E285" s="144" t="s">
        <v>3865</v>
      </c>
      <c r="F285" s="147">
        <v>44561</v>
      </c>
      <c r="G285" s="144" t="s">
        <v>4745</v>
      </c>
      <c r="H285" s="144" t="s">
        <v>9170</v>
      </c>
      <c r="I285" s="145" t="b">
        <v>1</v>
      </c>
      <c r="J285" s="145">
        <v>0.9</v>
      </c>
    </row>
    <row r="286" spans="1:10">
      <c r="A286" s="7" t="s">
        <v>49</v>
      </c>
      <c r="D286" s="144" t="s">
        <v>279</v>
      </c>
      <c r="E286" s="144" t="s">
        <v>3865</v>
      </c>
      <c r="F286" s="147">
        <v>44561</v>
      </c>
      <c r="G286" s="144" t="s">
        <v>4745</v>
      </c>
      <c r="H286" s="144" t="s">
        <v>9170</v>
      </c>
      <c r="I286" s="145" t="b">
        <v>1</v>
      </c>
      <c r="J286" s="145">
        <v>0.9</v>
      </c>
    </row>
    <row r="287" spans="1:10">
      <c r="A287" s="7" t="s">
        <v>49</v>
      </c>
      <c r="D287" s="144" t="s">
        <v>282</v>
      </c>
      <c r="E287" s="144" t="s">
        <v>3865</v>
      </c>
      <c r="F287" s="147">
        <v>44561</v>
      </c>
      <c r="G287" s="144" t="s">
        <v>4745</v>
      </c>
      <c r="H287" s="144" t="s">
        <v>9170</v>
      </c>
      <c r="I287" s="145" t="b">
        <v>1</v>
      </c>
      <c r="J287" s="145">
        <v>0.9</v>
      </c>
    </row>
    <row r="288" spans="1:10">
      <c r="A288" s="7" t="s">
        <v>49</v>
      </c>
      <c r="D288" s="144" t="s">
        <v>285</v>
      </c>
      <c r="E288" s="144" t="s">
        <v>3865</v>
      </c>
      <c r="F288" s="147">
        <v>44561</v>
      </c>
      <c r="G288" s="144" t="s">
        <v>4745</v>
      </c>
      <c r="H288" s="144" t="s">
        <v>9170</v>
      </c>
      <c r="I288" s="145" t="b">
        <v>1</v>
      </c>
      <c r="J288" s="145">
        <v>0.9</v>
      </c>
    </row>
    <row r="289" spans="1:10">
      <c r="A289" s="7" t="s">
        <v>49</v>
      </c>
      <c r="D289" s="144" t="s">
        <v>288</v>
      </c>
      <c r="E289" s="144" t="s">
        <v>3865</v>
      </c>
      <c r="F289" s="147">
        <v>44561</v>
      </c>
      <c r="G289" s="144" t="s">
        <v>4745</v>
      </c>
      <c r="H289" s="144" t="s">
        <v>9170</v>
      </c>
      <c r="I289" s="145" t="b">
        <v>1</v>
      </c>
      <c r="J289" s="145">
        <v>0.9</v>
      </c>
    </row>
    <row r="290" spans="1:10">
      <c r="A290" s="7" t="s">
        <v>49</v>
      </c>
      <c r="D290" s="144" t="s">
        <v>291</v>
      </c>
      <c r="E290" s="144" t="s">
        <v>3865</v>
      </c>
      <c r="F290" s="147">
        <v>44561</v>
      </c>
      <c r="G290" s="144" t="s">
        <v>4745</v>
      </c>
      <c r="H290" s="144" t="s">
        <v>9170</v>
      </c>
      <c r="I290" s="145" t="b">
        <v>1</v>
      </c>
      <c r="J290" s="145">
        <v>0.9</v>
      </c>
    </row>
    <row r="291" spans="1:10">
      <c r="A291" s="7" t="s">
        <v>49</v>
      </c>
      <c r="D291" s="144" t="s">
        <v>294</v>
      </c>
      <c r="E291" s="144" t="s">
        <v>3865</v>
      </c>
      <c r="F291" s="147">
        <v>44561</v>
      </c>
      <c r="G291" s="144" t="s">
        <v>4745</v>
      </c>
      <c r="H291" s="144" t="s">
        <v>9170</v>
      </c>
      <c r="I291" s="145" t="b">
        <v>1</v>
      </c>
      <c r="J291" s="145">
        <v>1</v>
      </c>
    </row>
    <row r="292" spans="1:10">
      <c r="A292" s="7" t="s">
        <v>49</v>
      </c>
      <c r="D292" s="144" t="s">
        <v>297</v>
      </c>
      <c r="E292" s="144" t="s">
        <v>3865</v>
      </c>
      <c r="F292" s="147">
        <v>44561</v>
      </c>
      <c r="G292" s="144" t="s">
        <v>4745</v>
      </c>
      <c r="H292" s="144" t="s">
        <v>9170</v>
      </c>
      <c r="I292" s="145" t="b">
        <v>1</v>
      </c>
      <c r="J292" s="145">
        <v>1</v>
      </c>
    </row>
    <row r="293" spans="1:10">
      <c r="A293" s="7" t="s">
        <v>49</v>
      </c>
      <c r="D293" s="144" t="s">
        <v>300</v>
      </c>
      <c r="E293" s="144" t="s">
        <v>3865</v>
      </c>
      <c r="F293" s="147">
        <v>44561</v>
      </c>
      <c r="G293" s="144" t="s">
        <v>4745</v>
      </c>
      <c r="H293" s="144" t="s">
        <v>9170</v>
      </c>
      <c r="I293" s="145" t="b">
        <v>1</v>
      </c>
      <c r="J293" s="145">
        <v>1.1000000000000001</v>
      </c>
    </row>
    <row r="294" spans="1:10">
      <c r="A294" s="7" t="s">
        <v>49</v>
      </c>
      <c r="D294" s="144" t="s">
        <v>303</v>
      </c>
      <c r="E294" s="144" t="s">
        <v>3865</v>
      </c>
      <c r="F294" s="147">
        <v>44561</v>
      </c>
      <c r="G294" s="144" t="s">
        <v>4745</v>
      </c>
      <c r="H294" s="144" t="s">
        <v>9170</v>
      </c>
      <c r="I294" s="145" t="b">
        <v>1</v>
      </c>
      <c r="J294" s="145">
        <v>1.1000000000000001</v>
      </c>
    </row>
    <row r="295" spans="1:10">
      <c r="A295" s="7" t="s">
        <v>49</v>
      </c>
      <c r="D295" s="144" t="s">
        <v>306</v>
      </c>
      <c r="E295" s="144" t="s">
        <v>3865</v>
      </c>
      <c r="F295" s="147">
        <v>44561</v>
      </c>
      <c r="G295" s="144" t="s">
        <v>4745</v>
      </c>
      <c r="H295" s="144" t="s">
        <v>9170</v>
      </c>
      <c r="I295" s="145" t="b">
        <v>1</v>
      </c>
      <c r="J295" s="145">
        <v>1.1000000000000001</v>
      </c>
    </row>
    <row r="296" spans="1:10">
      <c r="A296" s="7" t="s">
        <v>49</v>
      </c>
      <c r="D296" s="144" t="s">
        <v>309</v>
      </c>
      <c r="E296" s="144" t="s">
        <v>3865</v>
      </c>
      <c r="F296" s="147">
        <v>44561</v>
      </c>
      <c r="G296" s="144" t="s">
        <v>4745</v>
      </c>
      <c r="H296" s="144" t="s">
        <v>9170</v>
      </c>
      <c r="I296" s="145" t="b">
        <v>1</v>
      </c>
      <c r="J296" s="145">
        <v>6.5</v>
      </c>
    </row>
    <row r="297" spans="1:10">
      <c r="A297" s="7" t="s">
        <v>49</v>
      </c>
      <c r="D297" s="144" t="s">
        <v>312</v>
      </c>
      <c r="E297" s="144" t="s">
        <v>3865</v>
      </c>
      <c r="F297" s="147">
        <v>44561</v>
      </c>
      <c r="G297" s="144" t="s">
        <v>4745</v>
      </c>
      <c r="H297" s="144" t="s">
        <v>9170</v>
      </c>
      <c r="I297" s="145" t="b">
        <v>1</v>
      </c>
      <c r="J297" s="145">
        <v>6.5</v>
      </c>
    </row>
    <row r="298" spans="1:10">
      <c r="A298" s="7" t="s">
        <v>49</v>
      </c>
      <c r="D298" s="144" t="s">
        <v>315</v>
      </c>
      <c r="E298" s="144" t="s">
        <v>3865</v>
      </c>
      <c r="F298" s="147">
        <v>44561</v>
      </c>
      <c r="G298" s="144" t="s">
        <v>4745</v>
      </c>
      <c r="H298" s="144" t="s">
        <v>9170</v>
      </c>
      <c r="I298" s="145" t="b">
        <v>1</v>
      </c>
      <c r="J298" s="145">
        <v>6.7</v>
      </c>
    </row>
    <row r="299" spans="1:10">
      <c r="A299" s="7" t="s">
        <v>49</v>
      </c>
      <c r="D299" s="144" t="s">
        <v>318</v>
      </c>
      <c r="E299" s="144" t="s">
        <v>3865</v>
      </c>
      <c r="F299" s="147">
        <v>44561</v>
      </c>
      <c r="G299" s="144" t="s">
        <v>4745</v>
      </c>
      <c r="H299" s="144" t="s">
        <v>9170</v>
      </c>
      <c r="I299" s="145" t="b">
        <v>1</v>
      </c>
      <c r="J299" s="145">
        <v>6.7</v>
      </c>
    </row>
    <row r="300" spans="1:10">
      <c r="A300" s="7" t="s">
        <v>49</v>
      </c>
      <c r="D300" s="144" t="s">
        <v>321</v>
      </c>
      <c r="E300" s="144" t="s">
        <v>3865</v>
      </c>
      <c r="F300" s="147">
        <v>44561</v>
      </c>
      <c r="G300" s="144" t="s">
        <v>4745</v>
      </c>
      <c r="H300" s="144" t="s">
        <v>9170</v>
      </c>
      <c r="I300" s="145" t="b">
        <v>1</v>
      </c>
      <c r="J300" s="145">
        <v>6.7</v>
      </c>
    </row>
    <row r="301" spans="1:10">
      <c r="A301" s="7" t="s">
        <v>49</v>
      </c>
      <c r="D301" s="144" t="s">
        <v>324</v>
      </c>
      <c r="E301" s="144" t="s">
        <v>3865</v>
      </c>
      <c r="F301" s="147">
        <v>44561</v>
      </c>
      <c r="G301" s="144" t="s">
        <v>4745</v>
      </c>
      <c r="H301" s="144" t="s">
        <v>9170</v>
      </c>
      <c r="I301" s="145" t="b">
        <v>1</v>
      </c>
      <c r="J301" s="145">
        <v>6.6</v>
      </c>
    </row>
    <row r="302" spans="1:10">
      <c r="A302" s="7" t="s">
        <v>49</v>
      </c>
      <c r="D302" s="144" t="s">
        <v>327</v>
      </c>
      <c r="E302" s="144" t="s">
        <v>3865</v>
      </c>
      <c r="F302" s="147">
        <v>44561</v>
      </c>
      <c r="G302" s="144" t="s">
        <v>4745</v>
      </c>
      <c r="H302" s="144" t="s">
        <v>9170</v>
      </c>
      <c r="I302" s="145" t="b">
        <v>1</v>
      </c>
      <c r="J302" s="145">
        <v>6.9</v>
      </c>
    </row>
    <row r="303" spans="1:10">
      <c r="A303" s="7" t="s">
        <v>49</v>
      </c>
      <c r="D303" s="144" t="s">
        <v>330</v>
      </c>
      <c r="E303" s="144" t="s">
        <v>3865</v>
      </c>
      <c r="F303" s="147">
        <v>44561</v>
      </c>
      <c r="G303" s="144" t="s">
        <v>4745</v>
      </c>
      <c r="H303" s="144" t="s">
        <v>9170</v>
      </c>
      <c r="I303" s="145" t="b">
        <v>1</v>
      </c>
      <c r="J303" s="145">
        <v>6.9</v>
      </c>
    </row>
    <row r="304" spans="1:10">
      <c r="A304" s="7" t="s">
        <v>49</v>
      </c>
      <c r="D304" s="144" t="s">
        <v>333</v>
      </c>
      <c r="E304" s="144" t="s">
        <v>3865</v>
      </c>
      <c r="F304" s="147">
        <v>44561</v>
      </c>
      <c r="G304" s="144" t="s">
        <v>4745</v>
      </c>
      <c r="H304" s="144" t="s">
        <v>9170</v>
      </c>
      <c r="I304" s="145" t="b">
        <v>1</v>
      </c>
      <c r="J304" s="145">
        <v>6.9</v>
      </c>
    </row>
    <row r="305" spans="1:10">
      <c r="A305" s="7" t="s">
        <v>49</v>
      </c>
      <c r="D305" s="144" t="s">
        <v>336</v>
      </c>
      <c r="E305" s="144" t="s">
        <v>3865</v>
      </c>
      <c r="F305" s="147">
        <v>44561</v>
      </c>
      <c r="G305" s="144" t="s">
        <v>4745</v>
      </c>
      <c r="H305" s="144" t="s">
        <v>9170</v>
      </c>
      <c r="I305" s="145" t="b">
        <v>1</v>
      </c>
      <c r="J305" s="145">
        <v>6.9</v>
      </c>
    </row>
    <row r="306" spans="1:10">
      <c r="A306" s="7" t="s">
        <v>49</v>
      </c>
      <c r="D306" s="144" t="s">
        <v>339</v>
      </c>
      <c r="E306" s="144" t="s">
        <v>3865</v>
      </c>
      <c r="F306" s="147">
        <v>44561</v>
      </c>
      <c r="G306" s="144" t="s">
        <v>4745</v>
      </c>
      <c r="H306" s="144" t="s">
        <v>9170</v>
      </c>
      <c r="I306" s="145" t="b">
        <v>1</v>
      </c>
      <c r="J306" s="145">
        <v>7</v>
      </c>
    </row>
    <row r="307" spans="1:10">
      <c r="A307" s="7" t="s">
        <v>49</v>
      </c>
      <c r="D307" s="144" t="s">
        <v>342</v>
      </c>
      <c r="E307" s="144" t="s">
        <v>3865</v>
      </c>
      <c r="F307" s="147">
        <v>44561</v>
      </c>
      <c r="G307" s="144" t="s">
        <v>4745</v>
      </c>
      <c r="H307" s="144" t="s">
        <v>9170</v>
      </c>
      <c r="I307" s="145" t="b">
        <v>1</v>
      </c>
      <c r="J307" s="145">
        <v>7</v>
      </c>
    </row>
    <row r="308" spans="1:10">
      <c r="A308" s="7" t="s">
        <v>49</v>
      </c>
      <c r="D308" s="144" t="s">
        <v>3398</v>
      </c>
      <c r="E308" s="144" t="s">
        <v>3865</v>
      </c>
      <c r="F308" s="147">
        <v>44561</v>
      </c>
      <c r="G308" s="144" t="s">
        <v>4745</v>
      </c>
      <c r="H308" s="144" t="s">
        <v>9170</v>
      </c>
      <c r="I308" s="145" t="b">
        <v>1</v>
      </c>
      <c r="J308" s="145">
        <v>1.2</v>
      </c>
    </row>
    <row r="309" spans="1:10">
      <c r="A309" s="7" t="s">
        <v>49</v>
      </c>
      <c r="D309" s="144" t="s">
        <v>3399</v>
      </c>
      <c r="E309" s="144" t="s">
        <v>3865</v>
      </c>
      <c r="F309" s="147">
        <v>44561</v>
      </c>
      <c r="G309" s="144" t="s">
        <v>4745</v>
      </c>
      <c r="H309" s="144" t="s">
        <v>9170</v>
      </c>
      <c r="I309" s="145" t="b">
        <v>1</v>
      </c>
      <c r="J309" s="145">
        <v>1.2</v>
      </c>
    </row>
    <row r="310" spans="1:10">
      <c r="A310" s="7" t="s">
        <v>49</v>
      </c>
      <c r="D310" s="144" t="s">
        <v>3400</v>
      </c>
      <c r="E310" s="144" t="s">
        <v>3865</v>
      </c>
      <c r="F310" s="147">
        <v>44561</v>
      </c>
      <c r="G310" s="144" t="s">
        <v>4745</v>
      </c>
      <c r="H310" s="144" t="s">
        <v>9170</v>
      </c>
      <c r="I310" s="145" t="b">
        <v>1</v>
      </c>
      <c r="J310" s="145">
        <v>1.2</v>
      </c>
    </row>
    <row r="311" spans="1:10">
      <c r="A311" s="7" t="s">
        <v>49</v>
      </c>
      <c r="D311" s="144" t="s">
        <v>3401</v>
      </c>
      <c r="E311" s="144" t="s">
        <v>3865</v>
      </c>
      <c r="F311" s="147">
        <v>44561</v>
      </c>
      <c r="G311" s="144" t="s">
        <v>4745</v>
      </c>
      <c r="H311" s="144" t="s">
        <v>9170</v>
      </c>
      <c r="I311" s="145" t="b">
        <v>1</v>
      </c>
      <c r="J311" s="145">
        <v>1.2</v>
      </c>
    </row>
    <row r="312" spans="1:10">
      <c r="A312" s="7" t="s">
        <v>49</v>
      </c>
      <c r="D312" s="144" t="s">
        <v>3752</v>
      </c>
      <c r="E312" s="144" t="s">
        <v>3865</v>
      </c>
      <c r="F312" s="147">
        <v>44561</v>
      </c>
      <c r="G312" s="144" t="s">
        <v>4745</v>
      </c>
      <c r="H312" s="144" t="s">
        <v>9170</v>
      </c>
      <c r="I312" s="145" t="b">
        <v>1</v>
      </c>
      <c r="J312" s="145">
        <v>0.19</v>
      </c>
    </row>
    <row r="313" spans="1:10">
      <c r="A313" s="7" t="s">
        <v>49</v>
      </c>
      <c r="D313" s="144" t="s">
        <v>3753</v>
      </c>
      <c r="E313" s="144" t="s">
        <v>3865</v>
      </c>
      <c r="F313" s="147">
        <v>44561</v>
      </c>
      <c r="G313" s="144" t="s">
        <v>4745</v>
      </c>
      <c r="H313" s="144" t="s">
        <v>9170</v>
      </c>
      <c r="I313" s="145" t="b">
        <v>1</v>
      </c>
      <c r="J313" s="145">
        <v>0.19</v>
      </c>
    </row>
    <row r="314" spans="1:10">
      <c r="A314" s="7" t="s">
        <v>49</v>
      </c>
      <c r="D314" s="144" t="s">
        <v>3754</v>
      </c>
      <c r="E314" s="144" t="s">
        <v>3865</v>
      </c>
      <c r="F314" s="147">
        <v>44561</v>
      </c>
      <c r="G314" s="144" t="s">
        <v>4745</v>
      </c>
      <c r="H314" s="144" t="s">
        <v>9170</v>
      </c>
      <c r="I314" s="145" t="b">
        <v>1</v>
      </c>
      <c r="J314" s="145">
        <v>0.19</v>
      </c>
    </row>
    <row r="315" spans="1:10">
      <c r="A315" s="7" t="s">
        <v>49</v>
      </c>
      <c r="D315" s="144" t="s">
        <v>560</v>
      </c>
      <c r="E315" s="144" t="s">
        <v>3865</v>
      </c>
      <c r="F315" s="147">
        <v>44561</v>
      </c>
      <c r="G315" s="144" t="s">
        <v>4745</v>
      </c>
      <c r="H315" s="144" t="s">
        <v>9170</v>
      </c>
      <c r="I315" s="145" t="b">
        <v>1</v>
      </c>
      <c r="J315" s="145">
        <v>1.2</v>
      </c>
    </row>
    <row r="316" spans="1:10">
      <c r="A316" s="7" t="s">
        <v>49</v>
      </c>
      <c r="D316" s="144" t="s">
        <v>563</v>
      </c>
      <c r="E316" s="144" t="s">
        <v>3865</v>
      </c>
      <c r="F316" s="147">
        <v>44561</v>
      </c>
      <c r="G316" s="144" t="s">
        <v>4745</v>
      </c>
      <c r="H316" s="144" t="s">
        <v>9170</v>
      </c>
      <c r="I316" s="145" t="b">
        <v>1</v>
      </c>
      <c r="J316" s="145">
        <v>1.2</v>
      </c>
    </row>
    <row r="317" spans="1:10">
      <c r="A317" s="7" t="s">
        <v>49</v>
      </c>
      <c r="D317" s="144" t="s">
        <v>566</v>
      </c>
      <c r="E317" s="144" t="s">
        <v>3865</v>
      </c>
      <c r="F317" s="147">
        <v>44561</v>
      </c>
      <c r="G317" s="144" t="s">
        <v>4745</v>
      </c>
      <c r="H317" s="144" t="s">
        <v>9170</v>
      </c>
      <c r="I317" s="145" t="b">
        <v>1</v>
      </c>
      <c r="J317" s="145">
        <v>1.2</v>
      </c>
    </row>
    <row r="318" spans="1:10">
      <c r="A318" s="7" t="s">
        <v>49</v>
      </c>
      <c r="D318" s="144" t="s">
        <v>569</v>
      </c>
      <c r="E318" s="144" t="s">
        <v>3865</v>
      </c>
      <c r="F318" s="147">
        <v>44561</v>
      </c>
      <c r="G318" s="144" t="s">
        <v>4745</v>
      </c>
      <c r="H318" s="144" t="s">
        <v>9170</v>
      </c>
      <c r="I318" s="145" t="b">
        <v>1</v>
      </c>
      <c r="J318" s="145">
        <v>1.2</v>
      </c>
    </row>
    <row r="319" spans="1:10">
      <c r="A319" s="7" t="s">
        <v>49</v>
      </c>
      <c r="D319" s="144" t="s">
        <v>572</v>
      </c>
      <c r="E319" s="144" t="s">
        <v>3865</v>
      </c>
      <c r="F319" s="147">
        <v>44561</v>
      </c>
      <c r="G319" s="144" t="s">
        <v>4745</v>
      </c>
      <c r="H319" s="144" t="s">
        <v>9170</v>
      </c>
      <c r="I319" s="145" t="b">
        <v>1</v>
      </c>
      <c r="J319" s="145">
        <v>1.2</v>
      </c>
    </row>
    <row r="320" spans="1:10">
      <c r="A320" s="7" t="s">
        <v>49</v>
      </c>
      <c r="D320" s="144" t="s">
        <v>575</v>
      </c>
      <c r="E320" s="144" t="s">
        <v>3865</v>
      </c>
      <c r="F320" s="147">
        <v>44561</v>
      </c>
      <c r="G320" s="144" t="s">
        <v>4745</v>
      </c>
      <c r="H320" s="144" t="s">
        <v>9170</v>
      </c>
      <c r="I320" s="145" t="b">
        <v>1</v>
      </c>
      <c r="J320" s="145">
        <v>1.2</v>
      </c>
    </row>
    <row r="321" spans="1:10">
      <c r="A321" s="7" t="s">
        <v>49</v>
      </c>
      <c r="D321" s="144" t="s">
        <v>652</v>
      </c>
      <c r="E321" s="144" t="s">
        <v>3865</v>
      </c>
      <c r="F321" s="147">
        <v>44561</v>
      </c>
      <c r="G321" s="144" t="s">
        <v>4745</v>
      </c>
      <c r="H321" s="144" t="s">
        <v>9170</v>
      </c>
      <c r="I321" s="145" t="b">
        <v>1</v>
      </c>
      <c r="J321" s="145">
        <v>10.4</v>
      </c>
    </row>
    <row r="322" spans="1:10">
      <c r="A322" s="7" t="s">
        <v>49</v>
      </c>
      <c r="D322" s="144" t="s">
        <v>376</v>
      </c>
      <c r="E322" s="144" t="s">
        <v>3865</v>
      </c>
      <c r="F322" s="147">
        <v>44561</v>
      </c>
      <c r="G322" s="144" t="s">
        <v>4745</v>
      </c>
      <c r="H322" s="144" t="s">
        <v>9170</v>
      </c>
      <c r="I322" s="145" t="b">
        <v>1</v>
      </c>
      <c r="J322" s="145">
        <v>26.1</v>
      </c>
    </row>
    <row r="323" spans="1:10">
      <c r="A323" s="7" t="s">
        <v>49</v>
      </c>
      <c r="D323" s="144" t="s">
        <v>453</v>
      </c>
      <c r="E323" s="144" t="s">
        <v>3865</v>
      </c>
      <c r="F323" s="147">
        <v>44561</v>
      </c>
      <c r="G323" s="144" t="s">
        <v>4745</v>
      </c>
      <c r="H323" s="144" t="s">
        <v>9170</v>
      </c>
      <c r="I323" s="145" t="b">
        <v>1</v>
      </c>
      <c r="J323" s="145">
        <v>18</v>
      </c>
    </row>
    <row r="324" spans="1:10">
      <c r="A324" s="7" t="s">
        <v>49</v>
      </c>
      <c r="D324" s="144" t="s">
        <v>3725</v>
      </c>
      <c r="E324" s="144" t="s">
        <v>3865</v>
      </c>
      <c r="F324" s="147">
        <v>44561</v>
      </c>
      <c r="G324" s="144" t="s">
        <v>4745</v>
      </c>
      <c r="H324" s="144" t="s">
        <v>9170</v>
      </c>
      <c r="I324" s="145" t="b">
        <v>1</v>
      </c>
      <c r="J324" s="145">
        <v>18</v>
      </c>
    </row>
    <row r="325" spans="1:10">
      <c r="A325" s="7" t="s">
        <v>49</v>
      </c>
      <c r="D325" s="144" t="s">
        <v>455</v>
      </c>
      <c r="E325" s="144" t="s">
        <v>3865</v>
      </c>
      <c r="F325" s="147">
        <v>44561</v>
      </c>
      <c r="G325" s="144" t="s">
        <v>4745</v>
      </c>
      <c r="H325" s="144" t="s">
        <v>9170</v>
      </c>
      <c r="I325" s="145" t="b">
        <v>1</v>
      </c>
      <c r="J325" s="145">
        <v>18</v>
      </c>
    </row>
    <row r="326" spans="1:10">
      <c r="A326" s="7" t="s">
        <v>49</v>
      </c>
      <c r="D326" s="144" t="s">
        <v>458</v>
      </c>
      <c r="E326" s="144" t="s">
        <v>3865</v>
      </c>
      <c r="F326" s="147">
        <v>44561</v>
      </c>
      <c r="G326" s="144" t="s">
        <v>4745</v>
      </c>
      <c r="H326" s="144" t="s">
        <v>9170</v>
      </c>
      <c r="I326" s="145" t="b">
        <v>1</v>
      </c>
      <c r="J326" s="145">
        <v>14.7</v>
      </c>
    </row>
    <row r="327" spans="1:10">
      <c r="A327" s="7" t="s">
        <v>49</v>
      </c>
      <c r="D327" s="144" t="s">
        <v>461</v>
      </c>
      <c r="E327" s="144" t="s">
        <v>3865</v>
      </c>
      <c r="F327" s="147">
        <v>44561</v>
      </c>
      <c r="G327" s="144" t="s">
        <v>4745</v>
      </c>
      <c r="H327" s="144" t="s">
        <v>9170</v>
      </c>
      <c r="I327" s="145" t="b">
        <v>1</v>
      </c>
      <c r="J327" s="145">
        <v>14.7</v>
      </c>
    </row>
    <row r="328" spans="1:10">
      <c r="A328" s="7" t="s">
        <v>49</v>
      </c>
      <c r="D328" s="144" t="s">
        <v>464</v>
      </c>
      <c r="E328" s="144" t="s">
        <v>3865</v>
      </c>
      <c r="F328" s="147">
        <v>44561</v>
      </c>
      <c r="G328" s="144" t="s">
        <v>4745</v>
      </c>
      <c r="H328" s="144" t="s">
        <v>9170</v>
      </c>
      <c r="I328" s="145" t="b">
        <v>1</v>
      </c>
      <c r="J328" s="145">
        <v>28.8</v>
      </c>
    </row>
    <row r="329" spans="1:10">
      <c r="A329" s="7" t="s">
        <v>49</v>
      </c>
      <c r="D329" s="144" t="s">
        <v>467</v>
      </c>
      <c r="E329" s="144" t="s">
        <v>3865</v>
      </c>
      <c r="F329" s="147">
        <v>44561</v>
      </c>
      <c r="G329" s="144" t="s">
        <v>4745</v>
      </c>
      <c r="H329" s="144" t="s">
        <v>9170</v>
      </c>
      <c r="I329" s="145" t="b">
        <v>1</v>
      </c>
      <c r="J329" s="145">
        <v>28.8</v>
      </c>
    </row>
    <row r="330" spans="1:10">
      <c r="A330" s="7" t="s">
        <v>49</v>
      </c>
      <c r="D330" s="144" t="s">
        <v>3755</v>
      </c>
      <c r="E330" s="144" t="s">
        <v>3865</v>
      </c>
      <c r="F330" s="147">
        <v>44561</v>
      </c>
      <c r="G330" s="144" t="s">
        <v>4745</v>
      </c>
      <c r="H330" s="144" t="s">
        <v>9170</v>
      </c>
      <c r="I330" s="145" t="b">
        <v>1</v>
      </c>
      <c r="J330" s="145">
        <v>19.899999999999999</v>
      </c>
    </row>
    <row r="331" spans="1:10">
      <c r="A331" s="7" t="s">
        <v>49</v>
      </c>
      <c r="D331" s="144" t="s">
        <v>3756</v>
      </c>
      <c r="E331" s="144" t="s">
        <v>3865</v>
      </c>
      <c r="F331" s="147">
        <v>44561</v>
      </c>
      <c r="G331" s="144" t="s">
        <v>4745</v>
      </c>
      <c r="H331" s="144" t="s">
        <v>9170</v>
      </c>
      <c r="I331" s="145" t="b">
        <v>1</v>
      </c>
      <c r="J331" s="145">
        <v>19.899999999999999</v>
      </c>
    </row>
    <row r="332" spans="1:10">
      <c r="A332" s="7" t="s">
        <v>49</v>
      </c>
      <c r="D332" s="144" t="s">
        <v>153</v>
      </c>
      <c r="E332" s="144" t="s">
        <v>3865</v>
      </c>
      <c r="F332" s="147">
        <v>44561</v>
      </c>
      <c r="G332" s="144" t="s">
        <v>4745</v>
      </c>
      <c r="H332" s="144" t="s">
        <v>9170</v>
      </c>
      <c r="I332" s="145" t="b">
        <v>1</v>
      </c>
      <c r="J332" s="145">
        <v>392.7</v>
      </c>
    </row>
    <row r="333" spans="1:10">
      <c r="A333" s="7" t="s">
        <v>49</v>
      </c>
      <c r="D333" s="144" t="s">
        <v>386</v>
      </c>
      <c r="E333" s="144" t="s">
        <v>3865</v>
      </c>
      <c r="F333" s="147">
        <v>44561</v>
      </c>
      <c r="G333" s="144" t="s">
        <v>4745</v>
      </c>
      <c r="H333" s="144" t="s">
        <v>9170</v>
      </c>
      <c r="I333" s="145" t="b">
        <v>1</v>
      </c>
      <c r="J333" s="145">
        <v>13.8</v>
      </c>
    </row>
    <row r="334" spans="1:10">
      <c r="A334" s="7" t="s">
        <v>49</v>
      </c>
      <c r="D334" s="144" t="s">
        <v>391</v>
      </c>
      <c r="E334" s="144" t="s">
        <v>3865</v>
      </c>
      <c r="F334" s="147">
        <v>44561</v>
      </c>
      <c r="G334" s="144" t="s">
        <v>4745</v>
      </c>
      <c r="H334" s="144" t="s">
        <v>9170</v>
      </c>
      <c r="I334" s="145" t="b">
        <v>1</v>
      </c>
      <c r="J334" s="145">
        <v>13.8</v>
      </c>
    </row>
    <row r="335" spans="1:10">
      <c r="A335" s="7" t="s">
        <v>49</v>
      </c>
      <c r="D335" s="144" t="s">
        <v>394</v>
      </c>
      <c r="E335" s="144" t="s">
        <v>3865</v>
      </c>
      <c r="F335" s="147">
        <v>44561</v>
      </c>
      <c r="G335" s="144" t="s">
        <v>4745</v>
      </c>
      <c r="H335" s="144" t="s">
        <v>9170</v>
      </c>
      <c r="I335" s="145" t="b">
        <v>1</v>
      </c>
      <c r="J335" s="145">
        <v>13.8</v>
      </c>
    </row>
    <row r="336" spans="1:10">
      <c r="A336" s="7" t="s">
        <v>49</v>
      </c>
      <c r="D336" s="144" t="s">
        <v>397</v>
      </c>
      <c r="E336" s="144" t="s">
        <v>3865</v>
      </c>
      <c r="F336" s="147">
        <v>44561</v>
      </c>
      <c r="G336" s="144" t="s">
        <v>4745</v>
      </c>
      <c r="H336" s="144" t="s">
        <v>9170</v>
      </c>
      <c r="I336" s="145" t="b">
        <v>1</v>
      </c>
      <c r="J336" s="145">
        <v>13.8</v>
      </c>
    </row>
    <row r="337" spans="1:10">
      <c r="A337" s="7" t="s">
        <v>49</v>
      </c>
      <c r="D337" s="144" t="s">
        <v>403</v>
      </c>
      <c r="E337" s="144" t="s">
        <v>3865</v>
      </c>
      <c r="F337" s="147">
        <v>44561</v>
      </c>
      <c r="G337" s="144" t="s">
        <v>4745</v>
      </c>
      <c r="H337" s="144" t="s">
        <v>9170</v>
      </c>
      <c r="I337" s="145" t="b">
        <v>1</v>
      </c>
      <c r="J337" s="145">
        <v>13.8</v>
      </c>
    </row>
    <row r="338" spans="1:10">
      <c r="A338" s="7" t="s">
        <v>49</v>
      </c>
      <c r="D338" s="144" t="s">
        <v>406</v>
      </c>
      <c r="E338" s="144" t="s">
        <v>3865</v>
      </c>
      <c r="F338" s="147">
        <v>44561</v>
      </c>
      <c r="G338" s="144" t="s">
        <v>4745</v>
      </c>
      <c r="H338" s="144" t="s">
        <v>9170</v>
      </c>
      <c r="I338" s="145" t="b">
        <v>1</v>
      </c>
      <c r="J338" s="145">
        <v>13.8</v>
      </c>
    </row>
    <row r="339" spans="1:10">
      <c r="A339" s="7" t="s">
        <v>49</v>
      </c>
      <c r="D339" s="144" t="s">
        <v>410</v>
      </c>
      <c r="E339" s="144" t="s">
        <v>3865</v>
      </c>
      <c r="F339" s="147">
        <v>44561</v>
      </c>
      <c r="G339" s="144" t="s">
        <v>4745</v>
      </c>
      <c r="H339" s="144" t="s">
        <v>9170</v>
      </c>
      <c r="I339" s="145" t="b">
        <v>1</v>
      </c>
      <c r="J339" s="145">
        <v>13.8</v>
      </c>
    </row>
    <row r="340" spans="1:10">
      <c r="A340" s="7" t="s">
        <v>49</v>
      </c>
      <c r="D340" s="144" t="s">
        <v>413</v>
      </c>
      <c r="E340" s="144" t="s">
        <v>3865</v>
      </c>
      <c r="F340" s="147">
        <v>44561</v>
      </c>
      <c r="G340" s="144" t="s">
        <v>4745</v>
      </c>
      <c r="H340" s="144" t="s">
        <v>9170</v>
      </c>
      <c r="I340" s="145" t="b">
        <v>1</v>
      </c>
      <c r="J340" s="145">
        <v>13.8</v>
      </c>
    </row>
    <row r="341" spans="1:10">
      <c r="A341" s="7" t="s">
        <v>49</v>
      </c>
      <c r="D341" s="144" t="s">
        <v>416</v>
      </c>
      <c r="E341" s="144" t="s">
        <v>3865</v>
      </c>
      <c r="F341" s="147">
        <v>44561</v>
      </c>
      <c r="G341" s="144" t="s">
        <v>4745</v>
      </c>
      <c r="H341" s="144" t="s">
        <v>9170</v>
      </c>
      <c r="I341" s="145" t="b">
        <v>1</v>
      </c>
      <c r="J341" s="145">
        <v>13.8</v>
      </c>
    </row>
    <row r="342" spans="1:10">
      <c r="A342" s="7" t="s">
        <v>49</v>
      </c>
      <c r="D342" s="144" t="s">
        <v>420</v>
      </c>
      <c r="E342" s="144" t="s">
        <v>3865</v>
      </c>
      <c r="F342" s="147">
        <v>44561</v>
      </c>
      <c r="G342" s="144" t="s">
        <v>4745</v>
      </c>
      <c r="H342" s="144" t="s">
        <v>9170</v>
      </c>
      <c r="I342" s="145" t="b">
        <v>1</v>
      </c>
      <c r="J342" s="145">
        <v>23.2</v>
      </c>
    </row>
    <row r="343" spans="1:10">
      <c r="A343" s="7" t="s">
        <v>49</v>
      </c>
      <c r="D343" s="144" t="s">
        <v>424</v>
      </c>
      <c r="E343" s="144" t="s">
        <v>3865</v>
      </c>
      <c r="F343" s="147">
        <v>44561</v>
      </c>
      <c r="G343" s="144" t="s">
        <v>4745</v>
      </c>
      <c r="H343" s="144" t="s">
        <v>9170</v>
      </c>
      <c r="I343" s="145" t="b">
        <v>1</v>
      </c>
      <c r="J343" s="145">
        <v>23.2</v>
      </c>
    </row>
    <row r="344" spans="1:10">
      <c r="A344" s="7" t="s">
        <v>49</v>
      </c>
      <c r="D344" s="144" t="s">
        <v>656</v>
      </c>
      <c r="E344" s="144" t="s">
        <v>3865</v>
      </c>
      <c r="F344" s="147">
        <v>44561</v>
      </c>
      <c r="G344" s="144" t="s">
        <v>4745</v>
      </c>
      <c r="H344" s="144" t="s">
        <v>9170</v>
      </c>
      <c r="I344" s="145" t="b">
        <v>1</v>
      </c>
      <c r="J344" s="145">
        <v>7.2</v>
      </c>
    </row>
    <row r="345" spans="1:10">
      <c r="A345" s="7" t="s">
        <v>49</v>
      </c>
      <c r="D345" s="144" t="s">
        <v>660</v>
      </c>
      <c r="E345" s="144" t="s">
        <v>3865</v>
      </c>
      <c r="F345" s="147">
        <v>44561</v>
      </c>
      <c r="G345" s="144" t="s">
        <v>4745</v>
      </c>
      <c r="H345" s="144" t="s">
        <v>9170</v>
      </c>
      <c r="I345" s="145" t="b">
        <v>1</v>
      </c>
      <c r="J345" s="145">
        <v>7.2</v>
      </c>
    </row>
    <row r="346" spans="1:10">
      <c r="A346" s="7" t="s">
        <v>49</v>
      </c>
      <c r="D346" s="144" t="s">
        <v>663</v>
      </c>
      <c r="E346" s="144" t="s">
        <v>3865</v>
      </c>
      <c r="F346" s="147">
        <v>44561</v>
      </c>
      <c r="G346" s="144" t="s">
        <v>4745</v>
      </c>
      <c r="H346" s="144" t="s">
        <v>9170</v>
      </c>
      <c r="I346" s="145" t="b">
        <v>1</v>
      </c>
      <c r="J346" s="145">
        <v>8.1999999999999993</v>
      </c>
    </row>
    <row r="347" spans="1:10">
      <c r="A347" s="7" t="s">
        <v>49</v>
      </c>
      <c r="D347" s="144" t="s">
        <v>666</v>
      </c>
      <c r="E347" s="144" t="s">
        <v>3865</v>
      </c>
      <c r="F347" s="147">
        <v>44561</v>
      </c>
      <c r="G347" s="144" t="s">
        <v>4745</v>
      </c>
      <c r="H347" s="144" t="s">
        <v>9170</v>
      </c>
      <c r="I347" s="145" t="b">
        <v>1</v>
      </c>
      <c r="J347" s="145">
        <v>9.6999999999999993</v>
      </c>
    </row>
    <row r="348" spans="1:10">
      <c r="A348" s="7" t="s">
        <v>49</v>
      </c>
      <c r="D348" s="144" t="s">
        <v>670</v>
      </c>
      <c r="E348" s="144" t="s">
        <v>3865</v>
      </c>
      <c r="F348" s="147">
        <v>44561</v>
      </c>
      <c r="G348" s="144" t="s">
        <v>4745</v>
      </c>
      <c r="H348" s="144" t="s">
        <v>9170</v>
      </c>
      <c r="I348" s="145" t="b">
        <v>1</v>
      </c>
      <c r="J348" s="145">
        <v>9.6999999999999993</v>
      </c>
    </row>
    <row r="349" spans="1:10">
      <c r="A349" s="7" t="s">
        <v>49</v>
      </c>
      <c r="D349" s="144" t="s">
        <v>673</v>
      </c>
      <c r="E349" s="144" t="s">
        <v>3865</v>
      </c>
      <c r="F349" s="147">
        <v>44561</v>
      </c>
      <c r="G349" s="144" t="s">
        <v>4745</v>
      </c>
      <c r="H349" s="144" t="s">
        <v>9170</v>
      </c>
      <c r="I349" s="145" t="b">
        <v>1</v>
      </c>
      <c r="J349" s="145">
        <v>11</v>
      </c>
    </row>
    <row r="350" spans="1:10">
      <c r="A350" s="7" t="s">
        <v>49</v>
      </c>
      <c r="D350" s="144" t="s">
        <v>676</v>
      </c>
      <c r="E350" s="144" t="s">
        <v>3865</v>
      </c>
      <c r="F350" s="147">
        <v>44561</v>
      </c>
      <c r="G350" s="144" t="s">
        <v>4745</v>
      </c>
      <c r="H350" s="144" t="s">
        <v>9170</v>
      </c>
      <c r="I350" s="145" t="b">
        <v>1</v>
      </c>
      <c r="J350" s="145">
        <v>11</v>
      </c>
    </row>
    <row r="351" spans="1:10">
      <c r="A351" s="7" t="s">
        <v>49</v>
      </c>
      <c r="D351" s="144" t="s">
        <v>470</v>
      </c>
      <c r="E351" s="144" t="s">
        <v>3865</v>
      </c>
      <c r="F351" s="147">
        <v>44561</v>
      </c>
      <c r="G351" s="144" t="s">
        <v>4745</v>
      </c>
      <c r="H351" s="144" t="s">
        <v>9170</v>
      </c>
      <c r="I351" s="145" t="b">
        <v>1</v>
      </c>
      <c r="J351" s="145">
        <v>19.399999999999999</v>
      </c>
    </row>
    <row r="352" spans="1:10">
      <c r="A352" s="7" t="s">
        <v>49</v>
      </c>
      <c r="D352" s="144" t="s">
        <v>474</v>
      </c>
      <c r="E352" s="144" t="s">
        <v>3865</v>
      </c>
      <c r="F352" s="147">
        <v>44561</v>
      </c>
      <c r="G352" s="144" t="s">
        <v>4745</v>
      </c>
      <c r="H352" s="144" t="s">
        <v>9170</v>
      </c>
      <c r="I352" s="145" t="b">
        <v>1</v>
      </c>
      <c r="J352" s="145">
        <v>19.399999999999999</v>
      </c>
    </row>
    <row r="353" spans="1:10">
      <c r="A353" s="7" t="s">
        <v>49</v>
      </c>
      <c r="D353" s="144" t="s">
        <v>477</v>
      </c>
      <c r="E353" s="144" t="s">
        <v>3865</v>
      </c>
      <c r="F353" s="147">
        <v>44561</v>
      </c>
      <c r="G353" s="144" t="s">
        <v>4745</v>
      </c>
      <c r="H353" s="144" t="s">
        <v>9170</v>
      </c>
      <c r="I353" s="145" t="b">
        <v>1</v>
      </c>
      <c r="J353" s="145">
        <v>15.1</v>
      </c>
    </row>
    <row r="354" spans="1:10">
      <c r="A354" s="7" t="s">
        <v>49</v>
      </c>
      <c r="D354" s="144" t="s">
        <v>481</v>
      </c>
      <c r="E354" s="144" t="s">
        <v>3865</v>
      </c>
      <c r="F354" s="147">
        <v>44561</v>
      </c>
      <c r="G354" s="144" t="s">
        <v>4745</v>
      </c>
      <c r="H354" s="144" t="s">
        <v>9170</v>
      </c>
      <c r="I354" s="145" t="b">
        <v>1</v>
      </c>
      <c r="J354" s="145">
        <v>15.1</v>
      </c>
    </row>
    <row r="355" spans="1:10">
      <c r="A355" s="7" t="s">
        <v>49</v>
      </c>
      <c r="D355" s="144" t="s">
        <v>484</v>
      </c>
      <c r="E355" s="144" t="s">
        <v>3865</v>
      </c>
      <c r="F355" s="147">
        <v>44561</v>
      </c>
      <c r="G355" s="144" t="s">
        <v>4745</v>
      </c>
      <c r="H355" s="144" t="s">
        <v>9170</v>
      </c>
      <c r="I355" s="145" t="b">
        <v>1</v>
      </c>
      <c r="J355" s="145">
        <v>15.1</v>
      </c>
    </row>
    <row r="356" spans="1:10">
      <c r="A356" s="7" t="s">
        <v>49</v>
      </c>
      <c r="D356" s="144" t="s">
        <v>488</v>
      </c>
      <c r="E356" s="144" t="s">
        <v>3865</v>
      </c>
      <c r="F356" s="147">
        <v>44561</v>
      </c>
      <c r="G356" s="144" t="s">
        <v>4745</v>
      </c>
      <c r="H356" s="144" t="s">
        <v>9170</v>
      </c>
      <c r="I356" s="145" t="b">
        <v>1</v>
      </c>
      <c r="J356" s="145">
        <v>15.1</v>
      </c>
    </row>
    <row r="357" spans="1:10">
      <c r="A357" s="7" t="s">
        <v>49</v>
      </c>
      <c r="D357" s="144" t="s">
        <v>491</v>
      </c>
      <c r="E357" s="144" t="s">
        <v>3865</v>
      </c>
      <c r="F357" s="147">
        <v>44561</v>
      </c>
      <c r="G357" s="144" t="s">
        <v>4745</v>
      </c>
      <c r="H357" s="144" t="s">
        <v>9170</v>
      </c>
      <c r="I357" s="145" t="b">
        <v>1</v>
      </c>
      <c r="J357" s="145">
        <v>31.9</v>
      </c>
    </row>
    <row r="358" spans="1:10">
      <c r="A358" s="7" t="s">
        <v>49</v>
      </c>
      <c r="D358" s="144" t="s">
        <v>494</v>
      </c>
      <c r="E358" s="144" t="s">
        <v>3865</v>
      </c>
      <c r="F358" s="147">
        <v>44561</v>
      </c>
      <c r="G358" s="144" t="s">
        <v>4745</v>
      </c>
      <c r="H358" s="144" t="s">
        <v>9170</v>
      </c>
      <c r="I358" s="145" t="b">
        <v>1</v>
      </c>
      <c r="J358" s="145">
        <v>31.9</v>
      </c>
    </row>
    <row r="359" spans="1:10">
      <c r="A359" s="7" t="s">
        <v>49</v>
      </c>
      <c r="D359" s="144" t="s">
        <v>497</v>
      </c>
      <c r="E359" s="144" t="s">
        <v>3865</v>
      </c>
      <c r="F359" s="147">
        <v>44561</v>
      </c>
      <c r="G359" s="144" t="s">
        <v>4745</v>
      </c>
      <c r="H359" s="144" t="s">
        <v>9170</v>
      </c>
      <c r="I359" s="145" t="b">
        <v>1</v>
      </c>
      <c r="J359" s="145">
        <v>31.9</v>
      </c>
    </row>
    <row r="360" spans="1:10">
      <c r="A360" s="7" t="s">
        <v>49</v>
      </c>
      <c r="D360" s="144" t="s">
        <v>500</v>
      </c>
      <c r="E360" s="144" t="s">
        <v>3865</v>
      </c>
      <c r="F360" s="147">
        <v>44561</v>
      </c>
      <c r="G360" s="144" t="s">
        <v>4745</v>
      </c>
      <c r="H360" s="144" t="s">
        <v>9170</v>
      </c>
      <c r="I360" s="145" t="b">
        <v>1</v>
      </c>
      <c r="J360" s="145">
        <v>31.9</v>
      </c>
    </row>
    <row r="361" spans="1:10">
      <c r="A361" s="7" t="s">
        <v>49</v>
      </c>
      <c r="D361" s="144" t="s">
        <v>679</v>
      </c>
      <c r="E361" s="144" t="s">
        <v>3865</v>
      </c>
      <c r="F361" s="147">
        <v>44561</v>
      </c>
      <c r="G361" s="144" t="s">
        <v>4745</v>
      </c>
      <c r="H361" s="144" t="s">
        <v>9170</v>
      </c>
      <c r="I361" s="145" t="b">
        <v>1</v>
      </c>
      <c r="J361" s="145">
        <v>17.5</v>
      </c>
    </row>
    <row r="362" spans="1:10">
      <c r="A362" s="7" t="s">
        <v>49</v>
      </c>
      <c r="D362" s="144" t="s">
        <v>503</v>
      </c>
      <c r="E362" s="144" t="s">
        <v>3865</v>
      </c>
      <c r="F362" s="147">
        <v>44561</v>
      </c>
      <c r="G362" s="144" t="s">
        <v>4745</v>
      </c>
      <c r="H362" s="144" t="s">
        <v>9170</v>
      </c>
      <c r="I362" s="145" t="b">
        <v>1</v>
      </c>
      <c r="J362" s="145">
        <v>17.600000000000001</v>
      </c>
    </row>
    <row r="363" spans="1:10">
      <c r="A363" s="7" t="s">
        <v>49</v>
      </c>
      <c r="D363" s="144" t="s">
        <v>507</v>
      </c>
      <c r="E363" s="144" t="s">
        <v>3865</v>
      </c>
      <c r="F363" s="147">
        <v>44561</v>
      </c>
      <c r="G363" s="144" t="s">
        <v>4745</v>
      </c>
      <c r="H363" s="144" t="s">
        <v>9170</v>
      </c>
      <c r="I363" s="145" t="b">
        <v>1</v>
      </c>
      <c r="J363" s="145">
        <v>17.600000000000001</v>
      </c>
    </row>
    <row r="364" spans="1:10">
      <c r="A364" s="7" t="s">
        <v>49</v>
      </c>
      <c r="D364" s="144" t="s">
        <v>509</v>
      </c>
      <c r="E364" s="144" t="s">
        <v>3865</v>
      </c>
      <c r="F364" s="147">
        <v>44561</v>
      </c>
      <c r="G364" s="144" t="s">
        <v>4745</v>
      </c>
      <c r="H364" s="144" t="s">
        <v>9170</v>
      </c>
      <c r="I364" s="145" t="b">
        <v>1</v>
      </c>
      <c r="J364" s="145">
        <v>50.4</v>
      </c>
    </row>
    <row r="365" spans="1:10">
      <c r="A365" s="7" t="s">
        <v>49</v>
      </c>
      <c r="D365" s="144" t="s">
        <v>3757</v>
      </c>
      <c r="E365" s="144" t="s">
        <v>3865</v>
      </c>
      <c r="F365" s="147">
        <v>44561</v>
      </c>
      <c r="G365" s="144" t="s">
        <v>4745</v>
      </c>
      <c r="H365" s="144" t="s">
        <v>9170</v>
      </c>
      <c r="I365" s="145" t="b">
        <v>1</v>
      </c>
      <c r="J365" s="145">
        <v>18.899999999999999</v>
      </c>
    </row>
    <row r="366" spans="1:10">
      <c r="A366" s="7" t="s">
        <v>49</v>
      </c>
      <c r="D366" s="144" t="s">
        <v>514</v>
      </c>
      <c r="E366" s="144" t="s">
        <v>3865</v>
      </c>
      <c r="F366" s="147">
        <v>44561</v>
      </c>
      <c r="G366" s="144" t="s">
        <v>4745</v>
      </c>
      <c r="H366" s="144" t="s">
        <v>9170</v>
      </c>
      <c r="I366" s="145" t="b">
        <v>1</v>
      </c>
      <c r="J366" s="145">
        <v>50.4</v>
      </c>
    </row>
    <row r="367" spans="1:10">
      <c r="A367" s="7" t="s">
        <v>49</v>
      </c>
      <c r="D367" s="144" t="s">
        <v>3758</v>
      </c>
      <c r="E367" s="144" t="s">
        <v>3865</v>
      </c>
      <c r="F367" s="147">
        <v>44561</v>
      </c>
      <c r="G367" s="144" t="s">
        <v>4745</v>
      </c>
      <c r="H367" s="144" t="s">
        <v>9170</v>
      </c>
      <c r="I367" s="145" t="b">
        <v>1</v>
      </c>
      <c r="J367" s="145">
        <v>18.899999999999999</v>
      </c>
    </row>
    <row r="368" spans="1:10">
      <c r="A368" s="7" t="s">
        <v>49</v>
      </c>
      <c r="D368" s="144" t="s">
        <v>517</v>
      </c>
      <c r="E368" s="144" t="s">
        <v>3865</v>
      </c>
      <c r="F368" s="147">
        <v>44561</v>
      </c>
      <c r="G368" s="144" t="s">
        <v>4745</v>
      </c>
      <c r="H368" s="144" t="s">
        <v>9170</v>
      </c>
      <c r="I368" s="145" t="b">
        <v>1</v>
      </c>
      <c r="J368" s="145">
        <v>50.4</v>
      </c>
    </row>
    <row r="369" spans="1:10">
      <c r="A369" s="7" t="s">
        <v>49</v>
      </c>
      <c r="D369" s="144" t="s">
        <v>526</v>
      </c>
      <c r="E369" s="144" t="s">
        <v>3865</v>
      </c>
      <c r="F369" s="147">
        <v>44561</v>
      </c>
      <c r="G369" s="144" t="s">
        <v>4745</v>
      </c>
      <c r="H369" s="144" t="s">
        <v>9170</v>
      </c>
      <c r="I369" s="145" t="b">
        <v>1</v>
      </c>
      <c r="J369" s="145">
        <v>6.5</v>
      </c>
    </row>
    <row r="370" spans="1:10">
      <c r="A370" s="7" t="s">
        <v>49</v>
      </c>
      <c r="D370" s="144" t="s">
        <v>531</v>
      </c>
      <c r="E370" s="144" t="s">
        <v>3865</v>
      </c>
      <c r="F370" s="147">
        <v>44561</v>
      </c>
      <c r="G370" s="144" t="s">
        <v>4745</v>
      </c>
      <c r="H370" s="144" t="s">
        <v>9170</v>
      </c>
      <c r="I370" s="145" t="b">
        <v>1</v>
      </c>
      <c r="J370" s="145">
        <v>6.5</v>
      </c>
    </row>
    <row r="371" spans="1:10">
      <c r="A371" s="7" t="s">
        <v>49</v>
      </c>
      <c r="D371" s="144" t="s">
        <v>427</v>
      </c>
      <c r="E371" s="144" t="s">
        <v>3865</v>
      </c>
      <c r="F371" s="147">
        <v>44561</v>
      </c>
      <c r="G371" s="144" t="s">
        <v>4745</v>
      </c>
      <c r="H371" s="144" t="s">
        <v>9170</v>
      </c>
      <c r="I371" s="145" t="b">
        <v>1</v>
      </c>
      <c r="J371" s="145">
        <v>16.899999999999999</v>
      </c>
    </row>
    <row r="372" spans="1:10">
      <c r="A372" s="7" t="s">
        <v>49</v>
      </c>
      <c r="D372" s="144" t="s">
        <v>433</v>
      </c>
      <c r="E372" s="144" t="s">
        <v>3865</v>
      </c>
      <c r="F372" s="147">
        <v>44561</v>
      </c>
      <c r="G372" s="144" t="s">
        <v>4745</v>
      </c>
      <c r="H372" s="144" t="s">
        <v>9170</v>
      </c>
      <c r="I372" s="145" t="b">
        <v>1</v>
      </c>
      <c r="J372" s="145">
        <v>16.899999999999999</v>
      </c>
    </row>
    <row r="373" spans="1:10">
      <c r="A373" s="7" t="s">
        <v>49</v>
      </c>
      <c r="D373" s="144" t="s">
        <v>436</v>
      </c>
      <c r="E373" s="144" t="s">
        <v>3865</v>
      </c>
      <c r="F373" s="147">
        <v>44561</v>
      </c>
      <c r="G373" s="144" t="s">
        <v>4745</v>
      </c>
      <c r="H373" s="144" t="s">
        <v>9170</v>
      </c>
      <c r="I373" s="145" t="b">
        <v>1</v>
      </c>
      <c r="J373" s="145">
        <v>16.899999999999999</v>
      </c>
    </row>
    <row r="374" spans="1:10">
      <c r="A374" s="7" t="s">
        <v>49</v>
      </c>
      <c r="D374" s="144" t="s">
        <v>137</v>
      </c>
      <c r="E374" s="144" t="s">
        <v>3865</v>
      </c>
      <c r="F374" s="147">
        <v>44561</v>
      </c>
      <c r="G374" s="144" t="s">
        <v>4745</v>
      </c>
      <c r="H374" s="144" t="s">
        <v>9170</v>
      </c>
      <c r="I374" s="145" t="b">
        <v>1</v>
      </c>
      <c r="J374" s="145">
        <v>10.9</v>
      </c>
    </row>
    <row r="375" spans="1:10">
      <c r="A375" s="7" t="s">
        <v>49</v>
      </c>
      <c r="D375" s="144" t="s">
        <v>139</v>
      </c>
      <c r="E375" s="144" t="s">
        <v>3865</v>
      </c>
      <c r="F375" s="147">
        <v>44561</v>
      </c>
      <c r="G375" s="144" t="s">
        <v>4745</v>
      </c>
      <c r="H375" s="144" t="s">
        <v>9170</v>
      </c>
      <c r="I375" s="145" t="b">
        <v>1</v>
      </c>
      <c r="J375" s="145">
        <v>9.1</v>
      </c>
    </row>
    <row r="376" spans="1:10">
      <c r="A376" s="7" t="s">
        <v>49</v>
      </c>
      <c r="D376" s="144" t="s">
        <v>142</v>
      </c>
      <c r="E376" s="144" t="s">
        <v>3865</v>
      </c>
      <c r="F376" s="147">
        <v>44561</v>
      </c>
      <c r="G376" s="144" t="s">
        <v>4745</v>
      </c>
      <c r="H376" s="144" t="s">
        <v>9170</v>
      </c>
      <c r="I376" s="145" t="b">
        <v>1</v>
      </c>
      <c r="J376" s="145">
        <v>31</v>
      </c>
    </row>
    <row r="377" spans="1:10">
      <c r="A377" s="7" t="s">
        <v>49</v>
      </c>
      <c r="D377" s="144" t="s">
        <v>144</v>
      </c>
      <c r="E377" s="144" t="s">
        <v>3865</v>
      </c>
      <c r="F377" s="147">
        <v>44561</v>
      </c>
      <c r="G377" s="144" t="s">
        <v>4745</v>
      </c>
      <c r="H377" s="144" t="s">
        <v>9170</v>
      </c>
      <c r="I377" s="145" t="b">
        <v>1</v>
      </c>
      <c r="J377" s="145">
        <v>51.3</v>
      </c>
    </row>
    <row r="378" spans="1:10">
      <c r="A378" s="7" t="s">
        <v>49</v>
      </c>
      <c r="D378" s="144" t="s">
        <v>55</v>
      </c>
      <c r="E378" s="144" t="s">
        <v>3865</v>
      </c>
      <c r="F378" s="147">
        <v>44561</v>
      </c>
      <c r="G378" s="144" t="s">
        <v>4745</v>
      </c>
      <c r="H378" s="144" t="s">
        <v>9170</v>
      </c>
      <c r="I378" s="145" t="b">
        <v>1</v>
      </c>
      <c r="J378" s="145">
        <v>73.540000000000006</v>
      </c>
    </row>
    <row r="379" spans="1:10">
      <c r="A379" s="7" t="s">
        <v>49</v>
      </c>
      <c r="D379" s="144" t="s">
        <v>146</v>
      </c>
      <c r="E379" s="144" t="s">
        <v>3865</v>
      </c>
      <c r="F379" s="147">
        <v>44561</v>
      </c>
      <c r="G379" s="144" t="s">
        <v>4745</v>
      </c>
      <c r="H379" s="144" t="s">
        <v>9170</v>
      </c>
      <c r="I379" s="145" t="b">
        <v>1</v>
      </c>
      <c r="J379" s="145">
        <v>31.6</v>
      </c>
    </row>
    <row r="380" spans="1:10">
      <c r="A380" s="7" t="s">
        <v>49</v>
      </c>
      <c r="D380" s="144" t="s">
        <v>237</v>
      </c>
      <c r="E380" s="144" t="s">
        <v>3865</v>
      </c>
      <c r="F380" s="147">
        <v>44561</v>
      </c>
      <c r="G380" s="144" t="s">
        <v>4745</v>
      </c>
      <c r="H380" s="144" t="s">
        <v>9170</v>
      </c>
      <c r="I380" s="145" t="b">
        <v>1</v>
      </c>
      <c r="J380" s="145">
        <v>23.6</v>
      </c>
    </row>
    <row r="381" spans="1:10">
      <c r="A381" s="7" t="s">
        <v>49</v>
      </c>
      <c r="D381" s="144" t="s">
        <v>126</v>
      </c>
      <c r="E381" s="144" t="s">
        <v>3865</v>
      </c>
      <c r="F381" s="147">
        <v>44561</v>
      </c>
      <c r="G381" s="144" t="s">
        <v>4745</v>
      </c>
      <c r="H381" s="144" t="s">
        <v>9170</v>
      </c>
      <c r="I381" s="145" t="b">
        <v>1</v>
      </c>
      <c r="J381" s="145">
        <v>23.5</v>
      </c>
    </row>
    <row r="382" spans="1:10">
      <c r="A382" s="7" t="s">
        <v>49</v>
      </c>
      <c r="D382" s="144" t="s">
        <v>128</v>
      </c>
      <c r="E382" s="144" t="s">
        <v>3865</v>
      </c>
      <c r="F382" s="147">
        <v>44561</v>
      </c>
      <c r="G382" s="144" t="s">
        <v>4745</v>
      </c>
      <c r="H382" s="144" t="s">
        <v>9170</v>
      </c>
      <c r="I382" s="145" t="b">
        <v>1</v>
      </c>
      <c r="J382" s="145">
        <v>99.2</v>
      </c>
    </row>
    <row r="383" spans="1:10">
      <c r="A383" s="7" t="s">
        <v>49</v>
      </c>
      <c r="D383" s="144" t="s">
        <v>130</v>
      </c>
      <c r="E383" s="144" t="s">
        <v>3865</v>
      </c>
      <c r="F383" s="147">
        <v>44561</v>
      </c>
      <c r="G383" s="144" t="s">
        <v>4745</v>
      </c>
      <c r="H383" s="144" t="s">
        <v>9170</v>
      </c>
      <c r="I383" s="145" t="b">
        <v>1</v>
      </c>
      <c r="J383" s="145">
        <v>101.9</v>
      </c>
    </row>
    <row r="384" spans="1:10">
      <c r="A384" s="7" t="s">
        <v>49</v>
      </c>
      <c r="D384" s="144" t="s">
        <v>59</v>
      </c>
      <c r="E384" s="144" t="s">
        <v>3865</v>
      </c>
      <c r="F384" s="147">
        <v>44561</v>
      </c>
      <c r="G384" s="144" t="s">
        <v>4745</v>
      </c>
      <c r="H384" s="144" t="s">
        <v>9170</v>
      </c>
      <c r="I384" s="145" t="b">
        <v>1</v>
      </c>
      <c r="J384" s="145">
        <v>42.23</v>
      </c>
    </row>
    <row r="385" spans="1:10">
      <c r="A385" s="7" t="s">
        <v>49</v>
      </c>
      <c r="D385" s="144" t="s">
        <v>240</v>
      </c>
      <c r="E385" s="144" t="s">
        <v>3865</v>
      </c>
      <c r="F385" s="147">
        <v>44561</v>
      </c>
      <c r="G385" s="144" t="s">
        <v>4745</v>
      </c>
      <c r="H385" s="144" t="s">
        <v>9170</v>
      </c>
      <c r="I385" s="145" t="b">
        <v>1</v>
      </c>
      <c r="J385" s="145">
        <v>11.6</v>
      </c>
    </row>
    <row r="386" spans="1:10">
      <c r="A386" s="7" t="s">
        <v>49</v>
      </c>
      <c r="D386" s="144" t="s">
        <v>242</v>
      </c>
      <c r="E386" s="144" t="s">
        <v>3865</v>
      </c>
      <c r="F386" s="147">
        <v>44561</v>
      </c>
      <c r="G386" s="144" t="s">
        <v>4745</v>
      </c>
      <c r="H386" s="144" t="s">
        <v>9170</v>
      </c>
      <c r="I386" s="145" t="b">
        <v>1</v>
      </c>
      <c r="J386" s="145">
        <v>24.6</v>
      </c>
    </row>
    <row r="387" spans="1:10">
      <c r="A387" s="7" t="s">
        <v>49</v>
      </c>
      <c r="D387" s="144" t="s">
        <v>245</v>
      </c>
      <c r="E387" s="144" t="s">
        <v>3865</v>
      </c>
      <c r="F387" s="147">
        <v>44561</v>
      </c>
      <c r="G387" s="144" t="s">
        <v>4745</v>
      </c>
      <c r="H387" s="144" t="s">
        <v>9170</v>
      </c>
      <c r="I387" s="145" t="b">
        <v>1</v>
      </c>
      <c r="J387" s="145">
        <v>29.2</v>
      </c>
    </row>
    <row r="388" spans="1:10">
      <c r="A388" s="7" t="s">
        <v>49</v>
      </c>
      <c r="D388" s="144" t="s">
        <v>248</v>
      </c>
      <c r="E388" s="144" t="s">
        <v>3865</v>
      </c>
      <c r="F388" s="147">
        <v>44561</v>
      </c>
      <c r="G388" s="144" t="s">
        <v>4745</v>
      </c>
      <c r="H388" s="144" t="s">
        <v>9170</v>
      </c>
      <c r="I388" s="145" t="b">
        <v>1</v>
      </c>
      <c r="J388" s="145">
        <v>62</v>
      </c>
    </row>
    <row r="389" spans="1:10">
      <c r="A389" s="7" t="s">
        <v>49</v>
      </c>
      <c r="D389" s="144" t="s">
        <v>251</v>
      </c>
      <c r="E389" s="144" t="s">
        <v>3865</v>
      </c>
      <c r="F389" s="147">
        <v>44561</v>
      </c>
      <c r="G389" s="144" t="s">
        <v>4745</v>
      </c>
      <c r="H389" s="144" t="s">
        <v>9170</v>
      </c>
      <c r="I389" s="145" t="b">
        <v>1</v>
      </c>
      <c r="J389" s="145">
        <v>90.8</v>
      </c>
    </row>
    <row r="390" spans="1:10">
      <c r="A390" s="7" t="s">
        <v>49</v>
      </c>
      <c r="D390" s="144" t="s">
        <v>221</v>
      </c>
      <c r="E390" s="144" t="s">
        <v>3865</v>
      </c>
      <c r="F390" s="147">
        <v>44561</v>
      </c>
      <c r="G390" s="144" t="s">
        <v>4745</v>
      </c>
      <c r="H390" s="144" t="s">
        <v>9170</v>
      </c>
      <c r="I390" s="145" t="b">
        <v>1</v>
      </c>
      <c r="J390" s="145">
        <v>13.8</v>
      </c>
    </row>
    <row r="391" spans="1:10">
      <c r="A391" s="7" t="s">
        <v>49</v>
      </c>
      <c r="D391" s="144" t="s">
        <v>254</v>
      </c>
      <c r="E391" s="144" t="s">
        <v>3865</v>
      </c>
      <c r="F391" s="147">
        <v>44561</v>
      </c>
      <c r="G391" s="144" t="s">
        <v>4745</v>
      </c>
      <c r="H391" s="144" t="s">
        <v>9170</v>
      </c>
      <c r="I391" s="145" t="b">
        <v>1</v>
      </c>
      <c r="J391" s="145">
        <v>42.4</v>
      </c>
    </row>
    <row r="392" spans="1:10">
      <c r="A392" s="7" t="s">
        <v>49</v>
      </c>
      <c r="D392" s="144" t="s">
        <v>257</v>
      </c>
      <c r="E392" s="144" t="s">
        <v>3865</v>
      </c>
      <c r="F392" s="147">
        <v>44561</v>
      </c>
      <c r="G392" s="144" t="s">
        <v>4745</v>
      </c>
      <c r="H392" s="144" t="s">
        <v>9170</v>
      </c>
      <c r="I392" s="145" t="b">
        <v>1</v>
      </c>
      <c r="J392" s="145">
        <v>96.3</v>
      </c>
    </row>
    <row r="393" spans="1:10">
      <c r="A393" s="7" t="s">
        <v>49</v>
      </c>
      <c r="D393" s="144" t="s">
        <v>224</v>
      </c>
      <c r="E393" s="144" t="s">
        <v>3865</v>
      </c>
      <c r="F393" s="147">
        <v>44561</v>
      </c>
      <c r="G393" s="144" t="s">
        <v>4745</v>
      </c>
      <c r="H393" s="144" t="s">
        <v>9170</v>
      </c>
      <c r="I393" s="145" t="b">
        <v>1</v>
      </c>
      <c r="J393" s="145">
        <v>5.8</v>
      </c>
    </row>
    <row r="394" spans="1:10">
      <c r="A394" s="7" t="s">
        <v>49</v>
      </c>
      <c r="D394" s="144" t="s">
        <v>227</v>
      </c>
      <c r="E394" s="144" t="s">
        <v>3865</v>
      </c>
      <c r="F394" s="147">
        <v>44561</v>
      </c>
      <c r="G394" s="144" t="s">
        <v>4745</v>
      </c>
      <c r="H394" s="144" t="s">
        <v>9170</v>
      </c>
      <c r="I394" s="145" t="b">
        <v>1</v>
      </c>
      <c r="J394" s="145">
        <v>13.1</v>
      </c>
    </row>
    <row r="395" spans="1:10">
      <c r="A395" s="7" t="s">
        <v>49</v>
      </c>
      <c r="D395" s="144" t="s">
        <v>62</v>
      </c>
      <c r="E395" s="144" t="s">
        <v>3865</v>
      </c>
      <c r="F395" s="147">
        <v>44561</v>
      </c>
      <c r="G395" s="144" t="s">
        <v>4745</v>
      </c>
      <c r="H395" s="144" t="s">
        <v>9170</v>
      </c>
      <c r="I395" s="145" t="b">
        <v>1</v>
      </c>
      <c r="J395" s="145">
        <v>9.08</v>
      </c>
    </row>
    <row r="396" spans="1:10">
      <c r="A396" s="7" t="s">
        <v>49</v>
      </c>
      <c r="D396" s="144" t="s">
        <v>65</v>
      </c>
      <c r="E396" s="144" t="s">
        <v>3865</v>
      </c>
      <c r="F396" s="147">
        <v>44561</v>
      </c>
      <c r="G396" s="144" t="s">
        <v>4745</v>
      </c>
      <c r="H396" s="144" t="s">
        <v>9170</v>
      </c>
      <c r="I396" s="145" t="b">
        <v>1</v>
      </c>
      <c r="J396" s="145">
        <v>3.77</v>
      </c>
    </row>
    <row r="397" spans="1:10">
      <c r="A397" s="7" t="s">
        <v>49</v>
      </c>
      <c r="D397" s="144" t="s">
        <v>68</v>
      </c>
      <c r="E397" s="144" t="s">
        <v>3865</v>
      </c>
      <c r="F397" s="147">
        <v>44561</v>
      </c>
      <c r="G397" s="144" t="s">
        <v>4745</v>
      </c>
      <c r="H397" s="144" t="s">
        <v>9170</v>
      </c>
      <c r="I397" s="145" t="b">
        <v>1</v>
      </c>
      <c r="J397" s="145">
        <v>14.48</v>
      </c>
    </row>
    <row r="398" spans="1:10">
      <c r="A398" s="7" t="s">
        <v>49</v>
      </c>
      <c r="D398" s="144" t="s">
        <v>71</v>
      </c>
      <c r="E398" s="144" t="s">
        <v>3865</v>
      </c>
      <c r="F398" s="147">
        <v>44561</v>
      </c>
      <c r="G398" s="144" t="s">
        <v>4745</v>
      </c>
      <c r="H398" s="144" t="s">
        <v>9170</v>
      </c>
      <c r="I398" s="145" t="b">
        <v>1</v>
      </c>
      <c r="J398" s="145">
        <v>3.88</v>
      </c>
    </row>
    <row r="399" spans="1:10">
      <c r="A399" s="7" t="s">
        <v>49</v>
      </c>
      <c r="D399" s="144" t="s">
        <v>74</v>
      </c>
      <c r="E399" s="144" t="s">
        <v>3865</v>
      </c>
      <c r="F399" s="147">
        <v>44561</v>
      </c>
      <c r="G399" s="144" t="s">
        <v>4745</v>
      </c>
      <c r="H399" s="144" t="s">
        <v>9170</v>
      </c>
      <c r="I399" s="145" t="b">
        <v>1</v>
      </c>
      <c r="J399" s="145">
        <v>5.92</v>
      </c>
    </row>
    <row r="400" spans="1:10">
      <c r="A400" s="7" t="s">
        <v>49</v>
      </c>
      <c r="D400" s="144" t="s">
        <v>133</v>
      </c>
      <c r="E400" s="144" t="s">
        <v>3865</v>
      </c>
      <c r="F400" s="147">
        <v>44561</v>
      </c>
      <c r="G400" s="144" t="s">
        <v>4745</v>
      </c>
      <c r="H400" s="144" t="s">
        <v>9170</v>
      </c>
      <c r="I400" s="145" t="b">
        <v>1</v>
      </c>
      <c r="J400" s="145">
        <v>8.3000000000000007</v>
      </c>
    </row>
    <row r="401" spans="1:10">
      <c r="A401" s="7" t="s">
        <v>49</v>
      </c>
      <c r="D401" s="144" t="s">
        <v>230</v>
      </c>
      <c r="E401" s="144" t="s">
        <v>3865</v>
      </c>
      <c r="F401" s="147">
        <v>44561</v>
      </c>
      <c r="G401" s="144" t="s">
        <v>4745</v>
      </c>
      <c r="H401" s="144" t="s">
        <v>9170</v>
      </c>
      <c r="I401" s="145" t="b">
        <v>1</v>
      </c>
      <c r="J401" s="145">
        <v>12.2</v>
      </c>
    </row>
    <row r="402" spans="1:10">
      <c r="A402" s="7" t="s">
        <v>49</v>
      </c>
      <c r="D402" s="144" t="s">
        <v>157</v>
      </c>
      <c r="E402" s="144" t="s">
        <v>3865</v>
      </c>
      <c r="F402" s="147">
        <v>44561</v>
      </c>
      <c r="G402" s="144" t="s">
        <v>4745</v>
      </c>
      <c r="H402" s="144" t="s">
        <v>9170</v>
      </c>
      <c r="I402" s="145" t="b">
        <v>1</v>
      </c>
      <c r="J402" s="145">
        <v>191</v>
      </c>
    </row>
    <row r="403" spans="1:10">
      <c r="A403" s="7" t="s">
        <v>49</v>
      </c>
      <c r="D403" s="144" t="s">
        <v>233</v>
      </c>
      <c r="E403" s="144" t="s">
        <v>3865</v>
      </c>
      <c r="F403" s="147">
        <v>44561</v>
      </c>
      <c r="G403" s="144" t="s">
        <v>4745</v>
      </c>
      <c r="H403" s="144" t="s">
        <v>9170</v>
      </c>
      <c r="I403" s="145" t="b">
        <v>1</v>
      </c>
      <c r="J403" s="145">
        <v>94.7</v>
      </c>
    </row>
    <row r="404" spans="1:10">
      <c r="A404" s="7" t="s">
        <v>49</v>
      </c>
      <c r="D404" s="144" t="s">
        <v>2715</v>
      </c>
      <c r="E404" s="144" t="s">
        <v>3865</v>
      </c>
      <c r="F404" s="147">
        <v>44561</v>
      </c>
      <c r="G404" s="144" t="s">
        <v>4745</v>
      </c>
      <c r="H404" s="144" t="s">
        <v>9170</v>
      </c>
      <c r="I404" s="145" t="b">
        <v>1</v>
      </c>
      <c r="J404" s="145">
        <v>52.3</v>
      </c>
    </row>
    <row r="405" spans="1:10">
      <c r="A405" s="7" t="s">
        <v>49</v>
      </c>
      <c r="D405" s="144" t="s">
        <v>2719</v>
      </c>
      <c r="E405" s="144" t="s">
        <v>3865</v>
      </c>
      <c r="F405" s="147">
        <v>44561</v>
      </c>
      <c r="G405" s="144" t="s">
        <v>4745</v>
      </c>
      <c r="H405" s="144" t="s">
        <v>9170</v>
      </c>
      <c r="I405" s="145" t="b">
        <v>1</v>
      </c>
      <c r="J405" s="145">
        <v>52.3</v>
      </c>
    </row>
    <row r="406" spans="1:10">
      <c r="A406" s="7" t="s">
        <v>49</v>
      </c>
      <c r="D406" s="144" t="s">
        <v>2722</v>
      </c>
      <c r="E406" s="144" t="s">
        <v>3865</v>
      </c>
      <c r="F406" s="147">
        <v>44561</v>
      </c>
      <c r="G406" s="144" t="s">
        <v>4745</v>
      </c>
      <c r="H406" s="144" t="s">
        <v>9170</v>
      </c>
      <c r="I406" s="145" t="b">
        <v>1</v>
      </c>
      <c r="J406" s="145">
        <v>52.3</v>
      </c>
    </row>
    <row r="407" spans="1:10">
      <c r="A407" s="7" t="s">
        <v>49</v>
      </c>
      <c r="D407" s="144" t="s">
        <v>2725</v>
      </c>
      <c r="E407" s="144" t="s">
        <v>3865</v>
      </c>
      <c r="F407" s="147">
        <v>44561</v>
      </c>
      <c r="G407" s="144" t="s">
        <v>4745</v>
      </c>
      <c r="H407" s="144" t="s">
        <v>9170</v>
      </c>
      <c r="I407" s="145" t="b">
        <v>1</v>
      </c>
      <c r="J407" s="145">
        <v>52.3</v>
      </c>
    </row>
    <row r="408" spans="1:10">
      <c r="A408" s="7" t="s">
        <v>49</v>
      </c>
      <c r="D408" s="144" t="s">
        <v>2728</v>
      </c>
      <c r="E408" s="144" t="s">
        <v>3865</v>
      </c>
      <c r="F408" s="147">
        <v>44561</v>
      </c>
      <c r="G408" s="144" t="s">
        <v>4745</v>
      </c>
      <c r="H408" s="144" t="s">
        <v>9170</v>
      </c>
      <c r="I408" s="145" t="b">
        <v>1</v>
      </c>
      <c r="J408" s="145">
        <v>52.3</v>
      </c>
    </row>
    <row r="409" spans="1:10">
      <c r="A409" s="7" t="s">
        <v>49</v>
      </c>
      <c r="D409" s="144" t="s">
        <v>2731</v>
      </c>
      <c r="E409" s="144" t="s">
        <v>3865</v>
      </c>
      <c r="F409" s="147">
        <v>44561</v>
      </c>
      <c r="G409" s="144" t="s">
        <v>4745</v>
      </c>
      <c r="H409" s="144" t="s">
        <v>9170</v>
      </c>
      <c r="I409" s="145" t="b">
        <v>1</v>
      </c>
      <c r="J409" s="145">
        <v>52.3</v>
      </c>
    </row>
    <row r="410" spans="1:10">
      <c r="A410" s="7" t="s">
        <v>49</v>
      </c>
      <c r="D410" s="144" t="s">
        <v>2734</v>
      </c>
      <c r="E410" s="144" t="s">
        <v>3865</v>
      </c>
      <c r="F410" s="147">
        <v>44561</v>
      </c>
      <c r="G410" s="144" t="s">
        <v>4745</v>
      </c>
      <c r="H410" s="144" t="s">
        <v>9170</v>
      </c>
      <c r="I410" s="145" t="b">
        <v>1</v>
      </c>
      <c r="J410" s="145">
        <v>52.3</v>
      </c>
    </row>
    <row r="411" spans="1:10">
      <c r="A411" s="7" t="s">
        <v>49</v>
      </c>
      <c r="D411" s="144" t="s">
        <v>3759</v>
      </c>
      <c r="E411" s="144" t="s">
        <v>3865</v>
      </c>
      <c r="F411" s="147">
        <v>44561</v>
      </c>
      <c r="G411" s="144" t="s">
        <v>4745</v>
      </c>
      <c r="H411" s="144" t="s">
        <v>9170</v>
      </c>
      <c r="I411" s="145" t="b">
        <v>1</v>
      </c>
      <c r="J411" s="145">
        <v>19.899999999999999</v>
      </c>
    </row>
    <row r="412" spans="1:10">
      <c r="A412" s="7" t="s">
        <v>49</v>
      </c>
      <c r="D412" s="144" t="s">
        <v>3760</v>
      </c>
      <c r="E412" s="144" t="s">
        <v>3865</v>
      </c>
      <c r="F412" s="147">
        <v>44561</v>
      </c>
      <c r="G412" s="144" t="s">
        <v>4745</v>
      </c>
      <c r="H412" s="144" t="s">
        <v>9170</v>
      </c>
      <c r="I412" s="145" t="b">
        <v>1</v>
      </c>
      <c r="J412" s="145">
        <v>19.899999999999999</v>
      </c>
    </row>
    <row r="413" spans="1:10">
      <c r="A413" s="7" t="s">
        <v>49</v>
      </c>
      <c r="D413" s="144" t="s">
        <v>3761</v>
      </c>
      <c r="E413" s="144" t="s">
        <v>3865</v>
      </c>
      <c r="F413" s="147">
        <v>44561</v>
      </c>
      <c r="G413" s="144" t="s">
        <v>4745</v>
      </c>
      <c r="H413" s="144" t="s">
        <v>9170</v>
      </c>
      <c r="I413" s="145" t="b">
        <v>1</v>
      </c>
      <c r="J413" s="145">
        <v>19.899999999999999</v>
      </c>
    </row>
    <row r="414" spans="1:10">
      <c r="A414" s="7" t="s">
        <v>49</v>
      </c>
      <c r="D414" s="144" t="s">
        <v>3762</v>
      </c>
      <c r="E414" s="144" t="s">
        <v>3865</v>
      </c>
      <c r="F414" s="147">
        <v>44561</v>
      </c>
      <c r="G414" s="144" t="s">
        <v>4745</v>
      </c>
      <c r="H414" s="144" t="s">
        <v>9170</v>
      </c>
      <c r="I414" s="145" t="b">
        <v>1</v>
      </c>
      <c r="J414" s="145">
        <v>19.899999999999999</v>
      </c>
    </row>
    <row r="415" spans="1:10">
      <c r="A415" s="7" t="s">
        <v>49</v>
      </c>
      <c r="D415" s="144" t="s">
        <v>2737</v>
      </c>
      <c r="E415" s="144" t="s">
        <v>3865</v>
      </c>
      <c r="F415" s="147">
        <v>44561</v>
      </c>
      <c r="G415" s="144" t="s">
        <v>4745</v>
      </c>
      <c r="H415" s="144" t="s">
        <v>9170</v>
      </c>
      <c r="I415" s="145" t="b">
        <v>1</v>
      </c>
      <c r="J415" s="145">
        <v>6.8</v>
      </c>
    </row>
    <row r="416" spans="1:10">
      <c r="A416" s="7" t="s">
        <v>49</v>
      </c>
      <c r="D416" s="144" t="s">
        <v>2741</v>
      </c>
      <c r="E416" s="144" t="s">
        <v>3865</v>
      </c>
      <c r="F416" s="147">
        <v>44561</v>
      </c>
      <c r="G416" s="144" t="s">
        <v>4745</v>
      </c>
      <c r="H416" s="144" t="s">
        <v>9170</v>
      </c>
      <c r="I416" s="145" t="b">
        <v>1</v>
      </c>
      <c r="J416" s="145">
        <v>6.8</v>
      </c>
    </row>
    <row r="417" spans="1:10">
      <c r="A417" s="7" t="s">
        <v>49</v>
      </c>
      <c r="D417" s="144" t="s">
        <v>2744</v>
      </c>
      <c r="E417" s="144" t="s">
        <v>3865</v>
      </c>
      <c r="F417" s="147">
        <v>44561</v>
      </c>
      <c r="G417" s="144" t="s">
        <v>4745</v>
      </c>
      <c r="H417" s="144" t="s">
        <v>9170</v>
      </c>
      <c r="I417" s="145" t="b">
        <v>1</v>
      </c>
      <c r="J417" s="145">
        <v>6.8</v>
      </c>
    </row>
    <row r="418" spans="1:10">
      <c r="A418" s="7" t="s">
        <v>49</v>
      </c>
      <c r="D418" s="144" t="s">
        <v>2747</v>
      </c>
      <c r="E418" s="144" t="s">
        <v>3865</v>
      </c>
      <c r="F418" s="147">
        <v>44561</v>
      </c>
      <c r="G418" s="144" t="s">
        <v>4745</v>
      </c>
      <c r="H418" s="144" t="s">
        <v>9170</v>
      </c>
      <c r="I418" s="145" t="b">
        <v>1</v>
      </c>
      <c r="J418" s="145">
        <v>6.8</v>
      </c>
    </row>
    <row r="419" spans="1:10">
      <c r="A419" s="7" t="s">
        <v>49</v>
      </c>
      <c r="D419" s="144" t="s">
        <v>2750</v>
      </c>
      <c r="E419" s="144" t="s">
        <v>3865</v>
      </c>
      <c r="F419" s="147">
        <v>44561</v>
      </c>
      <c r="G419" s="144" t="s">
        <v>4745</v>
      </c>
      <c r="H419" s="144" t="s">
        <v>9170</v>
      </c>
      <c r="I419" s="145" t="b">
        <v>1</v>
      </c>
      <c r="J419" s="145">
        <v>22.4</v>
      </c>
    </row>
    <row r="420" spans="1:10">
      <c r="A420" s="7" t="s">
        <v>49</v>
      </c>
      <c r="D420" s="144" t="s">
        <v>2754</v>
      </c>
      <c r="E420" s="144" t="s">
        <v>3865</v>
      </c>
      <c r="F420" s="147">
        <v>44561</v>
      </c>
      <c r="G420" s="144" t="s">
        <v>4745</v>
      </c>
      <c r="H420" s="144" t="s">
        <v>9170</v>
      </c>
      <c r="I420" s="145" t="b">
        <v>1</v>
      </c>
      <c r="J420" s="145">
        <v>22.4</v>
      </c>
    </row>
    <row r="421" spans="1:10">
      <c r="A421" s="7" t="s">
        <v>49</v>
      </c>
      <c r="D421" s="144" t="s">
        <v>2757</v>
      </c>
      <c r="E421" s="144" t="s">
        <v>3865</v>
      </c>
      <c r="F421" s="147">
        <v>44561</v>
      </c>
      <c r="G421" s="144" t="s">
        <v>4745</v>
      </c>
      <c r="H421" s="144" t="s">
        <v>9170</v>
      </c>
      <c r="I421" s="145" t="b">
        <v>1</v>
      </c>
      <c r="J421" s="145">
        <v>22.4</v>
      </c>
    </row>
    <row r="422" spans="1:10">
      <c r="A422" s="7" t="s">
        <v>49</v>
      </c>
      <c r="D422" s="144" t="s">
        <v>2760</v>
      </c>
      <c r="E422" s="144" t="s">
        <v>3865</v>
      </c>
      <c r="F422" s="147">
        <v>44561</v>
      </c>
      <c r="G422" s="144" t="s">
        <v>4745</v>
      </c>
      <c r="H422" s="144" t="s">
        <v>9170</v>
      </c>
      <c r="I422" s="145" t="b">
        <v>1</v>
      </c>
      <c r="J422" s="145">
        <v>22.4</v>
      </c>
    </row>
    <row r="423" spans="1:10">
      <c r="A423" s="7" t="s">
        <v>49</v>
      </c>
      <c r="D423" s="144" t="s">
        <v>2763</v>
      </c>
      <c r="E423" s="144" t="s">
        <v>3865</v>
      </c>
      <c r="F423" s="147">
        <v>44561</v>
      </c>
      <c r="G423" s="144" t="s">
        <v>4745</v>
      </c>
      <c r="H423" s="144" t="s">
        <v>9170</v>
      </c>
      <c r="I423" s="145" t="b">
        <v>1</v>
      </c>
      <c r="J423" s="145">
        <v>22.4</v>
      </c>
    </row>
    <row r="424" spans="1:10">
      <c r="A424" s="7" t="s">
        <v>49</v>
      </c>
      <c r="D424" s="144" t="s">
        <v>2766</v>
      </c>
      <c r="E424" s="144" t="s">
        <v>3865</v>
      </c>
      <c r="F424" s="147">
        <v>44561</v>
      </c>
      <c r="G424" s="144" t="s">
        <v>4745</v>
      </c>
      <c r="H424" s="144" t="s">
        <v>9170</v>
      </c>
      <c r="I424" s="145" t="b">
        <v>1</v>
      </c>
      <c r="J424" s="145">
        <v>22.4</v>
      </c>
    </row>
    <row r="425" spans="1:10">
      <c r="A425" s="7" t="s">
        <v>49</v>
      </c>
      <c r="D425" s="144" t="s">
        <v>3681</v>
      </c>
      <c r="E425" s="144" t="s">
        <v>3865</v>
      </c>
      <c r="F425" s="147">
        <v>44561</v>
      </c>
      <c r="G425" s="144" t="s">
        <v>4745</v>
      </c>
      <c r="H425" s="144" t="s">
        <v>9170</v>
      </c>
      <c r="I425" s="145" t="b">
        <v>1</v>
      </c>
      <c r="J425" s="145">
        <v>22.4</v>
      </c>
    </row>
    <row r="426" spans="1:10">
      <c r="A426" s="7" t="s">
        <v>49</v>
      </c>
      <c r="D426" s="144" t="s">
        <v>3682</v>
      </c>
      <c r="E426" s="144" t="s">
        <v>3865</v>
      </c>
      <c r="F426" s="147">
        <v>44561</v>
      </c>
      <c r="G426" s="144" t="s">
        <v>4745</v>
      </c>
      <c r="H426" s="144" t="s">
        <v>9170</v>
      </c>
      <c r="I426" s="145" t="b">
        <v>1</v>
      </c>
      <c r="J426" s="145">
        <v>22.4</v>
      </c>
    </row>
    <row r="427" spans="1:10">
      <c r="A427" s="7" t="s">
        <v>49</v>
      </c>
      <c r="D427" s="144" t="s">
        <v>3683</v>
      </c>
      <c r="E427" s="144" t="s">
        <v>3865</v>
      </c>
      <c r="F427" s="147">
        <v>44561</v>
      </c>
      <c r="G427" s="144" t="s">
        <v>4745</v>
      </c>
      <c r="H427" s="144" t="s">
        <v>9170</v>
      </c>
      <c r="I427" s="145" t="b">
        <v>1</v>
      </c>
      <c r="J427" s="145">
        <v>22.4</v>
      </c>
    </row>
    <row r="428" spans="1:10">
      <c r="A428" s="7" t="s">
        <v>49</v>
      </c>
      <c r="D428" s="144" t="s">
        <v>2769</v>
      </c>
      <c r="E428" s="144" t="s">
        <v>3865</v>
      </c>
      <c r="F428" s="147">
        <v>44561</v>
      </c>
      <c r="G428" s="144" t="s">
        <v>4745</v>
      </c>
      <c r="H428" s="144" t="s">
        <v>9170</v>
      </c>
      <c r="I428" s="145" t="b">
        <v>1</v>
      </c>
      <c r="J428" s="145">
        <v>22.4</v>
      </c>
    </row>
    <row r="429" spans="1:10">
      <c r="A429" s="7" t="s">
        <v>49</v>
      </c>
      <c r="D429" s="144" t="s">
        <v>2772</v>
      </c>
      <c r="E429" s="144" t="s">
        <v>3865</v>
      </c>
      <c r="F429" s="147">
        <v>44561</v>
      </c>
      <c r="G429" s="144" t="s">
        <v>4745</v>
      </c>
      <c r="H429" s="144" t="s">
        <v>9170</v>
      </c>
      <c r="I429" s="145" t="b">
        <v>1</v>
      </c>
      <c r="J429" s="145">
        <v>22.4</v>
      </c>
    </row>
    <row r="430" spans="1:10">
      <c r="A430" s="7" t="s">
        <v>49</v>
      </c>
      <c r="D430" s="144" t="s">
        <v>2775</v>
      </c>
      <c r="E430" s="144" t="s">
        <v>3865</v>
      </c>
      <c r="F430" s="147">
        <v>44561</v>
      </c>
      <c r="G430" s="144" t="s">
        <v>4745</v>
      </c>
      <c r="H430" s="144" t="s">
        <v>9170</v>
      </c>
      <c r="I430" s="145" t="b">
        <v>1</v>
      </c>
      <c r="J430" s="145">
        <v>22.4</v>
      </c>
    </row>
    <row r="431" spans="1:10">
      <c r="A431" s="7" t="s">
        <v>49</v>
      </c>
      <c r="D431" s="144" t="s">
        <v>2778</v>
      </c>
      <c r="E431" s="144" t="s">
        <v>3865</v>
      </c>
      <c r="F431" s="147">
        <v>44561</v>
      </c>
      <c r="G431" s="144" t="s">
        <v>4745</v>
      </c>
      <c r="H431" s="144" t="s">
        <v>9170</v>
      </c>
      <c r="I431" s="145" t="b">
        <v>1</v>
      </c>
      <c r="J431" s="145">
        <v>22.4</v>
      </c>
    </row>
    <row r="432" spans="1:10">
      <c r="A432" s="7" t="s">
        <v>49</v>
      </c>
      <c r="D432" s="144" t="s">
        <v>2708</v>
      </c>
      <c r="E432" s="144" t="s">
        <v>3865</v>
      </c>
      <c r="F432" s="147">
        <v>44561</v>
      </c>
      <c r="G432" s="144" t="s">
        <v>4745</v>
      </c>
      <c r="H432" s="144" t="s">
        <v>9170</v>
      </c>
      <c r="I432" s="145" t="b">
        <v>1</v>
      </c>
      <c r="J432" s="145">
        <v>17.2</v>
      </c>
    </row>
    <row r="433" spans="1:10">
      <c r="A433" s="7" t="s">
        <v>49</v>
      </c>
      <c r="D433" s="144" t="s">
        <v>2781</v>
      </c>
      <c r="E433" s="144" t="s">
        <v>3865</v>
      </c>
      <c r="F433" s="147">
        <v>44561</v>
      </c>
      <c r="G433" s="144" t="s">
        <v>4745</v>
      </c>
      <c r="H433" s="144" t="s">
        <v>9170</v>
      </c>
      <c r="I433" s="145" t="b">
        <v>1</v>
      </c>
      <c r="J433" s="145">
        <v>14.1</v>
      </c>
    </row>
    <row r="434" spans="1:10">
      <c r="A434" s="7" t="s">
        <v>49</v>
      </c>
      <c r="D434" s="144" t="s">
        <v>2785</v>
      </c>
      <c r="E434" s="144" t="s">
        <v>3865</v>
      </c>
      <c r="F434" s="147">
        <v>44561</v>
      </c>
      <c r="G434" s="144" t="s">
        <v>4745</v>
      </c>
      <c r="H434" s="144" t="s">
        <v>9170</v>
      </c>
      <c r="I434" s="145" t="b">
        <v>1</v>
      </c>
      <c r="J434" s="145">
        <v>14.1</v>
      </c>
    </row>
    <row r="435" spans="1:10">
      <c r="A435" s="7" t="s">
        <v>49</v>
      </c>
      <c r="D435" s="144" t="s">
        <v>3763</v>
      </c>
      <c r="E435" s="144" t="s">
        <v>3865</v>
      </c>
      <c r="F435" s="147">
        <v>44561</v>
      </c>
      <c r="G435" s="144" t="s">
        <v>4745</v>
      </c>
      <c r="H435" s="144" t="s">
        <v>9170</v>
      </c>
      <c r="I435" s="145" t="b">
        <v>1</v>
      </c>
      <c r="J435" s="145">
        <v>5.9</v>
      </c>
    </row>
    <row r="436" spans="1:10">
      <c r="A436" s="7" t="s">
        <v>49</v>
      </c>
      <c r="D436" s="144" t="s">
        <v>2788</v>
      </c>
      <c r="E436" s="144" t="s">
        <v>3865</v>
      </c>
      <c r="F436" s="147">
        <v>44561</v>
      </c>
      <c r="G436" s="144" t="s">
        <v>4745</v>
      </c>
      <c r="H436" s="144" t="s">
        <v>9170</v>
      </c>
      <c r="I436" s="145" t="b">
        <v>1</v>
      </c>
      <c r="J436" s="145">
        <v>14.1</v>
      </c>
    </row>
    <row r="437" spans="1:10">
      <c r="A437" s="7" t="s">
        <v>49</v>
      </c>
      <c r="D437" s="144" t="s">
        <v>2791</v>
      </c>
      <c r="E437" s="144" t="s">
        <v>3865</v>
      </c>
      <c r="F437" s="147">
        <v>44561</v>
      </c>
      <c r="G437" s="144" t="s">
        <v>4745</v>
      </c>
      <c r="H437" s="144" t="s">
        <v>9170</v>
      </c>
      <c r="I437" s="145" t="b">
        <v>1</v>
      </c>
      <c r="J437" s="145">
        <v>14.1</v>
      </c>
    </row>
    <row r="438" spans="1:10">
      <c r="A438" s="7" t="s">
        <v>49</v>
      </c>
      <c r="D438" s="144" t="s">
        <v>3103</v>
      </c>
      <c r="E438" s="144" t="s">
        <v>3865</v>
      </c>
      <c r="F438" s="147">
        <v>44561</v>
      </c>
      <c r="G438" s="144" t="s">
        <v>4745</v>
      </c>
      <c r="H438" s="144" t="s">
        <v>9170</v>
      </c>
      <c r="I438" s="145" t="b">
        <v>1</v>
      </c>
      <c r="J438" s="145">
        <v>29.8</v>
      </c>
    </row>
    <row r="439" spans="1:10">
      <c r="A439" s="7" t="s">
        <v>49</v>
      </c>
      <c r="D439" s="144" t="s">
        <v>3107</v>
      </c>
      <c r="E439" s="144" t="s">
        <v>3865</v>
      </c>
      <c r="F439" s="147">
        <v>44561</v>
      </c>
      <c r="G439" s="144" t="s">
        <v>4745</v>
      </c>
      <c r="H439" s="144" t="s">
        <v>9170</v>
      </c>
      <c r="I439" s="145" t="b">
        <v>1</v>
      </c>
      <c r="J439" s="145">
        <v>29.8</v>
      </c>
    </row>
    <row r="440" spans="1:10">
      <c r="A440" s="7" t="s">
        <v>49</v>
      </c>
      <c r="D440" s="144" t="s">
        <v>3110</v>
      </c>
      <c r="E440" s="144" t="s">
        <v>3865</v>
      </c>
      <c r="F440" s="147">
        <v>44561</v>
      </c>
      <c r="G440" s="144" t="s">
        <v>4745</v>
      </c>
      <c r="H440" s="144" t="s">
        <v>9170</v>
      </c>
      <c r="I440" s="145" t="b">
        <v>1</v>
      </c>
      <c r="J440" s="145">
        <v>6.9</v>
      </c>
    </row>
    <row r="441" spans="1:10">
      <c r="A441" s="7" t="s">
        <v>49</v>
      </c>
      <c r="D441" s="144" t="s">
        <v>3113</v>
      </c>
      <c r="E441" s="144" t="s">
        <v>3865</v>
      </c>
      <c r="F441" s="147">
        <v>44561</v>
      </c>
      <c r="G441" s="144" t="s">
        <v>4745</v>
      </c>
      <c r="H441" s="144" t="s">
        <v>9170</v>
      </c>
      <c r="I441" s="145" t="b">
        <v>1</v>
      </c>
      <c r="J441" s="145">
        <v>29.8</v>
      </c>
    </row>
    <row r="442" spans="1:10">
      <c r="A442" s="7" t="s">
        <v>49</v>
      </c>
      <c r="D442" s="144" t="s">
        <v>3116</v>
      </c>
      <c r="E442" s="144" t="s">
        <v>3865</v>
      </c>
      <c r="F442" s="147">
        <v>44561</v>
      </c>
      <c r="G442" s="144" t="s">
        <v>4745</v>
      </c>
      <c r="H442" s="144" t="s">
        <v>9170</v>
      </c>
      <c r="I442" s="145" t="b">
        <v>1</v>
      </c>
      <c r="J442" s="145">
        <v>29.8</v>
      </c>
    </row>
    <row r="443" spans="1:10">
      <c r="A443" s="7" t="s">
        <v>49</v>
      </c>
      <c r="D443" s="144" t="s">
        <v>3119</v>
      </c>
      <c r="E443" s="144" t="s">
        <v>3865</v>
      </c>
      <c r="F443" s="147">
        <v>44561</v>
      </c>
      <c r="G443" s="144" t="s">
        <v>4745</v>
      </c>
      <c r="H443" s="144" t="s">
        <v>9170</v>
      </c>
      <c r="I443" s="145" t="b">
        <v>1</v>
      </c>
      <c r="J443" s="145">
        <v>29.8</v>
      </c>
    </row>
    <row r="444" spans="1:10">
      <c r="A444" s="7" t="s">
        <v>49</v>
      </c>
      <c r="D444" s="144" t="s">
        <v>3122</v>
      </c>
      <c r="E444" s="144" t="s">
        <v>3865</v>
      </c>
      <c r="F444" s="147">
        <v>44561</v>
      </c>
      <c r="G444" s="144" t="s">
        <v>4745</v>
      </c>
      <c r="H444" s="144" t="s">
        <v>9170</v>
      </c>
      <c r="I444" s="145" t="b">
        <v>1</v>
      </c>
      <c r="J444" s="145">
        <v>6.9</v>
      </c>
    </row>
    <row r="445" spans="1:10">
      <c r="A445" s="7" t="s">
        <v>49</v>
      </c>
      <c r="D445" s="144" t="s">
        <v>3125</v>
      </c>
      <c r="E445" s="144" t="s">
        <v>3865</v>
      </c>
      <c r="F445" s="147">
        <v>44561</v>
      </c>
      <c r="G445" s="144" t="s">
        <v>4745</v>
      </c>
      <c r="H445" s="144" t="s">
        <v>9170</v>
      </c>
      <c r="I445" s="145" t="b">
        <v>1</v>
      </c>
      <c r="J445" s="145">
        <v>29.8</v>
      </c>
    </row>
    <row r="446" spans="1:10">
      <c r="A446" s="7" t="s">
        <v>49</v>
      </c>
      <c r="D446" s="144" t="s">
        <v>3128</v>
      </c>
      <c r="E446" s="144" t="s">
        <v>3865</v>
      </c>
      <c r="F446" s="147">
        <v>44561</v>
      </c>
      <c r="G446" s="144" t="s">
        <v>4745</v>
      </c>
      <c r="H446" s="144" t="s">
        <v>9170</v>
      </c>
      <c r="I446" s="145" t="b">
        <v>1</v>
      </c>
      <c r="J446" s="145">
        <v>6.9</v>
      </c>
    </row>
    <row r="447" spans="1:10">
      <c r="A447" s="7" t="s">
        <v>49</v>
      </c>
      <c r="D447" s="144" t="s">
        <v>3099</v>
      </c>
      <c r="E447" s="144" t="s">
        <v>3865</v>
      </c>
      <c r="F447" s="147">
        <v>44561</v>
      </c>
      <c r="G447" s="144" t="s">
        <v>4745</v>
      </c>
      <c r="H447" s="144" t="s">
        <v>9170</v>
      </c>
      <c r="I447" s="145" t="b">
        <v>1</v>
      </c>
      <c r="J447" s="145">
        <v>57.2</v>
      </c>
    </row>
    <row r="448" spans="1:10">
      <c r="A448" s="7" t="s">
        <v>49</v>
      </c>
      <c r="D448" s="144" t="s">
        <v>3131</v>
      </c>
      <c r="E448" s="144" t="s">
        <v>3865</v>
      </c>
      <c r="F448" s="147">
        <v>44561</v>
      </c>
      <c r="G448" s="144" t="s">
        <v>4745</v>
      </c>
      <c r="H448" s="144" t="s">
        <v>9170</v>
      </c>
      <c r="I448" s="145" t="b">
        <v>1</v>
      </c>
      <c r="J448" s="145">
        <v>53.7</v>
      </c>
    </row>
    <row r="449" spans="1:10">
      <c r="A449" s="7" t="s">
        <v>49</v>
      </c>
      <c r="D449" s="144" t="s">
        <v>3135</v>
      </c>
      <c r="E449" s="144" t="s">
        <v>3865</v>
      </c>
      <c r="F449" s="147">
        <v>44561</v>
      </c>
      <c r="G449" s="144" t="s">
        <v>4745</v>
      </c>
      <c r="H449" s="144" t="s">
        <v>9170</v>
      </c>
      <c r="I449" s="145" t="b">
        <v>1</v>
      </c>
      <c r="J449" s="145">
        <v>53.7</v>
      </c>
    </row>
    <row r="450" spans="1:10">
      <c r="A450" s="7" t="s">
        <v>49</v>
      </c>
      <c r="D450" s="144" t="s">
        <v>3138</v>
      </c>
      <c r="E450" s="144" t="s">
        <v>3865</v>
      </c>
      <c r="F450" s="147">
        <v>44561</v>
      </c>
      <c r="G450" s="144" t="s">
        <v>4745</v>
      </c>
      <c r="H450" s="144" t="s">
        <v>9170</v>
      </c>
      <c r="I450" s="145" t="b">
        <v>1</v>
      </c>
      <c r="J450" s="145">
        <v>53.7</v>
      </c>
    </row>
    <row r="451" spans="1:10">
      <c r="A451" s="7" t="s">
        <v>49</v>
      </c>
      <c r="D451" s="144" t="s">
        <v>2794</v>
      </c>
      <c r="E451" s="144" t="s">
        <v>3865</v>
      </c>
      <c r="F451" s="147">
        <v>44561</v>
      </c>
      <c r="G451" s="144" t="s">
        <v>4745</v>
      </c>
      <c r="H451" s="144" t="s">
        <v>9170</v>
      </c>
      <c r="I451" s="145" t="b">
        <v>1</v>
      </c>
      <c r="J451" s="145">
        <v>33.9</v>
      </c>
    </row>
    <row r="452" spans="1:10">
      <c r="A452" s="7" t="s">
        <v>49</v>
      </c>
      <c r="D452" s="144" t="s">
        <v>3764</v>
      </c>
      <c r="E452" s="144" t="s">
        <v>3865</v>
      </c>
      <c r="F452" s="147">
        <v>44561</v>
      </c>
      <c r="G452" s="144" t="s">
        <v>4745</v>
      </c>
      <c r="H452" s="144" t="s">
        <v>9170</v>
      </c>
      <c r="I452" s="145" t="b">
        <v>1</v>
      </c>
      <c r="J452" s="145">
        <v>5.9</v>
      </c>
    </row>
    <row r="453" spans="1:10">
      <c r="A453" s="7" t="s">
        <v>49</v>
      </c>
      <c r="D453" s="144" t="s">
        <v>2798</v>
      </c>
      <c r="E453" s="144" t="s">
        <v>3865</v>
      </c>
      <c r="F453" s="147">
        <v>44561</v>
      </c>
      <c r="G453" s="144" t="s">
        <v>4745</v>
      </c>
      <c r="H453" s="144" t="s">
        <v>9170</v>
      </c>
      <c r="I453" s="145" t="b">
        <v>1</v>
      </c>
      <c r="J453" s="145">
        <v>8.6999999999999993</v>
      </c>
    </row>
    <row r="454" spans="1:10">
      <c r="A454" s="7" t="s">
        <v>49</v>
      </c>
      <c r="D454" s="144" t="s">
        <v>2802</v>
      </c>
      <c r="E454" s="144" t="s">
        <v>3865</v>
      </c>
      <c r="F454" s="147">
        <v>44561</v>
      </c>
      <c r="G454" s="144" t="s">
        <v>4745</v>
      </c>
      <c r="H454" s="144" t="s">
        <v>9170</v>
      </c>
      <c r="I454" s="145" t="b">
        <v>1</v>
      </c>
      <c r="J454" s="145">
        <v>8.6999999999999993</v>
      </c>
    </row>
    <row r="455" spans="1:10">
      <c r="A455" s="7" t="s">
        <v>49</v>
      </c>
      <c r="D455" s="144" t="s">
        <v>2805</v>
      </c>
      <c r="E455" s="144" t="s">
        <v>3865</v>
      </c>
      <c r="F455" s="147">
        <v>44561</v>
      </c>
      <c r="G455" s="144" t="s">
        <v>4745</v>
      </c>
      <c r="H455" s="144" t="s">
        <v>9170</v>
      </c>
      <c r="I455" s="145" t="b">
        <v>1</v>
      </c>
      <c r="J455" s="145">
        <v>8.6999999999999993</v>
      </c>
    </row>
    <row r="456" spans="1:10">
      <c r="A456" s="7" t="s">
        <v>49</v>
      </c>
      <c r="D456" s="144" t="s">
        <v>2808</v>
      </c>
      <c r="E456" s="144" t="s">
        <v>3865</v>
      </c>
      <c r="F456" s="147">
        <v>44561</v>
      </c>
      <c r="G456" s="144" t="s">
        <v>4745</v>
      </c>
      <c r="H456" s="144" t="s">
        <v>9170</v>
      </c>
      <c r="I456" s="145" t="b">
        <v>1</v>
      </c>
      <c r="J456" s="145">
        <v>8.6999999999999993</v>
      </c>
    </row>
    <row r="457" spans="1:10">
      <c r="A457" s="7" t="s">
        <v>49</v>
      </c>
      <c r="D457" s="144" t="s">
        <v>2811</v>
      </c>
      <c r="E457" s="144" t="s">
        <v>3865</v>
      </c>
      <c r="F457" s="147">
        <v>44561</v>
      </c>
      <c r="G457" s="144" t="s">
        <v>4745</v>
      </c>
      <c r="H457" s="144" t="s">
        <v>9170</v>
      </c>
      <c r="I457" s="145" t="b">
        <v>1</v>
      </c>
      <c r="J457" s="145">
        <v>8.6999999999999993</v>
      </c>
    </row>
    <row r="458" spans="1:10">
      <c r="A458" s="7" t="s">
        <v>49</v>
      </c>
      <c r="D458" s="144" t="s">
        <v>2814</v>
      </c>
      <c r="E458" s="144" t="s">
        <v>3865</v>
      </c>
      <c r="F458" s="147">
        <v>44561</v>
      </c>
      <c r="G458" s="144" t="s">
        <v>4745</v>
      </c>
      <c r="H458" s="144" t="s">
        <v>9170</v>
      </c>
      <c r="I458" s="145" t="b">
        <v>1</v>
      </c>
      <c r="J458" s="145">
        <v>8.6999999999999993</v>
      </c>
    </row>
    <row r="459" spans="1:10">
      <c r="A459" s="7" t="s">
        <v>49</v>
      </c>
      <c r="D459" s="144" t="s">
        <v>3765</v>
      </c>
      <c r="E459" s="144" t="s">
        <v>3865</v>
      </c>
      <c r="F459" s="147">
        <v>44561</v>
      </c>
      <c r="G459" s="144" t="s">
        <v>4745</v>
      </c>
      <c r="H459" s="144" t="s">
        <v>9170</v>
      </c>
      <c r="I459" s="145" t="b">
        <v>1</v>
      </c>
      <c r="J459" s="145">
        <v>2.99</v>
      </c>
    </row>
    <row r="460" spans="1:10">
      <c r="A460" s="7" t="s">
        <v>49</v>
      </c>
      <c r="D460" s="144" t="s">
        <v>2817</v>
      </c>
      <c r="E460" s="144" t="s">
        <v>3865</v>
      </c>
      <c r="F460" s="147">
        <v>44561</v>
      </c>
      <c r="G460" s="144" t="s">
        <v>4745</v>
      </c>
      <c r="H460" s="144" t="s">
        <v>9170</v>
      </c>
      <c r="I460" s="145" t="b">
        <v>1</v>
      </c>
      <c r="J460" s="145">
        <v>23.3</v>
      </c>
    </row>
    <row r="461" spans="1:10">
      <c r="A461" s="7" t="s">
        <v>49</v>
      </c>
      <c r="D461" s="144" t="s">
        <v>2821</v>
      </c>
      <c r="E461" s="144" t="s">
        <v>3865</v>
      </c>
      <c r="F461" s="147">
        <v>44561</v>
      </c>
      <c r="G461" s="144" t="s">
        <v>4745</v>
      </c>
      <c r="H461" s="144" t="s">
        <v>9170</v>
      </c>
      <c r="I461" s="145" t="b">
        <v>1</v>
      </c>
      <c r="J461" s="145">
        <v>23.3</v>
      </c>
    </row>
    <row r="462" spans="1:10">
      <c r="A462" s="7" t="s">
        <v>49</v>
      </c>
      <c r="D462" s="144" t="s">
        <v>2824</v>
      </c>
      <c r="E462" s="144" t="s">
        <v>3865</v>
      </c>
      <c r="F462" s="147">
        <v>44561</v>
      </c>
      <c r="G462" s="144" t="s">
        <v>4745</v>
      </c>
      <c r="H462" s="144" t="s">
        <v>9170</v>
      </c>
      <c r="I462" s="145" t="b">
        <v>1</v>
      </c>
      <c r="J462" s="145">
        <v>23.3</v>
      </c>
    </row>
    <row r="463" spans="1:10">
      <c r="A463" s="7" t="s">
        <v>49</v>
      </c>
      <c r="D463" s="144" t="s">
        <v>2827</v>
      </c>
      <c r="E463" s="144" t="s">
        <v>3865</v>
      </c>
      <c r="F463" s="147">
        <v>44561</v>
      </c>
      <c r="G463" s="144" t="s">
        <v>4745</v>
      </c>
      <c r="H463" s="144" t="s">
        <v>9170</v>
      </c>
      <c r="I463" s="145" t="b">
        <v>1</v>
      </c>
      <c r="J463" s="145">
        <v>23.3</v>
      </c>
    </row>
    <row r="464" spans="1:10">
      <c r="A464" s="7" t="s">
        <v>49</v>
      </c>
      <c r="D464" s="144" t="s">
        <v>2830</v>
      </c>
      <c r="E464" s="144" t="s">
        <v>3865</v>
      </c>
      <c r="F464" s="147">
        <v>44561</v>
      </c>
      <c r="G464" s="144" t="s">
        <v>4745</v>
      </c>
      <c r="H464" s="144" t="s">
        <v>9170</v>
      </c>
      <c r="I464" s="145" t="b">
        <v>1</v>
      </c>
      <c r="J464" s="145">
        <v>23.3</v>
      </c>
    </row>
    <row r="465" spans="1:10">
      <c r="A465" s="7" t="s">
        <v>49</v>
      </c>
      <c r="D465" s="144" t="s">
        <v>2833</v>
      </c>
      <c r="E465" s="144" t="s">
        <v>3865</v>
      </c>
      <c r="F465" s="147">
        <v>44561</v>
      </c>
      <c r="G465" s="144" t="s">
        <v>4745</v>
      </c>
      <c r="H465" s="144" t="s">
        <v>9170</v>
      </c>
      <c r="I465" s="145" t="b">
        <v>1</v>
      </c>
      <c r="J465" s="145">
        <v>23.3</v>
      </c>
    </row>
    <row r="466" spans="1:10">
      <c r="A466" s="7" t="s">
        <v>49</v>
      </c>
      <c r="D466" s="144" t="s">
        <v>2836</v>
      </c>
      <c r="E466" s="144" t="s">
        <v>3865</v>
      </c>
      <c r="F466" s="147">
        <v>44561</v>
      </c>
      <c r="G466" s="144" t="s">
        <v>4745</v>
      </c>
      <c r="H466" s="144" t="s">
        <v>9170</v>
      </c>
      <c r="I466" s="145" t="b">
        <v>1</v>
      </c>
      <c r="J466" s="145">
        <v>23.3</v>
      </c>
    </row>
    <row r="467" spans="1:10">
      <c r="A467" s="7" t="s">
        <v>49</v>
      </c>
      <c r="D467" s="144" t="s">
        <v>2839</v>
      </c>
      <c r="E467" s="144" t="s">
        <v>3865</v>
      </c>
      <c r="F467" s="147">
        <v>44561</v>
      </c>
      <c r="G467" s="144" t="s">
        <v>4745</v>
      </c>
      <c r="H467" s="144" t="s">
        <v>9170</v>
      </c>
      <c r="I467" s="145" t="b">
        <v>1</v>
      </c>
      <c r="J467" s="145">
        <v>23.3</v>
      </c>
    </row>
    <row r="468" spans="1:10">
      <c r="A468" s="7" t="s">
        <v>49</v>
      </c>
      <c r="D468" s="144" t="s">
        <v>2842</v>
      </c>
      <c r="E468" s="144" t="s">
        <v>3865</v>
      </c>
      <c r="F468" s="147">
        <v>44561</v>
      </c>
      <c r="G468" s="144" t="s">
        <v>4745</v>
      </c>
      <c r="H468" s="144" t="s">
        <v>9170</v>
      </c>
      <c r="I468" s="145" t="b">
        <v>1</v>
      </c>
      <c r="J468" s="145">
        <v>23.3</v>
      </c>
    </row>
    <row r="469" spans="1:10">
      <c r="A469" s="7" t="s">
        <v>49</v>
      </c>
      <c r="D469" s="144" t="s">
        <v>2845</v>
      </c>
      <c r="E469" s="144" t="s">
        <v>3865</v>
      </c>
      <c r="F469" s="147">
        <v>44561</v>
      </c>
      <c r="G469" s="144" t="s">
        <v>4745</v>
      </c>
      <c r="H469" s="144" t="s">
        <v>9170</v>
      </c>
      <c r="I469" s="145" t="b">
        <v>1</v>
      </c>
      <c r="J469" s="145">
        <v>23.3</v>
      </c>
    </row>
    <row r="470" spans="1:10">
      <c r="A470" s="7" t="s">
        <v>49</v>
      </c>
      <c r="D470" s="144" t="s">
        <v>2848</v>
      </c>
      <c r="E470" s="144" t="s">
        <v>3865</v>
      </c>
      <c r="F470" s="147">
        <v>44561</v>
      </c>
      <c r="G470" s="144" t="s">
        <v>4745</v>
      </c>
      <c r="H470" s="144" t="s">
        <v>9170</v>
      </c>
      <c r="I470" s="145" t="b">
        <v>1</v>
      </c>
      <c r="J470" s="145">
        <v>23.3</v>
      </c>
    </row>
    <row r="471" spans="1:10">
      <c r="A471" s="7" t="s">
        <v>49</v>
      </c>
      <c r="D471" s="144" t="s">
        <v>2851</v>
      </c>
      <c r="E471" s="144" t="s">
        <v>3865</v>
      </c>
      <c r="F471" s="147">
        <v>44561</v>
      </c>
      <c r="G471" s="144" t="s">
        <v>4745</v>
      </c>
      <c r="H471" s="144" t="s">
        <v>9170</v>
      </c>
      <c r="I471" s="145" t="b">
        <v>1</v>
      </c>
      <c r="J471" s="145">
        <v>23.3</v>
      </c>
    </row>
    <row r="472" spans="1:10">
      <c r="A472" s="7" t="s">
        <v>49</v>
      </c>
      <c r="D472" s="144" t="s">
        <v>3680</v>
      </c>
      <c r="E472" s="144" t="s">
        <v>3865</v>
      </c>
      <c r="F472" s="147">
        <v>44561</v>
      </c>
      <c r="G472" s="144" t="s">
        <v>4745</v>
      </c>
      <c r="H472" s="144" t="s">
        <v>9170</v>
      </c>
      <c r="I472" s="145" t="b">
        <v>1</v>
      </c>
      <c r="J472" s="145">
        <v>23.3</v>
      </c>
    </row>
    <row r="473" spans="1:10">
      <c r="A473" s="7" t="s">
        <v>49</v>
      </c>
      <c r="D473" s="144" t="s">
        <v>2854</v>
      </c>
      <c r="E473" s="144" t="s">
        <v>3865</v>
      </c>
      <c r="F473" s="147">
        <v>44561</v>
      </c>
      <c r="G473" s="144" t="s">
        <v>4745</v>
      </c>
      <c r="H473" s="144" t="s">
        <v>9170</v>
      </c>
      <c r="I473" s="145" t="b">
        <v>1</v>
      </c>
      <c r="J473" s="145">
        <v>4.9000000000000004</v>
      </c>
    </row>
    <row r="474" spans="1:10">
      <c r="A474" s="7" t="s">
        <v>49</v>
      </c>
      <c r="D474" s="144" t="s">
        <v>2858</v>
      </c>
      <c r="E474" s="144" t="s">
        <v>3865</v>
      </c>
      <c r="F474" s="147">
        <v>44561</v>
      </c>
      <c r="G474" s="144" t="s">
        <v>4745</v>
      </c>
      <c r="H474" s="144" t="s">
        <v>9170</v>
      </c>
      <c r="I474" s="145" t="b">
        <v>1</v>
      </c>
      <c r="J474" s="145">
        <v>4.9000000000000004</v>
      </c>
    </row>
    <row r="475" spans="1:10">
      <c r="A475" s="7" t="s">
        <v>49</v>
      </c>
      <c r="D475" s="144" t="s">
        <v>2864</v>
      </c>
      <c r="E475" s="144" t="s">
        <v>3865</v>
      </c>
      <c r="F475" s="147">
        <v>44561</v>
      </c>
      <c r="G475" s="144" t="s">
        <v>4745</v>
      </c>
      <c r="H475" s="144" t="s">
        <v>9170</v>
      </c>
      <c r="I475" s="145" t="b">
        <v>1</v>
      </c>
      <c r="J475" s="145">
        <v>4.9000000000000004</v>
      </c>
    </row>
    <row r="476" spans="1:10">
      <c r="A476" s="7" t="s">
        <v>49</v>
      </c>
      <c r="D476" s="144" t="s">
        <v>3766</v>
      </c>
      <c r="E476" s="144" t="s">
        <v>3865</v>
      </c>
      <c r="F476" s="147">
        <v>44561</v>
      </c>
      <c r="G476" s="144" t="s">
        <v>4745</v>
      </c>
      <c r="H476" s="144" t="s">
        <v>9170</v>
      </c>
      <c r="I476" s="145" t="b">
        <v>1</v>
      </c>
      <c r="J476" s="145">
        <v>6.9</v>
      </c>
    </row>
    <row r="477" spans="1:10">
      <c r="A477" s="7" t="s">
        <v>49</v>
      </c>
      <c r="D477" s="144" t="s">
        <v>2712</v>
      </c>
      <c r="E477" s="144" t="s">
        <v>3865</v>
      </c>
      <c r="F477" s="147">
        <v>44561</v>
      </c>
      <c r="G477" s="144" t="s">
        <v>4745</v>
      </c>
      <c r="H477" s="144" t="s">
        <v>9170</v>
      </c>
      <c r="I477" s="145" t="b">
        <v>1</v>
      </c>
      <c r="J477" s="145">
        <v>46.1</v>
      </c>
    </row>
    <row r="478" spans="1:10">
      <c r="A478" s="7" t="s">
        <v>49</v>
      </c>
      <c r="D478" s="144" t="s">
        <v>7798</v>
      </c>
      <c r="E478" s="144" t="s">
        <v>3865</v>
      </c>
      <c r="F478" s="147">
        <v>44561</v>
      </c>
      <c r="G478" s="144" t="s">
        <v>4745</v>
      </c>
      <c r="H478" s="144" t="s">
        <v>9170</v>
      </c>
      <c r="I478" s="145" t="b">
        <v>1</v>
      </c>
      <c r="J478" s="145">
        <v>6.9</v>
      </c>
    </row>
    <row r="479" spans="1:10">
      <c r="A479" s="7" t="s">
        <v>49</v>
      </c>
      <c r="D479" s="144" t="s">
        <v>2870</v>
      </c>
      <c r="E479" s="144" t="s">
        <v>3865</v>
      </c>
      <c r="F479" s="147">
        <v>44561</v>
      </c>
      <c r="G479" s="144" t="s">
        <v>4745</v>
      </c>
      <c r="H479" s="144" t="s">
        <v>9170</v>
      </c>
      <c r="I479" s="145" t="b">
        <v>1</v>
      </c>
      <c r="J479" s="145">
        <v>46.1</v>
      </c>
    </row>
    <row r="480" spans="1:10">
      <c r="A480" s="7" t="s">
        <v>49</v>
      </c>
      <c r="D480" s="144" t="s">
        <v>3141</v>
      </c>
      <c r="E480" s="144" t="s">
        <v>3865</v>
      </c>
      <c r="F480" s="147">
        <v>44561</v>
      </c>
      <c r="G480" s="144" t="s">
        <v>4745</v>
      </c>
      <c r="H480" s="144" t="s">
        <v>9170</v>
      </c>
      <c r="I480" s="145" t="b">
        <v>1</v>
      </c>
      <c r="J480" s="145">
        <v>46.1</v>
      </c>
    </row>
    <row r="481" spans="1:10">
      <c r="A481" s="7" t="s">
        <v>49</v>
      </c>
      <c r="D481" s="144" t="s">
        <v>3143</v>
      </c>
      <c r="E481" s="144" t="s">
        <v>3865</v>
      </c>
      <c r="F481" s="147">
        <v>44561</v>
      </c>
      <c r="G481" s="144" t="s">
        <v>4745</v>
      </c>
      <c r="H481" s="144" t="s">
        <v>9170</v>
      </c>
      <c r="I481" s="145" t="b">
        <v>1</v>
      </c>
      <c r="J481" s="145">
        <v>46.1</v>
      </c>
    </row>
    <row r="482" spans="1:10">
      <c r="A482" s="7" t="s">
        <v>49</v>
      </c>
      <c r="D482" s="144" t="s">
        <v>3145</v>
      </c>
      <c r="E482" s="144" t="s">
        <v>3865</v>
      </c>
      <c r="F482" s="147">
        <v>44561</v>
      </c>
      <c r="G482" s="144" t="s">
        <v>4745</v>
      </c>
      <c r="H482" s="144" t="s">
        <v>9170</v>
      </c>
      <c r="I482" s="145" t="b">
        <v>1</v>
      </c>
      <c r="J482" s="145">
        <v>46.1</v>
      </c>
    </row>
    <row r="483" spans="1:10">
      <c r="A483" s="7" t="s">
        <v>49</v>
      </c>
      <c r="D483" s="144" t="s">
        <v>2873</v>
      </c>
      <c r="E483" s="144" t="s">
        <v>3865</v>
      </c>
      <c r="F483" s="147">
        <v>44561</v>
      </c>
      <c r="G483" s="144" t="s">
        <v>4745</v>
      </c>
      <c r="H483" s="144" t="s">
        <v>9170</v>
      </c>
      <c r="I483" s="145" t="b">
        <v>1</v>
      </c>
      <c r="J483" s="145">
        <v>7.6</v>
      </c>
    </row>
    <row r="484" spans="1:10">
      <c r="A484" s="7" t="s">
        <v>49</v>
      </c>
      <c r="D484" s="144" t="s">
        <v>2877</v>
      </c>
      <c r="E484" s="144" t="s">
        <v>3865</v>
      </c>
      <c r="F484" s="147">
        <v>44561</v>
      </c>
      <c r="G484" s="144" t="s">
        <v>4745</v>
      </c>
      <c r="H484" s="144" t="s">
        <v>9170</v>
      </c>
      <c r="I484" s="145" t="b">
        <v>1</v>
      </c>
      <c r="J484" s="145">
        <v>7.6</v>
      </c>
    </row>
    <row r="485" spans="1:10">
      <c r="A485" s="7" t="s">
        <v>49</v>
      </c>
      <c r="D485" s="144" t="s">
        <v>2880</v>
      </c>
      <c r="E485" s="144" t="s">
        <v>3865</v>
      </c>
      <c r="F485" s="147">
        <v>44561</v>
      </c>
      <c r="G485" s="144" t="s">
        <v>4745</v>
      </c>
      <c r="H485" s="144" t="s">
        <v>9170</v>
      </c>
      <c r="I485" s="145" t="b">
        <v>1</v>
      </c>
      <c r="J485" s="145">
        <v>7.6</v>
      </c>
    </row>
    <row r="486" spans="1:10">
      <c r="A486" s="7" t="s">
        <v>49</v>
      </c>
      <c r="D486" s="144" t="s">
        <v>2883</v>
      </c>
      <c r="E486" s="144" t="s">
        <v>3865</v>
      </c>
      <c r="F486" s="147">
        <v>44561</v>
      </c>
      <c r="G486" s="144" t="s">
        <v>4745</v>
      </c>
      <c r="H486" s="144" t="s">
        <v>9170</v>
      </c>
      <c r="I486" s="145" t="b">
        <v>1</v>
      </c>
      <c r="J486" s="145">
        <v>7.6</v>
      </c>
    </row>
    <row r="487" spans="1:10">
      <c r="A487" s="7" t="s">
        <v>49</v>
      </c>
      <c r="D487" s="144" t="s">
        <v>3677</v>
      </c>
      <c r="E487" s="144" t="s">
        <v>3865</v>
      </c>
      <c r="F487" s="147">
        <v>44561</v>
      </c>
      <c r="G487" s="144" t="s">
        <v>4745</v>
      </c>
      <c r="H487" s="144" t="s">
        <v>9170</v>
      </c>
      <c r="I487" s="145" t="b">
        <v>1</v>
      </c>
      <c r="J487" s="145">
        <v>7.6</v>
      </c>
    </row>
    <row r="488" spans="1:10">
      <c r="A488" s="7" t="s">
        <v>49</v>
      </c>
      <c r="D488" s="144" t="s">
        <v>2886</v>
      </c>
      <c r="E488" s="144" t="s">
        <v>3865</v>
      </c>
      <c r="F488" s="147">
        <v>44561</v>
      </c>
      <c r="G488" s="144" t="s">
        <v>4745</v>
      </c>
      <c r="H488" s="144" t="s">
        <v>9170</v>
      </c>
      <c r="I488" s="145" t="b">
        <v>1</v>
      </c>
      <c r="J488" s="145">
        <v>7.6</v>
      </c>
    </row>
    <row r="489" spans="1:10">
      <c r="A489" s="7" t="s">
        <v>49</v>
      </c>
      <c r="D489" s="144" t="s">
        <v>2889</v>
      </c>
      <c r="E489" s="144" t="s">
        <v>3865</v>
      </c>
      <c r="F489" s="147">
        <v>44561</v>
      </c>
      <c r="G489" s="144" t="s">
        <v>4745</v>
      </c>
      <c r="H489" s="144" t="s">
        <v>9170</v>
      </c>
      <c r="I489" s="145" t="b">
        <v>1</v>
      </c>
      <c r="J489" s="145">
        <v>7.6</v>
      </c>
    </row>
    <row r="490" spans="1:10">
      <c r="A490" s="7" t="s">
        <v>49</v>
      </c>
      <c r="D490" s="144" t="s">
        <v>997</v>
      </c>
      <c r="E490" s="144" t="s">
        <v>3865</v>
      </c>
      <c r="F490" s="147">
        <v>44561</v>
      </c>
      <c r="G490" s="144" t="s">
        <v>4745</v>
      </c>
      <c r="H490" s="144" t="s">
        <v>9170</v>
      </c>
      <c r="I490" s="145" t="b">
        <v>1</v>
      </c>
      <c r="J490" s="145">
        <v>14.7</v>
      </c>
    </row>
    <row r="491" spans="1:10">
      <c r="A491" s="7" t="s">
        <v>49</v>
      </c>
      <c r="D491" s="144" t="s">
        <v>1001</v>
      </c>
      <c r="E491" s="144" t="s">
        <v>3865</v>
      </c>
      <c r="F491" s="147">
        <v>44561</v>
      </c>
      <c r="G491" s="144" t="s">
        <v>4745</v>
      </c>
      <c r="H491" s="144" t="s">
        <v>9170</v>
      </c>
      <c r="I491" s="145" t="b">
        <v>1</v>
      </c>
      <c r="J491" s="145">
        <v>14.7</v>
      </c>
    </row>
    <row r="492" spans="1:10">
      <c r="A492" s="7" t="s">
        <v>49</v>
      </c>
      <c r="D492" s="144" t="s">
        <v>544</v>
      </c>
      <c r="E492" s="144" t="s">
        <v>3865</v>
      </c>
      <c r="F492" s="147">
        <v>44561</v>
      </c>
      <c r="G492" s="144" t="s">
        <v>4745</v>
      </c>
      <c r="H492" s="144" t="s">
        <v>9170</v>
      </c>
      <c r="I492" s="145" t="b">
        <v>1</v>
      </c>
      <c r="J492" s="145">
        <v>7.3</v>
      </c>
    </row>
    <row r="493" spans="1:10">
      <c r="A493" s="7" t="s">
        <v>49</v>
      </c>
      <c r="D493" s="144" t="s">
        <v>550</v>
      </c>
      <c r="E493" s="144" t="s">
        <v>3865</v>
      </c>
      <c r="F493" s="147">
        <v>44561</v>
      </c>
      <c r="G493" s="144" t="s">
        <v>4745</v>
      </c>
      <c r="H493" s="144" t="s">
        <v>9170</v>
      </c>
      <c r="I493" s="145" t="b">
        <v>1</v>
      </c>
      <c r="J493" s="145">
        <v>10.4</v>
      </c>
    </row>
    <row r="494" spans="1:10">
      <c r="A494" s="7" t="s">
        <v>49</v>
      </c>
      <c r="D494" s="144" t="s">
        <v>553</v>
      </c>
      <c r="E494" s="144" t="s">
        <v>3865</v>
      </c>
      <c r="F494" s="147">
        <v>44561</v>
      </c>
      <c r="G494" s="144" t="s">
        <v>4745</v>
      </c>
      <c r="H494" s="144" t="s">
        <v>9170</v>
      </c>
      <c r="I494" s="145" t="b">
        <v>1</v>
      </c>
      <c r="J494" s="145">
        <v>21.7</v>
      </c>
    </row>
    <row r="495" spans="1:10">
      <c r="A495" s="7" t="s">
        <v>49</v>
      </c>
      <c r="D495" s="144" t="s">
        <v>1004</v>
      </c>
      <c r="E495" s="144" t="s">
        <v>3865</v>
      </c>
      <c r="F495" s="147">
        <v>44561</v>
      </c>
      <c r="G495" s="144" t="s">
        <v>4745</v>
      </c>
      <c r="H495" s="144" t="s">
        <v>9170</v>
      </c>
      <c r="I495" s="145" t="b">
        <v>1</v>
      </c>
      <c r="J495" s="145">
        <v>16.399999999999999</v>
      </c>
    </row>
    <row r="496" spans="1:10">
      <c r="A496" s="7" t="s">
        <v>49</v>
      </c>
      <c r="D496" s="144" t="s">
        <v>1008</v>
      </c>
      <c r="E496" s="144" t="s">
        <v>3865</v>
      </c>
      <c r="F496" s="147">
        <v>44561</v>
      </c>
      <c r="G496" s="144" t="s">
        <v>4745</v>
      </c>
      <c r="H496" s="144" t="s">
        <v>9170</v>
      </c>
      <c r="I496" s="145" t="b">
        <v>1</v>
      </c>
      <c r="J496" s="145">
        <v>3.99</v>
      </c>
    </row>
    <row r="497" spans="1:10">
      <c r="A497" s="7" t="s">
        <v>49</v>
      </c>
      <c r="D497" s="144" t="s">
        <v>1012</v>
      </c>
      <c r="E497" s="144" t="s">
        <v>3865</v>
      </c>
      <c r="F497" s="147">
        <v>44561</v>
      </c>
      <c r="G497" s="144" t="s">
        <v>4745</v>
      </c>
      <c r="H497" s="144" t="s">
        <v>9170</v>
      </c>
      <c r="I497" s="145" t="b">
        <v>1</v>
      </c>
      <c r="J497" s="145">
        <v>16.399999999999999</v>
      </c>
    </row>
    <row r="498" spans="1:10">
      <c r="A498" s="7" t="s">
        <v>49</v>
      </c>
      <c r="D498" s="144" t="s">
        <v>1015</v>
      </c>
      <c r="E498" s="144" t="s">
        <v>3865</v>
      </c>
      <c r="F498" s="147">
        <v>44561</v>
      </c>
      <c r="G498" s="144" t="s">
        <v>4745</v>
      </c>
      <c r="H498" s="144" t="s">
        <v>9170</v>
      </c>
      <c r="I498" s="145" t="b">
        <v>1</v>
      </c>
      <c r="J498" s="145">
        <v>12.9</v>
      </c>
    </row>
    <row r="499" spans="1:10">
      <c r="A499" s="7" t="s">
        <v>49</v>
      </c>
      <c r="D499" s="144" t="s">
        <v>1314</v>
      </c>
      <c r="E499" s="144" t="s">
        <v>3865</v>
      </c>
      <c r="F499" s="147">
        <v>44561</v>
      </c>
      <c r="G499" s="144" t="s">
        <v>4745</v>
      </c>
      <c r="H499" s="144" t="s">
        <v>9170</v>
      </c>
      <c r="I499" s="145" t="b">
        <v>1</v>
      </c>
      <c r="J499" s="145">
        <v>46.5</v>
      </c>
    </row>
    <row r="500" spans="1:10">
      <c r="A500" s="7" t="s">
        <v>49</v>
      </c>
      <c r="D500" s="144" t="s">
        <v>1318</v>
      </c>
      <c r="E500" s="144" t="s">
        <v>3865</v>
      </c>
      <c r="F500" s="147">
        <v>44561</v>
      </c>
      <c r="G500" s="144" t="s">
        <v>4745</v>
      </c>
      <c r="H500" s="144" t="s">
        <v>9170</v>
      </c>
      <c r="I500" s="145" t="b">
        <v>1</v>
      </c>
      <c r="J500" s="145">
        <v>46.5</v>
      </c>
    </row>
    <row r="501" spans="1:10">
      <c r="A501" s="7" t="s">
        <v>49</v>
      </c>
      <c r="D501" s="144" t="s">
        <v>1399</v>
      </c>
      <c r="E501" s="144" t="s">
        <v>3865</v>
      </c>
      <c r="F501" s="147">
        <v>44561</v>
      </c>
      <c r="G501" s="144" t="s">
        <v>4745</v>
      </c>
      <c r="H501" s="144" t="s">
        <v>9170</v>
      </c>
      <c r="I501" s="145" t="b">
        <v>1</v>
      </c>
      <c r="J501" s="145">
        <v>65.3</v>
      </c>
    </row>
    <row r="502" spans="1:10">
      <c r="A502" s="7" t="s">
        <v>49</v>
      </c>
      <c r="D502" s="144" t="s">
        <v>1019</v>
      </c>
      <c r="E502" s="144" t="s">
        <v>3865</v>
      </c>
      <c r="F502" s="147">
        <v>44561</v>
      </c>
      <c r="G502" s="144" t="s">
        <v>4745</v>
      </c>
      <c r="H502" s="144" t="s">
        <v>9170</v>
      </c>
      <c r="I502" s="145" t="b">
        <v>1</v>
      </c>
      <c r="J502" s="145">
        <v>89.5</v>
      </c>
    </row>
    <row r="503" spans="1:10">
      <c r="A503" s="7" t="s">
        <v>49</v>
      </c>
      <c r="D503" s="144" t="s">
        <v>1023</v>
      </c>
      <c r="E503" s="144" t="s">
        <v>3865</v>
      </c>
      <c r="F503" s="147">
        <v>44561</v>
      </c>
      <c r="G503" s="144" t="s">
        <v>4745</v>
      </c>
      <c r="H503" s="144" t="s">
        <v>9170</v>
      </c>
      <c r="I503" s="145" t="b">
        <v>1</v>
      </c>
      <c r="J503" s="145">
        <v>93.3</v>
      </c>
    </row>
    <row r="504" spans="1:10">
      <c r="A504" s="7" t="s">
        <v>49</v>
      </c>
      <c r="D504" s="144" t="s">
        <v>1027</v>
      </c>
      <c r="E504" s="144" t="s">
        <v>3865</v>
      </c>
      <c r="F504" s="147">
        <v>44561</v>
      </c>
      <c r="G504" s="144" t="s">
        <v>4745</v>
      </c>
      <c r="H504" s="144" t="s">
        <v>9170</v>
      </c>
      <c r="I504" s="145" t="b">
        <v>1</v>
      </c>
      <c r="J504" s="145">
        <v>96.9</v>
      </c>
    </row>
    <row r="505" spans="1:10">
      <c r="A505" s="7" t="s">
        <v>49</v>
      </c>
      <c r="D505" s="144" t="s">
        <v>439</v>
      </c>
      <c r="E505" s="144" t="s">
        <v>3865</v>
      </c>
      <c r="F505" s="147">
        <v>44561</v>
      </c>
      <c r="G505" s="144" t="s">
        <v>4745</v>
      </c>
      <c r="H505" s="144" t="s">
        <v>9170</v>
      </c>
      <c r="I505" s="145" t="b">
        <v>1</v>
      </c>
      <c r="J505" s="145">
        <v>17.100000000000001</v>
      </c>
    </row>
    <row r="506" spans="1:10">
      <c r="A506" s="7" t="s">
        <v>49</v>
      </c>
      <c r="D506" s="144" t="s">
        <v>556</v>
      </c>
      <c r="E506" s="144" t="s">
        <v>3865</v>
      </c>
      <c r="F506" s="147">
        <v>44561</v>
      </c>
      <c r="G506" s="144" t="s">
        <v>4745</v>
      </c>
      <c r="H506" s="144" t="s">
        <v>9170</v>
      </c>
      <c r="I506" s="145" t="b">
        <v>1</v>
      </c>
      <c r="J506" s="145">
        <v>23.7</v>
      </c>
    </row>
    <row r="507" spans="1:10">
      <c r="A507" s="7" t="s">
        <v>49</v>
      </c>
      <c r="D507" s="144" t="s">
        <v>1030</v>
      </c>
      <c r="E507" s="144" t="s">
        <v>3865</v>
      </c>
      <c r="F507" s="147">
        <v>44561</v>
      </c>
      <c r="G507" s="144" t="s">
        <v>4745</v>
      </c>
      <c r="H507" s="144" t="s">
        <v>9170</v>
      </c>
      <c r="I507" s="145" t="b">
        <v>1</v>
      </c>
      <c r="J507" s="145">
        <v>164.1</v>
      </c>
    </row>
    <row r="508" spans="1:10">
      <c r="A508" s="7" t="s">
        <v>49</v>
      </c>
      <c r="D508" s="144" t="s">
        <v>1033</v>
      </c>
      <c r="E508" s="144" t="s">
        <v>3865</v>
      </c>
      <c r="F508" s="147">
        <v>44561</v>
      </c>
      <c r="G508" s="144" t="s">
        <v>4745</v>
      </c>
      <c r="H508" s="144" t="s">
        <v>9170</v>
      </c>
      <c r="I508" s="145" t="b">
        <v>1</v>
      </c>
      <c r="J508" s="145">
        <v>164.1</v>
      </c>
    </row>
    <row r="509" spans="1:10">
      <c r="A509" s="7" t="s">
        <v>49</v>
      </c>
      <c r="D509" s="144" t="s">
        <v>1321</v>
      </c>
      <c r="E509" s="144" t="s">
        <v>3865</v>
      </c>
      <c r="F509" s="147">
        <v>44561</v>
      </c>
      <c r="G509" s="144" t="s">
        <v>4745</v>
      </c>
      <c r="H509" s="144" t="s">
        <v>9170</v>
      </c>
      <c r="I509" s="145" t="b">
        <v>1</v>
      </c>
      <c r="J509" s="145">
        <v>171.7</v>
      </c>
    </row>
    <row r="510" spans="1:10">
      <c r="A510" s="7" t="s">
        <v>49</v>
      </c>
      <c r="D510" s="144" t="s">
        <v>1037</v>
      </c>
      <c r="E510" s="144" t="s">
        <v>3865</v>
      </c>
      <c r="F510" s="147">
        <v>44561</v>
      </c>
      <c r="G510" s="144" t="s">
        <v>4745</v>
      </c>
      <c r="H510" s="144" t="s">
        <v>9170</v>
      </c>
      <c r="I510" s="145" t="b">
        <v>1</v>
      </c>
      <c r="J510" s="145">
        <v>75.099999999999994</v>
      </c>
    </row>
    <row r="511" spans="1:10">
      <c r="A511" s="7" t="s">
        <v>49</v>
      </c>
      <c r="D511" s="144" t="s">
        <v>1403</v>
      </c>
      <c r="E511" s="144" t="s">
        <v>3865</v>
      </c>
      <c r="F511" s="147">
        <v>44561</v>
      </c>
      <c r="G511" s="144" t="s">
        <v>4745</v>
      </c>
      <c r="H511" s="144" t="s">
        <v>9170</v>
      </c>
      <c r="I511" s="145" t="b">
        <v>1</v>
      </c>
      <c r="J511" s="145">
        <v>166.1</v>
      </c>
    </row>
    <row r="512" spans="1:10">
      <c r="A512" s="7" t="s">
        <v>49</v>
      </c>
      <c r="D512" s="144" t="s">
        <v>1406</v>
      </c>
      <c r="E512" s="144" t="s">
        <v>3865</v>
      </c>
      <c r="F512" s="147">
        <v>44561</v>
      </c>
      <c r="G512" s="144" t="s">
        <v>4745</v>
      </c>
      <c r="H512" s="144" t="s">
        <v>9170</v>
      </c>
      <c r="I512" s="145" t="b">
        <v>1</v>
      </c>
      <c r="J512" s="145">
        <v>170.4</v>
      </c>
    </row>
    <row r="513" spans="1:10">
      <c r="A513" s="7" t="s">
        <v>49</v>
      </c>
      <c r="D513" s="144" t="s">
        <v>1042</v>
      </c>
      <c r="E513" s="144" t="s">
        <v>3865</v>
      </c>
      <c r="F513" s="147">
        <v>44561</v>
      </c>
      <c r="G513" s="144" t="s">
        <v>4745</v>
      </c>
      <c r="H513" s="144" t="s">
        <v>9170</v>
      </c>
      <c r="I513" s="145" t="b">
        <v>1</v>
      </c>
      <c r="J513" s="145">
        <v>74.8</v>
      </c>
    </row>
    <row r="514" spans="1:10">
      <c r="A514" s="7" t="s">
        <v>49</v>
      </c>
      <c r="D514" s="144" t="s">
        <v>7928</v>
      </c>
      <c r="E514" s="144" t="s">
        <v>3865</v>
      </c>
      <c r="F514" s="147">
        <v>44561</v>
      </c>
      <c r="G514" s="144" t="s">
        <v>4745</v>
      </c>
      <c r="H514" s="144" t="s">
        <v>9170</v>
      </c>
      <c r="I514" s="145" t="b">
        <v>1</v>
      </c>
      <c r="J514" s="145">
        <v>42.35</v>
      </c>
    </row>
    <row r="515" spans="1:10">
      <c r="A515" s="7" t="s">
        <v>49</v>
      </c>
      <c r="D515" s="144" t="s">
        <v>1045</v>
      </c>
      <c r="E515" s="144" t="s">
        <v>3865</v>
      </c>
      <c r="F515" s="147">
        <v>44561</v>
      </c>
      <c r="G515" s="144" t="s">
        <v>4745</v>
      </c>
      <c r="H515" s="144" t="s">
        <v>9170</v>
      </c>
      <c r="I515" s="145" t="b">
        <v>1</v>
      </c>
      <c r="J515" s="145">
        <v>248.9</v>
      </c>
    </row>
    <row r="516" spans="1:10">
      <c r="A516" s="7" t="s">
        <v>49</v>
      </c>
      <c r="D516" s="144" t="s">
        <v>5160</v>
      </c>
      <c r="E516" s="144" t="s">
        <v>3865</v>
      </c>
      <c r="F516" s="147">
        <v>44561</v>
      </c>
      <c r="G516" s="144" t="s">
        <v>4745</v>
      </c>
      <c r="H516" s="144" t="s">
        <v>9170</v>
      </c>
      <c r="I516" s="145" t="b">
        <v>1</v>
      </c>
      <c r="J516" s="145">
        <v>13.24</v>
      </c>
    </row>
    <row r="517" spans="1:10">
      <c r="A517" s="7" t="s">
        <v>49</v>
      </c>
      <c r="D517" s="144" t="s">
        <v>7931</v>
      </c>
      <c r="E517" s="144" t="s">
        <v>3865</v>
      </c>
      <c r="F517" s="147">
        <v>44561</v>
      </c>
      <c r="G517" s="144" t="s">
        <v>4745</v>
      </c>
      <c r="H517" s="144" t="s">
        <v>9170</v>
      </c>
      <c r="I517" s="145" t="b">
        <v>1</v>
      </c>
      <c r="J517" s="145">
        <v>42.35</v>
      </c>
    </row>
    <row r="518" spans="1:10">
      <c r="A518" s="7" t="s">
        <v>49</v>
      </c>
      <c r="D518" s="144" t="s">
        <v>3148</v>
      </c>
      <c r="E518" s="144" t="s">
        <v>3865</v>
      </c>
      <c r="F518" s="147">
        <v>44561</v>
      </c>
      <c r="G518" s="144" t="s">
        <v>4745</v>
      </c>
      <c r="H518" s="144" t="s">
        <v>9170</v>
      </c>
      <c r="I518" s="145" t="b">
        <v>1</v>
      </c>
      <c r="J518" s="145">
        <v>31.7</v>
      </c>
    </row>
    <row r="519" spans="1:10">
      <c r="A519" s="7" t="s">
        <v>49</v>
      </c>
      <c r="D519" s="144" t="s">
        <v>3152</v>
      </c>
      <c r="E519" s="144" t="s">
        <v>3865</v>
      </c>
      <c r="F519" s="147">
        <v>44561</v>
      </c>
      <c r="G519" s="144" t="s">
        <v>4745</v>
      </c>
      <c r="H519" s="144" t="s">
        <v>9170</v>
      </c>
      <c r="I519" s="145" t="b">
        <v>1</v>
      </c>
      <c r="J519" s="145">
        <v>57.1</v>
      </c>
    </row>
    <row r="520" spans="1:10">
      <c r="A520" s="7" t="s">
        <v>49</v>
      </c>
      <c r="D520" s="144" t="s">
        <v>7933</v>
      </c>
      <c r="E520" s="144" t="s">
        <v>3865</v>
      </c>
      <c r="F520" s="147">
        <v>44561</v>
      </c>
      <c r="G520" s="144" t="s">
        <v>4745</v>
      </c>
      <c r="H520" s="144" t="s">
        <v>9170</v>
      </c>
      <c r="I520" s="145" t="b">
        <v>1</v>
      </c>
      <c r="J520" s="145">
        <v>46.87</v>
      </c>
    </row>
    <row r="521" spans="1:10">
      <c r="A521" s="7" t="s">
        <v>49</v>
      </c>
      <c r="D521" s="144" t="s">
        <v>445</v>
      </c>
      <c r="E521" s="144" t="s">
        <v>3865</v>
      </c>
      <c r="F521" s="147">
        <v>44561</v>
      </c>
      <c r="G521" s="144" t="s">
        <v>4745</v>
      </c>
      <c r="H521" s="144" t="s">
        <v>9170</v>
      </c>
      <c r="I521" s="145" t="b">
        <v>1</v>
      </c>
      <c r="J521" s="145">
        <v>14.7</v>
      </c>
    </row>
    <row r="522" spans="1:10">
      <c r="A522" s="7" t="s">
        <v>49</v>
      </c>
      <c r="D522" s="144" t="s">
        <v>686</v>
      </c>
      <c r="E522" s="144" t="s">
        <v>3865</v>
      </c>
      <c r="F522" s="147">
        <v>44561</v>
      </c>
      <c r="G522" s="144" t="s">
        <v>4745</v>
      </c>
      <c r="H522" s="144" t="s">
        <v>9170</v>
      </c>
      <c r="I522" s="145" t="b">
        <v>1</v>
      </c>
      <c r="J522" s="145">
        <v>41.6</v>
      </c>
    </row>
    <row r="523" spans="1:10">
      <c r="A523" s="7" t="s">
        <v>49</v>
      </c>
      <c r="D523" s="144" t="s">
        <v>8051</v>
      </c>
      <c r="E523" s="144" t="s">
        <v>3865</v>
      </c>
      <c r="F523" s="147">
        <v>44561</v>
      </c>
      <c r="G523" s="144" t="s">
        <v>4745</v>
      </c>
      <c r="H523" s="144" t="s">
        <v>9170</v>
      </c>
      <c r="I523" s="145" t="b">
        <v>1</v>
      </c>
      <c r="J523" s="145">
        <v>90.65</v>
      </c>
    </row>
    <row r="524" spans="1:10">
      <c r="A524" s="7" t="s">
        <v>49</v>
      </c>
      <c r="D524" s="144" t="s">
        <v>2892</v>
      </c>
      <c r="E524" s="144" t="s">
        <v>3865</v>
      </c>
      <c r="F524" s="147">
        <v>44561</v>
      </c>
      <c r="G524" s="144" t="s">
        <v>4745</v>
      </c>
      <c r="H524" s="144" t="s">
        <v>9170</v>
      </c>
      <c r="I524" s="145" t="b">
        <v>1</v>
      </c>
      <c r="J524" s="145">
        <v>69.599999999999994</v>
      </c>
    </row>
    <row r="525" spans="1:10">
      <c r="A525" s="7" t="s">
        <v>49</v>
      </c>
      <c r="D525" s="144" t="s">
        <v>2903</v>
      </c>
      <c r="E525" s="144" t="s">
        <v>3865</v>
      </c>
      <c r="F525" s="147">
        <v>44561</v>
      </c>
      <c r="G525" s="144" t="s">
        <v>4745</v>
      </c>
      <c r="H525" s="144" t="s">
        <v>9170</v>
      </c>
      <c r="I525" s="145" t="b">
        <v>1</v>
      </c>
      <c r="J525" s="145">
        <v>30.4</v>
      </c>
    </row>
    <row r="526" spans="1:10">
      <c r="A526" s="7" t="s">
        <v>49</v>
      </c>
      <c r="D526" s="144" t="s">
        <v>2906</v>
      </c>
      <c r="E526" s="144" t="s">
        <v>3865</v>
      </c>
      <c r="F526" s="147">
        <v>44561</v>
      </c>
      <c r="G526" s="144" t="s">
        <v>4745</v>
      </c>
      <c r="H526" s="144" t="s">
        <v>9170</v>
      </c>
      <c r="I526" s="145" t="b">
        <v>1</v>
      </c>
      <c r="J526" s="145">
        <v>30.4</v>
      </c>
    </row>
    <row r="527" spans="1:10">
      <c r="A527" s="7" t="s">
        <v>49</v>
      </c>
      <c r="D527" s="144" t="s">
        <v>2909</v>
      </c>
      <c r="E527" s="144" t="s">
        <v>3865</v>
      </c>
      <c r="F527" s="147">
        <v>44561</v>
      </c>
      <c r="G527" s="144" t="s">
        <v>4745</v>
      </c>
      <c r="H527" s="144" t="s">
        <v>9170</v>
      </c>
      <c r="I527" s="145" t="b">
        <v>1</v>
      </c>
      <c r="J527" s="145">
        <v>30.4</v>
      </c>
    </row>
    <row r="528" spans="1:10">
      <c r="A528" s="7" t="s">
        <v>49</v>
      </c>
      <c r="D528" s="144" t="s">
        <v>2915</v>
      </c>
      <c r="E528" s="144" t="s">
        <v>3865</v>
      </c>
      <c r="F528" s="147">
        <v>44561</v>
      </c>
      <c r="G528" s="144" t="s">
        <v>4745</v>
      </c>
      <c r="H528" s="144" t="s">
        <v>9170</v>
      </c>
      <c r="I528" s="145" t="b">
        <v>1</v>
      </c>
      <c r="J528" s="145">
        <v>30.4</v>
      </c>
    </row>
    <row r="529" spans="1:10">
      <c r="A529" s="7" t="s">
        <v>49</v>
      </c>
      <c r="D529" s="144" t="s">
        <v>2922</v>
      </c>
      <c r="E529" s="144" t="s">
        <v>3865</v>
      </c>
      <c r="F529" s="147">
        <v>44561</v>
      </c>
      <c r="G529" s="144" t="s">
        <v>4745</v>
      </c>
      <c r="H529" s="144" t="s">
        <v>9170</v>
      </c>
      <c r="I529" s="145" t="b">
        <v>1</v>
      </c>
      <c r="J529" s="145">
        <v>69.599999999999994</v>
      </c>
    </row>
    <row r="530" spans="1:10">
      <c r="A530" s="7" t="s">
        <v>49</v>
      </c>
      <c r="D530" s="144" t="s">
        <v>2925</v>
      </c>
      <c r="E530" s="144" t="s">
        <v>3865</v>
      </c>
      <c r="F530" s="147">
        <v>44561</v>
      </c>
      <c r="G530" s="144" t="s">
        <v>4745</v>
      </c>
      <c r="H530" s="144" t="s">
        <v>9170</v>
      </c>
      <c r="I530" s="145" t="b">
        <v>1</v>
      </c>
      <c r="J530" s="145">
        <v>69.599999999999994</v>
      </c>
    </row>
    <row r="531" spans="1:10">
      <c r="A531" s="7" t="s">
        <v>49</v>
      </c>
      <c r="D531" s="144" t="s">
        <v>2928</v>
      </c>
      <c r="E531" s="144" t="s">
        <v>3865</v>
      </c>
      <c r="F531" s="147">
        <v>44561</v>
      </c>
      <c r="G531" s="144" t="s">
        <v>4745</v>
      </c>
      <c r="H531" s="144" t="s">
        <v>9170</v>
      </c>
      <c r="I531" s="145" t="b">
        <v>1</v>
      </c>
      <c r="J531" s="145">
        <v>69.599999999999994</v>
      </c>
    </row>
    <row r="532" spans="1:10">
      <c r="A532" s="7" t="s">
        <v>49</v>
      </c>
      <c r="D532" s="144" t="s">
        <v>2931</v>
      </c>
      <c r="E532" s="144" t="s">
        <v>3865</v>
      </c>
      <c r="F532" s="147">
        <v>44561</v>
      </c>
      <c r="G532" s="144" t="s">
        <v>4745</v>
      </c>
      <c r="H532" s="144" t="s">
        <v>9170</v>
      </c>
      <c r="I532" s="145" t="b">
        <v>1</v>
      </c>
      <c r="J532" s="145">
        <v>69.599999999999994</v>
      </c>
    </row>
    <row r="533" spans="1:10">
      <c r="A533" s="7" t="s">
        <v>49</v>
      </c>
      <c r="D533" s="144" t="s">
        <v>7955</v>
      </c>
      <c r="E533" s="144" t="s">
        <v>3865</v>
      </c>
      <c r="F533" s="147">
        <v>44561</v>
      </c>
      <c r="G533" s="144" t="s">
        <v>4745</v>
      </c>
      <c r="H533" s="144" t="s">
        <v>9170</v>
      </c>
      <c r="I533" s="145" t="b">
        <v>1</v>
      </c>
      <c r="J533" s="145">
        <v>7</v>
      </c>
    </row>
    <row r="534" spans="1:10">
      <c r="A534" s="7" t="s">
        <v>49</v>
      </c>
      <c r="D534" s="144" t="s">
        <v>448</v>
      </c>
      <c r="E534" s="144" t="s">
        <v>3865</v>
      </c>
      <c r="F534" s="147">
        <v>44561</v>
      </c>
      <c r="G534" s="144" t="s">
        <v>4745</v>
      </c>
      <c r="H534" s="144" t="s">
        <v>9170</v>
      </c>
      <c r="I534" s="145" t="b">
        <v>1</v>
      </c>
      <c r="J534" s="145">
        <v>20.399999999999999</v>
      </c>
    </row>
    <row r="535" spans="1:10">
      <c r="A535" s="7" t="s">
        <v>49</v>
      </c>
      <c r="D535" s="144" t="s">
        <v>8845</v>
      </c>
      <c r="E535" s="144" t="s">
        <v>3865</v>
      </c>
      <c r="F535" s="147">
        <v>44561</v>
      </c>
      <c r="G535" s="144" t="s">
        <v>4745</v>
      </c>
      <c r="H535" s="144" t="s">
        <v>9170</v>
      </c>
      <c r="I535" s="145" t="b">
        <v>1</v>
      </c>
      <c r="J535" s="145">
        <v>5.6</v>
      </c>
    </row>
    <row r="536" spans="1:10">
      <c r="A536" s="7" t="s">
        <v>49</v>
      </c>
      <c r="D536" s="144" t="s">
        <v>8848</v>
      </c>
      <c r="E536" s="144" t="s">
        <v>3865</v>
      </c>
      <c r="F536" s="147">
        <v>44561</v>
      </c>
      <c r="G536" s="144" t="s">
        <v>4745</v>
      </c>
      <c r="H536" s="144" t="s">
        <v>9170</v>
      </c>
      <c r="I536" s="145" t="b">
        <v>1</v>
      </c>
      <c r="J536" s="145">
        <v>5.6</v>
      </c>
    </row>
    <row r="537" spans="1:10">
      <c r="A537" s="7" t="s">
        <v>49</v>
      </c>
      <c r="D537" s="144" t="s">
        <v>8740</v>
      </c>
      <c r="E537" s="144" t="s">
        <v>3865</v>
      </c>
      <c r="F537" s="147">
        <v>44561</v>
      </c>
      <c r="G537" s="144" t="s">
        <v>4745</v>
      </c>
      <c r="H537" s="144" t="s">
        <v>9170</v>
      </c>
      <c r="I537" s="145" t="b">
        <v>1</v>
      </c>
      <c r="J537" s="145">
        <v>6.83</v>
      </c>
    </row>
    <row r="538" spans="1:10">
      <c r="A538" s="7" t="s">
        <v>49</v>
      </c>
      <c r="D538" s="144" t="s">
        <v>3689</v>
      </c>
      <c r="E538" s="144" t="s">
        <v>3865</v>
      </c>
      <c r="F538" s="147">
        <v>44561</v>
      </c>
      <c r="G538" s="144" t="s">
        <v>4745</v>
      </c>
      <c r="H538" s="144" t="s">
        <v>9170</v>
      </c>
      <c r="I538" s="145" t="b">
        <v>1</v>
      </c>
      <c r="J538" s="145">
        <v>7.1</v>
      </c>
    </row>
    <row r="539" spans="1:10">
      <c r="A539" s="7" t="s">
        <v>49</v>
      </c>
      <c r="D539" s="144" t="s">
        <v>8744</v>
      </c>
      <c r="E539" s="144" t="s">
        <v>3865</v>
      </c>
      <c r="F539" s="147">
        <v>44561</v>
      </c>
      <c r="G539" s="144" t="s">
        <v>4745</v>
      </c>
      <c r="H539" s="144" t="s">
        <v>9170</v>
      </c>
      <c r="I539" s="145" t="b">
        <v>1</v>
      </c>
      <c r="J539" s="145">
        <v>6.48</v>
      </c>
    </row>
    <row r="540" spans="1:10">
      <c r="A540" s="7" t="s">
        <v>49</v>
      </c>
      <c r="D540" s="144" t="s">
        <v>8746</v>
      </c>
      <c r="E540" s="144" t="s">
        <v>3865</v>
      </c>
      <c r="F540" s="147">
        <v>44561</v>
      </c>
      <c r="G540" s="144" t="s">
        <v>4745</v>
      </c>
      <c r="H540" s="144" t="s">
        <v>9170</v>
      </c>
      <c r="I540" s="145" t="b">
        <v>1</v>
      </c>
      <c r="J540" s="145">
        <v>6.48</v>
      </c>
    </row>
    <row r="541" spans="1:10">
      <c r="A541" s="7" t="s">
        <v>49</v>
      </c>
      <c r="D541" s="144" t="s">
        <v>8748</v>
      </c>
      <c r="E541" s="144" t="s">
        <v>3865</v>
      </c>
      <c r="F541" s="147">
        <v>44561</v>
      </c>
      <c r="G541" s="144" t="s">
        <v>4745</v>
      </c>
      <c r="H541" s="144" t="s">
        <v>9170</v>
      </c>
      <c r="I541" s="145" t="b">
        <v>1</v>
      </c>
      <c r="J541" s="145">
        <v>6.83</v>
      </c>
    </row>
    <row r="542" spans="1:10">
      <c r="A542" s="7" t="s">
        <v>49</v>
      </c>
      <c r="D542" s="144" t="s">
        <v>3690</v>
      </c>
      <c r="E542" s="144" t="s">
        <v>3865</v>
      </c>
      <c r="F542" s="147">
        <v>44561</v>
      </c>
      <c r="G542" s="144" t="s">
        <v>4745</v>
      </c>
      <c r="H542" s="144" t="s">
        <v>9170</v>
      </c>
      <c r="I542" s="145" t="b">
        <v>1</v>
      </c>
      <c r="J542" s="145">
        <v>7.1</v>
      </c>
    </row>
    <row r="543" spans="1:10">
      <c r="A543" s="7" t="s">
        <v>49</v>
      </c>
      <c r="D543" s="144" t="s">
        <v>8852</v>
      </c>
      <c r="E543" s="144" t="s">
        <v>3865</v>
      </c>
      <c r="F543" s="147">
        <v>44561</v>
      </c>
      <c r="G543" s="144" t="s">
        <v>4745</v>
      </c>
      <c r="H543" s="144" t="s">
        <v>9170</v>
      </c>
      <c r="I543" s="145" t="b">
        <v>1</v>
      </c>
      <c r="J543" s="145">
        <v>5.6</v>
      </c>
    </row>
    <row r="544" spans="1:10">
      <c r="A544" s="7" t="s">
        <v>49</v>
      </c>
      <c r="D544" s="144" t="s">
        <v>8750</v>
      </c>
      <c r="E544" s="144" t="s">
        <v>3865</v>
      </c>
      <c r="F544" s="147">
        <v>44561</v>
      </c>
      <c r="G544" s="144" t="s">
        <v>4745</v>
      </c>
      <c r="H544" s="144" t="s">
        <v>9170</v>
      </c>
      <c r="I544" s="145" t="b">
        <v>1</v>
      </c>
      <c r="J544" s="145">
        <v>6.48</v>
      </c>
    </row>
    <row r="545" spans="1:10">
      <c r="A545" s="7" t="s">
        <v>49</v>
      </c>
      <c r="D545" s="144" t="s">
        <v>8854</v>
      </c>
      <c r="E545" s="144" t="s">
        <v>3865</v>
      </c>
      <c r="F545" s="147">
        <v>44561</v>
      </c>
      <c r="G545" s="144" t="s">
        <v>4745</v>
      </c>
      <c r="H545" s="144" t="s">
        <v>9170</v>
      </c>
      <c r="I545" s="145" t="b">
        <v>1</v>
      </c>
      <c r="J545" s="145">
        <v>5.6</v>
      </c>
    </row>
    <row r="546" spans="1:10">
      <c r="A546" s="7" t="s">
        <v>49</v>
      </c>
      <c r="D546" s="144" t="s">
        <v>8752</v>
      </c>
      <c r="E546" s="144" t="s">
        <v>3865</v>
      </c>
      <c r="F546" s="147">
        <v>44561</v>
      </c>
      <c r="G546" s="144" t="s">
        <v>4745</v>
      </c>
      <c r="H546" s="144" t="s">
        <v>9170</v>
      </c>
      <c r="I546" s="145" t="b">
        <v>1</v>
      </c>
      <c r="J546" s="145">
        <v>6.48</v>
      </c>
    </row>
    <row r="547" spans="1:10">
      <c r="A547" s="7" t="s">
        <v>49</v>
      </c>
      <c r="D547" s="144" t="s">
        <v>8754</v>
      </c>
      <c r="E547" s="144" t="s">
        <v>3865</v>
      </c>
      <c r="F547" s="147">
        <v>44561</v>
      </c>
      <c r="G547" s="144" t="s">
        <v>4745</v>
      </c>
      <c r="H547" s="144" t="s">
        <v>9170</v>
      </c>
      <c r="I547" s="145" t="b">
        <v>1</v>
      </c>
      <c r="J547" s="145">
        <v>6.48</v>
      </c>
    </row>
    <row r="548" spans="1:10">
      <c r="A548" s="7" t="s">
        <v>49</v>
      </c>
      <c r="D548" s="144" t="s">
        <v>8756</v>
      </c>
      <c r="E548" s="144" t="s">
        <v>3865</v>
      </c>
      <c r="F548" s="147">
        <v>44561</v>
      </c>
      <c r="G548" s="144" t="s">
        <v>4745</v>
      </c>
      <c r="H548" s="144" t="s">
        <v>9170</v>
      </c>
      <c r="I548" s="145" t="b">
        <v>1</v>
      </c>
      <c r="J548" s="145">
        <v>6.48</v>
      </c>
    </row>
    <row r="549" spans="1:10">
      <c r="A549" s="7" t="s">
        <v>49</v>
      </c>
      <c r="D549" s="144" t="s">
        <v>8758</v>
      </c>
      <c r="E549" s="144" t="s">
        <v>3865</v>
      </c>
      <c r="F549" s="147">
        <v>44561</v>
      </c>
      <c r="G549" s="144" t="s">
        <v>4745</v>
      </c>
      <c r="H549" s="144" t="s">
        <v>9170</v>
      </c>
      <c r="I549" s="145" t="b">
        <v>1</v>
      </c>
      <c r="J549" s="145">
        <v>6.48</v>
      </c>
    </row>
    <row r="550" spans="1:10">
      <c r="A550" s="7" t="s">
        <v>49</v>
      </c>
      <c r="D550" s="144" t="s">
        <v>8856</v>
      </c>
      <c r="E550" s="144" t="s">
        <v>3865</v>
      </c>
      <c r="F550" s="147">
        <v>44561</v>
      </c>
      <c r="G550" s="144" t="s">
        <v>4745</v>
      </c>
      <c r="H550" s="144" t="s">
        <v>9170</v>
      </c>
      <c r="I550" s="145" t="b">
        <v>1</v>
      </c>
      <c r="J550" s="145">
        <v>5.6</v>
      </c>
    </row>
    <row r="551" spans="1:10">
      <c r="A551" s="7" t="s">
        <v>49</v>
      </c>
      <c r="D551" s="144" t="s">
        <v>8760</v>
      </c>
      <c r="E551" s="144" t="s">
        <v>3865</v>
      </c>
      <c r="F551" s="147">
        <v>44561</v>
      </c>
      <c r="G551" s="144" t="s">
        <v>4745</v>
      </c>
      <c r="H551" s="144" t="s">
        <v>9170</v>
      </c>
      <c r="I551" s="145" t="b">
        <v>1</v>
      </c>
      <c r="J551" s="145">
        <v>6.48</v>
      </c>
    </row>
    <row r="552" spans="1:10">
      <c r="A552" s="7" t="s">
        <v>49</v>
      </c>
      <c r="D552" s="144" t="s">
        <v>8762</v>
      </c>
      <c r="E552" s="144" t="s">
        <v>3865</v>
      </c>
      <c r="F552" s="147">
        <v>44561</v>
      </c>
      <c r="G552" s="144" t="s">
        <v>4745</v>
      </c>
      <c r="H552" s="144" t="s">
        <v>9170</v>
      </c>
      <c r="I552" s="145" t="b">
        <v>1</v>
      </c>
      <c r="J552" s="145">
        <v>6.83</v>
      </c>
    </row>
    <row r="553" spans="1:10">
      <c r="A553" s="7" t="s">
        <v>49</v>
      </c>
      <c r="D553" s="144" t="s">
        <v>8859</v>
      </c>
      <c r="E553" s="144" t="s">
        <v>3865</v>
      </c>
      <c r="F553" s="147">
        <v>44561</v>
      </c>
      <c r="G553" s="144" t="s">
        <v>4745</v>
      </c>
      <c r="H553" s="144" t="s">
        <v>9170</v>
      </c>
      <c r="I553" s="145" t="b">
        <v>1</v>
      </c>
      <c r="J553" s="145">
        <v>5.6</v>
      </c>
    </row>
    <row r="554" spans="1:10">
      <c r="A554" s="7" t="s">
        <v>49</v>
      </c>
      <c r="D554" s="144" t="s">
        <v>8861</v>
      </c>
      <c r="E554" s="144" t="s">
        <v>3865</v>
      </c>
      <c r="F554" s="147">
        <v>44561</v>
      </c>
      <c r="G554" s="144" t="s">
        <v>4745</v>
      </c>
      <c r="H554" s="144" t="s">
        <v>9170</v>
      </c>
      <c r="I554" s="145" t="b">
        <v>1</v>
      </c>
      <c r="J554" s="145">
        <v>5.6</v>
      </c>
    </row>
    <row r="555" spans="1:10">
      <c r="A555" s="7" t="s">
        <v>49</v>
      </c>
      <c r="D555" s="144" t="s">
        <v>8863</v>
      </c>
      <c r="E555" s="144" t="s">
        <v>3865</v>
      </c>
      <c r="F555" s="147">
        <v>44561</v>
      </c>
      <c r="G555" s="144" t="s">
        <v>4745</v>
      </c>
      <c r="H555" s="144" t="s">
        <v>9170</v>
      </c>
      <c r="I555" s="145" t="b">
        <v>1</v>
      </c>
      <c r="J555" s="145">
        <v>5.6</v>
      </c>
    </row>
    <row r="556" spans="1:10">
      <c r="A556" s="7" t="s">
        <v>49</v>
      </c>
      <c r="D556" s="144" t="s">
        <v>8764</v>
      </c>
      <c r="E556" s="144" t="s">
        <v>3865</v>
      </c>
      <c r="F556" s="147">
        <v>44561</v>
      </c>
      <c r="G556" s="144" t="s">
        <v>4745</v>
      </c>
      <c r="H556" s="144" t="s">
        <v>9170</v>
      </c>
      <c r="I556" s="145" t="b">
        <v>1</v>
      </c>
      <c r="J556" s="145">
        <v>6.83</v>
      </c>
    </row>
    <row r="557" spans="1:10">
      <c r="A557" s="7" t="s">
        <v>49</v>
      </c>
      <c r="D557" s="144" t="s">
        <v>7964</v>
      </c>
      <c r="E557" s="144" t="s">
        <v>3865</v>
      </c>
      <c r="F557" s="147">
        <v>44561</v>
      </c>
      <c r="G557" s="144" t="s">
        <v>4745</v>
      </c>
      <c r="H557" s="144" t="s">
        <v>9170</v>
      </c>
      <c r="I557" s="145" t="b">
        <v>1</v>
      </c>
      <c r="J557" s="145">
        <v>11.55</v>
      </c>
    </row>
    <row r="558" spans="1:10">
      <c r="A558" s="7" t="s">
        <v>49</v>
      </c>
      <c r="D558" s="144" t="s">
        <v>7967</v>
      </c>
      <c r="E558" s="144" t="s">
        <v>3865</v>
      </c>
      <c r="F558" s="147">
        <v>44561</v>
      </c>
      <c r="G558" s="144" t="s">
        <v>4745</v>
      </c>
      <c r="H558" s="144" t="s">
        <v>9170</v>
      </c>
      <c r="I558" s="145" t="b">
        <v>1</v>
      </c>
      <c r="J558" s="145">
        <v>12.95</v>
      </c>
    </row>
    <row r="559" spans="1:10">
      <c r="A559" s="7" t="s">
        <v>49</v>
      </c>
      <c r="D559" s="144" t="s">
        <v>7969</v>
      </c>
      <c r="E559" s="144" t="s">
        <v>3865</v>
      </c>
      <c r="F559" s="147">
        <v>44561</v>
      </c>
      <c r="G559" s="144" t="s">
        <v>4745</v>
      </c>
      <c r="H559" s="144" t="s">
        <v>9170</v>
      </c>
      <c r="I559" s="145" t="b">
        <v>1</v>
      </c>
      <c r="J559" s="145">
        <v>11.55</v>
      </c>
    </row>
    <row r="560" spans="1:10">
      <c r="A560" s="7" t="s">
        <v>49</v>
      </c>
      <c r="D560" s="144" t="s">
        <v>7971</v>
      </c>
      <c r="E560" s="144" t="s">
        <v>3865</v>
      </c>
      <c r="F560" s="147">
        <v>44561</v>
      </c>
      <c r="G560" s="144" t="s">
        <v>4745</v>
      </c>
      <c r="H560" s="144" t="s">
        <v>9170</v>
      </c>
      <c r="I560" s="145" t="b">
        <v>1</v>
      </c>
      <c r="J560" s="145">
        <v>11.55</v>
      </c>
    </row>
    <row r="561" spans="1:10">
      <c r="A561" s="7" t="s">
        <v>49</v>
      </c>
      <c r="D561" s="144" t="s">
        <v>7974</v>
      </c>
      <c r="E561" s="144" t="s">
        <v>3865</v>
      </c>
      <c r="F561" s="147">
        <v>44561</v>
      </c>
      <c r="G561" s="144" t="s">
        <v>4745</v>
      </c>
      <c r="H561" s="144" t="s">
        <v>9170</v>
      </c>
      <c r="I561" s="145" t="b">
        <v>1</v>
      </c>
      <c r="J561" s="145">
        <v>10.5</v>
      </c>
    </row>
    <row r="562" spans="1:10">
      <c r="A562" s="7" t="s">
        <v>49</v>
      </c>
      <c r="D562" s="144" t="s">
        <v>3157</v>
      </c>
      <c r="E562" s="144" t="s">
        <v>3865</v>
      </c>
      <c r="F562" s="147">
        <v>44561</v>
      </c>
      <c r="G562" s="144" t="s">
        <v>4745</v>
      </c>
      <c r="H562" s="144" t="s">
        <v>9170</v>
      </c>
      <c r="I562" s="145" t="b">
        <v>1</v>
      </c>
      <c r="J562" s="145">
        <v>68.900000000000006</v>
      </c>
    </row>
    <row r="563" spans="1:10">
      <c r="A563" s="7" t="s">
        <v>49</v>
      </c>
      <c r="D563" s="144" t="s">
        <v>2957</v>
      </c>
      <c r="E563" s="144" t="s">
        <v>3865</v>
      </c>
      <c r="F563" s="147">
        <v>44561</v>
      </c>
      <c r="G563" s="144" t="s">
        <v>4745</v>
      </c>
      <c r="H563" s="144" t="s">
        <v>9170</v>
      </c>
      <c r="I563" s="145" t="b">
        <v>1</v>
      </c>
      <c r="J563" s="145">
        <v>4.29</v>
      </c>
    </row>
    <row r="564" spans="1:10">
      <c r="A564" s="7" t="s">
        <v>49</v>
      </c>
      <c r="D564" s="144" t="s">
        <v>3161</v>
      </c>
      <c r="E564" s="144" t="s">
        <v>3865</v>
      </c>
      <c r="F564" s="147">
        <v>44561</v>
      </c>
      <c r="G564" s="144" t="s">
        <v>4745</v>
      </c>
      <c r="H564" s="144" t="s">
        <v>9170</v>
      </c>
      <c r="I564" s="145" t="b">
        <v>1</v>
      </c>
      <c r="J564" s="145">
        <v>67.3</v>
      </c>
    </row>
    <row r="565" spans="1:10">
      <c r="A565" s="7" t="s">
        <v>49</v>
      </c>
      <c r="D565" s="144" t="s">
        <v>3679</v>
      </c>
      <c r="E565" s="144" t="s">
        <v>3865</v>
      </c>
      <c r="F565" s="147">
        <v>44561</v>
      </c>
      <c r="G565" s="144" t="s">
        <v>4745</v>
      </c>
      <c r="H565" s="144" t="s">
        <v>9170</v>
      </c>
      <c r="I565" s="145" t="b">
        <v>1</v>
      </c>
      <c r="J565" s="145">
        <v>31.7</v>
      </c>
    </row>
    <row r="566" spans="1:10">
      <c r="A566" s="7" t="s">
        <v>49</v>
      </c>
      <c r="D566" s="144" t="s">
        <v>3678</v>
      </c>
      <c r="E566" s="144" t="s">
        <v>3865</v>
      </c>
      <c r="F566" s="147">
        <v>44561</v>
      </c>
      <c r="G566" s="144" t="s">
        <v>4745</v>
      </c>
      <c r="H566" s="144" t="s">
        <v>9170</v>
      </c>
      <c r="I566" s="145" t="b">
        <v>1</v>
      </c>
      <c r="J566" s="145">
        <v>31.7</v>
      </c>
    </row>
    <row r="567" spans="1:10">
      <c r="A567" s="7" t="s">
        <v>49</v>
      </c>
      <c r="D567" s="144" t="s">
        <v>7825</v>
      </c>
      <c r="E567" s="144" t="s">
        <v>3865</v>
      </c>
      <c r="F567" s="147">
        <v>44561</v>
      </c>
      <c r="G567" s="144" t="s">
        <v>4745</v>
      </c>
      <c r="H567" s="144" t="s">
        <v>9170</v>
      </c>
      <c r="I567" s="145" t="b">
        <v>1</v>
      </c>
      <c r="J567" s="145">
        <v>25.2</v>
      </c>
    </row>
    <row r="568" spans="1:10">
      <c r="A568" s="7" t="s">
        <v>49</v>
      </c>
      <c r="D568" s="144" t="s">
        <v>3695</v>
      </c>
      <c r="E568" s="144" t="s">
        <v>3865</v>
      </c>
      <c r="F568" s="147">
        <v>44561</v>
      </c>
      <c r="G568" s="144" t="s">
        <v>4745</v>
      </c>
      <c r="H568" s="144" t="s">
        <v>9170</v>
      </c>
      <c r="I568" s="145" t="b">
        <v>1</v>
      </c>
      <c r="J568" s="145">
        <v>4.9000000000000004</v>
      </c>
    </row>
    <row r="569" spans="1:10">
      <c r="A569" s="7" t="s">
        <v>49</v>
      </c>
      <c r="D569" s="144" t="s">
        <v>3696</v>
      </c>
      <c r="E569" s="144" t="s">
        <v>3865</v>
      </c>
      <c r="F569" s="147">
        <v>44561</v>
      </c>
      <c r="G569" s="144" t="s">
        <v>4745</v>
      </c>
      <c r="H569" s="144" t="s">
        <v>9170</v>
      </c>
      <c r="I569" s="145" t="b">
        <v>1</v>
      </c>
      <c r="J569" s="145">
        <v>4.9000000000000004</v>
      </c>
    </row>
    <row r="570" spans="1:10">
      <c r="A570" s="7" t="s">
        <v>49</v>
      </c>
      <c r="D570" s="144" t="s">
        <v>8766</v>
      </c>
      <c r="E570" s="144" t="s">
        <v>3865</v>
      </c>
      <c r="F570" s="147">
        <v>44561</v>
      </c>
      <c r="G570" s="144" t="s">
        <v>4745</v>
      </c>
      <c r="H570" s="144" t="s">
        <v>9170</v>
      </c>
      <c r="I570" s="145" t="b">
        <v>1</v>
      </c>
      <c r="J570" s="145">
        <v>5.25</v>
      </c>
    </row>
    <row r="571" spans="1:10">
      <c r="A571" s="7" t="s">
        <v>49</v>
      </c>
      <c r="D571" s="144" t="s">
        <v>8769</v>
      </c>
      <c r="E571" s="144" t="s">
        <v>3865</v>
      </c>
      <c r="F571" s="147">
        <v>44561</v>
      </c>
      <c r="G571" s="144" t="s">
        <v>4745</v>
      </c>
      <c r="H571" s="144" t="s">
        <v>9170</v>
      </c>
      <c r="I571" s="145" t="b">
        <v>1</v>
      </c>
      <c r="J571" s="145">
        <v>5.25</v>
      </c>
    </row>
    <row r="572" spans="1:10">
      <c r="A572" s="7" t="s">
        <v>49</v>
      </c>
      <c r="D572" s="144" t="s">
        <v>8772</v>
      </c>
      <c r="E572" s="144" t="s">
        <v>3865</v>
      </c>
      <c r="F572" s="147">
        <v>44561</v>
      </c>
      <c r="G572" s="144" t="s">
        <v>4745</v>
      </c>
      <c r="H572" s="144" t="s">
        <v>9170</v>
      </c>
      <c r="I572" s="145" t="b">
        <v>1</v>
      </c>
      <c r="J572" s="145">
        <v>5.95</v>
      </c>
    </row>
    <row r="573" spans="1:10">
      <c r="A573" s="7" t="s">
        <v>49</v>
      </c>
      <c r="D573" s="144" t="s">
        <v>3691</v>
      </c>
      <c r="E573" s="144" t="s">
        <v>3865</v>
      </c>
      <c r="F573" s="147">
        <v>44561</v>
      </c>
      <c r="G573" s="144" t="s">
        <v>4745</v>
      </c>
      <c r="H573" s="144" t="s">
        <v>9170</v>
      </c>
      <c r="I573" s="145" t="b">
        <v>1</v>
      </c>
      <c r="J573" s="145">
        <v>7.1</v>
      </c>
    </row>
    <row r="574" spans="1:10">
      <c r="A574" s="7" t="s">
        <v>49</v>
      </c>
      <c r="D574" s="144" t="s">
        <v>8778</v>
      </c>
      <c r="E574" s="144" t="s">
        <v>3865</v>
      </c>
      <c r="F574" s="147">
        <v>44561</v>
      </c>
      <c r="G574" s="144" t="s">
        <v>4745</v>
      </c>
      <c r="H574" s="144" t="s">
        <v>9170</v>
      </c>
      <c r="I574" s="145" t="b">
        <v>1</v>
      </c>
      <c r="J574" s="145">
        <v>5.6</v>
      </c>
    </row>
    <row r="575" spans="1:10">
      <c r="A575" s="7" t="s">
        <v>49</v>
      </c>
      <c r="D575" s="144" t="s">
        <v>8780</v>
      </c>
      <c r="E575" s="144" t="s">
        <v>3865</v>
      </c>
      <c r="F575" s="147">
        <v>44561</v>
      </c>
      <c r="G575" s="144" t="s">
        <v>4745</v>
      </c>
      <c r="H575" s="144" t="s">
        <v>9170</v>
      </c>
      <c r="I575" s="145" t="b">
        <v>1</v>
      </c>
      <c r="J575" s="145">
        <v>6.48</v>
      </c>
    </row>
    <row r="576" spans="1:10">
      <c r="A576" s="7" t="s">
        <v>49</v>
      </c>
      <c r="D576" s="144" t="s">
        <v>8782</v>
      </c>
      <c r="E576" s="144" t="s">
        <v>3865</v>
      </c>
      <c r="F576" s="147">
        <v>44561</v>
      </c>
      <c r="G576" s="144" t="s">
        <v>4745</v>
      </c>
      <c r="H576" s="144" t="s">
        <v>9170</v>
      </c>
      <c r="I576" s="145" t="b">
        <v>1</v>
      </c>
      <c r="J576" s="145">
        <v>5.25</v>
      </c>
    </row>
    <row r="577" spans="1:10">
      <c r="A577" s="7" t="s">
        <v>49</v>
      </c>
      <c r="D577" s="144" t="s">
        <v>8784</v>
      </c>
      <c r="E577" s="144" t="s">
        <v>3865</v>
      </c>
      <c r="F577" s="147">
        <v>44561</v>
      </c>
      <c r="G577" s="144" t="s">
        <v>4745</v>
      </c>
      <c r="H577" s="144" t="s">
        <v>9170</v>
      </c>
      <c r="I577" s="145" t="b">
        <v>1</v>
      </c>
      <c r="J577" s="145">
        <v>5.25</v>
      </c>
    </row>
    <row r="578" spans="1:10">
      <c r="A578" s="7" t="s">
        <v>49</v>
      </c>
      <c r="D578" s="144" t="s">
        <v>8786</v>
      </c>
      <c r="E578" s="144" t="s">
        <v>3865</v>
      </c>
      <c r="F578" s="147">
        <v>44561</v>
      </c>
      <c r="G578" s="144" t="s">
        <v>4745</v>
      </c>
      <c r="H578" s="144" t="s">
        <v>9170</v>
      </c>
      <c r="I578" s="145" t="b">
        <v>1</v>
      </c>
      <c r="J578" s="145">
        <v>5.25</v>
      </c>
    </row>
    <row r="579" spans="1:10">
      <c r="A579" s="7" t="s">
        <v>49</v>
      </c>
      <c r="D579" s="144" t="s">
        <v>8788</v>
      </c>
      <c r="E579" s="144" t="s">
        <v>3865</v>
      </c>
      <c r="F579" s="147">
        <v>44561</v>
      </c>
      <c r="G579" s="144" t="s">
        <v>4745</v>
      </c>
      <c r="H579" s="144" t="s">
        <v>9170</v>
      </c>
      <c r="I579" s="145" t="b">
        <v>1</v>
      </c>
      <c r="J579" s="145">
        <v>5.25</v>
      </c>
    </row>
    <row r="580" spans="1:10">
      <c r="A580" s="7" t="s">
        <v>49</v>
      </c>
      <c r="D580" s="144" t="s">
        <v>3693</v>
      </c>
      <c r="E580" s="144" t="s">
        <v>3865</v>
      </c>
      <c r="F580" s="147">
        <v>44561</v>
      </c>
      <c r="G580" s="144" t="s">
        <v>4745</v>
      </c>
      <c r="H580" s="144" t="s">
        <v>9170</v>
      </c>
      <c r="I580" s="145" t="b">
        <v>1</v>
      </c>
      <c r="J580" s="145">
        <v>7.1</v>
      </c>
    </row>
    <row r="581" spans="1:10">
      <c r="A581" s="7" t="s">
        <v>49</v>
      </c>
      <c r="D581" s="144" t="s">
        <v>8792</v>
      </c>
      <c r="E581" s="144" t="s">
        <v>3865</v>
      </c>
      <c r="F581" s="147">
        <v>44561</v>
      </c>
      <c r="G581" s="144" t="s">
        <v>4745</v>
      </c>
      <c r="H581" s="144" t="s">
        <v>9170</v>
      </c>
      <c r="I581" s="145" t="b">
        <v>1</v>
      </c>
      <c r="J581" s="145">
        <v>5.6</v>
      </c>
    </row>
    <row r="582" spans="1:10">
      <c r="A582" s="7" t="s">
        <v>49</v>
      </c>
      <c r="D582" s="144" t="s">
        <v>3692</v>
      </c>
      <c r="E582" s="144" t="s">
        <v>3865</v>
      </c>
      <c r="F582" s="147">
        <v>44561</v>
      </c>
      <c r="G582" s="144" t="s">
        <v>4745</v>
      </c>
      <c r="H582" s="144" t="s">
        <v>9170</v>
      </c>
      <c r="I582" s="145" t="b">
        <v>1</v>
      </c>
      <c r="J582" s="145">
        <v>7.1</v>
      </c>
    </row>
    <row r="583" spans="1:10">
      <c r="A583" s="7" t="s">
        <v>49</v>
      </c>
      <c r="D583" s="144" t="s">
        <v>8796</v>
      </c>
      <c r="E583" s="144" t="s">
        <v>3865</v>
      </c>
      <c r="F583" s="147">
        <v>44561</v>
      </c>
      <c r="G583" s="144" t="s">
        <v>4745</v>
      </c>
      <c r="H583" s="144" t="s">
        <v>9170</v>
      </c>
      <c r="I583" s="145" t="b">
        <v>1</v>
      </c>
      <c r="J583" s="145">
        <v>6.65</v>
      </c>
    </row>
    <row r="584" spans="1:10">
      <c r="A584" s="7" t="s">
        <v>49</v>
      </c>
      <c r="D584" s="144" t="s">
        <v>8798</v>
      </c>
      <c r="E584" s="144" t="s">
        <v>3865</v>
      </c>
      <c r="F584" s="147">
        <v>44561</v>
      </c>
      <c r="G584" s="144" t="s">
        <v>4745</v>
      </c>
      <c r="H584" s="144" t="s">
        <v>9170</v>
      </c>
      <c r="I584" s="145" t="b">
        <v>1</v>
      </c>
      <c r="J584" s="145">
        <v>10.15</v>
      </c>
    </row>
    <row r="585" spans="1:10">
      <c r="A585" s="7" t="s">
        <v>49</v>
      </c>
      <c r="D585" s="144" t="s">
        <v>3697</v>
      </c>
      <c r="E585" s="144" t="s">
        <v>3865</v>
      </c>
      <c r="F585" s="147">
        <v>44561</v>
      </c>
      <c r="G585" s="144" t="s">
        <v>4745</v>
      </c>
      <c r="H585" s="144" t="s">
        <v>9170</v>
      </c>
      <c r="I585" s="145" t="b">
        <v>1</v>
      </c>
      <c r="J585" s="145">
        <v>16.600000000000001</v>
      </c>
    </row>
    <row r="586" spans="1:10">
      <c r="A586" s="7" t="s">
        <v>49</v>
      </c>
      <c r="D586" s="144" t="s">
        <v>8800</v>
      </c>
      <c r="E586" s="144" t="s">
        <v>3865</v>
      </c>
      <c r="F586" s="147">
        <v>44561</v>
      </c>
      <c r="G586" s="144" t="s">
        <v>4745</v>
      </c>
      <c r="H586" s="144" t="s">
        <v>9170</v>
      </c>
      <c r="I586" s="145" t="b">
        <v>1</v>
      </c>
      <c r="J586" s="145">
        <v>9.8000000000000007</v>
      </c>
    </row>
    <row r="587" spans="1:10">
      <c r="A587" s="7" t="s">
        <v>49</v>
      </c>
      <c r="D587" s="144" t="s">
        <v>3866</v>
      </c>
      <c r="E587" s="144" t="s">
        <v>3865</v>
      </c>
      <c r="F587" s="147">
        <v>44561</v>
      </c>
      <c r="G587" s="144" t="s">
        <v>4745</v>
      </c>
      <c r="H587" s="144" t="s">
        <v>9170</v>
      </c>
      <c r="I587" s="145" t="b">
        <v>1</v>
      </c>
      <c r="J587" s="145">
        <v>19.3</v>
      </c>
    </row>
    <row r="588" spans="1:10">
      <c r="A588" s="7" t="s">
        <v>49</v>
      </c>
      <c r="D588" s="144" t="s">
        <v>3767</v>
      </c>
      <c r="E588" s="144" t="s">
        <v>3865</v>
      </c>
      <c r="F588" s="147">
        <v>44561</v>
      </c>
      <c r="G588" s="144" t="s">
        <v>4745</v>
      </c>
      <c r="H588" s="144" t="s">
        <v>9170</v>
      </c>
      <c r="I588" s="145" t="b">
        <v>1</v>
      </c>
      <c r="J588" s="145">
        <v>6.9</v>
      </c>
    </row>
    <row r="589" spans="1:10">
      <c r="A589" s="7" t="s">
        <v>49</v>
      </c>
      <c r="D589" s="144" t="s">
        <v>1584</v>
      </c>
      <c r="E589" s="144" t="s">
        <v>3865</v>
      </c>
      <c r="F589" s="147">
        <v>44561</v>
      </c>
      <c r="G589" s="144" t="s">
        <v>4745</v>
      </c>
      <c r="H589" s="144" t="s">
        <v>9170</v>
      </c>
      <c r="I589" s="145" t="b">
        <v>1</v>
      </c>
      <c r="J589" s="145">
        <v>19.3</v>
      </c>
    </row>
    <row r="590" spans="1:10">
      <c r="A590" s="7" t="s">
        <v>49</v>
      </c>
      <c r="D590" s="144" t="s">
        <v>1589</v>
      </c>
      <c r="E590" s="144" t="s">
        <v>3865</v>
      </c>
      <c r="F590" s="147">
        <v>44561</v>
      </c>
      <c r="G590" s="144" t="s">
        <v>4745</v>
      </c>
      <c r="H590" s="144" t="s">
        <v>9170</v>
      </c>
      <c r="I590" s="145" t="b">
        <v>1</v>
      </c>
      <c r="J590" s="145">
        <v>19.3</v>
      </c>
    </row>
    <row r="591" spans="1:10">
      <c r="A591" s="7" t="s">
        <v>49</v>
      </c>
      <c r="D591" s="144" t="s">
        <v>2934</v>
      </c>
      <c r="E591" s="144" t="s">
        <v>3865</v>
      </c>
      <c r="F591" s="147">
        <v>44561</v>
      </c>
      <c r="G591" s="144" t="s">
        <v>4745</v>
      </c>
      <c r="H591" s="144" t="s">
        <v>9170</v>
      </c>
      <c r="I591" s="145" t="b">
        <v>1</v>
      </c>
      <c r="J591" s="145">
        <v>77.400000000000006</v>
      </c>
    </row>
    <row r="592" spans="1:10">
      <c r="A592" s="7" t="s">
        <v>49</v>
      </c>
      <c r="D592" s="144" t="s">
        <v>2938</v>
      </c>
      <c r="E592" s="144" t="s">
        <v>3865</v>
      </c>
      <c r="F592" s="147">
        <v>44561</v>
      </c>
      <c r="G592" s="144" t="s">
        <v>4745</v>
      </c>
      <c r="H592" s="144" t="s">
        <v>9170</v>
      </c>
      <c r="I592" s="145" t="b">
        <v>1</v>
      </c>
      <c r="J592" s="145">
        <v>24.9</v>
      </c>
    </row>
    <row r="593" spans="1:10">
      <c r="A593" s="7" t="s">
        <v>49</v>
      </c>
      <c r="D593" s="144" t="s">
        <v>3684</v>
      </c>
      <c r="E593" s="144" t="s">
        <v>3865</v>
      </c>
      <c r="F593" s="147">
        <v>44561</v>
      </c>
      <c r="G593" s="144" t="s">
        <v>4745</v>
      </c>
      <c r="H593" s="144" t="s">
        <v>9170</v>
      </c>
      <c r="I593" s="145" t="b">
        <v>1</v>
      </c>
      <c r="J593" s="145">
        <v>86.9</v>
      </c>
    </row>
    <row r="594" spans="1:10">
      <c r="A594" s="7" t="s">
        <v>49</v>
      </c>
      <c r="D594" s="144" t="s">
        <v>3685</v>
      </c>
      <c r="E594" s="144" t="s">
        <v>3865</v>
      </c>
      <c r="F594" s="147">
        <v>44561</v>
      </c>
      <c r="G594" s="144" t="s">
        <v>4745</v>
      </c>
      <c r="H594" s="144" t="s">
        <v>9170</v>
      </c>
      <c r="I594" s="145" t="b">
        <v>1</v>
      </c>
      <c r="J594" s="145">
        <v>86.9</v>
      </c>
    </row>
    <row r="595" spans="1:10">
      <c r="A595" s="7" t="s">
        <v>49</v>
      </c>
      <c r="D595" s="144" t="s">
        <v>2944</v>
      </c>
      <c r="E595" s="144" t="s">
        <v>3865</v>
      </c>
      <c r="F595" s="147">
        <v>44561</v>
      </c>
      <c r="G595" s="144" t="s">
        <v>4745</v>
      </c>
      <c r="H595" s="144" t="s">
        <v>9170</v>
      </c>
      <c r="I595" s="145" t="b">
        <v>1</v>
      </c>
      <c r="J595" s="145">
        <v>77.400000000000006</v>
      </c>
    </row>
    <row r="596" spans="1:10">
      <c r="A596" s="7" t="s">
        <v>49</v>
      </c>
      <c r="D596" s="144" t="s">
        <v>2947</v>
      </c>
      <c r="E596" s="144" t="s">
        <v>3865</v>
      </c>
      <c r="F596" s="147">
        <v>44561</v>
      </c>
      <c r="G596" s="144" t="s">
        <v>4745</v>
      </c>
      <c r="H596" s="144" t="s">
        <v>9170</v>
      </c>
      <c r="I596" s="145" t="b">
        <v>1</v>
      </c>
      <c r="J596" s="145">
        <v>50.5</v>
      </c>
    </row>
    <row r="597" spans="1:10">
      <c r="A597" s="7" t="s">
        <v>49</v>
      </c>
      <c r="D597" s="144" t="s">
        <v>2951</v>
      </c>
      <c r="E597" s="144" t="s">
        <v>3865</v>
      </c>
      <c r="F597" s="147">
        <v>44561</v>
      </c>
      <c r="G597" s="144" t="s">
        <v>4745</v>
      </c>
      <c r="H597" s="144" t="s">
        <v>9170</v>
      </c>
      <c r="I597" s="145" t="b">
        <v>1</v>
      </c>
      <c r="J597" s="145">
        <v>35.9</v>
      </c>
    </row>
    <row r="598" spans="1:10">
      <c r="A598" s="7" t="s">
        <v>49</v>
      </c>
      <c r="D598" s="144" t="s">
        <v>8142</v>
      </c>
      <c r="E598" s="144" t="s">
        <v>3865</v>
      </c>
      <c r="F598" s="147">
        <v>44561</v>
      </c>
      <c r="G598" s="144" t="s">
        <v>4745</v>
      </c>
      <c r="H598" s="144" t="s">
        <v>9170</v>
      </c>
      <c r="I598" s="145" t="b">
        <v>1</v>
      </c>
      <c r="J598" s="145">
        <v>260.52</v>
      </c>
    </row>
    <row r="599" spans="1:10">
      <c r="A599" s="7" t="s">
        <v>49</v>
      </c>
      <c r="D599" s="144" t="s">
        <v>8145</v>
      </c>
      <c r="E599" s="144" t="s">
        <v>3865</v>
      </c>
      <c r="F599" s="147">
        <v>44561</v>
      </c>
      <c r="G599" s="144" t="s">
        <v>4745</v>
      </c>
      <c r="H599" s="144" t="s">
        <v>9170</v>
      </c>
      <c r="I599" s="145" t="b">
        <v>1</v>
      </c>
      <c r="J599" s="145">
        <v>233.37</v>
      </c>
    </row>
    <row r="600" spans="1:10">
      <c r="A600" s="7" t="s">
        <v>49</v>
      </c>
      <c r="D600" s="144" t="s">
        <v>8147</v>
      </c>
      <c r="E600" s="144" t="s">
        <v>3865</v>
      </c>
      <c r="F600" s="147">
        <v>44561</v>
      </c>
      <c r="G600" s="144" t="s">
        <v>4745</v>
      </c>
      <c r="H600" s="144" t="s">
        <v>9170</v>
      </c>
      <c r="I600" s="145" t="b">
        <v>1</v>
      </c>
      <c r="J600" s="145">
        <v>357.99</v>
      </c>
    </row>
    <row r="601" spans="1:10">
      <c r="A601" s="7" t="s">
        <v>49</v>
      </c>
      <c r="D601" s="144" t="s">
        <v>8149</v>
      </c>
      <c r="E601" s="144" t="s">
        <v>3865</v>
      </c>
      <c r="F601" s="147">
        <v>44561</v>
      </c>
      <c r="G601" s="144" t="s">
        <v>4745</v>
      </c>
      <c r="H601" s="144" t="s">
        <v>9170</v>
      </c>
      <c r="I601" s="145" t="b">
        <v>1</v>
      </c>
      <c r="J601" s="145">
        <v>299.43</v>
      </c>
    </row>
    <row r="602" spans="1:10">
      <c r="A602" s="7" t="s">
        <v>49</v>
      </c>
      <c r="D602" s="144" t="s">
        <v>8151</v>
      </c>
      <c r="E602" s="144" t="s">
        <v>3865</v>
      </c>
      <c r="F602" s="147">
        <v>44561</v>
      </c>
      <c r="G602" s="144" t="s">
        <v>4745</v>
      </c>
      <c r="H602" s="144" t="s">
        <v>9170</v>
      </c>
      <c r="I602" s="145" t="b">
        <v>1</v>
      </c>
      <c r="J602" s="145">
        <v>357.99</v>
      </c>
    </row>
    <row r="603" spans="1:10">
      <c r="A603" s="7" t="s">
        <v>49</v>
      </c>
      <c r="D603" s="144" t="s">
        <v>8153</v>
      </c>
      <c r="E603" s="144" t="s">
        <v>3865</v>
      </c>
      <c r="F603" s="147">
        <v>44561</v>
      </c>
      <c r="G603" s="144" t="s">
        <v>4745</v>
      </c>
      <c r="H603" s="144" t="s">
        <v>9170</v>
      </c>
      <c r="I603" s="145" t="b">
        <v>1</v>
      </c>
      <c r="J603" s="145">
        <v>430.51</v>
      </c>
    </row>
    <row r="604" spans="1:10">
      <c r="A604" s="7" t="s">
        <v>49</v>
      </c>
      <c r="D604" s="144" t="s">
        <v>8155</v>
      </c>
      <c r="E604" s="144" t="s">
        <v>3865</v>
      </c>
      <c r="F604" s="147">
        <v>44561</v>
      </c>
      <c r="G604" s="144" t="s">
        <v>4745</v>
      </c>
      <c r="H604" s="144" t="s">
        <v>9170</v>
      </c>
      <c r="I604" s="145" t="b">
        <v>1</v>
      </c>
      <c r="J604" s="145">
        <v>475.26</v>
      </c>
    </row>
    <row r="605" spans="1:10">
      <c r="A605" s="7" t="s">
        <v>49</v>
      </c>
      <c r="D605" s="144" t="s">
        <v>8157</v>
      </c>
      <c r="E605" s="144" t="s">
        <v>3865</v>
      </c>
      <c r="F605" s="147">
        <v>44561</v>
      </c>
      <c r="G605" s="144" t="s">
        <v>4745</v>
      </c>
      <c r="H605" s="144" t="s">
        <v>9170</v>
      </c>
      <c r="I605" s="145" t="b">
        <v>1</v>
      </c>
      <c r="J605" s="145">
        <v>379.09</v>
      </c>
    </row>
    <row r="606" spans="1:10">
      <c r="A606" s="7" t="s">
        <v>49</v>
      </c>
      <c r="D606" s="144" t="s">
        <v>8159</v>
      </c>
      <c r="E606" s="144" t="s">
        <v>3865</v>
      </c>
      <c r="F606" s="147">
        <v>44561</v>
      </c>
      <c r="G606" s="144" t="s">
        <v>4745</v>
      </c>
      <c r="H606" s="144" t="s">
        <v>9170</v>
      </c>
      <c r="I606" s="145" t="b">
        <v>1</v>
      </c>
      <c r="J606" s="145">
        <v>443.69</v>
      </c>
    </row>
    <row r="607" spans="1:10">
      <c r="A607" s="7" t="s">
        <v>49</v>
      </c>
      <c r="D607" s="144" t="s">
        <v>8161</v>
      </c>
      <c r="E607" s="144" t="s">
        <v>3865</v>
      </c>
      <c r="F607" s="147">
        <v>44561</v>
      </c>
      <c r="G607" s="144" t="s">
        <v>4745</v>
      </c>
      <c r="H607" s="144" t="s">
        <v>9170</v>
      </c>
      <c r="I607" s="145" t="b">
        <v>1</v>
      </c>
      <c r="J607" s="145">
        <v>333.73</v>
      </c>
    </row>
    <row r="608" spans="1:10">
      <c r="A608" s="7" t="s">
        <v>49</v>
      </c>
      <c r="D608" s="144" t="s">
        <v>8163</v>
      </c>
      <c r="E608" s="144" t="s">
        <v>3865</v>
      </c>
      <c r="F608" s="147">
        <v>44561</v>
      </c>
      <c r="G608" s="144" t="s">
        <v>4745</v>
      </c>
      <c r="H608" s="144" t="s">
        <v>9170</v>
      </c>
      <c r="I608" s="145" t="b">
        <v>1</v>
      </c>
      <c r="J608" s="145">
        <v>629.16999999999996</v>
      </c>
    </row>
    <row r="609" spans="1:10">
      <c r="A609" s="7" t="s">
        <v>49</v>
      </c>
      <c r="D609" s="144" t="s">
        <v>8165</v>
      </c>
      <c r="E609" s="144" t="s">
        <v>3865</v>
      </c>
      <c r="F609" s="147">
        <v>44561</v>
      </c>
      <c r="G609" s="144" t="s">
        <v>4745</v>
      </c>
      <c r="H609" s="144" t="s">
        <v>9170</v>
      </c>
      <c r="I609" s="145" t="b">
        <v>1</v>
      </c>
      <c r="J609" s="145">
        <v>333.17</v>
      </c>
    </row>
    <row r="610" spans="1:10">
      <c r="A610" s="7" t="s">
        <v>49</v>
      </c>
      <c r="D610" s="144" t="s">
        <v>8167</v>
      </c>
      <c r="E610" s="144" t="s">
        <v>3865</v>
      </c>
      <c r="F610" s="147">
        <v>44561</v>
      </c>
      <c r="G610" s="144" t="s">
        <v>4745</v>
      </c>
      <c r="H610" s="144" t="s">
        <v>9170</v>
      </c>
      <c r="I610" s="145" t="b">
        <v>1</v>
      </c>
      <c r="J610" s="145">
        <v>725.47</v>
      </c>
    </row>
    <row r="611" spans="1:10">
      <c r="A611" s="7" t="s">
        <v>49</v>
      </c>
      <c r="D611" s="144" t="s">
        <v>8169</v>
      </c>
      <c r="E611" s="144" t="s">
        <v>3865</v>
      </c>
      <c r="F611" s="147">
        <v>44561</v>
      </c>
      <c r="G611" s="144" t="s">
        <v>4745</v>
      </c>
      <c r="H611" s="144" t="s">
        <v>9170</v>
      </c>
      <c r="I611" s="145" t="b">
        <v>1</v>
      </c>
      <c r="J611" s="145">
        <v>483.48</v>
      </c>
    </row>
    <row r="612" spans="1:10">
      <c r="A612" s="7" t="s">
        <v>49</v>
      </c>
      <c r="D612" s="144" t="s">
        <v>8171</v>
      </c>
      <c r="E612" s="144" t="s">
        <v>3865</v>
      </c>
      <c r="F612" s="147">
        <v>44561</v>
      </c>
      <c r="G612" s="144" t="s">
        <v>4745</v>
      </c>
      <c r="H612" s="144" t="s">
        <v>9170</v>
      </c>
      <c r="I612" s="145" t="b">
        <v>1</v>
      </c>
      <c r="J612" s="145">
        <v>867.68</v>
      </c>
    </row>
    <row r="613" spans="1:10">
      <c r="A613" s="7" t="s">
        <v>49</v>
      </c>
      <c r="D613" s="144" t="s">
        <v>8173</v>
      </c>
      <c r="E613" s="144" t="s">
        <v>3865</v>
      </c>
      <c r="F613" s="147">
        <v>44561</v>
      </c>
      <c r="G613" s="144" t="s">
        <v>4745</v>
      </c>
      <c r="H613" s="144" t="s">
        <v>9170</v>
      </c>
      <c r="I613" s="145" t="b">
        <v>1</v>
      </c>
      <c r="J613" s="145">
        <v>587.30999999999995</v>
      </c>
    </row>
    <row r="614" spans="1:10">
      <c r="A614" s="7" t="s">
        <v>49</v>
      </c>
      <c r="D614" s="144" t="s">
        <v>8175</v>
      </c>
      <c r="E614" s="144" t="s">
        <v>3865</v>
      </c>
      <c r="F614" s="147">
        <v>44561</v>
      </c>
      <c r="G614" s="144" t="s">
        <v>4745</v>
      </c>
      <c r="H614" s="144" t="s">
        <v>9170</v>
      </c>
      <c r="I614" s="145" t="b">
        <v>1</v>
      </c>
      <c r="J614" s="145">
        <v>802.46</v>
      </c>
    </row>
    <row r="615" spans="1:10">
      <c r="A615" s="7" t="s">
        <v>49</v>
      </c>
      <c r="D615" s="144" t="s">
        <v>8177</v>
      </c>
      <c r="E615" s="144" t="s">
        <v>3865</v>
      </c>
      <c r="F615" s="147">
        <v>44561</v>
      </c>
      <c r="G615" s="144" t="s">
        <v>4745</v>
      </c>
      <c r="H615" s="144" t="s">
        <v>9170</v>
      </c>
      <c r="I615" s="145" t="b">
        <v>1</v>
      </c>
      <c r="J615" s="145">
        <v>822.83</v>
      </c>
    </row>
    <row r="616" spans="1:10">
      <c r="A616" s="7" t="s">
        <v>49</v>
      </c>
      <c r="D616" s="144" t="s">
        <v>8179</v>
      </c>
      <c r="E616" s="144" t="s">
        <v>3865</v>
      </c>
      <c r="F616" s="147">
        <v>44561</v>
      </c>
      <c r="G616" s="144" t="s">
        <v>4745</v>
      </c>
      <c r="H616" s="144" t="s">
        <v>9170</v>
      </c>
      <c r="I616" s="145" t="b">
        <v>1</v>
      </c>
      <c r="J616" s="145">
        <v>1127.75</v>
      </c>
    </row>
    <row r="617" spans="1:10">
      <c r="A617" s="7" t="s">
        <v>49</v>
      </c>
      <c r="D617" s="144" t="s">
        <v>8181</v>
      </c>
      <c r="E617" s="144" t="s">
        <v>3865</v>
      </c>
      <c r="F617" s="147">
        <v>44561</v>
      </c>
      <c r="G617" s="144" t="s">
        <v>4745</v>
      </c>
      <c r="H617" s="144" t="s">
        <v>9170</v>
      </c>
      <c r="I617" s="145" t="b">
        <v>1</v>
      </c>
      <c r="J617" s="145">
        <v>824.15</v>
      </c>
    </row>
    <row r="618" spans="1:10">
      <c r="A618" s="7" t="s">
        <v>49</v>
      </c>
      <c r="D618" s="144" t="s">
        <v>8183</v>
      </c>
      <c r="E618" s="144" t="s">
        <v>3865</v>
      </c>
      <c r="F618" s="147">
        <v>44561</v>
      </c>
      <c r="G618" s="144" t="s">
        <v>4745</v>
      </c>
      <c r="H618" s="144" t="s">
        <v>9170</v>
      </c>
      <c r="I618" s="145" t="b">
        <v>1</v>
      </c>
      <c r="J618" s="145">
        <v>1511.98</v>
      </c>
    </row>
    <row r="619" spans="1:10">
      <c r="A619" s="7" t="s">
        <v>49</v>
      </c>
      <c r="D619" s="144" t="s">
        <v>8185</v>
      </c>
      <c r="E619" s="144" t="s">
        <v>3865</v>
      </c>
      <c r="F619" s="147">
        <v>44561</v>
      </c>
      <c r="G619" s="144" t="s">
        <v>4745</v>
      </c>
      <c r="H619" s="144" t="s">
        <v>9170</v>
      </c>
      <c r="I619" s="145" t="b">
        <v>1</v>
      </c>
      <c r="J619" s="145">
        <v>825.77</v>
      </c>
    </row>
    <row r="620" spans="1:10">
      <c r="A620" s="7" t="s">
        <v>49</v>
      </c>
      <c r="D620" s="144" t="s">
        <v>8187</v>
      </c>
      <c r="E620" s="144" t="s">
        <v>3865</v>
      </c>
      <c r="F620" s="147">
        <v>44561</v>
      </c>
      <c r="G620" s="144" t="s">
        <v>4745</v>
      </c>
      <c r="H620" s="144" t="s">
        <v>9170</v>
      </c>
      <c r="I620" s="145" t="b">
        <v>1</v>
      </c>
      <c r="J620" s="145">
        <v>1752.2</v>
      </c>
    </row>
    <row r="621" spans="1:10">
      <c r="A621" s="7" t="s">
        <v>49</v>
      </c>
      <c r="D621" s="144" t="s">
        <v>8189</v>
      </c>
      <c r="E621" s="144" t="s">
        <v>3865</v>
      </c>
      <c r="F621" s="147">
        <v>44561</v>
      </c>
      <c r="G621" s="144" t="s">
        <v>4745</v>
      </c>
      <c r="H621" s="144" t="s">
        <v>9170</v>
      </c>
      <c r="I621" s="145" t="b">
        <v>1</v>
      </c>
      <c r="J621" s="145">
        <v>880.93</v>
      </c>
    </row>
    <row r="622" spans="1:10">
      <c r="A622" s="7" t="s">
        <v>49</v>
      </c>
      <c r="D622" s="144" t="s">
        <v>8191</v>
      </c>
      <c r="E622" s="144" t="s">
        <v>3865</v>
      </c>
      <c r="F622" s="147">
        <v>44561</v>
      </c>
      <c r="G622" s="144" t="s">
        <v>4745</v>
      </c>
      <c r="H622" s="144" t="s">
        <v>9170</v>
      </c>
      <c r="I622" s="145" t="b">
        <v>1</v>
      </c>
      <c r="J622" s="145">
        <v>1860.66</v>
      </c>
    </row>
    <row r="623" spans="1:10">
      <c r="A623" s="7" t="s">
        <v>49</v>
      </c>
      <c r="D623" s="144" t="s">
        <v>8193</v>
      </c>
      <c r="E623" s="144" t="s">
        <v>3865</v>
      </c>
      <c r="F623" s="147">
        <v>44561</v>
      </c>
      <c r="G623" s="144" t="s">
        <v>4745</v>
      </c>
      <c r="H623" s="144" t="s">
        <v>9170</v>
      </c>
      <c r="I623" s="145" t="b">
        <v>1</v>
      </c>
      <c r="J623" s="145">
        <v>1148.81</v>
      </c>
    </row>
    <row r="624" spans="1:10">
      <c r="A624" s="7" t="s">
        <v>49</v>
      </c>
      <c r="D624" s="144" t="s">
        <v>8195</v>
      </c>
      <c r="E624" s="144" t="s">
        <v>3865</v>
      </c>
      <c r="F624" s="147">
        <v>44561</v>
      </c>
      <c r="G624" s="144" t="s">
        <v>4745</v>
      </c>
      <c r="H624" s="144" t="s">
        <v>9170</v>
      </c>
      <c r="I624" s="145" t="b">
        <v>1</v>
      </c>
      <c r="J624" s="145">
        <v>2189.7800000000002</v>
      </c>
    </row>
    <row r="625" spans="1:10">
      <c r="A625" s="7" t="s">
        <v>49</v>
      </c>
      <c r="D625" s="144" t="s">
        <v>8197</v>
      </c>
      <c r="E625" s="144" t="s">
        <v>3865</v>
      </c>
      <c r="F625" s="147">
        <v>44561</v>
      </c>
      <c r="G625" s="144" t="s">
        <v>4745</v>
      </c>
      <c r="H625" s="144" t="s">
        <v>9170</v>
      </c>
      <c r="I625" s="145" t="b">
        <v>1</v>
      </c>
      <c r="J625" s="145">
        <v>1149.8</v>
      </c>
    </row>
    <row r="626" spans="1:10">
      <c r="A626" s="7" t="s">
        <v>49</v>
      </c>
      <c r="D626" s="144" t="s">
        <v>160</v>
      </c>
      <c r="E626" s="144" t="s">
        <v>3865</v>
      </c>
      <c r="F626" s="147">
        <v>44561</v>
      </c>
      <c r="G626" s="144" t="s">
        <v>4745</v>
      </c>
      <c r="H626" s="144" t="s">
        <v>9170</v>
      </c>
      <c r="I626" s="145" t="b">
        <v>1</v>
      </c>
      <c r="J626" s="145">
        <v>7</v>
      </c>
    </row>
    <row r="627" spans="1:10">
      <c r="A627" s="7" t="s">
        <v>49</v>
      </c>
      <c r="D627" s="144" t="s">
        <v>163</v>
      </c>
      <c r="E627" s="144" t="s">
        <v>3865</v>
      </c>
      <c r="F627" s="147">
        <v>44561</v>
      </c>
      <c r="G627" s="144" t="s">
        <v>4745</v>
      </c>
      <c r="H627" s="144" t="s">
        <v>9170</v>
      </c>
      <c r="I627" s="145" t="b">
        <v>1</v>
      </c>
      <c r="J627" s="145">
        <v>14.5</v>
      </c>
    </row>
    <row r="628" spans="1:10">
      <c r="A628" s="7" t="s">
        <v>49</v>
      </c>
      <c r="D628" s="144" t="s">
        <v>166</v>
      </c>
      <c r="E628" s="144" t="s">
        <v>3865</v>
      </c>
      <c r="F628" s="147">
        <v>44561</v>
      </c>
      <c r="G628" s="144" t="s">
        <v>4745</v>
      </c>
      <c r="H628" s="144" t="s">
        <v>9170</v>
      </c>
      <c r="I628" s="145" t="b">
        <v>1</v>
      </c>
      <c r="J628" s="145">
        <v>22.2</v>
      </c>
    </row>
    <row r="629" spans="1:10">
      <c r="A629" s="7" t="s">
        <v>49</v>
      </c>
      <c r="D629" s="144" t="s">
        <v>169</v>
      </c>
      <c r="E629" s="144" t="s">
        <v>3865</v>
      </c>
      <c r="F629" s="147">
        <v>44561</v>
      </c>
      <c r="G629" s="144" t="s">
        <v>4745</v>
      </c>
      <c r="H629" s="144" t="s">
        <v>9170</v>
      </c>
      <c r="I629" s="145" t="b">
        <v>1</v>
      </c>
      <c r="J629" s="145">
        <v>40.6</v>
      </c>
    </row>
    <row r="630" spans="1:10">
      <c r="A630" s="7" t="s">
        <v>49</v>
      </c>
      <c r="D630" s="144" t="s">
        <v>172</v>
      </c>
      <c r="E630" s="144" t="s">
        <v>3865</v>
      </c>
      <c r="F630" s="147">
        <v>44561</v>
      </c>
      <c r="G630" s="144" t="s">
        <v>4745</v>
      </c>
      <c r="H630" s="144" t="s">
        <v>9170</v>
      </c>
      <c r="I630" s="145" t="b">
        <v>1</v>
      </c>
      <c r="J630" s="145">
        <v>50.2</v>
      </c>
    </row>
    <row r="631" spans="1:10">
      <c r="A631" s="7" t="s">
        <v>49</v>
      </c>
      <c r="D631" s="144" t="s">
        <v>175</v>
      </c>
      <c r="E631" s="144" t="s">
        <v>3865</v>
      </c>
      <c r="F631" s="147">
        <v>44561</v>
      </c>
      <c r="G631" s="144" t="s">
        <v>4745</v>
      </c>
      <c r="H631" s="144" t="s">
        <v>9170</v>
      </c>
      <c r="I631" s="145" t="b">
        <v>1</v>
      </c>
      <c r="J631" s="145">
        <v>101</v>
      </c>
    </row>
    <row r="632" spans="1:10">
      <c r="A632" s="7" t="s">
        <v>49</v>
      </c>
      <c r="D632" s="144" t="s">
        <v>178</v>
      </c>
      <c r="E632" s="144" t="s">
        <v>3865</v>
      </c>
      <c r="F632" s="147">
        <v>44561</v>
      </c>
      <c r="G632" s="144" t="s">
        <v>4745</v>
      </c>
      <c r="H632" s="144" t="s">
        <v>9170</v>
      </c>
      <c r="I632" s="145" t="b">
        <v>1</v>
      </c>
      <c r="J632" s="145">
        <v>206.1</v>
      </c>
    </row>
    <row r="633" spans="1:10">
      <c r="A633" s="7" t="s">
        <v>49</v>
      </c>
      <c r="D633" s="144" t="s">
        <v>181</v>
      </c>
      <c r="E633" s="144" t="s">
        <v>3865</v>
      </c>
      <c r="F633" s="147">
        <v>44561</v>
      </c>
      <c r="G633" s="144" t="s">
        <v>4745</v>
      </c>
      <c r="H633" s="144" t="s">
        <v>9170</v>
      </c>
      <c r="I633" s="145" t="b">
        <v>1</v>
      </c>
      <c r="J633" s="145">
        <v>277.10000000000002</v>
      </c>
    </row>
    <row r="634" spans="1:10">
      <c r="A634" s="7" t="s">
        <v>49</v>
      </c>
      <c r="D634" s="144" t="s">
        <v>184</v>
      </c>
      <c r="E634" s="144" t="s">
        <v>3865</v>
      </c>
      <c r="F634" s="147">
        <v>44561</v>
      </c>
      <c r="G634" s="144" t="s">
        <v>4745</v>
      </c>
      <c r="H634" s="144" t="s">
        <v>9170</v>
      </c>
      <c r="I634" s="145" t="b">
        <v>1</v>
      </c>
      <c r="J634" s="145">
        <v>53.6</v>
      </c>
    </row>
    <row r="635" spans="1:10">
      <c r="A635" s="7" t="s">
        <v>49</v>
      </c>
      <c r="D635" s="144" t="s">
        <v>187</v>
      </c>
      <c r="E635" s="144" t="s">
        <v>3865</v>
      </c>
      <c r="F635" s="147">
        <v>44561</v>
      </c>
      <c r="G635" s="144" t="s">
        <v>4745</v>
      </c>
      <c r="H635" s="144" t="s">
        <v>9170</v>
      </c>
      <c r="I635" s="145" t="b">
        <v>1</v>
      </c>
      <c r="J635" s="145">
        <v>87.4</v>
      </c>
    </row>
    <row r="636" spans="1:10">
      <c r="A636" s="7" t="s">
        <v>49</v>
      </c>
      <c r="D636" s="144" t="s">
        <v>150</v>
      </c>
      <c r="E636" s="144" t="s">
        <v>3865</v>
      </c>
      <c r="F636" s="147">
        <v>44561</v>
      </c>
      <c r="G636" s="144" t="s">
        <v>4745</v>
      </c>
      <c r="H636" s="144" t="s">
        <v>9170</v>
      </c>
      <c r="I636" s="145" t="b">
        <v>1</v>
      </c>
      <c r="J636" s="145">
        <v>92.8</v>
      </c>
    </row>
    <row r="637" spans="1:10">
      <c r="A637" s="7" t="s">
        <v>49</v>
      </c>
      <c r="D637" s="144" t="s">
        <v>190</v>
      </c>
      <c r="E637" s="144" t="s">
        <v>3865</v>
      </c>
      <c r="F637" s="147">
        <v>44561</v>
      </c>
      <c r="G637" s="144" t="s">
        <v>4745</v>
      </c>
      <c r="H637" s="144" t="s">
        <v>9170</v>
      </c>
      <c r="I637" s="145" t="b">
        <v>1</v>
      </c>
      <c r="J637" s="145">
        <v>140.1</v>
      </c>
    </row>
    <row r="638" spans="1:10">
      <c r="A638" s="7" t="s">
        <v>49</v>
      </c>
      <c r="D638" s="144" t="s">
        <v>193</v>
      </c>
      <c r="E638" s="144" t="s">
        <v>3865</v>
      </c>
      <c r="F638" s="147">
        <v>44561</v>
      </c>
      <c r="G638" s="144" t="s">
        <v>4745</v>
      </c>
      <c r="H638" s="144" t="s">
        <v>9170</v>
      </c>
      <c r="I638" s="145" t="b">
        <v>1</v>
      </c>
      <c r="J638" s="145">
        <v>251.8</v>
      </c>
    </row>
    <row r="639" spans="1:10">
      <c r="A639" s="7" t="s">
        <v>49</v>
      </c>
      <c r="D639" s="144" t="s">
        <v>196</v>
      </c>
      <c r="E639" s="144" t="s">
        <v>3865</v>
      </c>
      <c r="F639" s="147">
        <v>44561</v>
      </c>
      <c r="G639" s="144" t="s">
        <v>4745</v>
      </c>
      <c r="H639" s="144" t="s">
        <v>9170</v>
      </c>
      <c r="I639" s="145" t="b">
        <v>1</v>
      </c>
      <c r="J639" s="145">
        <v>351.7</v>
      </c>
    </row>
    <row r="640" spans="1:10">
      <c r="A640" s="7" t="s">
        <v>49</v>
      </c>
      <c r="D640" s="144" t="s">
        <v>199</v>
      </c>
      <c r="E640" s="144" t="s">
        <v>3865</v>
      </c>
      <c r="F640" s="147">
        <v>44561</v>
      </c>
      <c r="G640" s="144" t="s">
        <v>4745</v>
      </c>
      <c r="H640" s="144" t="s">
        <v>9170</v>
      </c>
      <c r="I640" s="145" t="b">
        <v>1</v>
      </c>
      <c r="J640" s="145">
        <v>3.4</v>
      </c>
    </row>
    <row r="641" spans="1:10">
      <c r="A641" s="7" t="s">
        <v>49</v>
      </c>
      <c r="D641" s="144" t="s">
        <v>202</v>
      </c>
      <c r="E641" s="144" t="s">
        <v>3865</v>
      </c>
      <c r="F641" s="147">
        <v>44561</v>
      </c>
      <c r="G641" s="144" t="s">
        <v>4745</v>
      </c>
      <c r="H641" s="144" t="s">
        <v>9170</v>
      </c>
      <c r="I641" s="145" t="b">
        <v>1</v>
      </c>
      <c r="J641" s="145">
        <v>6</v>
      </c>
    </row>
    <row r="642" spans="1:10">
      <c r="A642" s="7" t="s">
        <v>49</v>
      </c>
      <c r="D642" s="144" t="s">
        <v>205</v>
      </c>
      <c r="E642" s="144" t="s">
        <v>3865</v>
      </c>
      <c r="F642" s="147">
        <v>44561</v>
      </c>
      <c r="G642" s="144" t="s">
        <v>4745</v>
      </c>
      <c r="H642" s="144" t="s">
        <v>9170</v>
      </c>
      <c r="I642" s="145" t="b">
        <v>1</v>
      </c>
      <c r="J642" s="145">
        <v>8.1</v>
      </c>
    </row>
    <row r="643" spans="1:10">
      <c r="A643" s="7" t="s">
        <v>49</v>
      </c>
      <c r="D643" s="144" t="s">
        <v>208</v>
      </c>
      <c r="E643" s="144" t="s">
        <v>3865</v>
      </c>
      <c r="F643" s="147">
        <v>44561</v>
      </c>
      <c r="G643" s="144" t="s">
        <v>4745</v>
      </c>
      <c r="H643" s="144" t="s">
        <v>9170</v>
      </c>
      <c r="I643" s="145" t="b">
        <v>1</v>
      </c>
      <c r="J643" s="145">
        <v>26.9</v>
      </c>
    </row>
    <row r="644" spans="1:10">
      <c r="A644" s="7" t="s">
        <v>49</v>
      </c>
      <c r="D644" s="144" t="s">
        <v>211</v>
      </c>
      <c r="E644" s="144" t="s">
        <v>3865</v>
      </c>
      <c r="F644" s="147">
        <v>44561</v>
      </c>
      <c r="G644" s="144" t="s">
        <v>4745</v>
      </c>
      <c r="H644" s="144" t="s">
        <v>9170</v>
      </c>
      <c r="I644" s="145" t="b">
        <v>1</v>
      </c>
      <c r="J644" s="145">
        <v>36.6</v>
      </c>
    </row>
    <row r="645" spans="1:10">
      <c r="A645" s="7" t="s">
        <v>49</v>
      </c>
      <c r="D645" s="144" t="s">
        <v>214</v>
      </c>
      <c r="E645" s="144" t="s">
        <v>3865</v>
      </c>
      <c r="F645" s="147">
        <v>44561</v>
      </c>
      <c r="G645" s="144" t="s">
        <v>4745</v>
      </c>
      <c r="H645" s="144" t="s">
        <v>9170</v>
      </c>
      <c r="I645" s="145" t="b">
        <v>1</v>
      </c>
      <c r="J645" s="145">
        <v>45</v>
      </c>
    </row>
    <row r="646" spans="1:10">
      <c r="A646" s="7" t="s">
        <v>49</v>
      </c>
      <c r="D646" s="144" t="s">
        <v>217</v>
      </c>
      <c r="E646" s="144" t="s">
        <v>3865</v>
      </c>
      <c r="F646" s="147">
        <v>44561</v>
      </c>
      <c r="G646" s="144" t="s">
        <v>4745</v>
      </c>
      <c r="H646" s="144" t="s">
        <v>9170</v>
      </c>
      <c r="I646" s="145" t="b">
        <v>1</v>
      </c>
      <c r="J646" s="145">
        <v>74.599999999999994</v>
      </c>
    </row>
    <row r="647" spans="1:10">
      <c r="A647" s="7" t="s">
        <v>49</v>
      </c>
      <c r="D647" s="144" t="s">
        <v>519</v>
      </c>
      <c r="E647" s="144" t="s">
        <v>3865</v>
      </c>
      <c r="F647" s="147">
        <v>44561</v>
      </c>
      <c r="G647" s="144" t="s">
        <v>4745</v>
      </c>
      <c r="H647" s="144" t="s">
        <v>9170</v>
      </c>
      <c r="I647" s="145" t="b">
        <v>1</v>
      </c>
      <c r="J647" s="145">
        <v>26.8</v>
      </c>
    </row>
    <row r="648" spans="1:10">
      <c r="A648" s="7" t="s">
        <v>49</v>
      </c>
      <c r="D648" s="144" t="s">
        <v>5264</v>
      </c>
      <c r="E648" s="144" t="s">
        <v>3865</v>
      </c>
      <c r="F648" s="147">
        <v>44561</v>
      </c>
      <c r="G648" s="144" t="s">
        <v>4745</v>
      </c>
      <c r="H648" s="144" t="s">
        <v>9170</v>
      </c>
      <c r="I648" s="145" t="b">
        <v>1</v>
      </c>
      <c r="J648" s="145">
        <v>26.8</v>
      </c>
    </row>
    <row r="649" spans="1:10">
      <c r="A649" s="7" t="s">
        <v>49</v>
      </c>
      <c r="D649" s="144" t="s">
        <v>3768</v>
      </c>
      <c r="E649" s="144" t="s">
        <v>3865</v>
      </c>
      <c r="F649" s="147">
        <v>44561</v>
      </c>
      <c r="G649" s="144" t="s">
        <v>4745</v>
      </c>
      <c r="H649" s="144" t="s">
        <v>9170</v>
      </c>
      <c r="I649" s="145" t="b">
        <v>1</v>
      </c>
      <c r="J649" s="145">
        <v>8.9</v>
      </c>
    </row>
    <row r="650" spans="1:10">
      <c r="A650" s="7" t="s">
        <v>49</v>
      </c>
      <c r="D650" s="144" t="s">
        <v>3769</v>
      </c>
      <c r="E650" s="144" t="s">
        <v>3865</v>
      </c>
      <c r="F650" s="147">
        <v>44561</v>
      </c>
      <c r="G650" s="144" t="s">
        <v>4745</v>
      </c>
      <c r="H650" s="144" t="s">
        <v>9170</v>
      </c>
      <c r="I650" s="145" t="b">
        <v>1</v>
      </c>
      <c r="J650" s="145">
        <v>8.9</v>
      </c>
    </row>
    <row r="651" spans="1:10">
      <c r="A651" s="7" t="s">
        <v>49</v>
      </c>
      <c r="D651" s="144" t="s">
        <v>3770</v>
      </c>
      <c r="E651" s="144" t="s">
        <v>3865</v>
      </c>
      <c r="F651" s="147">
        <v>44561</v>
      </c>
      <c r="G651" s="144" t="s">
        <v>4745</v>
      </c>
      <c r="H651" s="144" t="s">
        <v>9170</v>
      </c>
      <c r="I651" s="145" t="b">
        <v>1</v>
      </c>
      <c r="J651" s="145">
        <v>8.9</v>
      </c>
    </row>
    <row r="652" spans="1:10">
      <c r="A652" s="7" t="s">
        <v>49</v>
      </c>
      <c r="D652" s="144" t="s">
        <v>3867</v>
      </c>
      <c r="E652" s="144" t="s">
        <v>3865</v>
      </c>
      <c r="F652" s="147">
        <v>44561</v>
      </c>
      <c r="G652" s="144" t="s">
        <v>4745</v>
      </c>
      <c r="H652" s="144" t="s">
        <v>9170</v>
      </c>
      <c r="I652" s="145" t="b">
        <v>1</v>
      </c>
      <c r="J652" s="145">
        <v>35.4</v>
      </c>
    </row>
    <row r="653" spans="1:10">
      <c r="A653" s="7" t="s">
        <v>49</v>
      </c>
      <c r="D653" s="144" t="s">
        <v>3390</v>
      </c>
      <c r="E653" s="144" t="s">
        <v>3865</v>
      </c>
      <c r="F653" s="147">
        <v>44561</v>
      </c>
      <c r="G653" s="144" t="s">
        <v>4745</v>
      </c>
      <c r="H653" s="144" t="s">
        <v>9170</v>
      </c>
      <c r="I653" s="145" t="b">
        <v>1</v>
      </c>
      <c r="J653" s="145">
        <v>9.3000000000000007</v>
      </c>
    </row>
    <row r="654" spans="1:10">
      <c r="A654" s="7" t="s">
        <v>49</v>
      </c>
      <c r="D654" s="144" t="s">
        <v>3868</v>
      </c>
      <c r="E654" s="144" t="s">
        <v>3865</v>
      </c>
      <c r="F654" s="147">
        <v>44561</v>
      </c>
      <c r="G654" s="144" t="s">
        <v>4745</v>
      </c>
      <c r="H654" s="144" t="s">
        <v>9170</v>
      </c>
      <c r="I654" s="145" t="b">
        <v>1</v>
      </c>
      <c r="J654" s="145">
        <v>18.3</v>
      </c>
    </row>
    <row r="655" spans="1:10">
      <c r="A655" s="7" t="s">
        <v>49</v>
      </c>
      <c r="D655" s="144" t="s">
        <v>1649</v>
      </c>
      <c r="E655" s="144" t="s">
        <v>3865</v>
      </c>
      <c r="F655" s="147">
        <v>44561</v>
      </c>
      <c r="G655" s="144" t="s">
        <v>4745</v>
      </c>
      <c r="H655" s="144" t="s">
        <v>9170</v>
      </c>
      <c r="I655" s="145" t="b">
        <v>1</v>
      </c>
      <c r="J655" s="145">
        <v>71.099999999999994</v>
      </c>
    </row>
    <row r="656" spans="1:10">
      <c r="A656" s="7" t="s">
        <v>49</v>
      </c>
      <c r="D656" s="144" t="s">
        <v>1654</v>
      </c>
      <c r="E656" s="144" t="s">
        <v>3865</v>
      </c>
      <c r="F656" s="147">
        <v>44561</v>
      </c>
      <c r="G656" s="144" t="s">
        <v>4745</v>
      </c>
      <c r="H656" s="144" t="s">
        <v>9170</v>
      </c>
      <c r="I656" s="145" t="b">
        <v>1</v>
      </c>
      <c r="J656" s="145">
        <v>85.1</v>
      </c>
    </row>
    <row r="657" spans="1:10">
      <c r="A657" s="7" t="s">
        <v>49</v>
      </c>
      <c r="D657" s="144" t="s">
        <v>1658</v>
      </c>
      <c r="E657" s="144" t="s">
        <v>3865</v>
      </c>
      <c r="F657" s="147">
        <v>44561</v>
      </c>
      <c r="G657" s="144" t="s">
        <v>4745</v>
      </c>
      <c r="H657" s="144" t="s">
        <v>9170</v>
      </c>
      <c r="I657" s="145" t="b">
        <v>1</v>
      </c>
      <c r="J657" s="145">
        <v>102.9</v>
      </c>
    </row>
    <row r="658" spans="1:10">
      <c r="A658" s="7" t="s">
        <v>49</v>
      </c>
      <c r="D658" s="144" t="s">
        <v>1663</v>
      </c>
      <c r="E658" s="144" t="s">
        <v>3865</v>
      </c>
      <c r="F658" s="147">
        <v>44561</v>
      </c>
      <c r="G658" s="144" t="s">
        <v>4745</v>
      </c>
      <c r="H658" s="144" t="s">
        <v>9170</v>
      </c>
      <c r="I658" s="145" t="b">
        <v>1</v>
      </c>
      <c r="J658" s="145">
        <v>13.9</v>
      </c>
    </row>
    <row r="659" spans="1:10">
      <c r="A659" s="7" t="s">
        <v>49</v>
      </c>
      <c r="D659" s="144" t="s">
        <v>1667</v>
      </c>
      <c r="E659" s="144" t="s">
        <v>3865</v>
      </c>
      <c r="F659" s="147">
        <v>44561</v>
      </c>
      <c r="G659" s="144" t="s">
        <v>4745</v>
      </c>
      <c r="H659" s="144" t="s">
        <v>9170</v>
      </c>
      <c r="I659" s="145" t="b">
        <v>1</v>
      </c>
      <c r="J659" s="145">
        <v>20.6</v>
      </c>
    </row>
    <row r="660" spans="1:10">
      <c r="A660" s="7" t="s">
        <v>49</v>
      </c>
      <c r="D660" s="144" t="s">
        <v>1672</v>
      </c>
      <c r="E660" s="144" t="s">
        <v>3865</v>
      </c>
      <c r="F660" s="147">
        <v>44561</v>
      </c>
      <c r="G660" s="144" t="s">
        <v>4745</v>
      </c>
      <c r="H660" s="144" t="s">
        <v>9170</v>
      </c>
      <c r="I660" s="145" t="b">
        <v>1</v>
      </c>
      <c r="J660" s="145">
        <v>71.099999999999994</v>
      </c>
    </row>
    <row r="661" spans="1:10">
      <c r="A661" s="7" t="s">
        <v>49</v>
      </c>
      <c r="D661" s="144" t="s">
        <v>1675</v>
      </c>
      <c r="E661" s="144" t="s">
        <v>3865</v>
      </c>
      <c r="F661" s="147">
        <v>44561</v>
      </c>
      <c r="G661" s="144" t="s">
        <v>4745</v>
      </c>
      <c r="H661" s="144" t="s">
        <v>9170</v>
      </c>
      <c r="I661" s="145" t="b">
        <v>1</v>
      </c>
      <c r="J661" s="145">
        <v>20.6</v>
      </c>
    </row>
    <row r="662" spans="1:10">
      <c r="A662" s="7" t="s">
        <v>49</v>
      </c>
      <c r="D662" s="144" t="s">
        <v>1678</v>
      </c>
      <c r="E662" s="144" t="s">
        <v>3865</v>
      </c>
      <c r="F662" s="147">
        <v>44561</v>
      </c>
      <c r="G662" s="144" t="s">
        <v>4745</v>
      </c>
      <c r="H662" s="144" t="s">
        <v>9170</v>
      </c>
      <c r="I662" s="145" t="b">
        <v>1</v>
      </c>
      <c r="J662" s="145">
        <v>71.099999999999994</v>
      </c>
    </row>
    <row r="663" spans="1:10">
      <c r="A663" s="7" t="s">
        <v>49</v>
      </c>
      <c r="D663" s="144" t="s">
        <v>1681</v>
      </c>
      <c r="E663" s="144" t="s">
        <v>3865</v>
      </c>
      <c r="F663" s="147">
        <v>44561</v>
      </c>
      <c r="G663" s="144" t="s">
        <v>4745</v>
      </c>
      <c r="H663" s="144" t="s">
        <v>9170</v>
      </c>
      <c r="I663" s="145" t="b">
        <v>1</v>
      </c>
      <c r="J663" s="145">
        <v>85.1</v>
      </c>
    </row>
    <row r="664" spans="1:10">
      <c r="A664" s="7" t="s">
        <v>49</v>
      </c>
      <c r="D664" s="144" t="s">
        <v>6589</v>
      </c>
      <c r="E664" s="144" t="s">
        <v>3865</v>
      </c>
      <c r="F664" s="147">
        <v>44561</v>
      </c>
      <c r="G664" s="144" t="s">
        <v>4745</v>
      </c>
      <c r="H664" s="144" t="s">
        <v>9170</v>
      </c>
      <c r="I664" s="145" t="b">
        <v>1</v>
      </c>
      <c r="J664" s="145">
        <v>102.41</v>
      </c>
    </row>
    <row r="665" spans="1:10">
      <c r="A665" s="7" t="s">
        <v>49</v>
      </c>
      <c r="D665" s="144" t="s">
        <v>1684</v>
      </c>
      <c r="E665" s="144" t="s">
        <v>3865</v>
      </c>
      <c r="F665" s="147">
        <v>44561</v>
      </c>
      <c r="G665" s="144" t="s">
        <v>4745</v>
      </c>
      <c r="H665" s="144" t="s">
        <v>9170</v>
      </c>
      <c r="I665" s="145" t="b">
        <v>1</v>
      </c>
      <c r="J665" s="145">
        <v>85.1</v>
      </c>
    </row>
    <row r="666" spans="1:10">
      <c r="A666" s="7" t="s">
        <v>49</v>
      </c>
      <c r="D666" s="144" t="s">
        <v>1687</v>
      </c>
      <c r="E666" s="144" t="s">
        <v>3865</v>
      </c>
      <c r="F666" s="147">
        <v>44561</v>
      </c>
      <c r="G666" s="144" t="s">
        <v>4745</v>
      </c>
      <c r="H666" s="144" t="s">
        <v>9170</v>
      </c>
      <c r="I666" s="145" t="b">
        <v>1</v>
      </c>
      <c r="J666" s="145">
        <v>102.9</v>
      </c>
    </row>
    <row r="667" spans="1:10">
      <c r="A667" s="7" t="s">
        <v>49</v>
      </c>
      <c r="D667" s="144" t="s">
        <v>1690</v>
      </c>
      <c r="E667" s="144" t="s">
        <v>3865</v>
      </c>
      <c r="F667" s="147">
        <v>44561</v>
      </c>
      <c r="G667" s="144" t="s">
        <v>4745</v>
      </c>
      <c r="H667" s="144" t="s">
        <v>9170</v>
      </c>
      <c r="I667" s="145" t="b">
        <v>1</v>
      </c>
      <c r="J667" s="145">
        <v>113.1</v>
      </c>
    </row>
    <row r="668" spans="1:10">
      <c r="A668" s="7" t="s">
        <v>49</v>
      </c>
      <c r="D668" s="144" t="s">
        <v>6597</v>
      </c>
      <c r="E668" s="144" t="s">
        <v>3865</v>
      </c>
      <c r="F668" s="147">
        <v>44561</v>
      </c>
      <c r="G668" s="144" t="s">
        <v>4745</v>
      </c>
      <c r="H668" s="144" t="s">
        <v>9170</v>
      </c>
      <c r="I668" s="145" t="b">
        <v>1</v>
      </c>
      <c r="J668" s="145">
        <v>171.01</v>
      </c>
    </row>
    <row r="669" spans="1:10">
      <c r="A669" s="7" t="s">
        <v>49</v>
      </c>
      <c r="D669" s="144" t="s">
        <v>1693</v>
      </c>
      <c r="E669" s="144" t="s">
        <v>3865</v>
      </c>
      <c r="F669" s="147">
        <v>44561</v>
      </c>
      <c r="G669" s="144" t="s">
        <v>4745</v>
      </c>
      <c r="H669" s="144" t="s">
        <v>9170</v>
      </c>
      <c r="I669" s="145" t="b">
        <v>1</v>
      </c>
      <c r="J669" s="145">
        <v>13.9</v>
      </c>
    </row>
    <row r="670" spans="1:10">
      <c r="A670" s="7" t="s">
        <v>49</v>
      </c>
      <c r="D670" s="144" t="s">
        <v>1696</v>
      </c>
      <c r="E670" s="144" t="s">
        <v>3865</v>
      </c>
      <c r="F670" s="147">
        <v>44561</v>
      </c>
      <c r="G670" s="144" t="s">
        <v>4745</v>
      </c>
      <c r="H670" s="144" t="s">
        <v>9170</v>
      </c>
      <c r="I670" s="145" t="b">
        <v>1</v>
      </c>
      <c r="J670" s="145">
        <v>20.6</v>
      </c>
    </row>
    <row r="671" spans="1:10">
      <c r="A671" s="7" t="s">
        <v>49</v>
      </c>
      <c r="D671" s="144" t="s">
        <v>6606</v>
      </c>
      <c r="E671" s="144" t="s">
        <v>3865</v>
      </c>
      <c r="F671" s="147">
        <v>44561</v>
      </c>
      <c r="G671" s="144" t="s">
        <v>4745</v>
      </c>
      <c r="H671" s="144" t="s">
        <v>9170</v>
      </c>
      <c r="I671" s="145" t="b">
        <v>1</v>
      </c>
      <c r="J671" s="145">
        <v>111.93</v>
      </c>
    </row>
    <row r="672" spans="1:10">
      <c r="A672" s="7" t="s">
        <v>49</v>
      </c>
      <c r="D672" s="144" t="s">
        <v>1699</v>
      </c>
      <c r="E672" s="144" t="s">
        <v>3865</v>
      </c>
      <c r="F672" s="147">
        <v>44561</v>
      </c>
      <c r="G672" s="144" t="s">
        <v>4745</v>
      </c>
      <c r="H672" s="144" t="s">
        <v>9170</v>
      </c>
      <c r="I672" s="145" t="b">
        <v>1</v>
      </c>
      <c r="J672" s="145">
        <v>35.4</v>
      </c>
    </row>
    <row r="673" spans="1:10">
      <c r="A673" s="7" t="s">
        <v>49</v>
      </c>
      <c r="D673" s="144" t="s">
        <v>1702</v>
      </c>
      <c r="E673" s="144" t="s">
        <v>3865</v>
      </c>
      <c r="F673" s="147">
        <v>44561</v>
      </c>
      <c r="G673" s="144" t="s">
        <v>4745</v>
      </c>
      <c r="H673" s="144" t="s">
        <v>9170</v>
      </c>
      <c r="I673" s="145" t="b">
        <v>1</v>
      </c>
      <c r="J673" s="145">
        <v>9.3000000000000007</v>
      </c>
    </row>
    <row r="674" spans="1:10">
      <c r="A674" s="7" t="s">
        <v>49</v>
      </c>
      <c r="D674" s="144" t="s">
        <v>1704</v>
      </c>
      <c r="E674" s="144" t="s">
        <v>3865</v>
      </c>
      <c r="F674" s="147">
        <v>44561</v>
      </c>
      <c r="G674" s="144" t="s">
        <v>4745</v>
      </c>
      <c r="H674" s="144" t="s">
        <v>9170</v>
      </c>
      <c r="I674" s="145" t="b">
        <v>1</v>
      </c>
      <c r="J674" s="145">
        <v>18.3</v>
      </c>
    </row>
    <row r="675" spans="1:10">
      <c r="A675" s="7" t="s">
        <v>49</v>
      </c>
      <c r="D675" s="144" t="s">
        <v>1410</v>
      </c>
      <c r="E675" s="144" t="s">
        <v>3865</v>
      </c>
      <c r="F675" s="147">
        <v>44561</v>
      </c>
      <c r="G675" s="144" t="s">
        <v>4745</v>
      </c>
      <c r="H675" s="144" t="s">
        <v>9170</v>
      </c>
      <c r="I675" s="145" t="b">
        <v>1</v>
      </c>
      <c r="J675" s="145">
        <v>10.4</v>
      </c>
    </row>
    <row r="676" spans="1:10">
      <c r="A676" s="7" t="s">
        <v>49</v>
      </c>
      <c r="D676" s="144" t="s">
        <v>1416</v>
      </c>
      <c r="E676" s="144" t="s">
        <v>3865</v>
      </c>
      <c r="F676" s="147">
        <v>44561</v>
      </c>
      <c r="G676" s="144" t="s">
        <v>4745</v>
      </c>
      <c r="H676" s="144" t="s">
        <v>9170</v>
      </c>
      <c r="I676" s="145" t="b">
        <v>1</v>
      </c>
      <c r="J676" s="145">
        <v>20.6</v>
      </c>
    </row>
    <row r="677" spans="1:10">
      <c r="A677" s="7" t="s">
        <v>49</v>
      </c>
      <c r="D677" s="144" t="s">
        <v>1420</v>
      </c>
      <c r="E677" s="144" t="s">
        <v>3865</v>
      </c>
      <c r="F677" s="147">
        <v>44561</v>
      </c>
      <c r="G677" s="144" t="s">
        <v>4745</v>
      </c>
      <c r="H677" s="144" t="s">
        <v>9170</v>
      </c>
      <c r="I677" s="145" t="b">
        <v>1</v>
      </c>
      <c r="J677" s="145">
        <v>32.5</v>
      </c>
    </row>
    <row r="678" spans="1:10">
      <c r="A678" s="7" t="s">
        <v>49</v>
      </c>
      <c r="D678" s="144" t="s">
        <v>1707</v>
      </c>
      <c r="E678" s="144" t="s">
        <v>3865</v>
      </c>
      <c r="F678" s="147">
        <v>44561</v>
      </c>
      <c r="G678" s="144" t="s">
        <v>4745</v>
      </c>
      <c r="H678" s="144" t="s">
        <v>9170</v>
      </c>
      <c r="I678" s="145" t="b">
        <v>1</v>
      </c>
      <c r="J678" s="145">
        <v>34.4</v>
      </c>
    </row>
    <row r="679" spans="1:10">
      <c r="A679" s="7" t="s">
        <v>49</v>
      </c>
      <c r="D679" s="144" t="s">
        <v>1424</v>
      </c>
      <c r="E679" s="144" t="s">
        <v>3865</v>
      </c>
      <c r="F679" s="147">
        <v>44561</v>
      </c>
      <c r="G679" s="144" t="s">
        <v>4745</v>
      </c>
      <c r="H679" s="144" t="s">
        <v>9170</v>
      </c>
      <c r="I679" s="145" t="b">
        <v>1</v>
      </c>
      <c r="J679" s="145">
        <v>53.6</v>
      </c>
    </row>
    <row r="680" spans="1:10">
      <c r="A680" s="7" t="s">
        <v>49</v>
      </c>
      <c r="D680" s="144" t="s">
        <v>1710</v>
      </c>
      <c r="E680" s="144" t="s">
        <v>3865</v>
      </c>
      <c r="F680" s="147">
        <v>44561</v>
      </c>
      <c r="G680" s="144" t="s">
        <v>4745</v>
      </c>
      <c r="H680" s="144" t="s">
        <v>9170</v>
      </c>
      <c r="I680" s="145" t="b">
        <v>1</v>
      </c>
      <c r="J680" s="145">
        <v>59</v>
      </c>
    </row>
    <row r="681" spans="1:10">
      <c r="A681" s="7" t="s">
        <v>49</v>
      </c>
      <c r="D681" s="144" t="s">
        <v>1712</v>
      </c>
      <c r="E681" s="144" t="s">
        <v>3865</v>
      </c>
      <c r="F681" s="147">
        <v>44561</v>
      </c>
      <c r="G681" s="144" t="s">
        <v>4745</v>
      </c>
      <c r="H681" s="144" t="s">
        <v>9170</v>
      </c>
      <c r="I681" s="145" t="b">
        <v>1</v>
      </c>
      <c r="J681" s="145">
        <v>59</v>
      </c>
    </row>
    <row r="682" spans="1:10">
      <c r="A682" s="7" t="s">
        <v>49</v>
      </c>
      <c r="D682" s="144" t="s">
        <v>3869</v>
      </c>
      <c r="E682" s="144" t="s">
        <v>3865</v>
      </c>
      <c r="F682" s="147">
        <v>44561</v>
      </c>
      <c r="G682" s="144" t="s">
        <v>4745</v>
      </c>
      <c r="H682" s="144" t="s">
        <v>9170</v>
      </c>
      <c r="I682" s="145" t="b">
        <v>1</v>
      </c>
      <c r="J682" s="145">
        <v>5.9</v>
      </c>
    </row>
    <row r="683" spans="1:10">
      <c r="A683" s="7" t="s">
        <v>49</v>
      </c>
      <c r="D683" s="144" t="s">
        <v>3870</v>
      </c>
      <c r="E683" s="144" t="s">
        <v>3865</v>
      </c>
      <c r="F683" s="147">
        <v>44561</v>
      </c>
      <c r="G683" s="144" t="s">
        <v>4745</v>
      </c>
      <c r="H683" s="144" t="s">
        <v>9170</v>
      </c>
      <c r="I683" s="145" t="b">
        <v>1</v>
      </c>
      <c r="J683" s="145">
        <v>5.9</v>
      </c>
    </row>
    <row r="684" spans="1:10">
      <c r="A684" s="7" t="s">
        <v>49</v>
      </c>
      <c r="D684" s="144" t="s">
        <v>3871</v>
      </c>
      <c r="E684" s="144" t="s">
        <v>3865</v>
      </c>
      <c r="F684" s="147">
        <v>44561</v>
      </c>
      <c r="G684" s="144" t="s">
        <v>4745</v>
      </c>
      <c r="H684" s="144" t="s">
        <v>9170</v>
      </c>
      <c r="I684" s="145" t="b">
        <v>1</v>
      </c>
      <c r="J684" s="145">
        <v>5.9</v>
      </c>
    </row>
    <row r="685" spans="1:10">
      <c r="A685" s="7" t="s">
        <v>49</v>
      </c>
      <c r="D685" s="144" t="s">
        <v>1714</v>
      </c>
      <c r="E685" s="144" t="s">
        <v>3865</v>
      </c>
      <c r="F685" s="147">
        <v>44561</v>
      </c>
      <c r="G685" s="144" t="s">
        <v>4745</v>
      </c>
      <c r="H685" s="144" t="s">
        <v>9170</v>
      </c>
      <c r="I685" s="145" t="b">
        <v>1</v>
      </c>
      <c r="J685" s="145">
        <v>34.4</v>
      </c>
    </row>
    <row r="686" spans="1:10">
      <c r="A686" s="7" t="s">
        <v>49</v>
      </c>
      <c r="D686" s="144" t="s">
        <v>3872</v>
      </c>
      <c r="E686" s="144" t="s">
        <v>3865</v>
      </c>
      <c r="F686" s="147">
        <v>44561</v>
      </c>
      <c r="G686" s="144" t="s">
        <v>4745</v>
      </c>
      <c r="H686" s="144" t="s">
        <v>9170</v>
      </c>
      <c r="I686" s="145" t="b">
        <v>1</v>
      </c>
      <c r="J686" s="145">
        <v>12.9</v>
      </c>
    </row>
    <row r="687" spans="1:10">
      <c r="A687" s="7" t="s">
        <v>49</v>
      </c>
      <c r="D687" s="144" t="s">
        <v>3873</v>
      </c>
      <c r="E687" s="144" t="s">
        <v>3865</v>
      </c>
      <c r="F687" s="147">
        <v>44561</v>
      </c>
      <c r="G687" s="144" t="s">
        <v>4745</v>
      </c>
      <c r="H687" s="144" t="s">
        <v>9170</v>
      </c>
      <c r="I687" s="145" t="b">
        <v>1</v>
      </c>
      <c r="J687" s="145">
        <v>12.9</v>
      </c>
    </row>
    <row r="688" spans="1:10">
      <c r="A688" s="7" t="s">
        <v>49</v>
      </c>
      <c r="D688" s="144" t="s">
        <v>3874</v>
      </c>
      <c r="E688" s="144" t="s">
        <v>3865</v>
      </c>
      <c r="F688" s="147">
        <v>44561</v>
      </c>
      <c r="G688" s="144" t="s">
        <v>4745</v>
      </c>
      <c r="H688" s="144" t="s">
        <v>9170</v>
      </c>
      <c r="I688" s="145" t="b">
        <v>1</v>
      </c>
      <c r="J688" s="145">
        <v>12.9</v>
      </c>
    </row>
    <row r="689" spans="1:10">
      <c r="A689" s="7" t="s">
        <v>49</v>
      </c>
      <c r="D689" s="144" t="s">
        <v>3875</v>
      </c>
      <c r="E689" s="144" t="s">
        <v>3865</v>
      </c>
      <c r="F689" s="147">
        <v>44561</v>
      </c>
      <c r="G689" s="144" t="s">
        <v>4745</v>
      </c>
      <c r="H689" s="144" t="s">
        <v>9170</v>
      </c>
      <c r="I689" s="145" t="b">
        <v>1</v>
      </c>
      <c r="J689" s="145">
        <v>12.9</v>
      </c>
    </row>
    <row r="690" spans="1:10">
      <c r="A690" s="7" t="s">
        <v>49</v>
      </c>
      <c r="D690" s="144" t="s">
        <v>3876</v>
      </c>
      <c r="E690" s="144" t="s">
        <v>3865</v>
      </c>
      <c r="F690" s="147">
        <v>44561</v>
      </c>
      <c r="G690" s="144" t="s">
        <v>4745</v>
      </c>
      <c r="H690" s="144" t="s">
        <v>9170</v>
      </c>
      <c r="I690" s="145" t="b">
        <v>1</v>
      </c>
      <c r="J690" s="145">
        <v>12.9</v>
      </c>
    </row>
    <row r="691" spans="1:10">
      <c r="A691" s="7" t="s">
        <v>49</v>
      </c>
      <c r="D691" s="144" t="s">
        <v>1717</v>
      </c>
      <c r="E691" s="144" t="s">
        <v>3865</v>
      </c>
      <c r="F691" s="147">
        <v>44561</v>
      </c>
      <c r="G691" s="144" t="s">
        <v>4745</v>
      </c>
      <c r="H691" s="144" t="s">
        <v>9170</v>
      </c>
      <c r="I691" s="145" t="b">
        <v>1</v>
      </c>
      <c r="J691" s="145">
        <v>59</v>
      </c>
    </row>
    <row r="692" spans="1:10">
      <c r="A692" s="7" t="s">
        <v>49</v>
      </c>
      <c r="D692" s="144" t="s">
        <v>1595</v>
      </c>
      <c r="E692" s="144" t="s">
        <v>3865</v>
      </c>
      <c r="F692" s="147">
        <v>44561</v>
      </c>
      <c r="G692" s="144" t="s">
        <v>4745</v>
      </c>
      <c r="H692" s="144" t="s">
        <v>9170</v>
      </c>
      <c r="I692" s="145" t="b">
        <v>1</v>
      </c>
      <c r="J692" s="145">
        <v>25.5</v>
      </c>
    </row>
    <row r="693" spans="1:10">
      <c r="A693" s="7" t="s">
        <v>49</v>
      </c>
      <c r="D693" s="144" t="s">
        <v>1599</v>
      </c>
      <c r="E693" s="144" t="s">
        <v>3865</v>
      </c>
      <c r="F693" s="147">
        <v>44561</v>
      </c>
      <c r="G693" s="144" t="s">
        <v>4745</v>
      </c>
      <c r="H693" s="144" t="s">
        <v>9170</v>
      </c>
      <c r="I693" s="145" t="b">
        <v>1</v>
      </c>
      <c r="J693" s="145">
        <v>25.5</v>
      </c>
    </row>
    <row r="694" spans="1:10">
      <c r="A694" s="7" t="s">
        <v>49</v>
      </c>
      <c r="D694" s="144" t="s">
        <v>3771</v>
      </c>
      <c r="E694" s="144" t="s">
        <v>3865</v>
      </c>
      <c r="F694" s="147">
        <v>44561</v>
      </c>
      <c r="G694" s="144" t="s">
        <v>4745</v>
      </c>
      <c r="H694" s="144" t="s">
        <v>9170</v>
      </c>
      <c r="I694" s="145" t="b">
        <v>1</v>
      </c>
      <c r="J694" s="145">
        <v>3.9</v>
      </c>
    </row>
    <row r="695" spans="1:10">
      <c r="A695" s="7" t="s">
        <v>49</v>
      </c>
      <c r="D695" s="144" t="s">
        <v>3772</v>
      </c>
      <c r="E695" s="144" t="s">
        <v>3865</v>
      </c>
      <c r="F695" s="147">
        <v>44561</v>
      </c>
      <c r="G695" s="144" t="s">
        <v>4745</v>
      </c>
      <c r="H695" s="144" t="s">
        <v>9170</v>
      </c>
      <c r="I695" s="145" t="b">
        <v>1</v>
      </c>
      <c r="J695" s="145">
        <v>3.9</v>
      </c>
    </row>
    <row r="696" spans="1:10">
      <c r="A696" s="7" t="s">
        <v>49</v>
      </c>
      <c r="D696" s="144" t="s">
        <v>1606</v>
      </c>
      <c r="E696" s="144" t="s">
        <v>3865</v>
      </c>
      <c r="F696" s="147">
        <v>44561</v>
      </c>
      <c r="G696" s="144" t="s">
        <v>4745</v>
      </c>
      <c r="H696" s="144" t="s">
        <v>9170</v>
      </c>
      <c r="I696" s="145" t="b">
        <v>1</v>
      </c>
      <c r="J696" s="145">
        <v>12.1</v>
      </c>
    </row>
    <row r="697" spans="1:10">
      <c r="A697" s="7" t="s">
        <v>49</v>
      </c>
      <c r="D697" s="144" t="s">
        <v>1610</v>
      </c>
      <c r="E697" s="144" t="s">
        <v>3865</v>
      </c>
      <c r="F697" s="147">
        <v>44561</v>
      </c>
      <c r="G697" s="144" t="s">
        <v>4745</v>
      </c>
      <c r="H697" s="144" t="s">
        <v>9170</v>
      </c>
      <c r="I697" s="145" t="b">
        <v>1</v>
      </c>
      <c r="J697" s="145">
        <v>12.1</v>
      </c>
    </row>
    <row r="698" spans="1:10">
      <c r="A698" s="7" t="s">
        <v>49</v>
      </c>
      <c r="D698" s="144" t="s">
        <v>3773</v>
      </c>
      <c r="E698" s="144" t="s">
        <v>3865</v>
      </c>
      <c r="F698" s="147">
        <v>44561</v>
      </c>
      <c r="G698" s="144" t="s">
        <v>4745</v>
      </c>
      <c r="H698" s="144" t="s">
        <v>9170</v>
      </c>
      <c r="I698" s="145" t="b">
        <v>1</v>
      </c>
      <c r="J698" s="145">
        <v>2.9</v>
      </c>
    </row>
    <row r="699" spans="1:10">
      <c r="A699" s="7" t="s">
        <v>49</v>
      </c>
      <c r="D699" s="144" t="s">
        <v>1723</v>
      </c>
      <c r="E699" s="144" t="s">
        <v>3865</v>
      </c>
      <c r="F699" s="147">
        <v>44561</v>
      </c>
      <c r="G699" s="144" t="s">
        <v>4745</v>
      </c>
      <c r="H699" s="144" t="s">
        <v>9170</v>
      </c>
      <c r="I699" s="145" t="b">
        <v>1</v>
      </c>
      <c r="J699" s="145">
        <v>41.2</v>
      </c>
    </row>
    <row r="700" spans="1:10">
      <c r="A700" s="7" t="s">
        <v>49</v>
      </c>
      <c r="D700" s="144" t="s">
        <v>1726</v>
      </c>
      <c r="E700" s="144" t="s">
        <v>3865</v>
      </c>
      <c r="F700" s="147">
        <v>44561</v>
      </c>
      <c r="G700" s="144" t="s">
        <v>4745</v>
      </c>
      <c r="H700" s="144" t="s">
        <v>9170</v>
      </c>
      <c r="I700" s="145" t="b">
        <v>1</v>
      </c>
      <c r="J700" s="145">
        <v>61.5</v>
      </c>
    </row>
    <row r="701" spans="1:10">
      <c r="A701" s="7" t="s">
        <v>49</v>
      </c>
      <c r="D701" s="144" t="s">
        <v>1729</v>
      </c>
      <c r="E701" s="144" t="s">
        <v>3865</v>
      </c>
      <c r="F701" s="147">
        <v>44561</v>
      </c>
      <c r="G701" s="144" t="s">
        <v>4745</v>
      </c>
      <c r="H701" s="144" t="s">
        <v>9170</v>
      </c>
      <c r="I701" s="145" t="b">
        <v>1</v>
      </c>
      <c r="J701" s="145">
        <v>72.2</v>
      </c>
    </row>
    <row r="702" spans="1:10">
      <c r="A702" s="7" t="s">
        <v>49</v>
      </c>
      <c r="D702" s="144" t="s">
        <v>1645</v>
      </c>
      <c r="E702" s="144" t="s">
        <v>3865</v>
      </c>
      <c r="F702" s="147">
        <v>44561</v>
      </c>
      <c r="G702" s="144" t="s">
        <v>4745</v>
      </c>
      <c r="H702" s="144" t="s">
        <v>9170</v>
      </c>
      <c r="I702" s="145" t="b">
        <v>1</v>
      </c>
      <c r="J702" s="145">
        <v>72.2</v>
      </c>
    </row>
    <row r="703" spans="1:10">
      <c r="A703" s="7" t="s">
        <v>49</v>
      </c>
      <c r="D703" s="144" t="s">
        <v>5983</v>
      </c>
      <c r="E703" s="144" t="s">
        <v>3865</v>
      </c>
      <c r="F703" s="147">
        <v>44561</v>
      </c>
      <c r="G703" s="144" t="s">
        <v>4745</v>
      </c>
      <c r="H703" s="144" t="s">
        <v>9170</v>
      </c>
      <c r="I703" s="145" t="b">
        <v>1</v>
      </c>
      <c r="J703" s="145">
        <v>19.899999999999999</v>
      </c>
    </row>
    <row r="704" spans="1:10">
      <c r="A704" s="7" t="s">
        <v>49</v>
      </c>
      <c r="D704" s="144" t="s">
        <v>1732</v>
      </c>
      <c r="E704" s="144" t="s">
        <v>3865</v>
      </c>
      <c r="F704" s="147">
        <v>44561</v>
      </c>
      <c r="G704" s="144" t="s">
        <v>4745</v>
      </c>
      <c r="H704" s="144" t="s">
        <v>9170</v>
      </c>
      <c r="I704" s="145" t="b">
        <v>1</v>
      </c>
      <c r="J704" s="145">
        <v>72.2</v>
      </c>
    </row>
    <row r="705" spans="1:10">
      <c r="A705" s="7" t="s">
        <v>49</v>
      </c>
      <c r="D705" s="144" t="s">
        <v>1736</v>
      </c>
      <c r="E705" s="144" t="s">
        <v>3865</v>
      </c>
      <c r="F705" s="147">
        <v>44561</v>
      </c>
      <c r="G705" s="144" t="s">
        <v>4745</v>
      </c>
      <c r="H705" s="144" t="s">
        <v>9170</v>
      </c>
      <c r="I705" s="145" t="b">
        <v>1</v>
      </c>
      <c r="J705" s="145">
        <v>95.8</v>
      </c>
    </row>
    <row r="706" spans="1:10">
      <c r="A706" s="7" t="s">
        <v>49</v>
      </c>
      <c r="D706" s="144" t="s">
        <v>1739</v>
      </c>
      <c r="E706" s="144" t="s">
        <v>3865</v>
      </c>
      <c r="F706" s="147">
        <v>44561</v>
      </c>
      <c r="G706" s="144" t="s">
        <v>4745</v>
      </c>
      <c r="H706" s="144" t="s">
        <v>9170</v>
      </c>
      <c r="I706" s="145" t="b">
        <v>1</v>
      </c>
      <c r="J706" s="145">
        <v>113.1</v>
      </c>
    </row>
    <row r="707" spans="1:10">
      <c r="A707" s="7" t="s">
        <v>49</v>
      </c>
      <c r="D707" s="144" t="s">
        <v>1742</v>
      </c>
      <c r="E707" s="144" t="s">
        <v>3865</v>
      </c>
      <c r="F707" s="147">
        <v>44561</v>
      </c>
      <c r="G707" s="144" t="s">
        <v>4745</v>
      </c>
      <c r="H707" s="144" t="s">
        <v>9170</v>
      </c>
      <c r="I707" s="145" t="b">
        <v>1</v>
      </c>
      <c r="J707" s="145">
        <v>101.3</v>
      </c>
    </row>
    <row r="708" spans="1:10">
      <c r="A708" s="7" t="s">
        <v>49</v>
      </c>
      <c r="D708" s="144" t="s">
        <v>1745</v>
      </c>
      <c r="E708" s="144" t="s">
        <v>3865</v>
      </c>
      <c r="F708" s="147">
        <v>44561</v>
      </c>
      <c r="G708" s="144" t="s">
        <v>4745</v>
      </c>
      <c r="H708" s="144" t="s">
        <v>9170</v>
      </c>
      <c r="I708" s="145" t="b">
        <v>1</v>
      </c>
      <c r="J708" s="145">
        <v>172.5</v>
      </c>
    </row>
    <row r="709" spans="1:10">
      <c r="A709" s="7" t="s">
        <v>49</v>
      </c>
      <c r="D709" s="144" t="s">
        <v>6679</v>
      </c>
      <c r="E709" s="144" t="s">
        <v>3865</v>
      </c>
      <c r="F709" s="147">
        <v>44561</v>
      </c>
      <c r="G709" s="144" t="s">
        <v>4745</v>
      </c>
      <c r="H709" s="144" t="s">
        <v>9170</v>
      </c>
      <c r="I709" s="145" t="b">
        <v>1</v>
      </c>
      <c r="J709" s="145">
        <v>69.3</v>
      </c>
    </row>
    <row r="710" spans="1:10">
      <c r="A710" s="7" t="s">
        <v>49</v>
      </c>
      <c r="D710" s="144" t="s">
        <v>6681</v>
      </c>
      <c r="E710" s="144" t="s">
        <v>3865</v>
      </c>
      <c r="F710" s="147">
        <v>44561</v>
      </c>
      <c r="G710" s="144" t="s">
        <v>4745</v>
      </c>
      <c r="H710" s="144" t="s">
        <v>9170</v>
      </c>
      <c r="I710" s="145" t="b">
        <v>1</v>
      </c>
      <c r="J710" s="145">
        <v>213.5</v>
      </c>
    </row>
    <row r="711" spans="1:10">
      <c r="A711" s="7" t="s">
        <v>49</v>
      </c>
      <c r="D711" s="144" t="s">
        <v>6683</v>
      </c>
      <c r="E711" s="144" t="s">
        <v>3865</v>
      </c>
      <c r="F711" s="147">
        <v>44561</v>
      </c>
      <c r="G711" s="144" t="s">
        <v>4745</v>
      </c>
      <c r="H711" s="144" t="s">
        <v>9170</v>
      </c>
      <c r="I711" s="145" t="b">
        <v>1</v>
      </c>
      <c r="J711" s="145">
        <v>215.25</v>
      </c>
    </row>
    <row r="712" spans="1:10">
      <c r="A712" s="7" t="s">
        <v>49</v>
      </c>
      <c r="D712" s="144" t="s">
        <v>6685</v>
      </c>
      <c r="E712" s="144" t="s">
        <v>3865</v>
      </c>
      <c r="F712" s="147">
        <v>44561</v>
      </c>
      <c r="G712" s="144" t="s">
        <v>4745</v>
      </c>
      <c r="H712" s="144" t="s">
        <v>9170</v>
      </c>
      <c r="I712" s="145" t="b">
        <v>1</v>
      </c>
      <c r="J712" s="145">
        <v>213.5</v>
      </c>
    </row>
    <row r="713" spans="1:10">
      <c r="A713" s="7" t="s">
        <v>49</v>
      </c>
      <c r="D713" s="144" t="s">
        <v>6687</v>
      </c>
      <c r="E713" s="144" t="s">
        <v>3865</v>
      </c>
      <c r="F713" s="147">
        <v>44561</v>
      </c>
      <c r="G713" s="144" t="s">
        <v>4745</v>
      </c>
      <c r="H713" s="144" t="s">
        <v>9170</v>
      </c>
      <c r="I713" s="145" t="b">
        <v>1</v>
      </c>
      <c r="J713" s="145">
        <v>525</v>
      </c>
    </row>
    <row r="714" spans="1:10">
      <c r="A714" s="7" t="s">
        <v>49</v>
      </c>
      <c r="D714" s="144" t="s">
        <v>6690</v>
      </c>
      <c r="E714" s="144" t="s">
        <v>3865</v>
      </c>
      <c r="F714" s="147">
        <v>44561</v>
      </c>
      <c r="G714" s="144" t="s">
        <v>4745</v>
      </c>
      <c r="H714" s="144" t="s">
        <v>9170</v>
      </c>
      <c r="I714" s="145" t="b">
        <v>1</v>
      </c>
      <c r="J714" s="145">
        <v>525</v>
      </c>
    </row>
    <row r="715" spans="1:10">
      <c r="A715" s="7" t="s">
        <v>49</v>
      </c>
      <c r="D715" s="144" t="s">
        <v>6692</v>
      </c>
      <c r="E715" s="144" t="s">
        <v>3865</v>
      </c>
      <c r="F715" s="147">
        <v>44561</v>
      </c>
      <c r="G715" s="144" t="s">
        <v>4745</v>
      </c>
      <c r="H715" s="144" t="s">
        <v>9170</v>
      </c>
      <c r="I715" s="145" t="b">
        <v>1</v>
      </c>
      <c r="J715" s="145">
        <v>39.549999999999997</v>
      </c>
    </row>
    <row r="716" spans="1:10">
      <c r="A716" s="7" t="s">
        <v>49</v>
      </c>
      <c r="D716" s="144" t="s">
        <v>6695</v>
      </c>
      <c r="E716" s="144" t="s">
        <v>3865</v>
      </c>
      <c r="F716" s="147">
        <v>44561</v>
      </c>
      <c r="G716" s="144" t="s">
        <v>4745</v>
      </c>
      <c r="H716" s="144" t="s">
        <v>9170</v>
      </c>
      <c r="I716" s="145" t="b">
        <v>1</v>
      </c>
      <c r="J716" s="145">
        <v>121.8</v>
      </c>
    </row>
    <row r="717" spans="1:10">
      <c r="A717" s="7" t="s">
        <v>49</v>
      </c>
      <c r="D717" s="144" t="s">
        <v>2964</v>
      </c>
      <c r="E717" s="144" t="s">
        <v>3865</v>
      </c>
      <c r="F717" s="147">
        <v>44561</v>
      </c>
      <c r="G717" s="144" t="s">
        <v>4745</v>
      </c>
      <c r="H717" s="144" t="s">
        <v>9170</v>
      </c>
      <c r="I717" s="145" t="b">
        <v>1</v>
      </c>
      <c r="J717" s="145">
        <v>2.99</v>
      </c>
    </row>
    <row r="718" spans="1:10">
      <c r="A718" s="7" t="s">
        <v>49</v>
      </c>
      <c r="D718" s="144" t="s">
        <v>2967</v>
      </c>
      <c r="E718" s="144" t="s">
        <v>3865</v>
      </c>
      <c r="F718" s="147">
        <v>44561</v>
      </c>
      <c r="G718" s="144" t="s">
        <v>4745</v>
      </c>
      <c r="H718" s="144" t="s">
        <v>9170</v>
      </c>
      <c r="I718" s="145" t="b">
        <v>1</v>
      </c>
      <c r="J718" s="145">
        <v>2.99</v>
      </c>
    </row>
    <row r="719" spans="1:10">
      <c r="A719" s="7" t="s">
        <v>49</v>
      </c>
      <c r="D719" s="144" t="s">
        <v>2970</v>
      </c>
      <c r="E719" s="144" t="s">
        <v>3865</v>
      </c>
      <c r="F719" s="147">
        <v>44561</v>
      </c>
      <c r="G719" s="144" t="s">
        <v>4745</v>
      </c>
      <c r="H719" s="144" t="s">
        <v>9170</v>
      </c>
      <c r="I719" s="145" t="b">
        <v>1</v>
      </c>
      <c r="J719" s="145">
        <v>2.99</v>
      </c>
    </row>
    <row r="720" spans="1:10">
      <c r="A720" s="7" t="s">
        <v>49</v>
      </c>
      <c r="D720" s="144" t="s">
        <v>2973</v>
      </c>
      <c r="E720" s="144" t="s">
        <v>3865</v>
      </c>
      <c r="F720" s="147">
        <v>44561</v>
      </c>
      <c r="G720" s="144" t="s">
        <v>4745</v>
      </c>
      <c r="H720" s="144" t="s">
        <v>9170</v>
      </c>
      <c r="I720" s="145" t="b">
        <v>1</v>
      </c>
      <c r="J720" s="145">
        <v>2.99</v>
      </c>
    </row>
    <row r="721" spans="1:10">
      <c r="A721" s="7" t="s">
        <v>49</v>
      </c>
      <c r="D721" s="144" t="s">
        <v>2976</v>
      </c>
      <c r="E721" s="144" t="s">
        <v>3865</v>
      </c>
      <c r="F721" s="147">
        <v>44561</v>
      </c>
      <c r="G721" s="144" t="s">
        <v>4745</v>
      </c>
      <c r="H721" s="144" t="s">
        <v>9170</v>
      </c>
      <c r="I721" s="145" t="b">
        <v>1</v>
      </c>
      <c r="J721" s="145">
        <v>2.99</v>
      </c>
    </row>
    <row r="722" spans="1:10">
      <c r="A722" s="7" t="s">
        <v>49</v>
      </c>
      <c r="D722" s="144" t="s">
        <v>2979</v>
      </c>
      <c r="E722" s="144" t="s">
        <v>3865</v>
      </c>
      <c r="F722" s="147">
        <v>44561</v>
      </c>
      <c r="G722" s="144" t="s">
        <v>4745</v>
      </c>
      <c r="H722" s="144" t="s">
        <v>9170</v>
      </c>
      <c r="I722" s="145" t="b">
        <v>1</v>
      </c>
      <c r="J722" s="145">
        <v>2.99</v>
      </c>
    </row>
    <row r="723" spans="1:10">
      <c r="A723" s="7" t="s">
        <v>49</v>
      </c>
      <c r="D723" s="144" t="s">
        <v>2982</v>
      </c>
      <c r="E723" s="144" t="s">
        <v>3865</v>
      </c>
      <c r="F723" s="147">
        <v>44561</v>
      </c>
      <c r="G723" s="144" t="s">
        <v>4745</v>
      </c>
      <c r="H723" s="144" t="s">
        <v>9170</v>
      </c>
      <c r="I723" s="145" t="b">
        <v>1</v>
      </c>
      <c r="J723" s="145">
        <v>2.99</v>
      </c>
    </row>
    <row r="724" spans="1:10">
      <c r="A724" s="7" t="s">
        <v>49</v>
      </c>
      <c r="D724" s="144" t="s">
        <v>2985</v>
      </c>
      <c r="E724" s="144" t="s">
        <v>3865</v>
      </c>
      <c r="F724" s="147">
        <v>44561</v>
      </c>
      <c r="G724" s="144" t="s">
        <v>4745</v>
      </c>
      <c r="H724" s="144" t="s">
        <v>9170</v>
      </c>
      <c r="I724" s="145" t="b">
        <v>1</v>
      </c>
      <c r="J724" s="145">
        <v>3.25</v>
      </c>
    </row>
    <row r="725" spans="1:10">
      <c r="A725" s="7" t="s">
        <v>49</v>
      </c>
      <c r="D725" s="144" t="s">
        <v>2988</v>
      </c>
      <c r="E725" s="144" t="s">
        <v>3865</v>
      </c>
      <c r="F725" s="147">
        <v>44561</v>
      </c>
      <c r="G725" s="144" t="s">
        <v>4745</v>
      </c>
      <c r="H725" s="144" t="s">
        <v>9170</v>
      </c>
      <c r="I725" s="145" t="b">
        <v>1</v>
      </c>
      <c r="J725" s="145">
        <v>3.25</v>
      </c>
    </row>
    <row r="726" spans="1:10">
      <c r="A726" s="7" t="s">
        <v>49</v>
      </c>
      <c r="D726" s="144" t="s">
        <v>2991</v>
      </c>
      <c r="E726" s="144" t="s">
        <v>3865</v>
      </c>
      <c r="F726" s="147">
        <v>44561</v>
      </c>
      <c r="G726" s="144" t="s">
        <v>4745</v>
      </c>
      <c r="H726" s="144" t="s">
        <v>9170</v>
      </c>
      <c r="I726" s="145" t="b">
        <v>1</v>
      </c>
      <c r="J726" s="145">
        <v>3.25</v>
      </c>
    </row>
    <row r="727" spans="1:10">
      <c r="A727" s="7" t="s">
        <v>49</v>
      </c>
      <c r="D727" s="144" t="s">
        <v>2994</v>
      </c>
      <c r="E727" s="144" t="s">
        <v>3865</v>
      </c>
      <c r="F727" s="147">
        <v>44561</v>
      </c>
      <c r="G727" s="144" t="s">
        <v>4745</v>
      </c>
      <c r="H727" s="144" t="s">
        <v>9170</v>
      </c>
      <c r="I727" s="145" t="b">
        <v>1</v>
      </c>
      <c r="J727" s="145">
        <v>3.25</v>
      </c>
    </row>
    <row r="728" spans="1:10">
      <c r="A728" s="7" t="s">
        <v>49</v>
      </c>
      <c r="D728" s="144" t="s">
        <v>4175</v>
      </c>
      <c r="E728" s="144" t="s">
        <v>3865</v>
      </c>
      <c r="F728" s="147">
        <v>44561</v>
      </c>
      <c r="G728" s="144" t="s">
        <v>4745</v>
      </c>
      <c r="H728" s="144" t="s">
        <v>9170</v>
      </c>
      <c r="I728" s="145" t="b">
        <v>1</v>
      </c>
      <c r="J728" s="145">
        <v>61.5</v>
      </c>
    </row>
    <row r="729" spans="1:10">
      <c r="A729" s="7" t="s">
        <v>49</v>
      </c>
      <c r="D729" s="144" t="s">
        <v>4176</v>
      </c>
      <c r="E729" s="144" t="s">
        <v>3865</v>
      </c>
      <c r="F729" s="147">
        <v>44561</v>
      </c>
      <c r="G729" s="144" t="s">
        <v>4745</v>
      </c>
      <c r="H729" s="144" t="s">
        <v>9170</v>
      </c>
      <c r="I729" s="145" t="b">
        <v>1</v>
      </c>
      <c r="J729" s="145">
        <v>61.5</v>
      </c>
    </row>
    <row r="730" spans="1:10">
      <c r="A730" s="7" t="s">
        <v>49</v>
      </c>
      <c r="D730" s="144" t="s">
        <v>4177</v>
      </c>
      <c r="E730" s="144" t="s">
        <v>3865</v>
      </c>
      <c r="F730" s="147">
        <v>44561</v>
      </c>
      <c r="G730" s="144" t="s">
        <v>4745</v>
      </c>
      <c r="H730" s="144" t="s">
        <v>9170</v>
      </c>
      <c r="I730" s="145" t="b">
        <v>1</v>
      </c>
      <c r="J730" s="145">
        <v>61.5</v>
      </c>
    </row>
    <row r="731" spans="1:10">
      <c r="A731" s="7" t="s">
        <v>49</v>
      </c>
      <c r="D731" s="144" t="s">
        <v>1467</v>
      </c>
      <c r="E731" s="144" t="s">
        <v>3865</v>
      </c>
      <c r="F731" s="147">
        <v>44561</v>
      </c>
      <c r="G731" s="144" t="s">
        <v>4745</v>
      </c>
      <c r="H731" s="144" t="s">
        <v>9170</v>
      </c>
      <c r="I731" s="145" t="b">
        <v>1</v>
      </c>
      <c r="J731" s="145">
        <v>46.7</v>
      </c>
    </row>
    <row r="732" spans="1:10">
      <c r="A732" s="7" t="s">
        <v>49</v>
      </c>
      <c r="D732" s="144" t="s">
        <v>3774</v>
      </c>
      <c r="E732" s="144" t="s">
        <v>3865</v>
      </c>
      <c r="F732" s="147">
        <v>44561</v>
      </c>
      <c r="G732" s="144" t="s">
        <v>4745</v>
      </c>
      <c r="H732" s="144" t="s">
        <v>9170</v>
      </c>
      <c r="I732" s="145" t="b">
        <v>1</v>
      </c>
      <c r="J732" s="145">
        <v>14.9</v>
      </c>
    </row>
    <row r="733" spans="1:10">
      <c r="A733" s="7" t="s">
        <v>49</v>
      </c>
      <c r="D733" s="144" t="s">
        <v>1472</v>
      </c>
      <c r="E733" s="144" t="s">
        <v>3865</v>
      </c>
      <c r="F733" s="147">
        <v>44561</v>
      </c>
      <c r="G733" s="144" t="s">
        <v>4745</v>
      </c>
      <c r="H733" s="144" t="s">
        <v>9170</v>
      </c>
      <c r="I733" s="145" t="b">
        <v>1</v>
      </c>
      <c r="J733" s="145">
        <v>46.7</v>
      </c>
    </row>
    <row r="734" spans="1:10">
      <c r="A734" s="7" t="s">
        <v>49</v>
      </c>
      <c r="D734" s="144" t="s">
        <v>1749</v>
      </c>
      <c r="E734" s="144" t="s">
        <v>3865</v>
      </c>
      <c r="F734" s="147">
        <v>44561</v>
      </c>
      <c r="G734" s="144" t="s">
        <v>4745</v>
      </c>
      <c r="H734" s="144" t="s">
        <v>9170</v>
      </c>
      <c r="I734" s="145" t="b">
        <v>1</v>
      </c>
      <c r="J734" s="145">
        <v>27.3</v>
      </c>
    </row>
    <row r="735" spans="1:10">
      <c r="A735" s="7" t="s">
        <v>49</v>
      </c>
      <c r="D735" s="144" t="s">
        <v>1753</v>
      </c>
      <c r="E735" s="144" t="s">
        <v>3865</v>
      </c>
      <c r="F735" s="147">
        <v>44561</v>
      </c>
      <c r="G735" s="144" t="s">
        <v>4745</v>
      </c>
      <c r="H735" s="144" t="s">
        <v>9170</v>
      </c>
      <c r="I735" s="145" t="b">
        <v>1</v>
      </c>
      <c r="J735" s="145">
        <v>27.3</v>
      </c>
    </row>
    <row r="736" spans="1:10">
      <c r="A736" s="7" t="s">
        <v>49</v>
      </c>
      <c r="D736" s="144" t="s">
        <v>1756</v>
      </c>
      <c r="E736" s="144" t="s">
        <v>3865</v>
      </c>
      <c r="F736" s="147">
        <v>44561</v>
      </c>
      <c r="G736" s="144" t="s">
        <v>4745</v>
      </c>
      <c r="H736" s="144" t="s">
        <v>9170</v>
      </c>
      <c r="I736" s="145" t="b">
        <v>1</v>
      </c>
      <c r="J736" s="145">
        <v>31.8</v>
      </c>
    </row>
    <row r="737" spans="1:10">
      <c r="A737" s="7" t="s">
        <v>49</v>
      </c>
      <c r="D737" s="144" t="s">
        <v>1759</v>
      </c>
      <c r="E737" s="144" t="s">
        <v>3865</v>
      </c>
      <c r="F737" s="147">
        <v>44561</v>
      </c>
      <c r="G737" s="144" t="s">
        <v>4745</v>
      </c>
      <c r="H737" s="144" t="s">
        <v>9170</v>
      </c>
      <c r="I737" s="145" t="b">
        <v>1</v>
      </c>
      <c r="J737" s="145">
        <v>27.3</v>
      </c>
    </row>
    <row r="738" spans="1:10">
      <c r="A738" s="7" t="s">
        <v>49</v>
      </c>
      <c r="D738" s="144" t="s">
        <v>1762</v>
      </c>
      <c r="E738" s="144" t="s">
        <v>3865</v>
      </c>
      <c r="F738" s="147">
        <v>44561</v>
      </c>
      <c r="G738" s="144" t="s">
        <v>4745</v>
      </c>
      <c r="H738" s="144" t="s">
        <v>9170</v>
      </c>
      <c r="I738" s="145" t="b">
        <v>1</v>
      </c>
      <c r="J738" s="145">
        <v>27.3</v>
      </c>
    </row>
    <row r="739" spans="1:10">
      <c r="A739" s="7" t="s">
        <v>49</v>
      </c>
      <c r="D739" s="144" t="s">
        <v>1765</v>
      </c>
      <c r="E739" s="144" t="s">
        <v>3865</v>
      </c>
      <c r="F739" s="147">
        <v>44561</v>
      </c>
      <c r="G739" s="144" t="s">
        <v>4745</v>
      </c>
      <c r="H739" s="144" t="s">
        <v>9170</v>
      </c>
      <c r="I739" s="145" t="b">
        <v>1</v>
      </c>
      <c r="J739" s="145">
        <v>27.3</v>
      </c>
    </row>
    <row r="740" spans="1:10">
      <c r="A740" s="7" t="s">
        <v>49</v>
      </c>
      <c r="D740" s="144" t="s">
        <v>1768</v>
      </c>
      <c r="E740" s="144" t="s">
        <v>3865</v>
      </c>
      <c r="F740" s="147">
        <v>44561</v>
      </c>
      <c r="G740" s="144" t="s">
        <v>4745</v>
      </c>
      <c r="H740" s="144" t="s">
        <v>9170</v>
      </c>
      <c r="I740" s="145" t="b">
        <v>1</v>
      </c>
      <c r="J740" s="145">
        <v>27.3</v>
      </c>
    </row>
    <row r="741" spans="1:10">
      <c r="A741" s="7" t="s">
        <v>49</v>
      </c>
      <c r="D741" s="144" t="s">
        <v>1770</v>
      </c>
      <c r="E741" s="144" t="s">
        <v>3865</v>
      </c>
      <c r="F741" s="147">
        <v>44561</v>
      </c>
      <c r="G741" s="144" t="s">
        <v>4745</v>
      </c>
      <c r="H741" s="144" t="s">
        <v>9170</v>
      </c>
      <c r="I741" s="145" t="b">
        <v>1</v>
      </c>
      <c r="J741" s="145">
        <v>27.3</v>
      </c>
    </row>
    <row r="742" spans="1:10">
      <c r="A742" s="7" t="s">
        <v>49</v>
      </c>
      <c r="D742" s="144" t="s">
        <v>1773</v>
      </c>
      <c r="E742" s="144" t="s">
        <v>3865</v>
      </c>
      <c r="F742" s="147">
        <v>44561</v>
      </c>
      <c r="G742" s="144" t="s">
        <v>4745</v>
      </c>
      <c r="H742" s="144" t="s">
        <v>9170</v>
      </c>
      <c r="I742" s="145" t="b">
        <v>1</v>
      </c>
      <c r="J742" s="145">
        <v>27.3</v>
      </c>
    </row>
    <row r="743" spans="1:10">
      <c r="A743" s="7" t="s">
        <v>49</v>
      </c>
      <c r="D743" s="144" t="s">
        <v>1776</v>
      </c>
      <c r="E743" s="144" t="s">
        <v>3865</v>
      </c>
      <c r="F743" s="147">
        <v>44561</v>
      </c>
      <c r="G743" s="144" t="s">
        <v>4745</v>
      </c>
      <c r="H743" s="144" t="s">
        <v>9170</v>
      </c>
      <c r="I743" s="145" t="b">
        <v>1</v>
      </c>
      <c r="J743" s="145">
        <v>32</v>
      </c>
    </row>
    <row r="744" spans="1:10">
      <c r="A744" s="7" t="s">
        <v>49</v>
      </c>
      <c r="D744" s="144" t="s">
        <v>1779</v>
      </c>
      <c r="E744" s="144" t="s">
        <v>3865</v>
      </c>
      <c r="F744" s="147">
        <v>44561</v>
      </c>
      <c r="G744" s="144" t="s">
        <v>4745</v>
      </c>
      <c r="H744" s="144" t="s">
        <v>9170</v>
      </c>
      <c r="I744" s="145" t="b">
        <v>1</v>
      </c>
      <c r="J744" s="145">
        <v>27.3</v>
      </c>
    </row>
    <row r="745" spans="1:10">
      <c r="A745" s="7" t="s">
        <v>49</v>
      </c>
      <c r="D745" s="144" t="s">
        <v>1782</v>
      </c>
      <c r="E745" s="144" t="s">
        <v>3865</v>
      </c>
      <c r="F745" s="147">
        <v>44561</v>
      </c>
      <c r="G745" s="144" t="s">
        <v>4745</v>
      </c>
      <c r="H745" s="144" t="s">
        <v>9170</v>
      </c>
      <c r="I745" s="145" t="b">
        <v>1</v>
      </c>
      <c r="J745" s="145">
        <v>27.3</v>
      </c>
    </row>
    <row r="746" spans="1:10">
      <c r="A746" s="7" t="s">
        <v>49</v>
      </c>
      <c r="D746" s="144" t="s">
        <v>1785</v>
      </c>
      <c r="E746" s="144" t="s">
        <v>3865</v>
      </c>
      <c r="F746" s="147">
        <v>44561</v>
      </c>
      <c r="G746" s="144" t="s">
        <v>4745</v>
      </c>
      <c r="H746" s="144" t="s">
        <v>9170</v>
      </c>
      <c r="I746" s="145" t="b">
        <v>1</v>
      </c>
      <c r="J746" s="145">
        <v>39.799999999999997</v>
      </c>
    </row>
    <row r="747" spans="1:10">
      <c r="A747" s="7" t="s">
        <v>49</v>
      </c>
      <c r="D747" s="144" t="s">
        <v>1789</v>
      </c>
      <c r="E747" s="144" t="s">
        <v>3865</v>
      </c>
      <c r="F747" s="147">
        <v>44561</v>
      </c>
      <c r="G747" s="144" t="s">
        <v>4745</v>
      </c>
      <c r="H747" s="144" t="s">
        <v>9170</v>
      </c>
      <c r="I747" s="145" t="b">
        <v>1</v>
      </c>
      <c r="J747" s="145">
        <v>39.799999999999997</v>
      </c>
    </row>
    <row r="748" spans="1:10">
      <c r="A748" s="7" t="s">
        <v>49</v>
      </c>
      <c r="D748" s="144" t="s">
        <v>1792</v>
      </c>
      <c r="E748" s="144" t="s">
        <v>3865</v>
      </c>
      <c r="F748" s="147">
        <v>44561</v>
      </c>
      <c r="G748" s="144" t="s">
        <v>4745</v>
      </c>
      <c r="H748" s="144" t="s">
        <v>9170</v>
      </c>
      <c r="I748" s="145" t="b">
        <v>1</v>
      </c>
      <c r="J748" s="145">
        <v>39.799999999999997</v>
      </c>
    </row>
    <row r="749" spans="1:10">
      <c r="A749" s="7" t="s">
        <v>49</v>
      </c>
      <c r="D749" s="144" t="s">
        <v>1796</v>
      </c>
      <c r="E749" s="144" t="s">
        <v>3865</v>
      </c>
      <c r="F749" s="147">
        <v>44561</v>
      </c>
      <c r="G749" s="144" t="s">
        <v>4745</v>
      </c>
      <c r="H749" s="144" t="s">
        <v>9170</v>
      </c>
      <c r="I749" s="145" t="b">
        <v>1</v>
      </c>
      <c r="J749" s="145">
        <v>39.799999999999997</v>
      </c>
    </row>
    <row r="750" spans="1:10">
      <c r="A750" s="7" t="s">
        <v>49</v>
      </c>
      <c r="D750" s="144" t="s">
        <v>1799</v>
      </c>
      <c r="E750" s="144" t="s">
        <v>3865</v>
      </c>
      <c r="F750" s="147">
        <v>44561</v>
      </c>
      <c r="G750" s="144" t="s">
        <v>4745</v>
      </c>
      <c r="H750" s="144" t="s">
        <v>9170</v>
      </c>
      <c r="I750" s="145" t="b">
        <v>1</v>
      </c>
      <c r="J750" s="145">
        <v>39.799999999999997</v>
      </c>
    </row>
    <row r="751" spans="1:10">
      <c r="A751" s="7" t="s">
        <v>49</v>
      </c>
      <c r="D751" s="144" t="s">
        <v>1802</v>
      </c>
      <c r="E751" s="144" t="s">
        <v>3865</v>
      </c>
      <c r="F751" s="147">
        <v>44561</v>
      </c>
      <c r="G751" s="144" t="s">
        <v>4745</v>
      </c>
      <c r="H751" s="144" t="s">
        <v>9170</v>
      </c>
      <c r="I751" s="145" t="b">
        <v>1</v>
      </c>
      <c r="J751" s="145">
        <v>39.799999999999997</v>
      </c>
    </row>
    <row r="752" spans="1:10">
      <c r="A752" s="7" t="s">
        <v>49</v>
      </c>
      <c r="D752" s="144" t="s">
        <v>1805</v>
      </c>
      <c r="E752" s="144" t="s">
        <v>3865</v>
      </c>
      <c r="F752" s="147">
        <v>44561</v>
      </c>
      <c r="G752" s="144" t="s">
        <v>4745</v>
      </c>
      <c r="H752" s="144" t="s">
        <v>9170</v>
      </c>
      <c r="I752" s="145" t="b">
        <v>1</v>
      </c>
      <c r="J752" s="145">
        <v>39.799999999999997</v>
      </c>
    </row>
    <row r="753" spans="1:10">
      <c r="A753" s="7" t="s">
        <v>49</v>
      </c>
      <c r="D753" s="144" t="s">
        <v>1808</v>
      </c>
      <c r="E753" s="144" t="s">
        <v>3865</v>
      </c>
      <c r="F753" s="147">
        <v>44561</v>
      </c>
      <c r="G753" s="144" t="s">
        <v>4745</v>
      </c>
      <c r="H753" s="144" t="s">
        <v>9170</v>
      </c>
      <c r="I753" s="145" t="b">
        <v>1</v>
      </c>
      <c r="J753" s="145">
        <v>43</v>
      </c>
    </row>
    <row r="754" spans="1:10">
      <c r="A754" s="7" t="s">
        <v>49</v>
      </c>
      <c r="D754" s="144" t="s">
        <v>1811</v>
      </c>
      <c r="E754" s="144" t="s">
        <v>3865</v>
      </c>
      <c r="F754" s="147">
        <v>44561</v>
      </c>
      <c r="G754" s="144" t="s">
        <v>4745</v>
      </c>
      <c r="H754" s="144" t="s">
        <v>9170</v>
      </c>
      <c r="I754" s="145" t="b">
        <v>1</v>
      </c>
      <c r="J754" s="145">
        <v>66.099999999999994</v>
      </c>
    </row>
    <row r="755" spans="1:10">
      <c r="A755" s="7" t="s">
        <v>49</v>
      </c>
      <c r="D755" s="144" t="s">
        <v>1815</v>
      </c>
      <c r="E755" s="144" t="s">
        <v>3865</v>
      </c>
      <c r="F755" s="147">
        <v>44561</v>
      </c>
      <c r="G755" s="144" t="s">
        <v>4745</v>
      </c>
      <c r="H755" s="144" t="s">
        <v>9170</v>
      </c>
      <c r="I755" s="145" t="b">
        <v>1</v>
      </c>
      <c r="J755" s="145">
        <v>66.099999999999994</v>
      </c>
    </row>
    <row r="756" spans="1:10">
      <c r="A756" s="7" t="s">
        <v>49</v>
      </c>
      <c r="D756" s="144" t="s">
        <v>1818</v>
      </c>
      <c r="E756" s="144" t="s">
        <v>3865</v>
      </c>
      <c r="F756" s="147">
        <v>44561</v>
      </c>
      <c r="G756" s="144" t="s">
        <v>4745</v>
      </c>
      <c r="H756" s="144" t="s">
        <v>9170</v>
      </c>
      <c r="I756" s="145" t="b">
        <v>1</v>
      </c>
      <c r="J756" s="145">
        <v>66.099999999999994</v>
      </c>
    </row>
    <row r="757" spans="1:10">
      <c r="A757" s="7" t="s">
        <v>49</v>
      </c>
      <c r="D757" s="144" t="s">
        <v>1821</v>
      </c>
      <c r="E757" s="144" t="s">
        <v>3865</v>
      </c>
      <c r="F757" s="147">
        <v>44561</v>
      </c>
      <c r="G757" s="144" t="s">
        <v>4745</v>
      </c>
      <c r="H757" s="144" t="s">
        <v>9170</v>
      </c>
      <c r="I757" s="145" t="b">
        <v>1</v>
      </c>
      <c r="J757" s="145">
        <v>66.099999999999994</v>
      </c>
    </row>
    <row r="758" spans="1:10">
      <c r="A758" s="7" t="s">
        <v>49</v>
      </c>
      <c r="D758" s="144" t="s">
        <v>1824</v>
      </c>
      <c r="E758" s="144" t="s">
        <v>3865</v>
      </c>
      <c r="F758" s="147">
        <v>44561</v>
      </c>
      <c r="G758" s="144" t="s">
        <v>4745</v>
      </c>
      <c r="H758" s="144" t="s">
        <v>9170</v>
      </c>
      <c r="I758" s="145" t="b">
        <v>1</v>
      </c>
      <c r="J758" s="145">
        <v>66.099999999999994</v>
      </c>
    </row>
    <row r="759" spans="1:10">
      <c r="A759" s="7" t="s">
        <v>49</v>
      </c>
      <c r="D759" s="144" t="s">
        <v>1827</v>
      </c>
      <c r="E759" s="144" t="s">
        <v>3865</v>
      </c>
      <c r="F759" s="147">
        <v>44561</v>
      </c>
      <c r="G759" s="144" t="s">
        <v>4745</v>
      </c>
      <c r="H759" s="144" t="s">
        <v>9170</v>
      </c>
      <c r="I759" s="145" t="b">
        <v>1</v>
      </c>
      <c r="J759" s="145">
        <v>66.099999999999994</v>
      </c>
    </row>
    <row r="760" spans="1:10">
      <c r="A760" s="7" t="s">
        <v>49</v>
      </c>
      <c r="D760" s="144" t="s">
        <v>1830</v>
      </c>
      <c r="E760" s="144" t="s">
        <v>3865</v>
      </c>
      <c r="F760" s="147">
        <v>44561</v>
      </c>
      <c r="G760" s="144" t="s">
        <v>4745</v>
      </c>
      <c r="H760" s="144" t="s">
        <v>9170</v>
      </c>
      <c r="I760" s="145" t="b">
        <v>1</v>
      </c>
      <c r="J760" s="145">
        <v>66.099999999999994</v>
      </c>
    </row>
    <row r="761" spans="1:10">
      <c r="A761" s="7" t="s">
        <v>49</v>
      </c>
      <c r="D761" s="144" t="s">
        <v>1833</v>
      </c>
      <c r="E761" s="144" t="s">
        <v>3865</v>
      </c>
      <c r="F761" s="147">
        <v>44561</v>
      </c>
      <c r="G761" s="144" t="s">
        <v>4745</v>
      </c>
      <c r="H761" s="144" t="s">
        <v>9170</v>
      </c>
      <c r="I761" s="145" t="b">
        <v>1</v>
      </c>
      <c r="J761" s="145">
        <v>74.2</v>
      </c>
    </row>
    <row r="762" spans="1:10">
      <c r="A762" s="7" t="s">
        <v>49</v>
      </c>
      <c r="D762" s="144" t="s">
        <v>1836</v>
      </c>
      <c r="E762" s="144" t="s">
        <v>3865</v>
      </c>
      <c r="F762" s="147">
        <v>44561</v>
      </c>
      <c r="G762" s="144" t="s">
        <v>4745</v>
      </c>
      <c r="H762" s="144" t="s">
        <v>9170</v>
      </c>
      <c r="I762" s="145" t="b">
        <v>1</v>
      </c>
      <c r="J762" s="145">
        <v>66.099999999999994</v>
      </c>
    </row>
    <row r="763" spans="1:10">
      <c r="A763" s="7" t="s">
        <v>49</v>
      </c>
      <c r="D763" s="144" t="s">
        <v>1839</v>
      </c>
      <c r="E763" s="144" t="s">
        <v>3865</v>
      </c>
      <c r="F763" s="147">
        <v>44561</v>
      </c>
      <c r="G763" s="144" t="s">
        <v>4745</v>
      </c>
      <c r="H763" s="144" t="s">
        <v>9170</v>
      </c>
      <c r="I763" s="145" t="b">
        <v>1</v>
      </c>
      <c r="J763" s="145">
        <v>147</v>
      </c>
    </row>
    <row r="764" spans="1:10">
      <c r="A764" s="7" t="s">
        <v>49</v>
      </c>
      <c r="D764" s="144" t="s">
        <v>1843</v>
      </c>
      <c r="E764" s="144" t="s">
        <v>3865</v>
      </c>
      <c r="F764" s="147">
        <v>44561</v>
      </c>
      <c r="G764" s="144" t="s">
        <v>4745</v>
      </c>
      <c r="H764" s="144" t="s">
        <v>9170</v>
      </c>
      <c r="I764" s="145" t="b">
        <v>1</v>
      </c>
      <c r="J764" s="145">
        <v>147</v>
      </c>
    </row>
    <row r="765" spans="1:10">
      <c r="A765" s="7" t="s">
        <v>49</v>
      </c>
      <c r="D765" s="144" t="s">
        <v>1846</v>
      </c>
      <c r="E765" s="144" t="s">
        <v>3865</v>
      </c>
      <c r="F765" s="147">
        <v>44561</v>
      </c>
      <c r="G765" s="144" t="s">
        <v>4745</v>
      </c>
      <c r="H765" s="144" t="s">
        <v>9170</v>
      </c>
      <c r="I765" s="145" t="b">
        <v>1</v>
      </c>
      <c r="J765" s="145">
        <v>147</v>
      </c>
    </row>
    <row r="766" spans="1:10">
      <c r="A766" s="7" t="s">
        <v>49</v>
      </c>
      <c r="D766" s="144" t="s">
        <v>1849</v>
      </c>
      <c r="E766" s="144" t="s">
        <v>3865</v>
      </c>
      <c r="F766" s="147">
        <v>44561</v>
      </c>
      <c r="G766" s="144" t="s">
        <v>4745</v>
      </c>
      <c r="H766" s="144" t="s">
        <v>9170</v>
      </c>
      <c r="I766" s="145" t="b">
        <v>1</v>
      </c>
      <c r="J766" s="145">
        <v>147</v>
      </c>
    </row>
    <row r="767" spans="1:10">
      <c r="A767" s="7" t="s">
        <v>49</v>
      </c>
      <c r="D767" s="144" t="s">
        <v>1852</v>
      </c>
      <c r="E767" s="144" t="s">
        <v>3865</v>
      </c>
      <c r="F767" s="147">
        <v>44561</v>
      </c>
      <c r="G767" s="144" t="s">
        <v>4745</v>
      </c>
      <c r="H767" s="144" t="s">
        <v>9170</v>
      </c>
      <c r="I767" s="145" t="b">
        <v>1</v>
      </c>
      <c r="J767" s="145">
        <v>147</v>
      </c>
    </row>
    <row r="768" spans="1:10">
      <c r="A768" s="7" t="s">
        <v>49</v>
      </c>
      <c r="D768" s="144" t="s">
        <v>1475</v>
      </c>
      <c r="E768" s="144" t="s">
        <v>3865</v>
      </c>
      <c r="F768" s="147">
        <v>44561</v>
      </c>
      <c r="G768" s="144" t="s">
        <v>4745</v>
      </c>
      <c r="H768" s="144" t="s">
        <v>9170</v>
      </c>
      <c r="I768" s="145" t="b">
        <v>1</v>
      </c>
      <c r="J768" s="145">
        <v>7.9</v>
      </c>
    </row>
    <row r="769" spans="1:10">
      <c r="A769" s="7" t="s">
        <v>49</v>
      </c>
      <c r="D769" s="144" t="s">
        <v>1478</v>
      </c>
      <c r="E769" s="144" t="s">
        <v>3865</v>
      </c>
      <c r="F769" s="147">
        <v>44561</v>
      </c>
      <c r="G769" s="144" t="s">
        <v>4745</v>
      </c>
      <c r="H769" s="144" t="s">
        <v>9170</v>
      </c>
      <c r="I769" s="145" t="b">
        <v>1</v>
      </c>
      <c r="J769" s="145">
        <v>7.9</v>
      </c>
    </row>
    <row r="770" spans="1:10">
      <c r="A770" s="7" t="s">
        <v>49</v>
      </c>
      <c r="D770" s="144" t="s">
        <v>1855</v>
      </c>
      <c r="E770" s="144" t="s">
        <v>3865</v>
      </c>
      <c r="F770" s="147">
        <v>44561</v>
      </c>
      <c r="G770" s="144" t="s">
        <v>4745</v>
      </c>
      <c r="H770" s="144" t="s">
        <v>9170</v>
      </c>
      <c r="I770" s="145" t="b">
        <v>1</v>
      </c>
      <c r="J770" s="145">
        <v>15.3</v>
      </c>
    </row>
    <row r="771" spans="1:10">
      <c r="A771" s="7" t="s">
        <v>49</v>
      </c>
      <c r="D771" s="144" t="s">
        <v>1859</v>
      </c>
      <c r="E771" s="144" t="s">
        <v>3865</v>
      </c>
      <c r="F771" s="147">
        <v>44561</v>
      </c>
      <c r="G771" s="144" t="s">
        <v>4745</v>
      </c>
      <c r="H771" s="144" t="s">
        <v>9170</v>
      </c>
      <c r="I771" s="145" t="b">
        <v>1</v>
      </c>
      <c r="J771" s="145">
        <v>15.3</v>
      </c>
    </row>
    <row r="772" spans="1:10">
      <c r="A772" s="7" t="s">
        <v>49</v>
      </c>
      <c r="D772" s="144" t="s">
        <v>1862</v>
      </c>
      <c r="E772" s="144" t="s">
        <v>3865</v>
      </c>
      <c r="F772" s="147">
        <v>44561</v>
      </c>
      <c r="G772" s="144" t="s">
        <v>4745</v>
      </c>
      <c r="H772" s="144" t="s">
        <v>9170</v>
      </c>
      <c r="I772" s="145" t="b">
        <v>1</v>
      </c>
      <c r="J772" s="145">
        <v>15.3</v>
      </c>
    </row>
    <row r="773" spans="1:10">
      <c r="A773" s="7" t="s">
        <v>49</v>
      </c>
      <c r="D773" s="144" t="s">
        <v>1865</v>
      </c>
      <c r="E773" s="144" t="s">
        <v>3865</v>
      </c>
      <c r="F773" s="147">
        <v>44561</v>
      </c>
      <c r="G773" s="144" t="s">
        <v>4745</v>
      </c>
      <c r="H773" s="144" t="s">
        <v>9170</v>
      </c>
      <c r="I773" s="145" t="b">
        <v>1</v>
      </c>
      <c r="J773" s="145">
        <v>16.7</v>
      </c>
    </row>
    <row r="774" spans="1:10">
      <c r="A774" s="7" t="s">
        <v>49</v>
      </c>
      <c r="D774" s="144" t="s">
        <v>1868</v>
      </c>
      <c r="E774" s="144" t="s">
        <v>3865</v>
      </c>
      <c r="F774" s="147">
        <v>44561</v>
      </c>
      <c r="G774" s="144" t="s">
        <v>4745</v>
      </c>
      <c r="H774" s="144" t="s">
        <v>9170</v>
      </c>
      <c r="I774" s="145" t="b">
        <v>1</v>
      </c>
      <c r="J774" s="145">
        <v>15.3</v>
      </c>
    </row>
    <row r="775" spans="1:10">
      <c r="A775" s="7" t="s">
        <v>49</v>
      </c>
      <c r="D775" s="144" t="s">
        <v>1871</v>
      </c>
      <c r="E775" s="144" t="s">
        <v>3865</v>
      </c>
      <c r="F775" s="147">
        <v>44561</v>
      </c>
      <c r="G775" s="144" t="s">
        <v>4745</v>
      </c>
      <c r="H775" s="144" t="s">
        <v>9170</v>
      </c>
      <c r="I775" s="145" t="b">
        <v>1</v>
      </c>
      <c r="J775" s="145">
        <v>15.3</v>
      </c>
    </row>
    <row r="776" spans="1:10">
      <c r="A776" s="7" t="s">
        <v>49</v>
      </c>
      <c r="D776" s="144" t="s">
        <v>1874</v>
      </c>
      <c r="E776" s="144" t="s">
        <v>3865</v>
      </c>
      <c r="F776" s="147">
        <v>44561</v>
      </c>
      <c r="G776" s="144" t="s">
        <v>4745</v>
      </c>
      <c r="H776" s="144" t="s">
        <v>9170</v>
      </c>
      <c r="I776" s="145" t="b">
        <v>1</v>
      </c>
      <c r="J776" s="145">
        <v>15.3</v>
      </c>
    </row>
    <row r="777" spans="1:10">
      <c r="A777" s="7" t="s">
        <v>49</v>
      </c>
      <c r="D777" s="144" t="s">
        <v>1877</v>
      </c>
      <c r="E777" s="144" t="s">
        <v>3865</v>
      </c>
      <c r="F777" s="147">
        <v>44561</v>
      </c>
      <c r="G777" s="144" t="s">
        <v>4745</v>
      </c>
      <c r="H777" s="144" t="s">
        <v>9170</v>
      </c>
      <c r="I777" s="145" t="b">
        <v>1</v>
      </c>
      <c r="J777" s="145">
        <v>16.7</v>
      </c>
    </row>
    <row r="778" spans="1:10">
      <c r="A778" s="7" t="s">
        <v>49</v>
      </c>
      <c r="D778" s="144" t="s">
        <v>1880</v>
      </c>
      <c r="E778" s="144" t="s">
        <v>3865</v>
      </c>
      <c r="F778" s="147">
        <v>44561</v>
      </c>
      <c r="G778" s="144" t="s">
        <v>4745</v>
      </c>
      <c r="H778" s="144" t="s">
        <v>9170</v>
      </c>
      <c r="I778" s="145" t="b">
        <v>1</v>
      </c>
      <c r="J778" s="145">
        <v>17.3</v>
      </c>
    </row>
    <row r="779" spans="1:10">
      <c r="A779" s="7" t="s">
        <v>49</v>
      </c>
      <c r="D779" s="144" t="s">
        <v>1883</v>
      </c>
      <c r="E779" s="144" t="s">
        <v>3865</v>
      </c>
      <c r="F779" s="147">
        <v>44561</v>
      </c>
      <c r="G779" s="144" t="s">
        <v>4745</v>
      </c>
      <c r="H779" s="144" t="s">
        <v>9170</v>
      </c>
      <c r="I779" s="145" t="b">
        <v>1</v>
      </c>
      <c r="J779" s="145">
        <v>15.3</v>
      </c>
    </row>
    <row r="780" spans="1:10">
      <c r="A780" s="7" t="s">
        <v>49</v>
      </c>
      <c r="D780" s="144" t="s">
        <v>1482</v>
      </c>
      <c r="E780" s="144" t="s">
        <v>3865</v>
      </c>
      <c r="F780" s="147">
        <v>44561</v>
      </c>
      <c r="G780" s="144" t="s">
        <v>4745</v>
      </c>
      <c r="H780" s="144" t="s">
        <v>9170</v>
      </c>
      <c r="I780" s="145" t="b">
        <v>1</v>
      </c>
      <c r="J780" s="145">
        <v>22.2</v>
      </c>
    </row>
    <row r="781" spans="1:10">
      <c r="A781" s="7" t="s">
        <v>49</v>
      </c>
      <c r="D781" s="144" t="s">
        <v>1486</v>
      </c>
      <c r="E781" s="144" t="s">
        <v>3865</v>
      </c>
      <c r="F781" s="147">
        <v>44561</v>
      </c>
      <c r="G781" s="144" t="s">
        <v>4745</v>
      </c>
      <c r="H781" s="144" t="s">
        <v>9170</v>
      </c>
      <c r="I781" s="145" t="b">
        <v>1</v>
      </c>
      <c r="J781" s="145">
        <v>22.2</v>
      </c>
    </row>
    <row r="782" spans="1:10">
      <c r="A782" s="7" t="s">
        <v>49</v>
      </c>
      <c r="D782" s="144" t="s">
        <v>1489</v>
      </c>
      <c r="E782" s="144" t="s">
        <v>3865</v>
      </c>
      <c r="F782" s="147">
        <v>44561</v>
      </c>
      <c r="G782" s="144" t="s">
        <v>4745</v>
      </c>
      <c r="H782" s="144" t="s">
        <v>9170</v>
      </c>
      <c r="I782" s="145" t="b">
        <v>1</v>
      </c>
      <c r="J782" s="145">
        <v>22.2</v>
      </c>
    </row>
    <row r="783" spans="1:10">
      <c r="A783" s="7" t="s">
        <v>49</v>
      </c>
      <c r="D783" s="144" t="s">
        <v>1887</v>
      </c>
      <c r="E783" s="144" t="s">
        <v>3865</v>
      </c>
      <c r="F783" s="147">
        <v>44561</v>
      </c>
      <c r="G783" s="144" t="s">
        <v>4745</v>
      </c>
      <c r="H783" s="144" t="s">
        <v>9170</v>
      </c>
      <c r="I783" s="145" t="b">
        <v>1</v>
      </c>
      <c r="J783" s="145">
        <v>29.3</v>
      </c>
    </row>
    <row r="784" spans="1:10">
      <c r="A784" s="7" t="s">
        <v>49</v>
      </c>
      <c r="D784" s="144" t="s">
        <v>1891</v>
      </c>
      <c r="E784" s="144" t="s">
        <v>3865</v>
      </c>
      <c r="F784" s="147">
        <v>44561</v>
      </c>
      <c r="G784" s="144" t="s">
        <v>4745</v>
      </c>
      <c r="H784" s="144" t="s">
        <v>9170</v>
      </c>
      <c r="I784" s="145" t="b">
        <v>1</v>
      </c>
      <c r="J784" s="145">
        <v>29.3</v>
      </c>
    </row>
    <row r="785" spans="1:10">
      <c r="A785" s="7" t="s">
        <v>49</v>
      </c>
      <c r="D785" s="144" t="s">
        <v>1894</v>
      </c>
      <c r="E785" s="144" t="s">
        <v>3865</v>
      </c>
      <c r="F785" s="147">
        <v>44561</v>
      </c>
      <c r="G785" s="144" t="s">
        <v>4745</v>
      </c>
      <c r="H785" s="144" t="s">
        <v>9170</v>
      </c>
      <c r="I785" s="145" t="b">
        <v>1</v>
      </c>
      <c r="J785" s="145">
        <v>29.3</v>
      </c>
    </row>
    <row r="786" spans="1:10">
      <c r="A786" s="7" t="s">
        <v>49</v>
      </c>
      <c r="D786" s="144" t="s">
        <v>1897</v>
      </c>
      <c r="E786" s="144" t="s">
        <v>3865</v>
      </c>
      <c r="F786" s="147">
        <v>44561</v>
      </c>
      <c r="G786" s="144" t="s">
        <v>4745</v>
      </c>
      <c r="H786" s="144" t="s">
        <v>9170</v>
      </c>
      <c r="I786" s="145" t="b">
        <v>1</v>
      </c>
      <c r="J786" s="145">
        <v>29.3</v>
      </c>
    </row>
    <row r="787" spans="1:10">
      <c r="A787" s="7" t="s">
        <v>49</v>
      </c>
      <c r="D787" s="144" t="s">
        <v>3394</v>
      </c>
      <c r="E787" s="144" t="s">
        <v>3865</v>
      </c>
      <c r="F787" s="147">
        <v>44561</v>
      </c>
      <c r="G787" s="144" t="s">
        <v>4745</v>
      </c>
      <c r="H787" s="144" t="s">
        <v>9170</v>
      </c>
      <c r="I787" s="145" t="b">
        <v>1</v>
      </c>
      <c r="J787" s="145">
        <v>29.3</v>
      </c>
    </row>
    <row r="788" spans="1:10">
      <c r="A788" s="7" t="s">
        <v>49</v>
      </c>
      <c r="D788" s="144" t="s">
        <v>6816</v>
      </c>
      <c r="E788" s="144" t="s">
        <v>3865</v>
      </c>
      <c r="F788" s="147">
        <v>44561</v>
      </c>
      <c r="G788" s="144" t="s">
        <v>4745</v>
      </c>
      <c r="H788" s="144" t="s">
        <v>9170</v>
      </c>
      <c r="I788" s="145" t="b">
        <v>1</v>
      </c>
      <c r="J788" s="145">
        <v>9.9</v>
      </c>
    </row>
    <row r="789" spans="1:10">
      <c r="A789" s="7" t="s">
        <v>49</v>
      </c>
      <c r="D789" s="144" t="s">
        <v>3775</v>
      </c>
      <c r="E789" s="144" t="s">
        <v>3865</v>
      </c>
      <c r="F789" s="147">
        <v>44561</v>
      </c>
      <c r="G789" s="144" t="s">
        <v>4745</v>
      </c>
      <c r="H789" s="144" t="s">
        <v>9170</v>
      </c>
      <c r="I789" s="145" t="b">
        <v>1</v>
      </c>
      <c r="J789" s="145">
        <v>8.9</v>
      </c>
    </row>
    <row r="790" spans="1:10">
      <c r="A790" s="7" t="s">
        <v>49</v>
      </c>
      <c r="D790" s="144" t="s">
        <v>1902</v>
      </c>
      <c r="E790" s="144" t="s">
        <v>3865</v>
      </c>
      <c r="F790" s="147">
        <v>44561</v>
      </c>
      <c r="G790" s="144" t="s">
        <v>4745</v>
      </c>
      <c r="H790" s="144" t="s">
        <v>9170</v>
      </c>
      <c r="I790" s="145" t="b">
        <v>1</v>
      </c>
      <c r="J790" s="145">
        <v>74.2</v>
      </c>
    </row>
    <row r="791" spans="1:10">
      <c r="A791" s="7" t="s">
        <v>49</v>
      </c>
      <c r="D791" s="144" t="s">
        <v>1905</v>
      </c>
      <c r="E791" s="144" t="s">
        <v>3865</v>
      </c>
      <c r="F791" s="147">
        <v>44561</v>
      </c>
      <c r="G791" s="144" t="s">
        <v>4745</v>
      </c>
      <c r="H791" s="144" t="s">
        <v>9170</v>
      </c>
      <c r="I791" s="145" t="b">
        <v>1</v>
      </c>
      <c r="J791" s="145">
        <v>165.5</v>
      </c>
    </row>
    <row r="792" spans="1:10">
      <c r="A792" s="7" t="s">
        <v>49</v>
      </c>
      <c r="D792" s="144" t="s">
        <v>1908</v>
      </c>
      <c r="E792" s="144" t="s">
        <v>3865</v>
      </c>
      <c r="F792" s="147">
        <v>44561</v>
      </c>
      <c r="G792" s="144" t="s">
        <v>4745</v>
      </c>
      <c r="H792" s="144" t="s">
        <v>9170</v>
      </c>
      <c r="I792" s="145" t="b">
        <v>1</v>
      </c>
      <c r="J792" s="145">
        <v>17.5</v>
      </c>
    </row>
    <row r="793" spans="1:10">
      <c r="A793" s="7" t="s">
        <v>49</v>
      </c>
      <c r="D793" s="144" t="s">
        <v>1911</v>
      </c>
      <c r="E793" s="144" t="s">
        <v>3865</v>
      </c>
      <c r="F793" s="147">
        <v>44561</v>
      </c>
      <c r="G793" s="144" t="s">
        <v>4745</v>
      </c>
      <c r="H793" s="144" t="s">
        <v>9170</v>
      </c>
      <c r="I793" s="145" t="b">
        <v>1</v>
      </c>
      <c r="J793" s="145">
        <v>17.5</v>
      </c>
    </row>
    <row r="794" spans="1:10">
      <c r="A794" s="7" t="s">
        <v>49</v>
      </c>
      <c r="D794" s="144" t="s">
        <v>1914</v>
      </c>
      <c r="E794" s="144" t="s">
        <v>3865</v>
      </c>
      <c r="F794" s="147">
        <v>44561</v>
      </c>
      <c r="G794" s="144" t="s">
        <v>4745</v>
      </c>
      <c r="H794" s="144" t="s">
        <v>9170</v>
      </c>
      <c r="I794" s="145" t="b">
        <v>1</v>
      </c>
      <c r="J794" s="145">
        <v>17.5</v>
      </c>
    </row>
    <row r="795" spans="1:10">
      <c r="A795" s="7" t="s">
        <v>49</v>
      </c>
      <c r="D795" s="144" t="s">
        <v>1917</v>
      </c>
      <c r="E795" s="144" t="s">
        <v>3865</v>
      </c>
      <c r="F795" s="147">
        <v>44561</v>
      </c>
      <c r="G795" s="144" t="s">
        <v>4745</v>
      </c>
      <c r="H795" s="144" t="s">
        <v>9170</v>
      </c>
      <c r="I795" s="145" t="b">
        <v>1</v>
      </c>
      <c r="J795" s="145">
        <v>17.5</v>
      </c>
    </row>
    <row r="796" spans="1:10">
      <c r="A796" s="7" t="s">
        <v>49</v>
      </c>
      <c r="D796" s="144" t="s">
        <v>1920</v>
      </c>
      <c r="E796" s="144" t="s">
        <v>3865</v>
      </c>
      <c r="F796" s="147">
        <v>44561</v>
      </c>
      <c r="G796" s="144" t="s">
        <v>4745</v>
      </c>
      <c r="H796" s="144" t="s">
        <v>9170</v>
      </c>
      <c r="I796" s="145" t="b">
        <v>1</v>
      </c>
      <c r="J796" s="145">
        <v>17.5</v>
      </c>
    </row>
    <row r="797" spans="1:10">
      <c r="A797" s="7" t="s">
        <v>49</v>
      </c>
      <c r="D797" s="144" t="s">
        <v>1613</v>
      </c>
      <c r="E797" s="144" t="s">
        <v>3865</v>
      </c>
      <c r="F797" s="147">
        <v>44561</v>
      </c>
      <c r="G797" s="144" t="s">
        <v>4745</v>
      </c>
      <c r="H797" s="144" t="s">
        <v>9170</v>
      </c>
      <c r="I797" s="145" t="b">
        <v>1</v>
      </c>
      <c r="J797" s="145">
        <v>32.9</v>
      </c>
    </row>
    <row r="798" spans="1:10">
      <c r="A798" s="7" t="s">
        <v>49</v>
      </c>
      <c r="D798" s="144" t="s">
        <v>1617</v>
      </c>
      <c r="E798" s="144" t="s">
        <v>3865</v>
      </c>
      <c r="F798" s="147">
        <v>44561</v>
      </c>
      <c r="G798" s="144" t="s">
        <v>4745</v>
      </c>
      <c r="H798" s="144" t="s">
        <v>9170</v>
      </c>
      <c r="I798" s="145" t="b">
        <v>1</v>
      </c>
      <c r="J798" s="145">
        <v>32.9</v>
      </c>
    </row>
    <row r="799" spans="1:10">
      <c r="A799" s="7" t="s">
        <v>49</v>
      </c>
      <c r="D799" s="144" t="s">
        <v>1620</v>
      </c>
      <c r="E799" s="144" t="s">
        <v>3865</v>
      </c>
      <c r="F799" s="147">
        <v>44561</v>
      </c>
      <c r="G799" s="144" t="s">
        <v>4745</v>
      </c>
      <c r="H799" s="144" t="s">
        <v>9170</v>
      </c>
      <c r="I799" s="145" t="b">
        <v>1</v>
      </c>
      <c r="J799" s="145">
        <v>32.9</v>
      </c>
    </row>
    <row r="800" spans="1:10">
      <c r="A800" s="7" t="s">
        <v>49</v>
      </c>
      <c r="D800" s="144" t="s">
        <v>1623</v>
      </c>
      <c r="E800" s="144" t="s">
        <v>3865</v>
      </c>
      <c r="F800" s="147">
        <v>44561</v>
      </c>
      <c r="G800" s="144" t="s">
        <v>4745</v>
      </c>
      <c r="H800" s="144" t="s">
        <v>9170</v>
      </c>
      <c r="I800" s="145" t="b">
        <v>1</v>
      </c>
      <c r="J800" s="145">
        <v>32.9</v>
      </c>
    </row>
    <row r="801" spans="1:10">
      <c r="A801" s="7" t="s">
        <v>49</v>
      </c>
      <c r="D801" s="144" t="s">
        <v>1626</v>
      </c>
      <c r="E801" s="144" t="s">
        <v>3865</v>
      </c>
      <c r="F801" s="147">
        <v>44561</v>
      </c>
      <c r="G801" s="144" t="s">
        <v>4745</v>
      </c>
      <c r="H801" s="144" t="s">
        <v>9170</v>
      </c>
      <c r="I801" s="145" t="b">
        <v>1</v>
      </c>
      <c r="J801" s="145">
        <v>32.9</v>
      </c>
    </row>
    <row r="802" spans="1:10">
      <c r="A802" s="7" t="s">
        <v>49</v>
      </c>
      <c r="D802" s="144" t="s">
        <v>1629</v>
      </c>
      <c r="E802" s="144" t="s">
        <v>3865</v>
      </c>
      <c r="F802" s="147">
        <v>44561</v>
      </c>
      <c r="G802" s="144" t="s">
        <v>4745</v>
      </c>
      <c r="H802" s="144" t="s">
        <v>9170</v>
      </c>
      <c r="I802" s="145" t="b">
        <v>1</v>
      </c>
      <c r="J802" s="145">
        <v>15.7</v>
      </c>
    </row>
    <row r="803" spans="1:10">
      <c r="A803" s="7" t="s">
        <v>49</v>
      </c>
      <c r="D803" s="144" t="s">
        <v>1632</v>
      </c>
      <c r="E803" s="144" t="s">
        <v>3865</v>
      </c>
      <c r="F803" s="147">
        <v>44561</v>
      </c>
      <c r="G803" s="144" t="s">
        <v>4745</v>
      </c>
      <c r="H803" s="144" t="s">
        <v>9170</v>
      </c>
      <c r="I803" s="145" t="b">
        <v>1</v>
      </c>
      <c r="J803" s="145">
        <v>15.7</v>
      </c>
    </row>
    <row r="804" spans="1:10">
      <c r="A804" s="7" t="s">
        <v>49</v>
      </c>
      <c r="D804" s="144" t="s">
        <v>1635</v>
      </c>
      <c r="E804" s="144" t="s">
        <v>3865</v>
      </c>
      <c r="F804" s="147">
        <v>44561</v>
      </c>
      <c r="G804" s="144" t="s">
        <v>4745</v>
      </c>
      <c r="H804" s="144" t="s">
        <v>9170</v>
      </c>
      <c r="I804" s="145" t="b">
        <v>1</v>
      </c>
      <c r="J804" s="145">
        <v>15.7</v>
      </c>
    </row>
    <row r="805" spans="1:10">
      <c r="A805" s="7" t="s">
        <v>49</v>
      </c>
      <c r="D805" s="144" t="s">
        <v>1638</v>
      </c>
      <c r="E805" s="144" t="s">
        <v>3865</v>
      </c>
      <c r="F805" s="147">
        <v>44561</v>
      </c>
      <c r="G805" s="144" t="s">
        <v>4745</v>
      </c>
      <c r="H805" s="144" t="s">
        <v>9170</v>
      </c>
      <c r="I805" s="145" t="b">
        <v>1</v>
      </c>
      <c r="J805" s="145">
        <v>15.7</v>
      </c>
    </row>
    <row r="806" spans="1:10">
      <c r="A806" s="7" t="s">
        <v>49</v>
      </c>
      <c r="D806" s="144" t="s">
        <v>1641</v>
      </c>
      <c r="E806" s="144" t="s">
        <v>3865</v>
      </c>
      <c r="F806" s="147">
        <v>44561</v>
      </c>
      <c r="G806" s="144" t="s">
        <v>4745</v>
      </c>
      <c r="H806" s="144" t="s">
        <v>9170</v>
      </c>
      <c r="I806" s="145" t="b">
        <v>1</v>
      </c>
      <c r="J806" s="145">
        <v>15.7</v>
      </c>
    </row>
    <row r="807" spans="1:10">
      <c r="A807" s="7" t="s">
        <v>49</v>
      </c>
      <c r="D807" s="144" t="s">
        <v>3669</v>
      </c>
      <c r="E807" s="144" t="s">
        <v>3865</v>
      </c>
      <c r="F807" s="147">
        <v>44561</v>
      </c>
      <c r="G807" s="144" t="s">
        <v>4745</v>
      </c>
      <c r="H807" s="144" t="s">
        <v>9170</v>
      </c>
      <c r="I807" s="145" t="b">
        <v>1</v>
      </c>
      <c r="J807" s="145">
        <v>47.9</v>
      </c>
    </row>
    <row r="808" spans="1:10">
      <c r="A808" s="7" t="s">
        <v>49</v>
      </c>
      <c r="D808" s="144" t="s">
        <v>3667</v>
      </c>
      <c r="E808" s="144" t="s">
        <v>3865</v>
      </c>
      <c r="F808" s="147">
        <v>44561</v>
      </c>
      <c r="G808" s="144" t="s">
        <v>4745</v>
      </c>
      <c r="H808" s="144" t="s">
        <v>9170</v>
      </c>
      <c r="I808" s="145" t="b">
        <v>1</v>
      </c>
      <c r="J808" s="145">
        <v>106.2</v>
      </c>
    </row>
    <row r="809" spans="1:10">
      <c r="A809" s="7" t="s">
        <v>49</v>
      </c>
      <c r="D809" s="144" t="s">
        <v>3668</v>
      </c>
      <c r="E809" s="144" t="s">
        <v>3865</v>
      </c>
      <c r="F809" s="147">
        <v>44561</v>
      </c>
      <c r="G809" s="144" t="s">
        <v>4745</v>
      </c>
      <c r="H809" s="144" t="s">
        <v>9170</v>
      </c>
      <c r="I809" s="145" t="b">
        <v>1</v>
      </c>
      <c r="J809" s="145">
        <v>106.2</v>
      </c>
    </row>
    <row r="810" spans="1:10">
      <c r="A810" s="7" t="s">
        <v>49</v>
      </c>
      <c r="D810" s="144" t="s">
        <v>3671</v>
      </c>
      <c r="E810" s="144" t="s">
        <v>3865</v>
      </c>
      <c r="F810" s="147">
        <v>44561</v>
      </c>
      <c r="G810" s="144" t="s">
        <v>4745</v>
      </c>
      <c r="H810" s="144" t="s">
        <v>9170</v>
      </c>
      <c r="I810" s="145" t="b">
        <v>1</v>
      </c>
      <c r="J810" s="145">
        <v>143.6</v>
      </c>
    </row>
    <row r="811" spans="1:10">
      <c r="A811" s="7" t="s">
        <v>49</v>
      </c>
      <c r="D811" s="144" t="s">
        <v>6026</v>
      </c>
      <c r="E811" s="144" t="s">
        <v>3865</v>
      </c>
      <c r="F811" s="147">
        <v>44561</v>
      </c>
      <c r="G811" s="144" t="s">
        <v>4745</v>
      </c>
      <c r="H811" s="144" t="s">
        <v>9170</v>
      </c>
      <c r="I811" s="145" t="b">
        <v>1</v>
      </c>
      <c r="J811" s="145">
        <v>156.44999999999999</v>
      </c>
    </row>
    <row r="812" spans="1:10">
      <c r="A812" s="7" t="s">
        <v>49</v>
      </c>
      <c r="D812" s="144" t="s">
        <v>6030</v>
      </c>
      <c r="E812" s="144" t="s">
        <v>3865</v>
      </c>
      <c r="F812" s="147">
        <v>44561</v>
      </c>
      <c r="G812" s="144" t="s">
        <v>4745</v>
      </c>
      <c r="H812" s="144" t="s">
        <v>9170</v>
      </c>
      <c r="I812" s="145" t="b">
        <v>1</v>
      </c>
      <c r="J812" s="145">
        <v>156.44999999999999</v>
      </c>
    </row>
    <row r="813" spans="1:10">
      <c r="A813" s="7" t="s">
        <v>49</v>
      </c>
      <c r="D813" s="144" t="s">
        <v>3673</v>
      </c>
      <c r="E813" s="144" t="s">
        <v>3865</v>
      </c>
      <c r="F813" s="147">
        <v>44561</v>
      </c>
      <c r="G813" s="144" t="s">
        <v>4745</v>
      </c>
      <c r="H813" s="144" t="s">
        <v>9170</v>
      </c>
      <c r="I813" s="145" t="b">
        <v>1</v>
      </c>
      <c r="J813" s="145">
        <v>193.4</v>
      </c>
    </row>
    <row r="814" spans="1:10">
      <c r="A814" s="7" t="s">
        <v>49</v>
      </c>
      <c r="D814" s="144" t="s">
        <v>3674</v>
      </c>
      <c r="E814" s="144" t="s">
        <v>3865</v>
      </c>
      <c r="F814" s="147">
        <v>44561</v>
      </c>
      <c r="G814" s="144" t="s">
        <v>4745</v>
      </c>
      <c r="H814" s="144" t="s">
        <v>9170</v>
      </c>
      <c r="I814" s="145" t="b">
        <v>1</v>
      </c>
      <c r="J814" s="145">
        <v>365.94</v>
      </c>
    </row>
    <row r="815" spans="1:10">
      <c r="A815" s="7" t="s">
        <v>49</v>
      </c>
      <c r="D815" s="144" t="s">
        <v>3676</v>
      </c>
      <c r="E815" s="144" t="s">
        <v>3865</v>
      </c>
      <c r="F815" s="147">
        <v>44561</v>
      </c>
      <c r="G815" s="144" t="s">
        <v>4745</v>
      </c>
      <c r="H815" s="144" t="s">
        <v>9170</v>
      </c>
      <c r="I815" s="145" t="b">
        <v>1</v>
      </c>
      <c r="J815" s="145">
        <v>198.04</v>
      </c>
    </row>
    <row r="816" spans="1:10">
      <c r="A816" s="7" t="s">
        <v>49</v>
      </c>
      <c r="D816" s="144" t="s">
        <v>3675</v>
      </c>
      <c r="E816" s="144" t="s">
        <v>3865</v>
      </c>
      <c r="F816" s="147">
        <v>44561</v>
      </c>
      <c r="G816" s="144" t="s">
        <v>4745</v>
      </c>
      <c r="H816" s="144" t="s">
        <v>9170</v>
      </c>
      <c r="I816" s="145" t="b">
        <v>1</v>
      </c>
      <c r="J816" s="145">
        <v>198.04</v>
      </c>
    </row>
    <row r="817" spans="1:10">
      <c r="A817" s="7" t="s">
        <v>49</v>
      </c>
      <c r="D817" s="144" t="s">
        <v>6041</v>
      </c>
      <c r="E817" s="144" t="s">
        <v>3865</v>
      </c>
      <c r="F817" s="147">
        <v>44561</v>
      </c>
      <c r="G817" s="144" t="s">
        <v>4745</v>
      </c>
      <c r="H817" s="144" t="s">
        <v>9170</v>
      </c>
      <c r="I817" s="145" t="b">
        <v>1</v>
      </c>
      <c r="J817" s="145">
        <v>210</v>
      </c>
    </row>
    <row r="818" spans="1:10">
      <c r="A818" s="7" t="s">
        <v>49</v>
      </c>
      <c r="D818" s="144" t="s">
        <v>6044</v>
      </c>
      <c r="E818" s="144" t="s">
        <v>3865</v>
      </c>
      <c r="F818" s="147">
        <v>44561</v>
      </c>
      <c r="G818" s="144" t="s">
        <v>4745</v>
      </c>
      <c r="H818" s="144" t="s">
        <v>9170</v>
      </c>
      <c r="I818" s="145" t="b">
        <v>1</v>
      </c>
      <c r="J818" s="145">
        <v>210</v>
      </c>
    </row>
    <row r="819" spans="1:10">
      <c r="A819" s="7" t="s">
        <v>49</v>
      </c>
      <c r="D819" s="144" t="s">
        <v>5935</v>
      </c>
      <c r="E819" s="144" t="s">
        <v>3865</v>
      </c>
      <c r="F819" s="147">
        <v>44561</v>
      </c>
      <c r="G819" s="144" t="s">
        <v>4745</v>
      </c>
      <c r="H819" s="144" t="s">
        <v>9170</v>
      </c>
      <c r="I819" s="145" t="b">
        <v>1</v>
      </c>
      <c r="J819" s="145">
        <v>413</v>
      </c>
    </row>
    <row r="820" spans="1:10">
      <c r="A820" s="7" t="s">
        <v>49</v>
      </c>
      <c r="D820" s="144" t="s">
        <v>5940</v>
      </c>
      <c r="E820" s="144" t="s">
        <v>3865</v>
      </c>
      <c r="F820" s="147">
        <v>44561</v>
      </c>
      <c r="G820" s="144" t="s">
        <v>4745</v>
      </c>
      <c r="H820" s="144" t="s">
        <v>9170</v>
      </c>
      <c r="I820" s="145" t="b">
        <v>1</v>
      </c>
      <c r="J820" s="145">
        <v>507.5</v>
      </c>
    </row>
    <row r="821" spans="1:10">
      <c r="A821" s="7" t="s">
        <v>49</v>
      </c>
      <c r="D821" s="144" t="s">
        <v>7982</v>
      </c>
      <c r="E821" s="144" t="s">
        <v>9138</v>
      </c>
      <c r="F821" s="147">
        <v>44561</v>
      </c>
      <c r="G821" s="144" t="s">
        <v>4745</v>
      </c>
      <c r="H821" s="144" t="s">
        <v>9170</v>
      </c>
      <c r="I821" s="145" t="b">
        <v>1</v>
      </c>
      <c r="J821" s="145">
        <v>244</v>
      </c>
    </row>
    <row r="822" spans="1:10">
      <c r="A822" s="7" t="s">
        <v>49</v>
      </c>
      <c r="D822" s="144" t="s">
        <v>7982</v>
      </c>
      <c r="E822" s="144" t="s">
        <v>3865</v>
      </c>
      <c r="F822" s="147">
        <v>44561</v>
      </c>
      <c r="G822" s="144" t="s">
        <v>4745</v>
      </c>
      <c r="H822" s="144" t="s">
        <v>9170</v>
      </c>
      <c r="I822" s="145" t="b">
        <v>1</v>
      </c>
      <c r="J822" s="145">
        <v>6.1</v>
      </c>
    </row>
    <row r="823" spans="1:10">
      <c r="A823" s="7" t="s">
        <v>49</v>
      </c>
      <c r="D823" s="144" t="s">
        <v>3776</v>
      </c>
      <c r="E823" s="144" t="s">
        <v>3865</v>
      </c>
      <c r="F823" s="147">
        <v>44561</v>
      </c>
      <c r="G823" s="144" t="s">
        <v>4745</v>
      </c>
      <c r="H823" s="144" t="s">
        <v>9170</v>
      </c>
      <c r="I823" s="145" t="b">
        <v>1</v>
      </c>
      <c r="J823" s="145">
        <v>2.4900000000000002</v>
      </c>
    </row>
    <row r="824" spans="1:10">
      <c r="A824" s="7" t="s">
        <v>49</v>
      </c>
      <c r="D824" s="144" t="s">
        <v>2997</v>
      </c>
      <c r="E824" s="144" t="s">
        <v>3865</v>
      </c>
      <c r="F824" s="147">
        <v>44561</v>
      </c>
      <c r="G824" s="144" t="s">
        <v>4745</v>
      </c>
      <c r="H824" s="144" t="s">
        <v>9170</v>
      </c>
      <c r="I824" s="145" t="b">
        <v>1</v>
      </c>
      <c r="J824" s="145">
        <v>8.5</v>
      </c>
    </row>
    <row r="825" spans="1:10">
      <c r="A825" s="7" t="s">
        <v>49</v>
      </c>
      <c r="D825" s="144" t="s">
        <v>3001</v>
      </c>
      <c r="E825" s="144" t="s">
        <v>3865</v>
      </c>
      <c r="F825" s="147">
        <v>44561</v>
      </c>
      <c r="G825" s="144" t="s">
        <v>4745</v>
      </c>
      <c r="H825" s="144" t="s">
        <v>9170</v>
      </c>
      <c r="I825" s="145" t="b">
        <v>1</v>
      </c>
      <c r="J825" s="145">
        <v>8.5</v>
      </c>
    </row>
    <row r="826" spans="1:10">
      <c r="A826" s="7" t="s">
        <v>49</v>
      </c>
      <c r="D826" s="144" t="s">
        <v>3004</v>
      </c>
      <c r="E826" s="144" t="s">
        <v>3865</v>
      </c>
      <c r="F826" s="147">
        <v>44561</v>
      </c>
      <c r="G826" s="144" t="s">
        <v>4745</v>
      </c>
      <c r="H826" s="144" t="s">
        <v>9170</v>
      </c>
      <c r="I826" s="145" t="b">
        <v>1</v>
      </c>
      <c r="J826" s="145">
        <v>8.5</v>
      </c>
    </row>
    <row r="827" spans="1:10">
      <c r="A827" s="7" t="s">
        <v>49</v>
      </c>
      <c r="D827" s="144" t="s">
        <v>3007</v>
      </c>
      <c r="E827" s="144" t="s">
        <v>3865</v>
      </c>
      <c r="F827" s="147">
        <v>44561</v>
      </c>
      <c r="G827" s="144" t="s">
        <v>4745</v>
      </c>
      <c r="H827" s="144" t="s">
        <v>9170</v>
      </c>
      <c r="I827" s="145" t="b">
        <v>1</v>
      </c>
      <c r="J827" s="145">
        <v>18</v>
      </c>
    </row>
    <row r="828" spans="1:10">
      <c r="A828" s="7" t="s">
        <v>49</v>
      </c>
      <c r="D828" s="144" t="s">
        <v>3011</v>
      </c>
      <c r="E828" s="144" t="s">
        <v>3865</v>
      </c>
      <c r="F828" s="147">
        <v>44561</v>
      </c>
      <c r="G828" s="144" t="s">
        <v>4745</v>
      </c>
      <c r="H828" s="144" t="s">
        <v>9170</v>
      </c>
      <c r="I828" s="145" t="b">
        <v>1</v>
      </c>
      <c r="J828" s="145">
        <v>18</v>
      </c>
    </row>
    <row r="829" spans="1:10">
      <c r="A829" s="7" t="s">
        <v>49</v>
      </c>
      <c r="D829" s="144" t="s">
        <v>3014</v>
      </c>
      <c r="E829" s="144" t="s">
        <v>3865</v>
      </c>
      <c r="F829" s="147">
        <v>44561</v>
      </c>
      <c r="G829" s="144" t="s">
        <v>4745</v>
      </c>
      <c r="H829" s="144" t="s">
        <v>9170</v>
      </c>
      <c r="I829" s="145" t="b">
        <v>1</v>
      </c>
      <c r="J829" s="145">
        <v>19.399999999999999</v>
      </c>
    </row>
    <row r="830" spans="1:10">
      <c r="A830" s="7" t="s">
        <v>49</v>
      </c>
      <c r="D830" s="144" t="s">
        <v>3018</v>
      </c>
      <c r="E830" s="144" t="s">
        <v>3865</v>
      </c>
      <c r="F830" s="147">
        <v>44561</v>
      </c>
      <c r="G830" s="144" t="s">
        <v>4745</v>
      </c>
      <c r="H830" s="144" t="s">
        <v>9170</v>
      </c>
      <c r="I830" s="145" t="b">
        <v>1</v>
      </c>
      <c r="J830" s="145">
        <v>19.399999999999999</v>
      </c>
    </row>
    <row r="831" spans="1:10">
      <c r="A831" s="7" t="s">
        <v>49</v>
      </c>
      <c r="D831" s="144" t="s">
        <v>8727</v>
      </c>
      <c r="E831" s="144" t="s">
        <v>3865</v>
      </c>
      <c r="F831" s="147">
        <v>44561</v>
      </c>
      <c r="G831" s="144" t="s">
        <v>4745</v>
      </c>
      <c r="H831" s="144" t="s">
        <v>9170</v>
      </c>
      <c r="I831" s="145" t="b">
        <v>1</v>
      </c>
      <c r="J831" s="145">
        <v>17.5</v>
      </c>
    </row>
    <row r="832" spans="1:10">
      <c r="A832" s="7" t="s">
        <v>49</v>
      </c>
      <c r="D832" s="144" t="s">
        <v>3698</v>
      </c>
      <c r="E832" s="144" t="s">
        <v>3865</v>
      </c>
      <c r="F832" s="147">
        <v>44561</v>
      </c>
      <c r="G832" s="144" t="s">
        <v>4745</v>
      </c>
      <c r="H832" s="144" t="s">
        <v>9170</v>
      </c>
      <c r="I832" s="145" t="b">
        <v>1</v>
      </c>
      <c r="J832" s="145">
        <v>21.7</v>
      </c>
    </row>
    <row r="833" spans="1:10">
      <c r="A833" s="7" t="s">
        <v>49</v>
      </c>
      <c r="D833" s="144" t="s">
        <v>3699</v>
      </c>
      <c r="E833" s="144" t="s">
        <v>3865</v>
      </c>
      <c r="F833" s="147">
        <v>44561</v>
      </c>
      <c r="G833" s="144" t="s">
        <v>4745</v>
      </c>
      <c r="H833" s="144" t="s">
        <v>9170</v>
      </c>
      <c r="I833" s="145" t="b">
        <v>1</v>
      </c>
      <c r="J833" s="145">
        <v>21.7</v>
      </c>
    </row>
    <row r="834" spans="1:10">
      <c r="A834" s="7" t="s">
        <v>49</v>
      </c>
      <c r="D834" s="144" t="s">
        <v>8733</v>
      </c>
      <c r="E834" s="144" t="s">
        <v>3865</v>
      </c>
      <c r="F834" s="147">
        <v>44561</v>
      </c>
      <c r="G834" s="144" t="s">
        <v>4745</v>
      </c>
      <c r="H834" s="144" t="s">
        <v>9170</v>
      </c>
      <c r="I834" s="145" t="b">
        <v>1</v>
      </c>
      <c r="J834" s="145">
        <v>17.5</v>
      </c>
    </row>
    <row r="835" spans="1:10">
      <c r="A835" s="7" t="s">
        <v>49</v>
      </c>
      <c r="D835" s="144" t="s">
        <v>8736</v>
      </c>
      <c r="E835" s="144" t="s">
        <v>3865</v>
      </c>
      <c r="F835" s="147">
        <v>44561</v>
      </c>
      <c r="G835" s="144" t="s">
        <v>4745</v>
      </c>
      <c r="H835" s="144" t="s">
        <v>9170</v>
      </c>
      <c r="I835" s="145" t="b">
        <v>1</v>
      </c>
      <c r="J835" s="145">
        <v>17.5</v>
      </c>
    </row>
    <row r="836" spans="1:10">
      <c r="A836" s="7" t="s">
        <v>49</v>
      </c>
      <c r="D836" s="144" t="s">
        <v>3021</v>
      </c>
      <c r="E836" s="144" t="s">
        <v>3865</v>
      </c>
      <c r="F836" s="147">
        <v>44561</v>
      </c>
      <c r="G836" s="144" t="s">
        <v>4745</v>
      </c>
      <c r="H836" s="144" t="s">
        <v>9170</v>
      </c>
      <c r="I836" s="145" t="b">
        <v>1</v>
      </c>
      <c r="J836" s="145">
        <v>9.5</v>
      </c>
    </row>
    <row r="837" spans="1:10">
      <c r="A837" s="7" t="s">
        <v>49</v>
      </c>
      <c r="D837" s="144" t="s">
        <v>3024</v>
      </c>
      <c r="E837" s="144" t="s">
        <v>3865</v>
      </c>
      <c r="F837" s="147">
        <v>44561</v>
      </c>
      <c r="G837" s="144" t="s">
        <v>4745</v>
      </c>
      <c r="H837" s="144" t="s">
        <v>9170</v>
      </c>
      <c r="I837" s="145" t="b">
        <v>1</v>
      </c>
      <c r="J837" s="145">
        <v>8.4</v>
      </c>
    </row>
    <row r="838" spans="1:10">
      <c r="A838" s="7" t="s">
        <v>49</v>
      </c>
      <c r="D838" s="144" t="s">
        <v>3028</v>
      </c>
      <c r="E838" s="144" t="s">
        <v>3865</v>
      </c>
      <c r="F838" s="147">
        <v>44561</v>
      </c>
      <c r="G838" s="144" t="s">
        <v>4745</v>
      </c>
      <c r="H838" s="144" t="s">
        <v>9170</v>
      </c>
      <c r="I838" s="145" t="b">
        <v>1</v>
      </c>
      <c r="J838" s="145">
        <v>8.4</v>
      </c>
    </row>
    <row r="839" spans="1:10">
      <c r="A839" s="7" t="s">
        <v>49</v>
      </c>
      <c r="D839" s="144" t="s">
        <v>3032</v>
      </c>
      <c r="E839" s="144" t="s">
        <v>3865</v>
      </c>
      <c r="F839" s="147">
        <v>44561</v>
      </c>
      <c r="G839" s="144" t="s">
        <v>4745</v>
      </c>
      <c r="H839" s="144" t="s">
        <v>9170</v>
      </c>
      <c r="I839" s="145" t="b">
        <v>1</v>
      </c>
      <c r="J839" s="145">
        <v>8.4</v>
      </c>
    </row>
    <row r="840" spans="1:10">
      <c r="A840" s="7" t="s">
        <v>49</v>
      </c>
      <c r="D840" s="144" t="s">
        <v>3035</v>
      </c>
      <c r="E840" s="144" t="s">
        <v>3865</v>
      </c>
      <c r="F840" s="147">
        <v>44561</v>
      </c>
      <c r="G840" s="144" t="s">
        <v>4745</v>
      </c>
      <c r="H840" s="144" t="s">
        <v>9170</v>
      </c>
      <c r="I840" s="145" t="b">
        <v>1</v>
      </c>
      <c r="J840" s="145">
        <v>11.5</v>
      </c>
    </row>
    <row r="841" spans="1:10">
      <c r="A841" s="7" t="s">
        <v>49</v>
      </c>
      <c r="D841" s="144" t="s">
        <v>3037</v>
      </c>
      <c r="E841" s="144" t="s">
        <v>3865</v>
      </c>
      <c r="F841" s="147">
        <v>44561</v>
      </c>
      <c r="G841" s="144" t="s">
        <v>4745</v>
      </c>
      <c r="H841" s="144" t="s">
        <v>9170</v>
      </c>
      <c r="I841" s="145" t="b">
        <v>1</v>
      </c>
      <c r="J841" s="145">
        <v>0.99</v>
      </c>
    </row>
    <row r="842" spans="1:10">
      <c r="A842" s="7" t="s">
        <v>49</v>
      </c>
      <c r="D842" s="144" t="s">
        <v>3040</v>
      </c>
      <c r="E842" s="144" t="s">
        <v>3865</v>
      </c>
      <c r="F842" s="147">
        <v>44561</v>
      </c>
      <c r="G842" s="144" t="s">
        <v>4745</v>
      </c>
      <c r="H842" s="144" t="s">
        <v>9170</v>
      </c>
      <c r="I842" s="145" t="b">
        <v>1</v>
      </c>
      <c r="J842" s="145">
        <v>0.99</v>
      </c>
    </row>
    <row r="843" spans="1:10">
      <c r="A843" s="7" t="s">
        <v>49</v>
      </c>
      <c r="D843" s="144" t="s">
        <v>3042</v>
      </c>
      <c r="E843" s="144" t="s">
        <v>3865</v>
      </c>
      <c r="F843" s="147">
        <v>44561</v>
      </c>
      <c r="G843" s="144" t="s">
        <v>4745</v>
      </c>
      <c r="H843" s="144" t="s">
        <v>9170</v>
      </c>
      <c r="I843" s="145" t="b">
        <v>1</v>
      </c>
      <c r="J843" s="145">
        <v>5.5</v>
      </c>
    </row>
    <row r="844" spans="1:10">
      <c r="A844" s="7" t="s">
        <v>49</v>
      </c>
      <c r="D844" s="144" t="s">
        <v>3686</v>
      </c>
      <c r="E844" s="144" t="s">
        <v>3865</v>
      </c>
      <c r="F844" s="147">
        <v>44561</v>
      </c>
      <c r="G844" s="144" t="s">
        <v>4745</v>
      </c>
      <c r="H844" s="144" t="s">
        <v>9170</v>
      </c>
      <c r="I844" s="145" t="b">
        <v>1</v>
      </c>
      <c r="J844" s="145">
        <v>5.5</v>
      </c>
    </row>
    <row r="845" spans="1:10">
      <c r="A845" s="7" t="s">
        <v>49</v>
      </c>
      <c r="D845" s="144" t="s">
        <v>3045</v>
      </c>
      <c r="E845" s="144" t="s">
        <v>3865</v>
      </c>
      <c r="F845" s="147">
        <v>44561</v>
      </c>
      <c r="G845" s="144" t="s">
        <v>4745</v>
      </c>
      <c r="H845" s="144" t="s">
        <v>9170</v>
      </c>
      <c r="I845" s="145" t="b">
        <v>1</v>
      </c>
      <c r="J845" s="145">
        <v>5.5</v>
      </c>
    </row>
    <row r="846" spans="1:10">
      <c r="A846" s="7" t="s">
        <v>49</v>
      </c>
      <c r="D846" s="144" t="s">
        <v>3047</v>
      </c>
      <c r="E846" s="144" t="s">
        <v>3865</v>
      </c>
      <c r="F846" s="147">
        <v>44561</v>
      </c>
      <c r="G846" s="144" t="s">
        <v>4745</v>
      </c>
      <c r="H846" s="144" t="s">
        <v>9170</v>
      </c>
      <c r="I846" s="145" t="b">
        <v>1</v>
      </c>
      <c r="J846" s="145">
        <v>5.5</v>
      </c>
    </row>
    <row r="847" spans="1:10">
      <c r="A847" s="7" t="s">
        <v>49</v>
      </c>
      <c r="D847" s="144" t="s">
        <v>3049</v>
      </c>
      <c r="E847" s="144" t="s">
        <v>3865</v>
      </c>
      <c r="F847" s="147">
        <v>44561</v>
      </c>
      <c r="G847" s="144" t="s">
        <v>4745</v>
      </c>
      <c r="H847" s="144" t="s">
        <v>9170</v>
      </c>
      <c r="I847" s="145" t="b">
        <v>1</v>
      </c>
      <c r="J847" s="145">
        <v>5.5</v>
      </c>
    </row>
    <row r="848" spans="1:10">
      <c r="A848" s="7" t="s">
        <v>49</v>
      </c>
      <c r="D848" s="144" t="s">
        <v>3051</v>
      </c>
      <c r="E848" s="144" t="s">
        <v>3865</v>
      </c>
      <c r="F848" s="147">
        <v>44561</v>
      </c>
      <c r="G848" s="144" t="s">
        <v>4745</v>
      </c>
      <c r="H848" s="144" t="s">
        <v>9170</v>
      </c>
      <c r="I848" s="145" t="b">
        <v>1</v>
      </c>
      <c r="J848" s="145">
        <v>5.5</v>
      </c>
    </row>
    <row r="849" spans="1:10">
      <c r="A849" s="7" t="s">
        <v>49</v>
      </c>
      <c r="D849" s="144" t="s">
        <v>3053</v>
      </c>
      <c r="E849" s="144" t="s">
        <v>3865</v>
      </c>
      <c r="F849" s="147">
        <v>44561</v>
      </c>
      <c r="G849" s="144" t="s">
        <v>4745</v>
      </c>
      <c r="H849" s="144" t="s">
        <v>9170</v>
      </c>
      <c r="I849" s="145" t="b">
        <v>1</v>
      </c>
      <c r="J849" s="145">
        <v>5.5</v>
      </c>
    </row>
    <row r="850" spans="1:10">
      <c r="A850" s="7" t="s">
        <v>49</v>
      </c>
      <c r="D850" s="144" t="s">
        <v>3687</v>
      </c>
      <c r="E850" s="144" t="s">
        <v>3865</v>
      </c>
      <c r="F850" s="147">
        <v>44561</v>
      </c>
      <c r="G850" s="144" t="s">
        <v>4745</v>
      </c>
      <c r="H850" s="144" t="s">
        <v>9170</v>
      </c>
      <c r="I850" s="145" t="b">
        <v>1</v>
      </c>
      <c r="J850" s="145">
        <v>5.5</v>
      </c>
    </row>
    <row r="851" spans="1:10">
      <c r="A851" s="7" t="s">
        <v>49</v>
      </c>
      <c r="D851" s="144" t="s">
        <v>3777</v>
      </c>
      <c r="E851" s="144" t="s">
        <v>3865</v>
      </c>
      <c r="F851" s="147">
        <v>44561</v>
      </c>
      <c r="G851" s="144" t="s">
        <v>4745</v>
      </c>
      <c r="H851" s="144" t="s">
        <v>9170</v>
      </c>
      <c r="I851" s="145" t="b">
        <v>1</v>
      </c>
      <c r="J851" s="145">
        <v>1.9</v>
      </c>
    </row>
    <row r="852" spans="1:10">
      <c r="A852" s="7" t="s">
        <v>49</v>
      </c>
      <c r="D852" s="144" t="s">
        <v>3778</v>
      </c>
      <c r="E852" s="144" t="s">
        <v>3865</v>
      </c>
      <c r="F852" s="147">
        <v>44561</v>
      </c>
      <c r="G852" s="144" t="s">
        <v>4745</v>
      </c>
      <c r="H852" s="144" t="s">
        <v>9170</v>
      </c>
      <c r="I852" s="145" t="b">
        <v>1</v>
      </c>
      <c r="J852" s="145">
        <v>1.9</v>
      </c>
    </row>
    <row r="853" spans="1:10">
      <c r="A853" s="7" t="s">
        <v>49</v>
      </c>
      <c r="D853" s="144" t="s">
        <v>3688</v>
      </c>
      <c r="E853" s="144" t="s">
        <v>3865</v>
      </c>
      <c r="F853" s="147">
        <v>44561</v>
      </c>
      <c r="G853" s="144" t="s">
        <v>4745</v>
      </c>
      <c r="H853" s="144" t="s">
        <v>9170</v>
      </c>
      <c r="I853" s="145" t="b">
        <v>1</v>
      </c>
      <c r="J853" s="145">
        <v>4.13</v>
      </c>
    </row>
    <row r="854" spans="1:10">
      <c r="A854" s="7" t="s">
        <v>49</v>
      </c>
      <c r="D854" s="144" t="s">
        <v>3779</v>
      </c>
      <c r="E854" s="144" t="s">
        <v>3865</v>
      </c>
      <c r="F854" s="147">
        <v>44561</v>
      </c>
      <c r="G854" s="144" t="s">
        <v>4745</v>
      </c>
      <c r="H854" s="144" t="s">
        <v>9170</v>
      </c>
      <c r="I854" s="145" t="b">
        <v>1</v>
      </c>
      <c r="J854" s="145">
        <v>1.9</v>
      </c>
    </row>
    <row r="855" spans="1:10">
      <c r="A855" s="7" t="s">
        <v>49</v>
      </c>
      <c r="D855" s="144" t="s">
        <v>3055</v>
      </c>
      <c r="E855" s="144" t="s">
        <v>3865</v>
      </c>
      <c r="F855" s="147">
        <v>44561</v>
      </c>
      <c r="G855" s="144" t="s">
        <v>4745</v>
      </c>
      <c r="H855" s="144" t="s">
        <v>9170</v>
      </c>
      <c r="I855" s="145" t="b">
        <v>1</v>
      </c>
      <c r="J855" s="145">
        <v>6.1</v>
      </c>
    </row>
    <row r="856" spans="1:10">
      <c r="A856" s="7" t="s">
        <v>49</v>
      </c>
      <c r="D856" s="144" t="s">
        <v>3058</v>
      </c>
      <c r="E856" s="144" t="s">
        <v>3865</v>
      </c>
      <c r="F856" s="147">
        <v>44561</v>
      </c>
      <c r="G856" s="144" t="s">
        <v>4745</v>
      </c>
      <c r="H856" s="144" t="s">
        <v>9170</v>
      </c>
      <c r="I856" s="145" t="b">
        <v>1</v>
      </c>
      <c r="J856" s="145">
        <v>6.1</v>
      </c>
    </row>
    <row r="857" spans="1:10">
      <c r="A857" s="7" t="s">
        <v>49</v>
      </c>
      <c r="D857" s="144" t="s">
        <v>3694</v>
      </c>
      <c r="E857" s="144" t="s">
        <v>3865</v>
      </c>
      <c r="F857" s="147">
        <v>44561</v>
      </c>
      <c r="G857" s="144" t="s">
        <v>4745</v>
      </c>
      <c r="H857" s="144" t="s">
        <v>9170</v>
      </c>
      <c r="I857" s="145" t="b">
        <v>1</v>
      </c>
      <c r="J857" s="145">
        <v>6.1</v>
      </c>
    </row>
    <row r="858" spans="1:10">
      <c r="A858" s="7" t="s">
        <v>49</v>
      </c>
      <c r="D858" s="144" t="s">
        <v>3060</v>
      </c>
      <c r="E858" s="144" t="s">
        <v>3865</v>
      </c>
      <c r="F858" s="147">
        <v>44561</v>
      </c>
      <c r="G858" s="144" t="s">
        <v>4745</v>
      </c>
      <c r="H858" s="144" t="s">
        <v>9170</v>
      </c>
      <c r="I858" s="145" t="b">
        <v>1</v>
      </c>
      <c r="J858" s="145">
        <v>6.1</v>
      </c>
    </row>
    <row r="859" spans="1:10">
      <c r="A859" s="7" t="s">
        <v>49</v>
      </c>
      <c r="D859" s="144" t="s">
        <v>3062</v>
      </c>
      <c r="E859" s="144" t="s">
        <v>3865</v>
      </c>
      <c r="F859" s="147">
        <v>44561</v>
      </c>
      <c r="G859" s="144" t="s">
        <v>4745</v>
      </c>
      <c r="H859" s="144" t="s">
        <v>9170</v>
      </c>
      <c r="I859" s="145" t="b">
        <v>1</v>
      </c>
      <c r="J859" s="145">
        <v>6.1</v>
      </c>
    </row>
    <row r="860" spans="1:10">
      <c r="A860" s="7" t="s">
        <v>49</v>
      </c>
      <c r="D860" s="144" t="s">
        <v>3064</v>
      </c>
      <c r="E860" s="144" t="s">
        <v>3865</v>
      </c>
      <c r="F860" s="147">
        <v>44561</v>
      </c>
      <c r="G860" s="144" t="s">
        <v>4745</v>
      </c>
      <c r="H860" s="144" t="s">
        <v>9170</v>
      </c>
      <c r="I860" s="145" t="b">
        <v>1</v>
      </c>
      <c r="J860" s="145">
        <v>6.1</v>
      </c>
    </row>
    <row r="861" spans="1:10">
      <c r="A861" s="7" t="s">
        <v>49</v>
      </c>
      <c r="D861" s="144" t="s">
        <v>3066</v>
      </c>
      <c r="E861" s="144" t="s">
        <v>3865</v>
      </c>
      <c r="F861" s="147">
        <v>44561</v>
      </c>
      <c r="G861" s="144" t="s">
        <v>4745</v>
      </c>
      <c r="H861" s="144" t="s">
        <v>9170</v>
      </c>
      <c r="I861" s="145" t="b">
        <v>1</v>
      </c>
      <c r="J861" s="145">
        <v>6.1</v>
      </c>
    </row>
    <row r="862" spans="1:10">
      <c r="A862" s="7" t="s">
        <v>49</v>
      </c>
      <c r="D862" s="144" t="s">
        <v>3068</v>
      </c>
      <c r="E862" s="144" t="s">
        <v>3865</v>
      </c>
      <c r="F862" s="147">
        <v>44561</v>
      </c>
      <c r="G862" s="144" t="s">
        <v>4745</v>
      </c>
      <c r="H862" s="144" t="s">
        <v>9170</v>
      </c>
      <c r="I862" s="145" t="b">
        <v>1</v>
      </c>
      <c r="J862" s="145">
        <v>6.1</v>
      </c>
    </row>
    <row r="863" spans="1:10">
      <c r="A863" s="7" t="s">
        <v>49</v>
      </c>
      <c r="D863" s="144" t="s">
        <v>3070</v>
      </c>
      <c r="E863" s="144" t="s">
        <v>3865</v>
      </c>
      <c r="F863" s="147">
        <v>44561</v>
      </c>
      <c r="G863" s="144" t="s">
        <v>4745</v>
      </c>
      <c r="H863" s="144" t="s">
        <v>9170</v>
      </c>
      <c r="I863" s="145" t="b">
        <v>1</v>
      </c>
      <c r="J863" s="145">
        <v>9.1999999999999993</v>
      </c>
    </row>
    <row r="864" spans="1:10">
      <c r="A864" s="7" t="s">
        <v>49</v>
      </c>
      <c r="D864" s="144" t="s">
        <v>3072</v>
      </c>
      <c r="E864" s="144" t="s">
        <v>3865</v>
      </c>
      <c r="F864" s="147">
        <v>44561</v>
      </c>
      <c r="G864" s="144" t="s">
        <v>4745</v>
      </c>
      <c r="H864" s="144" t="s">
        <v>9170</v>
      </c>
      <c r="I864" s="145" t="b">
        <v>1</v>
      </c>
      <c r="J864" s="145">
        <v>9.1999999999999993</v>
      </c>
    </row>
    <row r="865" spans="1:10">
      <c r="A865" s="7" t="s">
        <v>49</v>
      </c>
      <c r="D865" s="144" t="s">
        <v>3700</v>
      </c>
      <c r="E865" s="144" t="s">
        <v>3865</v>
      </c>
      <c r="F865" s="147">
        <v>44561</v>
      </c>
      <c r="G865" s="144" t="s">
        <v>4745</v>
      </c>
      <c r="H865" s="144" t="s">
        <v>9170</v>
      </c>
      <c r="I865" s="145" t="b">
        <v>1</v>
      </c>
      <c r="J865" s="145">
        <v>9.4</v>
      </c>
    </row>
    <row r="866" spans="1:10">
      <c r="A866" s="7" t="s">
        <v>49</v>
      </c>
      <c r="D866" s="144" t="s">
        <v>3074</v>
      </c>
      <c r="E866" s="144" t="s">
        <v>3865</v>
      </c>
      <c r="F866" s="147">
        <v>44561</v>
      </c>
      <c r="G866" s="144" t="s">
        <v>4745</v>
      </c>
      <c r="H866" s="144" t="s">
        <v>9170</v>
      </c>
      <c r="I866" s="145" t="b">
        <v>1</v>
      </c>
      <c r="J866" s="145">
        <v>9.1</v>
      </c>
    </row>
    <row r="867" spans="1:10">
      <c r="A867" s="7" t="s">
        <v>49</v>
      </c>
      <c r="D867" s="144" t="s">
        <v>3077</v>
      </c>
      <c r="E867" s="144" t="s">
        <v>3865</v>
      </c>
      <c r="F867" s="147">
        <v>44561</v>
      </c>
      <c r="G867" s="144" t="s">
        <v>4745</v>
      </c>
      <c r="H867" s="144" t="s">
        <v>9170</v>
      </c>
      <c r="I867" s="145" t="b">
        <v>1</v>
      </c>
      <c r="J867" s="145">
        <v>9.1</v>
      </c>
    </row>
    <row r="868" spans="1:10">
      <c r="A868" s="7" t="s">
        <v>49</v>
      </c>
      <c r="D868" s="144" t="s">
        <v>3079</v>
      </c>
      <c r="E868" s="144" t="s">
        <v>3865</v>
      </c>
      <c r="F868" s="147">
        <v>44561</v>
      </c>
      <c r="G868" s="144" t="s">
        <v>4745</v>
      </c>
      <c r="H868" s="144" t="s">
        <v>9170</v>
      </c>
      <c r="I868" s="145" t="b">
        <v>1</v>
      </c>
      <c r="J868" s="145">
        <v>9.1</v>
      </c>
    </row>
    <row r="869" spans="1:10">
      <c r="A869" s="7" t="s">
        <v>49</v>
      </c>
      <c r="D869" s="144" t="s">
        <v>3081</v>
      </c>
      <c r="E869" s="144" t="s">
        <v>3865</v>
      </c>
      <c r="F869" s="147">
        <v>44561</v>
      </c>
      <c r="G869" s="144" t="s">
        <v>4745</v>
      </c>
      <c r="H869" s="144" t="s">
        <v>9170</v>
      </c>
      <c r="I869" s="145" t="b">
        <v>1</v>
      </c>
      <c r="J869" s="145">
        <v>9.1</v>
      </c>
    </row>
    <row r="870" spans="1:10">
      <c r="A870" s="7" t="s">
        <v>49</v>
      </c>
      <c r="D870" s="144" t="s">
        <v>3083</v>
      </c>
      <c r="E870" s="144" t="s">
        <v>3865</v>
      </c>
      <c r="F870" s="147">
        <v>44561</v>
      </c>
      <c r="G870" s="144" t="s">
        <v>4745</v>
      </c>
      <c r="H870" s="144" t="s">
        <v>9170</v>
      </c>
      <c r="I870" s="145" t="b">
        <v>1</v>
      </c>
      <c r="J870" s="145">
        <v>9.1</v>
      </c>
    </row>
    <row r="871" spans="1:10">
      <c r="A871" s="7" t="s">
        <v>49</v>
      </c>
      <c r="D871" s="144" t="s">
        <v>3085</v>
      </c>
      <c r="E871" s="144" t="s">
        <v>3865</v>
      </c>
      <c r="F871" s="147">
        <v>44561</v>
      </c>
      <c r="G871" s="144" t="s">
        <v>4745</v>
      </c>
      <c r="H871" s="144" t="s">
        <v>9170</v>
      </c>
      <c r="I871" s="145" t="b">
        <v>1</v>
      </c>
      <c r="J871" s="145">
        <v>9.4</v>
      </c>
    </row>
    <row r="872" spans="1:10">
      <c r="A872" s="7" t="s">
        <v>49</v>
      </c>
      <c r="D872" s="144" t="s">
        <v>3088</v>
      </c>
      <c r="E872" s="144" t="s">
        <v>3865</v>
      </c>
      <c r="F872" s="147">
        <v>44561</v>
      </c>
      <c r="G872" s="144" t="s">
        <v>4745</v>
      </c>
      <c r="H872" s="144" t="s">
        <v>9170</v>
      </c>
      <c r="I872" s="145" t="b">
        <v>1</v>
      </c>
      <c r="J872" s="145">
        <v>9.4</v>
      </c>
    </row>
    <row r="873" spans="1:10">
      <c r="A873" s="7" t="s">
        <v>49</v>
      </c>
      <c r="D873" s="144" t="s">
        <v>3090</v>
      </c>
      <c r="E873" s="144" t="s">
        <v>3865</v>
      </c>
      <c r="F873" s="147">
        <v>44561</v>
      </c>
      <c r="G873" s="144" t="s">
        <v>4745</v>
      </c>
      <c r="H873" s="144" t="s">
        <v>9170</v>
      </c>
      <c r="I873" s="145" t="b">
        <v>1</v>
      </c>
      <c r="J873" s="145">
        <v>9.4</v>
      </c>
    </row>
    <row r="874" spans="1:10">
      <c r="A874" s="7" t="s">
        <v>49</v>
      </c>
      <c r="D874" s="144" t="s">
        <v>3092</v>
      </c>
      <c r="E874" s="144" t="s">
        <v>3865</v>
      </c>
      <c r="F874" s="147">
        <v>44561</v>
      </c>
      <c r="G874" s="144" t="s">
        <v>4745</v>
      </c>
      <c r="H874" s="144" t="s">
        <v>9170</v>
      </c>
      <c r="I874" s="145" t="b">
        <v>1</v>
      </c>
      <c r="J874" s="145">
        <v>2.4900000000000002</v>
      </c>
    </row>
    <row r="875" spans="1:10">
      <c r="A875" s="7" t="s">
        <v>49</v>
      </c>
      <c r="D875" s="144" t="s">
        <v>3095</v>
      </c>
      <c r="E875" s="144" t="s">
        <v>3865</v>
      </c>
      <c r="F875" s="147">
        <v>44561</v>
      </c>
      <c r="G875" s="144" t="s">
        <v>4745</v>
      </c>
      <c r="H875" s="144" t="s">
        <v>9170</v>
      </c>
      <c r="I875" s="145" t="b">
        <v>1</v>
      </c>
      <c r="J875" s="145">
        <v>2.4900000000000002</v>
      </c>
    </row>
    <row r="876" spans="1:10">
      <c r="A876" s="7" t="s">
        <v>49</v>
      </c>
      <c r="D876" s="144" t="s">
        <v>3097</v>
      </c>
      <c r="E876" s="144" t="s">
        <v>3865</v>
      </c>
      <c r="F876" s="147">
        <v>44561</v>
      </c>
      <c r="G876" s="144" t="s">
        <v>4745</v>
      </c>
      <c r="H876" s="144" t="s">
        <v>9170</v>
      </c>
      <c r="I876" s="145" t="b">
        <v>1</v>
      </c>
      <c r="J876" s="145">
        <v>9.4</v>
      </c>
    </row>
    <row r="877" spans="1:10">
      <c r="A877" s="7" t="s">
        <v>49</v>
      </c>
      <c r="D877" s="144" t="s">
        <v>1923</v>
      </c>
      <c r="E877" s="144" t="s">
        <v>3865</v>
      </c>
      <c r="F877" s="147">
        <v>44561</v>
      </c>
      <c r="G877" s="144" t="s">
        <v>4745</v>
      </c>
      <c r="H877" s="144" t="s">
        <v>9170</v>
      </c>
      <c r="I877" s="145" t="b">
        <v>1</v>
      </c>
      <c r="J877" s="145">
        <v>21.2</v>
      </c>
    </row>
    <row r="878" spans="1:10">
      <c r="A878" s="7" t="s">
        <v>49</v>
      </c>
      <c r="D878" s="144" t="s">
        <v>1927</v>
      </c>
      <c r="E878" s="144" t="s">
        <v>3865</v>
      </c>
      <c r="F878" s="147">
        <v>44561</v>
      </c>
      <c r="G878" s="144" t="s">
        <v>4745</v>
      </c>
      <c r="H878" s="144" t="s">
        <v>9170</v>
      </c>
      <c r="I878" s="145" t="b">
        <v>1</v>
      </c>
      <c r="J878" s="145">
        <v>22.1</v>
      </c>
    </row>
    <row r="879" spans="1:10">
      <c r="A879" s="7" t="s">
        <v>49</v>
      </c>
      <c r="D879" s="144" t="s">
        <v>1931</v>
      </c>
      <c r="E879" s="144" t="s">
        <v>3865</v>
      </c>
      <c r="F879" s="147">
        <v>44561</v>
      </c>
      <c r="G879" s="144" t="s">
        <v>4745</v>
      </c>
      <c r="H879" s="144" t="s">
        <v>9170</v>
      </c>
      <c r="I879" s="145" t="b">
        <v>1</v>
      </c>
      <c r="J879" s="145">
        <v>22.1</v>
      </c>
    </row>
    <row r="880" spans="1:10">
      <c r="A880" s="7" t="s">
        <v>49</v>
      </c>
      <c r="D880" s="144" t="s">
        <v>1934</v>
      </c>
      <c r="E880" s="144" t="s">
        <v>3865</v>
      </c>
      <c r="F880" s="147">
        <v>44561</v>
      </c>
      <c r="G880" s="144" t="s">
        <v>4745</v>
      </c>
      <c r="H880" s="144" t="s">
        <v>9170</v>
      </c>
      <c r="I880" s="145" t="b">
        <v>1</v>
      </c>
      <c r="J880" s="145">
        <v>22.1</v>
      </c>
    </row>
    <row r="881" spans="1:10">
      <c r="A881" s="7" t="s">
        <v>49</v>
      </c>
      <c r="D881" s="144" t="s">
        <v>1937</v>
      </c>
      <c r="E881" s="144" t="s">
        <v>3865</v>
      </c>
      <c r="F881" s="147">
        <v>44561</v>
      </c>
      <c r="G881" s="144" t="s">
        <v>4745</v>
      </c>
      <c r="H881" s="144" t="s">
        <v>9170</v>
      </c>
      <c r="I881" s="145" t="b">
        <v>1</v>
      </c>
      <c r="J881" s="145">
        <v>22.1</v>
      </c>
    </row>
    <row r="882" spans="1:10">
      <c r="A882" s="7" t="s">
        <v>49</v>
      </c>
      <c r="D882" s="144" t="s">
        <v>1940</v>
      </c>
      <c r="E882" s="144" t="s">
        <v>3865</v>
      </c>
      <c r="F882" s="147">
        <v>44561</v>
      </c>
      <c r="G882" s="144" t="s">
        <v>4745</v>
      </c>
      <c r="H882" s="144" t="s">
        <v>9170</v>
      </c>
      <c r="I882" s="145" t="b">
        <v>1</v>
      </c>
      <c r="J882" s="145">
        <v>22.1</v>
      </c>
    </row>
    <row r="883" spans="1:10">
      <c r="A883" s="7" t="s">
        <v>49</v>
      </c>
      <c r="D883" s="144" t="s">
        <v>1943</v>
      </c>
      <c r="E883" s="144" t="s">
        <v>3865</v>
      </c>
      <c r="F883" s="147">
        <v>44561</v>
      </c>
      <c r="G883" s="144" t="s">
        <v>4745</v>
      </c>
      <c r="H883" s="144" t="s">
        <v>9170</v>
      </c>
      <c r="I883" s="145" t="b">
        <v>1</v>
      </c>
      <c r="J883" s="145">
        <v>37.299999999999997</v>
      </c>
    </row>
    <row r="884" spans="1:10">
      <c r="A884" s="7" t="s">
        <v>49</v>
      </c>
      <c r="D884" s="144" t="s">
        <v>1946</v>
      </c>
      <c r="E884" s="144" t="s">
        <v>3865</v>
      </c>
      <c r="F884" s="147">
        <v>44561</v>
      </c>
      <c r="G884" s="144" t="s">
        <v>4745</v>
      </c>
      <c r="H884" s="144" t="s">
        <v>9170</v>
      </c>
      <c r="I884" s="145" t="b">
        <v>1</v>
      </c>
      <c r="J884" s="145">
        <v>37.299999999999997</v>
      </c>
    </row>
    <row r="885" spans="1:10">
      <c r="A885" s="7" t="s">
        <v>49</v>
      </c>
      <c r="D885" s="144" t="s">
        <v>1949</v>
      </c>
      <c r="E885" s="144" t="s">
        <v>3865</v>
      </c>
      <c r="F885" s="147">
        <v>44561</v>
      </c>
      <c r="G885" s="144" t="s">
        <v>4745</v>
      </c>
      <c r="H885" s="144" t="s">
        <v>9170</v>
      </c>
      <c r="I885" s="145" t="b">
        <v>1</v>
      </c>
      <c r="J885" s="145">
        <v>37.299999999999997</v>
      </c>
    </row>
    <row r="886" spans="1:10">
      <c r="A886" s="7" t="s">
        <v>49</v>
      </c>
      <c r="D886" s="144" t="s">
        <v>1952</v>
      </c>
      <c r="E886" s="144" t="s">
        <v>3865</v>
      </c>
      <c r="F886" s="147">
        <v>44561</v>
      </c>
      <c r="G886" s="144" t="s">
        <v>4745</v>
      </c>
      <c r="H886" s="144" t="s">
        <v>9170</v>
      </c>
      <c r="I886" s="145" t="b">
        <v>1</v>
      </c>
      <c r="J886" s="145">
        <v>37.299999999999997</v>
      </c>
    </row>
    <row r="887" spans="1:10">
      <c r="A887" s="7" t="s">
        <v>49</v>
      </c>
      <c r="D887" s="144" t="s">
        <v>1955</v>
      </c>
      <c r="E887" s="144" t="s">
        <v>3865</v>
      </c>
      <c r="F887" s="147">
        <v>44561</v>
      </c>
      <c r="G887" s="144" t="s">
        <v>4745</v>
      </c>
      <c r="H887" s="144" t="s">
        <v>9170</v>
      </c>
      <c r="I887" s="145" t="b">
        <v>1</v>
      </c>
      <c r="J887" s="145">
        <v>36.799999999999997</v>
      </c>
    </row>
    <row r="888" spans="1:10">
      <c r="A888" s="7" t="s">
        <v>49</v>
      </c>
      <c r="D888" s="144" t="s">
        <v>1959</v>
      </c>
      <c r="E888" s="144" t="s">
        <v>3865</v>
      </c>
      <c r="F888" s="147">
        <v>44561</v>
      </c>
      <c r="G888" s="144" t="s">
        <v>4745</v>
      </c>
      <c r="H888" s="144" t="s">
        <v>9170</v>
      </c>
      <c r="I888" s="145" t="b">
        <v>1</v>
      </c>
      <c r="J888" s="145">
        <v>59</v>
      </c>
    </row>
    <row r="889" spans="1:10">
      <c r="A889" s="7" t="s">
        <v>49</v>
      </c>
      <c r="D889" s="144" t="s">
        <v>3780</v>
      </c>
      <c r="E889" s="144" t="s">
        <v>3865</v>
      </c>
      <c r="F889" s="147">
        <v>44561</v>
      </c>
      <c r="G889" s="144" t="s">
        <v>4745</v>
      </c>
      <c r="H889" s="144" t="s">
        <v>9170</v>
      </c>
      <c r="I889" s="145" t="b">
        <v>1</v>
      </c>
      <c r="J889" s="145">
        <v>12.9</v>
      </c>
    </row>
    <row r="890" spans="1:10">
      <c r="A890" s="7" t="s">
        <v>49</v>
      </c>
      <c r="D890" s="144" t="s">
        <v>1963</v>
      </c>
      <c r="E890" s="144" t="s">
        <v>3865</v>
      </c>
      <c r="F890" s="147">
        <v>44561</v>
      </c>
      <c r="G890" s="144" t="s">
        <v>4745</v>
      </c>
      <c r="H890" s="144" t="s">
        <v>9170</v>
      </c>
      <c r="I890" s="145" t="b">
        <v>1</v>
      </c>
      <c r="J890" s="145">
        <v>59</v>
      </c>
    </row>
    <row r="891" spans="1:10">
      <c r="A891" s="7" t="s">
        <v>49</v>
      </c>
      <c r="D891" s="144" t="s">
        <v>1966</v>
      </c>
      <c r="E891" s="144" t="s">
        <v>3865</v>
      </c>
      <c r="F891" s="147">
        <v>44561</v>
      </c>
      <c r="G891" s="144" t="s">
        <v>4745</v>
      </c>
      <c r="H891" s="144" t="s">
        <v>9170</v>
      </c>
      <c r="I891" s="145" t="b">
        <v>1</v>
      </c>
      <c r="J891" s="145">
        <v>11.9</v>
      </c>
    </row>
    <row r="892" spans="1:10">
      <c r="A892" s="7" t="s">
        <v>49</v>
      </c>
      <c r="D892" s="144" t="s">
        <v>1969</v>
      </c>
      <c r="E892" s="144" t="s">
        <v>3865</v>
      </c>
      <c r="F892" s="147">
        <v>44561</v>
      </c>
      <c r="G892" s="144" t="s">
        <v>4745</v>
      </c>
      <c r="H892" s="144" t="s">
        <v>9170</v>
      </c>
      <c r="I892" s="145" t="b">
        <v>1</v>
      </c>
      <c r="J892" s="145">
        <v>11.9</v>
      </c>
    </row>
    <row r="893" spans="1:10">
      <c r="A893" s="7" t="s">
        <v>49</v>
      </c>
      <c r="D893" s="144" t="s">
        <v>1972</v>
      </c>
      <c r="E893" s="144" t="s">
        <v>3865</v>
      </c>
      <c r="F893" s="147">
        <v>44561</v>
      </c>
      <c r="G893" s="144" t="s">
        <v>4745</v>
      </c>
      <c r="H893" s="144" t="s">
        <v>9170</v>
      </c>
      <c r="I893" s="145" t="b">
        <v>1</v>
      </c>
      <c r="J893" s="145">
        <v>11.9</v>
      </c>
    </row>
    <row r="894" spans="1:10">
      <c r="A894" s="7" t="s">
        <v>49</v>
      </c>
      <c r="D894" s="144" t="s">
        <v>1975</v>
      </c>
      <c r="E894" s="144" t="s">
        <v>3865</v>
      </c>
      <c r="F894" s="147">
        <v>44561</v>
      </c>
      <c r="G894" s="144" t="s">
        <v>4745</v>
      </c>
      <c r="H894" s="144" t="s">
        <v>9170</v>
      </c>
      <c r="I894" s="145" t="b">
        <v>1</v>
      </c>
      <c r="J894" s="145">
        <v>11.9</v>
      </c>
    </row>
    <row r="895" spans="1:10">
      <c r="A895" s="7" t="s">
        <v>49</v>
      </c>
      <c r="D895" s="144" t="s">
        <v>1978</v>
      </c>
      <c r="E895" s="144" t="s">
        <v>3865</v>
      </c>
      <c r="F895" s="147">
        <v>44561</v>
      </c>
      <c r="G895" s="144" t="s">
        <v>4745</v>
      </c>
      <c r="H895" s="144" t="s">
        <v>9170</v>
      </c>
      <c r="I895" s="145" t="b">
        <v>1</v>
      </c>
      <c r="J895" s="145">
        <v>11.9</v>
      </c>
    </row>
    <row r="896" spans="1:10">
      <c r="A896" s="7" t="s">
        <v>49</v>
      </c>
      <c r="D896" s="144" t="s">
        <v>1981</v>
      </c>
      <c r="E896" s="144" t="s">
        <v>3865</v>
      </c>
      <c r="F896" s="147">
        <v>44561</v>
      </c>
      <c r="G896" s="144" t="s">
        <v>4745</v>
      </c>
      <c r="H896" s="144" t="s">
        <v>9170</v>
      </c>
      <c r="I896" s="145" t="b">
        <v>1</v>
      </c>
      <c r="J896" s="145">
        <v>20.7</v>
      </c>
    </row>
    <row r="897" spans="1:10">
      <c r="A897" s="7" t="s">
        <v>49</v>
      </c>
      <c r="D897" s="144" t="s">
        <v>1985</v>
      </c>
      <c r="E897" s="144" t="s">
        <v>3865</v>
      </c>
      <c r="F897" s="147">
        <v>44561</v>
      </c>
      <c r="G897" s="144" t="s">
        <v>4745</v>
      </c>
      <c r="H897" s="144" t="s">
        <v>9170</v>
      </c>
      <c r="I897" s="145" t="b">
        <v>1</v>
      </c>
      <c r="J897" s="145">
        <v>20.7</v>
      </c>
    </row>
    <row r="898" spans="1:10">
      <c r="A898" s="7" t="s">
        <v>49</v>
      </c>
      <c r="D898" s="144" t="s">
        <v>1988</v>
      </c>
      <c r="E898" s="144" t="s">
        <v>3865</v>
      </c>
      <c r="F898" s="147">
        <v>44561</v>
      </c>
      <c r="G898" s="144" t="s">
        <v>4745</v>
      </c>
      <c r="H898" s="144" t="s">
        <v>9170</v>
      </c>
      <c r="I898" s="145" t="b">
        <v>1</v>
      </c>
      <c r="J898" s="145">
        <v>21.8</v>
      </c>
    </row>
    <row r="899" spans="1:10">
      <c r="A899" s="7" t="s">
        <v>49</v>
      </c>
      <c r="D899" s="144" t="s">
        <v>1992</v>
      </c>
      <c r="E899" s="144" t="s">
        <v>3865</v>
      </c>
      <c r="F899" s="147">
        <v>44561</v>
      </c>
      <c r="G899" s="144" t="s">
        <v>4745</v>
      </c>
      <c r="H899" s="144" t="s">
        <v>9170</v>
      </c>
      <c r="I899" s="145" t="b">
        <v>1</v>
      </c>
      <c r="J899" s="145">
        <v>21.8</v>
      </c>
    </row>
    <row r="900" spans="1:10">
      <c r="A900" s="7" t="s">
        <v>49</v>
      </c>
      <c r="D900" s="144" t="s">
        <v>3781</v>
      </c>
      <c r="E900" s="144" t="s">
        <v>3865</v>
      </c>
      <c r="F900" s="147">
        <v>44561</v>
      </c>
      <c r="G900" s="144" t="s">
        <v>4745</v>
      </c>
      <c r="H900" s="144" t="s">
        <v>9170</v>
      </c>
      <c r="I900" s="145" t="b">
        <v>1</v>
      </c>
      <c r="J900" s="145">
        <v>5.9</v>
      </c>
    </row>
    <row r="901" spans="1:10">
      <c r="A901" s="7" t="s">
        <v>49</v>
      </c>
      <c r="D901" s="144" t="s">
        <v>6901</v>
      </c>
      <c r="E901" s="144" t="s">
        <v>3865</v>
      </c>
      <c r="F901" s="147">
        <v>44561</v>
      </c>
      <c r="G901" s="144" t="s">
        <v>4745</v>
      </c>
      <c r="H901" s="144" t="s">
        <v>9170</v>
      </c>
      <c r="I901" s="145" t="b">
        <v>1</v>
      </c>
      <c r="J901" s="145">
        <v>7.08</v>
      </c>
    </row>
    <row r="902" spans="1:10">
      <c r="A902" s="7" t="s">
        <v>49</v>
      </c>
      <c r="D902" s="144" t="s">
        <v>1995</v>
      </c>
      <c r="E902" s="144" t="s">
        <v>3865</v>
      </c>
      <c r="F902" s="147">
        <v>44561</v>
      </c>
      <c r="G902" s="144" t="s">
        <v>4745</v>
      </c>
      <c r="H902" s="144" t="s">
        <v>9170</v>
      </c>
      <c r="I902" s="145" t="b">
        <v>1</v>
      </c>
      <c r="J902" s="145">
        <v>37.200000000000003</v>
      </c>
    </row>
    <row r="903" spans="1:10">
      <c r="A903" s="7" t="s">
        <v>49</v>
      </c>
      <c r="D903" s="144" t="s">
        <v>6906</v>
      </c>
      <c r="E903" s="144" t="s">
        <v>3865</v>
      </c>
      <c r="F903" s="147">
        <v>44561</v>
      </c>
      <c r="G903" s="144" t="s">
        <v>4745</v>
      </c>
      <c r="H903" s="144" t="s">
        <v>9170</v>
      </c>
      <c r="I903" s="145" t="b">
        <v>1</v>
      </c>
      <c r="J903" s="145">
        <v>57.8</v>
      </c>
    </row>
    <row r="904" spans="1:10">
      <c r="A904" s="7" t="s">
        <v>49</v>
      </c>
      <c r="D904" s="144" t="s">
        <v>3782</v>
      </c>
      <c r="E904" s="144" t="s">
        <v>3865</v>
      </c>
      <c r="F904" s="147">
        <v>44561</v>
      </c>
      <c r="G904" s="144" t="s">
        <v>4745</v>
      </c>
      <c r="H904" s="144" t="s">
        <v>9170</v>
      </c>
      <c r="I904" s="145" t="b">
        <v>1</v>
      </c>
      <c r="J904" s="145">
        <v>12.9</v>
      </c>
    </row>
    <row r="905" spans="1:10">
      <c r="A905" s="7" t="s">
        <v>49</v>
      </c>
      <c r="D905" s="144" t="s">
        <v>1999</v>
      </c>
      <c r="E905" s="144" t="s">
        <v>3865</v>
      </c>
      <c r="F905" s="147">
        <v>44561</v>
      </c>
      <c r="G905" s="144" t="s">
        <v>4745</v>
      </c>
      <c r="H905" s="144" t="s">
        <v>9170</v>
      </c>
      <c r="I905" s="145" t="b">
        <v>1</v>
      </c>
      <c r="J905" s="145">
        <v>22.1</v>
      </c>
    </row>
    <row r="906" spans="1:10">
      <c r="A906" s="7" t="s">
        <v>49</v>
      </c>
      <c r="D906" s="144" t="s">
        <v>2002</v>
      </c>
      <c r="E906" s="144" t="s">
        <v>3865</v>
      </c>
      <c r="F906" s="147">
        <v>44561</v>
      </c>
      <c r="G906" s="144" t="s">
        <v>4745</v>
      </c>
      <c r="H906" s="144" t="s">
        <v>9170</v>
      </c>
      <c r="I906" s="145" t="b">
        <v>1</v>
      </c>
      <c r="J906" s="145">
        <v>22.1</v>
      </c>
    </row>
    <row r="907" spans="1:10">
      <c r="A907" s="7" t="s">
        <v>49</v>
      </c>
      <c r="D907" s="144" t="s">
        <v>2005</v>
      </c>
      <c r="E907" s="144" t="s">
        <v>3865</v>
      </c>
      <c r="F907" s="147">
        <v>44561</v>
      </c>
      <c r="G907" s="144" t="s">
        <v>4745</v>
      </c>
      <c r="H907" s="144" t="s">
        <v>9170</v>
      </c>
      <c r="I907" s="145" t="b">
        <v>1</v>
      </c>
      <c r="J907" s="145">
        <v>22.1</v>
      </c>
    </row>
    <row r="908" spans="1:10">
      <c r="A908" s="7" t="s">
        <v>49</v>
      </c>
      <c r="D908" s="144" t="s">
        <v>2008</v>
      </c>
      <c r="E908" s="144" t="s">
        <v>3865</v>
      </c>
      <c r="F908" s="147">
        <v>44561</v>
      </c>
      <c r="G908" s="144" t="s">
        <v>4745</v>
      </c>
      <c r="H908" s="144" t="s">
        <v>9170</v>
      </c>
      <c r="I908" s="145" t="b">
        <v>1</v>
      </c>
      <c r="J908" s="145">
        <v>22.1</v>
      </c>
    </row>
    <row r="909" spans="1:10">
      <c r="A909" s="7" t="s">
        <v>49</v>
      </c>
      <c r="D909" s="144" t="s">
        <v>2011</v>
      </c>
      <c r="E909" s="144" t="s">
        <v>3865</v>
      </c>
      <c r="F909" s="147">
        <v>44561</v>
      </c>
      <c r="G909" s="144" t="s">
        <v>4745</v>
      </c>
      <c r="H909" s="144" t="s">
        <v>9170</v>
      </c>
      <c r="I909" s="145" t="b">
        <v>1</v>
      </c>
      <c r="J909" s="145">
        <v>37.299999999999997</v>
      </c>
    </row>
    <row r="910" spans="1:10">
      <c r="A910" s="7" t="s">
        <v>49</v>
      </c>
      <c r="D910" s="144" t="s">
        <v>2015</v>
      </c>
      <c r="E910" s="144" t="s">
        <v>3865</v>
      </c>
      <c r="F910" s="147">
        <v>44561</v>
      </c>
      <c r="G910" s="144" t="s">
        <v>4745</v>
      </c>
      <c r="H910" s="144" t="s">
        <v>9170</v>
      </c>
      <c r="I910" s="145" t="b">
        <v>1</v>
      </c>
      <c r="J910" s="145">
        <v>37.299999999999997</v>
      </c>
    </row>
    <row r="911" spans="1:10">
      <c r="A911" s="7" t="s">
        <v>49</v>
      </c>
      <c r="D911" s="144" t="s">
        <v>2018</v>
      </c>
      <c r="E911" s="144" t="s">
        <v>3865</v>
      </c>
      <c r="F911" s="147">
        <v>44561</v>
      </c>
      <c r="G911" s="144" t="s">
        <v>4745</v>
      </c>
      <c r="H911" s="144" t="s">
        <v>9170</v>
      </c>
      <c r="I911" s="145" t="b">
        <v>1</v>
      </c>
      <c r="J911" s="145">
        <v>37.299999999999997</v>
      </c>
    </row>
    <row r="912" spans="1:10">
      <c r="A912" s="7" t="s">
        <v>49</v>
      </c>
      <c r="D912" s="144" t="s">
        <v>2021</v>
      </c>
      <c r="E912" s="144" t="s">
        <v>3865</v>
      </c>
      <c r="F912" s="147">
        <v>44561</v>
      </c>
      <c r="G912" s="144" t="s">
        <v>4745</v>
      </c>
      <c r="H912" s="144" t="s">
        <v>9170</v>
      </c>
      <c r="I912" s="145" t="b">
        <v>1</v>
      </c>
      <c r="J912" s="145">
        <v>11.9</v>
      </c>
    </row>
    <row r="913" spans="1:10">
      <c r="A913" s="7" t="s">
        <v>49</v>
      </c>
      <c r="D913" s="144" t="s">
        <v>2024</v>
      </c>
      <c r="E913" s="144" t="s">
        <v>3865</v>
      </c>
      <c r="F913" s="147">
        <v>44561</v>
      </c>
      <c r="G913" s="144" t="s">
        <v>4745</v>
      </c>
      <c r="H913" s="144" t="s">
        <v>9170</v>
      </c>
      <c r="I913" s="145" t="b">
        <v>1</v>
      </c>
      <c r="J913" s="145">
        <v>11.9</v>
      </c>
    </row>
    <row r="914" spans="1:10">
      <c r="A914" s="7" t="s">
        <v>49</v>
      </c>
      <c r="D914" s="144" t="s">
        <v>2027</v>
      </c>
      <c r="E914" s="144" t="s">
        <v>3865</v>
      </c>
      <c r="F914" s="147">
        <v>44561</v>
      </c>
      <c r="G914" s="144" t="s">
        <v>4745</v>
      </c>
      <c r="H914" s="144" t="s">
        <v>9170</v>
      </c>
      <c r="I914" s="145" t="b">
        <v>1</v>
      </c>
      <c r="J914" s="145">
        <v>11.9</v>
      </c>
    </row>
    <row r="915" spans="1:10">
      <c r="A915" s="7" t="s">
        <v>49</v>
      </c>
      <c r="D915" s="144" t="s">
        <v>2030</v>
      </c>
      <c r="E915" s="144" t="s">
        <v>3865</v>
      </c>
      <c r="F915" s="147">
        <v>44561</v>
      </c>
      <c r="G915" s="144" t="s">
        <v>4745</v>
      </c>
      <c r="H915" s="144" t="s">
        <v>9170</v>
      </c>
      <c r="I915" s="145" t="b">
        <v>1</v>
      </c>
      <c r="J915" s="145">
        <v>11.9</v>
      </c>
    </row>
    <row r="916" spans="1:10">
      <c r="A916" s="7" t="s">
        <v>49</v>
      </c>
      <c r="D916" s="144" t="s">
        <v>2033</v>
      </c>
      <c r="E916" s="144" t="s">
        <v>3865</v>
      </c>
      <c r="F916" s="147">
        <v>44561</v>
      </c>
      <c r="G916" s="144" t="s">
        <v>4745</v>
      </c>
      <c r="H916" s="144" t="s">
        <v>9170</v>
      </c>
      <c r="I916" s="145" t="b">
        <v>1</v>
      </c>
      <c r="J916" s="145">
        <v>11.9</v>
      </c>
    </row>
    <row r="917" spans="1:10">
      <c r="A917" s="7" t="s">
        <v>49</v>
      </c>
      <c r="D917" s="144" t="s">
        <v>2036</v>
      </c>
      <c r="E917" s="144" t="s">
        <v>3865</v>
      </c>
      <c r="F917" s="147">
        <v>44561</v>
      </c>
      <c r="G917" s="144" t="s">
        <v>4745</v>
      </c>
      <c r="H917" s="144" t="s">
        <v>9170</v>
      </c>
      <c r="I917" s="145" t="b">
        <v>1</v>
      </c>
      <c r="J917" s="145">
        <v>20.7</v>
      </c>
    </row>
    <row r="918" spans="1:10">
      <c r="A918" s="7" t="s">
        <v>49</v>
      </c>
      <c r="D918" s="144" t="s">
        <v>2041</v>
      </c>
      <c r="E918" s="144" t="s">
        <v>3865</v>
      </c>
      <c r="F918" s="147">
        <v>44561</v>
      </c>
      <c r="G918" s="144" t="s">
        <v>4745</v>
      </c>
      <c r="H918" s="144" t="s">
        <v>9170</v>
      </c>
      <c r="I918" s="145" t="b">
        <v>1</v>
      </c>
      <c r="J918" s="145">
        <v>20.7</v>
      </c>
    </row>
    <row r="919" spans="1:10">
      <c r="A919" s="7" t="s">
        <v>49</v>
      </c>
      <c r="D919" s="144" t="s">
        <v>3783</v>
      </c>
      <c r="E919" s="144" t="s">
        <v>3865</v>
      </c>
      <c r="F919" s="147">
        <v>44561</v>
      </c>
      <c r="G919" s="144" t="s">
        <v>4745</v>
      </c>
      <c r="H919" s="144" t="s">
        <v>9170</v>
      </c>
      <c r="I919" s="145" t="b">
        <v>1</v>
      </c>
      <c r="J919" s="145">
        <v>3.9</v>
      </c>
    </row>
    <row r="920" spans="1:10">
      <c r="A920" s="7" t="s">
        <v>49</v>
      </c>
      <c r="D920" s="144" t="s">
        <v>2045</v>
      </c>
      <c r="E920" s="144" t="s">
        <v>3865</v>
      </c>
      <c r="F920" s="147">
        <v>44561</v>
      </c>
      <c r="G920" s="144" t="s">
        <v>4745</v>
      </c>
      <c r="H920" s="144" t="s">
        <v>9170</v>
      </c>
      <c r="I920" s="145" t="b">
        <v>1</v>
      </c>
      <c r="J920" s="145">
        <v>21.4</v>
      </c>
    </row>
    <row r="921" spans="1:10">
      <c r="A921" s="7" t="s">
        <v>49</v>
      </c>
      <c r="D921" s="144" t="s">
        <v>2048</v>
      </c>
      <c r="E921" s="144" t="s">
        <v>3865</v>
      </c>
      <c r="F921" s="147">
        <v>44561</v>
      </c>
      <c r="G921" s="144" t="s">
        <v>4745</v>
      </c>
      <c r="H921" s="144" t="s">
        <v>9170</v>
      </c>
      <c r="I921" s="145" t="b">
        <v>1</v>
      </c>
      <c r="J921" s="145">
        <v>21.4</v>
      </c>
    </row>
    <row r="922" spans="1:10">
      <c r="A922" s="7" t="s">
        <v>49</v>
      </c>
      <c r="D922" s="144" t="s">
        <v>2051</v>
      </c>
      <c r="E922" s="144" t="s">
        <v>3865</v>
      </c>
      <c r="F922" s="147">
        <v>44561</v>
      </c>
      <c r="G922" s="144" t="s">
        <v>4745</v>
      </c>
      <c r="H922" s="144" t="s">
        <v>9170</v>
      </c>
      <c r="I922" s="145" t="b">
        <v>1</v>
      </c>
      <c r="J922" s="145">
        <v>21.4</v>
      </c>
    </row>
    <row r="923" spans="1:10">
      <c r="A923" s="7" t="s">
        <v>49</v>
      </c>
      <c r="D923" s="144" t="s">
        <v>2054</v>
      </c>
      <c r="E923" s="144" t="s">
        <v>3865</v>
      </c>
      <c r="F923" s="147">
        <v>44561</v>
      </c>
      <c r="G923" s="144" t="s">
        <v>4745</v>
      </c>
      <c r="H923" s="144" t="s">
        <v>9170</v>
      </c>
      <c r="I923" s="145" t="b">
        <v>1</v>
      </c>
      <c r="J923" s="145">
        <v>59</v>
      </c>
    </row>
    <row r="924" spans="1:10">
      <c r="A924" s="7" t="s">
        <v>49</v>
      </c>
      <c r="D924" s="144" t="s">
        <v>3784</v>
      </c>
      <c r="E924" s="144" t="s">
        <v>3865</v>
      </c>
      <c r="F924" s="147">
        <v>44561</v>
      </c>
      <c r="G924" s="144" t="s">
        <v>4745</v>
      </c>
      <c r="H924" s="144" t="s">
        <v>9170</v>
      </c>
      <c r="I924" s="145" t="b">
        <v>1</v>
      </c>
      <c r="J924" s="145">
        <v>5.9</v>
      </c>
    </row>
    <row r="925" spans="1:10">
      <c r="A925" s="7" t="s">
        <v>49</v>
      </c>
      <c r="D925" s="144" t="s">
        <v>3785</v>
      </c>
      <c r="E925" s="144" t="s">
        <v>3865</v>
      </c>
      <c r="F925" s="147">
        <v>44561</v>
      </c>
      <c r="G925" s="144" t="s">
        <v>4745</v>
      </c>
      <c r="H925" s="144" t="s">
        <v>9170</v>
      </c>
      <c r="I925" s="145" t="b">
        <v>1</v>
      </c>
      <c r="J925" s="145">
        <v>5.9</v>
      </c>
    </row>
    <row r="926" spans="1:10">
      <c r="A926" s="7" t="s">
        <v>49</v>
      </c>
      <c r="D926" s="144" t="s">
        <v>2057</v>
      </c>
      <c r="E926" s="144" t="s">
        <v>3865</v>
      </c>
      <c r="F926" s="147">
        <v>44561</v>
      </c>
      <c r="G926" s="144" t="s">
        <v>4745</v>
      </c>
      <c r="H926" s="144" t="s">
        <v>9170</v>
      </c>
      <c r="I926" s="145" t="b">
        <v>1</v>
      </c>
      <c r="J926" s="145">
        <v>21.2</v>
      </c>
    </row>
    <row r="927" spans="1:10">
      <c r="A927" s="7" t="s">
        <v>49</v>
      </c>
      <c r="D927" s="144" t="s">
        <v>2060</v>
      </c>
      <c r="E927" s="144" t="s">
        <v>3865</v>
      </c>
      <c r="F927" s="147">
        <v>44561</v>
      </c>
      <c r="G927" s="144" t="s">
        <v>4745</v>
      </c>
      <c r="H927" s="144" t="s">
        <v>9170</v>
      </c>
      <c r="I927" s="145" t="b">
        <v>1</v>
      </c>
      <c r="J927" s="145">
        <v>21.2</v>
      </c>
    </row>
    <row r="928" spans="1:10">
      <c r="A928" s="7" t="s">
        <v>49</v>
      </c>
      <c r="D928" s="144" t="s">
        <v>2064</v>
      </c>
      <c r="E928" s="144" t="s">
        <v>3865</v>
      </c>
      <c r="F928" s="147">
        <v>44561</v>
      </c>
      <c r="G928" s="144" t="s">
        <v>4745</v>
      </c>
      <c r="H928" s="144" t="s">
        <v>9170</v>
      </c>
      <c r="I928" s="145" t="b">
        <v>1</v>
      </c>
      <c r="J928" s="145">
        <v>21.2</v>
      </c>
    </row>
    <row r="929" spans="1:10">
      <c r="A929" s="7" t="s">
        <v>49</v>
      </c>
      <c r="D929" s="144" t="s">
        <v>2067</v>
      </c>
      <c r="E929" s="144" t="s">
        <v>3865</v>
      </c>
      <c r="F929" s="147">
        <v>44561</v>
      </c>
      <c r="G929" s="144" t="s">
        <v>4745</v>
      </c>
      <c r="H929" s="144" t="s">
        <v>9170</v>
      </c>
      <c r="I929" s="145" t="b">
        <v>1</v>
      </c>
      <c r="J929" s="145">
        <v>21.2</v>
      </c>
    </row>
    <row r="930" spans="1:10">
      <c r="A930" s="7" t="s">
        <v>49</v>
      </c>
      <c r="D930" s="144" t="s">
        <v>2070</v>
      </c>
      <c r="E930" s="144" t="s">
        <v>3865</v>
      </c>
      <c r="F930" s="147">
        <v>44561</v>
      </c>
      <c r="G930" s="144" t="s">
        <v>4745</v>
      </c>
      <c r="H930" s="144" t="s">
        <v>9170</v>
      </c>
      <c r="I930" s="145" t="b">
        <v>1</v>
      </c>
      <c r="J930" s="145">
        <v>21.2</v>
      </c>
    </row>
    <row r="931" spans="1:10">
      <c r="A931" s="7" t="s">
        <v>49</v>
      </c>
      <c r="D931" s="144" t="s">
        <v>2073</v>
      </c>
      <c r="E931" s="144" t="s">
        <v>3865</v>
      </c>
      <c r="F931" s="147">
        <v>44561</v>
      </c>
      <c r="G931" s="144" t="s">
        <v>4745</v>
      </c>
      <c r="H931" s="144" t="s">
        <v>9170</v>
      </c>
      <c r="I931" s="145" t="b">
        <v>1</v>
      </c>
      <c r="J931" s="145">
        <v>37.200000000000003</v>
      </c>
    </row>
    <row r="932" spans="1:10">
      <c r="A932" s="7" t="s">
        <v>49</v>
      </c>
      <c r="D932" s="144" t="s">
        <v>2077</v>
      </c>
      <c r="E932" s="144" t="s">
        <v>3865</v>
      </c>
      <c r="F932" s="147">
        <v>44561</v>
      </c>
      <c r="G932" s="144" t="s">
        <v>4745</v>
      </c>
      <c r="H932" s="144" t="s">
        <v>9170</v>
      </c>
      <c r="I932" s="145" t="b">
        <v>1</v>
      </c>
      <c r="J932" s="145">
        <v>37.200000000000003</v>
      </c>
    </row>
    <row r="933" spans="1:10">
      <c r="A933" s="7" t="s">
        <v>49</v>
      </c>
      <c r="D933" s="144" t="s">
        <v>2080</v>
      </c>
      <c r="E933" s="144" t="s">
        <v>3865</v>
      </c>
      <c r="F933" s="147">
        <v>44561</v>
      </c>
      <c r="G933" s="144" t="s">
        <v>4745</v>
      </c>
      <c r="H933" s="144" t="s">
        <v>9170</v>
      </c>
      <c r="I933" s="145" t="b">
        <v>1</v>
      </c>
      <c r="J933" s="145">
        <v>37.200000000000003</v>
      </c>
    </row>
    <row r="934" spans="1:10">
      <c r="A934" s="7" t="s">
        <v>49</v>
      </c>
      <c r="D934" s="144" t="s">
        <v>2083</v>
      </c>
      <c r="E934" s="144" t="s">
        <v>3865</v>
      </c>
      <c r="F934" s="147">
        <v>44561</v>
      </c>
      <c r="G934" s="144" t="s">
        <v>4745</v>
      </c>
      <c r="H934" s="144" t="s">
        <v>9170</v>
      </c>
      <c r="I934" s="145" t="b">
        <v>1</v>
      </c>
      <c r="J934" s="145">
        <v>37.200000000000003</v>
      </c>
    </row>
    <row r="935" spans="1:10">
      <c r="A935" s="7" t="s">
        <v>49</v>
      </c>
      <c r="D935" s="144" t="s">
        <v>2086</v>
      </c>
      <c r="E935" s="144" t="s">
        <v>3865</v>
      </c>
      <c r="F935" s="147">
        <v>44561</v>
      </c>
      <c r="G935" s="144" t="s">
        <v>4745</v>
      </c>
      <c r="H935" s="144" t="s">
        <v>9170</v>
      </c>
      <c r="I935" s="145" t="b">
        <v>1</v>
      </c>
      <c r="J935" s="145">
        <v>59</v>
      </c>
    </row>
    <row r="936" spans="1:10">
      <c r="A936" s="7" t="s">
        <v>49</v>
      </c>
      <c r="D936" s="144" t="s">
        <v>2090</v>
      </c>
      <c r="E936" s="144" t="s">
        <v>3865</v>
      </c>
      <c r="F936" s="147">
        <v>44561</v>
      </c>
      <c r="G936" s="144" t="s">
        <v>4745</v>
      </c>
      <c r="H936" s="144" t="s">
        <v>9170</v>
      </c>
      <c r="I936" s="145" t="b">
        <v>1</v>
      </c>
      <c r="J936" s="145">
        <v>59</v>
      </c>
    </row>
    <row r="937" spans="1:10">
      <c r="A937" s="7" t="s">
        <v>49</v>
      </c>
      <c r="D937" s="144" t="s">
        <v>2093</v>
      </c>
      <c r="E937" s="144" t="s">
        <v>3865</v>
      </c>
      <c r="F937" s="147">
        <v>44561</v>
      </c>
      <c r="G937" s="144" t="s">
        <v>4745</v>
      </c>
      <c r="H937" s="144" t="s">
        <v>9170</v>
      </c>
      <c r="I937" s="145" t="b">
        <v>1</v>
      </c>
      <c r="J937" s="145">
        <v>11.4</v>
      </c>
    </row>
    <row r="938" spans="1:10">
      <c r="A938" s="7" t="s">
        <v>49</v>
      </c>
      <c r="D938" s="144" t="s">
        <v>2096</v>
      </c>
      <c r="E938" s="144" t="s">
        <v>3865</v>
      </c>
      <c r="F938" s="147">
        <v>44561</v>
      </c>
      <c r="G938" s="144" t="s">
        <v>4745</v>
      </c>
      <c r="H938" s="144" t="s">
        <v>9170</v>
      </c>
      <c r="I938" s="145" t="b">
        <v>1</v>
      </c>
      <c r="J938" s="145">
        <v>11.4</v>
      </c>
    </row>
    <row r="939" spans="1:10">
      <c r="A939" s="7" t="s">
        <v>49</v>
      </c>
      <c r="D939" s="144" t="s">
        <v>2099</v>
      </c>
      <c r="E939" s="144" t="s">
        <v>3865</v>
      </c>
      <c r="F939" s="147">
        <v>44561</v>
      </c>
      <c r="G939" s="144" t="s">
        <v>4745</v>
      </c>
      <c r="H939" s="144" t="s">
        <v>9170</v>
      </c>
      <c r="I939" s="145" t="b">
        <v>1</v>
      </c>
      <c r="J939" s="145">
        <v>11.4</v>
      </c>
    </row>
    <row r="940" spans="1:10">
      <c r="A940" s="7" t="s">
        <v>49</v>
      </c>
      <c r="D940" s="144" t="s">
        <v>2102</v>
      </c>
      <c r="E940" s="144" t="s">
        <v>3865</v>
      </c>
      <c r="F940" s="147">
        <v>44561</v>
      </c>
      <c r="G940" s="144" t="s">
        <v>4745</v>
      </c>
      <c r="H940" s="144" t="s">
        <v>9170</v>
      </c>
      <c r="I940" s="145" t="b">
        <v>1</v>
      </c>
      <c r="J940" s="145">
        <v>11.4</v>
      </c>
    </row>
    <row r="941" spans="1:10">
      <c r="A941" s="7" t="s">
        <v>49</v>
      </c>
      <c r="D941" s="144" t="s">
        <v>2105</v>
      </c>
      <c r="E941" s="144" t="s">
        <v>3865</v>
      </c>
      <c r="F941" s="147">
        <v>44561</v>
      </c>
      <c r="G941" s="144" t="s">
        <v>4745</v>
      </c>
      <c r="H941" s="144" t="s">
        <v>9170</v>
      </c>
      <c r="I941" s="145" t="b">
        <v>1</v>
      </c>
      <c r="J941" s="145">
        <v>11.4</v>
      </c>
    </row>
    <row r="942" spans="1:10">
      <c r="A942" s="7" t="s">
        <v>49</v>
      </c>
      <c r="D942" s="144" t="s">
        <v>2109</v>
      </c>
      <c r="E942" s="144" t="s">
        <v>3865</v>
      </c>
      <c r="F942" s="147">
        <v>44561</v>
      </c>
      <c r="G942" s="144" t="s">
        <v>4745</v>
      </c>
      <c r="H942" s="144" t="s">
        <v>9170</v>
      </c>
      <c r="I942" s="145" t="b">
        <v>1</v>
      </c>
      <c r="J942" s="145">
        <v>21.4</v>
      </c>
    </row>
    <row r="943" spans="1:10">
      <c r="A943" s="7" t="s">
        <v>49</v>
      </c>
      <c r="D943" s="144" t="s">
        <v>2112</v>
      </c>
      <c r="E943" s="144" t="s">
        <v>3865</v>
      </c>
      <c r="F943" s="147">
        <v>44561</v>
      </c>
      <c r="G943" s="144" t="s">
        <v>4745</v>
      </c>
      <c r="H943" s="144" t="s">
        <v>9170</v>
      </c>
      <c r="I943" s="145" t="b">
        <v>1</v>
      </c>
      <c r="J943" s="145">
        <v>21.4</v>
      </c>
    </row>
    <row r="944" spans="1:10">
      <c r="A944" s="7" t="s">
        <v>49</v>
      </c>
      <c r="D944" s="144" t="s">
        <v>2115</v>
      </c>
      <c r="E944" s="144" t="s">
        <v>3865</v>
      </c>
      <c r="F944" s="147">
        <v>44561</v>
      </c>
      <c r="G944" s="144" t="s">
        <v>4745</v>
      </c>
      <c r="H944" s="144" t="s">
        <v>9170</v>
      </c>
      <c r="I944" s="145" t="b">
        <v>1</v>
      </c>
      <c r="J944" s="145">
        <v>21.4</v>
      </c>
    </row>
    <row r="945" spans="1:10">
      <c r="A945" s="7" t="s">
        <v>49</v>
      </c>
      <c r="D945" s="144" t="s">
        <v>2118</v>
      </c>
      <c r="E945" s="144" t="s">
        <v>3865</v>
      </c>
      <c r="F945" s="147">
        <v>44561</v>
      </c>
      <c r="G945" s="144" t="s">
        <v>4745</v>
      </c>
      <c r="H945" s="144" t="s">
        <v>9170</v>
      </c>
      <c r="I945" s="145" t="b">
        <v>1</v>
      </c>
      <c r="J945" s="145">
        <v>21.6</v>
      </c>
    </row>
    <row r="946" spans="1:10">
      <c r="A946" s="7" t="s">
        <v>49</v>
      </c>
      <c r="D946" s="144" t="s">
        <v>2122</v>
      </c>
      <c r="E946" s="144" t="s">
        <v>3865</v>
      </c>
      <c r="F946" s="147">
        <v>44561</v>
      </c>
      <c r="G946" s="144" t="s">
        <v>4745</v>
      </c>
      <c r="H946" s="144" t="s">
        <v>9170</v>
      </c>
      <c r="I946" s="145" t="b">
        <v>1</v>
      </c>
      <c r="J946" s="145">
        <v>21.6</v>
      </c>
    </row>
    <row r="947" spans="1:10">
      <c r="A947" s="7" t="s">
        <v>49</v>
      </c>
      <c r="D947" s="144" t="s">
        <v>3786</v>
      </c>
      <c r="E947" s="144" t="s">
        <v>3865</v>
      </c>
      <c r="F947" s="147">
        <v>44561</v>
      </c>
      <c r="G947" s="144" t="s">
        <v>4745</v>
      </c>
      <c r="H947" s="144" t="s">
        <v>9170</v>
      </c>
      <c r="I947" s="145" t="b">
        <v>1</v>
      </c>
      <c r="J947" s="145">
        <v>2.9</v>
      </c>
    </row>
    <row r="948" spans="1:10">
      <c r="A948" s="7" t="s">
        <v>49</v>
      </c>
      <c r="D948" s="144" t="s">
        <v>2125</v>
      </c>
      <c r="E948" s="144" t="s">
        <v>3865</v>
      </c>
      <c r="F948" s="147">
        <v>44561</v>
      </c>
      <c r="G948" s="144" t="s">
        <v>4745</v>
      </c>
      <c r="H948" s="144" t="s">
        <v>9170</v>
      </c>
      <c r="I948" s="145" t="b">
        <v>1</v>
      </c>
      <c r="J948" s="145">
        <v>11.4</v>
      </c>
    </row>
    <row r="949" spans="1:10">
      <c r="A949" s="7" t="s">
        <v>49</v>
      </c>
      <c r="D949" s="144" t="s">
        <v>2129</v>
      </c>
      <c r="E949" s="144" t="s">
        <v>3865</v>
      </c>
      <c r="F949" s="147">
        <v>44561</v>
      </c>
      <c r="G949" s="144" t="s">
        <v>4745</v>
      </c>
      <c r="H949" s="144" t="s">
        <v>9170</v>
      </c>
      <c r="I949" s="145" t="b">
        <v>1</v>
      </c>
      <c r="J949" s="145">
        <v>11.4</v>
      </c>
    </row>
    <row r="950" spans="1:10">
      <c r="A950" s="7" t="s">
        <v>49</v>
      </c>
      <c r="D950" s="144" t="s">
        <v>1492</v>
      </c>
      <c r="E950" s="144" t="s">
        <v>3865</v>
      </c>
      <c r="F950" s="147">
        <v>44561</v>
      </c>
      <c r="G950" s="144" t="s">
        <v>4745</v>
      </c>
      <c r="H950" s="144" t="s">
        <v>9170</v>
      </c>
      <c r="I950" s="145" t="b">
        <v>1</v>
      </c>
      <c r="J950" s="145">
        <v>14.8</v>
      </c>
    </row>
    <row r="951" spans="1:10">
      <c r="A951" s="7" t="s">
        <v>49</v>
      </c>
      <c r="D951" s="144" t="s">
        <v>1496</v>
      </c>
      <c r="E951" s="144" t="s">
        <v>3865</v>
      </c>
      <c r="F951" s="147">
        <v>44561</v>
      </c>
      <c r="G951" s="144" t="s">
        <v>4745</v>
      </c>
      <c r="H951" s="144" t="s">
        <v>9170</v>
      </c>
      <c r="I951" s="145" t="b">
        <v>1</v>
      </c>
      <c r="J951" s="145">
        <v>14.8</v>
      </c>
    </row>
    <row r="952" spans="1:10">
      <c r="A952" s="7" t="s">
        <v>49</v>
      </c>
      <c r="D952" s="144" t="s">
        <v>1500</v>
      </c>
      <c r="E952" s="144" t="s">
        <v>3865</v>
      </c>
      <c r="F952" s="147">
        <v>44561</v>
      </c>
      <c r="G952" s="144" t="s">
        <v>4745</v>
      </c>
      <c r="H952" s="144" t="s">
        <v>9170</v>
      </c>
      <c r="I952" s="145" t="b">
        <v>1</v>
      </c>
      <c r="J952" s="145">
        <v>14.8</v>
      </c>
    </row>
    <row r="953" spans="1:10">
      <c r="A953" s="7" t="s">
        <v>49</v>
      </c>
      <c r="D953" s="144" t="s">
        <v>3787</v>
      </c>
      <c r="E953" s="144" t="s">
        <v>3865</v>
      </c>
      <c r="F953" s="147">
        <v>44561</v>
      </c>
      <c r="G953" s="144" t="s">
        <v>4745</v>
      </c>
      <c r="H953" s="144" t="s">
        <v>9170</v>
      </c>
      <c r="I953" s="145" t="b">
        <v>1</v>
      </c>
      <c r="J953" s="145">
        <v>2.9</v>
      </c>
    </row>
    <row r="954" spans="1:10">
      <c r="A954" s="7" t="s">
        <v>49</v>
      </c>
      <c r="D954" s="144" t="s">
        <v>2132</v>
      </c>
      <c r="E954" s="144" t="s">
        <v>3865</v>
      </c>
      <c r="F954" s="147">
        <v>44561</v>
      </c>
      <c r="G954" s="144" t="s">
        <v>4745</v>
      </c>
      <c r="H954" s="144" t="s">
        <v>9170</v>
      </c>
      <c r="I954" s="145" t="b">
        <v>1</v>
      </c>
      <c r="J954" s="145">
        <v>37.200000000000003</v>
      </c>
    </row>
    <row r="955" spans="1:10">
      <c r="A955" s="7" t="s">
        <v>49</v>
      </c>
      <c r="D955" s="144" t="s">
        <v>3788</v>
      </c>
      <c r="E955" s="144" t="s">
        <v>3865</v>
      </c>
      <c r="F955" s="147">
        <v>44561</v>
      </c>
      <c r="G955" s="144" t="s">
        <v>4745</v>
      </c>
      <c r="H955" s="144" t="s">
        <v>9170</v>
      </c>
      <c r="I955" s="145" t="b">
        <v>1</v>
      </c>
      <c r="J955" s="145">
        <v>5.9</v>
      </c>
    </row>
    <row r="956" spans="1:10">
      <c r="A956" s="7" t="s">
        <v>49</v>
      </c>
      <c r="D956" s="144" t="s">
        <v>2136</v>
      </c>
      <c r="E956" s="144" t="s">
        <v>3865</v>
      </c>
      <c r="F956" s="147">
        <v>44561</v>
      </c>
      <c r="G956" s="144" t="s">
        <v>4745</v>
      </c>
      <c r="H956" s="144" t="s">
        <v>9170</v>
      </c>
      <c r="I956" s="145" t="b">
        <v>1</v>
      </c>
      <c r="J956" s="145">
        <v>37.200000000000003</v>
      </c>
    </row>
    <row r="957" spans="1:10">
      <c r="A957" s="7" t="s">
        <v>49</v>
      </c>
      <c r="D957" s="144" t="s">
        <v>2139</v>
      </c>
      <c r="E957" s="144" t="s">
        <v>3865</v>
      </c>
      <c r="F957" s="147">
        <v>44561</v>
      </c>
      <c r="G957" s="144" t="s">
        <v>4745</v>
      </c>
      <c r="H957" s="144" t="s">
        <v>9170</v>
      </c>
      <c r="I957" s="145" t="b">
        <v>1</v>
      </c>
      <c r="J957" s="145">
        <v>37.200000000000003</v>
      </c>
    </row>
    <row r="958" spans="1:10">
      <c r="A958" s="7" t="s">
        <v>49</v>
      </c>
      <c r="D958" s="144" t="s">
        <v>2142</v>
      </c>
      <c r="E958" s="144" t="s">
        <v>3865</v>
      </c>
      <c r="F958" s="147">
        <v>44561</v>
      </c>
      <c r="G958" s="144" t="s">
        <v>4745</v>
      </c>
      <c r="H958" s="144" t="s">
        <v>9170</v>
      </c>
      <c r="I958" s="145" t="b">
        <v>1</v>
      </c>
      <c r="J958" s="145">
        <v>59</v>
      </c>
    </row>
    <row r="959" spans="1:10">
      <c r="A959" s="7" t="s">
        <v>49</v>
      </c>
      <c r="D959" s="144" t="s">
        <v>3789</v>
      </c>
      <c r="E959" s="144" t="s">
        <v>3865</v>
      </c>
      <c r="F959" s="147">
        <v>44561</v>
      </c>
      <c r="G959" s="144" t="s">
        <v>4745</v>
      </c>
      <c r="H959" s="144" t="s">
        <v>9170</v>
      </c>
      <c r="I959" s="145" t="b">
        <v>1</v>
      </c>
      <c r="J959" s="145">
        <v>12.9</v>
      </c>
    </row>
    <row r="960" spans="1:10">
      <c r="A960" s="7" t="s">
        <v>49</v>
      </c>
      <c r="D960" s="144" t="s">
        <v>2146</v>
      </c>
      <c r="E960" s="144" t="s">
        <v>3865</v>
      </c>
      <c r="F960" s="147">
        <v>44561</v>
      </c>
      <c r="G960" s="144" t="s">
        <v>4745</v>
      </c>
      <c r="H960" s="144" t="s">
        <v>9170</v>
      </c>
      <c r="I960" s="145" t="b">
        <v>1</v>
      </c>
      <c r="J960" s="145">
        <v>11.4</v>
      </c>
    </row>
    <row r="961" spans="1:10">
      <c r="A961" s="7" t="s">
        <v>49</v>
      </c>
      <c r="D961" s="144" t="s">
        <v>2149</v>
      </c>
      <c r="E961" s="144" t="s">
        <v>3865</v>
      </c>
      <c r="F961" s="147">
        <v>44561</v>
      </c>
      <c r="G961" s="144" t="s">
        <v>4745</v>
      </c>
      <c r="H961" s="144" t="s">
        <v>9170</v>
      </c>
      <c r="I961" s="145" t="b">
        <v>1</v>
      </c>
      <c r="J961" s="145">
        <v>11.4</v>
      </c>
    </row>
    <row r="962" spans="1:10">
      <c r="A962" s="7" t="s">
        <v>49</v>
      </c>
      <c r="D962" s="144" t="s">
        <v>2152</v>
      </c>
      <c r="E962" s="144" t="s">
        <v>3865</v>
      </c>
      <c r="F962" s="147">
        <v>44561</v>
      </c>
      <c r="G962" s="144" t="s">
        <v>4745</v>
      </c>
      <c r="H962" s="144" t="s">
        <v>9170</v>
      </c>
      <c r="I962" s="145" t="b">
        <v>1</v>
      </c>
      <c r="J962" s="145">
        <v>11.4</v>
      </c>
    </row>
    <row r="963" spans="1:10">
      <c r="A963" s="7" t="s">
        <v>49</v>
      </c>
      <c r="D963" s="144" t="s">
        <v>2155</v>
      </c>
      <c r="E963" s="144" t="s">
        <v>3865</v>
      </c>
      <c r="F963" s="147">
        <v>44561</v>
      </c>
      <c r="G963" s="144" t="s">
        <v>4745</v>
      </c>
      <c r="H963" s="144" t="s">
        <v>9170</v>
      </c>
      <c r="I963" s="145" t="b">
        <v>1</v>
      </c>
      <c r="J963" s="145">
        <v>11.4</v>
      </c>
    </row>
    <row r="964" spans="1:10">
      <c r="A964" s="7" t="s">
        <v>49</v>
      </c>
      <c r="D964" s="144" t="s">
        <v>3790</v>
      </c>
      <c r="E964" s="144" t="s">
        <v>3865</v>
      </c>
      <c r="F964" s="147">
        <v>44561</v>
      </c>
      <c r="G964" s="144" t="s">
        <v>4745</v>
      </c>
      <c r="H964" s="144" t="s">
        <v>9170</v>
      </c>
      <c r="I964" s="145" t="b">
        <v>1</v>
      </c>
      <c r="J964" s="145">
        <v>12.9</v>
      </c>
    </row>
    <row r="965" spans="1:10">
      <c r="A965" s="7" t="s">
        <v>49</v>
      </c>
      <c r="D965" s="144" t="s">
        <v>3791</v>
      </c>
      <c r="E965" s="144" t="s">
        <v>3865</v>
      </c>
      <c r="F965" s="147">
        <v>44561</v>
      </c>
      <c r="G965" s="144" t="s">
        <v>4745</v>
      </c>
      <c r="H965" s="144" t="s">
        <v>9170</v>
      </c>
      <c r="I965" s="145" t="b">
        <v>1</v>
      </c>
      <c r="J965" s="145">
        <v>12.9</v>
      </c>
    </row>
    <row r="966" spans="1:10">
      <c r="A966" s="7" t="s">
        <v>49</v>
      </c>
      <c r="D966" s="144" t="s">
        <v>3792</v>
      </c>
      <c r="E966" s="144" t="s">
        <v>3865</v>
      </c>
      <c r="F966" s="147">
        <v>44561</v>
      </c>
      <c r="G966" s="144" t="s">
        <v>4745</v>
      </c>
      <c r="H966" s="144" t="s">
        <v>9170</v>
      </c>
      <c r="I966" s="145" t="b">
        <v>1</v>
      </c>
      <c r="J966" s="145">
        <v>12.9</v>
      </c>
    </row>
    <row r="967" spans="1:10">
      <c r="A967" s="7" t="s">
        <v>49</v>
      </c>
      <c r="D967" s="144" t="s">
        <v>3793</v>
      </c>
      <c r="E967" s="144" t="s">
        <v>3865</v>
      </c>
      <c r="F967" s="147">
        <v>44561</v>
      </c>
      <c r="G967" s="144" t="s">
        <v>4745</v>
      </c>
      <c r="H967" s="144" t="s">
        <v>9170</v>
      </c>
      <c r="I967" s="145" t="b">
        <v>1</v>
      </c>
      <c r="J967" s="145">
        <v>12.9</v>
      </c>
    </row>
    <row r="968" spans="1:10">
      <c r="A968" s="7" t="s">
        <v>49</v>
      </c>
      <c r="D968" s="144" t="s">
        <v>3794</v>
      </c>
      <c r="E968" s="144" t="s">
        <v>3865</v>
      </c>
      <c r="F968" s="147">
        <v>44561</v>
      </c>
      <c r="G968" s="144" t="s">
        <v>4745</v>
      </c>
      <c r="H968" s="144" t="s">
        <v>9170</v>
      </c>
      <c r="I968" s="145" t="b">
        <v>1</v>
      </c>
      <c r="J968" s="145">
        <v>12.9</v>
      </c>
    </row>
    <row r="969" spans="1:10">
      <c r="A969" s="7" t="s">
        <v>49</v>
      </c>
      <c r="D969" s="144" t="s">
        <v>3795</v>
      </c>
      <c r="E969" s="144" t="s">
        <v>3865</v>
      </c>
      <c r="F969" s="147">
        <v>44561</v>
      </c>
      <c r="G969" s="144" t="s">
        <v>4745</v>
      </c>
      <c r="H969" s="144" t="s">
        <v>9170</v>
      </c>
      <c r="I969" s="145" t="b">
        <v>1</v>
      </c>
      <c r="J969" s="145">
        <v>12.9</v>
      </c>
    </row>
    <row r="970" spans="1:10">
      <c r="A970" s="7" t="s">
        <v>49</v>
      </c>
      <c r="D970" s="144" t="s">
        <v>3796</v>
      </c>
      <c r="E970" s="144" t="s">
        <v>3865</v>
      </c>
      <c r="F970" s="147">
        <v>44561</v>
      </c>
      <c r="G970" s="144" t="s">
        <v>4745</v>
      </c>
      <c r="H970" s="144" t="s">
        <v>9170</v>
      </c>
      <c r="I970" s="145" t="b">
        <v>1</v>
      </c>
      <c r="J970" s="145">
        <v>12.9</v>
      </c>
    </row>
    <row r="971" spans="1:10">
      <c r="A971" s="7" t="s">
        <v>49</v>
      </c>
      <c r="D971" s="144" t="s">
        <v>1504</v>
      </c>
      <c r="E971" s="144" t="s">
        <v>3865</v>
      </c>
      <c r="F971" s="147">
        <v>44561</v>
      </c>
      <c r="G971" s="144" t="s">
        <v>4745</v>
      </c>
      <c r="H971" s="144" t="s">
        <v>9170</v>
      </c>
      <c r="I971" s="145" t="b">
        <v>1</v>
      </c>
      <c r="J971" s="145">
        <v>103.6</v>
      </c>
    </row>
    <row r="972" spans="1:10">
      <c r="A972" s="7" t="s">
        <v>49</v>
      </c>
      <c r="D972" s="144" t="s">
        <v>1509</v>
      </c>
      <c r="E972" s="144" t="s">
        <v>3865</v>
      </c>
      <c r="F972" s="147">
        <v>44561</v>
      </c>
      <c r="G972" s="144" t="s">
        <v>4745</v>
      </c>
      <c r="H972" s="144" t="s">
        <v>9170</v>
      </c>
      <c r="I972" s="145" t="b">
        <v>1</v>
      </c>
      <c r="J972" s="145">
        <v>103.6</v>
      </c>
    </row>
    <row r="973" spans="1:10">
      <c r="A973" s="7" t="s">
        <v>49</v>
      </c>
      <c r="D973" s="144" t="s">
        <v>1512</v>
      </c>
      <c r="E973" s="144" t="s">
        <v>3865</v>
      </c>
      <c r="F973" s="147">
        <v>44561</v>
      </c>
      <c r="G973" s="144" t="s">
        <v>4745</v>
      </c>
      <c r="H973" s="144" t="s">
        <v>9170</v>
      </c>
      <c r="I973" s="145" t="b">
        <v>1</v>
      </c>
      <c r="J973" s="145">
        <v>51.7</v>
      </c>
    </row>
    <row r="974" spans="1:10">
      <c r="A974" s="7" t="s">
        <v>49</v>
      </c>
      <c r="D974" s="144" t="s">
        <v>1516</v>
      </c>
      <c r="E974" s="144" t="s">
        <v>3865</v>
      </c>
      <c r="F974" s="147">
        <v>44561</v>
      </c>
      <c r="G974" s="144" t="s">
        <v>4745</v>
      </c>
      <c r="H974" s="144" t="s">
        <v>9170</v>
      </c>
      <c r="I974" s="145" t="b">
        <v>1</v>
      </c>
      <c r="J974" s="145">
        <v>51.7</v>
      </c>
    </row>
    <row r="975" spans="1:10">
      <c r="A975" s="7" t="s">
        <v>49</v>
      </c>
      <c r="D975" s="144" t="s">
        <v>1519</v>
      </c>
      <c r="E975" s="144" t="s">
        <v>3865</v>
      </c>
      <c r="F975" s="147">
        <v>44561</v>
      </c>
      <c r="G975" s="144" t="s">
        <v>4745</v>
      </c>
      <c r="H975" s="144" t="s">
        <v>9170</v>
      </c>
      <c r="I975" s="145" t="b">
        <v>1</v>
      </c>
      <c r="J975" s="145">
        <v>30.3</v>
      </c>
    </row>
    <row r="976" spans="1:10">
      <c r="A976" s="7" t="s">
        <v>49</v>
      </c>
      <c r="D976" s="144" t="s">
        <v>1427</v>
      </c>
      <c r="E976" s="144" t="s">
        <v>3865</v>
      </c>
      <c r="F976" s="147">
        <v>44561</v>
      </c>
      <c r="G976" s="144" t="s">
        <v>4745</v>
      </c>
      <c r="H976" s="144" t="s">
        <v>9170</v>
      </c>
      <c r="I976" s="145" t="b">
        <v>1</v>
      </c>
      <c r="J976" s="145">
        <v>20.6</v>
      </c>
    </row>
    <row r="977" spans="1:10">
      <c r="A977" s="7" t="s">
        <v>49</v>
      </c>
      <c r="D977" s="144" t="s">
        <v>1431</v>
      </c>
      <c r="E977" s="144" t="s">
        <v>3865</v>
      </c>
      <c r="F977" s="147">
        <v>44561</v>
      </c>
      <c r="G977" s="144" t="s">
        <v>4745</v>
      </c>
      <c r="H977" s="144" t="s">
        <v>9170</v>
      </c>
      <c r="I977" s="145" t="b">
        <v>1</v>
      </c>
      <c r="J977" s="145">
        <v>20.6</v>
      </c>
    </row>
    <row r="978" spans="1:10">
      <c r="A978" s="7" t="s">
        <v>49</v>
      </c>
      <c r="D978" s="144" t="s">
        <v>1434</v>
      </c>
      <c r="E978" s="144" t="s">
        <v>3865</v>
      </c>
      <c r="F978" s="147">
        <v>44561</v>
      </c>
      <c r="G978" s="144" t="s">
        <v>4745</v>
      </c>
      <c r="H978" s="144" t="s">
        <v>9170</v>
      </c>
      <c r="I978" s="145" t="b">
        <v>1</v>
      </c>
      <c r="J978" s="145">
        <v>20.6</v>
      </c>
    </row>
    <row r="979" spans="1:10">
      <c r="A979" s="7" t="s">
        <v>49</v>
      </c>
      <c r="D979" s="144" t="s">
        <v>1437</v>
      </c>
      <c r="E979" s="144" t="s">
        <v>3865</v>
      </c>
      <c r="F979" s="147">
        <v>44561</v>
      </c>
      <c r="G979" s="144" t="s">
        <v>4745</v>
      </c>
      <c r="H979" s="144" t="s">
        <v>9170</v>
      </c>
      <c r="I979" s="145" t="b">
        <v>1</v>
      </c>
      <c r="J979" s="145">
        <v>32.5</v>
      </c>
    </row>
    <row r="980" spans="1:10">
      <c r="A980" s="7" t="s">
        <v>49</v>
      </c>
      <c r="D980" s="144" t="s">
        <v>1440</v>
      </c>
      <c r="E980" s="144" t="s">
        <v>3865</v>
      </c>
      <c r="F980" s="147">
        <v>44561</v>
      </c>
      <c r="G980" s="144" t="s">
        <v>4745</v>
      </c>
      <c r="H980" s="144" t="s">
        <v>9170</v>
      </c>
      <c r="I980" s="145" t="b">
        <v>1</v>
      </c>
      <c r="J980" s="145">
        <v>32.5</v>
      </c>
    </row>
    <row r="981" spans="1:10">
      <c r="A981" s="7" t="s">
        <v>49</v>
      </c>
      <c r="D981" s="144" t="s">
        <v>1444</v>
      </c>
      <c r="E981" s="144" t="s">
        <v>3865</v>
      </c>
      <c r="F981" s="147">
        <v>44561</v>
      </c>
      <c r="G981" s="144" t="s">
        <v>4745</v>
      </c>
      <c r="H981" s="144" t="s">
        <v>9170</v>
      </c>
      <c r="I981" s="145" t="b">
        <v>1</v>
      </c>
      <c r="J981" s="145">
        <v>53.6</v>
      </c>
    </row>
    <row r="982" spans="1:10">
      <c r="A982" s="7" t="s">
        <v>49</v>
      </c>
      <c r="D982" s="144" t="s">
        <v>1448</v>
      </c>
      <c r="E982" s="144" t="s">
        <v>3865</v>
      </c>
      <c r="F982" s="147">
        <v>44561</v>
      </c>
      <c r="G982" s="144" t="s">
        <v>4745</v>
      </c>
      <c r="H982" s="144" t="s">
        <v>9170</v>
      </c>
      <c r="I982" s="145" t="b">
        <v>1</v>
      </c>
      <c r="J982" s="145">
        <v>53.6</v>
      </c>
    </row>
    <row r="983" spans="1:10">
      <c r="A983" s="7" t="s">
        <v>49</v>
      </c>
      <c r="D983" s="144" t="s">
        <v>1452</v>
      </c>
      <c r="E983" s="144" t="s">
        <v>3865</v>
      </c>
      <c r="F983" s="147">
        <v>44561</v>
      </c>
      <c r="G983" s="144" t="s">
        <v>4745</v>
      </c>
      <c r="H983" s="144" t="s">
        <v>9170</v>
      </c>
      <c r="I983" s="145" t="b">
        <v>1</v>
      </c>
      <c r="J983" s="145">
        <v>10.4</v>
      </c>
    </row>
    <row r="984" spans="1:10">
      <c r="A984" s="7" t="s">
        <v>49</v>
      </c>
      <c r="D984" s="144" t="s">
        <v>1455</v>
      </c>
      <c r="E984" s="144" t="s">
        <v>3865</v>
      </c>
      <c r="F984" s="147">
        <v>44561</v>
      </c>
      <c r="G984" s="144" t="s">
        <v>4745</v>
      </c>
      <c r="H984" s="144" t="s">
        <v>9170</v>
      </c>
      <c r="I984" s="145" t="b">
        <v>1</v>
      </c>
      <c r="J984" s="145">
        <v>10.4</v>
      </c>
    </row>
    <row r="985" spans="1:10">
      <c r="A985" s="7" t="s">
        <v>49</v>
      </c>
      <c r="D985" s="144" t="s">
        <v>1458</v>
      </c>
      <c r="E985" s="144" t="s">
        <v>3865</v>
      </c>
      <c r="F985" s="147">
        <v>44561</v>
      </c>
      <c r="G985" s="144" t="s">
        <v>4745</v>
      </c>
      <c r="H985" s="144" t="s">
        <v>9170</v>
      </c>
      <c r="I985" s="145" t="b">
        <v>1</v>
      </c>
      <c r="J985" s="145">
        <v>10.4</v>
      </c>
    </row>
    <row r="986" spans="1:10">
      <c r="A986" s="7" t="s">
        <v>49</v>
      </c>
      <c r="D986" s="144" t="s">
        <v>2161</v>
      </c>
      <c r="E986" s="144" t="s">
        <v>3865</v>
      </c>
      <c r="F986" s="147">
        <v>44561</v>
      </c>
      <c r="G986" s="144" t="s">
        <v>4745</v>
      </c>
      <c r="H986" s="144" t="s">
        <v>9170</v>
      </c>
      <c r="I986" s="145" t="b">
        <v>1</v>
      </c>
      <c r="J986" s="145">
        <v>11.4</v>
      </c>
    </row>
    <row r="987" spans="1:10">
      <c r="A987" s="7" t="s">
        <v>49</v>
      </c>
      <c r="D987" s="144" t="s">
        <v>2164</v>
      </c>
      <c r="E987" s="144" t="s">
        <v>3865</v>
      </c>
      <c r="F987" s="147">
        <v>44561</v>
      </c>
      <c r="G987" s="144" t="s">
        <v>4745</v>
      </c>
      <c r="H987" s="144" t="s">
        <v>9170</v>
      </c>
      <c r="I987" s="145" t="b">
        <v>1</v>
      </c>
      <c r="J987" s="145">
        <v>21.9</v>
      </c>
    </row>
    <row r="988" spans="1:10">
      <c r="A988" s="7" t="s">
        <v>49</v>
      </c>
      <c r="D988" s="144" t="s">
        <v>2167</v>
      </c>
      <c r="E988" s="144" t="s">
        <v>3865</v>
      </c>
      <c r="F988" s="147">
        <v>44561</v>
      </c>
      <c r="G988" s="144" t="s">
        <v>4745</v>
      </c>
      <c r="H988" s="144" t="s">
        <v>9170</v>
      </c>
      <c r="I988" s="145" t="b">
        <v>1</v>
      </c>
      <c r="J988" s="145">
        <v>22.3</v>
      </c>
    </row>
    <row r="989" spans="1:10">
      <c r="A989" s="7" t="s">
        <v>49</v>
      </c>
      <c r="D989" s="144" t="s">
        <v>2170</v>
      </c>
      <c r="E989" s="144" t="s">
        <v>3865</v>
      </c>
      <c r="F989" s="147">
        <v>44561</v>
      </c>
      <c r="G989" s="144" t="s">
        <v>4745</v>
      </c>
      <c r="H989" s="144" t="s">
        <v>9170</v>
      </c>
      <c r="I989" s="145" t="b">
        <v>1</v>
      </c>
      <c r="J989" s="145">
        <v>21.9</v>
      </c>
    </row>
    <row r="990" spans="1:10">
      <c r="A990" s="7" t="s">
        <v>49</v>
      </c>
      <c r="D990" s="144" t="s">
        <v>2173</v>
      </c>
      <c r="E990" s="144" t="s">
        <v>3865</v>
      </c>
      <c r="F990" s="147">
        <v>44561</v>
      </c>
      <c r="G990" s="144" t="s">
        <v>4745</v>
      </c>
      <c r="H990" s="144" t="s">
        <v>9170</v>
      </c>
      <c r="I990" s="145" t="b">
        <v>1</v>
      </c>
      <c r="J990" s="145">
        <v>21.9</v>
      </c>
    </row>
    <row r="991" spans="1:10">
      <c r="A991" s="7" t="s">
        <v>49</v>
      </c>
      <c r="D991" s="144" t="s">
        <v>2176</v>
      </c>
      <c r="E991" s="144" t="s">
        <v>3865</v>
      </c>
      <c r="F991" s="147">
        <v>44561</v>
      </c>
      <c r="G991" s="144" t="s">
        <v>4745</v>
      </c>
      <c r="H991" s="144" t="s">
        <v>9170</v>
      </c>
      <c r="I991" s="145" t="b">
        <v>1</v>
      </c>
      <c r="J991" s="145">
        <v>21.9</v>
      </c>
    </row>
    <row r="992" spans="1:10">
      <c r="A992" s="7" t="s">
        <v>49</v>
      </c>
      <c r="D992" s="144" t="s">
        <v>2179</v>
      </c>
      <c r="E992" s="144" t="s">
        <v>3865</v>
      </c>
      <c r="F992" s="147">
        <v>44561</v>
      </c>
      <c r="G992" s="144" t="s">
        <v>4745</v>
      </c>
      <c r="H992" s="144" t="s">
        <v>9170</v>
      </c>
      <c r="I992" s="145" t="b">
        <v>1</v>
      </c>
      <c r="J992" s="145">
        <v>11.4</v>
      </c>
    </row>
    <row r="993" spans="1:10">
      <c r="A993" s="7" t="s">
        <v>49</v>
      </c>
      <c r="D993" s="144" t="s">
        <v>2182</v>
      </c>
      <c r="E993" s="144" t="s">
        <v>3865</v>
      </c>
      <c r="F993" s="147">
        <v>44561</v>
      </c>
      <c r="G993" s="144" t="s">
        <v>4745</v>
      </c>
      <c r="H993" s="144" t="s">
        <v>9170</v>
      </c>
      <c r="I993" s="145" t="b">
        <v>1</v>
      </c>
      <c r="J993" s="145">
        <v>11.1</v>
      </c>
    </row>
    <row r="994" spans="1:10">
      <c r="A994" s="7" t="s">
        <v>49</v>
      </c>
      <c r="D994" s="144" t="s">
        <v>2185</v>
      </c>
      <c r="E994" s="144" t="s">
        <v>3865</v>
      </c>
      <c r="F994" s="147">
        <v>44561</v>
      </c>
      <c r="G994" s="144" t="s">
        <v>4745</v>
      </c>
      <c r="H994" s="144" t="s">
        <v>9170</v>
      </c>
      <c r="I994" s="145" t="b">
        <v>1</v>
      </c>
      <c r="J994" s="145">
        <v>22.2</v>
      </c>
    </row>
    <row r="995" spans="1:10">
      <c r="A995" s="7" t="s">
        <v>49</v>
      </c>
      <c r="D995" s="144" t="s">
        <v>2188</v>
      </c>
      <c r="E995" s="144" t="s">
        <v>3865</v>
      </c>
      <c r="F995" s="147">
        <v>44561</v>
      </c>
      <c r="G995" s="144" t="s">
        <v>4745</v>
      </c>
      <c r="H995" s="144" t="s">
        <v>9170</v>
      </c>
      <c r="I995" s="145" t="b">
        <v>1</v>
      </c>
      <c r="J995" s="145">
        <v>22</v>
      </c>
    </row>
    <row r="996" spans="1:10">
      <c r="A996" s="7" t="s">
        <v>49</v>
      </c>
      <c r="D996" s="144" t="s">
        <v>2192</v>
      </c>
      <c r="E996" s="144" t="s">
        <v>3865</v>
      </c>
      <c r="F996" s="147">
        <v>44561</v>
      </c>
      <c r="G996" s="144" t="s">
        <v>4745</v>
      </c>
      <c r="H996" s="144" t="s">
        <v>9170</v>
      </c>
      <c r="I996" s="145" t="b">
        <v>1</v>
      </c>
      <c r="J996" s="145">
        <v>21.2</v>
      </c>
    </row>
    <row r="997" spans="1:10">
      <c r="A997" s="7" t="s">
        <v>49</v>
      </c>
      <c r="D997" s="144" t="s">
        <v>3797</v>
      </c>
      <c r="E997" s="144" t="s">
        <v>3865</v>
      </c>
      <c r="F997" s="147">
        <v>44561</v>
      </c>
      <c r="G997" s="144" t="s">
        <v>4745</v>
      </c>
      <c r="H997" s="144" t="s">
        <v>9170</v>
      </c>
      <c r="I997" s="145" t="b">
        <v>1</v>
      </c>
      <c r="J997" s="145">
        <v>3.9</v>
      </c>
    </row>
    <row r="998" spans="1:10">
      <c r="A998" s="7" t="s">
        <v>49</v>
      </c>
      <c r="D998" s="144" t="s">
        <v>2195</v>
      </c>
      <c r="E998" s="144" t="s">
        <v>3865</v>
      </c>
      <c r="F998" s="147">
        <v>44561</v>
      </c>
      <c r="G998" s="144" t="s">
        <v>4745</v>
      </c>
      <c r="H998" s="144" t="s">
        <v>9170</v>
      </c>
      <c r="I998" s="145" t="b">
        <v>1</v>
      </c>
      <c r="J998" s="145">
        <v>3.9</v>
      </c>
    </row>
    <row r="999" spans="1:10">
      <c r="A999" s="7" t="s">
        <v>49</v>
      </c>
      <c r="D999" s="144" t="s">
        <v>3629</v>
      </c>
      <c r="E999" s="144" t="s">
        <v>3865</v>
      </c>
      <c r="F999" s="147">
        <v>44561</v>
      </c>
      <c r="G999" s="144" t="s">
        <v>4745</v>
      </c>
      <c r="H999" s="144" t="s">
        <v>9170</v>
      </c>
      <c r="I999" s="145" t="b">
        <v>1</v>
      </c>
      <c r="J999" s="145">
        <v>4.7</v>
      </c>
    </row>
    <row r="1000" spans="1:10">
      <c r="A1000" s="7" t="s">
        <v>49</v>
      </c>
      <c r="D1000" s="144" t="s">
        <v>1647</v>
      </c>
      <c r="E1000" s="144" t="s">
        <v>3865</v>
      </c>
      <c r="F1000" s="147">
        <v>44561</v>
      </c>
      <c r="G1000" s="144" t="s">
        <v>4745</v>
      </c>
      <c r="H1000" s="144" t="s">
        <v>9170</v>
      </c>
      <c r="I1000" s="145" t="b">
        <v>1</v>
      </c>
      <c r="J1000" s="145">
        <v>11.4</v>
      </c>
    </row>
    <row r="1001" spans="1:10">
      <c r="A1001" s="7" t="s">
        <v>49</v>
      </c>
      <c r="D1001" s="144" t="s">
        <v>2198</v>
      </c>
      <c r="E1001" s="144" t="s">
        <v>3865</v>
      </c>
      <c r="F1001" s="147">
        <v>44561</v>
      </c>
      <c r="G1001" s="144" t="s">
        <v>4745</v>
      </c>
      <c r="H1001" s="144" t="s">
        <v>9170</v>
      </c>
      <c r="I1001" s="145" t="b">
        <v>1</v>
      </c>
      <c r="J1001" s="145">
        <v>20.6</v>
      </c>
    </row>
    <row r="1002" spans="1:10">
      <c r="A1002" s="7" t="s">
        <v>49</v>
      </c>
      <c r="D1002" s="144" t="s">
        <v>2201</v>
      </c>
      <c r="E1002" s="144" t="s">
        <v>3865</v>
      </c>
      <c r="F1002" s="147">
        <v>44561</v>
      </c>
      <c r="G1002" s="144" t="s">
        <v>4745</v>
      </c>
      <c r="H1002" s="144" t="s">
        <v>9170</v>
      </c>
      <c r="I1002" s="145" t="b">
        <v>1</v>
      </c>
      <c r="J1002" s="145">
        <v>20.6</v>
      </c>
    </row>
    <row r="1003" spans="1:10">
      <c r="A1003" s="7" t="s">
        <v>49</v>
      </c>
      <c r="D1003" s="144" t="s">
        <v>2204</v>
      </c>
      <c r="E1003" s="144" t="s">
        <v>3865</v>
      </c>
      <c r="F1003" s="147">
        <v>44561</v>
      </c>
      <c r="G1003" s="144" t="s">
        <v>4745</v>
      </c>
      <c r="H1003" s="144" t="s">
        <v>9170</v>
      </c>
      <c r="I1003" s="145" t="b">
        <v>1</v>
      </c>
      <c r="J1003" s="145">
        <v>20.6</v>
      </c>
    </row>
    <row r="1004" spans="1:10">
      <c r="A1004" s="7" t="s">
        <v>49</v>
      </c>
      <c r="D1004" s="144" t="s">
        <v>2207</v>
      </c>
      <c r="E1004" s="144" t="s">
        <v>3865</v>
      </c>
      <c r="F1004" s="147">
        <v>44561</v>
      </c>
      <c r="G1004" s="144" t="s">
        <v>4745</v>
      </c>
      <c r="H1004" s="144" t="s">
        <v>9170</v>
      </c>
      <c r="I1004" s="145" t="b">
        <v>1</v>
      </c>
      <c r="J1004" s="145">
        <v>20.6</v>
      </c>
    </row>
    <row r="1005" spans="1:10">
      <c r="A1005" s="7" t="s">
        <v>49</v>
      </c>
      <c r="D1005" s="144" t="s">
        <v>2210</v>
      </c>
      <c r="E1005" s="144" t="s">
        <v>3865</v>
      </c>
      <c r="F1005" s="147">
        <v>44561</v>
      </c>
      <c r="G1005" s="144" t="s">
        <v>4745</v>
      </c>
      <c r="H1005" s="144" t="s">
        <v>9170</v>
      </c>
      <c r="I1005" s="145" t="b">
        <v>1</v>
      </c>
      <c r="J1005" s="145">
        <v>20.6</v>
      </c>
    </row>
    <row r="1006" spans="1:10">
      <c r="A1006" s="7" t="s">
        <v>49</v>
      </c>
      <c r="D1006" s="144" t="s">
        <v>2213</v>
      </c>
      <c r="E1006" s="144" t="s">
        <v>3865</v>
      </c>
      <c r="F1006" s="147">
        <v>44561</v>
      </c>
      <c r="G1006" s="144" t="s">
        <v>4745</v>
      </c>
      <c r="H1006" s="144" t="s">
        <v>9170</v>
      </c>
      <c r="I1006" s="145" t="b">
        <v>1</v>
      </c>
      <c r="J1006" s="145">
        <v>20.6</v>
      </c>
    </row>
    <row r="1007" spans="1:10">
      <c r="A1007" s="7" t="s">
        <v>49</v>
      </c>
      <c r="D1007" s="144" t="s">
        <v>2216</v>
      </c>
      <c r="E1007" s="144" t="s">
        <v>3865</v>
      </c>
      <c r="F1007" s="147">
        <v>44561</v>
      </c>
      <c r="G1007" s="144" t="s">
        <v>4745</v>
      </c>
      <c r="H1007" s="144" t="s">
        <v>9170</v>
      </c>
      <c r="I1007" s="145" t="b">
        <v>1</v>
      </c>
      <c r="J1007" s="145">
        <v>20.6</v>
      </c>
    </row>
    <row r="1008" spans="1:10">
      <c r="A1008" s="7" t="s">
        <v>49</v>
      </c>
      <c r="D1008" s="144" t="s">
        <v>2219</v>
      </c>
      <c r="E1008" s="144" t="s">
        <v>3865</v>
      </c>
      <c r="F1008" s="147">
        <v>44561</v>
      </c>
      <c r="G1008" s="144" t="s">
        <v>4745</v>
      </c>
      <c r="H1008" s="144" t="s">
        <v>9170</v>
      </c>
      <c r="I1008" s="145" t="b">
        <v>1</v>
      </c>
      <c r="J1008" s="145">
        <v>20.6</v>
      </c>
    </row>
    <row r="1009" spans="1:10">
      <c r="A1009" s="7" t="s">
        <v>49</v>
      </c>
      <c r="D1009" s="144" t="s">
        <v>2222</v>
      </c>
      <c r="E1009" s="144" t="s">
        <v>3865</v>
      </c>
      <c r="F1009" s="147">
        <v>44561</v>
      </c>
      <c r="G1009" s="144" t="s">
        <v>4745</v>
      </c>
      <c r="H1009" s="144" t="s">
        <v>9170</v>
      </c>
      <c r="I1009" s="145" t="b">
        <v>1</v>
      </c>
      <c r="J1009" s="145">
        <v>21.6</v>
      </c>
    </row>
    <row r="1010" spans="1:10">
      <c r="A1010" s="7" t="s">
        <v>49</v>
      </c>
      <c r="D1010" s="144" t="s">
        <v>2225</v>
      </c>
      <c r="E1010" s="144" t="s">
        <v>3865</v>
      </c>
      <c r="F1010" s="147">
        <v>44561</v>
      </c>
      <c r="G1010" s="144" t="s">
        <v>4745</v>
      </c>
      <c r="H1010" s="144" t="s">
        <v>9170</v>
      </c>
      <c r="I1010" s="145" t="b">
        <v>1</v>
      </c>
      <c r="J1010" s="145">
        <v>21.6</v>
      </c>
    </row>
    <row r="1011" spans="1:10">
      <c r="A1011" s="7" t="s">
        <v>49</v>
      </c>
      <c r="D1011" s="144" t="s">
        <v>2228</v>
      </c>
      <c r="E1011" s="144" t="s">
        <v>3865</v>
      </c>
      <c r="F1011" s="147">
        <v>44561</v>
      </c>
      <c r="G1011" s="144" t="s">
        <v>4745</v>
      </c>
      <c r="H1011" s="144" t="s">
        <v>9170</v>
      </c>
      <c r="I1011" s="145" t="b">
        <v>1</v>
      </c>
      <c r="J1011" s="145">
        <v>21.6</v>
      </c>
    </row>
    <row r="1012" spans="1:10">
      <c r="A1012" s="7" t="s">
        <v>49</v>
      </c>
      <c r="D1012" s="144" t="s">
        <v>2231</v>
      </c>
      <c r="E1012" s="144" t="s">
        <v>3865</v>
      </c>
      <c r="F1012" s="147">
        <v>44561</v>
      </c>
      <c r="G1012" s="144" t="s">
        <v>4745</v>
      </c>
      <c r="H1012" s="144" t="s">
        <v>9170</v>
      </c>
      <c r="I1012" s="145" t="b">
        <v>1</v>
      </c>
      <c r="J1012" s="145">
        <v>20.6</v>
      </c>
    </row>
    <row r="1013" spans="1:10">
      <c r="A1013" s="7" t="s">
        <v>49</v>
      </c>
      <c r="D1013" s="144" t="s">
        <v>3395</v>
      </c>
      <c r="E1013" s="144" t="s">
        <v>3865</v>
      </c>
      <c r="F1013" s="147">
        <v>44561</v>
      </c>
      <c r="G1013" s="144" t="s">
        <v>4745</v>
      </c>
      <c r="H1013" s="144" t="s">
        <v>9170</v>
      </c>
      <c r="I1013" s="145" t="b">
        <v>1</v>
      </c>
      <c r="J1013" s="145">
        <v>20.6</v>
      </c>
    </row>
    <row r="1014" spans="1:10">
      <c r="A1014" s="7" t="s">
        <v>49</v>
      </c>
      <c r="D1014" s="144" t="s">
        <v>7196</v>
      </c>
      <c r="E1014" s="144" t="s">
        <v>3865</v>
      </c>
      <c r="F1014" s="147">
        <v>44561</v>
      </c>
      <c r="G1014" s="144" t="s">
        <v>4745</v>
      </c>
      <c r="H1014" s="144" t="s">
        <v>9170</v>
      </c>
      <c r="I1014" s="145" t="b">
        <v>1</v>
      </c>
      <c r="J1014" s="145">
        <v>34.4</v>
      </c>
    </row>
    <row r="1015" spans="1:10">
      <c r="A1015" s="7" t="s">
        <v>49</v>
      </c>
      <c r="D1015" s="144" t="s">
        <v>2234</v>
      </c>
      <c r="E1015" s="144" t="s">
        <v>3865</v>
      </c>
      <c r="F1015" s="147">
        <v>44561</v>
      </c>
      <c r="G1015" s="144" t="s">
        <v>4745</v>
      </c>
      <c r="H1015" s="144" t="s">
        <v>9170</v>
      </c>
      <c r="I1015" s="145" t="b">
        <v>1</v>
      </c>
      <c r="J1015" s="145">
        <v>34.4</v>
      </c>
    </row>
    <row r="1016" spans="1:10">
      <c r="A1016" s="7" t="s">
        <v>49</v>
      </c>
      <c r="D1016" s="144" t="s">
        <v>2238</v>
      </c>
      <c r="E1016" s="144" t="s">
        <v>3865</v>
      </c>
      <c r="F1016" s="147">
        <v>44561</v>
      </c>
      <c r="G1016" s="144" t="s">
        <v>4745</v>
      </c>
      <c r="H1016" s="144" t="s">
        <v>9170</v>
      </c>
      <c r="I1016" s="145" t="b">
        <v>1</v>
      </c>
      <c r="J1016" s="145">
        <v>4.7</v>
      </c>
    </row>
    <row r="1017" spans="1:10">
      <c r="A1017" s="7" t="s">
        <v>49</v>
      </c>
      <c r="D1017" s="144" t="s">
        <v>2242</v>
      </c>
      <c r="E1017" s="144" t="s">
        <v>3865</v>
      </c>
      <c r="F1017" s="147">
        <v>44561</v>
      </c>
      <c r="G1017" s="144" t="s">
        <v>4745</v>
      </c>
      <c r="H1017" s="144" t="s">
        <v>9170</v>
      </c>
      <c r="I1017" s="145" t="b">
        <v>1</v>
      </c>
      <c r="J1017" s="145">
        <v>4.7</v>
      </c>
    </row>
    <row r="1018" spans="1:10">
      <c r="A1018" s="7" t="s">
        <v>49</v>
      </c>
      <c r="D1018" s="144" t="s">
        <v>2245</v>
      </c>
      <c r="E1018" s="144" t="s">
        <v>3865</v>
      </c>
      <c r="F1018" s="147">
        <v>44561</v>
      </c>
      <c r="G1018" s="144" t="s">
        <v>4745</v>
      </c>
      <c r="H1018" s="144" t="s">
        <v>9170</v>
      </c>
      <c r="I1018" s="145" t="b">
        <v>1</v>
      </c>
      <c r="J1018" s="145">
        <v>4.7</v>
      </c>
    </row>
    <row r="1019" spans="1:10">
      <c r="A1019" s="7" t="s">
        <v>49</v>
      </c>
      <c r="D1019" s="144" t="s">
        <v>2248</v>
      </c>
      <c r="E1019" s="144" t="s">
        <v>3865</v>
      </c>
      <c r="F1019" s="147">
        <v>44561</v>
      </c>
      <c r="G1019" s="144" t="s">
        <v>4745</v>
      </c>
      <c r="H1019" s="144" t="s">
        <v>9170</v>
      </c>
      <c r="I1019" s="145" t="b">
        <v>1</v>
      </c>
      <c r="J1019" s="145">
        <v>4.7</v>
      </c>
    </row>
    <row r="1020" spans="1:10">
      <c r="A1020" s="7" t="s">
        <v>49</v>
      </c>
      <c r="D1020" s="144" t="s">
        <v>2251</v>
      </c>
      <c r="E1020" s="144" t="s">
        <v>3865</v>
      </c>
      <c r="F1020" s="147">
        <v>44561</v>
      </c>
      <c r="G1020" s="144" t="s">
        <v>4745</v>
      </c>
      <c r="H1020" s="144" t="s">
        <v>9170</v>
      </c>
      <c r="I1020" s="145" t="b">
        <v>1</v>
      </c>
      <c r="J1020" s="145">
        <v>4.7</v>
      </c>
    </row>
    <row r="1021" spans="1:10">
      <c r="A1021" s="7" t="s">
        <v>49</v>
      </c>
      <c r="D1021" s="144" t="s">
        <v>2254</v>
      </c>
      <c r="E1021" s="144" t="s">
        <v>3865</v>
      </c>
      <c r="F1021" s="147">
        <v>44561</v>
      </c>
      <c r="G1021" s="144" t="s">
        <v>4745</v>
      </c>
      <c r="H1021" s="144" t="s">
        <v>9170</v>
      </c>
      <c r="I1021" s="145" t="b">
        <v>1</v>
      </c>
      <c r="J1021" s="145">
        <v>4.7</v>
      </c>
    </row>
    <row r="1022" spans="1:10">
      <c r="A1022" s="7" t="s">
        <v>49</v>
      </c>
      <c r="D1022" s="144" t="s">
        <v>2257</v>
      </c>
      <c r="E1022" s="144" t="s">
        <v>3865</v>
      </c>
      <c r="F1022" s="147">
        <v>44561</v>
      </c>
      <c r="G1022" s="144" t="s">
        <v>4745</v>
      </c>
      <c r="H1022" s="144" t="s">
        <v>9170</v>
      </c>
      <c r="I1022" s="145" t="b">
        <v>1</v>
      </c>
      <c r="J1022" s="145">
        <v>4.7</v>
      </c>
    </row>
    <row r="1023" spans="1:10">
      <c r="A1023" s="7" t="s">
        <v>49</v>
      </c>
      <c r="D1023" s="144" t="s">
        <v>2260</v>
      </c>
      <c r="E1023" s="144" t="s">
        <v>3865</v>
      </c>
      <c r="F1023" s="147">
        <v>44561</v>
      </c>
      <c r="G1023" s="144" t="s">
        <v>4745</v>
      </c>
      <c r="H1023" s="144" t="s">
        <v>9170</v>
      </c>
      <c r="I1023" s="145" t="b">
        <v>1</v>
      </c>
      <c r="J1023" s="145">
        <v>4.7</v>
      </c>
    </row>
    <row r="1024" spans="1:10">
      <c r="A1024" s="7" t="s">
        <v>49</v>
      </c>
      <c r="D1024" s="144" t="s">
        <v>2263</v>
      </c>
      <c r="E1024" s="144" t="s">
        <v>3865</v>
      </c>
      <c r="F1024" s="147">
        <v>44561</v>
      </c>
      <c r="G1024" s="144" t="s">
        <v>4745</v>
      </c>
      <c r="H1024" s="144" t="s">
        <v>9170</v>
      </c>
      <c r="I1024" s="145" t="b">
        <v>1</v>
      </c>
      <c r="J1024" s="145">
        <v>10.4</v>
      </c>
    </row>
    <row r="1025" spans="1:10">
      <c r="A1025" s="7" t="s">
        <v>49</v>
      </c>
      <c r="D1025" s="144" t="s">
        <v>2266</v>
      </c>
      <c r="E1025" s="144" t="s">
        <v>3865</v>
      </c>
      <c r="F1025" s="147">
        <v>44561</v>
      </c>
      <c r="G1025" s="144" t="s">
        <v>4745</v>
      </c>
      <c r="H1025" s="144" t="s">
        <v>9170</v>
      </c>
      <c r="I1025" s="145" t="b">
        <v>1</v>
      </c>
      <c r="J1025" s="145">
        <v>10.4</v>
      </c>
    </row>
    <row r="1026" spans="1:10">
      <c r="A1026" s="7" t="s">
        <v>49</v>
      </c>
      <c r="D1026" s="144" t="s">
        <v>2269</v>
      </c>
      <c r="E1026" s="144" t="s">
        <v>3865</v>
      </c>
      <c r="F1026" s="147">
        <v>44561</v>
      </c>
      <c r="G1026" s="144" t="s">
        <v>4745</v>
      </c>
      <c r="H1026" s="144" t="s">
        <v>9170</v>
      </c>
      <c r="I1026" s="145" t="b">
        <v>1</v>
      </c>
      <c r="J1026" s="145">
        <v>10.4</v>
      </c>
    </row>
    <row r="1027" spans="1:10">
      <c r="A1027" s="7" t="s">
        <v>49</v>
      </c>
      <c r="D1027" s="144" t="s">
        <v>2272</v>
      </c>
      <c r="E1027" s="144" t="s">
        <v>3865</v>
      </c>
      <c r="F1027" s="147">
        <v>44561</v>
      </c>
      <c r="G1027" s="144" t="s">
        <v>4745</v>
      </c>
      <c r="H1027" s="144" t="s">
        <v>9170</v>
      </c>
      <c r="I1027" s="145" t="b">
        <v>1</v>
      </c>
      <c r="J1027" s="145">
        <v>10.4</v>
      </c>
    </row>
    <row r="1028" spans="1:10">
      <c r="A1028" s="7" t="s">
        <v>49</v>
      </c>
      <c r="D1028" s="144" t="s">
        <v>2275</v>
      </c>
      <c r="E1028" s="144" t="s">
        <v>3865</v>
      </c>
      <c r="F1028" s="147">
        <v>44561</v>
      </c>
      <c r="G1028" s="144" t="s">
        <v>4745</v>
      </c>
      <c r="H1028" s="144" t="s">
        <v>9170</v>
      </c>
      <c r="I1028" s="145" t="b">
        <v>1</v>
      </c>
      <c r="J1028" s="145">
        <v>10.4</v>
      </c>
    </row>
    <row r="1029" spans="1:10">
      <c r="A1029" s="7" t="s">
        <v>49</v>
      </c>
      <c r="D1029" s="144" t="s">
        <v>2278</v>
      </c>
      <c r="E1029" s="144" t="s">
        <v>3865</v>
      </c>
      <c r="F1029" s="147">
        <v>44561</v>
      </c>
      <c r="G1029" s="144" t="s">
        <v>4745</v>
      </c>
      <c r="H1029" s="144" t="s">
        <v>9170</v>
      </c>
      <c r="I1029" s="145" t="b">
        <v>1</v>
      </c>
      <c r="J1029" s="145">
        <v>10.4</v>
      </c>
    </row>
    <row r="1030" spans="1:10">
      <c r="A1030" s="7" t="s">
        <v>49</v>
      </c>
      <c r="D1030" s="144" t="s">
        <v>2281</v>
      </c>
      <c r="E1030" s="144" t="s">
        <v>3865</v>
      </c>
      <c r="F1030" s="147">
        <v>44561</v>
      </c>
      <c r="G1030" s="144" t="s">
        <v>4745</v>
      </c>
      <c r="H1030" s="144" t="s">
        <v>9170</v>
      </c>
      <c r="I1030" s="145" t="b">
        <v>1</v>
      </c>
      <c r="J1030" s="145">
        <v>10.4</v>
      </c>
    </row>
    <row r="1031" spans="1:10">
      <c r="A1031" s="7" t="s">
        <v>49</v>
      </c>
      <c r="D1031" s="144" t="s">
        <v>2284</v>
      </c>
      <c r="E1031" s="144" t="s">
        <v>3865</v>
      </c>
      <c r="F1031" s="147">
        <v>44561</v>
      </c>
      <c r="G1031" s="144" t="s">
        <v>4745</v>
      </c>
      <c r="H1031" s="144" t="s">
        <v>9170</v>
      </c>
      <c r="I1031" s="145" t="b">
        <v>1</v>
      </c>
      <c r="J1031" s="145">
        <v>10.4</v>
      </c>
    </row>
    <row r="1032" spans="1:10">
      <c r="A1032" s="7" t="s">
        <v>49</v>
      </c>
      <c r="D1032" s="144" t="s">
        <v>2287</v>
      </c>
      <c r="E1032" s="144" t="s">
        <v>3865</v>
      </c>
      <c r="F1032" s="147">
        <v>44561</v>
      </c>
      <c r="G1032" s="144" t="s">
        <v>4745</v>
      </c>
      <c r="H1032" s="144" t="s">
        <v>9170</v>
      </c>
      <c r="I1032" s="145" t="b">
        <v>1</v>
      </c>
      <c r="J1032" s="145">
        <v>10.4</v>
      </c>
    </row>
    <row r="1033" spans="1:10">
      <c r="A1033" s="7" t="s">
        <v>49</v>
      </c>
      <c r="D1033" s="144" t="s">
        <v>2290</v>
      </c>
      <c r="E1033" s="144" t="s">
        <v>3865</v>
      </c>
      <c r="F1033" s="147">
        <v>44561</v>
      </c>
      <c r="G1033" s="144" t="s">
        <v>4745</v>
      </c>
      <c r="H1033" s="144" t="s">
        <v>9170</v>
      </c>
      <c r="I1033" s="145" t="b">
        <v>1</v>
      </c>
      <c r="J1033" s="145">
        <v>10.4</v>
      </c>
    </row>
    <row r="1034" spans="1:10">
      <c r="A1034" s="7" t="s">
        <v>49</v>
      </c>
      <c r="D1034" s="144" t="s">
        <v>2293</v>
      </c>
      <c r="E1034" s="144" t="s">
        <v>3865</v>
      </c>
      <c r="F1034" s="147">
        <v>44561</v>
      </c>
      <c r="G1034" s="144" t="s">
        <v>4745</v>
      </c>
      <c r="H1034" s="144" t="s">
        <v>9170</v>
      </c>
      <c r="I1034" s="145" t="b">
        <v>1</v>
      </c>
      <c r="J1034" s="145">
        <v>11</v>
      </c>
    </row>
    <row r="1035" spans="1:10">
      <c r="A1035" s="7" t="s">
        <v>49</v>
      </c>
      <c r="D1035" s="144" t="s">
        <v>2296</v>
      </c>
      <c r="E1035" s="144" t="s">
        <v>3865</v>
      </c>
      <c r="F1035" s="147">
        <v>44561</v>
      </c>
      <c r="G1035" s="144" t="s">
        <v>4745</v>
      </c>
      <c r="H1035" s="144" t="s">
        <v>9170</v>
      </c>
      <c r="I1035" s="145" t="b">
        <v>1</v>
      </c>
      <c r="J1035" s="145">
        <v>11</v>
      </c>
    </row>
    <row r="1036" spans="1:10">
      <c r="A1036" s="7" t="s">
        <v>49</v>
      </c>
      <c r="D1036" s="144" t="s">
        <v>2298</v>
      </c>
      <c r="E1036" s="144" t="s">
        <v>3865</v>
      </c>
      <c r="F1036" s="147">
        <v>44561</v>
      </c>
      <c r="G1036" s="144" t="s">
        <v>4745</v>
      </c>
      <c r="H1036" s="144" t="s">
        <v>9170</v>
      </c>
      <c r="I1036" s="145" t="b">
        <v>1</v>
      </c>
      <c r="J1036" s="145">
        <v>10.4</v>
      </c>
    </row>
    <row r="1037" spans="1:10">
      <c r="A1037" s="7" t="s">
        <v>49</v>
      </c>
      <c r="D1037" s="144" t="s">
        <v>2301</v>
      </c>
      <c r="E1037" s="144" t="s">
        <v>3865</v>
      </c>
      <c r="F1037" s="147">
        <v>44561</v>
      </c>
      <c r="G1037" s="144" t="s">
        <v>4745</v>
      </c>
      <c r="H1037" s="144" t="s">
        <v>9170</v>
      </c>
      <c r="I1037" s="145" t="b">
        <v>1</v>
      </c>
      <c r="J1037" s="145">
        <v>10.4</v>
      </c>
    </row>
    <row r="1038" spans="1:10">
      <c r="A1038" s="7" t="s">
        <v>49</v>
      </c>
      <c r="D1038" s="144" t="s">
        <v>2304</v>
      </c>
      <c r="E1038" s="144" t="s">
        <v>3865</v>
      </c>
      <c r="F1038" s="147">
        <v>44561</v>
      </c>
      <c r="G1038" s="144" t="s">
        <v>4745</v>
      </c>
      <c r="H1038" s="144" t="s">
        <v>9170</v>
      </c>
      <c r="I1038" s="145" t="b">
        <v>1</v>
      </c>
      <c r="J1038" s="145">
        <v>10.4</v>
      </c>
    </row>
    <row r="1039" spans="1:10">
      <c r="A1039" s="7" t="s">
        <v>49</v>
      </c>
      <c r="D1039" s="144" t="s">
        <v>2307</v>
      </c>
      <c r="E1039" s="144" t="s">
        <v>3865</v>
      </c>
      <c r="F1039" s="147">
        <v>44561</v>
      </c>
      <c r="G1039" s="144" t="s">
        <v>4745</v>
      </c>
      <c r="H1039" s="144" t="s">
        <v>9170</v>
      </c>
      <c r="I1039" s="145" t="b">
        <v>1</v>
      </c>
      <c r="J1039" s="145">
        <v>4.7</v>
      </c>
    </row>
    <row r="1040" spans="1:10">
      <c r="A1040" s="7" t="s">
        <v>49</v>
      </c>
      <c r="D1040" s="144" t="s">
        <v>2310</v>
      </c>
      <c r="E1040" s="144" t="s">
        <v>3865</v>
      </c>
      <c r="F1040" s="147">
        <v>44561</v>
      </c>
      <c r="G1040" s="144" t="s">
        <v>4745</v>
      </c>
      <c r="H1040" s="144" t="s">
        <v>9170</v>
      </c>
      <c r="I1040" s="145" t="b">
        <v>1</v>
      </c>
      <c r="J1040" s="145">
        <v>4.7</v>
      </c>
    </row>
    <row r="1041" spans="1:10">
      <c r="A1041" s="7" t="s">
        <v>49</v>
      </c>
      <c r="D1041" s="144" t="s">
        <v>3663</v>
      </c>
      <c r="E1041" s="144" t="s">
        <v>3865</v>
      </c>
      <c r="F1041" s="147">
        <v>44561</v>
      </c>
      <c r="G1041" s="144" t="s">
        <v>4745</v>
      </c>
      <c r="H1041" s="144" t="s">
        <v>9170</v>
      </c>
      <c r="I1041" s="145" t="b">
        <v>1</v>
      </c>
      <c r="J1041" s="145">
        <v>11.4</v>
      </c>
    </row>
    <row r="1042" spans="1:10">
      <c r="A1042" s="7" t="s">
        <v>49</v>
      </c>
      <c r="D1042" s="144" t="s">
        <v>2313</v>
      </c>
      <c r="E1042" s="144" t="s">
        <v>3865</v>
      </c>
      <c r="F1042" s="147">
        <v>44561</v>
      </c>
      <c r="G1042" s="144" t="s">
        <v>4745</v>
      </c>
      <c r="H1042" s="144" t="s">
        <v>9170</v>
      </c>
      <c r="I1042" s="145" t="b">
        <v>1</v>
      </c>
      <c r="J1042" s="145">
        <v>23.7</v>
      </c>
    </row>
    <row r="1043" spans="1:10">
      <c r="A1043" s="7" t="s">
        <v>49</v>
      </c>
      <c r="D1043" s="144" t="s">
        <v>2316</v>
      </c>
      <c r="E1043" s="144" t="s">
        <v>3865</v>
      </c>
      <c r="F1043" s="147">
        <v>44561</v>
      </c>
      <c r="G1043" s="144" t="s">
        <v>4745</v>
      </c>
      <c r="H1043" s="144" t="s">
        <v>9170</v>
      </c>
      <c r="I1043" s="145" t="b">
        <v>1</v>
      </c>
      <c r="J1043" s="145">
        <v>23.7</v>
      </c>
    </row>
    <row r="1044" spans="1:10">
      <c r="A1044" s="7" t="s">
        <v>49</v>
      </c>
      <c r="D1044" s="144" t="s">
        <v>2318</v>
      </c>
      <c r="E1044" s="144" t="s">
        <v>3865</v>
      </c>
      <c r="F1044" s="147">
        <v>44561</v>
      </c>
      <c r="G1044" s="144" t="s">
        <v>4745</v>
      </c>
      <c r="H1044" s="144" t="s">
        <v>9170</v>
      </c>
      <c r="I1044" s="145" t="b">
        <v>1</v>
      </c>
      <c r="J1044" s="145">
        <v>34.4</v>
      </c>
    </row>
    <row r="1045" spans="1:10">
      <c r="A1045" s="7" t="s">
        <v>49</v>
      </c>
      <c r="D1045" s="144" t="s">
        <v>3664</v>
      </c>
      <c r="E1045" s="144" t="s">
        <v>3865</v>
      </c>
      <c r="F1045" s="147">
        <v>44561</v>
      </c>
      <c r="G1045" s="144" t="s">
        <v>4745</v>
      </c>
      <c r="H1045" s="144" t="s">
        <v>9170</v>
      </c>
      <c r="I1045" s="145" t="b">
        <v>1</v>
      </c>
      <c r="J1045" s="145">
        <v>11.4</v>
      </c>
    </row>
    <row r="1046" spans="1:10">
      <c r="A1046" s="7" t="s">
        <v>49</v>
      </c>
      <c r="D1046" s="144" t="s">
        <v>2320</v>
      </c>
      <c r="E1046" s="144" t="s">
        <v>3865</v>
      </c>
      <c r="F1046" s="147">
        <v>44561</v>
      </c>
      <c r="G1046" s="144" t="s">
        <v>4745</v>
      </c>
      <c r="H1046" s="144" t="s">
        <v>9170</v>
      </c>
      <c r="I1046" s="145" t="b">
        <v>1</v>
      </c>
      <c r="J1046" s="145">
        <v>10.4</v>
      </c>
    </row>
    <row r="1047" spans="1:10">
      <c r="A1047" s="7" t="s">
        <v>49</v>
      </c>
      <c r="D1047" s="144" t="s">
        <v>2323</v>
      </c>
      <c r="E1047" s="144" t="s">
        <v>3865</v>
      </c>
      <c r="F1047" s="147">
        <v>44561</v>
      </c>
      <c r="G1047" s="144" t="s">
        <v>4745</v>
      </c>
      <c r="H1047" s="144" t="s">
        <v>9170</v>
      </c>
      <c r="I1047" s="145" t="b">
        <v>1</v>
      </c>
      <c r="J1047" s="145">
        <v>21.5</v>
      </c>
    </row>
    <row r="1048" spans="1:10">
      <c r="A1048" s="7" t="s">
        <v>49</v>
      </c>
      <c r="D1048" s="144" t="s">
        <v>2327</v>
      </c>
      <c r="E1048" s="144" t="s">
        <v>3865</v>
      </c>
      <c r="F1048" s="147">
        <v>44561</v>
      </c>
      <c r="G1048" s="144" t="s">
        <v>4745</v>
      </c>
      <c r="H1048" s="144" t="s">
        <v>9170</v>
      </c>
      <c r="I1048" s="145" t="b">
        <v>1</v>
      </c>
      <c r="J1048" s="145">
        <v>21.5</v>
      </c>
    </row>
    <row r="1049" spans="1:10">
      <c r="A1049" s="7" t="s">
        <v>49</v>
      </c>
      <c r="D1049" s="144" t="s">
        <v>2330</v>
      </c>
      <c r="E1049" s="144" t="s">
        <v>3865</v>
      </c>
      <c r="F1049" s="147">
        <v>44561</v>
      </c>
      <c r="G1049" s="144" t="s">
        <v>4745</v>
      </c>
      <c r="H1049" s="144" t="s">
        <v>9170</v>
      </c>
      <c r="I1049" s="145" t="b">
        <v>1</v>
      </c>
      <c r="J1049" s="145">
        <v>21.5</v>
      </c>
    </row>
    <row r="1050" spans="1:10">
      <c r="A1050" s="7" t="s">
        <v>49</v>
      </c>
      <c r="D1050" s="144" t="s">
        <v>2333</v>
      </c>
      <c r="E1050" s="144" t="s">
        <v>3865</v>
      </c>
      <c r="F1050" s="147">
        <v>44561</v>
      </c>
      <c r="G1050" s="144" t="s">
        <v>4745</v>
      </c>
      <c r="H1050" s="144" t="s">
        <v>9170</v>
      </c>
      <c r="I1050" s="145" t="b">
        <v>1</v>
      </c>
      <c r="J1050" s="145">
        <v>21.5</v>
      </c>
    </row>
    <row r="1051" spans="1:10">
      <c r="A1051" s="7" t="s">
        <v>49</v>
      </c>
      <c r="D1051" s="144" t="s">
        <v>2336</v>
      </c>
      <c r="E1051" s="144" t="s">
        <v>3865</v>
      </c>
      <c r="F1051" s="147">
        <v>44561</v>
      </c>
      <c r="G1051" s="144" t="s">
        <v>4745</v>
      </c>
      <c r="H1051" s="144" t="s">
        <v>9170</v>
      </c>
      <c r="I1051" s="145" t="b">
        <v>1</v>
      </c>
      <c r="J1051" s="145">
        <v>21.5</v>
      </c>
    </row>
    <row r="1052" spans="1:10">
      <c r="A1052" s="7" t="s">
        <v>49</v>
      </c>
      <c r="D1052" s="144" t="s">
        <v>2339</v>
      </c>
      <c r="E1052" s="144" t="s">
        <v>3865</v>
      </c>
      <c r="F1052" s="147">
        <v>44561</v>
      </c>
      <c r="G1052" s="144" t="s">
        <v>4745</v>
      </c>
      <c r="H1052" s="144" t="s">
        <v>9170</v>
      </c>
      <c r="I1052" s="145" t="b">
        <v>1</v>
      </c>
      <c r="J1052" s="145">
        <v>21.5</v>
      </c>
    </row>
    <row r="1053" spans="1:10">
      <c r="A1053" s="7" t="s">
        <v>49</v>
      </c>
      <c r="D1053" s="144" t="s">
        <v>2342</v>
      </c>
      <c r="E1053" s="144" t="s">
        <v>3865</v>
      </c>
      <c r="F1053" s="147">
        <v>44561</v>
      </c>
      <c r="G1053" s="144" t="s">
        <v>4745</v>
      </c>
      <c r="H1053" s="144" t="s">
        <v>9170</v>
      </c>
      <c r="I1053" s="145" t="b">
        <v>1</v>
      </c>
      <c r="J1053" s="145">
        <v>21.5</v>
      </c>
    </row>
    <row r="1054" spans="1:10">
      <c r="A1054" s="7" t="s">
        <v>49</v>
      </c>
      <c r="D1054" s="144" t="s">
        <v>2345</v>
      </c>
      <c r="E1054" s="144" t="s">
        <v>3865</v>
      </c>
      <c r="F1054" s="147">
        <v>44561</v>
      </c>
      <c r="G1054" s="144" t="s">
        <v>4745</v>
      </c>
      <c r="H1054" s="144" t="s">
        <v>9170</v>
      </c>
      <c r="I1054" s="145" t="b">
        <v>1</v>
      </c>
      <c r="J1054" s="145">
        <v>21.5</v>
      </c>
    </row>
    <row r="1055" spans="1:10">
      <c r="A1055" s="7" t="s">
        <v>49</v>
      </c>
      <c r="D1055" s="144" t="s">
        <v>2348</v>
      </c>
      <c r="E1055" s="144" t="s">
        <v>3865</v>
      </c>
      <c r="F1055" s="147">
        <v>44561</v>
      </c>
      <c r="G1055" s="144" t="s">
        <v>4745</v>
      </c>
      <c r="H1055" s="144" t="s">
        <v>9170</v>
      </c>
      <c r="I1055" s="145" t="b">
        <v>1</v>
      </c>
      <c r="J1055" s="145">
        <v>35.5</v>
      </c>
    </row>
    <row r="1056" spans="1:10">
      <c r="A1056" s="7" t="s">
        <v>49</v>
      </c>
      <c r="D1056" s="144" t="s">
        <v>2351</v>
      </c>
      <c r="E1056" s="144" t="s">
        <v>3865</v>
      </c>
      <c r="F1056" s="147">
        <v>44561</v>
      </c>
      <c r="G1056" s="144" t="s">
        <v>4745</v>
      </c>
      <c r="H1056" s="144" t="s">
        <v>9170</v>
      </c>
      <c r="I1056" s="145" t="b">
        <v>1</v>
      </c>
      <c r="J1056" s="145">
        <v>35.5</v>
      </c>
    </row>
    <row r="1057" spans="1:10">
      <c r="A1057" s="7" t="s">
        <v>49</v>
      </c>
      <c r="D1057" s="144" t="s">
        <v>2354</v>
      </c>
      <c r="E1057" s="144" t="s">
        <v>3865</v>
      </c>
      <c r="F1057" s="147">
        <v>44561</v>
      </c>
      <c r="G1057" s="144" t="s">
        <v>4745</v>
      </c>
      <c r="H1057" s="144" t="s">
        <v>9170</v>
      </c>
      <c r="I1057" s="145" t="b">
        <v>1</v>
      </c>
      <c r="J1057" s="145">
        <v>35.5</v>
      </c>
    </row>
    <row r="1058" spans="1:10">
      <c r="A1058" s="7" t="s">
        <v>49</v>
      </c>
      <c r="D1058" s="144" t="s">
        <v>2357</v>
      </c>
      <c r="E1058" s="144" t="s">
        <v>3865</v>
      </c>
      <c r="F1058" s="147">
        <v>44561</v>
      </c>
      <c r="G1058" s="144" t="s">
        <v>4745</v>
      </c>
      <c r="H1058" s="144" t="s">
        <v>9170</v>
      </c>
      <c r="I1058" s="145" t="b">
        <v>1</v>
      </c>
      <c r="J1058" s="145">
        <v>35.5</v>
      </c>
    </row>
    <row r="1059" spans="1:10">
      <c r="A1059" s="7" t="s">
        <v>49</v>
      </c>
      <c r="D1059" s="144" t="s">
        <v>2361</v>
      </c>
      <c r="E1059" s="144" t="s">
        <v>3865</v>
      </c>
      <c r="F1059" s="147">
        <v>44561</v>
      </c>
      <c r="G1059" s="144" t="s">
        <v>4745</v>
      </c>
      <c r="H1059" s="144" t="s">
        <v>9170</v>
      </c>
      <c r="I1059" s="145" t="b">
        <v>1</v>
      </c>
      <c r="J1059" s="145">
        <v>35.5</v>
      </c>
    </row>
    <row r="1060" spans="1:10">
      <c r="A1060" s="7" t="s">
        <v>49</v>
      </c>
      <c r="D1060" s="144" t="s">
        <v>3798</v>
      </c>
      <c r="E1060" s="144" t="s">
        <v>3865</v>
      </c>
      <c r="F1060" s="147">
        <v>44561</v>
      </c>
      <c r="G1060" s="144" t="s">
        <v>4745</v>
      </c>
      <c r="H1060" s="144" t="s">
        <v>9170</v>
      </c>
      <c r="I1060" s="145" t="b">
        <v>1</v>
      </c>
      <c r="J1060" s="145">
        <v>12.9</v>
      </c>
    </row>
    <row r="1061" spans="1:10">
      <c r="A1061" s="7" t="s">
        <v>49</v>
      </c>
      <c r="D1061" s="144" t="s">
        <v>2364</v>
      </c>
      <c r="E1061" s="144" t="s">
        <v>3865</v>
      </c>
      <c r="F1061" s="147">
        <v>44561</v>
      </c>
      <c r="G1061" s="144" t="s">
        <v>4745</v>
      </c>
      <c r="H1061" s="144" t="s">
        <v>9170</v>
      </c>
      <c r="I1061" s="145" t="b">
        <v>1</v>
      </c>
      <c r="J1061" s="145">
        <v>4.7</v>
      </c>
    </row>
    <row r="1062" spans="1:10">
      <c r="A1062" s="7" t="s">
        <v>49</v>
      </c>
      <c r="D1062" s="144" t="s">
        <v>2367</v>
      </c>
      <c r="E1062" s="144" t="s">
        <v>3865</v>
      </c>
      <c r="F1062" s="147">
        <v>44561</v>
      </c>
      <c r="G1062" s="144" t="s">
        <v>4745</v>
      </c>
      <c r="H1062" s="144" t="s">
        <v>9170</v>
      </c>
      <c r="I1062" s="145" t="b">
        <v>1</v>
      </c>
      <c r="J1062" s="145">
        <v>4.7</v>
      </c>
    </row>
    <row r="1063" spans="1:10">
      <c r="A1063" s="7" t="s">
        <v>49</v>
      </c>
      <c r="D1063" s="144" t="s">
        <v>2370</v>
      </c>
      <c r="E1063" s="144" t="s">
        <v>3865</v>
      </c>
      <c r="F1063" s="147">
        <v>44561</v>
      </c>
      <c r="G1063" s="144" t="s">
        <v>4745</v>
      </c>
      <c r="H1063" s="144" t="s">
        <v>9170</v>
      </c>
      <c r="I1063" s="145" t="b">
        <v>1</v>
      </c>
      <c r="J1063" s="145">
        <v>4.7</v>
      </c>
    </row>
    <row r="1064" spans="1:10">
      <c r="A1064" s="7" t="s">
        <v>49</v>
      </c>
      <c r="D1064" s="144" t="s">
        <v>2373</v>
      </c>
      <c r="E1064" s="144" t="s">
        <v>3865</v>
      </c>
      <c r="F1064" s="147">
        <v>44561</v>
      </c>
      <c r="G1064" s="144" t="s">
        <v>4745</v>
      </c>
      <c r="H1064" s="144" t="s">
        <v>9170</v>
      </c>
      <c r="I1064" s="145" t="b">
        <v>1</v>
      </c>
      <c r="J1064" s="145">
        <v>4.7</v>
      </c>
    </row>
    <row r="1065" spans="1:10">
      <c r="A1065" s="7" t="s">
        <v>49</v>
      </c>
      <c r="D1065" s="144" t="s">
        <v>2376</v>
      </c>
      <c r="E1065" s="144" t="s">
        <v>3865</v>
      </c>
      <c r="F1065" s="147">
        <v>44561</v>
      </c>
      <c r="G1065" s="144" t="s">
        <v>4745</v>
      </c>
      <c r="H1065" s="144" t="s">
        <v>9170</v>
      </c>
      <c r="I1065" s="145" t="b">
        <v>1</v>
      </c>
      <c r="J1065" s="145">
        <v>4.7</v>
      </c>
    </row>
    <row r="1066" spans="1:10">
      <c r="A1066" s="7" t="s">
        <v>49</v>
      </c>
      <c r="D1066" s="144" t="s">
        <v>2379</v>
      </c>
      <c r="E1066" s="144" t="s">
        <v>3865</v>
      </c>
      <c r="F1066" s="147">
        <v>44561</v>
      </c>
      <c r="G1066" s="144" t="s">
        <v>4745</v>
      </c>
      <c r="H1066" s="144" t="s">
        <v>9170</v>
      </c>
      <c r="I1066" s="145" t="b">
        <v>1</v>
      </c>
      <c r="J1066" s="145">
        <v>4.7</v>
      </c>
    </row>
    <row r="1067" spans="1:10">
      <c r="A1067" s="7" t="s">
        <v>49</v>
      </c>
      <c r="D1067" s="144" t="s">
        <v>2382</v>
      </c>
      <c r="E1067" s="144" t="s">
        <v>3865</v>
      </c>
      <c r="F1067" s="147">
        <v>44561</v>
      </c>
      <c r="G1067" s="144" t="s">
        <v>4745</v>
      </c>
      <c r="H1067" s="144" t="s">
        <v>9170</v>
      </c>
      <c r="I1067" s="145" t="b">
        <v>1</v>
      </c>
      <c r="J1067" s="145">
        <v>4.7</v>
      </c>
    </row>
    <row r="1068" spans="1:10">
      <c r="A1068" s="7" t="s">
        <v>49</v>
      </c>
      <c r="D1068" s="144" t="s">
        <v>2385</v>
      </c>
      <c r="E1068" s="144" t="s">
        <v>3865</v>
      </c>
      <c r="F1068" s="147">
        <v>44561</v>
      </c>
      <c r="G1068" s="144" t="s">
        <v>4745</v>
      </c>
      <c r="H1068" s="144" t="s">
        <v>9170</v>
      </c>
      <c r="I1068" s="145" t="b">
        <v>1</v>
      </c>
      <c r="J1068" s="145">
        <v>4.7</v>
      </c>
    </row>
    <row r="1069" spans="1:10">
      <c r="A1069" s="7" t="s">
        <v>49</v>
      </c>
      <c r="D1069" s="144" t="s">
        <v>3799</v>
      </c>
      <c r="E1069" s="144" t="s">
        <v>3865</v>
      </c>
      <c r="F1069" s="147">
        <v>44561</v>
      </c>
      <c r="G1069" s="144" t="s">
        <v>4745</v>
      </c>
      <c r="H1069" s="144" t="s">
        <v>9170</v>
      </c>
      <c r="I1069" s="145" t="b">
        <v>1</v>
      </c>
      <c r="J1069" s="145">
        <v>9.9</v>
      </c>
    </row>
    <row r="1070" spans="1:10">
      <c r="A1070" s="7" t="s">
        <v>49</v>
      </c>
      <c r="D1070" s="144" t="s">
        <v>3800</v>
      </c>
      <c r="E1070" s="144" t="s">
        <v>3865</v>
      </c>
      <c r="F1070" s="147">
        <v>44561</v>
      </c>
      <c r="G1070" s="144" t="s">
        <v>4745</v>
      </c>
      <c r="H1070" s="144" t="s">
        <v>9170</v>
      </c>
      <c r="I1070" s="145" t="b">
        <v>1</v>
      </c>
      <c r="J1070" s="145">
        <v>9.9</v>
      </c>
    </row>
    <row r="1071" spans="1:10">
      <c r="A1071" s="7" t="s">
        <v>49</v>
      </c>
      <c r="D1071" s="144" t="s">
        <v>3801</v>
      </c>
      <c r="E1071" s="144" t="s">
        <v>3865</v>
      </c>
      <c r="F1071" s="147">
        <v>44561</v>
      </c>
      <c r="G1071" s="144" t="s">
        <v>4745</v>
      </c>
      <c r="H1071" s="144" t="s">
        <v>9170</v>
      </c>
      <c r="I1071" s="145" t="b">
        <v>1</v>
      </c>
      <c r="J1071" s="145">
        <v>9.9</v>
      </c>
    </row>
    <row r="1072" spans="1:10">
      <c r="A1072" s="7" t="s">
        <v>49</v>
      </c>
      <c r="D1072" s="144" t="s">
        <v>2388</v>
      </c>
      <c r="E1072" s="144" t="s">
        <v>3865</v>
      </c>
      <c r="F1072" s="147">
        <v>44561</v>
      </c>
      <c r="G1072" s="144" t="s">
        <v>4745</v>
      </c>
      <c r="H1072" s="144" t="s">
        <v>9170</v>
      </c>
      <c r="I1072" s="145" t="b">
        <v>1</v>
      </c>
      <c r="J1072" s="145">
        <v>11.4</v>
      </c>
    </row>
    <row r="1073" spans="1:10">
      <c r="A1073" s="7" t="s">
        <v>49</v>
      </c>
      <c r="D1073" s="144" t="s">
        <v>2391</v>
      </c>
      <c r="E1073" s="144" t="s">
        <v>3865</v>
      </c>
      <c r="F1073" s="147">
        <v>44561</v>
      </c>
      <c r="G1073" s="144" t="s">
        <v>4745</v>
      </c>
      <c r="H1073" s="144" t="s">
        <v>9170</v>
      </c>
      <c r="I1073" s="145" t="b">
        <v>1</v>
      </c>
      <c r="J1073" s="145">
        <v>11.4</v>
      </c>
    </row>
    <row r="1074" spans="1:10">
      <c r="A1074" s="7" t="s">
        <v>49</v>
      </c>
      <c r="D1074" s="144" t="s">
        <v>2394</v>
      </c>
      <c r="E1074" s="144" t="s">
        <v>3865</v>
      </c>
      <c r="F1074" s="147">
        <v>44561</v>
      </c>
      <c r="G1074" s="144" t="s">
        <v>4745</v>
      </c>
      <c r="H1074" s="144" t="s">
        <v>9170</v>
      </c>
      <c r="I1074" s="145" t="b">
        <v>1</v>
      </c>
      <c r="J1074" s="145">
        <v>11.4</v>
      </c>
    </row>
    <row r="1075" spans="1:10">
      <c r="A1075" s="7" t="s">
        <v>49</v>
      </c>
      <c r="D1075" s="144" t="s">
        <v>2397</v>
      </c>
      <c r="E1075" s="144" t="s">
        <v>3865</v>
      </c>
      <c r="F1075" s="147">
        <v>44561</v>
      </c>
      <c r="G1075" s="144" t="s">
        <v>4745</v>
      </c>
      <c r="H1075" s="144" t="s">
        <v>9170</v>
      </c>
      <c r="I1075" s="145" t="b">
        <v>1</v>
      </c>
      <c r="J1075" s="145">
        <v>11.4</v>
      </c>
    </row>
    <row r="1076" spans="1:10">
      <c r="A1076" s="7" t="s">
        <v>49</v>
      </c>
      <c r="D1076" s="144" t="s">
        <v>2400</v>
      </c>
      <c r="E1076" s="144" t="s">
        <v>3865</v>
      </c>
      <c r="F1076" s="147">
        <v>44561</v>
      </c>
      <c r="G1076" s="144" t="s">
        <v>4745</v>
      </c>
      <c r="H1076" s="144" t="s">
        <v>9170</v>
      </c>
      <c r="I1076" s="145" t="b">
        <v>1</v>
      </c>
      <c r="J1076" s="145">
        <v>11.4</v>
      </c>
    </row>
    <row r="1077" spans="1:10">
      <c r="A1077" s="7" t="s">
        <v>49</v>
      </c>
      <c r="D1077" s="144" t="s">
        <v>2406</v>
      </c>
      <c r="E1077" s="144" t="s">
        <v>3865</v>
      </c>
      <c r="F1077" s="147">
        <v>44561</v>
      </c>
      <c r="G1077" s="144" t="s">
        <v>4745</v>
      </c>
      <c r="H1077" s="144" t="s">
        <v>9170</v>
      </c>
      <c r="I1077" s="145" t="b">
        <v>1</v>
      </c>
      <c r="J1077" s="145">
        <v>11.4</v>
      </c>
    </row>
    <row r="1078" spans="1:10">
      <c r="A1078" s="7" t="s">
        <v>49</v>
      </c>
      <c r="D1078" s="144" t="s">
        <v>2409</v>
      </c>
      <c r="E1078" s="144" t="s">
        <v>3865</v>
      </c>
      <c r="F1078" s="147">
        <v>44561</v>
      </c>
      <c r="G1078" s="144" t="s">
        <v>4745</v>
      </c>
      <c r="H1078" s="144" t="s">
        <v>9170</v>
      </c>
      <c r="I1078" s="145" t="b">
        <v>1</v>
      </c>
      <c r="J1078" s="145">
        <v>11.4</v>
      </c>
    </row>
    <row r="1079" spans="1:10">
      <c r="A1079" s="7" t="s">
        <v>49</v>
      </c>
      <c r="D1079" s="144" t="s">
        <v>2412</v>
      </c>
      <c r="E1079" s="144" t="s">
        <v>3865</v>
      </c>
      <c r="F1079" s="147">
        <v>44561</v>
      </c>
      <c r="G1079" s="144" t="s">
        <v>4745</v>
      </c>
      <c r="H1079" s="144" t="s">
        <v>9170</v>
      </c>
      <c r="I1079" s="145" t="b">
        <v>1</v>
      </c>
      <c r="J1079" s="145">
        <v>23.7</v>
      </c>
    </row>
    <row r="1080" spans="1:10">
      <c r="A1080" s="7" t="s">
        <v>49</v>
      </c>
      <c r="D1080" s="144" t="s">
        <v>2415</v>
      </c>
      <c r="E1080" s="144" t="s">
        <v>3865</v>
      </c>
      <c r="F1080" s="147">
        <v>44561</v>
      </c>
      <c r="G1080" s="144" t="s">
        <v>4745</v>
      </c>
      <c r="H1080" s="144" t="s">
        <v>9170</v>
      </c>
      <c r="I1080" s="145" t="b">
        <v>1</v>
      </c>
      <c r="J1080" s="145">
        <v>34.4</v>
      </c>
    </row>
    <row r="1081" spans="1:10">
      <c r="A1081" s="7" t="s">
        <v>49</v>
      </c>
      <c r="D1081" s="144" t="s">
        <v>2421</v>
      </c>
      <c r="E1081" s="144" t="s">
        <v>3865</v>
      </c>
      <c r="F1081" s="147">
        <v>44561</v>
      </c>
      <c r="G1081" s="144" t="s">
        <v>4745</v>
      </c>
      <c r="H1081" s="144" t="s">
        <v>9170</v>
      </c>
      <c r="I1081" s="145" t="b">
        <v>1</v>
      </c>
      <c r="J1081" s="145">
        <v>34.4</v>
      </c>
    </row>
    <row r="1082" spans="1:10">
      <c r="A1082" s="7" t="s">
        <v>49</v>
      </c>
      <c r="D1082" s="144" t="s">
        <v>3672</v>
      </c>
      <c r="E1082" s="144" t="s">
        <v>3865</v>
      </c>
      <c r="F1082" s="147">
        <v>44561</v>
      </c>
      <c r="G1082" s="144" t="s">
        <v>4745</v>
      </c>
      <c r="H1082" s="144" t="s">
        <v>9170</v>
      </c>
      <c r="I1082" s="145" t="b">
        <v>1</v>
      </c>
      <c r="J1082" s="145">
        <v>34.4</v>
      </c>
    </row>
    <row r="1083" spans="1:10">
      <c r="A1083" s="7" t="s">
        <v>49</v>
      </c>
      <c r="D1083" s="144" t="s">
        <v>2424</v>
      </c>
      <c r="E1083" s="144" t="s">
        <v>3865</v>
      </c>
      <c r="F1083" s="147">
        <v>44561</v>
      </c>
      <c r="G1083" s="144" t="s">
        <v>4745</v>
      </c>
      <c r="H1083" s="144" t="s">
        <v>9170</v>
      </c>
      <c r="I1083" s="145" t="b">
        <v>1</v>
      </c>
      <c r="J1083" s="145">
        <v>12.2</v>
      </c>
    </row>
    <row r="1084" spans="1:10">
      <c r="A1084" s="7" t="s">
        <v>49</v>
      </c>
      <c r="D1084" s="144" t="s">
        <v>2427</v>
      </c>
      <c r="E1084" s="144" t="s">
        <v>3865</v>
      </c>
      <c r="F1084" s="147">
        <v>44561</v>
      </c>
      <c r="G1084" s="144" t="s">
        <v>4745</v>
      </c>
      <c r="H1084" s="144" t="s">
        <v>9170</v>
      </c>
      <c r="I1084" s="145" t="b">
        <v>1</v>
      </c>
      <c r="J1084" s="145">
        <v>21.1</v>
      </c>
    </row>
    <row r="1085" spans="1:10">
      <c r="A1085" s="7" t="s">
        <v>49</v>
      </c>
      <c r="D1085" s="144" t="s">
        <v>2430</v>
      </c>
      <c r="E1085" s="144" t="s">
        <v>3865</v>
      </c>
      <c r="F1085" s="147">
        <v>44561</v>
      </c>
      <c r="G1085" s="144" t="s">
        <v>4745</v>
      </c>
      <c r="H1085" s="144" t="s">
        <v>9170</v>
      </c>
      <c r="I1085" s="145" t="b">
        <v>1</v>
      </c>
      <c r="J1085" s="145">
        <v>21.1</v>
      </c>
    </row>
    <row r="1086" spans="1:10">
      <c r="A1086" s="7" t="s">
        <v>49</v>
      </c>
      <c r="D1086" s="144" t="s">
        <v>2433</v>
      </c>
      <c r="E1086" s="144" t="s">
        <v>3865</v>
      </c>
      <c r="F1086" s="147">
        <v>44561</v>
      </c>
      <c r="G1086" s="144" t="s">
        <v>4745</v>
      </c>
      <c r="H1086" s="144" t="s">
        <v>9170</v>
      </c>
      <c r="I1086" s="145" t="b">
        <v>1</v>
      </c>
      <c r="J1086" s="145">
        <v>21.1</v>
      </c>
    </row>
    <row r="1087" spans="1:10">
      <c r="A1087" s="7" t="s">
        <v>49</v>
      </c>
      <c r="D1087" s="144" t="s">
        <v>2436</v>
      </c>
      <c r="E1087" s="144" t="s">
        <v>3865</v>
      </c>
      <c r="F1087" s="147">
        <v>44561</v>
      </c>
      <c r="G1087" s="144" t="s">
        <v>4745</v>
      </c>
      <c r="H1087" s="144" t="s">
        <v>9170</v>
      </c>
      <c r="I1087" s="145" t="b">
        <v>1</v>
      </c>
      <c r="J1087" s="145">
        <v>21.1</v>
      </c>
    </row>
    <row r="1088" spans="1:10">
      <c r="A1088" s="7" t="s">
        <v>49</v>
      </c>
      <c r="D1088" s="144" t="s">
        <v>2439</v>
      </c>
      <c r="E1088" s="144" t="s">
        <v>3865</v>
      </c>
      <c r="F1088" s="147">
        <v>44561</v>
      </c>
      <c r="G1088" s="144" t="s">
        <v>4745</v>
      </c>
      <c r="H1088" s="144" t="s">
        <v>9170</v>
      </c>
      <c r="I1088" s="145" t="b">
        <v>1</v>
      </c>
      <c r="J1088" s="145">
        <v>23.7</v>
      </c>
    </row>
    <row r="1089" spans="1:10">
      <c r="A1089" s="7" t="s">
        <v>49</v>
      </c>
      <c r="D1089" s="144" t="s">
        <v>3802</v>
      </c>
      <c r="E1089" s="144" t="s">
        <v>3865</v>
      </c>
      <c r="F1089" s="147">
        <v>44561</v>
      </c>
      <c r="G1089" s="144" t="s">
        <v>4745</v>
      </c>
      <c r="H1089" s="144" t="s">
        <v>9170</v>
      </c>
      <c r="I1089" s="145" t="b">
        <v>1</v>
      </c>
      <c r="J1089" s="145">
        <v>5.9</v>
      </c>
    </row>
    <row r="1090" spans="1:10">
      <c r="A1090" s="7" t="s">
        <v>49</v>
      </c>
      <c r="D1090" s="144" t="s">
        <v>3803</v>
      </c>
      <c r="E1090" s="144" t="s">
        <v>3865</v>
      </c>
      <c r="F1090" s="147">
        <v>44561</v>
      </c>
      <c r="G1090" s="144" t="s">
        <v>4745</v>
      </c>
      <c r="H1090" s="144" t="s">
        <v>9170</v>
      </c>
      <c r="I1090" s="145" t="b">
        <v>1</v>
      </c>
      <c r="J1090" s="145">
        <v>5.9</v>
      </c>
    </row>
    <row r="1091" spans="1:10">
      <c r="A1091" s="7" t="s">
        <v>49</v>
      </c>
      <c r="D1091" s="144" t="s">
        <v>3804</v>
      </c>
      <c r="E1091" s="144" t="s">
        <v>3865</v>
      </c>
      <c r="F1091" s="147">
        <v>44561</v>
      </c>
      <c r="G1091" s="144" t="s">
        <v>4745</v>
      </c>
      <c r="H1091" s="144" t="s">
        <v>9170</v>
      </c>
      <c r="I1091" s="145" t="b">
        <v>1</v>
      </c>
      <c r="J1091" s="145">
        <v>12.9</v>
      </c>
    </row>
    <row r="1092" spans="1:10">
      <c r="A1092" s="7" t="s">
        <v>49</v>
      </c>
      <c r="D1092" s="144" t="s">
        <v>3805</v>
      </c>
      <c r="E1092" s="144" t="s">
        <v>3865</v>
      </c>
      <c r="F1092" s="147">
        <v>44561</v>
      </c>
      <c r="G1092" s="144" t="s">
        <v>4745</v>
      </c>
      <c r="H1092" s="144" t="s">
        <v>9170</v>
      </c>
      <c r="I1092" s="145" t="b">
        <v>1</v>
      </c>
      <c r="J1092" s="145">
        <v>12.9</v>
      </c>
    </row>
    <row r="1093" spans="1:10">
      <c r="A1093" s="7" t="s">
        <v>49</v>
      </c>
      <c r="D1093" s="144" t="s">
        <v>2442</v>
      </c>
      <c r="E1093" s="144" t="s">
        <v>3865</v>
      </c>
      <c r="F1093" s="147">
        <v>44561</v>
      </c>
      <c r="G1093" s="144" t="s">
        <v>4745</v>
      </c>
      <c r="H1093" s="144" t="s">
        <v>9170</v>
      </c>
      <c r="I1093" s="145" t="b">
        <v>1</v>
      </c>
      <c r="J1093" s="145">
        <v>10.4</v>
      </c>
    </row>
    <row r="1094" spans="1:10">
      <c r="A1094" s="7" t="s">
        <v>49</v>
      </c>
      <c r="D1094" s="144" t="s">
        <v>2445</v>
      </c>
      <c r="E1094" s="144" t="s">
        <v>3865</v>
      </c>
      <c r="F1094" s="147">
        <v>44561</v>
      </c>
      <c r="G1094" s="144" t="s">
        <v>4745</v>
      </c>
      <c r="H1094" s="144" t="s">
        <v>9170</v>
      </c>
      <c r="I1094" s="145" t="b">
        <v>1</v>
      </c>
      <c r="J1094" s="145">
        <v>10.4</v>
      </c>
    </row>
    <row r="1095" spans="1:10">
      <c r="A1095" s="7" t="s">
        <v>49</v>
      </c>
      <c r="D1095" s="144" t="s">
        <v>2448</v>
      </c>
      <c r="E1095" s="144" t="s">
        <v>3865</v>
      </c>
      <c r="F1095" s="147">
        <v>44561</v>
      </c>
      <c r="G1095" s="144" t="s">
        <v>4745</v>
      </c>
      <c r="H1095" s="144" t="s">
        <v>9170</v>
      </c>
      <c r="I1095" s="145" t="b">
        <v>1</v>
      </c>
      <c r="J1095" s="145">
        <v>10.4</v>
      </c>
    </row>
    <row r="1096" spans="1:10">
      <c r="A1096" s="7" t="s">
        <v>49</v>
      </c>
      <c r="D1096" s="144" t="s">
        <v>2451</v>
      </c>
      <c r="E1096" s="144" t="s">
        <v>3865</v>
      </c>
      <c r="F1096" s="147">
        <v>44561</v>
      </c>
      <c r="G1096" s="144" t="s">
        <v>4745</v>
      </c>
      <c r="H1096" s="144" t="s">
        <v>9170</v>
      </c>
      <c r="I1096" s="145" t="b">
        <v>1</v>
      </c>
      <c r="J1096" s="145">
        <v>10.4</v>
      </c>
    </row>
    <row r="1097" spans="1:10">
      <c r="A1097" s="7" t="s">
        <v>49</v>
      </c>
      <c r="D1097" s="144" t="s">
        <v>2454</v>
      </c>
      <c r="E1097" s="144" t="s">
        <v>3865</v>
      </c>
      <c r="F1097" s="147">
        <v>44561</v>
      </c>
      <c r="G1097" s="144" t="s">
        <v>4745</v>
      </c>
      <c r="H1097" s="144" t="s">
        <v>9170</v>
      </c>
      <c r="I1097" s="145" t="b">
        <v>1</v>
      </c>
      <c r="J1097" s="145">
        <v>10.4</v>
      </c>
    </row>
    <row r="1098" spans="1:10">
      <c r="A1098" s="7" t="s">
        <v>49</v>
      </c>
      <c r="D1098" s="144" t="s">
        <v>2457</v>
      </c>
      <c r="E1098" s="144" t="s">
        <v>3865</v>
      </c>
      <c r="F1098" s="147">
        <v>44561</v>
      </c>
      <c r="G1098" s="144" t="s">
        <v>4745</v>
      </c>
      <c r="H1098" s="144" t="s">
        <v>9170</v>
      </c>
      <c r="I1098" s="145" t="b">
        <v>1</v>
      </c>
      <c r="J1098" s="145">
        <v>12.2</v>
      </c>
    </row>
    <row r="1099" spans="1:10">
      <c r="A1099" s="7" t="s">
        <v>49</v>
      </c>
      <c r="D1099" s="144" t="s">
        <v>2460</v>
      </c>
      <c r="E1099" s="144" t="s">
        <v>3865</v>
      </c>
      <c r="F1099" s="147">
        <v>44561</v>
      </c>
      <c r="G1099" s="144" t="s">
        <v>4745</v>
      </c>
      <c r="H1099" s="144" t="s">
        <v>9170</v>
      </c>
      <c r="I1099" s="145" t="b">
        <v>1</v>
      </c>
      <c r="J1099" s="145">
        <v>21.1</v>
      </c>
    </row>
    <row r="1100" spans="1:10">
      <c r="A1100" s="7" t="s">
        <v>49</v>
      </c>
      <c r="D1100" s="144" t="s">
        <v>3806</v>
      </c>
      <c r="E1100" s="144" t="s">
        <v>3865</v>
      </c>
      <c r="F1100" s="147">
        <v>44561</v>
      </c>
      <c r="G1100" s="144" t="s">
        <v>4745</v>
      </c>
      <c r="H1100" s="144" t="s">
        <v>9170</v>
      </c>
      <c r="I1100" s="145" t="b">
        <v>1</v>
      </c>
      <c r="J1100" s="145">
        <v>8.9</v>
      </c>
    </row>
    <row r="1101" spans="1:10">
      <c r="A1101" s="7" t="s">
        <v>49</v>
      </c>
      <c r="D1101" s="144" t="s">
        <v>2463</v>
      </c>
      <c r="E1101" s="144" t="s">
        <v>3865</v>
      </c>
      <c r="F1101" s="147">
        <v>44561</v>
      </c>
      <c r="G1101" s="144" t="s">
        <v>4745</v>
      </c>
      <c r="H1101" s="144" t="s">
        <v>9170</v>
      </c>
      <c r="I1101" s="145" t="b">
        <v>1</v>
      </c>
      <c r="J1101" s="145">
        <v>10.4</v>
      </c>
    </row>
    <row r="1102" spans="1:10">
      <c r="A1102" s="7" t="s">
        <v>49</v>
      </c>
      <c r="D1102" s="144" t="s">
        <v>2466</v>
      </c>
      <c r="E1102" s="144" t="s">
        <v>3865</v>
      </c>
      <c r="F1102" s="147">
        <v>44561</v>
      </c>
      <c r="G1102" s="144" t="s">
        <v>4745</v>
      </c>
      <c r="H1102" s="144" t="s">
        <v>9170</v>
      </c>
      <c r="I1102" s="145" t="b">
        <v>1</v>
      </c>
      <c r="J1102" s="145">
        <v>38.299999999999997</v>
      </c>
    </row>
    <row r="1103" spans="1:10">
      <c r="A1103" s="7" t="s">
        <v>49</v>
      </c>
      <c r="D1103" s="144" t="s">
        <v>2468</v>
      </c>
      <c r="E1103" s="144" t="s">
        <v>3865</v>
      </c>
      <c r="F1103" s="147">
        <v>44561</v>
      </c>
      <c r="G1103" s="144" t="s">
        <v>4745</v>
      </c>
      <c r="H1103" s="144" t="s">
        <v>9170</v>
      </c>
      <c r="I1103" s="145" t="b">
        <v>1</v>
      </c>
      <c r="J1103" s="145">
        <v>12.2</v>
      </c>
    </row>
    <row r="1104" spans="1:10">
      <c r="A1104" s="7" t="s">
        <v>49</v>
      </c>
      <c r="D1104" s="144" t="s">
        <v>2471</v>
      </c>
      <c r="E1104" s="144" t="s">
        <v>3865</v>
      </c>
      <c r="F1104" s="147">
        <v>44561</v>
      </c>
      <c r="G1104" s="144" t="s">
        <v>4745</v>
      </c>
      <c r="H1104" s="144" t="s">
        <v>9170</v>
      </c>
      <c r="I1104" s="145" t="b">
        <v>1</v>
      </c>
      <c r="J1104" s="145">
        <v>12.2</v>
      </c>
    </row>
    <row r="1105" spans="1:10">
      <c r="A1105" s="7" t="s">
        <v>49</v>
      </c>
      <c r="D1105" s="144" t="s">
        <v>2475</v>
      </c>
      <c r="E1105" s="144" t="s">
        <v>3865</v>
      </c>
      <c r="F1105" s="147">
        <v>44561</v>
      </c>
      <c r="G1105" s="144" t="s">
        <v>4745</v>
      </c>
      <c r="H1105" s="144" t="s">
        <v>9170</v>
      </c>
      <c r="I1105" s="145" t="b">
        <v>1</v>
      </c>
      <c r="J1105" s="145">
        <v>12.2</v>
      </c>
    </row>
    <row r="1106" spans="1:10">
      <c r="A1106" s="7" t="s">
        <v>49</v>
      </c>
      <c r="D1106" s="144" t="s">
        <v>2478</v>
      </c>
      <c r="E1106" s="144" t="s">
        <v>3865</v>
      </c>
      <c r="F1106" s="147">
        <v>44561</v>
      </c>
      <c r="G1106" s="144" t="s">
        <v>4745</v>
      </c>
      <c r="H1106" s="144" t="s">
        <v>9170</v>
      </c>
      <c r="I1106" s="145" t="b">
        <v>1</v>
      </c>
      <c r="J1106" s="145">
        <v>12.2</v>
      </c>
    </row>
    <row r="1107" spans="1:10">
      <c r="A1107" s="7" t="s">
        <v>49</v>
      </c>
      <c r="D1107" s="144" t="s">
        <v>2480</v>
      </c>
      <c r="E1107" s="144" t="s">
        <v>3865</v>
      </c>
      <c r="F1107" s="147">
        <v>44561</v>
      </c>
      <c r="G1107" s="144" t="s">
        <v>4745</v>
      </c>
      <c r="H1107" s="144" t="s">
        <v>9170</v>
      </c>
      <c r="I1107" s="145" t="b">
        <v>1</v>
      </c>
      <c r="J1107" s="145">
        <v>23.7</v>
      </c>
    </row>
    <row r="1108" spans="1:10">
      <c r="A1108" s="7" t="s">
        <v>49</v>
      </c>
      <c r="D1108" s="144" t="s">
        <v>2483</v>
      </c>
      <c r="E1108" s="144" t="s">
        <v>3865</v>
      </c>
      <c r="F1108" s="147">
        <v>44561</v>
      </c>
      <c r="G1108" s="144" t="s">
        <v>4745</v>
      </c>
      <c r="H1108" s="144" t="s">
        <v>9170</v>
      </c>
      <c r="I1108" s="145" t="b">
        <v>1</v>
      </c>
      <c r="J1108" s="145">
        <v>5.9</v>
      </c>
    </row>
    <row r="1109" spans="1:10">
      <c r="A1109" s="7" t="s">
        <v>49</v>
      </c>
      <c r="D1109" s="144" t="s">
        <v>3807</v>
      </c>
      <c r="E1109" s="144" t="s">
        <v>3865</v>
      </c>
      <c r="F1109" s="147">
        <v>44561</v>
      </c>
      <c r="G1109" s="144" t="s">
        <v>4745</v>
      </c>
      <c r="H1109" s="144" t="s">
        <v>9170</v>
      </c>
      <c r="I1109" s="145" t="b">
        <v>1</v>
      </c>
      <c r="J1109" s="145">
        <v>12.9</v>
      </c>
    </row>
    <row r="1110" spans="1:10">
      <c r="A1110" s="7" t="s">
        <v>49</v>
      </c>
      <c r="D1110" s="144" t="s">
        <v>2486</v>
      </c>
      <c r="E1110" s="144" t="s">
        <v>3865</v>
      </c>
      <c r="F1110" s="147">
        <v>44561</v>
      </c>
      <c r="G1110" s="144" t="s">
        <v>4745</v>
      </c>
      <c r="H1110" s="144" t="s">
        <v>9170</v>
      </c>
      <c r="I1110" s="145" t="b">
        <v>1</v>
      </c>
      <c r="J1110" s="145">
        <v>12.2</v>
      </c>
    </row>
    <row r="1111" spans="1:10">
      <c r="A1111" s="7" t="s">
        <v>49</v>
      </c>
      <c r="D1111" s="144" t="s">
        <v>2489</v>
      </c>
      <c r="E1111" s="144" t="s">
        <v>3865</v>
      </c>
      <c r="F1111" s="147">
        <v>44561</v>
      </c>
      <c r="G1111" s="144" t="s">
        <v>4745</v>
      </c>
      <c r="H1111" s="144" t="s">
        <v>9170</v>
      </c>
      <c r="I1111" s="145" t="b">
        <v>1</v>
      </c>
      <c r="J1111" s="145">
        <v>21.9</v>
      </c>
    </row>
    <row r="1112" spans="1:10">
      <c r="A1112" s="7" t="s">
        <v>49</v>
      </c>
      <c r="D1112" s="144" t="s">
        <v>2492</v>
      </c>
      <c r="E1112" s="144" t="s">
        <v>3865</v>
      </c>
      <c r="F1112" s="147">
        <v>44561</v>
      </c>
      <c r="G1112" s="144" t="s">
        <v>4745</v>
      </c>
      <c r="H1112" s="144" t="s">
        <v>9170</v>
      </c>
      <c r="I1112" s="145" t="b">
        <v>1</v>
      </c>
      <c r="J1112" s="145">
        <v>21.9</v>
      </c>
    </row>
    <row r="1113" spans="1:10">
      <c r="A1113" s="7" t="s">
        <v>49</v>
      </c>
      <c r="D1113" s="144" t="s">
        <v>2495</v>
      </c>
      <c r="E1113" s="144" t="s">
        <v>3865</v>
      </c>
      <c r="F1113" s="147">
        <v>44561</v>
      </c>
      <c r="G1113" s="144" t="s">
        <v>4745</v>
      </c>
      <c r="H1113" s="144" t="s">
        <v>9170</v>
      </c>
      <c r="I1113" s="145" t="b">
        <v>1</v>
      </c>
      <c r="J1113" s="145">
        <v>21.9</v>
      </c>
    </row>
    <row r="1114" spans="1:10">
      <c r="A1114" s="7" t="s">
        <v>49</v>
      </c>
      <c r="D1114" s="144" t="s">
        <v>2498</v>
      </c>
      <c r="E1114" s="144" t="s">
        <v>3865</v>
      </c>
      <c r="F1114" s="147">
        <v>44561</v>
      </c>
      <c r="G1114" s="144" t="s">
        <v>4745</v>
      </c>
      <c r="H1114" s="144" t="s">
        <v>9170</v>
      </c>
      <c r="I1114" s="145" t="b">
        <v>1</v>
      </c>
      <c r="J1114" s="145">
        <v>59</v>
      </c>
    </row>
    <row r="1115" spans="1:10">
      <c r="A1115" s="7" t="s">
        <v>49</v>
      </c>
      <c r="D1115" s="144" t="s">
        <v>3808</v>
      </c>
      <c r="E1115" s="144" t="s">
        <v>3865</v>
      </c>
      <c r="F1115" s="147">
        <v>44561</v>
      </c>
      <c r="G1115" s="144" t="s">
        <v>4745</v>
      </c>
      <c r="H1115" s="144" t="s">
        <v>9170</v>
      </c>
      <c r="I1115" s="145" t="b">
        <v>1</v>
      </c>
      <c r="J1115" s="145">
        <v>5.9</v>
      </c>
    </row>
    <row r="1116" spans="1:10">
      <c r="A1116" s="7" t="s">
        <v>49</v>
      </c>
      <c r="D1116" s="144" t="s">
        <v>3809</v>
      </c>
      <c r="E1116" s="144" t="s">
        <v>3865</v>
      </c>
      <c r="F1116" s="147">
        <v>44561</v>
      </c>
      <c r="G1116" s="144" t="s">
        <v>4745</v>
      </c>
      <c r="H1116" s="144" t="s">
        <v>9170</v>
      </c>
      <c r="I1116" s="145" t="b">
        <v>1</v>
      </c>
      <c r="J1116" s="145">
        <v>5.9</v>
      </c>
    </row>
    <row r="1117" spans="1:10">
      <c r="A1117" s="7" t="s">
        <v>49</v>
      </c>
      <c r="D1117" s="144" t="s">
        <v>3810</v>
      </c>
      <c r="E1117" s="144" t="s">
        <v>3865</v>
      </c>
      <c r="F1117" s="147">
        <v>44561</v>
      </c>
      <c r="G1117" s="144" t="s">
        <v>4745</v>
      </c>
      <c r="H1117" s="144" t="s">
        <v>9170</v>
      </c>
      <c r="I1117" s="145" t="b">
        <v>1</v>
      </c>
      <c r="J1117" s="145">
        <v>12.9</v>
      </c>
    </row>
    <row r="1118" spans="1:10">
      <c r="A1118" s="7" t="s">
        <v>49</v>
      </c>
      <c r="D1118" s="144" t="s">
        <v>3811</v>
      </c>
      <c r="E1118" s="144" t="s">
        <v>3865</v>
      </c>
      <c r="F1118" s="147">
        <v>44561</v>
      </c>
      <c r="G1118" s="144" t="s">
        <v>4745</v>
      </c>
      <c r="H1118" s="144" t="s">
        <v>9170</v>
      </c>
      <c r="I1118" s="145" t="b">
        <v>1</v>
      </c>
      <c r="J1118" s="145">
        <v>12.9</v>
      </c>
    </row>
    <row r="1119" spans="1:10">
      <c r="A1119" s="7" t="s">
        <v>49</v>
      </c>
      <c r="D1119" s="144" t="s">
        <v>3812</v>
      </c>
      <c r="E1119" s="144" t="s">
        <v>3865</v>
      </c>
      <c r="F1119" s="147">
        <v>44561</v>
      </c>
      <c r="G1119" s="144" t="s">
        <v>4745</v>
      </c>
      <c r="H1119" s="144" t="s">
        <v>9170</v>
      </c>
      <c r="I1119" s="145" t="b">
        <v>1</v>
      </c>
      <c r="J1119" s="145">
        <v>2.9</v>
      </c>
    </row>
    <row r="1120" spans="1:10">
      <c r="A1120" s="7" t="s">
        <v>49</v>
      </c>
      <c r="D1120" s="144" t="s">
        <v>2502</v>
      </c>
      <c r="E1120" s="144" t="s">
        <v>3865</v>
      </c>
      <c r="F1120" s="147">
        <v>44561</v>
      </c>
      <c r="G1120" s="144" t="s">
        <v>4745</v>
      </c>
      <c r="H1120" s="144" t="s">
        <v>9170</v>
      </c>
      <c r="I1120" s="145" t="b">
        <v>1</v>
      </c>
      <c r="J1120" s="145">
        <v>37.200000000000003</v>
      </c>
    </row>
    <row r="1121" spans="1:10">
      <c r="A1121" s="7" t="s">
        <v>49</v>
      </c>
      <c r="D1121" s="144" t="s">
        <v>2505</v>
      </c>
      <c r="E1121" s="144" t="s">
        <v>3865</v>
      </c>
      <c r="F1121" s="147">
        <v>44561</v>
      </c>
      <c r="G1121" s="144" t="s">
        <v>4745</v>
      </c>
      <c r="H1121" s="144" t="s">
        <v>9170</v>
      </c>
      <c r="I1121" s="145" t="b">
        <v>1</v>
      </c>
      <c r="J1121" s="145">
        <v>21.4</v>
      </c>
    </row>
    <row r="1122" spans="1:10">
      <c r="A1122" s="7" t="s">
        <v>49</v>
      </c>
      <c r="D1122" s="144" t="s">
        <v>2508</v>
      </c>
      <c r="E1122" s="144" t="s">
        <v>3865</v>
      </c>
      <c r="F1122" s="147">
        <v>44561</v>
      </c>
      <c r="G1122" s="144" t="s">
        <v>4745</v>
      </c>
      <c r="H1122" s="144" t="s">
        <v>9170</v>
      </c>
      <c r="I1122" s="145" t="b">
        <v>1</v>
      </c>
      <c r="J1122" s="145">
        <v>11.6</v>
      </c>
    </row>
    <row r="1123" spans="1:10">
      <c r="A1123" s="7" t="s">
        <v>49</v>
      </c>
      <c r="D1123" s="144" t="s">
        <v>2511</v>
      </c>
      <c r="E1123" s="144" t="s">
        <v>3865</v>
      </c>
      <c r="F1123" s="147">
        <v>44561</v>
      </c>
      <c r="G1123" s="144" t="s">
        <v>4745</v>
      </c>
      <c r="H1123" s="144" t="s">
        <v>9170</v>
      </c>
      <c r="I1123" s="145" t="b">
        <v>1</v>
      </c>
      <c r="J1123" s="145">
        <v>21.8</v>
      </c>
    </row>
    <row r="1124" spans="1:10">
      <c r="A1124" s="7" t="s">
        <v>49</v>
      </c>
      <c r="D1124" s="144" t="s">
        <v>2514</v>
      </c>
      <c r="E1124" s="144" t="s">
        <v>3865</v>
      </c>
      <c r="F1124" s="147">
        <v>44561</v>
      </c>
      <c r="G1124" s="144" t="s">
        <v>4745</v>
      </c>
      <c r="H1124" s="144" t="s">
        <v>9170</v>
      </c>
      <c r="I1124" s="145" t="b">
        <v>1</v>
      </c>
      <c r="J1124" s="145">
        <v>21.8</v>
      </c>
    </row>
    <row r="1125" spans="1:10">
      <c r="A1125" s="7" t="s">
        <v>49</v>
      </c>
      <c r="D1125" s="144" t="s">
        <v>3670</v>
      </c>
      <c r="E1125" s="144" t="s">
        <v>3865</v>
      </c>
      <c r="F1125" s="147">
        <v>44561</v>
      </c>
      <c r="G1125" s="144" t="s">
        <v>4745</v>
      </c>
      <c r="H1125" s="144" t="s">
        <v>9170</v>
      </c>
      <c r="I1125" s="145" t="b">
        <v>1</v>
      </c>
      <c r="J1125" s="145">
        <v>23.7</v>
      </c>
    </row>
    <row r="1126" spans="1:10">
      <c r="A1126" s="7" t="s">
        <v>49</v>
      </c>
      <c r="D1126" s="144" t="s">
        <v>2517</v>
      </c>
      <c r="E1126" s="144" t="s">
        <v>3865</v>
      </c>
      <c r="F1126" s="147">
        <v>44561</v>
      </c>
      <c r="G1126" s="144" t="s">
        <v>4745</v>
      </c>
      <c r="H1126" s="144" t="s">
        <v>9170</v>
      </c>
      <c r="I1126" s="145" t="b">
        <v>1</v>
      </c>
      <c r="J1126" s="145">
        <v>23.7</v>
      </c>
    </row>
    <row r="1127" spans="1:10">
      <c r="A1127" s="7" t="s">
        <v>49</v>
      </c>
      <c r="D1127" s="144" t="s">
        <v>2520</v>
      </c>
      <c r="E1127" s="144" t="s">
        <v>3865</v>
      </c>
      <c r="F1127" s="147">
        <v>44561</v>
      </c>
      <c r="G1127" s="144" t="s">
        <v>4745</v>
      </c>
      <c r="H1127" s="144" t="s">
        <v>9170</v>
      </c>
      <c r="I1127" s="145" t="b">
        <v>1</v>
      </c>
      <c r="J1127" s="145">
        <v>38.299999999999997</v>
      </c>
    </row>
    <row r="1128" spans="1:10">
      <c r="A1128" s="7" t="s">
        <v>49</v>
      </c>
      <c r="D1128" s="144" t="s">
        <v>3813</v>
      </c>
      <c r="E1128" s="144" t="s">
        <v>3865</v>
      </c>
      <c r="F1128" s="147">
        <v>44561</v>
      </c>
      <c r="G1128" s="144" t="s">
        <v>4745</v>
      </c>
      <c r="H1128" s="144" t="s">
        <v>9170</v>
      </c>
      <c r="I1128" s="145" t="b">
        <v>1</v>
      </c>
      <c r="J1128" s="145">
        <v>12.9</v>
      </c>
    </row>
    <row r="1129" spans="1:10">
      <c r="A1129" s="7" t="s">
        <v>49</v>
      </c>
      <c r="D1129" s="144" t="s">
        <v>2524</v>
      </c>
      <c r="E1129" s="144" t="s">
        <v>3865</v>
      </c>
      <c r="F1129" s="147">
        <v>44561</v>
      </c>
      <c r="G1129" s="144" t="s">
        <v>4745</v>
      </c>
      <c r="H1129" s="144" t="s">
        <v>9170</v>
      </c>
      <c r="I1129" s="145" t="b">
        <v>1</v>
      </c>
      <c r="J1129" s="145">
        <v>61.5</v>
      </c>
    </row>
    <row r="1130" spans="1:10">
      <c r="A1130" s="7" t="s">
        <v>49</v>
      </c>
      <c r="D1130" s="144" t="s">
        <v>2528</v>
      </c>
      <c r="E1130" s="144" t="s">
        <v>3865</v>
      </c>
      <c r="F1130" s="147">
        <v>44561</v>
      </c>
      <c r="G1130" s="144" t="s">
        <v>4745</v>
      </c>
      <c r="H1130" s="144" t="s">
        <v>9170</v>
      </c>
      <c r="I1130" s="145" t="b">
        <v>1</v>
      </c>
      <c r="J1130" s="145">
        <v>12.2</v>
      </c>
    </row>
    <row r="1131" spans="1:10">
      <c r="A1131" s="7" t="s">
        <v>49</v>
      </c>
      <c r="D1131" s="144" t="s">
        <v>2532</v>
      </c>
      <c r="E1131" s="144" t="s">
        <v>3865</v>
      </c>
      <c r="F1131" s="147">
        <v>44561</v>
      </c>
      <c r="G1131" s="144" t="s">
        <v>4745</v>
      </c>
      <c r="H1131" s="144" t="s">
        <v>9170</v>
      </c>
      <c r="I1131" s="145" t="b">
        <v>1</v>
      </c>
      <c r="J1131" s="145">
        <v>20.7</v>
      </c>
    </row>
    <row r="1132" spans="1:10">
      <c r="A1132" s="7" t="s">
        <v>49</v>
      </c>
      <c r="D1132" s="144" t="s">
        <v>3814</v>
      </c>
      <c r="E1132" s="144" t="s">
        <v>3865</v>
      </c>
      <c r="F1132" s="147">
        <v>44561</v>
      </c>
      <c r="G1132" s="144" t="s">
        <v>4745</v>
      </c>
      <c r="H1132" s="144" t="s">
        <v>9170</v>
      </c>
      <c r="I1132" s="145" t="b">
        <v>1</v>
      </c>
      <c r="J1132" s="145">
        <v>3.9</v>
      </c>
    </row>
    <row r="1133" spans="1:10">
      <c r="A1133" s="7" t="s">
        <v>49</v>
      </c>
      <c r="D1133" s="144" t="s">
        <v>2535</v>
      </c>
      <c r="E1133" s="144" t="s">
        <v>3865</v>
      </c>
      <c r="F1133" s="147">
        <v>44561</v>
      </c>
      <c r="G1133" s="144" t="s">
        <v>4745</v>
      </c>
      <c r="H1133" s="144" t="s">
        <v>9170</v>
      </c>
      <c r="I1133" s="145" t="b">
        <v>1</v>
      </c>
      <c r="J1133" s="145">
        <v>20.7</v>
      </c>
    </row>
    <row r="1134" spans="1:10">
      <c r="A1134" s="7" t="s">
        <v>49</v>
      </c>
      <c r="D1134" s="144" t="s">
        <v>2538</v>
      </c>
      <c r="E1134" s="144" t="s">
        <v>3865</v>
      </c>
      <c r="F1134" s="147">
        <v>44561</v>
      </c>
      <c r="G1134" s="144" t="s">
        <v>4745</v>
      </c>
      <c r="H1134" s="144" t="s">
        <v>9170</v>
      </c>
      <c r="I1134" s="145" t="b">
        <v>1</v>
      </c>
      <c r="J1134" s="145">
        <v>20.7</v>
      </c>
    </row>
    <row r="1135" spans="1:10">
      <c r="A1135" s="7" t="s">
        <v>49</v>
      </c>
      <c r="D1135" s="144" t="s">
        <v>3393</v>
      </c>
      <c r="E1135" s="144" t="s">
        <v>3865</v>
      </c>
      <c r="F1135" s="147">
        <v>44561</v>
      </c>
      <c r="G1135" s="144" t="s">
        <v>4745</v>
      </c>
      <c r="H1135" s="144" t="s">
        <v>9170</v>
      </c>
      <c r="I1135" s="145" t="b">
        <v>1</v>
      </c>
      <c r="J1135" s="145">
        <v>10.4</v>
      </c>
    </row>
    <row r="1136" spans="1:10">
      <c r="A1136" s="7" t="s">
        <v>49</v>
      </c>
      <c r="D1136" s="144" t="s">
        <v>2541</v>
      </c>
      <c r="E1136" s="144" t="s">
        <v>3865</v>
      </c>
      <c r="F1136" s="147">
        <v>44561</v>
      </c>
      <c r="G1136" s="144" t="s">
        <v>4745</v>
      </c>
      <c r="H1136" s="144" t="s">
        <v>9170</v>
      </c>
      <c r="I1136" s="145" t="b">
        <v>1</v>
      </c>
      <c r="J1136" s="145">
        <v>10.4</v>
      </c>
    </row>
    <row r="1137" spans="1:10">
      <c r="A1137" s="7" t="s">
        <v>49</v>
      </c>
      <c r="D1137" s="144" t="s">
        <v>2544</v>
      </c>
      <c r="E1137" s="144" t="s">
        <v>3865</v>
      </c>
      <c r="F1137" s="147">
        <v>44561</v>
      </c>
      <c r="G1137" s="144" t="s">
        <v>4745</v>
      </c>
      <c r="H1137" s="144" t="s">
        <v>9170</v>
      </c>
      <c r="I1137" s="145" t="b">
        <v>1</v>
      </c>
      <c r="J1137" s="145">
        <v>10.4</v>
      </c>
    </row>
    <row r="1138" spans="1:10">
      <c r="A1138" s="7" t="s">
        <v>49</v>
      </c>
      <c r="D1138" s="144" t="s">
        <v>2547</v>
      </c>
      <c r="E1138" s="144" t="s">
        <v>3865</v>
      </c>
      <c r="F1138" s="147">
        <v>44561</v>
      </c>
      <c r="G1138" s="144" t="s">
        <v>4745</v>
      </c>
      <c r="H1138" s="144" t="s">
        <v>9170</v>
      </c>
      <c r="I1138" s="145" t="b">
        <v>1</v>
      </c>
      <c r="J1138" s="145">
        <v>10.4</v>
      </c>
    </row>
    <row r="1139" spans="1:10">
      <c r="A1139" s="7" t="s">
        <v>49</v>
      </c>
      <c r="D1139" s="144" t="s">
        <v>2550</v>
      </c>
      <c r="E1139" s="144" t="s">
        <v>3865</v>
      </c>
      <c r="F1139" s="147">
        <v>44561</v>
      </c>
      <c r="G1139" s="144" t="s">
        <v>4745</v>
      </c>
      <c r="H1139" s="144" t="s">
        <v>9170</v>
      </c>
      <c r="I1139" s="145" t="b">
        <v>1</v>
      </c>
      <c r="J1139" s="145">
        <v>23.7</v>
      </c>
    </row>
    <row r="1140" spans="1:10">
      <c r="A1140" s="7" t="s">
        <v>49</v>
      </c>
      <c r="D1140" s="144" t="s">
        <v>3815</v>
      </c>
      <c r="E1140" s="144" t="s">
        <v>3865</v>
      </c>
      <c r="F1140" s="147">
        <v>44561</v>
      </c>
      <c r="G1140" s="144" t="s">
        <v>4745</v>
      </c>
      <c r="H1140" s="144" t="s">
        <v>9170</v>
      </c>
      <c r="I1140" s="145" t="b">
        <v>1</v>
      </c>
      <c r="J1140" s="145">
        <v>5.9</v>
      </c>
    </row>
    <row r="1141" spans="1:10">
      <c r="A1141" s="7" t="s">
        <v>49</v>
      </c>
      <c r="D1141" s="144" t="s">
        <v>2553</v>
      </c>
      <c r="E1141" s="144" t="s">
        <v>3865</v>
      </c>
      <c r="F1141" s="147">
        <v>44561</v>
      </c>
      <c r="G1141" s="144" t="s">
        <v>4745</v>
      </c>
      <c r="H1141" s="144" t="s">
        <v>9170</v>
      </c>
      <c r="I1141" s="145" t="b">
        <v>1</v>
      </c>
      <c r="J1141" s="145">
        <v>11.4</v>
      </c>
    </row>
    <row r="1142" spans="1:10">
      <c r="A1142" s="7" t="s">
        <v>49</v>
      </c>
      <c r="D1142" s="144" t="s">
        <v>2555</v>
      </c>
      <c r="E1142" s="144" t="s">
        <v>3865</v>
      </c>
      <c r="F1142" s="147">
        <v>44561</v>
      </c>
      <c r="G1142" s="144" t="s">
        <v>4745</v>
      </c>
      <c r="H1142" s="144" t="s">
        <v>9170</v>
      </c>
      <c r="I1142" s="145" t="b">
        <v>1</v>
      </c>
      <c r="J1142" s="145">
        <v>11.4</v>
      </c>
    </row>
    <row r="1143" spans="1:10">
      <c r="A1143" s="7" t="s">
        <v>49</v>
      </c>
      <c r="D1143" s="144" t="s">
        <v>2557</v>
      </c>
      <c r="E1143" s="144" t="s">
        <v>3865</v>
      </c>
      <c r="F1143" s="147">
        <v>44561</v>
      </c>
      <c r="G1143" s="144" t="s">
        <v>4745</v>
      </c>
      <c r="H1143" s="144" t="s">
        <v>9170</v>
      </c>
      <c r="I1143" s="145" t="b">
        <v>1</v>
      </c>
      <c r="J1143" s="145">
        <v>11.4</v>
      </c>
    </row>
    <row r="1144" spans="1:10">
      <c r="A1144" s="7" t="s">
        <v>49</v>
      </c>
      <c r="D1144" s="144" t="s">
        <v>2559</v>
      </c>
      <c r="E1144" s="144" t="s">
        <v>3865</v>
      </c>
      <c r="F1144" s="147">
        <v>44561</v>
      </c>
      <c r="G1144" s="144" t="s">
        <v>4745</v>
      </c>
      <c r="H1144" s="144" t="s">
        <v>9170</v>
      </c>
      <c r="I1144" s="145" t="b">
        <v>1</v>
      </c>
      <c r="J1144" s="145">
        <v>11.4</v>
      </c>
    </row>
    <row r="1145" spans="1:10">
      <c r="A1145" s="7" t="s">
        <v>49</v>
      </c>
      <c r="D1145" s="144" t="s">
        <v>2561</v>
      </c>
      <c r="E1145" s="144" t="s">
        <v>3865</v>
      </c>
      <c r="F1145" s="147">
        <v>44561</v>
      </c>
      <c r="G1145" s="144" t="s">
        <v>4745</v>
      </c>
      <c r="H1145" s="144" t="s">
        <v>9170</v>
      </c>
      <c r="I1145" s="145" t="b">
        <v>1</v>
      </c>
      <c r="J1145" s="145">
        <v>11.4</v>
      </c>
    </row>
    <row r="1146" spans="1:10">
      <c r="A1146" s="7" t="s">
        <v>49</v>
      </c>
      <c r="D1146" s="144" t="s">
        <v>2563</v>
      </c>
      <c r="E1146" s="144" t="s">
        <v>3865</v>
      </c>
      <c r="F1146" s="147">
        <v>44561</v>
      </c>
      <c r="G1146" s="144" t="s">
        <v>4745</v>
      </c>
      <c r="H1146" s="144" t="s">
        <v>9170</v>
      </c>
      <c r="I1146" s="145" t="b">
        <v>1</v>
      </c>
      <c r="J1146" s="145">
        <v>12.2</v>
      </c>
    </row>
    <row r="1147" spans="1:10">
      <c r="A1147" s="7" t="s">
        <v>49</v>
      </c>
      <c r="D1147" s="144" t="s">
        <v>2567</v>
      </c>
      <c r="E1147" s="144" t="s">
        <v>3865</v>
      </c>
      <c r="F1147" s="147">
        <v>44561</v>
      </c>
      <c r="G1147" s="144" t="s">
        <v>4745</v>
      </c>
      <c r="H1147" s="144" t="s">
        <v>9170</v>
      </c>
      <c r="I1147" s="145" t="b">
        <v>1</v>
      </c>
      <c r="J1147" s="145">
        <v>12.2</v>
      </c>
    </row>
    <row r="1148" spans="1:10">
      <c r="A1148" s="7" t="s">
        <v>49</v>
      </c>
      <c r="D1148" s="144" t="s">
        <v>2570</v>
      </c>
      <c r="E1148" s="144" t="s">
        <v>3865</v>
      </c>
      <c r="F1148" s="147">
        <v>44561</v>
      </c>
      <c r="G1148" s="144" t="s">
        <v>4745</v>
      </c>
      <c r="H1148" s="144" t="s">
        <v>9170</v>
      </c>
      <c r="I1148" s="145" t="b">
        <v>1</v>
      </c>
      <c r="J1148" s="145">
        <v>12.2</v>
      </c>
    </row>
    <row r="1149" spans="1:10">
      <c r="A1149" s="7" t="s">
        <v>49</v>
      </c>
      <c r="D1149" s="144" t="s">
        <v>2573</v>
      </c>
      <c r="E1149" s="144" t="s">
        <v>3865</v>
      </c>
      <c r="F1149" s="147">
        <v>44561</v>
      </c>
      <c r="G1149" s="144" t="s">
        <v>4745</v>
      </c>
      <c r="H1149" s="144" t="s">
        <v>9170</v>
      </c>
      <c r="I1149" s="145" t="b">
        <v>1</v>
      </c>
      <c r="J1149" s="145">
        <v>12.2</v>
      </c>
    </row>
    <row r="1150" spans="1:10">
      <c r="A1150" s="7" t="s">
        <v>49</v>
      </c>
      <c r="D1150" s="144" t="s">
        <v>2576</v>
      </c>
      <c r="E1150" s="144" t="s">
        <v>3865</v>
      </c>
      <c r="F1150" s="147">
        <v>44561</v>
      </c>
      <c r="G1150" s="144" t="s">
        <v>4745</v>
      </c>
      <c r="H1150" s="144" t="s">
        <v>9170</v>
      </c>
      <c r="I1150" s="145" t="b">
        <v>1</v>
      </c>
      <c r="J1150" s="145">
        <v>12.2</v>
      </c>
    </row>
    <row r="1151" spans="1:10">
      <c r="A1151" s="7" t="s">
        <v>49</v>
      </c>
      <c r="D1151" s="144" t="s">
        <v>2579</v>
      </c>
      <c r="E1151" s="144" t="s">
        <v>3865</v>
      </c>
      <c r="F1151" s="147">
        <v>44561</v>
      </c>
      <c r="G1151" s="144" t="s">
        <v>4745</v>
      </c>
      <c r="H1151" s="144" t="s">
        <v>9170</v>
      </c>
      <c r="I1151" s="145" t="b">
        <v>1</v>
      </c>
      <c r="J1151" s="145">
        <v>59</v>
      </c>
    </row>
    <row r="1152" spans="1:10">
      <c r="A1152" s="7" t="s">
        <v>49</v>
      </c>
      <c r="D1152" s="144" t="s">
        <v>2581</v>
      </c>
      <c r="E1152" s="144" t="s">
        <v>3865</v>
      </c>
      <c r="F1152" s="147">
        <v>44561</v>
      </c>
      <c r="G1152" s="144" t="s">
        <v>4745</v>
      </c>
      <c r="H1152" s="144" t="s">
        <v>9170</v>
      </c>
      <c r="I1152" s="145" t="b">
        <v>1</v>
      </c>
      <c r="J1152" s="145">
        <v>21.2</v>
      </c>
    </row>
    <row r="1153" spans="1:10">
      <c r="A1153" s="7" t="s">
        <v>49</v>
      </c>
      <c r="D1153" s="144" t="s">
        <v>2584</v>
      </c>
      <c r="E1153" s="144" t="s">
        <v>3865</v>
      </c>
      <c r="F1153" s="147">
        <v>44561</v>
      </c>
      <c r="G1153" s="144" t="s">
        <v>4745</v>
      </c>
      <c r="H1153" s="144" t="s">
        <v>9170</v>
      </c>
      <c r="I1153" s="145" t="b">
        <v>1</v>
      </c>
      <c r="J1153" s="145">
        <v>37.200000000000003</v>
      </c>
    </row>
    <row r="1154" spans="1:10">
      <c r="A1154" s="7" t="s">
        <v>49</v>
      </c>
      <c r="D1154" s="144" t="s">
        <v>2587</v>
      </c>
      <c r="E1154" s="144" t="s">
        <v>3865</v>
      </c>
      <c r="F1154" s="147">
        <v>44561</v>
      </c>
      <c r="G1154" s="144" t="s">
        <v>4745</v>
      </c>
      <c r="H1154" s="144" t="s">
        <v>9170</v>
      </c>
      <c r="I1154" s="145" t="b">
        <v>1</v>
      </c>
      <c r="J1154" s="145">
        <v>37.200000000000003</v>
      </c>
    </row>
    <row r="1155" spans="1:10">
      <c r="A1155" s="7" t="s">
        <v>49</v>
      </c>
      <c r="D1155" s="144" t="s">
        <v>2590</v>
      </c>
      <c r="E1155" s="144" t="s">
        <v>3865</v>
      </c>
      <c r="F1155" s="147">
        <v>44561</v>
      </c>
      <c r="G1155" s="144" t="s">
        <v>4745</v>
      </c>
      <c r="H1155" s="144" t="s">
        <v>9170</v>
      </c>
      <c r="I1155" s="145" t="b">
        <v>1</v>
      </c>
      <c r="J1155" s="145">
        <v>37.200000000000003</v>
      </c>
    </row>
    <row r="1156" spans="1:10">
      <c r="A1156" s="7" t="s">
        <v>49</v>
      </c>
      <c r="D1156" s="144" t="s">
        <v>2593</v>
      </c>
      <c r="E1156" s="144" t="s">
        <v>3865</v>
      </c>
      <c r="F1156" s="147">
        <v>44561</v>
      </c>
      <c r="G1156" s="144" t="s">
        <v>4745</v>
      </c>
      <c r="H1156" s="144" t="s">
        <v>9170</v>
      </c>
      <c r="I1156" s="145" t="b">
        <v>1</v>
      </c>
      <c r="J1156" s="145">
        <v>12.2</v>
      </c>
    </row>
    <row r="1157" spans="1:10">
      <c r="A1157" s="7" t="s">
        <v>49</v>
      </c>
      <c r="D1157" s="144" t="s">
        <v>2596</v>
      </c>
      <c r="E1157" s="144" t="s">
        <v>3865</v>
      </c>
      <c r="F1157" s="147">
        <v>44561</v>
      </c>
      <c r="G1157" s="144" t="s">
        <v>4745</v>
      </c>
      <c r="H1157" s="144" t="s">
        <v>9170</v>
      </c>
      <c r="I1157" s="145" t="b">
        <v>1</v>
      </c>
      <c r="J1157" s="145">
        <v>12.2</v>
      </c>
    </row>
    <row r="1158" spans="1:10">
      <c r="A1158" s="7" t="s">
        <v>49</v>
      </c>
      <c r="D1158" s="144" t="s">
        <v>2599</v>
      </c>
      <c r="E1158" s="144" t="s">
        <v>3865</v>
      </c>
      <c r="F1158" s="147">
        <v>44561</v>
      </c>
      <c r="G1158" s="144" t="s">
        <v>4745</v>
      </c>
      <c r="H1158" s="144" t="s">
        <v>9170</v>
      </c>
      <c r="I1158" s="145" t="b">
        <v>1</v>
      </c>
      <c r="J1158" s="145">
        <v>12.2</v>
      </c>
    </row>
    <row r="1159" spans="1:10">
      <c r="A1159" s="7" t="s">
        <v>49</v>
      </c>
      <c r="D1159" s="144" t="s">
        <v>2602</v>
      </c>
      <c r="E1159" s="144" t="s">
        <v>3865</v>
      </c>
      <c r="F1159" s="147">
        <v>44561</v>
      </c>
      <c r="G1159" s="144" t="s">
        <v>4745</v>
      </c>
      <c r="H1159" s="144" t="s">
        <v>9170</v>
      </c>
      <c r="I1159" s="145" t="b">
        <v>1</v>
      </c>
      <c r="J1159" s="145">
        <v>12.2</v>
      </c>
    </row>
    <row r="1160" spans="1:10">
      <c r="A1160" s="7" t="s">
        <v>49</v>
      </c>
      <c r="D1160" s="144" t="s">
        <v>2605</v>
      </c>
      <c r="E1160" s="144" t="s">
        <v>3865</v>
      </c>
      <c r="F1160" s="147">
        <v>44561</v>
      </c>
      <c r="G1160" s="144" t="s">
        <v>4745</v>
      </c>
      <c r="H1160" s="144" t="s">
        <v>9170</v>
      </c>
      <c r="I1160" s="145" t="b">
        <v>1</v>
      </c>
      <c r="J1160" s="145">
        <v>23.7</v>
      </c>
    </row>
    <row r="1161" spans="1:10">
      <c r="A1161" s="7" t="s">
        <v>49</v>
      </c>
      <c r="D1161" s="144" t="s">
        <v>2608</v>
      </c>
      <c r="E1161" s="144" t="s">
        <v>3865</v>
      </c>
      <c r="F1161" s="147">
        <v>44561</v>
      </c>
      <c r="G1161" s="144" t="s">
        <v>4745</v>
      </c>
      <c r="H1161" s="144" t="s">
        <v>9170</v>
      </c>
      <c r="I1161" s="145" t="b">
        <v>1</v>
      </c>
      <c r="J1161" s="145">
        <v>23.7</v>
      </c>
    </row>
    <row r="1162" spans="1:10">
      <c r="A1162" s="7" t="s">
        <v>49</v>
      </c>
      <c r="D1162" s="144" t="s">
        <v>2611</v>
      </c>
      <c r="E1162" s="144" t="s">
        <v>3865</v>
      </c>
      <c r="F1162" s="147">
        <v>44561</v>
      </c>
      <c r="G1162" s="144" t="s">
        <v>4745</v>
      </c>
      <c r="H1162" s="144" t="s">
        <v>9170</v>
      </c>
      <c r="I1162" s="145" t="b">
        <v>1</v>
      </c>
      <c r="J1162" s="145">
        <v>23.7</v>
      </c>
    </row>
    <row r="1163" spans="1:10">
      <c r="A1163" s="7" t="s">
        <v>49</v>
      </c>
      <c r="D1163" s="144" t="s">
        <v>2614</v>
      </c>
      <c r="E1163" s="144" t="s">
        <v>3865</v>
      </c>
      <c r="F1163" s="147">
        <v>44561</v>
      </c>
      <c r="G1163" s="144" t="s">
        <v>4745</v>
      </c>
      <c r="H1163" s="144" t="s">
        <v>9170</v>
      </c>
      <c r="I1163" s="145" t="b">
        <v>1</v>
      </c>
      <c r="J1163" s="145">
        <v>23.7</v>
      </c>
    </row>
    <row r="1164" spans="1:10">
      <c r="A1164" s="7" t="s">
        <v>49</v>
      </c>
      <c r="D1164" s="144" t="s">
        <v>2617</v>
      </c>
      <c r="E1164" s="144" t="s">
        <v>3865</v>
      </c>
      <c r="F1164" s="147">
        <v>44561</v>
      </c>
      <c r="G1164" s="144" t="s">
        <v>4745</v>
      </c>
      <c r="H1164" s="144" t="s">
        <v>9170</v>
      </c>
      <c r="I1164" s="145" t="b">
        <v>1</v>
      </c>
      <c r="J1164" s="145">
        <v>23.7</v>
      </c>
    </row>
    <row r="1165" spans="1:10">
      <c r="A1165" s="7" t="s">
        <v>49</v>
      </c>
      <c r="D1165" s="144" t="s">
        <v>2620</v>
      </c>
      <c r="E1165" s="144" t="s">
        <v>3865</v>
      </c>
      <c r="F1165" s="147">
        <v>44561</v>
      </c>
      <c r="G1165" s="144" t="s">
        <v>4745</v>
      </c>
      <c r="H1165" s="144" t="s">
        <v>9170</v>
      </c>
      <c r="I1165" s="145" t="b">
        <v>1</v>
      </c>
      <c r="J1165" s="145">
        <v>23.7</v>
      </c>
    </row>
    <row r="1166" spans="1:10">
      <c r="A1166" s="7" t="s">
        <v>49</v>
      </c>
      <c r="D1166" s="144" t="s">
        <v>2623</v>
      </c>
      <c r="E1166" s="144" t="s">
        <v>3865</v>
      </c>
      <c r="F1166" s="147">
        <v>44561</v>
      </c>
      <c r="G1166" s="144" t="s">
        <v>4745</v>
      </c>
      <c r="H1166" s="144" t="s">
        <v>9170</v>
      </c>
      <c r="I1166" s="145" t="b">
        <v>1</v>
      </c>
      <c r="J1166" s="145">
        <v>23.7</v>
      </c>
    </row>
    <row r="1167" spans="1:10">
      <c r="A1167" s="7" t="s">
        <v>49</v>
      </c>
      <c r="D1167" s="144" t="s">
        <v>2626</v>
      </c>
      <c r="E1167" s="144" t="s">
        <v>3865</v>
      </c>
      <c r="F1167" s="147">
        <v>44561</v>
      </c>
      <c r="G1167" s="144" t="s">
        <v>4745</v>
      </c>
      <c r="H1167" s="144" t="s">
        <v>9170</v>
      </c>
      <c r="I1167" s="145" t="b">
        <v>1</v>
      </c>
      <c r="J1167" s="145">
        <v>23.7</v>
      </c>
    </row>
    <row r="1168" spans="1:10">
      <c r="A1168" s="7" t="s">
        <v>49</v>
      </c>
      <c r="D1168" s="144" t="s">
        <v>2629</v>
      </c>
      <c r="E1168" s="144" t="s">
        <v>3865</v>
      </c>
      <c r="F1168" s="147">
        <v>44561</v>
      </c>
      <c r="G1168" s="144" t="s">
        <v>4745</v>
      </c>
      <c r="H1168" s="144" t="s">
        <v>9170</v>
      </c>
      <c r="I1168" s="145" t="b">
        <v>1</v>
      </c>
      <c r="J1168" s="145">
        <v>23.7</v>
      </c>
    </row>
    <row r="1169" spans="1:10">
      <c r="A1169" s="7" t="s">
        <v>49</v>
      </c>
      <c r="D1169" s="144" t="s">
        <v>3816</v>
      </c>
      <c r="E1169" s="144" t="s">
        <v>3865</v>
      </c>
      <c r="F1169" s="147">
        <v>44561</v>
      </c>
      <c r="G1169" s="144" t="s">
        <v>4745</v>
      </c>
      <c r="H1169" s="144" t="s">
        <v>9170</v>
      </c>
      <c r="I1169" s="145" t="b">
        <v>1</v>
      </c>
      <c r="J1169" s="145">
        <v>5.9</v>
      </c>
    </row>
    <row r="1170" spans="1:10">
      <c r="A1170" s="7" t="s">
        <v>49</v>
      </c>
      <c r="D1170" s="144" t="s">
        <v>3817</v>
      </c>
      <c r="E1170" s="144" t="s">
        <v>3865</v>
      </c>
      <c r="F1170" s="147">
        <v>44561</v>
      </c>
      <c r="G1170" s="144" t="s">
        <v>4745</v>
      </c>
      <c r="H1170" s="144" t="s">
        <v>9170</v>
      </c>
      <c r="I1170" s="145" t="b">
        <v>1</v>
      </c>
      <c r="J1170" s="145">
        <v>5.9</v>
      </c>
    </row>
    <row r="1171" spans="1:10">
      <c r="A1171" s="7" t="s">
        <v>49</v>
      </c>
      <c r="D1171" s="144" t="s">
        <v>3818</v>
      </c>
      <c r="E1171" s="144" t="s">
        <v>3865</v>
      </c>
      <c r="F1171" s="147">
        <v>44561</v>
      </c>
      <c r="G1171" s="144" t="s">
        <v>4745</v>
      </c>
      <c r="H1171" s="144" t="s">
        <v>9170</v>
      </c>
      <c r="I1171" s="145" t="b">
        <v>1</v>
      </c>
      <c r="J1171" s="145">
        <v>5.9</v>
      </c>
    </row>
    <row r="1172" spans="1:10">
      <c r="A1172" s="7" t="s">
        <v>49</v>
      </c>
      <c r="D1172" s="144" t="s">
        <v>3819</v>
      </c>
      <c r="E1172" s="144" t="s">
        <v>3865</v>
      </c>
      <c r="F1172" s="147">
        <v>44561</v>
      </c>
      <c r="G1172" s="144" t="s">
        <v>4745</v>
      </c>
      <c r="H1172" s="144" t="s">
        <v>9170</v>
      </c>
      <c r="I1172" s="145" t="b">
        <v>1</v>
      </c>
      <c r="J1172" s="145">
        <v>5.9</v>
      </c>
    </row>
    <row r="1173" spans="1:10">
      <c r="A1173" s="7" t="s">
        <v>49</v>
      </c>
      <c r="D1173" s="144" t="s">
        <v>3820</v>
      </c>
      <c r="E1173" s="144" t="s">
        <v>3865</v>
      </c>
      <c r="F1173" s="147">
        <v>44561</v>
      </c>
      <c r="G1173" s="144" t="s">
        <v>4745</v>
      </c>
      <c r="H1173" s="144" t="s">
        <v>9170</v>
      </c>
      <c r="I1173" s="145" t="b">
        <v>1</v>
      </c>
      <c r="J1173" s="145">
        <v>5.9</v>
      </c>
    </row>
    <row r="1174" spans="1:10">
      <c r="A1174" s="7" t="s">
        <v>49</v>
      </c>
      <c r="D1174" s="144" t="s">
        <v>2632</v>
      </c>
      <c r="E1174" s="144" t="s">
        <v>3865</v>
      </c>
      <c r="F1174" s="147">
        <v>44561</v>
      </c>
      <c r="G1174" s="144" t="s">
        <v>4745</v>
      </c>
      <c r="H1174" s="144" t="s">
        <v>9170</v>
      </c>
      <c r="I1174" s="145" t="b">
        <v>1</v>
      </c>
      <c r="J1174" s="145">
        <v>11.7</v>
      </c>
    </row>
    <row r="1175" spans="1:10">
      <c r="A1175" s="7" t="s">
        <v>49</v>
      </c>
      <c r="D1175" s="144" t="s">
        <v>2635</v>
      </c>
      <c r="E1175" s="144" t="s">
        <v>3865</v>
      </c>
      <c r="F1175" s="147">
        <v>44561</v>
      </c>
      <c r="G1175" s="144" t="s">
        <v>4745</v>
      </c>
      <c r="H1175" s="144" t="s">
        <v>9170</v>
      </c>
      <c r="I1175" s="145" t="b">
        <v>1</v>
      </c>
      <c r="J1175" s="145">
        <v>11.7</v>
      </c>
    </row>
    <row r="1176" spans="1:10">
      <c r="A1176" s="7" t="s">
        <v>49</v>
      </c>
      <c r="D1176" s="144" t="s">
        <v>2638</v>
      </c>
      <c r="E1176" s="144" t="s">
        <v>3865</v>
      </c>
      <c r="F1176" s="147">
        <v>44561</v>
      </c>
      <c r="G1176" s="144" t="s">
        <v>4745</v>
      </c>
      <c r="H1176" s="144" t="s">
        <v>9170</v>
      </c>
      <c r="I1176" s="145" t="b">
        <v>1</v>
      </c>
      <c r="J1176" s="145">
        <v>11.7</v>
      </c>
    </row>
    <row r="1177" spans="1:10">
      <c r="A1177" s="7" t="s">
        <v>49</v>
      </c>
      <c r="D1177" s="144" t="s">
        <v>2641</v>
      </c>
      <c r="E1177" s="144" t="s">
        <v>3865</v>
      </c>
      <c r="F1177" s="147">
        <v>44561</v>
      </c>
      <c r="G1177" s="144" t="s">
        <v>4745</v>
      </c>
      <c r="H1177" s="144" t="s">
        <v>9170</v>
      </c>
      <c r="I1177" s="145" t="b">
        <v>1</v>
      </c>
      <c r="J1177" s="145">
        <v>21.1</v>
      </c>
    </row>
    <row r="1178" spans="1:10">
      <c r="A1178" s="7" t="s">
        <v>49</v>
      </c>
      <c r="D1178" s="144" t="s">
        <v>2644</v>
      </c>
      <c r="E1178" s="144" t="s">
        <v>3865</v>
      </c>
      <c r="F1178" s="147">
        <v>44561</v>
      </c>
      <c r="G1178" s="144" t="s">
        <v>4745</v>
      </c>
      <c r="H1178" s="144" t="s">
        <v>9170</v>
      </c>
      <c r="I1178" s="145" t="b">
        <v>1</v>
      </c>
      <c r="J1178" s="145">
        <v>21.1</v>
      </c>
    </row>
    <row r="1179" spans="1:10">
      <c r="A1179" s="7" t="s">
        <v>49</v>
      </c>
      <c r="D1179" s="144" t="s">
        <v>2647</v>
      </c>
      <c r="E1179" s="144" t="s">
        <v>3865</v>
      </c>
      <c r="F1179" s="147">
        <v>44561</v>
      </c>
      <c r="G1179" s="144" t="s">
        <v>4745</v>
      </c>
      <c r="H1179" s="144" t="s">
        <v>9170</v>
      </c>
      <c r="I1179" s="145" t="b">
        <v>1</v>
      </c>
      <c r="J1179" s="145">
        <v>21.1</v>
      </c>
    </row>
    <row r="1180" spans="1:10">
      <c r="A1180" s="7" t="s">
        <v>49</v>
      </c>
      <c r="D1180" s="144" t="s">
        <v>2650</v>
      </c>
      <c r="E1180" s="144" t="s">
        <v>3865</v>
      </c>
      <c r="F1180" s="147">
        <v>44561</v>
      </c>
      <c r="G1180" s="144" t="s">
        <v>4745</v>
      </c>
      <c r="H1180" s="144" t="s">
        <v>9170</v>
      </c>
      <c r="I1180" s="145" t="b">
        <v>1</v>
      </c>
      <c r="J1180" s="145">
        <v>21.1</v>
      </c>
    </row>
    <row r="1181" spans="1:10">
      <c r="A1181" s="7" t="s">
        <v>49</v>
      </c>
      <c r="D1181" s="144" t="s">
        <v>2653</v>
      </c>
      <c r="E1181" s="144" t="s">
        <v>3865</v>
      </c>
      <c r="F1181" s="147">
        <v>44561</v>
      </c>
      <c r="G1181" s="144" t="s">
        <v>4745</v>
      </c>
      <c r="H1181" s="144" t="s">
        <v>9170</v>
      </c>
      <c r="I1181" s="145" t="b">
        <v>1</v>
      </c>
      <c r="J1181" s="145">
        <v>21.1</v>
      </c>
    </row>
    <row r="1182" spans="1:10">
      <c r="A1182" s="7" t="s">
        <v>49</v>
      </c>
      <c r="D1182" s="144" t="s">
        <v>7606</v>
      </c>
      <c r="E1182" s="144" t="s">
        <v>3865</v>
      </c>
      <c r="F1182" s="147">
        <v>44561</v>
      </c>
      <c r="G1182" s="144" t="s">
        <v>4745</v>
      </c>
      <c r="H1182" s="144" t="s">
        <v>9170</v>
      </c>
      <c r="I1182" s="145" t="b">
        <v>1</v>
      </c>
      <c r="J1182" s="145">
        <v>5.9</v>
      </c>
    </row>
    <row r="1183" spans="1:10">
      <c r="A1183" s="7" t="s">
        <v>49</v>
      </c>
      <c r="D1183" s="144" t="s">
        <v>2656</v>
      </c>
      <c r="E1183" s="144" t="s">
        <v>3865</v>
      </c>
      <c r="F1183" s="147">
        <v>44561</v>
      </c>
      <c r="G1183" s="144" t="s">
        <v>4745</v>
      </c>
      <c r="H1183" s="144" t="s">
        <v>9170</v>
      </c>
      <c r="I1183" s="145" t="b">
        <v>1</v>
      </c>
      <c r="J1183" s="145">
        <v>34.4</v>
      </c>
    </row>
    <row r="1184" spans="1:10">
      <c r="A1184" s="7" t="s">
        <v>49</v>
      </c>
      <c r="D1184" s="144" t="s">
        <v>2659</v>
      </c>
      <c r="E1184" s="144" t="s">
        <v>3865</v>
      </c>
      <c r="F1184" s="147">
        <v>44561</v>
      </c>
      <c r="G1184" s="144" t="s">
        <v>4745</v>
      </c>
      <c r="H1184" s="144" t="s">
        <v>9170</v>
      </c>
      <c r="I1184" s="145" t="b">
        <v>1</v>
      </c>
      <c r="J1184" s="145">
        <v>38.299999999999997</v>
      </c>
    </row>
    <row r="1185" spans="1:10">
      <c r="A1185" s="7" t="s">
        <v>49</v>
      </c>
      <c r="D1185" s="144" t="s">
        <v>3821</v>
      </c>
      <c r="E1185" s="144" t="s">
        <v>3865</v>
      </c>
      <c r="F1185" s="147">
        <v>44561</v>
      </c>
      <c r="G1185" s="144" t="s">
        <v>4745</v>
      </c>
      <c r="H1185" s="144" t="s">
        <v>9170</v>
      </c>
      <c r="I1185" s="145" t="b">
        <v>1</v>
      </c>
      <c r="J1185" s="145">
        <v>12.9</v>
      </c>
    </row>
    <row r="1186" spans="1:10">
      <c r="A1186" s="7" t="s">
        <v>49</v>
      </c>
      <c r="D1186" s="144" t="s">
        <v>3822</v>
      </c>
      <c r="E1186" s="144" t="s">
        <v>3865</v>
      </c>
      <c r="F1186" s="147">
        <v>44561</v>
      </c>
      <c r="G1186" s="144" t="s">
        <v>4745</v>
      </c>
      <c r="H1186" s="144" t="s">
        <v>9170</v>
      </c>
      <c r="I1186" s="145" t="b">
        <v>1</v>
      </c>
      <c r="J1186" s="145">
        <v>12.9</v>
      </c>
    </row>
    <row r="1187" spans="1:10">
      <c r="A1187" s="7" t="s">
        <v>49</v>
      </c>
      <c r="D1187" s="144" t="s">
        <v>2662</v>
      </c>
      <c r="E1187" s="144" t="s">
        <v>3865</v>
      </c>
      <c r="F1187" s="147">
        <v>44561</v>
      </c>
      <c r="G1187" s="144" t="s">
        <v>4745</v>
      </c>
      <c r="H1187" s="144" t="s">
        <v>9170</v>
      </c>
      <c r="I1187" s="145" t="b">
        <v>1</v>
      </c>
      <c r="J1187" s="145">
        <v>59</v>
      </c>
    </row>
    <row r="1188" spans="1:10">
      <c r="A1188" s="7" t="s">
        <v>49</v>
      </c>
      <c r="D1188" s="144" t="s">
        <v>2665</v>
      </c>
      <c r="E1188" s="144" t="s">
        <v>3865</v>
      </c>
      <c r="F1188" s="147">
        <v>44561</v>
      </c>
      <c r="G1188" s="144" t="s">
        <v>4745</v>
      </c>
      <c r="H1188" s="144" t="s">
        <v>9170</v>
      </c>
      <c r="I1188" s="145" t="b">
        <v>1</v>
      </c>
      <c r="J1188" s="145">
        <v>4.7</v>
      </c>
    </row>
    <row r="1189" spans="1:10">
      <c r="A1189" s="7" t="s">
        <v>49</v>
      </c>
      <c r="D1189" s="144" t="s">
        <v>2668</v>
      </c>
      <c r="E1189" s="144" t="s">
        <v>3865</v>
      </c>
      <c r="F1189" s="147">
        <v>44561</v>
      </c>
      <c r="G1189" s="144" t="s">
        <v>4745</v>
      </c>
      <c r="H1189" s="144" t="s">
        <v>9170</v>
      </c>
      <c r="I1189" s="145" t="b">
        <v>1</v>
      </c>
      <c r="J1189" s="145">
        <v>4.7</v>
      </c>
    </row>
    <row r="1190" spans="1:10">
      <c r="A1190" s="7" t="s">
        <v>49</v>
      </c>
      <c r="D1190" s="144" t="s">
        <v>2671</v>
      </c>
      <c r="E1190" s="144" t="s">
        <v>3865</v>
      </c>
      <c r="F1190" s="147">
        <v>44561</v>
      </c>
      <c r="G1190" s="144" t="s">
        <v>4745</v>
      </c>
      <c r="H1190" s="144" t="s">
        <v>9170</v>
      </c>
      <c r="I1190" s="145" t="b">
        <v>1</v>
      </c>
      <c r="J1190" s="145">
        <v>11.6</v>
      </c>
    </row>
    <row r="1191" spans="1:10">
      <c r="A1191" s="7" t="s">
        <v>49</v>
      </c>
      <c r="D1191" s="144" t="s">
        <v>2674</v>
      </c>
      <c r="E1191" s="144" t="s">
        <v>3865</v>
      </c>
      <c r="F1191" s="147">
        <v>44561</v>
      </c>
      <c r="G1191" s="144" t="s">
        <v>4745</v>
      </c>
      <c r="H1191" s="144" t="s">
        <v>9170</v>
      </c>
      <c r="I1191" s="145" t="b">
        <v>1</v>
      </c>
      <c r="J1191" s="145">
        <v>11.6</v>
      </c>
    </row>
    <row r="1192" spans="1:10">
      <c r="A1192" s="7" t="s">
        <v>49</v>
      </c>
      <c r="D1192" s="144" t="s">
        <v>2677</v>
      </c>
      <c r="E1192" s="144" t="s">
        <v>3865</v>
      </c>
      <c r="F1192" s="147">
        <v>44561</v>
      </c>
      <c r="G1192" s="144" t="s">
        <v>4745</v>
      </c>
      <c r="H1192" s="144" t="s">
        <v>9170</v>
      </c>
      <c r="I1192" s="145" t="b">
        <v>1</v>
      </c>
      <c r="J1192" s="145">
        <v>10.4</v>
      </c>
    </row>
    <row r="1193" spans="1:10">
      <c r="A1193" s="7" t="s">
        <v>49</v>
      </c>
      <c r="D1193" s="144" t="s">
        <v>2680</v>
      </c>
      <c r="E1193" s="144" t="s">
        <v>3865</v>
      </c>
      <c r="F1193" s="147">
        <v>44561</v>
      </c>
      <c r="G1193" s="144" t="s">
        <v>4745</v>
      </c>
      <c r="H1193" s="144" t="s">
        <v>9170</v>
      </c>
      <c r="I1193" s="145" t="b">
        <v>1</v>
      </c>
      <c r="J1193" s="145">
        <v>10.4</v>
      </c>
    </row>
    <row r="1194" spans="1:10">
      <c r="A1194" s="7" t="s">
        <v>49</v>
      </c>
      <c r="D1194" s="144" t="s">
        <v>2683</v>
      </c>
      <c r="E1194" s="144" t="s">
        <v>3865</v>
      </c>
      <c r="F1194" s="147">
        <v>44561</v>
      </c>
      <c r="G1194" s="144" t="s">
        <v>4745</v>
      </c>
      <c r="H1194" s="144" t="s">
        <v>9170</v>
      </c>
      <c r="I1194" s="145" t="b">
        <v>1</v>
      </c>
      <c r="J1194" s="145">
        <v>10.4</v>
      </c>
    </row>
    <row r="1195" spans="1:10">
      <c r="A1195" s="7" t="s">
        <v>49</v>
      </c>
      <c r="D1195" s="144" t="s">
        <v>2686</v>
      </c>
      <c r="E1195" s="144" t="s">
        <v>3865</v>
      </c>
      <c r="F1195" s="147">
        <v>44561</v>
      </c>
      <c r="G1195" s="144" t="s">
        <v>4745</v>
      </c>
      <c r="H1195" s="144" t="s">
        <v>9170</v>
      </c>
      <c r="I1195" s="145" t="b">
        <v>1</v>
      </c>
      <c r="J1195" s="145">
        <v>10.4</v>
      </c>
    </row>
    <row r="1196" spans="1:10">
      <c r="A1196" s="7" t="s">
        <v>49</v>
      </c>
      <c r="D1196" s="144" t="s">
        <v>2689</v>
      </c>
      <c r="E1196" s="144" t="s">
        <v>3865</v>
      </c>
      <c r="F1196" s="147">
        <v>44561</v>
      </c>
      <c r="G1196" s="144" t="s">
        <v>4745</v>
      </c>
      <c r="H1196" s="144" t="s">
        <v>9170</v>
      </c>
      <c r="I1196" s="145" t="b">
        <v>1</v>
      </c>
      <c r="J1196" s="145">
        <v>11.4</v>
      </c>
    </row>
    <row r="1197" spans="1:10">
      <c r="A1197" s="7" t="s">
        <v>49</v>
      </c>
      <c r="D1197" s="144" t="s">
        <v>3823</v>
      </c>
      <c r="E1197" s="144" t="s">
        <v>3865</v>
      </c>
      <c r="F1197" s="147">
        <v>44561</v>
      </c>
      <c r="G1197" s="144" t="s">
        <v>4745</v>
      </c>
      <c r="H1197" s="144" t="s">
        <v>9170</v>
      </c>
      <c r="I1197" s="145" t="b">
        <v>1</v>
      </c>
      <c r="J1197" s="145">
        <v>5.9</v>
      </c>
    </row>
    <row r="1198" spans="1:10">
      <c r="A1198" s="7" t="s">
        <v>49</v>
      </c>
      <c r="D1198" s="144" t="s">
        <v>2692</v>
      </c>
      <c r="E1198" s="144" t="s">
        <v>3865</v>
      </c>
      <c r="F1198" s="147">
        <v>44561</v>
      </c>
      <c r="G1198" s="144" t="s">
        <v>4745</v>
      </c>
      <c r="H1198" s="144" t="s">
        <v>9170</v>
      </c>
      <c r="I1198" s="145" t="b">
        <v>1</v>
      </c>
      <c r="J1198" s="145">
        <v>20.7</v>
      </c>
    </row>
    <row r="1199" spans="1:10">
      <c r="A1199" s="7" t="s">
        <v>49</v>
      </c>
      <c r="D1199" s="144" t="s">
        <v>2695</v>
      </c>
      <c r="E1199" s="144" t="s">
        <v>3865</v>
      </c>
      <c r="F1199" s="147">
        <v>44561</v>
      </c>
      <c r="G1199" s="144" t="s">
        <v>4745</v>
      </c>
      <c r="H1199" s="144" t="s">
        <v>9170</v>
      </c>
      <c r="I1199" s="145" t="b">
        <v>1</v>
      </c>
      <c r="J1199" s="145">
        <v>37.5</v>
      </c>
    </row>
    <row r="1200" spans="1:10">
      <c r="A1200" s="7" t="s">
        <v>49</v>
      </c>
      <c r="D1200" s="144" t="s">
        <v>2698</v>
      </c>
      <c r="E1200" s="144" t="s">
        <v>3865</v>
      </c>
      <c r="F1200" s="147">
        <v>44561</v>
      </c>
      <c r="G1200" s="144" t="s">
        <v>4745</v>
      </c>
      <c r="H1200" s="144" t="s">
        <v>9170</v>
      </c>
      <c r="I1200" s="145" t="b">
        <v>1</v>
      </c>
      <c r="J1200" s="145">
        <v>34.4</v>
      </c>
    </row>
    <row r="1201" spans="1:10">
      <c r="A1201" s="7" t="s">
        <v>49</v>
      </c>
      <c r="D1201" s="144" t="s">
        <v>2701</v>
      </c>
      <c r="E1201" s="144" t="s">
        <v>3865</v>
      </c>
      <c r="F1201" s="147">
        <v>44561</v>
      </c>
      <c r="G1201" s="144" t="s">
        <v>4745</v>
      </c>
      <c r="H1201" s="144" t="s">
        <v>9170</v>
      </c>
      <c r="I1201" s="145" t="b">
        <v>1</v>
      </c>
      <c r="J1201" s="145">
        <v>35.200000000000003</v>
      </c>
    </row>
    <row r="1202" spans="1:10">
      <c r="A1202" s="7" t="s">
        <v>49</v>
      </c>
      <c r="D1202" s="144" t="s">
        <v>2704</v>
      </c>
      <c r="E1202" s="144" t="s">
        <v>3865</v>
      </c>
      <c r="F1202" s="147">
        <v>44561</v>
      </c>
      <c r="G1202" s="144" t="s">
        <v>4745</v>
      </c>
      <c r="H1202" s="144" t="s">
        <v>9170</v>
      </c>
      <c r="I1202" s="145" t="b">
        <v>1</v>
      </c>
      <c r="J1202" s="145">
        <v>37</v>
      </c>
    </row>
    <row r="1203" spans="1:10">
      <c r="A1203" s="7" t="s">
        <v>49</v>
      </c>
      <c r="D1203" s="144" t="s">
        <v>3824</v>
      </c>
      <c r="E1203" s="144" t="s">
        <v>3865</v>
      </c>
      <c r="F1203" s="147">
        <v>44561</v>
      </c>
      <c r="G1203" s="144" t="s">
        <v>4745</v>
      </c>
      <c r="H1203" s="144" t="s">
        <v>9170</v>
      </c>
      <c r="I1203" s="145" t="b">
        <v>1</v>
      </c>
      <c r="J1203" s="145">
        <v>12.9</v>
      </c>
    </row>
    <row r="1204" spans="1:10">
      <c r="A1204" s="7" t="s">
        <v>49</v>
      </c>
      <c r="D1204" s="144" t="s">
        <v>3825</v>
      </c>
      <c r="E1204" s="144" t="s">
        <v>3865</v>
      </c>
      <c r="F1204" s="147">
        <v>44561</v>
      </c>
      <c r="G1204" s="144" t="s">
        <v>4745</v>
      </c>
      <c r="H1204" s="144" t="s">
        <v>9170</v>
      </c>
      <c r="I1204" s="145" t="b">
        <v>1</v>
      </c>
      <c r="J1204" s="145">
        <v>2.9</v>
      </c>
    </row>
    <row r="1205" spans="1:10">
      <c r="A1205" s="7" t="s">
        <v>49</v>
      </c>
      <c r="D1205" s="144" t="s">
        <v>1522</v>
      </c>
      <c r="E1205" s="144" t="s">
        <v>3865</v>
      </c>
      <c r="F1205" s="147">
        <v>44561</v>
      </c>
      <c r="G1205" s="144" t="s">
        <v>4745</v>
      </c>
      <c r="H1205" s="144" t="s">
        <v>9170</v>
      </c>
      <c r="I1205" s="145" t="b">
        <v>1</v>
      </c>
      <c r="J1205" s="145">
        <v>94.2</v>
      </c>
    </row>
    <row r="1206" spans="1:10">
      <c r="A1206" s="7" t="s">
        <v>49</v>
      </c>
      <c r="D1206" s="144" t="s">
        <v>1525</v>
      </c>
      <c r="E1206" s="144" t="s">
        <v>3865</v>
      </c>
      <c r="F1206" s="147">
        <v>44561</v>
      </c>
      <c r="G1206" s="144" t="s">
        <v>4745</v>
      </c>
      <c r="H1206" s="144" t="s">
        <v>9170</v>
      </c>
      <c r="I1206" s="145" t="b">
        <v>1</v>
      </c>
      <c r="J1206" s="145">
        <v>94.2</v>
      </c>
    </row>
    <row r="1207" spans="1:10">
      <c r="A1207" s="7" t="s">
        <v>49</v>
      </c>
      <c r="D1207" s="144" t="s">
        <v>1528</v>
      </c>
      <c r="E1207" s="144" t="s">
        <v>3865</v>
      </c>
      <c r="F1207" s="147">
        <v>44561</v>
      </c>
      <c r="G1207" s="144" t="s">
        <v>4745</v>
      </c>
      <c r="H1207" s="144" t="s">
        <v>9170</v>
      </c>
      <c r="I1207" s="145" t="b">
        <v>1</v>
      </c>
      <c r="J1207" s="145">
        <v>94.2</v>
      </c>
    </row>
    <row r="1208" spans="1:10">
      <c r="A1208" s="7" t="s">
        <v>49</v>
      </c>
      <c r="D1208" s="144" t="s">
        <v>1531</v>
      </c>
      <c r="E1208" s="144" t="s">
        <v>3865</v>
      </c>
      <c r="F1208" s="147">
        <v>44561</v>
      </c>
      <c r="G1208" s="144" t="s">
        <v>4745</v>
      </c>
      <c r="H1208" s="144" t="s">
        <v>9170</v>
      </c>
      <c r="I1208" s="145" t="b">
        <v>1</v>
      </c>
      <c r="J1208" s="145">
        <v>94.2</v>
      </c>
    </row>
    <row r="1209" spans="1:10">
      <c r="A1209" s="7" t="s">
        <v>49</v>
      </c>
      <c r="D1209" s="144" t="s">
        <v>1534</v>
      </c>
      <c r="E1209" s="144" t="s">
        <v>3865</v>
      </c>
      <c r="F1209" s="147">
        <v>44561</v>
      </c>
      <c r="G1209" s="144" t="s">
        <v>4745</v>
      </c>
      <c r="H1209" s="144" t="s">
        <v>9170</v>
      </c>
      <c r="I1209" s="145" t="b">
        <v>1</v>
      </c>
      <c r="J1209" s="145">
        <v>94.2</v>
      </c>
    </row>
    <row r="1210" spans="1:10">
      <c r="A1210" s="7" t="s">
        <v>49</v>
      </c>
      <c r="D1210" s="144" t="s">
        <v>1537</v>
      </c>
      <c r="E1210" s="144" t="s">
        <v>3865</v>
      </c>
      <c r="F1210" s="147">
        <v>44561</v>
      </c>
      <c r="G1210" s="144" t="s">
        <v>4745</v>
      </c>
      <c r="H1210" s="144" t="s">
        <v>9170</v>
      </c>
      <c r="I1210" s="145" t="b">
        <v>1</v>
      </c>
      <c r="J1210" s="145">
        <v>94.2</v>
      </c>
    </row>
    <row r="1211" spans="1:10">
      <c r="A1211" s="7" t="s">
        <v>49</v>
      </c>
      <c r="D1211" s="144" t="s">
        <v>1540</v>
      </c>
      <c r="E1211" s="144" t="s">
        <v>3865</v>
      </c>
      <c r="F1211" s="147">
        <v>44561</v>
      </c>
      <c r="G1211" s="144" t="s">
        <v>4745</v>
      </c>
      <c r="H1211" s="144" t="s">
        <v>9170</v>
      </c>
      <c r="I1211" s="145" t="b">
        <v>1</v>
      </c>
      <c r="J1211" s="145">
        <v>94.2</v>
      </c>
    </row>
    <row r="1212" spans="1:10">
      <c r="A1212" s="7" t="s">
        <v>49</v>
      </c>
      <c r="D1212" s="144" t="s">
        <v>1543</v>
      </c>
      <c r="E1212" s="144" t="s">
        <v>3865</v>
      </c>
      <c r="F1212" s="147">
        <v>44561</v>
      </c>
      <c r="G1212" s="144" t="s">
        <v>4745</v>
      </c>
      <c r="H1212" s="144" t="s">
        <v>9170</v>
      </c>
      <c r="I1212" s="145" t="b">
        <v>1</v>
      </c>
      <c r="J1212" s="145">
        <v>94.2</v>
      </c>
    </row>
    <row r="1213" spans="1:10">
      <c r="A1213" s="7" t="s">
        <v>49</v>
      </c>
      <c r="D1213" s="144" t="s">
        <v>1546</v>
      </c>
      <c r="E1213" s="144" t="s">
        <v>3865</v>
      </c>
      <c r="F1213" s="147">
        <v>44561</v>
      </c>
      <c r="G1213" s="144" t="s">
        <v>4745</v>
      </c>
      <c r="H1213" s="144" t="s">
        <v>9170</v>
      </c>
      <c r="I1213" s="145" t="b">
        <v>1</v>
      </c>
      <c r="J1213" s="145">
        <v>94.2</v>
      </c>
    </row>
    <row r="1214" spans="1:10">
      <c r="A1214" s="7" t="s">
        <v>49</v>
      </c>
      <c r="D1214" s="144" t="s">
        <v>3665</v>
      </c>
      <c r="E1214" s="144" t="s">
        <v>3865</v>
      </c>
      <c r="F1214" s="147">
        <v>44561</v>
      </c>
      <c r="G1214" s="144" t="s">
        <v>4745</v>
      </c>
      <c r="H1214" s="144" t="s">
        <v>9170</v>
      </c>
      <c r="I1214" s="145" t="b">
        <v>1</v>
      </c>
      <c r="J1214" s="145">
        <v>94.2</v>
      </c>
    </row>
    <row r="1215" spans="1:10">
      <c r="A1215" s="7" t="s">
        <v>49</v>
      </c>
      <c r="D1215" s="144" t="s">
        <v>3666</v>
      </c>
      <c r="E1215" s="144" t="s">
        <v>3865</v>
      </c>
      <c r="F1215" s="147">
        <v>44561</v>
      </c>
      <c r="G1215" s="144" t="s">
        <v>4745</v>
      </c>
      <c r="H1215" s="144" t="s">
        <v>9170</v>
      </c>
      <c r="I1215" s="145" t="b">
        <v>1</v>
      </c>
      <c r="J1215" s="145">
        <v>94.2</v>
      </c>
    </row>
    <row r="1216" spans="1:10">
      <c r="A1216" s="7" t="s">
        <v>49</v>
      </c>
      <c r="D1216" s="144" t="s">
        <v>1549</v>
      </c>
      <c r="E1216" s="144" t="s">
        <v>3865</v>
      </c>
      <c r="F1216" s="147">
        <v>44561</v>
      </c>
      <c r="G1216" s="144" t="s">
        <v>4745</v>
      </c>
      <c r="H1216" s="144" t="s">
        <v>9170</v>
      </c>
      <c r="I1216" s="145" t="b">
        <v>1</v>
      </c>
      <c r="J1216" s="145">
        <v>94.2</v>
      </c>
    </row>
    <row r="1217" spans="1:10">
      <c r="A1217" s="7" t="s">
        <v>49</v>
      </c>
      <c r="D1217" s="144" t="s">
        <v>1552</v>
      </c>
      <c r="E1217" s="144" t="s">
        <v>3865</v>
      </c>
      <c r="F1217" s="147">
        <v>44561</v>
      </c>
      <c r="G1217" s="144" t="s">
        <v>4745</v>
      </c>
      <c r="H1217" s="144" t="s">
        <v>9170</v>
      </c>
      <c r="I1217" s="145" t="b">
        <v>1</v>
      </c>
      <c r="J1217" s="145">
        <v>48.1</v>
      </c>
    </row>
    <row r="1218" spans="1:10">
      <c r="A1218" s="7" t="s">
        <v>49</v>
      </c>
      <c r="D1218" s="144" t="s">
        <v>1554</v>
      </c>
      <c r="E1218" s="144" t="s">
        <v>3865</v>
      </c>
      <c r="F1218" s="147">
        <v>44561</v>
      </c>
      <c r="G1218" s="144" t="s">
        <v>4745</v>
      </c>
      <c r="H1218" s="144" t="s">
        <v>9170</v>
      </c>
      <c r="I1218" s="145" t="b">
        <v>1</v>
      </c>
      <c r="J1218" s="145">
        <v>48.1</v>
      </c>
    </row>
    <row r="1219" spans="1:10">
      <c r="A1219" s="7" t="s">
        <v>49</v>
      </c>
      <c r="D1219" s="144" t="s">
        <v>1557</v>
      </c>
      <c r="E1219" s="144" t="s">
        <v>3865</v>
      </c>
      <c r="F1219" s="147">
        <v>44561</v>
      </c>
      <c r="G1219" s="144" t="s">
        <v>4745</v>
      </c>
      <c r="H1219" s="144" t="s">
        <v>9170</v>
      </c>
      <c r="I1219" s="145" t="b">
        <v>1</v>
      </c>
      <c r="J1219" s="145">
        <v>48.1</v>
      </c>
    </row>
    <row r="1220" spans="1:10">
      <c r="A1220" s="7" t="s">
        <v>49</v>
      </c>
      <c r="D1220" s="144" t="s">
        <v>1559</v>
      </c>
      <c r="E1220" s="144" t="s">
        <v>3865</v>
      </c>
      <c r="F1220" s="147">
        <v>44561</v>
      </c>
      <c r="G1220" s="144" t="s">
        <v>4745</v>
      </c>
      <c r="H1220" s="144" t="s">
        <v>9170</v>
      </c>
      <c r="I1220" s="145" t="b">
        <v>1</v>
      </c>
      <c r="J1220" s="145">
        <v>48.1</v>
      </c>
    </row>
    <row r="1221" spans="1:10">
      <c r="A1221" s="7" t="s">
        <v>49</v>
      </c>
      <c r="D1221" s="144" t="s">
        <v>1562</v>
      </c>
      <c r="E1221" s="144" t="s">
        <v>3865</v>
      </c>
      <c r="F1221" s="147">
        <v>44561</v>
      </c>
      <c r="G1221" s="144" t="s">
        <v>4745</v>
      </c>
      <c r="H1221" s="144" t="s">
        <v>9170</v>
      </c>
      <c r="I1221" s="145" t="b">
        <v>1</v>
      </c>
      <c r="J1221" s="145">
        <v>48.1</v>
      </c>
    </row>
    <row r="1222" spans="1:10">
      <c r="A1222" s="7" t="s">
        <v>49</v>
      </c>
      <c r="D1222" s="144" t="s">
        <v>1565</v>
      </c>
      <c r="E1222" s="144" t="s">
        <v>3865</v>
      </c>
      <c r="F1222" s="147">
        <v>44561</v>
      </c>
      <c r="G1222" s="144" t="s">
        <v>4745</v>
      </c>
      <c r="H1222" s="144" t="s">
        <v>9170</v>
      </c>
      <c r="I1222" s="145" t="b">
        <v>1</v>
      </c>
      <c r="J1222" s="145">
        <v>48.1</v>
      </c>
    </row>
    <row r="1223" spans="1:10">
      <c r="A1223" s="7" t="s">
        <v>49</v>
      </c>
      <c r="D1223" s="144" t="s">
        <v>1568</v>
      </c>
      <c r="E1223" s="144" t="s">
        <v>3865</v>
      </c>
      <c r="F1223" s="147">
        <v>44561</v>
      </c>
      <c r="G1223" s="144" t="s">
        <v>4745</v>
      </c>
      <c r="H1223" s="144" t="s">
        <v>9170</v>
      </c>
      <c r="I1223" s="145" t="b">
        <v>1</v>
      </c>
      <c r="J1223" s="145">
        <v>48.1</v>
      </c>
    </row>
    <row r="1224" spans="1:10">
      <c r="A1224" s="7" t="s">
        <v>49</v>
      </c>
      <c r="D1224" s="144" t="s">
        <v>1570</v>
      </c>
      <c r="E1224" s="144" t="s">
        <v>3865</v>
      </c>
      <c r="F1224" s="147">
        <v>44561</v>
      </c>
      <c r="G1224" s="144" t="s">
        <v>4745</v>
      </c>
      <c r="H1224" s="144" t="s">
        <v>9170</v>
      </c>
      <c r="I1224" s="145" t="b">
        <v>1</v>
      </c>
      <c r="J1224" s="145">
        <v>48.1</v>
      </c>
    </row>
    <row r="1225" spans="1:10">
      <c r="A1225" s="7" t="s">
        <v>49</v>
      </c>
      <c r="D1225" s="144" t="s">
        <v>1573</v>
      </c>
      <c r="E1225" s="144" t="s">
        <v>3865</v>
      </c>
      <c r="F1225" s="147">
        <v>44561</v>
      </c>
      <c r="G1225" s="144" t="s">
        <v>4745</v>
      </c>
      <c r="H1225" s="144" t="s">
        <v>9170</v>
      </c>
      <c r="I1225" s="145" t="b">
        <v>1</v>
      </c>
      <c r="J1225" s="145">
        <v>48.1</v>
      </c>
    </row>
    <row r="1226" spans="1:10">
      <c r="A1226" s="7" t="s">
        <v>49</v>
      </c>
      <c r="D1226" s="144" t="s">
        <v>1575</v>
      </c>
      <c r="E1226" s="144" t="s">
        <v>3865</v>
      </c>
      <c r="F1226" s="147">
        <v>44561</v>
      </c>
      <c r="G1226" s="144" t="s">
        <v>4745</v>
      </c>
      <c r="H1226" s="144" t="s">
        <v>9170</v>
      </c>
      <c r="I1226" s="145" t="b">
        <v>1</v>
      </c>
      <c r="J1226" s="145">
        <v>48.1</v>
      </c>
    </row>
    <row r="1227" spans="1:10">
      <c r="A1227" s="7" t="s">
        <v>49</v>
      </c>
      <c r="D1227" s="144" t="s">
        <v>1577</v>
      </c>
      <c r="E1227" s="144" t="s">
        <v>3865</v>
      </c>
      <c r="F1227" s="147">
        <v>44561</v>
      </c>
      <c r="G1227" s="144" t="s">
        <v>4745</v>
      </c>
      <c r="H1227" s="144" t="s">
        <v>9170</v>
      </c>
      <c r="I1227" s="145" t="b">
        <v>1</v>
      </c>
      <c r="J1227" s="145">
        <v>48.1</v>
      </c>
    </row>
    <row r="1228" spans="1:10">
      <c r="A1228" s="7" t="s">
        <v>49</v>
      </c>
      <c r="D1228" s="144" t="s">
        <v>1579</v>
      </c>
      <c r="E1228" s="144" t="s">
        <v>3865</v>
      </c>
      <c r="F1228" s="147">
        <v>44561</v>
      </c>
      <c r="G1228" s="144" t="s">
        <v>4745</v>
      </c>
      <c r="H1228" s="144" t="s">
        <v>9170</v>
      </c>
      <c r="I1228" s="145" t="b">
        <v>1</v>
      </c>
      <c r="J1228" s="145">
        <v>48.1</v>
      </c>
    </row>
    <row r="1229" spans="1:10">
      <c r="A1229" s="7" t="s">
        <v>49</v>
      </c>
      <c r="D1229" s="144" t="s">
        <v>1580</v>
      </c>
      <c r="E1229" s="144" t="s">
        <v>3865</v>
      </c>
      <c r="F1229" s="147">
        <v>44561</v>
      </c>
      <c r="G1229" s="144" t="s">
        <v>4745</v>
      </c>
      <c r="H1229" s="144" t="s">
        <v>9170</v>
      </c>
      <c r="I1229" s="145" t="b">
        <v>1</v>
      </c>
      <c r="J1229" s="145">
        <v>48.1</v>
      </c>
    </row>
    <row r="1230" spans="1:10">
      <c r="A1230" s="7" t="s">
        <v>49</v>
      </c>
      <c r="D1230" s="144" t="s">
        <v>1582</v>
      </c>
      <c r="E1230" s="144" t="s">
        <v>3865</v>
      </c>
      <c r="F1230" s="147">
        <v>44561</v>
      </c>
      <c r="G1230" s="144" t="s">
        <v>4745</v>
      </c>
      <c r="H1230" s="144" t="s">
        <v>9170</v>
      </c>
      <c r="I1230" s="145" t="b">
        <v>1</v>
      </c>
      <c r="J1230" s="145">
        <v>48.1</v>
      </c>
    </row>
    <row r="1231" spans="1:10">
      <c r="A1231" s="7" t="s">
        <v>49</v>
      </c>
      <c r="D1231" s="144" t="s">
        <v>3402</v>
      </c>
      <c r="E1231" s="144" t="s">
        <v>3865</v>
      </c>
      <c r="F1231" s="147">
        <v>44561</v>
      </c>
      <c r="G1231" s="144" t="s">
        <v>4745</v>
      </c>
      <c r="H1231" s="144" t="s">
        <v>9170</v>
      </c>
      <c r="I1231" s="145" t="b">
        <v>1</v>
      </c>
      <c r="J1231" s="145">
        <v>315</v>
      </c>
    </row>
    <row r="1232" spans="1:10">
      <c r="A1232" s="7" t="s">
        <v>49</v>
      </c>
      <c r="D1232" s="144" t="s">
        <v>3826</v>
      </c>
      <c r="E1232" s="144" t="s">
        <v>3865</v>
      </c>
      <c r="F1232" s="147">
        <v>44561</v>
      </c>
      <c r="G1232" s="144" t="s">
        <v>4745</v>
      </c>
      <c r="H1232" s="144" t="s">
        <v>9170</v>
      </c>
      <c r="I1232" s="145" t="b">
        <v>1</v>
      </c>
      <c r="J1232" s="145">
        <v>6.9</v>
      </c>
    </row>
    <row r="1233" spans="1:10">
      <c r="A1233" s="7" t="s">
        <v>49</v>
      </c>
      <c r="D1233" s="144" t="s">
        <v>3827</v>
      </c>
      <c r="E1233" s="144" t="s">
        <v>3865</v>
      </c>
      <c r="F1233" s="147">
        <v>44561</v>
      </c>
      <c r="G1233" s="144" t="s">
        <v>4745</v>
      </c>
      <c r="H1233" s="144" t="s">
        <v>9170</v>
      </c>
      <c r="I1233" s="145" t="b">
        <v>1</v>
      </c>
      <c r="J1233" s="145">
        <v>6.9</v>
      </c>
    </row>
    <row r="1234" spans="1:10">
      <c r="A1234" s="7" t="s">
        <v>49</v>
      </c>
      <c r="D1234" s="144" t="s">
        <v>3828</v>
      </c>
      <c r="E1234" s="144" t="s">
        <v>3865</v>
      </c>
      <c r="F1234" s="147">
        <v>44561</v>
      </c>
      <c r="G1234" s="144" t="s">
        <v>4745</v>
      </c>
      <c r="H1234" s="144" t="s">
        <v>9170</v>
      </c>
      <c r="I1234" s="145" t="b">
        <v>1</v>
      </c>
      <c r="J1234" s="145">
        <v>6.9</v>
      </c>
    </row>
    <row r="1235" spans="1:10">
      <c r="A1235" s="7" t="s">
        <v>49</v>
      </c>
      <c r="D1235" s="144" t="s">
        <v>8907</v>
      </c>
      <c r="E1235" s="144" t="s">
        <v>3865</v>
      </c>
      <c r="F1235" s="147">
        <v>44561</v>
      </c>
      <c r="G1235" s="144" t="s">
        <v>4745</v>
      </c>
      <c r="H1235" s="144" t="s">
        <v>9170</v>
      </c>
      <c r="I1235" s="145" t="b">
        <v>1</v>
      </c>
      <c r="J1235" s="145">
        <v>152.79</v>
      </c>
    </row>
    <row r="1236" spans="1:10">
      <c r="A1236" s="7" t="s">
        <v>49</v>
      </c>
      <c r="D1236" s="144" t="s">
        <v>8943</v>
      </c>
      <c r="E1236" s="144" t="s">
        <v>3865</v>
      </c>
      <c r="F1236" s="147">
        <v>44561</v>
      </c>
      <c r="G1236" s="144" t="s">
        <v>4745</v>
      </c>
      <c r="H1236" s="144" t="s">
        <v>9170</v>
      </c>
      <c r="I1236" s="145" t="b">
        <v>1</v>
      </c>
      <c r="J1236" s="145">
        <v>293.51</v>
      </c>
    </row>
    <row r="1237" spans="1:10">
      <c r="A1237" s="7" t="s">
        <v>49</v>
      </c>
      <c r="D1237" s="144" t="s">
        <v>8946</v>
      </c>
      <c r="E1237" s="144" t="s">
        <v>3865</v>
      </c>
      <c r="F1237" s="147">
        <v>44561</v>
      </c>
      <c r="G1237" s="144" t="s">
        <v>4745</v>
      </c>
      <c r="H1237" s="144" t="s">
        <v>9170</v>
      </c>
      <c r="I1237" s="145" t="b">
        <v>1</v>
      </c>
      <c r="J1237" s="145">
        <v>293.51</v>
      </c>
    </row>
    <row r="1238" spans="1:10">
      <c r="A1238" s="7" t="s">
        <v>49</v>
      </c>
      <c r="D1238" s="144" t="s">
        <v>8911</v>
      </c>
      <c r="E1238" s="144" t="s">
        <v>3865</v>
      </c>
      <c r="F1238" s="147">
        <v>44561</v>
      </c>
      <c r="G1238" s="144" t="s">
        <v>4745</v>
      </c>
      <c r="H1238" s="144" t="s">
        <v>9170</v>
      </c>
      <c r="I1238" s="145" t="b">
        <v>1</v>
      </c>
      <c r="J1238" s="145">
        <v>1028.6099999999999</v>
      </c>
    </row>
    <row r="1239" spans="1:10">
      <c r="A1239" s="7" t="s">
        <v>49</v>
      </c>
      <c r="D1239" s="144" t="s">
        <v>8948</v>
      </c>
      <c r="E1239" s="144" t="s">
        <v>3865</v>
      </c>
      <c r="F1239" s="147">
        <v>44561</v>
      </c>
      <c r="G1239" s="144" t="s">
        <v>4745</v>
      </c>
      <c r="H1239" s="144" t="s">
        <v>9170</v>
      </c>
      <c r="I1239" s="145" t="b">
        <v>1</v>
      </c>
      <c r="J1239" s="145">
        <v>551.97</v>
      </c>
    </row>
    <row r="1240" spans="1:10">
      <c r="A1240" s="7" t="s">
        <v>49</v>
      </c>
      <c r="D1240" s="144" t="s">
        <v>8913</v>
      </c>
      <c r="E1240" s="144" t="s">
        <v>3865</v>
      </c>
      <c r="F1240" s="147">
        <v>44561</v>
      </c>
      <c r="G1240" s="144" t="s">
        <v>4745</v>
      </c>
      <c r="H1240" s="144" t="s">
        <v>9170</v>
      </c>
      <c r="I1240" s="145" t="b">
        <v>1</v>
      </c>
      <c r="J1240" s="145">
        <v>1028.6099999999999</v>
      </c>
    </row>
    <row r="1241" spans="1:10">
      <c r="A1241" s="7" t="s">
        <v>49</v>
      </c>
      <c r="D1241" s="144" t="s">
        <v>8950</v>
      </c>
      <c r="E1241" s="144" t="s">
        <v>3865</v>
      </c>
      <c r="F1241" s="147">
        <v>44561</v>
      </c>
      <c r="G1241" s="144" t="s">
        <v>4745</v>
      </c>
      <c r="H1241" s="144" t="s">
        <v>9170</v>
      </c>
      <c r="I1241" s="145" t="b">
        <v>1</v>
      </c>
      <c r="J1241" s="145">
        <v>551.97</v>
      </c>
    </row>
    <row r="1242" spans="1:10">
      <c r="A1242" s="7" t="s">
        <v>49</v>
      </c>
      <c r="D1242" s="144" t="s">
        <v>8952</v>
      </c>
      <c r="E1242" s="144" t="s">
        <v>3865</v>
      </c>
      <c r="F1242" s="147">
        <v>44561</v>
      </c>
      <c r="G1242" s="144" t="s">
        <v>4745</v>
      </c>
      <c r="H1242" s="144" t="s">
        <v>9170</v>
      </c>
      <c r="I1242" s="145" t="b">
        <v>1</v>
      </c>
      <c r="J1242" s="145">
        <v>551.97</v>
      </c>
    </row>
    <row r="1243" spans="1:10">
      <c r="A1243" s="7" t="s">
        <v>49</v>
      </c>
      <c r="D1243" s="144" t="s">
        <v>8915</v>
      </c>
      <c r="E1243" s="144" t="s">
        <v>3865</v>
      </c>
      <c r="F1243" s="147">
        <v>44561</v>
      </c>
      <c r="G1243" s="144" t="s">
        <v>4745</v>
      </c>
      <c r="H1243" s="144" t="s">
        <v>9170</v>
      </c>
      <c r="I1243" s="145" t="b">
        <v>1</v>
      </c>
      <c r="J1243" s="145">
        <v>350.88</v>
      </c>
    </row>
    <row r="1244" spans="1:10">
      <c r="A1244" s="7" t="s">
        <v>49</v>
      </c>
      <c r="D1244" s="144" t="s">
        <v>8954</v>
      </c>
      <c r="E1244" s="144" t="s">
        <v>3865</v>
      </c>
      <c r="F1244" s="147">
        <v>44561</v>
      </c>
      <c r="G1244" s="144" t="s">
        <v>4745</v>
      </c>
      <c r="H1244" s="144" t="s">
        <v>9170</v>
      </c>
      <c r="I1244" s="145" t="b">
        <v>1</v>
      </c>
      <c r="J1244" s="145">
        <v>216.01</v>
      </c>
    </row>
    <row r="1245" spans="1:10">
      <c r="A1245" s="7" t="s">
        <v>49</v>
      </c>
      <c r="D1245" s="144" t="s">
        <v>8956</v>
      </c>
      <c r="E1245" s="144" t="s">
        <v>3865</v>
      </c>
      <c r="F1245" s="147">
        <v>44561</v>
      </c>
      <c r="G1245" s="144" t="s">
        <v>4745</v>
      </c>
      <c r="H1245" s="144" t="s">
        <v>9170</v>
      </c>
      <c r="I1245" s="145" t="b">
        <v>1</v>
      </c>
      <c r="J1245" s="145">
        <v>216.01</v>
      </c>
    </row>
    <row r="1246" spans="1:10">
      <c r="A1246" s="7" t="s">
        <v>49</v>
      </c>
      <c r="D1246" s="144" t="s">
        <v>8958</v>
      </c>
      <c r="E1246" s="144" t="s">
        <v>3865</v>
      </c>
      <c r="F1246" s="147">
        <v>44561</v>
      </c>
      <c r="G1246" s="144" t="s">
        <v>4745</v>
      </c>
      <c r="H1246" s="144" t="s">
        <v>9170</v>
      </c>
      <c r="I1246" s="145" t="b">
        <v>1</v>
      </c>
      <c r="J1246" s="145">
        <v>216.01</v>
      </c>
    </row>
    <row r="1247" spans="1:10">
      <c r="A1247" s="7" t="s">
        <v>49</v>
      </c>
      <c r="D1247" s="144" t="s">
        <v>8917</v>
      </c>
      <c r="E1247" s="144" t="s">
        <v>3865</v>
      </c>
      <c r="F1247" s="147">
        <v>44561</v>
      </c>
      <c r="G1247" s="144" t="s">
        <v>4745</v>
      </c>
      <c r="H1247" s="144" t="s">
        <v>9170</v>
      </c>
      <c r="I1247" s="145" t="b">
        <v>1</v>
      </c>
      <c r="J1247" s="145">
        <v>255.61</v>
      </c>
    </row>
    <row r="1248" spans="1:10">
      <c r="A1248" s="7" t="s">
        <v>49</v>
      </c>
      <c r="D1248" s="144" t="s">
        <v>8960</v>
      </c>
      <c r="E1248" s="144" t="s">
        <v>3865</v>
      </c>
      <c r="F1248" s="147">
        <v>44561</v>
      </c>
      <c r="G1248" s="144" t="s">
        <v>4745</v>
      </c>
      <c r="H1248" s="144" t="s">
        <v>9170</v>
      </c>
      <c r="I1248" s="145" t="b">
        <v>1</v>
      </c>
      <c r="J1248" s="145">
        <v>200.08</v>
      </c>
    </row>
    <row r="1249" spans="1:10">
      <c r="A1249" s="7" t="s">
        <v>49</v>
      </c>
      <c r="D1249" s="144" t="s">
        <v>8962</v>
      </c>
      <c r="E1249" s="144" t="s">
        <v>3865</v>
      </c>
      <c r="F1249" s="147">
        <v>44561</v>
      </c>
      <c r="G1249" s="144" t="s">
        <v>4745</v>
      </c>
      <c r="H1249" s="144" t="s">
        <v>9170</v>
      </c>
      <c r="I1249" s="145" t="b">
        <v>1</v>
      </c>
      <c r="J1249" s="145">
        <v>200.68</v>
      </c>
    </row>
    <row r="1250" spans="1:10">
      <c r="A1250" s="7" t="s">
        <v>49</v>
      </c>
      <c r="D1250" s="144" t="s">
        <v>8919</v>
      </c>
      <c r="E1250" s="144" t="s">
        <v>3865</v>
      </c>
      <c r="F1250" s="147">
        <v>44561</v>
      </c>
      <c r="G1250" s="144" t="s">
        <v>4745</v>
      </c>
      <c r="H1250" s="144" t="s">
        <v>9170</v>
      </c>
      <c r="I1250" s="145" t="b">
        <v>1</v>
      </c>
      <c r="J1250" s="145">
        <v>226.58</v>
      </c>
    </row>
    <row r="1251" spans="1:10">
      <c r="A1251" s="7" t="s">
        <v>49</v>
      </c>
      <c r="D1251" s="144" t="s">
        <v>8964</v>
      </c>
      <c r="E1251" s="144" t="s">
        <v>3865</v>
      </c>
      <c r="F1251" s="147">
        <v>44561</v>
      </c>
      <c r="G1251" s="144" t="s">
        <v>4745</v>
      </c>
      <c r="H1251" s="144" t="s">
        <v>9170</v>
      </c>
      <c r="I1251" s="145" t="b">
        <v>1</v>
      </c>
      <c r="J1251" s="145">
        <v>314.77999999999997</v>
      </c>
    </row>
    <row r="1252" spans="1:10">
      <c r="A1252" s="7" t="s">
        <v>49</v>
      </c>
      <c r="D1252" s="144" t="s">
        <v>8921</v>
      </c>
      <c r="E1252" s="144" t="s">
        <v>3865</v>
      </c>
      <c r="F1252" s="147">
        <v>44561</v>
      </c>
      <c r="G1252" s="144" t="s">
        <v>4745</v>
      </c>
      <c r="H1252" s="144" t="s">
        <v>9170</v>
      </c>
      <c r="I1252" s="145" t="b">
        <v>1</v>
      </c>
      <c r="J1252" s="145">
        <v>141.38999999999999</v>
      </c>
    </row>
    <row r="1253" spans="1:10">
      <c r="A1253" s="7" t="s">
        <v>49</v>
      </c>
      <c r="D1253" s="144" t="s">
        <v>8966</v>
      </c>
      <c r="E1253" s="144" t="s">
        <v>3865</v>
      </c>
      <c r="F1253" s="147">
        <v>44561</v>
      </c>
      <c r="G1253" s="144" t="s">
        <v>4745</v>
      </c>
      <c r="H1253" s="144" t="s">
        <v>9170</v>
      </c>
      <c r="I1253" s="145" t="b">
        <v>1</v>
      </c>
      <c r="J1253" s="145">
        <v>322.51</v>
      </c>
    </row>
    <row r="1254" spans="1:10">
      <c r="A1254" s="7" t="s">
        <v>49</v>
      </c>
      <c r="D1254" s="144" t="s">
        <v>8968</v>
      </c>
      <c r="E1254" s="144" t="s">
        <v>3865</v>
      </c>
      <c r="F1254" s="147">
        <v>44561</v>
      </c>
      <c r="G1254" s="144" t="s">
        <v>4745</v>
      </c>
      <c r="H1254" s="144" t="s">
        <v>9170</v>
      </c>
      <c r="I1254" s="145" t="b">
        <v>1</v>
      </c>
      <c r="J1254" s="145">
        <v>322.51</v>
      </c>
    </row>
    <row r="1255" spans="1:10">
      <c r="A1255" s="7" t="s">
        <v>49</v>
      </c>
      <c r="D1255" s="144" t="s">
        <v>8923</v>
      </c>
      <c r="E1255" s="144" t="s">
        <v>3865</v>
      </c>
      <c r="F1255" s="147">
        <v>44561</v>
      </c>
      <c r="G1255" s="144" t="s">
        <v>4745</v>
      </c>
      <c r="H1255" s="144" t="s">
        <v>9170</v>
      </c>
      <c r="I1255" s="145" t="b">
        <v>1</v>
      </c>
      <c r="J1255" s="145">
        <v>256.20999999999998</v>
      </c>
    </row>
    <row r="1256" spans="1:10">
      <c r="A1256" s="7" t="s">
        <v>49</v>
      </c>
      <c r="D1256" s="144" t="s">
        <v>8970</v>
      </c>
      <c r="E1256" s="144" t="s">
        <v>3865</v>
      </c>
      <c r="F1256" s="147">
        <v>44561</v>
      </c>
      <c r="G1256" s="144" t="s">
        <v>4745</v>
      </c>
      <c r="H1256" s="144" t="s">
        <v>9170</v>
      </c>
      <c r="I1256" s="145" t="b">
        <v>1</v>
      </c>
      <c r="J1256" s="145">
        <v>234.54</v>
      </c>
    </row>
    <row r="1257" spans="1:10">
      <c r="A1257" s="7" t="s">
        <v>49</v>
      </c>
      <c r="D1257" s="144" t="s">
        <v>8925</v>
      </c>
      <c r="E1257" s="144" t="s">
        <v>3865</v>
      </c>
      <c r="F1257" s="147">
        <v>44561</v>
      </c>
      <c r="G1257" s="144" t="s">
        <v>4745</v>
      </c>
      <c r="H1257" s="144" t="s">
        <v>9170</v>
      </c>
      <c r="I1257" s="145" t="b">
        <v>1</v>
      </c>
      <c r="J1257" s="145">
        <v>195.62</v>
      </c>
    </row>
    <row r="1258" spans="1:10">
      <c r="A1258" s="7" t="s">
        <v>49</v>
      </c>
      <c r="D1258" s="144" t="s">
        <v>8972</v>
      </c>
      <c r="E1258" s="144" t="s">
        <v>3865</v>
      </c>
      <c r="F1258" s="147">
        <v>44561</v>
      </c>
      <c r="G1258" s="144" t="s">
        <v>4745</v>
      </c>
      <c r="H1258" s="144" t="s">
        <v>9170</v>
      </c>
      <c r="I1258" s="145" t="b">
        <v>1</v>
      </c>
      <c r="J1258" s="145">
        <v>262.60000000000002</v>
      </c>
    </row>
    <row r="1259" spans="1:10">
      <c r="A1259" s="7" t="s">
        <v>49</v>
      </c>
      <c r="D1259" s="144" t="s">
        <v>8974</v>
      </c>
      <c r="E1259" s="144" t="s">
        <v>3865</v>
      </c>
      <c r="F1259" s="147">
        <v>44561</v>
      </c>
      <c r="G1259" s="144" t="s">
        <v>4745</v>
      </c>
      <c r="H1259" s="144" t="s">
        <v>9170</v>
      </c>
      <c r="I1259" s="145" t="b">
        <v>1</v>
      </c>
      <c r="J1259" s="145">
        <v>262.60000000000002</v>
      </c>
    </row>
    <row r="1260" spans="1:10">
      <c r="A1260" s="7" t="s">
        <v>49</v>
      </c>
      <c r="D1260" s="144" t="s">
        <v>8927</v>
      </c>
      <c r="E1260" s="144" t="s">
        <v>3865</v>
      </c>
      <c r="F1260" s="147">
        <v>44561</v>
      </c>
      <c r="G1260" s="144" t="s">
        <v>4745</v>
      </c>
      <c r="H1260" s="144" t="s">
        <v>9170</v>
      </c>
      <c r="I1260" s="145" t="b">
        <v>1</v>
      </c>
      <c r="J1260" s="145">
        <v>208.12</v>
      </c>
    </row>
    <row r="1261" spans="1:10">
      <c r="A1261" s="7" t="s">
        <v>49</v>
      </c>
      <c r="D1261" s="144" t="s">
        <v>8975</v>
      </c>
      <c r="E1261" s="144" t="s">
        <v>3865</v>
      </c>
      <c r="F1261" s="147">
        <v>44561</v>
      </c>
      <c r="G1261" s="144" t="s">
        <v>4745</v>
      </c>
      <c r="H1261" s="144" t="s">
        <v>9170</v>
      </c>
      <c r="I1261" s="145" t="b">
        <v>1</v>
      </c>
      <c r="J1261" s="145">
        <v>324.7</v>
      </c>
    </row>
    <row r="1262" spans="1:10">
      <c r="A1262" s="7" t="s">
        <v>49</v>
      </c>
      <c r="D1262" s="144" t="s">
        <v>8977</v>
      </c>
      <c r="E1262" s="144" t="s">
        <v>3865</v>
      </c>
      <c r="F1262" s="147">
        <v>44561</v>
      </c>
      <c r="G1262" s="144" t="s">
        <v>4745</v>
      </c>
      <c r="H1262" s="144" t="s">
        <v>9170</v>
      </c>
      <c r="I1262" s="145" t="b">
        <v>1</v>
      </c>
      <c r="J1262" s="145">
        <v>324.7</v>
      </c>
    </row>
    <row r="1263" spans="1:10">
      <c r="A1263" s="7" t="s">
        <v>49</v>
      </c>
      <c r="D1263" s="144" t="s">
        <v>8929</v>
      </c>
      <c r="E1263" s="144" t="s">
        <v>3865</v>
      </c>
      <c r="F1263" s="147">
        <v>44561</v>
      </c>
      <c r="G1263" s="144" t="s">
        <v>4745</v>
      </c>
      <c r="H1263" s="144" t="s">
        <v>9170</v>
      </c>
      <c r="I1263" s="145" t="b">
        <v>1</v>
      </c>
      <c r="J1263" s="145">
        <v>213.95</v>
      </c>
    </row>
    <row r="1264" spans="1:10">
      <c r="A1264" s="7" t="s">
        <v>49</v>
      </c>
      <c r="D1264" s="144" t="s">
        <v>8979</v>
      </c>
      <c r="E1264" s="144" t="s">
        <v>3865</v>
      </c>
      <c r="F1264" s="147">
        <v>44561</v>
      </c>
      <c r="G1264" s="144" t="s">
        <v>4745</v>
      </c>
      <c r="H1264" s="144" t="s">
        <v>9170</v>
      </c>
      <c r="I1264" s="145" t="b">
        <v>1</v>
      </c>
      <c r="J1264" s="145">
        <v>306.52999999999997</v>
      </c>
    </row>
    <row r="1265" spans="1:10">
      <c r="A1265" s="7" t="s">
        <v>49</v>
      </c>
      <c r="D1265" s="144" t="s">
        <v>8981</v>
      </c>
      <c r="E1265" s="144" t="s">
        <v>3865</v>
      </c>
      <c r="F1265" s="147">
        <v>44561</v>
      </c>
      <c r="G1265" s="144" t="s">
        <v>4745</v>
      </c>
      <c r="H1265" s="144" t="s">
        <v>9170</v>
      </c>
      <c r="I1265" s="145" t="b">
        <v>1</v>
      </c>
      <c r="J1265" s="145">
        <v>306.52999999999997</v>
      </c>
    </row>
    <row r="1266" spans="1:10">
      <c r="A1266" s="7" t="s">
        <v>49</v>
      </c>
      <c r="D1266" s="144" t="s">
        <v>8931</v>
      </c>
      <c r="E1266" s="144" t="s">
        <v>3865</v>
      </c>
      <c r="F1266" s="147">
        <v>44561</v>
      </c>
      <c r="G1266" s="144" t="s">
        <v>4745</v>
      </c>
      <c r="H1266" s="144" t="s">
        <v>9170</v>
      </c>
      <c r="I1266" s="145" t="b">
        <v>1</v>
      </c>
      <c r="J1266" s="145">
        <v>141.88999999999999</v>
      </c>
    </row>
    <row r="1267" spans="1:10">
      <c r="A1267" s="7" t="s">
        <v>49</v>
      </c>
      <c r="D1267" s="144" t="s">
        <v>8983</v>
      </c>
      <c r="E1267" s="144" t="s">
        <v>3865</v>
      </c>
      <c r="F1267" s="147">
        <v>44561</v>
      </c>
      <c r="G1267" s="144" t="s">
        <v>4745</v>
      </c>
      <c r="H1267" s="144" t="s">
        <v>9170</v>
      </c>
      <c r="I1267" s="145" t="b">
        <v>1</v>
      </c>
      <c r="J1267" s="145">
        <v>326.89</v>
      </c>
    </row>
    <row r="1268" spans="1:10">
      <c r="A1268" s="7" t="s">
        <v>49</v>
      </c>
      <c r="D1268" s="144" t="s">
        <v>8985</v>
      </c>
      <c r="E1268" s="144" t="s">
        <v>3865</v>
      </c>
      <c r="F1268" s="147">
        <v>44561</v>
      </c>
      <c r="G1268" s="144" t="s">
        <v>4745</v>
      </c>
      <c r="H1268" s="144" t="s">
        <v>9170</v>
      </c>
      <c r="I1268" s="145" t="b">
        <v>1</v>
      </c>
      <c r="J1268" s="145">
        <v>326.89</v>
      </c>
    </row>
    <row r="1269" spans="1:10">
      <c r="A1269" s="7" t="s">
        <v>49</v>
      </c>
      <c r="D1269" s="144" t="s">
        <v>8933</v>
      </c>
      <c r="E1269" s="144" t="s">
        <v>3865</v>
      </c>
      <c r="F1269" s="147">
        <v>44561</v>
      </c>
      <c r="G1269" s="144" t="s">
        <v>4745</v>
      </c>
      <c r="H1269" s="144" t="s">
        <v>9170</v>
      </c>
      <c r="I1269" s="145" t="b">
        <v>1</v>
      </c>
      <c r="J1269" s="145">
        <v>260.41000000000003</v>
      </c>
    </row>
    <row r="1270" spans="1:10">
      <c r="A1270" s="7" t="s">
        <v>49</v>
      </c>
      <c r="D1270" s="144" t="s">
        <v>8987</v>
      </c>
      <c r="E1270" s="144" t="s">
        <v>3865</v>
      </c>
      <c r="F1270" s="147">
        <v>44561</v>
      </c>
      <c r="G1270" s="144" t="s">
        <v>4745</v>
      </c>
      <c r="H1270" s="144" t="s">
        <v>9170</v>
      </c>
      <c r="I1270" s="145" t="b">
        <v>1</v>
      </c>
      <c r="J1270" s="145">
        <v>220.34</v>
      </c>
    </row>
    <row r="1271" spans="1:10">
      <c r="A1271" s="7" t="s">
        <v>49</v>
      </c>
      <c r="D1271" s="144" t="s">
        <v>8989</v>
      </c>
      <c r="E1271" s="144" t="s">
        <v>3865</v>
      </c>
      <c r="F1271" s="147">
        <v>44561</v>
      </c>
      <c r="G1271" s="144" t="s">
        <v>4745</v>
      </c>
      <c r="H1271" s="144" t="s">
        <v>9170</v>
      </c>
      <c r="I1271" s="145" t="b">
        <v>1</v>
      </c>
      <c r="J1271" s="145">
        <v>261.27999999999997</v>
      </c>
    </row>
    <row r="1272" spans="1:10">
      <c r="A1272" s="7" t="s">
        <v>49</v>
      </c>
      <c r="D1272" s="144" t="s">
        <v>8935</v>
      </c>
      <c r="E1272" s="144" t="s">
        <v>3865</v>
      </c>
      <c r="F1272" s="147">
        <v>44561</v>
      </c>
      <c r="G1272" s="144" t="s">
        <v>4745</v>
      </c>
      <c r="H1272" s="144" t="s">
        <v>9170</v>
      </c>
      <c r="I1272" s="145" t="b">
        <v>1</v>
      </c>
      <c r="J1272" s="145">
        <v>218.02</v>
      </c>
    </row>
    <row r="1273" spans="1:10">
      <c r="A1273" s="7" t="s">
        <v>49</v>
      </c>
      <c r="D1273" s="144" t="s">
        <v>8937</v>
      </c>
      <c r="E1273" s="144" t="s">
        <v>3865</v>
      </c>
      <c r="F1273" s="147">
        <v>44561</v>
      </c>
      <c r="G1273" s="144" t="s">
        <v>4745</v>
      </c>
      <c r="H1273" s="144" t="s">
        <v>9170</v>
      </c>
      <c r="I1273" s="145" t="b">
        <v>1</v>
      </c>
      <c r="J1273" s="145">
        <v>218.02</v>
      </c>
    </row>
    <row r="1274" spans="1:10">
      <c r="A1274" s="7" t="s">
        <v>49</v>
      </c>
      <c r="D1274" s="144" t="s">
        <v>8939</v>
      </c>
      <c r="E1274" s="144" t="s">
        <v>3865</v>
      </c>
      <c r="F1274" s="147">
        <v>44561</v>
      </c>
      <c r="G1274" s="144" t="s">
        <v>4745</v>
      </c>
      <c r="H1274" s="144" t="s">
        <v>9170</v>
      </c>
      <c r="I1274" s="145" t="b">
        <v>1</v>
      </c>
      <c r="J1274" s="145">
        <v>252.41</v>
      </c>
    </row>
    <row r="1275" spans="1:10">
      <c r="A1275" s="7" t="s">
        <v>49</v>
      </c>
      <c r="D1275" s="144" t="s">
        <v>8991</v>
      </c>
      <c r="E1275" s="144" t="s">
        <v>3865</v>
      </c>
      <c r="F1275" s="147">
        <v>44561</v>
      </c>
      <c r="G1275" s="144" t="s">
        <v>4745</v>
      </c>
      <c r="H1275" s="144" t="s">
        <v>9170</v>
      </c>
      <c r="I1275" s="145" t="b">
        <v>1</v>
      </c>
      <c r="J1275" s="145">
        <v>216.58</v>
      </c>
    </row>
    <row r="1276" spans="1:10">
      <c r="A1276" s="7" t="s">
        <v>49</v>
      </c>
      <c r="D1276" s="144" t="s">
        <v>8993</v>
      </c>
      <c r="E1276" s="144" t="s">
        <v>3865</v>
      </c>
      <c r="F1276" s="147">
        <v>44561</v>
      </c>
      <c r="G1276" s="144" t="s">
        <v>4745</v>
      </c>
      <c r="H1276" s="144" t="s">
        <v>9170</v>
      </c>
      <c r="I1276" s="145" t="b">
        <v>1</v>
      </c>
      <c r="J1276" s="145">
        <v>216.58</v>
      </c>
    </row>
    <row r="1277" spans="1:10">
      <c r="A1277" s="7" t="s">
        <v>49</v>
      </c>
      <c r="D1277" s="144" t="s">
        <v>8941</v>
      </c>
      <c r="E1277" s="144" t="s">
        <v>3865</v>
      </c>
      <c r="F1277" s="147">
        <v>44227</v>
      </c>
      <c r="G1277" s="144" t="s">
        <v>4745</v>
      </c>
      <c r="H1277" s="144" t="s">
        <v>9170</v>
      </c>
      <c r="I1277" s="145" t="b">
        <v>1</v>
      </c>
      <c r="J1277" s="145">
        <v>257.64999999999998</v>
      </c>
    </row>
    <row r="1278" spans="1:10">
      <c r="A1278" s="7" t="s">
        <v>49</v>
      </c>
      <c r="D1278" s="144" t="s">
        <v>8995</v>
      </c>
      <c r="E1278" s="144" t="s">
        <v>3865</v>
      </c>
      <c r="F1278" s="147">
        <v>44561</v>
      </c>
      <c r="G1278" s="144" t="s">
        <v>4745</v>
      </c>
      <c r="H1278" s="144" t="s">
        <v>9170</v>
      </c>
      <c r="I1278" s="145" t="b">
        <v>1</v>
      </c>
      <c r="J1278" s="145">
        <v>290.60000000000002</v>
      </c>
    </row>
    <row r="1279" spans="1:10">
      <c r="A1279" s="7" t="s">
        <v>49</v>
      </c>
      <c r="D1279" s="7" t="s">
        <v>52</v>
      </c>
      <c r="J1279" s="7">
        <f>SUBTOTAL(109,Prix_vente_3[Prix unitaire])</f>
        <v>90461.549999999334</v>
      </c>
    </row>
  </sheetData>
  <sheetProtection sheet="1" objects="1" scenarios="1"/>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1845-9715-4CC0-8301-EA2867C2351A}">
  <dimension ref="A1:M278"/>
  <sheetViews>
    <sheetView topLeftCell="B2" workbookViewId="0"/>
  </sheetViews>
  <sheetFormatPr defaultColWidth="11.42578125" defaultRowHeight="15"/>
  <cols>
    <col min="1" max="1" width="11.42578125" hidden="1" customWidth="1"/>
    <col min="4" max="4" width="30.140625" bestFit="1" customWidth="1"/>
    <col min="5" max="5" width="23.28515625" bestFit="1" customWidth="1"/>
    <col min="6" max="7" width="17.7109375" bestFit="1" customWidth="1"/>
    <col min="8" max="8" width="18.7109375" bestFit="1" customWidth="1"/>
  </cols>
  <sheetData>
    <row r="1" spans="1:13" s="7" customFormat="1" hidden="1">
      <c r="A1" s="10" t="s">
        <v>4724</v>
      </c>
      <c r="D1" s="7" t="s">
        <v>4742</v>
      </c>
      <c r="E1" s="7" t="s">
        <v>51</v>
      </c>
      <c r="F1" s="7" t="s">
        <v>51</v>
      </c>
      <c r="G1" s="7" t="s">
        <v>51</v>
      </c>
      <c r="H1" s="7" t="s">
        <v>51</v>
      </c>
    </row>
    <row r="2" spans="1:13" s="7" customFormat="1">
      <c r="L2" s="7" t="s">
        <v>3894</v>
      </c>
    </row>
    <row r="3" spans="1:13" s="7" customFormat="1" hidden="1">
      <c r="A3" s="10" t="s">
        <v>9</v>
      </c>
      <c r="C3" s="11" t="s">
        <v>3</v>
      </c>
      <c r="D3" s="12" t="s">
        <v>4</v>
      </c>
      <c r="E3" s="142"/>
      <c r="F3" s="142"/>
      <c r="G3" s="142"/>
      <c r="H3" s="142"/>
    </row>
    <row r="4" spans="1:13" s="7" customFormat="1" ht="15.75" hidden="1" thickTop="1">
      <c r="A4" s="10" t="s">
        <v>9</v>
      </c>
      <c r="C4" s="13" t="s">
        <v>3889</v>
      </c>
      <c r="D4" s="14"/>
      <c r="E4" s="142"/>
      <c r="F4" s="142"/>
      <c r="G4" s="142"/>
      <c r="H4" s="142"/>
    </row>
    <row r="5" spans="1:13" s="7" customFormat="1" hidden="1">
      <c r="A5" s="10" t="s">
        <v>9</v>
      </c>
      <c r="C5" s="16" t="s">
        <v>3890</v>
      </c>
      <c r="D5" s="17" t="s">
        <v>3892</v>
      </c>
      <c r="E5" s="143"/>
      <c r="F5" s="143"/>
      <c r="G5" s="143"/>
      <c r="H5" s="143"/>
    </row>
    <row r="6" spans="1:13" s="7" customFormat="1"/>
    <row r="7" spans="1:13" s="7" customFormat="1" hidden="1">
      <c r="A7" s="10" t="s">
        <v>9</v>
      </c>
      <c r="D7" s="15" t="s">
        <v>11</v>
      </c>
      <c r="E7" s="15"/>
      <c r="F7" s="15"/>
      <c r="G7" s="15"/>
      <c r="H7" s="15"/>
      <c r="I7" s="10" t="s">
        <v>18</v>
      </c>
      <c r="J7" s="10" t="s">
        <v>3891</v>
      </c>
      <c r="K7" s="7" t="s">
        <v>3893</v>
      </c>
      <c r="L7" s="10" t="s">
        <v>3895</v>
      </c>
      <c r="M7" s="10" t="s">
        <v>3890</v>
      </c>
    </row>
    <row r="8" spans="1:13" s="7" customFormat="1" hidden="1">
      <c r="A8" s="10" t="s">
        <v>9</v>
      </c>
      <c r="D8" s="15" t="s">
        <v>12</v>
      </c>
      <c r="E8" s="15"/>
      <c r="F8" s="15"/>
      <c r="G8" s="15"/>
      <c r="H8" s="15"/>
      <c r="I8" s="10" t="s">
        <v>18</v>
      </c>
      <c r="J8" s="10" t="s">
        <v>3891</v>
      </c>
      <c r="K8" s="7" t="s">
        <v>3893</v>
      </c>
      <c r="L8" s="10" t="s">
        <v>3895</v>
      </c>
      <c r="M8" s="10" t="s">
        <v>3890</v>
      </c>
    </row>
    <row r="9" spans="1:13" s="7" customFormat="1">
      <c r="D9" t="s">
        <v>18</v>
      </c>
      <c r="E9" s="7" t="s">
        <v>3891</v>
      </c>
      <c r="F9" s="7" t="s">
        <v>3893</v>
      </c>
      <c r="G9" s="7" t="s">
        <v>3895</v>
      </c>
      <c r="H9" s="7" t="s">
        <v>3890</v>
      </c>
    </row>
    <row r="10" spans="1:13" s="7" customFormat="1">
      <c r="A10" s="7" t="s">
        <v>49</v>
      </c>
      <c r="D10" s="144" t="s">
        <v>1475</v>
      </c>
      <c r="E10" s="147">
        <v>44301</v>
      </c>
      <c r="F10" s="145">
        <v>560</v>
      </c>
      <c r="G10" s="144" t="s">
        <v>9171</v>
      </c>
      <c r="H10" s="144" t="s">
        <v>9172</v>
      </c>
    </row>
    <row r="11" spans="1:13" s="7" customFormat="1">
      <c r="A11" s="7" t="s">
        <v>49</v>
      </c>
      <c r="D11" s="144" t="s">
        <v>1478</v>
      </c>
      <c r="E11" s="147">
        <v>44301</v>
      </c>
      <c r="F11" s="145">
        <v>280</v>
      </c>
      <c r="G11" s="144" t="s">
        <v>9171</v>
      </c>
      <c r="H11" s="144" t="s">
        <v>9172</v>
      </c>
    </row>
    <row r="12" spans="1:13" s="7" customFormat="1">
      <c r="A12" s="7" t="s">
        <v>49</v>
      </c>
      <c r="D12" s="144" t="s">
        <v>1632</v>
      </c>
      <c r="E12" s="147">
        <v>44301</v>
      </c>
      <c r="F12" s="145">
        <v>300</v>
      </c>
      <c r="G12" s="144" t="s">
        <v>9171</v>
      </c>
      <c r="H12" s="144" t="s">
        <v>9172</v>
      </c>
    </row>
    <row r="13" spans="1:13" s="7" customFormat="1">
      <c r="A13" s="7" t="s">
        <v>49</v>
      </c>
      <c r="D13" s="144" t="s">
        <v>1482</v>
      </c>
      <c r="E13" s="147">
        <v>44301</v>
      </c>
      <c r="F13" s="145">
        <v>50</v>
      </c>
      <c r="G13" s="144" t="s">
        <v>9171</v>
      </c>
      <c r="H13" s="144" t="s">
        <v>9172</v>
      </c>
    </row>
    <row r="14" spans="1:13" s="7" customFormat="1">
      <c r="A14" s="7" t="s">
        <v>49</v>
      </c>
      <c r="D14" s="144" t="s">
        <v>1489</v>
      </c>
      <c r="E14" s="147">
        <v>44301</v>
      </c>
      <c r="F14" s="145">
        <v>250</v>
      </c>
      <c r="G14" s="144" t="s">
        <v>9171</v>
      </c>
      <c r="H14" s="144" t="s">
        <v>9172</v>
      </c>
    </row>
    <row r="15" spans="1:13" s="7" customFormat="1">
      <c r="A15" s="7" t="s">
        <v>49</v>
      </c>
      <c r="D15" s="144" t="s">
        <v>1865</v>
      </c>
      <c r="E15" s="147">
        <v>44301</v>
      </c>
      <c r="F15" s="145">
        <v>140</v>
      </c>
      <c r="G15" s="144" t="s">
        <v>9171</v>
      </c>
      <c r="H15" s="144" t="s">
        <v>9172</v>
      </c>
    </row>
    <row r="16" spans="1:13" s="7" customFormat="1">
      <c r="A16" s="7" t="s">
        <v>49</v>
      </c>
      <c r="D16" s="144" t="s">
        <v>1868</v>
      </c>
      <c r="E16" s="147">
        <v>44301</v>
      </c>
      <c r="F16" s="145">
        <v>140</v>
      </c>
      <c r="G16" s="144" t="s">
        <v>9171</v>
      </c>
      <c r="H16" s="144" t="s">
        <v>9172</v>
      </c>
    </row>
    <row r="17" spans="1:8" s="7" customFormat="1">
      <c r="A17" s="7" t="s">
        <v>49</v>
      </c>
      <c r="D17" s="144" t="s">
        <v>1871</v>
      </c>
      <c r="E17" s="147">
        <v>44301</v>
      </c>
      <c r="F17" s="145">
        <v>140</v>
      </c>
      <c r="G17" s="144" t="s">
        <v>9171</v>
      </c>
      <c r="H17" s="144" t="s">
        <v>9172</v>
      </c>
    </row>
    <row r="18" spans="1:8" s="7" customFormat="1">
      <c r="A18" s="7" t="s">
        <v>49</v>
      </c>
      <c r="D18" s="144" t="s">
        <v>1914</v>
      </c>
      <c r="E18" s="147">
        <v>44301</v>
      </c>
      <c r="F18" s="145">
        <v>210</v>
      </c>
      <c r="G18" s="144" t="s">
        <v>9171</v>
      </c>
      <c r="H18" s="144" t="s">
        <v>9172</v>
      </c>
    </row>
    <row r="19" spans="1:8" s="7" customFormat="1">
      <c r="A19" s="7" t="s">
        <v>49</v>
      </c>
      <c r="D19" s="144" t="s">
        <v>1635</v>
      </c>
      <c r="E19" s="147">
        <v>44301</v>
      </c>
      <c r="F19" s="145">
        <v>240</v>
      </c>
      <c r="G19" s="144" t="s">
        <v>9171</v>
      </c>
      <c r="H19" s="144" t="s">
        <v>9172</v>
      </c>
    </row>
    <row r="20" spans="1:8" s="7" customFormat="1">
      <c r="A20" s="7" t="s">
        <v>49</v>
      </c>
      <c r="D20" s="144" t="s">
        <v>1638</v>
      </c>
      <c r="E20" s="147">
        <v>44301</v>
      </c>
      <c r="F20" s="145">
        <v>120</v>
      </c>
      <c r="G20" s="144" t="s">
        <v>9171</v>
      </c>
      <c r="H20" s="144" t="s">
        <v>9172</v>
      </c>
    </row>
    <row r="21" spans="1:8" s="7" customFormat="1">
      <c r="A21" s="7" t="s">
        <v>49</v>
      </c>
      <c r="D21" s="144" t="s">
        <v>1629</v>
      </c>
      <c r="E21" s="147">
        <v>44301</v>
      </c>
      <c r="F21" s="145">
        <v>60</v>
      </c>
      <c r="G21" s="144" t="s">
        <v>9171</v>
      </c>
      <c r="H21" s="144" t="s">
        <v>9172</v>
      </c>
    </row>
    <row r="22" spans="1:8" s="7" customFormat="1">
      <c r="A22" s="7" t="s">
        <v>49</v>
      </c>
      <c r="D22" s="144" t="s">
        <v>1782</v>
      </c>
      <c r="E22" s="147">
        <v>44301</v>
      </c>
      <c r="F22" s="145">
        <v>35</v>
      </c>
      <c r="G22" s="144" t="s">
        <v>9171</v>
      </c>
      <c r="H22" s="144" t="s">
        <v>9172</v>
      </c>
    </row>
    <row r="23" spans="1:8" s="7" customFormat="1">
      <c r="A23" s="7" t="s">
        <v>49</v>
      </c>
      <c r="D23" s="144" t="s">
        <v>1887</v>
      </c>
      <c r="E23" s="147">
        <v>44301</v>
      </c>
      <c r="F23" s="145">
        <v>70</v>
      </c>
      <c r="G23" s="144" t="s">
        <v>9171</v>
      </c>
      <c r="H23" s="144" t="s">
        <v>9172</v>
      </c>
    </row>
    <row r="24" spans="1:8" s="7" customFormat="1">
      <c r="A24" s="7" t="s">
        <v>49</v>
      </c>
      <c r="D24" s="144" t="s">
        <v>1620</v>
      </c>
      <c r="E24" s="147">
        <v>44301</v>
      </c>
      <c r="F24" s="145">
        <v>216</v>
      </c>
      <c r="G24" s="144" t="s">
        <v>9171</v>
      </c>
      <c r="H24" s="144" t="s">
        <v>9172</v>
      </c>
    </row>
    <row r="25" spans="1:8" s="7" customFormat="1">
      <c r="A25" s="7" t="s">
        <v>49</v>
      </c>
      <c r="D25" s="144" t="s">
        <v>1818</v>
      </c>
      <c r="E25" s="147">
        <v>44301</v>
      </c>
      <c r="F25" s="145">
        <v>20</v>
      </c>
      <c r="G25" s="144" t="s">
        <v>9171</v>
      </c>
      <c r="H25" s="144" t="s">
        <v>9172</v>
      </c>
    </row>
    <row r="26" spans="1:8" s="7" customFormat="1">
      <c r="A26" s="7" t="s">
        <v>49</v>
      </c>
      <c r="D26" s="144" t="s">
        <v>1839</v>
      </c>
      <c r="E26" s="147">
        <v>44301</v>
      </c>
      <c r="F26" s="145">
        <v>6</v>
      </c>
      <c r="G26" s="144" t="s">
        <v>9171</v>
      </c>
      <c r="H26" s="144" t="s">
        <v>9172</v>
      </c>
    </row>
    <row r="27" spans="1:8" s="7" customFormat="1">
      <c r="A27" s="7" t="s">
        <v>49</v>
      </c>
      <c r="D27" s="144" t="s">
        <v>1843</v>
      </c>
      <c r="E27" s="147">
        <v>44301</v>
      </c>
      <c r="F27" s="145">
        <v>6</v>
      </c>
      <c r="G27" s="144" t="s">
        <v>9171</v>
      </c>
      <c r="H27" s="144" t="s">
        <v>9172</v>
      </c>
    </row>
    <row r="28" spans="1:8" s="7" customFormat="1">
      <c r="A28" s="7" t="s">
        <v>49</v>
      </c>
      <c r="D28" s="144" t="s">
        <v>1852</v>
      </c>
      <c r="E28" s="147">
        <v>44301</v>
      </c>
      <c r="F28" s="145">
        <v>6</v>
      </c>
      <c r="G28" s="144" t="s">
        <v>9171</v>
      </c>
      <c r="H28" s="144" t="s">
        <v>9172</v>
      </c>
    </row>
    <row r="29" spans="1:8" s="7" customFormat="1">
      <c r="A29" s="7" t="s">
        <v>49</v>
      </c>
      <c r="D29" s="144" t="s">
        <v>1905</v>
      </c>
      <c r="E29" s="147">
        <v>44301</v>
      </c>
      <c r="F29" s="145">
        <v>6</v>
      </c>
      <c r="G29" s="144" t="s">
        <v>9171</v>
      </c>
      <c r="H29" s="144" t="s">
        <v>9172</v>
      </c>
    </row>
    <row r="30" spans="1:8" s="7" customFormat="1">
      <c r="A30" s="7" t="s">
        <v>49</v>
      </c>
      <c r="D30" s="144" t="s">
        <v>2903</v>
      </c>
      <c r="E30" s="147">
        <v>44301</v>
      </c>
      <c r="F30" s="145">
        <v>108</v>
      </c>
      <c r="G30" s="144" t="s">
        <v>9171</v>
      </c>
      <c r="H30" s="144" t="s">
        <v>9172</v>
      </c>
    </row>
    <row r="31" spans="1:8" s="7" customFormat="1">
      <c r="A31" s="7" t="s">
        <v>49</v>
      </c>
      <c r="D31" s="144" t="s">
        <v>2906</v>
      </c>
      <c r="E31" s="147">
        <v>44301</v>
      </c>
      <c r="F31" s="145">
        <v>108</v>
      </c>
      <c r="G31" s="144" t="s">
        <v>9171</v>
      </c>
      <c r="H31" s="144" t="s">
        <v>9172</v>
      </c>
    </row>
    <row r="32" spans="1:8" s="7" customFormat="1">
      <c r="A32" s="7" t="s">
        <v>49</v>
      </c>
      <c r="D32" s="144" t="s">
        <v>2909</v>
      </c>
      <c r="E32" s="147">
        <v>44301</v>
      </c>
      <c r="F32" s="145">
        <v>144</v>
      </c>
      <c r="G32" s="144" t="s">
        <v>9171</v>
      </c>
      <c r="H32" s="144" t="s">
        <v>9172</v>
      </c>
    </row>
    <row r="33" spans="1:8" s="7" customFormat="1">
      <c r="A33" s="7" t="s">
        <v>49</v>
      </c>
      <c r="D33" s="144" t="s">
        <v>2915</v>
      </c>
      <c r="E33" s="147">
        <v>44301</v>
      </c>
      <c r="F33" s="145">
        <v>36</v>
      </c>
      <c r="G33" s="144" t="s">
        <v>9171</v>
      </c>
      <c r="H33" s="144" t="s">
        <v>9172</v>
      </c>
    </row>
    <row r="34" spans="1:8" s="7" customFormat="1">
      <c r="A34" s="7" t="s">
        <v>49</v>
      </c>
      <c r="D34" s="144" t="s">
        <v>2922</v>
      </c>
      <c r="E34" s="147">
        <v>44301</v>
      </c>
      <c r="F34" s="145">
        <v>192</v>
      </c>
      <c r="G34" s="144" t="s">
        <v>9171</v>
      </c>
      <c r="H34" s="144" t="s">
        <v>9172</v>
      </c>
    </row>
    <row r="35" spans="1:8" s="7" customFormat="1">
      <c r="A35" s="7" t="s">
        <v>49</v>
      </c>
      <c r="D35" s="144" t="s">
        <v>2925</v>
      </c>
      <c r="E35" s="147">
        <v>44301</v>
      </c>
      <c r="F35" s="145">
        <v>48</v>
      </c>
      <c r="G35" s="144" t="s">
        <v>9171</v>
      </c>
      <c r="H35" s="144" t="s">
        <v>9172</v>
      </c>
    </row>
    <row r="36" spans="1:8" s="7" customFormat="1">
      <c r="A36" s="7" t="s">
        <v>49</v>
      </c>
      <c r="D36" s="144" t="s">
        <v>2928</v>
      </c>
      <c r="E36" s="147">
        <v>44301</v>
      </c>
      <c r="F36" s="145">
        <v>128</v>
      </c>
      <c r="G36" s="144" t="s">
        <v>9171</v>
      </c>
      <c r="H36" s="144" t="s">
        <v>9172</v>
      </c>
    </row>
    <row r="37" spans="1:8" s="7" customFormat="1">
      <c r="A37" s="7" t="s">
        <v>49</v>
      </c>
      <c r="D37" s="144" t="s">
        <v>2931</v>
      </c>
      <c r="E37" s="147">
        <v>44301</v>
      </c>
      <c r="F37" s="145">
        <v>64</v>
      </c>
      <c r="G37" s="144" t="s">
        <v>9171</v>
      </c>
      <c r="H37" s="144" t="s">
        <v>9172</v>
      </c>
    </row>
    <row r="38" spans="1:8" s="7" customFormat="1">
      <c r="A38" s="7" t="s">
        <v>49</v>
      </c>
      <c r="D38" s="144" t="s">
        <v>2892</v>
      </c>
      <c r="E38" s="147">
        <v>44301</v>
      </c>
      <c r="F38" s="145">
        <v>208</v>
      </c>
      <c r="G38" s="144" t="s">
        <v>9171</v>
      </c>
      <c r="H38" s="144" t="s">
        <v>9172</v>
      </c>
    </row>
    <row r="39" spans="1:8" s="7" customFormat="1">
      <c r="A39" s="7" t="s">
        <v>49</v>
      </c>
      <c r="D39" s="144" t="s">
        <v>3157</v>
      </c>
      <c r="E39" s="147">
        <v>44301</v>
      </c>
      <c r="F39" s="145">
        <v>96</v>
      </c>
      <c r="G39" s="144" t="s">
        <v>9171</v>
      </c>
      <c r="H39" s="144" t="s">
        <v>9172</v>
      </c>
    </row>
    <row r="40" spans="1:8" s="7" customFormat="1">
      <c r="A40" s="7" t="s">
        <v>49</v>
      </c>
      <c r="D40" s="144" t="s">
        <v>550</v>
      </c>
      <c r="E40" s="147">
        <v>44301</v>
      </c>
      <c r="F40" s="145">
        <v>960</v>
      </c>
      <c r="G40" s="144" t="s">
        <v>9171</v>
      </c>
      <c r="H40" s="144" t="s">
        <v>9172</v>
      </c>
    </row>
    <row r="41" spans="1:8" s="7" customFormat="1">
      <c r="A41" s="7" t="s">
        <v>49</v>
      </c>
      <c r="D41" s="144" t="s">
        <v>553</v>
      </c>
      <c r="E41" s="147">
        <v>44301</v>
      </c>
      <c r="F41" s="145">
        <v>150</v>
      </c>
      <c r="G41" s="144" t="s">
        <v>9171</v>
      </c>
      <c r="H41" s="144" t="s">
        <v>9172</v>
      </c>
    </row>
    <row r="42" spans="1:8" s="7" customFormat="1">
      <c r="A42" s="7" t="s">
        <v>49</v>
      </c>
      <c r="D42" s="144" t="s">
        <v>686</v>
      </c>
      <c r="E42" s="147">
        <v>44301</v>
      </c>
      <c r="F42" s="145">
        <v>60</v>
      </c>
      <c r="G42" s="144" t="s">
        <v>9171</v>
      </c>
      <c r="H42" s="144" t="s">
        <v>9172</v>
      </c>
    </row>
    <row r="43" spans="1:8" s="7" customFormat="1">
      <c r="A43" s="7" t="s">
        <v>49</v>
      </c>
      <c r="D43" s="144" t="s">
        <v>1911</v>
      </c>
      <c r="E43" s="147">
        <v>44301</v>
      </c>
      <c r="F43" s="145">
        <v>140</v>
      </c>
      <c r="G43" s="144" t="s">
        <v>9171</v>
      </c>
      <c r="H43" s="144" t="s">
        <v>9172</v>
      </c>
    </row>
    <row r="44" spans="1:8" s="7" customFormat="1">
      <c r="A44" s="7" t="s">
        <v>49</v>
      </c>
      <c r="D44" s="144" t="s">
        <v>1917</v>
      </c>
      <c r="E44" s="147">
        <v>44301</v>
      </c>
      <c r="F44" s="145">
        <v>210</v>
      </c>
      <c r="G44" s="144" t="s">
        <v>9171</v>
      </c>
      <c r="H44" s="144" t="s">
        <v>9172</v>
      </c>
    </row>
    <row r="45" spans="1:8" s="7" customFormat="1">
      <c r="A45" s="7" t="s">
        <v>49</v>
      </c>
      <c r="D45" s="144" t="s">
        <v>1908</v>
      </c>
      <c r="E45" s="147">
        <v>44301</v>
      </c>
      <c r="F45" s="145">
        <v>140</v>
      </c>
      <c r="G45" s="144" t="s">
        <v>9171</v>
      </c>
      <c r="H45" s="144" t="s">
        <v>9172</v>
      </c>
    </row>
    <row r="46" spans="1:8" s="7" customFormat="1">
      <c r="A46" s="7" t="s">
        <v>49</v>
      </c>
      <c r="D46" s="144" t="s">
        <v>1641</v>
      </c>
      <c r="E46" s="147">
        <v>44301</v>
      </c>
      <c r="F46" s="145">
        <v>60</v>
      </c>
      <c r="G46" s="144" t="s">
        <v>9171</v>
      </c>
      <c r="H46" s="144" t="s">
        <v>9172</v>
      </c>
    </row>
    <row r="47" spans="1:8" s="7" customFormat="1">
      <c r="A47" s="7" t="s">
        <v>49</v>
      </c>
      <c r="D47" s="144" t="s">
        <v>1467</v>
      </c>
      <c r="E47" s="147">
        <v>44301</v>
      </c>
      <c r="F47" s="145">
        <v>25</v>
      </c>
      <c r="G47" s="144" t="s">
        <v>9171</v>
      </c>
      <c r="H47" s="144" t="s">
        <v>9172</v>
      </c>
    </row>
    <row r="48" spans="1:8" s="7" customFormat="1">
      <c r="A48" s="7" t="s">
        <v>49</v>
      </c>
      <c r="D48" s="144" t="s">
        <v>1472</v>
      </c>
      <c r="E48" s="147">
        <v>44301</v>
      </c>
      <c r="F48" s="145">
        <v>50</v>
      </c>
      <c r="G48" s="144" t="s">
        <v>9171</v>
      </c>
      <c r="H48" s="144" t="s">
        <v>9172</v>
      </c>
    </row>
    <row r="49" spans="1:8" s="7" customFormat="1">
      <c r="A49" s="7" t="s">
        <v>49</v>
      </c>
      <c r="D49" s="144" t="s">
        <v>1756</v>
      </c>
      <c r="E49" s="147">
        <v>44301</v>
      </c>
      <c r="F49" s="145">
        <v>105</v>
      </c>
      <c r="G49" s="144" t="s">
        <v>9171</v>
      </c>
      <c r="H49" s="144" t="s">
        <v>9172</v>
      </c>
    </row>
    <row r="50" spans="1:8" s="7" customFormat="1">
      <c r="A50" s="7" t="s">
        <v>49</v>
      </c>
      <c r="D50" s="144" t="s">
        <v>1759</v>
      </c>
      <c r="E50" s="147">
        <v>44301</v>
      </c>
      <c r="F50" s="145">
        <v>35</v>
      </c>
      <c r="G50" s="144" t="s">
        <v>9171</v>
      </c>
      <c r="H50" s="144" t="s">
        <v>9172</v>
      </c>
    </row>
    <row r="51" spans="1:8" s="7" customFormat="1">
      <c r="A51" s="7" t="s">
        <v>49</v>
      </c>
      <c r="D51" s="144" t="s">
        <v>1768</v>
      </c>
      <c r="E51" s="147">
        <v>44301</v>
      </c>
      <c r="F51" s="145">
        <v>70</v>
      </c>
      <c r="G51" s="144" t="s">
        <v>9171</v>
      </c>
      <c r="H51" s="144" t="s">
        <v>9172</v>
      </c>
    </row>
    <row r="52" spans="1:8" s="7" customFormat="1">
      <c r="A52" s="7" t="s">
        <v>49</v>
      </c>
      <c r="D52" s="144" t="s">
        <v>1891</v>
      </c>
      <c r="E52" s="147">
        <v>44301</v>
      </c>
      <c r="F52" s="145">
        <v>35</v>
      </c>
      <c r="G52" s="144" t="s">
        <v>9171</v>
      </c>
      <c r="H52" s="144" t="s">
        <v>9172</v>
      </c>
    </row>
    <row r="53" spans="1:8" s="7" customFormat="1">
      <c r="A53" s="7" t="s">
        <v>49</v>
      </c>
      <c r="D53" s="144" t="s">
        <v>1894</v>
      </c>
      <c r="E53" s="147">
        <v>44301</v>
      </c>
      <c r="F53" s="145">
        <v>70</v>
      </c>
      <c r="G53" s="144" t="s">
        <v>9171</v>
      </c>
      <c r="H53" s="144" t="s">
        <v>9172</v>
      </c>
    </row>
    <row r="54" spans="1:8" s="7" customFormat="1">
      <c r="A54" s="7" t="s">
        <v>49</v>
      </c>
      <c r="D54" s="144" t="s">
        <v>1799</v>
      </c>
      <c r="E54" s="147">
        <v>44301</v>
      </c>
      <c r="F54" s="145">
        <v>40</v>
      </c>
      <c r="G54" s="144" t="s">
        <v>9171</v>
      </c>
      <c r="H54" s="144" t="s">
        <v>9172</v>
      </c>
    </row>
    <row r="55" spans="1:8" s="7" customFormat="1">
      <c r="A55" s="7" t="s">
        <v>49</v>
      </c>
      <c r="D55" s="144" t="s">
        <v>1811</v>
      </c>
      <c r="E55" s="147">
        <v>44301</v>
      </c>
      <c r="F55" s="145">
        <v>20</v>
      </c>
      <c r="G55" s="144" t="s">
        <v>9171</v>
      </c>
      <c r="H55" s="144" t="s">
        <v>9172</v>
      </c>
    </row>
    <row r="56" spans="1:8" s="7" customFormat="1">
      <c r="A56" s="7" t="s">
        <v>49</v>
      </c>
      <c r="D56" s="144" t="s">
        <v>1821</v>
      </c>
      <c r="E56" s="147">
        <v>44301</v>
      </c>
      <c r="F56" s="145">
        <v>20</v>
      </c>
      <c r="G56" s="144" t="s">
        <v>9171</v>
      </c>
      <c r="H56" s="144" t="s">
        <v>9172</v>
      </c>
    </row>
    <row r="57" spans="1:8" s="7" customFormat="1">
      <c r="A57" s="7" t="s">
        <v>49</v>
      </c>
      <c r="D57" s="144" t="s">
        <v>1836</v>
      </c>
      <c r="E57" s="147">
        <v>44301</v>
      </c>
      <c r="F57" s="145">
        <v>10</v>
      </c>
      <c r="G57" s="144" t="s">
        <v>9171</v>
      </c>
      <c r="H57" s="144" t="s">
        <v>9172</v>
      </c>
    </row>
    <row r="58" spans="1:8" s="7" customFormat="1">
      <c r="A58" s="7" t="s">
        <v>49</v>
      </c>
      <c r="D58" s="144" t="s">
        <v>1849</v>
      </c>
      <c r="E58" s="147">
        <v>44301</v>
      </c>
      <c r="F58" s="145">
        <v>6</v>
      </c>
      <c r="G58" s="144" t="s">
        <v>9171</v>
      </c>
      <c r="H58" s="144" t="s">
        <v>9172</v>
      </c>
    </row>
    <row r="59" spans="1:8" s="7" customFormat="1">
      <c r="A59" s="7" t="s">
        <v>49</v>
      </c>
      <c r="D59" s="144" t="s">
        <v>3161</v>
      </c>
      <c r="E59" s="147">
        <v>44301</v>
      </c>
      <c r="F59" s="145">
        <v>16</v>
      </c>
      <c r="G59" s="144" t="s">
        <v>9171</v>
      </c>
      <c r="H59" s="144" t="s">
        <v>9172</v>
      </c>
    </row>
    <row r="60" spans="1:8" s="7" customFormat="1">
      <c r="A60" s="7" t="s">
        <v>49</v>
      </c>
      <c r="D60" s="144" t="s">
        <v>6818</v>
      </c>
      <c r="E60" s="147">
        <v>44301</v>
      </c>
      <c r="F60" s="145">
        <v>1</v>
      </c>
      <c r="G60" s="144" t="s">
        <v>9171</v>
      </c>
      <c r="H60" s="144" t="s">
        <v>9172</v>
      </c>
    </row>
    <row r="61" spans="1:8" s="7" customFormat="1">
      <c r="A61" s="7" t="s">
        <v>49</v>
      </c>
      <c r="D61" s="144" t="s">
        <v>1486</v>
      </c>
      <c r="E61" s="147">
        <v>44301</v>
      </c>
      <c r="F61" s="145">
        <v>250</v>
      </c>
      <c r="G61" s="144" t="s">
        <v>9171</v>
      </c>
      <c r="H61" s="144" t="s">
        <v>9172</v>
      </c>
    </row>
    <row r="62" spans="1:8" s="7" customFormat="1">
      <c r="A62" s="7" t="s">
        <v>49</v>
      </c>
      <c r="D62" s="144" t="s">
        <v>6589</v>
      </c>
      <c r="E62" s="147">
        <v>44301</v>
      </c>
      <c r="F62" s="145">
        <v>12</v>
      </c>
      <c r="G62" s="144" t="s">
        <v>9171</v>
      </c>
      <c r="H62" s="144" t="s">
        <v>9172</v>
      </c>
    </row>
    <row r="63" spans="1:8" s="7" customFormat="1">
      <c r="A63" s="7" t="s">
        <v>49</v>
      </c>
      <c r="D63" s="144" t="s">
        <v>7931</v>
      </c>
      <c r="E63" s="147">
        <v>44301</v>
      </c>
      <c r="F63" s="145">
        <v>30</v>
      </c>
      <c r="G63" s="144" t="s">
        <v>9171</v>
      </c>
      <c r="H63" s="144" t="s">
        <v>9172</v>
      </c>
    </row>
    <row r="64" spans="1:8" s="7" customFormat="1">
      <c r="A64" s="7" t="s">
        <v>49</v>
      </c>
      <c r="D64" s="144" t="s">
        <v>7928</v>
      </c>
      <c r="E64" s="147">
        <v>44301</v>
      </c>
      <c r="F64" s="145">
        <v>30</v>
      </c>
      <c r="G64" s="144" t="s">
        <v>9171</v>
      </c>
      <c r="H64" s="144" t="s">
        <v>9172</v>
      </c>
    </row>
    <row r="65" spans="1:8" s="7" customFormat="1">
      <c r="A65" s="7" t="s">
        <v>49</v>
      </c>
      <c r="D65" s="144" t="s">
        <v>7933</v>
      </c>
      <c r="E65" s="147">
        <v>44301</v>
      </c>
      <c r="F65" s="145">
        <v>30</v>
      </c>
      <c r="G65" s="144" t="s">
        <v>9171</v>
      </c>
      <c r="H65" s="144" t="s">
        <v>9172</v>
      </c>
    </row>
    <row r="66" spans="1:8" s="7" customFormat="1">
      <c r="A66" s="7" t="s">
        <v>49</v>
      </c>
      <c r="D66" s="144" t="s">
        <v>6606</v>
      </c>
      <c r="E66" s="147">
        <v>44301</v>
      </c>
      <c r="F66" s="145">
        <v>9</v>
      </c>
      <c r="G66" s="144" t="s">
        <v>9171</v>
      </c>
      <c r="H66" s="144" t="s">
        <v>9172</v>
      </c>
    </row>
    <row r="67" spans="1:8" s="7" customFormat="1">
      <c r="A67" s="7" t="s">
        <v>49</v>
      </c>
      <c r="D67" s="144" t="s">
        <v>3390</v>
      </c>
      <c r="E67" s="147">
        <v>44301</v>
      </c>
      <c r="F67" s="145">
        <v>13</v>
      </c>
      <c r="G67" s="144" t="s">
        <v>9171</v>
      </c>
      <c r="H67" s="144" t="s">
        <v>9172</v>
      </c>
    </row>
    <row r="68" spans="1:8" s="7" customFormat="1">
      <c r="A68" s="7" t="s">
        <v>49</v>
      </c>
      <c r="D68" s="144" t="s">
        <v>6597</v>
      </c>
      <c r="E68" s="147">
        <v>44301</v>
      </c>
      <c r="F68" s="145">
        <v>1</v>
      </c>
      <c r="G68" s="144" t="s">
        <v>9171</v>
      </c>
      <c r="H68" s="144" t="s">
        <v>9172</v>
      </c>
    </row>
    <row r="69" spans="1:8" s="7" customFormat="1">
      <c r="A69" s="7" t="s">
        <v>49</v>
      </c>
      <c r="D69" s="144" t="s">
        <v>3390</v>
      </c>
      <c r="E69" s="147">
        <v>44301</v>
      </c>
      <c r="F69" s="145">
        <v>240</v>
      </c>
      <c r="G69" s="144" t="s">
        <v>9171</v>
      </c>
      <c r="H69" s="144" t="s">
        <v>9172</v>
      </c>
    </row>
    <row r="70" spans="1:8" s="7" customFormat="1">
      <c r="A70" s="7" t="s">
        <v>49</v>
      </c>
      <c r="D70" s="144" t="s">
        <v>1702</v>
      </c>
      <c r="E70" s="147">
        <v>44301</v>
      </c>
      <c r="F70" s="145">
        <v>435</v>
      </c>
      <c r="G70" s="144" t="s">
        <v>9171</v>
      </c>
      <c r="H70" s="144" t="s">
        <v>9172</v>
      </c>
    </row>
    <row r="71" spans="1:8" s="7" customFormat="1">
      <c r="A71" s="7" t="s">
        <v>49</v>
      </c>
      <c r="D71" s="144" t="s">
        <v>1667</v>
      </c>
      <c r="E71" s="147">
        <v>44301</v>
      </c>
      <c r="F71" s="145">
        <v>152</v>
      </c>
      <c r="G71" s="144" t="s">
        <v>9171</v>
      </c>
      <c r="H71" s="144" t="s">
        <v>9172</v>
      </c>
    </row>
    <row r="72" spans="1:8" s="7" customFormat="1">
      <c r="A72" s="7" t="s">
        <v>49</v>
      </c>
      <c r="D72" s="144" t="s">
        <v>1675</v>
      </c>
      <c r="E72" s="147">
        <v>44301</v>
      </c>
      <c r="F72" s="145">
        <v>304</v>
      </c>
      <c r="G72" s="144" t="s">
        <v>9171</v>
      </c>
      <c r="H72" s="144" t="s">
        <v>9172</v>
      </c>
    </row>
    <row r="73" spans="1:8" s="7" customFormat="1">
      <c r="A73" s="7" t="s">
        <v>49</v>
      </c>
      <c r="D73" s="144" t="s">
        <v>1704</v>
      </c>
      <c r="E73" s="147">
        <v>44301</v>
      </c>
      <c r="F73" s="145">
        <v>195</v>
      </c>
      <c r="G73" s="144" t="s">
        <v>9171</v>
      </c>
      <c r="H73" s="144" t="s">
        <v>9172</v>
      </c>
    </row>
    <row r="74" spans="1:8" s="7" customFormat="1">
      <c r="A74" s="7" t="s">
        <v>49</v>
      </c>
      <c r="D74" s="144" t="s">
        <v>1687</v>
      </c>
      <c r="E74" s="147">
        <v>44301</v>
      </c>
      <c r="F74" s="145">
        <v>18</v>
      </c>
      <c r="G74" s="144" t="s">
        <v>9171</v>
      </c>
      <c r="H74" s="144" t="s">
        <v>9172</v>
      </c>
    </row>
    <row r="75" spans="1:8" s="7" customFormat="1">
      <c r="A75" s="7" t="s">
        <v>49</v>
      </c>
      <c r="D75" s="144" t="s">
        <v>2951</v>
      </c>
      <c r="E75" s="147">
        <v>44301</v>
      </c>
      <c r="F75" s="145">
        <v>210</v>
      </c>
      <c r="G75" s="144" t="s">
        <v>9171</v>
      </c>
      <c r="H75" s="144" t="s">
        <v>9172</v>
      </c>
    </row>
    <row r="76" spans="1:8" s="7" customFormat="1">
      <c r="A76" s="7" t="s">
        <v>49</v>
      </c>
      <c r="D76" s="144" t="s">
        <v>3148</v>
      </c>
      <c r="E76" s="147">
        <v>44301</v>
      </c>
      <c r="F76" s="145">
        <v>240</v>
      </c>
      <c r="G76" s="144" t="s">
        <v>9171</v>
      </c>
      <c r="H76" s="144" t="s">
        <v>9172</v>
      </c>
    </row>
    <row r="77" spans="1:8" s="7" customFormat="1">
      <c r="A77" s="7" t="s">
        <v>49</v>
      </c>
      <c r="D77" s="144" t="s">
        <v>2944</v>
      </c>
      <c r="E77" s="147">
        <v>44301</v>
      </c>
      <c r="F77" s="145">
        <v>91</v>
      </c>
      <c r="G77" s="144" t="s">
        <v>9171</v>
      </c>
      <c r="H77" s="144" t="s">
        <v>9172</v>
      </c>
    </row>
    <row r="78" spans="1:8" s="7" customFormat="1">
      <c r="A78" s="7" t="s">
        <v>49</v>
      </c>
      <c r="D78" s="144" t="s">
        <v>439</v>
      </c>
      <c r="E78" s="147">
        <v>44301</v>
      </c>
      <c r="F78" s="145">
        <v>150</v>
      </c>
      <c r="G78" s="144" t="s">
        <v>9171</v>
      </c>
      <c r="H78" s="144" t="s">
        <v>9172</v>
      </c>
    </row>
    <row r="79" spans="1:8" s="7" customFormat="1">
      <c r="A79" s="7" t="s">
        <v>49</v>
      </c>
      <c r="D79" s="144" t="s">
        <v>445</v>
      </c>
      <c r="E79" s="147">
        <v>44301</v>
      </c>
      <c r="F79" s="145">
        <v>480</v>
      </c>
      <c r="G79" s="144" t="s">
        <v>9171</v>
      </c>
      <c r="H79" s="144" t="s">
        <v>9172</v>
      </c>
    </row>
    <row r="80" spans="1:8" s="7" customFormat="1">
      <c r="A80" s="7" t="s">
        <v>49</v>
      </c>
      <c r="D80" s="144" t="s">
        <v>88</v>
      </c>
      <c r="E80" s="147">
        <v>44301</v>
      </c>
      <c r="F80" s="145">
        <v>2</v>
      </c>
      <c r="G80" s="144" t="s">
        <v>9171</v>
      </c>
      <c r="H80" s="144" t="s">
        <v>9172</v>
      </c>
    </row>
    <row r="81" spans="1:8" s="7" customFormat="1">
      <c r="A81" s="7" t="s">
        <v>49</v>
      </c>
      <c r="D81" s="144" t="s">
        <v>3868</v>
      </c>
      <c r="E81" s="147">
        <v>44301</v>
      </c>
      <c r="F81" s="145">
        <v>114</v>
      </c>
      <c r="G81" s="144" t="s">
        <v>9171</v>
      </c>
      <c r="H81" s="144" t="s">
        <v>9172</v>
      </c>
    </row>
    <row r="82" spans="1:8" s="7" customFormat="1">
      <c r="A82" s="7" t="s">
        <v>49</v>
      </c>
      <c r="D82" s="144" t="s">
        <v>1672</v>
      </c>
      <c r="E82" s="147">
        <v>44301</v>
      </c>
      <c r="F82" s="145">
        <v>30</v>
      </c>
      <c r="G82" s="144" t="s">
        <v>9171</v>
      </c>
      <c r="H82" s="144" t="s">
        <v>9172</v>
      </c>
    </row>
    <row r="83" spans="1:8" s="7" customFormat="1">
      <c r="A83" s="7" t="s">
        <v>49</v>
      </c>
      <c r="D83" s="144" t="s">
        <v>3867</v>
      </c>
      <c r="E83" s="147">
        <v>44301</v>
      </c>
      <c r="F83" s="145">
        <v>90</v>
      </c>
      <c r="G83" s="144" t="s">
        <v>9171</v>
      </c>
      <c r="H83" s="144" t="s">
        <v>9172</v>
      </c>
    </row>
    <row r="84" spans="1:8" s="7" customFormat="1">
      <c r="A84" s="7" t="s">
        <v>49</v>
      </c>
      <c r="D84" s="144" t="s">
        <v>1681</v>
      </c>
      <c r="E84" s="147">
        <v>44301</v>
      </c>
      <c r="F84" s="145">
        <v>12</v>
      </c>
      <c r="G84" s="144" t="s">
        <v>9171</v>
      </c>
      <c r="H84" s="144" t="s">
        <v>9172</v>
      </c>
    </row>
    <row r="85" spans="1:8" s="7" customFormat="1">
      <c r="A85" s="7" t="s">
        <v>49</v>
      </c>
      <c r="D85" s="144" t="s">
        <v>2947</v>
      </c>
      <c r="E85" s="147">
        <v>44301</v>
      </c>
      <c r="F85" s="145">
        <v>30</v>
      </c>
      <c r="G85" s="144" t="s">
        <v>9171</v>
      </c>
      <c r="H85" s="144" t="s">
        <v>9172</v>
      </c>
    </row>
    <row r="86" spans="1:8" s="7" customFormat="1">
      <c r="A86" s="7" t="s">
        <v>49</v>
      </c>
      <c r="D86" s="144" t="s">
        <v>2934</v>
      </c>
      <c r="E86" s="147">
        <v>44301</v>
      </c>
      <c r="F86" s="145">
        <v>130</v>
      </c>
      <c r="G86" s="144" t="s">
        <v>9171</v>
      </c>
      <c r="H86" s="144" t="s">
        <v>9172</v>
      </c>
    </row>
    <row r="87" spans="1:8" s="7" customFormat="1">
      <c r="A87" s="7" t="s">
        <v>49</v>
      </c>
      <c r="D87" s="144" t="s">
        <v>3152</v>
      </c>
      <c r="E87" s="147">
        <v>44301</v>
      </c>
      <c r="F87" s="145">
        <v>104</v>
      </c>
      <c r="G87" s="144" t="s">
        <v>9171</v>
      </c>
      <c r="H87" s="144" t="s">
        <v>9172</v>
      </c>
    </row>
    <row r="88" spans="1:8" s="7" customFormat="1">
      <c r="A88" s="7" t="s">
        <v>49</v>
      </c>
      <c r="D88" s="144" t="s">
        <v>448</v>
      </c>
      <c r="E88" s="147">
        <v>44301</v>
      </c>
      <c r="F88" s="145">
        <v>60</v>
      </c>
      <c r="G88" s="144" t="s">
        <v>9171</v>
      </c>
      <c r="H88" s="144" t="s">
        <v>9172</v>
      </c>
    </row>
    <row r="89" spans="1:8" s="7" customFormat="1">
      <c r="A89" s="7" t="s">
        <v>49</v>
      </c>
      <c r="D89" s="144" t="s">
        <v>5160</v>
      </c>
      <c r="E89" s="147">
        <v>44301</v>
      </c>
      <c r="F89" s="145">
        <v>1160</v>
      </c>
      <c r="G89" s="144" t="s">
        <v>9171</v>
      </c>
      <c r="H89" s="144" t="s">
        <v>9172</v>
      </c>
    </row>
    <row r="90" spans="1:8" s="7" customFormat="1">
      <c r="A90" s="7" t="s">
        <v>49</v>
      </c>
      <c r="D90" s="144" t="s">
        <v>5160</v>
      </c>
      <c r="E90" s="147">
        <v>44301</v>
      </c>
      <c r="F90" s="145">
        <v>40</v>
      </c>
      <c r="G90" s="144" t="s">
        <v>9171</v>
      </c>
      <c r="H90" s="144" t="s">
        <v>9172</v>
      </c>
    </row>
    <row r="91" spans="1:8" s="7" customFormat="1">
      <c r="A91" s="7" t="s">
        <v>49</v>
      </c>
      <c r="D91" s="144" t="s">
        <v>5264</v>
      </c>
      <c r="E91" s="147">
        <v>44298</v>
      </c>
      <c r="F91" s="145">
        <v>2010</v>
      </c>
      <c r="G91" s="144" t="s">
        <v>9171</v>
      </c>
      <c r="H91" s="144" t="s">
        <v>9172</v>
      </c>
    </row>
    <row r="92" spans="1:8" s="7" customFormat="1">
      <c r="A92" s="7" t="s">
        <v>49</v>
      </c>
      <c r="D92" s="144" t="s">
        <v>1012</v>
      </c>
      <c r="E92" s="147">
        <v>44317</v>
      </c>
      <c r="F92" s="145">
        <v>348</v>
      </c>
      <c r="G92" s="144" t="s">
        <v>9171</v>
      </c>
      <c r="H92" s="144" t="s">
        <v>9172</v>
      </c>
    </row>
    <row r="93" spans="1:8" s="7" customFormat="1">
      <c r="A93" s="7" t="s">
        <v>49</v>
      </c>
      <c r="D93" s="144" t="s">
        <v>1042</v>
      </c>
      <c r="E93" s="147">
        <v>44317</v>
      </c>
      <c r="F93" s="145">
        <v>340</v>
      </c>
      <c r="G93" s="144" t="s">
        <v>9171</v>
      </c>
      <c r="H93" s="144" t="s">
        <v>9172</v>
      </c>
    </row>
    <row r="94" spans="1:8" s="7" customFormat="1">
      <c r="A94" s="7" t="s">
        <v>49</v>
      </c>
      <c r="D94" s="144" t="s">
        <v>1037</v>
      </c>
      <c r="E94" s="147">
        <v>44317</v>
      </c>
      <c r="F94" s="145">
        <v>300</v>
      </c>
      <c r="G94" s="144" t="s">
        <v>9171</v>
      </c>
      <c r="H94" s="144" t="s">
        <v>9172</v>
      </c>
    </row>
    <row r="95" spans="1:8" s="7" customFormat="1">
      <c r="A95" s="7" t="s">
        <v>49</v>
      </c>
      <c r="D95" s="144" t="s">
        <v>997</v>
      </c>
      <c r="E95" s="147">
        <v>44317</v>
      </c>
      <c r="F95" s="145">
        <v>180</v>
      </c>
      <c r="G95" s="144" t="s">
        <v>9171</v>
      </c>
      <c r="H95" s="144" t="s">
        <v>9172</v>
      </c>
    </row>
    <row r="96" spans="1:8" s="7" customFormat="1">
      <c r="A96" s="7" t="s">
        <v>49</v>
      </c>
      <c r="D96" s="144" t="s">
        <v>1166</v>
      </c>
      <c r="E96" s="147">
        <v>44317</v>
      </c>
      <c r="F96" s="145">
        <v>180</v>
      </c>
      <c r="G96" s="144" t="s">
        <v>9171</v>
      </c>
      <c r="H96" s="144" t="s">
        <v>9172</v>
      </c>
    </row>
    <row r="97" spans="1:8" s="7" customFormat="1">
      <c r="A97" s="7" t="s">
        <v>49</v>
      </c>
      <c r="D97" s="144" t="s">
        <v>1173</v>
      </c>
      <c r="E97" s="147">
        <v>44317</v>
      </c>
      <c r="F97" s="145">
        <v>320</v>
      </c>
      <c r="G97" s="144" t="s">
        <v>9171</v>
      </c>
      <c r="H97" s="144" t="s">
        <v>9172</v>
      </c>
    </row>
    <row r="98" spans="1:8" s="7" customFormat="1">
      <c r="A98" s="7" t="s">
        <v>49</v>
      </c>
      <c r="D98" s="144" t="s">
        <v>1179</v>
      </c>
      <c r="E98" s="147">
        <v>44317</v>
      </c>
      <c r="F98" s="145">
        <v>120</v>
      </c>
      <c r="G98" s="144" t="s">
        <v>9171</v>
      </c>
      <c r="H98" s="144" t="s">
        <v>9172</v>
      </c>
    </row>
    <row r="99" spans="1:8" s="7" customFormat="1">
      <c r="A99" s="7" t="s">
        <v>49</v>
      </c>
      <c r="D99" s="144" t="s">
        <v>1182</v>
      </c>
      <c r="E99" s="147">
        <v>44317</v>
      </c>
      <c r="F99" s="145">
        <v>260</v>
      </c>
      <c r="G99" s="144" t="s">
        <v>9171</v>
      </c>
      <c r="H99" s="144" t="s">
        <v>9172</v>
      </c>
    </row>
    <row r="100" spans="1:8" s="7" customFormat="1">
      <c r="A100" s="7" t="s">
        <v>49</v>
      </c>
      <c r="D100" s="144" t="s">
        <v>1185</v>
      </c>
      <c r="E100" s="147">
        <v>44317</v>
      </c>
      <c r="F100" s="145">
        <v>200</v>
      </c>
      <c r="G100" s="144" t="s">
        <v>9171</v>
      </c>
      <c r="H100" s="144" t="s">
        <v>9172</v>
      </c>
    </row>
    <row r="101" spans="1:8" s="7" customFormat="1">
      <c r="A101" s="7" t="s">
        <v>49</v>
      </c>
      <c r="D101" s="144" t="s">
        <v>1191</v>
      </c>
      <c r="E101" s="147">
        <v>44317</v>
      </c>
      <c r="F101" s="145">
        <v>60</v>
      </c>
      <c r="G101" s="144" t="s">
        <v>9171</v>
      </c>
      <c r="H101" s="144" t="s">
        <v>9172</v>
      </c>
    </row>
    <row r="102" spans="1:8" s="7" customFormat="1">
      <c r="A102" s="7" t="s">
        <v>49</v>
      </c>
      <c r="D102" s="144" t="s">
        <v>1197</v>
      </c>
      <c r="E102" s="147">
        <v>44317</v>
      </c>
      <c r="F102" s="145">
        <v>140</v>
      </c>
      <c r="G102" s="144" t="s">
        <v>9171</v>
      </c>
      <c r="H102" s="144" t="s">
        <v>9172</v>
      </c>
    </row>
    <row r="103" spans="1:8" s="7" customFormat="1">
      <c r="A103" s="7" t="s">
        <v>49</v>
      </c>
      <c r="D103" s="144" t="s">
        <v>1378</v>
      </c>
      <c r="E103" s="147">
        <v>44317</v>
      </c>
      <c r="F103" s="145">
        <v>280</v>
      </c>
      <c r="G103" s="144" t="s">
        <v>9171</v>
      </c>
      <c r="H103" s="144" t="s">
        <v>9172</v>
      </c>
    </row>
    <row r="104" spans="1:8" s="7" customFormat="1">
      <c r="A104" s="7" t="s">
        <v>49</v>
      </c>
      <c r="D104" s="144" t="s">
        <v>1225</v>
      </c>
      <c r="E104" s="147">
        <v>44317</v>
      </c>
      <c r="F104" s="145">
        <v>240</v>
      </c>
      <c r="G104" s="144" t="s">
        <v>9171</v>
      </c>
      <c r="H104" s="144" t="s">
        <v>9172</v>
      </c>
    </row>
    <row r="105" spans="1:8" s="7" customFormat="1">
      <c r="A105" s="7" t="s">
        <v>49</v>
      </c>
      <c r="D105" s="144" t="s">
        <v>1207</v>
      </c>
      <c r="E105" s="147">
        <v>44317</v>
      </c>
      <c r="F105" s="145">
        <v>160</v>
      </c>
      <c r="G105" s="144" t="s">
        <v>9171</v>
      </c>
      <c r="H105" s="144" t="s">
        <v>9172</v>
      </c>
    </row>
    <row r="106" spans="1:8" s="7" customFormat="1">
      <c r="A106" s="7" t="s">
        <v>49</v>
      </c>
      <c r="D106" s="144" t="s">
        <v>1265</v>
      </c>
      <c r="E106" s="147">
        <v>44317</v>
      </c>
      <c r="F106" s="145">
        <v>280</v>
      </c>
      <c r="G106" s="144" t="s">
        <v>9171</v>
      </c>
      <c r="H106" s="144" t="s">
        <v>9172</v>
      </c>
    </row>
    <row r="107" spans="1:8" s="7" customFormat="1">
      <c r="A107" s="7" t="s">
        <v>49</v>
      </c>
      <c r="D107" s="144" t="s">
        <v>1273</v>
      </c>
      <c r="E107" s="147">
        <v>44317</v>
      </c>
      <c r="F107" s="145">
        <v>320</v>
      </c>
      <c r="G107" s="144" t="s">
        <v>9171</v>
      </c>
      <c r="H107" s="144" t="s">
        <v>9172</v>
      </c>
    </row>
    <row r="108" spans="1:8" s="7" customFormat="1">
      <c r="A108" s="7" t="s">
        <v>49</v>
      </c>
      <c r="D108" s="144" t="s">
        <v>1277</v>
      </c>
      <c r="E108" s="147">
        <v>44317</v>
      </c>
      <c r="F108" s="145">
        <v>120</v>
      </c>
      <c r="G108" s="144" t="s">
        <v>9171</v>
      </c>
      <c r="H108" s="144" t="s">
        <v>9172</v>
      </c>
    </row>
    <row r="109" spans="1:8" s="7" customFormat="1">
      <c r="A109" s="7" t="s">
        <v>49</v>
      </c>
      <c r="D109" s="144" t="s">
        <v>1358</v>
      </c>
      <c r="E109" s="147">
        <v>44317</v>
      </c>
      <c r="F109" s="145">
        <v>264</v>
      </c>
      <c r="G109" s="144" t="s">
        <v>9171</v>
      </c>
      <c r="H109" s="144" t="s">
        <v>9172</v>
      </c>
    </row>
    <row r="110" spans="1:8" s="7" customFormat="1">
      <c r="A110" s="7" t="s">
        <v>49</v>
      </c>
      <c r="D110" s="144" t="s">
        <v>1496</v>
      </c>
      <c r="E110" s="147">
        <v>44326</v>
      </c>
      <c r="F110" s="145">
        <v>150</v>
      </c>
      <c r="G110" s="144" t="s">
        <v>9171</v>
      </c>
      <c r="H110" s="144" t="s">
        <v>9172</v>
      </c>
    </row>
    <row r="111" spans="1:8" s="7" customFormat="1">
      <c r="A111" s="7" t="s">
        <v>49</v>
      </c>
      <c r="D111" s="144" t="s">
        <v>2096</v>
      </c>
      <c r="E111" s="147">
        <v>44326</v>
      </c>
      <c r="F111" s="145">
        <v>300</v>
      </c>
      <c r="G111" s="144" t="s">
        <v>9171</v>
      </c>
      <c r="H111" s="144" t="s">
        <v>9172</v>
      </c>
    </row>
    <row r="112" spans="1:8" s="7" customFormat="1">
      <c r="A112" s="7" t="s">
        <v>49</v>
      </c>
      <c r="D112" s="144" t="s">
        <v>2099</v>
      </c>
      <c r="E112" s="147">
        <v>44326</v>
      </c>
      <c r="F112" s="145">
        <v>2700</v>
      </c>
      <c r="G112" s="144" t="s">
        <v>9171</v>
      </c>
      <c r="H112" s="144" t="s">
        <v>9172</v>
      </c>
    </row>
    <row r="113" spans="1:8" s="7" customFormat="1">
      <c r="A113" s="7" t="s">
        <v>49</v>
      </c>
      <c r="D113" s="144" t="s">
        <v>2102</v>
      </c>
      <c r="E113" s="147">
        <v>44326</v>
      </c>
      <c r="F113" s="145">
        <v>600</v>
      </c>
      <c r="G113" s="144" t="s">
        <v>9171</v>
      </c>
      <c r="H113" s="144" t="s">
        <v>9172</v>
      </c>
    </row>
    <row r="114" spans="1:8" s="7" customFormat="1">
      <c r="A114" s="7" t="s">
        <v>49</v>
      </c>
      <c r="D114" s="144" t="s">
        <v>2125</v>
      </c>
      <c r="E114" s="147">
        <v>44326</v>
      </c>
      <c r="F114" s="145">
        <v>600</v>
      </c>
      <c r="G114" s="144" t="s">
        <v>9171</v>
      </c>
      <c r="H114" s="144" t="s">
        <v>9172</v>
      </c>
    </row>
    <row r="115" spans="1:8" s="7" customFormat="1">
      <c r="A115" s="7" t="s">
        <v>49</v>
      </c>
      <c r="D115" s="144" t="s">
        <v>2045</v>
      </c>
      <c r="E115" s="147">
        <v>44326</v>
      </c>
      <c r="F115" s="145">
        <v>150</v>
      </c>
      <c r="G115" s="144" t="s">
        <v>9171</v>
      </c>
      <c r="H115" s="144" t="s">
        <v>9172</v>
      </c>
    </row>
    <row r="116" spans="1:8" s="7" customFormat="1">
      <c r="A116" s="7" t="s">
        <v>49</v>
      </c>
      <c r="D116" s="144" t="s">
        <v>2048</v>
      </c>
      <c r="E116" s="147">
        <v>44326</v>
      </c>
      <c r="F116" s="145">
        <v>150</v>
      </c>
      <c r="G116" s="144" t="s">
        <v>9171</v>
      </c>
      <c r="H116" s="144" t="s">
        <v>9172</v>
      </c>
    </row>
    <row r="117" spans="1:8" s="7" customFormat="1">
      <c r="A117" s="7" t="s">
        <v>49</v>
      </c>
      <c r="D117" s="144" t="s">
        <v>2109</v>
      </c>
      <c r="E117" s="147">
        <v>44326</v>
      </c>
      <c r="F117" s="145">
        <v>150</v>
      </c>
      <c r="G117" s="144" t="s">
        <v>9171</v>
      </c>
      <c r="H117" s="144" t="s">
        <v>9172</v>
      </c>
    </row>
    <row r="118" spans="1:8" s="7" customFormat="1">
      <c r="A118" s="7" t="s">
        <v>49</v>
      </c>
      <c r="D118" s="144" t="s">
        <v>2112</v>
      </c>
      <c r="E118" s="147">
        <v>44326</v>
      </c>
      <c r="F118" s="145">
        <v>150</v>
      </c>
      <c r="G118" s="144" t="s">
        <v>9171</v>
      </c>
      <c r="H118" s="144" t="s">
        <v>9172</v>
      </c>
    </row>
    <row r="119" spans="1:8" s="7" customFormat="1">
      <c r="A119" s="7" t="s">
        <v>49</v>
      </c>
      <c r="D119" s="144" t="s">
        <v>1923</v>
      </c>
      <c r="E119" s="147">
        <v>44326</v>
      </c>
      <c r="F119" s="145">
        <v>300</v>
      </c>
      <c r="G119" s="144" t="s">
        <v>9171</v>
      </c>
      <c r="H119" s="144" t="s">
        <v>9172</v>
      </c>
    </row>
    <row r="120" spans="1:8" s="7" customFormat="1">
      <c r="A120" s="7" t="s">
        <v>49</v>
      </c>
      <c r="D120" s="144" t="s">
        <v>2036</v>
      </c>
      <c r="E120" s="147">
        <v>44326</v>
      </c>
      <c r="F120" s="145">
        <v>150</v>
      </c>
      <c r="G120" s="144" t="s">
        <v>9171</v>
      </c>
      <c r="H120" s="144" t="s">
        <v>9172</v>
      </c>
    </row>
    <row r="121" spans="1:8" s="7" customFormat="1">
      <c r="A121" s="7" t="s">
        <v>49</v>
      </c>
      <c r="D121" s="144" t="s">
        <v>2057</v>
      </c>
      <c r="E121" s="147">
        <v>44326</v>
      </c>
      <c r="F121" s="145">
        <v>480</v>
      </c>
      <c r="G121" s="144" t="s">
        <v>9171</v>
      </c>
      <c r="H121" s="144" t="s">
        <v>9172</v>
      </c>
    </row>
    <row r="122" spans="1:8" s="7" customFormat="1">
      <c r="A122" s="7" t="s">
        <v>49</v>
      </c>
      <c r="D122" s="144" t="s">
        <v>2060</v>
      </c>
      <c r="E122" s="147">
        <v>44326</v>
      </c>
      <c r="F122" s="145">
        <v>300</v>
      </c>
      <c r="G122" s="144" t="s">
        <v>9171</v>
      </c>
      <c r="H122" s="144" t="s">
        <v>9172</v>
      </c>
    </row>
    <row r="123" spans="1:8" s="7" customFormat="1">
      <c r="A123" s="7" t="s">
        <v>49</v>
      </c>
      <c r="D123" s="144" t="s">
        <v>2064</v>
      </c>
      <c r="E123" s="147">
        <v>44326</v>
      </c>
      <c r="F123" s="145">
        <v>300</v>
      </c>
      <c r="G123" s="144" t="s">
        <v>9171</v>
      </c>
      <c r="H123" s="144" t="s">
        <v>9172</v>
      </c>
    </row>
    <row r="124" spans="1:8" s="7" customFormat="1">
      <c r="A124" s="7" t="s">
        <v>49</v>
      </c>
      <c r="D124" s="144" t="s">
        <v>2067</v>
      </c>
      <c r="E124" s="147">
        <v>44326</v>
      </c>
      <c r="F124" s="145">
        <v>150</v>
      </c>
      <c r="G124" s="144" t="s">
        <v>9171</v>
      </c>
      <c r="H124" s="144" t="s">
        <v>9172</v>
      </c>
    </row>
    <row r="125" spans="1:8" s="7" customFormat="1">
      <c r="A125" s="7" t="s">
        <v>49</v>
      </c>
      <c r="D125" s="144" t="s">
        <v>2070</v>
      </c>
      <c r="E125" s="147">
        <v>44326</v>
      </c>
      <c r="F125" s="145">
        <v>0</v>
      </c>
      <c r="G125" s="144" t="s">
        <v>9171</v>
      </c>
      <c r="H125" s="144" t="s">
        <v>9172</v>
      </c>
    </row>
    <row r="126" spans="1:8" s="7" customFormat="1">
      <c r="A126" s="7" t="s">
        <v>49</v>
      </c>
      <c r="D126" s="144" t="s">
        <v>2118</v>
      </c>
      <c r="E126" s="147">
        <v>44326</v>
      </c>
      <c r="F126" s="145">
        <v>150</v>
      </c>
      <c r="G126" s="144" t="s">
        <v>9171</v>
      </c>
      <c r="H126" s="144" t="s">
        <v>9172</v>
      </c>
    </row>
    <row r="127" spans="1:8" s="7" customFormat="1">
      <c r="A127" s="7" t="s">
        <v>49</v>
      </c>
      <c r="D127" s="144" t="s">
        <v>1959</v>
      </c>
      <c r="E127" s="147">
        <v>44326</v>
      </c>
      <c r="F127" s="145">
        <v>135</v>
      </c>
      <c r="G127" s="144" t="s">
        <v>9171</v>
      </c>
      <c r="H127" s="144" t="s">
        <v>9172</v>
      </c>
    </row>
    <row r="128" spans="1:8" s="7" customFormat="1">
      <c r="A128" s="7" t="s">
        <v>49</v>
      </c>
      <c r="D128" s="144" t="s">
        <v>2763</v>
      </c>
      <c r="E128" s="147">
        <v>44326</v>
      </c>
      <c r="F128" s="145">
        <v>250</v>
      </c>
      <c r="G128" s="144" t="s">
        <v>9171</v>
      </c>
      <c r="H128" s="144" t="s">
        <v>9172</v>
      </c>
    </row>
    <row r="129" spans="1:8" s="7" customFormat="1">
      <c r="A129" s="7" t="s">
        <v>49</v>
      </c>
      <c r="D129" s="144" t="s">
        <v>3681</v>
      </c>
      <c r="E129" s="147">
        <v>44326</v>
      </c>
      <c r="F129" s="145">
        <v>50</v>
      </c>
      <c r="G129" s="144" t="s">
        <v>9171</v>
      </c>
      <c r="H129" s="144" t="s">
        <v>9172</v>
      </c>
    </row>
    <row r="130" spans="1:8" s="7" customFormat="1">
      <c r="A130" s="7" t="s">
        <v>49</v>
      </c>
      <c r="D130" s="144" t="s">
        <v>3682</v>
      </c>
      <c r="E130" s="147">
        <v>44326</v>
      </c>
      <c r="F130" s="145">
        <v>50</v>
      </c>
      <c r="G130" s="144" t="s">
        <v>9171</v>
      </c>
      <c r="H130" s="144" t="s">
        <v>9172</v>
      </c>
    </row>
    <row r="131" spans="1:8" s="7" customFormat="1">
      <c r="A131" s="7" t="s">
        <v>49</v>
      </c>
      <c r="D131" s="144" t="s">
        <v>3683</v>
      </c>
      <c r="E131" s="147">
        <v>44326</v>
      </c>
      <c r="F131" s="145">
        <v>50</v>
      </c>
      <c r="G131" s="144" t="s">
        <v>9171</v>
      </c>
      <c r="H131" s="144" t="s">
        <v>9172</v>
      </c>
    </row>
    <row r="132" spans="1:8" s="7" customFormat="1">
      <c r="A132" s="7" t="s">
        <v>49</v>
      </c>
      <c r="D132" s="144" t="s">
        <v>2778</v>
      </c>
      <c r="E132" s="147">
        <v>44326</v>
      </c>
      <c r="F132" s="145">
        <v>500</v>
      </c>
      <c r="G132" s="144" t="s">
        <v>9171</v>
      </c>
      <c r="H132" s="144" t="s">
        <v>9172</v>
      </c>
    </row>
    <row r="133" spans="1:8" s="7" customFormat="1">
      <c r="A133" s="7" t="s">
        <v>49</v>
      </c>
      <c r="D133" s="144" t="s">
        <v>2715</v>
      </c>
      <c r="E133" s="147">
        <v>44326</v>
      </c>
      <c r="F133" s="145">
        <v>60</v>
      </c>
      <c r="G133" s="144" t="s">
        <v>9171</v>
      </c>
      <c r="H133" s="144" t="s">
        <v>9172</v>
      </c>
    </row>
    <row r="134" spans="1:8" s="7" customFormat="1">
      <c r="A134" s="7" t="s">
        <v>49</v>
      </c>
      <c r="D134" s="144" t="s">
        <v>2725</v>
      </c>
      <c r="E134" s="147">
        <v>44326</v>
      </c>
      <c r="F134" s="145">
        <v>120</v>
      </c>
      <c r="G134" s="144" t="s">
        <v>9171</v>
      </c>
      <c r="H134" s="144" t="s">
        <v>9172</v>
      </c>
    </row>
    <row r="135" spans="1:8" s="7" customFormat="1">
      <c r="A135" s="7" t="s">
        <v>49</v>
      </c>
      <c r="D135" s="144" t="s">
        <v>2728</v>
      </c>
      <c r="E135" s="147">
        <v>44326</v>
      </c>
      <c r="F135" s="145">
        <v>180</v>
      </c>
      <c r="G135" s="144" t="s">
        <v>9171</v>
      </c>
      <c r="H135" s="144" t="s">
        <v>9172</v>
      </c>
    </row>
    <row r="136" spans="1:8" s="7" customFormat="1">
      <c r="A136" s="7" t="s">
        <v>49</v>
      </c>
      <c r="D136" s="144" t="s">
        <v>2731</v>
      </c>
      <c r="E136" s="147">
        <v>44326</v>
      </c>
      <c r="F136" s="145">
        <v>180</v>
      </c>
      <c r="G136" s="144" t="s">
        <v>9171</v>
      </c>
      <c r="H136" s="144" t="s">
        <v>9172</v>
      </c>
    </row>
    <row r="137" spans="1:8" s="7" customFormat="1">
      <c r="A137" s="7" t="s">
        <v>49</v>
      </c>
      <c r="D137" s="144" t="s">
        <v>2734</v>
      </c>
      <c r="E137" s="147">
        <v>44326</v>
      </c>
      <c r="F137" s="145">
        <v>180</v>
      </c>
      <c r="G137" s="144" t="s">
        <v>9171</v>
      </c>
      <c r="H137" s="144" t="s">
        <v>9172</v>
      </c>
    </row>
    <row r="138" spans="1:8" s="7" customFormat="1">
      <c r="A138" s="7" t="s">
        <v>49</v>
      </c>
      <c r="D138" s="144" t="s">
        <v>3135</v>
      </c>
      <c r="E138" s="147">
        <v>44326</v>
      </c>
      <c r="F138" s="145">
        <v>324</v>
      </c>
      <c r="G138" s="144" t="s">
        <v>9171</v>
      </c>
      <c r="H138" s="144" t="s">
        <v>9172</v>
      </c>
    </row>
    <row r="139" spans="1:8" s="7" customFormat="1">
      <c r="A139" s="7" t="s">
        <v>49</v>
      </c>
      <c r="D139" s="144" t="s">
        <v>3138</v>
      </c>
      <c r="E139" s="147">
        <v>44326</v>
      </c>
      <c r="F139" s="145">
        <v>240</v>
      </c>
      <c r="G139" s="144" t="s">
        <v>9171</v>
      </c>
      <c r="H139" s="144" t="s">
        <v>9172</v>
      </c>
    </row>
    <row r="140" spans="1:8" s="7" customFormat="1">
      <c r="A140" s="7" t="s">
        <v>49</v>
      </c>
      <c r="D140" s="144" t="s">
        <v>733</v>
      </c>
      <c r="E140" s="147">
        <v>44326</v>
      </c>
      <c r="F140" s="145">
        <v>100</v>
      </c>
      <c r="G140" s="144" t="s">
        <v>9171</v>
      </c>
      <c r="H140" s="144" t="s">
        <v>9172</v>
      </c>
    </row>
    <row r="141" spans="1:8" s="7" customFormat="1">
      <c r="A141" s="7" t="s">
        <v>49</v>
      </c>
      <c r="D141" s="144" t="s">
        <v>736</v>
      </c>
      <c r="E141" s="147">
        <v>44326</v>
      </c>
      <c r="F141" s="145">
        <v>50</v>
      </c>
      <c r="G141" s="144" t="s">
        <v>9171</v>
      </c>
      <c r="H141" s="144" t="s">
        <v>9172</v>
      </c>
    </row>
    <row r="142" spans="1:8" s="7" customFormat="1">
      <c r="A142" s="7" t="s">
        <v>49</v>
      </c>
      <c r="D142" s="144" t="s">
        <v>740</v>
      </c>
      <c r="E142" s="147">
        <v>44326</v>
      </c>
      <c r="F142" s="145">
        <v>100</v>
      </c>
      <c r="G142" s="144" t="s">
        <v>9171</v>
      </c>
      <c r="H142" s="144" t="s">
        <v>9172</v>
      </c>
    </row>
    <row r="143" spans="1:8" s="7" customFormat="1">
      <c r="A143" s="7" t="s">
        <v>49</v>
      </c>
      <c r="D143" s="144" t="s">
        <v>1101</v>
      </c>
      <c r="E143" s="147">
        <v>44326</v>
      </c>
      <c r="F143" s="145">
        <v>92</v>
      </c>
      <c r="G143" s="144" t="s">
        <v>9171</v>
      </c>
      <c r="H143" s="144" t="s">
        <v>9172</v>
      </c>
    </row>
    <row r="144" spans="1:8" s="7" customFormat="1">
      <c r="A144" s="7" t="s">
        <v>49</v>
      </c>
      <c r="D144" s="144" t="s">
        <v>1105</v>
      </c>
      <c r="E144" s="147">
        <v>44326</v>
      </c>
      <c r="F144" s="145">
        <v>60</v>
      </c>
      <c r="G144" s="144" t="s">
        <v>9171</v>
      </c>
      <c r="H144" s="144" t="s">
        <v>9172</v>
      </c>
    </row>
    <row r="145" spans="1:8" s="7" customFormat="1">
      <c r="A145" s="7" t="s">
        <v>49</v>
      </c>
      <c r="D145" s="144" t="s">
        <v>1108</v>
      </c>
      <c r="E145" s="147">
        <v>44326</v>
      </c>
      <c r="F145" s="145">
        <v>0</v>
      </c>
      <c r="G145" s="144" t="s">
        <v>9171</v>
      </c>
      <c r="H145" s="144" t="s">
        <v>9172</v>
      </c>
    </row>
    <row r="146" spans="1:8" s="7" customFormat="1">
      <c r="A146" s="7" t="s">
        <v>49</v>
      </c>
      <c r="D146" s="144" t="s">
        <v>1111</v>
      </c>
      <c r="E146" s="147">
        <v>44326</v>
      </c>
      <c r="F146" s="145">
        <v>90</v>
      </c>
      <c r="G146" s="144" t="s">
        <v>9171</v>
      </c>
      <c r="H146" s="144" t="s">
        <v>9172</v>
      </c>
    </row>
    <row r="147" spans="1:8" s="7" customFormat="1">
      <c r="A147" s="7" t="s">
        <v>49</v>
      </c>
      <c r="D147" s="144" t="s">
        <v>1139</v>
      </c>
      <c r="E147" s="147">
        <v>44326</v>
      </c>
      <c r="F147" s="145">
        <v>10</v>
      </c>
      <c r="G147" s="144" t="s">
        <v>9171</v>
      </c>
      <c r="H147" s="144" t="s">
        <v>9172</v>
      </c>
    </row>
    <row r="148" spans="1:8" s="7" customFormat="1">
      <c r="A148" s="7" t="s">
        <v>49</v>
      </c>
      <c r="D148" s="144" t="s">
        <v>993</v>
      </c>
      <c r="E148" s="147">
        <v>44326</v>
      </c>
      <c r="F148" s="145">
        <v>100</v>
      </c>
      <c r="G148" s="144" t="s">
        <v>9171</v>
      </c>
      <c r="H148" s="144" t="s">
        <v>9172</v>
      </c>
    </row>
    <row r="149" spans="1:8" s="7" customFormat="1">
      <c r="A149" s="7" t="s">
        <v>49</v>
      </c>
      <c r="D149" s="144" t="s">
        <v>1098</v>
      </c>
      <c r="E149" s="147">
        <v>44326</v>
      </c>
      <c r="F149" s="145">
        <v>40</v>
      </c>
      <c r="G149" s="144" t="s">
        <v>9171</v>
      </c>
      <c r="H149" s="144" t="s">
        <v>9172</v>
      </c>
    </row>
    <row r="150" spans="1:8" s="7" customFormat="1">
      <c r="A150" s="7" t="s">
        <v>49</v>
      </c>
      <c r="D150" s="144" t="s">
        <v>1309</v>
      </c>
      <c r="E150" s="147">
        <v>44326</v>
      </c>
      <c r="F150" s="145">
        <v>160</v>
      </c>
      <c r="G150" s="144" t="s">
        <v>9171</v>
      </c>
      <c r="H150" s="144" t="s">
        <v>9172</v>
      </c>
    </row>
    <row r="151" spans="1:8" s="7" customFormat="1">
      <c r="A151" s="7" t="s">
        <v>49</v>
      </c>
      <c r="D151" s="144" t="s">
        <v>1063</v>
      </c>
      <c r="E151" s="147">
        <v>44326</v>
      </c>
      <c r="F151" s="145">
        <v>80</v>
      </c>
      <c r="G151" s="144" t="s">
        <v>9171</v>
      </c>
      <c r="H151" s="144" t="s">
        <v>9172</v>
      </c>
    </row>
    <row r="152" spans="1:8" s="7" customFormat="1">
      <c r="A152" s="7" t="s">
        <v>49</v>
      </c>
      <c r="D152" s="144" t="s">
        <v>1066</v>
      </c>
      <c r="E152" s="147">
        <v>44326</v>
      </c>
      <c r="F152" s="145">
        <v>80</v>
      </c>
      <c r="G152" s="144" t="s">
        <v>9171</v>
      </c>
      <c r="H152" s="144" t="s">
        <v>9172</v>
      </c>
    </row>
    <row r="153" spans="1:8" s="7" customFormat="1">
      <c r="A153" s="7" t="s">
        <v>49</v>
      </c>
      <c r="D153" s="144" t="s">
        <v>1391</v>
      </c>
      <c r="E153" s="147">
        <v>44326</v>
      </c>
      <c r="F153" s="145">
        <v>60</v>
      </c>
      <c r="G153" s="144" t="s">
        <v>9171</v>
      </c>
      <c r="H153" s="144" t="s">
        <v>9172</v>
      </c>
    </row>
    <row r="154" spans="1:8" s="7" customFormat="1">
      <c r="A154" s="7" t="s">
        <v>49</v>
      </c>
      <c r="D154" s="144" t="s">
        <v>1396</v>
      </c>
      <c r="E154" s="147">
        <v>44326</v>
      </c>
      <c r="F154" s="145">
        <v>60</v>
      </c>
      <c r="G154" s="144" t="s">
        <v>9171</v>
      </c>
      <c r="H154" s="144" t="s">
        <v>9172</v>
      </c>
    </row>
    <row r="155" spans="1:8" s="7" customFormat="1">
      <c r="A155" s="7" t="s">
        <v>49</v>
      </c>
      <c r="D155" s="144" t="s">
        <v>979</v>
      </c>
      <c r="E155" s="147">
        <v>44326</v>
      </c>
      <c r="F155" s="145">
        <v>12</v>
      </c>
      <c r="G155" s="144" t="s">
        <v>9171</v>
      </c>
      <c r="H155" s="144" t="s">
        <v>9172</v>
      </c>
    </row>
    <row r="156" spans="1:8" s="7" customFormat="1">
      <c r="A156" s="7" t="s">
        <v>49</v>
      </c>
      <c r="D156" s="144" t="s">
        <v>986</v>
      </c>
      <c r="E156" s="147">
        <v>44326</v>
      </c>
      <c r="F156" s="145">
        <v>6</v>
      </c>
      <c r="G156" s="144" t="s">
        <v>9171</v>
      </c>
      <c r="H156" s="144" t="s">
        <v>9172</v>
      </c>
    </row>
    <row r="157" spans="1:8" s="7" customFormat="1">
      <c r="A157" s="7" t="s">
        <v>49</v>
      </c>
      <c r="D157" s="144" t="s">
        <v>802</v>
      </c>
      <c r="E157" s="147">
        <v>44326</v>
      </c>
      <c r="F157" s="145">
        <v>160</v>
      </c>
      <c r="G157" s="144" t="s">
        <v>9171</v>
      </c>
      <c r="H157" s="144" t="s">
        <v>9172</v>
      </c>
    </row>
    <row r="158" spans="1:8" s="7" customFormat="1">
      <c r="A158" s="7" t="s">
        <v>49</v>
      </c>
      <c r="D158" s="144" t="s">
        <v>807</v>
      </c>
      <c r="E158" s="147">
        <v>44326</v>
      </c>
      <c r="F158" s="145">
        <v>0</v>
      </c>
      <c r="G158" s="144" t="s">
        <v>9171</v>
      </c>
      <c r="H158" s="144" t="s">
        <v>9172</v>
      </c>
    </row>
    <row r="159" spans="1:8" s="7" customFormat="1">
      <c r="A159" s="7" t="s">
        <v>49</v>
      </c>
      <c r="D159" s="144" t="s">
        <v>810</v>
      </c>
      <c r="E159" s="147">
        <v>44326</v>
      </c>
      <c r="F159" s="145">
        <v>120</v>
      </c>
      <c r="G159" s="144" t="s">
        <v>9171</v>
      </c>
      <c r="H159" s="144" t="s">
        <v>9172</v>
      </c>
    </row>
    <row r="160" spans="1:8" s="7" customFormat="1">
      <c r="A160" s="7" t="s">
        <v>49</v>
      </c>
      <c r="D160" s="144" t="s">
        <v>813</v>
      </c>
      <c r="E160" s="147">
        <v>44326</v>
      </c>
      <c r="F160" s="145">
        <v>500</v>
      </c>
      <c r="G160" s="144" t="s">
        <v>9171</v>
      </c>
      <c r="H160" s="144" t="s">
        <v>9172</v>
      </c>
    </row>
    <row r="161" spans="1:8" s="7" customFormat="1">
      <c r="A161" s="7" t="s">
        <v>49</v>
      </c>
      <c r="D161" s="144" t="s">
        <v>758</v>
      </c>
      <c r="E161" s="147">
        <v>44326</v>
      </c>
      <c r="F161" s="145">
        <v>0</v>
      </c>
      <c r="G161" s="144" t="s">
        <v>9171</v>
      </c>
      <c r="H161" s="144" t="s">
        <v>9172</v>
      </c>
    </row>
    <row r="162" spans="1:8" s="7" customFormat="1">
      <c r="A162" s="7" t="s">
        <v>49</v>
      </c>
      <c r="D162" s="144" t="s">
        <v>1287</v>
      </c>
      <c r="E162" s="147">
        <v>44326</v>
      </c>
      <c r="F162" s="145">
        <v>80</v>
      </c>
      <c r="G162" s="144" t="s">
        <v>9171</v>
      </c>
      <c r="H162" s="144" t="s">
        <v>9172</v>
      </c>
    </row>
    <row r="163" spans="1:8" s="7" customFormat="1">
      <c r="A163" s="7" t="s">
        <v>49</v>
      </c>
      <c r="D163" s="144" t="s">
        <v>1384</v>
      </c>
      <c r="E163" s="147">
        <v>44326</v>
      </c>
      <c r="F163" s="145">
        <v>8</v>
      </c>
      <c r="G163" s="144" t="s">
        <v>9171</v>
      </c>
      <c r="H163" s="144" t="s">
        <v>9172</v>
      </c>
    </row>
    <row r="164" spans="1:8" s="7" customFormat="1">
      <c r="A164" s="7" t="s">
        <v>49</v>
      </c>
      <c r="D164" s="144" t="s">
        <v>1348</v>
      </c>
      <c r="E164" s="147">
        <v>44326</v>
      </c>
      <c r="F164" s="145">
        <v>80</v>
      </c>
      <c r="G164" s="144" t="s">
        <v>9171</v>
      </c>
      <c r="H164" s="144" t="s">
        <v>9172</v>
      </c>
    </row>
    <row r="165" spans="1:8" s="7" customFormat="1">
      <c r="A165" s="7" t="s">
        <v>49</v>
      </c>
      <c r="D165" s="144" t="s">
        <v>1333</v>
      </c>
      <c r="E165" s="147">
        <v>44326</v>
      </c>
      <c r="F165" s="145">
        <v>80</v>
      </c>
      <c r="G165" s="144" t="s">
        <v>9171</v>
      </c>
      <c r="H165" s="144" t="s">
        <v>9172</v>
      </c>
    </row>
    <row r="166" spans="1:8" s="7" customFormat="1">
      <c r="A166" s="7" t="s">
        <v>49</v>
      </c>
      <c r="D166" s="144" t="s">
        <v>1336</v>
      </c>
      <c r="E166" s="147">
        <v>44326</v>
      </c>
      <c r="F166" s="145">
        <v>160</v>
      </c>
      <c r="G166" s="144" t="s">
        <v>9171</v>
      </c>
      <c r="H166" s="144" t="s">
        <v>9172</v>
      </c>
    </row>
    <row r="167" spans="1:8" s="7" customFormat="1">
      <c r="A167" s="7" t="s">
        <v>49</v>
      </c>
      <c r="D167" s="144" t="s">
        <v>1336</v>
      </c>
      <c r="E167" s="147">
        <v>44326</v>
      </c>
      <c r="F167" s="145">
        <v>232</v>
      </c>
      <c r="G167" s="144" t="s">
        <v>9171</v>
      </c>
      <c r="H167" s="144" t="s">
        <v>9172</v>
      </c>
    </row>
    <row r="168" spans="1:8" s="7" customFormat="1">
      <c r="A168" s="7" t="s">
        <v>49</v>
      </c>
      <c r="D168" s="144" t="s">
        <v>1354</v>
      </c>
      <c r="E168" s="147">
        <v>44326</v>
      </c>
      <c r="F168" s="145">
        <v>40</v>
      </c>
      <c r="G168" s="144" t="s">
        <v>9171</v>
      </c>
      <c r="H168" s="144" t="s">
        <v>9172</v>
      </c>
    </row>
    <row r="169" spans="1:8" s="7" customFormat="1">
      <c r="A169" s="7" t="s">
        <v>49</v>
      </c>
      <c r="D169" s="144" t="s">
        <v>1345</v>
      </c>
      <c r="E169" s="147">
        <v>44326</v>
      </c>
      <c r="F169" s="145">
        <v>40</v>
      </c>
      <c r="G169" s="144" t="s">
        <v>9171</v>
      </c>
      <c r="H169" s="144" t="s">
        <v>9172</v>
      </c>
    </row>
    <row r="170" spans="1:8" s="7" customFormat="1">
      <c r="A170" s="7" t="s">
        <v>49</v>
      </c>
      <c r="D170" s="144" t="s">
        <v>1351</v>
      </c>
      <c r="E170" s="147">
        <v>44326</v>
      </c>
      <c r="F170" s="145">
        <v>40</v>
      </c>
      <c r="G170" s="144" t="s">
        <v>9171</v>
      </c>
      <c r="H170" s="144" t="s">
        <v>9172</v>
      </c>
    </row>
    <row r="171" spans="1:8" s="7" customFormat="1">
      <c r="A171" s="7" t="s">
        <v>49</v>
      </c>
      <c r="D171" s="144" t="s">
        <v>591</v>
      </c>
      <c r="E171" s="147">
        <v>44280</v>
      </c>
      <c r="F171" s="145">
        <v>300</v>
      </c>
      <c r="G171" s="144" t="s">
        <v>9171</v>
      </c>
      <c r="H171" s="144" t="s">
        <v>9172</v>
      </c>
    </row>
    <row r="172" spans="1:8" s="7" customFormat="1">
      <c r="A172" s="7" t="s">
        <v>49</v>
      </c>
      <c r="D172" s="144" t="s">
        <v>839</v>
      </c>
      <c r="E172" s="147">
        <v>44280</v>
      </c>
      <c r="F172" s="145">
        <v>480</v>
      </c>
      <c r="G172" s="144" t="s">
        <v>9171</v>
      </c>
      <c r="H172" s="144" t="s">
        <v>9172</v>
      </c>
    </row>
    <row r="173" spans="1:8" s="7" customFormat="1">
      <c r="A173" s="7" t="s">
        <v>49</v>
      </c>
      <c r="D173" s="144" t="s">
        <v>836</v>
      </c>
      <c r="E173" s="147">
        <v>44280</v>
      </c>
      <c r="F173" s="145">
        <v>800</v>
      </c>
      <c r="G173" s="144" t="s">
        <v>9171</v>
      </c>
      <c r="H173" s="144" t="s">
        <v>9172</v>
      </c>
    </row>
    <row r="174" spans="1:8" s="7" customFormat="1">
      <c r="A174" s="7" t="s">
        <v>49</v>
      </c>
      <c r="D174" s="144" t="s">
        <v>862</v>
      </c>
      <c r="E174" s="147">
        <v>44280</v>
      </c>
      <c r="F174" s="145">
        <v>60</v>
      </c>
      <c r="G174" s="144" t="s">
        <v>9171</v>
      </c>
      <c r="H174" s="144" t="s">
        <v>9172</v>
      </c>
    </row>
    <row r="175" spans="1:8" s="7" customFormat="1">
      <c r="A175" s="7" t="s">
        <v>49</v>
      </c>
      <c r="D175" s="144" t="s">
        <v>676</v>
      </c>
      <c r="E175" s="147">
        <v>44280</v>
      </c>
      <c r="F175" s="145">
        <v>600</v>
      </c>
      <c r="G175" s="144" t="s">
        <v>9171</v>
      </c>
      <c r="H175" s="144" t="s">
        <v>9172</v>
      </c>
    </row>
    <row r="176" spans="1:8" s="7" customFormat="1">
      <c r="A176" s="7" t="s">
        <v>49</v>
      </c>
      <c r="D176" s="144" t="s">
        <v>376</v>
      </c>
      <c r="E176" s="147">
        <v>44280</v>
      </c>
      <c r="F176" s="145">
        <v>360</v>
      </c>
      <c r="G176" s="144" t="s">
        <v>9171</v>
      </c>
      <c r="H176" s="144" t="s">
        <v>9172</v>
      </c>
    </row>
    <row r="177" spans="1:8" s="7" customFormat="1">
      <c r="A177" s="7" t="s">
        <v>49</v>
      </c>
      <c r="D177" s="144" t="s">
        <v>1375</v>
      </c>
      <c r="E177" s="147">
        <v>44280</v>
      </c>
      <c r="F177" s="145">
        <v>160</v>
      </c>
      <c r="G177" s="144" t="s">
        <v>9171</v>
      </c>
      <c r="H177" s="144" t="s">
        <v>9172</v>
      </c>
    </row>
    <row r="178" spans="1:8" s="7" customFormat="1">
      <c r="A178" s="7" t="s">
        <v>49</v>
      </c>
      <c r="D178" s="144" t="s">
        <v>3725</v>
      </c>
      <c r="E178" s="147">
        <v>44280</v>
      </c>
      <c r="F178" s="145">
        <v>360</v>
      </c>
      <c r="G178" s="144" t="s">
        <v>9171</v>
      </c>
      <c r="H178" s="144" t="s">
        <v>9172</v>
      </c>
    </row>
    <row r="179" spans="1:8" s="7" customFormat="1">
      <c r="A179" s="7" t="s">
        <v>49</v>
      </c>
      <c r="D179" s="144" t="s">
        <v>461</v>
      </c>
      <c r="E179" s="147">
        <v>44280</v>
      </c>
      <c r="F179" s="145">
        <v>750</v>
      </c>
      <c r="G179" s="144" t="s">
        <v>9171</v>
      </c>
      <c r="H179" s="144" t="s">
        <v>9172</v>
      </c>
    </row>
    <row r="180" spans="1:8" s="7" customFormat="1">
      <c r="A180" s="7" t="s">
        <v>49</v>
      </c>
      <c r="D180" s="144" t="s">
        <v>494</v>
      </c>
      <c r="E180" s="147">
        <v>44280</v>
      </c>
      <c r="F180" s="145">
        <v>420</v>
      </c>
      <c r="G180" s="144" t="s">
        <v>9171</v>
      </c>
      <c r="H180" s="144" t="s">
        <v>9172</v>
      </c>
    </row>
    <row r="181" spans="1:8" s="7" customFormat="1">
      <c r="A181" s="7" t="s">
        <v>49</v>
      </c>
      <c r="D181" s="144" t="s">
        <v>3717</v>
      </c>
      <c r="E181" s="147">
        <v>44280</v>
      </c>
      <c r="F181" s="145">
        <v>400</v>
      </c>
      <c r="G181" s="144" t="s">
        <v>9171</v>
      </c>
      <c r="H181" s="144" t="s">
        <v>9172</v>
      </c>
    </row>
    <row r="182" spans="1:8" s="7" customFormat="1">
      <c r="A182" s="7" t="s">
        <v>49</v>
      </c>
      <c r="D182" s="144" t="s">
        <v>3715</v>
      </c>
      <c r="E182" s="147">
        <v>44280</v>
      </c>
      <c r="F182" s="145">
        <v>400</v>
      </c>
      <c r="G182" s="144" t="s">
        <v>9171</v>
      </c>
      <c r="H182" s="144" t="s">
        <v>9172</v>
      </c>
    </row>
    <row r="183" spans="1:8" s="7" customFormat="1">
      <c r="A183" s="7" t="s">
        <v>49</v>
      </c>
      <c r="D183" s="144" t="s">
        <v>3714</v>
      </c>
      <c r="E183" s="147">
        <v>44280</v>
      </c>
      <c r="F183" s="145">
        <v>400</v>
      </c>
      <c r="G183" s="144" t="s">
        <v>9171</v>
      </c>
      <c r="H183" s="144" t="s">
        <v>9172</v>
      </c>
    </row>
    <row r="184" spans="1:8" s="7" customFormat="1">
      <c r="A184" s="7" t="s">
        <v>49</v>
      </c>
      <c r="D184" s="144" t="s">
        <v>3716</v>
      </c>
      <c r="E184" s="147">
        <v>44280</v>
      </c>
      <c r="F184" s="145">
        <v>400</v>
      </c>
      <c r="G184" s="144" t="s">
        <v>9171</v>
      </c>
      <c r="H184" s="144" t="s">
        <v>9172</v>
      </c>
    </row>
    <row r="185" spans="1:8" s="7" customFormat="1">
      <c r="A185" s="7" t="s">
        <v>49</v>
      </c>
      <c r="D185" s="144" t="s">
        <v>3718</v>
      </c>
      <c r="E185" s="147">
        <v>44280</v>
      </c>
      <c r="F185" s="145">
        <v>320</v>
      </c>
      <c r="G185" s="144" t="s">
        <v>9171</v>
      </c>
      <c r="H185" s="144" t="s">
        <v>9172</v>
      </c>
    </row>
    <row r="186" spans="1:8" s="7" customFormat="1">
      <c r="A186" s="7" t="s">
        <v>49</v>
      </c>
      <c r="D186" s="144" t="s">
        <v>3720</v>
      </c>
      <c r="E186" s="147">
        <v>44280</v>
      </c>
      <c r="F186" s="145">
        <v>320</v>
      </c>
      <c r="G186" s="144" t="s">
        <v>9171</v>
      </c>
      <c r="H186" s="144" t="s">
        <v>9172</v>
      </c>
    </row>
    <row r="187" spans="1:8" s="7" customFormat="1">
      <c r="A187" s="7" t="s">
        <v>49</v>
      </c>
      <c r="D187" s="144" t="s">
        <v>967</v>
      </c>
      <c r="E187" s="147">
        <v>44280</v>
      </c>
      <c r="F187" s="145">
        <v>480</v>
      </c>
      <c r="G187" s="144" t="s">
        <v>9171</v>
      </c>
      <c r="H187" s="144" t="s">
        <v>9172</v>
      </c>
    </row>
    <row r="188" spans="1:8" s="7" customFormat="1">
      <c r="A188" s="7" t="s">
        <v>49</v>
      </c>
      <c r="D188" s="144" t="s">
        <v>3719</v>
      </c>
      <c r="E188" s="147">
        <v>44280</v>
      </c>
      <c r="F188" s="145">
        <v>320</v>
      </c>
      <c r="G188" s="144" t="s">
        <v>9171</v>
      </c>
      <c r="H188" s="144" t="s">
        <v>9172</v>
      </c>
    </row>
    <row r="189" spans="1:8" s="7" customFormat="1">
      <c r="A189" s="7" t="s">
        <v>49</v>
      </c>
      <c r="D189" s="144" t="s">
        <v>3719</v>
      </c>
      <c r="E189" s="147">
        <v>44280</v>
      </c>
      <c r="F189" s="145">
        <v>80</v>
      </c>
      <c r="G189" s="144" t="s">
        <v>9171</v>
      </c>
      <c r="H189" s="144" t="s">
        <v>9172</v>
      </c>
    </row>
    <row r="190" spans="1:8" s="7" customFormat="1">
      <c r="A190" s="7" t="s">
        <v>49</v>
      </c>
      <c r="D190" s="144" t="s">
        <v>1089</v>
      </c>
      <c r="E190" s="147">
        <v>44280</v>
      </c>
      <c r="F190" s="145">
        <v>600</v>
      </c>
      <c r="G190" s="144" t="s">
        <v>9171</v>
      </c>
      <c r="H190" s="144" t="s">
        <v>9172</v>
      </c>
    </row>
    <row r="191" spans="1:8" s="7" customFormat="1">
      <c r="A191" s="7" t="s">
        <v>49</v>
      </c>
      <c r="D191" s="144" t="s">
        <v>749</v>
      </c>
      <c r="E191" s="147">
        <v>44280</v>
      </c>
      <c r="F191" s="145">
        <v>1680</v>
      </c>
      <c r="G191" s="144" t="s">
        <v>9171</v>
      </c>
      <c r="H191" s="144" t="s">
        <v>9172</v>
      </c>
    </row>
    <row r="192" spans="1:8" s="7" customFormat="1">
      <c r="A192" s="7" t="s">
        <v>49</v>
      </c>
      <c r="D192" s="144" t="s">
        <v>1030</v>
      </c>
      <c r="E192" s="147">
        <v>44280</v>
      </c>
      <c r="F192" s="145">
        <v>80</v>
      </c>
      <c r="G192" s="144" t="s">
        <v>9171</v>
      </c>
      <c r="H192" s="144" t="s">
        <v>9172</v>
      </c>
    </row>
    <row r="193" spans="1:8" s="7" customFormat="1">
      <c r="A193" s="7" t="s">
        <v>49</v>
      </c>
      <c r="D193" s="144" t="s">
        <v>903</v>
      </c>
      <c r="E193" s="147">
        <v>44280</v>
      </c>
      <c r="F193" s="145">
        <v>1200</v>
      </c>
      <c r="G193" s="144" t="s">
        <v>9171</v>
      </c>
      <c r="H193" s="144" t="s">
        <v>9172</v>
      </c>
    </row>
    <row r="194" spans="1:8" s="7" customFormat="1">
      <c r="A194" s="7" t="s">
        <v>49</v>
      </c>
      <c r="D194" s="144" t="s">
        <v>1033</v>
      </c>
      <c r="E194" s="147">
        <v>44280</v>
      </c>
      <c r="F194" s="145">
        <v>70</v>
      </c>
      <c r="G194" s="144" t="s">
        <v>9171</v>
      </c>
      <c r="H194" s="144" t="s">
        <v>9172</v>
      </c>
    </row>
    <row r="195" spans="1:8" s="7" customFormat="1">
      <c r="A195" s="7" t="s">
        <v>49</v>
      </c>
      <c r="D195" s="144" t="s">
        <v>1033</v>
      </c>
      <c r="E195" s="147">
        <v>44280</v>
      </c>
      <c r="F195" s="145">
        <v>50</v>
      </c>
      <c r="G195" s="144" t="s">
        <v>9171</v>
      </c>
      <c r="H195" s="144" t="s">
        <v>9172</v>
      </c>
    </row>
    <row r="196" spans="1:8" s="7" customFormat="1">
      <c r="A196" s="7" t="s">
        <v>49</v>
      </c>
      <c r="D196" s="144" t="s">
        <v>2339</v>
      </c>
      <c r="E196" s="147">
        <v>44287</v>
      </c>
      <c r="F196" s="145">
        <v>90</v>
      </c>
      <c r="G196" s="144" t="s">
        <v>9171</v>
      </c>
      <c r="H196" s="144" t="s">
        <v>9172</v>
      </c>
    </row>
    <row r="197" spans="1:8" s="7" customFormat="1">
      <c r="A197" s="7" t="s">
        <v>49</v>
      </c>
      <c r="D197" s="144" t="s">
        <v>7556</v>
      </c>
      <c r="E197" s="147">
        <v>44287</v>
      </c>
      <c r="F197" s="145">
        <v>9</v>
      </c>
      <c r="G197" s="144" t="s">
        <v>9171</v>
      </c>
      <c r="H197" s="144" t="s">
        <v>9172</v>
      </c>
    </row>
    <row r="198" spans="1:8" s="7" customFormat="1">
      <c r="A198" s="7" t="s">
        <v>49</v>
      </c>
      <c r="D198" s="144" t="s">
        <v>2272</v>
      </c>
      <c r="E198" s="147">
        <v>44287</v>
      </c>
      <c r="F198" s="145">
        <v>10</v>
      </c>
      <c r="G198" s="144" t="s">
        <v>9171</v>
      </c>
      <c r="H198" s="144" t="s">
        <v>9172</v>
      </c>
    </row>
    <row r="199" spans="1:8" s="7" customFormat="1">
      <c r="A199" s="7" t="s">
        <v>49</v>
      </c>
      <c r="D199" s="144" t="s">
        <v>3672</v>
      </c>
      <c r="E199" s="147">
        <v>44287</v>
      </c>
      <c r="F199" s="145">
        <v>10</v>
      </c>
      <c r="G199" s="144" t="s">
        <v>9171</v>
      </c>
      <c r="H199" s="144" t="s">
        <v>9172</v>
      </c>
    </row>
    <row r="200" spans="1:8" s="7" customFormat="1">
      <c r="A200" s="7" t="s">
        <v>49</v>
      </c>
      <c r="D200" s="144" t="s">
        <v>3670</v>
      </c>
      <c r="E200" s="147">
        <v>44287</v>
      </c>
      <c r="F200" s="145">
        <v>10</v>
      </c>
      <c r="G200" s="144" t="s">
        <v>9171</v>
      </c>
      <c r="H200" s="144" t="s">
        <v>9172</v>
      </c>
    </row>
    <row r="201" spans="1:8" s="7" customFormat="1">
      <c r="A201" s="7" t="s">
        <v>49</v>
      </c>
      <c r="D201" s="144" t="s">
        <v>2653</v>
      </c>
      <c r="E201" s="147">
        <v>44287</v>
      </c>
      <c r="F201" s="145">
        <v>10</v>
      </c>
      <c r="G201" s="144" t="s">
        <v>9171</v>
      </c>
      <c r="H201" s="144" t="s">
        <v>9172</v>
      </c>
    </row>
    <row r="202" spans="1:8" s="7" customFormat="1">
      <c r="A202" s="7" t="s">
        <v>49</v>
      </c>
      <c r="D202" s="144" t="s">
        <v>7196</v>
      </c>
      <c r="E202" s="147">
        <v>44287</v>
      </c>
      <c r="F202" s="145">
        <v>10</v>
      </c>
      <c r="G202" s="144" t="s">
        <v>9171</v>
      </c>
      <c r="H202" s="144" t="s">
        <v>9172</v>
      </c>
    </row>
    <row r="203" spans="1:8" s="7" customFormat="1">
      <c r="A203" s="7" t="s">
        <v>49</v>
      </c>
      <c r="D203" s="144" t="s">
        <v>2278</v>
      </c>
      <c r="E203" s="147">
        <v>44287</v>
      </c>
      <c r="F203" s="145">
        <v>19</v>
      </c>
      <c r="G203" s="144" t="s">
        <v>9171</v>
      </c>
      <c r="H203" s="144" t="s">
        <v>9172</v>
      </c>
    </row>
    <row r="204" spans="1:8" s="7" customFormat="1">
      <c r="A204" s="7" t="s">
        <v>49</v>
      </c>
      <c r="D204" s="144" t="s">
        <v>2445</v>
      </c>
      <c r="E204" s="147">
        <v>44287</v>
      </c>
      <c r="F204" s="145">
        <v>19</v>
      </c>
      <c r="G204" s="144" t="s">
        <v>9171</v>
      </c>
      <c r="H204" s="144" t="s">
        <v>9172</v>
      </c>
    </row>
    <row r="205" spans="1:8" s="7" customFormat="1">
      <c r="A205" s="7" t="s">
        <v>49</v>
      </c>
      <c r="D205" s="144" t="s">
        <v>3663</v>
      </c>
      <c r="E205" s="147">
        <v>44287</v>
      </c>
      <c r="F205" s="145">
        <v>20</v>
      </c>
      <c r="G205" s="144" t="s">
        <v>9171</v>
      </c>
      <c r="H205" s="144" t="s">
        <v>9172</v>
      </c>
    </row>
    <row r="206" spans="1:8" s="7" customFormat="1">
      <c r="A206" s="7" t="s">
        <v>49</v>
      </c>
      <c r="D206" s="144" t="s">
        <v>3664</v>
      </c>
      <c r="E206" s="147">
        <v>44287</v>
      </c>
      <c r="F206" s="145">
        <v>20</v>
      </c>
      <c r="G206" s="144" t="s">
        <v>9171</v>
      </c>
      <c r="H206" s="144" t="s">
        <v>9172</v>
      </c>
    </row>
    <row r="207" spans="1:8" s="7" customFormat="1">
      <c r="A207" s="7" t="s">
        <v>49</v>
      </c>
      <c r="D207" s="144" t="s">
        <v>2298</v>
      </c>
      <c r="E207" s="147">
        <v>44287</v>
      </c>
      <c r="F207" s="145">
        <v>1200</v>
      </c>
      <c r="G207" s="144" t="s">
        <v>9171</v>
      </c>
      <c r="H207" s="144" t="s">
        <v>9172</v>
      </c>
    </row>
    <row r="208" spans="1:8" s="7" customFormat="1">
      <c r="A208" s="7" t="s">
        <v>49</v>
      </c>
      <c r="D208" s="144" t="s">
        <v>2293</v>
      </c>
      <c r="E208" s="147">
        <v>44287</v>
      </c>
      <c r="F208" s="145">
        <v>29</v>
      </c>
      <c r="G208" s="144" t="s">
        <v>9171</v>
      </c>
      <c r="H208" s="144" t="s">
        <v>9172</v>
      </c>
    </row>
    <row r="209" spans="1:8" s="7" customFormat="1">
      <c r="A209" s="7" t="s">
        <v>49</v>
      </c>
      <c r="D209" s="144" t="s">
        <v>8201</v>
      </c>
      <c r="E209" s="147">
        <v>44287</v>
      </c>
      <c r="F209" s="145">
        <v>24</v>
      </c>
      <c r="G209" s="144" t="s">
        <v>9171</v>
      </c>
      <c r="H209" s="144" t="s">
        <v>9172</v>
      </c>
    </row>
    <row r="210" spans="1:8" s="7" customFormat="1">
      <c r="A210" s="7" t="s">
        <v>49</v>
      </c>
      <c r="D210" s="144" t="s">
        <v>720</v>
      </c>
      <c r="E210" s="147">
        <v>44287</v>
      </c>
      <c r="F210" s="145">
        <v>40</v>
      </c>
      <c r="G210" s="144" t="s">
        <v>9171</v>
      </c>
      <c r="H210" s="144" t="s">
        <v>9172</v>
      </c>
    </row>
    <row r="211" spans="1:8" s="7" customFormat="1">
      <c r="A211" s="7" t="s">
        <v>49</v>
      </c>
      <c r="D211" s="144" t="s">
        <v>8677</v>
      </c>
      <c r="E211" s="147">
        <v>44287</v>
      </c>
      <c r="F211" s="145">
        <v>70</v>
      </c>
      <c r="G211" s="144" t="s">
        <v>9171</v>
      </c>
      <c r="H211" s="144" t="s">
        <v>9172</v>
      </c>
    </row>
    <row r="212" spans="1:8" s="7" customFormat="1">
      <c r="A212" s="7" t="s">
        <v>49</v>
      </c>
      <c r="D212" s="144" t="s">
        <v>1410</v>
      </c>
      <c r="E212" s="147">
        <v>44287</v>
      </c>
      <c r="F212" s="145">
        <v>50</v>
      </c>
      <c r="G212" s="144" t="s">
        <v>9171</v>
      </c>
      <c r="H212" s="144" t="s">
        <v>9172</v>
      </c>
    </row>
    <row r="213" spans="1:8" s="7" customFormat="1">
      <c r="A213" s="7" t="s">
        <v>49</v>
      </c>
      <c r="D213" s="144" t="s">
        <v>1410</v>
      </c>
      <c r="E213" s="147">
        <v>44287</v>
      </c>
      <c r="F213" s="145">
        <v>115</v>
      </c>
      <c r="G213" s="144" t="s">
        <v>9171</v>
      </c>
      <c r="H213" s="144" t="s">
        <v>9172</v>
      </c>
    </row>
    <row r="214" spans="1:8" s="7" customFormat="1">
      <c r="A214" s="7" t="s">
        <v>49</v>
      </c>
      <c r="D214" s="144" t="s">
        <v>888</v>
      </c>
      <c r="E214" s="147">
        <v>44287</v>
      </c>
      <c r="F214" s="145">
        <v>498</v>
      </c>
      <c r="G214" s="144" t="s">
        <v>9171</v>
      </c>
      <c r="H214" s="144" t="s">
        <v>9172</v>
      </c>
    </row>
    <row r="215" spans="1:8" s="7" customFormat="1">
      <c r="A215" s="7" t="s">
        <v>49</v>
      </c>
      <c r="D215" s="144" t="s">
        <v>1589</v>
      </c>
      <c r="E215" s="147">
        <v>44287</v>
      </c>
      <c r="F215" s="145">
        <v>5</v>
      </c>
      <c r="G215" s="144" t="s">
        <v>9171</v>
      </c>
      <c r="H215" s="144" t="s">
        <v>9172</v>
      </c>
    </row>
    <row r="216" spans="1:8" s="7" customFormat="1">
      <c r="A216" s="7" t="s">
        <v>49</v>
      </c>
      <c r="D216" s="144" t="s">
        <v>2704</v>
      </c>
      <c r="E216" s="147">
        <v>44287</v>
      </c>
      <c r="F216" s="145">
        <v>5</v>
      </c>
      <c r="G216" s="144" t="s">
        <v>9171</v>
      </c>
      <c r="H216" s="144" t="s">
        <v>9172</v>
      </c>
    </row>
    <row r="217" spans="1:8" s="7" customFormat="1">
      <c r="A217" s="7" t="s">
        <v>49</v>
      </c>
      <c r="D217" s="144" t="s">
        <v>2581</v>
      </c>
      <c r="E217" s="147">
        <v>44287</v>
      </c>
      <c r="F217" s="145">
        <v>9</v>
      </c>
      <c r="G217" s="144" t="s">
        <v>9171</v>
      </c>
      <c r="H217" s="144" t="s">
        <v>9172</v>
      </c>
    </row>
    <row r="218" spans="1:8" s="7" customFormat="1">
      <c r="A218" s="7" t="s">
        <v>49</v>
      </c>
      <c r="D218" s="144" t="s">
        <v>1584</v>
      </c>
      <c r="E218" s="147">
        <v>44287</v>
      </c>
      <c r="F218" s="145">
        <v>3</v>
      </c>
      <c r="G218" s="144" t="s">
        <v>9171</v>
      </c>
      <c r="H218" s="144" t="s">
        <v>9172</v>
      </c>
    </row>
    <row r="219" spans="1:8" s="7" customFormat="1">
      <c r="A219" s="7" t="s">
        <v>49</v>
      </c>
      <c r="D219" s="144" t="s">
        <v>2210</v>
      </c>
      <c r="E219" s="147">
        <v>44287</v>
      </c>
      <c r="F219" s="145">
        <v>8</v>
      </c>
      <c r="G219" s="144" t="s">
        <v>9171</v>
      </c>
      <c r="H219" s="144" t="s">
        <v>9172</v>
      </c>
    </row>
    <row r="220" spans="1:8" s="7" customFormat="1">
      <c r="A220" s="7" t="s">
        <v>49</v>
      </c>
      <c r="D220" s="144" t="s">
        <v>3866</v>
      </c>
      <c r="E220" s="147">
        <v>44287</v>
      </c>
      <c r="F220" s="145">
        <v>2</v>
      </c>
      <c r="G220" s="144" t="s">
        <v>9171</v>
      </c>
      <c r="H220" s="144" t="s">
        <v>9172</v>
      </c>
    </row>
    <row r="221" spans="1:8" s="7" customFormat="1">
      <c r="A221" s="7" t="s">
        <v>49</v>
      </c>
      <c r="D221" s="144" t="s">
        <v>2316</v>
      </c>
      <c r="E221" s="147">
        <v>44287</v>
      </c>
      <c r="F221" s="145">
        <v>15</v>
      </c>
      <c r="G221" s="144" t="s">
        <v>9171</v>
      </c>
      <c r="H221" s="144" t="s">
        <v>9172</v>
      </c>
    </row>
    <row r="222" spans="1:8" s="7" customFormat="1">
      <c r="A222" s="7" t="s">
        <v>49</v>
      </c>
      <c r="D222" s="144" t="s">
        <v>2632</v>
      </c>
      <c r="E222" s="147">
        <v>44287</v>
      </c>
      <c r="F222" s="145">
        <v>4</v>
      </c>
      <c r="G222" s="144" t="s">
        <v>9171</v>
      </c>
      <c r="H222" s="144" t="s">
        <v>9172</v>
      </c>
    </row>
    <row r="223" spans="1:8" s="7" customFormat="1">
      <c r="A223" s="7" t="s">
        <v>49</v>
      </c>
      <c r="D223" s="144" t="s">
        <v>2573</v>
      </c>
      <c r="E223" s="147">
        <v>44287</v>
      </c>
      <c r="F223" s="145">
        <v>5</v>
      </c>
      <c r="G223" s="144" t="s">
        <v>9171</v>
      </c>
      <c r="H223" s="144" t="s">
        <v>9172</v>
      </c>
    </row>
    <row r="224" spans="1:8" s="7" customFormat="1">
      <c r="A224" s="7" t="s">
        <v>49</v>
      </c>
      <c r="D224" s="144" t="s">
        <v>2576</v>
      </c>
      <c r="E224" s="147">
        <v>44287</v>
      </c>
      <c r="F224" s="145">
        <v>5</v>
      </c>
      <c r="G224" s="144" t="s">
        <v>9171</v>
      </c>
      <c r="H224" s="144" t="s">
        <v>9172</v>
      </c>
    </row>
    <row r="225" spans="1:8" s="7" customFormat="1">
      <c r="A225" s="7" t="s">
        <v>49</v>
      </c>
      <c r="D225" s="144" t="s">
        <v>2198</v>
      </c>
      <c r="E225" s="147">
        <v>44287</v>
      </c>
      <c r="F225" s="145">
        <v>5</v>
      </c>
      <c r="G225" s="144" t="s">
        <v>9171</v>
      </c>
      <c r="H225" s="144" t="s">
        <v>9172</v>
      </c>
    </row>
    <row r="226" spans="1:8" s="7" customFormat="1">
      <c r="A226" s="7" t="s">
        <v>49</v>
      </c>
      <c r="D226" s="144" t="s">
        <v>3395</v>
      </c>
      <c r="E226" s="147">
        <v>44287</v>
      </c>
      <c r="F226" s="145">
        <v>5</v>
      </c>
      <c r="G226" s="144" t="s">
        <v>9171</v>
      </c>
      <c r="H226" s="144" t="s">
        <v>9172</v>
      </c>
    </row>
    <row r="227" spans="1:8" s="7" customFormat="1">
      <c r="A227" s="7" t="s">
        <v>49</v>
      </c>
      <c r="D227" s="144" t="s">
        <v>2207</v>
      </c>
      <c r="E227" s="147">
        <v>44287</v>
      </c>
      <c r="F227" s="145">
        <v>15</v>
      </c>
      <c r="G227" s="144" t="s">
        <v>9171</v>
      </c>
      <c r="H227" s="144" t="s">
        <v>9172</v>
      </c>
    </row>
    <row r="228" spans="1:8" s="7" customFormat="1">
      <c r="A228" s="7" t="s">
        <v>49</v>
      </c>
      <c r="D228" s="144" t="s">
        <v>2313</v>
      </c>
      <c r="E228" s="147">
        <v>44287</v>
      </c>
      <c r="F228" s="145">
        <v>32</v>
      </c>
      <c r="G228" s="144" t="s">
        <v>9171</v>
      </c>
      <c r="H228" s="144" t="s">
        <v>9172</v>
      </c>
    </row>
    <row r="229" spans="1:8" s="7" customFormat="1">
      <c r="A229" s="7" t="s">
        <v>49</v>
      </c>
      <c r="D229" s="144" t="s">
        <v>8675</v>
      </c>
      <c r="E229" s="147">
        <v>44287</v>
      </c>
      <c r="F229" s="145">
        <v>720</v>
      </c>
      <c r="G229" s="144" t="s">
        <v>9171</v>
      </c>
      <c r="H229" s="144" t="s">
        <v>9172</v>
      </c>
    </row>
    <row r="230" spans="1:8" s="7" customFormat="1">
      <c r="A230" s="7" t="s">
        <v>49</v>
      </c>
      <c r="D230" s="144" t="s">
        <v>2275</v>
      </c>
      <c r="E230" s="147">
        <v>44287</v>
      </c>
      <c r="F230" s="145">
        <v>5</v>
      </c>
      <c r="G230" s="144" t="s">
        <v>9171</v>
      </c>
      <c r="H230" s="144" t="s">
        <v>9172</v>
      </c>
    </row>
    <row r="231" spans="1:8" s="7" customFormat="1">
      <c r="A231" s="7" t="s">
        <v>49</v>
      </c>
      <c r="D231" s="144" t="s">
        <v>2219</v>
      </c>
      <c r="E231" s="147">
        <v>44287</v>
      </c>
      <c r="F231" s="145">
        <v>10</v>
      </c>
      <c r="G231" s="144" t="s">
        <v>9171</v>
      </c>
      <c r="H231" s="144" t="s">
        <v>9172</v>
      </c>
    </row>
    <row r="232" spans="1:8" s="7" customFormat="1">
      <c r="A232" s="7" t="s">
        <v>49</v>
      </c>
      <c r="D232" s="144" t="s">
        <v>2167</v>
      </c>
      <c r="E232" s="147">
        <v>44287</v>
      </c>
      <c r="F232" s="145">
        <v>7</v>
      </c>
      <c r="G232" s="144" t="s">
        <v>9171</v>
      </c>
      <c r="H232" s="144" t="s">
        <v>9172</v>
      </c>
    </row>
    <row r="233" spans="1:8" s="7" customFormat="1">
      <c r="A233" s="7" t="s">
        <v>49</v>
      </c>
      <c r="D233" s="144" t="s">
        <v>3629</v>
      </c>
      <c r="E233" s="147">
        <v>44287</v>
      </c>
      <c r="F233" s="145">
        <v>10</v>
      </c>
      <c r="G233" s="144" t="s">
        <v>9171</v>
      </c>
      <c r="H233" s="144" t="s">
        <v>9172</v>
      </c>
    </row>
    <row r="234" spans="1:8" s="7" customFormat="1">
      <c r="A234" s="7" t="s">
        <v>49</v>
      </c>
      <c r="D234" s="144" t="s">
        <v>1579</v>
      </c>
      <c r="E234" s="147">
        <v>44287</v>
      </c>
      <c r="F234" s="145">
        <v>10</v>
      </c>
      <c r="G234" s="144" t="s">
        <v>9171</v>
      </c>
      <c r="H234" s="144" t="s">
        <v>9172</v>
      </c>
    </row>
    <row r="235" spans="1:8" s="7" customFormat="1">
      <c r="A235" s="7" t="s">
        <v>49</v>
      </c>
      <c r="D235" s="144" t="s">
        <v>2213</v>
      </c>
      <c r="E235" s="147">
        <v>44287</v>
      </c>
      <c r="F235" s="145">
        <v>10</v>
      </c>
      <c r="G235" s="144" t="s">
        <v>9171</v>
      </c>
      <c r="H235" s="144" t="s">
        <v>9172</v>
      </c>
    </row>
    <row r="236" spans="1:8" s="7" customFormat="1">
      <c r="A236" s="7" t="s">
        <v>49</v>
      </c>
      <c r="D236" s="144" t="s">
        <v>1534</v>
      </c>
      <c r="E236" s="147">
        <v>44287</v>
      </c>
      <c r="F236" s="145">
        <v>20</v>
      </c>
      <c r="G236" s="144" t="s">
        <v>9171</v>
      </c>
      <c r="H236" s="144" t="s">
        <v>9172</v>
      </c>
    </row>
    <row r="237" spans="1:8" s="7" customFormat="1">
      <c r="A237" s="7" t="s">
        <v>49</v>
      </c>
      <c r="D237" s="144" t="s">
        <v>2266</v>
      </c>
      <c r="E237" s="147">
        <v>44287</v>
      </c>
      <c r="F237" s="145">
        <v>5</v>
      </c>
      <c r="G237" s="144" t="s">
        <v>9171</v>
      </c>
      <c r="H237" s="144" t="s">
        <v>9172</v>
      </c>
    </row>
    <row r="238" spans="1:8" s="7" customFormat="1">
      <c r="A238" s="7" t="s">
        <v>49</v>
      </c>
      <c r="D238" s="144" t="s">
        <v>2290</v>
      </c>
      <c r="E238" s="147">
        <v>44287</v>
      </c>
      <c r="F238" s="145">
        <v>5</v>
      </c>
      <c r="G238" s="144" t="s">
        <v>9171</v>
      </c>
      <c r="H238" s="144" t="s">
        <v>9172</v>
      </c>
    </row>
    <row r="239" spans="1:8" s="7" customFormat="1">
      <c r="A239" s="7" t="s">
        <v>49</v>
      </c>
      <c r="D239" s="144" t="s">
        <v>2296</v>
      </c>
      <c r="E239" s="147">
        <v>44287</v>
      </c>
      <c r="F239" s="145">
        <v>5</v>
      </c>
      <c r="G239" s="144" t="s">
        <v>9171</v>
      </c>
      <c r="H239" s="144" t="s">
        <v>9172</v>
      </c>
    </row>
    <row r="240" spans="1:8" s="7" customFormat="1">
      <c r="A240" s="7" t="s">
        <v>49</v>
      </c>
      <c r="D240" s="144" t="s">
        <v>2424</v>
      </c>
      <c r="E240" s="147">
        <v>44287</v>
      </c>
      <c r="F240" s="145">
        <v>20</v>
      </c>
      <c r="G240" s="144" t="s">
        <v>9171</v>
      </c>
      <c r="H240" s="144" t="s">
        <v>9172</v>
      </c>
    </row>
    <row r="241" spans="1:8" s="7" customFormat="1">
      <c r="A241" s="7" t="s">
        <v>49</v>
      </c>
      <c r="D241" s="144" t="s">
        <v>1416</v>
      </c>
      <c r="E241" s="147">
        <v>44287</v>
      </c>
      <c r="F241" s="145">
        <v>42</v>
      </c>
      <c r="G241" s="144" t="s">
        <v>9171</v>
      </c>
      <c r="H241" s="144" t="s">
        <v>9172</v>
      </c>
    </row>
    <row r="242" spans="1:8" s="7" customFormat="1">
      <c r="A242" s="7" t="s">
        <v>49</v>
      </c>
      <c r="D242" s="144" t="s">
        <v>1455</v>
      </c>
      <c r="E242" s="147">
        <v>44287</v>
      </c>
      <c r="F242" s="145">
        <v>10</v>
      </c>
      <c r="G242" s="144" t="s">
        <v>9171</v>
      </c>
      <c r="H242" s="144" t="s">
        <v>9172</v>
      </c>
    </row>
    <row r="243" spans="1:8" s="7" customFormat="1">
      <c r="A243" s="7" t="s">
        <v>49</v>
      </c>
      <c r="D243" s="144" t="s">
        <v>1525</v>
      </c>
      <c r="E243" s="147">
        <v>44287</v>
      </c>
      <c r="F243" s="145">
        <v>30</v>
      </c>
      <c r="G243" s="144" t="s">
        <v>9171</v>
      </c>
      <c r="H243" s="144" t="s">
        <v>9172</v>
      </c>
    </row>
    <row r="244" spans="1:8" s="7" customFormat="1">
      <c r="A244" s="7" t="s">
        <v>49</v>
      </c>
      <c r="D244" s="144" t="s">
        <v>1431</v>
      </c>
      <c r="E244" s="147">
        <v>44287</v>
      </c>
      <c r="F244" s="145">
        <v>20</v>
      </c>
      <c r="G244" s="144" t="s">
        <v>9171</v>
      </c>
      <c r="H244" s="144" t="s">
        <v>9172</v>
      </c>
    </row>
    <row r="245" spans="1:8" s="7" customFormat="1">
      <c r="A245" s="7" t="s">
        <v>49</v>
      </c>
      <c r="D245" s="144" t="s">
        <v>1427</v>
      </c>
      <c r="E245" s="147">
        <v>44287</v>
      </c>
      <c r="F245" s="145">
        <v>35</v>
      </c>
      <c r="G245" s="144" t="s">
        <v>9171</v>
      </c>
      <c r="H245" s="144" t="s">
        <v>9172</v>
      </c>
    </row>
    <row r="246" spans="1:8" s="7" customFormat="1">
      <c r="A246" s="7" t="s">
        <v>49</v>
      </c>
      <c r="D246" s="144" t="s">
        <v>1565</v>
      </c>
      <c r="E246" s="147">
        <v>44287</v>
      </c>
      <c r="F246" s="145">
        <v>15</v>
      </c>
      <c r="G246" s="144" t="s">
        <v>9171</v>
      </c>
      <c r="H246" s="144" t="s">
        <v>9172</v>
      </c>
    </row>
    <row r="247" spans="1:8" s="7" customFormat="1">
      <c r="A247" s="7" t="s">
        <v>49</v>
      </c>
      <c r="D247" s="144" t="s">
        <v>1458</v>
      </c>
      <c r="E247" s="147">
        <v>44287</v>
      </c>
      <c r="F247" s="145">
        <v>65</v>
      </c>
      <c r="G247" s="144" t="s">
        <v>9171</v>
      </c>
      <c r="H247" s="144" t="s">
        <v>9172</v>
      </c>
    </row>
    <row r="248" spans="1:8" s="7" customFormat="1">
      <c r="A248" s="7" t="s">
        <v>49</v>
      </c>
      <c r="D248" s="144" t="s">
        <v>5041</v>
      </c>
      <c r="E248" s="147">
        <v>44287</v>
      </c>
      <c r="F248" s="145">
        <v>500</v>
      </c>
      <c r="G248" s="144" t="s">
        <v>9171</v>
      </c>
      <c r="H248" s="144" t="s">
        <v>9172</v>
      </c>
    </row>
    <row r="249" spans="1:8" s="7" customFormat="1">
      <c r="A249" s="7" t="s">
        <v>49</v>
      </c>
      <c r="D249" s="144" t="s">
        <v>324</v>
      </c>
      <c r="E249" s="147">
        <v>44287</v>
      </c>
      <c r="F249" s="145">
        <v>2500</v>
      </c>
      <c r="G249" s="144" t="s">
        <v>9171</v>
      </c>
      <c r="H249" s="144" t="s">
        <v>9172</v>
      </c>
    </row>
    <row r="250" spans="1:8" s="7" customFormat="1">
      <c r="A250" s="7" t="s">
        <v>49</v>
      </c>
      <c r="D250" s="144" t="s">
        <v>336</v>
      </c>
      <c r="E250" s="147">
        <v>44287</v>
      </c>
      <c r="F250" s="145">
        <v>15000</v>
      </c>
      <c r="G250" s="144" t="s">
        <v>9171</v>
      </c>
      <c r="H250" s="144" t="s">
        <v>9172</v>
      </c>
    </row>
    <row r="251" spans="1:8" s="7" customFormat="1">
      <c r="A251" s="7" t="s">
        <v>49</v>
      </c>
      <c r="D251" s="144" t="s">
        <v>106</v>
      </c>
      <c r="E251" s="147">
        <v>44287</v>
      </c>
      <c r="F251" s="145">
        <v>30000</v>
      </c>
      <c r="G251" s="144" t="s">
        <v>9171</v>
      </c>
      <c r="H251" s="144" t="s">
        <v>9172</v>
      </c>
    </row>
    <row r="252" spans="1:8" s="7" customFormat="1">
      <c r="A252" s="7" t="s">
        <v>49</v>
      </c>
      <c r="D252" s="144" t="s">
        <v>109</v>
      </c>
      <c r="E252" s="147">
        <v>44287</v>
      </c>
      <c r="F252" s="145">
        <v>15000</v>
      </c>
      <c r="G252" s="144" t="s">
        <v>9171</v>
      </c>
      <c r="H252" s="144" t="s">
        <v>9172</v>
      </c>
    </row>
    <row r="253" spans="1:8" s="7" customFormat="1">
      <c r="A253" s="7" t="s">
        <v>49</v>
      </c>
      <c r="D253" s="144" t="s">
        <v>591</v>
      </c>
      <c r="E253" s="147">
        <v>44287</v>
      </c>
      <c r="F253" s="145">
        <v>297</v>
      </c>
      <c r="G253" s="144" t="s">
        <v>9171</v>
      </c>
      <c r="H253" s="144" t="s">
        <v>9172</v>
      </c>
    </row>
    <row r="254" spans="1:8" s="7" customFormat="1">
      <c r="A254" s="7" t="s">
        <v>49</v>
      </c>
      <c r="D254" s="144" t="s">
        <v>839</v>
      </c>
      <c r="E254" s="147">
        <v>44259</v>
      </c>
      <c r="F254" s="145">
        <v>800</v>
      </c>
      <c r="G254" s="144" t="s">
        <v>9171</v>
      </c>
      <c r="H254" s="144" t="s">
        <v>9172</v>
      </c>
    </row>
    <row r="255" spans="1:8" s="7" customFormat="1">
      <c r="A255" s="7" t="s">
        <v>49</v>
      </c>
      <c r="D255" s="144" t="s">
        <v>859</v>
      </c>
      <c r="E255" s="147">
        <v>44259</v>
      </c>
      <c r="F255" s="145">
        <v>59</v>
      </c>
      <c r="G255" s="144" t="s">
        <v>9171</v>
      </c>
      <c r="H255" s="144" t="s">
        <v>9172</v>
      </c>
    </row>
    <row r="256" spans="1:8" s="7" customFormat="1">
      <c r="A256" s="7" t="s">
        <v>49</v>
      </c>
      <c r="D256" s="144" t="s">
        <v>836</v>
      </c>
      <c r="E256" s="147">
        <v>44259</v>
      </c>
      <c r="F256" s="145">
        <v>60</v>
      </c>
      <c r="G256" s="144" t="s">
        <v>9171</v>
      </c>
      <c r="H256" s="144" t="s">
        <v>9172</v>
      </c>
    </row>
    <row r="257" spans="1:8" s="7" customFormat="1">
      <c r="A257" s="7" t="s">
        <v>49</v>
      </c>
      <c r="D257" s="144" t="s">
        <v>579</v>
      </c>
      <c r="E257" s="147">
        <v>44259</v>
      </c>
      <c r="F257" s="145">
        <v>148</v>
      </c>
      <c r="G257" s="144" t="s">
        <v>9171</v>
      </c>
      <c r="H257" s="144" t="s">
        <v>9172</v>
      </c>
    </row>
    <row r="258" spans="1:8" s="7" customFormat="1">
      <c r="A258" s="7" t="s">
        <v>49</v>
      </c>
      <c r="D258" s="144" t="s">
        <v>588</v>
      </c>
      <c r="E258" s="147">
        <v>44259</v>
      </c>
      <c r="F258" s="145">
        <v>398</v>
      </c>
      <c r="G258" s="144" t="s">
        <v>9171</v>
      </c>
      <c r="H258" s="144" t="s">
        <v>9172</v>
      </c>
    </row>
    <row r="259" spans="1:8" s="7" customFormat="1">
      <c r="A259" s="7" t="s">
        <v>49</v>
      </c>
      <c r="D259" s="144" t="s">
        <v>846</v>
      </c>
      <c r="E259" s="147">
        <v>44259</v>
      </c>
      <c r="F259" s="145">
        <v>80</v>
      </c>
      <c r="G259" s="144" t="s">
        <v>9171</v>
      </c>
      <c r="H259" s="144" t="s">
        <v>9172</v>
      </c>
    </row>
    <row r="260" spans="1:8" s="7" customFormat="1">
      <c r="A260" s="7" t="s">
        <v>49</v>
      </c>
      <c r="D260" s="144" t="s">
        <v>585</v>
      </c>
      <c r="E260" s="147">
        <v>44259</v>
      </c>
      <c r="F260" s="145">
        <v>254</v>
      </c>
      <c r="G260" s="144" t="s">
        <v>9171</v>
      </c>
      <c r="H260" s="144" t="s">
        <v>9172</v>
      </c>
    </row>
    <row r="261" spans="1:8" s="7" customFormat="1">
      <c r="A261" s="7" t="s">
        <v>49</v>
      </c>
      <c r="D261" s="144" t="s">
        <v>595</v>
      </c>
      <c r="E261" s="147">
        <v>44259</v>
      </c>
      <c r="F261" s="145">
        <v>200</v>
      </c>
      <c r="G261" s="144" t="s">
        <v>9171</v>
      </c>
      <c r="H261" s="144" t="s">
        <v>9172</v>
      </c>
    </row>
    <row r="262" spans="1:8" s="7" customFormat="1">
      <c r="A262" s="7" t="s">
        <v>49</v>
      </c>
      <c r="D262" s="144" t="s">
        <v>600</v>
      </c>
      <c r="E262" s="147">
        <v>44259</v>
      </c>
      <c r="F262" s="145">
        <v>200</v>
      </c>
      <c r="G262" s="144" t="s">
        <v>9171</v>
      </c>
      <c r="H262" s="144" t="s">
        <v>9172</v>
      </c>
    </row>
    <row r="263" spans="1:8" s="7" customFormat="1">
      <c r="A263" s="7" t="s">
        <v>49</v>
      </c>
      <c r="D263" s="144" t="s">
        <v>854</v>
      </c>
      <c r="E263" s="147">
        <v>44259</v>
      </c>
      <c r="F263" s="145">
        <v>30</v>
      </c>
      <c r="G263" s="144" t="s">
        <v>9171</v>
      </c>
      <c r="H263" s="144" t="s">
        <v>9172</v>
      </c>
    </row>
    <row r="264" spans="1:8" s="7" customFormat="1">
      <c r="A264" s="7" t="s">
        <v>49</v>
      </c>
      <c r="D264" s="144" t="s">
        <v>1745</v>
      </c>
      <c r="E264" s="147">
        <v>44287</v>
      </c>
      <c r="F264" s="145">
        <v>100</v>
      </c>
      <c r="G264" s="144" t="s">
        <v>9171</v>
      </c>
      <c r="H264" s="144" t="s">
        <v>9172</v>
      </c>
    </row>
    <row r="265" spans="1:8" s="7" customFormat="1">
      <c r="A265" s="7" t="s">
        <v>49</v>
      </c>
      <c r="D265" s="144" t="s">
        <v>6677</v>
      </c>
      <c r="E265" s="147">
        <v>44287</v>
      </c>
      <c r="F265" s="145">
        <v>114</v>
      </c>
      <c r="G265" s="144" t="s">
        <v>9171</v>
      </c>
      <c r="H265" s="144" t="s">
        <v>9172</v>
      </c>
    </row>
    <row r="266" spans="1:8" s="7" customFormat="1">
      <c r="A266" s="7" t="s">
        <v>49</v>
      </c>
      <c r="D266" s="144" t="s">
        <v>1726</v>
      </c>
      <c r="E266" s="147">
        <v>44287</v>
      </c>
      <c r="F266" s="145">
        <v>570</v>
      </c>
      <c r="G266" s="144" t="s">
        <v>9171</v>
      </c>
      <c r="H266" s="144" t="s">
        <v>9172</v>
      </c>
    </row>
    <row r="267" spans="1:8" s="7" customFormat="1">
      <c r="A267" s="7" t="s">
        <v>49</v>
      </c>
      <c r="D267" s="144" t="s">
        <v>1736</v>
      </c>
      <c r="E267" s="147">
        <v>44287</v>
      </c>
      <c r="F267" s="145">
        <v>80</v>
      </c>
      <c r="G267" s="144" t="s">
        <v>9171</v>
      </c>
      <c r="H267" s="144" t="s">
        <v>9172</v>
      </c>
    </row>
    <row r="268" spans="1:8" s="7" customFormat="1">
      <c r="A268" s="7" t="s">
        <v>49</v>
      </c>
      <c r="D268" s="144" t="s">
        <v>1645</v>
      </c>
      <c r="E268" s="147">
        <v>44287</v>
      </c>
      <c r="F268" s="145">
        <v>120</v>
      </c>
      <c r="G268" s="144" t="s">
        <v>9171</v>
      </c>
      <c r="H268" s="144" t="s">
        <v>9172</v>
      </c>
    </row>
    <row r="269" spans="1:8" s="7" customFormat="1">
      <c r="A269" s="7" t="s">
        <v>49</v>
      </c>
      <c r="D269" s="144" t="s">
        <v>1739</v>
      </c>
      <c r="E269" s="147">
        <v>44287</v>
      </c>
      <c r="F269" s="145">
        <v>80</v>
      </c>
      <c r="G269" s="144" t="s">
        <v>9171</v>
      </c>
      <c r="H269" s="144" t="s">
        <v>9172</v>
      </c>
    </row>
    <row r="270" spans="1:8" s="7" customFormat="1">
      <c r="A270" s="7" t="s">
        <v>49</v>
      </c>
      <c r="D270" s="144" t="s">
        <v>1742</v>
      </c>
      <c r="E270" s="147">
        <v>44287</v>
      </c>
      <c r="F270" s="145">
        <v>60</v>
      </c>
      <c r="G270" s="144" t="s">
        <v>9171</v>
      </c>
      <c r="H270" s="144" t="s">
        <v>9172</v>
      </c>
    </row>
    <row r="271" spans="1:8" s="7" customFormat="1">
      <c r="A271" s="7" t="s">
        <v>49</v>
      </c>
      <c r="D271" s="144" t="s">
        <v>4751</v>
      </c>
      <c r="E271" s="147">
        <v>44287</v>
      </c>
      <c r="F271" s="145">
        <v>107</v>
      </c>
      <c r="G271" s="144" t="s">
        <v>9171</v>
      </c>
      <c r="H271" s="144" t="s">
        <v>9172</v>
      </c>
    </row>
    <row r="272" spans="1:8" s="7" customFormat="1">
      <c r="A272" s="7" t="s">
        <v>49</v>
      </c>
      <c r="D272" s="144" t="s">
        <v>4764</v>
      </c>
      <c r="E272" s="147">
        <v>44270</v>
      </c>
      <c r="F272" s="145">
        <v>3600</v>
      </c>
      <c r="G272" s="144" t="s">
        <v>9171</v>
      </c>
      <c r="H272" s="144" t="s">
        <v>9172</v>
      </c>
    </row>
    <row r="273" spans="1:13" s="7" customFormat="1">
      <c r="A273" s="7" t="s">
        <v>49</v>
      </c>
      <c r="D273" s="144" t="s">
        <v>9173</v>
      </c>
      <c r="E273" s="147">
        <v>44270</v>
      </c>
      <c r="F273" s="145">
        <v>1</v>
      </c>
      <c r="G273" s="144" t="s">
        <v>9171</v>
      </c>
      <c r="H273" s="144" t="s">
        <v>9172</v>
      </c>
    </row>
    <row r="274" spans="1:13" s="7" customFormat="1">
      <c r="A274" s="7" t="s">
        <v>49</v>
      </c>
      <c r="D274" s="144" t="s">
        <v>7961</v>
      </c>
      <c r="E274" s="147">
        <v>44287</v>
      </c>
      <c r="F274" s="145">
        <v>1320</v>
      </c>
      <c r="G274" s="144" t="s">
        <v>9171</v>
      </c>
      <c r="H274" s="144" t="s">
        <v>9172</v>
      </c>
    </row>
    <row r="275" spans="1:13" s="7" customFormat="1">
      <c r="A275" s="7" t="s">
        <v>49</v>
      </c>
      <c r="D275" s="144" t="s">
        <v>7957</v>
      </c>
      <c r="E275" s="147">
        <v>44287</v>
      </c>
      <c r="F275" s="145">
        <v>150</v>
      </c>
      <c r="G275" s="144" t="s">
        <v>9171</v>
      </c>
      <c r="H275" s="144" t="s">
        <v>9172</v>
      </c>
    </row>
    <row r="276" spans="1:13" s="7" customFormat="1">
      <c r="A276" s="7" t="s">
        <v>49</v>
      </c>
      <c r="D276" s="144" t="s">
        <v>7959</v>
      </c>
      <c r="E276" s="147">
        <v>44287</v>
      </c>
      <c r="F276" s="145">
        <v>105</v>
      </c>
      <c r="G276" s="144" t="s">
        <v>9171</v>
      </c>
      <c r="H276" s="144" t="s">
        <v>9172</v>
      </c>
    </row>
    <row r="277" spans="1:13" s="7" customFormat="1">
      <c r="A277" s="7" t="s">
        <v>49</v>
      </c>
      <c r="D277" s="144" t="s">
        <v>7938</v>
      </c>
      <c r="E277" s="147">
        <v>44287</v>
      </c>
      <c r="F277" s="145">
        <v>150</v>
      </c>
      <c r="G277" s="144" t="s">
        <v>9171</v>
      </c>
      <c r="H277" s="144" t="s">
        <v>9172</v>
      </c>
    </row>
    <row r="278" spans="1:13">
      <c r="A278" s="7" t="s">
        <v>49</v>
      </c>
      <c r="B278" s="7"/>
      <c r="C278" s="7"/>
      <c r="D278" s="7" t="s">
        <v>52</v>
      </c>
      <c r="E278" s="7"/>
      <c r="F278" s="7">
        <f>SUBTOTAL(109,Ligne_achat[Quantité (base)])</f>
        <v>115321</v>
      </c>
      <c r="G278" s="7"/>
      <c r="H278" s="7">
        <f>SUBTOTAL(103,Ligne_achat[Type document])</f>
        <v>268</v>
      </c>
      <c r="I278" s="7"/>
      <c r="J278" s="7"/>
      <c r="K278" s="7"/>
      <c r="L278" s="7"/>
      <c r="M278" s="7"/>
    </row>
  </sheetData>
  <sheetProtection sheet="1" objects="1" scenarios="1"/>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53962-09FA-4740-9F10-545C5B86C026}">
  <dimension ref="A1:K190"/>
  <sheetViews>
    <sheetView topLeftCell="B2" workbookViewId="0"/>
  </sheetViews>
  <sheetFormatPr defaultColWidth="11.42578125" defaultRowHeight="15"/>
  <cols>
    <col min="1" max="1" width="11.42578125" hidden="1" customWidth="1"/>
    <col min="4" max="4" width="15.5703125" bestFit="1" customWidth="1"/>
    <col min="5" max="7" width="17.7109375" bestFit="1" customWidth="1"/>
  </cols>
  <sheetData>
    <row r="1" spans="1:11" s="7" customFormat="1" hidden="1">
      <c r="A1" s="10" t="s">
        <v>4728</v>
      </c>
      <c r="D1" s="7" t="s">
        <v>4742</v>
      </c>
      <c r="E1" s="7" t="s">
        <v>51</v>
      </c>
      <c r="F1" s="7" t="s">
        <v>51</v>
      </c>
      <c r="G1" s="7" t="s">
        <v>51</v>
      </c>
    </row>
    <row r="2" spans="1:11" s="7" customFormat="1"/>
    <row r="3" spans="1:11" s="7" customFormat="1" hidden="1">
      <c r="A3" s="10" t="s">
        <v>9</v>
      </c>
      <c r="C3" s="11" t="s">
        <v>3</v>
      </c>
      <c r="D3" s="12" t="s">
        <v>4</v>
      </c>
      <c r="E3" s="142"/>
      <c r="F3" s="142"/>
      <c r="G3" s="142"/>
    </row>
    <row r="4" spans="1:11" s="7" customFormat="1" ht="15.75" hidden="1" thickTop="1">
      <c r="A4" s="10" t="s">
        <v>9</v>
      </c>
      <c r="C4" s="13" t="s">
        <v>3896</v>
      </c>
      <c r="D4" s="14"/>
      <c r="E4" s="142"/>
      <c r="F4" s="142"/>
      <c r="G4" s="142"/>
    </row>
    <row r="5" spans="1:11" s="7" customFormat="1" hidden="1">
      <c r="A5" s="10" t="s">
        <v>9</v>
      </c>
      <c r="C5" s="19" t="s">
        <v>3897</v>
      </c>
      <c r="D5" s="20" t="s">
        <v>3898</v>
      </c>
      <c r="E5" s="143"/>
      <c r="F5" s="143"/>
      <c r="G5" s="143"/>
    </row>
    <row r="6" spans="1:11" s="7" customFormat="1" hidden="1">
      <c r="A6" s="10" t="s">
        <v>9</v>
      </c>
      <c r="C6" s="16" t="s">
        <v>3890</v>
      </c>
      <c r="D6" s="17" t="s">
        <v>3899</v>
      </c>
      <c r="E6" s="143"/>
      <c r="F6" s="143"/>
      <c r="G6" s="143"/>
    </row>
    <row r="7" spans="1:11" s="7" customFormat="1"/>
    <row r="8" spans="1:11" s="7" customFormat="1" hidden="1">
      <c r="A8" s="10" t="s">
        <v>9</v>
      </c>
      <c r="D8" s="15" t="s">
        <v>11</v>
      </c>
      <c r="E8" s="15"/>
      <c r="F8" s="15"/>
      <c r="G8" s="15"/>
      <c r="H8" s="10" t="s">
        <v>18</v>
      </c>
      <c r="I8" s="10" t="s">
        <v>3890</v>
      </c>
      <c r="J8" s="10" t="s">
        <v>4179</v>
      </c>
      <c r="K8" s="10" t="s">
        <v>3897</v>
      </c>
    </row>
    <row r="9" spans="1:11" s="7" customFormat="1" hidden="1">
      <c r="A9" s="10" t="s">
        <v>9</v>
      </c>
      <c r="D9" s="15" t="s">
        <v>12</v>
      </c>
      <c r="E9" s="15"/>
      <c r="F9" s="15"/>
      <c r="G9" s="15"/>
      <c r="H9" s="10" t="s">
        <v>18</v>
      </c>
      <c r="I9" s="10" t="s">
        <v>3890</v>
      </c>
      <c r="J9" s="10" t="s">
        <v>4179</v>
      </c>
      <c r="K9" s="10" t="s">
        <v>3897</v>
      </c>
    </row>
    <row r="10" spans="1:11" s="7" customFormat="1">
      <c r="D10" t="s">
        <v>18</v>
      </c>
      <c r="E10" s="7" t="s">
        <v>3890</v>
      </c>
      <c r="F10" s="7" t="s">
        <v>4179</v>
      </c>
      <c r="G10" s="7" t="s">
        <v>3897</v>
      </c>
    </row>
    <row r="11" spans="1:11" s="7" customFormat="1">
      <c r="A11" s="7" t="s">
        <v>49</v>
      </c>
      <c r="D11" s="144" t="s">
        <v>5102</v>
      </c>
      <c r="E11" s="144" t="s">
        <v>3899</v>
      </c>
      <c r="F11" s="145">
        <v>1</v>
      </c>
      <c r="G11" s="144" t="s">
        <v>3898</v>
      </c>
    </row>
    <row r="12" spans="1:11" s="7" customFormat="1">
      <c r="A12" s="7" t="s">
        <v>49</v>
      </c>
      <c r="D12" s="144" t="s">
        <v>5112</v>
      </c>
      <c r="E12" s="144" t="s">
        <v>3899</v>
      </c>
      <c r="F12" s="145">
        <v>1</v>
      </c>
      <c r="G12" s="144" t="s">
        <v>3898</v>
      </c>
    </row>
    <row r="13" spans="1:11" s="7" customFormat="1">
      <c r="A13" s="7" t="s">
        <v>49</v>
      </c>
      <c r="D13" s="144" t="s">
        <v>5118</v>
      </c>
      <c r="E13" s="144" t="s">
        <v>3899</v>
      </c>
      <c r="F13" s="145">
        <v>1</v>
      </c>
      <c r="G13" s="144" t="s">
        <v>3898</v>
      </c>
    </row>
    <row r="14" spans="1:11" s="7" customFormat="1">
      <c r="A14" s="7" t="s">
        <v>49</v>
      </c>
      <c r="D14" s="144" t="s">
        <v>585</v>
      </c>
      <c r="E14" s="144" t="s">
        <v>3899</v>
      </c>
      <c r="F14" s="145">
        <v>2</v>
      </c>
      <c r="G14" s="144" t="s">
        <v>3898</v>
      </c>
    </row>
    <row r="15" spans="1:11" s="7" customFormat="1">
      <c r="A15" s="7" t="s">
        <v>49</v>
      </c>
      <c r="D15" s="144" t="s">
        <v>591</v>
      </c>
      <c r="E15" s="144" t="s">
        <v>3899</v>
      </c>
      <c r="F15" s="145">
        <v>4</v>
      </c>
      <c r="G15" s="144" t="s">
        <v>3898</v>
      </c>
    </row>
    <row r="16" spans="1:11" s="7" customFormat="1">
      <c r="A16" s="7" t="s">
        <v>49</v>
      </c>
      <c r="D16" s="144" t="s">
        <v>8199</v>
      </c>
      <c r="E16" s="144" t="s">
        <v>3899</v>
      </c>
      <c r="F16" s="145">
        <v>1</v>
      </c>
      <c r="G16" s="144" t="s">
        <v>3898</v>
      </c>
    </row>
    <row r="17" spans="1:7" s="7" customFormat="1">
      <c r="A17" s="7" t="s">
        <v>49</v>
      </c>
      <c r="D17" s="144" t="s">
        <v>8175</v>
      </c>
      <c r="E17" s="144" t="s">
        <v>3899</v>
      </c>
      <c r="F17" s="145">
        <v>1</v>
      </c>
      <c r="G17" s="144" t="s">
        <v>3898</v>
      </c>
    </row>
    <row r="18" spans="1:7" s="7" customFormat="1">
      <c r="A18" s="7" t="s">
        <v>49</v>
      </c>
      <c r="D18" s="144" t="s">
        <v>8177</v>
      </c>
      <c r="E18" s="144" t="s">
        <v>3899</v>
      </c>
      <c r="F18" s="145">
        <v>1</v>
      </c>
      <c r="G18" s="144" t="s">
        <v>3898</v>
      </c>
    </row>
    <row r="19" spans="1:7" s="7" customFormat="1">
      <c r="A19" s="7" t="s">
        <v>49</v>
      </c>
      <c r="D19" s="144" t="s">
        <v>5105</v>
      </c>
      <c r="E19" s="144" t="s">
        <v>3899</v>
      </c>
      <c r="F19" s="145">
        <v>1</v>
      </c>
      <c r="G19" s="144" t="s">
        <v>3898</v>
      </c>
    </row>
    <row r="20" spans="1:7" s="7" customFormat="1">
      <c r="A20" s="7" t="s">
        <v>49</v>
      </c>
      <c r="D20" s="144" t="s">
        <v>5110</v>
      </c>
      <c r="E20" s="144" t="s">
        <v>3899</v>
      </c>
      <c r="F20" s="145">
        <v>1</v>
      </c>
      <c r="G20" s="144" t="s">
        <v>3898</v>
      </c>
    </row>
    <row r="21" spans="1:7" s="7" customFormat="1">
      <c r="A21" s="7" t="s">
        <v>49</v>
      </c>
      <c r="D21" s="144" t="s">
        <v>5120</v>
      </c>
      <c r="E21" s="144" t="s">
        <v>3899</v>
      </c>
      <c r="F21" s="145">
        <v>1</v>
      </c>
      <c r="G21" s="144" t="s">
        <v>3898</v>
      </c>
    </row>
    <row r="22" spans="1:7" s="7" customFormat="1">
      <c r="A22" s="7" t="s">
        <v>49</v>
      </c>
      <c r="D22" s="144" t="s">
        <v>5122</v>
      </c>
      <c r="E22" s="144" t="s">
        <v>3899</v>
      </c>
      <c r="F22" s="145">
        <v>1</v>
      </c>
      <c r="G22" s="144" t="s">
        <v>3898</v>
      </c>
    </row>
    <row r="23" spans="1:7" s="7" customFormat="1">
      <c r="A23" s="7" t="s">
        <v>49</v>
      </c>
      <c r="D23" s="144" t="s">
        <v>579</v>
      </c>
      <c r="E23" s="144" t="s">
        <v>3899</v>
      </c>
      <c r="F23" s="145">
        <v>1</v>
      </c>
      <c r="G23" s="144" t="s">
        <v>3898</v>
      </c>
    </row>
    <row r="24" spans="1:7" s="7" customFormat="1">
      <c r="A24" s="7" t="s">
        <v>49</v>
      </c>
      <c r="D24" s="144" t="s">
        <v>585</v>
      </c>
      <c r="E24" s="144" t="s">
        <v>3899</v>
      </c>
      <c r="F24" s="145">
        <v>2</v>
      </c>
      <c r="G24" s="144" t="s">
        <v>3898</v>
      </c>
    </row>
    <row r="25" spans="1:7" s="7" customFormat="1">
      <c r="A25" s="7" t="s">
        <v>49</v>
      </c>
      <c r="D25" s="144" t="s">
        <v>591</v>
      </c>
      <c r="E25" s="144" t="s">
        <v>3899</v>
      </c>
      <c r="F25" s="145">
        <v>3</v>
      </c>
      <c r="G25" s="144" t="s">
        <v>3898</v>
      </c>
    </row>
    <row r="26" spans="1:7" s="7" customFormat="1">
      <c r="A26" s="7" t="s">
        <v>49</v>
      </c>
      <c r="D26" s="144" t="s">
        <v>595</v>
      </c>
      <c r="E26" s="144" t="s">
        <v>3899</v>
      </c>
      <c r="F26" s="145">
        <v>2</v>
      </c>
      <c r="G26" s="144" t="s">
        <v>3898</v>
      </c>
    </row>
    <row r="27" spans="1:7" s="7" customFormat="1">
      <c r="A27" s="7" t="s">
        <v>49</v>
      </c>
      <c r="D27" s="144" t="s">
        <v>8199</v>
      </c>
      <c r="E27" s="144" t="s">
        <v>3899</v>
      </c>
      <c r="F27" s="145">
        <v>2</v>
      </c>
      <c r="G27" s="144" t="s">
        <v>3898</v>
      </c>
    </row>
    <row r="28" spans="1:7" s="7" customFormat="1">
      <c r="A28" s="7" t="s">
        <v>49</v>
      </c>
      <c r="D28" s="144" t="s">
        <v>679</v>
      </c>
      <c r="E28" s="144" t="s">
        <v>3899</v>
      </c>
      <c r="F28" s="145">
        <v>10</v>
      </c>
      <c r="G28" s="144" t="s">
        <v>3898</v>
      </c>
    </row>
    <row r="29" spans="1:7" s="7" customFormat="1">
      <c r="A29" s="7" t="s">
        <v>49</v>
      </c>
      <c r="D29" s="144" t="s">
        <v>99</v>
      </c>
      <c r="E29" s="144" t="s">
        <v>3899</v>
      </c>
      <c r="F29" s="145">
        <v>6</v>
      </c>
      <c r="G29" s="144" t="s">
        <v>3898</v>
      </c>
    </row>
    <row r="30" spans="1:7" s="7" customFormat="1">
      <c r="A30" s="7" t="s">
        <v>49</v>
      </c>
      <c r="D30" s="144" t="s">
        <v>5134</v>
      </c>
      <c r="E30" s="144" t="s">
        <v>3899</v>
      </c>
      <c r="F30" s="145">
        <v>1</v>
      </c>
      <c r="G30" s="144" t="s">
        <v>3898</v>
      </c>
    </row>
    <row r="31" spans="1:7" s="7" customFormat="1">
      <c r="A31" s="7" t="s">
        <v>49</v>
      </c>
      <c r="D31" s="144" t="s">
        <v>8147</v>
      </c>
      <c r="E31" s="144" t="s">
        <v>3899</v>
      </c>
      <c r="F31" s="145">
        <v>1</v>
      </c>
      <c r="G31" s="144" t="s">
        <v>3898</v>
      </c>
    </row>
    <row r="32" spans="1:7" s="7" customFormat="1">
      <c r="A32" s="7" t="s">
        <v>49</v>
      </c>
      <c r="D32" s="144" t="s">
        <v>8149</v>
      </c>
      <c r="E32" s="144" t="s">
        <v>3899</v>
      </c>
      <c r="F32" s="145">
        <v>1</v>
      </c>
      <c r="G32" s="144" t="s">
        <v>3898</v>
      </c>
    </row>
    <row r="33" spans="1:7" s="7" customFormat="1">
      <c r="A33" s="7" t="s">
        <v>49</v>
      </c>
      <c r="D33" s="144" t="s">
        <v>8187</v>
      </c>
      <c r="E33" s="144" t="s">
        <v>3899</v>
      </c>
      <c r="F33" s="145">
        <v>1</v>
      </c>
      <c r="G33" s="144" t="s">
        <v>3898</v>
      </c>
    </row>
    <row r="34" spans="1:7" s="7" customFormat="1">
      <c r="A34" s="7" t="s">
        <v>49</v>
      </c>
      <c r="D34" s="144" t="s">
        <v>8189</v>
      </c>
      <c r="E34" s="144" t="s">
        <v>3899</v>
      </c>
      <c r="F34" s="145">
        <v>1</v>
      </c>
      <c r="G34" s="144" t="s">
        <v>3898</v>
      </c>
    </row>
    <row r="35" spans="1:7" s="7" customFormat="1">
      <c r="A35" s="7" t="s">
        <v>49</v>
      </c>
      <c r="D35" s="144" t="s">
        <v>8195</v>
      </c>
      <c r="E35" s="144" t="s">
        <v>3899</v>
      </c>
      <c r="F35" s="145">
        <v>1</v>
      </c>
      <c r="G35" s="144" t="s">
        <v>3898</v>
      </c>
    </row>
    <row r="36" spans="1:7" s="7" customFormat="1">
      <c r="A36" s="7" t="s">
        <v>49</v>
      </c>
      <c r="D36" s="144" t="s">
        <v>8197</v>
      </c>
      <c r="E36" s="144" t="s">
        <v>3899</v>
      </c>
      <c r="F36" s="145">
        <v>1</v>
      </c>
      <c r="G36" s="144" t="s">
        <v>3898</v>
      </c>
    </row>
    <row r="37" spans="1:7" s="7" customFormat="1">
      <c r="A37" s="7" t="s">
        <v>49</v>
      </c>
      <c r="D37" s="144" t="s">
        <v>8167</v>
      </c>
      <c r="E37" s="144" t="s">
        <v>3899</v>
      </c>
      <c r="F37" s="145">
        <v>1</v>
      </c>
      <c r="G37" s="144" t="s">
        <v>3898</v>
      </c>
    </row>
    <row r="38" spans="1:7" s="7" customFormat="1">
      <c r="A38" s="7" t="s">
        <v>49</v>
      </c>
      <c r="D38" s="144" t="s">
        <v>8169</v>
      </c>
      <c r="E38" s="144" t="s">
        <v>3899</v>
      </c>
      <c r="F38" s="145">
        <v>1</v>
      </c>
      <c r="G38" s="144" t="s">
        <v>3898</v>
      </c>
    </row>
    <row r="39" spans="1:7" s="7" customFormat="1">
      <c r="A39" s="7" t="s">
        <v>49</v>
      </c>
      <c r="D39" s="144" t="s">
        <v>8171</v>
      </c>
      <c r="E39" s="144" t="s">
        <v>3899</v>
      </c>
      <c r="F39" s="145">
        <v>1</v>
      </c>
      <c r="G39" s="144" t="s">
        <v>3898</v>
      </c>
    </row>
    <row r="40" spans="1:7" s="7" customFormat="1">
      <c r="A40" s="7" t="s">
        <v>49</v>
      </c>
      <c r="D40" s="144" t="s">
        <v>8173</v>
      </c>
      <c r="E40" s="144" t="s">
        <v>3899</v>
      </c>
      <c r="F40" s="145">
        <v>1</v>
      </c>
      <c r="G40" s="144" t="s">
        <v>3898</v>
      </c>
    </row>
    <row r="41" spans="1:7" s="7" customFormat="1">
      <c r="A41" s="7" t="s">
        <v>49</v>
      </c>
      <c r="D41" s="144" t="s">
        <v>8199</v>
      </c>
      <c r="E41" s="144" t="s">
        <v>3899</v>
      </c>
      <c r="F41" s="145">
        <v>3</v>
      </c>
      <c r="G41" s="144" t="s">
        <v>3898</v>
      </c>
    </row>
    <row r="42" spans="1:7" s="7" customFormat="1">
      <c r="A42" s="7" t="s">
        <v>49</v>
      </c>
      <c r="D42" s="144" t="s">
        <v>8175</v>
      </c>
      <c r="E42" s="144" t="s">
        <v>3899</v>
      </c>
      <c r="F42" s="145">
        <v>1</v>
      </c>
      <c r="G42" s="144" t="s">
        <v>3898</v>
      </c>
    </row>
    <row r="43" spans="1:7" s="7" customFormat="1">
      <c r="A43" s="7" t="s">
        <v>49</v>
      </c>
      <c r="D43" s="144" t="s">
        <v>8177</v>
      </c>
      <c r="E43" s="144" t="s">
        <v>3899</v>
      </c>
      <c r="F43" s="145">
        <v>1</v>
      </c>
      <c r="G43" s="144" t="s">
        <v>3898</v>
      </c>
    </row>
    <row r="44" spans="1:7" s="7" customFormat="1">
      <c r="A44" s="7" t="s">
        <v>49</v>
      </c>
      <c r="D44" s="144" t="s">
        <v>8191</v>
      </c>
      <c r="E44" s="144" t="s">
        <v>3899</v>
      </c>
      <c r="F44" s="145">
        <v>1</v>
      </c>
      <c r="G44" s="144" t="s">
        <v>3898</v>
      </c>
    </row>
    <row r="45" spans="1:7" s="7" customFormat="1">
      <c r="A45" s="7" t="s">
        <v>49</v>
      </c>
      <c r="D45" s="144" t="s">
        <v>8193</v>
      </c>
      <c r="E45" s="144" t="s">
        <v>3899</v>
      </c>
      <c r="F45" s="145">
        <v>1</v>
      </c>
      <c r="G45" s="144" t="s">
        <v>3898</v>
      </c>
    </row>
    <row r="46" spans="1:7" s="7" customFormat="1">
      <c r="A46" s="7" t="s">
        <v>49</v>
      </c>
      <c r="D46" s="144" t="s">
        <v>8145</v>
      </c>
      <c r="E46" s="144" t="s">
        <v>3899</v>
      </c>
      <c r="F46" s="145">
        <v>1</v>
      </c>
      <c r="G46" s="144" t="s">
        <v>3898</v>
      </c>
    </row>
    <row r="47" spans="1:7" s="7" customFormat="1">
      <c r="A47" s="7" t="s">
        <v>49</v>
      </c>
      <c r="D47" s="144" t="s">
        <v>8142</v>
      </c>
      <c r="E47" s="144" t="s">
        <v>3899</v>
      </c>
      <c r="F47" s="145">
        <v>1</v>
      </c>
      <c r="G47" s="144" t="s">
        <v>3898</v>
      </c>
    </row>
    <row r="48" spans="1:7" s="7" customFormat="1">
      <c r="A48" s="7" t="s">
        <v>49</v>
      </c>
      <c r="D48" s="144" t="s">
        <v>8159</v>
      </c>
      <c r="E48" s="144" t="s">
        <v>3899</v>
      </c>
      <c r="F48" s="145">
        <v>2</v>
      </c>
      <c r="G48" s="144" t="s">
        <v>3898</v>
      </c>
    </row>
    <row r="49" spans="1:7" s="7" customFormat="1">
      <c r="A49" s="7" t="s">
        <v>49</v>
      </c>
      <c r="D49" s="144" t="s">
        <v>8161</v>
      </c>
      <c r="E49" s="144" t="s">
        <v>3899</v>
      </c>
      <c r="F49" s="145">
        <v>2</v>
      </c>
      <c r="G49" s="144" t="s">
        <v>3898</v>
      </c>
    </row>
    <row r="50" spans="1:7" s="7" customFormat="1">
      <c r="A50" s="7" t="s">
        <v>49</v>
      </c>
      <c r="D50" s="144" t="s">
        <v>8142</v>
      </c>
      <c r="E50" s="144" t="s">
        <v>3899</v>
      </c>
      <c r="F50" s="145">
        <v>1</v>
      </c>
      <c r="G50" s="144" t="s">
        <v>3898</v>
      </c>
    </row>
    <row r="51" spans="1:7" s="7" customFormat="1">
      <c r="A51" s="7" t="s">
        <v>49</v>
      </c>
      <c r="D51" s="144" t="s">
        <v>8155</v>
      </c>
      <c r="E51" s="144" t="s">
        <v>3899</v>
      </c>
      <c r="F51" s="145">
        <v>1</v>
      </c>
      <c r="G51" s="144" t="s">
        <v>3898</v>
      </c>
    </row>
    <row r="52" spans="1:7" s="7" customFormat="1">
      <c r="A52" s="7" t="s">
        <v>49</v>
      </c>
      <c r="D52" s="144" t="s">
        <v>8157</v>
      </c>
      <c r="E52" s="144" t="s">
        <v>3899</v>
      </c>
      <c r="F52" s="145">
        <v>1</v>
      </c>
      <c r="G52" s="144" t="s">
        <v>3898</v>
      </c>
    </row>
    <row r="53" spans="1:7" s="7" customFormat="1">
      <c r="A53" s="7" t="s">
        <v>49</v>
      </c>
      <c r="D53" s="144" t="s">
        <v>8163</v>
      </c>
      <c r="E53" s="144" t="s">
        <v>3899</v>
      </c>
      <c r="F53" s="145">
        <v>2</v>
      </c>
      <c r="G53" s="144" t="s">
        <v>3898</v>
      </c>
    </row>
    <row r="54" spans="1:7" s="7" customFormat="1">
      <c r="A54" s="7" t="s">
        <v>49</v>
      </c>
      <c r="D54" s="144" t="s">
        <v>8165</v>
      </c>
      <c r="E54" s="144" t="s">
        <v>3899</v>
      </c>
      <c r="F54" s="145">
        <v>2</v>
      </c>
      <c r="G54" s="144" t="s">
        <v>3898</v>
      </c>
    </row>
    <row r="55" spans="1:7" s="7" customFormat="1">
      <c r="A55" s="7" t="s">
        <v>49</v>
      </c>
      <c r="D55" s="144" t="s">
        <v>591</v>
      </c>
      <c r="E55" s="144" t="s">
        <v>3899</v>
      </c>
      <c r="F55" s="145">
        <v>8</v>
      </c>
      <c r="G55" s="144" t="s">
        <v>3898</v>
      </c>
    </row>
    <row r="56" spans="1:7" s="7" customFormat="1">
      <c r="A56" s="7" t="s">
        <v>49</v>
      </c>
      <c r="D56" s="144" t="s">
        <v>595</v>
      </c>
      <c r="E56" s="144" t="s">
        <v>3899</v>
      </c>
      <c r="F56" s="145">
        <v>3</v>
      </c>
      <c r="G56" s="144" t="s">
        <v>3898</v>
      </c>
    </row>
    <row r="57" spans="1:7" s="7" customFormat="1">
      <c r="A57" s="7" t="s">
        <v>49</v>
      </c>
      <c r="D57" s="144" t="s">
        <v>600</v>
      </c>
      <c r="E57" s="144" t="s">
        <v>3899</v>
      </c>
      <c r="F57" s="145">
        <v>2</v>
      </c>
      <c r="G57" s="144" t="s">
        <v>3898</v>
      </c>
    </row>
    <row r="58" spans="1:7" s="7" customFormat="1">
      <c r="A58" s="7" t="s">
        <v>49</v>
      </c>
      <c r="D58" s="144" t="s">
        <v>579</v>
      </c>
      <c r="E58" s="144" t="s">
        <v>3899</v>
      </c>
      <c r="F58" s="145">
        <v>1</v>
      </c>
      <c r="G58" s="144" t="s">
        <v>3898</v>
      </c>
    </row>
    <row r="59" spans="1:7" s="7" customFormat="1">
      <c r="A59" s="7" t="s">
        <v>49</v>
      </c>
      <c r="D59" s="144" t="s">
        <v>579</v>
      </c>
      <c r="E59" s="144" t="s">
        <v>3899</v>
      </c>
      <c r="F59" s="145">
        <v>1</v>
      </c>
      <c r="G59" s="144" t="s">
        <v>3898</v>
      </c>
    </row>
    <row r="60" spans="1:7" s="7" customFormat="1">
      <c r="A60" s="7" t="s">
        <v>49</v>
      </c>
      <c r="D60" s="144" t="s">
        <v>585</v>
      </c>
      <c r="E60" s="144" t="s">
        <v>3899</v>
      </c>
      <c r="F60" s="145">
        <v>2</v>
      </c>
      <c r="G60" s="144" t="s">
        <v>3898</v>
      </c>
    </row>
    <row r="61" spans="1:7" s="7" customFormat="1">
      <c r="A61" s="7" t="s">
        <v>49</v>
      </c>
      <c r="D61" s="144" t="s">
        <v>585</v>
      </c>
      <c r="E61" s="144" t="s">
        <v>3899</v>
      </c>
      <c r="F61" s="145">
        <v>1</v>
      </c>
      <c r="G61" s="144" t="s">
        <v>3898</v>
      </c>
    </row>
    <row r="62" spans="1:7" s="7" customFormat="1">
      <c r="A62" s="7" t="s">
        <v>49</v>
      </c>
      <c r="D62" s="144" t="s">
        <v>588</v>
      </c>
      <c r="E62" s="144" t="s">
        <v>3899</v>
      </c>
      <c r="F62" s="145">
        <v>2</v>
      </c>
      <c r="G62" s="144" t="s">
        <v>3898</v>
      </c>
    </row>
    <row r="63" spans="1:7" s="7" customFormat="1">
      <c r="A63" s="7" t="s">
        <v>49</v>
      </c>
      <c r="D63" s="144" t="s">
        <v>8199</v>
      </c>
      <c r="E63" s="144" t="s">
        <v>3899</v>
      </c>
      <c r="F63" s="145">
        <v>1</v>
      </c>
      <c r="G63" s="144" t="s">
        <v>3898</v>
      </c>
    </row>
    <row r="64" spans="1:7" s="7" customFormat="1">
      <c r="A64" s="7" t="s">
        <v>49</v>
      </c>
      <c r="D64" s="144" t="s">
        <v>8171</v>
      </c>
      <c r="E64" s="144" t="s">
        <v>3899</v>
      </c>
      <c r="F64" s="145">
        <v>1</v>
      </c>
      <c r="G64" s="144" t="s">
        <v>3898</v>
      </c>
    </row>
    <row r="65" spans="1:7" s="7" customFormat="1">
      <c r="A65" s="7" t="s">
        <v>49</v>
      </c>
      <c r="D65" s="144" t="s">
        <v>8173</v>
      </c>
      <c r="E65" s="144" t="s">
        <v>3899</v>
      </c>
      <c r="F65" s="145">
        <v>1</v>
      </c>
      <c r="G65" s="144" t="s">
        <v>3898</v>
      </c>
    </row>
    <row r="66" spans="1:7" s="7" customFormat="1">
      <c r="A66" s="7" t="s">
        <v>49</v>
      </c>
      <c r="D66" s="144" t="s">
        <v>591</v>
      </c>
      <c r="E66" s="144" t="s">
        <v>3899</v>
      </c>
      <c r="F66" s="145">
        <v>2</v>
      </c>
      <c r="G66" s="144" t="s">
        <v>3898</v>
      </c>
    </row>
    <row r="67" spans="1:7" s="7" customFormat="1">
      <c r="A67" s="7" t="s">
        <v>49</v>
      </c>
      <c r="D67" s="144" t="s">
        <v>579</v>
      </c>
      <c r="E67" s="144" t="s">
        <v>3899</v>
      </c>
      <c r="F67" s="145">
        <v>2</v>
      </c>
      <c r="G67" s="144" t="s">
        <v>3898</v>
      </c>
    </row>
    <row r="68" spans="1:7" s="7" customFormat="1">
      <c r="A68" s="7" t="s">
        <v>49</v>
      </c>
      <c r="D68" s="144" t="s">
        <v>585</v>
      </c>
      <c r="E68" s="144" t="s">
        <v>3899</v>
      </c>
      <c r="F68" s="145">
        <v>8</v>
      </c>
      <c r="G68" s="144" t="s">
        <v>3898</v>
      </c>
    </row>
    <row r="69" spans="1:7" s="7" customFormat="1">
      <c r="A69" s="7" t="s">
        <v>49</v>
      </c>
      <c r="D69" s="144" t="s">
        <v>588</v>
      </c>
      <c r="E69" s="144" t="s">
        <v>3899</v>
      </c>
      <c r="F69" s="145">
        <v>7</v>
      </c>
      <c r="G69" s="144" t="s">
        <v>3898</v>
      </c>
    </row>
    <row r="70" spans="1:7" s="7" customFormat="1">
      <c r="A70" s="7" t="s">
        <v>49</v>
      </c>
      <c r="D70" s="144" t="s">
        <v>1326</v>
      </c>
      <c r="E70" s="144" t="s">
        <v>3899</v>
      </c>
      <c r="F70" s="145">
        <v>52</v>
      </c>
      <c r="G70" s="144" t="s">
        <v>3898</v>
      </c>
    </row>
    <row r="71" spans="1:7" s="7" customFormat="1">
      <c r="A71" s="7" t="s">
        <v>49</v>
      </c>
      <c r="D71" s="144" t="s">
        <v>591</v>
      </c>
      <c r="E71" s="144" t="s">
        <v>3899</v>
      </c>
      <c r="F71" s="145">
        <v>1</v>
      </c>
      <c r="G71" s="144" t="s">
        <v>3898</v>
      </c>
    </row>
    <row r="72" spans="1:7" s="7" customFormat="1">
      <c r="A72" s="7" t="s">
        <v>49</v>
      </c>
      <c r="D72" s="144" t="s">
        <v>595</v>
      </c>
      <c r="E72" s="144" t="s">
        <v>3899</v>
      </c>
      <c r="F72" s="145">
        <v>1</v>
      </c>
      <c r="G72" s="144" t="s">
        <v>3898</v>
      </c>
    </row>
    <row r="73" spans="1:7" s="7" customFormat="1">
      <c r="A73" s="7" t="s">
        <v>49</v>
      </c>
      <c r="D73" s="144" t="s">
        <v>600</v>
      </c>
      <c r="E73" s="144" t="s">
        <v>3899</v>
      </c>
      <c r="F73" s="145">
        <v>5</v>
      </c>
      <c r="G73" s="144" t="s">
        <v>3898</v>
      </c>
    </row>
    <row r="74" spans="1:7" s="7" customFormat="1">
      <c r="A74" s="7" t="s">
        <v>49</v>
      </c>
      <c r="D74" s="144" t="s">
        <v>5092</v>
      </c>
      <c r="E74" s="144" t="s">
        <v>3899</v>
      </c>
      <c r="F74" s="145">
        <v>1</v>
      </c>
      <c r="G74" s="144" t="s">
        <v>3898</v>
      </c>
    </row>
    <row r="75" spans="1:7" s="7" customFormat="1">
      <c r="A75" s="7" t="s">
        <v>49</v>
      </c>
      <c r="D75" s="144" t="s">
        <v>5095</v>
      </c>
      <c r="E75" s="144" t="s">
        <v>3899</v>
      </c>
      <c r="F75" s="145">
        <v>1</v>
      </c>
      <c r="G75" s="144" t="s">
        <v>3898</v>
      </c>
    </row>
    <row r="76" spans="1:7" s="7" customFormat="1">
      <c r="A76" s="7" t="s">
        <v>49</v>
      </c>
      <c r="D76" s="144" t="s">
        <v>1410</v>
      </c>
      <c r="E76" s="144" t="s">
        <v>3899</v>
      </c>
      <c r="F76" s="145">
        <v>2700</v>
      </c>
      <c r="G76" s="144" t="s">
        <v>3898</v>
      </c>
    </row>
    <row r="77" spans="1:7" s="7" customFormat="1">
      <c r="A77" s="7" t="s">
        <v>49</v>
      </c>
      <c r="D77" s="144" t="s">
        <v>1444</v>
      </c>
      <c r="E77" s="144" t="s">
        <v>3899</v>
      </c>
      <c r="F77" s="145">
        <v>200</v>
      </c>
      <c r="G77" s="144" t="s">
        <v>3898</v>
      </c>
    </row>
    <row r="78" spans="1:7" s="7" customFormat="1">
      <c r="A78" s="7" t="s">
        <v>49</v>
      </c>
      <c r="D78" s="144" t="s">
        <v>1448</v>
      </c>
      <c r="E78" s="144" t="s">
        <v>3899</v>
      </c>
      <c r="F78" s="145">
        <v>480</v>
      </c>
      <c r="G78" s="144" t="s">
        <v>3898</v>
      </c>
    </row>
    <row r="79" spans="1:7" s="7" customFormat="1">
      <c r="A79" s="7" t="s">
        <v>49</v>
      </c>
      <c r="D79" s="144" t="s">
        <v>5915</v>
      </c>
      <c r="E79" s="144" t="s">
        <v>3899</v>
      </c>
      <c r="F79" s="145">
        <v>3600</v>
      </c>
      <c r="G79" s="144" t="s">
        <v>3898</v>
      </c>
    </row>
    <row r="80" spans="1:7" s="7" customFormat="1">
      <c r="A80" s="7" t="s">
        <v>49</v>
      </c>
      <c r="D80" s="144" t="s">
        <v>2817</v>
      </c>
      <c r="E80" s="144" t="s">
        <v>3899</v>
      </c>
      <c r="F80" s="145">
        <v>750</v>
      </c>
      <c r="G80" s="144" t="s">
        <v>3898</v>
      </c>
    </row>
    <row r="81" spans="1:7" s="7" customFormat="1">
      <c r="A81" s="7" t="s">
        <v>49</v>
      </c>
      <c r="D81" s="144" t="s">
        <v>1424</v>
      </c>
      <c r="E81" s="144" t="s">
        <v>3899</v>
      </c>
      <c r="F81" s="145">
        <v>230</v>
      </c>
      <c r="G81" s="144" t="s">
        <v>3898</v>
      </c>
    </row>
    <row r="82" spans="1:7" s="7" customFormat="1">
      <c r="A82" s="7" t="s">
        <v>49</v>
      </c>
      <c r="D82" s="144" t="s">
        <v>8159</v>
      </c>
      <c r="E82" s="144" t="s">
        <v>3899</v>
      </c>
      <c r="F82" s="145">
        <v>6</v>
      </c>
      <c r="G82" s="144" t="s">
        <v>3898</v>
      </c>
    </row>
    <row r="83" spans="1:7" s="7" customFormat="1">
      <c r="A83" s="7" t="s">
        <v>49</v>
      </c>
      <c r="D83" s="144" t="s">
        <v>8161</v>
      </c>
      <c r="E83" s="144" t="s">
        <v>3899</v>
      </c>
      <c r="F83" s="145">
        <v>6</v>
      </c>
      <c r="G83" s="144" t="s">
        <v>3898</v>
      </c>
    </row>
    <row r="84" spans="1:7" s="7" customFormat="1">
      <c r="A84" s="7" t="s">
        <v>49</v>
      </c>
      <c r="D84" s="144" t="s">
        <v>8171</v>
      </c>
      <c r="E84" s="144" t="s">
        <v>3899</v>
      </c>
      <c r="F84" s="145">
        <v>4</v>
      </c>
      <c r="G84" s="144" t="s">
        <v>3898</v>
      </c>
    </row>
    <row r="85" spans="1:7" s="7" customFormat="1">
      <c r="A85" s="7" t="s">
        <v>49</v>
      </c>
      <c r="D85" s="144" t="s">
        <v>8173</v>
      </c>
      <c r="E85" s="144" t="s">
        <v>3899</v>
      </c>
      <c r="F85" s="145">
        <v>4</v>
      </c>
      <c r="G85" s="144" t="s">
        <v>3898</v>
      </c>
    </row>
    <row r="86" spans="1:7" s="7" customFormat="1">
      <c r="A86" s="7" t="s">
        <v>49</v>
      </c>
      <c r="D86" s="144" t="s">
        <v>8175</v>
      </c>
      <c r="E86" s="144" t="s">
        <v>3899</v>
      </c>
      <c r="F86" s="145">
        <v>2</v>
      </c>
      <c r="G86" s="144" t="s">
        <v>3898</v>
      </c>
    </row>
    <row r="87" spans="1:7" s="7" customFormat="1">
      <c r="A87" s="7" t="s">
        <v>49</v>
      </c>
      <c r="D87" s="144" t="s">
        <v>8177</v>
      </c>
      <c r="E87" s="144" t="s">
        <v>3899</v>
      </c>
      <c r="F87" s="145">
        <v>2</v>
      </c>
      <c r="G87" s="144" t="s">
        <v>3898</v>
      </c>
    </row>
    <row r="88" spans="1:7" s="7" customFormat="1">
      <c r="A88" s="7" t="s">
        <v>49</v>
      </c>
      <c r="D88" s="144" t="s">
        <v>8179</v>
      </c>
      <c r="E88" s="144" t="s">
        <v>3899</v>
      </c>
      <c r="F88" s="145">
        <v>2</v>
      </c>
      <c r="G88" s="144" t="s">
        <v>3898</v>
      </c>
    </row>
    <row r="89" spans="1:7" s="7" customFormat="1">
      <c r="A89" s="7" t="s">
        <v>49</v>
      </c>
      <c r="D89" s="144" t="s">
        <v>8181</v>
      </c>
      <c r="E89" s="144" t="s">
        <v>3899</v>
      </c>
      <c r="F89" s="145">
        <v>2</v>
      </c>
      <c r="G89" s="144" t="s">
        <v>3898</v>
      </c>
    </row>
    <row r="90" spans="1:7" s="7" customFormat="1">
      <c r="A90" s="7" t="s">
        <v>49</v>
      </c>
      <c r="D90" s="144" t="s">
        <v>8183</v>
      </c>
      <c r="E90" s="144" t="s">
        <v>3899</v>
      </c>
      <c r="F90" s="145">
        <v>1</v>
      </c>
      <c r="G90" s="144" t="s">
        <v>3898</v>
      </c>
    </row>
    <row r="91" spans="1:7" s="7" customFormat="1">
      <c r="A91" s="7" t="s">
        <v>49</v>
      </c>
      <c r="D91" s="144" t="s">
        <v>8185</v>
      </c>
      <c r="E91" s="144" t="s">
        <v>3899</v>
      </c>
      <c r="F91" s="145">
        <v>1</v>
      </c>
      <c r="G91" s="144" t="s">
        <v>3898</v>
      </c>
    </row>
    <row r="92" spans="1:7" s="7" customFormat="1">
      <c r="A92" s="7" t="s">
        <v>49</v>
      </c>
      <c r="D92" s="144" t="s">
        <v>8191</v>
      </c>
      <c r="E92" s="144" t="s">
        <v>3899</v>
      </c>
      <c r="F92" s="145">
        <v>2</v>
      </c>
      <c r="G92" s="144" t="s">
        <v>3898</v>
      </c>
    </row>
    <row r="93" spans="1:7" s="7" customFormat="1">
      <c r="A93" s="7" t="s">
        <v>49</v>
      </c>
      <c r="D93" s="144" t="s">
        <v>8193</v>
      </c>
      <c r="E93" s="144" t="s">
        <v>3899</v>
      </c>
      <c r="F93" s="145">
        <v>2</v>
      </c>
      <c r="G93" s="144" t="s">
        <v>3898</v>
      </c>
    </row>
    <row r="94" spans="1:7" s="7" customFormat="1">
      <c r="A94" s="7" t="s">
        <v>49</v>
      </c>
      <c r="D94" s="144" t="s">
        <v>8195</v>
      </c>
      <c r="E94" s="144" t="s">
        <v>3899</v>
      </c>
      <c r="F94" s="145">
        <v>3</v>
      </c>
      <c r="G94" s="144" t="s">
        <v>3898</v>
      </c>
    </row>
    <row r="95" spans="1:7" s="7" customFormat="1">
      <c r="A95" s="7" t="s">
        <v>49</v>
      </c>
      <c r="D95" s="144" t="s">
        <v>8197</v>
      </c>
      <c r="E95" s="144" t="s">
        <v>3899</v>
      </c>
      <c r="F95" s="145">
        <v>3</v>
      </c>
      <c r="G95" s="144" t="s">
        <v>3898</v>
      </c>
    </row>
    <row r="96" spans="1:7" s="7" customFormat="1">
      <c r="A96" s="7" t="s">
        <v>49</v>
      </c>
      <c r="D96" s="144" t="s">
        <v>8199</v>
      </c>
      <c r="E96" s="144" t="s">
        <v>3899</v>
      </c>
      <c r="F96" s="145">
        <v>13</v>
      </c>
      <c r="G96" s="144" t="s">
        <v>3898</v>
      </c>
    </row>
    <row r="97" spans="1:7" s="7" customFormat="1">
      <c r="A97" s="7" t="s">
        <v>49</v>
      </c>
      <c r="D97" s="144" t="s">
        <v>8690</v>
      </c>
      <c r="E97" s="144" t="s">
        <v>3899</v>
      </c>
      <c r="F97" s="145">
        <v>3</v>
      </c>
      <c r="G97" s="144" t="s">
        <v>3898</v>
      </c>
    </row>
    <row r="98" spans="1:7" s="7" customFormat="1">
      <c r="A98" s="7" t="s">
        <v>49</v>
      </c>
      <c r="D98" s="144" t="s">
        <v>8692</v>
      </c>
      <c r="E98" s="144" t="s">
        <v>3899</v>
      </c>
      <c r="F98" s="145">
        <v>2</v>
      </c>
      <c r="G98" s="144" t="s">
        <v>3898</v>
      </c>
    </row>
    <row r="99" spans="1:7" s="7" customFormat="1">
      <c r="A99" s="7" t="s">
        <v>49</v>
      </c>
      <c r="D99" s="144" t="s">
        <v>8715</v>
      </c>
      <c r="E99" s="144" t="s">
        <v>3899</v>
      </c>
      <c r="F99" s="145">
        <v>5</v>
      </c>
      <c r="G99" s="144" t="s">
        <v>3898</v>
      </c>
    </row>
    <row r="100" spans="1:7" s="7" customFormat="1">
      <c r="A100" s="7" t="s">
        <v>49</v>
      </c>
      <c r="D100" s="144" t="s">
        <v>8717</v>
      </c>
      <c r="E100" s="144" t="s">
        <v>3899</v>
      </c>
      <c r="F100" s="145">
        <v>1</v>
      </c>
      <c r="G100" s="144" t="s">
        <v>3898</v>
      </c>
    </row>
    <row r="101" spans="1:7" s="7" customFormat="1">
      <c r="A101" s="7" t="s">
        <v>49</v>
      </c>
      <c r="D101" s="144" t="s">
        <v>8694</v>
      </c>
      <c r="E101" s="144" t="s">
        <v>3899</v>
      </c>
      <c r="F101" s="145">
        <v>6</v>
      </c>
      <c r="G101" s="144" t="s">
        <v>3898</v>
      </c>
    </row>
    <row r="102" spans="1:7" s="7" customFormat="1">
      <c r="A102" s="7" t="s">
        <v>49</v>
      </c>
      <c r="D102" s="144" t="s">
        <v>8696</v>
      </c>
      <c r="E102" s="144" t="s">
        <v>3899</v>
      </c>
      <c r="F102" s="145">
        <v>1</v>
      </c>
      <c r="G102" s="144" t="s">
        <v>3898</v>
      </c>
    </row>
    <row r="103" spans="1:7" s="7" customFormat="1">
      <c r="A103" s="7" t="s">
        <v>49</v>
      </c>
      <c r="D103" s="144" t="s">
        <v>8720</v>
      </c>
      <c r="E103" s="144" t="s">
        <v>3899</v>
      </c>
      <c r="F103" s="145">
        <v>6</v>
      </c>
      <c r="G103" s="144" t="s">
        <v>3898</v>
      </c>
    </row>
    <row r="104" spans="1:7" s="7" customFormat="1">
      <c r="A104" s="7" t="s">
        <v>49</v>
      </c>
      <c r="D104" s="144" t="s">
        <v>8685</v>
      </c>
      <c r="E104" s="144" t="s">
        <v>3899</v>
      </c>
      <c r="F104" s="145">
        <v>6</v>
      </c>
      <c r="G104" s="144" t="s">
        <v>3898</v>
      </c>
    </row>
    <row r="105" spans="1:7" s="7" customFormat="1">
      <c r="A105" s="7" t="s">
        <v>49</v>
      </c>
      <c r="D105" s="144" t="s">
        <v>8722</v>
      </c>
      <c r="E105" s="144" t="s">
        <v>3899</v>
      </c>
      <c r="F105" s="145">
        <v>9</v>
      </c>
      <c r="G105" s="144" t="s">
        <v>3898</v>
      </c>
    </row>
    <row r="106" spans="1:7" s="7" customFormat="1">
      <c r="A106" s="7" t="s">
        <v>49</v>
      </c>
      <c r="D106" s="144" t="s">
        <v>8725</v>
      </c>
      <c r="E106" s="144" t="s">
        <v>3899</v>
      </c>
      <c r="F106" s="145">
        <v>7</v>
      </c>
      <c r="G106" s="144" t="s">
        <v>3898</v>
      </c>
    </row>
    <row r="107" spans="1:7" s="7" customFormat="1">
      <c r="A107" s="7" t="s">
        <v>49</v>
      </c>
      <c r="D107" s="144" t="s">
        <v>8702</v>
      </c>
      <c r="E107" s="144" t="s">
        <v>3899</v>
      </c>
      <c r="F107" s="145">
        <v>4</v>
      </c>
      <c r="G107" s="144" t="s">
        <v>3898</v>
      </c>
    </row>
    <row r="108" spans="1:7" s="7" customFormat="1">
      <c r="A108" s="7" t="s">
        <v>49</v>
      </c>
      <c r="D108" s="144" t="s">
        <v>4878</v>
      </c>
      <c r="E108" s="144" t="s">
        <v>3899</v>
      </c>
      <c r="F108" s="145">
        <v>7</v>
      </c>
      <c r="G108" s="144" t="s">
        <v>3898</v>
      </c>
    </row>
    <row r="109" spans="1:7" s="7" customFormat="1">
      <c r="A109" s="7" t="s">
        <v>49</v>
      </c>
      <c r="D109" s="144" t="s">
        <v>912</v>
      </c>
      <c r="E109" s="144" t="s">
        <v>3899</v>
      </c>
      <c r="F109" s="145">
        <v>28</v>
      </c>
      <c r="G109" s="144" t="s">
        <v>3898</v>
      </c>
    </row>
    <row r="110" spans="1:7" s="7" customFormat="1">
      <c r="A110" s="7" t="s">
        <v>49</v>
      </c>
      <c r="D110" s="144" t="s">
        <v>1293</v>
      </c>
      <c r="E110" s="144" t="s">
        <v>3899</v>
      </c>
      <c r="F110" s="145">
        <v>19</v>
      </c>
      <c r="G110" s="144" t="s">
        <v>3898</v>
      </c>
    </row>
    <row r="111" spans="1:7" s="7" customFormat="1">
      <c r="A111" s="7" t="s">
        <v>49</v>
      </c>
      <c r="D111" s="144" t="s">
        <v>91</v>
      </c>
      <c r="E111" s="144" t="s">
        <v>3899</v>
      </c>
      <c r="F111" s="145">
        <v>36</v>
      </c>
      <c r="G111" s="144" t="s">
        <v>3898</v>
      </c>
    </row>
    <row r="112" spans="1:7" s="7" customFormat="1">
      <c r="A112" s="7" t="s">
        <v>49</v>
      </c>
      <c r="D112" s="144" t="s">
        <v>339</v>
      </c>
      <c r="E112" s="144" t="s">
        <v>3899</v>
      </c>
      <c r="F112" s="145">
        <v>24</v>
      </c>
      <c r="G112" s="144" t="s">
        <v>3898</v>
      </c>
    </row>
    <row r="113" spans="1:7" s="7" customFormat="1">
      <c r="A113" s="7" t="s">
        <v>49</v>
      </c>
      <c r="D113" s="144" t="s">
        <v>339</v>
      </c>
      <c r="E113" s="144" t="s">
        <v>3899</v>
      </c>
      <c r="F113" s="145">
        <v>12</v>
      </c>
      <c r="G113" s="144" t="s">
        <v>3898</v>
      </c>
    </row>
    <row r="114" spans="1:7" s="7" customFormat="1">
      <c r="A114" s="7" t="s">
        <v>49</v>
      </c>
      <c r="D114" s="144" t="s">
        <v>333</v>
      </c>
      <c r="E114" s="144" t="s">
        <v>3899</v>
      </c>
      <c r="F114" s="145">
        <v>12</v>
      </c>
      <c r="G114" s="144" t="s">
        <v>3898</v>
      </c>
    </row>
    <row r="115" spans="1:7" s="7" customFormat="1">
      <c r="A115" s="7" t="s">
        <v>49</v>
      </c>
      <c r="D115" s="144" t="s">
        <v>2708</v>
      </c>
      <c r="E115" s="144" t="s">
        <v>3899</v>
      </c>
      <c r="F115" s="145">
        <v>16</v>
      </c>
      <c r="G115" s="144" t="s">
        <v>3898</v>
      </c>
    </row>
    <row r="116" spans="1:7" s="7" customFormat="1">
      <c r="A116" s="7" t="s">
        <v>49</v>
      </c>
      <c r="D116" s="144" t="s">
        <v>312</v>
      </c>
      <c r="E116" s="144" t="s">
        <v>3899</v>
      </c>
      <c r="F116" s="145">
        <v>12</v>
      </c>
      <c r="G116" s="144" t="s">
        <v>3898</v>
      </c>
    </row>
    <row r="117" spans="1:7" s="7" customFormat="1">
      <c r="A117" s="7" t="s">
        <v>49</v>
      </c>
      <c r="D117" s="144" t="s">
        <v>315</v>
      </c>
      <c r="E117" s="144" t="s">
        <v>3899</v>
      </c>
      <c r="F117" s="145">
        <v>5</v>
      </c>
      <c r="G117" s="144" t="s">
        <v>3898</v>
      </c>
    </row>
    <row r="118" spans="1:7" s="7" customFormat="1">
      <c r="A118" s="7" t="s">
        <v>49</v>
      </c>
      <c r="D118" s="144" t="s">
        <v>321</v>
      </c>
      <c r="E118" s="144" t="s">
        <v>3899</v>
      </c>
      <c r="F118" s="145">
        <v>7</v>
      </c>
      <c r="G118" s="144" t="s">
        <v>3898</v>
      </c>
    </row>
    <row r="119" spans="1:7" s="7" customFormat="1">
      <c r="A119" s="7" t="s">
        <v>49</v>
      </c>
      <c r="D119" s="144" t="s">
        <v>336</v>
      </c>
      <c r="E119" s="144" t="s">
        <v>3899</v>
      </c>
      <c r="F119" s="145">
        <v>24</v>
      </c>
      <c r="G119" s="144" t="s">
        <v>3898</v>
      </c>
    </row>
    <row r="120" spans="1:7" s="7" customFormat="1">
      <c r="A120" s="7" t="s">
        <v>49</v>
      </c>
      <c r="D120" s="144" t="s">
        <v>333</v>
      </c>
      <c r="E120" s="144" t="s">
        <v>3899</v>
      </c>
      <c r="F120" s="145">
        <v>24</v>
      </c>
      <c r="G120" s="144" t="s">
        <v>3898</v>
      </c>
    </row>
    <row r="121" spans="1:7" s="7" customFormat="1">
      <c r="A121" s="7" t="s">
        <v>49</v>
      </c>
      <c r="D121" s="144" t="s">
        <v>318</v>
      </c>
      <c r="E121" s="144" t="s">
        <v>3899</v>
      </c>
      <c r="F121" s="145">
        <v>13</v>
      </c>
      <c r="G121" s="144" t="s">
        <v>3898</v>
      </c>
    </row>
    <row r="122" spans="1:7" s="7" customFormat="1">
      <c r="A122" s="7" t="s">
        <v>49</v>
      </c>
      <c r="D122" s="144" t="s">
        <v>961</v>
      </c>
      <c r="E122" s="144" t="s">
        <v>3899</v>
      </c>
      <c r="F122" s="145">
        <v>25</v>
      </c>
      <c r="G122" s="144" t="s">
        <v>3898</v>
      </c>
    </row>
    <row r="123" spans="1:7" s="7" customFormat="1">
      <c r="A123" s="7" t="s">
        <v>49</v>
      </c>
      <c r="D123" s="144" t="s">
        <v>1403</v>
      </c>
      <c r="E123" s="144" t="s">
        <v>3899</v>
      </c>
      <c r="F123" s="145">
        <v>28</v>
      </c>
      <c r="G123" s="144" t="s">
        <v>3898</v>
      </c>
    </row>
    <row r="124" spans="1:7" s="7" customFormat="1">
      <c r="A124" s="7" t="s">
        <v>49</v>
      </c>
      <c r="D124" s="144" t="s">
        <v>1247</v>
      </c>
      <c r="E124" s="144" t="s">
        <v>3899</v>
      </c>
      <c r="F124" s="145">
        <v>24</v>
      </c>
      <c r="G124" s="144" t="s">
        <v>3898</v>
      </c>
    </row>
    <row r="125" spans="1:7" s="7" customFormat="1">
      <c r="A125" s="7" t="s">
        <v>49</v>
      </c>
      <c r="D125" s="144" t="s">
        <v>600</v>
      </c>
      <c r="E125" s="144" t="s">
        <v>3899</v>
      </c>
      <c r="F125" s="145">
        <v>20</v>
      </c>
      <c r="G125" s="144" t="s">
        <v>3898</v>
      </c>
    </row>
    <row r="126" spans="1:7" s="7" customFormat="1">
      <c r="A126" s="7" t="s">
        <v>49</v>
      </c>
      <c r="D126" s="144" t="s">
        <v>600</v>
      </c>
      <c r="E126" s="144" t="s">
        <v>3899</v>
      </c>
      <c r="F126" s="145">
        <v>20</v>
      </c>
      <c r="G126" s="144" t="s">
        <v>3898</v>
      </c>
    </row>
    <row r="127" spans="1:7" s="7" customFormat="1">
      <c r="A127" s="7" t="s">
        <v>49</v>
      </c>
      <c r="D127" s="144" t="s">
        <v>1403</v>
      </c>
      <c r="E127" s="144" t="s">
        <v>3899</v>
      </c>
      <c r="F127" s="145">
        <v>28</v>
      </c>
      <c r="G127" s="144" t="s">
        <v>3898</v>
      </c>
    </row>
    <row r="128" spans="1:7" s="7" customFormat="1">
      <c r="A128" s="7" t="s">
        <v>49</v>
      </c>
      <c r="D128" s="144" t="s">
        <v>1406</v>
      </c>
      <c r="E128" s="144" t="s">
        <v>3899</v>
      </c>
      <c r="F128" s="145">
        <v>28</v>
      </c>
      <c r="G128" s="144" t="s">
        <v>3898</v>
      </c>
    </row>
    <row r="129" spans="1:7" s="7" customFormat="1">
      <c r="A129" s="7" t="s">
        <v>49</v>
      </c>
      <c r="D129" s="144" t="s">
        <v>1406</v>
      </c>
      <c r="E129" s="144" t="s">
        <v>3899</v>
      </c>
      <c r="F129" s="145">
        <v>28</v>
      </c>
      <c r="G129" s="144" t="s">
        <v>3898</v>
      </c>
    </row>
    <row r="130" spans="1:7" s="7" customFormat="1">
      <c r="A130" s="7" t="s">
        <v>49</v>
      </c>
      <c r="D130" s="144" t="s">
        <v>1302</v>
      </c>
      <c r="E130" s="144" t="s">
        <v>3899</v>
      </c>
      <c r="F130" s="145">
        <v>36</v>
      </c>
      <c r="G130" s="144" t="s">
        <v>3898</v>
      </c>
    </row>
    <row r="131" spans="1:7" s="7" customFormat="1">
      <c r="A131" s="7" t="s">
        <v>49</v>
      </c>
      <c r="D131" s="144" t="s">
        <v>8101</v>
      </c>
      <c r="E131" s="144" t="s">
        <v>3899</v>
      </c>
      <c r="F131" s="145">
        <v>24</v>
      </c>
      <c r="G131" s="144" t="s">
        <v>3898</v>
      </c>
    </row>
    <row r="132" spans="1:7" s="7" customFormat="1">
      <c r="A132" s="7" t="s">
        <v>49</v>
      </c>
      <c r="D132" s="144" t="s">
        <v>743</v>
      </c>
      <c r="E132" s="144" t="s">
        <v>3899</v>
      </c>
      <c r="F132" s="145">
        <v>20</v>
      </c>
      <c r="G132" s="144" t="s">
        <v>3898</v>
      </c>
    </row>
    <row r="133" spans="1:7" s="7" customFormat="1">
      <c r="A133" s="7" t="s">
        <v>49</v>
      </c>
      <c r="D133" s="144" t="s">
        <v>989</v>
      </c>
      <c r="E133" s="144" t="s">
        <v>3899</v>
      </c>
      <c r="F133" s="145">
        <v>24</v>
      </c>
      <c r="G133" s="144" t="s">
        <v>3898</v>
      </c>
    </row>
    <row r="134" spans="1:7" s="7" customFormat="1">
      <c r="A134" s="7" t="s">
        <v>49</v>
      </c>
      <c r="D134" s="144" t="s">
        <v>8101</v>
      </c>
      <c r="E134" s="144" t="s">
        <v>3899</v>
      </c>
      <c r="F134" s="145">
        <v>24</v>
      </c>
      <c r="G134" s="144" t="s">
        <v>3898</v>
      </c>
    </row>
    <row r="135" spans="1:7" s="7" customFormat="1">
      <c r="A135" s="7" t="s">
        <v>49</v>
      </c>
      <c r="D135" s="144" t="s">
        <v>8101</v>
      </c>
      <c r="E135" s="144" t="s">
        <v>3899</v>
      </c>
      <c r="F135" s="145">
        <v>24</v>
      </c>
      <c r="G135" s="144" t="s">
        <v>3898</v>
      </c>
    </row>
    <row r="136" spans="1:7" s="7" customFormat="1">
      <c r="A136" s="7" t="s">
        <v>49</v>
      </c>
      <c r="D136" s="144" t="s">
        <v>8101</v>
      </c>
      <c r="E136" s="144" t="s">
        <v>3899</v>
      </c>
      <c r="F136" s="145">
        <v>24</v>
      </c>
      <c r="G136" s="144" t="s">
        <v>3898</v>
      </c>
    </row>
    <row r="137" spans="1:7" s="7" customFormat="1">
      <c r="A137" s="7" t="s">
        <v>49</v>
      </c>
      <c r="D137" s="144" t="s">
        <v>8101</v>
      </c>
      <c r="E137" s="144" t="s">
        <v>3899</v>
      </c>
      <c r="F137" s="145">
        <v>24</v>
      </c>
      <c r="G137" s="144" t="s">
        <v>3898</v>
      </c>
    </row>
    <row r="138" spans="1:7" s="7" customFormat="1">
      <c r="A138" s="7" t="s">
        <v>49</v>
      </c>
      <c r="D138" s="144" t="s">
        <v>8101</v>
      </c>
      <c r="E138" s="144" t="s">
        <v>3899</v>
      </c>
      <c r="F138" s="145">
        <v>24</v>
      </c>
      <c r="G138" s="144" t="s">
        <v>3898</v>
      </c>
    </row>
    <row r="139" spans="1:7" s="7" customFormat="1">
      <c r="A139" s="7" t="s">
        <v>49</v>
      </c>
      <c r="D139" s="144" t="s">
        <v>8101</v>
      </c>
      <c r="E139" s="144" t="s">
        <v>3899</v>
      </c>
      <c r="F139" s="145">
        <v>24</v>
      </c>
      <c r="G139" s="144" t="s">
        <v>3898</v>
      </c>
    </row>
    <row r="140" spans="1:7" s="7" customFormat="1">
      <c r="A140" s="7" t="s">
        <v>49</v>
      </c>
      <c r="D140" s="144" t="s">
        <v>8101</v>
      </c>
      <c r="E140" s="144" t="s">
        <v>3899</v>
      </c>
      <c r="F140" s="145">
        <v>24</v>
      </c>
      <c r="G140" s="144" t="s">
        <v>3898</v>
      </c>
    </row>
    <row r="141" spans="1:7" s="7" customFormat="1">
      <c r="A141" s="7" t="s">
        <v>49</v>
      </c>
      <c r="D141" s="144" t="s">
        <v>849</v>
      </c>
      <c r="E141" s="144" t="s">
        <v>3899</v>
      </c>
      <c r="F141" s="145">
        <v>36</v>
      </c>
      <c r="G141" s="144" t="s">
        <v>3898</v>
      </c>
    </row>
    <row r="142" spans="1:7" s="7" customFormat="1">
      <c r="A142" s="7" t="s">
        <v>49</v>
      </c>
      <c r="D142" s="144" t="s">
        <v>8169</v>
      </c>
      <c r="E142" s="144" t="s">
        <v>3899</v>
      </c>
      <c r="F142" s="145">
        <v>1</v>
      </c>
      <c r="G142" s="144" t="s">
        <v>3898</v>
      </c>
    </row>
    <row r="143" spans="1:7" s="7" customFormat="1">
      <c r="A143" s="7" t="s">
        <v>49</v>
      </c>
      <c r="D143" s="144" t="s">
        <v>8167</v>
      </c>
      <c r="E143" s="144" t="s">
        <v>3899</v>
      </c>
      <c r="F143" s="145">
        <v>1</v>
      </c>
      <c r="G143" s="144" t="s">
        <v>3898</v>
      </c>
    </row>
    <row r="144" spans="1:7" s="7" customFormat="1">
      <c r="A144" s="7" t="s">
        <v>49</v>
      </c>
      <c r="D144" s="144" t="s">
        <v>8169</v>
      </c>
      <c r="E144" s="144" t="s">
        <v>3899</v>
      </c>
      <c r="F144" s="145">
        <v>1</v>
      </c>
      <c r="G144" s="144" t="s">
        <v>3898</v>
      </c>
    </row>
    <row r="145" spans="1:7" s="7" customFormat="1">
      <c r="A145" s="7" t="s">
        <v>49</v>
      </c>
      <c r="D145" s="144" t="s">
        <v>8167</v>
      </c>
      <c r="E145" s="144" t="s">
        <v>3899</v>
      </c>
      <c r="F145" s="145">
        <v>1</v>
      </c>
      <c r="G145" s="144" t="s">
        <v>3898</v>
      </c>
    </row>
    <row r="146" spans="1:7" s="7" customFormat="1">
      <c r="A146" s="7" t="s">
        <v>49</v>
      </c>
      <c r="D146" s="144" t="s">
        <v>8145</v>
      </c>
      <c r="E146" s="144" t="s">
        <v>3899</v>
      </c>
      <c r="F146" s="145">
        <v>1</v>
      </c>
      <c r="G146" s="144" t="s">
        <v>3898</v>
      </c>
    </row>
    <row r="147" spans="1:7" s="7" customFormat="1">
      <c r="A147" s="7" t="s">
        <v>49</v>
      </c>
      <c r="D147" s="144" t="s">
        <v>8142</v>
      </c>
      <c r="E147" s="144" t="s">
        <v>3899</v>
      </c>
      <c r="F147" s="145">
        <v>1</v>
      </c>
      <c r="G147" s="144" t="s">
        <v>3898</v>
      </c>
    </row>
    <row r="148" spans="1:7" s="7" customFormat="1">
      <c r="A148" s="7" t="s">
        <v>49</v>
      </c>
      <c r="D148" s="144" t="s">
        <v>8157</v>
      </c>
      <c r="E148" s="144" t="s">
        <v>3899</v>
      </c>
      <c r="F148" s="145">
        <v>1</v>
      </c>
      <c r="G148" s="144" t="s">
        <v>3898</v>
      </c>
    </row>
    <row r="149" spans="1:7" s="7" customFormat="1">
      <c r="A149" s="7" t="s">
        <v>49</v>
      </c>
      <c r="D149" s="144" t="s">
        <v>8155</v>
      </c>
      <c r="E149" s="144" t="s">
        <v>3899</v>
      </c>
      <c r="F149" s="145">
        <v>1</v>
      </c>
      <c r="G149" s="144" t="s">
        <v>3898</v>
      </c>
    </row>
    <row r="150" spans="1:7" s="7" customFormat="1">
      <c r="A150" s="7" t="s">
        <v>49</v>
      </c>
      <c r="D150" s="144" t="s">
        <v>8185</v>
      </c>
      <c r="E150" s="144" t="s">
        <v>3899</v>
      </c>
      <c r="F150" s="145">
        <v>1</v>
      </c>
      <c r="G150" s="144" t="s">
        <v>3898</v>
      </c>
    </row>
    <row r="151" spans="1:7" s="7" customFormat="1">
      <c r="A151" s="7" t="s">
        <v>49</v>
      </c>
      <c r="D151" s="144" t="s">
        <v>8183</v>
      </c>
      <c r="E151" s="144" t="s">
        <v>3899</v>
      </c>
      <c r="F151" s="145">
        <v>1</v>
      </c>
      <c r="G151" s="144" t="s">
        <v>3898</v>
      </c>
    </row>
    <row r="152" spans="1:7" s="7" customFormat="1">
      <c r="A152" s="7" t="s">
        <v>49</v>
      </c>
      <c r="D152" s="144" t="s">
        <v>8185</v>
      </c>
      <c r="E152" s="144" t="s">
        <v>3899</v>
      </c>
      <c r="F152" s="145">
        <v>1</v>
      </c>
      <c r="G152" s="144" t="s">
        <v>3898</v>
      </c>
    </row>
    <row r="153" spans="1:7" s="7" customFormat="1">
      <c r="A153" s="7" t="s">
        <v>49</v>
      </c>
      <c r="D153" s="144" t="s">
        <v>8183</v>
      </c>
      <c r="E153" s="144" t="s">
        <v>3899</v>
      </c>
      <c r="F153" s="145">
        <v>1</v>
      </c>
      <c r="G153" s="144" t="s">
        <v>3898</v>
      </c>
    </row>
    <row r="154" spans="1:7" s="7" customFormat="1">
      <c r="A154" s="7" t="s">
        <v>49</v>
      </c>
      <c r="D154" s="144" t="s">
        <v>1305</v>
      </c>
      <c r="E154" s="144" t="s">
        <v>3899</v>
      </c>
      <c r="F154" s="145">
        <v>50</v>
      </c>
      <c r="G154" s="144" t="s">
        <v>3898</v>
      </c>
    </row>
    <row r="155" spans="1:7" s="7" customFormat="1">
      <c r="A155" s="7" t="s">
        <v>49</v>
      </c>
      <c r="D155" s="144" t="s">
        <v>1118</v>
      </c>
      <c r="E155" s="144" t="s">
        <v>3899</v>
      </c>
      <c r="F155" s="145">
        <v>24</v>
      </c>
      <c r="G155" s="144" t="s">
        <v>3898</v>
      </c>
    </row>
    <row r="156" spans="1:7" s="7" customFormat="1">
      <c r="A156" s="7" t="s">
        <v>49</v>
      </c>
      <c r="D156" s="144" t="s">
        <v>8175</v>
      </c>
      <c r="E156" s="144" t="s">
        <v>3899</v>
      </c>
      <c r="F156" s="145">
        <v>1</v>
      </c>
      <c r="G156" s="144" t="s">
        <v>3898</v>
      </c>
    </row>
    <row r="157" spans="1:7" s="7" customFormat="1">
      <c r="A157" s="7" t="s">
        <v>49</v>
      </c>
      <c r="D157" s="144" t="s">
        <v>8177</v>
      </c>
      <c r="E157" s="144" t="s">
        <v>3899</v>
      </c>
      <c r="F157" s="145">
        <v>1</v>
      </c>
      <c r="G157" s="144" t="s">
        <v>3898</v>
      </c>
    </row>
    <row r="158" spans="1:7" s="7" customFormat="1">
      <c r="A158" s="7" t="s">
        <v>49</v>
      </c>
      <c r="D158" s="144" t="s">
        <v>8175</v>
      </c>
      <c r="E158" s="144" t="s">
        <v>3899</v>
      </c>
      <c r="F158" s="145">
        <v>1</v>
      </c>
      <c r="G158" s="144" t="s">
        <v>3898</v>
      </c>
    </row>
    <row r="159" spans="1:7" s="7" customFormat="1">
      <c r="A159" s="7" t="s">
        <v>49</v>
      </c>
      <c r="D159" s="144" t="s">
        <v>8177</v>
      </c>
      <c r="E159" s="144" t="s">
        <v>3899</v>
      </c>
      <c r="F159" s="145">
        <v>1</v>
      </c>
      <c r="G159" s="144" t="s">
        <v>3898</v>
      </c>
    </row>
    <row r="160" spans="1:7" s="7" customFormat="1">
      <c r="A160" s="7" t="s">
        <v>49</v>
      </c>
      <c r="D160" s="144" t="s">
        <v>8151</v>
      </c>
      <c r="E160" s="144" t="s">
        <v>3899</v>
      </c>
      <c r="F160" s="145">
        <v>1</v>
      </c>
      <c r="G160" s="144" t="s">
        <v>3898</v>
      </c>
    </row>
    <row r="161" spans="1:7" s="7" customFormat="1">
      <c r="A161" s="7" t="s">
        <v>49</v>
      </c>
      <c r="D161" s="144" t="s">
        <v>8153</v>
      </c>
      <c r="E161" s="144" t="s">
        <v>3899</v>
      </c>
      <c r="F161" s="145">
        <v>1</v>
      </c>
      <c r="G161" s="144" t="s">
        <v>3898</v>
      </c>
    </row>
    <row r="162" spans="1:7" s="7" customFormat="1">
      <c r="A162" s="7" t="s">
        <v>49</v>
      </c>
      <c r="D162" s="144" t="s">
        <v>8151</v>
      </c>
      <c r="E162" s="144" t="s">
        <v>3899</v>
      </c>
      <c r="F162" s="145">
        <v>1</v>
      </c>
      <c r="G162" s="144" t="s">
        <v>3898</v>
      </c>
    </row>
    <row r="163" spans="1:7" s="7" customFormat="1">
      <c r="A163" s="7" t="s">
        <v>49</v>
      </c>
      <c r="D163" s="144" t="s">
        <v>8153</v>
      </c>
      <c r="E163" s="144" t="s">
        <v>3899</v>
      </c>
      <c r="F163" s="145">
        <v>1</v>
      </c>
      <c r="G163" s="144" t="s">
        <v>3898</v>
      </c>
    </row>
    <row r="164" spans="1:7" s="7" customFormat="1">
      <c r="A164" s="7" t="s">
        <v>49</v>
      </c>
      <c r="D164" s="144" t="s">
        <v>8179</v>
      </c>
      <c r="E164" s="144" t="s">
        <v>3899</v>
      </c>
      <c r="F164" s="145">
        <v>1</v>
      </c>
      <c r="G164" s="144" t="s">
        <v>3898</v>
      </c>
    </row>
    <row r="165" spans="1:7" s="7" customFormat="1">
      <c r="A165" s="7" t="s">
        <v>49</v>
      </c>
      <c r="D165" s="144" t="s">
        <v>8181</v>
      </c>
      <c r="E165" s="144" t="s">
        <v>3899</v>
      </c>
      <c r="F165" s="145">
        <v>1</v>
      </c>
      <c r="G165" s="144" t="s">
        <v>3898</v>
      </c>
    </row>
    <row r="166" spans="1:7" s="7" customFormat="1">
      <c r="A166" s="7" t="s">
        <v>49</v>
      </c>
      <c r="D166" s="144" t="s">
        <v>8165</v>
      </c>
      <c r="E166" s="144" t="s">
        <v>3899</v>
      </c>
      <c r="F166" s="145">
        <v>1</v>
      </c>
      <c r="G166" s="144" t="s">
        <v>3898</v>
      </c>
    </row>
    <row r="167" spans="1:7" s="7" customFormat="1">
      <c r="A167" s="7" t="s">
        <v>49</v>
      </c>
      <c r="D167" s="144" t="s">
        <v>8163</v>
      </c>
      <c r="E167" s="144" t="s">
        <v>3899</v>
      </c>
      <c r="F167" s="145">
        <v>1</v>
      </c>
      <c r="G167" s="144" t="s">
        <v>3898</v>
      </c>
    </row>
    <row r="168" spans="1:7" s="7" customFormat="1">
      <c r="A168" s="7" t="s">
        <v>49</v>
      </c>
      <c r="D168" s="144" t="s">
        <v>8191</v>
      </c>
      <c r="E168" s="144" t="s">
        <v>3899</v>
      </c>
      <c r="F168" s="145">
        <v>1</v>
      </c>
      <c r="G168" s="144" t="s">
        <v>3898</v>
      </c>
    </row>
    <row r="169" spans="1:7" s="7" customFormat="1">
      <c r="A169" s="7" t="s">
        <v>49</v>
      </c>
      <c r="D169" s="144" t="s">
        <v>8193</v>
      </c>
      <c r="E169" s="144" t="s">
        <v>3899</v>
      </c>
      <c r="F169" s="145">
        <v>1</v>
      </c>
      <c r="G169" s="144" t="s">
        <v>3898</v>
      </c>
    </row>
    <row r="170" spans="1:7" s="7" customFormat="1">
      <c r="A170" s="7" t="s">
        <v>49</v>
      </c>
      <c r="D170" s="144" t="s">
        <v>8191</v>
      </c>
      <c r="E170" s="144" t="s">
        <v>3899</v>
      </c>
      <c r="F170" s="145">
        <v>1</v>
      </c>
      <c r="G170" s="144" t="s">
        <v>3898</v>
      </c>
    </row>
    <row r="171" spans="1:7" s="7" customFormat="1">
      <c r="A171" s="7" t="s">
        <v>49</v>
      </c>
      <c r="D171" s="144" t="s">
        <v>8193</v>
      </c>
      <c r="E171" s="144" t="s">
        <v>3899</v>
      </c>
      <c r="F171" s="145">
        <v>1</v>
      </c>
      <c r="G171" s="144" t="s">
        <v>3898</v>
      </c>
    </row>
    <row r="172" spans="1:7" s="7" customFormat="1">
      <c r="A172" s="7" t="s">
        <v>49</v>
      </c>
      <c r="D172" s="144" t="s">
        <v>8195</v>
      </c>
      <c r="E172" s="144" t="s">
        <v>3899</v>
      </c>
      <c r="F172" s="145">
        <v>1</v>
      </c>
      <c r="G172" s="144" t="s">
        <v>3898</v>
      </c>
    </row>
    <row r="173" spans="1:7" s="7" customFormat="1">
      <c r="A173" s="7" t="s">
        <v>49</v>
      </c>
      <c r="D173" s="144" t="s">
        <v>8197</v>
      </c>
      <c r="E173" s="144" t="s">
        <v>3899</v>
      </c>
      <c r="F173" s="145">
        <v>1</v>
      </c>
      <c r="G173" s="144" t="s">
        <v>3898</v>
      </c>
    </row>
    <row r="174" spans="1:7" s="7" customFormat="1">
      <c r="A174" s="7" t="s">
        <v>49</v>
      </c>
      <c r="D174" s="144" t="s">
        <v>8147</v>
      </c>
      <c r="E174" s="144" t="s">
        <v>3899</v>
      </c>
      <c r="F174" s="145">
        <v>1</v>
      </c>
      <c r="G174" s="144" t="s">
        <v>3898</v>
      </c>
    </row>
    <row r="175" spans="1:7" s="7" customFormat="1">
      <c r="A175" s="7" t="s">
        <v>49</v>
      </c>
      <c r="D175" s="144" t="s">
        <v>8149</v>
      </c>
      <c r="E175" s="144" t="s">
        <v>3899</v>
      </c>
      <c r="F175" s="145">
        <v>1</v>
      </c>
      <c r="G175" s="144" t="s">
        <v>3898</v>
      </c>
    </row>
    <row r="176" spans="1:7" s="7" customFormat="1">
      <c r="A176" s="7" t="s">
        <v>49</v>
      </c>
      <c r="D176" s="144" t="s">
        <v>8159</v>
      </c>
      <c r="E176" s="144" t="s">
        <v>3899</v>
      </c>
      <c r="F176" s="145">
        <v>1</v>
      </c>
      <c r="G176" s="144" t="s">
        <v>3898</v>
      </c>
    </row>
    <row r="177" spans="1:11" s="7" customFormat="1">
      <c r="A177" s="7" t="s">
        <v>49</v>
      </c>
      <c r="D177" s="144" t="s">
        <v>8161</v>
      </c>
      <c r="E177" s="144" t="s">
        <v>3899</v>
      </c>
      <c r="F177" s="145">
        <v>1</v>
      </c>
      <c r="G177" s="144" t="s">
        <v>3898</v>
      </c>
    </row>
    <row r="178" spans="1:11" s="7" customFormat="1">
      <c r="A178" s="7" t="s">
        <v>49</v>
      </c>
      <c r="D178" s="144" t="s">
        <v>8571</v>
      </c>
      <c r="E178" s="144" t="s">
        <v>3899</v>
      </c>
      <c r="F178" s="145">
        <v>1</v>
      </c>
      <c r="G178" s="144" t="s">
        <v>3898</v>
      </c>
    </row>
    <row r="179" spans="1:11" s="7" customFormat="1">
      <c r="A179" s="7" t="s">
        <v>49</v>
      </c>
      <c r="D179" s="144" t="s">
        <v>8640</v>
      </c>
      <c r="E179" s="144" t="s">
        <v>3899</v>
      </c>
      <c r="F179" s="145">
        <v>1</v>
      </c>
      <c r="G179" s="144" t="s">
        <v>3898</v>
      </c>
    </row>
    <row r="180" spans="1:11" s="7" customFormat="1">
      <c r="A180" s="7" t="s">
        <v>49</v>
      </c>
      <c r="D180" s="144" t="s">
        <v>8565</v>
      </c>
      <c r="E180" s="144" t="s">
        <v>3899</v>
      </c>
      <c r="F180" s="145">
        <v>1</v>
      </c>
      <c r="G180" s="144" t="s">
        <v>3898</v>
      </c>
    </row>
    <row r="181" spans="1:11" s="7" customFormat="1">
      <c r="A181" s="7" t="s">
        <v>49</v>
      </c>
      <c r="D181" s="144" t="s">
        <v>8632</v>
      </c>
      <c r="E181" s="144" t="s">
        <v>3899</v>
      </c>
      <c r="F181" s="145">
        <v>1</v>
      </c>
      <c r="G181" s="144" t="s">
        <v>3898</v>
      </c>
    </row>
    <row r="182" spans="1:11" s="7" customFormat="1">
      <c r="A182" s="7" t="s">
        <v>49</v>
      </c>
      <c r="D182" s="144" t="s">
        <v>8541</v>
      </c>
      <c r="E182" s="144" t="s">
        <v>3899</v>
      </c>
      <c r="F182" s="145">
        <v>1</v>
      </c>
      <c r="G182" s="144" t="s">
        <v>3898</v>
      </c>
    </row>
    <row r="183" spans="1:11" s="7" customFormat="1">
      <c r="A183" s="7" t="s">
        <v>49</v>
      </c>
      <c r="D183" s="144" t="s">
        <v>8611</v>
      </c>
      <c r="E183" s="144" t="s">
        <v>3899</v>
      </c>
      <c r="F183" s="145">
        <v>1</v>
      </c>
      <c r="G183" s="144" t="s">
        <v>3898</v>
      </c>
    </row>
    <row r="184" spans="1:11" s="7" customFormat="1">
      <c r="A184" s="7" t="s">
        <v>49</v>
      </c>
      <c r="D184" s="144" t="s">
        <v>8554</v>
      </c>
      <c r="E184" s="144" t="s">
        <v>3899</v>
      </c>
      <c r="F184" s="145">
        <v>1</v>
      </c>
      <c r="G184" s="144" t="s">
        <v>3898</v>
      </c>
    </row>
    <row r="185" spans="1:11" s="7" customFormat="1">
      <c r="A185" s="7" t="s">
        <v>49</v>
      </c>
      <c r="D185" s="144" t="s">
        <v>8622</v>
      </c>
      <c r="E185" s="144" t="s">
        <v>3899</v>
      </c>
      <c r="F185" s="145">
        <v>1</v>
      </c>
      <c r="G185" s="144" t="s">
        <v>3898</v>
      </c>
    </row>
    <row r="186" spans="1:11" s="7" customFormat="1">
      <c r="A186" s="7" t="s">
        <v>49</v>
      </c>
      <c r="D186" s="144" t="s">
        <v>8548</v>
      </c>
      <c r="E186" s="144" t="s">
        <v>3899</v>
      </c>
      <c r="F186" s="145">
        <v>1</v>
      </c>
      <c r="G186" s="144" t="s">
        <v>3898</v>
      </c>
    </row>
    <row r="187" spans="1:11" s="7" customFormat="1">
      <c r="A187" s="7" t="s">
        <v>49</v>
      </c>
      <c r="D187" s="144" t="s">
        <v>8617</v>
      </c>
      <c r="E187" s="144" t="s">
        <v>3899</v>
      </c>
      <c r="F187" s="145">
        <v>1</v>
      </c>
      <c r="G187" s="144" t="s">
        <v>3898</v>
      </c>
    </row>
    <row r="188" spans="1:11" s="7" customFormat="1">
      <c r="A188" s="7" t="s">
        <v>49</v>
      </c>
      <c r="D188" s="144" t="s">
        <v>8595</v>
      </c>
      <c r="E188" s="144" t="s">
        <v>3899</v>
      </c>
      <c r="F188" s="145">
        <v>1</v>
      </c>
      <c r="G188" s="144" t="s">
        <v>3898</v>
      </c>
    </row>
    <row r="189" spans="1:11" s="7" customFormat="1">
      <c r="A189" s="7" t="s">
        <v>49</v>
      </c>
      <c r="D189" s="144" t="s">
        <v>8668</v>
      </c>
      <c r="E189" s="144" t="s">
        <v>3899</v>
      </c>
      <c r="F189" s="145">
        <v>1</v>
      </c>
      <c r="G189" s="144" t="s">
        <v>3898</v>
      </c>
    </row>
    <row r="190" spans="1:11">
      <c r="A190" s="7" t="s">
        <v>49</v>
      </c>
      <c r="B190" s="7"/>
      <c r="C190" s="7"/>
      <c r="D190" s="7" t="s">
        <v>52</v>
      </c>
      <c r="E190" s="7"/>
      <c r="F190" s="7">
        <f>SUBTOTAL(109,Ligne_vente[Quantité])</f>
        <v>9107</v>
      </c>
      <c r="G190" s="7">
        <f>SUBTOTAL(103,Ligne_vente[N° client facturé])</f>
        <v>179</v>
      </c>
      <c r="H190" s="7"/>
      <c r="I190" s="7"/>
      <c r="J190" s="7"/>
      <c r="K190" s="7"/>
    </row>
  </sheetData>
  <sheetProtection sheet="1" objects="1" scenarios="1"/>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E0C4-E4BB-4B24-8CC0-5769F7A88FD5}">
  <dimension ref="A1:H15385"/>
  <sheetViews>
    <sheetView topLeftCell="B2" workbookViewId="0"/>
  </sheetViews>
  <sheetFormatPr defaultColWidth="11.42578125" defaultRowHeight="15"/>
  <cols>
    <col min="1" max="1" width="11.42578125" hidden="1" customWidth="1"/>
    <col min="3" max="3" width="17.42578125" bestFit="1" customWidth="1"/>
    <col min="4" max="4" width="17.7109375" bestFit="1" customWidth="1"/>
    <col min="5" max="5" width="22.85546875" bestFit="1" customWidth="1"/>
  </cols>
  <sheetData>
    <row r="1" spans="1:8" s="7" customFormat="1" hidden="1">
      <c r="A1" s="10" t="s">
        <v>4732</v>
      </c>
      <c r="C1" s="7" t="s">
        <v>4742</v>
      </c>
      <c r="D1" s="7" t="s">
        <v>51</v>
      </c>
      <c r="E1" s="7" t="s">
        <v>51</v>
      </c>
    </row>
    <row r="2" spans="1:8" s="7" customFormat="1"/>
    <row r="3" spans="1:8" s="7" customFormat="1" hidden="1">
      <c r="A3" s="10" t="s">
        <v>9</v>
      </c>
      <c r="C3" s="15" t="s">
        <v>11</v>
      </c>
      <c r="D3" s="15"/>
      <c r="E3" s="15"/>
      <c r="F3" s="10" t="s">
        <v>3844</v>
      </c>
      <c r="G3" s="10" t="s">
        <v>4185</v>
      </c>
      <c r="H3" s="10" t="s">
        <v>3901</v>
      </c>
    </row>
    <row r="4" spans="1:8" s="7" customFormat="1" hidden="1">
      <c r="A4" s="10" t="s">
        <v>9</v>
      </c>
      <c r="C4" s="15" t="s">
        <v>12</v>
      </c>
      <c r="D4" s="15"/>
      <c r="E4" s="15"/>
      <c r="F4" s="10" t="s">
        <v>3844</v>
      </c>
      <c r="G4" s="10" t="s">
        <v>4185</v>
      </c>
      <c r="H4" s="10" t="s">
        <v>3901</v>
      </c>
    </row>
    <row r="5" spans="1:8" s="7" customFormat="1">
      <c r="C5" t="s">
        <v>3844</v>
      </c>
      <c r="D5" s="7" t="s">
        <v>4185</v>
      </c>
      <c r="E5" s="7" t="s">
        <v>3901</v>
      </c>
    </row>
    <row r="6" spans="1:8" s="7" customFormat="1">
      <c r="A6" s="7" t="s">
        <v>49</v>
      </c>
      <c r="C6" s="144" t="s">
        <v>5102</v>
      </c>
      <c r="D6" s="145">
        <v>1</v>
      </c>
      <c r="E6" s="147">
        <v>43100</v>
      </c>
    </row>
    <row r="7" spans="1:8" s="7" customFormat="1">
      <c r="A7" s="7" t="s">
        <v>49</v>
      </c>
      <c r="C7" s="144" t="s">
        <v>5116</v>
      </c>
      <c r="D7" s="145">
        <v>1</v>
      </c>
      <c r="E7" s="147">
        <v>43100</v>
      </c>
    </row>
    <row r="8" spans="1:8" s="7" customFormat="1">
      <c r="A8" s="7" t="s">
        <v>49</v>
      </c>
      <c r="C8" s="144" t="s">
        <v>5118</v>
      </c>
      <c r="D8" s="145">
        <v>3</v>
      </c>
      <c r="E8" s="147">
        <v>43100</v>
      </c>
    </row>
    <row r="9" spans="1:8" s="7" customFormat="1">
      <c r="A9" s="7" t="s">
        <v>49</v>
      </c>
      <c r="C9" s="144" t="s">
        <v>5120</v>
      </c>
      <c r="D9" s="145">
        <v>1</v>
      </c>
      <c r="E9" s="147">
        <v>43100</v>
      </c>
    </row>
    <row r="10" spans="1:8" s="7" customFormat="1">
      <c r="A10" s="7" t="s">
        <v>49</v>
      </c>
      <c r="C10" s="144" t="s">
        <v>5124</v>
      </c>
      <c r="D10" s="145">
        <v>4</v>
      </c>
      <c r="E10" s="147">
        <v>43100</v>
      </c>
    </row>
    <row r="11" spans="1:8" s="7" customFormat="1">
      <c r="A11" s="7" t="s">
        <v>49</v>
      </c>
      <c r="C11" s="144" t="s">
        <v>5134</v>
      </c>
      <c r="D11" s="145">
        <v>1</v>
      </c>
      <c r="E11" s="147">
        <v>43100</v>
      </c>
    </row>
    <row r="12" spans="1:8" s="7" customFormat="1">
      <c r="A12" s="7" t="s">
        <v>49</v>
      </c>
      <c r="C12" s="144" t="s">
        <v>697</v>
      </c>
      <c r="D12" s="145">
        <v>1844</v>
      </c>
      <c r="E12" s="147">
        <v>43100</v>
      </c>
    </row>
    <row r="13" spans="1:8" s="7" customFormat="1">
      <c r="A13" s="7" t="s">
        <v>49</v>
      </c>
      <c r="C13" s="144" t="s">
        <v>728</v>
      </c>
      <c r="D13" s="145">
        <v>1</v>
      </c>
      <c r="E13" s="147">
        <v>43100</v>
      </c>
    </row>
    <row r="14" spans="1:8" s="7" customFormat="1">
      <c r="A14" s="7" t="s">
        <v>49</v>
      </c>
      <c r="C14" s="144" t="s">
        <v>5373</v>
      </c>
      <c r="D14" s="145">
        <v>60</v>
      </c>
      <c r="E14" s="147">
        <v>43100</v>
      </c>
    </row>
    <row r="15" spans="1:8" s="7" customFormat="1">
      <c r="A15" s="7" t="s">
        <v>49</v>
      </c>
      <c r="C15" s="144" t="s">
        <v>733</v>
      </c>
      <c r="D15" s="145">
        <v>8</v>
      </c>
      <c r="E15" s="147">
        <v>43100</v>
      </c>
    </row>
    <row r="16" spans="1:8" s="7" customFormat="1">
      <c r="A16" s="7" t="s">
        <v>49</v>
      </c>
      <c r="C16" s="144" t="s">
        <v>5377</v>
      </c>
      <c r="D16" s="145">
        <v>53</v>
      </c>
      <c r="E16" s="147">
        <v>43100</v>
      </c>
    </row>
    <row r="17" spans="1:5" s="7" customFormat="1">
      <c r="A17" s="7" t="s">
        <v>49</v>
      </c>
      <c r="C17" s="144" t="s">
        <v>5381</v>
      </c>
      <c r="D17" s="145">
        <v>104</v>
      </c>
      <c r="E17" s="147">
        <v>43100</v>
      </c>
    </row>
    <row r="18" spans="1:5" s="7" customFormat="1">
      <c r="A18" s="7" t="s">
        <v>49</v>
      </c>
      <c r="C18" s="144" t="s">
        <v>740</v>
      </c>
      <c r="D18" s="145">
        <v>119</v>
      </c>
      <c r="E18" s="147">
        <v>43100</v>
      </c>
    </row>
    <row r="19" spans="1:5" s="7" customFormat="1">
      <c r="A19" s="7" t="s">
        <v>49</v>
      </c>
      <c r="C19" s="144" t="s">
        <v>9174</v>
      </c>
      <c r="D19" s="145">
        <v>28</v>
      </c>
      <c r="E19" s="147">
        <v>43100</v>
      </c>
    </row>
    <row r="20" spans="1:5" s="7" customFormat="1">
      <c r="A20" s="7" t="s">
        <v>49</v>
      </c>
      <c r="C20" s="144" t="s">
        <v>9175</v>
      </c>
      <c r="D20" s="145">
        <v>6</v>
      </c>
      <c r="E20" s="147">
        <v>43100</v>
      </c>
    </row>
    <row r="21" spans="1:5" s="7" customFormat="1">
      <c r="A21" s="7" t="s">
        <v>49</v>
      </c>
      <c r="C21" s="144" t="s">
        <v>1077</v>
      </c>
      <c r="D21" s="145">
        <v>100</v>
      </c>
      <c r="E21" s="147">
        <v>43100</v>
      </c>
    </row>
    <row r="22" spans="1:5" s="7" customFormat="1">
      <c r="A22" s="7" t="s">
        <v>49</v>
      </c>
      <c r="C22" s="144" t="s">
        <v>1081</v>
      </c>
      <c r="D22" s="145">
        <v>300</v>
      </c>
      <c r="E22" s="147">
        <v>43100</v>
      </c>
    </row>
    <row r="23" spans="1:5" s="7" customFormat="1">
      <c r="A23" s="7" t="s">
        <v>49</v>
      </c>
      <c r="C23" s="144" t="s">
        <v>9176</v>
      </c>
      <c r="D23" s="145">
        <v>11</v>
      </c>
      <c r="E23" s="147">
        <v>43100</v>
      </c>
    </row>
    <row r="24" spans="1:5" s="7" customFormat="1">
      <c r="A24" s="7" t="s">
        <v>49</v>
      </c>
      <c r="C24" s="144" t="s">
        <v>1085</v>
      </c>
      <c r="D24" s="145">
        <v>114</v>
      </c>
      <c r="E24" s="147">
        <v>43100</v>
      </c>
    </row>
    <row r="25" spans="1:5" s="7" customFormat="1">
      <c r="A25" s="7" t="s">
        <v>49</v>
      </c>
      <c r="C25" s="144" t="s">
        <v>1089</v>
      </c>
      <c r="D25" s="145">
        <v>4</v>
      </c>
      <c r="E25" s="147">
        <v>43100</v>
      </c>
    </row>
    <row r="26" spans="1:5" s="7" customFormat="1">
      <c r="A26" s="7" t="s">
        <v>49</v>
      </c>
      <c r="C26" s="144" t="s">
        <v>1092</v>
      </c>
      <c r="D26" s="145">
        <v>4</v>
      </c>
      <c r="E26" s="147">
        <v>43100</v>
      </c>
    </row>
    <row r="27" spans="1:5" s="7" customFormat="1">
      <c r="A27" s="7" t="s">
        <v>49</v>
      </c>
      <c r="C27" s="144" t="s">
        <v>1358</v>
      </c>
      <c r="D27" s="145">
        <v>59</v>
      </c>
      <c r="E27" s="147">
        <v>43100</v>
      </c>
    </row>
    <row r="28" spans="1:5" s="7" customFormat="1">
      <c r="A28" s="7" t="s">
        <v>49</v>
      </c>
      <c r="C28" s="144" t="s">
        <v>1362</v>
      </c>
      <c r="D28" s="145">
        <v>67</v>
      </c>
      <c r="E28" s="147">
        <v>43100</v>
      </c>
    </row>
    <row r="29" spans="1:5" s="7" customFormat="1">
      <c r="A29" s="7" t="s">
        <v>49</v>
      </c>
      <c r="C29" s="144" t="s">
        <v>1366</v>
      </c>
      <c r="D29" s="145">
        <v>127</v>
      </c>
      <c r="E29" s="147">
        <v>43100</v>
      </c>
    </row>
    <row r="30" spans="1:5" s="7" customFormat="1">
      <c r="A30" s="7" t="s">
        <v>49</v>
      </c>
      <c r="C30" s="144" t="s">
        <v>1369</v>
      </c>
      <c r="D30" s="145">
        <v>80</v>
      </c>
      <c r="E30" s="147">
        <v>43100</v>
      </c>
    </row>
    <row r="31" spans="1:5" s="7" customFormat="1">
      <c r="A31" s="7" t="s">
        <v>49</v>
      </c>
      <c r="C31" s="144" t="s">
        <v>1372</v>
      </c>
      <c r="D31" s="145">
        <v>31</v>
      </c>
      <c r="E31" s="147">
        <v>43100</v>
      </c>
    </row>
    <row r="32" spans="1:5" s="7" customFormat="1">
      <c r="A32" s="7" t="s">
        <v>49</v>
      </c>
      <c r="C32" s="144" t="s">
        <v>9177</v>
      </c>
      <c r="D32" s="145">
        <v>12</v>
      </c>
      <c r="E32" s="147">
        <v>43100</v>
      </c>
    </row>
    <row r="33" spans="1:5" s="7" customFormat="1">
      <c r="A33" s="7" t="s">
        <v>49</v>
      </c>
      <c r="C33" s="144" t="s">
        <v>5861</v>
      </c>
      <c r="D33" s="145">
        <v>12</v>
      </c>
      <c r="E33" s="147">
        <v>43100</v>
      </c>
    </row>
    <row r="34" spans="1:5" s="7" customFormat="1">
      <c r="A34" s="7" t="s">
        <v>49</v>
      </c>
      <c r="C34" s="144" t="s">
        <v>9178</v>
      </c>
      <c r="D34" s="145">
        <v>6</v>
      </c>
      <c r="E34" s="147">
        <v>43100</v>
      </c>
    </row>
    <row r="35" spans="1:5" s="7" customFormat="1">
      <c r="A35" s="7" t="s">
        <v>49</v>
      </c>
      <c r="C35" s="144" t="s">
        <v>1105</v>
      </c>
      <c r="D35" s="145">
        <v>1</v>
      </c>
      <c r="E35" s="147">
        <v>43100</v>
      </c>
    </row>
    <row r="36" spans="1:5" s="7" customFormat="1">
      <c r="A36" s="7" t="s">
        <v>49</v>
      </c>
      <c r="C36" s="144" t="s">
        <v>3703</v>
      </c>
      <c r="D36" s="145">
        <v>118</v>
      </c>
      <c r="E36" s="147">
        <v>43100</v>
      </c>
    </row>
    <row r="37" spans="1:5" s="7" customFormat="1">
      <c r="A37" s="7" t="s">
        <v>49</v>
      </c>
      <c r="C37" s="144" t="s">
        <v>753</v>
      </c>
      <c r="D37" s="145">
        <v>830</v>
      </c>
      <c r="E37" s="147">
        <v>43100</v>
      </c>
    </row>
    <row r="38" spans="1:5" s="7" customFormat="1">
      <c r="A38" s="7" t="s">
        <v>49</v>
      </c>
      <c r="C38" s="144" t="s">
        <v>758</v>
      </c>
      <c r="D38" s="145">
        <v>338</v>
      </c>
      <c r="E38" s="147">
        <v>43100</v>
      </c>
    </row>
    <row r="39" spans="1:5" s="7" customFormat="1">
      <c r="A39" s="7" t="s">
        <v>49</v>
      </c>
      <c r="C39" s="144" t="s">
        <v>770</v>
      </c>
      <c r="D39" s="145">
        <v>32</v>
      </c>
      <c r="E39" s="147">
        <v>43100</v>
      </c>
    </row>
    <row r="40" spans="1:5" s="7" customFormat="1">
      <c r="A40" s="7" t="s">
        <v>49</v>
      </c>
      <c r="C40" s="144" t="s">
        <v>779</v>
      </c>
      <c r="D40" s="145">
        <v>602</v>
      </c>
      <c r="E40" s="147">
        <v>43100</v>
      </c>
    </row>
    <row r="41" spans="1:5" s="7" customFormat="1">
      <c r="A41" s="7" t="s">
        <v>49</v>
      </c>
      <c r="C41" s="144" t="s">
        <v>785</v>
      </c>
      <c r="D41" s="145">
        <v>802</v>
      </c>
      <c r="E41" s="147">
        <v>43100</v>
      </c>
    </row>
    <row r="42" spans="1:5" s="7" customFormat="1">
      <c r="A42" s="7" t="s">
        <v>49</v>
      </c>
      <c r="C42" s="144" t="s">
        <v>788</v>
      </c>
      <c r="D42" s="145">
        <v>1009</v>
      </c>
      <c r="E42" s="147">
        <v>43100</v>
      </c>
    </row>
    <row r="43" spans="1:5" s="7" customFormat="1">
      <c r="A43" s="7" t="s">
        <v>49</v>
      </c>
      <c r="C43" s="144" t="s">
        <v>5423</v>
      </c>
      <c r="D43" s="145">
        <v>2</v>
      </c>
      <c r="E43" s="147">
        <v>43100</v>
      </c>
    </row>
    <row r="44" spans="1:5" s="7" customFormat="1">
      <c r="A44" s="7" t="s">
        <v>49</v>
      </c>
      <c r="C44" s="144" t="s">
        <v>711</v>
      </c>
      <c r="D44" s="145">
        <v>21</v>
      </c>
      <c r="E44" s="147">
        <v>43100</v>
      </c>
    </row>
    <row r="45" spans="1:5" s="7" customFormat="1">
      <c r="A45" s="7" t="s">
        <v>49</v>
      </c>
      <c r="C45" s="144" t="s">
        <v>714</v>
      </c>
      <c r="D45" s="145">
        <v>17</v>
      </c>
      <c r="E45" s="147">
        <v>43100</v>
      </c>
    </row>
    <row r="46" spans="1:5" s="7" customFormat="1">
      <c r="A46" s="7" t="s">
        <v>49</v>
      </c>
      <c r="C46" s="144" t="s">
        <v>717</v>
      </c>
      <c r="D46" s="145">
        <v>1</v>
      </c>
      <c r="E46" s="147">
        <v>43100</v>
      </c>
    </row>
    <row r="47" spans="1:5" s="7" customFormat="1">
      <c r="A47" s="7" t="s">
        <v>49</v>
      </c>
      <c r="C47" s="144" t="s">
        <v>5430</v>
      </c>
      <c r="D47" s="145">
        <v>16</v>
      </c>
      <c r="E47" s="147">
        <v>43100</v>
      </c>
    </row>
    <row r="48" spans="1:5" s="7" customFormat="1">
      <c r="A48" s="7" t="s">
        <v>49</v>
      </c>
      <c r="C48" s="144" t="s">
        <v>5432</v>
      </c>
      <c r="D48" s="145">
        <v>11</v>
      </c>
      <c r="E48" s="147">
        <v>43100</v>
      </c>
    </row>
    <row r="49" spans="1:5" s="7" customFormat="1">
      <c r="A49" s="7" t="s">
        <v>49</v>
      </c>
      <c r="C49" s="144" t="s">
        <v>5440</v>
      </c>
      <c r="D49" s="145">
        <v>97</v>
      </c>
      <c r="E49" s="147">
        <v>43100</v>
      </c>
    </row>
    <row r="50" spans="1:5" s="7" customFormat="1">
      <c r="A50" s="7" t="s">
        <v>49</v>
      </c>
      <c r="C50" s="144" t="s">
        <v>5442</v>
      </c>
      <c r="D50" s="145">
        <v>7</v>
      </c>
      <c r="E50" s="147">
        <v>43100</v>
      </c>
    </row>
    <row r="51" spans="1:5" s="7" customFormat="1">
      <c r="A51" s="7" t="s">
        <v>49</v>
      </c>
      <c r="C51" s="144" t="s">
        <v>5447</v>
      </c>
      <c r="D51" s="145">
        <v>6</v>
      </c>
      <c r="E51" s="147">
        <v>43100</v>
      </c>
    </row>
    <row r="52" spans="1:5" s="7" customFormat="1">
      <c r="A52" s="7" t="s">
        <v>49</v>
      </c>
      <c r="C52" s="144" t="s">
        <v>798</v>
      </c>
      <c r="D52" s="145">
        <v>135</v>
      </c>
      <c r="E52" s="147">
        <v>43100</v>
      </c>
    </row>
    <row r="53" spans="1:5" s="7" customFormat="1">
      <c r="A53" s="7" t="s">
        <v>49</v>
      </c>
      <c r="C53" s="144" t="s">
        <v>579</v>
      </c>
      <c r="D53" s="145">
        <v>40</v>
      </c>
      <c r="E53" s="147">
        <v>43100</v>
      </c>
    </row>
    <row r="54" spans="1:5" s="7" customFormat="1">
      <c r="A54" s="7" t="s">
        <v>49</v>
      </c>
      <c r="C54" s="144" t="s">
        <v>585</v>
      </c>
      <c r="D54" s="145">
        <v>385</v>
      </c>
      <c r="E54" s="147">
        <v>43100</v>
      </c>
    </row>
    <row r="55" spans="1:5" s="7" customFormat="1">
      <c r="A55" s="7" t="s">
        <v>49</v>
      </c>
      <c r="C55" s="144" t="s">
        <v>588</v>
      </c>
      <c r="D55" s="145">
        <v>422</v>
      </c>
      <c r="E55" s="147">
        <v>43100</v>
      </c>
    </row>
    <row r="56" spans="1:5" s="7" customFormat="1">
      <c r="A56" s="7" t="s">
        <v>49</v>
      </c>
      <c r="C56" s="144" t="s">
        <v>830</v>
      </c>
      <c r="D56" s="145">
        <v>1920</v>
      </c>
      <c r="E56" s="147">
        <v>43100</v>
      </c>
    </row>
    <row r="57" spans="1:5" s="7" customFormat="1">
      <c r="A57" s="7" t="s">
        <v>49</v>
      </c>
      <c r="C57" s="144" t="s">
        <v>836</v>
      </c>
      <c r="D57" s="145">
        <v>1385</v>
      </c>
      <c r="E57" s="147">
        <v>43100</v>
      </c>
    </row>
    <row r="58" spans="1:5" s="7" customFormat="1">
      <c r="A58" s="7" t="s">
        <v>49</v>
      </c>
      <c r="C58" s="144" t="s">
        <v>839</v>
      </c>
      <c r="D58" s="145">
        <v>337</v>
      </c>
      <c r="E58" s="147">
        <v>43100</v>
      </c>
    </row>
    <row r="59" spans="1:5" s="7" customFormat="1">
      <c r="A59" s="7" t="s">
        <v>49</v>
      </c>
      <c r="C59" s="144" t="s">
        <v>5479</v>
      </c>
      <c r="D59" s="145">
        <v>119</v>
      </c>
      <c r="E59" s="147">
        <v>43100</v>
      </c>
    </row>
    <row r="60" spans="1:5" s="7" customFormat="1">
      <c r="A60" s="7" t="s">
        <v>49</v>
      </c>
      <c r="C60" s="144" t="s">
        <v>842</v>
      </c>
      <c r="D60" s="145">
        <v>361</v>
      </c>
      <c r="E60" s="147">
        <v>43100</v>
      </c>
    </row>
    <row r="61" spans="1:5" s="7" customFormat="1">
      <c r="A61" s="7" t="s">
        <v>49</v>
      </c>
      <c r="C61" s="144" t="s">
        <v>846</v>
      </c>
      <c r="D61" s="145">
        <v>6</v>
      </c>
      <c r="E61" s="147">
        <v>43100</v>
      </c>
    </row>
    <row r="62" spans="1:5" s="7" customFormat="1">
      <c r="A62" s="7" t="s">
        <v>49</v>
      </c>
      <c r="C62" s="144" t="s">
        <v>849</v>
      </c>
      <c r="D62" s="145">
        <v>614</v>
      </c>
      <c r="E62" s="147">
        <v>43100</v>
      </c>
    </row>
    <row r="63" spans="1:5" s="7" customFormat="1">
      <c r="A63" s="7" t="s">
        <v>49</v>
      </c>
      <c r="C63" s="144" t="s">
        <v>856</v>
      </c>
      <c r="D63" s="145">
        <v>3</v>
      </c>
      <c r="E63" s="147">
        <v>43100</v>
      </c>
    </row>
    <row r="64" spans="1:5" s="7" customFormat="1">
      <c r="A64" s="7" t="s">
        <v>49</v>
      </c>
      <c r="C64" s="144" t="s">
        <v>859</v>
      </c>
      <c r="D64" s="145">
        <v>4</v>
      </c>
      <c r="E64" s="147">
        <v>43100</v>
      </c>
    </row>
    <row r="65" spans="1:5" s="7" customFormat="1">
      <c r="A65" s="7" t="s">
        <v>49</v>
      </c>
      <c r="C65" s="144" t="s">
        <v>868</v>
      </c>
      <c r="D65" s="145">
        <v>357</v>
      </c>
      <c r="E65" s="147">
        <v>43100</v>
      </c>
    </row>
    <row r="66" spans="1:5" s="7" customFormat="1">
      <c r="A66" s="7" t="s">
        <v>49</v>
      </c>
      <c r="C66" s="144" t="s">
        <v>1462</v>
      </c>
      <c r="D66" s="145">
        <v>69</v>
      </c>
      <c r="E66" s="147">
        <v>43100</v>
      </c>
    </row>
    <row r="67" spans="1:5" s="7" customFormat="1">
      <c r="A67" s="7" t="s">
        <v>49</v>
      </c>
      <c r="C67" s="144" t="s">
        <v>888</v>
      </c>
      <c r="D67" s="145">
        <v>559</v>
      </c>
      <c r="E67" s="147">
        <v>43100</v>
      </c>
    </row>
    <row r="68" spans="1:5" s="7" customFormat="1">
      <c r="A68" s="7" t="s">
        <v>49</v>
      </c>
      <c r="C68" s="144" t="s">
        <v>902</v>
      </c>
      <c r="D68" s="145">
        <v>291</v>
      </c>
      <c r="E68" s="147">
        <v>43100</v>
      </c>
    </row>
    <row r="69" spans="1:5" s="7" customFormat="1">
      <c r="A69" s="7" t="s">
        <v>49</v>
      </c>
      <c r="C69" s="144" t="s">
        <v>903</v>
      </c>
      <c r="D69" s="145">
        <v>150</v>
      </c>
      <c r="E69" s="147">
        <v>43100</v>
      </c>
    </row>
    <row r="70" spans="1:5" s="7" customFormat="1">
      <c r="A70" s="7" t="s">
        <v>49</v>
      </c>
      <c r="C70" s="144" t="s">
        <v>906</v>
      </c>
      <c r="D70" s="145">
        <v>351</v>
      </c>
      <c r="E70" s="147">
        <v>43100</v>
      </c>
    </row>
    <row r="71" spans="1:5" s="7" customFormat="1">
      <c r="A71" s="7" t="s">
        <v>49</v>
      </c>
      <c r="C71" s="144" t="s">
        <v>916</v>
      </c>
      <c r="D71" s="145">
        <v>1088</v>
      </c>
      <c r="E71" s="147">
        <v>43100</v>
      </c>
    </row>
    <row r="72" spans="1:5" s="7" customFormat="1">
      <c r="A72" s="7" t="s">
        <v>49</v>
      </c>
      <c r="C72" s="144" t="s">
        <v>919</v>
      </c>
      <c r="D72" s="145">
        <v>147</v>
      </c>
      <c r="E72" s="147">
        <v>43100</v>
      </c>
    </row>
    <row r="73" spans="1:5" s="7" customFormat="1">
      <c r="A73" s="7" t="s">
        <v>49</v>
      </c>
      <c r="C73" s="144" t="s">
        <v>925</v>
      </c>
      <c r="D73" s="145">
        <v>43</v>
      </c>
      <c r="E73" s="147">
        <v>43100</v>
      </c>
    </row>
    <row r="74" spans="1:5" s="7" customFormat="1">
      <c r="A74" s="7" t="s">
        <v>49</v>
      </c>
      <c r="C74" s="144" t="s">
        <v>928</v>
      </c>
      <c r="D74" s="145">
        <v>58</v>
      </c>
      <c r="E74" s="147">
        <v>43100</v>
      </c>
    </row>
    <row r="75" spans="1:5" s="7" customFormat="1">
      <c r="A75" s="7" t="s">
        <v>49</v>
      </c>
      <c r="C75" s="144" t="s">
        <v>1135</v>
      </c>
      <c r="D75" s="145">
        <v>1</v>
      </c>
      <c r="E75" s="147">
        <v>43100</v>
      </c>
    </row>
    <row r="76" spans="1:5" s="7" customFormat="1">
      <c r="A76" s="7" t="s">
        <v>49</v>
      </c>
      <c r="C76" s="144" t="s">
        <v>1142</v>
      </c>
      <c r="D76" s="145">
        <v>120</v>
      </c>
      <c r="E76" s="147">
        <v>43100</v>
      </c>
    </row>
    <row r="77" spans="1:5" s="7" customFormat="1">
      <c r="A77" s="7" t="s">
        <v>49</v>
      </c>
      <c r="C77" s="144" t="s">
        <v>1146</v>
      </c>
      <c r="D77" s="145">
        <v>15</v>
      </c>
      <c r="E77" s="147">
        <v>43100</v>
      </c>
    </row>
    <row r="78" spans="1:5" s="7" customFormat="1">
      <c r="A78" s="7" t="s">
        <v>49</v>
      </c>
      <c r="C78" s="144" t="s">
        <v>5672</v>
      </c>
      <c r="D78" s="145">
        <v>120</v>
      </c>
      <c r="E78" s="147">
        <v>43100</v>
      </c>
    </row>
    <row r="79" spans="1:5" s="7" customFormat="1">
      <c r="A79" s="7" t="s">
        <v>49</v>
      </c>
      <c r="C79" s="144" t="s">
        <v>591</v>
      </c>
      <c r="D79" s="145">
        <v>11</v>
      </c>
      <c r="E79" s="147">
        <v>43100</v>
      </c>
    </row>
    <row r="80" spans="1:5" s="7" customFormat="1">
      <c r="A80" s="7" t="s">
        <v>49</v>
      </c>
      <c r="C80" s="144" t="s">
        <v>5677</v>
      </c>
      <c r="D80" s="145">
        <v>1</v>
      </c>
      <c r="E80" s="147">
        <v>43100</v>
      </c>
    </row>
    <row r="81" spans="1:5" s="7" customFormat="1">
      <c r="A81" s="7" t="s">
        <v>49</v>
      </c>
      <c r="C81" s="144" t="s">
        <v>1155</v>
      </c>
      <c r="D81" s="145">
        <v>132</v>
      </c>
      <c r="E81" s="147">
        <v>43100</v>
      </c>
    </row>
    <row r="82" spans="1:5" s="7" customFormat="1">
      <c r="A82" s="7" t="s">
        <v>49</v>
      </c>
      <c r="C82" s="144" t="s">
        <v>1158</v>
      </c>
      <c r="D82" s="145">
        <v>124</v>
      </c>
      <c r="E82" s="147">
        <v>43100</v>
      </c>
    </row>
    <row r="83" spans="1:5" s="7" customFormat="1">
      <c r="A83" s="7" t="s">
        <v>49</v>
      </c>
      <c r="C83" s="144" t="s">
        <v>5361</v>
      </c>
      <c r="D83" s="145">
        <v>22</v>
      </c>
      <c r="E83" s="147">
        <v>43100</v>
      </c>
    </row>
    <row r="84" spans="1:5" s="7" customFormat="1">
      <c r="A84" s="7" t="s">
        <v>49</v>
      </c>
      <c r="C84" s="144" t="s">
        <v>934</v>
      </c>
      <c r="D84" s="145">
        <v>192</v>
      </c>
      <c r="E84" s="147">
        <v>43100</v>
      </c>
    </row>
    <row r="85" spans="1:5" s="7" customFormat="1">
      <c r="A85" s="7" t="s">
        <v>49</v>
      </c>
      <c r="C85" s="144" t="s">
        <v>967</v>
      </c>
      <c r="D85" s="145">
        <v>64</v>
      </c>
      <c r="E85" s="147">
        <v>43100</v>
      </c>
    </row>
    <row r="86" spans="1:5" s="7" customFormat="1">
      <c r="A86" s="7" t="s">
        <v>49</v>
      </c>
      <c r="C86" s="144" t="s">
        <v>1326</v>
      </c>
      <c r="D86" s="145">
        <v>120</v>
      </c>
      <c r="E86" s="147">
        <v>43100</v>
      </c>
    </row>
    <row r="87" spans="1:5" s="7" customFormat="1">
      <c r="A87" s="7" t="s">
        <v>49</v>
      </c>
      <c r="C87" s="144" t="s">
        <v>1330</v>
      </c>
      <c r="D87" s="145">
        <v>103</v>
      </c>
      <c r="E87" s="147">
        <v>43100</v>
      </c>
    </row>
    <row r="88" spans="1:5" s="7" customFormat="1">
      <c r="A88" s="7" t="s">
        <v>49</v>
      </c>
      <c r="C88" s="144" t="s">
        <v>1333</v>
      </c>
      <c r="D88" s="145">
        <v>109</v>
      </c>
      <c r="E88" s="147">
        <v>43100</v>
      </c>
    </row>
    <row r="89" spans="1:5" s="7" customFormat="1">
      <c r="A89" s="7" t="s">
        <v>49</v>
      </c>
      <c r="C89" s="144" t="s">
        <v>1336</v>
      </c>
      <c r="D89" s="145">
        <v>96</v>
      </c>
      <c r="E89" s="147">
        <v>43100</v>
      </c>
    </row>
    <row r="90" spans="1:5" s="7" customFormat="1">
      <c r="A90" s="7" t="s">
        <v>49</v>
      </c>
      <c r="C90" s="144" t="s">
        <v>1166</v>
      </c>
      <c r="D90" s="145">
        <v>8</v>
      </c>
      <c r="E90" s="147">
        <v>43100</v>
      </c>
    </row>
    <row r="91" spans="1:5" s="7" customFormat="1">
      <c r="A91" s="7" t="s">
        <v>49</v>
      </c>
      <c r="C91" s="144" t="s">
        <v>1170</v>
      </c>
      <c r="D91" s="145">
        <v>2</v>
      </c>
      <c r="E91" s="147">
        <v>43100</v>
      </c>
    </row>
    <row r="92" spans="1:5" s="7" customFormat="1">
      <c r="A92" s="7" t="s">
        <v>49</v>
      </c>
      <c r="C92" s="144" t="s">
        <v>1378</v>
      </c>
      <c r="D92" s="145">
        <v>8</v>
      </c>
      <c r="E92" s="147">
        <v>43100</v>
      </c>
    </row>
    <row r="93" spans="1:5" s="7" customFormat="1">
      <c r="A93" s="7" t="s">
        <v>49</v>
      </c>
      <c r="C93" s="144" t="s">
        <v>1182</v>
      </c>
      <c r="D93" s="145">
        <v>85</v>
      </c>
      <c r="E93" s="147">
        <v>43100</v>
      </c>
    </row>
    <row r="94" spans="1:5" s="7" customFormat="1">
      <c r="A94" s="7" t="s">
        <v>49</v>
      </c>
      <c r="C94" s="144" t="s">
        <v>1188</v>
      </c>
      <c r="D94" s="145">
        <v>187</v>
      </c>
      <c r="E94" s="147">
        <v>43100</v>
      </c>
    </row>
    <row r="95" spans="1:5" s="7" customFormat="1">
      <c r="A95" s="7" t="s">
        <v>49</v>
      </c>
      <c r="C95" s="144" t="s">
        <v>8413</v>
      </c>
      <c r="D95" s="145">
        <v>18</v>
      </c>
      <c r="E95" s="147">
        <v>43100</v>
      </c>
    </row>
    <row r="96" spans="1:5" s="7" customFormat="1">
      <c r="A96" s="7" t="s">
        <v>49</v>
      </c>
      <c r="C96" s="144" t="s">
        <v>8416</v>
      </c>
      <c r="D96" s="145">
        <v>44</v>
      </c>
      <c r="E96" s="147">
        <v>43100</v>
      </c>
    </row>
    <row r="97" spans="1:5" s="7" customFormat="1">
      <c r="A97" s="7" t="s">
        <v>49</v>
      </c>
      <c r="C97" s="144" t="s">
        <v>8323</v>
      </c>
      <c r="D97" s="145">
        <v>11</v>
      </c>
      <c r="E97" s="147">
        <v>43100</v>
      </c>
    </row>
    <row r="98" spans="1:5" s="7" customFormat="1">
      <c r="A98" s="7" t="s">
        <v>49</v>
      </c>
      <c r="C98" s="144" t="s">
        <v>1219</v>
      </c>
      <c r="D98" s="145">
        <v>8</v>
      </c>
      <c r="E98" s="147">
        <v>43100</v>
      </c>
    </row>
    <row r="99" spans="1:5" s="7" customFormat="1">
      <c r="A99" s="7" t="s">
        <v>49</v>
      </c>
      <c r="C99" s="144" t="s">
        <v>1225</v>
      </c>
      <c r="D99" s="145">
        <v>4</v>
      </c>
      <c r="E99" s="147">
        <v>43100</v>
      </c>
    </row>
    <row r="100" spans="1:5" s="7" customFormat="1">
      <c r="A100" s="7" t="s">
        <v>49</v>
      </c>
      <c r="C100" s="144" t="s">
        <v>1381</v>
      </c>
      <c r="D100" s="145">
        <v>1</v>
      </c>
      <c r="E100" s="147">
        <v>43100</v>
      </c>
    </row>
    <row r="101" spans="1:5" s="7" customFormat="1">
      <c r="A101" s="7" t="s">
        <v>49</v>
      </c>
      <c r="C101" s="144" t="s">
        <v>5760</v>
      </c>
      <c r="D101" s="145">
        <v>20</v>
      </c>
      <c r="E101" s="147">
        <v>43100</v>
      </c>
    </row>
    <row r="102" spans="1:5" s="7" customFormat="1">
      <c r="A102" s="7" t="s">
        <v>49</v>
      </c>
      <c r="C102" s="144" t="s">
        <v>5764</v>
      </c>
      <c r="D102" s="145">
        <v>33</v>
      </c>
      <c r="E102" s="147">
        <v>43100</v>
      </c>
    </row>
    <row r="103" spans="1:5" s="7" customFormat="1">
      <c r="A103" s="7" t="s">
        <v>49</v>
      </c>
      <c r="C103" s="144" t="s">
        <v>5767</v>
      </c>
      <c r="D103" s="145">
        <v>11</v>
      </c>
      <c r="E103" s="147">
        <v>43100</v>
      </c>
    </row>
    <row r="104" spans="1:5" s="7" customFormat="1">
      <c r="A104" s="7" t="s">
        <v>49</v>
      </c>
      <c r="C104" s="144" t="s">
        <v>5769</v>
      </c>
      <c r="D104" s="145">
        <v>18</v>
      </c>
      <c r="E104" s="147">
        <v>43100</v>
      </c>
    </row>
    <row r="105" spans="1:5" s="7" customFormat="1">
      <c r="A105" s="7" t="s">
        <v>49</v>
      </c>
      <c r="C105" s="144" t="s">
        <v>5771</v>
      </c>
      <c r="D105" s="145">
        <v>1</v>
      </c>
      <c r="E105" s="147">
        <v>43100</v>
      </c>
    </row>
    <row r="106" spans="1:5" s="7" customFormat="1">
      <c r="A106" s="7" t="s">
        <v>49</v>
      </c>
      <c r="C106" s="144" t="s">
        <v>1339</v>
      </c>
      <c r="D106" s="145">
        <v>45</v>
      </c>
      <c r="E106" s="147">
        <v>43100</v>
      </c>
    </row>
    <row r="107" spans="1:5" s="7" customFormat="1">
      <c r="A107" s="7" t="s">
        <v>49</v>
      </c>
      <c r="C107" s="144" t="s">
        <v>1342</v>
      </c>
      <c r="D107" s="145">
        <v>144</v>
      </c>
      <c r="E107" s="147">
        <v>43100</v>
      </c>
    </row>
    <row r="108" spans="1:5" s="7" customFormat="1">
      <c r="A108" s="7" t="s">
        <v>49</v>
      </c>
      <c r="C108" s="144" t="s">
        <v>1345</v>
      </c>
      <c r="D108" s="145">
        <v>118</v>
      </c>
      <c r="E108" s="147">
        <v>43100</v>
      </c>
    </row>
    <row r="109" spans="1:5" s="7" customFormat="1">
      <c r="A109" s="7" t="s">
        <v>49</v>
      </c>
      <c r="C109" s="144" t="s">
        <v>1348</v>
      </c>
      <c r="D109" s="145">
        <v>69</v>
      </c>
      <c r="E109" s="147">
        <v>43100</v>
      </c>
    </row>
    <row r="110" spans="1:5" s="7" customFormat="1">
      <c r="A110" s="7" t="s">
        <v>49</v>
      </c>
      <c r="C110" s="144" t="s">
        <v>1351</v>
      </c>
      <c r="D110" s="145">
        <v>79</v>
      </c>
      <c r="E110" s="147">
        <v>43100</v>
      </c>
    </row>
    <row r="111" spans="1:5" s="7" customFormat="1">
      <c r="A111" s="7" t="s">
        <v>49</v>
      </c>
      <c r="C111" s="144" t="s">
        <v>1354</v>
      </c>
      <c r="D111" s="145">
        <v>59</v>
      </c>
      <c r="E111" s="147">
        <v>43100</v>
      </c>
    </row>
    <row r="112" spans="1:5" s="7" customFormat="1">
      <c r="A112" s="7" t="s">
        <v>49</v>
      </c>
      <c r="C112" s="144" t="s">
        <v>3745</v>
      </c>
      <c r="D112" s="145">
        <v>182</v>
      </c>
      <c r="E112" s="147">
        <v>43100</v>
      </c>
    </row>
    <row r="113" spans="1:5" s="7" customFormat="1">
      <c r="A113" s="7" t="s">
        <v>49</v>
      </c>
      <c r="C113" s="144" t="s">
        <v>1290</v>
      </c>
      <c r="D113" s="145">
        <v>60</v>
      </c>
      <c r="E113" s="147">
        <v>43100</v>
      </c>
    </row>
    <row r="114" spans="1:5" s="7" customFormat="1">
      <c r="A114" s="7" t="s">
        <v>49</v>
      </c>
      <c r="C114" s="144" t="s">
        <v>5363</v>
      </c>
      <c r="D114" s="145">
        <v>200</v>
      </c>
      <c r="E114" s="147">
        <v>43100</v>
      </c>
    </row>
    <row r="115" spans="1:5" s="7" customFormat="1">
      <c r="A115" s="7" t="s">
        <v>49</v>
      </c>
      <c r="C115" s="144" t="s">
        <v>9179</v>
      </c>
      <c r="D115" s="145">
        <v>38</v>
      </c>
      <c r="E115" s="147">
        <v>43100</v>
      </c>
    </row>
    <row r="116" spans="1:5" s="7" customFormat="1">
      <c r="A116" s="7" t="s">
        <v>49</v>
      </c>
      <c r="C116" s="144" t="s">
        <v>724</v>
      </c>
      <c r="D116" s="145">
        <v>138</v>
      </c>
      <c r="E116" s="147">
        <v>43100</v>
      </c>
    </row>
    <row r="117" spans="1:5" s="7" customFormat="1">
      <c r="A117" s="7" t="s">
        <v>49</v>
      </c>
      <c r="C117" s="144" t="s">
        <v>5777</v>
      </c>
      <c r="D117" s="145">
        <v>194</v>
      </c>
      <c r="E117" s="147">
        <v>43100</v>
      </c>
    </row>
    <row r="118" spans="1:5" s="7" customFormat="1">
      <c r="A118" s="7" t="s">
        <v>49</v>
      </c>
      <c r="C118" s="144" t="s">
        <v>5779</v>
      </c>
      <c r="D118" s="145">
        <v>47</v>
      </c>
      <c r="E118" s="147">
        <v>43100</v>
      </c>
    </row>
    <row r="119" spans="1:5" s="7" customFormat="1">
      <c r="A119" s="7" t="s">
        <v>49</v>
      </c>
      <c r="C119" s="144" t="s">
        <v>989</v>
      </c>
      <c r="D119" s="145">
        <v>23</v>
      </c>
      <c r="E119" s="147">
        <v>43100</v>
      </c>
    </row>
    <row r="120" spans="1:5" s="7" customFormat="1">
      <c r="A120" s="7" t="s">
        <v>49</v>
      </c>
      <c r="C120" s="144" t="s">
        <v>1293</v>
      </c>
      <c r="D120" s="145">
        <v>40</v>
      </c>
      <c r="E120" s="147">
        <v>43100</v>
      </c>
    </row>
    <row r="121" spans="1:5" s="7" customFormat="1">
      <c r="A121" s="7" t="s">
        <v>49</v>
      </c>
      <c r="C121" s="144" t="s">
        <v>1298</v>
      </c>
      <c r="D121" s="145">
        <v>17</v>
      </c>
      <c r="E121" s="147">
        <v>43100</v>
      </c>
    </row>
    <row r="122" spans="1:5" s="7" customFormat="1">
      <c r="A122" s="7" t="s">
        <v>49</v>
      </c>
      <c r="C122" s="144" t="s">
        <v>604</v>
      </c>
      <c r="D122" s="145">
        <v>3</v>
      </c>
      <c r="E122" s="147">
        <v>43100</v>
      </c>
    </row>
    <row r="123" spans="1:5" s="7" customFormat="1">
      <c r="A123" s="7" t="s">
        <v>49</v>
      </c>
      <c r="C123" s="144" t="s">
        <v>617</v>
      </c>
      <c r="D123" s="145">
        <v>9</v>
      </c>
      <c r="E123" s="147">
        <v>43100</v>
      </c>
    </row>
    <row r="124" spans="1:5" s="7" customFormat="1">
      <c r="A124" s="7" t="s">
        <v>49</v>
      </c>
      <c r="C124" s="144" t="s">
        <v>624</v>
      </c>
      <c r="D124" s="145">
        <v>2</v>
      </c>
      <c r="E124" s="147">
        <v>43100</v>
      </c>
    </row>
    <row r="125" spans="1:5" s="7" customFormat="1">
      <c r="A125" s="7" t="s">
        <v>49</v>
      </c>
      <c r="C125" s="144" t="s">
        <v>633</v>
      </c>
      <c r="D125" s="145">
        <v>19</v>
      </c>
      <c r="E125" s="147">
        <v>43100</v>
      </c>
    </row>
    <row r="126" spans="1:5" s="7" customFormat="1">
      <c r="A126" s="7" t="s">
        <v>49</v>
      </c>
      <c r="C126" s="144" t="s">
        <v>649</v>
      </c>
      <c r="D126" s="145">
        <v>1</v>
      </c>
      <c r="E126" s="147">
        <v>43100</v>
      </c>
    </row>
    <row r="127" spans="1:5" s="7" customFormat="1">
      <c r="A127" s="7" t="s">
        <v>49</v>
      </c>
      <c r="C127" s="144" t="s">
        <v>78</v>
      </c>
      <c r="D127" s="145">
        <v>66</v>
      </c>
      <c r="E127" s="147">
        <v>43100</v>
      </c>
    </row>
    <row r="128" spans="1:5" s="7" customFormat="1">
      <c r="A128" s="7" t="s">
        <v>49</v>
      </c>
      <c r="C128" s="144" t="s">
        <v>82</v>
      </c>
      <c r="D128" s="145">
        <v>39518</v>
      </c>
      <c r="E128" s="147">
        <v>43100</v>
      </c>
    </row>
    <row r="129" spans="1:5" s="7" customFormat="1">
      <c r="A129" s="7" t="s">
        <v>49</v>
      </c>
      <c r="C129" s="144" t="s">
        <v>112</v>
      </c>
      <c r="D129" s="145">
        <v>519</v>
      </c>
      <c r="E129" s="147">
        <v>43100</v>
      </c>
    </row>
    <row r="130" spans="1:5" s="7" customFormat="1">
      <c r="A130" s="7" t="s">
        <v>49</v>
      </c>
      <c r="C130" s="144" t="s">
        <v>4770</v>
      </c>
      <c r="D130" s="145">
        <v>3</v>
      </c>
      <c r="E130" s="147">
        <v>43100</v>
      </c>
    </row>
    <row r="131" spans="1:5" s="7" customFormat="1">
      <c r="A131" s="7" t="s">
        <v>49</v>
      </c>
      <c r="C131" s="144" t="s">
        <v>4772</v>
      </c>
      <c r="D131" s="145">
        <v>11</v>
      </c>
      <c r="E131" s="147">
        <v>43100</v>
      </c>
    </row>
    <row r="132" spans="1:5" s="7" customFormat="1">
      <c r="A132" s="7" t="s">
        <v>49</v>
      </c>
      <c r="C132" s="144" t="s">
        <v>85</v>
      </c>
      <c r="D132" s="145">
        <v>2400</v>
      </c>
      <c r="E132" s="147">
        <v>43100</v>
      </c>
    </row>
    <row r="133" spans="1:5" s="7" customFormat="1">
      <c r="A133" s="7" t="s">
        <v>49</v>
      </c>
      <c r="C133" s="144" t="s">
        <v>88</v>
      </c>
      <c r="D133" s="145">
        <v>22</v>
      </c>
      <c r="E133" s="147">
        <v>43100</v>
      </c>
    </row>
    <row r="134" spans="1:5" s="7" customFormat="1">
      <c r="A134" s="7" t="s">
        <v>49</v>
      </c>
      <c r="C134" s="144" t="s">
        <v>91</v>
      </c>
      <c r="D134" s="145">
        <v>943</v>
      </c>
      <c r="E134" s="147">
        <v>43100</v>
      </c>
    </row>
    <row r="135" spans="1:5" s="7" customFormat="1">
      <c r="A135" s="7" t="s">
        <v>49</v>
      </c>
      <c r="C135" s="144" t="s">
        <v>94</v>
      </c>
      <c r="D135" s="145">
        <v>192</v>
      </c>
      <c r="E135" s="147">
        <v>43100</v>
      </c>
    </row>
    <row r="136" spans="1:5" s="7" customFormat="1">
      <c r="A136" s="7" t="s">
        <v>49</v>
      </c>
      <c r="C136" s="144" t="s">
        <v>97</v>
      </c>
      <c r="D136" s="145">
        <v>11</v>
      </c>
      <c r="E136" s="147">
        <v>43100</v>
      </c>
    </row>
    <row r="137" spans="1:5" s="7" customFormat="1">
      <c r="A137" s="7" t="s">
        <v>49</v>
      </c>
      <c r="C137" s="144" t="s">
        <v>99</v>
      </c>
      <c r="D137" s="145">
        <v>191</v>
      </c>
      <c r="E137" s="147">
        <v>43100</v>
      </c>
    </row>
    <row r="138" spans="1:5" s="7" customFormat="1">
      <c r="A138" s="7" t="s">
        <v>49</v>
      </c>
      <c r="C138" s="144" t="s">
        <v>9180</v>
      </c>
      <c r="D138" s="145">
        <v>4000</v>
      </c>
      <c r="E138" s="147">
        <v>43100</v>
      </c>
    </row>
    <row r="139" spans="1:5" s="7" customFormat="1">
      <c r="A139" s="7" t="s">
        <v>49</v>
      </c>
      <c r="C139" s="144" t="s">
        <v>4970</v>
      </c>
      <c r="D139" s="145">
        <v>12000</v>
      </c>
      <c r="E139" s="147">
        <v>43100</v>
      </c>
    </row>
    <row r="140" spans="1:5" s="7" customFormat="1">
      <c r="A140" s="7" t="s">
        <v>49</v>
      </c>
      <c r="C140" s="144" t="s">
        <v>106</v>
      </c>
      <c r="D140" s="145">
        <v>67438</v>
      </c>
      <c r="E140" s="147">
        <v>43100</v>
      </c>
    </row>
    <row r="141" spans="1:5" s="7" customFormat="1">
      <c r="A141" s="7" t="s">
        <v>49</v>
      </c>
      <c r="C141" s="144" t="s">
        <v>4767</v>
      </c>
      <c r="D141" s="145">
        <v>20086</v>
      </c>
      <c r="E141" s="147">
        <v>43100</v>
      </c>
    </row>
    <row r="142" spans="1:5" s="7" customFormat="1">
      <c r="A142" s="7" t="s">
        <v>49</v>
      </c>
      <c r="C142" s="144" t="s">
        <v>109</v>
      </c>
      <c r="D142" s="145">
        <v>16300</v>
      </c>
      <c r="E142" s="147">
        <v>43100</v>
      </c>
    </row>
    <row r="143" spans="1:5" s="7" customFormat="1">
      <c r="A143" s="7" t="s">
        <v>49</v>
      </c>
      <c r="C143" s="144" t="s">
        <v>4974</v>
      </c>
      <c r="D143" s="145">
        <v>216</v>
      </c>
      <c r="E143" s="147">
        <v>43100</v>
      </c>
    </row>
    <row r="144" spans="1:5" s="7" customFormat="1">
      <c r="A144" s="7" t="s">
        <v>49</v>
      </c>
      <c r="C144" s="144" t="s">
        <v>349</v>
      </c>
      <c r="D144" s="145">
        <v>1</v>
      </c>
      <c r="E144" s="147">
        <v>43100</v>
      </c>
    </row>
    <row r="145" spans="1:5" s="7" customFormat="1">
      <c r="A145" s="7" t="s">
        <v>49</v>
      </c>
      <c r="C145" s="144" t="s">
        <v>351</v>
      </c>
      <c r="D145" s="145">
        <v>2</v>
      </c>
      <c r="E145" s="147">
        <v>43100</v>
      </c>
    </row>
    <row r="146" spans="1:5" s="7" customFormat="1">
      <c r="A146" s="7" t="s">
        <v>49</v>
      </c>
      <c r="C146" s="144" t="s">
        <v>354</v>
      </c>
      <c r="D146" s="145">
        <v>1</v>
      </c>
      <c r="E146" s="147">
        <v>43100</v>
      </c>
    </row>
    <row r="147" spans="1:5" s="7" customFormat="1">
      <c r="A147" s="7" t="s">
        <v>49</v>
      </c>
      <c r="C147" s="144" t="s">
        <v>357</v>
      </c>
      <c r="D147" s="145">
        <v>10</v>
      </c>
      <c r="E147" s="147">
        <v>43100</v>
      </c>
    </row>
    <row r="148" spans="1:5" s="7" customFormat="1">
      <c r="A148" s="7" t="s">
        <v>49</v>
      </c>
      <c r="C148" s="144" t="s">
        <v>360</v>
      </c>
      <c r="D148" s="145">
        <v>61</v>
      </c>
      <c r="E148" s="147">
        <v>43100</v>
      </c>
    </row>
    <row r="149" spans="1:5" s="7" customFormat="1">
      <c r="A149" s="7" t="s">
        <v>49</v>
      </c>
      <c r="C149" s="144" t="s">
        <v>363</v>
      </c>
      <c r="D149" s="145">
        <v>11</v>
      </c>
      <c r="E149" s="147">
        <v>43100</v>
      </c>
    </row>
    <row r="150" spans="1:5" s="7" customFormat="1">
      <c r="A150" s="7" t="s">
        <v>49</v>
      </c>
      <c r="C150" s="144" t="s">
        <v>118</v>
      </c>
      <c r="D150" s="145">
        <v>434</v>
      </c>
      <c r="E150" s="147">
        <v>43100</v>
      </c>
    </row>
    <row r="151" spans="1:5" s="7" customFormat="1">
      <c r="A151" s="7" t="s">
        <v>49</v>
      </c>
      <c r="C151" s="144" t="s">
        <v>121</v>
      </c>
      <c r="D151" s="145">
        <v>1097</v>
      </c>
      <c r="E151" s="147">
        <v>43100</v>
      </c>
    </row>
    <row r="152" spans="1:5" s="7" customFormat="1">
      <c r="A152" s="7" t="s">
        <v>49</v>
      </c>
      <c r="C152" s="144" t="s">
        <v>123</v>
      </c>
      <c r="D152" s="145">
        <v>268</v>
      </c>
      <c r="E152" s="147">
        <v>43100</v>
      </c>
    </row>
    <row r="153" spans="1:5" s="7" customFormat="1">
      <c r="A153" s="7" t="s">
        <v>49</v>
      </c>
      <c r="C153" s="144" t="s">
        <v>4777</v>
      </c>
      <c r="D153" s="145">
        <v>1</v>
      </c>
      <c r="E153" s="147">
        <v>43100</v>
      </c>
    </row>
    <row r="154" spans="1:5" s="7" customFormat="1">
      <c r="A154" s="7" t="s">
        <v>49</v>
      </c>
      <c r="C154" s="144" t="s">
        <v>368</v>
      </c>
      <c r="D154" s="145">
        <v>62</v>
      </c>
      <c r="E154" s="147">
        <v>43100</v>
      </c>
    </row>
    <row r="155" spans="1:5" s="7" customFormat="1">
      <c r="A155" s="7" t="s">
        <v>49</v>
      </c>
      <c r="C155" s="144" t="s">
        <v>4978</v>
      </c>
      <c r="D155" s="145">
        <v>330</v>
      </c>
      <c r="E155" s="147">
        <v>43100</v>
      </c>
    </row>
    <row r="156" spans="1:5" s="7" customFormat="1">
      <c r="A156" s="7" t="s">
        <v>49</v>
      </c>
      <c r="C156" s="144" t="s">
        <v>370</v>
      </c>
      <c r="D156" s="145">
        <v>32</v>
      </c>
      <c r="E156" s="147">
        <v>43100</v>
      </c>
    </row>
    <row r="157" spans="1:5" s="7" customFormat="1">
      <c r="A157" s="7" t="s">
        <v>49</v>
      </c>
      <c r="C157" s="144" t="s">
        <v>372</v>
      </c>
      <c r="D157" s="145">
        <v>28</v>
      </c>
      <c r="E157" s="147">
        <v>43100</v>
      </c>
    </row>
    <row r="158" spans="1:5" s="7" customFormat="1">
      <c r="A158" s="7" t="s">
        <v>49</v>
      </c>
      <c r="C158" s="144" t="s">
        <v>3747</v>
      </c>
      <c r="D158" s="145">
        <v>317</v>
      </c>
      <c r="E158" s="147">
        <v>43100</v>
      </c>
    </row>
    <row r="159" spans="1:5" s="7" customFormat="1">
      <c r="A159" s="7" t="s">
        <v>49</v>
      </c>
      <c r="C159" s="144" t="s">
        <v>3748</v>
      </c>
      <c r="D159" s="145">
        <v>500</v>
      </c>
      <c r="E159" s="147">
        <v>43100</v>
      </c>
    </row>
    <row r="160" spans="1:5" s="7" customFormat="1">
      <c r="A160" s="7" t="s">
        <v>49</v>
      </c>
      <c r="C160" s="144" t="s">
        <v>3749</v>
      </c>
      <c r="D160" s="145">
        <v>462</v>
      </c>
      <c r="E160" s="147">
        <v>43100</v>
      </c>
    </row>
    <row r="161" spans="1:5" s="7" customFormat="1">
      <c r="A161" s="7" t="s">
        <v>49</v>
      </c>
      <c r="C161" s="144" t="s">
        <v>3750</v>
      </c>
      <c r="D161" s="145">
        <v>59</v>
      </c>
      <c r="E161" s="147">
        <v>43100</v>
      </c>
    </row>
    <row r="162" spans="1:5" s="7" customFormat="1">
      <c r="A162" s="7" t="s">
        <v>49</v>
      </c>
      <c r="C162" s="144" t="s">
        <v>3751</v>
      </c>
      <c r="D162" s="145">
        <v>916</v>
      </c>
      <c r="E162" s="147">
        <v>43100</v>
      </c>
    </row>
    <row r="163" spans="1:5" s="7" customFormat="1">
      <c r="A163" s="7" t="s">
        <v>49</v>
      </c>
      <c r="C163" s="144" t="s">
        <v>261</v>
      </c>
      <c r="D163" s="145">
        <v>392</v>
      </c>
      <c r="E163" s="147">
        <v>43100</v>
      </c>
    </row>
    <row r="164" spans="1:5" s="7" customFormat="1">
      <c r="A164" s="7" t="s">
        <v>49</v>
      </c>
      <c r="C164" s="144" t="s">
        <v>267</v>
      </c>
      <c r="D164" s="145">
        <v>2775</v>
      </c>
      <c r="E164" s="147">
        <v>43100</v>
      </c>
    </row>
    <row r="165" spans="1:5" s="7" customFormat="1">
      <c r="A165" s="7" t="s">
        <v>49</v>
      </c>
      <c r="C165" s="144" t="s">
        <v>270</v>
      </c>
      <c r="D165" s="145">
        <v>5400</v>
      </c>
      <c r="E165" s="147">
        <v>43100</v>
      </c>
    </row>
    <row r="166" spans="1:5" s="7" customFormat="1">
      <c r="A166" s="7" t="s">
        <v>49</v>
      </c>
      <c r="C166" s="144" t="s">
        <v>273</v>
      </c>
      <c r="D166" s="145">
        <v>5827</v>
      </c>
      <c r="E166" s="147">
        <v>43100</v>
      </c>
    </row>
    <row r="167" spans="1:5" s="7" customFormat="1">
      <c r="A167" s="7" t="s">
        <v>49</v>
      </c>
      <c r="C167" s="144" t="s">
        <v>276</v>
      </c>
      <c r="D167" s="145">
        <v>11154</v>
      </c>
      <c r="E167" s="147">
        <v>43100</v>
      </c>
    </row>
    <row r="168" spans="1:5" s="7" customFormat="1">
      <c r="A168" s="7" t="s">
        <v>49</v>
      </c>
      <c r="C168" s="144" t="s">
        <v>279</v>
      </c>
      <c r="D168" s="145">
        <v>727</v>
      </c>
      <c r="E168" s="147">
        <v>43100</v>
      </c>
    </row>
    <row r="169" spans="1:5" s="7" customFormat="1">
      <c r="A169" s="7" t="s">
        <v>49</v>
      </c>
      <c r="C169" s="144" t="s">
        <v>282</v>
      </c>
      <c r="D169" s="145">
        <v>2164</v>
      </c>
      <c r="E169" s="147">
        <v>43100</v>
      </c>
    </row>
    <row r="170" spans="1:5" s="7" customFormat="1">
      <c r="A170" s="7" t="s">
        <v>49</v>
      </c>
      <c r="C170" s="144" t="s">
        <v>285</v>
      </c>
      <c r="D170" s="145">
        <v>400</v>
      </c>
      <c r="E170" s="147">
        <v>43100</v>
      </c>
    </row>
    <row r="171" spans="1:5" s="7" customFormat="1">
      <c r="A171" s="7" t="s">
        <v>49</v>
      </c>
      <c r="C171" s="144" t="s">
        <v>288</v>
      </c>
      <c r="D171" s="145">
        <v>1995</v>
      </c>
      <c r="E171" s="147">
        <v>43100</v>
      </c>
    </row>
    <row r="172" spans="1:5" s="7" customFormat="1">
      <c r="A172" s="7" t="s">
        <v>49</v>
      </c>
      <c r="C172" s="144" t="s">
        <v>291</v>
      </c>
      <c r="D172" s="145">
        <v>88</v>
      </c>
      <c r="E172" s="147">
        <v>43100</v>
      </c>
    </row>
    <row r="173" spans="1:5" s="7" customFormat="1">
      <c r="A173" s="7" t="s">
        <v>49</v>
      </c>
      <c r="C173" s="144" t="s">
        <v>294</v>
      </c>
      <c r="D173" s="145">
        <v>2037</v>
      </c>
      <c r="E173" s="147">
        <v>43100</v>
      </c>
    </row>
    <row r="174" spans="1:5" s="7" customFormat="1">
      <c r="A174" s="7" t="s">
        <v>49</v>
      </c>
      <c r="C174" s="144" t="s">
        <v>297</v>
      </c>
      <c r="D174" s="145">
        <v>6037</v>
      </c>
      <c r="E174" s="147">
        <v>43100</v>
      </c>
    </row>
    <row r="175" spans="1:5" s="7" customFormat="1">
      <c r="A175" s="7" t="s">
        <v>49</v>
      </c>
      <c r="C175" s="144" t="s">
        <v>300</v>
      </c>
      <c r="D175" s="145">
        <v>3650</v>
      </c>
      <c r="E175" s="147">
        <v>43100</v>
      </c>
    </row>
    <row r="176" spans="1:5" s="7" customFormat="1">
      <c r="A176" s="7" t="s">
        <v>49</v>
      </c>
      <c r="C176" s="144" t="s">
        <v>303</v>
      </c>
      <c r="D176" s="145">
        <v>2811</v>
      </c>
      <c r="E176" s="147">
        <v>43100</v>
      </c>
    </row>
    <row r="177" spans="1:5" s="7" customFormat="1">
      <c r="A177" s="7" t="s">
        <v>49</v>
      </c>
      <c r="C177" s="144" t="s">
        <v>306</v>
      </c>
      <c r="D177" s="145">
        <v>448</v>
      </c>
      <c r="E177" s="147">
        <v>43100</v>
      </c>
    </row>
    <row r="178" spans="1:5" s="7" customFormat="1">
      <c r="A178" s="7" t="s">
        <v>49</v>
      </c>
      <c r="C178" s="144" t="s">
        <v>309</v>
      </c>
      <c r="D178" s="145">
        <v>4349</v>
      </c>
      <c r="E178" s="147">
        <v>43100</v>
      </c>
    </row>
    <row r="179" spans="1:5" s="7" customFormat="1">
      <c r="A179" s="7" t="s">
        <v>49</v>
      </c>
      <c r="C179" s="144" t="s">
        <v>312</v>
      </c>
      <c r="D179" s="145">
        <v>2426</v>
      </c>
      <c r="E179" s="147">
        <v>43100</v>
      </c>
    </row>
    <row r="180" spans="1:5" s="7" customFormat="1">
      <c r="A180" s="7" t="s">
        <v>49</v>
      </c>
      <c r="C180" s="144" t="s">
        <v>315</v>
      </c>
      <c r="D180" s="145">
        <v>1554</v>
      </c>
      <c r="E180" s="147">
        <v>43100</v>
      </c>
    </row>
    <row r="181" spans="1:5" s="7" customFormat="1">
      <c r="A181" s="7" t="s">
        <v>49</v>
      </c>
      <c r="C181" s="144" t="s">
        <v>318</v>
      </c>
      <c r="D181" s="145">
        <v>5652</v>
      </c>
      <c r="E181" s="147">
        <v>43100</v>
      </c>
    </row>
    <row r="182" spans="1:5" s="7" customFormat="1">
      <c r="A182" s="7" t="s">
        <v>49</v>
      </c>
      <c r="C182" s="144" t="s">
        <v>327</v>
      </c>
      <c r="D182" s="145">
        <v>170</v>
      </c>
      <c r="E182" s="147">
        <v>43100</v>
      </c>
    </row>
    <row r="183" spans="1:5" s="7" customFormat="1">
      <c r="A183" s="7" t="s">
        <v>49</v>
      </c>
      <c r="C183" s="144" t="s">
        <v>330</v>
      </c>
      <c r="D183" s="145">
        <v>15577</v>
      </c>
      <c r="E183" s="147">
        <v>43100</v>
      </c>
    </row>
    <row r="184" spans="1:5" s="7" customFormat="1">
      <c r="A184" s="7" t="s">
        <v>49</v>
      </c>
      <c r="C184" s="144" t="s">
        <v>333</v>
      </c>
      <c r="D184" s="145">
        <v>9249</v>
      </c>
      <c r="E184" s="147">
        <v>43100</v>
      </c>
    </row>
    <row r="185" spans="1:5" s="7" customFormat="1">
      <c r="A185" s="7" t="s">
        <v>49</v>
      </c>
      <c r="C185" s="144" t="s">
        <v>336</v>
      </c>
      <c r="D185" s="145">
        <v>2970</v>
      </c>
      <c r="E185" s="147">
        <v>43100</v>
      </c>
    </row>
    <row r="186" spans="1:5" s="7" customFormat="1">
      <c r="A186" s="7" t="s">
        <v>49</v>
      </c>
      <c r="C186" s="144" t="s">
        <v>339</v>
      </c>
      <c r="D186" s="145">
        <v>12085</v>
      </c>
      <c r="E186" s="147">
        <v>43100</v>
      </c>
    </row>
    <row r="187" spans="1:5" s="7" customFormat="1">
      <c r="A187" s="7" t="s">
        <v>49</v>
      </c>
      <c r="C187" s="144" t="s">
        <v>342</v>
      </c>
      <c r="D187" s="145">
        <v>440</v>
      </c>
      <c r="E187" s="147">
        <v>43100</v>
      </c>
    </row>
    <row r="188" spans="1:5" s="7" customFormat="1">
      <c r="A188" s="7" t="s">
        <v>49</v>
      </c>
      <c r="C188" s="144" t="s">
        <v>5142</v>
      </c>
      <c r="D188" s="145">
        <v>1670</v>
      </c>
      <c r="E188" s="147">
        <v>43100</v>
      </c>
    </row>
    <row r="189" spans="1:5" s="7" customFormat="1">
      <c r="A189" s="7" t="s">
        <v>49</v>
      </c>
      <c r="C189" s="144" t="s">
        <v>5144</v>
      </c>
      <c r="D189" s="145">
        <v>1050</v>
      </c>
      <c r="E189" s="147">
        <v>43100</v>
      </c>
    </row>
    <row r="190" spans="1:5" s="7" customFormat="1">
      <c r="A190" s="7" t="s">
        <v>49</v>
      </c>
      <c r="C190" s="144" t="s">
        <v>4759</v>
      </c>
      <c r="D190" s="145">
        <v>1100</v>
      </c>
      <c r="E190" s="147">
        <v>43100</v>
      </c>
    </row>
    <row r="191" spans="1:5" s="7" customFormat="1">
      <c r="A191" s="7" t="s">
        <v>49</v>
      </c>
      <c r="C191" s="144" t="s">
        <v>5146</v>
      </c>
      <c r="D191" s="145">
        <v>1000</v>
      </c>
      <c r="E191" s="147">
        <v>43100</v>
      </c>
    </row>
    <row r="192" spans="1:5" s="7" customFormat="1">
      <c r="A192" s="7" t="s">
        <v>49</v>
      </c>
      <c r="C192" s="144" t="s">
        <v>3752</v>
      </c>
      <c r="D192" s="145">
        <v>4248</v>
      </c>
      <c r="E192" s="147">
        <v>43100</v>
      </c>
    </row>
    <row r="193" spans="1:5" s="7" customFormat="1">
      <c r="A193" s="7" t="s">
        <v>49</v>
      </c>
      <c r="C193" s="144" t="s">
        <v>3753</v>
      </c>
      <c r="D193" s="145">
        <v>15693</v>
      </c>
      <c r="E193" s="147">
        <v>43100</v>
      </c>
    </row>
    <row r="194" spans="1:5" s="7" customFormat="1">
      <c r="A194" s="7" t="s">
        <v>49</v>
      </c>
      <c r="C194" s="144" t="s">
        <v>3754</v>
      </c>
      <c r="D194" s="145">
        <v>12668</v>
      </c>
      <c r="E194" s="147">
        <v>43100</v>
      </c>
    </row>
    <row r="195" spans="1:5" s="7" customFormat="1">
      <c r="A195" s="7" t="s">
        <v>49</v>
      </c>
      <c r="C195" s="144" t="s">
        <v>560</v>
      </c>
      <c r="D195" s="145">
        <v>2280</v>
      </c>
      <c r="E195" s="147">
        <v>43100</v>
      </c>
    </row>
    <row r="196" spans="1:5" s="7" customFormat="1">
      <c r="A196" s="7" t="s">
        <v>49</v>
      </c>
      <c r="C196" s="144" t="s">
        <v>563</v>
      </c>
      <c r="D196" s="145">
        <v>15271</v>
      </c>
      <c r="E196" s="147">
        <v>43100</v>
      </c>
    </row>
    <row r="197" spans="1:5" s="7" customFormat="1">
      <c r="A197" s="7" t="s">
        <v>49</v>
      </c>
      <c r="C197" s="144" t="s">
        <v>566</v>
      </c>
      <c r="D197" s="145">
        <v>8970</v>
      </c>
      <c r="E197" s="147">
        <v>43100</v>
      </c>
    </row>
    <row r="198" spans="1:5" s="7" customFormat="1">
      <c r="A198" s="7" t="s">
        <v>49</v>
      </c>
      <c r="C198" s="144" t="s">
        <v>569</v>
      </c>
      <c r="D198" s="145">
        <v>1770</v>
      </c>
      <c r="E198" s="147">
        <v>43100</v>
      </c>
    </row>
    <row r="199" spans="1:5" s="7" customFormat="1">
      <c r="A199" s="7" t="s">
        <v>49</v>
      </c>
      <c r="C199" s="144" t="s">
        <v>572</v>
      </c>
      <c r="D199" s="145">
        <v>23500</v>
      </c>
      <c r="E199" s="147">
        <v>43100</v>
      </c>
    </row>
    <row r="200" spans="1:5" s="7" customFormat="1">
      <c r="A200" s="7" t="s">
        <v>49</v>
      </c>
      <c r="C200" s="144" t="s">
        <v>575</v>
      </c>
      <c r="D200" s="145">
        <v>39335</v>
      </c>
      <c r="E200" s="147">
        <v>43100</v>
      </c>
    </row>
    <row r="201" spans="1:5" s="7" customFormat="1">
      <c r="A201" s="7" t="s">
        <v>49</v>
      </c>
      <c r="C201" s="144" t="s">
        <v>652</v>
      </c>
      <c r="D201" s="145">
        <v>210</v>
      </c>
      <c r="E201" s="147">
        <v>43100</v>
      </c>
    </row>
    <row r="202" spans="1:5" s="7" customFormat="1">
      <c r="A202" s="7" t="s">
        <v>49</v>
      </c>
      <c r="C202" s="144" t="s">
        <v>376</v>
      </c>
      <c r="D202" s="145">
        <v>165</v>
      </c>
      <c r="E202" s="147">
        <v>43100</v>
      </c>
    </row>
    <row r="203" spans="1:5" s="7" customFormat="1">
      <c r="A203" s="7" t="s">
        <v>49</v>
      </c>
      <c r="C203" s="144" t="s">
        <v>453</v>
      </c>
      <c r="D203" s="145">
        <v>1</v>
      </c>
      <c r="E203" s="147">
        <v>43100</v>
      </c>
    </row>
    <row r="204" spans="1:5" s="7" customFormat="1">
      <c r="A204" s="7" t="s">
        <v>49</v>
      </c>
      <c r="C204" s="144" t="s">
        <v>455</v>
      </c>
      <c r="D204" s="145">
        <v>1</v>
      </c>
      <c r="E204" s="147">
        <v>43100</v>
      </c>
    </row>
    <row r="205" spans="1:5" s="7" customFormat="1">
      <c r="A205" s="7" t="s">
        <v>49</v>
      </c>
      <c r="C205" s="144" t="s">
        <v>458</v>
      </c>
      <c r="D205" s="145">
        <v>586</v>
      </c>
      <c r="E205" s="147">
        <v>43100</v>
      </c>
    </row>
    <row r="206" spans="1:5" s="7" customFormat="1">
      <c r="A206" s="7" t="s">
        <v>49</v>
      </c>
      <c r="C206" s="144" t="s">
        <v>461</v>
      </c>
      <c r="D206" s="145">
        <v>545</v>
      </c>
      <c r="E206" s="147">
        <v>43100</v>
      </c>
    </row>
    <row r="207" spans="1:5" s="7" customFormat="1">
      <c r="A207" s="7" t="s">
        <v>49</v>
      </c>
      <c r="C207" s="144" t="s">
        <v>464</v>
      </c>
      <c r="D207" s="145">
        <v>50</v>
      </c>
      <c r="E207" s="147">
        <v>43100</v>
      </c>
    </row>
    <row r="208" spans="1:5" s="7" customFormat="1">
      <c r="A208" s="7" t="s">
        <v>49</v>
      </c>
      <c r="C208" s="144" t="s">
        <v>467</v>
      </c>
      <c r="D208" s="145">
        <v>351</v>
      </c>
      <c r="E208" s="147">
        <v>43100</v>
      </c>
    </row>
    <row r="209" spans="1:5" s="7" customFormat="1">
      <c r="A209" s="7" t="s">
        <v>49</v>
      </c>
      <c r="C209" s="144" t="s">
        <v>3755</v>
      </c>
      <c r="D209" s="145">
        <v>24</v>
      </c>
      <c r="E209" s="147">
        <v>43100</v>
      </c>
    </row>
    <row r="210" spans="1:5" s="7" customFormat="1">
      <c r="A210" s="7" t="s">
        <v>49</v>
      </c>
      <c r="C210" s="144" t="s">
        <v>3756</v>
      </c>
      <c r="D210" s="145">
        <v>67</v>
      </c>
      <c r="E210" s="147">
        <v>43100</v>
      </c>
    </row>
    <row r="211" spans="1:5" s="7" customFormat="1">
      <c r="A211" s="7" t="s">
        <v>49</v>
      </c>
      <c r="C211" s="144" t="s">
        <v>386</v>
      </c>
      <c r="D211" s="145">
        <v>705</v>
      </c>
      <c r="E211" s="147">
        <v>43100</v>
      </c>
    </row>
    <row r="212" spans="1:5" s="7" customFormat="1">
      <c r="A212" s="7" t="s">
        <v>49</v>
      </c>
      <c r="C212" s="144" t="s">
        <v>397</v>
      </c>
      <c r="D212" s="145">
        <v>123</v>
      </c>
      <c r="E212" s="147">
        <v>43100</v>
      </c>
    </row>
    <row r="213" spans="1:5" s="7" customFormat="1">
      <c r="A213" s="7" t="s">
        <v>49</v>
      </c>
      <c r="C213" s="144" t="s">
        <v>403</v>
      </c>
      <c r="D213" s="145">
        <v>533</v>
      </c>
      <c r="E213" s="147">
        <v>43100</v>
      </c>
    </row>
    <row r="214" spans="1:5" s="7" customFormat="1">
      <c r="A214" s="7" t="s">
        <v>49</v>
      </c>
      <c r="C214" s="144" t="s">
        <v>406</v>
      </c>
      <c r="D214" s="145">
        <v>555</v>
      </c>
      <c r="E214" s="147">
        <v>43100</v>
      </c>
    </row>
    <row r="215" spans="1:5" s="7" customFormat="1">
      <c r="A215" s="7" t="s">
        <v>49</v>
      </c>
      <c r="C215" s="144" t="s">
        <v>410</v>
      </c>
      <c r="D215" s="145">
        <v>434</v>
      </c>
      <c r="E215" s="147">
        <v>43100</v>
      </c>
    </row>
    <row r="216" spans="1:5" s="7" customFormat="1">
      <c r="A216" s="7" t="s">
        <v>49</v>
      </c>
      <c r="C216" s="144" t="s">
        <v>413</v>
      </c>
      <c r="D216" s="145">
        <v>1</v>
      </c>
      <c r="E216" s="147">
        <v>43100</v>
      </c>
    </row>
    <row r="217" spans="1:5" s="7" customFormat="1">
      <c r="A217" s="7" t="s">
        <v>49</v>
      </c>
      <c r="C217" s="144" t="s">
        <v>416</v>
      </c>
      <c r="D217" s="145">
        <v>147</v>
      </c>
      <c r="E217" s="147">
        <v>43100</v>
      </c>
    </row>
    <row r="218" spans="1:5" s="7" customFormat="1">
      <c r="A218" s="7" t="s">
        <v>49</v>
      </c>
      <c r="C218" s="144" t="s">
        <v>424</v>
      </c>
      <c r="D218" s="145">
        <v>1</v>
      </c>
      <c r="E218" s="147">
        <v>43100</v>
      </c>
    </row>
    <row r="219" spans="1:5" s="7" customFormat="1">
      <c r="A219" s="7" t="s">
        <v>49</v>
      </c>
      <c r="C219" s="144" t="s">
        <v>5348</v>
      </c>
      <c r="D219" s="145">
        <v>10</v>
      </c>
      <c r="E219" s="147">
        <v>43100</v>
      </c>
    </row>
    <row r="220" spans="1:5" s="7" customFormat="1">
      <c r="A220" s="7" t="s">
        <v>49</v>
      </c>
      <c r="C220" s="144" t="s">
        <v>656</v>
      </c>
      <c r="D220" s="145">
        <v>3346</v>
      </c>
      <c r="E220" s="147">
        <v>43100</v>
      </c>
    </row>
    <row r="221" spans="1:5" s="7" customFormat="1">
      <c r="A221" s="7" t="s">
        <v>49</v>
      </c>
      <c r="C221" s="144" t="s">
        <v>660</v>
      </c>
      <c r="D221" s="145">
        <v>900</v>
      </c>
      <c r="E221" s="147">
        <v>43100</v>
      </c>
    </row>
    <row r="222" spans="1:5" s="7" customFormat="1">
      <c r="A222" s="7" t="s">
        <v>49</v>
      </c>
      <c r="C222" s="144" t="s">
        <v>666</v>
      </c>
      <c r="D222" s="145">
        <v>159</v>
      </c>
      <c r="E222" s="147">
        <v>43100</v>
      </c>
    </row>
    <row r="223" spans="1:5" s="7" customFormat="1">
      <c r="A223" s="7" t="s">
        <v>49</v>
      </c>
      <c r="C223" s="144" t="s">
        <v>670</v>
      </c>
      <c r="D223" s="145">
        <v>396</v>
      </c>
      <c r="E223" s="147">
        <v>43100</v>
      </c>
    </row>
    <row r="224" spans="1:5" s="7" customFormat="1">
      <c r="A224" s="7" t="s">
        <v>49</v>
      </c>
      <c r="C224" s="144" t="s">
        <v>673</v>
      </c>
      <c r="D224" s="145">
        <v>6877</v>
      </c>
      <c r="E224" s="147">
        <v>43100</v>
      </c>
    </row>
    <row r="225" spans="1:5" s="7" customFormat="1">
      <c r="A225" s="7" t="s">
        <v>49</v>
      </c>
      <c r="C225" s="144" t="s">
        <v>676</v>
      </c>
      <c r="D225" s="145">
        <v>460</v>
      </c>
      <c r="E225" s="147">
        <v>43100</v>
      </c>
    </row>
    <row r="226" spans="1:5" s="7" customFormat="1">
      <c r="A226" s="7" t="s">
        <v>49</v>
      </c>
      <c r="C226" s="144" t="s">
        <v>470</v>
      </c>
      <c r="D226" s="145">
        <v>509</v>
      </c>
      <c r="E226" s="147">
        <v>43100</v>
      </c>
    </row>
    <row r="227" spans="1:5" s="7" customFormat="1">
      <c r="A227" s="7" t="s">
        <v>49</v>
      </c>
      <c r="C227" s="144" t="s">
        <v>474</v>
      </c>
      <c r="D227" s="145">
        <v>804</v>
      </c>
      <c r="E227" s="147">
        <v>43100</v>
      </c>
    </row>
    <row r="228" spans="1:5" s="7" customFormat="1">
      <c r="A228" s="7" t="s">
        <v>49</v>
      </c>
      <c r="C228" s="144" t="s">
        <v>477</v>
      </c>
      <c r="D228" s="145">
        <v>194</v>
      </c>
      <c r="E228" s="147">
        <v>43100</v>
      </c>
    </row>
    <row r="229" spans="1:5" s="7" customFormat="1">
      <c r="A229" s="7" t="s">
        <v>49</v>
      </c>
      <c r="C229" s="144" t="s">
        <v>481</v>
      </c>
      <c r="D229" s="145">
        <v>122</v>
      </c>
      <c r="E229" s="147">
        <v>43100</v>
      </c>
    </row>
    <row r="230" spans="1:5" s="7" customFormat="1">
      <c r="A230" s="7" t="s">
        <v>49</v>
      </c>
      <c r="C230" s="144" t="s">
        <v>484</v>
      </c>
      <c r="D230" s="145">
        <v>201</v>
      </c>
      <c r="E230" s="147">
        <v>43100</v>
      </c>
    </row>
    <row r="231" spans="1:5" s="7" customFormat="1">
      <c r="A231" s="7" t="s">
        <v>49</v>
      </c>
      <c r="C231" s="144" t="s">
        <v>488</v>
      </c>
      <c r="D231" s="145">
        <v>160</v>
      </c>
      <c r="E231" s="147">
        <v>43100</v>
      </c>
    </row>
    <row r="232" spans="1:5" s="7" customFormat="1">
      <c r="A232" s="7" t="s">
        <v>49</v>
      </c>
      <c r="C232" s="144" t="s">
        <v>491</v>
      </c>
      <c r="D232" s="145">
        <v>131</v>
      </c>
      <c r="E232" s="147">
        <v>43100</v>
      </c>
    </row>
    <row r="233" spans="1:5" s="7" customFormat="1">
      <c r="A233" s="7" t="s">
        <v>49</v>
      </c>
      <c r="C233" s="144" t="s">
        <v>494</v>
      </c>
      <c r="D233" s="145">
        <v>54</v>
      </c>
      <c r="E233" s="147">
        <v>43100</v>
      </c>
    </row>
    <row r="234" spans="1:5" s="7" customFormat="1">
      <c r="A234" s="7" t="s">
        <v>49</v>
      </c>
      <c r="C234" s="144" t="s">
        <v>497</v>
      </c>
      <c r="D234" s="145">
        <v>59</v>
      </c>
      <c r="E234" s="147">
        <v>43100</v>
      </c>
    </row>
    <row r="235" spans="1:5" s="7" customFormat="1">
      <c r="A235" s="7" t="s">
        <v>49</v>
      </c>
      <c r="C235" s="144" t="s">
        <v>500</v>
      </c>
      <c r="D235" s="145">
        <v>15</v>
      </c>
      <c r="E235" s="147">
        <v>43100</v>
      </c>
    </row>
    <row r="236" spans="1:5" s="7" customFormat="1">
      <c r="A236" s="7" t="s">
        <v>49</v>
      </c>
      <c r="C236" s="144" t="s">
        <v>679</v>
      </c>
      <c r="D236" s="145">
        <v>179</v>
      </c>
      <c r="E236" s="147">
        <v>43100</v>
      </c>
    </row>
    <row r="237" spans="1:5" s="7" customFormat="1">
      <c r="A237" s="7" t="s">
        <v>49</v>
      </c>
      <c r="C237" s="144" t="s">
        <v>503</v>
      </c>
      <c r="D237" s="145">
        <v>28</v>
      </c>
      <c r="E237" s="147">
        <v>43100</v>
      </c>
    </row>
    <row r="238" spans="1:5" s="7" customFormat="1">
      <c r="A238" s="7" t="s">
        <v>49</v>
      </c>
      <c r="C238" s="144" t="s">
        <v>507</v>
      </c>
      <c r="D238" s="145">
        <v>76</v>
      </c>
      <c r="E238" s="147">
        <v>43100</v>
      </c>
    </row>
    <row r="239" spans="1:5" s="7" customFormat="1">
      <c r="A239" s="7" t="s">
        <v>49</v>
      </c>
      <c r="C239" s="144" t="s">
        <v>509</v>
      </c>
      <c r="D239" s="145">
        <v>12</v>
      </c>
      <c r="E239" s="147">
        <v>43100</v>
      </c>
    </row>
    <row r="240" spans="1:5" s="7" customFormat="1">
      <c r="A240" s="7" t="s">
        <v>49</v>
      </c>
      <c r="C240" s="144" t="s">
        <v>3757</v>
      </c>
      <c r="D240" s="145">
        <v>2</v>
      </c>
      <c r="E240" s="147">
        <v>43100</v>
      </c>
    </row>
    <row r="241" spans="1:5" s="7" customFormat="1">
      <c r="A241" s="7" t="s">
        <v>49</v>
      </c>
      <c r="C241" s="144" t="s">
        <v>3758</v>
      </c>
      <c r="D241" s="145">
        <v>21</v>
      </c>
      <c r="E241" s="147">
        <v>43100</v>
      </c>
    </row>
    <row r="242" spans="1:5" s="7" customFormat="1">
      <c r="A242" s="7" t="s">
        <v>49</v>
      </c>
      <c r="C242" s="144" t="s">
        <v>5353</v>
      </c>
      <c r="D242" s="145">
        <v>26</v>
      </c>
      <c r="E242" s="147">
        <v>43100</v>
      </c>
    </row>
    <row r="243" spans="1:5" s="7" customFormat="1">
      <c r="A243" s="7" t="s">
        <v>49</v>
      </c>
      <c r="C243" s="144" t="s">
        <v>531</v>
      </c>
      <c r="D243" s="145">
        <v>47</v>
      </c>
      <c r="E243" s="147">
        <v>43100</v>
      </c>
    </row>
    <row r="244" spans="1:5" s="7" customFormat="1">
      <c r="A244" s="7" t="s">
        <v>49</v>
      </c>
      <c r="C244" s="144" t="s">
        <v>427</v>
      </c>
      <c r="D244" s="145">
        <v>279</v>
      </c>
      <c r="E244" s="147">
        <v>43100</v>
      </c>
    </row>
    <row r="245" spans="1:5" s="7" customFormat="1">
      <c r="A245" s="7" t="s">
        <v>49</v>
      </c>
      <c r="C245" s="144" t="s">
        <v>433</v>
      </c>
      <c r="D245" s="145">
        <v>323</v>
      </c>
      <c r="E245" s="147">
        <v>43100</v>
      </c>
    </row>
    <row r="246" spans="1:5" s="7" customFormat="1">
      <c r="A246" s="7" t="s">
        <v>49</v>
      </c>
      <c r="C246" s="144" t="s">
        <v>436</v>
      </c>
      <c r="D246" s="145">
        <v>348</v>
      </c>
      <c r="E246" s="147">
        <v>43100</v>
      </c>
    </row>
    <row r="247" spans="1:5" s="7" customFormat="1">
      <c r="A247" s="7" t="s">
        <v>49</v>
      </c>
      <c r="C247" s="144" t="s">
        <v>137</v>
      </c>
      <c r="D247" s="145">
        <v>433</v>
      </c>
      <c r="E247" s="147">
        <v>43100</v>
      </c>
    </row>
    <row r="248" spans="1:5" s="7" customFormat="1">
      <c r="A248" s="7" t="s">
        <v>49</v>
      </c>
      <c r="C248" s="144" t="s">
        <v>139</v>
      </c>
      <c r="D248" s="145">
        <v>4</v>
      </c>
      <c r="E248" s="147">
        <v>43100</v>
      </c>
    </row>
    <row r="249" spans="1:5" s="7" customFormat="1">
      <c r="A249" s="7" t="s">
        <v>49</v>
      </c>
      <c r="C249" s="144" t="s">
        <v>142</v>
      </c>
      <c r="D249" s="145">
        <v>110</v>
      </c>
      <c r="E249" s="147">
        <v>43100</v>
      </c>
    </row>
    <row r="250" spans="1:5" s="7" customFormat="1">
      <c r="A250" s="7" t="s">
        <v>49</v>
      </c>
      <c r="C250" s="144" t="s">
        <v>4787</v>
      </c>
      <c r="D250" s="145">
        <v>3</v>
      </c>
      <c r="E250" s="147">
        <v>43100</v>
      </c>
    </row>
    <row r="251" spans="1:5" s="7" customFormat="1">
      <c r="A251" s="7" t="s">
        <v>49</v>
      </c>
      <c r="C251" s="144" t="s">
        <v>144</v>
      </c>
      <c r="D251" s="145">
        <v>148</v>
      </c>
      <c r="E251" s="147">
        <v>43100</v>
      </c>
    </row>
    <row r="252" spans="1:5" s="7" customFormat="1">
      <c r="A252" s="7" t="s">
        <v>49</v>
      </c>
      <c r="C252" s="144" t="s">
        <v>55</v>
      </c>
      <c r="D252" s="145">
        <v>74</v>
      </c>
      <c r="E252" s="147">
        <v>43100</v>
      </c>
    </row>
    <row r="253" spans="1:5" s="7" customFormat="1">
      <c r="A253" s="7" t="s">
        <v>49</v>
      </c>
      <c r="C253" s="144" t="s">
        <v>146</v>
      </c>
      <c r="D253" s="145">
        <v>14</v>
      </c>
      <c r="E253" s="147">
        <v>43100</v>
      </c>
    </row>
    <row r="254" spans="1:5" s="7" customFormat="1">
      <c r="A254" s="7" t="s">
        <v>49</v>
      </c>
      <c r="C254" s="144" t="s">
        <v>237</v>
      </c>
      <c r="D254" s="145">
        <v>273</v>
      </c>
      <c r="E254" s="147">
        <v>43100</v>
      </c>
    </row>
    <row r="255" spans="1:5" s="7" customFormat="1">
      <c r="A255" s="7" t="s">
        <v>49</v>
      </c>
      <c r="C255" s="144" t="s">
        <v>126</v>
      </c>
      <c r="D255" s="145">
        <v>584</v>
      </c>
      <c r="E255" s="147">
        <v>43100</v>
      </c>
    </row>
    <row r="256" spans="1:5" s="7" customFormat="1">
      <c r="A256" s="7" t="s">
        <v>49</v>
      </c>
      <c r="C256" s="144" t="s">
        <v>4980</v>
      </c>
      <c r="D256" s="145">
        <v>30</v>
      </c>
      <c r="E256" s="147">
        <v>43100</v>
      </c>
    </row>
    <row r="257" spans="1:5" s="7" customFormat="1">
      <c r="A257" s="7" t="s">
        <v>49</v>
      </c>
      <c r="C257" s="144" t="s">
        <v>128</v>
      </c>
      <c r="D257" s="145">
        <v>3</v>
      </c>
      <c r="E257" s="147">
        <v>43100</v>
      </c>
    </row>
    <row r="258" spans="1:5" s="7" customFormat="1">
      <c r="A258" s="7" t="s">
        <v>49</v>
      </c>
      <c r="C258" s="144" t="s">
        <v>4781</v>
      </c>
      <c r="D258" s="145">
        <v>1</v>
      </c>
      <c r="E258" s="147">
        <v>43100</v>
      </c>
    </row>
    <row r="259" spans="1:5" s="7" customFormat="1">
      <c r="A259" s="7" t="s">
        <v>49</v>
      </c>
      <c r="C259" s="144" t="s">
        <v>130</v>
      </c>
      <c r="D259" s="145">
        <v>546</v>
      </c>
      <c r="E259" s="147">
        <v>43100</v>
      </c>
    </row>
    <row r="260" spans="1:5" s="7" customFormat="1">
      <c r="A260" s="7" t="s">
        <v>49</v>
      </c>
      <c r="C260" s="144" t="s">
        <v>240</v>
      </c>
      <c r="D260" s="145">
        <v>89</v>
      </c>
      <c r="E260" s="147">
        <v>43100</v>
      </c>
    </row>
    <row r="261" spans="1:5" s="7" customFormat="1">
      <c r="A261" s="7" t="s">
        <v>49</v>
      </c>
      <c r="C261" s="144" t="s">
        <v>242</v>
      </c>
      <c r="D261" s="145">
        <v>23</v>
      </c>
      <c r="E261" s="147">
        <v>43100</v>
      </c>
    </row>
    <row r="262" spans="1:5" s="7" customFormat="1">
      <c r="A262" s="7" t="s">
        <v>49</v>
      </c>
      <c r="C262" s="144" t="s">
        <v>245</v>
      </c>
      <c r="D262" s="145">
        <v>29</v>
      </c>
      <c r="E262" s="147">
        <v>43100</v>
      </c>
    </row>
    <row r="263" spans="1:5" s="7" customFormat="1">
      <c r="A263" s="7" t="s">
        <v>49</v>
      </c>
      <c r="C263" s="144" t="s">
        <v>248</v>
      </c>
      <c r="D263" s="145">
        <v>14</v>
      </c>
      <c r="E263" s="147">
        <v>43100</v>
      </c>
    </row>
    <row r="264" spans="1:5" s="7" customFormat="1">
      <c r="A264" s="7" t="s">
        <v>49</v>
      </c>
      <c r="C264" s="144" t="s">
        <v>251</v>
      </c>
      <c r="D264" s="145">
        <v>2</v>
      </c>
      <c r="E264" s="147">
        <v>43100</v>
      </c>
    </row>
    <row r="265" spans="1:5" s="7" customFormat="1">
      <c r="A265" s="7" t="s">
        <v>49</v>
      </c>
      <c r="C265" s="144" t="s">
        <v>4982</v>
      </c>
      <c r="D265" s="145">
        <v>192</v>
      </c>
      <c r="E265" s="147">
        <v>43100</v>
      </c>
    </row>
    <row r="266" spans="1:5" s="7" customFormat="1">
      <c r="A266" s="7" t="s">
        <v>49</v>
      </c>
      <c r="C266" s="144" t="s">
        <v>221</v>
      </c>
      <c r="D266" s="145">
        <v>649</v>
      </c>
      <c r="E266" s="147">
        <v>43100</v>
      </c>
    </row>
    <row r="267" spans="1:5" s="7" customFormat="1">
      <c r="A267" s="7" t="s">
        <v>49</v>
      </c>
      <c r="C267" s="144" t="s">
        <v>254</v>
      </c>
      <c r="D267" s="145">
        <v>40</v>
      </c>
      <c r="E267" s="147">
        <v>43100</v>
      </c>
    </row>
    <row r="268" spans="1:5" s="7" customFormat="1">
      <c r="A268" s="7" t="s">
        <v>49</v>
      </c>
      <c r="C268" s="144" t="s">
        <v>257</v>
      </c>
      <c r="D268" s="145">
        <v>53</v>
      </c>
      <c r="E268" s="147">
        <v>43100</v>
      </c>
    </row>
    <row r="269" spans="1:5" s="7" customFormat="1">
      <c r="A269" s="7" t="s">
        <v>49</v>
      </c>
      <c r="C269" s="144" t="s">
        <v>224</v>
      </c>
      <c r="D269" s="145">
        <v>1114</v>
      </c>
      <c r="E269" s="147">
        <v>43100</v>
      </c>
    </row>
    <row r="270" spans="1:5" s="7" customFormat="1">
      <c r="A270" s="7" t="s">
        <v>49</v>
      </c>
      <c r="C270" s="144" t="s">
        <v>227</v>
      </c>
      <c r="D270" s="145">
        <v>325</v>
      </c>
      <c r="E270" s="147">
        <v>43100</v>
      </c>
    </row>
    <row r="271" spans="1:5" s="7" customFormat="1">
      <c r="A271" s="7" t="s">
        <v>49</v>
      </c>
      <c r="C271" s="144" t="s">
        <v>62</v>
      </c>
      <c r="D271" s="145">
        <v>208</v>
      </c>
      <c r="E271" s="147">
        <v>43100</v>
      </c>
    </row>
    <row r="272" spans="1:5" s="7" customFormat="1">
      <c r="A272" s="7" t="s">
        <v>49</v>
      </c>
      <c r="C272" s="144" t="s">
        <v>65</v>
      </c>
      <c r="D272" s="145">
        <v>75</v>
      </c>
      <c r="E272" s="147">
        <v>43100</v>
      </c>
    </row>
    <row r="273" spans="1:5" s="7" customFormat="1">
      <c r="A273" s="7" t="s">
        <v>49</v>
      </c>
      <c r="C273" s="144" t="s">
        <v>68</v>
      </c>
      <c r="D273" s="145">
        <v>15</v>
      </c>
      <c r="E273" s="147">
        <v>43100</v>
      </c>
    </row>
    <row r="274" spans="1:5" s="7" customFormat="1">
      <c r="A274" s="7" t="s">
        <v>49</v>
      </c>
      <c r="C274" s="144" t="s">
        <v>71</v>
      </c>
      <c r="D274" s="145">
        <v>186</v>
      </c>
      <c r="E274" s="147">
        <v>43100</v>
      </c>
    </row>
    <row r="275" spans="1:5" s="7" customFormat="1">
      <c r="A275" s="7" t="s">
        <v>49</v>
      </c>
      <c r="C275" s="144" t="s">
        <v>74</v>
      </c>
      <c r="D275" s="145">
        <v>1968</v>
      </c>
      <c r="E275" s="147">
        <v>43100</v>
      </c>
    </row>
    <row r="276" spans="1:5" s="7" customFormat="1">
      <c r="A276" s="7" t="s">
        <v>49</v>
      </c>
      <c r="C276" s="144" t="s">
        <v>133</v>
      </c>
      <c r="D276" s="145">
        <v>352</v>
      </c>
      <c r="E276" s="147">
        <v>43100</v>
      </c>
    </row>
    <row r="277" spans="1:5" s="7" customFormat="1">
      <c r="A277" s="7" t="s">
        <v>49</v>
      </c>
      <c r="C277" s="144" t="s">
        <v>230</v>
      </c>
      <c r="D277" s="145">
        <v>48</v>
      </c>
      <c r="E277" s="147">
        <v>43100</v>
      </c>
    </row>
    <row r="278" spans="1:5" s="7" customFormat="1">
      <c r="A278" s="7" t="s">
        <v>49</v>
      </c>
      <c r="C278" s="144" t="s">
        <v>157</v>
      </c>
      <c r="D278" s="145">
        <v>133</v>
      </c>
      <c r="E278" s="147">
        <v>43100</v>
      </c>
    </row>
    <row r="279" spans="1:5" s="7" customFormat="1">
      <c r="A279" s="7" t="s">
        <v>49</v>
      </c>
      <c r="C279" s="144" t="s">
        <v>233</v>
      </c>
      <c r="D279" s="145">
        <v>1</v>
      </c>
      <c r="E279" s="147">
        <v>43100</v>
      </c>
    </row>
    <row r="280" spans="1:5" s="7" customFormat="1">
      <c r="A280" s="7" t="s">
        <v>49</v>
      </c>
      <c r="C280" s="144" t="s">
        <v>2715</v>
      </c>
      <c r="D280" s="145">
        <v>2</v>
      </c>
      <c r="E280" s="147">
        <v>43100</v>
      </c>
    </row>
    <row r="281" spans="1:5" s="7" customFormat="1">
      <c r="A281" s="7" t="s">
        <v>49</v>
      </c>
      <c r="C281" s="144" t="s">
        <v>2719</v>
      </c>
      <c r="D281" s="145">
        <v>119</v>
      </c>
      <c r="E281" s="147">
        <v>43100</v>
      </c>
    </row>
    <row r="282" spans="1:5" s="7" customFormat="1">
      <c r="A282" s="7" t="s">
        <v>49</v>
      </c>
      <c r="C282" s="144" t="s">
        <v>2722</v>
      </c>
      <c r="D282" s="145">
        <v>52</v>
      </c>
      <c r="E282" s="147">
        <v>43100</v>
      </c>
    </row>
    <row r="283" spans="1:5" s="7" customFormat="1">
      <c r="A283" s="7" t="s">
        <v>49</v>
      </c>
      <c r="C283" s="144" t="s">
        <v>2725</v>
      </c>
      <c r="D283" s="145">
        <v>3</v>
      </c>
      <c r="E283" s="147">
        <v>43100</v>
      </c>
    </row>
    <row r="284" spans="1:5" s="7" customFormat="1">
      <c r="A284" s="7" t="s">
        <v>49</v>
      </c>
      <c r="C284" s="144" t="s">
        <v>2728</v>
      </c>
      <c r="D284" s="145">
        <v>52</v>
      </c>
      <c r="E284" s="147">
        <v>43100</v>
      </c>
    </row>
    <row r="285" spans="1:5" s="7" customFormat="1">
      <c r="A285" s="7" t="s">
        <v>49</v>
      </c>
      <c r="C285" s="144" t="s">
        <v>2731</v>
      </c>
      <c r="D285" s="145">
        <v>2</v>
      </c>
      <c r="E285" s="147">
        <v>43100</v>
      </c>
    </row>
    <row r="286" spans="1:5" s="7" customFormat="1">
      <c r="A286" s="7" t="s">
        <v>49</v>
      </c>
      <c r="C286" s="144" t="s">
        <v>7682</v>
      </c>
      <c r="D286" s="145">
        <v>138</v>
      </c>
      <c r="E286" s="147">
        <v>43100</v>
      </c>
    </row>
    <row r="287" spans="1:5" s="7" customFormat="1">
      <c r="A287" s="7" t="s">
        <v>49</v>
      </c>
      <c r="C287" s="144" t="s">
        <v>7684</v>
      </c>
      <c r="D287" s="145">
        <v>82</v>
      </c>
      <c r="E287" s="147">
        <v>43100</v>
      </c>
    </row>
    <row r="288" spans="1:5" s="7" customFormat="1">
      <c r="A288" s="7" t="s">
        <v>49</v>
      </c>
      <c r="C288" s="144" t="s">
        <v>2734</v>
      </c>
      <c r="D288" s="145">
        <v>49</v>
      </c>
      <c r="E288" s="147">
        <v>43100</v>
      </c>
    </row>
    <row r="289" spans="1:5" s="7" customFormat="1">
      <c r="A289" s="7" t="s">
        <v>49</v>
      </c>
      <c r="C289" s="144" t="s">
        <v>3759</v>
      </c>
      <c r="D289" s="145">
        <v>14</v>
      </c>
      <c r="E289" s="147">
        <v>43100</v>
      </c>
    </row>
    <row r="290" spans="1:5" s="7" customFormat="1">
      <c r="A290" s="7" t="s">
        <v>49</v>
      </c>
      <c r="C290" s="144" t="s">
        <v>3760</v>
      </c>
      <c r="D290" s="145">
        <v>1</v>
      </c>
      <c r="E290" s="147">
        <v>43100</v>
      </c>
    </row>
    <row r="291" spans="1:5" s="7" customFormat="1">
      <c r="A291" s="7" t="s">
        <v>49</v>
      </c>
      <c r="C291" s="144" t="s">
        <v>3761</v>
      </c>
      <c r="D291" s="145">
        <v>4</v>
      </c>
      <c r="E291" s="147">
        <v>43100</v>
      </c>
    </row>
    <row r="292" spans="1:5" s="7" customFormat="1">
      <c r="A292" s="7" t="s">
        <v>49</v>
      </c>
      <c r="C292" s="144" t="s">
        <v>7837</v>
      </c>
      <c r="D292" s="145">
        <v>4</v>
      </c>
      <c r="E292" s="147">
        <v>43100</v>
      </c>
    </row>
    <row r="293" spans="1:5" s="7" customFormat="1">
      <c r="A293" s="7" t="s">
        <v>49</v>
      </c>
      <c r="C293" s="144" t="s">
        <v>9181</v>
      </c>
      <c r="D293" s="145">
        <v>1</v>
      </c>
      <c r="E293" s="147">
        <v>43100</v>
      </c>
    </row>
    <row r="294" spans="1:5" s="7" customFormat="1">
      <c r="A294" s="7" t="s">
        <v>49</v>
      </c>
      <c r="C294" s="144" t="s">
        <v>7851</v>
      </c>
      <c r="D294" s="145">
        <v>3</v>
      </c>
      <c r="E294" s="147">
        <v>43100</v>
      </c>
    </row>
    <row r="295" spans="1:5" s="7" customFormat="1">
      <c r="A295" s="7" t="s">
        <v>49</v>
      </c>
      <c r="C295" s="144" t="s">
        <v>7854</v>
      </c>
      <c r="D295" s="145">
        <v>82</v>
      </c>
      <c r="E295" s="147">
        <v>43100</v>
      </c>
    </row>
    <row r="296" spans="1:5" s="7" customFormat="1">
      <c r="A296" s="7" t="s">
        <v>49</v>
      </c>
      <c r="C296" s="144" t="s">
        <v>7858</v>
      </c>
      <c r="D296" s="145">
        <v>1</v>
      </c>
      <c r="E296" s="147">
        <v>43100</v>
      </c>
    </row>
    <row r="297" spans="1:5" s="7" customFormat="1">
      <c r="A297" s="7" t="s">
        <v>49</v>
      </c>
      <c r="C297" s="144" t="s">
        <v>2754</v>
      </c>
      <c r="D297" s="145">
        <v>1</v>
      </c>
      <c r="E297" s="147">
        <v>43100</v>
      </c>
    </row>
    <row r="298" spans="1:5" s="7" customFormat="1">
      <c r="A298" s="7" t="s">
        <v>49</v>
      </c>
      <c r="C298" s="144" t="s">
        <v>7860</v>
      </c>
      <c r="D298" s="145">
        <v>43</v>
      </c>
      <c r="E298" s="147">
        <v>43100</v>
      </c>
    </row>
    <row r="299" spans="1:5" s="7" customFormat="1">
      <c r="A299" s="7" t="s">
        <v>49</v>
      </c>
      <c r="C299" s="144" t="s">
        <v>7862</v>
      </c>
      <c r="D299" s="145">
        <v>14</v>
      </c>
      <c r="E299" s="147">
        <v>43100</v>
      </c>
    </row>
    <row r="300" spans="1:5" s="7" customFormat="1">
      <c r="A300" s="7" t="s">
        <v>49</v>
      </c>
      <c r="C300" s="144" t="s">
        <v>2708</v>
      </c>
      <c r="D300" s="145">
        <v>186</v>
      </c>
      <c r="E300" s="147">
        <v>43100</v>
      </c>
    </row>
    <row r="301" spans="1:5" s="7" customFormat="1">
      <c r="A301" s="7" t="s">
        <v>49</v>
      </c>
      <c r="C301" s="144" t="s">
        <v>3763</v>
      </c>
      <c r="D301" s="145">
        <v>2</v>
      </c>
      <c r="E301" s="147">
        <v>43100</v>
      </c>
    </row>
    <row r="302" spans="1:5" s="7" customFormat="1">
      <c r="A302" s="7" t="s">
        <v>49</v>
      </c>
      <c r="C302" s="144" t="s">
        <v>2791</v>
      </c>
      <c r="D302" s="145">
        <v>1</v>
      </c>
      <c r="E302" s="147">
        <v>43100</v>
      </c>
    </row>
    <row r="303" spans="1:5" s="7" customFormat="1">
      <c r="A303" s="7" t="s">
        <v>49</v>
      </c>
      <c r="C303" s="144" t="s">
        <v>3103</v>
      </c>
      <c r="D303" s="145">
        <v>119</v>
      </c>
      <c r="E303" s="147">
        <v>43100</v>
      </c>
    </row>
    <row r="304" spans="1:5" s="7" customFormat="1">
      <c r="A304" s="7" t="s">
        <v>49</v>
      </c>
      <c r="C304" s="144" t="s">
        <v>3107</v>
      </c>
      <c r="D304" s="145">
        <v>238</v>
      </c>
      <c r="E304" s="147">
        <v>43100</v>
      </c>
    </row>
    <row r="305" spans="1:5" s="7" customFormat="1">
      <c r="A305" s="7" t="s">
        <v>49</v>
      </c>
      <c r="C305" s="144" t="s">
        <v>3110</v>
      </c>
      <c r="D305" s="145">
        <v>188</v>
      </c>
      <c r="E305" s="147">
        <v>43100</v>
      </c>
    </row>
    <row r="306" spans="1:5" s="7" customFormat="1">
      <c r="A306" s="7" t="s">
        <v>49</v>
      </c>
      <c r="C306" s="144" t="s">
        <v>3113</v>
      </c>
      <c r="D306" s="145">
        <v>95</v>
      </c>
      <c r="E306" s="147">
        <v>43100</v>
      </c>
    </row>
    <row r="307" spans="1:5" s="7" customFormat="1">
      <c r="A307" s="7" t="s">
        <v>49</v>
      </c>
      <c r="C307" s="144" t="s">
        <v>3116</v>
      </c>
      <c r="D307" s="145">
        <v>152</v>
      </c>
      <c r="E307" s="147">
        <v>43100</v>
      </c>
    </row>
    <row r="308" spans="1:5" s="7" customFormat="1">
      <c r="A308" s="7" t="s">
        <v>49</v>
      </c>
      <c r="C308" s="144" t="s">
        <v>3119</v>
      </c>
      <c r="D308" s="145">
        <v>106</v>
      </c>
      <c r="E308" s="147">
        <v>43100</v>
      </c>
    </row>
    <row r="309" spans="1:5" s="7" customFormat="1">
      <c r="A309" s="7" t="s">
        <v>49</v>
      </c>
      <c r="C309" s="144" t="s">
        <v>3122</v>
      </c>
      <c r="D309" s="145">
        <v>17</v>
      </c>
      <c r="E309" s="147">
        <v>43100</v>
      </c>
    </row>
    <row r="310" spans="1:5" s="7" customFormat="1">
      <c r="A310" s="7" t="s">
        <v>49</v>
      </c>
      <c r="C310" s="144" t="s">
        <v>3125</v>
      </c>
      <c r="D310" s="145">
        <v>47</v>
      </c>
      <c r="E310" s="147">
        <v>43100</v>
      </c>
    </row>
    <row r="311" spans="1:5" s="7" customFormat="1">
      <c r="A311" s="7" t="s">
        <v>49</v>
      </c>
      <c r="C311" s="144" t="s">
        <v>3128</v>
      </c>
      <c r="D311" s="145">
        <v>199</v>
      </c>
      <c r="E311" s="147">
        <v>43100</v>
      </c>
    </row>
    <row r="312" spans="1:5" s="7" customFormat="1">
      <c r="A312" s="7" t="s">
        <v>49</v>
      </c>
      <c r="C312" s="144" t="s">
        <v>3099</v>
      </c>
      <c r="D312" s="145">
        <v>109</v>
      </c>
      <c r="E312" s="147">
        <v>43100</v>
      </c>
    </row>
    <row r="313" spans="1:5" s="7" customFormat="1">
      <c r="A313" s="7" t="s">
        <v>49</v>
      </c>
      <c r="C313" s="144" t="s">
        <v>7865</v>
      </c>
      <c r="D313" s="145">
        <v>11</v>
      </c>
      <c r="E313" s="147">
        <v>43100</v>
      </c>
    </row>
    <row r="314" spans="1:5" s="7" customFormat="1">
      <c r="A314" s="7" t="s">
        <v>49</v>
      </c>
      <c r="C314" s="144" t="s">
        <v>3131</v>
      </c>
      <c r="D314" s="145">
        <v>202</v>
      </c>
      <c r="E314" s="147">
        <v>43100</v>
      </c>
    </row>
    <row r="315" spans="1:5" s="7" customFormat="1">
      <c r="A315" s="7" t="s">
        <v>49</v>
      </c>
      <c r="C315" s="144" t="s">
        <v>8031</v>
      </c>
      <c r="D315" s="145">
        <v>193</v>
      </c>
      <c r="E315" s="147">
        <v>43100</v>
      </c>
    </row>
    <row r="316" spans="1:5" s="7" customFormat="1">
      <c r="A316" s="7" t="s">
        <v>49</v>
      </c>
      <c r="C316" s="144" t="s">
        <v>8033</v>
      </c>
      <c r="D316" s="145">
        <v>189</v>
      </c>
      <c r="E316" s="147">
        <v>43100</v>
      </c>
    </row>
    <row r="317" spans="1:5" s="7" customFormat="1">
      <c r="A317" s="7" t="s">
        <v>49</v>
      </c>
      <c r="C317" s="144" t="s">
        <v>8035</v>
      </c>
      <c r="D317" s="145">
        <v>108</v>
      </c>
      <c r="E317" s="147">
        <v>43100</v>
      </c>
    </row>
    <row r="318" spans="1:5" s="7" customFormat="1">
      <c r="A318" s="7" t="s">
        <v>49</v>
      </c>
      <c r="C318" s="144" t="s">
        <v>3135</v>
      </c>
      <c r="D318" s="145">
        <v>182</v>
      </c>
      <c r="E318" s="147">
        <v>43100</v>
      </c>
    </row>
    <row r="319" spans="1:5" s="7" customFormat="1">
      <c r="A319" s="7" t="s">
        <v>49</v>
      </c>
      <c r="C319" s="144" t="s">
        <v>3138</v>
      </c>
      <c r="D319" s="145">
        <v>195</v>
      </c>
      <c r="E319" s="147">
        <v>43100</v>
      </c>
    </row>
    <row r="320" spans="1:5" s="7" customFormat="1">
      <c r="A320" s="7" t="s">
        <v>49</v>
      </c>
      <c r="C320" s="144" t="s">
        <v>7872</v>
      </c>
      <c r="D320" s="145">
        <v>3</v>
      </c>
      <c r="E320" s="147">
        <v>43100</v>
      </c>
    </row>
    <row r="321" spans="1:5" s="7" customFormat="1">
      <c r="A321" s="7" t="s">
        <v>49</v>
      </c>
      <c r="C321" s="144" t="s">
        <v>7877</v>
      </c>
      <c r="D321" s="145">
        <v>1</v>
      </c>
      <c r="E321" s="147">
        <v>43100</v>
      </c>
    </row>
    <row r="322" spans="1:5" s="7" customFormat="1">
      <c r="A322" s="7" t="s">
        <v>49</v>
      </c>
      <c r="C322" s="144" t="s">
        <v>7879</v>
      </c>
      <c r="D322" s="145">
        <v>204</v>
      </c>
      <c r="E322" s="147">
        <v>43100</v>
      </c>
    </row>
    <row r="323" spans="1:5" s="7" customFormat="1">
      <c r="A323" s="7" t="s">
        <v>49</v>
      </c>
      <c r="C323" s="144" t="s">
        <v>2794</v>
      </c>
      <c r="D323" s="145">
        <v>139</v>
      </c>
      <c r="E323" s="147">
        <v>43100</v>
      </c>
    </row>
    <row r="324" spans="1:5" s="7" customFormat="1">
      <c r="A324" s="7" t="s">
        <v>49</v>
      </c>
      <c r="C324" s="144" t="s">
        <v>3764</v>
      </c>
      <c r="D324" s="145">
        <v>5</v>
      </c>
      <c r="E324" s="147">
        <v>43100</v>
      </c>
    </row>
    <row r="325" spans="1:5" s="7" customFormat="1">
      <c r="A325" s="7" t="s">
        <v>49</v>
      </c>
      <c r="C325" s="144" t="s">
        <v>3765</v>
      </c>
      <c r="D325" s="145">
        <v>2144</v>
      </c>
      <c r="E325" s="147">
        <v>43100</v>
      </c>
    </row>
    <row r="326" spans="1:5" s="7" customFormat="1">
      <c r="A326" s="7" t="s">
        <v>49</v>
      </c>
      <c r="C326" s="144" t="s">
        <v>7901</v>
      </c>
      <c r="D326" s="145">
        <v>545</v>
      </c>
      <c r="E326" s="147">
        <v>43100</v>
      </c>
    </row>
    <row r="327" spans="1:5" s="7" customFormat="1">
      <c r="A327" s="7" t="s">
        <v>49</v>
      </c>
      <c r="C327" s="144" t="s">
        <v>2833</v>
      </c>
      <c r="D327" s="145">
        <v>2</v>
      </c>
      <c r="E327" s="147">
        <v>43100</v>
      </c>
    </row>
    <row r="328" spans="1:5" s="7" customFormat="1">
      <c r="A328" s="7" t="s">
        <v>49</v>
      </c>
      <c r="C328" s="144" t="s">
        <v>2854</v>
      </c>
      <c r="D328" s="145">
        <v>699</v>
      </c>
      <c r="E328" s="147">
        <v>43100</v>
      </c>
    </row>
    <row r="329" spans="1:5" s="7" customFormat="1">
      <c r="A329" s="7" t="s">
        <v>49</v>
      </c>
      <c r="C329" s="144" t="s">
        <v>2858</v>
      </c>
      <c r="D329" s="145">
        <v>37</v>
      </c>
      <c r="E329" s="147">
        <v>43100</v>
      </c>
    </row>
    <row r="330" spans="1:5" s="7" customFormat="1">
      <c r="A330" s="7" t="s">
        <v>49</v>
      </c>
      <c r="C330" s="144" t="s">
        <v>2864</v>
      </c>
      <c r="D330" s="145">
        <v>3</v>
      </c>
      <c r="E330" s="147">
        <v>43100</v>
      </c>
    </row>
    <row r="331" spans="1:5" s="7" customFormat="1">
      <c r="A331" s="7" t="s">
        <v>49</v>
      </c>
      <c r="C331" s="144" t="s">
        <v>7911</v>
      </c>
      <c r="D331" s="145">
        <v>1295</v>
      </c>
      <c r="E331" s="147">
        <v>43100</v>
      </c>
    </row>
    <row r="332" spans="1:5" s="7" customFormat="1">
      <c r="A332" s="7" t="s">
        <v>49</v>
      </c>
      <c r="C332" s="144" t="s">
        <v>7913</v>
      </c>
      <c r="D332" s="145">
        <v>24</v>
      </c>
      <c r="E332" s="147">
        <v>43100</v>
      </c>
    </row>
    <row r="333" spans="1:5" s="7" customFormat="1">
      <c r="A333" s="7" t="s">
        <v>49</v>
      </c>
      <c r="C333" s="144" t="s">
        <v>2712</v>
      </c>
      <c r="D333" s="145">
        <v>3</v>
      </c>
      <c r="E333" s="147">
        <v>43100</v>
      </c>
    </row>
    <row r="334" spans="1:5" s="7" customFormat="1">
      <c r="A334" s="7" t="s">
        <v>49</v>
      </c>
      <c r="C334" s="144" t="s">
        <v>7798</v>
      </c>
      <c r="D334" s="145">
        <v>81</v>
      </c>
      <c r="E334" s="147">
        <v>43100</v>
      </c>
    </row>
    <row r="335" spans="1:5" s="7" customFormat="1">
      <c r="A335" s="7" t="s">
        <v>49</v>
      </c>
      <c r="C335" s="144" t="s">
        <v>2870</v>
      </c>
      <c r="D335" s="145">
        <v>12</v>
      </c>
      <c r="E335" s="147">
        <v>43100</v>
      </c>
    </row>
    <row r="336" spans="1:5" s="7" customFormat="1">
      <c r="A336" s="7" t="s">
        <v>49</v>
      </c>
      <c r="C336" s="144" t="s">
        <v>3143</v>
      </c>
      <c r="D336" s="145">
        <v>2</v>
      </c>
      <c r="E336" s="147">
        <v>43100</v>
      </c>
    </row>
    <row r="337" spans="1:5" s="7" customFormat="1">
      <c r="A337" s="7" t="s">
        <v>49</v>
      </c>
      <c r="C337" s="144" t="s">
        <v>997</v>
      </c>
      <c r="D337" s="145">
        <v>350</v>
      </c>
      <c r="E337" s="147">
        <v>43100</v>
      </c>
    </row>
    <row r="338" spans="1:5" s="7" customFormat="1">
      <c r="A338" s="7" t="s">
        <v>49</v>
      </c>
      <c r="C338" s="144" t="s">
        <v>1001</v>
      </c>
      <c r="D338" s="145">
        <v>230</v>
      </c>
      <c r="E338" s="147">
        <v>43100</v>
      </c>
    </row>
    <row r="339" spans="1:5" s="7" customFormat="1">
      <c r="A339" s="7" t="s">
        <v>49</v>
      </c>
      <c r="C339" s="144" t="s">
        <v>544</v>
      </c>
      <c r="D339" s="145">
        <v>732</v>
      </c>
      <c r="E339" s="147">
        <v>43100</v>
      </c>
    </row>
    <row r="340" spans="1:5" s="7" customFormat="1">
      <c r="A340" s="7" t="s">
        <v>49</v>
      </c>
      <c r="C340" s="144" t="s">
        <v>550</v>
      </c>
      <c r="D340" s="145">
        <v>19</v>
      </c>
      <c r="E340" s="147">
        <v>43100</v>
      </c>
    </row>
    <row r="341" spans="1:5" s="7" customFormat="1">
      <c r="A341" s="7" t="s">
        <v>49</v>
      </c>
      <c r="C341" s="144" t="s">
        <v>553</v>
      </c>
      <c r="D341" s="145">
        <v>162</v>
      </c>
      <c r="E341" s="147">
        <v>43100</v>
      </c>
    </row>
    <row r="342" spans="1:5" s="7" customFormat="1">
      <c r="A342" s="7" t="s">
        <v>49</v>
      </c>
      <c r="C342" s="144" t="s">
        <v>1004</v>
      </c>
      <c r="D342" s="145">
        <v>140</v>
      </c>
      <c r="E342" s="147">
        <v>43100</v>
      </c>
    </row>
    <row r="343" spans="1:5" s="7" customFormat="1">
      <c r="A343" s="7" t="s">
        <v>49</v>
      </c>
      <c r="C343" s="144" t="s">
        <v>1012</v>
      </c>
      <c r="D343" s="145">
        <v>24</v>
      </c>
      <c r="E343" s="147">
        <v>43100</v>
      </c>
    </row>
    <row r="344" spans="1:5" s="7" customFormat="1">
      <c r="A344" s="7" t="s">
        <v>49</v>
      </c>
      <c r="C344" s="144" t="s">
        <v>1314</v>
      </c>
      <c r="D344" s="145">
        <v>33</v>
      </c>
      <c r="E344" s="147">
        <v>43100</v>
      </c>
    </row>
    <row r="345" spans="1:5" s="7" customFormat="1">
      <c r="A345" s="7" t="s">
        <v>49</v>
      </c>
      <c r="C345" s="144" t="s">
        <v>5788</v>
      </c>
      <c r="D345" s="145">
        <v>60</v>
      </c>
      <c r="E345" s="147">
        <v>43100</v>
      </c>
    </row>
    <row r="346" spans="1:5" s="7" customFormat="1">
      <c r="A346" s="7" t="s">
        <v>49</v>
      </c>
      <c r="C346" s="144" t="s">
        <v>1019</v>
      </c>
      <c r="D346" s="145">
        <v>8</v>
      </c>
      <c r="E346" s="147">
        <v>43100</v>
      </c>
    </row>
    <row r="347" spans="1:5" s="7" customFormat="1">
      <c r="A347" s="7" t="s">
        <v>49</v>
      </c>
      <c r="C347" s="144" t="s">
        <v>1023</v>
      </c>
      <c r="D347" s="145">
        <v>200</v>
      </c>
      <c r="E347" s="147">
        <v>43100</v>
      </c>
    </row>
    <row r="348" spans="1:5" s="7" customFormat="1">
      <c r="A348" s="7" t="s">
        <v>49</v>
      </c>
      <c r="C348" s="144" t="s">
        <v>7923</v>
      </c>
      <c r="D348" s="145">
        <v>35</v>
      </c>
      <c r="E348" s="147">
        <v>43100</v>
      </c>
    </row>
    <row r="349" spans="1:5" s="7" customFormat="1">
      <c r="A349" s="7" t="s">
        <v>49</v>
      </c>
      <c r="C349" s="144" t="s">
        <v>439</v>
      </c>
      <c r="D349" s="145">
        <v>3</v>
      </c>
      <c r="E349" s="147">
        <v>43100</v>
      </c>
    </row>
    <row r="350" spans="1:5" s="7" customFormat="1">
      <c r="A350" s="7" t="s">
        <v>49</v>
      </c>
      <c r="C350" s="144" t="s">
        <v>7926</v>
      </c>
      <c r="D350" s="145">
        <v>1</v>
      </c>
      <c r="E350" s="147">
        <v>43100</v>
      </c>
    </row>
    <row r="351" spans="1:5" s="7" customFormat="1">
      <c r="A351" s="7" t="s">
        <v>49</v>
      </c>
      <c r="C351" s="144" t="s">
        <v>556</v>
      </c>
      <c r="D351" s="145">
        <v>752</v>
      </c>
      <c r="E351" s="147">
        <v>43100</v>
      </c>
    </row>
    <row r="352" spans="1:5" s="7" customFormat="1">
      <c r="A352" s="7" t="s">
        <v>49</v>
      </c>
      <c r="C352" s="144" t="s">
        <v>1033</v>
      </c>
      <c r="D352" s="145">
        <v>102</v>
      </c>
      <c r="E352" s="147">
        <v>43100</v>
      </c>
    </row>
    <row r="353" spans="1:5" s="7" customFormat="1">
      <c r="A353" s="7" t="s">
        <v>49</v>
      </c>
      <c r="C353" s="144" t="s">
        <v>1321</v>
      </c>
      <c r="D353" s="145">
        <v>100</v>
      </c>
      <c r="E353" s="147">
        <v>43100</v>
      </c>
    </row>
    <row r="354" spans="1:5" s="7" customFormat="1">
      <c r="A354" s="7" t="s">
        <v>49</v>
      </c>
      <c r="C354" s="144" t="s">
        <v>5620</v>
      </c>
      <c r="D354" s="145">
        <v>99</v>
      </c>
      <c r="E354" s="147">
        <v>43100</v>
      </c>
    </row>
    <row r="355" spans="1:5" s="7" customFormat="1">
      <c r="A355" s="7" t="s">
        <v>49</v>
      </c>
      <c r="C355" s="144" t="s">
        <v>1406</v>
      </c>
      <c r="D355" s="145">
        <v>150</v>
      </c>
      <c r="E355" s="147">
        <v>43100</v>
      </c>
    </row>
    <row r="356" spans="1:5" s="7" customFormat="1">
      <c r="A356" s="7" t="s">
        <v>49</v>
      </c>
      <c r="C356" s="144" t="s">
        <v>8045</v>
      </c>
      <c r="D356" s="145">
        <v>31</v>
      </c>
      <c r="E356" s="147">
        <v>43100</v>
      </c>
    </row>
    <row r="357" spans="1:5" s="7" customFormat="1">
      <c r="A357" s="7" t="s">
        <v>49</v>
      </c>
      <c r="C357" s="144" t="s">
        <v>1045</v>
      </c>
      <c r="D357" s="145">
        <v>100</v>
      </c>
      <c r="E357" s="147">
        <v>43100</v>
      </c>
    </row>
    <row r="358" spans="1:5" s="7" customFormat="1">
      <c r="A358" s="7" t="s">
        <v>49</v>
      </c>
      <c r="C358" s="144" t="s">
        <v>3148</v>
      </c>
      <c r="D358" s="145">
        <v>194</v>
      </c>
      <c r="E358" s="147">
        <v>43100</v>
      </c>
    </row>
    <row r="359" spans="1:5" s="7" customFormat="1">
      <c r="A359" s="7" t="s">
        <v>49</v>
      </c>
      <c r="C359" s="144" t="s">
        <v>3152</v>
      </c>
      <c r="D359" s="145">
        <v>147</v>
      </c>
      <c r="E359" s="147">
        <v>43100</v>
      </c>
    </row>
    <row r="360" spans="1:5" s="7" customFormat="1">
      <c r="A360" s="7" t="s">
        <v>49</v>
      </c>
      <c r="C360" s="144" t="s">
        <v>445</v>
      </c>
      <c r="D360" s="145">
        <v>1</v>
      </c>
      <c r="E360" s="147">
        <v>43100</v>
      </c>
    </row>
    <row r="361" spans="1:5" s="7" customFormat="1">
      <c r="A361" s="7" t="s">
        <v>49</v>
      </c>
      <c r="C361" s="144" t="s">
        <v>2892</v>
      </c>
      <c r="D361" s="145">
        <v>23</v>
      </c>
      <c r="E361" s="147">
        <v>43100</v>
      </c>
    </row>
    <row r="362" spans="1:5" s="7" customFormat="1">
      <c r="A362" s="7" t="s">
        <v>49</v>
      </c>
      <c r="C362" s="144" t="s">
        <v>2896</v>
      </c>
      <c r="D362" s="145">
        <v>7</v>
      </c>
      <c r="E362" s="147">
        <v>43100</v>
      </c>
    </row>
    <row r="363" spans="1:5" s="7" customFormat="1">
      <c r="A363" s="7" t="s">
        <v>49</v>
      </c>
      <c r="C363" s="144" t="s">
        <v>2900</v>
      </c>
      <c r="D363" s="145">
        <v>67</v>
      </c>
      <c r="E363" s="147">
        <v>43100</v>
      </c>
    </row>
    <row r="364" spans="1:5" s="7" customFormat="1">
      <c r="A364" s="7" t="s">
        <v>49</v>
      </c>
      <c r="C364" s="144" t="s">
        <v>2903</v>
      </c>
      <c r="D364" s="145">
        <v>15</v>
      </c>
      <c r="E364" s="147">
        <v>43100</v>
      </c>
    </row>
    <row r="365" spans="1:5" s="7" customFormat="1">
      <c r="A365" s="7" t="s">
        <v>49</v>
      </c>
      <c r="C365" s="144" t="s">
        <v>2906</v>
      </c>
      <c r="D365" s="145">
        <v>1</v>
      </c>
      <c r="E365" s="147">
        <v>43100</v>
      </c>
    </row>
    <row r="366" spans="1:5" s="7" customFormat="1">
      <c r="A366" s="7" t="s">
        <v>49</v>
      </c>
      <c r="C366" s="144" t="s">
        <v>2909</v>
      </c>
      <c r="D366" s="145">
        <v>7</v>
      </c>
      <c r="E366" s="147">
        <v>43100</v>
      </c>
    </row>
    <row r="367" spans="1:5" s="7" customFormat="1">
      <c r="A367" s="7" t="s">
        <v>49</v>
      </c>
      <c r="C367" s="144" t="s">
        <v>2912</v>
      </c>
      <c r="D367" s="145">
        <v>14</v>
      </c>
      <c r="E367" s="147">
        <v>43100</v>
      </c>
    </row>
    <row r="368" spans="1:5" s="7" customFormat="1">
      <c r="A368" s="7" t="s">
        <v>49</v>
      </c>
      <c r="C368" s="144" t="s">
        <v>2915</v>
      </c>
      <c r="D368" s="145">
        <v>56</v>
      </c>
      <c r="E368" s="147">
        <v>43100</v>
      </c>
    </row>
    <row r="369" spans="1:5" s="7" customFormat="1">
      <c r="A369" s="7" t="s">
        <v>49</v>
      </c>
      <c r="C369" s="144" t="s">
        <v>2918</v>
      </c>
      <c r="D369" s="145">
        <v>10</v>
      </c>
      <c r="E369" s="147">
        <v>43100</v>
      </c>
    </row>
    <row r="370" spans="1:5" s="7" customFormat="1">
      <c r="A370" s="7" t="s">
        <v>49</v>
      </c>
      <c r="C370" s="144" t="s">
        <v>7718</v>
      </c>
      <c r="D370" s="145">
        <v>16</v>
      </c>
      <c r="E370" s="147">
        <v>43100</v>
      </c>
    </row>
    <row r="371" spans="1:5" s="7" customFormat="1">
      <c r="A371" s="7" t="s">
        <v>49</v>
      </c>
      <c r="C371" s="144" t="s">
        <v>7721</v>
      </c>
      <c r="D371" s="145">
        <v>13</v>
      </c>
      <c r="E371" s="147">
        <v>43100</v>
      </c>
    </row>
    <row r="372" spans="1:5" s="7" customFormat="1">
      <c r="A372" s="7" t="s">
        <v>49</v>
      </c>
      <c r="C372" s="144" t="s">
        <v>7725</v>
      </c>
      <c r="D372" s="145">
        <v>64</v>
      </c>
      <c r="E372" s="147">
        <v>43100</v>
      </c>
    </row>
    <row r="373" spans="1:5" s="7" customFormat="1">
      <c r="A373" s="7" t="s">
        <v>49</v>
      </c>
      <c r="C373" s="144" t="s">
        <v>2928</v>
      </c>
      <c r="D373" s="145">
        <v>1</v>
      </c>
      <c r="E373" s="147">
        <v>43100</v>
      </c>
    </row>
    <row r="374" spans="1:5" s="7" customFormat="1">
      <c r="A374" s="7" t="s">
        <v>49</v>
      </c>
      <c r="C374" s="144" t="s">
        <v>448</v>
      </c>
      <c r="D374" s="145">
        <v>196</v>
      </c>
      <c r="E374" s="147">
        <v>43100</v>
      </c>
    </row>
    <row r="375" spans="1:5" s="7" customFormat="1">
      <c r="A375" s="7" t="s">
        <v>49</v>
      </c>
      <c r="C375" s="144" t="s">
        <v>8053</v>
      </c>
      <c r="D375" s="145">
        <v>58</v>
      </c>
      <c r="E375" s="147">
        <v>43100</v>
      </c>
    </row>
    <row r="376" spans="1:5" s="7" customFormat="1">
      <c r="A376" s="7" t="s">
        <v>49</v>
      </c>
      <c r="C376" s="144" t="s">
        <v>3157</v>
      </c>
      <c r="D376" s="145">
        <v>19</v>
      </c>
      <c r="E376" s="147">
        <v>43100</v>
      </c>
    </row>
    <row r="377" spans="1:5" s="7" customFormat="1">
      <c r="A377" s="7" t="s">
        <v>49</v>
      </c>
      <c r="C377" s="144" t="s">
        <v>2957</v>
      </c>
      <c r="D377" s="145">
        <v>87</v>
      </c>
      <c r="E377" s="147">
        <v>43100</v>
      </c>
    </row>
    <row r="378" spans="1:5" s="7" customFormat="1">
      <c r="A378" s="7" t="s">
        <v>49</v>
      </c>
      <c r="C378" s="144" t="s">
        <v>8055</v>
      </c>
      <c r="D378" s="145">
        <v>46</v>
      </c>
      <c r="E378" s="147">
        <v>43100</v>
      </c>
    </row>
    <row r="379" spans="1:5" s="7" customFormat="1">
      <c r="A379" s="7" t="s">
        <v>49</v>
      </c>
      <c r="C379" s="144" t="s">
        <v>3161</v>
      </c>
      <c r="D379" s="145">
        <v>22</v>
      </c>
      <c r="E379" s="147">
        <v>43100</v>
      </c>
    </row>
    <row r="380" spans="1:5" s="7" customFormat="1">
      <c r="A380" s="7" t="s">
        <v>49</v>
      </c>
      <c r="C380" s="144" t="s">
        <v>8059</v>
      </c>
      <c r="D380" s="145">
        <v>94</v>
      </c>
      <c r="E380" s="147">
        <v>43100</v>
      </c>
    </row>
    <row r="381" spans="1:5" s="7" customFormat="1">
      <c r="A381" s="7" t="s">
        <v>49</v>
      </c>
      <c r="C381" s="144" t="s">
        <v>8061</v>
      </c>
      <c r="D381" s="145">
        <v>80</v>
      </c>
      <c r="E381" s="147">
        <v>43100</v>
      </c>
    </row>
    <row r="382" spans="1:5" s="7" customFormat="1">
      <c r="A382" s="7" t="s">
        <v>49</v>
      </c>
      <c r="C382" s="144" t="s">
        <v>3767</v>
      </c>
      <c r="D382" s="145">
        <v>19</v>
      </c>
      <c r="E382" s="147">
        <v>43100</v>
      </c>
    </row>
    <row r="383" spans="1:5" s="7" customFormat="1">
      <c r="A383" s="7" t="s">
        <v>49</v>
      </c>
      <c r="C383" s="144" t="s">
        <v>8066</v>
      </c>
      <c r="D383" s="145">
        <v>1</v>
      </c>
      <c r="E383" s="147">
        <v>43100</v>
      </c>
    </row>
    <row r="384" spans="1:5" s="7" customFormat="1">
      <c r="A384" s="7" t="s">
        <v>49</v>
      </c>
      <c r="C384" s="144" t="s">
        <v>8068</v>
      </c>
      <c r="D384" s="145">
        <v>70</v>
      </c>
      <c r="E384" s="147">
        <v>43100</v>
      </c>
    </row>
    <row r="385" spans="1:5" s="7" customFormat="1">
      <c r="A385" s="7" t="s">
        <v>49</v>
      </c>
      <c r="C385" s="144" t="s">
        <v>8072</v>
      </c>
      <c r="D385" s="145">
        <v>5</v>
      </c>
      <c r="E385" s="147">
        <v>43100</v>
      </c>
    </row>
    <row r="386" spans="1:5" s="7" customFormat="1">
      <c r="A386" s="7" t="s">
        <v>49</v>
      </c>
      <c r="C386" s="144" t="s">
        <v>8074</v>
      </c>
      <c r="D386" s="145">
        <v>39</v>
      </c>
      <c r="E386" s="147">
        <v>43100</v>
      </c>
    </row>
    <row r="387" spans="1:5" s="7" customFormat="1">
      <c r="A387" s="7" t="s">
        <v>49</v>
      </c>
      <c r="C387" s="144" t="s">
        <v>1584</v>
      </c>
      <c r="D387" s="145">
        <v>266</v>
      </c>
      <c r="E387" s="147">
        <v>43100</v>
      </c>
    </row>
    <row r="388" spans="1:5" s="7" customFormat="1">
      <c r="A388" s="7" t="s">
        <v>49</v>
      </c>
      <c r="C388" s="144" t="s">
        <v>1589</v>
      </c>
      <c r="D388" s="145">
        <v>205</v>
      </c>
      <c r="E388" s="147">
        <v>43100</v>
      </c>
    </row>
    <row r="389" spans="1:5" s="7" customFormat="1">
      <c r="A389" s="7" t="s">
        <v>49</v>
      </c>
      <c r="C389" s="144" t="s">
        <v>8076</v>
      </c>
      <c r="D389" s="145">
        <v>9</v>
      </c>
      <c r="E389" s="147">
        <v>43100</v>
      </c>
    </row>
    <row r="390" spans="1:5" s="7" customFormat="1">
      <c r="A390" s="7" t="s">
        <v>49</v>
      </c>
      <c r="C390" s="144" t="s">
        <v>2934</v>
      </c>
      <c r="D390" s="145">
        <v>3</v>
      </c>
      <c r="E390" s="147">
        <v>43100</v>
      </c>
    </row>
    <row r="391" spans="1:5" s="7" customFormat="1">
      <c r="A391" s="7" t="s">
        <v>49</v>
      </c>
      <c r="C391" s="144" t="s">
        <v>2941</v>
      </c>
      <c r="D391" s="145">
        <v>1</v>
      </c>
      <c r="E391" s="147">
        <v>43100</v>
      </c>
    </row>
    <row r="392" spans="1:5" s="7" customFormat="1">
      <c r="A392" s="7" t="s">
        <v>49</v>
      </c>
      <c r="C392" s="144" t="s">
        <v>2944</v>
      </c>
      <c r="D392" s="145">
        <v>1</v>
      </c>
      <c r="E392" s="147">
        <v>43100</v>
      </c>
    </row>
    <row r="393" spans="1:5" s="7" customFormat="1">
      <c r="A393" s="7" t="s">
        <v>49</v>
      </c>
      <c r="C393" s="144" t="s">
        <v>2947</v>
      </c>
      <c r="D393" s="145">
        <v>16</v>
      </c>
      <c r="E393" s="147">
        <v>43100</v>
      </c>
    </row>
    <row r="394" spans="1:5" s="7" customFormat="1">
      <c r="A394" s="7" t="s">
        <v>49</v>
      </c>
      <c r="C394" s="144" t="s">
        <v>2951</v>
      </c>
      <c r="D394" s="145">
        <v>14</v>
      </c>
      <c r="E394" s="147">
        <v>43100</v>
      </c>
    </row>
    <row r="395" spans="1:5" s="7" customFormat="1">
      <c r="A395" s="7" t="s">
        <v>49</v>
      </c>
      <c r="C395" s="144" t="s">
        <v>8481</v>
      </c>
      <c r="D395" s="145">
        <v>1</v>
      </c>
      <c r="E395" s="147">
        <v>43100</v>
      </c>
    </row>
    <row r="396" spans="1:5" s="7" customFormat="1">
      <c r="A396" s="7" t="s">
        <v>49</v>
      </c>
      <c r="C396" s="144" t="s">
        <v>8485</v>
      </c>
      <c r="D396" s="145">
        <v>1</v>
      </c>
      <c r="E396" s="147">
        <v>43100</v>
      </c>
    </row>
    <row r="397" spans="1:5" s="7" customFormat="1">
      <c r="A397" s="7" t="s">
        <v>49</v>
      </c>
      <c r="C397" s="144" t="s">
        <v>4800</v>
      </c>
      <c r="D397" s="145">
        <v>1</v>
      </c>
      <c r="E397" s="147">
        <v>43100</v>
      </c>
    </row>
    <row r="398" spans="1:5" s="7" customFormat="1">
      <c r="A398" s="7" t="s">
        <v>49</v>
      </c>
      <c r="C398" s="144" t="s">
        <v>160</v>
      </c>
      <c r="D398" s="145">
        <v>1155</v>
      </c>
      <c r="E398" s="147">
        <v>43100</v>
      </c>
    </row>
    <row r="399" spans="1:5" s="7" customFormat="1">
      <c r="A399" s="7" t="s">
        <v>49</v>
      </c>
      <c r="C399" s="144" t="s">
        <v>4802</v>
      </c>
      <c r="D399" s="145">
        <v>2</v>
      </c>
      <c r="E399" s="147">
        <v>43100</v>
      </c>
    </row>
    <row r="400" spans="1:5" s="7" customFormat="1">
      <c r="A400" s="7" t="s">
        <v>49</v>
      </c>
      <c r="C400" s="144" t="s">
        <v>163</v>
      </c>
      <c r="D400" s="145">
        <v>4182</v>
      </c>
      <c r="E400" s="147">
        <v>43100</v>
      </c>
    </row>
    <row r="401" spans="1:5" s="7" customFormat="1">
      <c r="A401" s="7" t="s">
        <v>49</v>
      </c>
      <c r="C401" s="144" t="s">
        <v>166</v>
      </c>
      <c r="D401" s="145">
        <v>1838</v>
      </c>
      <c r="E401" s="147">
        <v>43100</v>
      </c>
    </row>
    <row r="402" spans="1:5" s="7" customFormat="1">
      <c r="A402" s="7" t="s">
        <v>49</v>
      </c>
      <c r="C402" s="144" t="s">
        <v>169</v>
      </c>
      <c r="D402" s="145">
        <v>1812</v>
      </c>
      <c r="E402" s="147">
        <v>43100</v>
      </c>
    </row>
    <row r="403" spans="1:5" s="7" customFormat="1">
      <c r="A403" s="7" t="s">
        <v>49</v>
      </c>
      <c r="C403" s="144" t="s">
        <v>172</v>
      </c>
      <c r="D403" s="145">
        <v>118</v>
      </c>
      <c r="E403" s="147">
        <v>43100</v>
      </c>
    </row>
    <row r="404" spans="1:5" s="7" customFormat="1">
      <c r="A404" s="7" t="s">
        <v>49</v>
      </c>
      <c r="C404" s="144" t="s">
        <v>175</v>
      </c>
      <c r="D404" s="145">
        <v>30</v>
      </c>
      <c r="E404" s="147">
        <v>43100</v>
      </c>
    </row>
    <row r="405" spans="1:5" s="7" customFormat="1">
      <c r="A405" s="7" t="s">
        <v>49</v>
      </c>
      <c r="C405" s="144" t="s">
        <v>178</v>
      </c>
      <c r="D405" s="145">
        <v>27</v>
      </c>
      <c r="E405" s="147">
        <v>43100</v>
      </c>
    </row>
    <row r="406" spans="1:5" s="7" customFormat="1">
      <c r="A406" s="7" t="s">
        <v>49</v>
      </c>
      <c r="C406" s="144" t="s">
        <v>181</v>
      </c>
      <c r="D406" s="145">
        <v>42</v>
      </c>
      <c r="E406" s="147">
        <v>43100</v>
      </c>
    </row>
    <row r="407" spans="1:5" s="7" customFormat="1">
      <c r="A407" s="7" t="s">
        <v>49</v>
      </c>
      <c r="C407" s="144" t="s">
        <v>184</v>
      </c>
      <c r="D407" s="145">
        <v>41</v>
      </c>
      <c r="E407" s="147">
        <v>43100</v>
      </c>
    </row>
    <row r="408" spans="1:5" s="7" customFormat="1">
      <c r="A408" s="7" t="s">
        <v>49</v>
      </c>
      <c r="C408" s="144" t="s">
        <v>4806</v>
      </c>
      <c r="D408" s="145">
        <v>176</v>
      </c>
      <c r="E408" s="147">
        <v>43100</v>
      </c>
    </row>
    <row r="409" spans="1:5" s="7" customFormat="1">
      <c r="A409" s="7" t="s">
        <v>49</v>
      </c>
      <c r="C409" s="144" t="s">
        <v>187</v>
      </c>
      <c r="D409" s="145">
        <v>37</v>
      </c>
      <c r="E409" s="147">
        <v>43100</v>
      </c>
    </row>
    <row r="410" spans="1:5" s="7" customFormat="1">
      <c r="A410" s="7" t="s">
        <v>49</v>
      </c>
      <c r="C410" s="144" t="s">
        <v>150</v>
      </c>
      <c r="D410" s="145">
        <v>169</v>
      </c>
      <c r="E410" s="147">
        <v>43100</v>
      </c>
    </row>
    <row r="411" spans="1:5" s="7" customFormat="1">
      <c r="A411" s="7" t="s">
        <v>49</v>
      </c>
      <c r="C411" s="144" t="s">
        <v>4808</v>
      </c>
      <c r="D411" s="145">
        <v>46</v>
      </c>
      <c r="E411" s="147">
        <v>43100</v>
      </c>
    </row>
    <row r="412" spans="1:5" s="7" customFormat="1">
      <c r="A412" s="7" t="s">
        <v>49</v>
      </c>
      <c r="C412" s="144" t="s">
        <v>190</v>
      </c>
      <c r="D412" s="145">
        <v>181</v>
      </c>
      <c r="E412" s="147">
        <v>43100</v>
      </c>
    </row>
    <row r="413" spans="1:5" s="7" customFormat="1">
      <c r="A413" s="7" t="s">
        <v>49</v>
      </c>
      <c r="C413" s="144" t="s">
        <v>4813</v>
      </c>
      <c r="D413" s="145">
        <v>54</v>
      </c>
      <c r="E413" s="147">
        <v>43100</v>
      </c>
    </row>
    <row r="414" spans="1:5" s="7" customFormat="1">
      <c r="A414" s="7" t="s">
        <v>49</v>
      </c>
      <c r="C414" s="144" t="s">
        <v>4817</v>
      </c>
      <c r="D414" s="145">
        <v>3</v>
      </c>
      <c r="E414" s="147">
        <v>43100</v>
      </c>
    </row>
    <row r="415" spans="1:5" s="7" customFormat="1">
      <c r="A415" s="7" t="s">
        <v>49</v>
      </c>
      <c r="C415" s="144" t="s">
        <v>193</v>
      </c>
      <c r="D415" s="145">
        <v>41</v>
      </c>
      <c r="E415" s="147">
        <v>43100</v>
      </c>
    </row>
    <row r="416" spans="1:5" s="7" customFormat="1">
      <c r="A416" s="7" t="s">
        <v>49</v>
      </c>
      <c r="C416" s="144" t="s">
        <v>4822</v>
      </c>
      <c r="D416" s="145">
        <v>1</v>
      </c>
      <c r="E416" s="147">
        <v>43100</v>
      </c>
    </row>
    <row r="417" spans="1:5" s="7" customFormat="1">
      <c r="A417" s="7" t="s">
        <v>49</v>
      </c>
      <c r="C417" s="144" t="s">
        <v>4824</v>
      </c>
      <c r="D417" s="145">
        <v>25</v>
      </c>
      <c r="E417" s="147">
        <v>43100</v>
      </c>
    </row>
    <row r="418" spans="1:5" s="7" customFormat="1">
      <c r="A418" s="7" t="s">
        <v>49</v>
      </c>
      <c r="C418" s="144" t="s">
        <v>199</v>
      </c>
      <c r="D418" s="145">
        <v>3825</v>
      </c>
      <c r="E418" s="147">
        <v>43100</v>
      </c>
    </row>
    <row r="419" spans="1:5" s="7" customFormat="1">
      <c r="A419" s="7" t="s">
        <v>49</v>
      </c>
      <c r="C419" s="144" t="s">
        <v>202</v>
      </c>
      <c r="D419" s="145">
        <v>847</v>
      </c>
      <c r="E419" s="147">
        <v>43100</v>
      </c>
    </row>
    <row r="420" spans="1:5" s="7" customFormat="1">
      <c r="A420" s="7" t="s">
        <v>49</v>
      </c>
      <c r="C420" s="144" t="s">
        <v>205</v>
      </c>
      <c r="D420" s="145">
        <v>3864</v>
      </c>
      <c r="E420" s="147">
        <v>43100</v>
      </c>
    </row>
    <row r="421" spans="1:5" s="7" customFormat="1">
      <c r="A421" s="7" t="s">
        <v>49</v>
      </c>
      <c r="C421" s="144" t="s">
        <v>208</v>
      </c>
      <c r="D421" s="145">
        <v>188</v>
      </c>
      <c r="E421" s="147">
        <v>43100</v>
      </c>
    </row>
    <row r="422" spans="1:5" s="7" customFormat="1">
      <c r="A422" s="7" t="s">
        <v>49</v>
      </c>
      <c r="C422" s="144" t="s">
        <v>4828</v>
      </c>
      <c r="D422" s="145">
        <v>5</v>
      </c>
      <c r="E422" s="147">
        <v>43100</v>
      </c>
    </row>
    <row r="423" spans="1:5" s="7" customFormat="1">
      <c r="A423" s="7" t="s">
        <v>49</v>
      </c>
      <c r="C423" s="144" t="s">
        <v>211</v>
      </c>
      <c r="D423" s="145">
        <v>60</v>
      </c>
      <c r="E423" s="147">
        <v>43100</v>
      </c>
    </row>
    <row r="424" spans="1:5" s="7" customFormat="1">
      <c r="A424" s="7" t="s">
        <v>49</v>
      </c>
      <c r="C424" s="144" t="s">
        <v>214</v>
      </c>
      <c r="D424" s="145">
        <v>184</v>
      </c>
      <c r="E424" s="147">
        <v>43100</v>
      </c>
    </row>
    <row r="425" spans="1:5" s="7" customFormat="1">
      <c r="A425" s="7" t="s">
        <v>49</v>
      </c>
      <c r="C425" s="144" t="s">
        <v>217</v>
      </c>
      <c r="D425" s="145">
        <v>262</v>
      </c>
      <c r="E425" s="147">
        <v>43100</v>
      </c>
    </row>
    <row r="426" spans="1:5" s="7" customFormat="1">
      <c r="A426" s="7" t="s">
        <v>49</v>
      </c>
      <c r="C426" s="144" t="s">
        <v>4830</v>
      </c>
      <c r="D426" s="145">
        <v>17</v>
      </c>
      <c r="E426" s="147">
        <v>43100</v>
      </c>
    </row>
    <row r="427" spans="1:5" s="7" customFormat="1">
      <c r="A427" s="7" t="s">
        <v>49</v>
      </c>
      <c r="C427" s="144" t="s">
        <v>9006</v>
      </c>
      <c r="D427" s="145">
        <v>5</v>
      </c>
      <c r="E427" s="147">
        <v>43100</v>
      </c>
    </row>
    <row r="428" spans="1:5" s="7" customFormat="1">
      <c r="A428" s="7" t="s">
        <v>49</v>
      </c>
      <c r="C428" s="144" t="s">
        <v>9008</v>
      </c>
      <c r="D428" s="145">
        <v>6</v>
      </c>
      <c r="E428" s="147">
        <v>43100</v>
      </c>
    </row>
    <row r="429" spans="1:5" s="7" customFormat="1">
      <c r="A429" s="7" t="s">
        <v>49</v>
      </c>
      <c r="C429" s="144" t="s">
        <v>9010</v>
      </c>
      <c r="D429" s="145">
        <v>8</v>
      </c>
      <c r="E429" s="147">
        <v>43100</v>
      </c>
    </row>
    <row r="430" spans="1:5" s="7" customFormat="1">
      <c r="A430" s="7" t="s">
        <v>49</v>
      </c>
      <c r="C430" s="144" t="s">
        <v>9012</v>
      </c>
      <c r="D430" s="145">
        <v>8</v>
      </c>
      <c r="E430" s="147">
        <v>43100</v>
      </c>
    </row>
    <row r="431" spans="1:5" s="7" customFormat="1">
      <c r="A431" s="7" t="s">
        <v>49</v>
      </c>
      <c r="C431" s="144" t="s">
        <v>9015</v>
      </c>
      <c r="D431" s="145">
        <v>23</v>
      </c>
      <c r="E431" s="147">
        <v>43100</v>
      </c>
    </row>
    <row r="432" spans="1:5" s="7" customFormat="1">
      <c r="A432" s="7" t="s">
        <v>49</v>
      </c>
      <c r="C432" s="144" t="s">
        <v>9017</v>
      </c>
      <c r="D432" s="145">
        <v>8</v>
      </c>
      <c r="E432" s="147">
        <v>43100</v>
      </c>
    </row>
    <row r="433" spans="1:5" s="7" customFormat="1">
      <c r="A433" s="7" t="s">
        <v>49</v>
      </c>
      <c r="C433" s="144" t="s">
        <v>9020</v>
      </c>
      <c r="D433" s="145">
        <v>19</v>
      </c>
      <c r="E433" s="147">
        <v>43100</v>
      </c>
    </row>
    <row r="434" spans="1:5" s="7" customFormat="1">
      <c r="A434" s="7" t="s">
        <v>49</v>
      </c>
      <c r="C434" s="144" t="s">
        <v>9000</v>
      </c>
      <c r="D434" s="145">
        <v>55</v>
      </c>
      <c r="E434" s="147">
        <v>43100</v>
      </c>
    </row>
    <row r="435" spans="1:5" s="7" customFormat="1">
      <c r="A435" s="7" t="s">
        <v>49</v>
      </c>
      <c r="C435" s="144" t="s">
        <v>9002</v>
      </c>
      <c r="D435" s="145">
        <v>115</v>
      </c>
      <c r="E435" s="147">
        <v>43100</v>
      </c>
    </row>
    <row r="436" spans="1:5" s="7" customFormat="1">
      <c r="A436" s="7" t="s">
        <v>49</v>
      </c>
      <c r="C436" s="144" t="s">
        <v>9004</v>
      </c>
      <c r="D436" s="145">
        <v>98</v>
      </c>
      <c r="E436" s="147">
        <v>43100</v>
      </c>
    </row>
    <row r="437" spans="1:5" s="7" customFormat="1">
      <c r="A437" s="7" t="s">
        <v>49</v>
      </c>
      <c r="C437" s="144" t="s">
        <v>9022</v>
      </c>
      <c r="D437" s="145">
        <v>9</v>
      </c>
      <c r="E437" s="147">
        <v>43100</v>
      </c>
    </row>
    <row r="438" spans="1:5" s="7" customFormat="1">
      <c r="A438" s="7" t="s">
        <v>49</v>
      </c>
      <c r="C438" s="144" t="s">
        <v>9024</v>
      </c>
      <c r="D438" s="145">
        <v>32</v>
      </c>
      <c r="E438" s="147">
        <v>43100</v>
      </c>
    </row>
    <row r="439" spans="1:5" s="7" customFormat="1">
      <c r="A439" s="7" t="s">
        <v>49</v>
      </c>
      <c r="C439" s="144" t="s">
        <v>9026</v>
      </c>
      <c r="D439" s="145">
        <v>32</v>
      </c>
      <c r="E439" s="147">
        <v>43100</v>
      </c>
    </row>
    <row r="440" spans="1:5" s="7" customFormat="1">
      <c r="A440" s="7" t="s">
        <v>49</v>
      </c>
      <c r="C440" s="144" t="s">
        <v>9028</v>
      </c>
      <c r="D440" s="145">
        <v>19</v>
      </c>
      <c r="E440" s="147">
        <v>43100</v>
      </c>
    </row>
    <row r="441" spans="1:5" s="7" customFormat="1">
      <c r="A441" s="7" t="s">
        <v>49</v>
      </c>
      <c r="C441" s="144" t="s">
        <v>9030</v>
      </c>
      <c r="D441" s="145">
        <v>8</v>
      </c>
      <c r="E441" s="147">
        <v>43100</v>
      </c>
    </row>
    <row r="442" spans="1:5" s="7" customFormat="1">
      <c r="A442" s="7" t="s">
        <v>49</v>
      </c>
      <c r="C442" s="144" t="s">
        <v>3768</v>
      </c>
      <c r="D442" s="145">
        <v>105</v>
      </c>
      <c r="E442" s="147">
        <v>43100</v>
      </c>
    </row>
    <row r="443" spans="1:5" s="7" customFormat="1">
      <c r="A443" s="7" t="s">
        <v>49</v>
      </c>
      <c r="C443" s="144" t="s">
        <v>6202</v>
      </c>
      <c r="D443" s="145">
        <v>75</v>
      </c>
      <c r="E443" s="147">
        <v>43100</v>
      </c>
    </row>
    <row r="444" spans="1:5" s="7" customFormat="1">
      <c r="A444" s="7" t="s">
        <v>49</v>
      </c>
      <c r="C444" s="144" t="s">
        <v>6208</v>
      </c>
      <c r="D444" s="145">
        <v>50</v>
      </c>
      <c r="E444" s="147">
        <v>43100</v>
      </c>
    </row>
    <row r="445" spans="1:5" s="7" customFormat="1">
      <c r="A445" s="7" t="s">
        <v>49</v>
      </c>
      <c r="C445" s="144" t="s">
        <v>3769</v>
      </c>
      <c r="D445" s="145">
        <v>75</v>
      </c>
      <c r="E445" s="147">
        <v>43100</v>
      </c>
    </row>
    <row r="446" spans="1:5" s="7" customFormat="1">
      <c r="A446" s="7" t="s">
        <v>49</v>
      </c>
      <c r="C446" s="144" t="s">
        <v>3770</v>
      </c>
      <c r="D446" s="145">
        <v>100</v>
      </c>
      <c r="E446" s="147">
        <v>43100</v>
      </c>
    </row>
    <row r="447" spans="1:5" s="7" customFormat="1">
      <c r="A447" s="7" t="s">
        <v>49</v>
      </c>
      <c r="C447" s="144" t="s">
        <v>5944</v>
      </c>
      <c r="D447" s="145">
        <v>5</v>
      </c>
      <c r="E447" s="147">
        <v>43100</v>
      </c>
    </row>
    <row r="448" spans="1:5" s="7" customFormat="1">
      <c r="A448" s="7" t="s">
        <v>49</v>
      </c>
      <c r="C448" s="144" t="s">
        <v>5065</v>
      </c>
      <c r="D448" s="145">
        <v>63</v>
      </c>
      <c r="E448" s="147">
        <v>43100</v>
      </c>
    </row>
    <row r="449" spans="1:5" s="7" customFormat="1">
      <c r="A449" s="7" t="s">
        <v>49</v>
      </c>
      <c r="C449" s="144" t="s">
        <v>5070</v>
      </c>
      <c r="D449" s="145">
        <v>19</v>
      </c>
      <c r="E449" s="147">
        <v>43100</v>
      </c>
    </row>
    <row r="450" spans="1:5" s="7" customFormat="1">
      <c r="A450" s="7" t="s">
        <v>49</v>
      </c>
      <c r="C450" s="144" t="s">
        <v>5073</v>
      </c>
      <c r="D450" s="145">
        <v>1</v>
      </c>
      <c r="E450" s="147">
        <v>43100</v>
      </c>
    </row>
    <row r="451" spans="1:5" s="7" customFormat="1">
      <c r="A451" s="7" t="s">
        <v>49</v>
      </c>
      <c r="C451" s="144" t="s">
        <v>5076</v>
      </c>
      <c r="D451" s="145">
        <v>32</v>
      </c>
      <c r="E451" s="147">
        <v>43100</v>
      </c>
    </row>
    <row r="452" spans="1:5" s="7" customFormat="1">
      <c r="A452" s="7" t="s">
        <v>49</v>
      </c>
      <c r="C452" s="144" t="s">
        <v>5083</v>
      </c>
      <c r="D452" s="145">
        <v>34</v>
      </c>
      <c r="E452" s="147">
        <v>43100</v>
      </c>
    </row>
    <row r="453" spans="1:5" s="7" customFormat="1">
      <c r="A453" s="7" t="s">
        <v>49</v>
      </c>
      <c r="C453" s="144" t="s">
        <v>5086</v>
      </c>
      <c r="D453" s="145">
        <v>35</v>
      </c>
      <c r="E453" s="147">
        <v>43100</v>
      </c>
    </row>
    <row r="454" spans="1:5" s="7" customFormat="1">
      <c r="A454" s="7" t="s">
        <v>49</v>
      </c>
      <c r="C454" s="144" t="s">
        <v>5089</v>
      </c>
      <c r="D454" s="145">
        <v>29</v>
      </c>
      <c r="E454" s="147">
        <v>43100</v>
      </c>
    </row>
    <row r="455" spans="1:5" s="7" customFormat="1">
      <c r="A455" s="7" t="s">
        <v>49</v>
      </c>
      <c r="C455" s="144" t="s">
        <v>1649</v>
      </c>
      <c r="D455" s="145">
        <v>5</v>
      </c>
      <c r="E455" s="147">
        <v>43100</v>
      </c>
    </row>
    <row r="456" spans="1:5" s="7" customFormat="1">
      <c r="A456" s="7" t="s">
        <v>49</v>
      </c>
      <c r="C456" s="144" t="s">
        <v>1654</v>
      </c>
      <c r="D456" s="145">
        <v>8</v>
      </c>
      <c r="E456" s="147">
        <v>43100</v>
      </c>
    </row>
    <row r="457" spans="1:5" s="7" customFormat="1">
      <c r="A457" s="7" t="s">
        <v>49</v>
      </c>
      <c r="C457" s="144" t="s">
        <v>1658</v>
      </c>
      <c r="D457" s="145">
        <v>16</v>
      </c>
      <c r="E457" s="147">
        <v>43100</v>
      </c>
    </row>
    <row r="458" spans="1:5" s="7" customFormat="1">
      <c r="A458" s="7" t="s">
        <v>49</v>
      </c>
      <c r="C458" s="144" t="s">
        <v>1663</v>
      </c>
      <c r="D458" s="145">
        <v>49</v>
      </c>
      <c r="E458" s="147">
        <v>43100</v>
      </c>
    </row>
    <row r="459" spans="1:5" s="7" customFormat="1">
      <c r="A459" s="7" t="s">
        <v>49</v>
      </c>
      <c r="C459" s="144" t="s">
        <v>1672</v>
      </c>
      <c r="D459" s="145">
        <v>8</v>
      </c>
      <c r="E459" s="147">
        <v>43100</v>
      </c>
    </row>
    <row r="460" spans="1:5" s="7" customFormat="1">
      <c r="A460" s="7" t="s">
        <v>49</v>
      </c>
      <c r="C460" s="144" t="s">
        <v>6574</v>
      </c>
      <c r="D460" s="145">
        <v>50</v>
      </c>
      <c r="E460" s="147">
        <v>43100</v>
      </c>
    </row>
    <row r="461" spans="1:5" s="7" customFormat="1">
      <c r="A461" s="7" t="s">
        <v>49</v>
      </c>
      <c r="C461" s="144" t="s">
        <v>6576</v>
      </c>
      <c r="D461" s="145">
        <v>19</v>
      </c>
      <c r="E461" s="147">
        <v>43100</v>
      </c>
    </row>
    <row r="462" spans="1:5" s="7" customFormat="1">
      <c r="A462" s="7" t="s">
        <v>49</v>
      </c>
      <c r="C462" s="144" t="s">
        <v>6578</v>
      </c>
      <c r="D462" s="145">
        <v>19</v>
      </c>
      <c r="E462" s="147">
        <v>43100</v>
      </c>
    </row>
    <row r="463" spans="1:5" s="7" customFormat="1">
      <c r="A463" s="7" t="s">
        <v>49</v>
      </c>
      <c r="C463" s="144" t="s">
        <v>6580</v>
      </c>
      <c r="D463" s="145">
        <v>44</v>
      </c>
      <c r="E463" s="147">
        <v>43100</v>
      </c>
    </row>
    <row r="464" spans="1:5" s="7" customFormat="1">
      <c r="A464" s="7" t="s">
        <v>49</v>
      </c>
      <c r="C464" s="144" t="s">
        <v>6582</v>
      </c>
      <c r="D464" s="145">
        <v>135</v>
      </c>
      <c r="E464" s="147">
        <v>43100</v>
      </c>
    </row>
    <row r="465" spans="1:5" s="7" customFormat="1">
      <c r="A465" s="7" t="s">
        <v>49</v>
      </c>
      <c r="C465" s="144" t="s">
        <v>1675</v>
      </c>
      <c r="D465" s="145">
        <v>4</v>
      </c>
      <c r="E465" s="147">
        <v>43100</v>
      </c>
    </row>
    <row r="466" spans="1:5" s="7" customFormat="1">
      <c r="A466" s="7" t="s">
        <v>49</v>
      </c>
      <c r="C466" s="144" t="s">
        <v>1678</v>
      </c>
      <c r="D466" s="145">
        <v>150</v>
      </c>
      <c r="E466" s="147">
        <v>43100</v>
      </c>
    </row>
    <row r="467" spans="1:5" s="7" customFormat="1">
      <c r="A467" s="7" t="s">
        <v>49</v>
      </c>
      <c r="C467" s="144" t="s">
        <v>1681</v>
      </c>
      <c r="D467" s="145">
        <v>73</v>
      </c>
      <c r="E467" s="147">
        <v>43100</v>
      </c>
    </row>
    <row r="468" spans="1:5" s="7" customFormat="1">
      <c r="A468" s="7" t="s">
        <v>49</v>
      </c>
      <c r="C468" s="144" t="s">
        <v>1684</v>
      </c>
      <c r="D468" s="145">
        <v>25</v>
      </c>
      <c r="E468" s="147">
        <v>43100</v>
      </c>
    </row>
    <row r="469" spans="1:5" s="7" customFormat="1">
      <c r="A469" s="7" t="s">
        <v>49</v>
      </c>
      <c r="C469" s="144" t="s">
        <v>1687</v>
      </c>
      <c r="D469" s="145">
        <v>34</v>
      </c>
      <c r="E469" s="147">
        <v>43100</v>
      </c>
    </row>
    <row r="470" spans="1:5" s="7" customFormat="1">
      <c r="A470" s="7" t="s">
        <v>49</v>
      </c>
      <c r="C470" s="144" t="s">
        <v>1690</v>
      </c>
      <c r="D470" s="145">
        <v>23</v>
      </c>
      <c r="E470" s="147">
        <v>43100</v>
      </c>
    </row>
    <row r="471" spans="1:5" s="7" customFormat="1">
      <c r="A471" s="7" t="s">
        <v>49</v>
      </c>
      <c r="C471" s="144" t="s">
        <v>1693</v>
      </c>
      <c r="D471" s="145">
        <v>123</v>
      </c>
      <c r="E471" s="147">
        <v>43100</v>
      </c>
    </row>
    <row r="472" spans="1:5" s="7" customFormat="1">
      <c r="A472" s="7" t="s">
        <v>49</v>
      </c>
      <c r="C472" s="144" t="s">
        <v>1696</v>
      </c>
      <c r="D472" s="145">
        <v>2</v>
      </c>
      <c r="E472" s="147">
        <v>43100</v>
      </c>
    </row>
    <row r="473" spans="1:5" s="7" customFormat="1">
      <c r="A473" s="7" t="s">
        <v>49</v>
      </c>
      <c r="C473" s="144" t="s">
        <v>1699</v>
      </c>
      <c r="D473" s="145">
        <v>112</v>
      </c>
      <c r="E473" s="147">
        <v>43100</v>
      </c>
    </row>
    <row r="474" spans="1:5" s="7" customFormat="1">
      <c r="A474" s="7" t="s">
        <v>49</v>
      </c>
      <c r="C474" s="144" t="s">
        <v>1702</v>
      </c>
      <c r="D474" s="145">
        <v>24</v>
      </c>
      <c r="E474" s="147">
        <v>43100</v>
      </c>
    </row>
    <row r="475" spans="1:5" s="7" customFormat="1">
      <c r="A475" s="7" t="s">
        <v>49</v>
      </c>
      <c r="C475" s="144" t="s">
        <v>1410</v>
      </c>
      <c r="D475" s="145">
        <v>7925</v>
      </c>
      <c r="E475" s="147">
        <v>43100</v>
      </c>
    </row>
    <row r="476" spans="1:5" s="7" customFormat="1">
      <c r="A476" s="7" t="s">
        <v>49</v>
      </c>
      <c r="C476" s="144" t="s">
        <v>1414</v>
      </c>
      <c r="D476" s="145">
        <v>7560</v>
      </c>
      <c r="E476" s="147">
        <v>43100</v>
      </c>
    </row>
    <row r="477" spans="1:5" s="7" customFormat="1">
      <c r="A477" s="7" t="s">
        <v>49</v>
      </c>
      <c r="C477" s="144" t="s">
        <v>9182</v>
      </c>
      <c r="D477" s="145">
        <v>1</v>
      </c>
      <c r="E477" s="147">
        <v>43100</v>
      </c>
    </row>
    <row r="478" spans="1:5" s="7" customFormat="1">
      <c r="A478" s="7" t="s">
        <v>49</v>
      </c>
      <c r="C478" s="144" t="s">
        <v>9183</v>
      </c>
      <c r="D478" s="145">
        <v>25</v>
      </c>
      <c r="E478" s="147">
        <v>43100</v>
      </c>
    </row>
    <row r="479" spans="1:5" s="7" customFormat="1">
      <c r="A479" s="7" t="s">
        <v>49</v>
      </c>
      <c r="C479" s="144" t="s">
        <v>1416</v>
      </c>
      <c r="D479" s="145">
        <v>11350</v>
      </c>
      <c r="E479" s="147">
        <v>43100</v>
      </c>
    </row>
    <row r="480" spans="1:5" s="7" customFormat="1">
      <c r="A480" s="7" t="s">
        <v>49</v>
      </c>
      <c r="C480" s="144" t="s">
        <v>9184</v>
      </c>
      <c r="D480" s="145">
        <v>275</v>
      </c>
      <c r="E480" s="147">
        <v>43100</v>
      </c>
    </row>
    <row r="481" spans="1:5" s="7" customFormat="1">
      <c r="A481" s="7" t="s">
        <v>49</v>
      </c>
      <c r="C481" s="144" t="s">
        <v>9185</v>
      </c>
      <c r="D481" s="145">
        <v>205</v>
      </c>
      <c r="E481" s="147">
        <v>43100</v>
      </c>
    </row>
    <row r="482" spans="1:5" s="7" customFormat="1">
      <c r="A482" s="7" t="s">
        <v>49</v>
      </c>
      <c r="C482" s="144" t="s">
        <v>9186</v>
      </c>
      <c r="D482" s="145">
        <v>270</v>
      </c>
      <c r="E482" s="147">
        <v>43100</v>
      </c>
    </row>
    <row r="483" spans="1:5" s="7" customFormat="1">
      <c r="A483" s="7" t="s">
        <v>49</v>
      </c>
      <c r="C483" s="144" t="s">
        <v>6614</v>
      </c>
      <c r="D483" s="145">
        <v>190</v>
      </c>
      <c r="E483" s="147">
        <v>43100</v>
      </c>
    </row>
    <row r="484" spans="1:5" s="7" customFormat="1">
      <c r="A484" s="7" t="s">
        <v>49</v>
      </c>
      <c r="C484" s="144" t="s">
        <v>6616</v>
      </c>
      <c r="D484" s="145">
        <v>337</v>
      </c>
      <c r="E484" s="147">
        <v>43100</v>
      </c>
    </row>
    <row r="485" spans="1:5" s="7" customFormat="1">
      <c r="A485" s="7" t="s">
        <v>49</v>
      </c>
      <c r="C485" s="144" t="s">
        <v>9187</v>
      </c>
      <c r="D485" s="145">
        <v>275</v>
      </c>
      <c r="E485" s="147">
        <v>43100</v>
      </c>
    </row>
    <row r="486" spans="1:5" s="7" customFormat="1">
      <c r="A486" s="7" t="s">
        <v>49</v>
      </c>
      <c r="C486" s="144" t="s">
        <v>9188</v>
      </c>
      <c r="D486" s="145">
        <v>503</v>
      </c>
      <c r="E486" s="147">
        <v>43100</v>
      </c>
    </row>
    <row r="487" spans="1:5" s="7" customFormat="1">
      <c r="A487" s="7" t="s">
        <v>49</v>
      </c>
      <c r="C487" s="144" t="s">
        <v>9189</v>
      </c>
      <c r="D487" s="145">
        <v>580</v>
      </c>
      <c r="E487" s="147">
        <v>43100</v>
      </c>
    </row>
    <row r="488" spans="1:5" s="7" customFormat="1">
      <c r="A488" s="7" t="s">
        <v>49</v>
      </c>
      <c r="C488" s="144" t="s">
        <v>6617</v>
      </c>
      <c r="D488" s="145">
        <v>417</v>
      </c>
      <c r="E488" s="147">
        <v>43100</v>
      </c>
    </row>
    <row r="489" spans="1:5" s="7" customFormat="1">
      <c r="A489" s="7" t="s">
        <v>49</v>
      </c>
      <c r="C489" s="144" t="s">
        <v>9190</v>
      </c>
      <c r="D489" s="145">
        <v>510</v>
      </c>
      <c r="E489" s="147">
        <v>43100</v>
      </c>
    </row>
    <row r="490" spans="1:5" s="7" customFormat="1">
      <c r="A490" s="7" t="s">
        <v>49</v>
      </c>
      <c r="C490" s="144" t="s">
        <v>9191</v>
      </c>
      <c r="D490" s="145">
        <v>308</v>
      </c>
      <c r="E490" s="147">
        <v>43100</v>
      </c>
    </row>
    <row r="491" spans="1:5" s="7" customFormat="1">
      <c r="A491" s="7" t="s">
        <v>49</v>
      </c>
      <c r="C491" s="144" t="s">
        <v>9192</v>
      </c>
      <c r="D491" s="145">
        <v>213</v>
      </c>
      <c r="E491" s="147">
        <v>43100</v>
      </c>
    </row>
    <row r="492" spans="1:5" s="7" customFormat="1">
      <c r="A492" s="7" t="s">
        <v>49</v>
      </c>
      <c r="C492" s="144" t="s">
        <v>9193</v>
      </c>
      <c r="D492" s="145">
        <v>163</v>
      </c>
      <c r="E492" s="147">
        <v>43100</v>
      </c>
    </row>
    <row r="493" spans="1:5" s="7" customFormat="1">
      <c r="A493" s="7" t="s">
        <v>49</v>
      </c>
      <c r="C493" s="144" t="s">
        <v>9194</v>
      </c>
      <c r="D493" s="145">
        <v>243</v>
      </c>
      <c r="E493" s="147">
        <v>43100</v>
      </c>
    </row>
    <row r="494" spans="1:5" s="7" customFormat="1">
      <c r="A494" s="7" t="s">
        <v>49</v>
      </c>
      <c r="C494" s="144" t="s">
        <v>9195</v>
      </c>
      <c r="D494" s="145">
        <v>275</v>
      </c>
      <c r="E494" s="147">
        <v>43100</v>
      </c>
    </row>
    <row r="495" spans="1:5" s="7" customFormat="1">
      <c r="A495" s="7" t="s">
        <v>49</v>
      </c>
      <c r="C495" s="144" t="s">
        <v>9196</v>
      </c>
      <c r="D495" s="145">
        <v>178</v>
      </c>
      <c r="E495" s="147">
        <v>43100</v>
      </c>
    </row>
    <row r="496" spans="1:5" s="7" customFormat="1">
      <c r="A496" s="7" t="s">
        <v>49</v>
      </c>
      <c r="C496" s="144" t="s">
        <v>6619</v>
      </c>
      <c r="D496" s="145">
        <v>168</v>
      </c>
      <c r="E496" s="147">
        <v>43100</v>
      </c>
    </row>
    <row r="497" spans="1:5" s="7" customFormat="1">
      <c r="A497" s="7" t="s">
        <v>49</v>
      </c>
      <c r="C497" s="144" t="s">
        <v>9197</v>
      </c>
      <c r="D497" s="145">
        <v>256</v>
      </c>
      <c r="E497" s="147">
        <v>43100</v>
      </c>
    </row>
    <row r="498" spans="1:5" s="7" customFormat="1">
      <c r="A498" s="7" t="s">
        <v>49</v>
      </c>
      <c r="C498" s="144" t="s">
        <v>9198</v>
      </c>
      <c r="D498" s="145">
        <v>269</v>
      </c>
      <c r="E498" s="147">
        <v>43100</v>
      </c>
    </row>
    <row r="499" spans="1:5" s="7" customFormat="1">
      <c r="A499" s="7" t="s">
        <v>49</v>
      </c>
      <c r="C499" s="144" t="s">
        <v>6621</v>
      </c>
      <c r="D499" s="145">
        <v>600</v>
      </c>
      <c r="E499" s="147">
        <v>43100</v>
      </c>
    </row>
    <row r="500" spans="1:5" s="7" customFormat="1">
      <c r="A500" s="7" t="s">
        <v>49</v>
      </c>
      <c r="C500" s="144" t="s">
        <v>9199</v>
      </c>
      <c r="D500" s="145">
        <v>90</v>
      </c>
      <c r="E500" s="147">
        <v>43100</v>
      </c>
    </row>
    <row r="501" spans="1:5" s="7" customFormat="1">
      <c r="A501" s="7" t="s">
        <v>49</v>
      </c>
      <c r="C501" s="144" t="s">
        <v>6623</v>
      </c>
      <c r="D501" s="145">
        <v>372</v>
      </c>
      <c r="E501" s="147">
        <v>43100</v>
      </c>
    </row>
    <row r="502" spans="1:5" s="7" customFormat="1">
      <c r="A502" s="7" t="s">
        <v>49</v>
      </c>
      <c r="C502" s="144" t="s">
        <v>1420</v>
      </c>
      <c r="D502" s="145">
        <v>17</v>
      </c>
      <c r="E502" s="147">
        <v>43100</v>
      </c>
    </row>
    <row r="503" spans="1:5" s="7" customFormat="1">
      <c r="A503" s="7" t="s">
        <v>49</v>
      </c>
      <c r="C503" s="144" t="s">
        <v>1707</v>
      </c>
      <c r="D503" s="145">
        <v>480</v>
      </c>
      <c r="E503" s="147">
        <v>43100</v>
      </c>
    </row>
    <row r="504" spans="1:5" s="7" customFormat="1">
      <c r="A504" s="7" t="s">
        <v>49</v>
      </c>
      <c r="C504" s="144" t="s">
        <v>1424</v>
      </c>
      <c r="D504" s="145">
        <v>70</v>
      </c>
      <c r="E504" s="147">
        <v>43100</v>
      </c>
    </row>
    <row r="505" spans="1:5" s="7" customFormat="1">
      <c r="A505" s="7" t="s">
        <v>49</v>
      </c>
      <c r="C505" s="144" t="s">
        <v>1710</v>
      </c>
      <c r="D505" s="145">
        <v>118</v>
      </c>
      <c r="E505" s="147">
        <v>43100</v>
      </c>
    </row>
    <row r="506" spans="1:5" s="7" customFormat="1">
      <c r="A506" s="7" t="s">
        <v>49</v>
      </c>
      <c r="C506" s="144" t="s">
        <v>6629</v>
      </c>
      <c r="D506" s="145">
        <v>193</v>
      </c>
      <c r="E506" s="147">
        <v>43100</v>
      </c>
    </row>
    <row r="507" spans="1:5" s="7" customFormat="1">
      <c r="A507" s="7" t="s">
        <v>49</v>
      </c>
      <c r="C507" s="144" t="s">
        <v>1712</v>
      </c>
      <c r="D507" s="145">
        <v>188</v>
      </c>
      <c r="E507" s="147">
        <v>43100</v>
      </c>
    </row>
    <row r="508" spans="1:5" s="7" customFormat="1">
      <c r="A508" s="7" t="s">
        <v>49</v>
      </c>
      <c r="C508" s="144" t="s">
        <v>9200</v>
      </c>
      <c r="D508" s="145">
        <v>4</v>
      </c>
      <c r="E508" s="147">
        <v>43100</v>
      </c>
    </row>
    <row r="509" spans="1:5" s="7" customFormat="1">
      <c r="A509" s="7" t="s">
        <v>49</v>
      </c>
      <c r="C509" s="144" t="s">
        <v>9201</v>
      </c>
      <c r="D509" s="145">
        <v>4</v>
      </c>
      <c r="E509" s="147">
        <v>43100</v>
      </c>
    </row>
    <row r="510" spans="1:5" s="7" customFormat="1">
      <c r="A510" s="7" t="s">
        <v>49</v>
      </c>
      <c r="C510" s="144" t="s">
        <v>9202</v>
      </c>
      <c r="D510" s="145">
        <v>321</v>
      </c>
      <c r="E510" s="147">
        <v>43100</v>
      </c>
    </row>
    <row r="511" spans="1:5" s="7" customFormat="1">
      <c r="A511" s="7" t="s">
        <v>49</v>
      </c>
      <c r="C511" s="144" t="s">
        <v>9203</v>
      </c>
      <c r="D511" s="145">
        <v>30</v>
      </c>
      <c r="E511" s="147">
        <v>43100</v>
      </c>
    </row>
    <row r="512" spans="1:5" s="7" customFormat="1">
      <c r="A512" s="7" t="s">
        <v>49</v>
      </c>
      <c r="C512" s="144" t="s">
        <v>9204</v>
      </c>
      <c r="D512" s="145">
        <v>529</v>
      </c>
      <c r="E512" s="147">
        <v>43100</v>
      </c>
    </row>
    <row r="513" spans="1:5" s="7" customFormat="1">
      <c r="A513" s="7" t="s">
        <v>49</v>
      </c>
      <c r="C513" s="144" t="s">
        <v>9205</v>
      </c>
      <c r="D513" s="145">
        <v>260</v>
      </c>
      <c r="E513" s="147">
        <v>43100</v>
      </c>
    </row>
    <row r="514" spans="1:5" s="7" customFormat="1">
      <c r="A514" s="7" t="s">
        <v>49</v>
      </c>
      <c r="C514" s="144" t="s">
        <v>9206</v>
      </c>
      <c r="D514" s="145">
        <v>181</v>
      </c>
      <c r="E514" s="147">
        <v>43100</v>
      </c>
    </row>
    <row r="515" spans="1:5" s="7" customFormat="1">
      <c r="A515" s="7" t="s">
        <v>49</v>
      </c>
      <c r="C515" s="144" t="s">
        <v>9207</v>
      </c>
      <c r="D515" s="145">
        <v>450</v>
      </c>
      <c r="E515" s="147">
        <v>43100</v>
      </c>
    </row>
    <row r="516" spans="1:5" s="7" customFormat="1">
      <c r="A516" s="7" t="s">
        <v>49</v>
      </c>
      <c r="C516" s="144" t="s">
        <v>9208</v>
      </c>
      <c r="D516" s="145">
        <v>308</v>
      </c>
      <c r="E516" s="147">
        <v>43100</v>
      </c>
    </row>
    <row r="517" spans="1:5" s="7" customFormat="1">
      <c r="A517" s="7" t="s">
        <v>49</v>
      </c>
      <c r="C517" s="144" t="s">
        <v>9209</v>
      </c>
      <c r="D517" s="145">
        <v>515</v>
      </c>
      <c r="E517" s="147">
        <v>43100</v>
      </c>
    </row>
    <row r="518" spans="1:5" s="7" customFormat="1">
      <c r="A518" s="7" t="s">
        <v>49</v>
      </c>
      <c r="C518" s="144" t="s">
        <v>9210</v>
      </c>
      <c r="D518" s="145">
        <v>58</v>
      </c>
      <c r="E518" s="147">
        <v>43100</v>
      </c>
    </row>
    <row r="519" spans="1:5" s="7" customFormat="1">
      <c r="A519" s="7" t="s">
        <v>49</v>
      </c>
      <c r="C519" s="144" t="s">
        <v>9211</v>
      </c>
      <c r="D519" s="145">
        <v>442</v>
      </c>
      <c r="E519" s="147">
        <v>43100</v>
      </c>
    </row>
    <row r="520" spans="1:5" s="7" customFormat="1">
      <c r="A520" s="7" t="s">
        <v>49</v>
      </c>
      <c r="C520" s="144" t="s">
        <v>3869</v>
      </c>
      <c r="D520" s="145">
        <v>261</v>
      </c>
      <c r="E520" s="147">
        <v>43100</v>
      </c>
    </row>
    <row r="521" spans="1:5" s="7" customFormat="1">
      <c r="A521" s="7" t="s">
        <v>49</v>
      </c>
      <c r="C521" s="144" t="s">
        <v>3870</v>
      </c>
      <c r="D521" s="145">
        <v>194</v>
      </c>
      <c r="E521" s="147">
        <v>43100</v>
      </c>
    </row>
    <row r="522" spans="1:5" s="7" customFormat="1">
      <c r="A522" s="7" t="s">
        <v>49</v>
      </c>
      <c r="C522" s="144" t="s">
        <v>9212</v>
      </c>
      <c r="D522" s="145">
        <v>24</v>
      </c>
      <c r="E522" s="147">
        <v>43100</v>
      </c>
    </row>
    <row r="523" spans="1:5" s="7" customFormat="1">
      <c r="A523" s="7" t="s">
        <v>49</v>
      </c>
      <c r="C523" s="144" t="s">
        <v>6636</v>
      </c>
      <c r="D523" s="145">
        <v>263</v>
      </c>
      <c r="E523" s="147">
        <v>43100</v>
      </c>
    </row>
    <row r="524" spans="1:5" s="7" customFormat="1">
      <c r="A524" s="7" t="s">
        <v>49</v>
      </c>
      <c r="C524" s="144" t="s">
        <v>9213</v>
      </c>
      <c r="D524" s="145">
        <v>25</v>
      </c>
      <c r="E524" s="147">
        <v>43100</v>
      </c>
    </row>
    <row r="525" spans="1:5" s="7" customFormat="1">
      <c r="A525" s="7" t="s">
        <v>49</v>
      </c>
      <c r="C525" s="144" t="s">
        <v>3871</v>
      </c>
      <c r="D525" s="145">
        <v>147</v>
      </c>
      <c r="E525" s="147">
        <v>43100</v>
      </c>
    </row>
    <row r="526" spans="1:5" s="7" customFormat="1">
      <c r="A526" s="7" t="s">
        <v>49</v>
      </c>
      <c r="C526" s="144" t="s">
        <v>9214</v>
      </c>
      <c r="D526" s="145">
        <v>135</v>
      </c>
      <c r="E526" s="147">
        <v>43100</v>
      </c>
    </row>
    <row r="527" spans="1:5" s="7" customFormat="1">
      <c r="A527" s="7" t="s">
        <v>49</v>
      </c>
      <c r="C527" s="144" t="s">
        <v>1714</v>
      </c>
      <c r="D527" s="145">
        <v>191</v>
      </c>
      <c r="E527" s="147">
        <v>43100</v>
      </c>
    </row>
    <row r="528" spans="1:5" s="7" customFormat="1">
      <c r="A528" s="7" t="s">
        <v>49</v>
      </c>
      <c r="C528" s="144" t="s">
        <v>3872</v>
      </c>
      <c r="D528" s="145">
        <v>103</v>
      </c>
      <c r="E528" s="147">
        <v>43100</v>
      </c>
    </row>
    <row r="529" spans="1:5" s="7" customFormat="1">
      <c r="A529" s="7" t="s">
        <v>49</v>
      </c>
      <c r="C529" s="144" t="s">
        <v>3873</v>
      </c>
      <c r="D529" s="145">
        <v>92</v>
      </c>
      <c r="E529" s="147">
        <v>43100</v>
      </c>
    </row>
    <row r="530" spans="1:5" s="7" customFormat="1">
      <c r="A530" s="7" t="s">
        <v>49</v>
      </c>
      <c r="C530" s="144" t="s">
        <v>3874</v>
      </c>
      <c r="D530" s="145">
        <v>92</v>
      </c>
      <c r="E530" s="147">
        <v>43100</v>
      </c>
    </row>
    <row r="531" spans="1:5" s="7" customFormat="1">
      <c r="A531" s="7" t="s">
        <v>49</v>
      </c>
      <c r="C531" s="144" t="s">
        <v>3875</v>
      </c>
      <c r="D531" s="145">
        <v>97</v>
      </c>
      <c r="E531" s="147">
        <v>43100</v>
      </c>
    </row>
    <row r="532" spans="1:5" s="7" customFormat="1">
      <c r="A532" s="7" t="s">
        <v>49</v>
      </c>
      <c r="C532" s="144" t="s">
        <v>9215</v>
      </c>
      <c r="D532" s="145">
        <v>67</v>
      </c>
      <c r="E532" s="147">
        <v>43100</v>
      </c>
    </row>
    <row r="533" spans="1:5" s="7" customFormat="1">
      <c r="A533" s="7" t="s">
        <v>49</v>
      </c>
      <c r="C533" s="144" t="s">
        <v>3876</v>
      </c>
      <c r="D533" s="145">
        <v>113</v>
      </c>
      <c r="E533" s="147">
        <v>43100</v>
      </c>
    </row>
    <row r="534" spans="1:5" s="7" customFormat="1">
      <c r="A534" s="7" t="s">
        <v>49</v>
      </c>
      <c r="C534" s="144" t="s">
        <v>9216</v>
      </c>
      <c r="D534" s="145">
        <v>70</v>
      </c>
      <c r="E534" s="147">
        <v>43100</v>
      </c>
    </row>
    <row r="535" spans="1:5" s="7" customFormat="1">
      <c r="A535" s="7" t="s">
        <v>49</v>
      </c>
      <c r="C535" s="144" t="s">
        <v>1717</v>
      </c>
      <c r="D535" s="145">
        <v>65</v>
      </c>
      <c r="E535" s="147">
        <v>43100</v>
      </c>
    </row>
    <row r="536" spans="1:5" s="7" customFormat="1">
      <c r="A536" s="7" t="s">
        <v>49</v>
      </c>
      <c r="C536" s="144" t="s">
        <v>9217</v>
      </c>
      <c r="D536" s="145">
        <v>120</v>
      </c>
      <c r="E536" s="147">
        <v>43100</v>
      </c>
    </row>
    <row r="537" spans="1:5" s="7" customFormat="1">
      <c r="A537" s="7" t="s">
        <v>49</v>
      </c>
      <c r="C537" s="144" t="s">
        <v>9218</v>
      </c>
      <c r="D537" s="145">
        <v>120</v>
      </c>
      <c r="E537" s="147">
        <v>43100</v>
      </c>
    </row>
    <row r="538" spans="1:5" s="7" customFormat="1">
      <c r="A538" s="7" t="s">
        <v>49</v>
      </c>
      <c r="C538" s="144" t="s">
        <v>9219</v>
      </c>
      <c r="D538" s="145">
        <v>133</v>
      </c>
      <c r="E538" s="147">
        <v>43100</v>
      </c>
    </row>
    <row r="539" spans="1:5" s="7" customFormat="1">
      <c r="A539" s="7" t="s">
        <v>49</v>
      </c>
      <c r="C539" s="144" t="s">
        <v>9220</v>
      </c>
      <c r="D539" s="145">
        <v>1</v>
      </c>
      <c r="E539" s="147">
        <v>43100</v>
      </c>
    </row>
    <row r="540" spans="1:5" s="7" customFormat="1">
      <c r="A540" s="7" t="s">
        <v>49</v>
      </c>
      <c r="C540" s="144" t="s">
        <v>9221</v>
      </c>
      <c r="D540" s="145">
        <v>193</v>
      </c>
      <c r="E540" s="147">
        <v>43100</v>
      </c>
    </row>
    <row r="541" spans="1:5" s="7" customFormat="1">
      <c r="A541" s="7" t="s">
        <v>49</v>
      </c>
      <c r="C541" s="144" t="s">
        <v>1721</v>
      </c>
      <c r="D541" s="145">
        <v>299</v>
      </c>
      <c r="E541" s="147">
        <v>43100</v>
      </c>
    </row>
    <row r="542" spans="1:5" s="7" customFormat="1">
      <c r="A542" s="7" t="s">
        <v>49</v>
      </c>
      <c r="C542" s="144" t="s">
        <v>9222</v>
      </c>
      <c r="D542" s="145">
        <v>172</v>
      </c>
      <c r="E542" s="147">
        <v>43100</v>
      </c>
    </row>
    <row r="543" spans="1:5" s="7" customFormat="1">
      <c r="A543" s="7" t="s">
        <v>49</v>
      </c>
      <c r="C543" s="144" t="s">
        <v>6650</v>
      </c>
      <c r="D543" s="145">
        <v>739</v>
      </c>
      <c r="E543" s="147">
        <v>43100</v>
      </c>
    </row>
    <row r="544" spans="1:5" s="7" customFormat="1">
      <c r="A544" s="7" t="s">
        <v>49</v>
      </c>
      <c r="C544" s="144" t="s">
        <v>9223</v>
      </c>
      <c r="D544" s="145">
        <v>278</v>
      </c>
      <c r="E544" s="147">
        <v>43100</v>
      </c>
    </row>
    <row r="545" spans="1:5" s="7" customFormat="1">
      <c r="A545" s="7" t="s">
        <v>49</v>
      </c>
      <c r="C545" s="144" t="s">
        <v>6540</v>
      </c>
      <c r="D545" s="145">
        <v>380</v>
      </c>
      <c r="E545" s="147">
        <v>43100</v>
      </c>
    </row>
    <row r="546" spans="1:5" s="7" customFormat="1">
      <c r="A546" s="7" t="s">
        <v>49</v>
      </c>
      <c r="C546" s="144" t="s">
        <v>9224</v>
      </c>
      <c r="D546" s="145">
        <v>2</v>
      </c>
      <c r="E546" s="147">
        <v>43100</v>
      </c>
    </row>
    <row r="547" spans="1:5" s="7" customFormat="1">
      <c r="A547" s="7" t="s">
        <v>49</v>
      </c>
      <c r="C547" s="144" t="s">
        <v>1595</v>
      </c>
      <c r="D547" s="145">
        <v>31</v>
      </c>
      <c r="E547" s="147">
        <v>43100</v>
      </c>
    </row>
    <row r="548" spans="1:5" s="7" customFormat="1">
      <c r="A548" s="7" t="s">
        <v>49</v>
      </c>
      <c r="C548" s="144" t="s">
        <v>1599</v>
      </c>
      <c r="D548" s="145">
        <v>164</v>
      </c>
      <c r="E548" s="147">
        <v>43100</v>
      </c>
    </row>
    <row r="549" spans="1:5" s="7" customFormat="1">
      <c r="A549" s="7" t="s">
        <v>49</v>
      </c>
      <c r="C549" s="144" t="s">
        <v>3771</v>
      </c>
      <c r="D549" s="145">
        <v>172</v>
      </c>
      <c r="E549" s="147">
        <v>43100</v>
      </c>
    </row>
    <row r="550" spans="1:5" s="7" customFormat="1">
      <c r="A550" s="7" t="s">
        <v>49</v>
      </c>
      <c r="C550" s="144" t="s">
        <v>3772</v>
      </c>
      <c r="D550" s="145">
        <v>314</v>
      </c>
      <c r="E550" s="147">
        <v>43100</v>
      </c>
    </row>
    <row r="551" spans="1:5" s="7" customFormat="1">
      <c r="A551" s="7" t="s">
        <v>49</v>
      </c>
      <c r="C551" s="144" t="s">
        <v>1602</v>
      </c>
      <c r="D551" s="145">
        <v>112</v>
      </c>
      <c r="E551" s="147">
        <v>43100</v>
      </c>
    </row>
    <row r="552" spans="1:5" s="7" customFormat="1">
      <c r="A552" s="7" t="s">
        <v>49</v>
      </c>
      <c r="C552" s="144" t="s">
        <v>1606</v>
      </c>
      <c r="D552" s="145">
        <v>210</v>
      </c>
      <c r="E552" s="147">
        <v>43100</v>
      </c>
    </row>
    <row r="553" spans="1:5" s="7" customFormat="1">
      <c r="A553" s="7" t="s">
        <v>49</v>
      </c>
      <c r="C553" s="144" t="s">
        <v>1610</v>
      </c>
      <c r="D553" s="145">
        <v>166</v>
      </c>
      <c r="E553" s="147">
        <v>43100</v>
      </c>
    </row>
    <row r="554" spans="1:5" s="7" customFormat="1">
      <c r="A554" s="7" t="s">
        <v>49</v>
      </c>
      <c r="C554" s="144" t="s">
        <v>6226</v>
      </c>
      <c r="D554" s="145">
        <v>266</v>
      </c>
      <c r="E554" s="147">
        <v>43100</v>
      </c>
    </row>
    <row r="555" spans="1:5" s="7" customFormat="1">
      <c r="A555" s="7" t="s">
        <v>49</v>
      </c>
      <c r="C555" s="144" t="s">
        <v>6228</v>
      </c>
      <c r="D555" s="145">
        <v>171</v>
      </c>
      <c r="E555" s="147">
        <v>43100</v>
      </c>
    </row>
    <row r="556" spans="1:5" s="7" customFormat="1">
      <c r="A556" s="7" t="s">
        <v>49</v>
      </c>
      <c r="C556" s="144" t="s">
        <v>9225</v>
      </c>
      <c r="D556" s="145">
        <v>50</v>
      </c>
      <c r="E556" s="147">
        <v>43100</v>
      </c>
    </row>
    <row r="557" spans="1:5" s="7" customFormat="1">
      <c r="A557" s="7" t="s">
        <v>49</v>
      </c>
      <c r="C557" s="144" t="s">
        <v>9226</v>
      </c>
      <c r="D557" s="145">
        <v>14</v>
      </c>
      <c r="E557" s="147">
        <v>43100</v>
      </c>
    </row>
    <row r="558" spans="1:5" s="7" customFormat="1">
      <c r="A558" s="7" t="s">
        <v>49</v>
      </c>
      <c r="C558" s="144" t="s">
        <v>5970</v>
      </c>
      <c r="D558" s="145">
        <v>90</v>
      </c>
      <c r="E558" s="147">
        <v>43100</v>
      </c>
    </row>
    <row r="559" spans="1:5" s="7" customFormat="1">
      <c r="A559" s="7" t="s">
        <v>49</v>
      </c>
      <c r="C559" s="144" t="s">
        <v>5206</v>
      </c>
      <c r="D559" s="145">
        <v>3187</v>
      </c>
      <c r="E559" s="147">
        <v>43100</v>
      </c>
    </row>
    <row r="560" spans="1:5" s="7" customFormat="1">
      <c r="A560" s="7" t="s">
        <v>49</v>
      </c>
      <c r="C560" s="144" t="s">
        <v>5209</v>
      </c>
      <c r="D560" s="145">
        <v>684</v>
      </c>
      <c r="E560" s="147">
        <v>43100</v>
      </c>
    </row>
    <row r="561" spans="1:5" s="7" customFormat="1">
      <c r="A561" s="7" t="s">
        <v>49</v>
      </c>
      <c r="C561" s="144" t="s">
        <v>5211</v>
      </c>
      <c r="D561" s="145">
        <v>1292</v>
      </c>
      <c r="E561" s="147">
        <v>43100</v>
      </c>
    </row>
    <row r="562" spans="1:5" s="7" customFormat="1">
      <c r="A562" s="7" t="s">
        <v>49</v>
      </c>
      <c r="C562" s="144" t="s">
        <v>6656</v>
      </c>
      <c r="D562" s="145">
        <v>759</v>
      </c>
      <c r="E562" s="147">
        <v>43100</v>
      </c>
    </row>
    <row r="563" spans="1:5" s="7" customFormat="1">
      <c r="A563" s="7" t="s">
        <v>49</v>
      </c>
      <c r="C563" s="144" t="s">
        <v>6658</v>
      </c>
      <c r="D563" s="145">
        <v>194</v>
      </c>
      <c r="E563" s="147">
        <v>43100</v>
      </c>
    </row>
    <row r="564" spans="1:5" s="7" customFormat="1">
      <c r="A564" s="7" t="s">
        <v>49</v>
      </c>
      <c r="C564" s="144" t="s">
        <v>1723</v>
      </c>
      <c r="D564" s="145">
        <v>4</v>
      </c>
      <c r="E564" s="147">
        <v>43100</v>
      </c>
    </row>
    <row r="565" spans="1:5" s="7" customFormat="1">
      <c r="A565" s="7" t="s">
        <v>49</v>
      </c>
      <c r="C565" s="144" t="s">
        <v>5980</v>
      </c>
      <c r="D565" s="145">
        <v>1</v>
      </c>
      <c r="E565" s="147">
        <v>43100</v>
      </c>
    </row>
    <row r="566" spans="1:5" s="7" customFormat="1">
      <c r="A566" s="7" t="s">
        <v>49</v>
      </c>
      <c r="C566" s="144" t="s">
        <v>1729</v>
      </c>
      <c r="D566" s="145">
        <v>28</v>
      </c>
      <c r="E566" s="147">
        <v>43100</v>
      </c>
    </row>
    <row r="567" spans="1:5" s="7" customFormat="1">
      <c r="A567" s="7" t="s">
        <v>49</v>
      </c>
      <c r="C567" s="144" t="s">
        <v>1645</v>
      </c>
      <c r="D567" s="145">
        <v>8</v>
      </c>
      <c r="E567" s="147">
        <v>43100</v>
      </c>
    </row>
    <row r="568" spans="1:5" s="7" customFormat="1">
      <c r="A568" s="7" t="s">
        <v>49</v>
      </c>
      <c r="C568" s="144" t="s">
        <v>5983</v>
      </c>
      <c r="D568" s="145">
        <v>58</v>
      </c>
      <c r="E568" s="147">
        <v>43100</v>
      </c>
    </row>
    <row r="569" spans="1:5" s="7" customFormat="1">
      <c r="A569" s="7" t="s">
        <v>49</v>
      </c>
      <c r="C569" s="144" t="s">
        <v>1732</v>
      </c>
      <c r="D569" s="145">
        <v>41</v>
      </c>
      <c r="E569" s="147">
        <v>43100</v>
      </c>
    </row>
    <row r="570" spans="1:5" s="7" customFormat="1">
      <c r="A570" s="7" t="s">
        <v>49</v>
      </c>
      <c r="C570" s="144" t="s">
        <v>1736</v>
      </c>
      <c r="D570" s="145">
        <v>2</v>
      </c>
      <c r="E570" s="147">
        <v>43100</v>
      </c>
    </row>
    <row r="571" spans="1:5" s="7" customFormat="1">
      <c r="A571" s="7" t="s">
        <v>49</v>
      </c>
      <c r="C571" s="144" t="s">
        <v>1742</v>
      </c>
      <c r="D571" s="145">
        <v>57</v>
      </c>
      <c r="E571" s="147">
        <v>43100</v>
      </c>
    </row>
    <row r="572" spans="1:5" s="7" customFormat="1">
      <c r="A572" s="7" t="s">
        <v>49</v>
      </c>
      <c r="C572" s="144" t="s">
        <v>2960</v>
      </c>
      <c r="D572" s="145">
        <v>71</v>
      </c>
      <c r="E572" s="147">
        <v>43100</v>
      </c>
    </row>
    <row r="573" spans="1:5" s="7" customFormat="1">
      <c r="A573" s="7" t="s">
        <v>49</v>
      </c>
      <c r="C573" s="144" t="s">
        <v>2964</v>
      </c>
      <c r="D573" s="145">
        <v>97</v>
      </c>
      <c r="E573" s="147">
        <v>43100</v>
      </c>
    </row>
    <row r="574" spans="1:5" s="7" customFormat="1">
      <c r="A574" s="7" t="s">
        <v>49</v>
      </c>
      <c r="C574" s="144" t="s">
        <v>2967</v>
      </c>
      <c r="D574" s="145">
        <v>87</v>
      </c>
      <c r="E574" s="147">
        <v>43100</v>
      </c>
    </row>
    <row r="575" spans="1:5" s="7" customFormat="1">
      <c r="A575" s="7" t="s">
        <v>49</v>
      </c>
      <c r="C575" s="144" t="s">
        <v>2970</v>
      </c>
      <c r="D575" s="145">
        <v>49</v>
      </c>
      <c r="E575" s="147">
        <v>43100</v>
      </c>
    </row>
    <row r="576" spans="1:5" s="7" customFormat="1">
      <c r="A576" s="7" t="s">
        <v>49</v>
      </c>
      <c r="C576" s="144" t="s">
        <v>2973</v>
      </c>
      <c r="D576" s="145">
        <v>60</v>
      </c>
      <c r="E576" s="147">
        <v>43100</v>
      </c>
    </row>
    <row r="577" spans="1:5" s="7" customFormat="1">
      <c r="A577" s="7" t="s">
        <v>49</v>
      </c>
      <c r="C577" s="144" t="s">
        <v>2976</v>
      </c>
      <c r="D577" s="145">
        <v>100</v>
      </c>
      <c r="E577" s="147">
        <v>43100</v>
      </c>
    </row>
    <row r="578" spans="1:5" s="7" customFormat="1">
      <c r="A578" s="7" t="s">
        <v>49</v>
      </c>
      <c r="C578" s="144" t="s">
        <v>2979</v>
      </c>
      <c r="D578" s="145">
        <v>113</v>
      </c>
      <c r="E578" s="147">
        <v>43100</v>
      </c>
    </row>
    <row r="579" spans="1:5" s="7" customFormat="1">
      <c r="A579" s="7" t="s">
        <v>49</v>
      </c>
      <c r="C579" s="144" t="s">
        <v>2982</v>
      </c>
      <c r="D579" s="145">
        <v>166</v>
      </c>
      <c r="E579" s="147">
        <v>43100</v>
      </c>
    </row>
    <row r="580" spans="1:5" s="7" customFormat="1">
      <c r="A580" s="7" t="s">
        <v>49</v>
      </c>
      <c r="C580" s="144" t="s">
        <v>2988</v>
      </c>
      <c r="D580" s="145">
        <v>13</v>
      </c>
      <c r="E580" s="147">
        <v>43100</v>
      </c>
    </row>
    <row r="581" spans="1:5" s="7" customFormat="1">
      <c r="A581" s="7" t="s">
        <v>49</v>
      </c>
      <c r="C581" s="144" t="s">
        <v>2991</v>
      </c>
      <c r="D581" s="145">
        <v>6</v>
      </c>
      <c r="E581" s="147">
        <v>43100</v>
      </c>
    </row>
    <row r="582" spans="1:5" s="7" customFormat="1">
      <c r="A582" s="7" t="s">
        <v>49</v>
      </c>
      <c r="C582" s="144" t="s">
        <v>2994</v>
      </c>
      <c r="D582" s="145">
        <v>115</v>
      </c>
      <c r="E582" s="147">
        <v>43100</v>
      </c>
    </row>
    <row r="583" spans="1:5" s="7" customFormat="1">
      <c r="A583" s="7" t="s">
        <v>49</v>
      </c>
      <c r="C583" s="144" t="s">
        <v>6714</v>
      </c>
      <c r="D583" s="145">
        <v>8</v>
      </c>
      <c r="E583" s="147">
        <v>43100</v>
      </c>
    </row>
    <row r="584" spans="1:5" s="7" customFormat="1">
      <c r="A584" s="7" t="s">
        <v>49</v>
      </c>
      <c r="C584" s="144" t="s">
        <v>1467</v>
      </c>
      <c r="D584" s="145">
        <v>1</v>
      </c>
      <c r="E584" s="147">
        <v>43100</v>
      </c>
    </row>
    <row r="585" spans="1:5" s="7" customFormat="1">
      <c r="A585" s="7" t="s">
        <v>49</v>
      </c>
      <c r="C585" s="144" t="s">
        <v>3774</v>
      </c>
      <c r="D585" s="145">
        <v>3</v>
      </c>
      <c r="E585" s="147">
        <v>43100</v>
      </c>
    </row>
    <row r="586" spans="1:5" s="7" customFormat="1">
      <c r="A586" s="7" t="s">
        <v>49</v>
      </c>
      <c r="C586" s="144" t="s">
        <v>1472</v>
      </c>
      <c r="D586" s="145">
        <v>45</v>
      </c>
      <c r="E586" s="147">
        <v>43100</v>
      </c>
    </row>
    <row r="587" spans="1:5" s="7" customFormat="1">
      <c r="A587" s="7" t="s">
        <v>49</v>
      </c>
      <c r="C587" s="144" t="s">
        <v>5997</v>
      </c>
      <c r="D587" s="145">
        <v>30</v>
      </c>
      <c r="E587" s="147">
        <v>43100</v>
      </c>
    </row>
    <row r="588" spans="1:5" s="7" customFormat="1">
      <c r="A588" s="7" t="s">
        <v>49</v>
      </c>
      <c r="C588" s="144" t="s">
        <v>1749</v>
      </c>
      <c r="D588" s="145">
        <v>2</v>
      </c>
      <c r="E588" s="147">
        <v>43100</v>
      </c>
    </row>
    <row r="589" spans="1:5" s="7" customFormat="1">
      <c r="A589" s="7" t="s">
        <v>49</v>
      </c>
      <c r="C589" s="144" t="s">
        <v>1753</v>
      </c>
      <c r="D589" s="145">
        <v>78</v>
      </c>
      <c r="E589" s="147">
        <v>43100</v>
      </c>
    </row>
    <row r="590" spans="1:5" s="7" customFormat="1">
      <c r="A590" s="7" t="s">
        <v>49</v>
      </c>
      <c r="C590" s="144" t="s">
        <v>1756</v>
      </c>
      <c r="D590" s="145">
        <v>23</v>
      </c>
      <c r="E590" s="147">
        <v>43100</v>
      </c>
    </row>
    <row r="591" spans="1:5" s="7" customFormat="1">
      <c r="A591" s="7" t="s">
        <v>49</v>
      </c>
      <c r="C591" s="144" t="s">
        <v>1759</v>
      </c>
      <c r="D591" s="145">
        <v>54</v>
      </c>
      <c r="E591" s="147">
        <v>43100</v>
      </c>
    </row>
    <row r="592" spans="1:5" s="7" customFormat="1">
      <c r="A592" s="7" t="s">
        <v>49</v>
      </c>
      <c r="C592" s="144" t="s">
        <v>6728</v>
      </c>
      <c r="D592" s="145">
        <v>14</v>
      </c>
      <c r="E592" s="147">
        <v>43100</v>
      </c>
    </row>
    <row r="593" spans="1:5" s="7" customFormat="1">
      <c r="A593" s="7" t="s">
        <v>49</v>
      </c>
      <c r="C593" s="144" t="s">
        <v>1768</v>
      </c>
      <c r="D593" s="145">
        <v>2</v>
      </c>
      <c r="E593" s="147">
        <v>43100</v>
      </c>
    </row>
    <row r="594" spans="1:5" s="7" customFormat="1">
      <c r="A594" s="7" t="s">
        <v>49</v>
      </c>
      <c r="C594" s="144" t="s">
        <v>1770</v>
      </c>
      <c r="D594" s="145">
        <v>21</v>
      </c>
      <c r="E594" s="147">
        <v>43100</v>
      </c>
    </row>
    <row r="595" spans="1:5" s="7" customFormat="1">
      <c r="A595" s="7" t="s">
        <v>49</v>
      </c>
      <c r="C595" s="144" t="s">
        <v>1773</v>
      </c>
      <c r="D595" s="145">
        <v>130</v>
      </c>
      <c r="E595" s="147">
        <v>43100</v>
      </c>
    </row>
    <row r="596" spans="1:5" s="7" customFormat="1">
      <c r="A596" s="7" t="s">
        <v>49</v>
      </c>
      <c r="C596" s="144" t="s">
        <v>1776</v>
      </c>
      <c r="D596" s="145">
        <v>82</v>
      </c>
      <c r="E596" s="147">
        <v>43100</v>
      </c>
    </row>
    <row r="597" spans="1:5" s="7" customFormat="1">
      <c r="A597" s="7" t="s">
        <v>49</v>
      </c>
      <c r="C597" s="144" t="s">
        <v>1779</v>
      </c>
      <c r="D597" s="145">
        <v>34</v>
      </c>
      <c r="E597" s="147">
        <v>43100</v>
      </c>
    </row>
    <row r="598" spans="1:5" s="7" customFormat="1">
      <c r="A598" s="7" t="s">
        <v>49</v>
      </c>
      <c r="C598" s="144" t="s">
        <v>1782</v>
      </c>
      <c r="D598" s="145">
        <v>56</v>
      </c>
      <c r="E598" s="147">
        <v>43100</v>
      </c>
    </row>
    <row r="599" spans="1:5" s="7" customFormat="1">
      <c r="A599" s="7" t="s">
        <v>49</v>
      </c>
      <c r="C599" s="144" t="s">
        <v>1785</v>
      </c>
      <c r="D599" s="145">
        <v>34</v>
      </c>
      <c r="E599" s="147">
        <v>43100</v>
      </c>
    </row>
    <row r="600" spans="1:5" s="7" customFormat="1">
      <c r="A600" s="7" t="s">
        <v>49</v>
      </c>
      <c r="C600" s="144" t="s">
        <v>1789</v>
      </c>
      <c r="D600" s="145">
        <v>9</v>
      </c>
      <c r="E600" s="147">
        <v>43100</v>
      </c>
    </row>
    <row r="601" spans="1:5" s="7" customFormat="1">
      <c r="A601" s="7" t="s">
        <v>49</v>
      </c>
      <c r="C601" s="144" t="s">
        <v>1796</v>
      </c>
      <c r="D601" s="145">
        <v>50</v>
      </c>
      <c r="E601" s="147">
        <v>43100</v>
      </c>
    </row>
    <row r="602" spans="1:5" s="7" customFormat="1">
      <c r="A602" s="7" t="s">
        <v>49</v>
      </c>
      <c r="C602" s="144" t="s">
        <v>1802</v>
      </c>
      <c r="D602" s="145">
        <v>54</v>
      </c>
      <c r="E602" s="147">
        <v>43100</v>
      </c>
    </row>
    <row r="603" spans="1:5" s="7" customFormat="1">
      <c r="A603" s="7" t="s">
        <v>49</v>
      </c>
      <c r="C603" s="144" t="s">
        <v>1805</v>
      </c>
      <c r="D603" s="145">
        <v>9</v>
      </c>
      <c r="E603" s="147">
        <v>43100</v>
      </c>
    </row>
    <row r="604" spans="1:5" s="7" customFormat="1">
      <c r="A604" s="7" t="s">
        <v>49</v>
      </c>
      <c r="C604" s="144" t="s">
        <v>1808</v>
      </c>
      <c r="D604" s="145">
        <v>93</v>
      </c>
      <c r="E604" s="147">
        <v>43100</v>
      </c>
    </row>
    <row r="605" spans="1:5" s="7" customFormat="1">
      <c r="A605" s="7" t="s">
        <v>49</v>
      </c>
      <c r="C605" s="144" t="s">
        <v>1811</v>
      </c>
      <c r="D605" s="145">
        <v>18</v>
      </c>
      <c r="E605" s="147">
        <v>43100</v>
      </c>
    </row>
    <row r="606" spans="1:5" s="7" customFormat="1">
      <c r="A606" s="7" t="s">
        <v>49</v>
      </c>
      <c r="C606" s="144" t="s">
        <v>1815</v>
      </c>
      <c r="D606" s="145">
        <v>19</v>
      </c>
      <c r="E606" s="147">
        <v>43100</v>
      </c>
    </row>
    <row r="607" spans="1:5" s="7" customFormat="1">
      <c r="A607" s="7" t="s">
        <v>49</v>
      </c>
      <c r="C607" s="144" t="s">
        <v>1824</v>
      </c>
      <c r="D607" s="145">
        <v>9</v>
      </c>
      <c r="E607" s="147">
        <v>43100</v>
      </c>
    </row>
    <row r="608" spans="1:5" s="7" customFormat="1">
      <c r="A608" s="7" t="s">
        <v>49</v>
      </c>
      <c r="C608" s="144" t="s">
        <v>1827</v>
      </c>
      <c r="D608" s="145">
        <v>8</v>
      </c>
      <c r="E608" s="147">
        <v>43100</v>
      </c>
    </row>
    <row r="609" spans="1:5" s="7" customFormat="1">
      <c r="A609" s="7" t="s">
        <v>49</v>
      </c>
      <c r="C609" s="144" t="s">
        <v>1830</v>
      </c>
      <c r="D609" s="145">
        <v>8</v>
      </c>
      <c r="E609" s="147">
        <v>43100</v>
      </c>
    </row>
    <row r="610" spans="1:5" s="7" customFormat="1">
      <c r="A610" s="7" t="s">
        <v>49</v>
      </c>
      <c r="C610" s="144" t="s">
        <v>1833</v>
      </c>
      <c r="D610" s="145">
        <v>10</v>
      </c>
      <c r="E610" s="147">
        <v>43100</v>
      </c>
    </row>
    <row r="611" spans="1:5" s="7" customFormat="1">
      <c r="A611" s="7" t="s">
        <v>49</v>
      </c>
      <c r="C611" s="144" t="s">
        <v>1836</v>
      </c>
      <c r="D611" s="145">
        <v>8</v>
      </c>
      <c r="E611" s="147">
        <v>43100</v>
      </c>
    </row>
    <row r="612" spans="1:5" s="7" customFormat="1">
      <c r="A612" s="7" t="s">
        <v>49</v>
      </c>
      <c r="C612" s="144" t="s">
        <v>1839</v>
      </c>
      <c r="D612" s="145">
        <v>14</v>
      </c>
      <c r="E612" s="147">
        <v>43100</v>
      </c>
    </row>
    <row r="613" spans="1:5" s="7" customFormat="1">
      <c r="A613" s="7" t="s">
        <v>49</v>
      </c>
      <c r="C613" s="144" t="s">
        <v>1843</v>
      </c>
      <c r="D613" s="145">
        <v>9</v>
      </c>
      <c r="E613" s="147">
        <v>43100</v>
      </c>
    </row>
    <row r="614" spans="1:5" s="7" customFormat="1">
      <c r="A614" s="7" t="s">
        <v>49</v>
      </c>
      <c r="C614" s="144" t="s">
        <v>1846</v>
      </c>
      <c r="D614" s="145">
        <v>1</v>
      </c>
      <c r="E614" s="147">
        <v>43100</v>
      </c>
    </row>
    <row r="615" spans="1:5" s="7" customFormat="1">
      <c r="A615" s="7" t="s">
        <v>49</v>
      </c>
      <c r="C615" s="144" t="s">
        <v>1849</v>
      </c>
      <c r="D615" s="145">
        <v>6</v>
      </c>
      <c r="E615" s="147">
        <v>43100</v>
      </c>
    </row>
    <row r="616" spans="1:5" s="7" customFormat="1">
      <c r="A616" s="7" t="s">
        <v>49</v>
      </c>
      <c r="C616" s="144" t="s">
        <v>5999</v>
      </c>
      <c r="D616" s="145">
        <v>99</v>
      </c>
      <c r="E616" s="147">
        <v>43100</v>
      </c>
    </row>
    <row r="617" spans="1:5" s="7" customFormat="1">
      <c r="A617" s="7" t="s">
        <v>49</v>
      </c>
      <c r="C617" s="144" t="s">
        <v>6001</v>
      </c>
      <c r="D617" s="145">
        <v>445</v>
      </c>
      <c r="E617" s="147">
        <v>43100</v>
      </c>
    </row>
    <row r="618" spans="1:5" s="7" customFormat="1">
      <c r="A618" s="7" t="s">
        <v>49</v>
      </c>
      <c r="C618" s="144" t="s">
        <v>1475</v>
      </c>
      <c r="D618" s="145">
        <v>10</v>
      </c>
      <c r="E618" s="147">
        <v>43100</v>
      </c>
    </row>
    <row r="619" spans="1:5" s="7" customFormat="1">
      <c r="A619" s="7" t="s">
        <v>49</v>
      </c>
      <c r="C619" s="144" t="s">
        <v>6005</v>
      </c>
      <c r="D619" s="145">
        <v>46</v>
      </c>
      <c r="E619" s="147">
        <v>43100</v>
      </c>
    </row>
    <row r="620" spans="1:5" s="7" customFormat="1">
      <c r="A620" s="7" t="s">
        <v>49</v>
      </c>
      <c r="C620" s="144" t="s">
        <v>1478</v>
      </c>
      <c r="D620" s="145">
        <v>520</v>
      </c>
      <c r="E620" s="147">
        <v>43100</v>
      </c>
    </row>
    <row r="621" spans="1:5" s="7" customFormat="1">
      <c r="A621" s="7" t="s">
        <v>49</v>
      </c>
      <c r="C621" s="144" t="s">
        <v>1855</v>
      </c>
      <c r="D621" s="145">
        <v>219</v>
      </c>
      <c r="E621" s="147">
        <v>43100</v>
      </c>
    </row>
    <row r="622" spans="1:5" s="7" customFormat="1">
      <c r="A622" s="7" t="s">
        <v>49</v>
      </c>
      <c r="C622" s="144" t="s">
        <v>1859</v>
      </c>
      <c r="D622" s="145">
        <v>19</v>
      </c>
      <c r="E622" s="147">
        <v>43100</v>
      </c>
    </row>
    <row r="623" spans="1:5" s="7" customFormat="1">
      <c r="A623" s="7" t="s">
        <v>49</v>
      </c>
      <c r="C623" s="144" t="s">
        <v>1862</v>
      </c>
      <c r="D623" s="145">
        <v>73</v>
      </c>
      <c r="E623" s="147">
        <v>43100</v>
      </c>
    </row>
    <row r="624" spans="1:5" s="7" customFormat="1">
      <c r="A624" s="7" t="s">
        <v>49</v>
      </c>
      <c r="C624" s="144" t="s">
        <v>1868</v>
      </c>
      <c r="D624" s="145">
        <v>33</v>
      </c>
      <c r="E624" s="147">
        <v>43100</v>
      </c>
    </row>
    <row r="625" spans="1:5" s="7" customFormat="1">
      <c r="A625" s="7" t="s">
        <v>49</v>
      </c>
      <c r="C625" s="144" t="s">
        <v>1871</v>
      </c>
      <c r="D625" s="145">
        <v>15</v>
      </c>
      <c r="E625" s="147">
        <v>43100</v>
      </c>
    </row>
    <row r="626" spans="1:5" s="7" customFormat="1">
      <c r="A626" s="7" t="s">
        <v>49</v>
      </c>
      <c r="C626" s="144" t="s">
        <v>1874</v>
      </c>
      <c r="D626" s="145">
        <v>117</v>
      </c>
      <c r="E626" s="147">
        <v>43100</v>
      </c>
    </row>
    <row r="627" spans="1:5" s="7" customFormat="1">
      <c r="A627" s="7" t="s">
        <v>49</v>
      </c>
      <c r="C627" s="144" t="s">
        <v>1877</v>
      </c>
      <c r="D627" s="145">
        <v>344</v>
      </c>
      <c r="E627" s="147">
        <v>43100</v>
      </c>
    </row>
    <row r="628" spans="1:5" s="7" customFormat="1">
      <c r="A628" s="7" t="s">
        <v>49</v>
      </c>
      <c r="C628" s="144" t="s">
        <v>1883</v>
      </c>
      <c r="D628" s="145">
        <v>53</v>
      </c>
      <c r="E628" s="147">
        <v>43100</v>
      </c>
    </row>
    <row r="629" spans="1:5" s="7" customFormat="1">
      <c r="A629" s="7" t="s">
        <v>49</v>
      </c>
      <c r="C629" s="144" t="s">
        <v>1482</v>
      </c>
      <c r="D629" s="145">
        <v>2</v>
      </c>
      <c r="E629" s="147">
        <v>43100</v>
      </c>
    </row>
    <row r="630" spans="1:5" s="7" customFormat="1">
      <c r="A630" s="7" t="s">
        <v>49</v>
      </c>
      <c r="C630" s="144" t="s">
        <v>1887</v>
      </c>
      <c r="D630" s="145">
        <v>14</v>
      </c>
      <c r="E630" s="147">
        <v>43100</v>
      </c>
    </row>
    <row r="631" spans="1:5" s="7" customFormat="1">
      <c r="A631" s="7" t="s">
        <v>49</v>
      </c>
      <c r="C631" s="144" t="s">
        <v>1891</v>
      </c>
      <c r="D631" s="145">
        <v>16</v>
      </c>
      <c r="E631" s="147">
        <v>43100</v>
      </c>
    </row>
    <row r="632" spans="1:5" s="7" customFormat="1">
      <c r="A632" s="7" t="s">
        <v>49</v>
      </c>
      <c r="C632" s="144" t="s">
        <v>1894</v>
      </c>
      <c r="D632" s="145">
        <v>30</v>
      </c>
      <c r="E632" s="147">
        <v>43100</v>
      </c>
    </row>
    <row r="633" spans="1:5" s="7" customFormat="1">
      <c r="A633" s="7" t="s">
        <v>49</v>
      </c>
      <c r="C633" s="144" t="s">
        <v>1897</v>
      </c>
      <c r="D633" s="145">
        <v>2</v>
      </c>
      <c r="E633" s="147">
        <v>43100</v>
      </c>
    </row>
    <row r="634" spans="1:5" s="7" customFormat="1">
      <c r="A634" s="7" t="s">
        <v>49</v>
      </c>
      <c r="C634" s="144" t="s">
        <v>3394</v>
      </c>
      <c r="D634" s="145">
        <v>2</v>
      </c>
      <c r="E634" s="147">
        <v>43100</v>
      </c>
    </row>
    <row r="635" spans="1:5" s="7" customFormat="1">
      <c r="A635" s="7" t="s">
        <v>49</v>
      </c>
      <c r="C635" s="144" t="s">
        <v>6814</v>
      </c>
      <c r="D635" s="145">
        <v>16</v>
      </c>
      <c r="E635" s="147">
        <v>43100</v>
      </c>
    </row>
    <row r="636" spans="1:5" s="7" customFormat="1">
      <c r="A636" s="7" t="s">
        <v>49</v>
      </c>
      <c r="C636" s="144" t="s">
        <v>6818</v>
      </c>
      <c r="D636" s="145">
        <v>29</v>
      </c>
      <c r="E636" s="147">
        <v>43100</v>
      </c>
    </row>
    <row r="637" spans="1:5" s="7" customFormat="1">
      <c r="A637" s="7" t="s">
        <v>49</v>
      </c>
      <c r="C637" s="144" t="s">
        <v>6820</v>
      </c>
      <c r="D637" s="145">
        <v>24</v>
      </c>
      <c r="E637" s="147">
        <v>43100</v>
      </c>
    </row>
    <row r="638" spans="1:5" s="7" customFormat="1">
      <c r="A638" s="7" t="s">
        <v>49</v>
      </c>
      <c r="C638" s="144" t="s">
        <v>3775</v>
      </c>
      <c r="D638" s="145">
        <v>16</v>
      </c>
      <c r="E638" s="147">
        <v>43100</v>
      </c>
    </row>
    <row r="639" spans="1:5" s="7" customFormat="1">
      <c r="A639" s="7" t="s">
        <v>49</v>
      </c>
      <c r="C639" s="144" t="s">
        <v>6823</v>
      </c>
      <c r="D639" s="145">
        <v>15</v>
      </c>
      <c r="E639" s="147">
        <v>43100</v>
      </c>
    </row>
    <row r="640" spans="1:5" s="7" customFormat="1">
      <c r="A640" s="7" t="s">
        <v>49</v>
      </c>
      <c r="C640" s="144" t="s">
        <v>6825</v>
      </c>
      <c r="D640" s="145">
        <v>18</v>
      </c>
      <c r="E640" s="147">
        <v>43100</v>
      </c>
    </row>
    <row r="641" spans="1:5" s="7" customFormat="1">
      <c r="A641" s="7" t="s">
        <v>49</v>
      </c>
      <c r="C641" s="144" t="s">
        <v>6827</v>
      </c>
      <c r="D641" s="145">
        <v>20</v>
      </c>
      <c r="E641" s="147">
        <v>43100</v>
      </c>
    </row>
    <row r="642" spans="1:5" s="7" customFormat="1">
      <c r="A642" s="7" t="s">
        <v>49</v>
      </c>
      <c r="C642" s="144" t="s">
        <v>6831</v>
      </c>
      <c r="D642" s="145">
        <v>20</v>
      </c>
      <c r="E642" s="147">
        <v>43100</v>
      </c>
    </row>
    <row r="643" spans="1:5" s="7" customFormat="1">
      <c r="A643" s="7" t="s">
        <v>49</v>
      </c>
      <c r="C643" s="144" t="s">
        <v>1908</v>
      </c>
      <c r="D643" s="145">
        <v>38</v>
      </c>
      <c r="E643" s="147">
        <v>43100</v>
      </c>
    </row>
    <row r="644" spans="1:5" s="7" customFormat="1">
      <c r="A644" s="7" t="s">
        <v>49</v>
      </c>
      <c r="C644" s="144" t="s">
        <v>1911</v>
      </c>
      <c r="D644" s="145">
        <v>105</v>
      </c>
      <c r="E644" s="147">
        <v>43100</v>
      </c>
    </row>
    <row r="645" spans="1:5" s="7" customFormat="1">
      <c r="A645" s="7" t="s">
        <v>49</v>
      </c>
      <c r="C645" s="144" t="s">
        <v>1914</v>
      </c>
      <c r="D645" s="145">
        <v>171</v>
      </c>
      <c r="E645" s="147">
        <v>43100</v>
      </c>
    </row>
    <row r="646" spans="1:5" s="7" customFormat="1">
      <c r="A646" s="7" t="s">
        <v>49</v>
      </c>
      <c r="C646" s="144" t="s">
        <v>1917</v>
      </c>
      <c r="D646" s="145">
        <v>322</v>
      </c>
      <c r="E646" s="147">
        <v>43100</v>
      </c>
    </row>
    <row r="647" spans="1:5" s="7" customFormat="1">
      <c r="A647" s="7" t="s">
        <v>49</v>
      </c>
      <c r="C647" s="144" t="s">
        <v>1920</v>
      </c>
      <c r="D647" s="145">
        <v>179</v>
      </c>
      <c r="E647" s="147">
        <v>43100</v>
      </c>
    </row>
    <row r="648" spans="1:5" s="7" customFormat="1">
      <c r="A648" s="7" t="s">
        <v>49</v>
      </c>
      <c r="C648" s="144" t="s">
        <v>1613</v>
      </c>
      <c r="D648" s="145">
        <v>36</v>
      </c>
      <c r="E648" s="147">
        <v>43100</v>
      </c>
    </row>
    <row r="649" spans="1:5" s="7" customFormat="1">
      <c r="A649" s="7" t="s">
        <v>49</v>
      </c>
      <c r="C649" s="144" t="s">
        <v>1617</v>
      </c>
      <c r="D649" s="145">
        <v>43</v>
      </c>
      <c r="E649" s="147">
        <v>43100</v>
      </c>
    </row>
    <row r="650" spans="1:5" s="7" customFormat="1">
      <c r="A650" s="7" t="s">
        <v>49</v>
      </c>
      <c r="C650" s="144" t="s">
        <v>1620</v>
      </c>
      <c r="D650" s="145">
        <v>47</v>
      </c>
      <c r="E650" s="147">
        <v>43100</v>
      </c>
    </row>
    <row r="651" spans="1:5" s="7" customFormat="1">
      <c r="A651" s="7" t="s">
        <v>49</v>
      </c>
      <c r="C651" s="144" t="s">
        <v>1623</v>
      </c>
      <c r="D651" s="145">
        <v>13</v>
      </c>
      <c r="E651" s="147">
        <v>43100</v>
      </c>
    </row>
    <row r="652" spans="1:5" s="7" customFormat="1">
      <c r="A652" s="7" t="s">
        <v>49</v>
      </c>
      <c r="C652" s="144" t="s">
        <v>1626</v>
      </c>
      <c r="D652" s="145">
        <v>98</v>
      </c>
      <c r="E652" s="147">
        <v>43100</v>
      </c>
    </row>
    <row r="653" spans="1:5" s="7" customFormat="1">
      <c r="A653" s="7" t="s">
        <v>49</v>
      </c>
      <c r="C653" s="144" t="s">
        <v>1632</v>
      </c>
      <c r="D653" s="145">
        <v>58</v>
      </c>
      <c r="E653" s="147">
        <v>43100</v>
      </c>
    </row>
    <row r="654" spans="1:5" s="7" customFormat="1">
      <c r="A654" s="7" t="s">
        <v>49</v>
      </c>
      <c r="C654" s="144" t="s">
        <v>1635</v>
      </c>
      <c r="D654" s="145">
        <v>96</v>
      </c>
      <c r="E654" s="147">
        <v>43100</v>
      </c>
    </row>
    <row r="655" spans="1:5" s="7" customFormat="1">
      <c r="A655" s="7" t="s">
        <v>49</v>
      </c>
      <c r="C655" s="144" t="s">
        <v>1638</v>
      </c>
      <c r="D655" s="145">
        <v>39</v>
      </c>
      <c r="E655" s="147">
        <v>43100</v>
      </c>
    </row>
    <row r="656" spans="1:5" s="7" customFormat="1">
      <c r="A656" s="7" t="s">
        <v>49</v>
      </c>
      <c r="C656" s="144" t="s">
        <v>6250</v>
      </c>
      <c r="D656" s="145">
        <v>96</v>
      </c>
      <c r="E656" s="147">
        <v>43100</v>
      </c>
    </row>
    <row r="657" spans="1:5" s="7" customFormat="1">
      <c r="A657" s="7" t="s">
        <v>49</v>
      </c>
      <c r="C657" s="144" t="s">
        <v>3866</v>
      </c>
      <c r="D657" s="145">
        <v>267</v>
      </c>
      <c r="E657" s="147">
        <v>43100</v>
      </c>
    </row>
    <row r="658" spans="1:5" s="7" customFormat="1">
      <c r="A658" s="7" t="s">
        <v>49</v>
      </c>
      <c r="C658" s="144" t="s">
        <v>7982</v>
      </c>
      <c r="D658" s="145">
        <v>3</v>
      </c>
      <c r="E658" s="147">
        <v>43100</v>
      </c>
    </row>
    <row r="659" spans="1:5" s="7" customFormat="1">
      <c r="A659" s="7" t="s">
        <v>49</v>
      </c>
      <c r="C659" s="144" t="s">
        <v>3776</v>
      </c>
      <c r="D659" s="145">
        <v>135</v>
      </c>
      <c r="E659" s="147">
        <v>43100</v>
      </c>
    </row>
    <row r="660" spans="1:5" s="7" customFormat="1">
      <c r="A660" s="7" t="s">
        <v>49</v>
      </c>
      <c r="C660" s="144" t="s">
        <v>9227</v>
      </c>
      <c r="D660" s="145">
        <v>160</v>
      </c>
      <c r="E660" s="147">
        <v>43100</v>
      </c>
    </row>
    <row r="661" spans="1:5" s="7" customFormat="1">
      <c r="A661" s="7" t="s">
        <v>49</v>
      </c>
      <c r="C661" s="144" t="s">
        <v>9228</v>
      </c>
      <c r="D661" s="145">
        <v>80</v>
      </c>
      <c r="E661" s="147">
        <v>43100</v>
      </c>
    </row>
    <row r="662" spans="1:5" s="7" customFormat="1">
      <c r="A662" s="7" t="s">
        <v>49</v>
      </c>
      <c r="C662" s="144" t="s">
        <v>2997</v>
      </c>
      <c r="D662" s="145">
        <v>114</v>
      </c>
      <c r="E662" s="147">
        <v>43100</v>
      </c>
    </row>
    <row r="663" spans="1:5" s="7" customFormat="1">
      <c r="A663" s="7" t="s">
        <v>49</v>
      </c>
      <c r="C663" s="144" t="s">
        <v>3001</v>
      </c>
      <c r="D663" s="145">
        <v>116</v>
      </c>
      <c r="E663" s="147">
        <v>43100</v>
      </c>
    </row>
    <row r="664" spans="1:5" s="7" customFormat="1">
      <c r="A664" s="7" t="s">
        <v>49</v>
      </c>
      <c r="C664" s="144" t="s">
        <v>3004</v>
      </c>
      <c r="D664" s="145">
        <v>54</v>
      </c>
      <c r="E664" s="147">
        <v>43100</v>
      </c>
    </row>
    <row r="665" spans="1:5" s="7" customFormat="1">
      <c r="A665" s="7" t="s">
        <v>49</v>
      </c>
      <c r="C665" s="144" t="s">
        <v>3007</v>
      </c>
      <c r="D665" s="145">
        <v>173</v>
      </c>
      <c r="E665" s="147">
        <v>43100</v>
      </c>
    </row>
    <row r="666" spans="1:5" s="7" customFormat="1">
      <c r="A666" s="7" t="s">
        <v>49</v>
      </c>
      <c r="C666" s="144" t="s">
        <v>3011</v>
      </c>
      <c r="D666" s="145">
        <v>184</v>
      </c>
      <c r="E666" s="147">
        <v>43100</v>
      </c>
    </row>
    <row r="667" spans="1:5" s="7" customFormat="1">
      <c r="A667" s="7" t="s">
        <v>49</v>
      </c>
      <c r="C667" s="144" t="s">
        <v>3014</v>
      </c>
      <c r="D667" s="145">
        <v>123</v>
      </c>
      <c r="E667" s="147">
        <v>43100</v>
      </c>
    </row>
    <row r="668" spans="1:5" s="7" customFormat="1">
      <c r="A668" s="7" t="s">
        <v>49</v>
      </c>
      <c r="C668" s="144" t="s">
        <v>3018</v>
      </c>
      <c r="D668" s="145">
        <v>158</v>
      </c>
      <c r="E668" s="147">
        <v>43100</v>
      </c>
    </row>
    <row r="669" spans="1:5" s="7" customFormat="1">
      <c r="A669" s="7" t="s">
        <v>49</v>
      </c>
      <c r="C669" s="144" t="s">
        <v>8811</v>
      </c>
      <c r="D669" s="145">
        <v>3</v>
      </c>
      <c r="E669" s="147">
        <v>43100</v>
      </c>
    </row>
    <row r="670" spans="1:5" s="7" customFormat="1">
      <c r="A670" s="7" t="s">
        <v>49</v>
      </c>
      <c r="C670" s="144" t="s">
        <v>8814</v>
      </c>
      <c r="D670" s="145">
        <v>30</v>
      </c>
      <c r="E670" s="147">
        <v>43100</v>
      </c>
    </row>
    <row r="671" spans="1:5" s="7" customFormat="1">
      <c r="A671" s="7" t="s">
        <v>49</v>
      </c>
      <c r="C671" s="144" t="s">
        <v>7988</v>
      </c>
      <c r="D671" s="145">
        <v>1</v>
      </c>
      <c r="E671" s="147">
        <v>43100</v>
      </c>
    </row>
    <row r="672" spans="1:5" s="7" customFormat="1">
      <c r="A672" s="7" t="s">
        <v>49</v>
      </c>
      <c r="C672" s="144" t="s">
        <v>3021</v>
      </c>
      <c r="D672" s="145">
        <v>62</v>
      </c>
      <c r="E672" s="147">
        <v>43100</v>
      </c>
    </row>
    <row r="673" spans="1:5" s="7" customFormat="1">
      <c r="A673" s="7" t="s">
        <v>49</v>
      </c>
      <c r="C673" s="144" t="s">
        <v>3024</v>
      </c>
      <c r="D673" s="145">
        <v>316</v>
      </c>
      <c r="E673" s="147">
        <v>43100</v>
      </c>
    </row>
    <row r="674" spans="1:5" s="7" customFormat="1">
      <c r="A674" s="7" t="s">
        <v>49</v>
      </c>
      <c r="C674" s="144" t="s">
        <v>3028</v>
      </c>
      <c r="D674" s="145">
        <v>245</v>
      </c>
      <c r="E674" s="147">
        <v>43100</v>
      </c>
    </row>
    <row r="675" spans="1:5" s="7" customFormat="1">
      <c r="A675" s="7" t="s">
        <v>49</v>
      </c>
      <c r="C675" s="144" t="s">
        <v>3032</v>
      </c>
      <c r="D675" s="145">
        <v>158</v>
      </c>
      <c r="E675" s="147">
        <v>43100</v>
      </c>
    </row>
    <row r="676" spans="1:5" s="7" customFormat="1">
      <c r="A676" s="7" t="s">
        <v>49</v>
      </c>
      <c r="C676" s="144" t="s">
        <v>8876</v>
      </c>
      <c r="D676" s="145">
        <v>95</v>
      </c>
      <c r="E676" s="147">
        <v>43100</v>
      </c>
    </row>
    <row r="677" spans="1:5" s="7" customFormat="1">
      <c r="A677" s="7" t="s">
        <v>49</v>
      </c>
      <c r="C677" s="144" t="s">
        <v>8879</v>
      </c>
      <c r="D677" s="145">
        <v>96</v>
      </c>
      <c r="E677" s="147">
        <v>43100</v>
      </c>
    </row>
    <row r="678" spans="1:5" s="7" customFormat="1">
      <c r="A678" s="7" t="s">
        <v>49</v>
      </c>
      <c r="C678" s="144" t="s">
        <v>3037</v>
      </c>
      <c r="D678" s="145">
        <v>211</v>
      </c>
      <c r="E678" s="147">
        <v>43100</v>
      </c>
    </row>
    <row r="679" spans="1:5" s="7" customFormat="1">
      <c r="A679" s="7" t="s">
        <v>49</v>
      </c>
      <c r="C679" s="144" t="s">
        <v>3040</v>
      </c>
      <c r="D679" s="145">
        <v>514</v>
      </c>
      <c r="E679" s="147">
        <v>43100</v>
      </c>
    </row>
    <row r="680" spans="1:5" s="7" customFormat="1">
      <c r="A680" s="7" t="s">
        <v>49</v>
      </c>
      <c r="C680" s="144" t="s">
        <v>3045</v>
      </c>
      <c r="D680" s="145">
        <v>121</v>
      </c>
      <c r="E680" s="147">
        <v>43100</v>
      </c>
    </row>
    <row r="681" spans="1:5" s="7" customFormat="1">
      <c r="A681" s="7" t="s">
        <v>49</v>
      </c>
      <c r="C681" s="144" t="s">
        <v>3047</v>
      </c>
      <c r="D681" s="145">
        <v>199</v>
      </c>
      <c r="E681" s="147">
        <v>43100</v>
      </c>
    </row>
    <row r="682" spans="1:5" s="7" customFormat="1">
      <c r="A682" s="7" t="s">
        <v>49</v>
      </c>
      <c r="C682" s="144" t="s">
        <v>3049</v>
      </c>
      <c r="D682" s="145">
        <v>197</v>
      </c>
      <c r="E682" s="147">
        <v>43100</v>
      </c>
    </row>
    <row r="683" spans="1:5" s="7" customFormat="1">
      <c r="A683" s="7" t="s">
        <v>49</v>
      </c>
      <c r="C683" s="144" t="s">
        <v>3053</v>
      </c>
      <c r="D683" s="145">
        <v>1</v>
      </c>
      <c r="E683" s="147">
        <v>43100</v>
      </c>
    </row>
    <row r="684" spans="1:5" s="7" customFormat="1">
      <c r="A684" s="7" t="s">
        <v>49</v>
      </c>
      <c r="C684" s="144" t="s">
        <v>3777</v>
      </c>
      <c r="D684" s="145">
        <v>69</v>
      </c>
      <c r="E684" s="147">
        <v>43100</v>
      </c>
    </row>
    <row r="685" spans="1:5" s="7" customFormat="1">
      <c r="A685" s="7" t="s">
        <v>49</v>
      </c>
      <c r="C685" s="144" t="s">
        <v>3778</v>
      </c>
      <c r="D685" s="145">
        <v>100</v>
      </c>
      <c r="E685" s="147">
        <v>43100</v>
      </c>
    </row>
    <row r="686" spans="1:5" s="7" customFormat="1">
      <c r="A686" s="7" t="s">
        <v>49</v>
      </c>
      <c r="C686" s="144" t="s">
        <v>3688</v>
      </c>
      <c r="D686" s="145">
        <v>41</v>
      </c>
      <c r="E686" s="147">
        <v>43100</v>
      </c>
    </row>
    <row r="687" spans="1:5" s="7" customFormat="1">
      <c r="A687" s="7" t="s">
        <v>49</v>
      </c>
      <c r="C687" s="144" t="s">
        <v>3779</v>
      </c>
      <c r="D687" s="145">
        <v>87</v>
      </c>
      <c r="E687" s="147">
        <v>43100</v>
      </c>
    </row>
    <row r="688" spans="1:5" s="7" customFormat="1">
      <c r="A688" s="7" t="s">
        <v>49</v>
      </c>
      <c r="C688" s="144" t="s">
        <v>3055</v>
      </c>
      <c r="D688" s="145">
        <v>3</v>
      </c>
      <c r="E688" s="147">
        <v>43100</v>
      </c>
    </row>
    <row r="689" spans="1:5" s="7" customFormat="1">
      <c r="A689" s="7" t="s">
        <v>49</v>
      </c>
      <c r="C689" s="144" t="s">
        <v>3058</v>
      </c>
      <c r="D689" s="145">
        <v>2</v>
      </c>
      <c r="E689" s="147">
        <v>43100</v>
      </c>
    </row>
    <row r="690" spans="1:5" s="7" customFormat="1">
      <c r="A690" s="7" t="s">
        <v>49</v>
      </c>
      <c r="C690" s="144" t="s">
        <v>3066</v>
      </c>
      <c r="D690" s="145">
        <v>333</v>
      </c>
      <c r="E690" s="147">
        <v>43100</v>
      </c>
    </row>
    <row r="691" spans="1:5" s="7" customFormat="1">
      <c r="A691" s="7" t="s">
        <v>49</v>
      </c>
      <c r="C691" s="144" t="s">
        <v>3068</v>
      </c>
      <c r="D691" s="145">
        <v>85</v>
      </c>
      <c r="E691" s="147">
        <v>43100</v>
      </c>
    </row>
    <row r="692" spans="1:5" s="7" customFormat="1">
      <c r="A692" s="7" t="s">
        <v>49</v>
      </c>
      <c r="C692" s="144" t="s">
        <v>3070</v>
      </c>
      <c r="D692" s="145">
        <v>289</v>
      </c>
      <c r="E692" s="147">
        <v>43100</v>
      </c>
    </row>
    <row r="693" spans="1:5" s="7" customFormat="1">
      <c r="A693" s="7" t="s">
        <v>49</v>
      </c>
      <c r="C693" s="144" t="s">
        <v>3072</v>
      </c>
      <c r="D693" s="145">
        <v>394</v>
      </c>
      <c r="E693" s="147">
        <v>43100</v>
      </c>
    </row>
    <row r="694" spans="1:5" s="7" customFormat="1">
      <c r="A694" s="7" t="s">
        <v>49</v>
      </c>
      <c r="C694" s="144" t="s">
        <v>3074</v>
      </c>
      <c r="D694" s="145">
        <v>164</v>
      </c>
      <c r="E694" s="147">
        <v>43100</v>
      </c>
    </row>
    <row r="695" spans="1:5" s="7" customFormat="1">
      <c r="A695" s="7" t="s">
        <v>49</v>
      </c>
      <c r="C695" s="144" t="s">
        <v>3077</v>
      </c>
      <c r="D695" s="145">
        <v>184</v>
      </c>
      <c r="E695" s="147">
        <v>43100</v>
      </c>
    </row>
    <row r="696" spans="1:5" s="7" customFormat="1">
      <c r="A696" s="7" t="s">
        <v>49</v>
      </c>
      <c r="C696" s="144" t="s">
        <v>3079</v>
      </c>
      <c r="D696" s="145">
        <v>7</v>
      </c>
      <c r="E696" s="147">
        <v>43100</v>
      </c>
    </row>
    <row r="697" spans="1:5" s="7" customFormat="1">
      <c r="A697" s="7" t="s">
        <v>49</v>
      </c>
      <c r="C697" s="144" t="s">
        <v>3083</v>
      </c>
      <c r="D697" s="145">
        <v>382</v>
      </c>
      <c r="E697" s="147">
        <v>43100</v>
      </c>
    </row>
    <row r="698" spans="1:5" s="7" customFormat="1">
      <c r="A698" s="7" t="s">
        <v>49</v>
      </c>
      <c r="C698" s="144" t="s">
        <v>3088</v>
      </c>
      <c r="D698" s="145">
        <v>42</v>
      </c>
      <c r="E698" s="147">
        <v>43100</v>
      </c>
    </row>
    <row r="699" spans="1:5" s="7" customFormat="1">
      <c r="A699" s="7" t="s">
        <v>49</v>
      </c>
      <c r="C699" s="144" t="s">
        <v>3090</v>
      </c>
      <c r="D699" s="145">
        <v>224</v>
      </c>
      <c r="E699" s="147">
        <v>43100</v>
      </c>
    </row>
    <row r="700" spans="1:5" s="7" customFormat="1">
      <c r="A700" s="7" t="s">
        <v>49</v>
      </c>
      <c r="C700" s="144" t="s">
        <v>3092</v>
      </c>
      <c r="D700" s="145">
        <v>160</v>
      </c>
      <c r="E700" s="147">
        <v>43100</v>
      </c>
    </row>
    <row r="701" spans="1:5" s="7" customFormat="1">
      <c r="A701" s="7" t="s">
        <v>49</v>
      </c>
      <c r="C701" s="144" t="s">
        <v>1923</v>
      </c>
      <c r="D701" s="145">
        <v>1</v>
      </c>
      <c r="E701" s="147">
        <v>43100</v>
      </c>
    </row>
    <row r="702" spans="1:5" s="7" customFormat="1">
      <c r="A702" s="7" t="s">
        <v>49</v>
      </c>
      <c r="C702" s="144" t="s">
        <v>1927</v>
      </c>
      <c r="D702" s="145">
        <v>311</v>
      </c>
      <c r="E702" s="147">
        <v>43100</v>
      </c>
    </row>
    <row r="703" spans="1:5" s="7" customFormat="1">
      <c r="A703" s="7" t="s">
        <v>49</v>
      </c>
      <c r="C703" s="144" t="s">
        <v>1931</v>
      </c>
      <c r="D703" s="145">
        <v>409</v>
      </c>
      <c r="E703" s="147">
        <v>43100</v>
      </c>
    </row>
    <row r="704" spans="1:5" s="7" customFormat="1">
      <c r="A704" s="7" t="s">
        <v>49</v>
      </c>
      <c r="C704" s="144" t="s">
        <v>1934</v>
      </c>
      <c r="D704" s="145">
        <v>121</v>
      </c>
      <c r="E704" s="147">
        <v>43100</v>
      </c>
    </row>
    <row r="705" spans="1:5" s="7" customFormat="1">
      <c r="A705" s="7" t="s">
        <v>49</v>
      </c>
      <c r="C705" s="144" t="s">
        <v>1937</v>
      </c>
      <c r="D705" s="145">
        <v>677</v>
      </c>
      <c r="E705" s="147">
        <v>43100</v>
      </c>
    </row>
    <row r="706" spans="1:5" s="7" customFormat="1">
      <c r="A706" s="7" t="s">
        <v>49</v>
      </c>
      <c r="C706" s="144" t="s">
        <v>1940</v>
      </c>
      <c r="D706" s="145">
        <v>478</v>
      </c>
      <c r="E706" s="147">
        <v>43100</v>
      </c>
    </row>
    <row r="707" spans="1:5" s="7" customFormat="1">
      <c r="A707" s="7" t="s">
        <v>49</v>
      </c>
      <c r="C707" s="144" t="s">
        <v>1946</v>
      </c>
      <c r="D707" s="145">
        <v>97</v>
      </c>
      <c r="E707" s="147">
        <v>43100</v>
      </c>
    </row>
    <row r="708" spans="1:5" s="7" customFormat="1">
      <c r="A708" s="7" t="s">
        <v>49</v>
      </c>
      <c r="C708" s="144" t="s">
        <v>1949</v>
      </c>
      <c r="D708" s="145">
        <v>194</v>
      </c>
      <c r="E708" s="147">
        <v>43100</v>
      </c>
    </row>
    <row r="709" spans="1:5" s="7" customFormat="1">
      <c r="A709" s="7" t="s">
        <v>49</v>
      </c>
      <c r="C709" s="144" t="s">
        <v>1952</v>
      </c>
      <c r="D709" s="145">
        <v>286</v>
      </c>
      <c r="E709" s="147">
        <v>43100</v>
      </c>
    </row>
    <row r="710" spans="1:5" s="7" customFormat="1">
      <c r="A710" s="7" t="s">
        <v>49</v>
      </c>
      <c r="C710" s="144" t="s">
        <v>1955</v>
      </c>
      <c r="D710" s="145">
        <v>33</v>
      </c>
      <c r="E710" s="147">
        <v>43100</v>
      </c>
    </row>
    <row r="711" spans="1:5" s="7" customFormat="1">
      <c r="A711" s="7" t="s">
        <v>49</v>
      </c>
      <c r="C711" s="144" t="s">
        <v>1959</v>
      </c>
      <c r="D711" s="145">
        <v>59</v>
      </c>
      <c r="E711" s="147">
        <v>43100</v>
      </c>
    </row>
    <row r="712" spans="1:5" s="7" customFormat="1">
      <c r="A712" s="7" t="s">
        <v>49</v>
      </c>
      <c r="C712" s="144" t="s">
        <v>3780</v>
      </c>
      <c r="D712" s="145">
        <v>36</v>
      </c>
      <c r="E712" s="147">
        <v>43100</v>
      </c>
    </row>
    <row r="713" spans="1:5" s="7" customFormat="1">
      <c r="A713" s="7" t="s">
        <v>49</v>
      </c>
      <c r="C713" s="144" t="s">
        <v>1963</v>
      </c>
      <c r="D713" s="145">
        <v>79</v>
      </c>
      <c r="E713" s="147">
        <v>43100</v>
      </c>
    </row>
    <row r="714" spans="1:5" s="7" customFormat="1">
      <c r="A714" s="7" t="s">
        <v>49</v>
      </c>
      <c r="C714" s="144" t="s">
        <v>9229</v>
      </c>
      <c r="D714" s="145">
        <v>30</v>
      </c>
      <c r="E714" s="147">
        <v>43100</v>
      </c>
    </row>
    <row r="715" spans="1:5" s="7" customFormat="1">
      <c r="A715" s="7" t="s">
        <v>49</v>
      </c>
      <c r="C715" s="144" t="s">
        <v>6877</v>
      </c>
      <c r="D715" s="145">
        <v>12</v>
      </c>
      <c r="E715" s="147">
        <v>43100</v>
      </c>
    </row>
    <row r="716" spans="1:5" s="7" customFormat="1">
      <c r="A716" s="7" t="s">
        <v>49</v>
      </c>
      <c r="C716" s="144" t="s">
        <v>6543</v>
      </c>
      <c r="D716" s="145">
        <v>4</v>
      </c>
      <c r="E716" s="147">
        <v>43100</v>
      </c>
    </row>
    <row r="717" spans="1:5" s="7" customFormat="1">
      <c r="A717" s="7" t="s">
        <v>49</v>
      </c>
      <c r="C717" s="144" t="s">
        <v>6547</v>
      </c>
      <c r="D717" s="145">
        <v>5</v>
      </c>
      <c r="E717" s="147">
        <v>43100</v>
      </c>
    </row>
    <row r="718" spans="1:5" s="7" customFormat="1">
      <c r="A718" s="7" t="s">
        <v>49</v>
      </c>
      <c r="C718" s="144" t="s">
        <v>6551</v>
      </c>
      <c r="D718" s="145">
        <v>4</v>
      </c>
      <c r="E718" s="147">
        <v>43100</v>
      </c>
    </row>
    <row r="719" spans="1:5" s="7" customFormat="1">
      <c r="A719" s="7" t="s">
        <v>49</v>
      </c>
      <c r="C719" s="144" t="s">
        <v>1966</v>
      </c>
      <c r="D719" s="145">
        <v>1549</v>
      </c>
      <c r="E719" s="147">
        <v>43100</v>
      </c>
    </row>
    <row r="720" spans="1:5" s="7" customFormat="1">
      <c r="A720" s="7" t="s">
        <v>49</v>
      </c>
      <c r="C720" s="144" t="s">
        <v>1969</v>
      </c>
      <c r="D720" s="145">
        <v>131</v>
      </c>
      <c r="E720" s="147">
        <v>43100</v>
      </c>
    </row>
    <row r="721" spans="1:5" s="7" customFormat="1">
      <c r="A721" s="7" t="s">
        <v>49</v>
      </c>
      <c r="C721" s="144" t="s">
        <v>1972</v>
      </c>
      <c r="D721" s="145">
        <v>1</v>
      </c>
      <c r="E721" s="147">
        <v>43100</v>
      </c>
    </row>
    <row r="722" spans="1:5" s="7" customFormat="1">
      <c r="A722" s="7" t="s">
        <v>49</v>
      </c>
      <c r="C722" s="144" t="s">
        <v>1975</v>
      </c>
      <c r="D722" s="145">
        <v>272</v>
      </c>
      <c r="E722" s="147">
        <v>43100</v>
      </c>
    </row>
    <row r="723" spans="1:5" s="7" customFormat="1">
      <c r="A723" s="7" t="s">
        <v>49</v>
      </c>
      <c r="C723" s="144" t="s">
        <v>1978</v>
      </c>
      <c r="D723" s="145">
        <v>1437</v>
      </c>
      <c r="E723" s="147">
        <v>43100</v>
      </c>
    </row>
    <row r="724" spans="1:5" s="7" customFormat="1">
      <c r="A724" s="7" t="s">
        <v>49</v>
      </c>
      <c r="C724" s="144" t="s">
        <v>1985</v>
      </c>
      <c r="D724" s="145">
        <v>1</v>
      </c>
      <c r="E724" s="147">
        <v>43100</v>
      </c>
    </row>
    <row r="725" spans="1:5" s="7" customFormat="1">
      <c r="A725" s="7" t="s">
        <v>49</v>
      </c>
      <c r="C725" s="144" t="s">
        <v>1988</v>
      </c>
      <c r="D725" s="145">
        <v>160</v>
      </c>
      <c r="E725" s="147">
        <v>43100</v>
      </c>
    </row>
    <row r="726" spans="1:5" s="7" customFormat="1">
      <c r="A726" s="7" t="s">
        <v>49</v>
      </c>
      <c r="C726" s="144" t="s">
        <v>1992</v>
      </c>
      <c r="D726" s="145">
        <v>188</v>
      </c>
      <c r="E726" s="147">
        <v>43100</v>
      </c>
    </row>
    <row r="727" spans="1:5" s="7" customFormat="1">
      <c r="A727" s="7" t="s">
        <v>49</v>
      </c>
      <c r="C727" s="144" t="s">
        <v>6898</v>
      </c>
      <c r="D727" s="145">
        <v>117</v>
      </c>
      <c r="E727" s="147">
        <v>43100</v>
      </c>
    </row>
    <row r="728" spans="1:5" s="7" customFormat="1">
      <c r="A728" s="7" t="s">
        <v>49</v>
      </c>
      <c r="C728" s="144" t="s">
        <v>3781</v>
      </c>
      <c r="D728" s="145">
        <v>18</v>
      </c>
      <c r="E728" s="147">
        <v>43100</v>
      </c>
    </row>
    <row r="729" spans="1:5" s="7" customFormat="1">
      <c r="A729" s="7" t="s">
        <v>49</v>
      </c>
      <c r="C729" s="144" t="s">
        <v>6901</v>
      </c>
      <c r="D729" s="145">
        <v>68</v>
      </c>
      <c r="E729" s="147">
        <v>43100</v>
      </c>
    </row>
    <row r="730" spans="1:5" s="7" customFormat="1">
      <c r="A730" s="7" t="s">
        <v>49</v>
      </c>
      <c r="C730" s="144" t="s">
        <v>1995</v>
      </c>
      <c r="D730" s="145">
        <v>150</v>
      </c>
      <c r="E730" s="147">
        <v>43100</v>
      </c>
    </row>
    <row r="731" spans="1:5" s="7" customFormat="1">
      <c r="A731" s="7" t="s">
        <v>49</v>
      </c>
      <c r="C731" s="144" t="s">
        <v>6908</v>
      </c>
      <c r="D731" s="145">
        <v>5</v>
      </c>
      <c r="E731" s="147">
        <v>43100</v>
      </c>
    </row>
    <row r="732" spans="1:5" s="7" customFormat="1">
      <c r="A732" s="7" t="s">
        <v>49</v>
      </c>
      <c r="C732" s="144" t="s">
        <v>3782</v>
      </c>
      <c r="D732" s="145">
        <v>23</v>
      </c>
      <c r="E732" s="147">
        <v>43100</v>
      </c>
    </row>
    <row r="733" spans="1:5" s="7" customFormat="1">
      <c r="A733" s="7" t="s">
        <v>49</v>
      </c>
      <c r="C733" s="144" t="s">
        <v>6911</v>
      </c>
      <c r="D733" s="145">
        <v>2</v>
      </c>
      <c r="E733" s="147">
        <v>43100</v>
      </c>
    </row>
    <row r="734" spans="1:5" s="7" customFormat="1">
      <c r="A734" s="7" t="s">
        <v>49</v>
      </c>
      <c r="C734" s="144" t="s">
        <v>9230</v>
      </c>
      <c r="D734" s="145">
        <v>108</v>
      </c>
      <c r="E734" s="147">
        <v>43100</v>
      </c>
    </row>
    <row r="735" spans="1:5" s="7" customFormat="1">
      <c r="A735" s="7" t="s">
        <v>49</v>
      </c>
      <c r="C735" s="144" t="s">
        <v>1999</v>
      </c>
      <c r="D735" s="145">
        <v>226</v>
      </c>
      <c r="E735" s="147">
        <v>43100</v>
      </c>
    </row>
    <row r="736" spans="1:5" s="7" customFormat="1">
      <c r="A736" s="7" t="s">
        <v>49</v>
      </c>
      <c r="C736" s="144" t="s">
        <v>2002</v>
      </c>
      <c r="D736" s="145">
        <v>869</v>
      </c>
      <c r="E736" s="147">
        <v>43100</v>
      </c>
    </row>
    <row r="737" spans="1:5" s="7" customFormat="1">
      <c r="A737" s="7" t="s">
        <v>49</v>
      </c>
      <c r="C737" s="144" t="s">
        <v>2005</v>
      </c>
      <c r="D737" s="145">
        <v>202</v>
      </c>
      <c r="E737" s="147">
        <v>43100</v>
      </c>
    </row>
    <row r="738" spans="1:5" s="7" customFormat="1">
      <c r="A738" s="7" t="s">
        <v>49</v>
      </c>
      <c r="C738" s="144" t="s">
        <v>2008</v>
      </c>
      <c r="D738" s="145">
        <v>109</v>
      </c>
      <c r="E738" s="147">
        <v>43100</v>
      </c>
    </row>
    <row r="739" spans="1:5" s="7" customFormat="1">
      <c r="A739" s="7" t="s">
        <v>49</v>
      </c>
      <c r="C739" s="144" t="s">
        <v>2011</v>
      </c>
      <c r="D739" s="145">
        <v>89</v>
      </c>
      <c r="E739" s="147">
        <v>43100</v>
      </c>
    </row>
    <row r="740" spans="1:5" s="7" customFormat="1">
      <c r="A740" s="7" t="s">
        <v>49</v>
      </c>
      <c r="C740" s="144" t="s">
        <v>2015</v>
      </c>
      <c r="D740" s="145">
        <v>58</v>
      </c>
      <c r="E740" s="147">
        <v>43100</v>
      </c>
    </row>
    <row r="741" spans="1:5" s="7" customFormat="1">
      <c r="A741" s="7" t="s">
        <v>49</v>
      </c>
      <c r="C741" s="144" t="s">
        <v>2021</v>
      </c>
      <c r="D741" s="145">
        <v>434</v>
      </c>
      <c r="E741" s="147">
        <v>43100</v>
      </c>
    </row>
    <row r="742" spans="1:5" s="7" customFormat="1">
      <c r="A742" s="7" t="s">
        <v>49</v>
      </c>
      <c r="C742" s="144" t="s">
        <v>2024</v>
      </c>
      <c r="D742" s="145">
        <v>868</v>
      </c>
      <c r="E742" s="147">
        <v>43100</v>
      </c>
    </row>
    <row r="743" spans="1:5" s="7" customFormat="1">
      <c r="A743" s="7" t="s">
        <v>49</v>
      </c>
      <c r="C743" s="144" t="s">
        <v>2033</v>
      </c>
      <c r="D743" s="145">
        <v>330</v>
      </c>
      <c r="E743" s="147">
        <v>43100</v>
      </c>
    </row>
    <row r="744" spans="1:5" s="7" customFormat="1">
      <c r="A744" s="7" t="s">
        <v>49</v>
      </c>
      <c r="C744" s="144" t="s">
        <v>6944</v>
      </c>
      <c r="D744" s="145">
        <v>162</v>
      </c>
      <c r="E744" s="147">
        <v>43100</v>
      </c>
    </row>
    <row r="745" spans="1:5" s="7" customFormat="1">
      <c r="A745" s="7" t="s">
        <v>49</v>
      </c>
      <c r="C745" s="144" t="s">
        <v>3783</v>
      </c>
      <c r="D745" s="145">
        <v>286</v>
      </c>
      <c r="E745" s="147">
        <v>43100</v>
      </c>
    </row>
    <row r="746" spans="1:5" s="7" customFormat="1">
      <c r="A746" s="7" t="s">
        <v>49</v>
      </c>
      <c r="C746" s="144" t="s">
        <v>6952</v>
      </c>
      <c r="D746" s="145">
        <v>60</v>
      </c>
      <c r="E746" s="147">
        <v>43100</v>
      </c>
    </row>
    <row r="747" spans="1:5" s="7" customFormat="1">
      <c r="A747" s="7" t="s">
        <v>49</v>
      </c>
      <c r="C747" s="144" t="s">
        <v>2045</v>
      </c>
      <c r="D747" s="145">
        <v>18</v>
      </c>
      <c r="E747" s="147">
        <v>43100</v>
      </c>
    </row>
    <row r="748" spans="1:5" s="7" customFormat="1">
      <c r="A748" s="7" t="s">
        <v>49</v>
      </c>
      <c r="C748" s="144" t="s">
        <v>2048</v>
      </c>
      <c r="D748" s="145">
        <v>7</v>
      </c>
      <c r="E748" s="147">
        <v>43100</v>
      </c>
    </row>
    <row r="749" spans="1:5" s="7" customFormat="1">
      <c r="A749" s="7" t="s">
        <v>49</v>
      </c>
      <c r="C749" s="144" t="s">
        <v>2051</v>
      </c>
      <c r="D749" s="145">
        <v>51</v>
      </c>
      <c r="E749" s="147">
        <v>43100</v>
      </c>
    </row>
    <row r="750" spans="1:5" s="7" customFormat="1">
      <c r="A750" s="7" t="s">
        <v>49</v>
      </c>
      <c r="C750" s="144" t="s">
        <v>3784</v>
      </c>
      <c r="D750" s="145">
        <v>176</v>
      </c>
      <c r="E750" s="147">
        <v>43100</v>
      </c>
    </row>
    <row r="751" spans="1:5" s="7" customFormat="1">
      <c r="A751" s="7" t="s">
        <v>49</v>
      </c>
      <c r="C751" s="144" t="s">
        <v>2057</v>
      </c>
      <c r="D751" s="145">
        <v>1</v>
      </c>
      <c r="E751" s="147">
        <v>43100</v>
      </c>
    </row>
    <row r="752" spans="1:5" s="7" customFormat="1">
      <c r="A752" s="7" t="s">
        <v>49</v>
      </c>
      <c r="C752" s="144" t="s">
        <v>2060</v>
      </c>
      <c r="D752" s="145">
        <v>1</v>
      </c>
      <c r="E752" s="147">
        <v>43100</v>
      </c>
    </row>
    <row r="753" spans="1:5" s="7" customFormat="1">
      <c r="A753" s="7" t="s">
        <v>49</v>
      </c>
      <c r="C753" s="144" t="s">
        <v>2064</v>
      </c>
      <c r="D753" s="145">
        <v>3</v>
      </c>
      <c r="E753" s="147">
        <v>43100</v>
      </c>
    </row>
    <row r="754" spans="1:5" s="7" customFormat="1">
      <c r="A754" s="7" t="s">
        <v>49</v>
      </c>
      <c r="C754" s="144" t="s">
        <v>2070</v>
      </c>
      <c r="D754" s="145">
        <v>350</v>
      </c>
      <c r="E754" s="147">
        <v>43100</v>
      </c>
    </row>
    <row r="755" spans="1:5" s="7" customFormat="1">
      <c r="A755" s="7" t="s">
        <v>49</v>
      </c>
      <c r="C755" s="144" t="s">
        <v>2073</v>
      </c>
      <c r="D755" s="145">
        <v>2</v>
      </c>
      <c r="E755" s="147">
        <v>43100</v>
      </c>
    </row>
    <row r="756" spans="1:5" s="7" customFormat="1">
      <c r="A756" s="7" t="s">
        <v>49</v>
      </c>
      <c r="C756" s="144" t="s">
        <v>2080</v>
      </c>
      <c r="D756" s="145">
        <v>141</v>
      </c>
      <c r="E756" s="147">
        <v>43100</v>
      </c>
    </row>
    <row r="757" spans="1:5" s="7" customFormat="1">
      <c r="A757" s="7" t="s">
        <v>49</v>
      </c>
      <c r="C757" s="144" t="s">
        <v>2083</v>
      </c>
      <c r="D757" s="145">
        <v>72</v>
      </c>
      <c r="E757" s="147">
        <v>43100</v>
      </c>
    </row>
    <row r="758" spans="1:5" s="7" customFormat="1">
      <c r="A758" s="7" t="s">
        <v>49</v>
      </c>
      <c r="C758" s="144" t="s">
        <v>9231</v>
      </c>
      <c r="D758" s="145">
        <v>45</v>
      </c>
      <c r="E758" s="147">
        <v>43100</v>
      </c>
    </row>
    <row r="759" spans="1:5" s="7" customFormat="1">
      <c r="A759" s="7" t="s">
        <v>49</v>
      </c>
      <c r="C759" s="144" t="s">
        <v>2086</v>
      </c>
      <c r="D759" s="145">
        <v>91</v>
      </c>
      <c r="E759" s="147">
        <v>43100</v>
      </c>
    </row>
    <row r="760" spans="1:5" s="7" customFormat="1">
      <c r="A760" s="7" t="s">
        <v>49</v>
      </c>
      <c r="C760" s="144" t="s">
        <v>2090</v>
      </c>
      <c r="D760" s="145">
        <v>44</v>
      </c>
      <c r="E760" s="147">
        <v>43100</v>
      </c>
    </row>
    <row r="761" spans="1:5" s="7" customFormat="1">
      <c r="A761" s="7" t="s">
        <v>49</v>
      </c>
      <c r="C761" s="144" t="s">
        <v>2093</v>
      </c>
      <c r="D761" s="145">
        <v>462</v>
      </c>
      <c r="E761" s="147">
        <v>43100</v>
      </c>
    </row>
    <row r="762" spans="1:5" s="7" customFormat="1">
      <c r="A762" s="7" t="s">
        <v>49</v>
      </c>
      <c r="C762" s="144" t="s">
        <v>2096</v>
      </c>
      <c r="D762" s="145">
        <v>26</v>
      </c>
      <c r="E762" s="147">
        <v>43100</v>
      </c>
    </row>
    <row r="763" spans="1:5" s="7" customFormat="1">
      <c r="A763" s="7" t="s">
        <v>49</v>
      </c>
      <c r="C763" s="144" t="s">
        <v>2099</v>
      </c>
      <c r="D763" s="145">
        <v>55</v>
      </c>
      <c r="E763" s="147">
        <v>43100</v>
      </c>
    </row>
    <row r="764" spans="1:5" s="7" customFormat="1">
      <c r="A764" s="7" t="s">
        <v>49</v>
      </c>
      <c r="C764" s="144" t="s">
        <v>6997</v>
      </c>
      <c r="D764" s="145">
        <v>27</v>
      </c>
      <c r="E764" s="147">
        <v>43100</v>
      </c>
    </row>
    <row r="765" spans="1:5" s="7" customFormat="1">
      <c r="A765" s="7" t="s">
        <v>49</v>
      </c>
      <c r="C765" s="144" t="s">
        <v>2105</v>
      </c>
      <c r="D765" s="145">
        <v>222</v>
      </c>
      <c r="E765" s="147">
        <v>43100</v>
      </c>
    </row>
    <row r="766" spans="1:5" s="7" customFormat="1">
      <c r="A766" s="7" t="s">
        <v>49</v>
      </c>
      <c r="C766" s="144" t="s">
        <v>4994</v>
      </c>
      <c r="D766" s="145">
        <v>21</v>
      </c>
      <c r="E766" s="147">
        <v>43100</v>
      </c>
    </row>
    <row r="767" spans="1:5" s="7" customFormat="1">
      <c r="A767" s="7" t="s">
        <v>49</v>
      </c>
      <c r="C767" s="144" t="s">
        <v>7002</v>
      </c>
      <c r="D767" s="145">
        <v>56</v>
      </c>
      <c r="E767" s="147">
        <v>43100</v>
      </c>
    </row>
    <row r="768" spans="1:5" s="7" customFormat="1">
      <c r="A768" s="7" t="s">
        <v>49</v>
      </c>
      <c r="C768" s="144" t="s">
        <v>7004</v>
      </c>
      <c r="D768" s="145">
        <v>302</v>
      </c>
      <c r="E768" s="147">
        <v>43100</v>
      </c>
    </row>
    <row r="769" spans="1:5" s="7" customFormat="1">
      <c r="A769" s="7" t="s">
        <v>49</v>
      </c>
      <c r="C769" s="144" t="s">
        <v>7006</v>
      </c>
      <c r="D769" s="145">
        <v>130</v>
      </c>
      <c r="E769" s="147">
        <v>43100</v>
      </c>
    </row>
    <row r="770" spans="1:5" s="7" customFormat="1">
      <c r="A770" s="7" t="s">
        <v>49</v>
      </c>
      <c r="C770" s="144" t="s">
        <v>7008</v>
      </c>
      <c r="D770" s="145">
        <v>219</v>
      </c>
      <c r="E770" s="147">
        <v>43100</v>
      </c>
    </row>
    <row r="771" spans="1:5" s="7" customFormat="1">
      <c r="A771" s="7" t="s">
        <v>49</v>
      </c>
      <c r="C771" s="144" t="s">
        <v>7010</v>
      </c>
      <c r="D771" s="145">
        <v>165</v>
      </c>
      <c r="E771" s="147">
        <v>43100</v>
      </c>
    </row>
    <row r="772" spans="1:5" s="7" customFormat="1">
      <c r="A772" s="7" t="s">
        <v>49</v>
      </c>
      <c r="C772" s="144" t="s">
        <v>7012</v>
      </c>
      <c r="D772" s="145">
        <v>238</v>
      </c>
      <c r="E772" s="147">
        <v>43100</v>
      </c>
    </row>
    <row r="773" spans="1:5" s="7" customFormat="1">
      <c r="A773" s="7" t="s">
        <v>49</v>
      </c>
      <c r="C773" s="144" t="s">
        <v>7014</v>
      </c>
      <c r="D773" s="145">
        <v>179</v>
      </c>
      <c r="E773" s="147">
        <v>43100</v>
      </c>
    </row>
    <row r="774" spans="1:5" s="7" customFormat="1">
      <c r="A774" s="7" t="s">
        <v>49</v>
      </c>
      <c r="C774" s="144" t="s">
        <v>7016</v>
      </c>
      <c r="D774" s="145">
        <v>331</v>
      </c>
      <c r="E774" s="147">
        <v>43100</v>
      </c>
    </row>
    <row r="775" spans="1:5" s="7" customFormat="1">
      <c r="A775" s="7" t="s">
        <v>49</v>
      </c>
      <c r="C775" s="144" t="s">
        <v>7018</v>
      </c>
      <c r="D775" s="145">
        <v>540</v>
      </c>
      <c r="E775" s="147">
        <v>43100</v>
      </c>
    </row>
    <row r="776" spans="1:5" s="7" customFormat="1">
      <c r="A776" s="7" t="s">
        <v>49</v>
      </c>
      <c r="C776" s="144" t="s">
        <v>7021</v>
      </c>
      <c r="D776" s="145">
        <v>1</v>
      </c>
      <c r="E776" s="147">
        <v>43100</v>
      </c>
    </row>
    <row r="777" spans="1:5" s="7" customFormat="1">
      <c r="A777" s="7" t="s">
        <v>49</v>
      </c>
      <c r="C777" s="144" t="s">
        <v>7023</v>
      </c>
      <c r="D777" s="145">
        <v>485</v>
      </c>
      <c r="E777" s="147">
        <v>43100</v>
      </c>
    </row>
    <row r="778" spans="1:5" s="7" customFormat="1">
      <c r="A778" s="7" t="s">
        <v>49</v>
      </c>
      <c r="C778" s="144" t="s">
        <v>2109</v>
      </c>
      <c r="D778" s="145">
        <v>65</v>
      </c>
      <c r="E778" s="147">
        <v>43100</v>
      </c>
    </row>
    <row r="779" spans="1:5" s="7" customFormat="1">
      <c r="A779" s="7" t="s">
        <v>49</v>
      </c>
      <c r="C779" s="144" t="s">
        <v>7027</v>
      </c>
      <c r="D779" s="145">
        <v>9</v>
      </c>
      <c r="E779" s="147">
        <v>43100</v>
      </c>
    </row>
    <row r="780" spans="1:5" s="7" customFormat="1">
      <c r="A780" s="7" t="s">
        <v>49</v>
      </c>
      <c r="C780" s="144" t="s">
        <v>2112</v>
      </c>
      <c r="D780" s="145">
        <v>63</v>
      </c>
      <c r="E780" s="147">
        <v>43100</v>
      </c>
    </row>
    <row r="781" spans="1:5" s="7" customFormat="1">
      <c r="A781" s="7" t="s">
        <v>49</v>
      </c>
      <c r="C781" s="144" t="s">
        <v>2115</v>
      </c>
      <c r="D781" s="145">
        <v>37</v>
      </c>
      <c r="E781" s="147">
        <v>43100</v>
      </c>
    </row>
    <row r="782" spans="1:5" s="7" customFormat="1">
      <c r="A782" s="7" t="s">
        <v>49</v>
      </c>
      <c r="C782" s="144" t="s">
        <v>7033</v>
      </c>
      <c r="D782" s="145">
        <v>206</v>
      </c>
      <c r="E782" s="147">
        <v>43100</v>
      </c>
    </row>
    <row r="783" spans="1:5" s="7" customFormat="1">
      <c r="A783" s="7" t="s">
        <v>49</v>
      </c>
      <c r="C783" s="144" t="s">
        <v>2118</v>
      </c>
      <c r="D783" s="145">
        <v>25</v>
      </c>
      <c r="E783" s="147">
        <v>43100</v>
      </c>
    </row>
    <row r="784" spans="1:5" s="7" customFormat="1">
      <c r="A784" s="7" t="s">
        <v>49</v>
      </c>
      <c r="C784" s="144" t="s">
        <v>2122</v>
      </c>
      <c r="D784" s="145">
        <v>6</v>
      </c>
      <c r="E784" s="147">
        <v>43100</v>
      </c>
    </row>
    <row r="785" spans="1:5" s="7" customFormat="1">
      <c r="A785" s="7" t="s">
        <v>49</v>
      </c>
      <c r="C785" s="144" t="s">
        <v>7039</v>
      </c>
      <c r="D785" s="145">
        <v>55</v>
      </c>
      <c r="E785" s="147">
        <v>43100</v>
      </c>
    </row>
    <row r="786" spans="1:5" s="7" customFormat="1">
      <c r="A786" s="7" t="s">
        <v>49</v>
      </c>
      <c r="C786" s="144" t="s">
        <v>3786</v>
      </c>
      <c r="D786" s="145">
        <v>1</v>
      </c>
      <c r="E786" s="147">
        <v>43100</v>
      </c>
    </row>
    <row r="787" spans="1:5" s="7" customFormat="1">
      <c r="A787" s="7" t="s">
        <v>49</v>
      </c>
      <c r="C787" s="144" t="s">
        <v>7052</v>
      </c>
      <c r="D787" s="145">
        <v>66</v>
      </c>
      <c r="E787" s="147">
        <v>43100</v>
      </c>
    </row>
    <row r="788" spans="1:5" s="7" customFormat="1">
      <c r="A788" s="7" t="s">
        <v>49</v>
      </c>
      <c r="C788" s="144" t="s">
        <v>7054</v>
      </c>
      <c r="D788" s="145">
        <v>117</v>
      </c>
      <c r="E788" s="147">
        <v>43100</v>
      </c>
    </row>
    <row r="789" spans="1:5" s="7" customFormat="1">
      <c r="A789" s="7" t="s">
        <v>49</v>
      </c>
      <c r="C789" s="144" t="s">
        <v>7056</v>
      </c>
      <c r="D789" s="145">
        <v>1</v>
      </c>
      <c r="E789" s="147">
        <v>43100</v>
      </c>
    </row>
    <row r="790" spans="1:5" s="7" customFormat="1">
      <c r="A790" s="7" t="s">
        <v>49</v>
      </c>
      <c r="C790" s="144" t="s">
        <v>7060</v>
      </c>
      <c r="D790" s="145">
        <v>23</v>
      </c>
      <c r="E790" s="147">
        <v>43100</v>
      </c>
    </row>
    <row r="791" spans="1:5" s="7" customFormat="1">
      <c r="A791" s="7" t="s">
        <v>49</v>
      </c>
      <c r="C791" s="144" t="s">
        <v>7067</v>
      </c>
      <c r="D791" s="145">
        <v>3</v>
      </c>
      <c r="E791" s="147">
        <v>43100</v>
      </c>
    </row>
    <row r="792" spans="1:5" s="7" customFormat="1">
      <c r="A792" s="7" t="s">
        <v>49</v>
      </c>
      <c r="C792" s="144" t="s">
        <v>7072</v>
      </c>
      <c r="D792" s="145">
        <v>2</v>
      </c>
      <c r="E792" s="147">
        <v>43100</v>
      </c>
    </row>
    <row r="793" spans="1:5" s="7" customFormat="1">
      <c r="A793" s="7" t="s">
        <v>49</v>
      </c>
      <c r="C793" s="144" t="s">
        <v>7078</v>
      </c>
      <c r="D793" s="145">
        <v>1</v>
      </c>
      <c r="E793" s="147">
        <v>43100</v>
      </c>
    </row>
    <row r="794" spans="1:5" s="7" customFormat="1">
      <c r="A794" s="7" t="s">
        <v>49</v>
      </c>
      <c r="C794" s="144" t="s">
        <v>2125</v>
      </c>
      <c r="D794" s="145">
        <v>50</v>
      </c>
      <c r="E794" s="147">
        <v>43100</v>
      </c>
    </row>
    <row r="795" spans="1:5" s="7" customFormat="1">
      <c r="A795" s="7" t="s">
        <v>49</v>
      </c>
      <c r="C795" s="144" t="s">
        <v>9232</v>
      </c>
      <c r="D795" s="145">
        <v>72</v>
      </c>
      <c r="E795" s="147">
        <v>43100</v>
      </c>
    </row>
    <row r="796" spans="1:5" s="7" customFormat="1">
      <c r="A796" s="7" t="s">
        <v>49</v>
      </c>
      <c r="C796" s="144" t="s">
        <v>6056</v>
      </c>
      <c r="D796" s="145">
        <v>4</v>
      </c>
      <c r="E796" s="147">
        <v>43100</v>
      </c>
    </row>
    <row r="797" spans="1:5" s="7" customFormat="1">
      <c r="A797" s="7" t="s">
        <v>49</v>
      </c>
      <c r="C797" s="144" t="s">
        <v>3787</v>
      </c>
      <c r="D797" s="145">
        <v>1</v>
      </c>
      <c r="E797" s="147">
        <v>43100</v>
      </c>
    </row>
    <row r="798" spans="1:5" s="7" customFormat="1">
      <c r="A798" s="7" t="s">
        <v>49</v>
      </c>
      <c r="C798" s="144" t="s">
        <v>6063</v>
      </c>
      <c r="D798" s="145">
        <v>222</v>
      </c>
      <c r="E798" s="147">
        <v>43100</v>
      </c>
    </row>
    <row r="799" spans="1:5" s="7" customFormat="1">
      <c r="A799" s="7" t="s">
        <v>49</v>
      </c>
      <c r="C799" s="144" t="s">
        <v>6066</v>
      </c>
      <c r="D799" s="145">
        <v>117</v>
      </c>
      <c r="E799" s="147">
        <v>43100</v>
      </c>
    </row>
    <row r="800" spans="1:5" s="7" customFormat="1">
      <c r="A800" s="7" t="s">
        <v>49</v>
      </c>
      <c r="C800" s="144" t="s">
        <v>6069</v>
      </c>
      <c r="D800" s="145">
        <v>240</v>
      </c>
      <c r="E800" s="147">
        <v>43100</v>
      </c>
    </row>
    <row r="801" spans="1:5" s="7" customFormat="1">
      <c r="A801" s="7" t="s">
        <v>49</v>
      </c>
      <c r="C801" s="144" t="s">
        <v>7084</v>
      </c>
      <c r="D801" s="145">
        <v>36</v>
      </c>
      <c r="E801" s="147">
        <v>43100</v>
      </c>
    </row>
    <row r="802" spans="1:5" s="7" customFormat="1">
      <c r="A802" s="7" t="s">
        <v>49</v>
      </c>
      <c r="C802" s="144" t="s">
        <v>7087</v>
      </c>
      <c r="D802" s="145">
        <v>36</v>
      </c>
      <c r="E802" s="147">
        <v>43100</v>
      </c>
    </row>
    <row r="803" spans="1:5" s="7" customFormat="1">
      <c r="A803" s="7" t="s">
        <v>49</v>
      </c>
      <c r="C803" s="144" t="s">
        <v>2132</v>
      </c>
      <c r="D803" s="145">
        <v>144</v>
      </c>
      <c r="E803" s="147">
        <v>43100</v>
      </c>
    </row>
    <row r="804" spans="1:5" s="7" customFormat="1">
      <c r="A804" s="7" t="s">
        <v>49</v>
      </c>
      <c r="C804" s="144" t="s">
        <v>3788</v>
      </c>
      <c r="D804" s="145">
        <v>212</v>
      </c>
      <c r="E804" s="147">
        <v>43100</v>
      </c>
    </row>
    <row r="805" spans="1:5" s="7" customFormat="1">
      <c r="A805" s="7" t="s">
        <v>49</v>
      </c>
      <c r="C805" s="144" t="s">
        <v>2136</v>
      </c>
      <c r="D805" s="145">
        <v>96</v>
      </c>
      <c r="E805" s="147">
        <v>43100</v>
      </c>
    </row>
    <row r="806" spans="1:5" s="7" customFormat="1">
      <c r="A806" s="7" t="s">
        <v>49</v>
      </c>
      <c r="C806" s="144" t="s">
        <v>2139</v>
      </c>
      <c r="D806" s="145">
        <v>99</v>
      </c>
      <c r="E806" s="147">
        <v>43100</v>
      </c>
    </row>
    <row r="807" spans="1:5" s="7" customFormat="1">
      <c r="A807" s="7" t="s">
        <v>49</v>
      </c>
      <c r="C807" s="144" t="s">
        <v>2142</v>
      </c>
      <c r="D807" s="145">
        <v>40</v>
      </c>
      <c r="E807" s="147">
        <v>43100</v>
      </c>
    </row>
    <row r="808" spans="1:5" s="7" customFormat="1">
      <c r="A808" s="7" t="s">
        <v>49</v>
      </c>
      <c r="C808" s="144" t="s">
        <v>3789</v>
      </c>
      <c r="D808" s="145">
        <v>27</v>
      </c>
      <c r="E808" s="147">
        <v>43100</v>
      </c>
    </row>
    <row r="809" spans="1:5" s="7" customFormat="1">
      <c r="A809" s="7" t="s">
        <v>49</v>
      </c>
      <c r="C809" s="144" t="s">
        <v>9233</v>
      </c>
      <c r="D809" s="145">
        <v>9</v>
      </c>
      <c r="E809" s="147">
        <v>43100</v>
      </c>
    </row>
    <row r="810" spans="1:5" s="7" customFormat="1">
      <c r="A810" s="7" t="s">
        <v>49</v>
      </c>
      <c r="C810" s="144" t="s">
        <v>7100</v>
      </c>
      <c r="D810" s="145">
        <v>3</v>
      </c>
      <c r="E810" s="147">
        <v>43100</v>
      </c>
    </row>
    <row r="811" spans="1:5" s="7" customFormat="1">
      <c r="A811" s="7" t="s">
        <v>49</v>
      </c>
      <c r="C811" s="144" t="s">
        <v>2146</v>
      </c>
      <c r="D811" s="145">
        <v>60</v>
      </c>
      <c r="E811" s="147">
        <v>43100</v>
      </c>
    </row>
    <row r="812" spans="1:5" s="7" customFormat="1">
      <c r="A812" s="7" t="s">
        <v>49</v>
      </c>
      <c r="C812" s="144" t="s">
        <v>2152</v>
      </c>
      <c r="D812" s="145">
        <v>2</v>
      </c>
      <c r="E812" s="147">
        <v>43100</v>
      </c>
    </row>
    <row r="813" spans="1:5" s="7" customFormat="1">
      <c r="A813" s="7" t="s">
        <v>49</v>
      </c>
      <c r="C813" s="144" t="s">
        <v>3790</v>
      </c>
      <c r="D813" s="145">
        <v>120</v>
      </c>
      <c r="E813" s="147">
        <v>43100</v>
      </c>
    </row>
    <row r="814" spans="1:5" s="7" customFormat="1">
      <c r="A814" s="7" t="s">
        <v>49</v>
      </c>
      <c r="C814" s="144" t="s">
        <v>3791</v>
      </c>
      <c r="D814" s="145">
        <v>124</v>
      </c>
      <c r="E814" s="147">
        <v>43100</v>
      </c>
    </row>
    <row r="815" spans="1:5" s="7" customFormat="1">
      <c r="A815" s="7" t="s">
        <v>49</v>
      </c>
      <c r="C815" s="144" t="s">
        <v>3792</v>
      </c>
      <c r="D815" s="145">
        <v>5</v>
      </c>
      <c r="E815" s="147">
        <v>43100</v>
      </c>
    </row>
    <row r="816" spans="1:5" s="7" customFormat="1">
      <c r="A816" s="7" t="s">
        <v>49</v>
      </c>
      <c r="C816" s="144" t="s">
        <v>3793</v>
      </c>
      <c r="D816" s="145">
        <v>282</v>
      </c>
      <c r="E816" s="147">
        <v>43100</v>
      </c>
    </row>
    <row r="817" spans="1:5" s="7" customFormat="1">
      <c r="A817" s="7" t="s">
        <v>49</v>
      </c>
      <c r="C817" s="144" t="s">
        <v>3794</v>
      </c>
      <c r="D817" s="145">
        <v>148</v>
      </c>
      <c r="E817" s="147">
        <v>43100</v>
      </c>
    </row>
    <row r="818" spans="1:5" s="7" customFormat="1">
      <c r="A818" s="7" t="s">
        <v>49</v>
      </c>
      <c r="C818" s="144" t="s">
        <v>3795</v>
      </c>
      <c r="D818" s="145">
        <v>155</v>
      </c>
      <c r="E818" s="147">
        <v>43100</v>
      </c>
    </row>
    <row r="819" spans="1:5" s="7" customFormat="1">
      <c r="A819" s="7" t="s">
        <v>49</v>
      </c>
      <c r="C819" s="144" t="s">
        <v>9234</v>
      </c>
      <c r="D819" s="145">
        <v>3</v>
      </c>
      <c r="E819" s="147">
        <v>43100</v>
      </c>
    </row>
    <row r="820" spans="1:5" s="7" customFormat="1">
      <c r="A820" s="7" t="s">
        <v>49</v>
      </c>
      <c r="C820" s="144" t="s">
        <v>9235</v>
      </c>
      <c r="D820" s="145">
        <v>22</v>
      </c>
      <c r="E820" s="147">
        <v>43100</v>
      </c>
    </row>
    <row r="821" spans="1:5" s="7" customFormat="1">
      <c r="A821" s="7" t="s">
        <v>49</v>
      </c>
      <c r="C821" s="144" t="s">
        <v>9236</v>
      </c>
      <c r="D821" s="145">
        <v>4</v>
      </c>
      <c r="E821" s="147">
        <v>43100</v>
      </c>
    </row>
    <row r="822" spans="1:5" s="7" customFormat="1">
      <c r="A822" s="7" t="s">
        <v>49</v>
      </c>
      <c r="C822" s="144" t="s">
        <v>9237</v>
      </c>
      <c r="D822" s="145">
        <v>34</v>
      </c>
      <c r="E822" s="147">
        <v>43100</v>
      </c>
    </row>
    <row r="823" spans="1:5" s="7" customFormat="1">
      <c r="A823" s="7" t="s">
        <v>49</v>
      </c>
      <c r="C823" s="144" t="s">
        <v>9238</v>
      </c>
      <c r="D823" s="145">
        <v>72</v>
      </c>
      <c r="E823" s="147">
        <v>43100</v>
      </c>
    </row>
    <row r="824" spans="1:5" s="7" customFormat="1">
      <c r="A824" s="7" t="s">
        <v>49</v>
      </c>
      <c r="C824" s="144" t="s">
        <v>9239</v>
      </c>
      <c r="D824" s="145">
        <v>108</v>
      </c>
      <c r="E824" s="147">
        <v>43100</v>
      </c>
    </row>
    <row r="825" spans="1:5" s="7" customFormat="1">
      <c r="A825" s="7" t="s">
        <v>49</v>
      </c>
      <c r="C825" s="144" t="s">
        <v>9240</v>
      </c>
      <c r="D825" s="145">
        <v>63</v>
      </c>
      <c r="E825" s="147">
        <v>43100</v>
      </c>
    </row>
    <row r="826" spans="1:5" s="7" customFormat="1">
      <c r="A826" s="7" t="s">
        <v>49</v>
      </c>
      <c r="C826" s="144" t="s">
        <v>9241</v>
      </c>
      <c r="D826" s="145">
        <v>13</v>
      </c>
      <c r="E826" s="147">
        <v>43100</v>
      </c>
    </row>
    <row r="827" spans="1:5" s="7" customFormat="1">
      <c r="A827" s="7" t="s">
        <v>49</v>
      </c>
      <c r="C827" s="144" t="s">
        <v>9242</v>
      </c>
      <c r="D827" s="145">
        <v>6</v>
      </c>
      <c r="E827" s="147">
        <v>43100</v>
      </c>
    </row>
    <row r="828" spans="1:5" s="7" customFormat="1">
      <c r="A828" s="7" t="s">
        <v>49</v>
      </c>
      <c r="C828" s="144" t="s">
        <v>9243</v>
      </c>
      <c r="D828" s="145">
        <v>72</v>
      </c>
      <c r="E828" s="147">
        <v>43100</v>
      </c>
    </row>
    <row r="829" spans="1:5" s="7" customFormat="1">
      <c r="A829" s="7" t="s">
        <v>49</v>
      </c>
      <c r="C829" s="144" t="s">
        <v>7124</v>
      </c>
      <c r="D829" s="145">
        <v>99</v>
      </c>
      <c r="E829" s="147">
        <v>43100</v>
      </c>
    </row>
    <row r="830" spans="1:5" s="7" customFormat="1">
      <c r="A830" s="7" t="s">
        <v>49</v>
      </c>
      <c r="C830" s="144" t="s">
        <v>9244</v>
      </c>
      <c r="D830" s="145">
        <v>25</v>
      </c>
      <c r="E830" s="147">
        <v>43100</v>
      </c>
    </row>
    <row r="831" spans="1:5" s="7" customFormat="1">
      <c r="A831" s="7" t="s">
        <v>49</v>
      </c>
      <c r="C831" s="144" t="s">
        <v>7127</v>
      </c>
      <c r="D831" s="145">
        <v>27</v>
      </c>
      <c r="E831" s="147">
        <v>43100</v>
      </c>
    </row>
    <row r="832" spans="1:5" s="7" customFormat="1">
      <c r="A832" s="7" t="s">
        <v>49</v>
      </c>
      <c r="C832" s="144" t="s">
        <v>7129</v>
      </c>
      <c r="D832" s="145">
        <v>6</v>
      </c>
      <c r="E832" s="147">
        <v>43100</v>
      </c>
    </row>
    <row r="833" spans="1:5" s="7" customFormat="1">
      <c r="A833" s="7" t="s">
        <v>49</v>
      </c>
      <c r="C833" s="144" t="s">
        <v>9245</v>
      </c>
      <c r="D833" s="145">
        <v>96</v>
      </c>
      <c r="E833" s="147">
        <v>43100</v>
      </c>
    </row>
    <row r="834" spans="1:5" s="7" customFormat="1">
      <c r="A834" s="7" t="s">
        <v>49</v>
      </c>
      <c r="C834" s="144" t="s">
        <v>9246</v>
      </c>
      <c r="D834" s="145">
        <v>4</v>
      </c>
      <c r="E834" s="147">
        <v>43100</v>
      </c>
    </row>
    <row r="835" spans="1:5" s="7" customFormat="1">
      <c r="A835" s="7" t="s">
        <v>49</v>
      </c>
      <c r="C835" s="144" t="s">
        <v>9247</v>
      </c>
      <c r="D835" s="145">
        <v>7</v>
      </c>
      <c r="E835" s="147">
        <v>43100</v>
      </c>
    </row>
    <row r="836" spans="1:5" s="7" customFormat="1">
      <c r="A836" s="7" t="s">
        <v>49</v>
      </c>
      <c r="C836" s="144" t="s">
        <v>9248</v>
      </c>
      <c r="D836" s="145">
        <v>12</v>
      </c>
      <c r="E836" s="147">
        <v>43100</v>
      </c>
    </row>
    <row r="837" spans="1:5" s="7" customFormat="1">
      <c r="A837" s="7" t="s">
        <v>49</v>
      </c>
      <c r="C837" s="144" t="s">
        <v>3796</v>
      </c>
      <c r="D837" s="145">
        <v>89</v>
      </c>
      <c r="E837" s="147">
        <v>43100</v>
      </c>
    </row>
    <row r="838" spans="1:5" s="7" customFormat="1">
      <c r="A838" s="7" t="s">
        <v>49</v>
      </c>
      <c r="C838" s="144" t="s">
        <v>9249</v>
      </c>
      <c r="D838" s="145">
        <v>81</v>
      </c>
      <c r="E838" s="147">
        <v>43100</v>
      </c>
    </row>
    <row r="839" spans="1:5" s="7" customFormat="1">
      <c r="A839" s="7" t="s">
        <v>49</v>
      </c>
      <c r="C839" s="144" t="s">
        <v>5898</v>
      </c>
      <c r="D839" s="145">
        <v>600</v>
      </c>
      <c r="E839" s="147">
        <v>43100</v>
      </c>
    </row>
    <row r="840" spans="1:5" s="7" customFormat="1">
      <c r="A840" s="7" t="s">
        <v>49</v>
      </c>
      <c r="C840" s="144" t="s">
        <v>1504</v>
      </c>
      <c r="D840" s="145">
        <v>498</v>
      </c>
      <c r="E840" s="147">
        <v>43100</v>
      </c>
    </row>
    <row r="841" spans="1:5" s="7" customFormat="1">
      <c r="A841" s="7" t="s">
        <v>49</v>
      </c>
      <c r="C841" s="144" t="s">
        <v>1509</v>
      </c>
      <c r="D841" s="145">
        <v>286</v>
      </c>
      <c r="E841" s="147">
        <v>43100</v>
      </c>
    </row>
    <row r="842" spans="1:5" s="7" customFormat="1">
      <c r="A842" s="7" t="s">
        <v>49</v>
      </c>
      <c r="C842" s="144" t="s">
        <v>1512</v>
      </c>
      <c r="D842" s="145">
        <v>504</v>
      </c>
      <c r="E842" s="147">
        <v>43100</v>
      </c>
    </row>
    <row r="843" spans="1:5" s="7" customFormat="1">
      <c r="A843" s="7" t="s">
        <v>49</v>
      </c>
      <c r="C843" s="144" t="s">
        <v>1516</v>
      </c>
      <c r="D843" s="145">
        <v>297</v>
      </c>
      <c r="E843" s="147">
        <v>43100</v>
      </c>
    </row>
    <row r="844" spans="1:5" s="7" customFormat="1">
      <c r="A844" s="7" t="s">
        <v>49</v>
      </c>
      <c r="C844" s="144" t="s">
        <v>9250</v>
      </c>
      <c r="D844" s="145">
        <v>3024</v>
      </c>
      <c r="E844" s="147">
        <v>43100</v>
      </c>
    </row>
    <row r="845" spans="1:5" s="7" customFormat="1">
      <c r="A845" s="7" t="s">
        <v>49</v>
      </c>
      <c r="C845" s="144" t="s">
        <v>1519</v>
      </c>
      <c r="D845" s="145">
        <v>1249</v>
      </c>
      <c r="E845" s="147">
        <v>43100</v>
      </c>
    </row>
    <row r="846" spans="1:5" s="7" customFormat="1">
      <c r="A846" s="7" t="s">
        <v>49</v>
      </c>
      <c r="C846" s="144" t="s">
        <v>1427</v>
      </c>
      <c r="D846" s="145">
        <v>3084</v>
      </c>
      <c r="E846" s="147">
        <v>43100</v>
      </c>
    </row>
    <row r="847" spans="1:5" s="7" customFormat="1">
      <c r="A847" s="7" t="s">
        <v>49</v>
      </c>
      <c r="C847" s="144" t="s">
        <v>1431</v>
      </c>
      <c r="D847" s="145">
        <v>2370</v>
      </c>
      <c r="E847" s="147">
        <v>43100</v>
      </c>
    </row>
    <row r="848" spans="1:5" s="7" customFormat="1">
      <c r="A848" s="7" t="s">
        <v>49</v>
      </c>
      <c r="C848" s="144" t="s">
        <v>1434</v>
      </c>
      <c r="D848" s="145">
        <v>4650</v>
      </c>
      <c r="E848" s="147">
        <v>43100</v>
      </c>
    </row>
    <row r="849" spans="1:5" s="7" customFormat="1">
      <c r="A849" s="7" t="s">
        <v>49</v>
      </c>
      <c r="C849" s="144" t="s">
        <v>5907</v>
      </c>
      <c r="D849" s="145">
        <v>150</v>
      </c>
      <c r="E849" s="147">
        <v>43100</v>
      </c>
    </row>
    <row r="850" spans="1:5" s="7" customFormat="1">
      <c r="A850" s="7" t="s">
        <v>49</v>
      </c>
      <c r="C850" s="144" t="s">
        <v>1437</v>
      </c>
      <c r="D850" s="145">
        <v>2289</v>
      </c>
      <c r="E850" s="147">
        <v>43100</v>
      </c>
    </row>
    <row r="851" spans="1:5" s="7" customFormat="1">
      <c r="A851" s="7" t="s">
        <v>49</v>
      </c>
      <c r="C851" s="144" t="s">
        <v>1440</v>
      </c>
      <c r="D851" s="145">
        <v>522</v>
      </c>
      <c r="E851" s="147">
        <v>43100</v>
      </c>
    </row>
    <row r="852" spans="1:5" s="7" customFormat="1">
      <c r="A852" s="7" t="s">
        <v>49</v>
      </c>
      <c r="C852" s="144" t="s">
        <v>5911</v>
      </c>
      <c r="D852" s="145">
        <v>232</v>
      </c>
      <c r="E852" s="147">
        <v>43100</v>
      </c>
    </row>
    <row r="853" spans="1:5" s="7" customFormat="1">
      <c r="A853" s="7" t="s">
        <v>49</v>
      </c>
      <c r="C853" s="144" t="s">
        <v>1444</v>
      </c>
      <c r="D853" s="145">
        <v>203</v>
      </c>
      <c r="E853" s="147">
        <v>43100</v>
      </c>
    </row>
    <row r="854" spans="1:5" s="7" customFormat="1">
      <c r="A854" s="7" t="s">
        <v>49</v>
      </c>
      <c r="C854" s="144" t="s">
        <v>1448</v>
      </c>
      <c r="D854" s="145">
        <v>934</v>
      </c>
      <c r="E854" s="147">
        <v>43100</v>
      </c>
    </row>
    <row r="855" spans="1:5" s="7" customFormat="1">
      <c r="A855" s="7" t="s">
        <v>49</v>
      </c>
      <c r="C855" s="144" t="s">
        <v>5915</v>
      </c>
      <c r="D855" s="145">
        <v>410</v>
      </c>
      <c r="E855" s="147">
        <v>43100</v>
      </c>
    </row>
    <row r="856" spans="1:5" s="7" customFormat="1">
      <c r="A856" s="7" t="s">
        <v>49</v>
      </c>
      <c r="C856" s="144" t="s">
        <v>1452</v>
      </c>
      <c r="D856" s="145">
        <v>3538</v>
      </c>
      <c r="E856" s="147">
        <v>43100</v>
      </c>
    </row>
    <row r="857" spans="1:5" s="7" customFormat="1">
      <c r="A857" s="7" t="s">
        <v>49</v>
      </c>
      <c r="C857" s="144" t="s">
        <v>1455</v>
      </c>
      <c r="D857" s="145">
        <v>420</v>
      </c>
      <c r="E857" s="147">
        <v>43100</v>
      </c>
    </row>
    <row r="858" spans="1:5" s="7" customFormat="1">
      <c r="A858" s="7" t="s">
        <v>49</v>
      </c>
      <c r="C858" s="144" t="s">
        <v>1458</v>
      </c>
      <c r="D858" s="145">
        <v>33420</v>
      </c>
      <c r="E858" s="147">
        <v>43100</v>
      </c>
    </row>
    <row r="859" spans="1:5" s="7" customFormat="1">
      <c r="A859" s="7" t="s">
        <v>49</v>
      </c>
      <c r="C859" s="144" t="s">
        <v>7133</v>
      </c>
      <c r="D859" s="145">
        <v>42</v>
      </c>
      <c r="E859" s="147">
        <v>43100</v>
      </c>
    </row>
    <row r="860" spans="1:5" s="7" customFormat="1">
      <c r="A860" s="7" t="s">
        <v>49</v>
      </c>
      <c r="C860" s="144" t="s">
        <v>7135</v>
      </c>
      <c r="D860" s="145">
        <v>139</v>
      </c>
      <c r="E860" s="147">
        <v>43100</v>
      </c>
    </row>
    <row r="861" spans="1:5" s="7" customFormat="1">
      <c r="A861" s="7" t="s">
        <v>49</v>
      </c>
      <c r="C861" s="144" t="s">
        <v>7137</v>
      </c>
      <c r="D861" s="145">
        <v>87</v>
      </c>
      <c r="E861" s="147">
        <v>43100</v>
      </c>
    </row>
    <row r="862" spans="1:5" s="7" customFormat="1">
      <c r="A862" s="7" t="s">
        <v>49</v>
      </c>
      <c r="C862" s="144" t="s">
        <v>7139</v>
      </c>
      <c r="D862" s="145">
        <v>796</v>
      </c>
      <c r="E862" s="147">
        <v>43100</v>
      </c>
    </row>
    <row r="863" spans="1:5" s="7" customFormat="1">
      <c r="A863" s="7" t="s">
        <v>49</v>
      </c>
      <c r="C863" s="144" t="s">
        <v>2161</v>
      </c>
      <c r="D863" s="145">
        <v>3</v>
      </c>
      <c r="E863" s="147">
        <v>43100</v>
      </c>
    </row>
    <row r="864" spans="1:5" s="7" customFormat="1">
      <c r="A864" s="7" t="s">
        <v>49</v>
      </c>
      <c r="C864" s="144" t="s">
        <v>2164</v>
      </c>
      <c r="D864" s="145">
        <v>538</v>
      </c>
      <c r="E864" s="147">
        <v>43100</v>
      </c>
    </row>
    <row r="865" spans="1:5" s="7" customFormat="1">
      <c r="A865" s="7" t="s">
        <v>49</v>
      </c>
      <c r="C865" s="144" t="s">
        <v>2167</v>
      </c>
      <c r="D865" s="145">
        <v>807</v>
      </c>
      <c r="E865" s="147">
        <v>43100</v>
      </c>
    </row>
    <row r="866" spans="1:5" s="7" customFormat="1">
      <c r="A866" s="7" t="s">
        <v>49</v>
      </c>
      <c r="C866" s="144" t="s">
        <v>2170</v>
      </c>
      <c r="D866" s="145">
        <v>387</v>
      </c>
      <c r="E866" s="147">
        <v>43100</v>
      </c>
    </row>
    <row r="867" spans="1:5" s="7" customFormat="1">
      <c r="A867" s="7" t="s">
        <v>49</v>
      </c>
      <c r="C867" s="144" t="s">
        <v>2173</v>
      </c>
      <c r="D867" s="145">
        <v>315</v>
      </c>
      <c r="E867" s="147">
        <v>43100</v>
      </c>
    </row>
    <row r="868" spans="1:5" s="7" customFormat="1">
      <c r="A868" s="7" t="s">
        <v>49</v>
      </c>
      <c r="C868" s="144" t="s">
        <v>2176</v>
      </c>
      <c r="D868" s="145">
        <v>346</v>
      </c>
      <c r="E868" s="147">
        <v>43100</v>
      </c>
    </row>
    <row r="869" spans="1:5" s="7" customFormat="1">
      <c r="A869" s="7" t="s">
        <v>49</v>
      </c>
      <c r="C869" s="144" t="s">
        <v>2179</v>
      </c>
      <c r="D869" s="145">
        <v>2236</v>
      </c>
      <c r="E869" s="147">
        <v>43100</v>
      </c>
    </row>
    <row r="870" spans="1:5" s="7" customFormat="1">
      <c r="A870" s="7" t="s">
        <v>49</v>
      </c>
      <c r="C870" s="144" t="s">
        <v>2182</v>
      </c>
      <c r="D870" s="145">
        <v>775</v>
      </c>
      <c r="E870" s="147">
        <v>43100</v>
      </c>
    </row>
    <row r="871" spans="1:5" s="7" customFormat="1">
      <c r="A871" s="7" t="s">
        <v>49</v>
      </c>
      <c r="C871" s="144" t="s">
        <v>2185</v>
      </c>
      <c r="D871" s="145">
        <v>859</v>
      </c>
      <c r="E871" s="147">
        <v>43100</v>
      </c>
    </row>
    <row r="872" spans="1:5" s="7" customFormat="1">
      <c r="A872" s="7" t="s">
        <v>49</v>
      </c>
      <c r="C872" s="144" t="s">
        <v>2188</v>
      </c>
      <c r="D872" s="145">
        <v>450</v>
      </c>
      <c r="E872" s="147">
        <v>43100</v>
      </c>
    </row>
    <row r="873" spans="1:5" s="7" customFormat="1">
      <c r="A873" s="7" t="s">
        <v>49</v>
      </c>
      <c r="C873" s="144" t="s">
        <v>6257</v>
      </c>
      <c r="D873" s="145">
        <v>124</v>
      </c>
      <c r="E873" s="147">
        <v>43100</v>
      </c>
    </row>
    <row r="874" spans="1:5" s="7" customFormat="1">
      <c r="A874" s="7" t="s">
        <v>49</v>
      </c>
      <c r="C874" s="144" t="s">
        <v>7161</v>
      </c>
      <c r="D874" s="145">
        <v>270</v>
      </c>
      <c r="E874" s="147">
        <v>43100</v>
      </c>
    </row>
    <row r="875" spans="1:5" s="7" customFormat="1">
      <c r="A875" s="7" t="s">
        <v>49</v>
      </c>
      <c r="C875" s="144" t="s">
        <v>2195</v>
      </c>
      <c r="D875" s="145">
        <v>96</v>
      </c>
      <c r="E875" s="147">
        <v>43100</v>
      </c>
    </row>
    <row r="876" spans="1:5" s="7" customFormat="1">
      <c r="A876" s="7" t="s">
        <v>49</v>
      </c>
      <c r="C876" s="144" t="s">
        <v>7163</v>
      </c>
      <c r="D876" s="145">
        <v>276</v>
      </c>
      <c r="E876" s="147">
        <v>43100</v>
      </c>
    </row>
    <row r="877" spans="1:5" s="7" customFormat="1">
      <c r="A877" s="7" t="s">
        <v>49</v>
      </c>
      <c r="C877" s="144" t="s">
        <v>2198</v>
      </c>
      <c r="D877" s="145">
        <v>385</v>
      </c>
      <c r="E877" s="147">
        <v>43100</v>
      </c>
    </row>
    <row r="878" spans="1:5" s="7" customFormat="1">
      <c r="A878" s="7" t="s">
        <v>49</v>
      </c>
      <c r="C878" s="144" t="s">
        <v>2201</v>
      </c>
      <c r="D878" s="145">
        <v>297</v>
      </c>
      <c r="E878" s="147">
        <v>43100</v>
      </c>
    </row>
    <row r="879" spans="1:5" s="7" customFormat="1">
      <c r="A879" s="7" t="s">
        <v>49</v>
      </c>
      <c r="C879" s="144" t="s">
        <v>2204</v>
      </c>
      <c r="D879" s="145">
        <v>130</v>
      </c>
      <c r="E879" s="147">
        <v>43100</v>
      </c>
    </row>
    <row r="880" spans="1:5" s="7" customFormat="1">
      <c r="A880" s="7" t="s">
        <v>49</v>
      </c>
      <c r="C880" s="144" t="s">
        <v>2207</v>
      </c>
      <c r="D880" s="145">
        <v>116</v>
      </c>
      <c r="E880" s="147">
        <v>43100</v>
      </c>
    </row>
    <row r="881" spans="1:5" s="7" customFormat="1">
      <c r="A881" s="7" t="s">
        <v>49</v>
      </c>
      <c r="C881" s="144" t="s">
        <v>2210</v>
      </c>
      <c r="D881" s="145">
        <v>19</v>
      </c>
      <c r="E881" s="147">
        <v>43100</v>
      </c>
    </row>
    <row r="882" spans="1:5" s="7" customFormat="1">
      <c r="A882" s="7" t="s">
        <v>49</v>
      </c>
      <c r="C882" s="144" t="s">
        <v>2213</v>
      </c>
      <c r="D882" s="145">
        <v>28</v>
      </c>
      <c r="E882" s="147">
        <v>43100</v>
      </c>
    </row>
    <row r="883" spans="1:5" s="7" customFormat="1">
      <c r="A883" s="7" t="s">
        <v>49</v>
      </c>
      <c r="C883" s="144" t="s">
        <v>2216</v>
      </c>
      <c r="D883" s="145">
        <v>163</v>
      </c>
      <c r="E883" s="147">
        <v>43100</v>
      </c>
    </row>
    <row r="884" spans="1:5" s="7" customFormat="1">
      <c r="A884" s="7" t="s">
        <v>49</v>
      </c>
      <c r="C884" s="144" t="s">
        <v>2219</v>
      </c>
      <c r="D884" s="145">
        <v>357</v>
      </c>
      <c r="E884" s="147">
        <v>43100</v>
      </c>
    </row>
    <row r="885" spans="1:5" s="7" customFormat="1">
      <c r="A885" s="7" t="s">
        <v>49</v>
      </c>
      <c r="C885" s="144" t="s">
        <v>2225</v>
      </c>
      <c r="D885" s="145">
        <v>955</v>
      </c>
      <c r="E885" s="147">
        <v>43100</v>
      </c>
    </row>
    <row r="886" spans="1:5" s="7" customFormat="1">
      <c r="A886" s="7" t="s">
        <v>49</v>
      </c>
      <c r="C886" s="144" t="s">
        <v>2228</v>
      </c>
      <c r="D886" s="145">
        <v>2532</v>
      </c>
      <c r="E886" s="147">
        <v>43100</v>
      </c>
    </row>
    <row r="887" spans="1:5" s="7" customFormat="1">
      <c r="A887" s="7" t="s">
        <v>49</v>
      </c>
      <c r="C887" s="144" t="s">
        <v>7186</v>
      </c>
      <c r="D887" s="145">
        <v>526</v>
      </c>
      <c r="E887" s="147">
        <v>43100</v>
      </c>
    </row>
    <row r="888" spans="1:5" s="7" customFormat="1">
      <c r="A888" s="7" t="s">
        <v>49</v>
      </c>
      <c r="C888" s="144" t="s">
        <v>7188</v>
      </c>
      <c r="D888" s="145">
        <v>240</v>
      </c>
      <c r="E888" s="147">
        <v>43100</v>
      </c>
    </row>
    <row r="889" spans="1:5" s="7" customFormat="1">
      <c r="A889" s="7" t="s">
        <v>49</v>
      </c>
      <c r="C889" s="144" t="s">
        <v>7190</v>
      </c>
      <c r="D889" s="145">
        <v>536</v>
      </c>
      <c r="E889" s="147">
        <v>43100</v>
      </c>
    </row>
    <row r="890" spans="1:5" s="7" customFormat="1">
      <c r="A890" s="7" t="s">
        <v>49</v>
      </c>
      <c r="C890" s="144" t="s">
        <v>2234</v>
      </c>
      <c r="D890" s="145">
        <v>117</v>
      </c>
      <c r="E890" s="147">
        <v>43100</v>
      </c>
    </row>
    <row r="891" spans="1:5" s="7" customFormat="1">
      <c r="A891" s="7" t="s">
        <v>49</v>
      </c>
      <c r="C891" s="144" t="s">
        <v>2248</v>
      </c>
      <c r="D891" s="145">
        <v>720</v>
      </c>
      <c r="E891" s="147">
        <v>43100</v>
      </c>
    </row>
    <row r="892" spans="1:5" s="7" customFormat="1">
      <c r="A892" s="7" t="s">
        <v>49</v>
      </c>
      <c r="C892" s="144" t="s">
        <v>2257</v>
      </c>
      <c r="D892" s="145">
        <v>720</v>
      </c>
      <c r="E892" s="147">
        <v>43100</v>
      </c>
    </row>
    <row r="893" spans="1:5" s="7" customFormat="1">
      <c r="A893" s="7" t="s">
        <v>49</v>
      </c>
      <c r="C893" s="144" t="s">
        <v>2260</v>
      </c>
      <c r="D893" s="145">
        <v>720</v>
      </c>
      <c r="E893" s="147">
        <v>43100</v>
      </c>
    </row>
    <row r="894" spans="1:5" s="7" customFormat="1">
      <c r="A894" s="7" t="s">
        <v>49</v>
      </c>
      <c r="C894" s="144" t="s">
        <v>2263</v>
      </c>
      <c r="D894" s="145">
        <v>47</v>
      </c>
      <c r="E894" s="147">
        <v>43100</v>
      </c>
    </row>
    <row r="895" spans="1:5" s="7" customFormat="1">
      <c r="A895" s="7" t="s">
        <v>49</v>
      </c>
      <c r="C895" s="144" t="s">
        <v>2266</v>
      </c>
      <c r="D895" s="145">
        <v>4</v>
      </c>
      <c r="E895" s="147">
        <v>43100</v>
      </c>
    </row>
    <row r="896" spans="1:5" s="7" customFormat="1">
      <c r="A896" s="7" t="s">
        <v>49</v>
      </c>
      <c r="C896" s="144" t="s">
        <v>2269</v>
      </c>
      <c r="D896" s="145">
        <v>248</v>
      </c>
      <c r="E896" s="147">
        <v>43100</v>
      </c>
    </row>
    <row r="897" spans="1:5" s="7" customFormat="1">
      <c r="A897" s="7" t="s">
        <v>49</v>
      </c>
      <c r="C897" s="144" t="s">
        <v>2275</v>
      </c>
      <c r="D897" s="145">
        <v>39</v>
      </c>
      <c r="E897" s="147">
        <v>43100</v>
      </c>
    </row>
    <row r="898" spans="1:5" s="7" customFormat="1">
      <c r="A898" s="7" t="s">
        <v>49</v>
      </c>
      <c r="C898" s="144" t="s">
        <v>2281</v>
      </c>
      <c r="D898" s="145">
        <v>964</v>
      </c>
      <c r="E898" s="147">
        <v>43100</v>
      </c>
    </row>
    <row r="899" spans="1:5" s="7" customFormat="1">
      <c r="A899" s="7" t="s">
        <v>49</v>
      </c>
      <c r="C899" s="144" t="s">
        <v>2284</v>
      </c>
      <c r="D899" s="145">
        <v>6</v>
      </c>
      <c r="E899" s="147">
        <v>43100</v>
      </c>
    </row>
    <row r="900" spans="1:5" s="7" customFormat="1">
      <c r="A900" s="7" t="s">
        <v>49</v>
      </c>
      <c r="C900" s="144" t="s">
        <v>2287</v>
      </c>
      <c r="D900" s="145">
        <v>581</v>
      </c>
      <c r="E900" s="147">
        <v>43100</v>
      </c>
    </row>
    <row r="901" spans="1:5" s="7" customFormat="1">
      <c r="A901" s="7" t="s">
        <v>49</v>
      </c>
      <c r="C901" s="144" t="s">
        <v>2293</v>
      </c>
      <c r="D901" s="145">
        <v>3790</v>
      </c>
      <c r="E901" s="147">
        <v>43100</v>
      </c>
    </row>
    <row r="902" spans="1:5" s="7" customFormat="1">
      <c r="A902" s="7" t="s">
        <v>49</v>
      </c>
      <c r="C902" s="144" t="s">
        <v>2296</v>
      </c>
      <c r="D902" s="145">
        <v>4200</v>
      </c>
      <c r="E902" s="147">
        <v>43100</v>
      </c>
    </row>
    <row r="903" spans="1:5" s="7" customFormat="1">
      <c r="A903" s="7" t="s">
        <v>49</v>
      </c>
      <c r="C903" s="144" t="s">
        <v>2298</v>
      </c>
      <c r="D903" s="145">
        <v>184</v>
      </c>
      <c r="E903" s="147">
        <v>43100</v>
      </c>
    </row>
    <row r="904" spans="1:5" s="7" customFormat="1">
      <c r="A904" s="7" t="s">
        <v>49</v>
      </c>
      <c r="C904" s="144" t="s">
        <v>2301</v>
      </c>
      <c r="D904" s="145">
        <v>189</v>
      </c>
      <c r="E904" s="147">
        <v>43100</v>
      </c>
    </row>
    <row r="905" spans="1:5" s="7" customFormat="1">
      <c r="A905" s="7" t="s">
        <v>49</v>
      </c>
      <c r="C905" s="144" t="s">
        <v>7239</v>
      </c>
      <c r="D905" s="145">
        <v>311</v>
      </c>
      <c r="E905" s="147">
        <v>43100</v>
      </c>
    </row>
    <row r="906" spans="1:5" s="7" customFormat="1">
      <c r="A906" s="7" t="s">
        <v>49</v>
      </c>
      <c r="C906" s="144" t="s">
        <v>2304</v>
      </c>
      <c r="D906" s="145">
        <v>86</v>
      </c>
      <c r="E906" s="147">
        <v>43100</v>
      </c>
    </row>
    <row r="907" spans="1:5" s="7" customFormat="1">
      <c r="A907" s="7" t="s">
        <v>49</v>
      </c>
      <c r="C907" s="144" t="s">
        <v>2307</v>
      </c>
      <c r="D907" s="145">
        <v>1440</v>
      </c>
      <c r="E907" s="147">
        <v>43100</v>
      </c>
    </row>
    <row r="908" spans="1:5" s="7" customFormat="1">
      <c r="A908" s="7" t="s">
        <v>49</v>
      </c>
      <c r="C908" s="144" t="s">
        <v>2310</v>
      </c>
      <c r="D908" s="145">
        <v>2160</v>
      </c>
      <c r="E908" s="147">
        <v>43100</v>
      </c>
    </row>
    <row r="909" spans="1:5" s="7" customFormat="1">
      <c r="A909" s="7" t="s">
        <v>49</v>
      </c>
      <c r="C909" s="144" t="s">
        <v>2313</v>
      </c>
      <c r="D909" s="145">
        <v>1033</v>
      </c>
      <c r="E909" s="147">
        <v>43100</v>
      </c>
    </row>
    <row r="910" spans="1:5" s="7" customFormat="1">
      <c r="A910" s="7" t="s">
        <v>49</v>
      </c>
      <c r="C910" s="144" t="s">
        <v>2316</v>
      </c>
      <c r="D910" s="145">
        <v>436</v>
      </c>
      <c r="E910" s="147">
        <v>43100</v>
      </c>
    </row>
    <row r="911" spans="1:5" s="7" customFormat="1">
      <c r="A911" s="7" t="s">
        <v>49</v>
      </c>
      <c r="C911" s="144" t="s">
        <v>7250</v>
      </c>
      <c r="D911" s="145">
        <v>251</v>
      </c>
      <c r="E911" s="147">
        <v>43100</v>
      </c>
    </row>
    <row r="912" spans="1:5" s="7" customFormat="1">
      <c r="A912" s="7" t="s">
        <v>49</v>
      </c>
      <c r="C912" s="144" t="s">
        <v>7254</v>
      </c>
      <c r="D912" s="145">
        <v>18</v>
      </c>
      <c r="E912" s="147">
        <v>43100</v>
      </c>
    </row>
    <row r="913" spans="1:5" s="7" customFormat="1">
      <c r="A913" s="7" t="s">
        <v>49</v>
      </c>
      <c r="C913" s="144" t="s">
        <v>4996</v>
      </c>
      <c r="D913" s="145">
        <v>8</v>
      </c>
      <c r="E913" s="147">
        <v>43100</v>
      </c>
    </row>
    <row r="914" spans="1:5" s="7" customFormat="1">
      <c r="A914" s="7" t="s">
        <v>49</v>
      </c>
      <c r="C914" s="144" t="s">
        <v>5000</v>
      </c>
      <c r="D914" s="145">
        <v>3</v>
      </c>
      <c r="E914" s="147">
        <v>43100</v>
      </c>
    </row>
    <row r="915" spans="1:5" s="7" customFormat="1">
      <c r="A915" s="7" t="s">
        <v>49</v>
      </c>
      <c r="C915" s="144" t="s">
        <v>2320</v>
      </c>
      <c r="D915" s="145">
        <v>54</v>
      </c>
      <c r="E915" s="147">
        <v>43100</v>
      </c>
    </row>
    <row r="916" spans="1:5" s="7" customFormat="1">
      <c r="A916" s="7" t="s">
        <v>49</v>
      </c>
      <c r="C916" s="144" t="s">
        <v>2323</v>
      </c>
      <c r="D916" s="145">
        <v>568</v>
      </c>
      <c r="E916" s="147">
        <v>43100</v>
      </c>
    </row>
    <row r="917" spans="1:5" s="7" customFormat="1">
      <c r="A917" s="7" t="s">
        <v>49</v>
      </c>
      <c r="C917" s="144" t="s">
        <v>2327</v>
      </c>
      <c r="D917" s="145">
        <v>87</v>
      </c>
      <c r="E917" s="147">
        <v>43100</v>
      </c>
    </row>
    <row r="918" spans="1:5" s="7" customFormat="1">
      <c r="A918" s="7" t="s">
        <v>49</v>
      </c>
      <c r="C918" s="144" t="s">
        <v>2330</v>
      </c>
      <c r="D918" s="145">
        <v>202</v>
      </c>
      <c r="E918" s="147">
        <v>43100</v>
      </c>
    </row>
    <row r="919" spans="1:5" s="7" customFormat="1">
      <c r="A919" s="7" t="s">
        <v>49</v>
      </c>
      <c r="C919" s="144" t="s">
        <v>2333</v>
      </c>
      <c r="D919" s="145">
        <v>180</v>
      </c>
      <c r="E919" s="147">
        <v>43100</v>
      </c>
    </row>
    <row r="920" spans="1:5" s="7" customFormat="1">
      <c r="A920" s="7" t="s">
        <v>49</v>
      </c>
      <c r="C920" s="144" t="s">
        <v>2336</v>
      </c>
      <c r="D920" s="145">
        <v>115</v>
      </c>
      <c r="E920" s="147">
        <v>43100</v>
      </c>
    </row>
    <row r="921" spans="1:5" s="7" customFormat="1">
      <c r="A921" s="7" t="s">
        <v>49</v>
      </c>
      <c r="C921" s="144" t="s">
        <v>2339</v>
      </c>
      <c r="D921" s="145">
        <v>828</v>
      </c>
      <c r="E921" s="147">
        <v>43100</v>
      </c>
    </row>
    <row r="922" spans="1:5" s="7" customFormat="1">
      <c r="A922" s="7" t="s">
        <v>49</v>
      </c>
      <c r="C922" s="144" t="s">
        <v>2342</v>
      </c>
      <c r="D922" s="145">
        <v>106</v>
      </c>
      <c r="E922" s="147">
        <v>43100</v>
      </c>
    </row>
    <row r="923" spans="1:5" s="7" customFormat="1">
      <c r="A923" s="7" t="s">
        <v>49</v>
      </c>
      <c r="C923" s="144" t="s">
        <v>2345</v>
      </c>
      <c r="D923" s="145">
        <v>148</v>
      </c>
      <c r="E923" s="147">
        <v>43100</v>
      </c>
    </row>
    <row r="924" spans="1:5" s="7" customFormat="1">
      <c r="A924" s="7" t="s">
        <v>49</v>
      </c>
      <c r="C924" s="144" t="s">
        <v>7272</v>
      </c>
      <c r="D924" s="145">
        <v>8</v>
      </c>
      <c r="E924" s="147">
        <v>43100</v>
      </c>
    </row>
    <row r="925" spans="1:5" s="7" customFormat="1">
      <c r="A925" s="7" t="s">
        <v>49</v>
      </c>
      <c r="C925" s="144" t="s">
        <v>2348</v>
      </c>
      <c r="D925" s="145">
        <v>29</v>
      </c>
      <c r="E925" s="147">
        <v>43100</v>
      </c>
    </row>
    <row r="926" spans="1:5" s="7" customFormat="1">
      <c r="A926" s="7" t="s">
        <v>49</v>
      </c>
      <c r="C926" s="144" t="s">
        <v>2351</v>
      </c>
      <c r="D926" s="145">
        <v>21</v>
      </c>
      <c r="E926" s="147">
        <v>43100</v>
      </c>
    </row>
    <row r="927" spans="1:5" s="7" customFormat="1">
      <c r="A927" s="7" t="s">
        <v>49</v>
      </c>
      <c r="C927" s="144" t="s">
        <v>2354</v>
      </c>
      <c r="D927" s="145">
        <v>78</v>
      </c>
      <c r="E927" s="147">
        <v>43100</v>
      </c>
    </row>
    <row r="928" spans="1:5" s="7" customFormat="1">
      <c r="A928" s="7" t="s">
        <v>49</v>
      </c>
      <c r="C928" s="144" t="s">
        <v>2357</v>
      </c>
      <c r="D928" s="145">
        <v>112</v>
      </c>
      <c r="E928" s="147">
        <v>43100</v>
      </c>
    </row>
    <row r="929" spans="1:5" s="7" customFormat="1">
      <c r="A929" s="7" t="s">
        <v>49</v>
      </c>
      <c r="C929" s="144" t="s">
        <v>2361</v>
      </c>
      <c r="D929" s="145">
        <v>160</v>
      </c>
      <c r="E929" s="147">
        <v>43100</v>
      </c>
    </row>
    <row r="930" spans="1:5" s="7" customFormat="1">
      <c r="A930" s="7" t="s">
        <v>49</v>
      </c>
      <c r="C930" s="144" t="s">
        <v>2367</v>
      </c>
      <c r="D930" s="145">
        <v>1</v>
      </c>
      <c r="E930" s="147">
        <v>43100</v>
      </c>
    </row>
    <row r="931" spans="1:5" s="7" customFormat="1">
      <c r="A931" s="7" t="s">
        <v>49</v>
      </c>
      <c r="C931" s="144" t="s">
        <v>7299</v>
      </c>
      <c r="D931" s="145">
        <v>336</v>
      </c>
      <c r="E931" s="147">
        <v>43100</v>
      </c>
    </row>
    <row r="932" spans="1:5" s="7" customFormat="1">
      <c r="A932" s="7" t="s">
        <v>49</v>
      </c>
      <c r="C932" s="144" t="s">
        <v>7303</v>
      </c>
      <c r="D932" s="145">
        <v>1</v>
      </c>
      <c r="E932" s="147">
        <v>43100</v>
      </c>
    </row>
    <row r="933" spans="1:5" s="7" customFormat="1">
      <c r="A933" s="7" t="s">
        <v>49</v>
      </c>
      <c r="C933" s="144" t="s">
        <v>7306</v>
      </c>
      <c r="D933" s="145">
        <v>207</v>
      </c>
      <c r="E933" s="147">
        <v>43100</v>
      </c>
    </row>
    <row r="934" spans="1:5" s="7" customFormat="1">
      <c r="A934" s="7" t="s">
        <v>49</v>
      </c>
      <c r="C934" s="144" t="s">
        <v>7313</v>
      </c>
      <c r="D934" s="145">
        <v>355</v>
      </c>
      <c r="E934" s="147">
        <v>43100</v>
      </c>
    </row>
    <row r="935" spans="1:5" s="7" customFormat="1">
      <c r="A935" s="7" t="s">
        <v>49</v>
      </c>
      <c r="C935" s="144" t="s">
        <v>7317</v>
      </c>
      <c r="D935" s="145">
        <v>23</v>
      </c>
      <c r="E935" s="147">
        <v>43100</v>
      </c>
    </row>
    <row r="936" spans="1:5" s="7" customFormat="1">
      <c r="A936" s="7" t="s">
        <v>49</v>
      </c>
      <c r="C936" s="144" t="s">
        <v>7319</v>
      </c>
      <c r="D936" s="145">
        <v>386</v>
      </c>
      <c r="E936" s="147">
        <v>43100</v>
      </c>
    </row>
    <row r="937" spans="1:5" s="7" customFormat="1">
      <c r="A937" s="7" t="s">
        <v>49</v>
      </c>
      <c r="C937" s="144" t="s">
        <v>7322</v>
      </c>
      <c r="D937" s="145">
        <v>388</v>
      </c>
      <c r="E937" s="147">
        <v>43100</v>
      </c>
    </row>
    <row r="938" spans="1:5" s="7" customFormat="1">
      <c r="A938" s="7" t="s">
        <v>49</v>
      </c>
      <c r="C938" s="144" t="s">
        <v>2388</v>
      </c>
      <c r="D938" s="145">
        <v>147</v>
      </c>
      <c r="E938" s="147">
        <v>43100</v>
      </c>
    </row>
    <row r="939" spans="1:5" s="7" customFormat="1">
      <c r="A939" s="7" t="s">
        <v>49</v>
      </c>
      <c r="C939" s="144" t="s">
        <v>2394</v>
      </c>
      <c r="D939" s="145">
        <v>1</v>
      </c>
      <c r="E939" s="147">
        <v>43100</v>
      </c>
    </row>
    <row r="940" spans="1:5" s="7" customFormat="1">
      <c r="A940" s="7" t="s">
        <v>49</v>
      </c>
      <c r="C940" s="144" t="s">
        <v>2397</v>
      </c>
      <c r="D940" s="145">
        <v>353</v>
      </c>
      <c r="E940" s="147">
        <v>43100</v>
      </c>
    </row>
    <row r="941" spans="1:5" s="7" customFormat="1">
      <c r="A941" s="7" t="s">
        <v>49</v>
      </c>
      <c r="C941" s="144" t="s">
        <v>2400</v>
      </c>
      <c r="D941" s="145">
        <v>702</v>
      </c>
      <c r="E941" s="147">
        <v>43100</v>
      </c>
    </row>
    <row r="942" spans="1:5" s="7" customFormat="1">
      <c r="A942" s="7" t="s">
        <v>49</v>
      </c>
      <c r="C942" s="144" t="s">
        <v>2403</v>
      </c>
      <c r="D942" s="145">
        <v>983</v>
      </c>
      <c r="E942" s="147">
        <v>43100</v>
      </c>
    </row>
    <row r="943" spans="1:5" s="7" customFormat="1">
      <c r="A943" s="7" t="s">
        <v>49</v>
      </c>
      <c r="C943" s="144" t="s">
        <v>2409</v>
      </c>
      <c r="D943" s="145">
        <v>35</v>
      </c>
      <c r="E943" s="147">
        <v>43100</v>
      </c>
    </row>
    <row r="944" spans="1:5" s="7" customFormat="1">
      <c r="A944" s="7" t="s">
        <v>49</v>
      </c>
      <c r="C944" s="144" t="s">
        <v>2415</v>
      </c>
      <c r="D944" s="145">
        <v>206</v>
      </c>
      <c r="E944" s="147">
        <v>43100</v>
      </c>
    </row>
    <row r="945" spans="1:5" s="7" customFormat="1">
      <c r="A945" s="7" t="s">
        <v>49</v>
      </c>
      <c r="C945" s="144" t="s">
        <v>2418</v>
      </c>
      <c r="D945" s="145">
        <v>175</v>
      </c>
      <c r="E945" s="147">
        <v>43100</v>
      </c>
    </row>
    <row r="946" spans="1:5" s="7" customFormat="1">
      <c r="A946" s="7" t="s">
        <v>49</v>
      </c>
      <c r="C946" s="144" t="s">
        <v>2421</v>
      </c>
      <c r="D946" s="145">
        <v>374</v>
      </c>
      <c r="E946" s="147">
        <v>43100</v>
      </c>
    </row>
    <row r="947" spans="1:5" s="7" customFormat="1">
      <c r="A947" s="7" t="s">
        <v>49</v>
      </c>
      <c r="C947" s="144" t="s">
        <v>7349</v>
      </c>
      <c r="D947" s="145">
        <v>101</v>
      </c>
      <c r="E947" s="147">
        <v>43100</v>
      </c>
    </row>
    <row r="948" spans="1:5" s="7" customFormat="1">
      <c r="A948" s="7" t="s">
        <v>49</v>
      </c>
      <c r="C948" s="144" t="s">
        <v>7351</v>
      </c>
      <c r="D948" s="145">
        <v>196</v>
      </c>
      <c r="E948" s="147">
        <v>43100</v>
      </c>
    </row>
    <row r="949" spans="1:5" s="7" customFormat="1">
      <c r="A949" s="7" t="s">
        <v>49</v>
      </c>
      <c r="C949" s="144" t="s">
        <v>2427</v>
      </c>
      <c r="D949" s="145">
        <v>127</v>
      </c>
      <c r="E949" s="147">
        <v>43100</v>
      </c>
    </row>
    <row r="950" spans="1:5" s="7" customFormat="1">
      <c r="A950" s="7" t="s">
        <v>49</v>
      </c>
      <c r="C950" s="144" t="s">
        <v>2430</v>
      </c>
      <c r="D950" s="145">
        <v>157</v>
      </c>
      <c r="E950" s="147">
        <v>43100</v>
      </c>
    </row>
    <row r="951" spans="1:5" s="7" customFormat="1">
      <c r="A951" s="7" t="s">
        <v>49</v>
      </c>
      <c r="C951" s="144" t="s">
        <v>2433</v>
      </c>
      <c r="D951" s="145">
        <v>582</v>
      </c>
      <c r="E951" s="147">
        <v>43100</v>
      </c>
    </row>
    <row r="952" spans="1:5" s="7" customFormat="1">
      <c r="A952" s="7" t="s">
        <v>49</v>
      </c>
      <c r="C952" s="144" t="s">
        <v>2436</v>
      </c>
      <c r="D952" s="145">
        <v>1523</v>
      </c>
      <c r="E952" s="147">
        <v>43100</v>
      </c>
    </row>
    <row r="953" spans="1:5" s="7" customFormat="1">
      <c r="A953" s="7" t="s">
        <v>49</v>
      </c>
      <c r="C953" s="144" t="s">
        <v>7364</v>
      </c>
      <c r="D953" s="145">
        <v>129</v>
      </c>
      <c r="E953" s="147">
        <v>43100</v>
      </c>
    </row>
    <row r="954" spans="1:5" s="7" customFormat="1">
      <c r="A954" s="7" t="s">
        <v>49</v>
      </c>
      <c r="C954" s="144" t="s">
        <v>3803</v>
      </c>
      <c r="D954" s="145">
        <v>210</v>
      </c>
      <c r="E954" s="147">
        <v>43100</v>
      </c>
    </row>
    <row r="955" spans="1:5" s="7" customFormat="1">
      <c r="A955" s="7" t="s">
        <v>49</v>
      </c>
      <c r="C955" s="144" t="s">
        <v>7367</v>
      </c>
      <c r="D955" s="145">
        <v>230</v>
      </c>
      <c r="E955" s="147">
        <v>43100</v>
      </c>
    </row>
    <row r="956" spans="1:5" s="7" customFormat="1">
      <c r="A956" s="7" t="s">
        <v>49</v>
      </c>
      <c r="C956" s="144" t="s">
        <v>3804</v>
      </c>
      <c r="D956" s="145">
        <v>84</v>
      </c>
      <c r="E956" s="147">
        <v>43100</v>
      </c>
    </row>
    <row r="957" spans="1:5" s="7" customFormat="1">
      <c r="A957" s="7" t="s">
        <v>49</v>
      </c>
      <c r="C957" s="144" t="s">
        <v>7370</v>
      </c>
      <c r="D957" s="145">
        <v>68</v>
      </c>
      <c r="E957" s="147">
        <v>43100</v>
      </c>
    </row>
    <row r="958" spans="1:5" s="7" customFormat="1">
      <c r="A958" s="7" t="s">
        <v>49</v>
      </c>
      <c r="C958" s="144" t="s">
        <v>3805</v>
      </c>
      <c r="D958" s="145">
        <v>52</v>
      </c>
      <c r="E958" s="147">
        <v>43100</v>
      </c>
    </row>
    <row r="959" spans="1:5" s="7" customFormat="1">
      <c r="A959" s="7" t="s">
        <v>49</v>
      </c>
      <c r="C959" s="144" t="s">
        <v>7373</v>
      </c>
      <c r="D959" s="145">
        <v>47</v>
      </c>
      <c r="E959" s="147">
        <v>43100</v>
      </c>
    </row>
    <row r="960" spans="1:5" s="7" customFormat="1">
      <c r="A960" s="7" t="s">
        <v>49</v>
      </c>
      <c r="C960" s="144" t="s">
        <v>2442</v>
      </c>
      <c r="D960" s="145">
        <v>2</v>
      </c>
      <c r="E960" s="147">
        <v>43100</v>
      </c>
    </row>
    <row r="961" spans="1:5" s="7" customFormat="1">
      <c r="A961" s="7" t="s">
        <v>49</v>
      </c>
      <c r="C961" s="144" t="s">
        <v>2445</v>
      </c>
      <c r="D961" s="145">
        <v>986</v>
      </c>
      <c r="E961" s="147">
        <v>43100</v>
      </c>
    </row>
    <row r="962" spans="1:5" s="7" customFormat="1">
      <c r="A962" s="7" t="s">
        <v>49</v>
      </c>
      <c r="C962" s="144" t="s">
        <v>2448</v>
      </c>
      <c r="D962" s="145">
        <v>265</v>
      </c>
      <c r="E962" s="147">
        <v>43100</v>
      </c>
    </row>
    <row r="963" spans="1:5" s="7" customFormat="1">
      <c r="A963" s="7" t="s">
        <v>49</v>
      </c>
      <c r="C963" s="144" t="s">
        <v>2451</v>
      </c>
      <c r="D963" s="145">
        <v>390</v>
      </c>
      <c r="E963" s="147">
        <v>43100</v>
      </c>
    </row>
    <row r="964" spans="1:5" s="7" customFormat="1">
      <c r="A964" s="7" t="s">
        <v>49</v>
      </c>
      <c r="C964" s="144" t="s">
        <v>2454</v>
      </c>
      <c r="D964" s="145">
        <v>15</v>
      </c>
      <c r="E964" s="147">
        <v>43100</v>
      </c>
    </row>
    <row r="965" spans="1:5" s="7" customFormat="1">
      <c r="A965" s="7" t="s">
        <v>49</v>
      </c>
      <c r="C965" s="144" t="s">
        <v>2460</v>
      </c>
      <c r="D965" s="145">
        <v>835</v>
      </c>
      <c r="E965" s="147">
        <v>43100</v>
      </c>
    </row>
    <row r="966" spans="1:5" s="7" customFormat="1">
      <c r="A966" s="7" t="s">
        <v>49</v>
      </c>
      <c r="C966" s="144" t="s">
        <v>7389</v>
      </c>
      <c r="D966" s="145">
        <v>139</v>
      </c>
      <c r="E966" s="147">
        <v>43100</v>
      </c>
    </row>
    <row r="967" spans="1:5" s="7" customFormat="1">
      <c r="A967" s="7" t="s">
        <v>49</v>
      </c>
      <c r="C967" s="144" t="s">
        <v>7391</v>
      </c>
      <c r="D967" s="145">
        <v>136</v>
      </c>
      <c r="E967" s="147">
        <v>43100</v>
      </c>
    </row>
    <row r="968" spans="1:5" s="7" customFormat="1">
      <c r="A968" s="7" t="s">
        <v>49</v>
      </c>
      <c r="C968" s="144" t="s">
        <v>7393</v>
      </c>
      <c r="D968" s="145">
        <v>213</v>
      </c>
      <c r="E968" s="147">
        <v>43100</v>
      </c>
    </row>
    <row r="969" spans="1:5" s="7" customFormat="1">
      <c r="A969" s="7" t="s">
        <v>49</v>
      </c>
      <c r="C969" s="144" t="s">
        <v>7395</v>
      </c>
      <c r="D969" s="145">
        <v>77</v>
      </c>
      <c r="E969" s="147">
        <v>43100</v>
      </c>
    </row>
    <row r="970" spans="1:5" s="7" customFormat="1">
      <c r="A970" s="7" t="s">
        <v>49</v>
      </c>
      <c r="C970" s="144" t="s">
        <v>2463</v>
      </c>
      <c r="D970" s="145">
        <v>75</v>
      </c>
      <c r="E970" s="147">
        <v>43100</v>
      </c>
    </row>
    <row r="971" spans="1:5" s="7" customFormat="1">
      <c r="A971" s="7" t="s">
        <v>49</v>
      </c>
      <c r="C971" s="144" t="s">
        <v>7399</v>
      </c>
      <c r="D971" s="145">
        <v>1474</v>
      </c>
      <c r="E971" s="147">
        <v>43100</v>
      </c>
    </row>
    <row r="972" spans="1:5" s="7" customFormat="1">
      <c r="A972" s="7" t="s">
        <v>49</v>
      </c>
      <c r="C972" s="144" t="s">
        <v>7401</v>
      </c>
      <c r="D972" s="145">
        <v>2526</v>
      </c>
      <c r="E972" s="147">
        <v>43100</v>
      </c>
    </row>
    <row r="973" spans="1:5" s="7" customFormat="1">
      <c r="A973" s="7" t="s">
        <v>49</v>
      </c>
      <c r="C973" s="144" t="s">
        <v>7403</v>
      </c>
      <c r="D973" s="145">
        <v>1446</v>
      </c>
      <c r="E973" s="147">
        <v>43100</v>
      </c>
    </row>
    <row r="974" spans="1:5" s="7" customFormat="1">
      <c r="A974" s="7" t="s">
        <v>49</v>
      </c>
      <c r="C974" s="144" t="s">
        <v>7405</v>
      </c>
      <c r="D974" s="145">
        <v>300</v>
      </c>
      <c r="E974" s="147">
        <v>43100</v>
      </c>
    </row>
    <row r="975" spans="1:5" s="7" customFormat="1">
      <c r="A975" s="7" t="s">
        <v>49</v>
      </c>
      <c r="C975" s="144" t="s">
        <v>7407</v>
      </c>
      <c r="D975" s="145">
        <v>718</v>
      </c>
      <c r="E975" s="147">
        <v>43100</v>
      </c>
    </row>
    <row r="976" spans="1:5" s="7" customFormat="1">
      <c r="A976" s="7" t="s">
        <v>49</v>
      </c>
      <c r="C976" s="144" t="s">
        <v>7409</v>
      </c>
      <c r="D976" s="145">
        <v>382</v>
      </c>
      <c r="E976" s="147">
        <v>43100</v>
      </c>
    </row>
    <row r="977" spans="1:5" s="7" customFormat="1">
      <c r="A977" s="7" t="s">
        <v>49</v>
      </c>
      <c r="C977" s="144" t="s">
        <v>7411</v>
      </c>
      <c r="D977" s="145">
        <v>139</v>
      </c>
      <c r="E977" s="147">
        <v>43100</v>
      </c>
    </row>
    <row r="978" spans="1:5" s="7" customFormat="1">
      <c r="A978" s="7" t="s">
        <v>49</v>
      </c>
      <c r="C978" s="144" t="s">
        <v>2466</v>
      </c>
      <c r="D978" s="145">
        <v>136</v>
      </c>
      <c r="E978" s="147">
        <v>43100</v>
      </c>
    </row>
    <row r="979" spans="1:5" s="7" customFormat="1">
      <c r="A979" s="7" t="s">
        <v>49</v>
      </c>
      <c r="C979" s="144" t="s">
        <v>2475</v>
      </c>
      <c r="D979" s="145">
        <v>51</v>
      </c>
      <c r="E979" s="147">
        <v>43100</v>
      </c>
    </row>
    <row r="980" spans="1:5" s="7" customFormat="1">
      <c r="A980" s="7" t="s">
        <v>49</v>
      </c>
      <c r="C980" s="144" t="s">
        <v>2478</v>
      </c>
      <c r="D980" s="145">
        <v>69</v>
      </c>
      <c r="E980" s="147">
        <v>43100</v>
      </c>
    </row>
    <row r="981" spans="1:5" s="7" customFormat="1">
      <c r="A981" s="7" t="s">
        <v>49</v>
      </c>
      <c r="C981" s="144" t="s">
        <v>2483</v>
      </c>
      <c r="D981" s="145">
        <v>212</v>
      </c>
      <c r="E981" s="147">
        <v>43100</v>
      </c>
    </row>
    <row r="982" spans="1:5" s="7" customFormat="1">
      <c r="A982" s="7" t="s">
        <v>49</v>
      </c>
      <c r="C982" s="144" t="s">
        <v>3807</v>
      </c>
      <c r="D982" s="145">
        <v>90</v>
      </c>
      <c r="E982" s="147">
        <v>43100</v>
      </c>
    </row>
    <row r="983" spans="1:5" s="7" customFormat="1">
      <c r="A983" s="7" t="s">
        <v>49</v>
      </c>
      <c r="C983" s="144" t="s">
        <v>2489</v>
      </c>
      <c r="D983" s="145">
        <v>448</v>
      </c>
      <c r="E983" s="147">
        <v>43100</v>
      </c>
    </row>
    <row r="984" spans="1:5" s="7" customFormat="1">
      <c r="A984" s="7" t="s">
        <v>49</v>
      </c>
      <c r="C984" s="144" t="s">
        <v>2492</v>
      </c>
      <c r="D984" s="145">
        <v>420</v>
      </c>
      <c r="E984" s="147">
        <v>43100</v>
      </c>
    </row>
    <row r="985" spans="1:5" s="7" customFormat="1">
      <c r="A985" s="7" t="s">
        <v>49</v>
      </c>
      <c r="C985" s="144" t="s">
        <v>7433</v>
      </c>
      <c r="D985" s="145">
        <v>270</v>
      </c>
      <c r="E985" s="147">
        <v>43100</v>
      </c>
    </row>
    <row r="986" spans="1:5" s="7" customFormat="1">
      <c r="A986" s="7" t="s">
        <v>49</v>
      </c>
      <c r="C986" s="144" t="s">
        <v>2495</v>
      </c>
      <c r="D986" s="145">
        <v>585</v>
      </c>
      <c r="E986" s="147">
        <v>43100</v>
      </c>
    </row>
    <row r="987" spans="1:5" s="7" customFormat="1">
      <c r="A987" s="7" t="s">
        <v>49</v>
      </c>
      <c r="C987" s="144" t="s">
        <v>7436</v>
      </c>
      <c r="D987" s="145">
        <v>1</v>
      </c>
      <c r="E987" s="147">
        <v>43100</v>
      </c>
    </row>
    <row r="988" spans="1:5" s="7" customFormat="1">
      <c r="A988" s="7" t="s">
        <v>49</v>
      </c>
      <c r="C988" s="144" t="s">
        <v>7442</v>
      </c>
      <c r="D988" s="145">
        <v>791</v>
      </c>
      <c r="E988" s="147">
        <v>43100</v>
      </c>
    </row>
    <row r="989" spans="1:5" s="7" customFormat="1">
      <c r="A989" s="7" t="s">
        <v>49</v>
      </c>
      <c r="C989" s="144" t="s">
        <v>3808</v>
      </c>
      <c r="D989" s="145">
        <v>202</v>
      </c>
      <c r="E989" s="147">
        <v>43100</v>
      </c>
    </row>
    <row r="990" spans="1:5" s="7" customFormat="1">
      <c r="A990" s="7" t="s">
        <v>49</v>
      </c>
      <c r="C990" s="144" t="s">
        <v>7444</v>
      </c>
      <c r="D990" s="145">
        <v>5</v>
      </c>
      <c r="E990" s="147">
        <v>43100</v>
      </c>
    </row>
    <row r="991" spans="1:5" s="7" customFormat="1">
      <c r="A991" s="7" t="s">
        <v>49</v>
      </c>
      <c r="C991" s="144" t="s">
        <v>7446</v>
      </c>
      <c r="D991" s="145">
        <v>495</v>
      </c>
      <c r="E991" s="147">
        <v>43100</v>
      </c>
    </row>
    <row r="992" spans="1:5" s="7" customFormat="1">
      <c r="A992" s="7" t="s">
        <v>49</v>
      </c>
      <c r="C992" s="144" t="s">
        <v>3809</v>
      </c>
      <c r="D992" s="145">
        <v>454</v>
      </c>
      <c r="E992" s="147">
        <v>43100</v>
      </c>
    </row>
    <row r="993" spans="1:5" s="7" customFormat="1">
      <c r="A993" s="7" t="s">
        <v>49</v>
      </c>
      <c r="C993" s="144" t="s">
        <v>3810</v>
      </c>
      <c r="D993" s="145">
        <v>100</v>
      </c>
      <c r="E993" s="147">
        <v>43100</v>
      </c>
    </row>
    <row r="994" spans="1:5" s="7" customFormat="1">
      <c r="A994" s="7" t="s">
        <v>49</v>
      </c>
      <c r="C994" s="144" t="s">
        <v>3811</v>
      </c>
      <c r="D994" s="145">
        <v>87</v>
      </c>
      <c r="E994" s="147">
        <v>43100</v>
      </c>
    </row>
    <row r="995" spans="1:5" s="7" customFormat="1">
      <c r="A995" s="7" t="s">
        <v>49</v>
      </c>
      <c r="C995" s="144" t="s">
        <v>7451</v>
      </c>
      <c r="D995" s="145">
        <v>5</v>
      </c>
      <c r="E995" s="147">
        <v>43100</v>
      </c>
    </row>
    <row r="996" spans="1:5" s="7" customFormat="1">
      <c r="A996" s="7" t="s">
        <v>49</v>
      </c>
      <c r="C996" s="144" t="s">
        <v>7453</v>
      </c>
      <c r="D996" s="145">
        <v>660</v>
      </c>
      <c r="E996" s="147">
        <v>43100</v>
      </c>
    </row>
    <row r="997" spans="1:5" s="7" customFormat="1">
      <c r="A997" s="7" t="s">
        <v>49</v>
      </c>
      <c r="C997" s="144" t="s">
        <v>7455</v>
      </c>
      <c r="D997" s="145">
        <v>26</v>
      </c>
      <c r="E997" s="147">
        <v>43100</v>
      </c>
    </row>
    <row r="998" spans="1:5" s="7" customFormat="1">
      <c r="A998" s="7" t="s">
        <v>49</v>
      </c>
      <c r="C998" s="144" t="s">
        <v>7457</v>
      </c>
      <c r="D998" s="145">
        <v>904</v>
      </c>
      <c r="E998" s="147">
        <v>43100</v>
      </c>
    </row>
    <row r="999" spans="1:5" s="7" customFormat="1">
      <c r="A999" s="7" t="s">
        <v>49</v>
      </c>
      <c r="C999" s="144" t="s">
        <v>7459</v>
      </c>
      <c r="D999" s="145">
        <v>28</v>
      </c>
      <c r="E999" s="147">
        <v>43100</v>
      </c>
    </row>
    <row r="1000" spans="1:5" s="7" customFormat="1">
      <c r="A1000" s="7" t="s">
        <v>49</v>
      </c>
      <c r="C1000" s="144" t="s">
        <v>3812</v>
      </c>
      <c r="D1000" s="145">
        <v>485</v>
      </c>
      <c r="E1000" s="147">
        <v>43100</v>
      </c>
    </row>
    <row r="1001" spans="1:5" s="7" customFormat="1">
      <c r="A1001" s="7" t="s">
        <v>49</v>
      </c>
      <c r="C1001" s="144" t="s">
        <v>7462</v>
      </c>
      <c r="D1001" s="145">
        <v>83</v>
      </c>
      <c r="E1001" s="147">
        <v>43100</v>
      </c>
    </row>
    <row r="1002" spans="1:5" s="7" customFormat="1">
      <c r="A1002" s="7" t="s">
        <v>49</v>
      </c>
      <c r="C1002" s="144" t="s">
        <v>7466</v>
      </c>
      <c r="D1002" s="145">
        <v>81</v>
      </c>
      <c r="E1002" s="147">
        <v>43100</v>
      </c>
    </row>
    <row r="1003" spans="1:5" s="7" customFormat="1">
      <c r="A1003" s="7" t="s">
        <v>49</v>
      </c>
      <c r="C1003" s="144" t="s">
        <v>2505</v>
      </c>
      <c r="D1003" s="145">
        <v>388</v>
      </c>
      <c r="E1003" s="147">
        <v>43100</v>
      </c>
    </row>
    <row r="1004" spans="1:5" s="7" customFormat="1">
      <c r="A1004" s="7" t="s">
        <v>49</v>
      </c>
      <c r="C1004" s="144" t="s">
        <v>7475</v>
      </c>
      <c r="D1004" s="145">
        <v>371</v>
      </c>
      <c r="E1004" s="147">
        <v>43100</v>
      </c>
    </row>
    <row r="1005" spans="1:5" s="7" customFormat="1">
      <c r="A1005" s="7" t="s">
        <v>49</v>
      </c>
      <c r="C1005" s="144" t="s">
        <v>2514</v>
      </c>
      <c r="D1005" s="145">
        <v>442</v>
      </c>
      <c r="E1005" s="147">
        <v>43100</v>
      </c>
    </row>
    <row r="1006" spans="1:5" s="7" customFormat="1">
      <c r="A1006" s="7" t="s">
        <v>49</v>
      </c>
      <c r="C1006" s="144" t="s">
        <v>2517</v>
      </c>
      <c r="D1006" s="145">
        <v>930</v>
      </c>
      <c r="E1006" s="147">
        <v>43100</v>
      </c>
    </row>
    <row r="1007" spans="1:5" s="7" customFormat="1">
      <c r="A1007" s="7" t="s">
        <v>49</v>
      </c>
      <c r="C1007" s="144" t="s">
        <v>2520</v>
      </c>
      <c r="D1007" s="145">
        <v>260</v>
      </c>
      <c r="E1007" s="147">
        <v>43100</v>
      </c>
    </row>
    <row r="1008" spans="1:5" s="7" customFormat="1">
      <c r="A1008" s="7" t="s">
        <v>49</v>
      </c>
      <c r="C1008" s="144" t="s">
        <v>3813</v>
      </c>
      <c r="D1008" s="145">
        <v>80</v>
      </c>
      <c r="E1008" s="147">
        <v>43100</v>
      </c>
    </row>
    <row r="1009" spans="1:5" s="7" customFormat="1">
      <c r="A1009" s="7" t="s">
        <v>49</v>
      </c>
      <c r="C1009" s="144" t="s">
        <v>7489</v>
      </c>
      <c r="D1009" s="145">
        <v>42</v>
      </c>
      <c r="E1009" s="147">
        <v>43100</v>
      </c>
    </row>
    <row r="1010" spans="1:5" s="7" customFormat="1">
      <c r="A1010" s="7" t="s">
        <v>49</v>
      </c>
      <c r="C1010" s="144" t="s">
        <v>2528</v>
      </c>
      <c r="D1010" s="145">
        <v>1007</v>
      </c>
      <c r="E1010" s="147">
        <v>43100</v>
      </c>
    </row>
    <row r="1011" spans="1:5" s="7" customFormat="1">
      <c r="A1011" s="7" t="s">
        <v>49</v>
      </c>
      <c r="C1011" s="144" t="s">
        <v>2532</v>
      </c>
      <c r="D1011" s="145">
        <v>300</v>
      </c>
      <c r="E1011" s="147">
        <v>43100</v>
      </c>
    </row>
    <row r="1012" spans="1:5" s="7" customFormat="1">
      <c r="A1012" s="7" t="s">
        <v>49</v>
      </c>
      <c r="C1012" s="144" t="s">
        <v>3814</v>
      </c>
      <c r="D1012" s="145">
        <v>300</v>
      </c>
      <c r="E1012" s="147">
        <v>43100</v>
      </c>
    </row>
    <row r="1013" spans="1:5" s="7" customFormat="1">
      <c r="A1013" s="7" t="s">
        <v>49</v>
      </c>
      <c r="C1013" s="144" t="s">
        <v>2538</v>
      </c>
      <c r="D1013" s="145">
        <v>300</v>
      </c>
      <c r="E1013" s="147">
        <v>43100</v>
      </c>
    </row>
    <row r="1014" spans="1:5" s="7" customFormat="1">
      <c r="A1014" s="7" t="s">
        <v>49</v>
      </c>
      <c r="C1014" s="144" t="s">
        <v>7500</v>
      </c>
      <c r="D1014" s="145">
        <v>300</v>
      </c>
      <c r="E1014" s="147">
        <v>43100</v>
      </c>
    </row>
    <row r="1015" spans="1:5" s="7" customFormat="1">
      <c r="A1015" s="7" t="s">
        <v>49</v>
      </c>
      <c r="C1015" s="144" t="s">
        <v>3393</v>
      </c>
      <c r="D1015" s="145">
        <v>316</v>
      </c>
      <c r="E1015" s="147">
        <v>43100</v>
      </c>
    </row>
    <row r="1016" spans="1:5" s="7" customFormat="1">
      <c r="A1016" s="7" t="s">
        <v>49</v>
      </c>
      <c r="C1016" s="144" t="s">
        <v>2544</v>
      </c>
      <c r="D1016" s="145">
        <v>392</v>
      </c>
      <c r="E1016" s="147">
        <v>43100</v>
      </c>
    </row>
    <row r="1017" spans="1:5" s="7" customFormat="1">
      <c r="A1017" s="7" t="s">
        <v>49</v>
      </c>
      <c r="C1017" s="144" t="s">
        <v>7508</v>
      </c>
      <c r="D1017" s="145">
        <v>489</v>
      </c>
      <c r="E1017" s="147">
        <v>43100</v>
      </c>
    </row>
    <row r="1018" spans="1:5" s="7" customFormat="1">
      <c r="A1018" s="7" t="s">
        <v>49</v>
      </c>
      <c r="C1018" s="144" t="s">
        <v>2547</v>
      </c>
      <c r="D1018" s="145">
        <v>1021</v>
      </c>
      <c r="E1018" s="147">
        <v>43100</v>
      </c>
    </row>
    <row r="1019" spans="1:5" s="7" customFormat="1">
      <c r="A1019" s="7" t="s">
        <v>49</v>
      </c>
      <c r="C1019" s="144" t="s">
        <v>2550</v>
      </c>
      <c r="D1019" s="145">
        <v>1482</v>
      </c>
      <c r="E1019" s="147">
        <v>43100</v>
      </c>
    </row>
    <row r="1020" spans="1:5" s="7" customFormat="1">
      <c r="A1020" s="7" t="s">
        <v>49</v>
      </c>
      <c r="C1020" s="144" t="s">
        <v>2561</v>
      </c>
      <c r="D1020" s="145">
        <v>212</v>
      </c>
      <c r="E1020" s="147">
        <v>43100</v>
      </c>
    </row>
    <row r="1021" spans="1:5" s="7" customFormat="1">
      <c r="A1021" s="7" t="s">
        <v>49</v>
      </c>
      <c r="C1021" s="144" t="s">
        <v>5002</v>
      </c>
      <c r="D1021" s="145">
        <v>14</v>
      </c>
      <c r="E1021" s="147">
        <v>43100</v>
      </c>
    </row>
    <row r="1022" spans="1:5" s="7" customFormat="1">
      <c r="A1022" s="7" t="s">
        <v>49</v>
      </c>
      <c r="C1022" s="144" t="s">
        <v>7523</v>
      </c>
      <c r="D1022" s="145">
        <v>540</v>
      </c>
      <c r="E1022" s="147">
        <v>43100</v>
      </c>
    </row>
    <row r="1023" spans="1:5" s="7" customFormat="1">
      <c r="A1023" s="7" t="s">
        <v>49</v>
      </c>
      <c r="C1023" s="144" t="s">
        <v>2563</v>
      </c>
      <c r="D1023" s="145">
        <v>767</v>
      </c>
      <c r="E1023" s="147">
        <v>43100</v>
      </c>
    </row>
    <row r="1024" spans="1:5" s="7" customFormat="1">
      <c r="A1024" s="7" t="s">
        <v>49</v>
      </c>
      <c r="C1024" s="144" t="s">
        <v>2567</v>
      </c>
      <c r="D1024" s="145">
        <v>3</v>
      </c>
      <c r="E1024" s="147">
        <v>43100</v>
      </c>
    </row>
    <row r="1025" spans="1:5" s="7" customFormat="1">
      <c r="A1025" s="7" t="s">
        <v>49</v>
      </c>
      <c r="C1025" s="144" t="s">
        <v>2570</v>
      </c>
      <c r="D1025" s="145">
        <v>189</v>
      </c>
      <c r="E1025" s="147">
        <v>43100</v>
      </c>
    </row>
    <row r="1026" spans="1:5" s="7" customFormat="1">
      <c r="A1026" s="7" t="s">
        <v>49</v>
      </c>
      <c r="C1026" s="144" t="s">
        <v>2573</v>
      </c>
      <c r="D1026" s="145">
        <v>418</v>
      </c>
      <c r="E1026" s="147">
        <v>43100</v>
      </c>
    </row>
    <row r="1027" spans="1:5" s="7" customFormat="1">
      <c r="A1027" s="7" t="s">
        <v>49</v>
      </c>
      <c r="C1027" s="144" t="s">
        <v>2576</v>
      </c>
      <c r="D1027" s="145">
        <v>389</v>
      </c>
      <c r="E1027" s="147">
        <v>43100</v>
      </c>
    </row>
    <row r="1028" spans="1:5" s="7" customFormat="1">
      <c r="A1028" s="7" t="s">
        <v>49</v>
      </c>
      <c r="C1028" s="144" t="s">
        <v>2581</v>
      </c>
      <c r="D1028" s="145">
        <v>21</v>
      </c>
      <c r="E1028" s="147">
        <v>43100</v>
      </c>
    </row>
    <row r="1029" spans="1:5" s="7" customFormat="1">
      <c r="A1029" s="7" t="s">
        <v>49</v>
      </c>
      <c r="C1029" s="144" t="s">
        <v>2584</v>
      </c>
      <c r="D1029" s="145">
        <v>17</v>
      </c>
      <c r="E1029" s="147">
        <v>43100</v>
      </c>
    </row>
    <row r="1030" spans="1:5" s="7" customFormat="1">
      <c r="A1030" s="7" t="s">
        <v>49</v>
      </c>
      <c r="C1030" s="144" t="s">
        <v>2590</v>
      </c>
      <c r="D1030" s="145">
        <v>133</v>
      </c>
      <c r="E1030" s="147">
        <v>43100</v>
      </c>
    </row>
    <row r="1031" spans="1:5" s="7" customFormat="1">
      <c r="A1031" s="7" t="s">
        <v>49</v>
      </c>
      <c r="C1031" s="144" t="s">
        <v>2596</v>
      </c>
      <c r="D1031" s="145">
        <v>297</v>
      </c>
      <c r="E1031" s="147">
        <v>43100</v>
      </c>
    </row>
    <row r="1032" spans="1:5" s="7" customFormat="1">
      <c r="A1032" s="7" t="s">
        <v>49</v>
      </c>
      <c r="C1032" s="144" t="s">
        <v>2608</v>
      </c>
      <c r="D1032" s="145">
        <v>3</v>
      </c>
      <c r="E1032" s="147">
        <v>43100</v>
      </c>
    </row>
    <row r="1033" spans="1:5" s="7" customFormat="1">
      <c r="A1033" s="7" t="s">
        <v>49</v>
      </c>
      <c r="C1033" s="144" t="s">
        <v>7561</v>
      </c>
      <c r="D1033" s="145">
        <v>99</v>
      </c>
      <c r="E1033" s="147">
        <v>43100</v>
      </c>
    </row>
    <row r="1034" spans="1:5" s="7" customFormat="1">
      <c r="A1034" s="7" t="s">
        <v>49</v>
      </c>
      <c r="C1034" s="144" t="s">
        <v>2614</v>
      </c>
      <c r="D1034" s="145">
        <v>2</v>
      </c>
      <c r="E1034" s="147">
        <v>43100</v>
      </c>
    </row>
    <row r="1035" spans="1:5" s="7" customFormat="1">
      <c r="A1035" s="7" t="s">
        <v>49</v>
      </c>
      <c r="C1035" s="144" t="s">
        <v>7565</v>
      </c>
      <c r="D1035" s="145">
        <v>31</v>
      </c>
      <c r="E1035" s="147">
        <v>43100</v>
      </c>
    </row>
    <row r="1036" spans="1:5" s="7" customFormat="1">
      <c r="A1036" s="7" t="s">
        <v>49</v>
      </c>
      <c r="C1036" s="144" t="s">
        <v>2620</v>
      </c>
      <c r="D1036" s="145">
        <v>80</v>
      </c>
      <c r="E1036" s="147">
        <v>43100</v>
      </c>
    </row>
    <row r="1037" spans="1:5" s="7" customFormat="1">
      <c r="A1037" s="7" t="s">
        <v>49</v>
      </c>
      <c r="C1037" s="144" t="s">
        <v>2623</v>
      </c>
      <c r="D1037" s="145">
        <v>480</v>
      </c>
      <c r="E1037" s="147">
        <v>43100</v>
      </c>
    </row>
    <row r="1038" spans="1:5" s="7" customFormat="1">
      <c r="A1038" s="7" t="s">
        <v>49</v>
      </c>
      <c r="C1038" s="144" t="s">
        <v>2626</v>
      </c>
      <c r="D1038" s="145">
        <v>6</v>
      </c>
      <c r="E1038" s="147">
        <v>43100</v>
      </c>
    </row>
    <row r="1039" spans="1:5" s="7" customFormat="1">
      <c r="A1039" s="7" t="s">
        <v>49</v>
      </c>
      <c r="C1039" s="144" t="s">
        <v>2629</v>
      </c>
      <c r="D1039" s="145">
        <v>242</v>
      </c>
      <c r="E1039" s="147">
        <v>43100</v>
      </c>
    </row>
    <row r="1040" spans="1:5" s="7" customFormat="1">
      <c r="A1040" s="7" t="s">
        <v>49</v>
      </c>
      <c r="C1040" s="144" t="s">
        <v>3817</v>
      </c>
      <c r="D1040" s="145">
        <v>343</v>
      </c>
      <c r="E1040" s="147">
        <v>43100</v>
      </c>
    </row>
    <row r="1041" spans="1:5" s="7" customFormat="1">
      <c r="A1041" s="7" t="s">
        <v>49</v>
      </c>
      <c r="C1041" s="144" t="s">
        <v>3818</v>
      </c>
      <c r="D1041" s="145">
        <v>168</v>
      </c>
      <c r="E1041" s="147">
        <v>43100</v>
      </c>
    </row>
    <row r="1042" spans="1:5" s="7" customFormat="1">
      <c r="A1042" s="7" t="s">
        <v>49</v>
      </c>
      <c r="C1042" s="144" t="s">
        <v>3819</v>
      </c>
      <c r="D1042" s="145">
        <v>290</v>
      </c>
      <c r="E1042" s="147">
        <v>43100</v>
      </c>
    </row>
    <row r="1043" spans="1:5" s="7" customFormat="1">
      <c r="A1043" s="7" t="s">
        <v>49</v>
      </c>
      <c r="C1043" s="144" t="s">
        <v>2632</v>
      </c>
      <c r="D1043" s="145">
        <v>149</v>
      </c>
      <c r="E1043" s="147">
        <v>43100</v>
      </c>
    </row>
    <row r="1044" spans="1:5" s="7" customFormat="1">
      <c r="A1044" s="7" t="s">
        <v>49</v>
      </c>
      <c r="C1044" s="144" t="s">
        <v>2635</v>
      </c>
      <c r="D1044" s="145">
        <v>215</v>
      </c>
      <c r="E1044" s="147">
        <v>43100</v>
      </c>
    </row>
    <row r="1045" spans="1:5" s="7" customFormat="1">
      <c r="A1045" s="7" t="s">
        <v>49</v>
      </c>
      <c r="C1045" s="144" t="s">
        <v>2638</v>
      </c>
      <c r="D1045" s="145">
        <v>11</v>
      </c>
      <c r="E1045" s="147">
        <v>43100</v>
      </c>
    </row>
    <row r="1046" spans="1:5" s="7" customFormat="1">
      <c r="A1046" s="7" t="s">
        <v>49</v>
      </c>
      <c r="C1046" s="144" t="s">
        <v>7590</v>
      </c>
      <c r="D1046" s="145">
        <v>570</v>
      </c>
      <c r="E1046" s="147">
        <v>43100</v>
      </c>
    </row>
    <row r="1047" spans="1:5" s="7" customFormat="1">
      <c r="A1047" s="7" t="s">
        <v>49</v>
      </c>
      <c r="C1047" s="144" t="s">
        <v>7592</v>
      </c>
      <c r="D1047" s="145">
        <v>1174</v>
      </c>
      <c r="E1047" s="147">
        <v>43100</v>
      </c>
    </row>
    <row r="1048" spans="1:5" s="7" customFormat="1">
      <c r="A1048" s="7" t="s">
        <v>49</v>
      </c>
      <c r="C1048" s="144" t="s">
        <v>7594</v>
      </c>
      <c r="D1048" s="145">
        <v>75</v>
      </c>
      <c r="E1048" s="147">
        <v>43100</v>
      </c>
    </row>
    <row r="1049" spans="1:5" s="7" customFormat="1">
      <c r="A1049" s="7" t="s">
        <v>49</v>
      </c>
      <c r="C1049" s="144" t="s">
        <v>2647</v>
      </c>
      <c r="D1049" s="145">
        <v>242</v>
      </c>
      <c r="E1049" s="147">
        <v>43100</v>
      </c>
    </row>
    <row r="1050" spans="1:5" s="7" customFormat="1">
      <c r="A1050" s="7" t="s">
        <v>49</v>
      </c>
      <c r="C1050" s="144" t="s">
        <v>2650</v>
      </c>
      <c r="D1050" s="145">
        <v>237</v>
      </c>
      <c r="E1050" s="147">
        <v>43100</v>
      </c>
    </row>
    <row r="1051" spans="1:5" s="7" customFormat="1">
      <c r="A1051" s="7" t="s">
        <v>49</v>
      </c>
      <c r="C1051" s="144" t="s">
        <v>2653</v>
      </c>
      <c r="D1051" s="145">
        <v>117</v>
      </c>
      <c r="E1051" s="147">
        <v>43100</v>
      </c>
    </row>
    <row r="1052" spans="1:5" s="7" customFormat="1">
      <c r="A1052" s="7" t="s">
        <v>49</v>
      </c>
      <c r="C1052" s="144" t="s">
        <v>7606</v>
      </c>
      <c r="D1052" s="145">
        <v>94</v>
      </c>
      <c r="E1052" s="147">
        <v>43100</v>
      </c>
    </row>
    <row r="1053" spans="1:5" s="7" customFormat="1">
      <c r="A1053" s="7" t="s">
        <v>49</v>
      </c>
      <c r="C1053" s="144" t="s">
        <v>2656</v>
      </c>
      <c r="D1053" s="145">
        <v>49</v>
      </c>
      <c r="E1053" s="147">
        <v>43100</v>
      </c>
    </row>
    <row r="1054" spans="1:5" s="7" customFormat="1">
      <c r="A1054" s="7" t="s">
        <v>49</v>
      </c>
      <c r="C1054" s="144" t="s">
        <v>2659</v>
      </c>
      <c r="D1054" s="145">
        <v>88</v>
      </c>
      <c r="E1054" s="147">
        <v>43100</v>
      </c>
    </row>
    <row r="1055" spans="1:5" s="7" customFormat="1">
      <c r="A1055" s="7" t="s">
        <v>49</v>
      </c>
      <c r="C1055" s="144" t="s">
        <v>2671</v>
      </c>
      <c r="D1055" s="145">
        <v>1473</v>
      </c>
      <c r="E1055" s="147">
        <v>43100</v>
      </c>
    </row>
    <row r="1056" spans="1:5" s="7" customFormat="1">
      <c r="A1056" s="7" t="s">
        <v>49</v>
      </c>
      <c r="C1056" s="144" t="s">
        <v>2674</v>
      </c>
      <c r="D1056" s="145">
        <v>440</v>
      </c>
      <c r="E1056" s="147">
        <v>43100</v>
      </c>
    </row>
    <row r="1057" spans="1:5" s="7" customFormat="1">
      <c r="A1057" s="7" t="s">
        <v>49</v>
      </c>
      <c r="C1057" s="144" t="s">
        <v>2680</v>
      </c>
      <c r="D1057" s="145">
        <v>1</v>
      </c>
      <c r="E1057" s="147">
        <v>43100</v>
      </c>
    </row>
    <row r="1058" spans="1:5" s="7" customFormat="1">
      <c r="A1058" s="7" t="s">
        <v>49</v>
      </c>
      <c r="C1058" s="144" t="s">
        <v>2686</v>
      </c>
      <c r="D1058" s="145">
        <v>391</v>
      </c>
      <c r="E1058" s="147">
        <v>43100</v>
      </c>
    </row>
    <row r="1059" spans="1:5" s="7" customFormat="1">
      <c r="A1059" s="7" t="s">
        <v>49</v>
      </c>
      <c r="C1059" s="144" t="s">
        <v>2689</v>
      </c>
      <c r="D1059" s="145">
        <v>22</v>
      </c>
      <c r="E1059" s="147">
        <v>43100</v>
      </c>
    </row>
    <row r="1060" spans="1:5" s="7" customFormat="1">
      <c r="A1060" s="7" t="s">
        <v>49</v>
      </c>
      <c r="C1060" s="144" t="s">
        <v>3823</v>
      </c>
      <c r="D1060" s="145">
        <v>120</v>
      </c>
      <c r="E1060" s="147">
        <v>43100</v>
      </c>
    </row>
    <row r="1061" spans="1:5" s="7" customFormat="1">
      <c r="A1061" s="7" t="s">
        <v>49</v>
      </c>
      <c r="C1061" s="144" t="s">
        <v>7634</v>
      </c>
      <c r="D1061" s="145">
        <v>300</v>
      </c>
      <c r="E1061" s="147">
        <v>43100</v>
      </c>
    </row>
    <row r="1062" spans="1:5" s="7" customFormat="1">
      <c r="A1062" s="7" t="s">
        <v>49</v>
      </c>
      <c r="C1062" s="144" t="s">
        <v>9251</v>
      </c>
      <c r="D1062" s="145">
        <v>300</v>
      </c>
      <c r="E1062" s="147">
        <v>43100</v>
      </c>
    </row>
    <row r="1063" spans="1:5" s="7" customFormat="1">
      <c r="A1063" s="7" t="s">
        <v>49</v>
      </c>
      <c r="C1063" s="144" t="s">
        <v>2692</v>
      </c>
      <c r="D1063" s="145">
        <v>1260</v>
      </c>
      <c r="E1063" s="147">
        <v>43100</v>
      </c>
    </row>
    <row r="1064" spans="1:5" s="7" customFormat="1">
      <c r="A1064" s="7" t="s">
        <v>49</v>
      </c>
      <c r="C1064" s="144" t="s">
        <v>2695</v>
      </c>
      <c r="D1064" s="145">
        <v>52</v>
      </c>
      <c r="E1064" s="147">
        <v>43100</v>
      </c>
    </row>
    <row r="1065" spans="1:5" s="7" customFormat="1">
      <c r="A1065" s="7" t="s">
        <v>49</v>
      </c>
      <c r="C1065" s="144" t="s">
        <v>2698</v>
      </c>
      <c r="D1065" s="145">
        <v>44</v>
      </c>
      <c r="E1065" s="147">
        <v>43100</v>
      </c>
    </row>
    <row r="1066" spans="1:5" s="7" customFormat="1">
      <c r="A1066" s="7" t="s">
        <v>49</v>
      </c>
      <c r="C1066" s="144" t="s">
        <v>3824</v>
      </c>
      <c r="D1066" s="145">
        <v>40</v>
      </c>
      <c r="E1066" s="147">
        <v>43100</v>
      </c>
    </row>
    <row r="1067" spans="1:5" s="7" customFormat="1">
      <c r="A1067" s="7" t="s">
        <v>49</v>
      </c>
      <c r="C1067" s="144" t="s">
        <v>3825</v>
      </c>
      <c r="D1067" s="145">
        <v>364</v>
      </c>
      <c r="E1067" s="147">
        <v>43100</v>
      </c>
    </row>
    <row r="1068" spans="1:5" s="7" customFormat="1">
      <c r="A1068" s="7" t="s">
        <v>49</v>
      </c>
      <c r="C1068" s="144" t="s">
        <v>9033</v>
      </c>
      <c r="D1068" s="145">
        <v>162</v>
      </c>
      <c r="E1068" s="147">
        <v>43100</v>
      </c>
    </row>
    <row r="1069" spans="1:5" s="7" customFormat="1">
      <c r="A1069" s="7" t="s">
        <v>49</v>
      </c>
      <c r="C1069" s="144" t="s">
        <v>9049</v>
      </c>
      <c r="D1069" s="145">
        <v>26</v>
      </c>
      <c r="E1069" s="147">
        <v>43100</v>
      </c>
    </row>
    <row r="1070" spans="1:5" s="7" customFormat="1">
      <c r="A1070" s="7" t="s">
        <v>49</v>
      </c>
      <c r="C1070" s="144" t="s">
        <v>9051</v>
      </c>
      <c r="D1070" s="145">
        <v>24</v>
      </c>
      <c r="E1070" s="147">
        <v>43100</v>
      </c>
    </row>
    <row r="1071" spans="1:5" s="7" customFormat="1">
      <c r="A1071" s="7" t="s">
        <v>49</v>
      </c>
      <c r="C1071" s="144" t="s">
        <v>9053</v>
      </c>
      <c r="D1071" s="145">
        <v>77</v>
      </c>
      <c r="E1071" s="147">
        <v>43100</v>
      </c>
    </row>
    <row r="1072" spans="1:5" s="7" customFormat="1">
      <c r="A1072" s="7" t="s">
        <v>49</v>
      </c>
      <c r="C1072" s="144" t="s">
        <v>9055</v>
      </c>
      <c r="D1072" s="145">
        <v>36</v>
      </c>
      <c r="E1072" s="147">
        <v>43100</v>
      </c>
    </row>
    <row r="1073" spans="1:5" s="7" customFormat="1">
      <c r="A1073" s="7" t="s">
        <v>49</v>
      </c>
      <c r="C1073" s="144" t="s">
        <v>9057</v>
      </c>
      <c r="D1073" s="145">
        <v>36</v>
      </c>
      <c r="E1073" s="147">
        <v>43100</v>
      </c>
    </row>
    <row r="1074" spans="1:5" s="7" customFormat="1">
      <c r="A1074" s="7" t="s">
        <v>49</v>
      </c>
      <c r="C1074" s="144" t="s">
        <v>9059</v>
      </c>
      <c r="D1074" s="145">
        <v>43</v>
      </c>
      <c r="E1074" s="147">
        <v>43100</v>
      </c>
    </row>
    <row r="1075" spans="1:5" s="7" customFormat="1">
      <c r="A1075" s="7" t="s">
        <v>49</v>
      </c>
      <c r="C1075" s="144" t="s">
        <v>9064</v>
      </c>
      <c r="D1075" s="145">
        <v>39</v>
      </c>
      <c r="E1075" s="147">
        <v>43100</v>
      </c>
    </row>
    <row r="1076" spans="1:5" s="7" customFormat="1">
      <c r="A1076" s="7" t="s">
        <v>49</v>
      </c>
      <c r="C1076" s="144" t="s">
        <v>9066</v>
      </c>
      <c r="D1076" s="145">
        <v>32</v>
      </c>
      <c r="E1076" s="147">
        <v>43100</v>
      </c>
    </row>
    <row r="1077" spans="1:5" s="7" customFormat="1">
      <c r="A1077" s="7" t="s">
        <v>49</v>
      </c>
      <c r="C1077" s="144" t="s">
        <v>9068</v>
      </c>
      <c r="D1077" s="145">
        <v>5</v>
      </c>
      <c r="E1077" s="147">
        <v>43100</v>
      </c>
    </row>
    <row r="1078" spans="1:5" s="7" customFormat="1">
      <c r="A1078" s="7" t="s">
        <v>49</v>
      </c>
      <c r="C1078" s="144" t="s">
        <v>9070</v>
      </c>
      <c r="D1078" s="145">
        <v>1</v>
      </c>
      <c r="E1078" s="147">
        <v>43100</v>
      </c>
    </row>
    <row r="1079" spans="1:5" s="7" customFormat="1">
      <c r="A1079" s="7" t="s">
        <v>49</v>
      </c>
      <c r="C1079" s="144" t="s">
        <v>9072</v>
      </c>
      <c r="D1079" s="145">
        <v>4</v>
      </c>
      <c r="E1079" s="147">
        <v>43100</v>
      </c>
    </row>
    <row r="1080" spans="1:5" s="7" customFormat="1">
      <c r="A1080" s="7" t="s">
        <v>49</v>
      </c>
      <c r="C1080" s="144" t="s">
        <v>9074</v>
      </c>
      <c r="D1080" s="145">
        <v>3</v>
      </c>
      <c r="E1080" s="147">
        <v>43100</v>
      </c>
    </row>
    <row r="1081" spans="1:5" s="7" customFormat="1">
      <c r="A1081" s="7" t="s">
        <v>49</v>
      </c>
      <c r="C1081" s="144" t="s">
        <v>9035</v>
      </c>
      <c r="D1081" s="145">
        <v>111</v>
      </c>
      <c r="E1081" s="147">
        <v>43100</v>
      </c>
    </row>
    <row r="1082" spans="1:5" s="7" customFormat="1">
      <c r="A1082" s="7" t="s">
        <v>49</v>
      </c>
      <c r="C1082" s="144" t="s">
        <v>9037</v>
      </c>
      <c r="D1082" s="145">
        <v>112</v>
      </c>
      <c r="E1082" s="147">
        <v>43100</v>
      </c>
    </row>
    <row r="1083" spans="1:5" s="7" customFormat="1">
      <c r="A1083" s="7" t="s">
        <v>49</v>
      </c>
      <c r="C1083" s="144" t="s">
        <v>9039</v>
      </c>
      <c r="D1083" s="145">
        <v>111</v>
      </c>
      <c r="E1083" s="147">
        <v>43100</v>
      </c>
    </row>
    <row r="1084" spans="1:5" s="7" customFormat="1">
      <c r="A1084" s="7" t="s">
        <v>49</v>
      </c>
      <c r="C1084" s="144" t="s">
        <v>9041</v>
      </c>
      <c r="D1084" s="145">
        <v>111</v>
      </c>
      <c r="E1084" s="147">
        <v>43100</v>
      </c>
    </row>
    <row r="1085" spans="1:5" s="7" customFormat="1">
      <c r="A1085" s="7" t="s">
        <v>49</v>
      </c>
      <c r="C1085" s="144" t="s">
        <v>9080</v>
      </c>
      <c r="D1085" s="145">
        <v>63</v>
      </c>
      <c r="E1085" s="147">
        <v>43100</v>
      </c>
    </row>
    <row r="1086" spans="1:5" s="7" customFormat="1">
      <c r="A1086" s="7" t="s">
        <v>49</v>
      </c>
      <c r="C1086" s="144" t="s">
        <v>9084</v>
      </c>
      <c r="D1086" s="145">
        <v>17</v>
      </c>
      <c r="E1086" s="147">
        <v>43100</v>
      </c>
    </row>
    <row r="1087" spans="1:5" s="7" customFormat="1">
      <c r="A1087" s="7" t="s">
        <v>49</v>
      </c>
      <c r="C1087" s="144" t="s">
        <v>9088</v>
      </c>
      <c r="D1087" s="145">
        <v>8</v>
      </c>
      <c r="E1087" s="147">
        <v>43100</v>
      </c>
    </row>
    <row r="1088" spans="1:5" s="7" customFormat="1">
      <c r="A1088" s="7" t="s">
        <v>49</v>
      </c>
      <c r="C1088" s="144" t="s">
        <v>9092</v>
      </c>
      <c r="D1088" s="145">
        <v>5</v>
      </c>
      <c r="E1088" s="147">
        <v>43100</v>
      </c>
    </row>
    <row r="1089" spans="1:5" s="7" customFormat="1">
      <c r="A1089" s="7" t="s">
        <v>49</v>
      </c>
      <c r="C1089" s="144" t="s">
        <v>9094</v>
      </c>
      <c r="D1089" s="145">
        <v>32</v>
      </c>
      <c r="E1089" s="147">
        <v>43100</v>
      </c>
    </row>
    <row r="1090" spans="1:5" s="7" customFormat="1">
      <c r="A1090" s="7" t="s">
        <v>49</v>
      </c>
      <c r="C1090" s="144" t="s">
        <v>9043</v>
      </c>
      <c r="D1090" s="145">
        <v>69</v>
      </c>
      <c r="E1090" s="147">
        <v>43100</v>
      </c>
    </row>
    <row r="1091" spans="1:5" s="7" customFormat="1">
      <c r="A1091" s="7" t="s">
        <v>49</v>
      </c>
      <c r="C1091" s="144" t="s">
        <v>8101</v>
      </c>
      <c r="D1091" s="145">
        <v>312</v>
      </c>
      <c r="E1091" s="147">
        <v>43100</v>
      </c>
    </row>
    <row r="1092" spans="1:5" s="7" customFormat="1">
      <c r="A1092" s="7" t="s">
        <v>49</v>
      </c>
      <c r="C1092" s="144" t="s">
        <v>8103</v>
      </c>
      <c r="D1092" s="145">
        <v>311</v>
      </c>
      <c r="E1092" s="147">
        <v>43100</v>
      </c>
    </row>
    <row r="1093" spans="1:5" s="7" customFormat="1">
      <c r="A1093" s="7" t="s">
        <v>49</v>
      </c>
      <c r="C1093" s="144" t="s">
        <v>8105</v>
      </c>
      <c r="D1093" s="145">
        <v>311</v>
      </c>
      <c r="E1093" s="147">
        <v>43100</v>
      </c>
    </row>
    <row r="1094" spans="1:5" s="7" customFormat="1">
      <c r="A1094" s="7" t="s">
        <v>49</v>
      </c>
      <c r="C1094" s="144" t="s">
        <v>8107</v>
      </c>
      <c r="D1094" s="145">
        <v>4</v>
      </c>
      <c r="E1094" s="147">
        <v>43100</v>
      </c>
    </row>
    <row r="1095" spans="1:5" s="7" customFormat="1">
      <c r="A1095" s="7" t="s">
        <v>49</v>
      </c>
      <c r="C1095" s="144" t="s">
        <v>8086</v>
      </c>
      <c r="D1095" s="145">
        <v>19</v>
      </c>
      <c r="E1095" s="147">
        <v>43100</v>
      </c>
    </row>
    <row r="1096" spans="1:5" s="7" customFormat="1">
      <c r="A1096" s="7" t="s">
        <v>49</v>
      </c>
      <c r="C1096" s="144" t="s">
        <v>8109</v>
      </c>
      <c r="D1096" s="145">
        <v>311</v>
      </c>
      <c r="E1096" s="147">
        <v>43100</v>
      </c>
    </row>
    <row r="1097" spans="1:5" s="7" customFormat="1">
      <c r="A1097" s="7" t="s">
        <v>49</v>
      </c>
      <c r="C1097" s="144" t="s">
        <v>8111</v>
      </c>
      <c r="D1097" s="145">
        <v>147</v>
      </c>
      <c r="E1097" s="147">
        <v>43100</v>
      </c>
    </row>
    <row r="1098" spans="1:5" s="7" customFormat="1">
      <c r="A1098" s="7" t="s">
        <v>49</v>
      </c>
      <c r="C1098" s="144" t="s">
        <v>8113</v>
      </c>
      <c r="D1098" s="145">
        <v>119</v>
      </c>
      <c r="E1098" s="147">
        <v>43100</v>
      </c>
    </row>
    <row r="1099" spans="1:5" s="7" customFormat="1">
      <c r="A1099" s="7" t="s">
        <v>49</v>
      </c>
      <c r="C1099" s="144" t="s">
        <v>8088</v>
      </c>
      <c r="D1099" s="145">
        <v>147</v>
      </c>
      <c r="E1099" s="147">
        <v>43100</v>
      </c>
    </row>
    <row r="1100" spans="1:5" s="7" customFormat="1">
      <c r="A1100" s="7" t="s">
        <v>49</v>
      </c>
      <c r="C1100" s="144" t="s">
        <v>8115</v>
      </c>
      <c r="D1100" s="145">
        <v>143</v>
      </c>
      <c r="E1100" s="147">
        <v>43100</v>
      </c>
    </row>
    <row r="1101" spans="1:5" s="7" customFormat="1">
      <c r="A1101" s="7" t="s">
        <v>49</v>
      </c>
      <c r="C1101" s="144" t="s">
        <v>8119</v>
      </c>
      <c r="D1101" s="145">
        <v>82</v>
      </c>
      <c r="E1101" s="147">
        <v>43100</v>
      </c>
    </row>
    <row r="1102" spans="1:5" s="7" customFormat="1">
      <c r="A1102" s="7" t="s">
        <v>49</v>
      </c>
      <c r="C1102" s="144" t="s">
        <v>8121</v>
      </c>
      <c r="D1102" s="145">
        <v>146</v>
      </c>
      <c r="E1102" s="147">
        <v>43100</v>
      </c>
    </row>
    <row r="1103" spans="1:5" s="7" customFormat="1">
      <c r="A1103" s="7" t="s">
        <v>49</v>
      </c>
      <c r="C1103" s="144" t="s">
        <v>8123</v>
      </c>
      <c r="D1103" s="145">
        <v>346</v>
      </c>
      <c r="E1103" s="147">
        <v>43100</v>
      </c>
    </row>
    <row r="1104" spans="1:5" s="7" customFormat="1">
      <c r="A1104" s="7" t="s">
        <v>49</v>
      </c>
      <c r="C1104" s="144" t="s">
        <v>8127</v>
      </c>
      <c r="D1104" s="145">
        <v>148</v>
      </c>
      <c r="E1104" s="147">
        <v>43100</v>
      </c>
    </row>
    <row r="1105" spans="1:5" s="7" customFormat="1">
      <c r="A1105" s="7" t="s">
        <v>49</v>
      </c>
      <c r="C1105" s="144" t="s">
        <v>9252</v>
      </c>
      <c r="D1105" s="145">
        <v>445</v>
      </c>
      <c r="E1105" s="147">
        <v>43100</v>
      </c>
    </row>
    <row r="1106" spans="1:5" s="7" customFormat="1">
      <c r="A1106" s="7" t="s">
        <v>49</v>
      </c>
      <c r="C1106" s="144" t="s">
        <v>8090</v>
      </c>
      <c r="D1106" s="145">
        <v>42</v>
      </c>
      <c r="E1106" s="147">
        <v>43100</v>
      </c>
    </row>
    <row r="1107" spans="1:5" s="7" customFormat="1">
      <c r="A1107" s="7" t="s">
        <v>49</v>
      </c>
      <c r="C1107" s="144" t="s">
        <v>8136</v>
      </c>
      <c r="D1107" s="145">
        <v>195</v>
      </c>
      <c r="E1107" s="147">
        <v>43100</v>
      </c>
    </row>
    <row r="1108" spans="1:5" s="7" customFormat="1">
      <c r="A1108" s="7" t="s">
        <v>49</v>
      </c>
      <c r="C1108" s="144" t="s">
        <v>8092</v>
      </c>
      <c r="D1108" s="145">
        <v>189</v>
      </c>
      <c r="E1108" s="147">
        <v>43100</v>
      </c>
    </row>
    <row r="1109" spans="1:5" s="7" customFormat="1">
      <c r="A1109" s="7" t="s">
        <v>49</v>
      </c>
      <c r="C1109" s="144" t="s">
        <v>8204</v>
      </c>
      <c r="D1109" s="145">
        <v>331</v>
      </c>
      <c r="E1109" s="147">
        <v>43100</v>
      </c>
    </row>
    <row r="1110" spans="1:5" s="7" customFormat="1">
      <c r="A1110" s="7" t="s">
        <v>49</v>
      </c>
      <c r="C1110" s="144" t="s">
        <v>8138</v>
      </c>
      <c r="D1110" s="145">
        <v>154</v>
      </c>
      <c r="E1110" s="147">
        <v>43100</v>
      </c>
    </row>
    <row r="1111" spans="1:5" s="7" customFormat="1">
      <c r="A1111" s="7" t="s">
        <v>49</v>
      </c>
      <c r="C1111" s="144" t="s">
        <v>8206</v>
      </c>
      <c r="D1111" s="145">
        <v>122</v>
      </c>
      <c r="E1111" s="147">
        <v>43100</v>
      </c>
    </row>
    <row r="1112" spans="1:5" s="7" customFormat="1">
      <c r="A1112" s="7" t="s">
        <v>49</v>
      </c>
      <c r="C1112" s="144" t="s">
        <v>8208</v>
      </c>
      <c r="D1112" s="145">
        <v>333</v>
      </c>
      <c r="E1112" s="147">
        <v>43100</v>
      </c>
    </row>
    <row r="1113" spans="1:5" s="7" customFormat="1">
      <c r="A1113" s="7" t="s">
        <v>49</v>
      </c>
      <c r="C1113" s="144" t="s">
        <v>8210</v>
      </c>
      <c r="D1113" s="145">
        <v>127</v>
      </c>
      <c r="E1113" s="147">
        <v>43100</v>
      </c>
    </row>
    <row r="1114" spans="1:5" s="7" customFormat="1">
      <c r="A1114" s="7" t="s">
        <v>49</v>
      </c>
      <c r="C1114" s="144" t="s">
        <v>8212</v>
      </c>
      <c r="D1114" s="145">
        <v>128</v>
      </c>
      <c r="E1114" s="147">
        <v>43100</v>
      </c>
    </row>
    <row r="1115" spans="1:5" s="7" customFormat="1">
      <c r="A1115" s="7" t="s">
        <v>49</v>
      </c>
      <c r="C1115" s="144" t="s">
        <v>8214</v>
      </c>
      <c r="D1115" s="145">
        <v>130</v>
      </c>
      <c r="E1115" s="147">
        <v>43100</v>
      </c>
    </row>
    <row r="1116" spans="1:5" s="7" customFormat="1">
      <c r="A1116" s="7" t="s">
        <v>49</v>
      </c>
      <c r="C1116" s="144" t="s">
        <v>8216</v>
      </c>
      <c r="D1116" s="145">
        <v>121</v>
      </c>
      <c r="E1116" s="147">
        <v>43100</v>
      </c>
    </row>
    <row r="1117" spans="1:5" s="7" customFormat="1">
      <c r="A1117" s="7" t="s">
        <v>49</v>
      </c>
      <c r="C1117" s="144" t="s">
        <v>8218</v>
      </c>
      <c r="D1117" s="145">
        <v>80</v>
      </c>
      <c r="E1117" s="147">
        <v>43100</v>
      </c>
    </row>
    <row r="1118" spans="1:5" s="7" customFormat="1">
      <c r="A1118" s="7" t="s">
        <v>49</v>
      </c>
      <c r="C1118" s="144" t="s">
        <v>8220</v>
      </c>
      <c r="D1118" s="145">
        <v>75</v>
      </c>
      <c r="E1118" s="147">
        <v>43100</v>
      </c>
    </row>
    <row r="1119" spans="1:5" s="7" customFormat="1">
      <c r="A1119" s="7" t="s">
        <v>49</v>
      </c>
      <c r="C1119" s="144" t="s">
        <v>8221</v>
      </c>
      <c r="D1119" s="145">
        <v>36</v>
      </c>
      <c r="E1119" s="147">
        <v>43100</v>
      </c>
    </row>
    <row r="1120" spans="1:5" s="7" customFormat="1">
      <c r="A1120" s="7" t="s">
        <v>49</v>
      </c>
      <c r="C1120" s="144" t="s">
        <v>8223</v>
      </c>
      <c r="D1120" s="145">
        <v>304</v>
      </c>
      <c r="E1120" s="147">
        <v>43100</v>
      </c>
    </row>
    <row r="1121" spans="1:5" s="7" customFormat="1">
      <c r="A1121" s="7" t="s">
        <v>49</v>
      </c>
      <c r="C1121" s="144" t="s">
        <v>8225</v>
      </c>
      <c r="D1121" s="145">
        <v>94</v>
      </c>
      <c r="E1121" s="147">
        <v>43100</v>
      </c>
    </row>
    <row r="1122" spans="1:5" s="7" customFormat="1">
      <c r="A1122" s="7" t="s">
        <v>49</v>
      </c>
      <c r="C1122" s="144" t="s">
        <v>8227</v>
      </c>
      <c r="D1122" s="145">
        <v>94</v>
      </c>
      <c r="E1122" s="147">
        <v>43100</v>
      </c>
    </row>
    <row r="1123" spans="1:5" s="7" customFormat="1">
      <c r="A1123" s="7" t="s">
        <v>49</v>
      </c>
      <c r="C1123" s="144" t="s">
        <v>8229</v>
      </c>
      <c r="D1123" s="145">
        <v>83</v>
      </c>
      <c r="E1123" s="147">
        <v>43100</v>
      </c>
    </row>
    <row r="1124" spans="1:5" s="7" customFormat="1">
      <c r="A1124" s="7" t="s">
        <v>49</v>
      </c>
      <c r="C1124" s="144" t="s">
        <v>8231</v>
      </c>
      <c r="D1124" s="145">
        <v>1</v>
      </c>
      <c r="E1124" s="147">
        <v>43100</v>
      </c>
    </row>
    <row r="1125" spans="1:5" s="7" customFormat="1">
      <c r="A1125" s="7" t="s">
        <v>49</v>
      </c>
      <c r="C1125" s="144" t="s">
        <v>8233</v>
      </c>
      <c r="D1125" s="145">
        <v>157</v>
      </c>
      <c r="E1125" s="147">
        <v>43100</v>
      </c>
    </row>
    <row r="1126" spans="1:5" s="7" customFormat="1">
      <c r="A1126" s="7" t="s">
        <v>49</v>
      </c>
      <c r="C1126" s="144" t="s">
        <v>8235</v>
      </c>
      <c r="D1126" s="145">
        <v>84</v>
      </c>
      <c r="E1126" s="147">
        <v>43100</v>
      </c>
    </row>
    <row r="1127" spans="1:5" s="7" customFormat="1">
      <c r="A1127" s="7" t="s">
        <v>49</v>
      </c>
      <c r="C1127" s="144" t="s">
        <v>8237</v>
      </c>
      <c r="D1127" s="145">
        <v>17</v>
      </c>
      <c r="E1127" s="147">
        <v>43100</v>
      </c>
    </row>
    <row r="1128" spans="1:5" s="7" customFormat="1">
      <c r="A1128" s="7" t="s">
        <v>49</v>
      </c>
      <c r="C1128" s="144" t="s">
        <v>8239</v>
      </c>
      <c r="D1128" s="145">
        <v>80</v>
      </c>
      <c r="E1128" s="147">
        <v>43100</v>
      </c>
    </row>
    <row r="1129" spans="1:5" s="7" customFormat="1">
      <c r="A1129" s="7" t="s">
        <v>49</v>
      </c>
      <c r="C1129" s="144" t="s">
        <v>8241</v>
      </c>
      <c r="D1129" s="145">
        <v>94</v>
      </c>
      <c r="E1129" s="147">
        <v>43100</v>
      </c>
    </row>
    <row r="1130" spans="1:5" s="7" customFormat="1">
      <c r="A1130" s="7" t="s">
        <v>49</v>
      </c>
      <c r="C1130" s="144" t="s">
        <v>8242</v>
      </c>
      <c r="D1130" s="145">
        <v>63</v>
      </c>
      <c r="E1130" s="147">
        <v>43100</v>
      </c>
    </row>
    <row r="1131" spans="1:5" s="7" customFormat="1">
      <c r="A1131" s="7" t="s">
        <v>49</v>
      </c>
      <c r="C1131" s="144" t="s">
        <v>8243</v>
      </c>
      <c r="D1131" s="145">
        <v>436</v>
      </c>
      <c r="E1131" s="147">
        <v>43100</v>
      </c>
    </row>
    <row r="1132" spans="1:5" s="7" customFormat="1">
      <c r="A1132" s="7" t="s">
        <v>49</v>
      </c>
      <c r="C1132" s="144" t="s">
        <v>8245</v>
      </c>
      <c r="D1132" s="145">
        <v>14</v>
      </c>
      <c r="E1132" s="147">
        <v>43100</v>
      </c>
    </row>
    <row r="1133" spans="1:5" s="7" customFormat="1">
      <c r="A1133" s="7" t="s">
        <v>49</v>
      </c>
      <c r="C1133" s="144" t="s">
        <v>8247</v>
      </c>
      <c r="D1133" s="145">
        <v>217</v>
      </c>
      <c r="E1133" s="147">
        <v>43100</v>
      </c>
    </row>
    <row r="1134" spans="1:5" s="7" customFormat="1">
      <c r="A1134" s="7" t="s">
        <v>49</v>
      </c>
      <c r="C1134" s="144" t="s">
        <v>8249</v>
      </c>
      <c r="D1134" s="145">
        <v>15</v>
      </c>
      <c r="E1134" s="147">
        <v>43100</v>
      </c>
    </row>
    <row r="1135" spans="1:5" s="7" customFormat="1">
      <c r="A1135" s="7" t="s">
        <v>49</v>
      </c>
      <c r="C1135" s="144" t="s">
        <v>8251</v>
      </c>
      <c r="D1135" s="145">
        <v>10</v>
      </c>
      <c r="E1135" s="147">
        <v>43100</v>
      </c>
    </row>
    <row r="1136" spans="1:5" s="7" customFormat="1">
      <c r="A1136" s="7" t="s">
        <v>49</v>
      </c>
      <c r="C1136" s="144" t="s">
        <v>8252</v>
      </c>
      <c r="D1136" s="145">
        <v>6</v>
      </c>
      <c r="E1136" s="147">
        <v>43100</v>
      </c>
    </row>
    <row r="1137" spans="1:5" s="7" customFormat="1">
      <c r="A1137" s="7" t="s">
        <v>49</v>
      </c>
      <c r="C1137" s="144" t="s">
        <v>8253</v>
      </c>
      <c r="D1137" s="145">
        <v>97</v>
      </c>
      <c r="E1137" s="147">
        <v>43100</v>
      </c>
    </row>
    <row r="1138" spans="1:5" s="7" customFormat="1">
      <c r="A1138" s="7" t="s">
        <v>49</v>
      </c>
      <c r="C1138" s="144" t="s">
        <v>8255</v>
      </c>
      <c r="D1138" s="145">
        <v>14</v>
      </c>
      <c r="E1138" s="147">
        <v>43100</v>
      </c>
    </row>
    <row r="1139" spans="1:5" s="7" customFormat="1">
      <c r="A1139" s="7" t="s">
        <v>49</v>
      </c>
      <c r="C1139" s="144" t="s">
        <v>8256</v>
      </c>
      <c r="D1139" s="145">
        <v>13</v>
      </c>
      <c r="E1139" s="147">
        <v>43100</v>
      </c>
    </row>
    <row r="1140" spans="1:5" s="7" customFormat="1">
      <c r="A1140" s="7" t="s">
        <v>49</v>
      </c>
      <c r="C1140" s="144" t="s">
        <v>8257</v>
      </c>
      <c r="D1140" s="145">
        <v>14</v>
      </c>
      <c r="E1140" s="147">
        <v>43100</v>
      </c>
    </row>
    <row r="1141" spans="1:5" s="7" customFormat="1">
      <c r="A1141" s="7" t="s">
        <v>49</v>
      </c>
      <c r="C1141" s="144" t="s">
        <v>8259</v>
      </c>
      <c r="D1141" s="145">
        <v>2</v>
      </c>
      <c r="E1141" s="147">
        <v>43100</v>
      </c>
    </row>
    <row r="1142" spans="1:5" s="7" customFormat="1">
      <c r="A1142" s="7" t="s">
        <v>49</v>
      </c>
      <c r="C1142" s="144" t="s">
        <v>8261</v>
      </c>
      <c r="D1142" s="145">
        <v>30</v>
      </c>
      <c r="E1142" s="147">
        <v>43100</v>
      </c>
    </row>
    <row r="1143" spans="1:5" s="7" customFormat="1">
      <c r="A1143" s="7" t="s">
        <v>49</v>
      </c>
      <c r="C1143" s="144" t="s">
        <v>8263</v>
      </c>
      <c r="D1143" s="145">
        <v>14</v>
      </c>
      <c r="E1143" s="147">
        <v>43100</v>
      </c>
    </row>
    <row r="1144" spans="1:5" s="7" customFormat="1">
      <c r="A1144" s="7" t="s">
        <v>49</v>
      </c>
      <c r="C1144" s="144" t="s">
        <v>8265</v>
      </c>
      <c r="D1144" s="145">
        <v>14</v>
      </c>
      <c r="E1144" s="147">
        <v>43100</v>
      </c>
    </row>
    <row r="1145" spans="1:5" s="7" customFormat="1">
      <c r="A1145" s="7" t="s">
        <v>49</v>
      </c>
      <c r="C1145" s="144" t="s">
        <v>8266</v>
      </c>
      <c r="D1145" s="145">
        <v>15</v>
      </c>
      <c r="E1145" s="147">
        <v>43100</v>
      </c>
    </row>
    <row r="1146" spans="1:5" s="7" customFormat="1">
      <c r="A1146" s="7" t="s">
        <v>49</v>
      </c>
      <c r="C1146" s="144" t="s">
        <v>8267</v>
      </c>
      <c r="D1146" s="145">
        <v>43</v>
      </c>
      <c r="E1146" s="147">
        <v>43100</v>
      </c>
    </row>
    <row r="1147" spans="1:5" s="7" customFormat="1">
      <c r="A1147" s="7" t="s">
        <v>49</v>
      </c>
      <c r="C1147" s="144" t="s">
        <v>8269</v>
      </c>
      <c r="D1147" s="145">
        <v>59</v>
      </c>
      <c r="E1147" s="147">
        <v>43100</v>
      </c>
    </row>
    <row r="1148" spans="1:5" s="7" customFormat="1">
      <c r="A1148" s="7" t="s">
        <v>49</v>
      </c>
      <c r="C1148" s="144" t="s">
        <v>8270</v>
      </c>
      <c r="D1148" s="145">
        <v>43</v>
      </c>
      <c r="E1148" s="147">
        <v>43100</v>
      </c>
    </row>
    <row r="1149" spans="1:5" s="7" customFormat="1">
      <c r="A1149" s="7" t="s">
        <v>49</v>
      </c>
      <c r="C1149" s="144" t="s">
        <v>8271</v>
      </c>
      <c r="D1149" s="145">
        <v>10</v>
      </c>
      <c r="E1149" s="147">
        <v>43100</v>
      </c>
    </row>
    <row r="1150" spans="1:5" s="7" customFormat="1">
      <c r="A1150" s="7" t="s">
        <v>49</v>
      </c>
      <c r="C1150" s="144" t="s">
        <v>8273</v>
      </c>
      <c r="D1150" s="145">
        <v>10</v>
      </c>
      <c r="E1150" s="147">
        <v>43100</v>
      </c>
    </row>
    <row r="1151" spans="1:5" s="7" customFormat="1">
      <c r="A1151" s="7" t="s">
        <v>49</v>
      </c>
      <c r="C1151" s="144" t="s">
        <v>8274</v>
      </c>
      <c r="D1151" s="145">
        <v>30</v>
      </c>
      <c r="E1151" s="147">
        <v>43100</v>
      </c>
    </row>
    <row r="1152" spans="1:5" s="7" customFormat="1">
      <c r="A1152" s="7" t="s">
        <v>49</v>
      </c>
      <c r="C1152" s="144" t="s">
        <v>5216</v>
      </c>
      <c r="D1152" s="145">
        <v>33</v>
      </c>
      <c r="E1152" s="147">
        <v>43100</v>
      </c>
    </row>
    <row r="1153" spans="1:5" s="7" customFormat="1">
      <c r="A1153" s="7" t="s">
        <v>49</v>
      </c>
      <c r="C1153" s="144" t="s">
        <v>5005</v>
      </c>
      <c r="D1153" s="145">
        <v>270</v>
      </c>
      <c r="E1153" s="147">
        <v>43100</v>
      </c>
    </row>
    <row r="1154" spans="1:5" s="7" customFormat="1">
      <c r="A1154" s="7" t="s">
        <v>49</v>
      </c>
      <c r="C1154" s="144" t="s">
        <v>5008</v>
      </c>
      <c r="D1154" s="145">
        <v>2020</v>
      </c>
      <c r="E1154" s="147">
        <v>43100</v>
      </c>
    </row>
    <row r="1155" spans="1:5" s="7" customFormat="1">
      <c r="A1155" s="7" t="s">
        <v>49</v>
      </c>
      <c r="C1155" s="144" t="s">
        <v>5010</v>
      </c>
      <c r="D1155" s="145">
        <v>122</v>
      </c>
      <c r="E1155" s="147">
        <v>43100</v>
      </c>
    </row>
    <row r="1156" spans="1:5" s="7" customFormat="1">
      <c r="A1156" s="7" t="s">
        <v>49</v>
      </c>
      <c r="C1156" s="144" t="s">
        <v>5012</v>
      </c>
      <c r="D1156" s="145">
        <v>480</v>
      </c>
      <c r="E1156" s="147">
        <v>43100</v>
      </c>
    </row>
    <row r="1157" spans="1:5" s="7" customFormat="1">
      <c r="A1157" s="7" t="s">
        <v>49</v>
      </c>
      <c r="C1157" s="144" t="s">
        <v>5014</v>
      </c>
      <c r="D1157" s="145">
        <v>700</v>
      </c>
      <c r="E1157" s="147">
        <v>43100</v>
      </c>
    </row>
    <row r="1158" spans="1:5" s="7" customFormat="1">
      <c r="A1158" s="7" t="s">
        <v>49</v>
      </c>
      <c r="C1158" s="144" t="s">
        <v>5016</v>
      </c>
      <c r="D1158" s="145">
        <v>910</v>
      </c>
      <c r="E1158" s="147">
        <v>43100</v>
      </c>
    </row>
    <row r="1159" spans="1:5" s="7" customFormat="1">
      <c r="A1159" s="7" t="s">
        <v>49</v>
      </c>
      <c r="C1159" s="144" t="s">
        <v>5018</v>
      </c>
      <c r="D1159" s="145">
        <v>400</v>
      </c>
      <c r="E1159" s="147">
        <v>43100</v>
      </c>
    </row>
    <row r="1160" spans="1:5" s="7" customFormat="1">
      <c r="A1160" s="7" t="s">
        <v>49</v>
      </c>
      <c r="C1160" s="144" t="s">
        <v>5020</v>
      </c>
      <c r="D1160" s="145">
        <v>3110</v>
      </c>
      <c r="E1160" s="147">
        <v>43100</v>
      </c>
    </row>
    <row r="1161" spans="1:5" s="7" customFormat="1">
      <c r="A1161" s="7" t="s">
        <v>49</v>
      </c>
      <c r="C1161" s="144" t="s">
        <v>1528</v>
      </c>
      <c r="D1161" s="145">
        <v>11</v>
      </c>
      <c r="E1161" s="147">
        <v>43100</v>
      </c>
    </row>
    <row r="1162" spans="1:5" s="7" customFormat="1">
      <c r="A1162" s="7" t="s">
        <v>49</v>
      </c>
      <c r="C1162" s="144" t="s">
        <v>6140</v>
      </c>
      <c r="D1162" s="145">
        <v>72</v>
      </c>
      <c r="E1162" s="147">
        <v>43100</v>
      </c>
    </row>
    <row r="1163" spans="1:5" s="7" customFormat="1">
      <c r="A1163" s="7" t="s">
        <v>49</v>
      </c>
      <c r="C1163" s="144" t="s">
        <v>8674</v>
      </c>
      <c r="D1163" s="145">
        <v>4</v>
      </c>
      <c r="E1163" s="147">
        <v>43100</v>
      </c>
    </row>
    <row r="1164" spans="1:5" s="7" customFormat="1">
      <c r="A1164" s="7" t="s">
        <v>49</v>
      </c>
      <c r="C1164" s="144" t="s">
        <v>1531</v>
      </c>
      <c r="D1164" s="145">
        <v>26</v>
      </c>
      <c r="E1164" s="147">
        <v>43100</v>
      </c>
    </row>
    <row r="1165" spans="1:5" s="7" customFormat="1">
      <c r="A1165" s="7" t="s">
        <v>49</v>
      </c>
      <c r="C1165" s="144" t="s">
        <v>1534</v>
      </c>
      <c r="D1165" s="145">
        <v>17</v>
      </c>
      <c r="E1165" s="147">
        <v>43100</v>
      </c>
    </row>
    <row r="1166" spans="1:5" s="7" customFormat="1">
      <c r="A1166" s="7" t="s">
        <v>49</v>
      </c>
      <c r="C1166" s="144" t="s">
        <v>1537</v>
      </c>
      <c r="D1166" s="145">
        <v>31</v>
      </c>
      <c r="E1166" s="147">
        <v>43100</v>
      </c>
    </row>
    <row r="1167" spans="1:5" s="7" customFormat="1">
      <c r="A1167" s="7" t="s">
        <v>49</v>
      </c>
      <c r="C1167" s="144" t="s">
        <v>6146</v>
      </c>
      <c r="D1167" s="145">
        <v>330</v>
      </c>
      <c r="E1167" s="147">
        <v>43100</v>
      </c>
    </row>
    <row r="1168" spans="1:5" s="7" customFormat="1">
      <c r="A1168" s="7" t="s">
        <v>49</v>
      </c>
      <c r="C1168" s="144" t="s">
        <v>1540</v>
      </c>
      <c r="D1168" s="145">
        <v>54</v>
      </c>
      <c r="E1168" s="147">
        <v>43100</v>
      </c>
    </row>
    <row r="1169" spans="1:5" s="7" customFormat="1">
      <c r="A1169" s="7" t="s">
        <v>49</v>
      </c>
      <c r="C1169" s="144" t="s">
        <v>1543</v>
      </c>
      <c r="D1169" s="145">
        <v>31</v>
      </c>
      <c r="E1169" s="147">
        <v>43100</v>
      </c>
    </row>
    <row r="1170" spans="1:5" s="7" customFormat="1">
      <c r="A1170" s="7" t="s">
        <v>49</v>
      </c>
      <c r="C1170" s="144" t="s">
        <v>3665</v>
      </c>
      <c r="D1170" s="145">
        <v>1</v>
      </c>
      <c r="E1170" s="147">
        <v>43100</v>
      </c>
    </row>
    <row r="1171" spans="1:5" s="7" customFormat="1">
      <c r="A1171" s="7" t="s">
        <v>49</v>
      </c>
      <c r="C1171" s="144" t="s">
        <v>1549</v>
      </c>
      <c r="D1171" s="145">
        <v>6</v>
      </c>
      <c r="E1171" s="147">
        <v>43100</v>
      </c>
    </row>
    <row r="1172" spans="1:5" s="7" customFormat="1">
      <c r="A1172" s="7" t="s">
        <v>49</v>
      </c>
      <c r="C1172" s="144" t="s">
        <v>1552</v>
      </c>
      <c r="D1172" s="145">
        <v>491</v>
      </c>
      <c r="E1172" s="147">
        <v>43100</v>
      </c>
    </row>
    <row r="1173" spans="1:5" s="7" customFormat="1">
      <c r="A1173" s="7" t="s">
        <v>49</v>
      </c>
      <c r="C1173" s="144" t="s">
        <v>1554</v>
      </c>
      <c r="D1173" s="145">
        <v>384</v>
      </c>
      <c r="E1173" s="147">
        <v>43100</v>
      </c>
    </row>
    <row r="1174" spans="1:5" s="7" customFormat="1">
      <c r="A1174" s="7" t="s">
        <v>49</v>
      </c>
      <c r="C1174" s="144" t="s">
        <v>1557</v>
      </c>
      <c r="D1174" s="145">
        <v>215</v>
      </c>
      <c r="E1174" s="147">
        <v>43100</v>
      </c>
    </row>
    <row r="1175" spans="1:5" s="7" customFormat="1">
      <c r="A1175" s="7" t="s">
        <v>49</v>
      </c>
      <c r="C1175" s="144" t="s">
        <v>8677</v>
      </c>
      <c r="D1175" s="145">
        <v>756</v>
      </c>
      <c r="E1175" s="147">
        <v>43100</v>
      </c>
    </row>
    <row r="1176" spans="1:5" s="7" customFormat="1">
      <c r="A1176" s="7" t="s">
        <v>49</v>
      </c>
      <c r="C1176" s="144" t="s">
        <v>8364</v>
      </c>
      <c r="D1176" s="145">
        <v>146</v>
      </c>
      <c r="E1176" s="147">
        <v>43100</v>
      </c>
    </row>
    <row r="1177" spans="1:5" s="7" customFormat="1">
      <c r="A1177" s="7" t="s">
        <v>49</v>
      </c>
      <c r="C1177" s="144" t="s">
        <v>8679</v>
      </c>
      <c r="D1177" s="145">
        <v>1417</v>
      </c>
      <c r="E1177" s="147">
        <v>43100</v>
      </c>
    </row>
    <row r="1178" spans="1:5" s="7" customFormat="1">
      <c r="A1178" s="7" t="s">
        <v>49</v>
      </c>
      <c r="C1178" s="144" t="s">
        <v>1562</v>
      </c>
      <c r="D1178" s="145">
        <v>228</v>
      </c>
      <c r="E1178" s="147">
        <v>43100</v>
      </c>
    </row>
    <row r="1179" spans="1:5" s="7" customFormat="1">
      <c r="A1179" s="7" t="s">
        <v>49</v>
      </c>
      <c r="C1179" s="144" t="s">
        <v>9096</v>
      </c>
      <c r="D1179" s="145">
        <v>780</v>
      </c>
      <c r="E1179" s="147">
        <v>43100</v>
      </c>
    </row>
    <row r="1180" spans="1:5" s="7" customFormat="1">
      <c r="A1180" s="7" t="s">
        <v>49</v>
      </c>
      <c r="C1180" s="144" t="s">
        <v>1565</v>
      </c>
      <c r="D1180" s="145">
        <v>103</v>
      </c>
      <c r="E1180" s="147">
        <v>43100</v>
      </c>
    </row>
    <row r="1181" spans="1:5" s="7" customFormat="1">
      <c r="A1181" s="7" t="s">
        <v>49</v>
      </c>
      <c r="C1181" s="144" t="s">
        <v>1568</v>
      </c>
      <c r="D1181" s="145">
        <v>445</v>
      </c>
      <c r="E1181" s="147">
        <v>43100</v>
      </c>
    </row>
    <row r="1182" spans="1:5" s="7" customFormat="1">
      <c r="A1182" s="7" t="s">
        <v>49</v>
      </c>
      <c r="C1182" s="144" t="s">
        <v>1573</v>
      </c>
      <c r="D1182" s="145">
        <v>300</v>
      </c>
      <c r="E1182" s="147">
        <v>43100</v>
      </c>
    </row>
    <row r="1183" spans="1:5" s="7" customFormat="1">
      <c r="A1183" s="7" t="s">
        <v>49</v>
      </c>
      <c r="C1183" s="144" t="s">
        <v>1575</v>
      </c>
      <c r="D1183" s="145">
        <v>193</v>
      </c>
      <c r="E1183" s="147">
        <v>43100</v>
      </c>
    </row>
    <row r="1184" spans="1:5" s="7" customFormat="1">
      <c r="A1184" s="7" t="s">
        <v>49</v>
      </c>
      <c r="C1184" s="144" t="s">
        <v>1577</v>
      </c>
      <c r="D1184" s="145">
        <v>5</v>
      </c>
      <c r="E1184" s="147">
        <v>43100</v>
      </c>
    </row>
    <row r="1185" spans="1:5" s="7" customFormat="1">
      <c r="A1185" s="7" t="s">
        <v>49</v>
      </c>
      <c r="C1185" s="144" t="s">
        <v>1579</v>
      </c>
      <c r="D1185" s="145">
        <v>316</v>
      </c>
      <c r="E1185" s="147">
        <v>43100</v>
      </c>
    </row>
    <row r="1186" spans="1:5" s="7" customFormat="1">
      <c r="A1186" s="7" t="s">
        <v>49</v>
      </c>
      <c r="C1186" s="144" t="s">
        <v>1580</v>
      </c>
      <c r="D1186" s="145">
        <v>293</v>
      </c>
      <c r="E1186" s="147">
        <v>43100</v>
      </c>
    </row>
    <row r="1187" spans="1:5" s="7" customFormat="1">
      <c r="A1187" s="7" t="s">
        <v>49</v>
      </c>
      <c r="C1187" s="144" t="s">
        <v>1582</v>
      </c>
      <c r="D1187" s="145">
        <v>12</v>
      </c>
      <c r="E1187" s="147">
        <v>43100</v>
      </c>
    </row>
    <row r="1188" spans="1:5" s="7" customFormat="1">
      <c r="A1188" s="7" t="s">
        <v>49</v>
      </c>
      <c r="C1188" s="144" t="s">
        <v>5195</v>
      </c>
      <c r="D1188" s="145">
        <v>3359</v>
      </c>
      <c r="E1188" s="147">
        <v>43100</v>
      </c>
    </row>
    <row r="1189" spans="1:5" s="7" customFormat="1">
      <c r="A1189" s="7" t="s">
        <v>49</v>
      </c>
      <c r="C1189" s="144" t="s">
        <v>5291</v>
      </c>
      <c r="D1189" s="145">
        <v>1181</v>
      </c>
      <c r="E1189" s="147">
        <v>43100</v>
      </c>
    </row>
    <row r="1190" spans="1:5" s="7" customFormat="1">
      <c r="A1190" s="7" t="s">
        <v>49</v>
      </c>
      <c r="C1190" s="144" t="s">
        <v>5296</v>
      </c>
      <c r="D1190" s="145">
        <v>4</v>
      </c>
      <c r="E1190" s="147">
        <v>43100</v>
      </c>
    </row>
    <row r="1191" spans="1:5" s="7" customFormat="1">
      <c r="A1191" s="7" t="s">
        <v>49</v>
      </c>
      <c r="C1191" s="144" t="s">
        <v>5299</v>
      </c>
      <c r="D1191" s="145">
        <v>1</v>
      </c>
      <c r="E1191" s="147">
        <v>43100</v>
      </c>
    </row>
    <row r="1192" spans="1:5" s="7" customFormat="1">
      <c r="A1192" s="7" t="s">
        <v>49</v>
      </c>
      <c r="C1192" s="144" t="s">
        <v>9253</v>
      </c>
      <c r="D1192" s="145">
        <v>6</v>
      </c>
      <c r="E1192" s="147">
        <v>43100</v>
      </c>
    </row>
    <row r="1193" spans="1:5" s="7" customFormat="1">
      <c r="A1193" s="7" t="s">
        <v>49</v>
      </c>
      <c r="C1193" s="144" t="s">
        <v>9254</v>
      </c>
      <c r="D1193" s="145">
        <v>73</v>
      </c>
      <c r="E1193" s="147">
        <v>43100</v>
      </c>
    </row>
    <row r="1194" spans="1:5" s="7" customFormat="1">
      <c r="A1194" s="7" t="s">
        <v>49</v>
      </c>
      <c r="C1194" s="144" t="s">
        <v>9255</v>
      </c>
      <c r="D1194" s="145">
        <v>4</v>
      </c>
      <c r="E1194" s="147">
        <v>43100</v>
      </c>
    </row>
    <row r="1195" spans="1:5" s="7" customFormat="1">
      <c r="A1195" s="7" t="s">
        <v>49</v>
      </c>
      <c r="C1195" s="144" t="s">
        <v>9256</v>
      </c>
      <c r="D1195" s="145">
        <v>24</v>
      </c>
      <c r="E1195" s="147">
        <v>43100</v>
      </c>
    </row>
    <row r="1196" spans="1:5" s="7" customFormat="1">
      <c r="A1196" s="7" t="s">
        <v>49</v>
      </c>
      <c r="C1196" s="144" t="s">
        <v>5302</v>
      </c>
      <c r="D1196" s="145">
        <v>5</v>
      </c>
      <c r="E1196" s="147">
        <v>43100</v>
      </c>
    </row>
    <row r="1197" spans="1:5" s="7" customFormat="1">
      <c r="A1197" s="7" t="s">
        <v>49</v>
      </c>
      <c r="C1197" s="144" t="s">
        <v>5305</v>
      </c>
      <c r="D1197" s="145">
        <v>52</v>
      </c>
      <c r="E1197" s="147">
        <v>43100</v>
      </c>
    </row>
    <row r="1198" spans="1:5" s="7" customFormat="1">
      <c r="A1198" s="7" t="s">
        <v>49</v>
      </c>
      <c r="C1198" s="144" t="s">
        <v>5308</v>
      </c>
      <c r="D1198" s="145">
        <v>30</v>
      </c>
      <c r="E1198" s="147">
        <v>43100</v>
      </c>
    </row>
    <row r="1199" spans="1:5" s="7" customFormat="1">
      <c r="A1199" s="7" t="s">
        <v>49</v>
      </c>
      <c r="C1199" s="144" t="s">
        <v>9257</v>
      </c>
      <c r="D1199" s="145">
        <v>2</v>
      </c>
      <c r="E1199" s="147">
        <v>43100</v>
      </c>
    </row>
    <row r="1200" spans="1:5" s="7" customFormat="1">
      <c r="A1200" s="7" t="s">
        <v>49</v>
      </c>
      <c r="C1200" s="144" t="s">
        <v>5311</v>
      </c>
      <c r="D1200" s="145">
        <v>48</v>
      </c>
      <c r="E1200" s="147">
        <v>43100</v>
      </c>
    </row>
    <row r="1201" spans="1:5" s="7" customFormat="1">
      <c r="A1201" s="7" t="s">
        <v>49</v>
      </c>
      <c r="C1201" s="144" t="s">
        <v>3826</v>
      </c>
      <c r="D1201" s="145">
        <v>24</v>
      </c>
      <c r="E1201" s="147">
        <v>43100</v>
      </c>
    </row>
    <row r="1202" spans="1:5" s="7" customFormat="1">
      <c r="A1202" s="7" t="s">
        <v>49</v>
      </c>
      <c r="C1202" s="144" t="s">
        <v>3827</v>
      </c>
      <c r="D1202" s="145">
        <v>3</v>
      </c>
      <c r="E1202" s="147">
        <v>43100</v>
      </c>
    </row>
    <row r="1203" spans="1:5" s="7" customFormat="1">
      <c r="A1203" s="7" t="s">
        <v>49</v>
      </c>
      <c r="C1203" s="144" t="s">
        <v>3828</v>
      </c>
      <c r="D1203" s="145">
        <v>8</v>
      </c>
      <c r="E1203" s="147">
        <v>43100</v>
      </c>
    </row>
    <row r="1204" spans="1:5" s="7" customFormat="1">
      <c r="A1204" s="7" t="s">
        <v>49</v>
      </c>
      <c r="C1204" s="144" t="s">
        <v>9258</v>
      </c>
      <c r="D1204" s="145">
        <v>6</v>
      </c>
      <c r="E1204" s="147">
        <v>43100</v>
      </c>
    </row>
    <row r="1205" spans="1:5" s="7" customFormat="1">
      <c r="A1205" s="7" t="s">
        <v>49</v>
      </c>
      <c r="C1205" s="144" t="s">
        <v>8299</v>
      </c>
      <c r="D1205" s="145">
        <v>17</v>
      </c>
      <c r="E1205" s="147">
        <v>43100</v>
      </c>
    </row>
    <row r="1206" spans="1:5" s="7" customFormat="1">
      <c r="A1206" s="7" t="s">
        <v>49</v>
      </c>
      <c r="C1206" s="144" t="s">
        <v>6271</v>
      </c>
      <c r="D1206" s="145">
        <v>3</v>
      </c>
      <c r="E1206" s="147">
        <v>43100</v>
      </c>
    </row>
    <row r="1207" spans="1:5" s="7" customFormat="1">
      <c r="A1207" s="7" t="s">
        <v>49</v>
      </c>
      <c r="C1207" s="144" t="s">
        <v>6283</v>
      </c>
      <c r="D1207" s="145">
        <v>1</v>
      </c>
      <c r="E1207" s="147">
        <v>43100</v>
      </c>
    </row>
    <row r="1208" spans="1:5" s="7" customFormat="1">
      <c r="A1208" s="7" t="s">
        <v>49</v>
      </c>
      <c r="C1208" s="144" t="s">
        <v>6285</v>
      </c>
      <c r="D1208" s="145">
        <v>15</v>
      </c>
      <c r="E1208" s="147">
        <v>43100</v>
      </c>
    </row>
    <row r="1209" spans="1:5" s="7" customFormat="1">
      <c r="A1209" s="7" t="s">
        <v>49</v>
      </c>
      <c r="C1209" s="144" t="s">
        <v>6287</v>
      </c>
      <c r="D1209" s="145">
        <v>1</v>
      </c>
      <c r="E1209" s="147">
        <v>43100</v>
      </c>
    </row>
    <row r="1210" spans="1:5" s="7" customFormat="1">
      <c r="A1210" s="7" t="s">
        <v>49</v>
      </c>
      <c r="C1210" s="144" t="s">
        <v>6289</v>
      </c>
      <c r="D1210" s="145">
        <v>1</v>
      </c>
      <c r="E1210" s="147">
        <v>43100</v>
      </c>
    </row>
    <row r="1211" spans="1:5" s="7" customFormat="1">
      <c r="A1211" s="7" t="s">
        <v>49</v>
      </c>
      <c r="C1211" s="144" t="s">
        <v>6291</v>
      </c>
      <c r="D1211" s="145">
        <v>3</v>
      </c>
      <c r="E1211" s="147">
        <v>43100</v>
      </c>
    </row>
    <row r="1212" spans="1:5" s="7" customFormat="1">
      <c r="A1212" s="7" t="s">
        <v>49</v>
      </c>
      <c r="C1212" s="144" t="s">
        <v>6293</v>
      </c>
      <c r="D1212" s="145">
        <v>9</v>
      </c>
      <c r="E1212" s="147">
        <v>43100</v>
      </c>
    </row>
    <row r="1213" spans="1:5" s="7" customFormat="1">
      <c r="A1213" s="7" t="s">
        <v>49</v>
      </c>
      <c r="C1213" s="144" t="s">
        <v>6341</v>
      </c>
      <c r="D1213" s="145">
        <v>31</v>
      </c>
      <c r="E1213" s="147">
        <v>43100</v>
      </c>
    </row>
    <row r="1214" spans="1:5" s="7" customFormat="1">
      <c r="A1214" s="7" t="s">
        <v>49</v>
      </c>
      <c r="C1214" s="144" t="s">
        <v>6343</v>
      </c>
      <c r="D1214" s="145">
        <v>10</v>
      </c>
      <c r="E1214" s="147">
        <v>43100</v>
      </c>
    </row>
    <row r="1215" spans="1:5" s="7" customFormat="1">
      <c r="A1215" s="7" t="s">
        <v>49</v>
      </c>
      <c r="C1215" s="144" t="s">
        <v>6295</v>
      </c>
      <c r="D1215" s="145">
        <v>15</v>
      </c>
      <c r="E1215" s="147">
        <v>43100</v>
      </c>
    </row>
    <row r="1216" spans="1:5" s="7" customFormat="1">
      <c r="A1216" s="7" t="s">
        <v>49</v>
      </c>
      <c r="C1216" s="144" t="s">
        <v>6297</v>
      </c>
      <c r="D1216" s="145">
        <v>1</v>
      </c>
      <c r="E1216" s="147">
        <v>43100</v>
      </c>
    </row>
    <row r="1217" spans="1:5" s="7" customFormat="1">
      <c r="A1217" s="7" t="s">
        <v>49</v>
      </c>
      <c r="C1217" s="144" t="s">
        <v>6299</v>
      </c>
      <c r="D1217" s="145">
        <v>6</v>
      </c>
      <c r="E1217" s="147">
        <v>43100</v>
      </c>
    </row>
    <row r="1218" spans="1:5" s="7" customFormat="1">
      <c r="A1218" s="7" t="s">
        <v>49</v>
      </c>
      <c r="C1218" s="144" t="s">
        <v>6301</v>
      </c>
      <c r="D1218" s="145">
        <v>1</v>
      </c>
      <c r="E1218" s="147">
        <v>43100</v>
      </c>
    </row>
    <row r="1219" spans="1:5" s="7" customFormat="1">
      <c r="A1219" s="7" t="s">
        <v>49</v>
      </c>
      <c r="C1219" s="144" t="s">
        <v>6305</v>
      </c>
      <c r="D1219" s="145">
        <v>18</v>
      </c>
      <c r="E1219" s="147">
        <v>43100</v>
      </c>
    </row>
    <row r="1220" spans="1:5" s="7" customFormat="1">
      <c r="A1220" s="7" t="s">
        <v>49</v>
      </c>
      <c r="C1220" s="144" t="s">
        <v>6307</v>
      </c>
      <c r="D1220" s="145">
        <v>3</v>
      </c>
      <c r="E1220" s="147">
        <v>43100</v>
      </c>
    </row>
    <row r="1221" spans="1:5" s="7" customFormat="1">
      <c r="A1221" s="7" t="s">
        <v>49</v>
      </c>
      <c r="C1221" s="144" t="s">
        <v>6308</v>
      </c>
      <c r="D1221" s="145">
        <v>2</v>
      </c>
      <c r="E1221" s="147">
        <v>43100</v>
      </c>
    </row>
    <row r="1222" spans="1:5" s="7" customFormat="1">
      <c r="A1222" s="7" t="s">
        <v>49</v>
      </c>
      <c r="C1222" s="144" t="s">
        <v>6309</v>
      </c>
      <c r="D1222" s="145">
        <v>20</v>
      </c>
      <c r="E1222" s="147">
        <v>43100</v>
      </c>
    </row>
    <row r="1223" spans="1:5" s="7" customFormat="1">
      <c r="A1223" s="7" t="s">
        <v>49</v>
      </c>
      <c r="C1223" s="144" t="s">
        <v>6311</v>
      </c>
      <c r="D1223" s="145">
        <v>29</v>
      </c>
      <c r="E1223" s="147">
        <v>43100</v>
      </c>
    </row>
    <row r="1224" spans="1:5" s="7" customFormat="1">
      <c r="A1224" s="7" t="s">
        <v>49</v>
      </c>
      <c r="C1224" s="144" t="s">
        <v>6325</v>
      </c>
      <c r="D1224" s="145">
        <v>2</v>
      </c>
      <c r="E1224" s="147">
        <v>43100</v>
      </c>
    </row>
    <row r="1225" spans="1:5" s="7" customFormat="1">
      <c r="A1225" s="7" t="s">
        <v>49</v>
      </c>
      <c r="C1225" s="144" t="s">
        <v>6327</v>
      </c>
      <c r="D1225" s="145">
        <v>1</v>
      </c>
      <c r="E1225" s="147">
        <v>43100</v>
      </c>
    </row>
    <row r="1226" spans="1:5" s="7" customFormat="1">
      <c r="A1226" s="7" t="s">
        <v>49</v>
      </c>
      <c r="C1226" s="144" t="s">
        <v>6335</v>
      </c>
      <c r="D1226" s="145">
        <v>22</v>
      </c>
      <c r="E1226" s="147">
        <v>43100</v>
      </c>
    </row>
    <row r="1227" spans="1:5" s="7" customFormat="1">
      <c r="A1227" s="7" t="s">
        <v>49</v>
      </c>
      <c r="C1227" s="144" t="s">
        <v>6337</v>
      </c>
      <c r="D1227" s="145">
        <v>5</v>
      </c>
      <c r="E1227" s="147">
        <v>43100</v>
      </c>
    </row>
    <row r="1228" spans="1:5" s="7" customFormat="1">
      <c r="A1228" s="7" t="s">
        <v>49</v>
      </c>
      <c r="C1228" s="144" t="s">
        <v>6345</v>
      </c>
      <c r="D1228" s="145">
        <v>4</v>
      </c>
      <c r="E1228" s="147">
        <v>43100</v>
      </c>
    </row>
    <row r="1229" spans="1:5" s="7" customFormat="1">
      <c r="A1229" s="7" t="s">
        <v>49</v>
      </c>
      <c r="C1229" s="144" t="s">
        <v>6375</v>
      </c>
      <c r="D1229" s="145">
        <v>1</v>
      </c>
      <c r="E1229" s="147">
        <v>43100</v>
      </c>
    </row>
    <row r="1230" spans="1:5" s="7" customFormat="1">
      <c r="A1230" s="7" t="s">
        <v>49</v>
      </c>
      <c r="C1230" s="144" t="s">
        <v>6391</v>
      </c>
      <c r="D1230" s="145">
        <v>5</v>
      </c>
      <c r="E1230" s="147">
        <v>43100</v>
      </c>
    </row>
    <row r="1231" spans="1:5" s="7" customFormat="1">
      <c r="A1231" s="7" t="s">
        <v>49</v>
      </c>
      <c r="C1231" s="144" t="s">
        <v>6393</v>
      </c>
      <c r="D1231" s="145">
        <v>4</v>
      </c>
      <c r="E1231" s="147">
        <v>43100</v>
      </c>
    </row>
    <row r="1232" spans="1:5" s="7" customFormat="1">
      <c r="A1232" s="7" t="s">
        <v>49</v>
      </c>
      <c r="C1232" s="144" t="s">
        <v>6397</v>
      </c>
      <c r="D1232" s="145">
        <v>16</v>
      </c>
      <c r="E1232" s="147">
        <v>43100</v>
      </c>
    </row>
    <row r="1233" spans="1:5" s="7" customFormat="1">
      <c r="A1233" s="7" t="s">
        <v>49</v>
      </c>
      <c r="C1233" s="144" t="s">
        <v>6399</v>
      </c>
      <c r="D1233" s="145">
        <v>6</v>
      </c>
      <c r="E1233" s="147">
        <v>43100</v>
      </c>
    </row>
    <row r="1234" spans="1:5" s="7" customFormat="1">
      <c r="A1234" s="7" t="s">
        <v>49</v>
      </c>
      <c r="C1234" s="144" t="s">
        <v>6401</v>
      </c>
      <c r="D1234" s="145">
        <v>1</v>
      </c>
      <c r="E1234" s="147">
        <v>43100</v>
      </c>
    </row>
    <row r="1235" spans="1:5" s="7" customFormat="1">
      <c r="A1235" s="7" t="s">
        <v>49</v>
      </c>
      <c r="C1235" s="144" t="s">
        <v>9259</v>
      </c>
      <c r="D1235" s="145">
        <v>13</v>
      </c>
      <c r="E1235" s="147">
        <v>43100</v>
      </c>
    </row>
    <row r="1236" spans="1:5" s="7" customFormat="1">
      <c r="A1236" s="7" t="s">
        <v>49</v>
      </c>
      <c r="C1236" s="144" t="s">
        <v>6416</v>
      </c>
      <c r="D1236" s="145">
        <v>2</v>
      </c>
      <c r="E1236" s="147">
        <v>43100</v>
      </c>
    </row>
    <row r="1237" spans="1:5" s="7" customFormat="1">
      <c r="A1237" s="7" t="s">
        <v>49</v>
      </c>
      <c r="C1237" s="144" t="s">
        <v>6418</v>
      </c>
      <c r="D1237" s="145">
        <v>2</v>
      </c>
      <c r="E1237" s="147">
        <v>43100</v>
      </c>
    </row>
    <row r="1238" spans="1:5" s="7" customFormat="1">
      <c r="A1238" s="7" t="s">
        <v>49</v>
      </c>
      <c r="C1238" s="144" t="s">
        <v>9260</v>
      </c>
      <c r="D1238" s="145">
        <v>3</v>
      </c>
      <c r="E1238" s="147">
        <v>43100</v>
      </c>
    </row>
    <row r="1239" spans="1:5" s="7" customFormat="1">
      <c r="A1239" s="7" t="s">
        <v>49</v>
      </c>
      <c r="C1239" s="144" t="s">
        <v>6431</v>
      </c>
      <c r="D1239" s="145">
        <v>14</v>
      </c>
      <c r="E1239" s="147">
        <v>43100</v>
      </c>
    </row>
    <row r="1240" spans="1:5" s="7" customFormat="1">
      <c r="A1240" s="7" t="s">
        <v>49</v>
      </c>
      <c r="C1240" s="144" t="s">
        <v>6440</v>
      </c>
      <c r="D1240" s="145">
        <v>2</v>
      </c>
      <c r="E1240" s="147">
        <v>43100</v>
      </c>
    </row>
    <row r="1241" spans="1:5" s="7" customFormat="1">
      <c r="A1241" s="7" t="s">
        <v>49</v>
      </c>
      <c r="C1241" s="144" t="s">
        <v>6454</v>
      </c>
      <c r="D1241" s="145">
        <v>7</v>
      </c>
      <c r="E1241" s="147">
        <v>43100</v>
      </c>
    </row>
    <row r="1242" spans="1:5" s="7" customFormat="1">
      <c r="A1242" s="7" t="s">
        <v>49</v>
      </c>
      <c r="C1242" s="144" t="s">
        <v>6458</v>
      </c>
      <c r="D1242" s="145">
        <v>2</v>
      </c>
      <c r="E1242" s="147">
        <v>43100</v>
      </c>
    </row>
    <row r="1243" spans="1:5" s="7" customFormat="1">
      <c r="A1243" s="7" t="s">
        <v>49</v>
      </c>
      <c r="C1243" s="144" t="s">
        <v>6475</v>
      </c>
      <c r="D1243" s="145">
        <v>1</v>
      </c>
      <c r="E1243" s="147">
        <v>43100</v>
      </c>
    </row>
    <row r="1244" spans="1:5" s="7" customFormat="1">
      <c r="A1244" s="7" t="s">
        <v>49</v>
      </c>
      <c r="C1244" s="144" t="s">
        <v>6477</v>
      </c>
      <c r="D1244" s="145">
        <v>7</v>
      </c>
      <c r="E1244" s="147">
        <v>43100</v>
      </c>
    </row>
    <row r="1245" spans="1:5" s="7" customFormat="1">
      <c r="A1245" s="7" t="s">
        <v>49</v>
      </c>
      <c r="C1245" s="144" t="s">
        <v>6479</v>
      </c>
      <c r="D1245" s="145">
        <v>8</v>
      </c>
      <c r="E1245" s="147">
        <v>43100</v>
      </c>
    </row>
    <row r="1246" spans="1:5" s="7" customFormat="1">
      <c r="A1246" s="7" t="s">
        <v>49</v>
      </c>
      <c r="C1246" s="144" t="s">
        <v>9261</v>
      </c>
      <c r="D1246" s="145">
        <v>2</v>
      </c>
      <c r="E1246" s="147">
        <v>43100</v>
      </c>
    </row>
    <row r="1247" spans="1:5" s="7" customFormat="1">
      <c r="A1247" s="7" t="s">
        <v>49</v>
      </c>
      <c r="C1247" s="144" t="s">
        <v>9262</v>
      </c>
      <c r="D1247" s="145">
        <v>1</v>
      </c>
      <c r="E1247" s="147">
        <v>43100</v>
      </c>
    </row>
    <row r="1248" spans="1:5" s="7" customFormat="1">
      <c r="A1248" s="7" t="s">
        <v>49</v>
      </c>
      <c r="C1248" s="144" t="s">
        <v>5043</v>
      </c>
      <c r="D1248" s="145">
        <v>19</v>
      </c>
      <c r="E1248" s="147">
        <v>43100</v>
      </c>
    </row>
    <row r="1249" spans="1:5" s="7" customFormat="1">
      <c r="A1249" s="7" t="s">
        <v>49</v>
      </c>
      <c r="C1249" s="144" t="s">
        <v>4838</v>
      </c>
      <c r="D1249" s="145">
        <v>21</v>
      </c>
      <c r="E1249" s="147">
        <v>43100</v>
      </c>
    </row>
    <row r="1250" spans="1:5" s="7" customFormat="1">
      <c r="A1250" s="7" t="s">
        <v>49</v>
      </c>
      <c r="C1250" s="144" t="s">
        <v>4842</v>
      </c>
      <c r="D1250" s="145">
        <v>2</v>
      </c>
      <c r="E1250" s="147">
        <v>43100</v>
      </c>
    </row>
    <row r="1251" spans="1:5" s="7" customFormat="1">
      <c r="A1251" s="7" t="s">
        <v>49</v>
      </c>
      <c r="C1251" s="144" t="s">
        <v>4844</v>
      </c>
      <c r="D1251" s="145">
        <v>1</v>
      </c>
      <c r="E1251" s="147">
        <v>43100</v>
      </c>
    </row>
    <row r="1252" spans="1:5" s="7" customFormat="1">
      <c r="A1252" s="7" t="s">
        <v>49</v>
      </c>
      <c r="C1252" s="144" t="s">
        <v>4846</v>
      </c>
      <c r="D1252" s="145">
        <v>7</v>
      </c>
      <c r="E1252" s="147">
        <v>43100</v>
      </c>
    </row>
    <row r="1253" spans="1:5" s="7" customFormat="1">
      <c r="A1253" s="7" t="s">
        <v>49</v>
      </c>
      <c r="C1253" s="144" t="s">
        <v>4856</v>
      </c>
      <c r="D1253" s="145">
        <v>5</v>
      </c>
      <c r="E1253" s="147">
        <v>43100</v>
      </c>
    </row>
    <row r="1254" spans="1:5" s="7" customFormat="1">
      <c r="A1254" s="7" t="s">
        <v>49</v>
      </c>
      <c r="C1254" s="144" t="s">
        <v>4860</v>
      </c>
      <c r="D1254" s="145">
        <v>144</v>
      </c>
      <c r="E1254" s="147">
        <v>43100</v>
      </c>
    </row>
    <row r="1255" spans="1:5" s="7" customFormat="1">
      <c r="A1255" s="7" t="s">
        <v>49</v>
      </c>
      <c r="C1255" s="144" t="s">
        <v>5049</v>
      </c>
      <c r="D1255" s="145">
        <v>5</v>
      </c>
      <c r="E1255" s="147">
        <v>43100</v>
      </c>
    </row>
    <row r="1256" spans="1:5" s="7" customFormat="1">
      <c r="A1256" s="7" t="s">
        <v>49</v>
      </c>
      <c r="C1256" s="144" t="s">
        <v>5051</v>
      </c>
      <c r="D1256" s="145">
        <v>3</v>
      </c>
      <c r="E1256" s="147">
        <v>43100</v>
      </c>
    </row>
    <row r="1257" spans="1:5" s="7" customFormat="1">
      <c r="A1257" s="7" t="s">
        <v>49</v>
      </c>
      <c r="C1257" s="144" t="s">
        <v>5053</v>
      </c>
      <c r="D1257" s="145">
        <v>3</v>
      </c>
      <c r="E1257" s="147">
        <v>43100</v>
      </c>
    </row>
    <row r="1258" spans="1:5" s="7" customFormat="1">
      <c r="A1258" s="7" t="s">
        <v>49</v>
      </c>
      <c r="C1258" s="144" t="s">
        <v>5055</v>
      </c>
      <c r="D1258" s="145">
        <v>1</v>
      </c>
      <c r="E1258" s="147">
        <v>43100</v>
      </c>
    </row>
    <row r="1259" spans="1:5" s="7" customFormat="1">
      <c r="A1259" s="7" t="s">
        <v>49</v>
      </c>
      <c r="C1259" s="144" t="s">
        <v>5057</v>
      </c>
      <c r="D1259" s="145">
        <v>6</v>
      </c>
      <c r="E1259" s="147">
        <v>43100</v>
      </c>
    </row>
    <row r="1260" spans="1:5" s="7" customFormat="1">
      <c r="A1260" s="7" t="s">
        <v>49</v>
      </c>
      <c r="C1260" s="144" t="s">
        <v>4785</v>
      </c>
      <c r="D1260" s="145">
        <v>164</v>
      </c>
      <c r="E1260" s="147">
        <v>43100</v>
      </c>
    </row>
    <row r="1261" spans="1:5" s="7" customFormat="1">
      <c r="A1261" s="7" t="s">
        <v>49</v>
      </c>
      <c r="C1261" s="144" t="s">
        <v>5059</v>
      </c>
      <c r="D1261" s="145">
        <v>53</v>
      </c>
      <c r="E1261" s="147">
        <v>43100</v>
      </c>
    </row>
    <row r="1262" spans="1:5" s="7" customFormat="1">
      <c r="A1262" s="7" t="s">
        <v>49</v>
      </c>
      <c r="C1262" s="144" t="s">
        <v>5063</v>
      </c>
      <c r="D1262" s="145">
        <v>15</v>
      </c>
      <c r="E1262" s="147">
        <v>43100</v>
      </c>
    </row>
    <row r="1263" spans="1:5" s="7" customFormat="1">
      <c r="A1263" s="7" t="s">
        <v>49</v>
      </c>
      <c r="C1263" s="144" t="s">
        <v>5027</v>
      </c>
      <c r="D1263" s="145">
        <v>79</v>
      </c>
      <c r="E1263" s="147">
        <v>43100</v>
      </c>
    </row>
    <row r="1264" spans="1:5" s="7" customFormat="1">
      <c r="A1264" s="7" t="s">
        <v>49</v>
      </c>
      <c r="C1264" s="144" t="s">
        <v>4872</v>
      </c>
      <c r="D1264" s="145">
        <v>25</v>
      </c>
      <c r="E1264" s="147">
        <v>43100</v>
      </c>
    </row>
    <row r="1265" spans="1:5" s="7" customFormat="1">
      <c r="A1265" s="7" t="s">
        <v>49</v>
      </c>
      <c r="C1265" s="144" t="s">
        <v>4874</v>
      </c>
      <c r="D1265" s="145">
        <v>212</v>
      </c>
      <c r="E1265" s="147">
        <v>43100</v>
      </c>
    </row>
    <row r="1266" spans="1:5" s="7" customFormat="1">
      <c r="A1266" s="7" t="s">
        <v>49</v>
      </c>
      <c r="C1266" s="144" t="s">
        <v>4876</v>
      </c>
      <c r="D1266" s="145">
        <v>263</v>
      </c>
      <c r="E1266" s="147">
        <v>43100</v>
      </c>
    </row>
    <row r="1267" spans="1:5" s="7" customFormat="1">
      <c r="A1267" s="7" t="s">
        <v>49</v>
      </c>
      <c r="C1267" s="144" t="s">
        <v>4878</v>
      </c>
      <c r="D1267" s="145">
        <v>126</v>
      </c>
      <c r="E1267" s="147">
        <v>43100</v>
      </c>
    </row>
    <row r="1268" spans="1:5" s="7" customFormat="1">
      <c r="A1268" s="7" t="s">
        <v>49</v>
      </c>
      <c r="C1268" s="144" t="s">
        <v>4880</v>
      </c>
      <c r="D1268" s="145">
        <v>159</v>
      </c>
      <c r="E1268" s="147">
        <v>43100</v>
      </c>
    </row>
    <row r="1269" spans="1:5" s="7" customFormat="1">
      <c r="A1269" s="7" t="s">
        <v>49</v>
      </c>
      <c r="C1269" s="144" t="s">
        <v>4882</v>
      </c>
      <c r="D1269" s="145">
        <v>55</v>
      </c>
      <c r="E1269" s="147">
        <v>43100</v>
      </c>
    </row>
    <row r="1270" spans="1:5" s="7" customFormat="1">
      <c r="A1270" s="7" t="s">
        <v>49</v>
      </c>
      <c r="C1270" s="144" t="s">
        <v>4884</v>
      </c>
      <c r="D1270" s="145">
        <v>33</v>
      </c>
      <c r="E1270" s="147">
        <v>43100</v>
      </c>
    </row>
    <row r="1271" spans="1:5" s="7" customFormat="1">
      <c r="A1271" s="7" t="s">
        <v>49</v>
      </c>
      <c r="C1271" s="144" t="s">
        <v>4886</v>
      </c>
      <c r="D1271" s="145">
        <v>131</v>
      </c>
      <c r="E1271" s="147">
        <v>43100</v>
      </c>
    </row>
    <row r="1272" spans="1:5" s="7" customFormat="1">
      <c r="A1272" s="7" t="s">
        <v>49</v>
      </c>
      <c r="C1272" s="144" t="s">
        <v>4888</v>
      </c>
      <c r="D1272" s="145">
        <v>22</v>
      </c>
      <c r="E1272" s="147">
        <v>43100</v>
      </c>
    </row>
    <row r="1273" spans="1:5" s="7" customFormat="1">
      <c r="A1273" s="7" t="s">
        <v>49</v>
      </c>
      <c r="C1273" s="144" t="s">
        <v>4890</v>
      </c>
      <c r="D1273" s="145">
        <v>26</v>
      </c>
      <c r="E1273" s="147">
        <v>43100</v>
      </c>
    </row>
    <row r="1274" spans="1:5" s="7" customFormat="1">
      <c r="A1274" s="7" t="s">
        <v>49</v>
      </c>
      <c r="C1274" s="144" t="s">
        <v>4892</v>
      </c>
      <c r="D1274" s="145">
        <v>103</v>
      </c>
      <c r="E1274" s="147">
        <v>43100</v>
      </c>
    </row>
    <row r="1275" spans="1:5" s="7" customFormat="1">
      <c r="A1275" s="7" t="s">
        <v>49</v>
      </c>
      <c r="C1275" s="144" t="s">
        <v>4896</v>
      </c>
      <c r="D1275" s="145">
        <v>20</v>
      </c>
      <c r="E1275" s="147">
        <v>43100</v>
      </c>
    </row>
    <row r="1276" spans="1:5" s="7" customFormat="1">
      <c r="A1276" s="7" t="s">
        <v>49</v>
      </c>
      <c r="C1276" s="144" t="s">
        <v>4898</v>
      </c>
      <c r="D1276" s="145">
        <v>1253</v>
      </c>
      <c r="E1276" s="147">
        <v>43100</v>
      </c>
    </row>
    <row r="1277" spans="1:5" s="7" customFormat="1">
      <c r="A1277" s="7" t="s">
        <v>49</v>
      </c>
      <c r="C1277" s="144" t="s">
        <v>4900</v>
      </c>
      <c r="D1277" s="145">
        <v>32</v>
      </c>
      <c r="E1277" s="147">
        <v>43100</v>
      </c>
    </row>
    <row r="1278" spans="1:5" s="7" customFormat="1">
      <c r="A1278" s="7" t="s">
        <v>49</v>
      </c>
      <c r="C1278" s="144" t="s">
        <v>4902</v>
      </c>
      <c r="D1278" s="145">
        <v>76</v>
      </c>
      <c r="E1278" s="147">
        <v>43100</v>
      </c>
    </row>
    <row r="1279" spans="1:5" s="7" customFormat="1">
      <c r="A1279" s="7" t="s">
        <v>49</v>
      </c>
      <c r="C1279" s="144" t="s">
        <v>4904</v>
      </c>
      <c r="D1279" s="145">
        <v>934</v>
      </c>
      <c r="E1279" s="147">
        <v>43100</v>
      </c>
    </row>
    <row r="1280" spans="1:5" s="7" customFormat="1">
      <c r="A1280" s="7" t="s">
        <v>49</v>
      </c>
      <c r="C1280" s="144" t="s">
        <v>4906</v>
      </c>
      <c r="D1280" s="145">
        <v>113</v>
      </c>
      <c r="E1280" s="147">
        <v>43100</v>
      </c>
    </row>
    <row r="1281" spans="1:5" s="7" customFormat="1">
      <c r="A1281" s="7" t="s">
        <v>49</v>
      </c>
      <c r="C1281" s="144" t="s">
        <v>4908</v>
      </c>
      <c r="D1281" s="145">
        <v>6</v>
      </c>
      <c r="E1281" s="147">
        <v>43100</v>
      </c>
    </row>
    <row r="1282" spans="1:5" s="7" customFormat="1">
      <c r="A1282" s="7" t="s">
        <v>49</v>
      </c>
      <c r="C1282" s="144" t="s">
        <v>4910</v>
      </c>
      <c r="D1282" s="145">
        <v>353</v>
      </c>
      <c r="E1282" s="147">
        <v>43100</v>
      </c>
    </row>
    <row r="1283" spans="1:5" s="7" customFormat="1">
      <c r="A1283" s="7" t="s">
        <v>49</v>
      </c>
      <c r="C1283" s="144" t="s">
        <v>4912</v>
      </c>
      <c r="D1283" s="145">
        <v>3</v>
      </c>
      <c r="E1283" s="147">
        <v>43100</v>
      </c>
    </row>
    <row r="1284" spans="1:5" s="7" customFormat="1">
      <c r="A1284" s="7" t="s">
        <v>49</v>
      </c>
      <c r="C1284" s="144" t="s">
        <v>4914</v>
      </c>
      <c r="D1284" s="145">
        <v>21</v>
      </c>
      <c r="E1284" s="147">
        <v>43100</v>
      </c>
    </row>
    <row r="1285" spans="1:5" s="7" customFormat="1">
      <c r="A1285" s="7" t="s">
        <v>49</v>
      </c>
      <c r="C1285" s="144" t="s">
        <v>4916</v>
      </c>
      <c r="D1285" s="145">
        <v>5</v>
      </c>
      <c r="E1285" s="147">
        <v>43100</v>
      </c>
    </row>
    <row r="1286" spans="1:5" s="7" customFormat="1">
      <c r="A1286" s="7" t="s">
        <v>49</v>
      </c>
      <c r="C1286" s="144" t="s">
        <v>4918</v>
      </c>
      <c r="D1286" s="145">
        <v>217</v>
      </c>
      <c r="E1286" s="147">
        <v>43100</v>
      </c>
    </row>
    <row r="1287" spans="1:5" s="7" customFormat="1">
      <c r="A1287" s="7" t="s">
        <v>49</v>
      </c>
      <c r="C1287" s="144" t="s">
        <v>4920</v>
      </c>
      <c r="D1287" s="145">
        <v>8</v>
      </c>
      <c r="E1287" s="147">
        <v>43100</v>
      </c>
    </row>
    <row r="1288" spans="1:5" s="7" customFormat="1">
      <c r="A1288" s="7" t="s">
        <v>49</v>
      </c>
      <c r="C1288" s="144" t="s">
        <v>4922</v>
      </c>
      <c r="D1288" s="145">
        <v>8</v>
      </c>
      <c r="E1288" s="147">
        <v>43100</v>
      </c>
    </row>
    <row r="1289" spans="1:5" s="7" customFormat="1">
      <c r="A1289" s="7" t="s">
        <v>49</v>
      </c>
      <c r="C1289" s="144" t="s">
        <v>4930</v>
      </c>
      <c r="D1289" s="145">
        <v>67</v>
      </c>
      <c r="E1289" s="147">
        <v>43100</v>
      </c>
    </row>
    <row r="1290" spans="1:5" s="7" customFormat="1">
      <c r="A1290" s="7" t="s">
        <v>49</v>
      </c>
      <c r="C1290" s="144" t="s">
        <v>4932</v>
      </c>
      <c r="D1290" s="145">
        <v>1</v>
      </c>
      <c r="E1290" s="147">
        <v>43100</v>
      </c>
    </row>
    <row r="1291" spans="1:5" s="7" customFormat="1">
      <c r="A1291" s="7" t="s">
        <v>49</v>
      </c>
      <c r="C1291" s="144" t="s">
        <v>4934</v>
      </c>
      <c r="D1291" s="145">
        <v>68</v>
      </c>
      <c r="E1291" s="147">
        <v>43100</v>
      </c>
    </row>
    <row r="1292" spans="1:5" s="7" customFormat="1">
      <c r="A1292" s="7" t="s">
        <v>49</v>
      </c>
      <c r="C1292" s="144" t="s">
        <v>4936</v>
      </c>
      <c r="D1292" s="145">
        <v>2</v>
      </c>
      <c r="E1292" s="147">
        <v>43100</v>
      </c>
    </row>
    <row r="1293" spans="1:5" s="7" customFormat="1">
      <c r="A1293" s="7" t="s">
        <v>49</v>
      </c>
      <c r="C1293" s="144" t="s">
        <v>4938</v>
      </c>
      <c r="D1293" s="145">
        <v>15</v>
      </c>
      <c r="E1293" s="147">
        <v>43100</v>
      </c>
    </row>
    <row r="1294" spans="1:5" s="7" customFormat="1">
      <c r="A1294" s="7" t="s">
        <v>49</v>
      </c>
      <c r="C1294" s="144" t="s">
        <v>4940</v>
      </c>
      <c r="D1294" s="145">
        <v>309</v>
      </c>
      <c r="E1294" s="147">
        <v>43100</v>
      </c>
    </row>
    <row r="1295" spans="1:5" s="7" customFormat="1">
      <c r="A1295" s="7" t="s">
        <v>49</v>
      </c>
      <c r="C1295" s="144" t="s">
        <v>4942</v>
      </c>
      <c r="D1295" s="145">
        <v>48</v>
      </c>
      <c r="E1295" s="147">
        <v>43100</v>
      </c>
    </row>
    <row r="1296" spans="1:5" s="7" customFormat="1">
      <c r="A1296" s="7" t="s">
        <v>49</v>
      </c>
      <c r="C1296" s="144" t="s">
        <v>4944</v>
      </c>
      <c r="D1296" s="145">
        <v>132</v>
      </c>
      <c r="E1296" s="147">
        <v>43100</v>
      </c>
    </row>
    <row r="1297" spans="1:5" s="7" customFormat="1">
      <c r="A1297" s="7" t="s">
        <v>49</v>
      </c>
      <c r="C1297" s="144" t="s">
        <v>4946</v>
      </c>
      <c r="D1297" s="145">
        <v>1855</v>
      </c>
      <c r="E1297" s="147">
        <v>43100</v>
      </c>
    </row>
    <row r="1298" spans="1:5" s="7" customFormat="1">
      <c r="A1298" s="7" t="s">
        <v>49</v>
      </c>
      <c r="C1298" s="144" t="s">
        <v>4948</v>
      </c>
      <c r="D1298" s="145">
        <v>87</v>
      </c>
      <c r="E1298" s="147">
        <v>43100</v>
      </c>
    </row>
    <row r="1299" spans="1:5" s="7" customFormat="1">
      <c r="A1299" s="7" t="s">
        <v>49</v>
      </c>
      <c r="C1299" s="144" t="s">
        <v>4950</v>
      </c>
      <c r="D1299" s="145">
        <v>209</v>
      </c>
      <c r="E1299" s="147">
        <v>43100</v>
      </c>
    </row>
    <row r="1300" spans="1:5" s="7" customFormat="1">
      <c r="A1300" s="7" t="s">
        <v>49</v>
      </c>
      <c r="C1300" s="144" t="s">
        <v>4952</v>
      </c>
      <c r="D1300" s="145">
        <v>11</v>
      </c>
      <c r="E1300" s="147">
        <v>43100</v>
      </c>
    </row>
    <row r="1301" spans="1:5" s="7" customFormat="1">
      <c r="A1301" s="7" t="s">
        <v>49</v>
      </c>
      <c r="C1301" s="144" t="s">
        <v>4954</v>
      </c>
      <c r="D1301" s="145">
        <v>819</v>
      </c>
      <c r="E1301" s="147">
        <v>43100</v>
      </c>
    </row>
    <row r="1302" spans="1:5" s="7" customFormat="1">
      <c r="A1302" s="7" t="s">
        <v>49</v>
      </c>
      <c r="C1302" s="144" t="s">
        <v>4956</v>
      </c>
      <c r="D1302" s="145">
        <v>96</v>
      </c>
      <c r="E1302" s="147">
        <v>43100</v>
      </c>
    </row>
    <row r="1303" spans="1:5" s="7" customFormat="1">
      <c r="A1303" s="7" t="s">
        <v>49</v>
      </c>
      <c r="C1303" s="144" t="s">
        <v>4958</v>
      </c>
      <c r="D1303" s="145">
        <v>103</v>
      </c>
      <c r="E1303" s="147">
        <v>43100</v>
      </c>
    </row>
    <row r="1304" spans="1:5" s="7" customFormat="1">
      <c r="A1304" s="7" t="s">
        <v>49</v>
      </c>
      <c r="C1304" s="144" t="s">
        <v>4960</v>
      </c>
      <c r="D1304" s="145">
        <v>38</v>
      </c>
      <c r="E1304" s="147">
        <v>43100</v>
      </c>
    </row>
    <row r="1305" spans="1:5" s="7" customFormat="1">
      <c r="A1305" s="7" t="s">
        <v>49</v>
      </c>
      <c r="C1305" s="144" t="s">
        <v>4962</v>
      </c>
      <c r="D1305" s="145">
        <v>41</v>
      </c>
      <c r="E1305" s="147">
        <v>43100</v>
      </c>
    </row>
    <row r="1306" spans="1:5" s="7" customFormat="1">
      <c r="A1306" s="7" t="s">
        <v>49</v>
      </c>
      <c r="C1306" s="144" t="s">
        <v>4964</v>
      </c>
      <c r="D1306" s="145">
        <v>20</v>
      </c>
      <c r="E1306" s="147">
        <v>43100</v>
      </c>
    </row>
    <row r="1307" spans="1:5" s="7" customFormat="1">
      <c r="A1307" s="7" t="s">
        <v>49</v>
      </c>
      <c r="C1307" s="144" t="s">
        <v>4968</v>
      </c>
      <c r="D1307" s="145">
        <v>3</v>
      </c>
      <c r="E1307" s="147">
        <v>43100</v>
      </c>
    </row>
    <row r="1308" spans="1:5" s="7" customFormat="1">
      <c r="A1308" s="7" t="s">
        <v>49</v>
      </c>
      <c r="C1308" s="144" t="s">
        <v>5102</v>
      </c>
      <c r="D1308" s="145">
        <v>1</v>
      </c>
      <c r="E1308" s="147">
        <v>43112</v>
      </c>
    </row>
    <row r="1309" spans="1:5" s="7" customFormat="1">
      <c r="A1309" s="7" t="s">
        <v>49</v>
      </c>
      <c r="C1309" s="144" t="s">
        <v>5116</v>
      </c>
      <c r="D1309" s="145">
        <v>1</v>
      </c>
      <c r="E1309" s="147">
        <v>43112</v>
      </c>
    </row>
    <row r="1310" spans="1:5" s="7" customFormat="1">
      <c r="A1310" s="7" t="s">
        <v>49</v>
      </c>
      <c r="C1310" s="144" t="s">
        <v>5118</v>
      </c>
      <c r="D1310" s="145">
        <v>3</v>
      </c>
      <c r="E1310" s="147">
        <v>43112</v>
      </c>
    </row>
    <row r="1311" spans="1:5" s="7" customFormat="1">
      <c r="A1311" s="7" t="s">
        <v>49</v>
      </c>
      <c r="C1311" s="144" t="s">
        <v>5120</v>
      </c>
      <c r="D1311" s="145">
        <v>1</v>
      </c>
      <c r="E1311" s="147">
        <v>43112</v>
      </c>
    </row>
    <row r="1312" spans="1:5" s="7" customFormat="1">
      <c r="A1312" s="7" t="s">
        <v>49</v>
      </c>
      <c r="C1312" s="144" t="s">
        <v>5124</v>
      </c>
      <c r="D1312" s="145">
        <v>4</v>
      </c>
      <c r="E1312" s="147">
        <v>43112</v>
      </c>
    </row>
    <row r="1313" spans="1:5" s="7" customFormat="1">
      <c r="A1313" s="7" t="s">
        <v>49</v>
      </c>
      <c r="C1313" s="144" t="s">
        <v>5134</v>
      </c>
      <c r="D1313" s="145">
        <v>1</v>
      </c>
      <c r="E1313" s="147">
        <v>43112</v>
      </c>
    </row>
    <row r="1314" spans="1:5" s="7" customFormat="1">
      <c r="A1314" s="7" t="s">
        <v>49</v>
      </c>
      <c r="C1314" s="144" t="s">
        <v>697</v>
      </c>
      <c r="D1314" s="145">
        <v>1844</v>
      </c>
      <c r="E1314" s="147">
        <v>43112</v>
      </c>
    </row>
    <row r="1315" spans="1:5" s="7" customFormat="1">
      <c r="A1315" s="7" t="s">
        <v>49</v>
      </c>
      <c r="C1315" s="144" t="s">
        <v>728</v>
      </c>
      <c r="D1315" s="145">
        <v>1</v>
      </c>
      <c r="E1315" s="147">
        <v>43112</v>
      </c>
    </row>
    <row r="1316" spans="1:5" s="7" customFormat="1">
      <c r="A1316" s="7" t="s">
        <v>49</v>
      </c>
      <c r="C1316" s="144" t="s">
        <v>5373</v>
      </c>
      <c r="D1316" s="145">
        <v>62</v>
      </c>
      <c r="E1316" s="147">
        <v>43112</v>
      </c>
    </row>
    <row r="1317" spans="1:5" s="7" customFormat="1">
      <c r="A1317" s="7" t="s">
        <v>49</v>
      </c>
      <c r="C1317" s="144" t="s">
        <v>733</v>
      </c>
      <c r="D1317" s="145">
        <v>6</v>
      </c>
      <c r="E1317" s="147">
        <v>43112</v>
      </c>
    </row>
    <row r="1318" spans="1:5" s="7" customFormat="1">
      <c r="A1318" s="7" t="s">
        <v>49</v>
      </c>
      <c r="C1318" s="144" t="s">
        <v>5377</v>
      </c>
      <c r="D1318" s="145">
        <v>53</v>
      </c>
      <c r="E1318" s="147">
        <v>43112</v>
      </c>
    </row>
    <row r="1319" spans="1:5" s="7" customFormat="1">
      <c r="A1319" s="7" t="s">
        <v>49</v>
      </c>
      <c r="C1319" s="144" t="s">
        <v>5381</v>
      </c>
      <c r="D1319" s="145">
        <v>104</v>
      </c>
      <c r="E1319" s="147">
        <v>43112</v>
      </c>
    </row>
    <row r="1320" spans="1:5" s="7" customFormat="1">
      <c r="A1320" s="7" t="s">
        <v>49</v>
      </c>
      <c r="C1320" s="144" t="s">
        <v>740</v>
      </c>
      <c r="D1320" s="145">
        <v>119</v>
      </c>
      <c r="E1320" s="147">
        <v>43112</v>
      </c>
    </row>
    <row r="1321" spans="1:5" s="7" customFormat="1">
      <c r="A1321" s="7" t="s">
        <v>49</v>
      </c>
      <c r="C1321" s="144" t="s">
        <v>9174</v>
      </c>
      <c r="D1321" s="145">
        <v>28</v>
      </c>
      <c r="E1321" s="147">
        <v>43112</v>
      </c>
    </row>
    <row r="1322" spans="1:5" s="7" customFormat="1">
      <c r="A1322" s="7" t="s">
        <v>49</v>
      </c>
      <c r="C1322" s="144" t="s">
        <v>9175</v>
      </c>
      <c r="D1322" s="145">
        <v>6</v>
      </c>
      <c r="E1322" s="147">
        <v>43112</v>
      </c>
    </row>
    <row r="1323" spans="1:5" s="7" customFormat="1">
      <c r="A1323" s="7" t="s">
        <v>49</v>
      </c>
      <c r="C1323" s="144" t="s">
        <v>1077</v>
      </c>
      <c r="D1323" s="145">
        <v>100</v>
      </c>
      <c r="E1323" s="147">
        <v>43112</v>
      </c>
    </row>
    <row r="1324" spans="1:5" s="7" customFormat="1">
      <c r="A1324" s="7" t="s">
        <v>49</v>
      </c>
      <c r="C1324" s="144" t="s">
        <v>1081</v>
      </c>
      <c r="D1324" s="145">
        <v>300</v>
      </c>
      <c r="E1324" s="147">
        <v>43112</v>
      </c>
    </row>
    <row r="1325" spans="1:5" s="7" customFormat="1">
      <c r="A1325" s="7" t="s">
        <v>49</v>
      </c>
      <c r="C1325" s="144" t="s">
        <v>9176</v>
      </c>
      <c r="D1325" s="145">
        <v>11</v>
      </c>
      <c r="E1325" s="147">
        <v>43112</v>
      </c>
    </row>
    <row r="1326" spans="1:5" s="7" customFormat="1">
      <c r="A1326" s="7" t="s">
        <v>49</v>
      </c>
      <c r="C1326" s="144" t="s">
        <v>1085</v>
      </c>
      <c r="D1326" s="145">
        <v>114</v>
      </c>
      <c r="E1326" s="147">
        <v>43112</v>
      </c>
    </row>
    <row r="1327" spans="1:5" s="7" customFormat="1">
      <c r="A1327" s="7" t="s">
        <v>49</v>
      </c>
      <c r="C1327" s="144" t="s">
        <v>1089</v>
      </c>
      <c r="D1327" s="145">
        <v>24</v>
      </c>
      <c r="E1327" s="147">
        <v>43112</v>
      </c>
    </row>
    <row r="1328" spans="1:5" s="7" customFormat="1">
      <c r="A1328" s="7" t="s">
        <v>49</v>
      </c>
      <c r="C1328" s="144" t="s">
        <v>1092</v>
      </c>
      <c r="D1328" s="145">
        <v>4</v>
      </c>
      <c r="E1328" s="147">
        <v>43112</v>
      </c>
    </row>
    <row r="1329" spans="1:5" s="7" customFormat="1">
      <c r="A1329" s="7" t="s">
        <v>49</v>
      </c>
      <c r="C1329" s="144" t="s">
        <v>1358</v>
      </c>
      <c r="D1329" s="145">
        <v>56</v>
      </c>
      <c r="E1329" s="147">
        <v>43112</v>
      </c>
    </row>
    <row r="1330" spans="1:5" s="7" customFormat="1">
      <c r="A1330" s="7" t="s">
        <v>49</v>
      </c>
      <c r="C1330" s="144" t="s">
        <v>1362</v>
      </c>
      <c r="D1330" s="145">
        <v>67</v>
      </c>
      <c r="E1330" s="147">
        <v>43112</v>
      </c>
    </row>
    <row r="1331" spans="1:5" s="7" customFormat="1">
      <c r="A1331" s="7" t="s">
        <v>49</v>
      </c>
      <c r="C1331" s="144" t="s">
        <v>1366</v>
      </c>
      <c r="D1331" s="145">
        <v>127</v>
      </c>
      <c r="E1331" s="147">
        <v>43112</v>
      </c>
    </row>
    <row r="1332" spans="1:5" s="7" customFormat="1">
      <c r="A1332" s="7" t="s">
        <v>49</v>
      </c>
      <c r="C1332" s="144" t="s">
        <v>1369</v>
      </c>
      <c r="D1332" s="145">
        <v>80</v>
      </c>
      <c r="E1332" s="147">
        <v>43112</v>
      </c>
    </row>
    <row r="1333" spans="1:5" s="7" customFormat="1">
      <c r="A1333" s="7" t="s">
        <v>49</v>
      </c>
      <c r="C1333" s="144" t="s">
        <v>1372</v>
      </c>
      <c r="D1333" s="145">
        <v>31</v>
      </c>
      <c r="E1333" s="147">
        <v>43112</v>
      </c>
    </row>
    <row r="1334" spans="1:5" s="7" customFormat="1">
      <c r="A1334" s="7" t="s">
        <v>49</v>
      </c>
      <c r="C1334" s="144" t="s">
        <v>9177</v>
      </c>
      <c r="D1334" s="145">
        <v>12</v>
      </c>
      <c r="E1334" s="147">
        <v>43112</v>
      </c>
    </row>
    <row r="1335" spans="1:5" s="7" customFormat="1">
      <c r="A1335" s="7" t="s">
        <v>49</v>
      </c>
      <c r="C1335" s="144" t="s">
        <v>5861</v>
      </c>
      <c r="D1335" s="145">
        <v>12</v>
      </c>
      <c r="E1335" s="147">
        <v>43112</v>
      </c>
    </row>
    <row r="1336" spans="1:5" s="7" customFormat="1">
      <c r="A1336" s="7" t="s">
        <v>49</v>
      </c>
      <c r="C1336" s="144" t="s">
        <v>9178</v>
      </c>
      <c r="D1336" s="145">
        <v>6</v>
      </c>
      <c r="E1336" s="147">
        <v>43112</v>
      </c>
    </row>
    <row r="1337" spans="1:5" s="7" customFormat="1">
      <c r="A1337" s="7" t="s">
        <v>49</v>
      </c>
      <c r="C1337" s="144" t="s">
        <v>1105</v>
      </c>
      <c r="D1337" s="145">
        <v>1</v>
      </c>
      <c r="E1337" s="147">
        <v>43112</v>
      </c>
    </row>
    <row r="1338" spans="1:5" s="7" customFormat="1">
      <c r="A1338" s="7" t="s">
        <v>49</v>
      </c>
      <c r="C1338" s="144" t="s">
        <v>3703</v>
      </c>
      <c r="D1338" s="145">
        <v>118</v>
      </c>
      <c r="E1338" s="147">
        <v>43112</v>
      </c>
    </row>
    <row r="1339" spans="1:5" s="7" customFormat="1">
      <c r="A1339" s="7" t="s">
        <v>49</v>
      </c>
      <c r="C1339" s="144" t="s">
        <v>753</v>
      </c>
      <c r="D1339" s="145">
        <v>830</v>
      </c>
      <c r="E1339" s="147">
        <v>43112</v>
      </c>
    </row>
    <row r="1340" spans="1:5" s="7" customFormat="1">
      <c r="A1340" s="7" t="s">
        <v>49</v>
      </c>
      <c r="C1340" s="144" t="s">
        <v>758</v>
      </c>
      <c r="D1340" s="145">
        <v>337</v>
      </c>
      <c r="E1340" s="147">
        <v>43112</v>
      </c>
    </row>
    <row r="1341" spans="1:5" s="7" customFormat="1">
      <c r="A1341" s="7" t="s">
        <v>49</v>
      </c>
      <c r="C1341" s="144" t="s">
        <v>770</v>
      </c>
      <c r="D1341" s="145">
        <v>32</v>
      </c>
      <c r="E1341" s="147">
        <v>43112</v>
      </c>
    </row>
    <row r="1342" spans="1:5" s="7" customFormat="1">
      <c r="A1342" s="7" t="s">
        <v>49</v>
      </c>
      <c r="C1342" s="144" t="s">
        <v>779</v>
      </c>
      <c r="D1342" s="145">
        <v>602</v>
      </c>
      <c r="E1342" s="147">
        <v>43112</v>
      </c>
    </row>
    <row r="1343" spans="1:5" s="7" customFormat="1">
      <c r="A1343" s="7" t="s">
        <v>49</v>
      </c>
      <c r="C1343" s="144" t="s">
        <v>785</v>
      </c>
      <c r="D1343" s="145">
        <v>802</v>
      </c>
      <c r="E1343" s="147">
        <v>43112</v>
      </c>
    </row>
    <row r="1344" spans="1:5" s="7" customFormat="1">
      <c r="A1344" s="7" t="s">
        <v>49</v>
      </c>
      <c r="C1344" s="144" t="s">
        <v>788</v>
      </c>
      <c r="D1344" s="145">
        <v>1008</v>
      </c>
      <c r="E1344" s="147">
        <v>43112</v>
      </c>
    </row>
    <row r="1345" spans="1:5" s="7" customFormat="1">
      <c r="A1345" s="7" t="s">
        <v>49</v>
      </c>
      <c r="C1345" s="144" t="s">
        <v>5423</v>
      </c>
      <c r="D1345" s="145">
        <v>2</v>
      </c>
      <c r="E1345" s="147">
        <v>43112</v>
      </c>
    </row>
    <row r="1346" spans="1:5" s="7" customFormat="1">
      <c r="A1346" s="7" t="s">
        <v>49</v>
      </c>
      <c r="C1346" s="144" t="s">
        <v>711</v>
      </c>
      <c r="D1346" s="145">
        <v>21</v>
      </c>
      <c r="E1346" s="147">
        <v>43112</v>
      </c>
    </row>
    <row r="1347" spans="1:5" s="7" customFormat="1">
      <c r="A1347" s="7" t="s">
        <v>49</v>
      </c>
      <c r="C1347" s="144" t="s">
        <v>714</v>
      </c>
      <c r="D1347" s="145">
        <v>17</v>
      </c>
      <c r="E1347" s="147">
        <v>43112</v>
      </c>
    </row>
    <row r="1348" spans="1:5" s="7" customFormat="1">
      <c r="A1348" s="7" t="s">
        <v>49</v>
      </c>
      <c r="C1348" s="144" t="s">
        <v>717</v>
      </c>
      <c r="D1348" s="145">
        <v>1</v>
      </c>
      <c r="E1348" s="147">
        <v>43112</v>
      </c>
    </row>
    <row r="1349" spans="1:5" s="7" customFormat="1">
      <c r="A1349" s="7" t="s">
        <v>49</v>
      </c>
      <c r="C1349" s="144" t="s">
        <v>5430</v>
      </c>
      <c r="D1349" s="145">
        <v>16</v>
      </c>
      <c r="E1349" s="147">
        <v>43112</v>
      </c>
    </row>
    <row r="1350" spans="1:5" s="7" customFormat="1">
      <c r="A1350" s="7" t="s">
        <v>49</v>
      </c>
      <c r="C1350" s="144" t="s">
        <v>5432</v>
      </c>
      <c r="D1350" s="145">
        <v>10</v>
      </c>
      <c r="E1350" s="147">
        <v>43112</v>
      </c>
    </row>
    <row r="1351" spans="1:5" s="7" customFormat="1">
      <c r="A1351" s="7" t="s">
        <v>49</v>
      </c>
      <c r="C1351" s="144" t="s">
        <v>5440</v>
      </c>
      <c r="D1351" s="145">
        <v>99</v>
      </c>
      <c r="E1351" s="147">
        <v>43112</v>
      </c>
    </row>
    <row r="1352" spans="1:5" s="7" customFormat="1">
      <c r="A1352" s="7" t="s">
        <v>49</v>
      </c>
      <c r="C1352" s="144" t="s">
        <v>5442</v>
      </c>
      <c r="D1352" s="145">
        <v>7</v>
      </c>
      <c r="E1352" s="147">
        <v>43112</v>
      </c>
    </row>
    <row r="1353" spans="1:5" s="7" customFormat="1">
      <c r="A1353" s="7" t="s">
        <v>49</v>
      </c>
      <c r="C1353" s="144" t="s">
        <v>5447</v>
      </c>
      <c r="D1353" s="145">
        <v>21</v>
      </c>
      <c r="E1353" s="147">
        <v>43112</v>
      </c>
    </row>
    <row r="1354" spans="1:5" s="7" customFormat="1">
      <c r="A1354" s="7" t="s">
        <v>49</v>
      </c>
      <c r="C1354" s="144" t="s">
        <v>798</v>
      </c>
      <c r="D1354" s="145">
        <v>135</v>
      </c>
      <c r="E1354" s="147">
        <v>43112</v>
      </c>
    </row>
    <row r="1355" spans="1:5" s="7" customFormat="1">
      <c r="A1355" s="7" t="s">
        <v>49</v>
      </c>
      <c r="C1355" s="144" t="s">
        <v>579</v>
      </c>
      <c r="D1355" s="145">
        <v>38</v>
      </c>
      <c r="E1355" s="147">
        <v>43112</v>
      </c>
    </row>
    <row r="1356" spans="1:5" s="7" customFormat="1">
      <c r="A1356" s="7" t="s">
        <v>49</v>
      </c>
      <c r="C1356" s="144" t="s">
        <v>585</v>
      </c>
      <c r="D1356" s="145">
        <v>384</v>
      </c>
      <c r="E1356" s="147">
        <v>43112</v>
      </c>
    </row>
    <row r="1357" spans="1:5" s="7" customFormat="1">
      <c r="A1357" s="7" t="s">
        <v>49</v>
      </c>
      <c r="C1357" s="144" t="s">
        <v>588</v>
      </c>
      <c r="D1357" s="145">
        <v>421</v>
      </c>
      <c r="E1357" s="147">
        <v>43112</v>
      </c>
    </row>
    <row r="1358" spans="1:5" s="7" customFormat="1">
      <c r="A1358" s="7" t="s">
        <v>49</v>
      </c>
      <c r="C1358" s="144" t="s">
        <v>830</v>
      </c>
      <c r="D1358" s="145">
        <v>1920</v>
      </c>
      <c r="E1358" s="147">
        <v>43112</v>
      </c>
    </row>
    <row r="1359" spans="1:5" s="7" customFormat="1">
      <c r="A1359" s="7" t="s">
        <v>49</v>
      </c>
      <c r="C1359" s="144" t="s">
        <v>836</v>
      </c>
      <c r="D1359" s="145">
        <v>1385</v>
      </c>
      <c r="E1359" s="147">
        <v>43112</v>
      </c>
    </row>
    <row r="1360" spans="1:5" s="7" customFormat="1">
      <c r="A1360" s="7" t="s">
        <v>49</v>
      </c>
      <c r="C1360" s="144" t="s">
        <v>839</v>
      </c>
      <c r="D1360" s="145">
        <v>337</v>
      </c>
      <c r="E1360" s="147">
        <v>43112</v>
      </c>
    </row>
    <row r="1361" spans="1:5" s="7" customFormat="1">
      <c r="A1361" s="7" t="s">
        <v>49</v>
      </c>
      <c r="C1361" s="144" t="s">
        <v>5479</v>
      </c>
      <c r="D1361" s="145">
        <v>129</v>
      </c>
      <c r="E1361" s="147">
        <v>43112</v>
      </c>
    </row>
    <row r="1362" spans="1:5" s="7" customFormat="1">
      <c r="A1362" s="7" t="s">
        <v>49</v>
      </c>
      <c r="C1362" s="144" t="s">
        <v>842</v>
      </c>
      <c r="D1362" s="145">
        <v>360</v>
      </c>
      <c r="E1362" s="147">
        <v>43112</v>
      </c>
    </row>
    <row r="1363" spans="1:5" s="7" customFormat="1">
      <c r="A1363" s="7" t="s">
        <v>49</v>
      </c>
      <c r="C1363" s="144" t="s">
        <v>846</v>
      </c>
      <c r="D1363" s="145">
        <v>6</v>
      </c>
      <c r="E1363" s="147">
        <v>43112</v>
      </c>
    </row>
    <row r="1364" spans="1:5" s="7" customFormat="1">
      <c r="A1364" s="7" t="s">
        <v>49</v>
      </c>
      <c r="C1364" s="144" t="s">
        <v>849</v>
      </c>
      <c r="D1364" s="145">
        <v>616</v>
      </c>
      <c r="E1364" s="147">
        <v>43112</v>
      </c>
    </row>
    <row r="1365" spans="1:5" s="7" customFormat="1">
      <c r="A1365" s="7" t="s">
        <v>49</v>
      </c>
      <c r="C1365" s="144" t="s">
        <v>856</v>
      </c>
      <c r="D1365" s="145">
        <v>3</v>
      </c>
      <c r="E1365" s="147">
        <v>43112</v>
      </c>
    </row>
    <row r="1366" spans="1:5" s="7" customFormat="1">
      <c r="A1366" s="7" t="s">
        <v>49</v>
      </c>
      <c r="C1366" s="144" t="s">
        <v>859</v>
      </c>
      <c r="D1366" s="145">
        <v>4</v>
      </c>
      <c r="E1366" s="147">
        <v>43112</v>
      </c>
    </row>
    <row r="1367" spans="1:5" s="7" customFormat="1">
      <c r="A1367" s="7" t="s">
        <v>49</v>
      </c>
      <c r="C1367" s="144" t="s">
        <v>868</v>
      </c>
      <c r="D1367" s="145">
        <v>357</v>
      </c>
      <c r="E1367" s="147">
        <v>43112</v>
      </c>
    </row>
    <row r="1368" spans="1:5" s="7" customFormat="1">
      <c r="A1368" s="7" t="s">
        <v>49</v>
      </c>
      <c r="C1368" s="144" t="s">
        <v>1462</v>
      </c>
      <c r="D1368" s="145">
        <v>69</v>
      </c>
      <c r="E1368" s="147">
        <v>43112</v>
      </c>
    </row>
    <row r="1369" spans="1:5" s="7" customFormat="1">
      <c r="A1369" s="7" t="s">
        <v>49</v>
      </c>
      <c r="C1369" s="144" t="s">
        <v>888</v>
      </c>
      <c r="D1369" s="145">
        <v>559</v>
      </c>
      <c r="E1369" s="147">
        <v>43112</v>
      </c>
    </row>
    <row r="1370" spans="1:5" s="7" customFormat="1">
      <c r="A1370" s="7" t="s">
        <v>49</v>
      </c>
      <c r="C1370" s="144" t="s">
        <v>902</v>
      </c>
      <c r="D1370" s="145">
        <v>291</v>
      </c>
      <c r="E1370" s="147">
        <v>43112</v>
      </c>
    </row>
    <row r="1371" spans="1:5" s="7" customFormat="1">
      <c r="A1371" s="7" t="s">
        <v>49</v>
      </c>
      <c r="C1371" s="144" t="s">
        <v>903</v>
      </c>
      <c r="D1371" s="145">
        <v>127</v>
      </c>
      <c r="E1371" s="147">
        <v>43112</v>
      </c>
    </row>
    <row r="1372" spans="1:5" s="7" customFormat="1">
      <c r="A1372" s="7" t="s">
        <v>49</v>
      </c>
      <c r="C1372" s="144" t="s">
        <v>906</v>
      </c>
      <c r="D1372" s="145">
        <v>351</v>
      </c>
      <c r="E1372" s="147">
        <v>43112</v>
      </c>
    </row>
    <row r="1373" spans="1:5" s="7" customFormat="1">
      <c r="A1373" s="7" t="s">
        <v>49</v>
      </c>
      <c r="C1373" s="144" t="s">
        <v>916</v>
      </c>
      <c r="D1373" s="145">
        <v>1112</v>
      </c>
      <c r="E1373" s="147">
        <v>43112</v>
      </c>
    </row>
    <row r="1374" spans="1:5" s="7" customFormat="1">
      <c r="A1374" s="7" t="s">
        <v>49</v>
      </c>
      <c r="C1374" s="144" t="s">
        <v>919</v>
      </c>
      <c r="D1374" s="145">
        <v>145</v>
      </c>
      <c r="E1374" s="147">
        <v>43112</v>
      </c>
    </row>
    <row r="1375" spans="1:5" s="7" customFormat="1">
      <c r="A1375" s="7" t="s">
        <v>49</v>
      </c>
      <c r="C1375" s="144" t="s">
        <v>925</v>
      </c>
      <c r="D1375" s="145">
        <v>43</v>
      </c>
      <c r="E1375" s="147">
        <v>43112</v>
      </c>
    </row>
    <row r="1376" spans="1:5" s="7" customFormat="1">
      <c r="A1376" s="7" t="s">
        <v>49</v>
      </c>
      <c r="C1376" s="144" t="s">
        <v>928</v>
      </c>
      <c r="D1376" s="145">
        <v>56</v>
      </c>
      <c r="E1376" s="147">
        <v>43112</v>
      </c>
    </row>
    <row r="1377" spans="1:5" s="7" customFormat="1">
      <c r="A1377" s="7" t="s">
        <v>49</v>
      </c>
      <c r="C1377" s="144" t="s">
        <v>1135</v>
      </c>
      <c r="D1377" s="145">
        <v>1</v>
      </c>
      <c r="E1377" s="147">
        <v>43112</v>
      </c>
    </row>
    <row r="1378" spans="1:5" s="7" customFormat="1">
      <c r="A1378" s="7" t="s">
        <v>49</v>
      </c>
      <c r="C1378" s="144" t="s">
        <v>1142</v>
      </c>
      <c r="D1378" s="145">
        <v>120</v>
      </c>
      <c r="E1378" s="147">
        <v>43112</v>
      </c>
    </row>
    <row r="1379" spans="1:5" s="7" customFormat="1">
      <c r="A1379" s="7" t="s">
        <v>49</v>
      </c>
      <c r="C1379" s="144" t="s">
        <v>1146</v>
      </c>
      <c r="D1379" s="145">
        <v>15</v>
      </c>
      <c r="E1379" s="147">
        <v>43112</v>
      </c>
    </row>
    <row r="1380" spans="1:5" s="7" customFormat="1">
      <c r="A1380" s="7" t="s">
        <v>49</v>
      </c>
      <c r="C1380" s="144" t="s">
        <v>5672</v>
      </c>
      <c r="D1380" s="145">
        <v>120</v>
      </c>
      <c r="E1380" s="147">
        <v>43112</v>
      </c>
    </row>
    <row r="1381" spans="1:5" s="7" customFormat="1">
      <c r="A1381" s="7" t="s">
        <v>49</v>
      </c>
      <c r="C1381" s="144" t="s">
        <v>9263</v>
      </c>
      <c r="D1381" s="145">
        <v>4</v>
      </c>
      <c r="E1381" s="147">
        <v>43112</v>
      </c>
    </row>
    <row r="1382" spans="1:5" s="7" customFormat="1">
      <c r="A1382" s="7" t="s">
        <v>49</v>
      </c>
      <c r="C1382" s="144" t="s">
        <v>591</v>
      </c>
      <c r="D1382" s="145">
        <v>11</v>
      </c>
      <c r="E1382" s="147">
        <v>43112</v>
      </c>
    </row>
    <row r="1383" spans="1:5" s="7" customFormat="1">
      <c r="A1383" s="7" t="s">
        <v>49</v>
      </c>
      <c r="C1383" s="144" t="s">
        <v>5677</v>
      </c>
      <c r="D1383" s="145">
        <v>0</v>
      </c>
      <c r="E1383" s="147">
        <v>43112</v>
      </c>
    </row>
    <row r="1384" spans="1:5" s="7" customFormat="1">
      <c r="A1384" s="7" t="s">
        <v>49</v>
      </c>
      <c r="C1384" s="144" t="s">
        <v>1155</v>
      </c>
      <c r="D1384" s="145">
        <v>133</v>
      </c>
      <c r="E1384" s="147">
        <v>43112</v>
      </c>
    </row>
    <row r="1385" spans="1:5" s="7" customFormat="1">
      <c r="A1385" s="7" t="s">
        <v>49</v>
      </c>
      <c r="C1385" s="144" t="s">
        <v>1158</v>
      </c>
      <c r="D1385" s="145">
        <v>123</v>
      </c>
      <c r="E1385" s="147">
        <v>43112</v>
      </c>
    </row>
    <row r="1386" spans="1:5" s="7" customFormat="1">
      <c r="A1386" s="7" t="s">
        <v>49</v>
      </c>
      <c r="C1386" s="144" t="s">
        <v>5361</v>
      </c>
      <c r="D1386" s="145">
        <v>57</v>
      </c>
      <c r="E1386" s="147">
        <v>43112</v>
      </c>
    </row>
    <row r="1387" spans="1:5" s="7" customFormat="1">
      <c r="A1387" s="7" t="s">
        <v>49</v>
      </c>
      <c r="C1387" s="144" t="s">
        <v>934</v>
      </c>
      <c r="D1387" s="145">
        <v>189</v>
      </c>
      <c r="E1387" s="147">
        <v>43112</v>
      </c>
    </row>
    <row r="1388" spans="1:5" s="7" customFormat="1">
      <c r="A1388" s="7" t="s">
        <v>49</v>
      </c>
      <c r="C1388" s="144" t="s">
        <v>967</v>
      </c>
      <c r="D1388" s="145">
        <v>65</v>
      </c>
      <c r="E1388" s="147">
        <v>43112</v>
      </c>
    </row>
    <row r="1389" spans="1:5" s="7" customFormat="1">
      <c r="A1389" s="7" t="s">
        <v>49</v>
      </c>
      <c r="C1389" s="144" t="s">
        <v>1326</v>
      </c>
      <c r="D1389" s="145">
        <v>120</v>
      </c>
      <c r="E1389" s="147">
        <v>43112</v>
      </c>
    </row>
    <row r="1390" spans="1:5" s="7" customFormat="1">
      <c r="A1390" s="7" t="s">
        <v>49</v>
      </c>
      <c r="C1390" s="144" t="s">
        <v>1330</v>
      </c>
      <c r="D1390" s="145">
        <v>107</v>
      </c>
      <c r="E1390" s="147">
        <v>43112</v>
      </c>
    </row>
    <row r="1391" spans="1:5" s="7" customFormat="1">
      <c r="A1391" s="7" t="s">
        <v>49</v>
      </c>
      <c r="C1391" s="144" t="s">
        <v>1333</v>
      </c>
      <c r="D1391" s="145">
        <v>109</v>
      </c>
      <c r="E1391" s="147">
        <v>43112</v>
      </c>
    </row>
    <row r="1392" spans="1:5" s="7" customFormat="1">
      <c r="A1392" s="7" t="s">
        <v>49</v>
      </c>
      <c r="C1392" s="144" t="s">
        <v>1336</v>
      </c>
      <c r="D1392" s="145">
        <v>96</v>
      </c>
      <c r="E1392" s="147">
        <v>43112</v>
      </c>
    </row>
    <row r="1393" spans="1:5" s="7" customFormat="1">
      <c r="A1393" s="7" t="s">
        <v>49</v>
      </c>
      <c r="C1393" s="144" t="s">
        <v>1166</v>
      </c>
      <c r="D1393" s="145">
        <v>8</v>
      </c>
      <c r="E1393" s="147">
        <v>43112</v>
      </c>
    </row>
    <row r="1394" spans="1:5" s="7" customFormat="1">
      <c r="A1394" s="7" t="s">
        <v>49</v>
      </c>
      <c r="C1394" s="144" t="s">
        <v>1170</v>
      </c>
      <c r="D1394" s="145">
        <v>0</v>
      </c>
      <c r="E1394" s="147">
        <v>43112</v>
      </c>
    </row>
    <row r="1395" spans="1:5" s="7" customFormat="1">
      <c r="A1395" s="7" t="s">
        <v>49</v>
      </c>
      <c r="C1395" s="144" t="s">
        <v>1378</v>
      </c>
      <c r="D1395" s="145">
        <v>8</v>
      </c>
      <c r="E1395" s="147">
        <v>43112</v>
      </c>
    </row>
    <row r="1396" spans="1:5" s="7" customFormat="1">
      <c r="A1396" s="7" t="s">
        <v>49</v>
      </c>
      <c r="C1396" s="144" t="s">
        <v>1182</v>
      </c>
      <c r="D1396" s="145">
        <v>87</v>
      </c>
      <c r="E1396" s="147">
        <v>43112</v>
      </c>
    </row>
    <row r="1397" spans="1:5" s="7" customFormat="1">
      <c r="A1397" s="7" t="s">
        <v>49</v>
      </c>
      <c r="C1397" s="144" t="s">
        <v>1188</v>
      </c>
      <c r="D1397" s="145">
        <v>187</v>
      </c>
      <c r="E1397" s="147">
        <v>43112</v>
      </c>
    </row>
    <row r="1398" spans="1:5" s="7" customFormat="1">
      <c r="A1398" s="7" t="s">
        <v>49</v>
      </c>
      <c r="C1398" s="144" t="s">
        <v>8413</v>
      </c>
      <c r="D1398" s="145">
        <v>18</v>
      </c>
      <c r="E1398" s="147">
        <v>43112</v>
      </c>
    </row>
    <row r="1399" spans="1:5" s="7" customFormat="1">
      <c r="A1399" s="7" t="s">
        <v>49</v>
      </c>
      <c r="C1399" s="144" t="s">
        <v>8416</v>
      </c>
      <c r="D1399" s="145">
        <v>44</v>
      </c>
      <c r="E1399" s="147">
        <v>43112</v>
      </c>
    </row>
    <row r="1400" spans="1:5" s="7" customFormat="1">
      <c r="A1400" s="7" t="s">
        <v>49</v>
      </c>
      <c r="C1400" s="144" t="s">
        <v>8323</v>
      </c>
      <c r="D1400" s="145">
        <v>11</v>
      </c>
      <c r="E1400" s="147">
        <v>43112</v>
      </c>
    </row>
    <row r="1401" spans="1:5" s="7" customFormat="1">
      <c r="A1401" s="7" t="s">
        <v>49</v>
      </c>
      <c r="C1401" s="144" t="s">
        <v>1219</v>
      </c>
      <c r="D1401" s="145">
        <v>8</v>
      </c>
      <c r="E1401" s="147">
        <v>43112</v>
      </c>
    </row>
    <row r="1402" spans="1:5" s="7" customFormat="1">
      <c r="A1402" s="7" t="s">
        <v>49</v>
      </c>
      <c r="C1402" s="144" t="s">
        <v>1225</v>
      </c>
      <c r="D1402" s="145">
        <v>4</v>
      </c>
      <c r="E1402" s="147">
        <v>43112</v>
      </c>
    </row>
    <row r="1403" spans="1:5" s="7" customFormat="1">
      <c r="A1403" s="7" t="s">
        <v>49</v>
      </c>
      <c r="C1403" s="144" t="s">
        <v>1381</v>
      </c>
      <c r="D1403" s="145">
        <v>0</v>
      </c>
      <c r="E1403" s="147">
        <v>43112</v>
      </c>
    </row>
    <row r="1404" spans="1:5" s="7" customFormat="1">
      <c r="A1404" s="7" t="s">
        <v>49</v>
      </c>
      <c r="C1404" s="144" t="s">
        <v>5760</v>
      </c>
      <c r="D1404" s="145">
        <v>20</v>
      </c>
      <c r="E1404" s="147">
        <v>43112</v>
      </c>
    </row>
    <row r="1405" spans="1:5" s="7" customFormat="1">
      <c r="A1405" s="7" t="s">
        <v>49</v>
      </c>
      <c r="C1405" s="144" t="s">
        <v>5764</v>
      </c>
      <c r="D1405" s="145">
        <v>33</v>
      </c>
      <c r="E1405" s="147">
        <v>43112</v>
      </c>
    </row>
    <row r="1406" spans="1:5" s="7" customFormat="1">
      <c r="A1406" s="7" t="s">
        <v>49</v>
      </c>
      <c r="C1406" s="144" t="s">
        <v>5767</v>
      </c>
      <c r="D1406" s="145">
        <v>11</v>
      </c>
      <c r="E1406" s="147">
        <v>43112</v>
      </c>
    </row>
    <row r="1407" spans="1:5" s="7" customFormat="1">
      <c r="A1407" s="7" t="s">
        <v>49</v>
      </c>
      <c r="C1407" s="144" t="s">
        <v>5769</v>
      </c>
      <c r="D1407" s="145">
        <v>18</v>
      </c>
      <c r="E1407" s="147">
        <v>43112</v>
      </c>
    </row>
    <row r="1408" spans="1:5" s="7" customFormat="1">
      <c r="A1408" s="7" t="s">
        <v>49</v>
      </c>
      <c r="C1408" s="144" t="s">
        <v>5771</v>
      </c>
      <c r="D1408" s="145">
        <v>1</v>
      </c>
      <c r="E1408" s="147">
        <v>43112</v>
      </c>
    </row>
    <row r="1409" spans="1:5" s="7" customFormat="1">
      <c r="A1409" s="7" t="s">
        <v>49</v>
      </c>
      <c r="C1409" s="144" t="s">
        <v>1339</v>
      </c>
      <c r="D1409" s="145">
        <v>45</v>
      </c>
      <c r="E1409" s="147">
        <v>43112</v>
      </c>
    </row>
    <row r="1410" spans="1:5" s="7" customFormat="1">
      <c r="A1410" s="7" t="s">
        <v>49</v>
      </c>
      <c r="C1410" s="144" t="s">
        <v>1342</v>
      </c>
      <c r="D1410" s="145">
        <v>140</v>
      </c>
      <c r="E1410" s="147">
        <v>43112</v>
      </c>
    </row>
    <row r="1411" spans="1:5" s="7" customFormat="1">
      <c r="A1411" s="7" t="s">
        <v>49</v>
      </c>
      <c r="C1411" s="144" t="s">
        <v>1345</v>
      </c>
      <c r="D1411" s="145">
        <v>115</v>
      </c>
      <c r="E1411" s="147">
        <v>43112</v>
      </c>
    </row>
    <row r="1412" spans="1:5" s="7" customFormat="1">
      <c r="A1412" s="7" t="s">
        <v>49</v>
      </c>
      <c r="C1412" s="144" t="s">
        <v>1348</v>
      </c>
      <c r="D1412" s="145">
        <v>69</v>
      </c>
      <c r="E1412" s="147">
        <v>43112</v>
      </c>
    </row>
    <row r="1413" spans="1:5" s="7" customFormat="1">
      <c r="A1413" s="7" t="s">
        <v>49</v>
      </c>
      <c r="C1413" s="144" t="s">
        <v>1351</v>
      </c>
      <c r="D1413" s="145">
        <v>79</v>
      </c>
      <c r="E1413" s="147">
        <v>43112</v>
      </c>
    </row>
    <row r="1414" spans="1:5" s="7" customFormat="1">
      <c r="A1414" s="7" t="s">
        <v>49</v>
      </c>
      <c r="C1414" s="144" t="s">
        <v>1354</v>
      </c>
      <c r="D1414" s="145">
        <v>59</v>
      </c>
      <c r="E1414" s="147">
        <v>43112</v>
      </c>
    </row>
    <row r="1415" spans="1:5" s="7" customFormat="1">
      <c r="A1415" s="7" t="s">
        <v>49</v>
      </c>
      <c r="C1415" s="144" t="s">
        <v>3745</v>
      </c>
      <c r="D1415" s="145">
        <v>182</v>
      </c>
      <c r="E1415" s="147">
        <v>43112</v>
      </c>
    </row>
    <row r="1416" spans="1:5" s="7" customFormat="1">
      <c r="A1416" s="7" t="s">
        <v>49</v>
      </c>
      <c r="C1416" s="144" t="s">
        <v>1290</v>
      </c>
      <c r="D1416" s="145">
        <v>60</v>
      </c>
      <c r="E1416" s="147">
        <v>43112</v>
      </c>
    </row>
    <row r="1417" spans="1:5" s="7" customFormat="1">
      <c r="A1417" s="7" t="s">
        <v>49</v>
      </c>
      <c r="C1417" s="144" t="s">
        <v>5363</v>
      </c>
      <c r="D1417" s="145">
        <v>200</v>
      </c>
      <c r="E1417" s="147">
        <v>43112</v>
      </c>
    </row>
    <row r="1418" spans="1:5" s="7" customFormat="1">
      <c r="A1418" s="7" t="s">
        <v>49</v>
      </c>
      <c r="C1418" s="144" t="s">
        <v>9179</v>
      </c>
      <c r="D1418" s="145">
        <v>38</v>
      </c>
      <c r="E1418" s="147">
        <v>43112</v>
      </c>
    </row>
    <row r="1419" spans="1:5" s="7" customFormat="1">
      <c r="A1419" s="7" t="s">
        <v>49</v>
      </c>
      <c r="C1419" s="144" t="s">
        <v>986</v>
      </c>
      <c r="D1419" s="145">
        <v>1</v>
      </c>
      <c r="E1419" s="147">
        <v>43112</v>
      </c>
    </row>
    <row r="1420" spans="1:5" s="7" customFormat="1">
      <c r="A1420" s="7" t="s">
        <v>49</v>
      </c>
      <c r="C1420" s="144" t="s">
        <v>724</v>
      </c>
      <c r="D1420" s="145">
        <v>103</v>
      </c>
      <c r="E1420" s="147">
        <v>43112</v>
      </c>
    </row>
    <row r="1421" spans="1:5" s="7" customFormat="1">
      <c r="A1421" s="7" t="s">
        <v>49</v>
      </c>
      <c r="C1421" s="144" t="s">
        <v>5777</v>
      </c>
      <c r="D1421" s="145">
        <v>194</v>
      </c>
      <c r="E1421" s="147">
        <v>43112</v>
      </c>
    </row>
    <row r="1422" spans="1:5" s="7" customFormat="1">
      <c r="A1422" s="7" t="s">
        <v>49</v>
      </c>
      <c r="C1422" s="144" t="s">
        <v>5779</v>
      </c>
      <c r="D1422" s="145">
        <v>47</v>
      </c>
      <c r="E1422" s="147">
        <v>43112</v>
      </c>
    </row>
    <row r="1423" spans="1:5" s="7" customFormat="1">
      <c r="A1423" s="7" t="s">
        <v>49</v>
      </c>
      <c r="C1423" s="144" t="s">
        <v>989</v>
      </c>
      <c r="D1423" s="145">
        <v>23</v>
      </c>
      <c r="E1423" s="147">
        <v>43112</v>
      </c>
    </row>
    <row r="1424" spans="1:5" s="7" customFormat="1">
      <c r="A1424" s="7" t="s">
        <v>49</v>
      </c>
      <c r="C1424" s="144" t="s">
        <v>1293</v>
      </c>
      <c r="D1424" s="145">
        <v>40</v>
      </c>
      <c r="E1424" s="147">
        <v>43112</v>
      </c>
    </row>
    <row r="1425" spans="1:5" s="7" customFormat="1">
      <c r="A1425" s="7" t="s">
        <v>49</v>
      </c>
      <c r="C1425" s="144" t="s">
        <v>1298</v>
      </c>
      <c r="D1425" s="145">
        <v>17</v>
      </c>
      <c r="E1425" s="147">
        <v>43112</v>
      </c>
    </row>
    <row r="1426" spans="1:5" s="7" customFormat="1">
      <c r="A1426" s="7" t="s">
        <v>49</v>
      </c>
      <c r="C1426" s="144" t="s">
        <v>604</v>
      </c>
      <c r="D1426" s="145">
        <v>3</v>
      </c>
      <c r="E1426" s="147">
        <v>43112</v>
      </c>
    </row>
    <row r="1427" spans="1:5" s="7" customFormat="1">
      <c r="A1427" s="7" t="s">
        <v>49</v>
      </c>
      <c r="C1427" s="144" t="s">
        <v>617</v>
      </c>
      <c r="D1427" s="145">
        <v>9</v>
      </c>
      <c r="E1427" s="147">
        <v>43112</v>
      </c>
    </row>
    <row r="1428" spans="1:5" s="7" customFormat="1">
      <c r="A1428" s="7" t="s">
        <v>49</v>
      </c>
      <c r="C1428" s="144" t="s">
        <v>624</v>
      </c>
      <c r="D1428" s="145">
        <v>2</v>
      </c>
      <c r="E1428" s="147">
        <v>43112</v>
      </c>
    </row>
    <row r="1429" spans="1:5" s="7" customFormat="1">
      <c r="A1429" s="7" t="s">
        <v>49</v>
      </c>
      <c r="C1429" s="144" t="s">
        <v>633</v>
      </c>
      <c r="D1429" s="145">
        <v>19</v>
      </c>
      <c r="E1429" s="147">
        <v>43112</v>
      </c>
    </row>
    <row r="1430" spans="1:5" s="7" customFormat="1">
      <c r="A1430" s="7" t="s">
        <v>49</v>
      </c>
      <c r="C1430" s="144" t="s">
        <v>636</v>
      </c>
      <c r="D1430" s="145">
        <v>5</v>
      </c>
      <c r="E1430" s="147">
        <v>43112</v>
      </c>
    </row>
    <row r="1431" spans="1:5" s="7" customFormat="1">
      <c r="A1431" s="7" t="s">
        <v>49</v>
      </c>
      <c r="C1431" s="144" t="s">
        <v>649</v>
      </c>
      <c r="D1431" s="145">
        <v>3</v>
      </c>
      <c r="E1431" s="147">
        <v>43112</v>
      </c>
    </row>
    <row r="1432" spans="1:5" s="7" customFormat="1">
      <c r="A1432" s="7" t="s">
        <v>49</v>
      </c>
      <c r="C1432" s="144" t="s">
        <v>78</v>
      </c>
      <c r="D1432" s="145">
        <v>47</v>
      </c>
      <c r="E1432" s="147">
        <v>43112</v>
      </c>
    </row>
    <row r="1433" spans="1:5" s="7" customFormat="1">
      <c r="A1433" s="7" t="s">
        <v>49</v>
      </c>
      <c r="C1433" s="144" t="s">
        <v>82</v>
      </c>
      <c r="D1433" s="145">
        <v>40178</v>
      </c>
      <c r="E1433" s="147">
        <v>43112</v>
      </c>
    </row>
    <row r="1434" spans="1:5" s="7" customFormat="1">
      <c r="A1434" s="7" t="s">
        <v>49</v>
      </c>
      <c r="C1434" s="144" t="s">
        <v>112</v>
      </c>
      <c r="D1434" s="145">
        <v>519</v>
      </c>
      <c r="E1434" s="147">
        <v>43112</v>
      </c>
    </row>
    <row r="1435" spans="1:5" s="7" customFormat="1">
      <c r="A1435" s="7" t="s">
        <v>49</v>
      </c>
      <c r="C1435" s="144" t="s">
        <v>4770</v>
      </c>
      <c r="D1435" s="145">
        <v>3</v>
      </c>
      <c r="E1435" s="147">
        <v>43112</v>
      </c>
    </row>
    <row r="1436" spans="1:5" s="7" customFormat="1">
      <c r="A1436" s="7" t="s">
        <v>49</v>
      </c>
      <c r="C1436" s="144" t="s">
        <v>4772</v>
      </c>
      <c r="D1436" s="145">
        <v>11</v>
      </c>
      <c r="E1436" s="147">
        <v>43112</v>
      </c>
    </row>
    <row r="1437" spans="1:5" s="7" customFormat="1">
      <c r="A1437" s="7" t="s">
        <v>49</v>
      </c>
      <c r="C1437" s="144" t="s">
        <v>85</v>
      </c>
      <c r="D1437" s="145">
        <v>3314</v>
      </c>
      <c r="E1437" s="147">
        <v>43112</v>
      </c>
    </row>
    <row r="1438" spans="1:5" s="7" customFormat="1">
      <c r="A1438" s="7" t="s">
        <v>49</v>
      </c>
      <c r="C1438" s="144" t="s">
        <v>88</v>
      </c>
      <c r="D1438" s="145">
        <v>42</v>
      </c>
      <c r="E1438" s="147">
        <v>43112</v>
      </c>
    </row>
    <row r="1439" spans="1:5" s="7" customFormat="1">
      <c r="A1439" s="7" t="s">
        <v>49</v>
      </c>
      <c r="C1439" s="144" t="s">
        <v>91</v>
      </c>
      <c r="D1439" s="145">
        <v>1121</v>
      </c>
      <c r="E1439" s="147">
        <v>43112</v>
      </c>
    </row>
    <row r="1440" spans="1:5" s="7" customFormat="1">
      <c r="A1440" s="7" t="s">
        <v>49</v>
      </c>
      <c r="C1440" s="144" t="s">
        <v>94</v>
      </c>
      <c r="D1440" s="145">
        <v>192</v>
      </c>
      <c r="E1440" s="147">
        <v>43112</v>
      </c>
    </row>
    <row r="1441" spans="1:5" s="7" customFormat="1">
      <c r="A1441" s="7" t="s">
        <v>49</v>
      </c>
      <c r="C1441" s="144" t="s">
        <v>97</v>
      </c>
      <c r="D1441" s="145">
        <v>11</v>
      </c>
      <c r="E1441" s="147">
        <v>43112</v>
      </c>
    </row>
    <row r="1442" spans="1:5" s="7" customFormat="1">
      <c r="A1442" s="7" t="s">
        <v>49</v>
      </c>
      <c r="C1442" s="144" t="s">
        <v>99</v>
      </c>
      <c r="D1442" s="145">
        <v>189</v>
      </c>
      <c r="E1442" s="147">
        <v>43112</v>
      </c>
    </row>
    <row r="1443" spans="1:5" s="7" customFormat="1">
      <c r="A1443" s="7" t="s">
        <v>49</v>
      </c>
      <c r="C1443" s="144" t="s">
        <v>9180</v>
      </c>
      <c r="D1443" s="145">
        <v>8000</v>
      </c>
      <c r="E1443" s="147">
        <v>43112</v>
      </c>
    </row>
    <row r="1444" spans="1:5" s="7" customFormat="1">
      <c r="A1444" s="7" t="s">
        <v>49</v>
      </c>
      <c r="C1444" s="144" t="s">
        <v>4970</v>
      </c>
      <c r="D1444" s="145">
        <v>12000</v>
      </c>
      <c r="E1444" s="147">
        <v>43112</v>
      </c>
    </row>
    <row r="1445" spans="1:5" s="7" customFormat="1">
      <c r="A1445" s="7" t="s">
        <v>49</v>
      </c>
      <c r="C1445" s="144" t="s">
        <v>102</v>
      </c>
      <c r="D1445" s="145">
        <v>183</v>
      </c>
      <c r="E1445" s="147">
        <v>43112</v>
      </c>
    </row>
    <row r="1446" spans="1:5" s="7" customFormat="1">
      <c r="A1446" s="7" t="s">
        <v>49</v>
      </c>
      <c r="C1446" s="144" t="s">
        <v>4756</v>
      </c>
      <c r="D1446" s="145">
        <v>1520</v>
      </c>
      <c r="E1446" s="147">
        <v>43112</v>
      </c>
    </row>
    <row r="1447" spans="1:5" s="7" customFormat="1">
      <c r="A1447" s="7" t="s">
        <v>49</v>
      </c>
      <c r="C1447" s="144" t="s">
        <v>106</v>
      </c>
      <c r="D1447" s="145">
        <v>67616</v>
      </c>
      <c r="E1447" s="147">
        <v>43112</v>
      </c>
    </row>
    <row r="1448" spans="1:5" s="7" customFormat="1">
      <c r="A1448" s="7" t="s">
        <v>49</v>
      </c>
      <c r="C1448" s="144" t="s">
        <v>4767</v>
      </c>
      <c r="D1448" s="145">
        <v>10086</v>
      </c>
      <c r="E1448" s="147">
        <v>43112</v>
      </c>
    </row>
    <row r="1449" spans="1:5" s="7" customFormat="1">
      <c r="A1449" s="7" t="s">
        <v>49</v>
      </c>
      <c r="C1449" s="144" t="s">
        <v>109</v>
      </c>
      <c r="D1449" s="145">
        <v>8305</v>
      </c>
      <c r="E1449" s="147">
        <v>43112</v>
      </c>
    </row>
    <row r="1450" spans="1:5" s="7" customFormat="1">
      <c r="A1450" s="7" t="s">
        <v>49</v>
      </c>
      <c r="C1450" s="144" t="s">
        <v>4974</v>
      </c>
      <c r="D1450" s="145">
        <v>216</v>
      </c>
      <c r="E1450" s="147">
        <v>43112</v>
      </c>
    </row>
    <row r="1451" spans="1:5" s="7" customFormat="1">
      <c r="A1451" s="7" t="s">
        <v>49</v>
      </c>
      <c r="C1451" s="144" t="s">
        <v>349</v>
      </c>
      <c r="D1451" s="145">
        <v>1</v>
      </c>
      <c r="E1451" s="147">
        <v>43112</v>
      </c>
    </row>
    <row r="1452" spans="1:5" s="7" customFormat="1">
      <c r="A1452" s="7" t="s">
        <v>49</v>
      </c>
      <c r="C1452" s="144" t="s">
        <v>351</v>
      </c>
      <c r="D1452" s="145">
        <v>2</v>
      </c>
      <c r="E1452" s="147">
        <v>43112</v>
      </c>
    </row>
    <row r="1453" spans="1:5" s="7" customFormat="1">
      <c r="A1453" s="7" t="s">
        <v>49</v>
      </c>
      <c r="C1453" s="144" t="s">
        <v>354</v>
      </c>
      <c r="D1453" s="145">
        <v>1</v>
      </c>
      <c r="E1453" s="147">
        <v>43112</v>
      </c>
    </row>
    <row r="1454" spans="1:5" s="7" customFormat="1">
      <c r="A1454" s="7" t="s">
        <v>49</v>
      </c>
      <c r="C1454" s="144" t="s">
        <v>357</v>
      </c>
      <c r="D1454" s="145">
        <v>10</v>
      </c>
      <c r="E1454" s="147">
        <v>43112</v>
      </c>
    </row>
    <row r="1455" spans="1:5" s="7" customFormat="1">
      <c r="A1455" s="7" t="s">
        <v>49</v>
      </c>
      <c r="C1455" s="144" t="s">
        <v>360</v>
      </c>
      <c r="D1455" s="145">
        <v>61</v>
      </c>
      <c r="E1455" s="147">
        <v>43112</v>
      </c>
    </row>
    <row r="1456" spans="1:5" s="7" customFormat="1">
      <c r="A1456" s="7" t="s">
        <v>49</v>
      </c>
      <c r="C1456" s="144" t="s">
        <v>363</v>
      </c>
      <c r="D1456" s="145">
        <v>11</v>
      </c>
      <c r="E1456" s="147">
        <v>43112</v>
      </c>
    </row>
    <row r="1457" spans="1:5" s="7" customFormat="1">
      <c r="A1457" s="7" t="s">
        <v>49</v>
      </c>
      <c r="C1457" s="144" t="s">
        <v>118</v>
      </c>
      <c r="D1457" s="145">
        <v>434</v>
      </c>
      <c r="E1457" s="147">
        <v>43112</v>
      </c>
    </row>
    <row r="1458" spans="1:5" s="7" customFormat="1">
      <c r="A1458" s="7" t="s">
        <v>49</v>
      </c>
      <c r="C1458" s="144" t="s">
        <v>121</v>
      </c>
      <c r="D1458" s="145">
        <v>1097</v>
      </c>
      <c r="E1458" s="147">
        <v>43112</v>
      </c>
    </row>
    <row r="1459" spans="1:5" s="7" customFormat="1">
      <c r="A1459" s="7" t="s">
        <v>49</v>
      </c>
      <c r="C1459" s="144" t="s">
        <v>123</v>
      </c>
      <c r="D1459" s="145">
        <v>268</v>
      </c>
      <c r="E1459" s="147">
        <v>43112</v>
      </c>
    </row>
    <row r="1460" spans="1:5" s="7" customFormat="1">
      <c r="A1460" s="7" t="s">
        <v>49</v>
      </c>
      <c r="C1460" s="144" t="s">
        <v>4777</v>
      </c>
      <c r="D1460" s="145">
        <v>1</v>
      </c>
      <c r="E1460" s="147">
        <v>43112</v>
      </c>
    </row>
    <row r="1461" spans="1:5" s="7" customFormat="1">
      <c r="A1461" s="7" t="s">
        <v>49</v>
      </c>
      <c r="C1461" s="144" t="s">
        <v>368</v>
      </c>
      <c r="D1461" s="145">
        <v>62</v>
      </c>
      <c r="E1461" s="147">
        <v>43112</v>
      </c>
    </row>
    <row r="1462" spans="1:5" s="7" customFormat="1">
      <c r="A1462" s="7" t="s">
        <v>49</v>
      </c>
      <c r="C1462" s="144" t="s">
        <v>4978</v>
      </c>
      <c r="D1462" s="145">
        <v>330</v>
      </c>
      <c r="E1462" s="147">
        <v>43112</v>
      </c>
    </row>
    <row r="1463" spans="1:5" s="7" customFormat="1">
      <c r="A1463" s="7" t="s">
        <v>49</v>
      </c>
      <c r="C1463" s="144" t="s">
        <v>370</v>
      </c>
      <c r="D1463" s="145">
        <v>32</v>
      </c>
      <c r="E1463" s="147">
        <v>43112</v>
      </c>
    </row>
    <row r="1464" spans="1:5" s="7" customFormat="1">
      <c r="A1464" s="7" t="s">
        <v>49</v>
      </c>
      <c r="C1464" s="144" t="s">
        <v>372</v>
      </c>
      <c r="D1464" s="145">
        <v>28</v>
      </c>
      <c r="E1464" s="147">
        <v>43112</v>
      </c>
    </row>
    <row r="1465" spans="1:5" s="7" customFormat="1">
      <c r="A1465" s="7" t="s">
        <v>49</v>
      </c>
      <c r="C1465" s="144" t="s">
        <v>3747</v>
      </c>
      <c r="D1465" s="145">
        <v>317</v>
      </c>
      <c r="E1465" s="147">
        <v>43112</v>
      </c>
    </row>
    <row r="1466" spans="1:5" s="7" customFormat="1">
      <c r="A1466" s="7" t="s">
        <v>49</v>
      </c>
      <c r="C1466" s="144" t="s">
        <v>3748</v>
      </c>
      <c r="D1466" s="145">
        <v>500</v>
      </c>
      <c r="E1466" s="147">
        <v>43112</v>
      </c>
    </row>
    <row r="1467" spans="1:5" s="7" customFormat="1">
      <c r="A1467" s="7" t="s">
        <v>49</v>
      </c>
      <c r="C1467" s="144" t="s">
        <v>3749</v>
      </c>
      <c r="D1467" s="145">
        <v>462</v>
      </c>
      <c r="E1467" s="147">
        <v>43112</v>
      </c>
    </row>
    <row r="1468" spans="1:5" s="7" customFormat="1">
      <c r="A1468" s="7" t="s">
        <v>49</v>
      </c>
      <c r="C1468" s="144" t="s">
        <v>3750</v>
      </c>
      <c r="D1468" s="145">
        <v>58</v>
      </c>
      <c r="E1468" s="147">
        <v>43112</v>
      </c>
    </row>
    <row r="1469" spans="1:5" s="7" customFormat="1">
      <c r="A1469" s="7" t="s">
        <v>49</v>
      </c>
      <c r="C1469" s="144" t="s">
        <v>3751</v>
      </c>
      <c r="D1469" s="145">
        <v>938</v>
      </c>
      <c r="E1469" s="147">
        <v>43112</v>
      </c>
    </row>
    <row r="1470" spans="1:5" s="7" customFormat="1">
      <c r="A1470" s="7" t="s">
        <v>49</v>
      </c>
      <c r="C1470" s="144" t="s">
        <v>261</v>
      </c>
      <c r="D1470" s="145">
        <v>390</v>
      </c>
      <c r="E1470" s="147">
        <v>43112</v>
      </c>
    </row>
    <row r="1471" spans="1:5" s="7" customFormat="1">
      <c r="A1471" s="7" t="s">
        <v>49</v>
      </c>
      <c r="C1471" s="144" t="s">
        <v>264</v>
      </c>
      <c r="D1471" s="145">
        <v>881</v>
      </c>
      <c r="E1471" s="147">
        <v>43112</v>
      </c>
    </row>
    <row r="1472" spans="1:5" s="7" customFormat="1">
      <c r="A1472" s="7" t="s">
        <v>49</v>
      </c>
      <c r="C1472" s="144" t="s">
        <v>267</v>
      </c>
      <c r="D1472" s="145">
        <v>2966</v>
      </c>
      <c r="E1472" s="147">
        <v>43112</v>
      </c>
    </row>
    <row r="1473" spans="1:5" s="7" customFormat="1">
      <c r="A1473" s="7" t="s">
        <v>49</v>
      </c>
      <c r="C1473" s="144" t="s">
        <v>270</v>
      </c>
      <c r="D1473" s="145">
        <v>5446</v>
      </c>
      <c r="E1473" s="147">
        <v>43112</v>
      </c>
    </row>
    <row r="1474" spans="1:5" s="7" customFormat="1">
      <c r="A1474" s="7" t="s">
        <v>49</v>
      </c>
      <c r="C1474" s="144" t="s">
        <v>273</v>
      </c>
      <c r="D1474" s="145">
        <v>4971</v>
      </c>
      <c r="E1474" s="147">
        <v>43112</v>
      </c>
    </row>
    <row r="1475" spans="1:5" s="7" customFormat="1">
      <c r="A1475" s="7" t="s">
        <v>49</v>
      </c>
      <c r="C1475" s="144" t="s">
        <v>276</v>
      </c>
      <c r="D1475" s="145">
        <v>11182</v>
      </c>
      <c r="E1475" s="147">
        <v>43112</v>
      </c>
    </row>
    <row r="1476" spans="1:5" s="7" customFormat="1">
      <c r="A1476" s="7" t="s">
        <v>49</v>
      </c>
      <c r="C1476" s="144" t="s">
        <v>279</v>
      </c>
      <c r="D1476" s="145">
        <v>826</v>
      </c>
      <c r="E1476" s="147">
        <v>43112</v>
      </c>
    </row>
    <row r="1477" spans="1:5" s="7" customFormat="1">
      <c r="A1477" s="7" t="s">
        <v>49</v>
      </c>
      <c r="C1477" s="144" t="s">
        <v>282</v>
      </c>
      <c r="D1477" s="145">
        <v>2462</v>
      </c>
      <c r="E1477" s="147">
        <v>43112</v>
      </c>
    </row>
    <row r="1478" spans="1:5" s="7" customFormat="1">
      <c r="A1478" s="7" t="s">
        <v>49</v>
      </c>
      <c r="C1478" s="144" t="s">
        <v>285</v>
      </c>
      <c r="D1478" s="145">
        <v>430</v>
      </c>
      <c r="E1478" s="147">
        <v>43112</v>
      </c>
    </row>
    <row r="1479" spans="1:5" s="7" customFormat="1">
      <c r="A1479" s="7" t="s">
        <v>49</v>
      </c>
      <c r="C1479" s="144" t="s">
        <v>288</v>
      </c>
      <c r="D1479" s="145">
        <v>2020</v>
      </c>
      <c r="E1479" s="147">
        <v>43112</v>
      </c>
    </row>
    <row r="1480" spans="1:5" s="7" customFormat="1">
      <c r="A1480" s="7" t="s">
        <v>49</v>
      </c>
      <c r="C1480" s="144" t="s">
        <v>291</v>
      </c>
      <c r="D1480" s="145">
        <v>228</v>
      </c>
      <c r="E1480" s="147">
        <v>43112</v>
      </c>
    </row>
    <row r="1481" spans="1:5" s="7" customFormat="1">
      <c r="A1481" s="7" t="s">
        <v>49</v>
      </c>
      <c r="C1481" s="144" t="s">
        <v>294</v>
      </c>
      <c r="D1481" s="145">
        <v>2061</v>
      </c>
      <c r="E1481" s="147">
        <v>43112</v>
      </c>
    </row>
    <row r="1482" spans="1:5" s="7" customFormat="1">
      <c r="A1482" s="7" t="s">
        <v>49</v>
      </c>
      <c r="C1482" s="144" t="s">
        <v>297</v>
      </c>
      <c r="D1482" s="145">
        <v>6200</v>
      </c>
      <c r="E1482" s="147">
        <v>43112</v>
      </c>
    </row>
    <row r="1483" spans="1:5" s="7" customFormat="1">
      <c r="A1483" s="7" t="s">
        <v>49</v>
      </c>
      <c r="C1483" s="144" t="s">
        <v>300</v>
      </c>
      <c r="D1483" s="145">
        <v>3632</v>
      </c>
      <c r="E1483" s="147">
        <v>43112</v>
      </c>
    </row>
    <row r="1484" spans="1:5" s="7" customFormat="1">
      <c r="A1484" s="7" t="s">
        <v>49</v>
      </c>
      <c r="C1484" s="144" t="s">
        <v>303</v>
      </c>
      <c r="D1484" s="145">
        <v>2857</v>
      </c>
      <c r="E1484" s="147">
        <v>43112</v>
      </c>
    </row>
    <row r="1485" spans="1:5" s="7" customFormat="1">
      <c r="A1485" s="7" t="s">
        <v>49</v>
      </c>
      <c r="C1485" s="144" t="s">
        <v>306</v>
      </c>
      <c r="D1485" s="145">
        <v>505</v>
      </c>
      <c r="E1485" s="147">
        <v>43112</v>
      </c>
    </row>
    <row r="1486" spans="1:5" s="7" customFormat="1">
      <c r="A1486" s="7" t="s">
        <v>49</v>
      </c>
      <c r="C1486" s="144" t="s">
        <v>309</v>
      </c>
      <c r="D1486" s="145">
        <v>4404</v>
      </c>
      <c r="E1486" s="147">
        <v>43112</v>
      </c>
    </row>
    <row r="1487" spans="1:5" s="7" customFormat="1">
      <c r="A1487" s="7" t="s">
        <v>49</v>
      </c>
      <c r="C1487" s="144" t="s">
        <v>312</v>
      </c>
      <c r="D1487" s="145">
        <v>2483</v>
      </c>
      <c r="E1487" s="147">
        <v>43112</v>
      </c>
    </row>
    <row r="1488" spans="1:5" s="7" customFormat="1">
      <c r="A1488" s="7" t="s">
        <v>49</v>
      </c>
      <c r="C1488" s="144" t="s">
        <v>315</v>
      </c>
      <c r="D1488" s="145">
        <v>1593</v>
      </c>
      <c r="E1488" s="147">
        <v>43112</v>
      </c>
    </row>
    <row r="1489" spans="1:5" s="7" customFormat="1">
      <c r="A1489" s="7" t="s">
        <v>49</v>
      </c>
      <c r="C1489" s="144" t="s">
        <v>318</v>
      </c>
      <c r="D1489" s="145">
        <v>5452</v>
      </c>
      <c r="E1489" s="147">
        <v>43112</v>
      </c>
    </row>
    <row r="1490" spans="1:5" s="7" customFormat="1">
      <c r="A1490" s="7" t="s">
        <v>49</v>
      </c>
      <c r="C1490" s="144" t="s">
        <v>321</v>
      </c>
      <c r="D1490" s="145">
        <v>42</v>
      </c>
      <c r="E1490" s="147">
        <v>43112</v>
      </c>
    </row>
    <row r="1491" spans="1:5" s="7" customFormat="1">
      <c r="A1491" s="7" t="s">
        <v>49</v>
      </c>
      <c r="C1491" s="144" t="s">
        <v>327</v>
      </c>
      <c r="D1491" s="145">
        <v>194</v>
      </c>
      <c r="E1491" s="147">
        <v>43112</v>
      </c>
    </row>
    <row r="1492" spans="1:5" s="7" customFormat="1">
      <c r="A1492" s="7" t="s">
        <v>49</v>
      </c>
      <c r="C1492" s="144" t="s">
        <v>330</v>
      </c>
      <c r="D1492" s="145">
        <v>15692</v>
      </c>
      <c r="E1492" s="147">
        <v>43112</v>
      </c>
    </row>
    <row r="1493" spans="1:5" s="7" customFormat="1">
      <c r="A1493" s="7" t="s">
        <v>49</v>
      </c>
      <c r="C1493" s="144" t="s">
        <v>333</v>
      </c>
      <c r="D1493" s="145">
        <v>8799</v>
      </c>
      <c r="E1493" s="147">
        <v>43112</v>
      </c>
    </row>
    <row r="1494" spans="1:5" s="7" customFormat="1">
      <c r="A1494" s="7" t="s">
        <v>49</v>
      </c>
      <c r="C1494" s="144" t="s">
        <v>336</v>
      </c>
      <c r="D1494" s="145">
        <v>1803</v>
      </c>
      <c r="E1494" s="147">
        <v>43112</v>
      </c>
    </row>
    <row r="1495" spans="1:5" s="7" customFormat="1">
      <c r="A1495" s="7" t="s">
        <v>49</v>
      </c>
      <c r="C1495" s="144" t="s">
        <v>339</v>
      </c>
      <c r="D1495" s="145">
        <v>12130</v>
      </c>
      <c r="E1495" s="147">
        <v>43112</v>
      </c>
    </row>
    <row r="1496" spans="1:5" s="7" customFormat="1">
      <c r="A1496" s="7" t="s">
        <v>49</v>
      </c>
      <c r="C1496" s="144" t="s">
        <v>342</v>
      </c>
      <c r="D1496" s="145">
        <v>476</v>
      </c>
      <c r="E1496" s="147">
        <v>43112</v>
      </c>
    </row>
    <row r="1497" spans="1:5" s="7" customFormat="1">
      <c r="A1497" s="7" t="s">
        <v>49</v>
      </c>
      <c r="C1497" s="144" t="s">
        <v>5142</v>
      </c>
      <c r="D1497" s="145">
        <v>1670</v>
      </c>
      <c r="E1497" s="147">
        <v>43112</v>
      </c>
    </row>
    <row r="1498" spans="1:5" s="7" customFormat="1">
      <c r="A1498" s="7" t="s">
        <v>49</v>
      </c>
      <c r="C1498" s="144" t="s">
        <v>5144</v>
      </c>
      <c r="D1498" s="145">
        <v>1050</v>
      </c>
      <c r="E1498" s="147">
        <v>43112</v>
      </c>
    </row>
    <row r="1499" spans="1:5" s="7" customFormat="1">
      <c r="A1499" s="7" t="s">
        <v>49</v>
      </c>
      <c r="C1499" s="144" t="s">
        <v>4759</v>
      </c>
      <c r="D1499" s="145">
        <v>1100</v>
      </c>
      <c r="E1499" s="147">
        <v>43112</v>
      </c>
    </row>
    <row r="1500" spans="1:5" s="7" customFormat="1">
      <c r="A1500" s="7" t="s">
        <v>49</v>
      </c>
      <c r="C1500" s="144" t="s">
        <v>5146</v>
      </c>
      <c r="D1500" s="145">
        <v>1000</v>
      </c>
      <c r="E1500" s="147">
        <v>43112</v>
      </c>
    </row>
    <row r="1501" spans="1:5" s="7" customFormat="1">
      <c r="A1501" s="7" t="s">
        <v>49</v>
      </c>
      <c r="C1501" s="144" t="s">
        <v>3752</v>
      </c>
      <c r="D1501" s="145">
        <v>4250</v>
      </c>
      <c r="E1501" s="147">
        <v>43112</v>
      </c>
    </row>
    <row r="1502" spans="1:5" s="7" customFormat="1">
      <c r="A1502" s="7" t="s">
        <v>49</v>
      </c>
      <c r="C1502" s="144" t="s">
        <v>3753</v>
      </c>
      <c r="D1502" s="145">
        <v>15693</v>
      </c>
      <c r="E1502" s="147">
        <v>43112</v>
      </c>
    </row>
    <row r="1503" spans="1:5" s="7" customFormat="1">
      <c r="A1503" s="7" t="s">
        <v>49</v>
      </c>
      <c r="C1503" s="144" t="s">
        <v>3754</v>
      </c>
      <c r="D1503" s="145">
        <v>12668</v>
      </c>
      <c r="E1503" s="147">
        <v>43112</v>
      </c>
    </row>
    <row r="1504" spans="1:5" s="7" customFormat="1">
      <c r="A1504" s="7" t="s">
        <v>49</v>
      </c>
      <c r="C1504" s="144" t="s">
        <v>560</v>
      </c>
      <c r="D1504" s="145">
        <v>2330</v>
      </c>
      <c r="E1504" s="147">
        <v>43112</v>
      </c>
    </row>
    <row r="1505" spans="1:5" s="7" customFormat="1">
      <c r="A1505" s="7" t="s">
        <v>49</v>
      </c>
      <c r="C1505" s="144" t="s">
        <v>563</v>
      </c>
      <c r="D1505" s="145">
        <v>15271</v>
      </c>
      <c r="E1505" s="147">
        <v>43112</v>
      </c>
    </row>
    <row r="1506" spans="1:5" s="7" customFormat="1">
      <c r="A1506" s="7" t="s">
        <v>49</v>
      </c>
      <c r="C1506" s="144" t="s">
        <v>566</v>
      </c>
      <c r="D1506" s="145">
        <v>8920</v>
      </c>
      <c r="E1506" s="147">
        <v>43112</v>
      </c>
    </row>
    <row r="1507" spans="1:5" s="7" customFormat="1">
      <c r="A1507" s="7" t="s">
        <v>49</v>
      </c>
      <c r="C1507" s="144" t="s">
        <v>569</v>
      </c>
      <c r="D1507" s="145">
        <v>1769</v>
      </c>
      <c r="E1507" s="147">
        <v>43112</v>
      </c>
    </row>
    <row r="1508" spans="1:5" s="7" customFormat="1">
      <c r="A1508" s="7" t="s">
        <v>49</v>
      </c>
      <c r="C1508" s="144" t="s">
        <v>572</v>
      </c>
      <c r="D1508" s="145">
        <v>23500</v>
      </c>
      <c r="E1508" s="147">
        <v>43112</v>
      </c>
    </row>
    <row r="1509" spans="1:5" s="7" customFormat="1">
      <c r="A1509" s="7" t="s">
        <v>49</v>
      </c>
      <c r="C1509" s="144" t="s">
        <v>575</v>
      </c>
      <c r="D1509" s="145">
        <v>39335</v>
      </c>
      <c r="E1509" s="147">
        <v>43112</v>
      </c>
    </row>
    <row r="1510" spans="1:5" s="7" customFormat="1">
      <c r="A1510" s="7" t="s">
        <v>49</v>
      </c>
      <c r="C1510" s="144" t="s">
        <v>652</v>
      </c>
      <c r="D1510" s="145">
        <v>213</v>
      </c>
      <c r="E1510" s="147">
        <v>43112</v>
      </c>
    </row>
    <row r="1511" spans="1:5" s="7" customFormat="1">
      <c r="A1511" s="7" t="s">
        <v>49</v>
      </c>
      <c r="C1511" s="144" t="s">
        <v>376</v>
      </c>
      <c r="D1511" s="145">
        <v>168</v>
      </c>
      <c r="E1511" s="147">
        <v>43112</v>
      </c>
    </row>
    <row r="1512" spans="1:5" s="7" customFormat="1">
      <c r="A1512" s="7" t="s">
        <v>49</v>
      </c>
      <c r="C1512" s="144" t="s">
        <v>453</v>
      </c>
      <c r="D1512" s="145">
        <v>0</v>
      </c>
      <c r="E1512" s="147">
        <v>43112</v>
      </c>
    </row>
    <row r="1513" spans="1:5" s="7" customFormat="1">
      <c r="A1513" s="7" t="s">
        <v>49</v>
      </c>
      <c r="C1513" s="144" t="s">
        <v>455</v>
      </c>
      <c r="D1513" s="145">
        <v>1</v>
      </c>
      <c r="E1513" s="147">
        <v>43112</v>
      </c>
    </row>
    <row r="1514" spans="1:5" s="7" customFormat="1">
      <c r="A1514" s="7" t="s">
        <v>49</v>
      </c>
      <c r="C1514" s="144" t="s">
        <v>458</v>
      </c>
      <c r="D1514" s="145">
        <v>589</v>
      </c>
      <c r="E1514" s="147">
        <v>43112</v>
      </c>
    </row>
    <row r="1515" spans="1:5" s="7" customFormat="1">
      <c r="A1515" s="7" t="s">
        <v>49</v>
      </c>
      <c r="C1515" s="144" t="s">
        <v>461</v>
      </c>
      <c r="D1515" s="145">
        <v>546</v>
      </c>
      <c r="E1515" s="147">
        <v>43112</v>
      </c>
    </row>
    <row r="1516" spans="1:5" s="7" customFormat="1">
      <c r="A1516" s="7" t="s">
        <v>49</v>
      </c>
      <c r="C1516" s="144" t="s">
        <v>464</v>
      </c>
      <c r="D1516" s="145">
        <v>50</v>
      </c>
      <c r="E1516" s="147">
        <v>43112</v>
      </c>
    </row>
    <row r="1517" spans="1:5" s="7" customFormat="1">
      <c r="A1517" s="7" t="s">
        <v>49</v>
      </c>
      <c r="C1517" s="144" t="s">
        <v>467</v>
      </c>
      <c r="D1517" s="145">
        <v>351</v>
      </c>
      <c r="E1517" s="147">
        <v>43112</v>
      </c>
    </row>
    <row r="1518" spans="1:5" s="7" customFormat="1">
      <c r="A1518" s="7" t="s">
        <v>49</v>
      </c>
      <c r="C1518" s="144" t="s">
        <v>3755</v>
      </c>
      <c r="D1518" s="145">
        <v>24</v>
      </c>
      <c r="E1518" s="147">
        <v>43112</v>
      </c>
    </row>
    <row r="1519" spans="1:5" s="7" customFormat="1">
      <c r="A1519" s="7" t="s">
        <v>49</v>
      </c>
      <c r="C1519" s="144" t="s">
        <v>3756</v>
      </c>
      <c r="D1519" s="145">
        <v>67</v>
      </c>
      <c r="E1519" s="147">
        <v>43112</v>
      </c>
    </row>
    <row r="1520" spans="1:5" s="7" customFormat="1">
      <c r="A1520" s="7" t="s">
        <v>49</v>
      </c>
      <c r="C1520" s="144" t="s">
        <v>386</v>
      </c>
      <c r="D1520" s="145">
        <v>705</v>
      </c>
      <c r="E1520" s="147">
        <v>43112</v>
      </c>
    </row>
    <row r="1521" spans="1:5" s="7" customFormat="1">
      <c r="A1521" s="7" t="s">
        <v>49</v>
      </c>
      <c r="C1521" s="144" t="s">
        <v>397</v>
      </c>
      <c r="D1521" s="145">
        <v>123</v>
      </c>
      <c r="E1521" s="147">
        <v>43112</v>
      </c>
    </row>
    <row r="1522" spans="1:5" s="7" customFormat="1">
      <c r="A1522" s="7" t="s">
        <v>49</v>
      </c>
      <c r="C1522" s="144" t="s">
        <v>403</v>
      </c>
      <c r="D1522" s="145">
        <v>533</v>
      </c>
      <c r="E1522" s="147">
        <v>43112</v>
      </c>
    </row>
    <row r="1523" spans="1:5" s="7" customFormat="1">
      <c r="A1523" s="7" t="s">
        <v>49</v>
      </c>
      <c r="C1523" s="144" t="s">
        <v>406</v>
      </c>
      <c r="D1523" s="145">
        <v>556</v>
      </c>
      <c r="E1523" s="147">
        <v>43112</v>
      </c>
    </row>
    <row r="1524" spans="1:5" s="7" customFormat="1">
      <c r="A1524" s="7" t="s">
        <v>49</v>
      </c>
      <c r="C1524" s="144" t="s">
        <v>410</v>
      </c>
      <c r="D1524" s="145">
        <v>433</v>
      </c>
      <c r="E1524" s="147">
        <v>43112</v>
      </c>
    </row>
    <row r="1525" spans="1:5" s="7" customFormat="1">
      <c r="A1525" s="7" t="s">
        <v>49</v>
      </c>
      <c r="C1525" s="144" t="s">
        <v>413</v>
      </c>
      <c r="D1525" s="145">
        <v>1</v>
      </c>
      <c r="E1525" s="147">
        <v>43112</v>
      </c>
    </row>
    <row r="1526" spans="1:5" s="7" customFormat="1">
      <c r="A1526" s="7" t="s">
        <v>49</v>
      </c>
      <c r="C1526" s="144" t="s">
        <v>416</v>
      </c>
      <c r="D1526" s="145">
        <v>147</v>
      </c>
      <c r="E1526" s="147">
        <v>43112</v>
      </c>
    </row>
    <row r="1527" spans="1:5" s="7" customFormat="1">
      <c r="A1527" s="7" t="s">
        <v>49</v>
      </c>
      <c r="C1527" s="144" t="s">
        <v>424</v>
      </c>
      <c r="D1527" s="145">
        <v>0</v>
      </c>
      <c r="E1527" s="147">
        <v>43112</v>
      </c>
    </row>
    <row r="1528" spans="1:5" s="7" customFormat="1">
      <c r="A1528" s="7" t="s">
        <v>49</v>
      </c>
      <c r="C1528" s="144" t="s">
        <v>5348</v>
      </c>
      <c r="D1528" s="145">
        <v>10</v>
      </c>
      <c r="E1528" s="147">
        <v>43112</v>
      </c>
    </row>
    <row r="1529" spans="1:5" s="7" customFormat="1">
      <c r="A1529" s="7" t="s">
        <v>49</v>
      </c>
      <c r="C1529" s="144" t="s">
        <v>656</v>
      </c>
      <c r="D1529" s="145">
        <v>3329</v>
      </c>
      <c r="E1529" s="147">
        <v>43112</v>
      </c>
    </row>
    <row r="1530" spans="1:5" s="7" customFormat="1">
      <c r="A1530" s="7" t="s">
        <v>49</v>
      </c>
      <c r="C1530" s="144" t="s">
        <v>660</v>
      </c>
      <c r="D1530" s="145">
        <v>1124</v>
      </c>
      <c r="E1530" s="147">
        <v>43112</v>
      </c>
    </row>
    <row r="1531" spans="1:5" s="7" customFormat="1">
      <c r="A1531" s="7" t="s">
        <v>49</v>
      </c>
      <c r="C1531" s="144" t="s">
        <v>663</v>
      </c>
      <c r="D1531" s="145">
        <v>5</v>
      </c>
      <c r="E1531" s="147">
        <v>43112</v>
      </c>
    </row>
    <row r="1532" spans="1:5" s="7" customFormat="1">
      <c r="A1532" s="7" t="s">
        <v>49</v>
      </c>
      <c r="C1532" s="144" t="s">
        <v>666</v>
      </c>
      <c r="D1532" s="145">
        <v>164</v>
      </c>
      <c r="E1532" s="147">
        <v>43112</v>
      </c>
    </row>
    <row r="1533" spans="1:5" s="7" customFormat="1">
      <c r="A1533" s="7" t="s">
        <v>49</v>
      </c>
      <c r="C1533" s="144" t="s">
        <v>670</v>
      </c>
      <c r="D1533" s="145">
        <v>321</v>
      </c>
      <c r="E1533" s="147">
        <v>43112</v>
      </c>
    </row>
    <row r="1534" spans="1:5" s="7" customFormat="1">
      <c r="A1534" s="7" t="s">
        <v>49</v>
      </c>
      <c r="C1534" s="144" t="s">
        <v>673</v>
      </c>
      <c r="D1534" s="145">
        <v>6882</v>
      </c>
      <c r="E1534" s="147">
        <v>43112</v>
      </c>
    </row>
    <row r="1535" spans="1:5" s="7" customFormat="1">
      <c r="A1535" s="7" t="s">
        <v>49</v>
      </c>
      <c r="C1535" s="144" t="s">
        <v>676</v>
      </c>
      <c r="D1535" s="145">
        <v>460</v>
      </c>
      <c r="E1535" s="147">
        <v>43112</v>
      </c>
    </row>
    <row r="1536" spans="1:5" s="7" customFormat="1">
      <c r="A1536" s="7" t="s">
        <v>49</v>
      </c>
      <c r="C1536" s="144" t="s">
        <v>470</v>
      </c>
      <c r="D1536" s="145">
        <v>509</v>
      </c>
      <c r="E1536" s="147">
        <v>43112</v>
      </c>
    </row>
    <row r="1537" spans="1:5" s="7" customFormat="1">
      <c r="A1537" s="7" t="s">
        <v>49</v>
      </c>
      <c r="C1537" s="144" t="s">
        <v>474</v>
      </c>
      <c r="D1537" s="145">
        <v>804</v>
      </c>
      <c r="E1537" s="147">
        <v>43112</v>
      </c>
    </row>
    <row r="1538" spans="1:5" s="7" customFormat="1">
      <c r="A1538" s="7" t="s">
        <v>49</v>
      </c>
      <c r="C1538" s="144" t="s">
        <v>477</v>
      </c>
      <c r="D1538" s="145">
        <v>194</v>
      </c>
      <c r="E1538" s="147">
        <v>43112</v>
      </c>
    </row>
    <row r="1539" spans="1:5" s="7" customFormat="1">
      <c r="A1539" s="7" t="s">
        <v>49</v>
      </c>
      <c r="C1539" s="144" t="s">
        <v>481</v>
      </c>
      <c r="D1539" s="145">
        <v>122</v>
      </c>
      <c r="E1539" s="147">
        <v>43112</v>
      </c>
    </row>
    <row r="1540" spans="1:5" s="7" customFormat="1">
      <c r="A1540" s="7" t="s">
        <v>49</v>
      </c>
      <c r="C1540" s="144" t="s">
        <v>484</v>
      </c>
      <c r="D1540" s="145">
        <v>204</v>
      </c>
      <c r="E1540" s="147">
        <v>43112</v>
      </c>
    </row>
    <row r="1541" spans="1:5" s="7" customFormat="1">
      <c r="A1541" s="7" t="s">
        <v>49</v>
      </c>
      <c r="C1541" s="144" t="s">
        <v>488</v>
      </c>
      <c r="D1541" s="145">
        <v>160</v>
      </c>
      <c r="E1541" s="147">
        <v>43112</v>
      </c>
    </row>
    <row r="1542" spans="1:5" s="7" customFormat="1">
      <c r="A1542" s="7" t="s">
        <v>49</v>
      </c>
      <c r="C1542" s="144" t="s">
        <v>491</v>
      </c>
      <c r="D1542" s="145">
        <v>131</v>
      </c>
      <c r="E1542" s="147">
        <v>43112</v>
      </c>
    </row>
    <row r="1543" spans="1:5" s="7" customFormat="1">
      <c r="A1543" s="7" t="s">
        <v>49</v>
      </c>
      <c r="C1543" s="144" t="s">
        <v>494</v>
      </c>
      <c r="D1543" s="145">
        <v>54</v>
      </c>
      <c r="E1543" s="147">
        <v>43112</v>
      </c>
    </row>
    <row r="1544" spans="1:5" s="7" customFormat="1">
      <c r="A1544" s="7" t="s">
        <v>49</v>
      </c>
      <c r="C1544" s="144" t="s">
        <v>497</v>
      </c>
      <c r="D1544" s="145">
        <v>59</v>
      </c>
      <c r="E1544" s="147">
        <v>43112</v>
      </c>
    </row>
    <row r="1545" spans="1:5" s="7" customFormat="1">
      <c r="A1545" s="7" t="s">
        <v>49</v>
      </c>
      <c r="C1545" s="144" t="s">
        <v>500</v>
      </c>
      <c r="D1545" s="145">
        <v>15</v>
      </c>
      <c r="E1545" s="147">
        <v>43112</v>
      </c>
    </row>
    <row r="1546" spans="1:5" s="7" customFormat="1">
      <c r="A1546" s="7" t="s">
        <v>49</v>
      </c>
      <c r="C1546" s="144" t="s">
        <v>679</v>
      </c>
      <c r="D1546" s="145">
        <v>142</v>
      </c>
      <c r="E1546" s="147">
        <v>43112</v>
      </c>
    </row>
    <row r="1547" spans="1:5" s="7" customFormat="1">
      <c r="A1547" s="7" t="s">
        <v>49</v>
      </c>
      <c r="C1547" s="144" t="s">
        <v>503</v>
      </c>
      <c r="D1547" s="145">
        <v>0</v>
      </c>
      <c r="E1547" s="147">
        <v>43112</v>
      </c>
    </row>
    <row r="1548" spans="1:5" s="7" customFormat="1">
      <c r="A1548" s="7" t="s">
        <v>49</v>
      </c>
      <c r="C1548" s="144" t="s">
        <v>507</v>
      </c>
      <c r="D1548" s="145">
        <v>40</v>
      </c>
      <c r="E1548" s="147">
        <v>43112</v>
      </c>
    </row>
    <row r="1549" spans="1:5" s="7" customFormat="1">
      <c r="A1549" s="7" t="s">
        <v>49</v>
      </c>
      <c r="C1549" s="144" t="s">
        <v>509</v>
      </c>
      <c r="D1549" s="145">
        <v>12</v>
      </c>
      <c r="E1549" s="147">
        <v>43112</v>
      </c>
    </row>
    <row r="1550" spans="1:5" s="7" customFormat="1">
      <c r="A1550" s="7" t="s">
        <v>49</v>
      </c>
      <c r="C1550" s="144" t="s">
        <v>3757</v>
      </c>
      <c r="D1550" s="145">
        <v>2</v>
      </c>
      <c r="E1550" s="147">
        <v>43112</v>
      </c>
    </row>
    <row r="1551" spans="1:5" s="7" customFormat="1">
      <c r="A1551" s="7" t="s">
        <v>49</v>
      </c>
      <c r="C1551" s="144" t="s">
        <v>3758</v>
      </c>
      <c r="D1551" s="145">
        <v>21</v>
      </c>
      <c r="E1551" s="147">
        <v>43112</v>
      </c>
    </row>
    <row r="1552" spans="1:5" s="7" customFormat="1">
      <c r="A1552" s="7" t="s">
        <v>49</v>
      </c>
      <c r="C1552" s="144" t="s">
        <v>5353</v>
      </c>
      <c r="D1552" s="145">
        <v>21</v>
      </c>
      <c r="E1552" s="147">
        <v>43112</v>
      </c>
    </row>
    <row r="1553" spans="1:5" s="7" customFormat="1">
      <c r="A1553" s="7" t="s">
        <v>49</v>
      </c>
      <c r="C1553" s="144" t="s">
        <v>526</v>
      </c>
      <c r="D1553" s="145">
        <v>21</v>
      </c>
      <c r="E1553" s="147">
        <v>43112</v>
      </c>
    </row>
    <row r="1554" spans="1:5" s="7" customFormat="1">
      <c r="A1554" s="7" t="s">
        <v>49</v>
      </c>
      <c r="C1554" s="144" t="s">
        <v>531</v>
      </c>
      <c r="D1554" s="145">
        <v>46</v>
      </c>
      <c r="E1554" s="147">
        <v>43112</v>
      </c>
    </row>
    <row r="1555" spans="1:5" s="7" customFormat="1">
      <c r="A1555" s="7" t="s">
        <v>49</v>
      </c>
      <c r="C1555" s="144" t="s">
        <v>427</v>
      </c>
      <c r="D1555" s="145">
        <v>279</v>
      </c>
      <c r="E1555" s="147">
        <v>43112</v>
      </c>
    </row>
    <row r="1556" spans="1:5" s="7" customFormat="1">
      <c r="A1556" s="7" t="s">
        <v>49</v>
      </c>
      <c r="C1556" s="144" t="s">
        <v>433</v>
      </c>
      <c r="D1556" s="145">
        <v>323</v>
      </c>
      <c r="E1556" s="147">
        <v>43112</v>
      </c>
    </row>
    <row r="1557" spans="1:5" s="7" customFormat="1">
      <c r="A1557" s="7" t="s">
        <v>49</v>
      </c>
      <c r="C1557" s="144" t="s">
        <v>436</v>
      </c>
      <c r="D1557" s="145">
        <v>348</v>
      </c>
      <c r="E1557" s="147">
        <v>43112</v>
      </c>
    </row>
    <row r="1558" spans="1:5" s="7" customFormat="1">
      <c r="A1558" s="7" t="s">
        <v>49</v>
      </c>
      <c r="C1558" s="144" t="s">
        <v>137</v>
      </c>
      <c r="D1558" s="145">
        <v>433</v>
      </c>
      <c r="E1558" s="147">
        <v>43112</v>
      </c>
    </row>
    <row r="1559" spans="1:5" s="7" customFormat="1">
      <c r="A1559" s="7" t="s">
        <v>49</v>
      </c>
      <c r="C1559" s="144" t="s">
        <v>139</v>
      </c>
      <c r="D1559" s="145">
        <v>4</v>
      </c>
      <c r="E1559" s="147">
        <v>43112</v>
      </c>
    </row>
    <row r="1560" spans="1:5" s="7" customFormat="1">
      <c r="A1560" s="7" t="s">
        <v>49</v>
      </c>
      <c r="C1560" s="144" t="s">
        <v>142</v>
      </c>
      <c r="D1560" s="145">
        <v>110</v>
      </c>
      <c r="E1560" s="147">
        <v>43112</v>
      </c>
    </row>
    <row r="1561" spans="1:5" s="7" customFormat="1">
      <c r="A1561" s="7" t="s">
        <v>49</v>
      </c>
      <c r="C1561" s="144" t="s">
        <v>4787</v>
      </c>
      <c r="D1561" s="145">
        <v>3</v>
      </c>
      <c r="E1561" s="147">
        <v>43112</v>
      </c>
    </row>
    <row r="1562" spans="1:5" s="7" customFormat="1">
      <c r="A1562" s="7" t="s">
        <v>49</v>
      </c>
      <c r="C1562" s="144" t="s">
        <v>144</v>
      </c>
      <c r="D1562" s="145">
        <v>148</v>
      </c>
      <c r="E1562" s="147">
        <v>43112</v>
      </c>
    </row>
    <row r="1563" spans="1:5" s="7" customFormat="1">
      <c r="A1563" s="7" t="s">
        <v>49</v>
      </c>
      <c r="C1563" s="144" t="s">
        <v>55</v>
      </c>
      <c r="D1563" s="145">
        <v>74</v>
      </c>
      <c r="E1563" s="147">
        <v>43112</v>
      </c>
    </row>
    <row r="1564" spans="1:5" s="7" customFormat="1">
      <c r="A1564" s="7" t="s">
        <v>49</v>
      </c>
      <c r="C1564" s="144" t="s">
        <v>146</v>
      </c>
      <c r="D1564" s="145">
        <v>14</v>
      </c>
      <c r="E1564" s="147">
        <v>43112</v>
      </c>
    </row>
    <row r="1565" spans="1:5" s="7" customFormat="1">
      <c r="A1565" s="7" t="s">
        <v>49</v>
      </c>
      <c r="C1565" s="144" t="s">
        <v>237</v>
      </c>
      <c r="D1565" s="145">
        <v>273</v>
      </c>
      <c r="E1565" s="147">
        <v>43112</v>
      </c>
    </row>
    <row r="1566" spans="1:5" s="7" customFormat="1">
      <c r="A1566" s="7" t="s">
        <v>49</v>
      </c>
      <c r="C1566" s="144" t="s">
        <v>126</v>
      </c>
      <c r="D1566" s="145">
        <v>584</v>
      </c>
      <c r="E1566" s="147">
        <v>43112</v>
      </c>
    </row>
    <row r="1567" spans="1:5" s="7" customFormat="1">
      <c r="A1567" s="7" t="s">
        <v>49</v>
      </c>
      <c r="C1567" s="144" t="s">
        <v>4980</v>
      </c>
      <c r="D1567" s="145">
        <v>30</v>
      </c>
      <c r="E1567" s="147">
        <v>43112</v>
      </c>
    </row>
    <row r="1568" spans="1:5" s="7" customFormat="1">
      <c r="A1568" s="7" t="s">
        <v>49</v>
      </c>
      <c r="C1568" s="144" t="s">
        <v>128</v>
      </c>
      <c r="D1568" s="145">
        <v>3</v>
      </c>
      <c r="E1568" s="147">
        <v>43112</v>
      </c>
    </row>
    <row r="1569" spans="1:5" s="7" customFormat="1">
      <c r="A1569" s="7" t="s">
        <v>49</v>
      </c>
      <c r="C1569" s="144" t="s">
        <v>4781</v>
      </c>
      <c r="D1569" s="145">
        <v>1</v>
      </c>
      <c r="E1569" s="147">
        <v>43112</v>
      </c>
    </row>
    <row r="1570" spans="1:5" s="7" customFormat="1">
      <c r="A1570" s="7" t="s">
        <v>49</v>
      </c>
      <c r="C1570" s="144" t="s">
        <v>130</v>
      </c>
      <c r="D1570" s="145">
        <v>546</v>
      </c>
      <c r="E1570" s="147">
        <v>43112</v>
      </c>
    </row>
    <row r="1571" spans="1:5" s="7" customFormat="1">
      <c r="A1571" s="7" t="s">
        <v>49</v>
      </c>
      <c r="C1571" s="144" t="s">
        <v>240</v>
      </c>
      <c r="D1571" s="145">
        <v>89</v>
      </c>
      <c r="E1571" s="147">
        <v>43112</v>
      </c>
    </row>
    <row r="1572" spans="1:5" s="7" customFormat="1">
      <c r="A1572" s="7" t="s">
        <v>49</v>
      </c>
      <c r="C1572" s="144" t="s">
        <v>242</v>
      </c>
      <c r="D1572" s="145">
        <v>23</v>
      </c>
      <c r="E1572" s="147">
        <v>43112</v>
      </c>
    </row>
    <row r="1573" spans="1:5" s="7" customFormat="1">
      <c r="A1573" s="7" t="s">
        <v>49</v>
      </c>
      <c r="C1573" s="144" t="s">
        <v>245</v>
      </c>
      <c r="D1573" s="145">
        <v>29</v>
      </c>
      <c r="E1573" s="147">
        <v>43112</v>
      </c>
    </row>
    <row r="1574" spans="1:5" s="7" customFormat="1">
      <c r="A1574" s="7" t="s">
        <v>49</v>
      </c>
      <c r="C1574" s="144" t="s">
        <v>248</v>
      </c>
      <c r="D1574" s="145">
        <v>14</v>
      </c>
      <c r="E1574" s="147">
        <v>43112</v>
      </c>
    </row>
    <row r="1575" spans="1:5" s="7" customFormat="1">
      <c r="A1575" s="7" t="s">
        <v>49</v>
      </c>
      <c r="C1575" s="144" t="s">
        <v>251</v>
      </c>
      <c r="D1575" s="145">
        <v>2</v>
      </c>
      <c r="E1575" s="147">
        <v>43112</v>
      </c>
    </row>
    <row r="1576" spans="1:5" s="7" customFormat="1">
      <c r="A1576" s="7" t="s">
        <v>49</v>
      </c>
      <c r="C1576" s="144" t="s">
        <v>4982</v>
      </c>
      <c r="D1576" s="145">
        <v>192</v>
      </c>
      <c r="E1576" s="147">
        <v>43112</v>
      </c>
    </row>
    <row r="1577" spans="1:5" s="7" customFormat="1">
      <c r="A1577" s="7" t="s">
        <v>49</v>
      </c>
      <c r="C1577" s="144" t="s">
        <v>221</v>
      </c>
      <c r="D1577" s="145">
        <v>649</v>
      </c>
      <c r="E1577" s="147">
        <v>43112</v>
      </c>
    </row>
    <row r="1578" spans="1:5" s="7" customFormat="1">
      <c r="A1578" s="7" t="s">
        <v>49</v>
      </c>
      <c r="C1578" s="144" t="s">
        <v>254</v>
      </c>
      <c r="D1578" s="145">
        <v>40</v>
      </c>
      <c r="E1578" s="147">
        <v>43112</v>
      </c>
    </row>
    <row r="1579" spans="1:5" s="7" customFormat="1">
      <c r="A1579" s="7" t="s">
        <v>49</v>
      </c>
      <c r="C1579" s="144" t="s">
        <v>257</v>
      </c>
      <c r="D1579" s="145">
        <v>53</v>
      </c>
      <c r="E1579" s="147">
        <v>43112</v>
      </c>
    </row>
    <row r="1580" spans="1:5" s="7" customFormat="1">
      <c r="A1580" s="7" t="s">
        <v>49</v>
      </c>
      <c r="C1580" s="144" t="s">
        <v>224</v>
      </c>
      <c r="D1580" s="145">
        <v>1114</v>
      </c>
      <c r="E1580" s="147">
        <v>43112</v>
      </c>
    </row>
    <row r="1581" spans="1:5" s="7" customFormat="1">
      <c r="A1581" s="7" t="s">
        <v>49</v>
      </c>
      <c r="C1581" s="144" t="s">
        <v>227</v>
      </c>
      <c r="D1581" s="145">
        <v>325</v>
      </c>
      <c r="E1581" s="147">
        <v>43112</v>
      </c>
    </row>
    <row r="1582" spans="1:5" s="7" customFormat="1">
      <c r="A1582" s="7" t="s">
        <v>49</v>
      </c>
      <c r="C1582" s="144" t="s">
        <v>62</v>
      </c>
      <c r="D1582" s="145">
        <v>208</v>
      </c>
      <c r="E1582" s="147">
        <v>43112</v>
      </c>
    </row>
    <row r="1583" spans="1:5" s="7" customFormat="1">
      <c r="A1583" s="7" t="s">
        <v>49</v>
      </c>
      <c r="C1583" s="144" t="s">
        <v>65</v>
      </c>
      <c r="D1583" s="145">
        <v>75</v>
      </c>
      <c r="E1583" s="147">
        <v>43112</v>
      </c>
    </row>
    <row r="1584" spans="1:5" s="7" customFormat="1">
      <c r="A1584" s="7" t="s">
        <v>49</v>
      </c>
      <c r="C1584" s="144" t="s">
        <v>68</v>
      </c>
      <c r="D1584" s="145">
        <v>15</v>
      </c>
      <c r="E1584" s="147">
        <v>43112</v>
      </c>
    </row>
    <row r="1585" spans="1:5" s="7" customFormat="1">
      <c r="A1585" s="7" t="s">
        <v>49</v>
      </c>
      <c r="C1585" s="144" t="s">
        <v>71</v>
      </c>
      <c r="D1585" s="145">
        <v>186</v>
      </c>
      <c r="E1585" s="147">
        <v>43112</v>
      </c>
    </row>
    <row r="1586" spans="1:5" s="7" customFormat="1">
      <c r="A1586" s="7" t="s">
        <v>49</v>
      </c>
      <c r="C1586" s="144" t="s">
        <v>74</v>
      </c>
      <c r="D1586" s="145">
        <v>1968</v>
      </c>
      <c r="E1586" s="147">
        <v>43112</v>
      </c>
    </row>
    <row r="1587" spans="1:5" s="7" customFormat="1">
      <c r="A1587" s="7" t="s">
        <v>49</v>
      </c>
      <c r="C1587" s="144" t="s">
        <v>133</v>
      </c>
      <c r="D1587" s="145">
        <v>352</v>
      </c>
      <c r="E1587" s="147">
        <v>43112</v>
      </c>
    </row>
    <row r="1588" spans="1:5" s="7" customFormat="1">
      <c r="A1588" s="7" t="s">
        <v>49</v>
      </c>
      <c r="C1588" s="144" t="s">
        <v>230</v>
      </c>
      <c r="D1588" s="145">
        <v>48</v>
      </c>
      <c r="E1588" s="147">
        <v>43112</v>
      </c>
    </row>
    <row r="1589" spans="1:5" s="7" customFormat="1">
      <c r="A1589" s="7" t="s">
        <v>49</v>
      </c>
      <c r="C1589" s="144" t="s">
        <v>157</v>
      </c>
      <c r="D1589" s="145">
        <v>133</v>
      </c>
      <c r="E1589" s="147">
        <v>43112</v>
      </c>
    </row>
    <row r="1590" spans="1:5" s="7" customFormat="1">
      <c r="A1590" s="7" t="s">
        <v>49</v>
      </c>
      <c r="C1590" s="144" t="s">
        <v>233</v>
      </c>
      <c r="D1590" s="145">
        <v>1</v>
      </c>
      <c r="E1590" s="147">
        <v>43112</v>
      </c>
    </row>
    <row r="1591" spans="1:5" s="7" customFormat="1">
      <c r="A1591" s="7" t="s">
        <v>49</v>
      </c>
      <c r="C1591" s="144" t="s">
        <v>2715</v>
      </c>
      <c r="D1591" s="145">
        <v>2</v>
      </c>
      <c r="E1591" s="147">
        <v>43112</v>
      </c>
    </row>
    <row r="1592" spans="1:5" s="7" customFormat="1">
      <c r="A1592" s="7" t="s">
        <v>49</v>
      </c>
      <c r="C1592" s="144" t="s">
        <v>2719</v>
      </c>
      <c r="D1592" s="145">
        <v>119</v>
      </c>
      <c r="E1592" s="147">
        <v>43112</v>
      </c>
    </row>
    <row r="1593" spans="1:5" s="7" customFormat="1">
      <c r="A1593" s="7" t="s">
        <v>49</v>
      </c>
      <c r="C1593" s="144" t="s">
        <v>2722</v>
      </c>
      <c r="D1593" s="145">
        <v>52</v>
      </c>
      <c r="E1593" s="147">
        <v>43112</v>
      </c>
    </row>
    <row r="1594" spans="1:5" s="7" customFormat="1">
      <c r="A1594" s="7" t="s">
        <v>49</v>
      </c>
      <c r="C1594" s="144" t="s">
        <v>2725</v>
      </c>
      <c r="D1594" s="145">
        <v>3</v>
      </c>
      <c r="E1594" s="147">
        <v>43112</v>
      </c>
    </row>
    <row r="1595" spans="1:5" s="7" customFormat="1">
      <c r="A1595" s="7" t="s">
        <v>49</v>
      </c>
      <c r="C1595" s="144" t="s">
        <v>2728</v>
      </c>
      <c r="D1595" s="145">
        <v>52</v>
      </c>
      <c r="E1595" s="147">
        <v>43112</v>
      </c>
    </row>
    <row r="1596" spans="1:5" s="7" customFormat="1">
      <c r="A1596" s="7" t="s">
        <v>49</v>
      </c>
      <c r="C1596" s="144" t="s">
        <v>2731</v>
      </c>
      <c r="D1596" s="145">
        <v>2</v>
      </c>
      <c r="E1596" s="147">
        <v>43112</v>
      </c>
    </row>
    <row r="1597" spans="1:5" s="7" customFormat="1">
      <c r="A1597" s="7" t="s">
        <v>49</v>
      </c>
      <c r="C1597" s="144" t="s">
        <v>7682</v>
      </c>
      <c r="D1597" s="145">
        <v>138</v>
      </c>
      <c r="E1597" s="147">
        <v>43112</v>
      </c>
    </row>
    <row r="1598" spans="1:5" s="7" customFormat="1">
      <c r="A1598" s="7" t="s">
        <v>49</v>
      </c>
      <c r="C1598" s="144" t="s">
        <v>7684</v>
      </c>
      <c r="D1598" s="145">
        <v>67</v>
      </c>
      <c r="E1598" s="147">
        <v>43112</v>
      </c>
    </row>
    <row r="1599" spans="1:5" s="7" customFormat="1">
      <c r="A1599" s="7" t="s">
        <v>49</v>
      </c>
      <c r="C1599" s="144" t="s">
        <v>2734</v>
      </c>
      <c r="D1599" s="145">
        <v>49</v>
      </c>
      <c r="E1599" s="147">
        <v>43112</v>
      </c>
    </row>
    <row r="1600" spans="1:5" s="7" customFormat="1">
      <c r="A1600" s="7" t="s">
        <v>49</v>
      </c>
      <c r="C1600" s="144" t="s">
        <v>3759</v>
      </c>
      <c r="D1600" s="145">
        <v>14</v>
      </c>
      <c r="E1600" s="147">
        <v>43112</v>
      </c>
    </row>
    <row r="1601" spans="1:5" s="7" customFormat="1">
      <c r="A1601" s="7" t="s">
        <v>49</v>
      </c>
      <c r="C1601" s="144" t="s">
        <v>3760</v>
      </c>
      <c r="D1601" s="145">
        <v>1</v>
      </c>
      <c r="E1601" s="147">
        <v>43112</v>
      </c>
    </row>
    <row r="1602" spans="1:5" s="7" customFormat="1">
      <c r="A1602" s="7" t="s">
        <v>49</v>
      </c>
      <c r="C1602" s="144" t="s">
        <v>3761</v>
      </c>
      <c r="D1602" s="145">
        <v>4</v>
      </c>
      <c r="E1602" s="147">
        <v>43112</v>
      </c>
    </row>
    <row r="1603" spans="1:5" s="7" customFormat="1">
      <c r="A1603" s="7" t="s">
        <v>49</v>
      </c>
      <c r="C1603" s="144" t="s">
        <v>7837</v>
      </c>
      <c r="D1603" s="145">
        <v>4</v>
      </c>
      <c r="E1603" s="147">
        <v>43112</v>
      </c>
    </row>
    <row r="1604" spans="1:5" s="7" customFormat="1">
      <c r="A1604" s="7" t="s">
        <v>49</v>
      </c>
      <c r="C1604" s="144" t="s">
        <v>9181</v>
      </c>
      <c r="D1604" s="145">
        <v>1</v>
      </c>
      <c r="E1604" s="147">
        <v>43112</v>
      </c>
    </row>
    <row r="1605" spans="1:5" s="7" customFormat="1">
      <c r="A1605" s="7" t="s">
        <v>49</v>
      </c>
      <c r="C1605" s="144" t="s">
        <v>7851</v>
      </c>
      <c r="D1605" s="145">
        <v>3</v>
      </c>
      <c r="E1605" s="147">
        <v>43112</v>
      </c>
    </row>
    <row r="1606" spans="1:5" s="7" customFormat="1">
      <c r="A1606" s="7" t="s">
        <v>49</v>
      </c>
      <c r="C1606" s="144" t="s">
        <v>7854</v>
      </c>
      <c r="D1606" s="145">
        <v>82</v>
      </c>
      <c r="E1606" s="147">
        <v>43112</v>
      </c>
    </row>
    <row r="1607" spans="1:5" s="7" customFormat="1">
      <c r="A1607" s="7" t="s">
        <v>49</v>
      </c>
      <c r="C1607" s="144" t="s">
        <v>7858</v>
      </c>
      <c r="D1607" s="145">
        <v>1</v>
      </c>
      <c r="E1607" s="147">
        <v>43112</v>
      </c>
    </row>
    <row r="1608" spans="1:5" s="7" customFormat="1">
      <c r="A1608" s="7" t="s">
        <v>49</v>
      </c>
      <c r="C1608" s="144" t="s">
        <v>2754</v>
      </c>
      <c r="D1608" s="145">
        <v>0</v>
      </c>
      <c r="E1608" s="147">
        <v>43112</v>
      </c>
    </row>
    <row r="1609" spans="1:5" s="7" customFormat="1">
      <c r="A1609" s="7" t="s">
        <v>49</v>
      </c>
      <c r="C1609" s="144" t="s">
        <v>7860</v>
      </c>
      <c r="D1609" s="145">
        <v>43</v>
      </c>
      <c r="E1609" s="147">
        <v>43112</v>
      </c>
    </row>
    <row r="1610" spans="1:5" s="7" customFormat="1">
      <c r="A1610" s="7" t="s">
        <v>49</v>
      </c>
      <c r="C1610" s="144" t="s">
        <v>7862</v>
      </c>
      <c r="D1610" s="145">
        <v>14</v>
      </c>
      <c r="E1610" s="147">
        <v>43112</v>
      </c>
    </row>
    <row r="1611" spans="1:5" s="7" customFormat="1">
      <c r="A1611" s="7" t="s">
        <v>49</v>
      </c>
      <c r="C1611" s="144" t="s">
        <v>2708</v>
      </c>
      <c r="D1611" s="145">
        <v>185</v>
      </c>
      <c r="E1611" s="147">
        <v>43112</v>
      </c>
    </row>
    <row r="1612" spans="1:5" s="7" customFormat="1">
      <c r="A1612" s="7" t="s">
        <v>49</v>
      </c>
      <c r="C1612" s="144" t="s">
        <v>3763</v>
      </c>
      <c r="D1612" s="145">
        <v>2</v>
      </c>
      <c r="E1612" s="147">
        <v>43112</v>
      </c>
    </row>
    <row r="1613" spans="1:5" s="7" customFormat="1">
      <c r="A1613" s="7" t="s">
        <v>49</v>
      </c>
      <c r="C1613" s="144" t="s">
        <v>2791</v>
      </c>
      <c r="D1613" s="145">
        <v>1</v>
      </c>
      <c r="E1613" s="147">
        <v>43112</v>
      </c>
    </row>
    <row r="1614" spans="1:5" s="7" customFormat="1">
      <c r="A1614" s="7" t="s">
        <v>49</v>
      </c>
      <c r="C1614" s="144" t="s">
        <v>3103</v>
      </c>
      <c r="D1614" s="145">
        <v>119</v>
      </c>
      <c r="E1614" s="147">
        <v>43112</v>
      </c>
    </row>
    <row r="1615" spans="1:5" s="7" customFormat="1">
      <c r="A1615" s="7" t="s">
        <v>49</v>
      </c>
      <c r="C1615" s="144" t="s">
        <v>3107</v>
      </c>
      <c r="D1615" s="145">
        <v>239</v>
      </c>
      <c r="E1615" s="147">
        <v>43112</v>
      </c>
    </row>
    <row r="1616" spans="1:5" s="7" customFormat="1">
      <c r="A1616" s="7" t="s">
        <v>49</v>
      </c>
      <c r="C1616" s="144" t="s">
        <v>3110</v>
      </c>
      <c r="D1616" s="145">
        <v>190</v>
      </c>
      <c r="E1616" s="147">
        <v>43112</v>
      </c>
    </row>
    <row r="1617" spans="1:5" s="7" customFormat="1">
      <c r="A1617" s="7" t="s">
        <v>49</v>
      </c>
      <c r="C1617" s="144" t="s">
        <v>3113</v>
      </c>
      <c r="D1617" s="145">
        <v>95</v>
      </c>
      <c r="E1617" s="147">
        <v>43112</v>
      </c>
    </row>
    <row r="1618" spans="1:5" s="7" customFormat="1">
      <c r="A1618" s="7" t="s">
        <v>49</v>
      </c>
      <c r="C1618" s="144" t="s">
        <v>3116</v>
      </c>
      <c r="D1618" s="145">
        <v>152</v>
      </c>
      <c r="E1618" s="147">
        <v>43112</v>
      </c>
    </row>
    <row r="1619" spans="1:5" s="7" customFormat="1">
      <c r="A1619" s="7" t="s">
        <v>49</v>
      </c>
      <c r="C1619" s="144" t="s">
        <v>3119</v>
      </c>
      <c r="D1619" s="145">
        <v>106</v>
      </c>
      <c r="E1619" s="147">
        <v>43112</v>
      </c>
    </row>
    <row r="1620" spans="1:5" s="7" customFormat="1">
      <c r="A1620" s="7" t="s">
        <v>49</v>
      </c>
      <c r="C1620" s="144" t="s">
        <v>3122</v>
      </c>
      <c r="D1620" s="145">
        <v>17</v>
      </c>
      <c r="E1620" s="147">
        <v>43112</v>
      </c>
    </row>
    <row r="1621" spans="1:5" s="7" customFormat="1">
      <c r="A1621" s="7" t="s">
        <v>49</v>
      </c>
      <c r="C1621" s="144" t="s">
        <v>3125</v>
      </c>
      <c r="D1621" s="145">
        <v>47</v>
      </c>
      <c r="E1621" s="147">
        <v>43112</v>
      </c>
    </row>
    <row r="1622" spans="1:5" s="7" customFormat="1">
      <c r="A1622" s="7" t="s">
        <v>49</v>
      </c>
      <c r="C1622" s="144" t="s">
        <v>3128</v>
      </c>
      <c r="D1622" s="145">
        <v>199</v>
      </c>
      <c r="E1622" s="147">
        <v>43112</v>
      </c>
    </row>
    <row r="1623" spans="1:5" s="7" customFormat="1">
      <c r="A1623" s="7" t="s">
        <v>49</v>
      </c>
      <c r="C1623" s="144" t="s">
        <v>3099</v>
      </c>
      <c r="D1623" s="145">
        <v>109</v>
      </c>
      <c r="E1623" s="147">
        <v>43112</v>
      </c>
    </row>
    <row r="1624" spans="1:5" s="7" customFormat="1">
      <c r="A1624" s="7" t="s">
        <v>49</v>
      </c>
      <c r="C1624" s="144" t="s">
        <v>7865</v>
      </c>
      <c r="D1624" s="145">
        <v>11</v>
      </c>
      <c r="E1624" s="147">
        <v>43112</v>
      </c>
    </row>
    <row r="1625" spans="1:5" s="7" customFormat="1">
      <c r="A1625" s="7" t="s">
        <v>49</v>
      </c>
      <c r="C1625" s="144" t="s">
        <v>3131</v>
      </c>
      <c r="D1625" s="145">
        <v>202</v>
      </c>
      <c r="E1625" s="147">
        <v>43112</v>
      </c>
    </row>
    <row r="1626" spans="1:5" s="7" customFormat="1">
      <c r="A1626" s="7" t="s">
        <v>49</v>
      </c>
      <c r="C1626" s="144" t="s">
        <v>8031</v>
      </c>
      <c r="D1626" s="145">
        <v>193</v>
      </c>
      <c r="E1626" s="147">
        <v>43112</v>
      </c>
    </row>
    <row r="1627" spans="1:5" s="7" customFormat="1">
      <c r="A1627" s="7" t="s">
        <v>49</v>
      </c>
      <c r="C1627" s="144" t="s">
        <v>8033</v>
      </c>
      <c r="D1627" s="145">
        <v>165</v>
      </c>
      <c r="E1627" s="147">
        <v>43112</v>
      </c>
    </row>
    <row r="1628" spans="1:5" s="7" customFormat="1">
      <c r="A1628" s="7" t="s">
        <v>49</v>
      </c>
      <c r="C1628" s="144" t="s">
        <v>8035</v>
      </c>
      <c r="D1628" s="145">
        <v>108</v>
      </c>
      <c r="E1628" s="147">
        <v>43112</v>
      </c>
    </row>
    <row r="1629" spans="1:5" s="7" customFormat="1">
      <c r="A1629" s="7" t="s">
        <v>49</v>
      </c>
      <c r="C1629" s="144" t="s">
        <v>3135</v>
      </c>
      <c r="D1629" s="145">
        <v>182</v>
      </c>
      <c r="E1629" s="147">
        <v>43112</v>
      </c>
    </row>
    <row r="1630" spans="1:5" s="7" customFormat="1">
      <c r="A1630" s="7" t="s">
        <v>49</v>
      </c>
      <c r="C1630" s="144" t="s">
        <v>3138</v>
      </c>
      <c r="D1630" s="145">
        <v>195</v>
      </c>
      <c r="E1630" s="147">
        <v>43112</v>
      </c>
    </row>
    <row r="1631" spans="1:5" s="7" customFormat="1">
      <c r="A1631" s="7" t="s">
        <v>49</v>
      </c>
      <c r="C1631" s="144" t="s">
        <v>7872</v>
      </c>
      <c r="D1631" s="145">
        <v>8</v>
      </c>
      <c r="E1631" s="147">
        <v>43112</v>
      </c>
    </row>
    <row r="1632" spans="1:5" s="7" customFormat="1">
      <c r="A1632" s="7" t="s">
        <v>49</v>
      </c>
      <c r="C1632" s="144" t="s">
        <v>7877</v>
      </c>
      <c r="D1632" s="145">
        <v>1</v>
      </c>
      <c r="E1632" s="147">
        <v>43112</v>
      </c>
    </row>
    <row r="1633" spans="1:5" s="7" customFormat="1">
      <c r="A1633" s="7" t="s">
        <v>49</v>
      </c>
      <c r="C1633" s="144" t="s">
        <v>7879</v>
      </c>
      <c r="D1633" s="145">
        <v>204</v>
      </c>
      <c r="E1633" s="147">
        <v>43112</v>
      </c>
    </row>
    <row r="1634" spans="1:5" s="7" customFormat="1">
      <c r="A1634" s="7" t="s">
        <v>49</v>
      </c>
      <c r="C1634" s="144" t="s">
        <v>2794</v>
      </c>
      <c r="D1634" s="145">
        <v>139</v>
      </c>
      <c r="E1634" s="147">
        <v>43112</v>
      </c>
    </row>
    <row r="1635" spans="1:5" s="7" customFormat="1">
      <c r="A1635" s="7" t="s">
        <v>49</v>
      </c>
      <c r="C1635" s="144" t="s">
        <v>3764</v>
      </c>
      <c r="D1635" s="145">
        <v>5</v>
      </c>
      <c r="E1635" s="147">
        <v>43112</v>
      </c>
    </row>
    <row r="1636" spans="1:5" s="7" customFormat="1">
      <c r="A1636" s="7" t="s">
        <v>49</v>
      </c>
      <c r="C1636" s="144" t="s">
        <v>7892</v>
      </c>
      <c r="D1636" s="145">
        <v>2</v>
      </c>
      <c r="E1636" s="147">
        <v>43112</v>
      </c>
    </row>
    <row r="1637" spans="1:5" s="7" customFormat="1">
      <c r="A1637" s="7" t="s">
        <v>49</v>
      </c>
      <c r="C1637" s="144" t="s">
        <v>3765</v>
      </c>
      <c r="D1637" s="145">
        <v>2144</v>
      </c>
      <c r="E1637" s="147">
        <v>43112</v>
      </c>
    </row>
    <row r="1638" spans="1:5" s="7" customFormat="1">
      <c r="A1638" s="7" t="s">
        <v>49</v>
      </c>
      <c r="C1638" s="144" t="s">
        <v>7901</v>
      </c>
      <c r="D1638" s="145">
        <v>545</v>
      </c>
      <c r="E1638" s="147">
        <v>43112</v>
      </c>
    </row>
    <row r="1639" spans="1:5" s="7" customFormat="1">
      <c r="A1639" s="7" t="s">
        <v>49</v>
      </c>
      <c r="C1639" s="144" t="s">
        <v>2833</v>
      </c>
      <c r="D1639" s="145">
        <v>2</v>
      </c>
      <c r="E1639" s="147">
        <v>43112</v>
      </c>
    </row>
    <row r="1640" spans="1:5" s="7" customFormat="1">
      <c r="A1640" s="7" t="s">
        <v>49</v>
      </c>
      <c r="C1640" s="144" t="s">
        <v>2854</v>
      </c>
      <c r="D1640" s="145">
        <v>702</v>
      </c>
      <c r="E1640" s="147">
        <v>43112</v>
      </c>
    </row>
    <row r="1641" spans="1:5" s="7" customFormat="1">
      <c r="A1641" s="7" t="s">
        <v>49</v>
      </c>
      <c r="C1641" s="144" t="s">
        <v>2858</v>
      </c>
      <c r="D1641" s="145">
        <v>37</v>
      </c>
      <c r="E1641" s="147">
        <v>43112</v>
      </c>
    </row>
    <row r="1642" spans="1:5" s="7" customFormat="1">
      <c r="A1642" s="7" t="s">
        <v>49</v>
      </c>
      <c r="C1642" s="144" t="s">
        <v>2864</v>
      </c>
      <c r="D1642" s="145">
        <v>3</v>
      </c>
      <c r="E1642" s="147">
        <v>43112</v>
      </c>
    </row>
    <row r="1643" spans="1:5" s="7" customFormat="1">
      <c r="A1643" s="7" t="s">
        <v>49</v>
      </c>
      <c r="C1643" s="144" t="s">
        <v>7911</v>
      </c>
      <c r="D1643" s="145">
        <v>1295</v>
      </c>
      <c r="E1643" s="147">
        <v>43112</v>
      </c>
    </row>
    <row r="1644" spans="1:5" s="7" customFormat="1">
      <c r="A1644" s="7" t="s">
        <v>49</v>
      </c>
      <c r="C1644" s="144" t="s">
        <v>7913</v>
      </c>
      <c r="D1644" s="145">
        <v>24</v>
      </c>
      <c r="E1644" s="147">
        <v>43112</v>
      </c>
    </row>
    <row r="1645" spans="1:5" s="7" customFormat="1">
      <c r="A1645" s="7" t="s">
        <v>49</v>
      </c>
      <c r="C1645" s="144" t="s">
        <v>2712</v>
      </c>
      <c r="D1645" s="145">
        <v>3</v>
      </c>
      <c r="E1645" s="147">
        <v>43112</v>
      </c>
    </row>
    <row r="1646" spans="1:5" s="7" customFormat="1">
      <c r="A1646" s="7" t="s">
        <v>49</v>
      </c>
      <c r="C1646" s="144" t="s">
        <v>7798</v>
      </c>
      <c r="D1646" s="145">
        <v>81</v>
      </c>
      <c r="E1646" s="147">
        <v>43112</v>
      </c>
    </row>
    <row r="1647" spans="1:5" s="7" customFormat="1">
      <c r="A1647" s="7" t="s">
        <v>49</v>
      </c>
      <c r="C1647" s="144" t="s">
        <v>2870</v>
      </c>
      <c r="D1647" s="145">
        <v>0</v>
      </c>
      <c r="E1647" s="147">
        <v>43112</v>
      </c>
    </row>
    <row r="1648" spans="1:5" s="7" customFormat="1">
      <c r="A1648" s="7" t="s">
        <v>49</v>
      </c>
      <c r="C1648" s="144" t="s">
        <v>3141</v>
      </c>
      <c r="D1648" s="145">
        <v>12</v>
      </c>
      <c r="E1648" s="147">
        <v>43112</v>
      </c>
    </row>
    <row r="1649" spans="1:5" s="7" customFormat="1">
      <c r="A1649" s="7" t="s">
        <v>49</v>
      </c>
      <c r="C1649" s="144" t="s">
        <v>3143</v>
      </c>
      <c r="D1649" s="145">
        <v>2</v>
      </c>
      <c r="E1649" s="147">
        <v>43112</v>
      </c>
    </row>
    <row r="1650" spans="1:5" s="7" customFormat="1">
      <c r="A1650" s="7" t="s">
        <v>49</v>
      </c>
      <c r="C1650" s="144" t="s">
        <v>997</v>
      </c>
      <c r="D1650" s="145">
        <v>349</v>
      </c>
      <c r="E1650" s="147">
        <v>43112</v>
      </c>
    </row>
    <row r="1651" spans="1:5" s="7" customFormat="1">
      <c r="A1651" s="7" t="s">
        <v>49</v>
      </c>
      <c r="C1651" s="144" t="s">
        <v>1001</v>
      </c>
      <c r="D1651" s="145">
        <v>230</v>
      </c>
      <c r="E1651" s="147">
        <v>43112</v>
      </c>
    </row>
    <row r="1652" spans="1:5" s="7" customFormat="1">
      <c r="A1652" s="7" t="s">
        <v>49</v>
      </c>
      <c r="C1652" s="144" t="s">
        <v>544</v>
      </c>
      <c r="D1652" s="145">
        <v>730</v>
      </c>
      <c r="E1652" s="147">
        <v>43112</v>
      </c>
    </row>
    <row r="1653" spans="1:5" s="7" customFormat="1">
      <c r="A1653" s="7" t="s">
        <v>49</v>
      </c>
      <c r="C1653" s="144" t="s">
        <v>550</v>
      </c>
      <c r="D1653" s="145">
        <v>19</v>
      </c>
      <c r="E1653" s="147">
        <v>43112</v>
      </c>
    </row>
    <row r="1654" spans="1:5" s="7" customFormat="1">
      <c r="A1654" s="7" t="s">
        <v>49</v>
      </c>
      <c r="C1654" s="144" t="s">
        <v>553</v>
      </c>
      <c r="D1654" s="145">
        <v>162</v>
      </c>
      <c r="E1654" s="147">
        <v>43112</v>
      </c>
    </row>
    <row r="1655" spans="1:5" s="7" customFormat="1">
      <c r="A1655" s="7" t="s">
        <v>49</v>
      </c>
      <c r="C1655" s="144" t="s">
        <v>1004</v>
      </c>
      <c r="D1655" s="145">
        <v>140</v>
      </c>
      <c r="E1655" s="147">
        <v>43112</v>
      </c>
    </row>
    <row r="1656" spans="1:5" s="7" customFormat="1">
      <c r="A1656" s="7" t="s">
        <v>49</v>
      </c>
      <c r="C1656" s="144" t="s">
        <v>1012</v>
      </c>
      <c r="D1656" s="145">
        <v>24</v>
      </c>
      <c r="E1656" s="147">
        <v>43112</v>
      </c>
    </row>
    <row r="1657" spans="1:5" s="7" customFormat="1">
      <c r="A1657" s="7" t="s">
        <v>49</v>
      </c>
      <c r="C1657" s="144" t="s">
        <v>1314</v>
      </c>
      <c r="D1657" s="145">
        <v>34</v>
      </c>
      <c r="E1657" s="147">
        <v>43112</v>
      </c>
    </row>
    <row r="1658" spans="1:5" s="7" customFormat="1">
      <c r="A1658" s="7" t="s">
        <v>49</v>
      </c>
      <c r="C1658" s="144" t="s">
        <v>5788</v>
      </c>
      <c r="D1658" s="145">
        <v>60</v>
      </c>
      <c r="E1658" s="147">
        <v>43112</v>
      </c>
    </row>
    <row r="1659" spans="1:5" s="7" customFormat="1">
      <c r="A1659" s="7" t="s">
        <v>49</v>
      </c>
      <c r="C1659" s="144" t="s">
        <v>1019</v>
      </c>
      <c r="D1659" s="145">
        <v>8</v>
      </c>
      <c r="E1659" s="147">
        <v>43112</v>
      </c>
    </row>
    <row r="1660" spans="1:5" s="7" customFormat="1">
      <c r="A1660" s="7" t="s">
        <v>49</v>
      </c>
      <c r="C1660" s="144" t="s">
        <v>1023</v>
      </c>
      <c r="D1660" s="145">
        <v>200</v>
      </c>
      <c r="E1660" s="147">
        <v>43112</v>
      </c>
    </row>
    <row r="1661" spans="1:5" s="7" customFormat="1">
      <c r="A1661" s="7" t="s">
        <v>49</v>
      </c>
      <c r="C1661" s="144" t="s">
        <v>7923</v>
      </c>
      <c r="D1661" s="145">
        <v>35</v>
      </c>
      <c r="E1661" s="147">
        <v>43112</v>
      </c>
    </row>
    <row r="1662" spans="1:5" s="7" customFormat="1">
      <c r="A1662" s="7" t="s">
        <v>49</v>
      </c>
      <c r="C1662" s="144" t="s">
        <v>439</v>
      </c>
      <c r="D1662" s="145">
        <v>3</v>
      </c>
      <c r="E1662" s="147">
        <v>43112</v>
      </c>
    </row>
    <row r="1663" spans="1:5" s="7" customFormat="1">
      <c r="A1663" s="7" t="s">
        <v>49</v>
      </c>
      <c r="C1663" s="144" t="s">
        <v>7926</v>
      </c>
      <c r="D1663" s="145">
        <v>1</v>
      </c>
      <c r="E1663" s="147">
        <v>43112</v>
      </c>
    </row>
    <row r="1664" spans="1:5" s="7" customFormat="1">
      <c r="A1664" s="7" t="s">
        <v>49</v>
      </c>
      <c r="C1664" s="144" t="s">
        <v>556</v>
      </c>
      <c r="D1664" s="145">
        <v>753</v>
      </c>
      <c r="E1664" s="147">
        <v>43112</v>
      </c>
    </row>
    <row r="1665" spans="1:5" s="7" customFormat="1">
      <c r="A1665" s="7" t="s">
        <v>49</v>
      </c>
      <c r="C1665" s="144" t="s">
        <v>1033</v>
      </c>
      <c r="D1665" s="145">
        <v>102</v>
      </c>
      <c r="E1665" s="147">
        <v>43112</v>
      </c>
    </row>
    <row r="1666" spans="1:5" s="7" customFormat="1">
      <c r="A1666" s="7" t="s">
        <v>49</v>
      </c>
      <c r="C1666" s="144" t="s">
        <v>1321</v>
      </c>
      <c r="D1666" s="145">
        <v>100</v>
      </c>
      <c r="E1666" s="147">
        <v>43112</v>
      </c>
    </row>
    <row r="1667" spans="1:5" s="7" customFormat="1">
      <c r="A1667" s="7" t="s">
        <v>49</v>
      </c>
      <c r="C1667" s="144" t="s">
        <v>5620</v>
      </c>
      <c r="D1667" s="145">
        <v>99</v>
      </c>
      <c r="E1667" s="147">
        <v>43112</v>
      </c>
    </row>
    <row r="1668" spans="1:5" s="7" customFormat="1">
      <c r="A1668" s="7" t="s">
        <v>49</v>
      </c>
      <c r="C1668" s="144" t="s">
        <v>1406</v>
      </c>
      <c r="D1668" s="145">
        <v>150</v>
      </c>
      <c r="E1668" s="147">
        <v>43112</v>
      </c>
    </row>
    <row r="1669" spans="1:5" s="7" customFormat="1">
      <c r="A1669" s="7" t="s">
        <v>49</v>
      </c>
      <c r="C1669" s="144" t="s">
        <v>8045</v>
      </c>
      <c r="D1669" s="145">
        <v>31</v>
      </c>
      <c r="E1669" s="147">
        <v>43112</v>
      </c>
    </row>
    <row r="1670" spans="1:5" s="7" customFormat="1">
      <c r="A1670" s="7" t="s">
        <v>49</v>
      </c>
      <c r="C1670" s="144" t="s">
        <v>1045</v>
      </c>
      <c r="D1670" s="145">
        <v>100</v>
      </c>
      <c r="E1670" s="147">
        <v>43112</v>
      </c>
    </row>
    <row r="1671" spans="1:5" s="7" customFormat="1">
      <c r="A1671" s="7" t="s">
        <v>49</v>
      </c>
      <c r="C1671" s="144" t="s">
        <v>3148</v>
      </c>
      <c r="D1671" s="145">
        <v>194</v>
      </c>
      <c r="E1671" s="147">
        <v>43112</v>
      </c>
    </row>
    <row r="1672" spans="1:5" s="7" customFormat="1">
      <c r="A1672" s="7" t="s">
        <v>49</v>
      </c>
      <c r="C1672" s="144" t="s">
        <v>3152</v>
      </c>
      <c r="D1672" s="145">
        <v>147</v>
      </c>
      <c r="E1672" s="147">
        <v>43112</v>
      </c>
    </row>
    <row r="1673" spans="1:5" s="7" customFormat="1">
      <c r="A1673" s="7" t="s">
        <v>49</v>
      </c>
      <c r="C1673" s="144" t="s">
        <v>445</v>
      </c>
      <c r="D1673" s="145">
        <v>1</v>
      </c>
      <c r="E1673" s="147">
        <v>43112</v>
      </c>
    </row>
    <row r="1674" spans="1:5" s="7" customFormat="1">
      <c r="A1674" s="7" t="s">
        <v>49</v>
      </c>
      <c r="C1674" s="144" t="s">
        <v>2892</v>
      </c>
      <c r="D1674" s="145">
        <v>23</v>
      </c>
      <c r="E1674" s="147">
        <v>43112</v>
      </c>
    </row>
    <row r="1675" spans="1:5" s="7" customFormat="1">
      <c r="A1675" s="7" t="s">
        <v>49</v>
      </c>
      <c r="C1675" s="144" t="s">
        <v>2896</v>
      </c>
      <c r="D1675" s="145">
        <v>7</v>
      </c>
      <c r="E1675" s="147">
        <v>43112</v>
      </c>
    </row>
    <row r="1676" spans="1:5" s="7" customFormat="1">
      <c r="A1676" s="7" t="s">
        <v>49</v>
      </c>
      <c r="C1676" s="144" t="s">
        <v>2900</v>
      </c>
      <c r="D1676" s="145">
        <v>67</v>
      </c>
      <c r="E1676" s="147">
        <v>43112</v>
      </c>
    </row>
    <row r="1677" spans="1:5" s="7" customFormat="1">
      <c r="A1677" s="7" t="s">
        <v>49</v>
      </c>
      <c r="C1677" s="144" t="s">
        <v>2903</v>
      </c>
      <c r="D1677" s="145">
        <v>15</v>
      </c>
      <c r="E1677" s="147">
        <v>43112</v>
      </c>
    </row>
    <row r="1678" spans="1:5" s="7" customFormat="1">
      <c r="A1678" s="7" t="s">
        <v>49</v>
      </c>
      <c r="C1678" s="144" t="s">
        <v>2906</v>
      </c>
      <c r="D1678" s="145">
        <v>1</v>
      </c>
      <c r="E1678" s="147">
        <v>43112</v>
      </c>
    </row>
    <row r="1679" spans="1:5" s="7" customFormat="1">
      <c r="A1679" s="7" t="s">
        <v>49</v>
      </c>
      <c r="C1679" s="144" t="s">
        <v>2909</v>
      </c>
      <c r="D1679" s="145">
        <v>7</v>
      </c>
      <c r="E1679" s="147">
        <v>43112</v>
      </c>
    </row>
    <row r="1680" spans="1:5" s="7" customFormat="1">
      <c r="A1680" s="7" t="s">
        <v>49</v>
      </c>
      <c r="C1680" s="144" t="s">
        <v>2912</v>
      </c>
      <c r="D1680" s="145">
        <v>14</v>
      </c>
      <c r="E1680" s="147">
        <v>43112</v>
      </c>
    </row>
    <row r="1681" spans="1:5" s="7" customFormat="1">
      <c r="A1681" s="7" t="s">
        <v>49</v>
      </c>
      <c r="C1681" s="144" t="s">
        <v>2915</v>
      </c>
      <c r="D1681" s="145">
        <v>56</v>
      </c>
      <c r="E1681" s="147">
        <v>43112</v>
      </c>
    </row>
    <row r="1682" spans="1:5" s="7" customFormat="1">
      <c r="A1682" s="7" t="s">
        <v>49</v>
      </c>
      <c r="C1682" s="144" t="s">
        <v>2918</v>
      </c>
      <c r="D1682" s="145">
        <v>10</v>
      </c>
      <c r="E1682" s="147">
        <v>43112</v>
      </c>
    </row>
    <row r="1683" spans="1:5" s="7" customFormat="1">
      <c r="A1683" s="7" t="s">
        <v>49</v>
      </c>
      <c r="C1683" s="144" t="s">
        <v>7718</v>
      </c>
      <c r="D1683" s="145">
        <v>16</v>
      </c>
      <c r="E1683" s="147">
        <v>43112</v>
      </c>
    </row>
    <row r="1684" spans="1:5" s="7" customFormat="1">
      <c r="A1684" s="7" t="s">
        <v>49</v>
      </c>
      <c r="C1684" s="144" t="s">
        <v>7721</v>
      </c>
      <c r="D1684" s="145">
        <v>12</v>
      </c>
      <c r="E1684" s="147">
        <v>43112</v>
      </c>
    </row>
    <row r="1685" spans="1:5" s="7" customFormat="1">
      <c r="A1685" s="7" t="s">
        <v>49</v>
      </c>
      <c r="C1685" s="144" t="s">
        <v>7725</v>
      </c>
      <c r="D1685" s="145">
        <v>64</v>
      </c>
      <c r="E1685" s="147">
        <v>43112</v>
      </c>
    </row>
    <row r="1686" spans="1:5" s="7" customFormat="1">
      <c r="A1686" s="7" t="s">
        <v>49</v>
      </c>
      <c r="C1686" s="144" t="s">
        <v>2928</v>
      </c>
      <c r="D1686" s="145">
        <v>1</v>
      </c>
      <c r="E1686" s="147">
        <v>43112</v>
      </c>
    </row>
    <row r="1687" spans="1:5" s="7" customFormat="1">
      <c r="A1687" s="7" t="s">
        <v>49</v>
      </c>
      <c r="C1687" s="144" t="s">
        <v>448</v>
      </c>
      <c r="D1687" s="145">
        <v>196</v>
      </c>
      <c r="E1687" s="147">
        <v>43112</v>
      </c>
    </row>
    <row r="1688" spans="1:5" s="7" customFormat="1">
      <c r="A1688" s="7" t="s">
        <v>49</v>
      </c>
      <c r="C1688" s="144" t="s">
        <v>8053</v>
      </c>
      <c r="D1688" s="145">
        <v>58</v>
      </c>
      <c r="E1688" s="147">
        <v>43112</v>
      </c>
    </row>
    <row r="1689" spans="1:5" s="7" customFormat="1">
      <c r="A1689" s="7" t="s">
        <v>49</v>
      </c>
      <c r="C1689" s="144" t="s">
        <v>3157</v>
      </c>
      <c r="D1689" s="145">
        <v>19</v>
      </c>
      <c r="E1689" s="147">
        <v>43112</v>
      </c>
    </row>
    <row r="1690" spans="1:5" s="7" customFormat="1">
      <c r="A1690" s="7" t="s">
        <v>49</v>
      </c>
      <c r="C1690" s="144" t="s">
        <v>2957</v>
      </c>
      <c r="D1690" s="145">
        <v>87</v>
      </c>
      <c r="E1690" s="147">
        <v>43112</v>
      </c>
    </row>
    <row r="1691" spans="1:5" s="7" customFormat="1">
      <c r="A1691" s="7" t="s">
        <v>49</v>
      </c>
      <c r="C1691" s="144" t="s">
        <v>8055</v>
      </c>
      <c r="D1691" s="145">
        <v>46</v>
      </c>
      <c r="E1691" s="147">
        <v>43112</v>
      </c>
    </row>
    <row r="1692" spans="1:5" s="7" customFormat="1">
      <c r="A1692" s="7" t="s">
        <v>49</v>
      </c>
      <c r="C1692" s="144" t="s">
        <v>3161</v>
      </c>
      <c r="D1692" s="145">
        <v>11</v>
      </c>
      <c r="E1692" s="147">
        <v>43112</v>
      </c>
    </row>
    <row r="1693" spans="1:5" s="7" customFormat="1">
      <c r="A1693" s="7" t="s">
        <v>49</v>
      </c>
      <c r="C1693" s="144" t="s">
        <v>8059</v>
      </c>
      <c r="D1693" s="145">
        <v>94</v>
      </c>
      <c r="E1693" s="147">
        <v>43112</v>
      </c>
    </row>
    <row r="1694" spans="1:5" s="7" customFormat="1">
      <c r="A1694" s="7" t="s">
        <v>49</v>
      </c>
      <c r="C1694" s="144" t="s">
        <v>8061</v>
      </c>
      <c r="D1694" s="145">
        <v>68</v>
      </c>
      <c r="E1694" s="147">
        <v>43112</v>
      </c>
    </row>
    <row r="1695" spans="1:5" s="7" customFormat="1">
      <c r="A1695" s="7" t="s">
        <v>49</v>
      </c>
      <c r="C1695" s="144" t="s">
        <v>3767</v>
      </c>
      <c r="D1695" s="145">
        <v>19</v>
      </c>
      <c r="E1695" s="147">
        <v>43112</v>
      </c>
    </row>
    <row r="1696" spans="1:5" s="7" customFormat="1">
      <c r="A1696" s="7" t="s">
        <v>49</v>
      </c>
      <c r="C1696" s="144" t="s">
        <v>8066</v>
      </c>
      <c r="D1696" s="145">
        <v>1</v>
      </c>
      <c r="E1696" s="147">
        <v>43112</v>
      </c>
    </row>
    <row r="1697" spans="1:5" s="7" customFormat="1">
      <c r="A1697" s="7" t="s">
        <v>49</v>
      </c>
      <c r="C1697" s="144" t="s">
        <v>8068</v>
      </c>
      <c r="D1697" s="145">
        <v>70</v>
      </c>
      <c r="E1697" s="147">
        <v>43112</v>
      </c>
    </row>
    <row r="1698" spans="1:5" s="7" customFormat="1">
      <c r="A1698" s="7" t="s">
        <v>49</v>
      </c>
      <c r="C1698" s="144" t="s">
        <v>8070</v>
      </c>
      <c r="D1698" s="145">
        <v>47</v>
      </c>
      <c r="E1698" s="147">
        <v>43112</v>
      </c>
    </row>
    <row r="1699" spans="1:5" s="7" customFormat="1">
      <c r="A1699" s="7" t="s">
        <v>49</v>
      </c>
      <c r="C1699" s="144" t="s">
        <v>8072</v>
      </c>
      <c r="D1699" s="145">
        <v>5</v>
      </c>
      <c r="E1699" s="147">
        <v>43112</v>
      </c>
    </row>
    <row r="1700" spans="1:5" s="7" customFormat="1">
      <c r="A1700" s="7" t="s">
        <v>49</v>
      </c>
      <c r="C1700" s="144" t="s">
        <v>8074</v>
      </c>
      <c r="D1700" s="145">
        <v>39</v>
      </c>
      <c r="E1700" s="147">
        <v>43112</v>
      </c>
    </row>
    <row r="1701" spans="1:5" s="7" customFormat="1">
      <c r="A1701" s="7" t="s">
        <v>49</v>
      </c>
      <c r="C1701" s="144" t="s">
        <v>1584</v>
      </c>
      <c r="D1701" s="145">
        <v>266</v>
      </c>
      <c r="E1701" s="147">
        <v>43112</v>
      </c>
    </row>
    <row r="1702" spans="1:5" s="7" customFormat="1">
      <c r="A1702" s="7" t="s">
        <v>49</v>
      </c>
      <c r="C1702" s="144" t="s">
        <v>1589</v>
      </c>
      <c r="D1702" s="145">
        <v>205</v>
      </c>
      <c r="E1702" s="147">
        <v>43112</v>
      </c>
    </row>
    <row r="1703" spans="1:5" s="7" customFormat="1">
      <c r="A1703" s="7" t="s">
        <v>49</v>
      </c>
      <c r="C1703" s="144" t="s">
        <v>8076</v>
      </c>
      <c r="D1703" s="145">
        <v>9</v>
      </c>
      <c r="E1703" s="147">
        <v>43112</v>
      </c>
    </row>
    <row r="1704" spans="1:5" s="7" customFormat="1">
      <c r="A1704" s="7" t="s">
        <v>49</v>
      </c>
      <c r="C1704" s="144" t="s">
        <v>2934</v>
      </c>
      <c r="D1704" s="145">
        <v>3</v>
      </c>
      <c r="E1704" s="147">
        <v>43112</v>
      </c>
    </row>
    <row r="1705" spans="1:5" s="7" customFormat="1">
      <c r="A1705" s="7" t="s">
        <v>49</v>
      </c>
      <c r="C1705" s="144" t="s">
        <v>2941</v>
      </c>
      <c r="D1705" s="145">
        <v>1</v>
      </c>
      <c r="E1705" s="147">
        <v>43112</v>
      </c>
    </row>
    <row r="1706" spans="1:5" s="7" customFormat="1">
      <c r="A1706" s="7" t="s">
        <v>49</v>
      </c>
      <c r="C1706" s="144" t="s">
        <v>2944</v>
      </c>
      <c r="D1706" s="145">
        <v>1</v>
      </c>
      <c r="E1706" s="147">
        <v>43112</v>
      </c>
    </row>
    <row r="1707" spans="1:5" s="7" customFormat="1">
      <c r="A1707" s="7" t="s">
        <v>49</v>
      </c>
      <c r="C1707" s="144" t="s">
        <v>2947</v>
      </c>
      <c r="D1707" s="145">
        <v>16</v>
      </c>
      <c r="E1707" s="147">
        <v>43112</v>
      </c>
    </row>
    <row r="1708" spans="1:5" s="7" customFormat="1">
      <c r="A1708" s="7" t="s">
        <v>49</v>
      </c>
      <c r="C1708" s="144" t="s">
        <v>2951</v>
      </c>
      <c r="D1708" s="145">
        <v>15</v>
      </c>
      <c r="E1708" s="147">
        <v>43112</v>
      </c>
    </row>
    <row r="1709" spans="1:5" s="7" customFormat="1">
      <c r="A1709" s="7" t="s">
        <v>49</v>
      </c>
      <c r="C1709" s="144" t="s">
        <v>8481</v>
      </c>
      <c r="D1709" s="145">
        <v>1</v>
      </c>
      <c r="E1709" s="147">
        <v>43112</v>
      </c>
    </row>
    <row r="1710" spans="1:5" s="7" customFormat="1">
      <c r="A1710" s="7" t="s">
        <v>49</v>
      </c>
      <c r="C1710" s="144" t="s">
        <v>8485</v>
      </c>
      <c r="D1710" s="145">
        <v>1</v>
      </c>
      <c r="E1710" s="147">
        <v>43112</v>
      </c>
    </row>
    <row r="1711" spans="1:5" s="7" customFormat="1">
      <c r="A1711" s="7" t="s">
        <v>49</v>
      </c>
      <c r="C1711" s="144" t="s">
        <v>4800</v>
      </c>
      <c r="D1711" s="145">
        <v>1</v>
      </c>
      <c r="E1711" s="147">
        <v>43112</v>
      </c>
    </row>
    <row r="1712" spans="1:5" s="7" customFormat="1">
      <c r="A1712" s="7" t="s">
        <v>49</v>
      </c>
      <c r="C1712" s="144" t="s">
        <v>160</v>
      </c>
      <c r="D1712" s="145">
        <v>1155</v>
      </c>
      <c r="E1712" s="147">
        <v>43112</v>
      </c>
    </row>
    <row r="1713" spans="1:5" s="7" customFormat="1">
      <c r="A1713" s="7" t="s">
        <v>49</v>
      </c>
      <c r="C1713" s="144" t="s">
        <v>4802</v>
      </c>
      <c r="D1713" s="145">
        <v>2</v>
      </c>
      <c r="E1713" s="147">
        <v>43112</v>
      </c>
    </row>
    <row r="1714" spans="1:5" s="7" customFormat="1">
      <c r="A1714" s="7" t="s">
        <v>49</v>
      </c>
      <c r="C1714" s="144" t="s">
        <v>163</v>
      </c>
      <c r="D1714" s="145">
        <v>4182</v>
      </c>
      <c r="E1714" s="147">
        <v>43112</v>
      </c>
    </row>
    <row r="1715" spans="1:5" s="7" customFormat="1">
      <c r="A1715" s="7" t="s">
        <v>49</v>
      </c>
      <c r="C1715" s="144" t="s">
        <v>166</v>
      </c>
      <c r="D1715" s="145">
        <v>1838</v>
      </c>
      <c r="E1715" s="147">
        <v>43112</v>
      </c>
    </row>
    <row r="1716" spans="1:5" s="7" customFormat="1">
      <c r="A1716" s="7" t="s">
        <v>49</v>
      </c>
      <c r="C1716" s="144" t="s">
        <v>169</v>
      </c>
      <c r="D1716" s="145">
        <v>1812</v>
      </c>
      <c r="E1716" s="147">
        <v>43112</v>
      </c>
    </row>
    <row r="1717" spans="1:5" s="7" customFormat="1">
      <c r="A1717" s="7" t="s">
        <v>49</v>
      </c>
      <c r="C1717" s="144" t="s">
        <v>172</v>
      </c>
      <c r="D1717" s="145">
        <v>118</v>
      </c>
      <c r="E1717" s="147">
        <v>43112</v>
      </c>
    </row>
    <row r="1718" spans="1:5" s="7" customFormat="1">
      <c r="A1718" s="7" t="s">
        <v>49</v>
      </c>
      <c r="C1718" s="144" t="s">
        <v>175</v>
      </c>
      <c r="D1718" s="145">
        <v>30</v>
      </c>
      <c r="E1718" s="147">
        <v>43112</v>
      </c>
    </row>
    <row r="1719" spans="1:5" s="7" customFormat="1">
      <c r="A1719" s="7" t="s">
        <v>49</v>
      </c>
      <c r="C1719" s="144" t="s">
        <v>178</v>
      </c>
      <c r="D1719" s="145">
        <v>27</v>
      </c>
      <c r="E1719" s="147">
        <v>43112</v>
      </c>
    </row>
    <row r="1720" spans="1:5" s="7" customFormat="1">
      <c r="A1720" s="7" t="s">
        <v>49</v>
      </c>
      <c r="C1720" s="144" t="s">
        <v>181</v>
      </c>
      <c r="D1720" s="145">
        <v>42</v>
      </c>
      <c r="E1720" s="147">
        <v>43112</v>
      </c>
    </row>
    <row r="1721" spans="1:5" s="7" customFormat="1">
      <c r="A1721" s="7" t="s">
        <v>49</v>
      </c>
      <c r="C1721" s="144" t="s">
        <v>184</v>
      </c>
      <c r="D1721" s="145">
        <v>41</v>
      </c>
      <c r="E1721" s="147">
        <v>43112</v>
      </c>
    </row>
    <row r="1722" spans="1:5" s="7" customFormat="1">
      <c r="A1722" s="7" t="s">
        <v>49</v>
      </c>
      <c r="C1722" s="144" t="s">
        <v>4806</v>
      </c>
      <c r="D1722" s="145">
        <v>176</v>
      </c>
      <c r="E1722" s="147">
        <v>43112</v>
      </c>
    </row>
    <row r="1723" spans="1:5" s="7" customFormat="1">
      <c r="A1723" s="7" t="s">
        <v>49</v>
      </c>
      <c r="C1723" s="144" t="s">
        <v>187</v>
      </c>
      <c r="D1723" s="145">
        <v>37</v>
      </c>
      <c r="E1723" s="147">
        <v>43112</v>
      </c>
    </row>
    <row r="1724" spans="1:5" s="7" customFormat="1">
      <c r="A1724" s="7" t="s">
        <v>49</v>
      </c>
      <c r="C1724" s="144" t="s">
        <v>150</v>
      </c>
      <c r="D1724" s="145">
        <v>169</v>
      </c>
      <c r="E1724" s="147">
        <v>43112</v>
      </c>
    </row>
    <row r="1725" spans="1:5" s="7" customFormat="1">
      <c r="A1725" s="7" t="s">
        <v>49</v>
      </c>
      <c r="C1725" s="144" t="s">
        <v>4808</v>
      </c>
      <c r="D1725" s="145">
        <v>46</v>
      </c>
      <c r="E1725" s="147">
        <v>43112</v>
      </c>
    </row>
    <row r="1726" spans="1:5" s="7" customFormat="1">
      <c r="A1726" s="7" t="s">
        <v>49</v>
      </c>
      <c r="C1726" s="144" t="s">
        <v>190</v>
      </c>
      <c r="D1726" s="145">
        <v>181</v>
      </c>
      <c r="E1726" s="147">
        <v>43112</v>
      </c>
    </row>
    <row r="1727" spans="1:5" s="7" customFormat="1">
      <c r="A1727" s="7" t="s">
        <v>49</v>
      </c>
      <c r="C1727" s="144" t="s">
        <v>4813</v>
      </c>
      <c r="D1727" s="145">
        <v>54</v>
      </c>
      <c r="E1727" s="147">
        <v>43112</v>
      </c>
    </row>
    <row r="1728" spans="1:5" s="7" customFormat="1">
      <c r="A1728" s="7" t="s">
        <v>49</v>
      </c>
      <c r="C1728" s="144" t="s">
        <v>4817</v>
      </c>
      <c r="D1728" s="145">
        <v>3</v>
      </c>
      <c r="E1728" s="147">
        <v>43112</v>
      </c>
    </row>
    <row r="1729" spans="1:5" s="7" customFormat="1">
      <c r="A1729" s="7" t="s">
        <v>49</v>
      </c>
      <c r="C1729" s="144" t="s">
        <v>193</v>
      </c>
      <c r="D1729" s="145">
        <v>41</v>
      </c>
      <c r="E1729" s="147">
        <v>43112</v>
      </c>
    </row>
    <row r="1730" spans="1:5" s="7" customFormat="1">
      <c r="A1730" s="7" t="s">
        <v>49</v>
      </c>
      <c r="C1730" s="144" t="s">
        <v>4822</v>
      </c>
      <c r="D1730" s="145">
        <v>1</v>
      </c>
      <c r="E1730" s="147">
        <v>43112</v>
      </c>
    </row>
    <row r="1731" spans="1:5" s="7" customFormat="1">
      <c r="A1731" s="7" t="s">
        <v>49</v>
      </c>
      <c r="C1731" s="144" t="s">
        <v>4824</v>
      </c>
      <c r="D1731" s="145">
        <v>25</v>
      </c>
      <c r="E1731" s="147">
        <v>43112</v>
      </c>
    </row>
    <row r="1732" spans="1:5" s="7" customFormat="1">
      <c r="A1732" s="7" t="s">
        <v>49</v>
      </c>
      <c r="C1732" s="144" t="s">
        <v>199</v>
      </c>
      <c r="D1732" s="145">
        <v>3825</v>
      </c>
      <c r="E1732" s="147">
        <v>43112</v>
      </c>
    </row>
    <row r="1733" spans="1:5" s="7" customFormat="1">
      <c r="A1733" s="7" t="s">
        <v>49</v>
      </c>
      <c r="C1733" s="144" t="s">
        <v>202</v>
      </c>
      <c r="D1733" s="145">
        <v>847</v>
      </c>
      <c r="E1733" s="147">
        <v>43112</v>
      </c>
    </row>
    <row r="1734" spans="1:5" s="7" customFormat="1">
      <c r="A1734" s="7" t="s">
        <v>49</v>
      </c>
      <c r="C1734" s="144" t="s">
        <v>205</v>
      </c>
      <c r="D1734" s="145">
        <v>3864</v>
      </c>
      <c r="E1734" s="147">
        <v>43112</v>
      </c>
    </row>
    <row r="1735" spans="1:5" s="7" customFormat="1">
      <c r="A1735" s="7" t="s">
        <v>49</v>
      </c>
      <c r="C1735" s="144" t="s">
        <v>208</v>
      </c>
      <c r="D1735" s="145">
        <v>188</v>
      </c>
      <c r="E1735" s="147">
        <v>43112</v>
      </c>
    </row>
    <row r="1736" spans="1:5" s="7" customFormat="1">
      <c r="A1736" s="7" t="s">
        <v>49</v>
      </c>
      <c r="C1736" s="144" t="s">
        <v>4828</v>
      </c>
      <c r="D1736" s="145">
        <v>5</v>
      </c>
      <c r="E1736" s="147">
        <v>43112</v>
      </c>
    </row>
    <row r="1737" spans="1:5" s="7" customFormat="1">
      <c r="A1737" s="7" t="s">
        <v>49</v>
      </c>
      <c r="C1737" s="144" t="s">
        <v>211</v>
      </c>
      <c r="D1737" s="145">
        <v>60</v>
      </c>
      <c r="E1737" s="147">
        <v>43112</v>
      </c>
    </row>
    <row r="1738" spans="1:5" s="7" customFormat="1">
      <c r="A1738" s="7" t="s">
        <v>49</v>
      </c>
      <c r="C1738" s="144" t="s">
        <v>214</v>
      </c>
      <c r="D1738" s="145">
        <v>184</v>
      </c>
      <c r="E1738" s="147">
        <v>43112</v>
      </c>
    </row>
    <row r="1739" spans="1:5" s="7" customFormat="1">
      <c r="A1739" s="7" t="s">
        <v>49</v>
      </c>
      <c r="C1739" s="144" t="s">
        <v>217</v>
      </c>
      <c r="D1739" s="145">
        <v>262</v>
      </c>
      <c r="E1739" s="147">
        <v>43112</v>
      </c>
    </row>
    <row r="1740" spans="1:5" s="7" customFormat="1">
      <c r="A1740" s="7" t="s">
        <v>49</v>
      </c>
      <c r="C1740" s="144" t="s">
        <v>4830</v>
      </c>
      <c r="D1740" s="145">
        <v>17</v>
      </c>
      <c r="E1740" s="147">
        <v>43112</v>
      </c>
    </row>
    <row r="1741" spans="1:5" s="7" customFormat="1">
      <c r="A1741" s="7" t="s">
        <v>49</v>
      </c>
      <c r="C1741" s="144" t="s">
        <v>9006</v>
      </c>
      <c r="D1741" s="145">
        <v>6</v>
      </c>
      <c r="E1741" s="147">
        <v>43112</v>
      </c>
    </row>
    <row r="1742" spans="1:5" s="7" customFormat="1">
      <c r="A1742" s="7" t="s">
        <v>49</v>
      </c>
      <c r="C1742" s="144" t="s">
        <v>9008</v>
      </c>
      <c r="D1742" s="145">
        <v>6</v>
      </c>
      <c r="E1742" s="147">
        <v>43112</v>
      </c>
    </row>
    <row r="1743" spans="1:5" s="7" customFormat="1">
      <c r="A1743" s="7" t="s">
        <v>49</v>
      </c>
      <c r="C1743" s="144" t="s">
        <v>9010</v>
      </c>
      <c r="D1743" s="145">
        <v>8</v>
      </c>
      <c r="E1743" s="147">
        <v>43112</v>
      </c>
    </row>
    <row r="1744" spans="1:5" s="7" customFormat="1">
      <c r="A1744" s="7" t="s">
        <v>49</v>
      </c>
      <c r="C1744" s="144" t="s">
        <v>9012</v>
      </c>
      <c r="D1744" s="145">
        <v>8</v>
      </c>
      <c r="E1744" s="147">
        <v>43112</v>
      </c>
    </row>
    <row r="1745" spans="1:5" s="7" customFormat="1">
      <c r="A1745" s="7" t="s">
        <v>49</v>
      </c>
      <c r="C1745" s="144" t="s">
        <v>9015</v>
      </c>
      <c r="D1745" s="145">
        <v>19</v>
      </c>
      <c r="E1745" s="147">
        <v>43112</v>
      </c>
    </row>
    <row r="1746" spans="1:5" s="7" customFormat="1">
      <c r="A1746" s="7" t="s">
        <v>49</v>
      </c>
      <c r="C1746" s="144" t="s">
        <v>9017</v>
      </c>
      <c r="D1746" s="145">
        <v>8</v>
      </c>
      <c r="E1746" s="147">
        <v>43112</v>
      </c>
    </row>
    <row r="1747" spans="1:5" s="7" customFormat="1">
      <c r="A1747" s="7" t="s">
        <v>49</v>
      </c>
      <c r="C1747" s="144" t="s">
        <v>9020</v>
      </c>
      <c r="D1747" s="145">
        <v>19</v>
      </c>
      <c r="E1747" s="147">
        <v>43112</v>
      </c>
    </row>
    <row r="1748" spans="1:5" s="7" customFormat="1">
      <c r="A1748" s="7" t="s">
        <v>49</v>
      </c>
      <c r="C1748" s="144" t="s">
        <v>9000</v>
      </c>
      <c r="D1748" s="145">
        <v>56</v>
      </c>
      <c r="E1748" s="147">
        <v>43112</v>
      </c>
    </row>
    <row r="1749" spans="1:5" s="7" customFormat="1">
      <c r="A1749" s="7" t="s">
        <v>49</v>
      </c>
      <c r="C1749" s="144" t="s">
        <v>9002</v>
      </c>
      <c r="D1749" s="145">
        <v>115</v>
      </c>
      <c r="E1749" s="147">
        <v>43112</v>
      </c>
    </row>
    <row r="1750" spans="1:5" s="7" customFormat="1">
      <c r="A1750" s="7" t="s">
        <v>49</v>
      </c>
      <c r="C1750" s="144" t="s">
        <v>9004</v>
      </c>
      <c r="D1750" s="145">
        <v>99</v>
      </c>
      <c r="E1750" s="147">
        <v>43112</v>
      </c>
    </row>
    <row r="1751" spans="1:5" s="7" customFormat="1">
      <c r="A1751" s="7" t="s">
        <v>49</v>
      </c>
      <c r="C1751" s="144" t="s">
        <v>9022</v>
      </c>
      <c r="D1751" s="145">
        <v>9</v>
      </c>
      <c r="E1751" s="147">
        <v>43112</v>
      </c>
    </row>
    <row r="1752" spans="1:5" s="7" customFormat="1">
      <c r="A1752" s="7" t="s">
        <v>49</v>
      </c>
      <c r="C1752" s="144" t="s">
        <v>9024</v>
      </c>
      <c r="D1752" s="145">
        <v>18</v>
      </c>
      <c r="E1752" s="147">
        <v>43112</v>
      </c>
    </row>
    <row r="1753" spans="1:5" s="7" customFormat="1">
      <c r="A1753" s="7" t="s">
        <v>49</v>
      </c>
      <c r="C1753" s="144" t="s">
        <v>9026</v>
      </c>
      <c r="D1753" s="145">
        <v>18</v>
      </c>
      <c r="E1753" s="147">
        <v>43112</v>
      </c>
    </row>
    <row r="1754" spans="1:5" s="7" customFormat="1">
      <c r="A1754" s="7" t="s">
        <v>49</v>
      </c>
      <c r="C1754" s="144" t="s">
        <v>9028</v>
      </c>
      <c r="D1754" s="145">
        <v>19</v>
      </c>
      <c r="E1754" s="147">
        <v>43112</v>
      </c>
    </row>
    <row r="1755" spans="1:5" s="7" customFormat="1">
      <c r="A1755" s="7" t="s">
        <v>49</v>
      </c>
      <c r="C1755" s="144" t="s">
        <v>9030</v>
      </c>
      <c r="D1755" s="145">
        <v>8</v>
      </c>
      <c r="E1755" s="147">
        <v>43112</v>
      </c>
    </row>
    <row r="1756" spans="1:5" s="7" customFormat="1">
      <c r="A1756" s="7" t="s">
        <v>49</v>
      </c>
      <c r="C1756" s="144" t="s">
        <v>3768</v>
      </c>
      <c r="D1756" s="145">
        <v>105</v>
      </c>
      <c r="E1756" s="147">
        <v>43112</v>
      </c>
    </row>
    <row r="1757" spans="1:5" s="7" customFormat="1">
      <c r="A1757" s="7" t="s">
        <v>49</v>
      </c>
      <c r="C1757" s="144" t="s">
        <v>6202</v>
      </c>
      <c r="D1757" s="145">
        <v>75</v>
      </c>
      <c r="E1757" s="147">
        <v>43112</v>
      </c>
    </row>
    <row r="1758" spans="1:5" s="7" customFormat="1">
      <c r="A1758" s="7" t="s">
        <v>49</v>
      </c>
      <c r="C1758" s="144" t="s">
        <v>6208</v>
      </c>
      <c r="D1758" s="145">
        <v>50</v>
      </c>
      <c r="E1758" s="147">
        <v>43112</v>
      </c>
    </row>
    <row r="1759" spans="1:5" s="7" customFormat="1">
      <c r="A1759" s="7" t="s">
        <v>49</v>
      </c>
      <c r="C1759" s="144" t="s">
        <v>3769</v>
      </c>
      <c r="D1759" s="145">
        <v>75</v>
      </c>
      <c r="E1759" s="147">
        <v>43112</v>
      </c>
    </row>
    <row r="1760" spans="1:5" s="7" customFormat="1">
      <c r="A1760" s="7" t="s">
        <v>49</v>
      </c>
      <c r="C1760" s="144" t="s">
        <v>3770</v>
      </c>
      <c r="D1760" s="145">
        <v>100</v>
      </c>
      <c r="E1760" s="147">
        <v>43112</v>
      </c>
    </row>
    <row r="1761" spans="1:5" s="7" customFormat="1">
      <c r="A1761" s="7" t="s">
        <v>49</v>
      </c>
      <c r="C1761" s="144" t="s">
        <v>5944</v>
      </c>
      <c r="D1761" s="145">
        <v>5</v>
      </c>
      <c r="E1761" s="147">
        <v>43112</v>
      </c>
    </row>
    <row r="1762" spans="1:5" s="7" customFormat="1">
      <c r="A1762" s="7" t="s">
        <v>49</v>
      </c>
      <c r="C1762" s="144" t="s">
        <v>5065</v>
      </c>
      <c r="D1762" s="145">
        <v>63</v>
      </c>
      <c r="E1762" s="147">
        <v>43112</v>
      </c>
    </row>
    <row r="1763" spans="1:5" s="7" customFormat="1">
      <c r="A1763" s="7" t="s">
        <v>49</v>
      </c>
      <c r="C1763" s="144" t="s">
        <v>5070</v>
      </c>
      <c r="D1763" s="145">
        <v>19</v>
      </c>
      <c r="E1763" s="147">
        <v>43112</v>
      </c>
    </row>
    <row r="1764" spans="1:5" s="7" customFormat="1">
      <c r="A1764" s="7" t="s">
        <v>49</v>
      </c>
      <c r="C1764" s="144" t="s">
        <v>5073</v>
      </c>
      <c r="D1764" s="145">
        <v>1</v>
      </c>
      <c r="E1764" s="147">
        <v>43112</v>
      </c>
    </row>
    <row r="1765" spans="1:5" s="7" customFormat="1">
      <c r="A1765" s="7" t="s">
        <v>49</v>
      </c>
      <c r="C1765" s="144" t="s">
        <v>5076</v>
      </c>
      <c r="D1765" s="145">
        <v>32</v>
      </c>
      <c r="E1765" s="147">
        <v>43112</v>
      </c>
    </row>
    <row r="1766" spans="1:5" s="7" customFormat="1">
      <c r="A1766" s="7" t="s">
        <v>49</v>
      </c>
      <c r="C1766" s="144" t="s">
        <v>5083</v>
      </c>
      <c r="D1766" s="145">
        <v>34</v>
      </c>
      <c r="E1766" s="147">
        <v>43112</v>
      </c>
    </row>
    <row r="1767" spans="1:5" s="7" customFormat="1">
      <c r="A1767" s="7" t="s">
        <v>49</v>
      </c>
      <c r="C1767" s="144" t="s">
        <v>5086</v>
      </c>
      <c r="D1767" s="145">
        <v>35</v>
      </c>
      <c r="E1767" s="147">
        <v>43112</v>
      </c>
    </row>
    <row r="1768" spans="1:5" s="7" customFormat="1">
      <c r="A1768" s="7" t="s">
        <v>49</v>
      </c>
      <c r="C1768" s="144" t="s">
        <v>5089</v>
      </c>
      <c r="D1768" s="145">
        <v>29</v>
      </c>
      <c r="E1768" s="147">
        <v>43112</v>
      </c>
    </row>
    <row r="1769" spans="1:5" s="7" customFormat="1">
      <c r="A1769" s="7" t="s">
        <v>49</v>
      </c>
      <c r="C1769" s="144" t="s">
        <v>1649</v>
      </c>
      <c r="D1769" s="145">
        <v>13</v>
      </c>
      <c r="E1769" s="147">
        <v>43112</v>
      </c>
    </row>
    <row r="1770" spans="1:5" s="7" customFormat="1">
      <c r="A1770" s="7" t="s">
        <v>49</v>
      </c>
      <c r="C1770" s="144" t="s">
        <v>1654</v>
      </c>
      <c r="D1770" s="145">
        <v>8</v>
      </c>
      <c r="E1770" s="147">
        <v>43112</v>
      </c>
    </row>
    <row r="1771" spans="1:5" s="7" customFormat="1">
      <c r="A1771" s="7" t="s">
        <v>49</v>
      </c>
      <c r="C1771" s="144" t="s">
        <v>1658</v>
      </c>
      <c r="D1771" s="145">
        <v>16</v>
      </c>
      <c r="E1771" s="147">
        <v>43112</v>
      </c>
    </row>
    <row r="1772" spans="1:5" s="7" customFormat="1">
      <c r="A1772" s="7" t="s">
        <v>49</v>
      </c>
      <c r="C1772" s="144" t="s">
        <v>1663</v>
      </c>
      <c r="D1772" s="145">
        <v>49</v>
      </c>
      <c r="E1772" s="147">
        <v>43112</v>
      </c>
    </row>
    <row r="1773" spans="1:5" s="7" customFormat="1">
      <c r="A1773" s="7" t="s">
        <v>49</v>
      </c>
      <c r="C1773" s="144" t="s">
        <v>1672</v>
      </c>
      <c r="D1773" s="145">
        <v>0</v>
      </c>
      <c r="E1773" s="147">
        <v>43112</v>
      </c>
    </row>
    <row r="1774" spans="1:5" s="7" customFormat="1">
      <c r="A1774" s="7" t="s">
        <v>49</v>
      </c>
      <c r="C1774" s="144" t="s">
        <v>6574</v>
      </c>
      <c r="D1774" s="145">
        <v>50</v>
      </c>
      <c r="E1774" s="147">
        <v>43112</v>
      </c>
    </row>
    <row r="1775" spans="1:5" s="7" customFormat="1">
      <c r="A1775" s="7" t="s">
        <v>49</v>
      </c>
      <c r="C1775" s="144" t="s">
        <v>6576</v>
      </c>
      <c r="D1775" s="145">
        <v>19</v>
      </c>
      <c r="E1775" s="147">
        <v>43112</v>
      </c>
    </row>
    <row r="1776" spans="1:5" s="7" customFormat="1">
      <c r="A1776" s="7" t="s">
        <v>49</v>
      </c>
      <c r="C1776" s="144" t="s">
        <v>6578</v>
      </c>
      <c r="D1776" s="145">
        <v>19</v>
      </c>
      <c r="E1776" s="147">
        <v>43112</v>
      </c>
    </row>
    <row r="1777" spans="1:5" s="7" customFormat="1">
      <c r="A1777" s="7" t="s">
        <v>49</v>
      </c>
      <c r="C1777" s="144" t="s">
        <v>6580</v>
      </c>
      <c r="D1777" s="145">
        <v>28</v>
      </c>
      <c r="E1777" s="147">
        <v>43112</v>
      </c>
    </row>
    <row r="1778" spans="1:5" s="7" customFormat="1">
      <c r="A1778" s="7" t="s">
        <v>49</v>
      </c>
      <c r="C1778" s="144" t="s">
        <v>6582</v>
      </c>
      <c r="D1778" s="145">
        <v>235</v>
      </c>
      <c r="E1778" s="147">
        <v>43112</v>
      </c>
    </row>
    <row r="1779" spans="1:5" s="7" customFormat="1">
      <c r="A1779" s="7" t="s">
        <v>49</v>
      </c>
      <c r="C1779" s="144" t="s">
        <v>1675</v>
      </c>
      <c r="D1779" s="145">
        <v>4</v>
      </c>
      <c r="E1779" s="147">
        <v>43112</v>
      </c>
    </row>
    <row r="1780" spans="1:5" s="7" customFormat="1">
      <c r="A1780" s="7" t="s">
        <v>49</v>
      </c>
      <c r="C1780" s="144" t="s">
        <v>1678</v>
      </c>
      <c r="D1780" s="145">
        <v>150</v>
      </c>
      <c r="E1780" s="147">
        <v>43112</v>
      </c>
    </row>
    <row r="1781" spans="1:5" s="7" customFormat="1">
      <c r="A1781" s="7" t="s">
        <v>49</v>
      </c>
      <c r="C1781" s="144" t="s">
        <v>1681</v>
      </c>
      <c r="D1781" s="145">
        <v>73</v>
      </c>
      <c r="E1781" s="147">
        <v>43112</v>
      </c>
    </row>
    <row r="1782" spans="1:5" s="7" customFormat="1">
      <c r="A1782" s="7" t="s">
        <v>49</v>
      </c>
      <c r="C1782" s="144" t="s">
        <v>1684</v>
      </c>
      <c r="D1782" s="145">
        <v>25</v>
      </c>
      <c r="E1782" s="147">
        <v>43112</v>
      </c>
    </row>
    <row r="1783" spans="1:5" s="7" customFormat="1">
      <c r="A1783" s="7" t="s">
        <v>49</v>
      </c>
      <c r="C1783" s="144" t="s">
        <v>1687</v>
      </c>
      <c r="D1783" s="145">
        <v>34</v>
      </c>
      <c r="E1783" s="147">
        <v>43112</v>
      </c>
    </row>
    <row r="1784" spans="1:5" s="7" customFormat="1">
      <c r="A1784" s="7" t="s">
        <v>49</v>
      </c>
      <c r="C1784" s="144" t="s">
        <v>1690</v>
      </c>
      <c r="D1784" s="145">
        <v>15</v>
      </c>
      <c r="E1784" s="147">
        <v>43112</v>
      </c>
    </row>
    <row r="1785" spans="1:5" s="7" customFormat="1">
      <c r="A1785" s="7" t="s">
        <v>49</v>
      </c>
      <c r="C1785" s="144" t="s">
        <v>1693</v>
      </c>
      <c r="D1785" s="145">
        <v>123</v>
      </c>
      <c r="E1785" s="147">
        <v>43112</v>
      </c>
    </row>
    <row r="1786" spans="1:5" s="7" customFormat="1">
      <c r="A1786" s="7" t="s">
        <v>49</v>
      </c>
      <c r="C1786" s="144" t="s">
        <v>1696</v>
      </c>
      <c r="D1786" s="145">
        <v>1</v>
      </c>
      <c r="E1786" s="147">
        <v>43112</v>
      </c>
    </row>
    <row r="1787" spans="1:5" s="7" customFormat="1">
      <c r="A1787" s="7" t="s">
        <v>49</v>
      </c>
      <c r="C1787" s="144" t="s">
        <v>1699</v>
      </c>
      <c r="D1787" s="145">
        <v>112</v>
      </c>
      <c r="E1787" s="147">
        <v>43112</v>
      </c>
    </row>
    <row r="1788" spans="1:5" s="7" customFormat="1">
      <c r="A1788" s="7" t="s">
        <v>49</v>
      </c>
      <c r="C1788" s="144" t="s">
        <v>1702</v>
      </c>
      <c r="D1788" s="145">
        <v>24</v>
      </c>
      <c r="E1788" s="147">
        <v>43112</v>
      </c>
    </row>
    <row r="1789" spans="1:5" s="7" customFormat="1">
      <c r="A1789" s="7" t="s">
        <v>49</v>
      </c>
      <c r="C1789" s="144" t="s">
        <v>1410</v>
      </c>
      <c r="D1789" s="145">
        <v>7928</v>
      </c>
      <c r="E1789" s="147">
        <v>43112</v>
      </c>
    </row>
    <row r="1790" spans="1:5" s="7" customFormat="1">
      <c r="A1790" s="7" t="s">
        <v>49</v>
      </c>
      <c r="C1790" s="144" t="s">
        <v>1414</v>
      </c>
      <c r="D1790" s="145">
        <v>7560</v>
      </c>
      <c r="E1790" s="147">
        <v>43112</v>
      </c>
    </row>
    <row r="1791" spans="1:5" s="7" customFormat="1">
      <c r="A1791" s="7" t="s">
        <v>49</v>
      </c>
      <c r="C1791" s="144" t="s">
        <v>9182</v>
      </c>
      <c r="D1791" s="145">
        <v>1</v>
      </c>
      <c r="E1791" s="147">
        <v>43112</v>
      </c>
    </row>
    <row r="1792" spans="1:5" s="7" customFormat="1">
      <c r="A1792" s="7" t="s">
        <v>49</v>
      </c>
      <c r="C1792" s="144" t="s">
        <v>9183</v>
      </c>
      <c r="D1792" s="145">
        <v>25</v>
      </c>
      <c r="E1792" s="147">
        <v>43112</v>
      </c>
    </row>
    <row r="1793" spans="1:5" s="7" customFormat="1">
      <c r="A1793" s="7" t="s">
        <v>49</v>
      </c>
      <c r="C1793" s="144" t="s">
        <v>1416</v>
      </c>
      <c r="D1793" s="145">
        <v>11368</v>
      </c>
      <c r="E1793" s="147">
        <v>43112</v>
      </c>
    </row>
    <row r="1794" spans="1:5" s="7" customFormat="1">
      <c r="A1794" s="7" t="s">
        <v>49</v>
      </c>
      <c r="C1794" s="144" t="s">
        <v>9184</v>
      </c>
      <c r="D1794" s="145">
        <v>275</v>
      </c>
      <c r="E1794" s="147">
        <v>43112</v>
      </c>
    </row>
    <row r="1795" spans="1:5" s="7" customFormat="1">
      <c r="A1795" s="7" t="s">
        <v>49</v>
      </c>
      <c r="C1795" s="144" t="s">
        <v>9185</v>
      </c>
      <c r="D1795" s="145">
        <v>205</v>
      </c>
      <c r="E1795" s="147">
        <v>43112</v>
      </c>
    </row>
    <row r="1796" spans="1:5" s="7" customFormat="1">
      <c r="A1796" s="7" t="s">
        <v>49</v>
      </c>
      <c r="C1796" s="144" t="s">
        <v>9186</v>
      </c>
      <c r="D1796" s="145">
        <v>270</v>
      </c>
      <c r="E1796" s="147">
        <v>43112</v>
      </c>
    </row>
    <row r="1797" spans="1:5" s="7" customFormat="1">
      <c r="A1797" s="7" t="s">
        <v>49</v>
      </c>
      <c r="C1797" s="144" t="s">
        <v>6614</v>
      </c>
      <c r="D1797" s="145">
        <v>190</v>
      </c>
      <c r="E1797" s="147">
        <v>43112</v>
      </c>
    </row>
    <row r="1798" spans="1:5" s="7" customFormat="1">
      <c r="A1798" s="7" t="s">
        <v>49</v>
      </c>
      <c r="C1798" s="144" t="s">
        <v>6616</v>
      </c>
      <c r="D1798" s="145">
        <v>337</v>
      </c>
      <c r="E1798" s="147">
        <v>43112</v>
      </c>
    </row>
    <row r="1799" spans="1:5" s="7" customFormat="1">
      <c r="A1799" s="7" t="s">
        <v>49</v>
      </c>
      <c r="C1799" s="144" t="s">
        <v>9187</v>
      </c>
      <c r="D1799" s="145">
        <v>275</v>
      </c>
      <c r="E1799" s="147">
        <v>43112</v>
      </c>
    </row>
    <row r="1800" spans="1:5" s="7" customFormat="1">
      <c r="A1800" s="7" t="s">
        <v>49</v>
      </c>
      <c r="C1800" s="144" t="s">
        <v>9188</v>
      </c>
      <c r="D1800" s="145">
        <v>503</v>
      </c>
      <c r="E1800" s="147">
        <v>43112</v>
      </c>
    </row>
    <row r="1801" spans="1:5" s="7" customFormat="1">
      <c r="A1801" s="7" t="s">
        <v>49</v>
      </c>
      <c r="C1801" s="144" t="s">
        <v>9189</v>
      </c>
      <c r="D1801" s="145">
        <v>580</v>
      </c>
      <c r="E1801" s="147">
        <v>43112</v>
      </c>
    </row>
    <row r="1802" spans="1:5" s="7" customFormat="1">
      <c r="A1802" s="7" t="s">
        <v>49</v>
      </c>
      <c r="C1802" s="144" t="s">
        <v>6617</v>
      </c>
      <c r="D1802" s="145">
        <v>417</v>
      </c>
      <c r="E1802" s="147">
        <v>43112</v>
      </c>
    </row>
    <row r="1803" spans="1:5" s="7" customFormat="1">
      <c r="A1803" s="7" t="s">
        <v>49</v>
      </c>
      <c r="C1803" s="144" t="s">
        <v>9190</v>
      </c>
      <c r="D1803" s="145">
        <v>510</v>
      </c>
      <c r="E1803" s="147">
        <v>43112</v>
      </c>
    </row>
    <row r="1804" spans="1:5" s="7" customFormat="1">
      <c r="A1804" s="7" t="s">
        <v>49</v>
      </c>
      <c r="C1804" s="144" t="s">
        <v>9191</v>
      </c>
      <c r="D1804" s="145">
        <v>308</v>
      </c>
      <c r="E1804" s="147">
        <v>43112</v>
      </c>
    </row>
    <row r="1805" spans="1:5" s="7" customFormat="1">
      <c r="A1805" s="7" t="s">
        <v>49</v>
      </c>
      <c r="C1805" s="144" t="s">
        <v>9192</v>
      </c>
      <c r="D1805" s="145">
        <v>213</v>
      </c>
      <c r="E1805" s="147">
        <v>43112</v>
      </c>
    </row>
    <row r="1806" spans="1:5" s="7" customFormat="1">
      <c r="A1806" s="7" t="s">
        <v>49</v>
      </c>
      <c r="C1806" s="144" t="s">
        <v>9193</v>
      </c>
      <c r="D1806" s="145">
        <v>163</v>
      </c>
      <c r="E1806" s="147">
        <v>43112</v>
      </c>
    </row>
    <row r="1807" spans="1:5" s="7" customFormat="1">
      <c r="A1807" s="7" t="s">
        <v>49</v>
      </c>
      <c r="C1807" s="144" t="s">
        <v>9194</v>
      </c>
      <c r="D1807" s="145">
        <v>243</v>
      </c>
      <c r="E1807" s="147">
        <v>43112</v>
      </c>
    </row>
    <row r="1808" spans="1:5" s="7" customFormat="1">
      <c r="A1808" s="7" t="s">
        <v>49</v>
      </c>
      <c r="C1808" s="144" t="s">
        <v>9195</v>
      </c>
      <c r="D1808" s="145">
        <v>275</v>
      </c>
      <c r="E1808" s="147">
        <v>43112</v>
      </c>
    </row>
    <row r="1809" spans="1:5" s="7" customFormat="1">
      <c r="A1809" s="7" t="s">
        <v>49</v>
      </c>
      <c r="C1809" s="144" t="s">
        <v>9196</v>
      </c>
      <c r="D1809" s="145">
        <v>178</v>
      </c>
      <c r="E1809" s="147">
        <v>43112</v>
      </c>
    </row>
    <row r="1810" spans="1:5" s="7" customFormat="1">
      <c r="A1810" s="7" t="s">
        <v>49</v>
      </c>
      <c r="C1810" s="144" t="s">
        <v>6619</v>
      </c>
      <c r="D1810" s="145">
        <v>168</v>
      </c>
      <c r="E1810" s="147">
        <v>43112</v>
      </c>
    </row>
    <row r="1811" spans="1:5" s="7" customFormat="1">
      <c r="A1811" s="7" t="s">
        <v>49</v>
      </c>
      <c r="C1811" s="144" t="s">
        <v>9197</v>
      </c>
      <c r="D1811" s="145">
        <v>256</v>
      </c>
      <c r="E1811" s="147">
        <v>43112</v>
      </c>
    </row>
    <row r="1812" spans="1:5" s="7" customFormat="1">
      <c r="A1812" s="7" t="s">
        <v>49</v>
      </c>
      <c r="C1812" s="144" t="s">
        <v>9198</v>
      </c>
      <c r="D1812" s="145">
        <v>269</v>
      </c>
      <c r="E1812" s="147">
        <v>43112</v>
      </c>
    </row>
    <row r="1813" spans="1:5" s="7" customFormat="1">
      <c r="A1813" s="7" t="s">
        <v>49</v>
      </c>
      <c r="C1813" s="144" t="s">
        <v>6621</v>
      </c>
      <c r="D1813" s="145">
        <v>600</v>
      </c>
      <c r="E1813" s="147">
        <v>43112</v>
      </c>
    </row>
    <row r="1814" spans="1:5" s="7" customFormat="1">
      <c r="A1814" s="7" t="s">
        <v>49</v>
      </c>
      <c r="C1814" s="144" t="s">
        <v>9199</v>
      </c>
      <c r="D1814" s="145">
        <v>90</v>
      </c>
      <c r="E1814" s="147">
        <v>43112</v>
      </c>
    </row>
    <row r="1815" spans="1:5" s="7" customFormat="1">
      <c r="A1815" s="7" t="s">
        <v>49</v>
      </c>
      <c r="C1815" s="144" t="s">
        <v>6623</v>
      </c>
      <c r="D1815" s="145">
        <v>372</v>
      </c>
      <c r="E1815" s="147">
        <v>43112</v>
      </c>
    </row>
    <row r="1816" spans="1:5" s="7" customFormat="1">
      <c r="A1816" s="7" t="s">
        <v>49</v>
      </c>
      <c r="C1816" s="144" t="s">
        <v>1420</v>
      </c>
      <c r="D1816" s="145">
        <v>5</v>
      </c>
      <c r="E1816" s="147">
        <v>43112</v>
      </c>
    </row>
    <row r="1817" spans="1:5" s="7" customFormat="1">
      <c r="A1817" s="7" t="s">
        <v>49</v>
      </c>
      <c r="C1817" s="144" t="s">
        <v>1707</v>
      </c>
      <c r="D1817" s="145">
        <v>480</v>
      </c>
      <c r="E1817" s="147">
        <v>43112</v>
      </c>
    </row>
    <row r="1818" spans="1:5" s="7" customFormat="1">
      <c r="A1818" s="7" t="s">
        <v>49</v>
      </c>
      <c r="C1818" s="144" t="s">
        <v>1424</v>
      </c>
      <c r="D1818" s="145">
        <v>70</v>
      </c>
      <c r="E1818" s="147">
        <v>43112</v>
      </c>
    </row>
    <row r="1819" spans="1:5" s="7" customFormat="1">
      <c r="A1819" s="7" t="s">
        <v>49</v>
      </c>
      <c r="C1819" s="144" t="s">
        <v>1710</v>
      </c>
      <c r="D1819" s="145">
        <v>122</v>
      </c>
      <c r="E1819" s="147">
        <v>43112</v>
      </c>
    </row>
    <row r="1820" spans="1:5" s="7" customFormat="1">
      <c r="A1820" s="7" t="s">
        <v>49</v>
      </c>
      <c r="C1820" s="144" t="s">
        <v>6629</v>
      </c>
      <c r="D1820" s="145">
        <v>193</v>
      </c>
      <c r="E1820" s="147">
        <v>43112</v>
      </c>
    </row>
    <row r="1821" spans="1:5" s="7" customFormat="1">
      <c r="A1821" s="7" t="s">
        <v>49</v>
      </c>
      <c r="C1821" s="144" t="s">
        <v>1712</v>
      </c>
      <c r="D1821" s="145">
        <v>188</v>
      </c>
      <c r="E1821" s="147">
        <v>43112</v>
      </c>
    </row>
    <row r="1822" spans="1:5" s="7" customFormat="1">
      <c r="A1822" s="7" t="s">
        <v>49</v>
      </c>
      <c r="C1822" s="144" t="s">
        <v>9200</v>
      </c>
      <c r="D1822" s="145">
        <v>4</v>
      </c>
      <c r="E1822" s="147">
        <v>43112</v>
      </c>
    </row>
    <row r="1823" spans="1:5" s="7" customFormat="1">
      <c r="A1823" s="7" t="s">
        <v>49</v>
      </c>
      <c r="C1823" s="144" t="s">
        <v>9201</v>
      </c>
      <c r="D1823" s="145">
        <v>4</v>
      </c>
      <c r="E1823" s="147">
        <v>43112</v>
      </c>
    </row>
    <row r="1824" spans="1:5" s="7" customFormat="1">
      <c r="A1824" s="7" t="s">
        <v>49</v>
      </c>
      <c r="C1824" s="144" t="s">
        <v>9202</v>
      </c>
      <c r="D1824" s="145">
        <v>321</v>
      </c>
      <c r="E1824" s="147">
        <v>43112</v>
      </c>
    </row>
    <row r="1825" spans="1:5" s="7" customFormat="1">
      <c r="A1825" s="7" t="s">
        <v>49</v>
      </c>
      <c r="C1825" s="144" t="s">
        <v>9203</v>
      </c>
      <c r="D1825" s="145">
        <v>30</v>
      </c>
      <c r="E1825" s="147">
        <v>43112</v>
      </c>
    </row>
    <row r="1826" spans="1:5" s="7" customFormat="1">
      <c r="A1826" s="7" t="s">
        <v>49</v>
      </c>
      <c r="C1826" s="144" t="s">
        <v>9204</v>
      </c>
      <c r="D1826" s="145">
        <v>529</v>
      </c>
      <c r="E1826" s="147">
        <v>43112</v>
      </c>
    </row>
    <row r="1827" spans="1:5" s="7" customFormat="1">
      <c r="A1827" s="7" t="s">
        <v>49</v>
      </c>
      <c r="C1827" s="144" t="s">
        <v>9205</v>
      </c>
      <c r="D1827" s="145">
        <v>260</v>
      </c>
      <c r="E1827" s="147">
        <v>43112</v>
      </c>
    </row>
    <row r="1828" spans="1:5" s="7" customFormat="1">
      <c r="A1828" s="7" t="s">
        <v>49</v>
      </c>
      <c r="C1828" s="144" t="s">
        <v>9206</v>
      </c>
      <c r="D1828" s="145">
        <v>181</v>
      </c>
      <c r="E1828" s="147">
        <v>43112</v>
      </c>
    </row>
    <row r="1829" spans="1:5" s="7" customFormat="1">
      <c r="A1829" s="7" t="s">
        <v>49</v>
      </c>
      <c r="C1829" s="144" t="s">
        <v>9207</v>
      </c>
      <c r="D1829" s="145">
        <v>450</v>
      </c>
      <c r="E1829" s="147">
        <v>43112</v>
      </c>
    </row>
    <row r="1830" spans="1:5" s="7" customFormat="1">
      <c r="A1830" s="7" t="s">
        <v>49</v>
      </c>
      <c r="C1830" s="144" t="s">
        <v>9208</v>
      </c>
      <c r="D1830" s="145">
        <v>308</v>
      </c>
      <c r="E1830" s="147">
        <v>43112</v>
      </c>
    </row>
    <row r="1831" spans="1:5" s="7" customFormat="1">
      <c r="A1831" s="7" t="s">
        <v>49</v>
      </c>
      <c r="C1831" s="144" t="s">
        <v>9209</v>
      </c>
      <c r="D1831" s="145">
        <v>515</v>
      </c>
      <c r="E1831" s="147">
        <v>43112</v>
      </c>
    </row>
    <row r="1832" spans="1:5" s="7" customFormat="1">
      <c r="A1832" s="7" t="s">
        <v>49</v>
      </c>
      <c r="C1832" s="144" t="s">
        <v>9210</v>
      </c>
      <c r="D1832" s="145">
        <v>58</v>
      </c>
      <c r="E1832" s="147">
        <v>43112</v>
      </c>
    </row>
    <row r="1833" spans="1:5" s="7" customFormat="1">
      <c r="A1833" s="7" t="s">
        <v>49</v>
      </c>
      <c r="C1833" s="144" t="s">
        <v>9211</v>
      </c>
      <c r="D1833" s="145">
        <v>442</v>
      </c>
      <c r="E1833" s="147">
        <v>43112</v>
      </c>
    </row>
    <row r="1834" spans="1:5" s="7" customFormat="1">
      <c r="A1834" s="7" t="s">
        <v>49</v>
      </c>
      <c r="C1834" s="144" t="s">
        <v>3869</v>
      </c>
      <c r="D1834" s="145">
        <v>261</v>
      </c>
      <c r="E1834" s="147">
        <v>43112</v>
      </c>
    </row>
    <row r="1835" spans="1:5" s="7" customFormat="1">
      <c r="A1835" s="7" t="s">
        <v>49</v>
      </c>
      <c r="C1835" s="144" t="s">
        <v>3870</v>
      </c>
      <c r="D1835" s="145">
        <v>194</v>
      </c>
      <c r="E1835" s="147">
        <v>43112</v>
      </c>
    </row>
    <row r="1836" spans="1:5" s="7" customFormat="1">
      <c r="A1836" s="7" t="s">
        <v>49</v>
      </c>
      <c r="C1836" s="144" t="s">
        <v>9212</v>
      </c>
      <c r="D1836" s="145">
        <v>24</v>
      </c>
      <c r="E1836" s="147">
        <v>43112</v>
      </c>
    </row>
    <row r="1837" spans="1:5" s="7" customFormat="1">
      <c r="A1837" s="7" t="s">
        <v>49</v>
      </c>
      <c r="C1837" s="144" t="s">
        <v>6636</v>
      </c>
      <c r="D1837" s="145">
        <v>263</v>
      </c>
      <c r="E1837" s="147">
        <v>43112</v>
      </c>
    </row>
    <row r="1838" spans="1:5" s="7" customFormat="1">
      <c r="A1838" s="7" t="s">
        <v>49</v>
      </c>
      <c r="C1838" s="144" t="s">
        <v>9213</v>
      </c>
      <c r="D1838" s="145">
        <v>25</v>
      </c>
      <c r="E1838" s="147">
        <v>43112</v>
      </c>
    </row>
    <row r="1839" spans="1:5" s="7" customFormat="1">
      <c r="A1839" s="7" t="s">
        <v>49</v>
      </c>
      <c r="C1839" s="144" t="s">
        <v>3871</v>
      </c>
      <c r="D1839" s="145">
        <v>147</v>
      </c>
      <c r="E1839" s="147">
        <v>43112</v>
      </c>
    </row>
    <row r="1840" spans="1:5" s="7" customFormat="1">
      <c r="A1840" s="7" t="s">
        <v>49</v>
      </c>
      <c r="C1840" s="144" t="s">
        <v>9214</v>
      </c>
      <c r="D1840" s="145">
        <v>135</v>
      </c>
      <c r="E1840" s="147">
        <v>43112</v>
      </c>
    </row>
    <row r="1841" spans="1:5" s="7" customFormat="1">
      <c r="A1841" s="7" t="s">
        <v>49</v>
      </c>
      <c r="C1841" s="144" t="s">
        <v>1714</v>
      </c>
      <c r="D1841" s="145">
        <v>191</v>
      </c>
      <c r="E1841" s="147">
        <v>43112</v>
      </c>
    </row>
    <row r="1842" spans="1:5" s="7" customFormat="1">
      <c r="A1842" s="7" t="s">
        <v>49</v>
      </c>
      <c r="C1842" s="144" t="s">
        <v>3872</v>
      </c>
      <c r="D1842" s="145">
        <v>103</v>
      </c>
      <c r="E1842" s="147">
        <v>43112</v>
      </c>
    </row>
    <row r="1843" spans="1:5" s="7" customFormat="1">
      <c r="A1843" s="7" t="s">
        <v>49</v>
      </c>
      <c r="C1843" s="144" t="s">
        <v>3873</v>
      </c>
      <c r="D1843" s="145">
        <v>92</v>
      </c>
      <c r="E1843" s="147">
        <v>43112</v>
      </c>
    </row>
    <row r="1844" spans="1:5" s="7" customFormat="1">
      <c r="A1844" s="7" t="s">
        <v>49</v>
      </c>
      <c r="C1844" s="144" t="s">
        <v>3874</v>
      </c>
      <c r="D1844" s="145">
        <v>92</v>
      </c>
      <c r="E1844" s="147">
        <v>43112</v>
      </c>
    </row>
    <row r="1845" spans="1:5" s="7" customFormat="1">
      <c r="A1845" s="7" t="s">
        <v>49</v>
      </c>
      <c r="C1845" s="144" t="s">
        <v>3875</v>
      </c>
      <c r="D1845" s="145">
        <v>103</v>
      </c>
      <c r="E1845" s="147">
        <v>43112</v>
      </c>
    </row>
    <row r="1846" spans="1:5" s="7" customFormat="1">
      <c r="A1846" s="7" t="s">
        <v>49</v>
      </c>
      <c r="C1846" s="144" t="s">
        <v>9215</v>
      </c>
      <c r="D1846" s="145">
        <v>67</v>
      </c>
      <c r="E1846" s="147">
        <v>43112</v>
      </c>
    </row>
    <row r="1847" spans="1:5" s="7" customFormat="1">
      <c r="A1847" s="7" t="s">
        <v>49</v>
      </c>
      <c r="C1847" s="144" t="s">
        <v>3876</v>
      </c>
      <c r="D1847" s="145">
        <v>113</v>
      </c>
      <c r="E1847" s="147">
        <v>43112</v>
      </c>
    </row>
    <row r="1848" spans="1:5" s="7" customFormat="1">
      <c r="A1848" s="7" t="s">
        <v>49</v>
      </c>
      <c r="C1848" s="144" t="s">
        <v>9216</v>
      </c>
      <c r="D1848" s="145">
        <v>70</v>
      </c>
      <c r="E1848" s="147">
        <v>43112</v>
      </c>
    </row>
    <row r="1849" spans="1:5" s="7" customFormat="1">
      <c r="A1849" s="7" t="s">
        <v>49</v>
      </c>
      <c r="C1849" s="144" t="s">
        <v>1717</v>
      </c>
      <c r="D1849" s="145">
        <v>65</v>
      </c>
      <c r="E1849" s="147">
        <v>43112</v>
      </c>
    </row>
    <row r="1850" spans="1:5" s="7" customFormat="1">
      <c r="A1850" s="7" t="s">
        <v>49</v>
      </c>
      <c r="C1850" s="144" t="s">
        <v>9217</v>
      </c>
      <c r="D1850" s="145">
        <v>120</v>
      </c>
      <c r="E1850" s="147">
        <v>43112</v>
      </c>
    </row>
    <row r="1851" spans="1:5" s="7" customFormat="1">
      <c r="A1851" s="7" t="s">
        <v>49</v>
      </c>
      <c r="C1851" s="144" t="s">
        <v>9218</v>
      </c>
      <c r="D1851" s="145">
        <v>120</v>
      </c>
      <c r="E1851" s="147">
        <v>43112</v>
      </c>
    </row>
    <row r="1852" spans="1:5" s="7" customFormat="1">
      <c r="A1852" s="7" t="s">
        <v>49</v>
      </c>
      <c r="C1852" s="144" t="s">
        <v>9219</v>
      </c>
      <c r="D1852" s="145">
        <v>133</v>
      </c>
      <c r="E1852" s="147">
        <v>43112</v>
      </c>
    </row>
    <row r="1853" spans="1:5" s="7" customFormat="1">
      <c r="A1853" s="7" t="s">
        <v>49</v>
      </c>
      <c r="C1853" s="144" t="s">
        <v>9220</v>
      </c>
      <c r="D1853" s="145">
        <v>1</v>
      </c>
      <c r="E1853" s="147">
        <v>43112</v>
      </c>
    </row>
    <row r="1854" spans="1:5" s="7" customFormat="1">
      <c r="A1854" s="7" t="s">
        <v>49</v>
      </c>
      <c r="C1854" s="144" t="s">
        <v>9221</v>
      </c>
      <c r="D1854" s="145">
        <v>193</v>
      </c>
      <c r="E1854" s="147">
        <v>43112</v>
      </c>
    </row>
    <row r="1855" spans="1:5" s="7" customFormat="1">
      <c r="A1855" s="7" t="s">
        <v>49</v>
      </c>
      <c r="C1855" s="144" t="s">
        <v>1721</v>
      </c>
      <c r="D1855" s="145">
        <v>299</v>
      </c>
      <c r="E1855" s="147">
        <v>43112</v>
      </c>
    </row>
    <row r="1856" spans="1:5" s="7" customFormat="1">
      <c r="A1856" s="7" t="s">
        <v>49</v>
      </c>
      <c r="C1856" s="144" t="s">
        <v>9222</v>
      </c>
      <c r="D1856" s="145">
        <v>172</v>
      </c>
      <c r="E1856" s="147">
        <v>43112</v>
      </c>
    </row>
    <row r="1857" spans="1:5" s="7" customFormat="1">
      <c r="A1857" s="7" t="s">
        <v>49</v>
      </c>
      <c r="C1857" s="144" t="s">
        <v>6650</v>
      </c>
      <c r="D1857" s="145">
        <v>739</v>
      </c>
      <c r="E1857" s="147">
        <v>43112</v>
      </c>
    </row>
    <row r="1858" spans="1:5" s="7" customFormat="1">
      <c r="A1858" s="7" t="s">
        <v>49</v>
      </c>
      <c r="C1858" s="144" t="s">
        <v>9223</v>
      </c>
      <c r="D1858" s="145">
        <v>278</v>
      </c>
      <c r="E1858" s="147">
        <v>43112</v>
      </c>
    </row>
    <row r="1859" spans="1:5" s="7" customFormat="1">
      <c r="A1859" s="7" t="s">
        <v>49</v>
      </c>
      <c r="C1859" s="144" t="s">
        <v>6540</v>
      </c>
      <c r="D1859" s="145">
        <v>380</v>
      </c>
      <c r="E1859" s="147">
        <v>43112</v>
      </c>
    </row>
    <row r="1860" spans="1:5" s="7" customFormat="1">
      <c r="A1860" s="7" t="s">
        <v>49</v>
      </c>
      <c r="C1860" s="144" t="s">
        <v>9224</v>
      </c>
      <c r="D1860" s="145">
        <v>2</v>
      </c>
      <c r="E1860" s="147">
        <v>43112</v>
      </c>
    </row>
    <row r="1861" spans="1:5" s="7" customFormat="1">
      <c r="A1861" s="7" t="s">
        <v>49</v>
      </c>
      <c r="C1861" s="144" t="s">
        <v>1595</v>
      </c>
      <c r="D1861" s="145">
        <v>31</v>
      </c>
      <c r="E1861" s="147">
        <v>43112</v>
      </c>
    </row>
    <row r="1862" spans="1:5" s="7" customFormat="1">
      <c r="A1862" s="7" t="s">
        <v>49</v>
      </c>
      <c r="C1862" s="144" t="s">
        <v>1599</v>
      </c>
      <c r="D1862" s="145">
        <v>164</v>
      </c>
      <c r="E1862" s="147">
        <v>43112</v>
      </c>
    </row>
    <row r="1863" spans="1:5" s="7" customFormat="1">
      <c r="A1863" s="7" t="s">
        <v>49</v>
      </c>
      <c r="C1863" s="144" t="s">
        <v>3771</v>
      </c>
      <c r="D1863" s="145">
        <v>172</v>
      </c>
      <c r="E1863" s="147">
        <v>43112</v>
      </c>
    </row>
    <row r="1864" spans="1:5" s="7" customFormat="1">
      <c r="A1864" s="7" t="s">
        <v>49</v>
      </c>
      <c r="C1864" s="144" t="s">
        <v>3772</v>
      </c>
      <c r="D1864" s="145">
        <v>314</v>
      </c>
      <c r="E1864" s="147">
        <v>43112</v>
      </c>
    </row>
    <row r="1865" spans="1:5" s="7" customFormat="1">
      <c r="A1865" s="7" t="s">
        <v>49</v>
      </c>
      <c r="C1865" s="144" t="s">
        <v>1602</v>
      </c>
      <c r="D1865" s="145">
        <v>112</v>
      </c>
      <c r="E1865" s="147">
        <v>43112</v>
      </c>
    </row>
    <row r="1866" spans="1:5" s="7" customFormat="1">
      <c r="A1866" s="7" t="s">
        <v>49</v>
      </c>
      <c r="C1866" s="144" t="s">
        <v>1606</v>
      </c>
      <c r="D1866" s="145">
        <v>232</v>
      </c>
      <c r="E1866" s="147">
        <v>43112</v>
      </c>
    </row>
    <row r="1867" spans="1:5" s="7" customFormat="1">
      <c r="A1867" s="7" t="s">
        <v>49</v>
      </c>
      <c r="C1867" s="144" t="s">
        <v>1610</v>
      </c>
      <c r="D1867" s="145">
        <v>166</v>
      </c>
      <c r="E1867" s="147">
        <v>43112</v>
      </c>
    </row>
    <row r="1868" spans="1:5" s="7" customFormat="1">
      <c r="A1868" s="7" t="s">
        <v>49</v>
      </c>
      <c r="C1868" s="144" t="s">
        <v>6226</v>
      </c>
      <c r="D1868" s="145">
        <v>272</v>
      </c>
      <c r="E1868" s="147">
        <v>43112</v>
      </c>
    </row>
    <row r="1869" spans="1:5" s="7" customFormat="1">
      <c r="A1869" s="7" t="s">
        <v>49</v>
      </c>
      <c r="C1869" s="144" t="s">
        <v>6228</v>
      </c>
      <c r="D1869" s="145">
        <v>175</v>
      </c>
      <c r="E1869" s="147">
        <v>43112</v>
      </c>
    </row>
    <row r="1870" spans="1:5" s="7" customFormat="1">
      <c r="A1870" s="7" t="s">
        <v>49</v>
      </c>
      <c r="C1870" s="144" t="s">
        <v>9225</v>
      </c>
      <c r="D1870" s="145">
        <v>50</v>
      </c>
      <c r="E1870" s="147">
        <v>43112</v>
      </c>
    </row>
    <row r="1871" spans="1:5" s="7" customFormat="1">
      <c r="A1871" s="7" t="s">
        <v>49</v>
      </c>
      <c r="C1871" s="144" t="s">
        <v>9226</v>
      </c>
      <c r="D1871" s="145">
        <v>14</v>
      </c>
      <c r="E1871" s="147">
        <v>43112</v>
      </c>
    </row>
    <row r="1872" spans="1:5" s="7" customFormat="1">
      <c r="A1872" s="7" t="s">
        <v>49</v>
      </c>
      <c r="C1872" s="144" t="s">
        <v>5970</v>
      </c>
      <c r="D1872" s="145">
        <v>90</v>
      </c>
      <c r="E1872" s="147">
        <v>43112</v>
      </c>
    </row>
    <row r="1873" spans="1:5" s="7" customFormat="1">
      <c r="A1873" s="7" t="s">
        <v>49</v>
      </c>
      <c r="C1873" s="144" t="s">
        <v>5206</v>
      </c>
      <c r="D1873" s="145">
        <v>3187</v>
      </c>
      <c r="E1873" s="147">
        <v>43112</v>
      </c>
    </row>
    <row r="1874" spans="1:5" s="7" customFormat="1">
      <c r="A1874" s="7" t="s">
        <v>49</v>
      </c>
      <c r="C1874" s="144" t="s">
        <v>5209</v>
      </c>
      <c r="D1874" s="145">
        <v>684</v>
      </c>
      <c r="E1874" s="147">
        <v>43112</v>
      </c>
    </row>
    <row r="1875" spans="1:5" s="7" customFormat="1">
      <c r="A1875" s="7" t="s">
        <v>49</v>
      </c>
      <c r="C1875" s="144" t="s">
        <v>5211</v>
      </c>
      <c r="D1875" s="145">
        <v>1292</v>
      </c>
      <c r="E1875" s="147">
        <v>43112</v>
      </c>
    </row>
    <row r="1876" spans="1:5" s="7" customFormat="1">
      <c r="A1876" s="7" t="s">
        <v>49</v>
      </c>
      <c r="C1876" s="144" t="s">
        <v>6656</v>
      </c>
      <c r="D1876" s="145">
        <v>759</v>
      </c>
      <c r="E1876" s="147">
        <v>43112</v>
      </c>
    </row>
    <row r="1877" spans="1:5" s="7" customFormat="1">
      <c r="A1877" s="7" t="s">
        <v>49</v>
      </c>
      <c r="C1877" s="144" t="s">
        <v>6658</v>
      </c>
      <c r="D1877" s="145">
        <v>194</v>
      </c>
      <c r="E1877" s="147">
        <v>43112</v>
      </c>
    </row>
    <row r="1878" spans="1:5" s="7" customFormat="1">
      <c r="A1878" s="7" t="s">
        <v>49</v>
      </c>
      <c r="C1878" s="144" t="s">
        <v>1723</v>
      </c>
      <c r="D1878" s="145">
        <v>4</v>
      </c>
      <c r="E1878" s="147">
        <v>43112</v>
      </c>
    </row>
    <row r="1879" spans="1:5" s="7" customFormat="1">
      <c r="A1879" s="7" t="s">
        <v>49</v>
      </c>
      <c r="C1879" s="144" t="s">
        <v>5980</v>
      </c>
      <c r="D1879" s="145">
        <v>1</v>
      </c>
      <c r="E1879" s="147">
        <v>43112</v>
      </c>
    </row>
    <row r="1880" spans="1:5" s="7" customFormat="1">
      <c r="A1880" s="7" t="s">
        <v>49</v>
      </c>
      <c r="C1880" s="144" t="s">
        <v>1729</v>
      </c>
      <c r="D1880" s="145">
        <v>28</v>
      </c>
      <c r="E1880" s="147">
        <v>43112</v>
      </c>
    </row>
    <row r="1881" spans="1:5" s="7" customFormat="1">
      <c r="A1881" s="7" t="s">
        <v>49</v>
      </c>
      <c r="C1881" s="144" t="s">
        <v>1645</v>
      </c>
      <c r="D1881" s="145">
        <v>0</v>
      </c>
      <c r="E1881" s="147">
        <v>43112</v>
      </c>
    </row>
    <row r="1882" spans="1:5" s="7" customFormat="1">
      <c r="A1882" s="7" t="s">
        <v>49</v>
      </c>
      <c r="C1882" s="144" t="s">
        <v>5983</v>
      </c>
      <c r="D1882" s="145">
        <v>58</v>
      </c>
      <c r="E1882" s="147">
        <v>43112</v>
      </c>
    </row>
    <row r="1883" spans="1:5" s="7" customFormat="1">
      <c r="A1883" s="7" t="s">
        <v>49</v>
      </c>
      <c r="C1883" s="144" t="s">
        <v>1732</v>
      </c>
      <c r="D1883" s="145">
        <v>41</v>
      </c>
      <c r="E1883" s="147">
        <v>43112</v>
      </c>
    </row>
    <row r="1884" spans="1:5" s="7" customFormat="1">
      <c r="A1884" s="7" t="s">
        <v>49</v>
      </c>
      <c r="C1884" s="144" t="s">
        <v>1736</v>
      </c>
      <c r="D1884" s="145">
        <v>0</v>
      </c>
      <c r="E1884" s="147">
        <v>43112</v>
      </c>
    </row>
    <row r="1885" spans="1:5" s="7" customFormat="1">
      <c r="A1885" s="7" t="s">
        <v>49</v>
      </c>
      <c r="C1885" s="144" t="s">
        <v>1742</v>
      </c>
      <c r="D1885" s="145">
        <v>70</v>
      </c>
      <c r="E1885" s="147">
        <v>43112</v>
      </c>
    </row>
    <row r="1886" spans="1:5" s="7" customFormat="1">
      <c r="A1886" s="7" t="s">
        <v>49</v>
      </c>
      <c r="C1886" s="144" t="s">
        <v>2960</v>
      </c>
      <c r="D1886" s="145">
        <v>71</v>
      </c>
      <c r="E1886" s="147">
        <v>43112</v>
      </c>
    </row>
    <row r="1887" spans="1:5" s="7" customFormat="1">
      <c r="A1887" s="7" t="s">
        <v>49</v>
      </c>
      <c r="C1887" s="144" t="s">
        <v>2964</v>
      </c>
      <c r="D1887" s="145">
        <v>97</v>
      </c>
      <c r="E1887" s="147">
        <v>43112</v>
      </c>
    </row>
    <row r="1888" spans="1:5" s="7" customFormat="1">
      <c r="A1888" s="7" t="s">
        <v>49</v>
      </c>
      <c r="C1888" s="144" t="s">
        <v>2967</v>
      </c>
      <c r="D1888" s="145">
        <v>87</v>
      </c>
      <c r="E1888" s="147">
        <v>43112</v>
      </c>
    </row>
    <row r="1889" spans="1:5" s="7" customFormat="1">
      <c r="A1889" s="7" t="s">
        <v>49</v>
      </c>
      <c r="C1889" s="144" t="s">
        <v>2970</v>
      </c>
      <c r="D1889" s="145">
        <v>49</v>
      </c>
      <c r="E1889" s="147">
        <v>43112</v>
      </c>
    </row>
    <row r="1890" spans="1:5" s="7" customFormat="1">
      <c r="A1890" s="7" t="s">
        <v>49</v>
      </c>
      <c r="C1890" s="144" t="s">
        <v>2973</v>
      </c>
      <c r="D1890" s="145">
        <v>60</v>
      </c>
      <c r="E1890" s="147">
        <v>43112</v>
      </c>
    </row>
    <row r="1891" spans="1:5" s="7" customFormat="1">
      <c r="A1891" s="7" t="s">
        <v>49</v>
      </c>
      <c r="C1891" s="144" t="s">
        <v>2976</v>
      </c>
      <c r="D1891" s="145">
        <v>100</v>
      </c>
      <c r="E1891" s="147">
        <v>43112</v>
      </c>
    </row>
    <row r="1892" spans="1:5" s="7" customFormat="1">
      <c r="A1892" s="7" t="s">
        <v>49</v>
      </c>
      <c r="C1892" s="144" t="s">
        <v>2979</v>
      </c>
      <c r="D1892" s="145">
        <v>112</v>
      </c>
      <c r="E1892" s="147">
        <v>43112</v>
      </c>
    </row>
    <row r="1893" spans="1:5" s="7" customFormat="1">
      <c r="A1893" s="7" t="s">
        <v>49</v>
      </c>
      <c r="C1893" s="144" t="s">
        <v>2982</v>
      </c>
      <c r="D1893" s="145">
        <v>166</v>
      </c>
      <c r="E1893" s="147">
        <v>43112</v>
      </c>
    </row>
    <row r="1894" spans="1:5" s="7" customFormat="1">
      <c r="A1894" s="7" t="s">
        <v>49</v>
      </c>
      <c r="C1894" s="144" t="s">
        <v>2988</v>
      </c>
      <c r="D1894" s="145">
        <v>13</v>
      </c>
      <c r="E1894" s="147">
        <v>43112</v>
      </c>
    </row>
    <row r="1895" spans="1:5" s="7" customFormat="1">
      <c r="A1895" s="7" t="s">
        <v>49</v>
      </c>
      <c r="C1895" s="144" t="s">
        <v>2991</v>
      </c>
      <c r="D1895" s="145">
        <v>6</v>
      </c>
      <c r="E1895" s="147">
        <v>43112</v>
      </c>
    </row>
    <row r="1896" spans="1:5" s="7" customFormat="1">
      <c r="A1896" s="7" t="s">
        <v>49</v>
      </c>
      <c r="C1896" s="144" t="s">
        <v>2994</v>
      </c>
      <c r="D1896" s="145">
        <v>115</v>
      </c>
      <c r="E1896" s="147">
        <v>43112</v>
      </c>
    </row>
    <row r="1897" spans="1:5" s="7" customFormat="1">
      <c r="A1897" s="7" t="s">
        <v>49</v>
      </c>
      <c r="C1897" s="144" t="s">
        <v>6714</v>
      </c>
      <c r="D1897" s="145">
        <v>8</v>
      </c>
      <c r="E1897" s="147">
        <v>43112</v>
      </c>
    </row>
    <row r="1898" spans="1:5" s="7" customFormat="1">
      <c r="A1898" s="7" t="s">
        <v>49</v>
      </c>
      <c r="C1898" s="144" t="s">
        <v>1467</v>
      </c>
      <c r="D1898" s="145">
        <v>1</v>
      </c>
      <c r="E1898" s="147">
        <v>43112</v>
      </c>
    </row>
    <row r="1899" spans="1:5" s="7" customFormat="1">
      <c r="A1899" s="7" t="s">
        <v>49</v>
      </c>
      <c r="C1899" s="144" t="s">
        <v>3774</v>
      </c>
      <c r="D1899" s="145">
        <v>3</v>
      </c>
      <c r="E1899" s="147">
        <v>43112</v>
      </c>
    </row>
    <row r="1900" spans="1:5" s="7" customFormat="1">
      <c r="A1900" s="7" t="s">
        <v>49</v>
      </c>
      <c r="C1900" s="144" t="s">
        <v>1472</v>
      </c>
      <c r="D1900" s="145">
        <v>45</v>
      </c>
      <c r="E1900" s="147">
        <v>43112</v>
      </c>
    </row>
    <row r="1901" spans="1:5" s="7" customFormat="1">
      <c r="A1901" s="7" t="s">
        <v>49</v>
      </c>
      <c r="C1901" s="144" t="s">
        <v>5997</v>
      </c>
      <c r="D1901" s="145">
        <v>30</v>
      </c>
      <c r="E1901" s="147">
        <v>43112</v>
      </c>
    </row>
    <row r="1902" spans="1:5" s="7" customFormat="1">
      <c r="A1902" s="7" t="s">
        <v>49</v>
      </c>
      <c r="C1902" s="144" t="s">
        <v>1749</v>
      </c>
      <c r="D1902" s="145">
        <v>2</v>
      </c>
      <c r="E1902" s="147">
        <v>43112</v>
      </c>
    </row>
    <row r="1903" spans="1:5" s="7" customFormat="1">
      <c r="A1903" s="7" t="s">
        <v>49</v>
      </c>
      <c r="C1903" s="144" t="s">
        <v>1753</v>
      </c>
      <c r="D1903" s="145">
        <v>78</v>
      </c>
      <c r="E1903" s="147">
        <v>43112</v>
      </c>
    </row>
    <row r="1904" spans="1:5" s="7" customFormat="1">
      <c r="A1904" s="7" t="s">
        <v>49</v>
      </c>
      <c r="C1904" s="144" t="s">
        <v>1756</v>
      </c>
      <c r="D1904" s="145">
        <v>23</v>
      </c>
      <c r="E1904" s="147">
        <v>43112</v>
      </c>
    </row>
    <row r="1905" spans="1:5" s="7" customFormat="1">
      <c r="A1905" s="7" t="s">
        <v>49</v>
      </c>
      <c r="C1905" s="144" t="s">
        <v>1759</v>
      </c>
      <c r="D1905" s="145">
        <v>54</v>
      </c>
      <c r="E1905" s="147">
        <v>43112</v>
      </c>
    </row>
    <row r="1906" spans="1:5" s="7" customFormat="1">
      <c r="A1906" s="7" t="s">
        <v>49</v>
      </c>
      <c r="C1906" s="144" t="s">
        <v>6728</v>
      </c>
      <c r="D1906" s="145">
        <v>14</v>
      </c>
      <c r="E1906" s="147">
        <v>43112</v>
      </c>
    </row>
    <row r="1907" spans="1:5" s="7" customFormat="1">
      <c r="A1907" s="7" t="s">
        <v>49</v>
      </c>
      <c r="C1907" s="144" t="s">
        <v>1762</v>
      </c>
      <c r="D1907" s="145">
        <v>14</v>
      </c>
      <c r="E1907" s="147">
        <v>43112</v>
      </c>
    </row>
    <row r="1908" spans="1:5" s="7" customFormat="1">
      <c r="A1908" s="7" t="s">
        <v>49</v>
      </c>
      <c r="C1908" s="144" t="s">
        <v>1768</v>
      </c>
      <c r="D1908" s="145">
        <v>2</v>
      </c>
      <c r="E1908" s="147">
        <v>43112</v>
      </c>
    </row>
    <row r="1909" spans="1:5" s="7" customFormat="1">
      <c r="A1909" s="7" t="s">
        <v>49</v>
      </c>
      <c r="C1909" s="144" t="s">
        <v>1770</v>
      </c>
      <c r="D1909" s="145">
        <v>21</v>
      </c>
      <c r="E1909" s="147">
        <v>43112</v>
      </c>
    </row>
    <row r="1910" spans="1:5" s="7" customFormat="1">
      <c r="A1910" s="7" t="s">
        <v>49</v>
      </c>
      <c r="C1910" s="144" t="s">
        <v>1773</v>
      </c>
      <c r="D1910" s="145">
        <v>130</v>
      </c>
      <c r="E1910" s="147">
        <v>43112</v>
      </c>
    </row>
    <row r="1911" spans="1:5" s="7" customFormat="1">
      <c r="A1911" s="7" t="s">
        <v>49</v>
      </c>
      <c r="C1911" s="144" t="s">
        <v>1776</v>
      </c>
      <c r="D1911" s="145">
        <v>82</v>
      </c>
      <c r="E1911" s="147">
        <v>43112</v>
      </c>
    </row>
    <row r="1912" spans="1:5" s="7" customFormat="1">
      <c r="A1912" s="7" t="s">
        <v>49</v>
      </c>
      <c r="C1912" s="144" t="s">
        <v>1779</v>
      </c>
      <c r="D1912" s="145">
        <v>34</v>
      </c>
      <c r="E1912" s="147">
        <v>43112</v>
      </c>
    </row>
    <row r="1913" spans="1:5" s="7" customFormat="1">
      <c r="A1913" s="7" t="s">
        <v>49</v>
      </c>
      <c r="C1913" s="144" t="s">
        <v>1782</v>
      </c>
      <c r="D1913" s="145">
        <v>56</v>
      </c>
      <c r="E1913" s="147">
        <v>43112</v>
      </c>
    </row>
    <row r="1914" spans="1:5" s="7" customFormat="1">
      <c r="A1914" s="7" t="s">
        <v>49</v>
      </c>
      <c r="C1914" s="144" t="s">
        <v>1785</v>
      </c>
      <c r="D1914" s="145">
        <v>34</v>
      </c>
      <c r="E1914" s="147">
        <v>43112</v>
      </c>
    </row>
    <row r="1915" spans="1:5" s="7" customFormat="1">
      <c r="A1915" s="7" t="s">
        <v>49</v>
      </c>
      <c r="C1915" s="144" t="s">
        <v>1789</v>
      </c>
      <c r="D1915" s="145">
        <v>10</v>
      </c>
      <c r="E1915" s="147">
        <v>43112</v>
      </c>
    </row>
    <row r="1916" spans="1:5" s="7" customFormat="1">
      <c r="A1916" s="7" t="s">
        <v>49</v>
      </c>
      <c r="C1916" s="144" t="s">
        <v>1796</v>
      </c>
      <c r="D1916" s="145">
        <v>50</v>
      </c>
      <c r="E1916" s="147">
        <v>43112</v>
      </c>
    </row>
    <row r="1917" spans="1:5" s="7" customFormat="1">
      <c r="A1917" s="7" t="s">
        <v>49</v>
      </c>
      <c r="C1917" s="144" t="s">
        <v>1802</v>
      </c>
      <c r="D1917" s="145">
        <v>54</v>
      </c>
      <c r="E1917" s="147">
        <v>43112</v>
      </c>
    </row>
    <row r="1918" spans="1:5" s="7" customFormat="1">
      <c r="A1918" s="7" t="s">
        <v>49</v>
      </c>
      <c r="C1918" s="144" t="s">
        <v>1805</v>
      </c>
      <c r="D1918" s="145">
        <v>9</v>
      </c>
      <c r="E1918" s="147">
        <v>43112</v>
      </c>
    </row>
    <row r="1919" spans="1:5" s="7" customFormat="1">
      <c r="A1919" s="7" t="s">
        <v>49</v>
      </c>
      <c r="C1919" s="144" t="s">
        <v>1808</v>
      </c>
      <c r="D1919" s="145">
        <v>93</v>
      </c>
      <c r="E1919" s="147">
        <v>43112</v>
      </c>
    </row>
    <row r="1920" spans="1:5" s="7" customFormat="1">
      <c r="A1920" s="7" t="s">
        <v>49</v>
      </c>
      <c r="C1920" s="144" t="s">
        <v>1811</v>
      </c>
      <c r="D1920" s="145">
        <v>18</v>
      </c>
      <c r="E1920" s="147">
        <v>43112</v>
      </c>
    </row>
    <row r="1921" spans="1:5" s="7" customFormat="1">
      <c r="A1921" s="7" t="s">
        <v>49</v>
      </c>
      <c r="C1921" s="144" t="s">
        <v>1815</v>
      </c>
      <c r="D1921" s="145">
        <v>19</v>
      </c>
      <c r="E1921" s="147">
        <v>43112</v>
      </c>
    </row>
    <row r="1922" spans="1:5" s="7" customFormat="1">
      <c r="A1922" s="7" t="s">
        <v>49</v>
      </c>
      <c r="C1922" s="144" t="s">
        <v>1824</v>
      </c>
      <c r="D1922" s="145">
        <v>0</v>
      </c>
      <c r="E1922" s="147">
        <v>43112</v>
      </c>
    </row>
    <row r="1923" spans="1:5" s="7" customFormat="1">
      <c r="A1923" s="7" t="s">
        <v>49</v>
      </c>
      <c r="C1923" s="144" t="s">
        <v>1827</v>
      </c>
      <c r="D1923" s="145">
        <v>8</v>
      </c>
      <c r="E1923" s="147">
        <v>43112</v>
      </c>
    </row>
    <row r="1924" spans="1:5" s="7" customFormat="1">
      <c r="A1924" s="7" t="s">
        <v>49</v>
      </c>
      <c r="C1924" s="144" t="s">
        <v>1830</v>
      </c>
      <c r="D1924" s="145">
        <v>8</v>
      </c>
      <c r="E1924" s="147">
        <v>43112</v>
      </c>
    </row>
    <row r="1925" spans="1:5" s="7" customFormat="1">
      <c r="A1925" s="7" t="s">
        <v>49</v>
      </c>
      <c r="C1925" s="144" t="s">
        <v>1833</v>
      </c>
      <c r="D1925" s="145">
        <v>10</v>
      </c>
      <c r="E1925" s="147">
        <v>43112</v>
      </c>
    </row>
    <row r="1926" spans="1:5" s="7" customFormat="1">
      <c r="A1926" s="7" t="s">
        <v>49</v>
      </c>
      <c r="C1926" s="144" t="s">
        <v>1836</v>
      </c>
      <c r="D1926" s="145">
        <v>8</v>
      </c>
      <c r="E1926" s="147">
        <v>43112</v>
      </c>
    </row>
    <row r="1927" spans="1:5" s="7" customFormat="1">
      <c r="A1927" s="7" t="s">
        <v>49</v>
      </c>
      <c r="C1927" s="144" t="s">
        <v>1839</v>
      </c>
      <c r="D1927" s="145">
        <v>14</v>
      </c>
      <c r="E1927" s="147">
        <v>43112</v>
      </c>
    </row>
    <row r="1928" spans="1:5" s="7" customFormat="1">
      <c r="A1928" s="7" t="s">
        <v>49</v>
      </c>
      <c r="C1928" s="144" t="s">
        <v>1843</v>
      </c>
      <c r="D1928" s="145">
        <v>9</v>
      </c>
      <c r="E1928" s="147">
        <v>43112</v>
      </c>
    </row>
    <row r="1929" spans="1:5" s="7" customFormat="1">
      <c r="A1929" s="7" t="s">
        <v>49</v>
      </c>
      <c r="C1929" s="144" t="s">
        <v>1846</v>
      </c>
      <c r="D1929" s="145">
        <v>1</v>
      </c>
      <c r="E1929" s="147">
        <v>43112</v>
      </c>
    </row>
    <row r="1930" spans="1:5" s="7" customFormat="1">
      <c r="A1930" s="7" t="s">
        <v>49</v>
      </c>
      <c r="C1930" s="144" t="s">
        <v>1849</v>
      </c>
      <c r="D1930" s="145">
        <v>6</v>
      </c>
      <c r="E1930" s="147">
        <v>43112</v>
      </c>
    </row>
    <row r="1931" spans="1:5" s="7" customFormat="1">
      <c r="A1931" s="7" t="s">
        <v>49</v>
      </c>
      <c r="C1931" s="144" t="s">
        <v>5999</v>
      </c>
      <c r="D1931" s="145">
        <v>97</v>
      </c>
      <c r="E1931" s="147">
        <v>43112</v>
      </c>
    </row>
    <row r="1932" spans="1:5" s="7" customFormat="1">
      <c r="A1932" s="7" t="s">
        <v>49</v>
      </c>
      <c r="C1932" s="144" t="s">
        <v>6001</v>
      </c>
      <c r="D1932" s="145">
        <v>445</v>
      </c>
      <c r="E1932" s="147">
        <v>43112</v>
      </c>
    </row>
    <row r="1933" spans="1:5" s="7" customFormat="1">
      <c r="A1933" s="7" t="s">
        <v>49</v>
      </c>
      <c r="C1933" s="144" t="s">
        <v>1475</v>
      </c>
      <c r="D1933" s="145">
        <v>25</v>
      </c>
      <c r="E1933" s="147">
        <v>43112</v>
      </c>
    </row>
    <row r="1934" spans="1:5" s="7" customFormat="1">
      <c r="A1934" s="7" t="s">
        <v>49</v>
      </c>
      <c r="C1934" s="144" t="s">
        <v>6005</v>
      </c>
      <c r="D1934" s="145">
        <v>45</v>
      </c>
      <c r="E1934" s="147">
        <v>43112</v>
      </c>
    </row>
    <row r="1935" spans="1:5" s="7" customFormat="1">
      <c r="A1935" s="7" t="s">
        <v>49</v>
      </c>
      <c r="C1935" s="144" t="s">
        <v>1478</v>
      </c>
      <c r="D1935" s="145">
        <v>520</v>
      </c>
      <c r="E1935" s="147">
        <v>43112</v>
      </c>
    </row>
    <row r="1936" spans="1:5" s="7" customFormat="1">
      <c r="A1936" s="7" t="s">
        <v>49</v>
      </c>
      <c r="C1936" s="144" t="s">
        <v>1855</v>
      </c>
      <c r="D1936" s="145">
        <v>219</v>
      </c>
      <c r="E1936" s="147">
        <v>43112</v>
      </c>
    </row>
    <row r="1937" spans="1:5" s="7" customFormat="1">
      <c r="A1937" s="7" t="s">
        <v>49</v>
      </c>
      <c r="C1937" s="144" t="s">
        <v>1859</v>
      </c>
      <c r="D1937" s="145">
        <v>19</v>
      </c>
      <c r="E1937" s="147">
        <v>43112</v>
      </c>
    </row>
    <row r="1938" spans="1:5" s="7" customFormat="1">
      <c r="A1938" s="7" t="s">
        <v>49</v>
      </c>
      <c r="C1938" s="144" t="s">
        <v>1862</v>
      </c>
      <c r="D1938" s="145">
        <v>73</v>
      </c>
      <c r="E1938" s="147">
        <v>43112</v>
      </c>
    </row>
    <row r="1939" spans="1:5" s="7" customFormat="1">
      <c r="A1939" s="7" t="s">
        <v>49</v>
      </c>
      <c r="C1939" s="144" t="s">
        <v>1868</v>
      </c>
      <c r="D1939" s="145">
        <v>33</v>
      </c>
      <c r="E1939" s="147">
        <v>43112</v>
      </c>
    </row>
    <row r="1940" spans="1:5" s="7" customFormat="1">
      <c r="A1940" s="7" t="s">
        <v>49</v>
      </c>
      <c r="C1940" s="144" t="s">
        <v>1871</v>
      </c>
      <c r="D1940" s="145">
        <v>15</v>
      </c>
      <c r="E1940" s="147">
        <v>43112</v>
      </c>
    </row>
    <row r="1941" spans="1:5" s="7" customFormat="1">
      <c r="A1941" s="7" t="s">
        <v>49</v>
      </c>
      <c r="C1941" s="144" t="s">
        <v>1874</v>
      </c>
      <c r="D1941" s="145">
        <v>117</v>
      </c>
      <c r="E1941" s="147">
        <v>43112</v>
      </c>
    </row>
    <row r="1942" spans="1:5" s="7" customFormat="1">
      <c r="A1942" s="7" t="s">
        <v>49</v>
      </c>
      <c r="C1942" s="144" t="s">
        <v>1877</v>
      </c>
      <c r="D1942" s="145">
        <v>344</v>
      </c>
      <c r="E1942" s="147">
        <v>43112</v>
      </c>
    </row>
    <row r="1943" spans="1:5" s="7" customFormat="1">
      <c r="A1943" s="7" t="s">
        <v>49</v>
      </c>
      <c r="C1943" s="144" t="s">
        <v>1883</v>
      </c>
      <c r="D1943" s="145">
        <v>53</v>
      </c>
      <c r="E1943" s="147">
        <v>43112</v>
      </c>
    </row>
    <row r="1944" spans="1:5" s="7" customFormat="1">
      <c r="A1944" s="7" t="s">
        <v>49</v>
      </c>
      <c r="C1944" s="144" t="s">
        <v>1482</v>
      </c>
      <c r="D1944" s="145">
        <v>2</v>
      </c>
      <c r="E1944" s="147">
        <v>43112</v>
      </c>
    </row>
    <row r="1945" spans="1:5" s="7" customFormat="1">
      <c r="A1945" s="7" t="s">
        <v>49</v>
      </c>
      <c r="C1945" s="144" t="s">
        <v>1887</v>
      </c>
      <c r="D1945" s="145">
        <v>14</v>
      </c>
      <c r="E1945" s="147">
        <v>43112</v>
      </c>
    </row>
    <row r="1946" spans="1:5" s="7" customFormat="1">
      <c r="A1946" s="7" t="s">
        <v>49</v>
      </c>
      <c r="C1946" s="144" t="s">
        <v>1891</v>
      </c>
      <c r="D1946" s="145">
        <v>16</v>
      </c>
      <c r="E1946" s="147">
        <v>43112</v>
      </c>
    </row>
    <row r="1947" spans="1:5" s="7" customFormat="1">
      <c r="A1947" s="7" t="s">
        <v>49</v>
      </c>
      <c r="C1947" s="144" t="s">
        <v>1894</v>
      </c>
      <c r="D1947" s="145">
        <v>30</v>
      </c>
      <c r="E1947" s="147">
        <v>43112</v>
      </c>
    </row>
    <row r="1948" spans="1:5" s="7" customFormat="1">
      <c r="A1948" s="7" t="s">
        <v>49</v>
      </c>
      <c r="C1948" s="144" t="s">
        <v>1897</v>
      </c>
      <c r="D1948" s="145">
        <v>2</v>
      </c>
      <c r="E1948" s="147">
        <v>43112</v>
      </c>
    </row>
    <row r="1949" spans="1:5" s="7" customFormat="1">
      <c r="A1949" s="7" t="s">
        <v>49</v>
      </c>
      <c r="C1949" s="144" t="s">
        <v>3394</v>
      </c>
      <c r="D1949" s="145">
        <v>2</v>
      </c>
      <c r="E1949" s="147">
        <v>43112</v>
      </c>
    </row>
    <row r="1950" spans="1:5" s="7" customFormat="1">
      <c r="A1950" s="7" t="s">
        <v>49</v>
      </c>
      <c r="C1950" s="144" t="s">
        <v>6814</v>
      </c>
      <c r="D1950" s="145">
        <v>16</v>
      </c>
      <c r="E1950" s="147">
        <v>43112</v>
      </c>
    </row>
    <row r="1951" spans="1:5" s="7" customFormat="1">
      <c r="A1951" s="7" t="s">
        <v>49</v>
      </c>
      <c r="C1951" s="144" t="s">
        <v>6818</v>
      </c>
      <c r="D1951" s="145">
        <v>29</v>
      </c>
      <c r="E1951" s="147">
        <v>43112</v>
      </c>
    </row>
    <row r="1952" spans="1:5" s="7" customFormat="1">
      <c r="A1952" s="7" t="s">
        <v>49</v>
      </c>
      <c r="C1952" s="144" t="s">
        <v>6820</v>
      </c>
      <c r="D1952" s="145">
        <v>24</v>
      </c>
      <c r="E1952" s="147">
        <v>43112</v>
      </c>
    </row>
    <row r="1953" spans="1:5" s="7" customFormat="1">
      <c r="A1953" s="7" t="s">
        <v>49</v>
      </c>
      <c r="C1953" s="144" t="s">
        <v>3775</v>
      </c>
      <c r="D1953" s="145">
        <v>9</v>
      </c>
      <c r="E1953" s="147">
        <v>43112</v>
      </c>
    </row>
    <row r="1954" spans="1:5" s="7" customFormat="1">
      <c r="A1954" s="7" t="s">
        <v>49</v>
      </c>
      <c r="C1954" s="144" t="s">
        <v>6823</v>
      </c>
      <c r="D1954" s="145">
        <v>15</v>
      </c>
      <c r="E1954" s="147">
        <v>43112</v>
      </c>
    </row>
    <row r="1955" spans="1:5" s="7" customFormat="1">
      <c r="A1955" s="7" t="s">
        <v>49</v>
      </c>
      <c r="C1955" s="144" t="s">
        <v>6825</v>
      </c>
      <c r="D1955" s="145">
        <v>20</v>
      </c>
      <c r="E1955" s="147">
        <v>43112</v>
      </c>
    </row>
    <row r="1956" spans="1:5" s="7" customFormat="1">
      <c r="A1956" s="7" t="s">
        <v>49</v>
      </c>
      <c r="C1956" s="144" t="s">
        <v>6827</v>
      </c>
      <c r="D1956" s="145">
        <v>20</v>
      </c>
      <c r="E1956" s="147">
        <v>43112</v>
      </c>
    </row>
    <row r="1957" spans="1:5" s="7" customFormat="1">
      <c r="A1957" s="7" t="s">
        <v>49</v>
      </c>
      <c r="C1957" s="144" t="s">
        <v>1902</v>
      </c>
      <c r="D1957" s="145">
        <v>19</v>
      </c>
      <c r="E1957" s="147">
        <v>43112</v>
      </c>
    </row>
    <row r="1958" spans="1:5" s="7" customFormat="1">
      <c r="A1958" s="7" t="s">
        <v>49</v>
      </c>
      <c r="C1958" s="144" t="s">
        <v>6831</v>
      </c>
      <c r="D1958" s="145">
        <v>20</v>
      </c>
      <c r="E1958" s="147">
        <v>43112</v>
      </c>
    </row>
    <row r="1959" spans="1:5" s="7" customFormat="1">
      <c r="A1959" s="7" t="s">
        <v>49</v>
      </c>
      <c r="C1959" s="144" t="s">
        <v>1908</v>
      </c>
      <c r="D1959" s="145">
        <v>38</v>
      </c>
      <c r="E1959" s="147">
        <v>43112</v>
      </c>
    </row>
    <row r="1960" spans="1:5" s="7" customFormat="1">
      <c r="A1960" s="7" t="s">
        <v>49</v>
      </c>
      <c r="C1960" s="144" t="s">
        <v>1911</v>
      </c>
      <c r="D1960" s="145">
        <v>105</v>
      </c>
      <c r="E1960" s="147">
        <v>43112</v>
      </c>
    </row>
    <row r="1961" spans="1:5" s="7" customFormat="1">
      <c r="A1961" s="7" t="s">
        <v>49</v>
      </c>
      <c r="C1961" s="144" t="s">
        <v>1914</v>
      </c>
      <c r="D1961" s="145">
        <v>171</v>
      </c>
      <c r="E1961" s="147">
        <v>43112</v>
      </c>
    </row>
    <row r="1962" spans="1:5" s="7" customFormat="1">
      <c r="A1962" s="7" t="s">
        <v>49</v>
      </c>
      <c r="C1962" s="144" t="s">
        <v>1917</v>
      </c>
      <c r="D1962" s="145">
        <v>322</v>
      </c>
      <c r="E1962" s="147">
        <v>43112</v>
      </c>
    </row>
    <row r="1963" spans="1:5" s="7" customFormat="1">
      <c r="A1963" s="7" t="s">
        <v>49</v>
      </c>
      <c r="C1963" s="144" t="s">
        <v>1920</v>
      </c>
      <c r="D1963" s="145">
        <v>179</v>
      </c>
      <c r="E1963" s="147">
        <v>43112</v>
      </c>
    </row>
    <row r="1964" spans="1:5" s="7" customFormat="1">
      <c r="A1964" s="7" t="s">
        <v>49</v>
      </c>
      <c r="C1964" s="144" t="s">
        <v>1613</v>
      </c>
      <c r="D1964" s="145">
        <v>36</v>
      </c>
      <c r="E1964" s="147">
        <v>43112</v>
      </c>
    </row>
    <row r="1965" spans="1:5" s="7" customFormat="1">
      <c r="A1965" s="7" t="s">
        <v>49</v>
      </c>
      <c r="C1965" s="144" t="s">
        <v>1617</v>
      </c>
      <c r="D1965" s="145">
        <v>43</v>
      </c>
      <c r="E1965" s="147">
        <v>43112</v>
      </c>
    </row>
    <row r="1966" spans="1:5" s="7" customFormat="1">
      <c r="A1966" s="7" t="s">
        <v>49</v>
      </c>
      <c r="C1966" s="144" t="s">
        <v>1620</v>
      </c>
      <c r="D1966" s="145">
        <v>47</v>
      </c>
      <c r="E1966" s="147">
        <v>43112</v>
      </c>
    </row>
    <row r="1967" spans="1:5" s="7" customFormat="1">
      <c r="A1967" s="7" t="s">
        <v>49</v>
      </c>
      <c r="C1967" s="144" t="s">
        <v>1623</v>
      </c>
      <c r="D1967" s="145">
        <v>13</v>
      </c>
      <c r="E1967" s="147">
        <v>43112</v>
      </c>
    </row>
    <row r="1968" spans="1:5" s="7" customFormat="1">
      <c r="A1968" s="7" t="s">
        <v>49</v>
      </c>
      <c r="C1968" s="144" t="s">
        <v>1626</v>
      </c>
      <c r="D1968" s="145">
        <v>98</v>
      </c>
      <c r="E1968" s="147">
        <v>43112</v>
      </c>
    </row>
    <row r="1969" spans="1:5" s="7" customFormat="1">
      <c r="A1969" s="7" t="s">
        <v>49</v>
      </c>
      <c r="C1969" s="144" t="s">
        <v>1632</v>
      </c>
      <c r="D1969" s="145">
        <v>58</v>
      </c>
      <c r="E1969" s="147">
        <v>43112</v>
      </c>
    </row>
    <row r="1970" spans="1:5" s="7" customFormat="1">
      <c r="A1970" s="7" t="s">
        <v>49</v>
      </c>
      <c r="C1970" s="144" t="s">
        <v>1635</v>
      </c>
      <c r="D1970" s="145">
        <v>96</v>
      </c>
      <c r="E1970" s="147">
        <v>43112</v>
      </c>
    </row>
    <row r="1971" spans="1:5" s="7" customFormat="1">
      <c r="A1971" s="7" t="s">
        <v>49</v>
      </c>
      <c r="C1971" s="144" t="s">
        <v>1638</v>
      </c>
      <c r="D1971" s="145">
        <v>39</v>
      </c>
      <c r="E1971" s="147">
        <v>43112</v>
      </c>
    </row>
    <row r="1972" spans="1:5" s="7" customFormat="1">
      <c r="A1972" s="7" t="s">
        <v>49</v>
      </c>
      <c r="C1972" s="144" t="s">
        <v>6250</v>
      </c>
      <c r="D1972" s="145">
        <v>96</v>
      </c>
      <c r="E1972" s="147">
        <v>43112</v>
      </c>
    </row>
    <row r="1973" spans="1:5" s="7" customFormat="1">
      <c r="A1973" s="7" t="s">
        <v>49</v>
      </c>
      <c r="C1973" s="144" t="s">
        <v>3866</v>
      </c>
      <c r="D1973" s="145">
        <v>267</v>
      </c>
      <c r="E1973" s="147">
        <v>43112</v>
      </c>
    </row>
    <row r="1974" spans="1:5" s="7" customFormat="1">
      <c r="A1974" s="7" t="s">
        <v>49</v>
      </c>
      <c r="C1974" s="144" t="s">
        <v>7982</v>
      </c>
      <c r="D1974" s="145">
        <v>3</v>
      </c>
      <c r="E1974" s="147">
        <v>43112</v>
      </c>
    </row>
    <row r="1975" spans="1:5" s="7" customFormat="1">
      <c r="A1975" s="7" t="s">
        <v>49</v>
      </c>
      <c r="C1975" s="144" t="s">
        <v>3776</v>
      </c>
      <c r="D1975" s="145">
        <v>135</v>
      </c>
      <c r="E1975" s="147">
        <v>43112</v>
      </c>
    </row>
    <row r="1976" spans="1:5" s="7" customFormat="1">
      <c r="A1976" s="7" t="s">
        <v>49</v>
      </c>
      <c r="C1976" s="144" t="s">
        <v>9227</v>
      </c>
      <c r="D1976" s="145">
        <v>160</v>
      </c>
      <c r="E1976" s="147">
        <v>43112</v>
      </c>
    </row>
    <row r="1977" spans="1:5" s="7" customFormat="1">
      <c r="A1977" s="7" t="s">
        <v>49</v>
      </c>
      <c r="C1977" s="144" t="s">
        <v>9228</v>
      </c>
      <c r="D1977" s="145">
        <v>160</v>
      </c>
      <c r="E1977" s="147">
        <v>43112</v>
      </c>
    </row>
    <row r="1978" spans="1:5" s="7" customFormat="1">
      <c r="A1978" s="7" t="s">
        <v>49</v>
      </c>
      <c r="C1978" s="144" t="s">
        <v>2997</v>
      </c>
      <c r="D1978" s="145">
        <v>113</v>
      </c>
      <c r="E1978" s="147">
        <v>43112</v>
      </c>
    </row>
    <row r="1979" spans="1:5" s="7" customFormat="1">
      <c r="A1979" s="7" t="s">
        <v>49</v>
      </c>
      <c r="C1979" s="144" t="s">
        <v>3001</v>
      </c>
      <c r="D1979" s="145">
        <v>116</v>
      </c>
      <c r="E1979" s="147">
        <v>43112</v>
      </c>
    </row>
    <row r="1980" spans="1:5" s="7" customFormat="1">
      <c r="A1980" s="7" t="s">
        <v>49</v>
      </c>
      <c r="C1980" s="144" t="s">
        <v>3004</v>
      </c>
      <c r="D1980" s="145">
        <v>54</v>
      </c>
      <c r="E1980" s="147">
        <v>43112</v>
      </c>
    </row>
    <row r="1981" spans="1:5" s="7" customFormat="1">
      <c r="A1981" s="7" t="s">
        <v>49</v>
      </c>
      <c r="C1981" s="144" t="s">
        <v>3007</v>
      </c>
      <c r="D1981" s="145">
        <v>173</v>
      </c>
      <c r="E1981" s="147">
        <v>43112</v>
      </c>
    </row>
    <row r="1982" spans="1:5" s="7" customFormat="1">
      <c r="A1982" s="7" t="s">
        <v>49</v>
      </c>
      <c r="C1982" s="144" t="s">
        <v>3011</v>
      </c>
      <c r="D1982" s="145">
        <v>184</v>
      </c>
      <c r="E1982" s="147">
        <v>43112</v>
      </c>
    </row>
    <row r="1983" spans="1:5" s="7" customFormat="1">
      <c r="A1983" s="7" t="s">
        <v>49</v>
      </c>
      <c r="C1983" s="144" t="s">
        <v>3014</v>
      </c>
      <c r="D1983" s="145">
        <v>123</v>
      </c>
      <c r="E1983" s="147">
        <v>43112</v>
      </c>
    </row>
    <row r="1984" spans="1:5" s="7" customFormat="1">
      <c r="A1984" s="7" t="s">
        <v>49</v>
      </c>
      <c r="C1984" s="144" t="s">
        <v>3018</v>
      </c>
      <c r="D1984" s="145">
        <v>158</v>
      </c>
      <c r="E1984" s="147">
        <v>43112</v>
      </c>
    </row>
    <row r="1985" spans="1:5" s="7" customFormat="1">
      <c r="A1985" s="7" t="s">
        <v>49</v>
      </c>
      <c r="C1985" s="144" t="s">
        <v>8811</v>
      </c>
      <c r="D1985" s="145">
        <v>3</v>
      </c>
      <c r="E1985" s="147">
        <v>43112</v>
      </c>
    </row>
    <row r="1986" spans="1:5" s="7" customFormat="1">
      <c r="A1986" s="7" t="s">
        <v>49</v>
      </c>
      <c r="C1986" s="144" t="s">
        <v>8814</v>
      </c>
      <c r="D1986" s="145">
        <v>30</v>
      </c>
      <c r="E1986" s="147">
        <v>43112</v>
      </c>
    </row>
    <row r="1987" spans="1:5" s="7" customFormat="1">
      <c r="A1987" s="7" t="s">
        <v>49</v>
      </c>
      <c r="C1987" s="144" t="s">
        <v>7988</v>
      </c>
      <c r="D1987" s="145">
        <v>0</v>
      </c>
      <c r="E1987" s="147">
        <v>43112</v>
      </c>
    </row>
    <row r="1988" spans="1:5" s="7" customFormat="1">
      <c r="A1988" s="7" t="s">
        <v>49</v>
      </c>
      <c r="C1988" s="144" t="s">
        <v>3021</v>
      </c>
      <c r="D1988" s="145">
        <v>62</v>
      </c>
      <c r="E1988" s="147">
        <v>43112</v>
      </c>
    </row>
    <row r="1989" spans="1:5" s="7" customFormat="1">
      <c r="A1989" s="7" t="s">
        <v>49</v>
      </c>
      <c r="C1989" s="144" t="s">
        <v>3024</v>
      </c>
      <c r="D1989" s="145">
        <v>316</v>
      </c>
      <c r="E1989" s="147">
        <v>43112</v>
      </c>
    </row>
    <row r="1990" spans="1:5" s="7" customFormat="1">
      <c r="A1990" s="7" t="s">
        <v>49</v>
      </c>
      <c r="C1990" s="144" t="s">
        <v>3028</v>
      </c>
      <c r="D1990" s="145">
        <v>245</v>
      </c>
      <c r="E1990" s="147">
        <v>43112</v>
      </c>
    </row>
    <row r="1991" spans="1:5" s="7" customFormat="1">
      <c r="A1991" s="7" t="s">
        <v>49</v>
      </c>
      <c r="C1991" s="144" t="s">
        <v>3032</v>
      </c>
      <c r="D1991" s="145">
        <v>158</v>
      </c>
      <c r="E1991" s="147">
        <v>43112</v>
      </c>
    </row>
    <row r="1992" spans="1:5" s="7" customFormat="1">
      <c r="A1992" s="7" t="s">
        <v>49</v>
      </c>
      <c r="C1992" s="144" t="s">
        <v>8876</v>
      </c>
      <c r="D1992" s="145">
        <v>95</v>
      </c>
      <c r="E1992" s="147">
        <v>43112</v>
      </c>
    </row>
    <row r="1993" spans="1:5" s="7" customFormat="1">
      <c r="A1993" s="7" t="s">
        <v>49</v>
      </c>
      <c r="C1993" s="144" t="s">
        <v>8879</v>
      </c>
      <c r="D1993" s="145">
        <v>96</v>
      </c>
      <c r="E1993" s="147">
        <v>43112</v>
      </c>
    </row>
    <row r="1994" spans="1:5" s="7" customFormat="1">
      <c r="A1994" s="7" t="s">
        <v>49</v>
      </c>
      <c r="C1994" s="144" t="s">
        <v>3037</v>
      </c>
      <c r="D1994" s="145">
        <v>211</v>
      </c>
      <c r="E1994" s="147">
        <v>43112</v>
      </c>
    </row>
    <row r="1995" spans="1:5" s="7" customFormat="1">
      <c r="A1995" s="7" t="s">
        <v>49</v>
      </c>
      <c r="C1995" s="144" t="s">
        <v>3040</v>
      </c>
      <c r="D1995" s="145">
        <v>514</v>
      </c>
      <c r="E1995" s="147">
        <v>43112</v>
      </c>
    </row>
    <row r="1996" spans="1:5" s="7" customFormat="1">
      <c r="A1996" s="7" t="s">
        <v>49</v>
      </c>
      <c r="C1996" s="144" t="s">
        <v>3045</v>
      </c>
      <c r="D1996" s="145">
        <v>121</v>
      </c>
      <c r="E1996" s="147">
        <v>43112</v>
      </c>
    </row>
    <row r="1997" spans="1:5" s="7" customFormat="1">
      <c r="A1997" s="7" t="s">
        <v>49</v>
      </c>
      <c r="C1997" s="144" t="s">
        <v>3047</v>
      </c>
      <c r="D1997" s="145">
        <v>210</v>
      </c>
      <c r="E1997" s="147">
        <v>43112</v>
      </c>
    </row>
    <row r="1998" spans="1:5" s="7" customFormat="1">
      <c r="A1998" s="7" t="s">
        <v>49</v>
      </c>
      <c r="C1998" s="144" t="s">
        <v>3049</v>
      </c>
      <c r="D1998" s="145">
        <v>197</v>
      </c>
      <c r="E1998" s="147">
        <v>43112</v>
      </c>
    </row>
    <row r="1999" spans="1:5" s="7" customFormat="1">
      <c r="A1999" s="7" t="s">
        <v>49</v>
      </c>
      <c r="C1999" s="144" t="s">
        <v>3053</v>
      </c>
      <c r="D1999" s="145">
        <v>1</v>
      </c>
      <c r="E1999" s="147">
        <v>43112</v>
      </c>
    </row>
    <row r="2000" spans="1:5" s="7" customFormat="1">
      <c r="A2000" s="7" t="s">
        <v>49</v>
      </c>
      <c r="C2000" s="144" t="s">
        <v>3777</v>
      </c>
      <c r="D2000" s="145">
        <v>69</v>
      </c>
      <c r="E2000" s="147">
        <v>43112</v>
      </c>
    </row>
    <row r="2001" spans="1:5" s="7" customFormat="1">
      <c r="A2001" s="7" t="s">
        <v>49</v>
      </c>
      <c r="C2001" s="144" t="s">
        <v>3778</v>
      </c>
      <c r="D2001" s="145">
        <v>100</v>
      </c>
      <c r="E2001" s="147">
        <v>43112</v>
      </c>
    </row>
    <row r="2002" spans="1:5" s="7" customFormat="1">
      <c r="A2002" s="7" t="s">
        <v>49</v>
      </c>
      <c r="C2002" s="144" t="s">
        <v>3688</v>
      </c>
      <c r="D2002" s="145">
        <v>41</v>
      </c>
      <c r="E2002" s="147">
        <v>43112</v>
      </c>
    </row>
    <row r="2003" spans="1:5" s="7" customFormat="1">
      <c r="A2003" s="7" t="s">
        <v>49</v>
      </c>
      <c r="C2003" s="144" t="s">
        <v>3779</v>
      </c>
      <c r="D2003" s="145">
        <v>87</v>
      </c>
      <c r="E2003" s="147">
        <v>43112</v>
      </c>
    </row>
    <row r="2004" spans="1:5" s="7" customFormat="1">
      <c r="A2004" s="7" t="s">
        <v>49</v>
      </c>
      <c r="C2004" s="144" t="s">
        <v>3055</v>
      </c>
      <c r="D2004" s="145">
        <v>3</v>
      </c>
      <c r="E2004" s="147">
        <v>43112</v>
      </c>
    </row>
    <row r="2005" spans="1:5" s="7" customFormat="1">
      <c r="A2005" s="7" t="s">
        <v>49</v>
      </c>
      <c r="C2005" s="144" t="s">
        <v>3058</v>
      </c>
      <c r="D2005" s="145">
        <v>2</v>
      </c>
      <c r="E2005" s="147">
        <v>43112</v>
      </c>
    </row>
    <row r="2006" spans="1:5" s="7" customFormat="1">
      <c r="A2006" s="7" t="s">
        <v>49</v>
      </c>
      <c r="C2006" s="144" t="s">
        <v>3066</v>
      </c>
      <c r="D2006" s="145">
        <v>336</v>
      </c>
      <c r="E2006" s="147">
        <v>43112</v>
      </c>
    </row>
    <row r="2007" spans="1:5" s="7" customFormat="1">
      <c r="A2007" s="7" t="s">
        <v>49</v>
      </c>
      <c r="C2007" s="144" t="s">
        <v>3068</v>
      </c>
      <c r="D2007" s="145">
        <v>85</v>
      </c>
      <c r="E2007" s="147">
        <v>43112</v>
      </c>
    </row>
    <row r="2008" spans="1:5" s="7" customFormat="1">
      <c r="A2008" s="7" t="s">
        <v>49</v>
      </c>
      <c r="C2008" s="144" t="s">
        <v>3070</v>
      </c>
      <c r="D2008" s="145">
        <v>289</v>
      </c>
      <c r="E2008" s="147">
        <v>43112</v>
      </c>
    </row>
    <row r="2009" spans="1:5" s="7" customFormat="1">
      <c r="A2009" s="7" t="s">
        <v>49</v>
      </c>
      <c r="C2009" s="144" t="s">
        <v>3072</v>
      </c>
      <c r="D2009" s="145">
        <v>394</v>
      </c>
      <c r="E2009" s="147">
        <v>43112</v>
      </c>
    </row>
    <row r="2010" spans="1:5" s="7" customFormat="1">
      <c r="A2010" s="7" t="s">
        <v>49</v>
      </c>
      <c r="C2010" s="144" t="s">
        <v>3074</v>
      </c>
      <c r="D2010" s="145">
        <v>164</v>
      </c>
      <c r="E2010" s="147">
        <v>43112</v>
      </c>
    </row>
    <row r="2011" spans="1:5" s="7" customFormat="1">
      <c r="A2011" s="7" t="s">
        <v>49</v>
      </c>
      <c r="C2011" s="144" t="s">
        <v>3077</v>
      </c>
      <c r="D2011" s="145">
        <v>184</v>
      </c>
      <c r="E2011" s="147">
        <v>43112</v>
      </c>
    </row>
    <row r="2012" spans="1:5" s="7" customFormat="1">
      <c r="A2012" s="7" t="s">
        <v>49</v>
      </c>
      <c r="C2012" s="144" t="s">
        <v>3079</v>
      </c>
      <c r="D2012" s="145">
        <v>7</v>
      </c>
      <c r="E2012" s="147">
        <v>43112</v>
      </c>
    </row>
    <row r="2013" spans="1:5" s="7" customFormat="1">
      <c r="A2013" s="7" t="s">
        <v>49</v>
      </c>
      <c r="C2013" s="144" t="s">
        <v>3083</v>
      </c>
      <c r="D2013" s="145">
        <v>382</v>
      </c>
      <c r="E2013" s="147">
        <v>43112</v>
      </c>
    </row>
    <row r="2014" spans="1:5" s="7" customFormat="1">
      <c r="A2014" s="7" t="s">
        <v>49</v>
      </c>
      <c r="C2014" s="144" t="s">
        <v>3088</v>
      </c>
      <c r="D2014" s="145">
        <v>42</v>
      </c>
      <c r="E2014" s="147">
        <v>43112</v>
      </c>
    </row>
    <row r="2015" spans="1:5" s="7" customFormat="1">
      <c r="A2015" s="7" t="s">
        <v>49</v>
      </c>
      <c r="C2015" s="144" t="s">
        <v>3090</v>
      </c>
      <c r="D2015" s="145">
        <v>224</v>
      </c>
      <c r="E2015" s="147">
        <v>43112</v>
      </c>
    </row>
    <row r="2016" spans="1:5" s="7" customFormat="1">
      <c r="A2016" s="7" t="s">
        <v>49</v>
      </c>
      <c r="C2016" s="144" t="s">
        <v>3092</v>
      </c>
      <c r="D2016" s="145">
        <v>160</v>
      </c>
      <c r="E2016" s="147">
        <v>43112</v>
      </c>
    </row>
    <row r="2017" spans="1:5" s="7" customFormat="1">
      <c r="A2017" s="7" t="s">
        <v>49</v>
      </c>
      <c r="C2017" s="144" t="s">
        <v>1923</v>
      </c>
      <c r="D2017" s="145">
        <v>1</v>
      </c>
      <c r="E2017" s="147">
        <v>43112</v>
      </c>
    </row>
    <row r="2018" spans="1:5" s="7" customFormat="1">
      <c r="A2018" s="7" t="s">
        <v>49</v>
      </c>
      <c r="C2018" s="144" t="s">
        <v>1927</v>
      </c>
      <c r="D2018" s="145">
        <v>311</v>
      </c>
      <c r="E2018" s="147">
        <v>43112</v>
      </c>
    </row>
    <row r="2019" spans="1:5" s="7" customFormat="1">
      <c r="A2019" s="7" t="s">
        <v>49</v>
      </c>
      <c r="C2019" s="144" t="s">
        <v>1931</v>
      </c>
      <c r="D2019" s="145">
        <v>409</v>
      </c>
      <c r="E2019" s="147">
        <v>43112</v>
      </c>
    </row>
    <row r="2020" spans="1:5" s="7" customFormat="1">
      <c r="A2020" s="7" t="s">
        <v>49</v>
      </c>
      <c r="C2020" s="144" t="s">
        <v>1934</v>
      </c>
      <c r="D2020" s="145">
        <v>121</v>
      </c>
      <c r="E2020" s="147">
        <v>43112</v>
      </c>
    </row>
    <row r="2021" spans="1:5" s="7" customFormat="1">
      <c r="A2021" s="7" t="s">
        <v>49</v>
      </c>
      <c r="C2021" s="144" t="s">
        <v>1937</v>
      </c>
      <c r="D2021" s="145">
        <v>677</v>
      </c>
      <c r="E2021" s="147">
        <v>43112</v>
      </c>
    </row>
    <row r="2022" spans="1:5" s="7" customFormat="1">
      <c r="A2022" s="7" t="s">
        <v>49</v>
      </c>
      <c r="C2022" s="144" t="s">
        <v>1940</v>
      </c>
      <c r="D2022" s="145">
        <v>478</v>
      </c>
      <c r="E2022" s="147">
        <v>43112</v>
      </c>
    </row>
    <row r="2023" spans="1:5" s="7" customFormat="1">
      <c r="A2023" s="7" t="s">
        <v>49</v>
      </c>
      <c r="C2023" s="144" t="s">
        <v>1946</v>
      </c>
      <c r="D2023" s="145">
        <v>73</v>
      </c>
      <c r="E2023" s="147">
        <v>43112</v>
      </c>
    </row>
    <row r="2024" spans="1:5" s="7" customFormat="1">
      <c r="A2024" s="7" t="s">
        <v>49</v>
      </c>
      <c r="C2024" s="144" t="s">
        <v>1949</v>
      </c>
      <c r="D2024" s="145">
        <v>194</v>
      </c>
      <c r="E2024" s="147">
        <v>43112</v>
      </c>
    </row>
    <row r="2025" spans="1:5" s="7" customFormat="1">
      <c r="A2025" s="7" t="s">
        <v>49</v>
      </c>
      <c r="C2025" s="144" t="s">
        <v>1952</v>
      </c>
      <c r="D2025" s="145">
        <v>286</v>
      </c>
      <c r="E2025" s="147">
        <v>43112</v>
      </c>
    </row>
    <row r="2026" spans="1:5" s="7" customFormat="1">
      <c r="A2026" s="7" t="s">
        <v>49</v>
      </c>
      <c r="C2026" s="144" t="s">
        <v>1955</v>
      </c>
      <c r="D2026" s="145">
        <v>33</v>
      </c>
      <c r="E2026" s="147">
        <v>43112</v>
      </c>
    </row>
    <row r="2027" spans="1:5" s="7" customFormat="1">
      <c r="A2027" s="7" t="s">
        <v>49</v>
      </c>
      <c r="C2027" s="144" t="s">
        <v>1959</v>
      </c>
      <c r="D2027" s="145">
        <v>59</v>
      </c>
      <c r="E2027" s="147">
        <v>43112</v>
      </c>
    </row>
    <row r="2028" spans="1:5" s="7" customFormat="1">
      <c r="A2028" s="7" t="s">
        <v>49</v>
      </c>
      <c r="C2028" s="144" t="s">
        <v>3780</v>
      </c>
      <c r="D2028" s="145">
        <v>27</v>
      </c>
      <c r="E2028" s="147">
        <v>43112</v>
      </c>
    </row>
    <row r="2029" spans="1:5" s="7" customFormat="1">
      <c r="A2029" s="7" t="s">
        <v>49</v>
      </c>
      <c r="C2029" s="144" t="s">
        <v>1963</v>
      </c>
      <c r="D2029" s="145">
        <v>88</v>
      </c>
      <c r="E2029" s="147">
        <v>43112</v>
      </c>
    </row>
    <row r="2030" spans="1:5" s="7" customFormat="1">
      <c r="A2030" s="7" t="s">
        <v>49</v>
      </c>
      <c r="C2030" s="144" t="s">
        <v>9229</v>
      </c>
      <c r="D2030" s="145">
        <v>30</v>
      </c>
      <c r="E2030" s="147">
        <v>43112</v>
      </c>
    </row>
    <row r="2031" spans="1:5" s="7" customFormat="1">
      <c r="A2031" s="7" t="s">
        <v>49</v>
      </c>
      <c r="C2031" s="144" t="s">
        <v>6877</v>
      </c>
      <c r="D2031" s="145">
        <v>12</v>
      </c>
      <c r="E2031" s="147">
        <v>43112</v>
      </c>
    </row>
    <row r="2032" spans="1:5" s="7" customFormat="1">
      <c r="A2032" s="7" t="s">
        <v>49</v>
      </c>
      <c r="C2032" s="144" t="s">
        <v>6543</v>
      </c>
      <c r="D2032" s="145">
        <v>4</v>
      </c>
      <c r="E2032" s="147">
        <v>43112</v>
      </c>
    </row>
    <row r="2033" spans="1:5" s="7" customFormat="1">
      <c r="A2033" s="7" t="s">
        <v>49</v>
      </c>
      <c r="C2033" s="144" t="s">
        <v>6547</v>
      </c>
      <c r="D2033" s="145">
        <v>5</v>
      </c>
      <c r="E2033" s="147">
        <v>43112</v>
      </c>
    </row>
    <row r="2034" spans="1:5" s="7" customFormat="1">
      <c r="A2034" s="7" t="s">
        <v>49</v>
      </c>
      <c r="C2034" s="144" t="s">
        <v>6551</v>
      </c>
      <c r="D2034" s="145">
        <v>4</v>
      </c>
      <c r="E2034" s="147">
        <v>43112</v>
      </c>
    </row>
    <row r="2035" spans="1:5" s="7" customFormat="1">
      <c r="A2035" s="7" t="s">
        <v>49</v>
      </c>
      <c r="C2035" s="144" t="s">
        <v>1966</v>
      </c>
      <c r="D2035" s="145">
        <v>1549</v>
      </c>
      <c r="E2035" s="147">
        <v>43112</v>
      </c>
    </row>
    <row r="2036" spans="1:5" s="7" customFormat="1">
      <c r="A2036" s="7" t="s">
        <v>49</v>
      </c>
      <c r="C2036" s="144" t="s">
        <v>1969</v>
      </c>
      <c r="D2036" s="145">
        <v>131</v>
      </c>
      <c r="E2036" s="147">
        <v>43112</v>
      </c>
    </row>
    <row r="2037" spans="1:5" s="7" customFormat="1">
      <c r="A2037" s="7" t="s">
        <v>49</v>
      </c>
      <c r="C2037" s="144" t="s">
        <v>1972</v>
      </c>
      <c r="D2037" s="145">
        <v>1</v>
      </c>
      <c r="E2037" s="147">
        <v>43112</v>
      </c>
    </row>
    <row r="2038" spans="1:5" s="7" customFormat="1">
      <c r="A2038" s="7" t="s">
        <v>49</v>
      </c>
      <c r="C2038" s="144" t="s">
        <v>1975</v>
      </c>
      <c r="D2038" s="145">
        <v>272</v>
      </c>
      <c r="E2038" s="147">
        <v>43112</v>
      </c>
    </row>
    <row r="2039" spans="1:5" s="7" customFormat="1">
      <c r="A2039" s="7" t="s">
        <v>49</v>
      </c>
      <c r="C2039" s="144" t="s">
        <v>1978</v>
      </c>
      <c r="D2039" s="145">
        <v>1435</v>
      </c>
      <c r="E2039" s="147">
        <v>43112</v>
      </c>
    </row>
    <row r="2040" spans="1:5" s="7" customFormat="1">
      <c r="A2040" s="7" t="s">
        <v>49</v>
      </c>
      <c r="C2040" s="144" t="s">
        <v>1985</v>
      </c>
      <c r="D2040" s="145">
        <v>1</v>
      </c>
      <c r="E2040" s="147">
        <v>43112</v>
      </c>
    </row>
    <row r="2041" spans="1:5" s="7" customFormat="1">
      <c r="A2041" s="7" t="s">
        <v>49</v>
      </c>
      <c r="C2041" s="144" t="s">
        <v>1988</v>
      </c>
      <c r="D2041" s="145">
        <v>160</v>
      </c>
      <c r="E2041" s="147">
        <v>43112</v>
      </c>
    </row>
    <row r="2042" spans="1:5" s="7" customFormat="1">
      <c r="A2042" s="7" t="s">
        <v>49</v>
      </c>
      <c r="C2042" s="144" t="s">
        <v>1992</v>
      </c>
      <c r="D2042" s="145">
        <v>188</v>
      </c>
      <c r="E2042" s="147">
        <v>43112</v>
      </c>
    </row>
    <row r="2043" spans="1:5" s="7" customFormat="1">
      <c r="A2043" s="7" t="s">
        <v>49</v>
      </c>
      <c r="C2043" s="144" t="s">
        <v>6898</v>
      </c>
      <c r="D2043" s="145">
        <v>117</v>
      </c>
      <c r="E2043" s="147">
        <v>43112</v>
      </c>
    </row>
    <row r="2044" spans="1:5" s="7" customFormat="1">
      <c r="A2044" s="7" t="s">
        <v>49</v>
      </c>
      <c r="C2044" s="144" t="s">
        <v>3781</v>
      </c>
      <c r="D2044" s="145">
        <v>18</v>
      </c>
      <c r="E2044" s="147">
        <v>43112</v>
      </c>
    </row>
    <row r="2045" spans="1:5" s="7" customFormat="1">
      <c r="A2045" s="7" t="s">
        <v>49</v>
      </c>
      <c r="C2045" s="144" t="s">
        <v>6901</v>
      </c>
      <c r="D2045" s="145">
        <v>75</v>
      </c>
      <c r="E2045" s="147">
        <v>43112</v>
      </c>
    </row>
    <row r="2046" spans="1:5" s="7" customFormat="1">
      <c r="A2046" s="7" t="s">
        <v>49</v>
      </c>
      <c r="C2046" s="144" t="s">
        <v>1995</v>
      </c>
      <c r="D2046" s="145">
        <v>150</v>
      </c>
      <c r="E2046" s="147">
        <v>43112</v>
      </c>
    </row>
    <row r="2047" spans="1:5" s="7" customFormat="1">
      <c r="A2047" s="7" t="s">
        <v>49</v>
      </c>
      <c r="C2047" s="144" t="s">
        <v>6908</v>
      </c>
      <c r="D2047" s="145">
        <v>5</v>
      </c>
      <c r="E2047" s="147">
        <v>43112</v>
      </c>
    </row>
    <row r="2048" spans="1:5" s="7" customFormat="1">
      <c r="A2048" s="7" t="s">
        <v>49</v>
      </c>
      <c r="C2048" s="144" t="s">
        <v>3782</v>
      </c>
      <c r="D2048" s="145">
        <v>23</v>
      </c>
      <c r="E2048" s="147">
        <v>43112</v>
      </c>
    </row>
    <row r="2049" spans="1:5" s="7" customFormat="1">
      <c r="A2049" s="7" t="s">
        <v>49</v>
      </c>
      <c r="C2049" s="144" t="s">
        <v>6911</v>
      </c>
      <c r="D2049" s="145">
        <v>2</v>
      </c>
      <c r="E2049" s="147">
        <v>43112</v>
      </c>
    </row>
    <row r="2050" spans="1:5" s="7" customFormat="1">
      <c r="A2050" s="7" t="s">
        <v>49</v>
      </c>
      <c r="C2050" s="144" t="s">
        <v>9230</v>
      </c>
      <c r="D2050" s="145">
        <v>108</v>
      </c>
      <c r="E2050" s="147">
        <v>43112</v>
      </c>
    </row>
    <row r="2051" spans="1:5" s="7" customFormat="1">
      <c r="A2051" s="7" t="s">
        <v>49</v>
      </c>
      <c r="C2051" s="144" t="s">
        <v>1999</v>
      </c>
      <c r="D2051" s="145">
        <v>226</v>
      </c>
      <c r="E2051" s="147">
        <v>43112</v>
      </c>
    </row>
    <row r="2052" spans="1:5" s="7" customFormat="1">
      <c r="A2052" s="7" t="s">
        <v>49</v>
      </c>
      <c r="C2052" s="144" t="s">
        <v>2002</v>
      </c>
      <c r="D2052" s="145">
        <v>869</v>
      </c>
      <c r="E2052" s="147">
        <v>43112</v>
      </c>
    </row>
    <row r="2053" spans="1:5" s="7" customFormat="1">
      <c r="A2053" s="7" t="s">
        <v>49</v>
      </c>
      <c r="C2053" s="144" t="s">
        <v>2005</v>
      </c>
      <c r="D2053" s="145">
        <v>202</v>
      </c>
      <c r="E2053" s="147">
        <v>43112</v>
      </c>
    </row>
    <row r="2054" spans="1:5" s="7" customFormat="1">
      <c r="A2054" s="7" t="s">
        <v>49</v>
      </c>
      <c r="C2054" s="144" t="s">
        <v>2008</v>
      </c>
      <c r="D2054" s="145">
        <v>110</v>
      </c>
      <c r="E2054" s="147">
        <v>43112</v>
      </c>
    </row>
    <row r="2055" spans="1:5" s="7" customFormat="1">
      <c r="A2055" s="7" t="s">
        <v>49</v>
      </c>
      <c r="C2055" s="144" t="s">
        <v>2011</v>
      </c>
      <c r="D2055" s="145">
        <v>89</v>
      </c>
      <c r="E2055" s="147">
        <v>43112</v>
      </c>
    </row>
    <row r="2056" spans="1:5" s="7" customFormat="1">
      <c r="A2056" s="7" t="s">
        <v>49</v>
      </c>
      <c r="C2056" s="144" t="s">
        <v>2015</v>
      </c>
      <c r="D2056" s="145">
        <v>58</v>
      </c>
      <c r="E2056" s="147">
        <v>43112</v>
      </c>
    </row>
    <row r="2057" spans="1:5" s="7" customFormat="1">
      <c r="A2057" s="7" t="s">
        <v>49</v>
      </c>
      <c r="C2057" s="144" t="s">
        <v>2021</v>
      </c>
      <c r="D2057" s="145">
        <v>440</v>
      </c>
      <c r="E2057" s="147">
        <v>43112</v>
      </c>
    </row>
    <row r="2058" spans="1:5" s="7" customFormat="1">
      <c r="A2058" s="7" t="s">
        <v>49</v>
      </c>
      <c r="C2058" s="144" t="s">
        <v>2024</v>
      </c>
      <c r="D2058" s="145">
        <v>868</v>
      </c>
      <c r="E2058" s="147">
        <v>43112</v>
      </c>
    </row>
    <row r="2059" spans="1:5" s="7" customFormat="1">
      <c r="A2059" s="7" t="s">
        <v>49</v>
      </c>
      <c r="C2059" s="144" t="s">
        <v>2033</v>
      </c>
      <c r="D2059" s="145">
        <v>330</v>
      </c>
      <c r="E2059" s="147">
        <v>43112</v>
      </c>
    </row>
    <row r="2060" spans="1:5" s="7" customFormat="1">
      <c r="A2060" s="7" t="s">
        <v>49</v>
      </c>
      <c r="C2060" s="144" t="s">
        <v>6944</v>
      </c>
      <c r="D2060" s="145">
        <v>162</v>
      </c>
      <c r="E2060" s="147">
        <v>43112</v>
      </c>
    </row>
    <row r="2061" spans="1:5" s="7" customFormat="1">
      <c r="A2061" s="7" t="s">
        <v>49</v>
      </c>
      <c r="C2061" s="144" t="s">
        <v>3783</v>
      </c>
      <c r="D2061" s="145">
        <v>286</v>
      </c>
      <c r="E2061" s="147">
        <v>43112</v>
      </c>
    </row>
    <row r="2062" spans="1:5" s="7" customFormat="1">
      <c r="A2062" s="7" t="s">
        <v>49</v>
      </c>
      <c r="C2062" s="144" t="s">
        <v>6952</v>
      </c>
      <c r="D2062" s="145">
        <v>90</v>
      </c>
      <c r="E2062" s="147">
        <v>43112</v>
      </c>
    </row>
    <row r="2063" spans="1:5" s="7" customFormat="1">
      <c r="A2063" s="7" t="s">
        <v>49</v>
      </c>
      <c r="C2063" s="144" t="s">
        <v>2045</v>
      </c>
      <c r="D2063" s="145">
        <v>18</v>
      </c>
      <c r="E2063" s="147">
        <v>43112</v>
      </c>
    </row>
    <row r="2064" spans="1:5" s="7" customFormat="1">
      <c r="A2064" s="7" t="s">
        <v>49</v>
      </c>
      <c r="C2064" s="144" t="s">
        <v>2048</v>
      </c>
      <c r="D2064" s="145">
        <v>7</v>
      </c>
      <c r="E2064" s="147">
        <v>43112</v>
      </c>
    </row>
    <row r="2065" spans="1:5" s="7" customFormat="1">
      <c r="A2065" s="7" t="s">
        <v>49</v>
      </c>
      <c r="C2065" s="144" t="s">
        <v>2051</v>
      </c>
      <c r="D2065" s="145">
        <v>51</v>
      </c>
      <c r="E2065" s="147">
        <v>43112</v>
      </c>
    </row>
    <row r="2066" spans="1:5" s="7" customFormat="1">
      <c r="A2066" s="7" t="s">
        <v>49</v>
      </c>
      <c r="C2066" s="144" t="s">
        <v>3784</v>
      </c>
      <c r="D2066" s="145">
        <v>176</v>
      </c>
      <c r="E2066" s="147">
        <v>43112</v>
      </c>
    </row>
    <row r="2067" spans="1:5" s="7" customFormat="1">
      <c r="A2067" s="7" t="s">
        <v>49</v>
      </c>
      <c r="C2067" s="144" t="s">
        <v>2057</v>
      </c>
      <c r="D2067" s="145">
        <v>1</v>
      </c>
      <c r="E2067" s="147">
        <v>43112</v>
      </c>
    </row>
    <row r="2068" spans="1:5" s="7" customFormat="1">
      <c r="A2068" s="7" t="s">
        <v>49</v>
      </c>
      <c r="C2068" s="144" t="s">
        <v>2060</v>
      </c>
      <c r="D2068" s="145">
        <v>1</v>
      </c>
      <c r="E2068" s="147">
        <v>43112</v>
      </c>
    </row>
    <row r="2069" spans="1:5" s="7" customFormat="1">
      <c r="A2069" s="7" t="s">
        <v>49</v>
      </c>
      <c r="C2069" s="144" t="s">
        <v>2064</v>
      </c>
      <c r="D2069" s="145">
        <v>3</v>
      </c>
      <c r="E2069" s="147">
        <v>43112</v>
      </c>
    </row>
    <row r="2070" spans="1:5" s="7" customFormat="1">
      <c r="A2070" s="7" t="s">
        <v>49</v>
      </c>
      <c r="C2070" s="144" t="s">
        <v>2070</v>
      </c>
      <c r="D2070" s="145">
        <v>350</v>
      </c>
      <c r="E2070" s="147">
        <v>43112</v>
      </c>
    </row>
    <row r="2071" spans="1:5" s="7" customFormat="1">
      <c r="A2071" s="7" t="s">
        <v>49</v>
      </c>
      <c r="C2071" s="144" t="s">
        <v>2073</v>
      </c>
      <c r="D2071" s="145">
        <v>2</v>
      </c>
      <c r="E2071" s="147">
        <v>43112</v>
      </c>
    </row>
    <row r="2072" spans="1:5" s="7" customFormat="1">
      <c r="A2072" s="7" t="s">
        <v>49</v>
      </c>
      <c r="C2072" s="144" t="s">
        <v>2080</v>
      </c>
      <c r="D2072" s="145">
        <v>141</v>
      </c>
      <c r="E2072" s="147">
        <v>43112</v>
      </c>
    </row>
    <row r="2073" spans="1:5" s="7" customFormat="1">
      <c r="A2073" s="7" t="s">
        <v>49</v>
      </c>
      <c r="C2073" s="144" t="s">
        <v>2083</v>
      </c>
      <c r="D2073" s="145">
        <v>72</v>
      </c>
      <c r="E2073" s="147">
        <v>43112</v>
      </c>
    </row>
    <row r="2074" spans="1:5" s="7" customFormat="1">
      <c r="A2074" s="7" t="s">
        <v>49</v>
      </c>
      <c r="C2074" s="144" t="s">
        <v>9231</v>
      </c>
      <c r="D2074" s="145">
        <v>45</v>
      </c>
      <c r="E2074" s="147">
        <v>43112</v>
      </c>
    </row>
    <row r="2075" spans="1:5" s="7" customFormat="1">
      <c r="A2075" s="7" t="s">
        <v>49</v>
      </c>
      <c r="C2075" s="144" t="s">
        <v>2086</v>
      </c>
      <c r="D2075" s="145">
        <v>90</v>
      </c>
      <c r="E2075" s="147">
        <v>43112</v>
      </c>
    </row>
    <row r="2076" spans="1:5" s="7" customFormat="1">
      <c r="A2076" s="7" t="s">
        <v>49</v>
      </c>
      <c r="C2076" s="144" t="s">
        <v>2090</v>
      </c>
      <c r="D2076" s="145">
        <v>44</v>
      </c>
      <c r="E2076" s="147">
        <v>43112</v>
      </c>
    </row>
    <row r="2077" spans="1:5" s="7" customFormat="1">
      <c r="A2077" s="7" t="s">
        <v>49</v>
      </c>
      <c r="C2077" s="144" t="s">
        <v>2093</v>
      </c>
      <c r="D2077" s="145">
        <v>462</v>
      </c>
      <c r="E2077" s="147">
        <v>43112</v>
      </c>
    </row>
    <row r="2078" spans="1:5" s="7" customFormat="1">
      <c r="A2078" s="7" t="s">
        <v>49</v>
      </c>
      <c r="C2078" s="144" t="s">
        <v>2096</v>
      </c>
      <c r="D2078" s="145">
        <v>25</v>
      </c>
      <c r="E2078" s="147">
        <v>43112</v>
      </c>
    </row>
    <row r="2079" spans="1:5" s="7" customFormat="1">
      <c r="A2079" s="7" t="s">
        <v>49</v>
      </c>
      <c r="C2079" s="144" t="s">
        <v>2099</v>
      </c>
      <c r="D2079" s="145">
        <v>54</v>
      </c>
      <c r="E2079" s="147">
        <v>43112</v>
      </c>
    </row>
    <row r="2080" spans="1:5" s="7" customFormat="1">
      <c r="A2080" s="7" t="s">
        <v>49</v>
      </c>
      <c r="C2080" s="144" t="s">
        <v>6997</v>
      </c>
      <c r="D2080" s="145">
        <v>27</v>
      </c>
      <c r="E2080" s="147">
        <v>43112</v>
      </c>
    </row>
    <row r="2081" spans="1:5" s="7" customFormat="1">
      <c r="A2081" s="7" t="s">
        <v>49</v>
      </c>
      <c r="C2081" s="144" t="s">
        <v>2105</v>
      </c>
      <c r="D2081" s="145">
        <v>222</v>
      </c>
      <c r="E2081" s="147">
        <v>43112</v>
      </c>
    </row>
    <row r="2082" spans="1:5" s="7" customFormat="1">
      <c r="A2082" s="7" t="s">
        <v>49</v>
      </c>
      <c r="C2082" s="144" t="s">
        <v>4994</v>
      </c>
      <c r="D2082" s="145">
        <v>21</v>
      </c>
      <c r="E2082" s="147">
        <v>43112</v>
      </c>
    </row>
    <row r="2083" spans="1:5" s="7" customFormat="1">
      <c r="A2083" s="7" t="s">
        <v>49</v>
      </c>
      <c r="C2083" s="144" t="s">
        <v>7002</v>
      </c>
      <c r="D2083" s="145">
        <v>55</v>
      </c>
      <c r="E2083" s="147">
        <v>43112</v>
      </c>
    </row>
    <row r="2084" spans="1:5" s="7" customFormat="1">
      <c r="A2084" s="7" t="s">
        <v>49</v>
      </c>
      <c r="C2084" s="144" t="s">
        <v>7004</v>
      </c>
      <c r="D2084" s="145">
        <v>302</v>
      </c>
      <c r="E2084" s="147">
        <v>43112</v>
      </c>
    </row>
    <row r="2085" spans="1:5" s="7" customFormat="1">
      <c r="A2085" s="7" t="s">
        <v>49</v>
      </c>
      <c r="C2085" s="144" t="s">
        <v>7006</v>
      </c>
      <c r="D2085" s="145">
        <v>130</v>
      </c>
      <c r="E2085" s="147">
        <v>43112</v>
      </c>
    </row>
    <row r="2086" spans="1:5" s="7" customFormat="1">
      <c r="A2086" s="7" t="s">
        <v>49</v>
      </c>
      <c r="C2086" s="144" t="s">
        <v>7008</v>
      </c>
      <c r="D2086" s="145">
        <v>219</v>
      </c>
      <c r="E2086" s="147">
        <v>43112</v>
      </c>
    </row>
    <row r="2087" spans="1:5" s="7" customFormat="1">
      <c r="A2087" s="7" t="s">
        <v>49</v>
      </c>
      <c r="C2087" s="144" t="s">
        <v>7010</v>
      </c>
      <c r="D2087" s="145">
        <v>165</v>
      </c>
      <c r="E2087" s="147">
        <v>43112</v>
      </c>
    </row>
    <row r="2088" spans="1:5" s="7" customFormat="1">
      <c r="A2088" s="7" t="s">
        <v>49</v>
      </c>
      <c r="C2088" s="144" t="s">
        <v>7012</v>
      </c>
      <c r="D2088" s="145">
        <v>238</v>
      </c>
      <c r="E2088" s="147">
        <v>43112</v>
      </c>
    </row>
    <row r="2089" spans="1:5" s="7" customFormat="1">
      <c r="A2089" s="7" t="s">
        <v>49</v>
      </c>
      <c r="C2089" s="144" t="s">
        <v>7014</v>
      </c>
      <c r="D2089" s="145">
        <v>179</v>
      </c>
      <c r="E2089" s="147">
        <v>43112</v>
      </c>
    </row>
    <row r="2090" spans="1:5" s="7" customFormat="1">
      <c r="A2090" s="7" t="s">
        <v>49</v>
      </c>
      <c r="C2090" s="144" t="s">
        <v>7016</v>
      </c>
      <c r="D2090" s="145">
        <v>331</v>
      </c>
      <c r="E2090" s="147">
        <v>43112</v>
      </c>
    </row>
    <row r="2091" spans="1:5" s="7" customFormat="1">
      <c r="A2091" s="7" t="s">
        <v>49</v>
      </c>
      <c r="C2091" s="144" t="s">
        <v>7018</v>
      </c>
      <c r="D2091" s="145">
        <v>540</v>
      </c>
      <c r="E2091" s="147">
        <v>43112</v>
      </c>
    </row>
    <row r="2092" spans="1:5" s="7" customFormat="1">
      <c r="A2092" s="7" t="s">
        <v>49</v>
      </c>
      <c r="C2092" s="144" t="s">
        <v>7021</v>
      </c>
      <c r="D2092" s="145">
        <v>1</v>
      </c>
      <c r="E2092" s="147">
        <v>43112</v>
      </c>
    </row>
    <row r="2093" spans="1:5" s="7" customFormat="1">
      <c r="A2093" s="7" t="s">
        <v>49</v>
      </c>
      <c r="C2093" s="144" t="s">
        <v>7023</v>
      </c>
      <c r="D2093" s="145">
        <v>484</v>
      </c>
      <c r="E2093" s="147">
        <v>43112</v>
      </c>
    </row>
    <row r="2094" spans="1:5" s="7" customFormat="1">
      <c r="A2094" s="7" t="s">
        <v>49</v>
      </c>
      <c r="C2094" s="144" t="s">
        <v>2109</v>
      </c>
      <c r="D2094" s="145">
        <v>65</v>
      </c>
      <c r="E2094" s="147">
        <v>43112</v>
      </c>
    </row>
    <row r="2095" spans="1:5" s="7" customFormat="1">
      <c r="A2095" s="7" t="s">
        <v>49</v>
      </c>
      <c r="C2095" s="144" t="s">
        <v>7027</v>
      </c>
      <c r="D2095" s="145">
        <v>9</v>
      </c>
      <c r="E2095" s="147">
        <v>43112</v>
      </c>
    </row>
    <row r="2096" spans="1:5" s="7" customFormat="1">
      <c r="A2096" s="7" t="s">
        <v>49</v>
      </c>
      <c r="C2096" s="144" t="s">
        <v>2112</v>
      </c>
      <c r="D2096" s="145">
        <v>63</v>
      </c>
      <c r="E2096" s="147">
        <v>43112</v>
      </c>
    </row>
    <row r="2097" spans="1:5" s="7" customFormat="1">
      <c r="A2097" s="7" t="s">
        <v>49</v>
      </c>
      <c r="C2097" s="144" t="s">
        <v>2115</v>
      </c>
      <c r="D2097" s="145">
        <v>37</v>
      </c>
      <c r="E2097" s="147">
        <v>43112</v>
      </c>
    </row>
    <row r="2098" spans="1:5" s="7" customFormat="1">
      <c r="A2098" s="7" t="s">
        <v>49</v>
      </c>
      <c r="C2098" s="144" t="s">
        <v>7033</v>
      </c>
      <c r="D2098" s="145">
        <v>206</v>
      </c>
      <c r="E2098" s="147">
        <v>43112</v>
      </c>
    </row>
    <row r="2099" spans="1:5" s="7" customFormat="1">
      <c r="A2099" s="7" t="s">
        <v>49</v>
      </c>
      <c r="C2099" s="144" t="s">
        <v>2118</v>
      </c>
      <c r="D2099" s="145">
        <v>25</v>
      </c>
      <c r="E2099" s="147">
        <v>43112</v>
      </c>
    </row>
    <row r="2100" spans="1:5" s="7" customFormat="1">
      <c r="A2100" s="7" t="s">
        <v>49</v>
      </c>
      <c r="C2100" s="144" t="s">
        <v>2122</v>
      </c>
      <c r="D2100" s="145">
        <v>6</v>
      </c>
      <c r="E2100" s="147">
        <v>43112</v>
      </c>
    </row>
    <row r="2101" spans="1:5" s="7" customFormat="1">
      <c r="A2101" s="7" t="s">
        <v>49</v>
      </c>
      <c r="C2101" s="144" t="s">
        <v>7039</v>
      </c>
      <c r="D2101" s="145">
        <v>55</v>
      </c>
      <c r="E2101" s="147">
        <v>43112</v>
      </c>
    </row>
    <row r="2102" spans="1:5" s="7" customFormat="1">
      <c r="A2102" s="7" t="s">
        <v>49</v>
      </c>
      <c r="C2102" s="144" t="s">
        <v>3786</v>
      </c>
      <c r="D2102" s="145">
        <v>1</v>
      </c>
      <c r="E2102" s="147">
        <v>43112</v>
      </c>
    </row>
    <row r="2103" spans="1:5" s="7" customFormat="1">
      <c r="A2103" s="7" t="s">
        <v>49</v>
      </c>
      <c r="C2103" s="144" t="s">
        <v>7052</v>
      </c>
      <c r="D2103" s="145">
        <v>66</v>
      </c>
      <c r="E2103" s="147">
        <v>43112</v>
      </c>
    </row>
    <row r="2104" spans="1:5" s="7" customFormat="1">
      <c r="A2104" s="7" t="s">
        <v>49</v>
      </c>
      <c r="C2104" s="144" t="s">
        <v>7054</v>
      </c>
      <c r="D2104" s="145">
        <v>117</v>
      </c>
      <c r="E2104" s="147">
        <v>43112</v>
      </c>
    </row>
    <row r="2105" spans="1:5" s="7" customFormat="1">
      <c r="A2105" s="7" t="s">
        <v>49</v>
      </c>
      <c r="C2105" s="144" t="s">
        <v>7056</v>
      </c>
      <c r="D2105" s="145">
        <v>1</v>
      </c>
      <c r="E2105" s="147">
        <v>43112</v>
      </c>
    </row>
    <row r="2106" spans="1:5" s="7" customFormat="1">
      <c r="A2106" s="7" t="s">
        <v>49</v>
      </c>
      <c r="C2106" s="144" t="s">
        <v>7060</v>
      </c>
      <c r="D2106" s="145">
        <v>23</v>
      </c>
      <c r="E2106" s="147">
        <v>43112</v>
      </c>
    </row>
    <row r="2107" spans="1:5" s="7" customFormat="1">
      <c r="A2107" s="7" t="s">
        <v>49</v>
      </c>
      <c r="C2107" s="144" t="s">
        <v>7067</v>
      </c>
      <c r="D2107" s="145">
        <v>3</v>
      </c>
      <c r="E2107" s="147">
        <v>43112</v>
      </c>
    </row>
    <row r="2108" spans="1:5" s="7" customFormat="1">
      <c r="A2108" s="7" t="s">
        <v>49</v>
      </c>
      <c r="C2108" s="144" t="s">
        <v>7072</v>
      </c>
      <c r="D2108" s="145">
        <v>2</v>
      </c>
      <c r="E2108" s="147">
        <v>43112</v>
      </c>
    </row>
    <row r="2109" spans="1:5" s="7" customFormat="1">
      <c r="A2109" s="7" t="s">
        <v>49</v>
      </c>
      <c r="C2109" s="144" t="s">
        <v>7078</v>
      </c>
      <c r="D2109" s="145">
        <v>2</v>
      </c>
      <c r="E2109" s="147">
        <v>43112</v>
      </c>
    </row>
    <row r="2110" spans="1:5" s="7" customFormat="1">
      <c r="A2110" s="7" t="s">
        <v>49</v>
      </c>
      <c r="C2110" s="144" t="s">
        <v>2125</v>
      </c>
      <c r="D2110" s="145">
        <v>50</v>
      </c>
      <c r="E2110" s="147">
        <v>43112</v>
      </c>
    </row>
    <row r="2111" spans="1:5" s="7" customFormat="1">
      <c r="A2111" s="7" t="s">
        <v>49</v>
      </c>
      <c r="C2111" s="144" t="s">
        <v>9232</v>
      </c>
      <c r="D2111" s="145">
        <v>72</v>
      </c>
      <c r="E2111" s="147">
        <v>43112</v>
      </c>
    </row>
    <row r="2112" spans="1:5" s="7" customFormat="1">
      <c r="A2112" s="7" t="s">
        <v>49</v>
      </c>
      <c r="C2112" s="144" t="s">
        <v>6056</v>
      </c>
      <c r="D2112" s="145">
        <v>4</v>
      </c>
      <c r="E2112" s="147">
        <v>43112</v>
      </c>
    </row>
    <row r="2113" spans="1:5" s="7" customFormat="1">
      <c r="A2113" s="7" t="s">
        <v>49</v>
      </c>
      <c r="C2113" s="144" t="s">
        <v>3787</v>
      </c>
      <c r="D2113" s="145">
        <v>1</v>
      </c>
      <c r="E2113" s="147">
        <v>43112</v>
      </c>
    </row>
    <row r="2114" spans="1:5" s="7" customFormat="1">
      <c r="A2114" s="7" t="s">
        <v>49</v>
      </c>
      <c r="C2114" s="144" t="s">
        <v>6063</v>
      </c>
      <c r="D2114" s="145">
        <v>222</v>
      </c>
      <c r="E2114" s="147">
        <v>43112</v>
      </c>
    </row>
    <row r="2115" spans="1:5" s="7" customFormat="1">
      <c r="A2115" s="7" t="s">
        <v>49</v>
      </c>
      <c r="C2115" s="144" t="s">
        <v>6066</v>
      </c>
      <c r="D2115" s="145">
        <v>117</v>
      </c>
      <c r="E2115" s="147">
        <v>43112</v>
      </c>
    </row>
    <row r="2116" spans="1:5" s="7" customFormat="1">
      <c r="A2116" s="7" t="s">
        <v>49</v>
      </c>
      <c r="C2116" s="144" t="s">
        <v>6069</v>
      </c>
      <c r="D2116" s="145">
        <v>240</v>
      </c>
      <c r="E2116" s="147">
        <v>43112</v>
      </c>
    </row>
    <row r="2117" spans="1:5" s="7" customFormat="1">
      <c r="A2117" s="7" t="s">
        <v>49</v>
      </c>
      <c r="C2117" s="144" t="s">
        <v>7084</v>
      </c>
      <c r="D2117" s="145">
        <v>36</v>
      </c>
      <c r="E2117" s="147">
        <v>43112</v>
      </c>
    </row>
    <row r="2118" spans="1:5" s="7" customFormat="1">
      <c r="A2118" s="7" t="s">
        <v>49</v>
      </c>
      <c r="C2118" s="144" t="s">
        <v>7087</v>
      </c>
      <c r="D2118" s="145">
        <v>0</v>
      </c>
      <c r="E2118" s="147">
        <v>43112</v>
      </c>
    </row>
    <row r="2119" spans="1:5" s="7" customFormat="1">
      <c r="A2119" s="7" t="s">
        <v>49</v>
      </c>
      <c r="C2119" s="144" t="s">
        <v>2132</v>
      </c>
      <c r="D2119" s="145">
        <v>144</v>
      </c>
      <c r="E2119" s="147">
        <v>43112</v>
      </c>
    </row>
    <row r="2120" spans="1:5" s="7" customFormat="1">
      <c r="A2120" s="7" t="s">
        <v>49</v>
      </c>
      <c r="C2120" s="144" t="s">
        <v>3788</v>
      </c>
      <c r="D2120" s="145">
        <v>212</v>
      </c>
      <c r="E2120" s="147">
        <v>43112</v>
      </c>
    </row>
    <row r="2121" spans="1:5" s="7" customFormat="1">
      <c r="A2121" s="7" t="s">
        <v>49</v>
      </c>
      <c r="C2121" s="144" t="s">
        <v>2136</v>
      </c>
      <c r="D2121" s="145">
        <v>144</v>
      </c>
      <c r="E2121" s="147">
        <v>43112</v>
      </c>
    </row>
    <row r="2122" spans="1:5" s="7" customFormat="1">
      <c r="A2122" s="7" t="s">
        <v>49</v>
      </c>
      <c r="C2122" s="144" t="s">
        <v>2139</v>
      </c>
      <c r="D2122" s="145">
        <v>99</v>
      </c>
      <c r="E2122" s="147">
        <v>43112</v>
      </c>
    </row>
    <row r="2123" spans="1:5" s="7" customFormat="1">
      <c r="A2123" s="7" t="s">
        <v>49</v>
      </c>
      <c r="C2123" s="144" t="s">
        <v>2142</v>
      </c>
      <c r="D2123" s="145">
        <v>40</v>
      </c>
      <c r="E2123" s="147">
        <v>43112</v>
      </c>
    </row>
    <row r="2124" spans="1:5" s="7" customFormat="1">
      <c r="A2124" s="7" t="s">
        <v>49</v>
      </c>
      <c r="C2124" s="144" t="s">
        <v>3789</v>
      </c>
      <c r="D2124" s="145">
        <v>27</v>
      </c>
      <c r="E2124" s="147">
        <v>43112</v>
      </c>
    </row>
    <row r="2125" spans="1:5" s="7" customFormat="1">
      <c r="A2125" s="7" t="s">
        <v>49</v>
      </c>
      <c r="C2125" s="144" t="s">
        <v>9233</v>
      </c>
      <c r="D2125" s="145">
        <v>9</v>
      </c>
      <c r="E2125" s="147">
        <v>43112</v>
      </c>
    </row>
    <row r="2126" spans="1:5" s="7" customFormat="1">
      <c r="A2126" s="7" t="s">
        <v>49</v>
      </c>
      <c r="C2126" s="144" t="s">
        <v>7100</v>
      </c>
      <c r="D2126" s="145">
        <v>3</v>
      </c>
      <c r="E2126" s="147">
        <v>43112</v>
      </c>
    </row>
    <row r="2127" spans="1:5" s="7" customFormat="1">
      <c r="A2127" s="7" t="s">
        <v>49</v>
      </c>
      <c r="C2127" s="144" t="s">
        <v>2146</v>
      </c>
      <c r="D2127" s="145">
        <v>60</v>
      </c>
      <c r="E2127" s="147">
        <v>43112</v>
      </c>
    </row>
    <row r="2128" spans="1:5" s="7" customFormat="1">
      <c r="A2128" s="7" t="s">
        <v>49</v>
      </c>
      <c r="C2128" s="144" t="s">
        <v>2152</v>
      </c>
      <c r="D2128" s="145">
        <v>2</v>
      </c>
      <c r="E2128" s="147">
        <v>43112</v>
      </c>
    </row>
    <row r="2129" spans="1:5" s="7" customFormat="1">
      <c r="A2129" s="7" t="s">
        <v>49</v>
      </c>
      <c r="C2129" s="144" t="s">
        <v>3790</v>
      </c>
      <c r="D2129" s="145">
        <v>120</v>
      </c>
      <c r="E2129" s="147">
        <v>43112</v>
      </c>
    </row>
    <row r="2130" spans="1:5" s="7" customFormat="1">
      <c r="A2130" s="7" t="s">
        <v>49</v>
      </c>
      <c r="C2130" s="144" t="s">
        <v>3791</v>
      </c>
      <c r="D2130" s="145">
        <v>124</v>
      </c>
      <c r="E2130" s="147">
        <v>43112</v>
      </c>
    </row>
    <row r="2131" spans="1:5" s="7" customFormat="1">
      <c r="A2131" s="7" t="s">
        <v>49</v>
      </c>
      <c r="C2131" s="144" t="s">
        <v>3792</v>
      </c>
      <c r="D2131" s="145">
        <v>5</v>
      </c>
      <c r="E2131" s="147">
        <v>43112</v>
      </c>
    </row>
    <row r="2132" spans="1:5" s="7" customFormat="1">
      <c r="A2132" s="7" t="s">
        <v>49</v>
      </c>
      <c r="C2132" s="144" t="s">
        <v>3793</v>
      </c>
      <c r="D2132" s="145">
        <v>282</v>
      </c>
      <c r="E2132" s="147">
        <v>43112</v>
      </c>
    </row>
    <row r="2133" spans="1:5" s="7" customFormat="1">
      <c r="A2133" s="7" t="s">
        <v>49</v>
      </c>
      <c r="C2133" s="144" t="s">
        <v>3794</v>
      </c>
      <c r="D2133" s="145">
        <v>148</v>
      </c>
      <c r="E2133" s="147">
        <v>43112</v>
      </c>
    </row>
    <row r="2134" spans="1:5" s="7" customFormat="1">
      <c r="A2134" s="7" t="s">
        <v>49</v>
      </c>
      <c r="C2134" s="144" t="s">
        <v>3795</v>
      </c>
      <c r="D2134" s="145">
        <v>135</v>
      </c>
      <c r="E2134" s="147">
        <v>43112</v>
      </c>
    </row>
    <row r="2135" spans="1:5" s="7" customFormat="1">
      <c r="A2135" s="7" t="s">
        <v>49</v>
      </c>
      <c r="C2135" s="144" t="s">
        <v>9234</v>
      </c>
      <c r="D2135" s="145">
        <v>3</v>
      </c>
      <c r="E2135" s="147">
        <v>43112</v>
      </c>
    </row>
    <row r="2136" spans="1:5" s="7" customFormat="1">
      <c r="A2136" s="7" t="s">
        <v>49</v>
      </c>
      <c r="C2136" s="144" t="s">
        <v>9235</v>
      </c>
      <c r="D2136" s="145">
        <v>22</v>
      </c>
      <c r="E2136" s="147">
        <v>43112</v>
      </c>
    </row>
    <row r="2137" spans="1:5" s="7" customFormat="1">
      <c r="A2137" s="7" t="s">
        <v>49</v>
      </c>
      <c r="C2137" s="144" t="s">
        <v>9236</v>
      </c>
      <c r="D2137" s="145">
        <v>4</v>
      </c>
      <c r="E2137" s="147">
        <v>43112</v>
      </c>
    </row>
    <row r="2138" spans="1:5" s="7" customFormat="1">
      <c r="A2138" s="7" t="s">
        <v>49</v>
      </c>
      <c r="C2138" s="144" t="s">
        <v>9237</v>
      </c>
      <c r="D2138" s="145">
        <v>34</v>
      </c>
      <c r="E2138" s="147">
        <v>43112</v>
      </c>
    </row>
    <row r="2139" spans="1:5" s="7" customFormat="1">
      <c r="A2139" s="7" t="s">
        <v>49</v>
      </c>
      <c r="C2139" s="144" t="s">
        <v>9238</v>
      </c>
      <c r="D2139" s="145">
        <v>72</v>
      </c>
      <c r="E2139" s="147">
        <v>43112</v>
      </c>
    </row>
    <row r="2140" spans="1:5" s="7" customFormat="1">
      <c r="A2140" s="7" t="s">
        <v>49</v>
      </c>
      <c r="C2140" s="144" t="s">
        <v>9239</v>
      </c>
      <c r="D2140" s="145">
        <v>108</v>
      </c>
      <c r="E2140" s="147">
        <v>43112</v>
      </c>
    </row>
    <row r="2141" spans="1:5" s="7" customFormat="1">
      <c r="A2141" s="7" t="s">
        <v>49</v>
      </c>
      <c r="C2141" s="144" t="s">
        <v>9240</v>
      </c>
      <c r="D2141" s="145">
        <v>63</v>
      </c>
      <c r="E2141" s="147">
        <v>43112</v>
      </c>
    </row>
    <row r="2142" spans="1:5" s="7" customFormat="1">
      <c r="A2142" s="7" t="s">
        <v>49</v>
      </c>
      <c r="C2142" s="144" t="s">
        <v>9241</v>
      </c>
      <c r="D2142" s="145">
        <v>13</v>
      </c>
      <c r="E2142" s="147">
        <v>43112</v>
      </c>
    </row>
    <row r="2143" spans="1:5" s="7" customFormat="1">
      <c r="A2143" s="7" t="s">
        <v>49</v>
      </c>
      <c r="C2143" s="144" t="s">
        <v>9242</v>
      </c>
      <c r="D2143" s="145">
        <v>6</v>
      </c>
      <c r="E2143" s="147">
        <v>43112</v>
      </c>
    </row>
    <row r="2144" spans="1:5" s="7" customFormat="1">
      <c r="A2144" s="7" t="s">
        <v>49</v>
      </c>
      <c r="C2144" s="144" t="s">
        <v>9243</v>
      </c>
      <c r="D2144" s="145">
        <v>72</v>
      </c>
      <c r="E2144" s="147">
        <v>43112</v>
      </c>
    </row>
    <row r="2145" spans="1:5" s="7" customFormat="1">
      <c r="A2145" s="7" t="s">
        <v>49</v>
      </c>
      <c r="C2145" s="144" t="s">
        <v>7124</v>
      </c>
      <c r="D2145" s="145">
        <v>99</v>
      </c>
      <c r="E2145" s="147">
        <v>43112</v>
      </c>
    </row>
    <row r="2146" spans="1:5" s="7" customFormat="1">
      <c r="A2146" s="7" t="s">
        <v>49</v>
      </c>
      <c r="C2146" s="144" t="s">
        <v>9244</v>
      </c>
      <c r="D2146" s="145">
        <v>25</v>
      </c>
      <c r="E2146" s="147">
        <v>43112</v>
      </c>
    </row>
    <row r="2147" spans="1:5" s="7" customFormat="1">
      <c r="A2147" s="7" t="s">
        <v>49</v>
      </c>
      <c r="C2147" s="144" t="s">
        <v>7127</v>
      </c>
      <c r="D2147" s="145">
        <v>27</v>
      </c>
      <c r="E2147" s="147">
        <v>43112</v>
      </c>
    </row>
    <row r="2148" spans="1:5" s="7" customFormat="1">
      <c r="A2148" s="7" t="s">
        <v>49</v>
      </c>
      <c r="C2148" s="144" t="s">
        <v>7129</v>
      </c>
      <c r="D2148" s="145">
        <v>6</v>
      </c>
      <c r="E2148" s="147">
        <v>43112</v>
      </c>
    </row>
    <row r="2149" spans="1:5" s="7" customFormat="1">
      <c r="A2149" s="7" t="s">
        <v>49</v>
      </c>
      <c r="C2149" s="144" t="s">
        <v>9245</v>
      </c>
      <c r="D2149" s="145">
        <v>96</v>
      </c>
      <c r="E2149" s="147">
        <v>43112</v>
      </c>
    </row>
    <row r="2150" spans="1:5" s="7" customFormat="1">
      <c r="A2150" s="7" t="s">
        <v>49</v>
      </c>
      <c r="C2150" s="144" t="s">
        <v>9246</v>
      </c>
      <c r="D2150" s="145">
        <v>4</v>
      </c>
      <c r="E2150" s="147">
        <v>43112</v>
      </c>
    </row>
    <row r="2151" spans="1:5" s="7" customFormat="1">
      <c r="A2151" s="7" t="s">
        <v>49</v>
      </c>
      <c r="C2151" s="144" t="s">
        <v>9247</v>
      </c>
      <c r="D2151" s="145">
        <v>7</v>
      </c>
      <c r="E2151" s="147">
        <v>43112</v>
      </c>
    </row>
    <row r="2152" spans="1:5" s="7" customFormat="1">
      <c r="A2152" s="7" t="s">
        <v>49</v>
      </c>
      <c r="C2152" s="144" t="s">
        <v>9248</v>
      </c>
      <c r="D2152" s="145">
        <v>12</v>
      </c>
      <c r="E2152" s="147">
        <v>43112</v>
      </c>
    </row>
    <row r="2153" spans="1:5" s="7" customFormat="1">
      <c r="A2153" s="7" t="s">
        <v>49</v>
      </c>
      <c r="C2153" s="144" t="s">
        <v>3796</v>
      </c>
      <c r="D2153" s="145">
        <v>59</v>
      </c>
      <c r="E2153" s="147">
        <v>43112</v>
      </c>
    </row>
    <row r="2154" spans="1:5" s="7" customFormat="1">
      <c r="A2154" s="7" t="s">
        <v>49</v>
      </c>
      <c r="C2154" s="144" t="s">
        <v>9249</v>
      </c>
      <c r="D2154" s="145">
        <v>81</v>
      </c>
      <c r="E2154" s="147">
        <v>43112</v>
      </c>
    </row>
    <row r="2155" spans="1:5" s="7" customFormat="1">
      <c r="A2155" s="7" t="s">
        <v>49</v>
      </c>
      <c r="C2155" s="144" t="s">
        <v>5898</v>
      </c>
      <c r="D2155" s="145">
        <v>600</v>
      </c>
      <c r="E2155" s="147">
        <v>43112</v>
      </c>
    </row>
    <row r="2156" spans="1:5" s="7" customFormat="1">
      <c r="A2156" s="7" t="s">
        <v>49</v>
      </c>
      <c r="C2156" s="144" t="s">
        <v>1504</v>
      </c>
      <c r="D2156" s="145">
        <v>500</v>
      </c>
      <c r="E2156" s="147">
        <v>43112</v>
      </c>
    </row>
    <row r="2157" spans="1:5" s="7" customFormat="1">
      <c r="A2157" s="7" t="s">
        <v>49</v>
      </c>
      <c r="C2157" s="144" t="s">
        <v>1509</v>
      </c>
      <c r="D2157" s="145">
        <v>286</v>
      </c>
      <c r="E2157" s="147">
        <v>43112</v>
      </c>
    </row>
    <row r="2158" spans="1:5" s="7" customFormat="1">
      <c r="A2158" s="7" t="s">
        <v>49</v>
      </c>
      <c r="C2158" s="144" t="s">
        <v>1512</v>
      </c>
      <c r="D2158" s="145">
        <v>504</v>
      </c>
      <c r="E2158" s="147">
        <v>43112</v>
      </c>
    </row>
    <row r="2159" spans="1:5" s="7" customFormat="1">
      <c r="A2159" s="7" t="s">
        <v>49</v>
      </c>
      <c r="C2159" s="144" t="s">
        <v>1516</v>
      </c>
      <c r="D2159" s="145">
        <v>297</v>
      </c>
      <c r="E2159" s="147">
        <v>43112</v>
      </c>
    </row>
    <row r="2160" spans="1:5" s="7" customFormat="1">
      <c r="A2160" s="7" t="s">
        <v>49</v>
      </c>
      <c r="C2160" s="144" t="s">
        <v>9250</v>
      </c>
      <c r="D2160" s="145">
        <v>3024</v>
      </c>
      <c r="E2160" s="147">
        <v>43112</v>
      </c>
    </row>
    <row r="2161" spans="1:5" s="7" customFormat="1">
      <c r="A2161" s="7" t="s">
        <v>49</v>
      </c>
      <c r="C2161" s="144" t="s">
        <v>1519</v>
      </c>
      <c r="D2161" s="145">
        <v>1249</v>
      </c>
      <c r="E2161" s="147">
        <v>43112</v>
      </c>
    </row>
    <row r="2162" spans="1:5" s="7" customFormat="1">
      <c r="A2162" s="7" t="s">
        <v>49</v>
      </c>
      <c r="C2162" s="144" t="s">
        <v>1427</v>
      </c>
      <c r="D2162" s="145">
        <v>3106</v>
      </c>
      <c r="E2162" s="147">
        <v>43112</v>
      </c>
    </row>
    <row r="2163" spans="1:5" s="7" customFormat="1">
      <c r="A2163" s="7" t="s">
        <v>49</v>
      </c>
      <c r="C2163" s="144" t="s">
        <v>1431</v>
      </c>
      <c r="D2163" s="145">
        <v>2370</v>
      </c>
      <c r="E2163" s="147">
        <v>43112</v>
      </c>
    </row>
    <row r="2164" spans="1:5" s="7" customFormat="1">
      <c r="A2164" s="7" t="s">
        <v>49</v>
      </c>
      <c r="C2164" s="144" t="s">
        <v>1434</v>
      </c>
      <c r="D2164" s="145">
        <v>4650</v>
      </c>
      <c r="E2164" s="147">
        <v>43112</v>
      </c>
    </row>
    <row r="2165" spans="1:5" s="7" customFormat="1">
      <c r="A2165" s="7" t="s">
        <v>49</v>
      </c>
      <c r="C2165" s="144" t="s">
        <v>5907</v>
      </c>
      <c r="D2165" s="145">
        <v>150</v>
      </c>
      <c r="E2165" s="147">
        <v>43112</v>
      </c>
    </row>
    <row r="2166" spans="1:5" s="7" customFormat="1">
      <c r="A2166" s="7" t="s">
        <v>49</v>
      </c>
      <c r="C2166" s="144" t="s">
        <v>1437</v>
      </c>
      <c r="D2166" s="145">
        <v>2289</v>
      </c>
      <c r="E2166" s="147">
        <v>43112</v>
      </c>
    </row>
    <row r="2167" spans="1:5" s="7" customFormat="1">
      <c r="A2167" s="7" t="s">
        <v>49</v>
      </c>
      <c r="C2167" s="144" t="s">
        <v>1440</v>
      </c>
      <c r="D2167" s="145">
        <v>522</v>
      </c>
      <c r="E2167" s="147">
        <v>43112</v>
      </c>
    </row>
    <row r="2168" spans="1:5" s="7" customFormat="1">
      <c r="A2168" s="7" t="s">
        <v>49</v>
      </c>
      <c r="C2168" s="144" t="s">
        <v>5911</v>
      </c>
      <c r="D2168" s="145">
        <v>232</v>
      </c>
      <c r="E2168" s="147">
        <v>43112</v>
      </c>
    </row>
    <row r="2169" spans="1:5" s="7" customFormat="1">
      <c r="A2169" s="7" t="s">
        <v>49</v>
      </c>
      <c r="C2169" s="144" t="s">
        <v>1444</v>
      </c>
      <c r="D2169" s="145">
        <v>204</v>
      </c>
      <c r="E2169" s="147">
        <v>43112</v>
      </c>
    </row>
    <row r="2170" spans="1:5" s="7" customFormat="1">
      <c r="A2170" s="7" t="s">
        <v>49</v>
      </c>
      <c r="C2170" s="144" t="s">
        <v>1448</v>
      </c>
      <c r="D2170" s="145">
        <v>934</v>
      </c>
      <c r="E2170" s="147">
        <v>43112</v>
      </c>
    </row>
    <row r="2171" spans="1:5" s="7" customFormat="1">
      <c r="A2171" s="7" t="s">
        <v>49</v>
      </c>
      <c r="C2171" s="144" t="s">
        <v>5915</v>
      </c>
      <c r="D2171" s="145">
        <v>410</v>
      </c>
      <c r="E2171" s="147">
        <v>43112</v>
      </c>
    </row>
    <row r="2172" spans="1:5" s="7" customFormat="1">
      <c r="A2172" s="7" t="s">
        <v>49</v>
      </c>
      <c r="C2172" s="144" t="s">
        <v>1452</v>
      </c>
      <c r="D2172" s="145">
        <v>3536</v>
      </c>
      <c r="E2172" s="147">
        <v>43112</v>
      </c>
    </row>
    <row r="2173" spans="1:5" s="7" customFormat="1">
      <c r="A2173" s="7" t="s">
        <v>49</v>
      </c>
      <c r="C2173" s="144" t="s">
        <v>1455</v>
      </c>
      <c r="D2173" s="145">
        <v>420</v>
      </c>
      <c r="E2173" s="147">
        <v>43112</v>
      </c>
    </row>
    <row r="2174" spans="1:5" s="7" customFormat="1">
      <c r="A2174" s="7" t="s">
        <v>49</v>
      </c>
      <c r="C2174" s="144" t="s">
        <v>1458</v>
      </c>
      <c r="D2174" s="145">
        <v>33420</v>
      </c>
      <c r="E2174" s="147">
        <v>43112</v>
      </c>
    </row>
    <row r="2175" spans="1:5" s="7" customFormat="1">
      <c r="A2175" s="7" t="s">
        <v>49</v>
      </c>
      <c r="C2175" s="144" t="s">
        <v>7133</v>
      </c>
      <c r="D2175" s="145">
        <v>6</v>
      </c>
      <c r="E2175" s="147">
        <v>43112</v>
      </c>
    </row>
    <row r="2176" spans="1:5" s="7" customFormat="1">
      <c r="A2176" s="7" t="s">
        <v>49</v>
      </c>
      <c r="C2176" s="144" t="s">
        <v>7135</v>
      </c>
      <c r="D2176" s="145">
        <v>139</v>
      </c>
      <c r="E2176" s="147">
        <v>43112</v>
      </c>
    </row>
    <row r="2177" spans="1:5" s="7" customFormat="1">
      <c r="A2177" s="7" t="s">
        <v>49</v>
      </c>
      <c r="C2177" s="144" t="s">
        <v>7137</v>
      </c>
      <c r="D2177" s="145">
        <v>87</v>
      </c>
      <c r="E2177" s="147">
        <v>43112</v>
      </c>
    </row>
    <row r="2178" spans="1:5" s="7" customFormat="1">
      <c r="A2178" s="7" t="s">
        <v>49</v>
      </c>
      <c r="C2178" s="144" t="s">
        <v>7139</v>
      </c>
      <c r="D2178" s="145">
        <v>796</v>
      </c>
      <c r="E2178" s="147">
        <v>43112</v>
      </c>
    </row>
    <row r="2179" spans="1:5" s="7" customFormat="1">
      <c r="A2179" s="7" t="s">
        <v>49</v>
      </c>
      <c r="C2179" s="144" t="s">
        <v>2161</v>
      </c>
      <c r="D2179" s="145">
        <v>3</v>
      </c>
      <c r="E2179" s="147">
        <v>43112</v>
      </c>
    </row>
    <row r="2180" spans="1:5" s="7" customFormat="1">
      <c r="A2180" s="7" t="s">
        <v>49</v>
      </c>
      <c r="C2180" s="144" t="s">
        <v>2164</v>
      </c>
      <c r="D2180" s="145">
        <v>538</v>
      </c>
      <c r="E2180" s="147">
        <v>43112</v>
      </c>
    </row>
    <row r="2181" spans="1:5" s="7" customFormat="1">
      <c r="A2181" s="7" t="s">
        <v>49</v>
      </c>
      <c r="C2181" s="144" t="s">
        <v>2167</v>
      </c>
      <c r="D2181" s="145">
        <v>807</v>
      </c>
      <c r="E2181" s="147">
        <v>43112</v>
      </c>
    </row>
    <row r="2182" spans="1:5" s="7" customFormat="1">
      <c r="A2182" s="7" t="s">
        <v>49</v>
      </c>
      <c r="C2182" s="144" t="s">
        <v>2170</v>
      </c>
      <c r="D2182" s="145">
        <v>387</v>
      </c>
      <c r="E2182" s="147">
        <v>43112</v>
      </c>
    </row>
    <row r="2183" spans="1:5" s="7" customFormat="1">
      <c r="A2183" s="7" t="s">
        <v>49</v>
      </c>
      <c r="C2183" s="144" t="s">
        <v>2173</v>
      </c>
      <c r="D2183" s="145">
        <v>317</v>
      </c>
      <c r="E2183" s="147">
        <v>43112</v>
      </c>
    </row>
    <row r="2184" spans="1:5" s="7" customFormat="1">
      <c r="A2184" s="7" t="s">
        <v>49</v>
      </c>
      <c r="C2184" s="144" t="s">
        <v>2176</v>
      </c>
      <c r="D2184" s="145">
        <v>346</v>
      </c>
      <c r="E2184" s="147">
        <v>43112</v>
      </c>
    </row>
    <row r="2185" spans="1:5" s="7" customFormat="1">
      <c r="A2185" s="7" t="s">
        <v>49</v>
      </c>
      <c r="C2185" s="144" t="s">
        <v>2179</v>
      </c>
      <c r="D2185" s="145">
        <v>2236</v>
      </c>
      <c r="E2185" s="147">
        <v>43112</v>
      </c>
    </row>
    <row r="2186" spans="1:5" s="7" customFormat="1">
      <c r="A2186" s="7" t="s">
        <v>49</v>
      </c>
      <c r="C2186" s="144" t="s">
        <v>2182</v>
      </c>
      <c r="D2186" s="145">
        <v>775</v>
      </c>
      <c r="E2186" s="147">
        <v>43112</v>
      </c>
    </row>
    <row r="2187" spans="1:5" s="7" customFormat="1">
      <c r="A2187" s="7" t="s">
        <v>49</v>
      </c>
      <c r="C2187" s="144" t="s">
        <v>2185</v>
      </c>
      <c r="D2187" s="145">
        <v>859</v>
      </c>
      <c r="E2187" s="147">
        <v>43112</v>
      </c>
    </row>
    <row r="2188" spans="1:5" s="7" customFormat="1">
      <c r="A2188" s="7" t="s">
        <v>49</v>
      </c>
      <c r="C2188" s="144" t="s">
        <v>2188</v>
      </c>
      <c r="D2188" s="145">
        <v>450</v>
      </c>
      <c r="E2188" s="147">
        <v>43112</v>
      </c>
    </row>
    <row r="2189" spans="1:5" s="7" customFormat="1">
      <c r="A2189" s="7" t="s">
        <v>49</v>
      </c>
      <c r="C2189" s="144" t="s">
        <v>6257</v>
      </c>
      <c r="D2189" s="145">
        <v>124</v>
      </c>
      <c r="E2189" s="147">
        <v>43112</v>
      </c>
    </row>
    <row r="2190" spans="1:5" s="7" customFormat="1">
      <c r="A2190" s="7" t="s">
        <v>49</v>
      </c>
      <c r="C2190" s="144" t="s">
        <v>7161</v>
      </c>
      <c r="D2190" s="145">
        <v>270</v>
      </c>
      <c r="E2190" s="147">
        <v>43112</v>
      </c>
    </row>
    <row r="2191" spans="1:5" s="7" customFormat="1">
      <c r="A2191" s="7" t="s">
        <v>49</v>
      </c>
      <c r="C2191" s="144" t="s">
        <v>2195</v>
      </c>
      <c r="D2191" s="145">
        <v>96</v>
      </c>
      <c r="E2191" s="147">
        <v>43112</v>
      </c>
    </row>
    <row r="2192" spans="1:5" s="7" customFormat="1">
      <c r="A2192" s="7" t="s">
        <v>49</v>
      </c>
      <c r="C2192" s="144" t="s">
        <v>7163</v>
      </c>
      <c r="D2192" s="145">
        <v>276</v>
      </c>
      <c r="E2192" s="147">
        <v>43112</v>
      </c>
    </row>
    <row r="2193" spans="1:5" s="7" customFormat="1">
      <c r="A2193" s="7" t="s">
        <v>49</v>
      </c>
      <c r="C2193" s="144" t="s">
        <v>2198</v>
      </c>
      <c r="D2193" s="145">
        <v>385</v>
      </c>
      <c r="E2193" s="147">
        <v>43112</v>
      </c>
    </row>
    <row r="2194" spans="1:5" s="7" customFormat="1">
      <c r="A2194" s="7" t="s">
        <v>49</v>
      </c>
      <c r="C2194" s="144" t="s">
        <v>2201</v>
      </c>
      <c r="D2194" s="145">
        <v>297</v>
      </c>
      <c r="E2194" s="147">
        <v>43112</v>
      </c>
    </row>
    <row r="2195" spans="1:5" s="7" customFormat="1">
      <c r="A2195" s="7" t="s">
        <v>49</v>
      </c>
      <c r="C2195" s="144" t="s">
        <v>2204</v>
      </c>
      <c r="D2195" s="145">
        <v>130</v>
      </c>
      <c r="E2195" s="147">
        <v>43112</v>
      </c>
    </row>
    <row r="2196" spans="1:5" s="7" customFormat="1">
      <c r="A2196" s="7" t="s">
        <v>49</v>
      </c>
      <c r="C2196" s="144" t="s">
        <v>2207</v>
      </c>
      <c r="D2196" s="145">
        <v>116</v>
      </c>
      <c r="E2196" s="147">
        <v>43112</v>
      </c>
    </row>
    <row r="2197" spans="1:5" s="7" customFormat="1">
      <c r="A2197" s="7" t="s">
        <v>49</v>
      </c>
      <c r="C2197" s="144" t="s">
        <v>2210</v>
      </c>
      <c r="D2197" s="145">
        <v>19</v>
      </c>
      <c r="E2197" s="147">
        <v>43112</v>
      </c>
    </row>
    <row r="2198" spans="1:5" s="7" customFormat="1">
      <c r="A2198" s="7" t="s">
        <v>49</v>
      </c>
      <c r="C2198" s="144" t="s">
        <v>2213</v>
      </c>
      <c r="D2198" s="145">
        <v>28</v>
      </c>
      <c r="E2198" s="147">
        <v>43112</v>
      </c>
    </row>
    <row r="2199" spans="1:5" s="7" customFormat="1">
      <c r="A2199" s="7" t="s">
        <v>49</v>
      </c>
      <c r="C2199" s="144" t="s">
        <v>2216</v>
      </c>
      <c r="D2199" s="145">
        <v>163</v>
      </c>
      <c r="E2199" s="147">
        <v>43112</v>
      </c>
    </row>
    <row r="2200" spans="1:5" s="7" customFormat="1">
      <c r="A2200" s="7" t="s">
        <v>49</v>
      </c>
      <c r="C2200" s="144" t="s">
        <v>2219</v>
      </c>
      <c r="D2200" s="145">
        <v>357</v>
      </c>
      <c r="E2200" s="147">
        <v>43112</v>
      </c>
    </row>
    <row r="2201" spans="1:5" s="7" customFormat="1">
      <c r="A2201" s="7" t="s">
        <v>49</v>
      </c>
      <c r="C2201" s="144" t="s">
        <v>2225</v>
      </c>
      <c r="D2201" s="145">
        <v>970</v>
      </c>
      <c r="E2201" s="147">
        <v>43112</v>
      </c>
    </row>
    <row r="2202" spans="1:5" s="7" customFormat="1">
      <c r="A2202" s="7" t="s">
        <v>49</v>
      </c>
      <c r="C2202" s="144" t="s">
        <v>2228</v>
      </c>
      <c r="D2202" s="145">
        <v>2532</v>
      </c>
      <c r="E2202" s="147">
        <v>43112</v>
      </c>
    </row>
    <row r="2203" spans="1:5" s="7" customFormat="1">
      <c r="A2203" s="7" t="s">
        <v>49</v>
      </c>
      <c r="C2203" s="144" t="s">
        <v>7186</v>
      </c>
      <c r="D2203" s="145">
        <v>526</v>
      </c>
      <c r="E2203" s="147">
        <v>43112</v>
      </c>
    </row>
    <row r="2204" spans="1:5" s="7" customFormat="1">
      <c r="A2204" s="7" t="s">
        <v>49</v>
      </c>
      <c r="C2204" s="144" t="s">
        <v>7188</v>
      </c>
      <c r="D2204" s="145">
        <v>240</v>
      </c>
      <c r="E2204" s="147">
        <v>43112</v>
      </c>
    </row>
    <row r="2205" spans="1:5" s="7" customFormat="1">
      <c r="A2205" s="7" t="s">
        <v>49</v>
      </c>
      <c r="C2205" s="144" t="s">
        <v>7190</v>
      </c>
      <c r="D2205" s="145">
        <v>536</v>
      </c>
      <c r="E2205" s="147">
        <v>43112</v>
      </c>
    </row>
    <row r="2206" spans="1:5" s="7" customFormat="1">
      <c r="A2206" s="7" t="s">
        <v>49</v>
      </c>
      <c r="C2206" s="144" t="s">
        <v>2234</v>
      </c>
      <c r="D2206" s="145">
        <v>117</v>
      </c>
      <c r="E2206" s="147">
        <v>43112</v>
      </c>
    </row>
    <row r="2207" spans="1:5" s="7" customFormat="1">
      <c r="A2207" s="7" t="s">
        <v>49</v>
      </c>
      <c r="C2207" s="144" t="s">
        <v>2248</v>
      </c>
      <c r="D2207" s="145">
        <v>720</v>
      </c>
      <c r="E2207" s="147">
        <v>43112</v>
      </c>
    </row>
    <row r="2208" spans="1:5" s="7" customFormat="1">
      <c r="A2208" s="7" t="s">
        <v>49</v>
      </c>
      <c r="C2208" s="144" t="s">
        <v>2257</v>
      </c>
      <c r="D2208" s="145">
        <v>720</v>
      </c>
      <c r="E2208" s="147">
        <v>43112</v>
      </c>
    </row>
    <row r="2209" spans="1:5" s="7" customFormat="1">
      <c r="A2209" s="7" t="s">
        <v>49</v>
      </c>
      <c r="C2209" s="144" t="s">
        <v>2260</v>
      </c>
      <c r="D2209" s="145">
        <v>720</v>
      </c>
      <c r="E2209" s="147">
        <v>43112</v>
      </c>
    </row>
    <row r="2210" spans="1:5" s="7" customFormat="1">
      <c r="A2210" s="7" t="s">
        <v>49</v>
      </c>
      <c r="C2210" s="144" t="s">
        <v>2263</v>
      </c>
      <c r="D2210" s="145">
        <v>47</v>
      </c>
      <c r="E2210" s="147">
        <v>43112</v>
      </c>
    </row>
    <row r="2211" spans="1:5" s="7" customFormat="1">
      <c r="A2211" s="7" t="s">
        <v>49</v>
      </c>
      <c r="C2211" s="144" t="s">
        <v>2266</v>
      </c>
      <c r="D2211" s="145">
        <v>4</v>
      </c>
      <c r="E2211" s="147">
        <v>43112</v>
      </c>
    </row>
    <row r="2212" spans="1:5" s="7" customFormat="1">
      <c r="A2212" s="7" t="s">
        <v>49</v>
      </c>
      <c r="C2212" s="144" t="s">
        <v>2269</v>
      </c>
      <c r="D2212" s="145">
        <v>248</v>
      </c>
      <c r="E2212" s="147">
        <v>43112</v>
      </c>
    </row>
    <row r="2213" spans="1:5" s="7" customFormat="1">
      <c r="A2213" s="7" t="s">
        <v>49</v>
      </c>
      <c r="C2213" s="144" t="s">
        <v>2275</v>
      </c>
      <c r="D2213" s="145">
        <v>39</v>
      </c>
      <c r="E2213" s="147">
        <v>43112</v>
      </c>
    </row>
    <row r="2214" spans="1:5" s="7" customFormat="1">
      <c r="A2214" s="7" t="s">
        <v>49</v>
      </c>
      <c r="C2214" s="144" t="s">
        <v>2281</v>
      </c>
      <c r="D2214" s="145">
        <v>969</v>
      </c>
      <c r="E2214" s="147">
        <v>43112</v>
      </c>
    </row>
    <row r="2215" spans="1:5" s="7" customFormat="1">
      <c r="A2215" s="7" t="s">
        <v>49</v>
      </c>
      <c r="C2215" s="144" t="s">
        <v>2284</v>
      </c>
      <c r="D2215" s="145">
        <v>6</v>
      </c>
      <c r="E2215" s="147">
        <v>43112</v>
      </c>
    </row>
    <row r="2216" spans="1:5" s="7" customFormat="1">
      <c r="A2216" s="7" t="s">
        <v>49</v>
      </c>
      <c r="C2216" s="144" t="s">
        <v>2287</v>
      </c>
      <c r="D2216" s="145">
        <v>590</v>
      </c>
      <c r="E2216" s="147">
        <v>43112</v>
      </c>
    </row>
    <row r="2217" spans="1:5" s="7" customFormat="1">
      <c r="A2217" s="7" t="s">
        <v>49</v>
      </c>
      <c r="C2217" s="144" t="s">
        <v>2290</v>
      </c>
      <c r="D2217" s="145">
        <v>69</v>
      </c>
      <c r="E2217" s="147">
        <v>43112</v>
      </c>
    </row>
    <row r="2218" spans="1:5" s="7" customFormat="1">
      <c r="A2218" s="7" t="s">
        <v>49</v>
      </c>
      <c r="C2218" s="144" t="s">
        <v>2293</v>
      </c>
      <c r="D2218" s="145">
        <v>3795</v>
      </c>
      <c r="E2218" s="147">
        <v>43112</v>
      </c>
    </row>
    <row r="2219" spans="1:5" s="7" customFormat="1">
      <c r="A2219" s="7" t="s">
        <v>49</v>
      </c>
      <c r="C2219" s="144" t="s">
        <v>2296</v>
      </c>
      <c r="D2219" s="145">
        <v>4200</v>
      </c>
      <c r="E2219" s="147">
        <v>43112</v>
      </c>
    </row>
    <row r="2220" spans="1:5" s="7" customFormat="1">
      <c r="A2220" s="7" t="s">
        <v>49</v>
      </c>
      <c r="C2220" s="144" t="s">
        <v>2298</v>
      </c>
      <c r="D2220" s="145">
        <v>184</v>
      </c>
      <c r="E2220" s="147">
        <v>43112</v>
      </c>
    </row>
    <row r="2221" spans="1:5" s="7" customFormat="1">
      <c r="A2221" s="7" t="s">
        <v>49</v>
      </c>
      <c r="C2221" s="144" t="s">
        <v>2301</v>
      </c>
      <c r="D2221" s="145">
        <v>189</v>
      </c>
      <c r="E2221" s="147">
        <v>43112</v>
      </c>
    </row>
    <row r="2222" spans="1:5" s="7" customFormat="1">
      <c r="A2222" s="7" t="s">
        <v>49</v>
      </c>
      <c r="C2222" s="144" t="s">
        <v>7239</v>
      </c>
      <c r="D2222" s="145">
        <v>311</v>
      </c>
      <c r="E2222" s="147">
        <v>43112</v>
      </c>
    </row>
    <row r="2223" spans="1:5" s="7" customFormat="1">
      <c r="A2223" s="7" t="s">
        <v>49</v>
      </c>
      <c r="C2223" s="144" t="s">
        <v>2304</v>
      </c>
      <c r="D2223" s="145">
        <v>76</v>
      </c>
      <c r="E2223" s="147">
        <v>43112</v>
      </c>
    </row>
    <row r="2224" spans="1:5" s="7" customFormat="1">
      <c r="A2224" s="7" t="s">
        <v>49</v>
      </c>
      <c r="C2224" s="144" t="s">
        <v>2307</v>
      </c>
      <c r="D2224" s="145">
        <v>1440</v>
      </c>
      <c r="E2224" s="147">
        <v>43112</v>
      </c>
    </row>
    <row r="2225" spans="1:5" s="7" customFormat="1">
      <c r="A2225" s="7" t="s">
        <v>49</v>
      </c>
      <c r="C2225" s="144" t="s">
        <v>2310</v>
      </c>
      <c r="D2225" s="145">
        <v>2160</v>
      </c>
      <c r="E2225" s="147">
        <v>43112</v>
      </c>
    </row>
    <row r="2226" spans="1:5" s="7" customFormat="1">
      <c r="A2226" s="7" t="s">
        <v>49</v>
      </c>
      <c r="C2226" s="144" t="s">
        <v>2313</v>
      </c>
      <c r="D2226" s="145">
        <v>1021</v>
      </c>
      <c r="E2226" s="147">
        <v>43112</v>
      </c>
    </row>
    <row r="2227" spans="1:5" s="7" customFormat="1">
      <c r="A2227" s="7" t="s">
        <v>49</v>
      </c>
      <c r="C2227" s="144" t="s">
        <v>2316</v>
      </c>
      <c r="D2227" s="145">
        <v>436</v>
      </c>
      <c r="E2227" s="147">
        <v>43112</v>
      </c>
    </row>
    <row r="2228" spans="1:5" s="7" customFormat="1">
      <c r="A2228" s="7" t="s">
        <v>49</v>
      </c>
      <c r="C2228" s="144" t="s">
        <v>7250</v>
      </c>
      <c r="D2228" s="145">
        <v>251</v>
      </c>
      <c r="E2228" s="147">
        <v>43112</v>
      </c>
    </row>
    <row r="2229" spans="1:5" s="7" customFormat="1">
      <c r="A2229" s="7" t="s">
        <v>49</v>
      </c>
      <c r="C2229" s="144" t="s">
        <v>7254</v>
      </c>
      <c r="D2229" s="145">
        <v>18</v>
      </c>
      <c r="E2229" s="147">
        <v>43112</v>
      </c>
    </row>
    <row r="2230" spans="1:5" s="7" customFormat="1">
      <c r="A2230" s="7" t="s">
        <v>49</v>
      </c>
      <c r="C2230" s="144" t="s">
        <v>4996</v>
      </c>
      <c r="D2230" s="145">
        <v>8</v>
      </c>
      <c r="E2230" s="147">
        <v>43112</v>
      </c>
    </row>
    <row r="2231" spans="1:5" s="7" customFormat="1">
      <c r="A2231" s="7" t="s">
        <v>49</v>
      </c>
      <c r="C2231" s="144" t="s">
        <v>5000</v>
      </c>
      <c r="D2231" s="145">
        <v>3</v>
      </c>
      <c r="E2231" s="147">
        <v>43112</v>
      </c>
    </row>
    <row r="2232" spans="1:5" s="7" customFormat="1">
      <c r="A2232" s="7" t="s">
        <v>49</v>
      </c>
      <c r="C2232" s="144" t="s">
        <v>2320</v>
      </c>
      <c r="D2232" s="145">
        <v>54</v>
      </c>
      <c r="E2232" s="147">
        <v>43112</v>
      </c>
    </row>
    <row r="2233" spans="1:5" s="7" customFormat="1">
      <c r="A2233" s="7" t="s">
        <v>49</v>
      </c>
      <c r="C2233" s="144" t="s">
        <v>2323</v>
      </c>
      <c r="D2233" s="145">
        <v>568</v>
      </c>
      <c r="E2233" s="147">
        <v>43112</v>
      </c>
    </row>
    <row r="2234" spans="1:5" s="7" customFormat="1">
      <c r="A2234" s="7" t="s">
        <v>49</v>
      </c>
      <c r="C2234" s="144" t="s">
        <v>2327</v>
      </c>
      <c r="D2234" s="145">
        <v>87</v>
      </c>
      <c r="E2234" s="147">
        <v>43112</v>
      </c>
    </row>
    <row r="2235" spans="1:5" s="7" customFormat="1">
      <c r="A2235" s="7" t="s">
        <v>49</v>
      </c>
      <c r="C2235" s="144" t="s">
        <v>2330</v>
      </c>
      <c r="D2235" s="145">
        <v>202</v>
      </c>
      <c r="E2235" s="147">
        <v>43112</v>
      </c>
    </row>
    <row r="2236" spans="1:5" s="7" customFormat="1">
      <c r="A2236" s="7" t="s">
        <v>49</v>
      </c>
      <c r="C2236" s="144" t="s">
        <v>2333</v>
      </c>
      <c r="D2236" s="145">
        <v>180</v>
      </c>
      <c r="E2236" s="147">
        <v>43112</v>
      </c>
    </row>
    <row r="2237" spans="1:5" s="7" customFormat="1">
      <c r="A2237" s="7" t="s">
        <v>49</v>
      </c>
      <c r="C2237" s="144" t="s">
        <v>2336</v>
      </c>
      <c r="D2237" s="145">
        <v>115</v>
      </c>
      <c r="E2237" s="147">
        <v>43112</v>
      </c>
    </row>
    <row r="2238" spans="1:5" s="7" customFormat="1">
      <c r="A2238" s="7" t="s">
        <v>49</v>
      </c>
      <c r="C2238" s="144" t="s">
        <v>2339</v>
      </c>
      <c r="D2238" s="145">
        <v>828</v>
      </c>
      <c r="E2238" s="147">
        <v>43112</v>
      </c>
    </row>
    <row r="2239" spans="1:5" s="7" customFormat="1">
      <c r="A2239" s="7" t="s">
        <v>49</v>
      </c>
      <c r="C2239" s="144" t="s">
        <v>2342</v>
      </c>
      <c r="D2239" s="145">
        <v>106</v>
      </c>
      <c r="E2239" s="147">
        <v>43112</v>
      </c>
    </row>
    <row r="2240" spans="1:5" s="7" customFormat="1">
      <c r="A2240" s="7" t="s">
        <v>49</v>
      </c>
      <c r="C2240" s="144" t="s">
        <v>2345</v>
      </c>
      <c r="D2240" s="145">
        <v>148</v>
      </c>
      <c r="E2240" s="147">
        <v>43112</v>
      </c>
    </row>
    <row r="2241" spans="1:5" s="7" customFormat="1">
      <c r="A2241" s="7" t="s">
        <v>49</v>
      </c>
      <c r="C2241" s="144" t="s">
        <v>7272</v>
      </c>
      <c r="D2241" s="145">
        <v>8</v>
      </c>
      <c r="E2241" s="147">
        <v>43112</v>
      </c>
    </row>
    <row r="2242" spans="1:5" s="7" customFormat="1">
      <c r="A2242" s="7" t="s">
        <v>49</v>
      </c>
      <c r="C2242" s="144" t="s">
        <v>2348</v>
      </c>
      <c r="D2242" s="145">
        <v>29</v>
      </c>
      <c r="E2242" s="147">
        <v>43112</v>
      </c>
    </row>
    <row r="2243" spans="1:5" s="7" customFormat="1">
      <c r="A2243" s="7" t="s">
        <v>49</v>
      </c>
      <c r="C2243" s="144" t="s">
        <v>2351</v>
      </c>
      <c r="D2243" s="145">
        <v>21</v>
      </c>
      <c r="E2243" s="147">
        <v>43112</v>
      </c>
    </row>
    <row r="2244" spans="1:5" s="7" customFormat="1">
      <c r="A2244" s="7" t="s">
        <v>49</v>
      </c>
      <c r="C2244" s="144" t="s">
        <v>2354</v>
      </c>
      <c r="D2244" s="145">
        <v>54</v>
      </c>
      <c r="E2244" s="147">
        <v>43112</v>
      </c>
    </row>
    <row r="2245" spans="1:5" s="7" customFormat="1">
      <c r="A2245" s="7" t="s">
        <v>49</v>
      </c>
      <c r="C2245" s="144" t="s">
        <v>2357</v>
      </c>
      <c r="D2245" s="145">
        <v>112</v>
      </c>
      <c r="E2245" s="147">
        <v>43112</v>
      </c>
    </row>
    <row r="2246" spans="1:5" s="7" customFormat="1">
      <c r="A2246" s="7" t="s">
        <v>49</v>
      </c>
      <c r="C2246" s="144" t="s">
        <v>2361</v>
      </c>
      <c r="D2246" s="145">
        <v>159</v>
      </c>
      <c r="E2246" s="147">
        <v>43112</v>
      </c>
    </row>
    <row r="2247" spans="1:5" s="7" customFormat="1">
      <c r="A2247" s="7" t="s">
        <v>49</v>
      </c>
      <c r="C2247" s="144" t="s">
        <v>2367</v>
      </c>
      <c r="D2247" s="145">
        <v>0</v>
      </c>
      <c r="E2247" s="147">
        <v>43112</v>
      </c>
    </row>
    <row r="2248" spans="1:5" s="7" customFormat="1">
      <c r="A2248" s="7" t="s">
        <v>49</v>
      </c>
      <c r="C2248" s="144" t="s">
        <v>7299</v>
      </c>
      <c r="D2248" s="145">
        <v>336</v>
      </c>
      <c r="E2248" s="147">
        <v>43112</v>
      </c>
    </row>
    <row r="2249" spans="1:5" s="7" customFormat="1">
      <c r="A2249" s="7" t="s">
        <v>49</v>
      </c>
      <c r="C2249" s="144" t="s">
        <v>7303</v>
      </c>
      <c r="D2249" s="145">
        <v>1</v>
      </c>
      <c r="E2249" s="147">
        <v>43112</v>
      </c>
    </row>
    <row r="2250" spans="1:5" s="7" customFormat="1">
      <c r="A2250" s="7" t="s">
        <v>49</v>
      </c>
      <c r="C2250" s="144" t="s">
        <v>7306</v>
      </c>
      <c r="D2250" s="145">
        <v>207</v>
      </c>
      <c r="E2250" s="147">
        <v>43112</v>
      </c>
    </row>
    <row r="2251" spans="1:5" s="7" customFormat="1">
      <c r="A2251" s="7" t="s">
        <v>49</v>
      </c>
      <c r="C2251" s="144" t="s">
        <v>7313</v>
      </c>
      <c r="D2251" s="145">
        <v>355</v>
      </c>
      <c r="E2251" s="147">
        <v>43112</v>
      </c>
    </row>
    <row r="2252" spans="1:5" s="7" customFormat="1">
      <c r="A2252" s="7" t="s">
        <v>49</v>
      </c>
      <c r="C2252" s="144" t="s">
        <v>7317</v>
      </c>
      <c r="D2252" s="145">
        <v>23</v>
      </c>
      <c r="E2252" s="147">
        <v>43112</v>
      </c>
    </row>
    <row r="2253" spans="1:5" s="7" customFormat="1">
      <c r="A2253" s="7" t="s">
        <v>49</v>
      </c>
      <c r="C2253" s="144" t="s">
        <v>7319</v>
      </c>
      <c r="D2253" s="145">
        <v>386</v>
      </c>
      <c r="E2253" s="147">
        <v>43112</v>
      </c>
    </row>
    <row r="2254" spans="1:5" s="7" customFormat="1">
      <c r="A2254" s="7" t="s">
        <v>49</v>
      </c>
      <c r="C2254" s="144" t="s">
        <v>7322</v>
      </c>
      <c r="D2254" s="145">
        <v>388</v>
      </c>
      <c r="E2254" s="147">
        <v>43112</v>
      </c>
    </row>
    <row r="2255" spans="1:5" s="7" customFormat="1">
      <c r="A2255" s="7" t="s">
        <v>49</v>
      </c>
      <c r="C2255" s="144" t="s">
        <v>2388</v>
      </c>
      <c r="D2255" s="145">
        <v>147</v>
      </c>
      <c r="E2255" s="147">
        <v>43112</v>
      </c>
    </row>
    <row r="2256" spans="1:5" s="7" customFormat="1">
      <c r="A2256" s="7" t="s">
        <v>49</v>
      </c>
      <c r="C2256" s="144" t="s">
        <v>2394</v>
      </c>
      <c r="D2256" s="145">
        <v>1</v>
      </c>
      <c r="E2256" s="147">
        <v>43112</v>
      </c>
    </row>
    <row r="2257" spans="1:5" s="7" customFormat="1">
      <c r="A2257" s="7" t="s">
        <v>49</v>
      </c>
      <c r="C2257" s="144" t="s">
        <v>2397</v>
      </c>
      <c r="D2257" s="145">
        <v>354</v>
      </c>
      <c r="E2257" s="147">
        <v>43112</v>
      </c>
    </row>
    <row r="2258" spans="1:5" s="7" customFormat="1">
      <c r="A2258" s="7" t="s">
        <v>49</v>
      </c>
      <c r="C2258" s="144" t="s">
        <v>2400</v>
      </c>
      <c r="D2258" s="145">
        <v>702</v>
      </c>
      <c r="E2258" s="147">
        <v>43112</v>
      </c>
    </row>
    <row r="2259" spans="1:5" s="7" customFormat="1">
      <c r="A2259" s="7" t="s">
        <v>49</v>
      </c>
      <c r="C2259" s="144" t="s">
        <v>2403</v>
      </c>
      <c r="D2259" s="145">
        <v>983</v>
      </c>
      <c r="E2259" s="147">
        <v>43112</v>
      </c>
    </row>
    <row r="2260" spans="1:5" s="7" customFormat="1">
      <c r="A2260" s="7" t="s">
        <v>49</v>
      </c>
      <c r="C2260" s="144" t="s">
        <v>2409</v>
      </c>
      <c r="D2260" s="145">
        <v>35</v>
      </c>
      <c r="E2260" s="147">
        <v>43112</v>
      </c>
    </row>
    <row r="2261" spans="1:5" s="7" customFormat="1">
      <c r="A2261" s="7" t="s">
        <v>49</v>
      </c>
      <c r="C2261" s="144" t="s">
        <v>2415</v>
      </c>
      <c r="D2261" s="145">
        <v>206</v>
      </c>
      <c r="E2261" s="147">
        <v>43112</v>
      </c>
    </row>
    <row r="2262" spans="1:5" s="7" customFormat="1">
      <c r="A2262" s="7" t="s">
        <v>49</v>
      </c>
      <c r="C2262" s="144" t="s">
        <v>2418</v>
      </c>
      <c r="D2262" s="145">
        <v>175</v>
      </c>
      <c r="E2262" s="147">
        <v>43112</v>
      </c>
    </row>
    <row r="2263" spans="1:5" s="7" customFormat="1">
      <c r="A2263" s="7" t="s">
        <v>49</v>
      </c>
      <c r="C2263" s="144" t="s">
        <v>2421</v>
      </c>
      <c r="D2263" s="145">
        <v>374</v>
      </c>
      <c r="E2263" s="147">
        <v>43112</v>
      </c>
    </row>
    <row r="2264" spans="1:5" s="7" customFormat="1">
      <c r="A2264" s="7" t="s">
        <v>49</v>
      </c>
      <c r="C2264" s="144" t="s">
        <v>7349</v>
      </c>
      <c r="D2264" s="145">
        <v>101</v>
      </c>
      <c r="E2264" s="147">
        <v>43112</v>
      </c>
    </row>
    <row r="2265" spans="1:5" s="7" customFormat="1">
      <c r="A2265" s="7" t="s">
        <v>49</v>
      </c>
      <c r="C2265" s="144" t="s">
        <v>7351</v>
      </c>
      <c r="D2265" s="145">
        <v>170</v>
      </c>
      <c r="E2265" s="147">
        <v>43112</v>
      </c>
    </row>
    <row r="2266" spans="1:5" s="7" customFormat="1">
      <c r="A2266" s="7" t="s">
        <v>49</v>
      </c>
      <c r="C2266" s="144" t="s">
        <v>2427</v>
      </c>
      <c r="D2266" s="145">
        <v>127</v>
      </c>
      <c r="E2266" s="147">
        <v>43112</v>
      </c>
    </row>
    <row r="2267" spans="1:5" s="7" customFormat="1">
      <c r="A2267" s="7" t="s">
        <v>49</v>
      </c>
      <c r="C2267" s="144" t="s">
        <v>2430</v>
      </c>
      <c r="D2267" s="145">
        <v>127</v>
      </c>
      <c r="E2267" s="147">
        <v>43112</v>
      </c>
    </row>
    <row r="2268" spans="1:5" s="7" customFormat="1">
      <c r="A2268" s="7" t="s">
        <v>49</v>
      </c>
      <c r="C2268" s="144" t="s">
        <v>2433</v>
      </c>
      <c r="D2268" s="145">
        <v>582</v>
      </c>
      <c r="E2268" s="147">
        <v>43112</v>
      </c>
    </row>
    <row r="2269" spans="1:5" s="7" customFormat="1">
      <c r="A2269" s="7" t="s">
        <v>49</v>
      </c>
      <c r="C2269" s="144" t="s">
        <v>2436</v>
      </c>
      <c r="D2269" s="145">
        <v>1555</v>
      </c>
      <c r="E2269" s="147">
        <v>43112</v>
      </c>
    </row>
    <row r="2270" spans="1:5" s="7" customFormat="1">
      <c r="A2270" s="7" t="s">
        <v>49</v>
      </c>
      <c r="C2270" s="144" t="s">
        <v>7364</v>
      </c>
      <c r="D2270" s="145">
        <v>129</v>
      </c>
      <c r="E2270" s="147">
        <v>43112</v>
      </c>
    </row>
    <row r="2271" spans="1:5" s="7" customFormat="1">
      <c r="A2271" s="7" t="s">
        <v>49</v>
      </c>
      <c r="C2271" s="144" t="s">
        <v>3803</v>
      </c>
      <c r="D2271" s="145">
        <v>210</v>
      </c>
      <c r="E2271" s="147">
        <v>43112</v>
      </c>
    </row>
    <row r="2272" spans="1:5" s="7" customFormat="1">
      <c r="A2272" s="7" t="s">
        <v>49</v>
      </c>
      <c r="C2272" s="144" t="s">
        <v>7367</v>
      </c>
      <c r="D2272" s="145">
        <v>230</v>
      </c>
      <c r="E2272" s="147">
        <v>43112</v>
      </c>
    </row>
    <row r="2273" spans="1:5" s="7" customFormat="1">
      <c r="A2273" s="7" t="s">
        <v>49</v>
      </c>
      <c r="C2273" s="144" t="s">
        <v>3804</v>
      </c>
      <c r="D2273" s="145">
        <v>84</v>
      </c>
      <c r="E2273" s="147">
        <v>43112</v>
      </c>
    </row>
    <row r="2274" spans="1:5" s="7" customFormat="1">
      <c r="A2274" s="7" t="s">
        <v>49</v>
      </c>
      <c r="C2274" s="144" t="s">
        <v>7370</v>
      </c>
      <c r="D2274" s="145">
        <v>68</v>
      </c>
      <c r="E2274" s="147">
        <v>43112</v>
      </c>
    </row>
    <row r="2275" spans="1:5" s="7" customFormat="1">
      <c r="A2275" s="7" t="s">
        <v>49</v>
      </c>
      <c r="C2275" s="144" t="s">
        <v>3805</v>
      </c>
      <c r="D2275" s="145">
        <v>52</v>
      </c>
      <c r="E2275" s="147">
        <v>43112</v>
      </c>
    </row>
    <row r="2276" spans="1:5" s="7" customFormat="1">
      <c r="A2276" s="7" t="s">
        <v>49</v>
      </c>
      <c r="C2276" s="144" t="s">
        <v>7373</v>
      </c>
      <c r="D2276" s="145">
        <v>47</v>
      </c>
      <c r="E2276" s="147">
        <v>43112</v>
      </c>
    </row>
    <row r="2277" spans="1:5" s="7" customFormat="1">
      <c r="A2277" s="7" t="s">
        <v>49</v>
      </c>
      <c r="C2277" s="144" t="s">
        <v>2442</v>
      </c>
      <c r="D2277" s="145">
        <v>2</v>
      </c>
      <c r="E2277" s="147">
        <v>43112</v>
      </c>
    </row>
    <row r="2278" spans="1:5" s="7" customFormat="1">
      <c r="A2278" s="7" t="s">
        <v>49</v>
      </c>
      <c r="C2278" s="144" t="s">
        <v>2445</v>
      </c>
      <c r="D2278" s="145">
        <v>986</v>
      </c>
      <c r="E2278" s="147">
        <v>43112</v>
      </c>
    </row>
    <row r="2279" spans="1:5" s="7" customFormat="1">
      <c r="A2279" s="7" t="s">
        <v>49</v>
      </c>
      <c r="C2279" s="144" t="s">
        <v>2448</v>
      </c>
      <c r="D2279" s="145">
        <v>269</v>
      </c>
      <c r="E2279" s="147">
        <v>43112</v>
      </c>
    </row>
    <row r="2280" spans="1:5" s="7" customFormat="1">
      <c r="A2280" s="7" t="s">
        <v>49</v>
      </c>
      <c r="C2280" s="144" t="s">
        <v>2451</v>
      </c>
      <c r="D2280" s="145">
        <v>390</v>
      </c>
      <c r="E2280" s="147">
        <v>43112</v>
      </c>
    </row>
    <row r="2281" spans="1:5" s="7" customFormat="1">
      <c r="A2281" s="7" t="s">
        <v>49</v>
      </c>
      <c r="C2281" s="144" t="s">
        <v>2454</v>
      </c>
      <c r="D2281" s="145">
        <v>15</v>
      </c>
      <c r="E2281" s="147">
        <v>43112</v>
      </c>
    </row>
    <row r="2282" spans="1:5" s="7" customFormat="1">
      <c r="A2282" s="7" t="s">
        <v>49</v>
      </c>
      <c r="C2282" s="144" t="s">
        <v>2460</v>
      </c>
      <c r="D2282" s="145">
        <v>835</v>
      </c>
      <c r="E2282" s="147">
        <v>43112</v>
      </c>
    </row>
    <row r="2283" spans="1:5" s="7" customFormat="1">
      <c r="A2283" s="7" t="s">
        <v>49</v>
      </c>
      <c r="C2283" s="144" t="s">
        <v>7389</v>
      </c>
      <c r="D2283" s="145">
        <v>143</v>
      </c>
      <c r="E2283" s="147">
        <v>43112</v>
      </c>
    </row>
    <row r="2284" spans="1:5" s="7" customFormat="1">
      <c r="A2284" s="7" t="s">
        <v>49</v>
      </c>
      <c r="C2284" s="144" t="s">
        <v>7391</v>
      </c>
      <c r="D2284" s="145">
        <v>136</v>
      </c>
      <c r="E2284" s="147">
        <v>43112</v>
      </c>
    </row>
    <row r="2285" spans="1:5" s="7" customFormat="1">
      <c r="A2285" s="7" t="s">
        <v>49</v>
      </c>
      <c r="C2285" s="144" t="s">
        <v>7393</v>
      </c>
      <c r="D2285" s="145">
        <v>213</v>
      </c>
      <c r="E2285" s="147">
        <v>43112</v>
      </c>
    </row>
    <row r="2286" spans="1:5" s="7" customFormat="1">
      <c r="A2286" s="7" t="s">
        <v>49</v>
      </c>
      <c r="C2286" s="144" t="s">
        <v>7395</v>
      </c>
      <c r="D2286" s="145">
        <v>77</v>
      </c>
      <c r="E2286" s="147">
        <v>43112</v>
      </c>
    </row>
    <row r="2287" spans="1:5" s="7" customFormat="1">
      <c r="A2287" s="7" t="s">
        <v>49</v>
      </c>
      <c r="C2287" s="144" t="s">
        <v>2463</v>
      </c>
      <c r="D2287" s="145">
        <v>75</v>
      </c>
      <c r="E2287" s="147">
        <v>43112</v>
      </c>
    </row>
    <row r="2288" spans="1:5" s="7" customFormat="1">
      <c r="A2288" s="7" t="s">
        <v>49</v>
      </c>
      <c r="C2288" s="144" t="s">
        <v>7399</v>
      </c>
      <c r="D2288" s="145">
        <v>1309</v>
      </c>
      <c r="E2288" s="147">
        <v>43112</v>
      </c>
    </row>
    <row r="2289" spans="1:5" s="7" customFormat="1">
      <c r="A2289" s="7" t="s">
        <v>49</v>
      </c>
      <c r="C2289" s="144" t="s">
        <v>7401</v>
      </c>
      <c r="D2289" s="145">
        <v>2526</v>
      </c>
      <c r="E2289" s="147">
        <v>43112</v>
      </c>
    </row>
    <row r="2290" spans="1:5" s="7" customFormat="1">
      <c r="A2290" s="7" t="s">
        <v>49</v>
      </c>
      <c r="C2290" s="144" t="s">
        <v>7403</v>
      </c>
      <c r="D2290" s="145">
        <v>1446</v>
      </c>
      <c r="E2290" s="147">
        <v>43112</v>
      </c>
    </row>
    <row r="2291" spans="1:5" s="7" customFormat="1">
      <c r="A2291" s="7" t="s">
        <v>49</v>
      </c>
      <c r="C2291" s="144" t="s">
        <v>7405</v>
      </c>
      <c r="D2291" s="145">
        <v>300</v>
      </c>
      <c r="E2291" s="147">
        <v>43112</v>
      </c>
    </row>
    <row r="2292" spans="1:5" s="7" customFormat="1">
      <c r="A2292" s="7" t="s">
        <v>49</v>
      </c>
      <c r="C2292" s="144" t="s">
        <v>7407</v>
      </c>
      <c r="D2292" s="145">
        <v>718</v>
      </c>
      <c r="E2292" s="147">
        <v>43112</v>
      </c>
    </row>
    <row r="2293" spans="1:5" s="7" customFormat="1">
      <c r="A2293" s="7" t="s">
        <v>49</v>
      </c>
      <c r="C2293" s="144" t="s">
        <v>7409</v>
      </c>
      <c r="D2293" s="145">
        <v>382</v>
      </c>
      <c r="E2293" s="147">
        <v>43112</v>
      </c>
    </row>
    <row r="2294" spans="1:5" s="7" customFormat="1">
      <c r="A2294" s="7" t="s">
        <v>49</v>
      </c>
      <c r="C2294" s="144" t="s">
        <v>7411</v>
      </c>
      <c r="D2294" s="145">
        <v>139</v>
      </c>
      <c r="E2294" s="147">
        <v>43112</v>
      </c>
    </row>
    <row r="2295" spans="1:5" s="7" customFormat="1">
      <c r="A2295" s="7" t="s">
        <v>49</v>
      </c>
      <c r="C2295" s="144" t="s">
        <v>2466</v>
      </c>
      <c r="D2295" s="145">
        <v>136</v>
      </c>
      <c r="E2295" s="147">
        <v>43112</v>
      </c>
    </row>
    <row r="2296" spans="1:5" s="7" customFormat="1">
      <c r="A2296" s="7" t="s">
        <v>49</v>
      </c>
      <c r="C2296" s="144" t="s">
        <v>2475</v>
      </c>
      <c r="D2296" s="145">
        <v>51</v>
      </c>
      <c r="E2296" s="147">
        <v>43112</v>
      </c>
    </row>
    <row r="2297" spans="1:5" s="7" customFormat="1">
      <c r="A2297" s="7" t="s">
        <v>49</v>
      </c>
      <c r="C2297" s="144" t="s">
        <v>2478</v>
      </c>
      <c r="D2297" s="145">
        <v>69</v>
      </c>
      <c r="E2297" s="147">
        <v>43112</v>
      </c>
    </row>
    <row r="2298" spans="1:5" s="7" customFormat="1">
      <c r="A2298" s="7" t="s">
        <v>49</v>
      </c>
      <c r="C2298" s="144" t="s">
        <v>2483</v>
      </c>
      <c r="D2298" s="145">
        <v>212</v>
      </c>
      <c r="E2298" s="147">
        <v>43112</v>
      </c>
    </row>
    <row r="2299" spans="1:5" s="7" customFormat="1">
      <c r="A2299" s="7" t="s">
        <v>49</v>
      </c>
      <c r="C2299" s="144" t="s">
        <v>3807</v>
      </c>
      <c r="D2299" s="145">
        <v>90</v>
      </c>
      <c r="E2299" s="147">
        <v>43112</v>
      </c>
    </row>
    <row r="2300" spans="1:5" s="7" customFormat="1">
      <c r="A2300" s="7" t="s">
        <v>49</v>
      </c>
      <c r="C2300" s="144" t="s">
        <v>2489</v>
      </c>
      <c r="D2300" s="145">
        <v>447</v>
      </c>
      <c r="E2300" s="147">
        <v>43112</v>
      </c>
    </row>
    <row r="2301" spans="1:5" s="7" customFormat="1">
      <c r="A2301" s="7" t="s">
        <v>49</v>
      </c>
      <c r="C2301" s="144" t="s">
        <v>2492</v>
      </c>
      <c r="D2301" s="145">
        <v>420</v>
      </c>
      <c r="E2301" s="147">
        <v>43112</v>
      </c>
    </row>
    <row r="2302" spans="1:5" s="7" customFormat="1">
      <c r="A2302" s="7" t="s">
        <v>49</v>
      </c>
      <c r="C2302" s="144" t="s">
        <v>7433</v>
      </c>
      <c r="D2302" s="145">
        <v>270</v>
      </c>
      <c r="E2302" s="147">
        <v>43112</v>
      </c>
    </row>
    <row r="2303" spans="1:5" s="7" customFormat="1">
      <c r="A2303" s="7" t="s">
        <v>49</v>
      </c>
      <c r="C2303" s="144" t="s">
        <v>2495</v>
      </c>
      <c r="D2303" s="145">
        <v>585</v>
      </c>
      <c r="E2303" s="147">
        <v>43112</v>
      </c>
    </row>
    <row r="2304" spans="1:5" s="7" customFormat="1">
      <c r="A2304" s="7" t="s">
        <v>49</v>
      </c>
      <c r="C2304" s="144" t="s">
        <v>7436</v>
      </c>
      <c r="D2304" s="145">
        <v>1</v>
      </c>
      <c r="E2304" s="147">
        <v>43112</v>
      </c>
    </row>
    <row r="2305" spans="1:5" s="7" customFormat="1">
      <c r="A2305" s="7" t="s">
        <v>49</v>
      </c>
      <c r="C2305" s="144" t="s">
        <v>7442</v>
      </c>
      <c r="D2305" s="145">
        <v>791</v>
      </c>
      <c r="E2305" s="147">
        <v>43112</v>
      </c>
    </row>
    <row r="2306" spans="1:5" s="7" customFormat="1">
      <c r="A2306" s="7" t="s">
        <v>49</v>
      </c>
      <c r="C2306" s="144" t="s">
        <v>3808</v>
      </c>
      <c r="D2306" s="145">
        <v>202</v>
      </c>
      <c r="E2306" s="147">
        <v>43112</v>
      </c>
    </row>
    <row r="2307" spans="1:5" s="7" customFormat="1">
      <c r="A2307" s="7" t="s">
        <v>49</v>
      </c>
      <c r="C2307" s="144" t="s">
        <v>7444</v>
      </c>
      <c r="D2307" s="145">
        <v>5</v>
      </c>
      <c r="E2307" s="147">
        <v>43112</v>
      </c>
    </row>
    <row r="2308" spans="1:5" s="7" customFormat="1">
      <c r="A2308" s="7" t="s">
        <v>49</v>
      </c>
      <c r="C2308" s="144" t="s">
        <v>7446</v>
      </c>
      <c r="D2308" s="145">
        <v>495</v>
      </c>
      <c r="E2308" s="147">
        <v>43112</v>
      </c>
    </row>
    <row r="2309" spans="1:5" s="7" customFormat="1">
      <c r="A2309" s="7" t="s">
        <v>49</v>
      </c>
      <c r="C2309" s="144" t="s">
        <v>3809</v>
      </c>
      <c r="D2309" s="145">
        <v>454</v>
      </c>
      <c r="E2309" s="147">
        <v>43112</v>
      </c>
    </row>
    <row r="2310" spans="1:5" s="7" customFormat="1">
      <c r="A2310" s="7" t="s">
        <v>49</v>
      </c>
      <c r="C2310" s="144" t="s">
        <v>3810</v>
      </c>
      <c r="D2310" s="145">
        <v>100</v>
      </c>
      <c r="E2310" s="147">
        <v>43112</v>
      </c>
    </row>
    <row r="2311" spans="1:5" s="7" customFormat="1">
      <c r="A2311" s="7" t="s">
        <v>49</v>
      </c>
      <c r="C2311" s="144" t="s">
        <v>3811</v>
      </c>
      <c r="D2311" s="145">
        <v>87</v>
      </c>
      <c r="E2311" s="147">
        <v>43112</v>
      </c>
    </row>
    <row r="2312" spans="1:5" s="7" customFormat="1">
      <c r="A2312" s="7" t="s">
        <v>49</v>
      </c>
      <c r="C2312" s="144" t="s">
        <v>7451</v>
      </c>
      <c r="D2312" s="145">
        <v>4</v>
      </c>
      <c r="E2312" s="147">
        <v>43112</v>
      </c>
    </row>
    <row r="2313" spans="1:5" s="7" customFormat="1">
      <c r="A2313" s="7" t="s">
        <v>49</v>
      </c>
      <c r="C2313" s="144" t="s">
        <v>7453</v>
      </c>
      <c r="D2313" s="145">
        <v>660</v>
      </c>
      <c r="E2313" s="147">
        <v>43112</v>
      </c>
    </row>
    <row r="2314" spans="1:5" s="7" customFormat="1">
      <c r="A2314" s="7" t="s">
        <v>49</v>
      </c>
      <c r="C2314" s="144" t="s">
        <v>7455</v>
      </c>
      <c r="D2314" s="145">
        <v>26</v>
      </c>
      <c r="E2314" s="147">
        <v>43112</v>
      </c>
    </row>
    <row r="2315" spans="1:5" s="7" customFormat="1">
      <c r="A2315" s="7" t="s">
        <v>49</v>
      </c>
      <c r="C2315" s="144" t="s">
        <v>7457</v>
      </c>
      <c r="D2315" s="145">
        <v>904</v>
      </c>
      <c r="E2315" s="147">
        <v>43112</v>
      </c>
    </row>
    <row r="2316" spans="1:5" s="7" customFormat="1">
      <c r="A2316" s="7" t="s">
        <v>49</v>
      </c>
      <c r="C2316" s="144" t="s">
        <v>7459</v>
      </c>
      <c r="D2316" s="145">
        <v>28</v>
      </c>
      <c r="E2316" s="147">
        <v>43112</v>
      </c>
    </row>
    <row r="2317" spans="1:5" s="7" customFormat="1">
      <c r="A2317" s="7" t="s">
        <v>49</v>
      </c>
      <c r="C2317" s="144" t="s">
        <v>3812</v>
      </c>
      <c r="D2317" s="145">
        <v>485</v>
      </c>
      <c r="E2317" s="147">
        <v>43112</v>
      </c>
    </row>
    <row r="2318" spans="1:5" s="7" customFormat="1">
      <c r="A2318" s="7" t="s">
        <v>49</v>
      </c>
      <c r="C2318" s="144" t="s">
        <v>7462</v>
      </c>
      <c r="D2318" s="145">
        <v>83</v>
      </c>
      <c r="E2318" s="147">
        <v>43112</v>
      </c>
    </row>
    <row r="2319" spans="1:5" s="7" customFormat="1">
      <c r="A2319" s="7" t="s">
        <v>49</v>
      </c>
      <c r="C2319" s="144" t="s">
        <v>7466</v>
      </c>
      <c r="D2319" s="145">
        <v>81</v>
      </c>
      <c r="E2319" s="147">
        <v>43112</v>
      </c>
    </row>
    <row r="2320" spans="1:5" s="7" customFormat="1">
      <c r="A2320" s="7" t="s">
        <v>49</v>
      </c>
      <c r="C2320" s="144" t="s">
        <v>2505</v>
      </c>
      <c r="D2320" s="145">
        <v>388</v>
      </c>
      <c r="E2320" s="147">
        <v>43112</v>
      </c>
    </row>
    <row r="2321" spans="1:5" s="7" customFormat="1">
      <c r="A2321" s="7" t="s">
        <v>49</v>
      </c>
      <c r="C2321" s="144" t="s">
        <v>7475</v>
      </c>
      <c r="D2321" s="145">
        <v>371</v>
      </c>
      <c r="E2321" s="147">
        <v>43112</v>
      </c>
    </row>
    <row r="2322" spans="1:5" s="7" customFormat="1">
      <c r="A2322" s="7" t="s">
        <v>49</v>
      </c>
      <c r="C2322" s="144" t="s">
        <v>2514</v>
      </c>
      <c r="D2322" s="145">
        <v>442</v>
      </c>
      <c r="E2322" s="147">
        <v>43112</v>
      </c>
    </row>
    <row r="2323" spans="1:5" s="7" customFormat="1">
      <c r="A2323" s="7" t="s">
        <v>49</v>
      </c>
      <c r="C2323" s="144" t="s">
        <v>2517</v>
      </c>
      <c r="D2323" s="145">
        <v>966</v>
      </c>
      <c r="E2323" s="147">
        <v>43112</v>
      </c>
    </row>
    <row r="2324" spans="1:5" s="7" customFormat="1">
      <c r="A2324" s="7" t="s">
        <v>49</v>
      </c>
      <c r="C2324" s="144" t="s">
        <v>2520</v>
      </c>
      <c r="D2324" s="145">
        <v>260</v>
      </c>
      <c r="E2324" s="147">
        <v>43112</v>
      </c>
    </row>
    <row r="2325" spans="1:5" s="7" customFormat="1">
      <c r="A2325" s="7" t="s">
        <v>49</v>
      </c>
      <c r="C2325" s="144" t="s">
        <v>3813</v>
      </c>
      <c r="D2325" s="145">
        <v>80</v>
      </c>
      <c r="E2325" s="147">
        <v>43112</v>
      </c>
    </row>
    <row r="2326" spans="1:5" s="7" customFormat="1">
      <c r="A2326" s="7" t="s">
        <v>49</v>
      </c>
      <c r="C2326" s="144" t="s">
        <v>2524</v>
      </c>
      <c r="D2326" s="145">
        <v>9</v>
      </c>
      <c r="E2326" s="147">
        <v>43112</v>
      </c>
    </row>
    <row r="2327" spans="1:5" s="7" customFormat="1">
      <c r="A2327" s="7" t="s">
        <v>49</v>
      </c>
      <c r="C2327" s="144" t="s">
        <v>7489</v>
      </c>
      <c r="D2327" s="145">
        <v>42</v>
      </c>
      <c r="E2327" s="147">
        <v>43112</v>
      </c>
    </row>
    <row r="2328" spans="1:5" s="7" customFormat="1">
      <c r="A2328" s="7" t="s">
        <v>49</v>
      </c>
      <c r="C2328" s="144" t="s">
        <v>2528</v>
      </c>
      <c r="D2328" s="145">
        <v>1007</v>
      </c>
      <c r="E2328" s="147">
        <v>43112</v>
      </c>
    </row>
    <row r="2329" spans="1:5" s="7" customFormat="1">
      <c r="A2329" s="7" t="s">
        <v>49</v>
      </c>
      <c r="C2329" s="144" t="s">
        <v>2532</v>
      </c>
      <c r="D2329" s="145">
        <v>300</v>
      </c>
      <c r="E2329" s="147">
        <v>43112</v>
      </c>
    </row>
    <row r="2330" spans="1:5" s="7" customFormat="1">
      <c r="A2330" s="7" t="s">
        <v>49</v>
      </c>
      <c r="C2330" s="144" t="s">
        <v>3814</v>
      </c>
      <c r="D2330" s="145">
        <v>300</v>
      </c>
      <c r="E2330" s="147">
        <v>43112</v>
      </c>
    </row>
    <row r="2331" spans="1:5" s="7" customFormat="1">
      <c r="A2331" s="7" t="s">
        <v>49</v>
      </c>
      <c r="C2331" s="144" t="s">
        <v>2538</v>
      </c>
      <c r="D2331" s="145">
        <v>300</v>
      </c>
      <c r="E2331" s="147">
        <v>43112</v>
      </c>
    </row>
    <row r="2332" spans="1:5" s="7" customFormat="1">
      <c r="A2332" s="7" t="s">
        <v>49</v>
      </c>
      <c r="C2332" s="144" t="s">
        <v>7500</v>
      </c>
      <c r="D2332" s="145">
        <v>300</v>
      </c>
      <c r="E2332" s="147">
        <v>43112</v>
      </c>
    </row>
    <row r="2333" spans="1:5" s="7" customFormat="1">
      <c r="A2333" s="7" t="s">
        <v>49</v>
      </c>
      <c r="C2333" s="144" t="s">
        <v>3393</v>
      </c>
      <c r="D2333" s="145">
        <v>278</v>
      </c>
      <c r="E2333" s="147">
        <v>43112</v>
      </c>
    </row>
    <row r="2334" spans="1:5" s="7" customFormat="1">
      <c r="A2334" s="7" t="s">
        <v>49</v>
      </c>
      <c r="C2334" s="144" t="s">
        <v>2544</v>
      </c>
      <c r="D2334" s="145">
        <v>390</v>
      </c>
      <c r="E2334" s="147">
        <v>43112</v>
      </c>
    </row>
    <row r="2335" spans="1:5" s="7" customFormat="1">
      <c r="A2335" s="7" t="s">
        <v>49</v>
      </c>
      <c r="C2335" s="144" t="s">
        <v>7508</v>
      </c>
      <c r="D2335" s="145">
        <v>489</v>
      </c>
      <c r="E2335" s="147">
        <v>43112</v>
      </c>
    </row>
    <row r="2336" spans="1:5" s="7" customFormat="1">
      <c r="A2336" s="7" t="s">
        <v>49</v>
      </c>
      <c r="C2336" s="144" t="s">
        <v>2547</v>
      </c>
      <c r="D2336" s="145">
        <v>1021</v>
      </c>
      <c r="E2336" s="147">
        <v>43112</v>
      </c>
    </row>
    <row r="2337" spans="1:5" s="7" customFormat="1">
      <c r="A2337" s="7" t="s">
        <v>49</v>
      </c>
      <c r="C2337" s="144" t="s">
        <v>2550</v>
      </c>
      <c r="D2337" s="145">
        <v>1482</v>
      </c>
      <c r="E2337" s="147">
        <v>43112</v>
      </c>
    </row>
    <row r="2338" spans="1:5" s="7" customFormat="1">
      <c r="A2338" s="7" t="s">
        <v>49</v>
      </c>
      <c r="C2338" s="144" t="s">
        <v>2561</v>
      </c>
      <c r="D2338" s="145">
        <v>212</v>
      </c>
      <c r="E2338" s="147">
        <v>43112</v>
      </c>
    </row>
    <row r="2339" spans="1:5" s="7" customFormat="1">
      <c r="A2339" s="7" t="s">
        <v>49</v>
      </c>
      <c r="C2339" s="144" t="s">
        <v>5002</v>
      </c>
      <c r="D2339" s="145">
        <v>14</v>
      </c>
      <c r="E2339" s="147">
        <v>43112</v>
      </c>
    </row>
    <row r="2340" spans="1:5" s="7" customFormat="1">
      <c r="A2340" s="7" t="s">
        <v>49</v>
      </c>
      <c r="C2340" s="144" t="s">
        <v>7523</v>
      </c>
      <c r="D2340" s="145">
        <v>540</v>
      </c>
      <c r="E2340" s="147">
        <v>43112</v>
      </c>
    </row>
    <row r="2341" spans="1:5" s="7" customFormat="1">
      <c r="A2341" s="7" t="s">
        <v>49</v>
      </c>
      <c r="C2341" s="144" t="s">
        <v>2563</v>
      </c>
      <c r="D2341" s="145">
        <v>767</v>
      </c>
      <c r="E2341" s="147">
        <v>43112</v>
      </c>
    </row>
    <row r="2342" spans="1:5" s="7" customFormat="1">
      <c r="A2342" s="7" t="s">
        <v>49</v>
      </c>
      <c r="C2342" s="144" t="s">
        <v>2567</v>
      </c>
      <c r="D2342" s="145">
        <v>0</v>
      </c>
      <c r="E2342" s="147">
        <v>43112</v>
      </c>
    </row>
    <row r="2343" spans="1:5" s="7" customFormat="1">
      <c r="A2343" s="7" t="s">
        <v>49</v>
      </c>
      <c r="C2343" s="144" t="s">
        <v>2570</v>
      </c>
      <c r="D2343" s="145">
        <v>195</v>
      </c>
      <c r="E2343" s="147">
        <v>43112</v>
      </c>
    </row>
    <row r="2344" spans="1:5" s="7" customFormat="1">
      <c r="A2344" s="7" t="s">
        <v>49</v>
      </c>
      <c r="C2344" s="144" t="s">
        <v>2573</v>
      </c>
      <c r="D2344" s="145">
        <v>430</v>
      </c>
      <c r="E2344" s="147">
        <v>43112</v>
      </c>
    </row>
    <row r="2345" spans="1:5" s="7" customFormat="1">
      <c r="A2345" s="7" t="s">
        <v>49</v>
      </c>
      <c r="C2345" s="144" t="s">
        <v>2576</v>
      </c>
      <c r="D2345" s="145">
        <v>389</v>
      </c>
      <c r="E2345" s="147">
        <v>43112</v>
      </c>
    </row>
    <row r="2346" spans="1:5" s="7" customFormat="1">
      <c r="A2346" s="7" t="s">
        <v>49</v>
      </c>
      <c r="C2346" s="144" t="s">
        <v>2581</v>
      </c>
      <c r="D2346" s="145">
        <v>21</v>
      </c>
      <c r="E2346" s="147">
        <v>43112</v>
      </c>
    </row>
    <row r="2347" spans="1:5" s="7" customFormat="1">
      <c r="A2347" s="7" t="s">
        <v>49</v>
      </c>
      <c r="C2347" s="144" t="s">
        <v>2584</v>
      </c>
      <c r="D2347" s="145">
        <v>17</v>
      </c>
      <c r="E2347" s="147">
        <v>43112</v>
      </c>
    </row>
    <row r="2348" spans="1:5" s="7" customFormat="1">
      <c r="A2348" s="7" t="s">
        <v>49</v>
      </c>
      <c r="C2348" s="144" t="s">
        <v>2590</v>
      </c>
      <c r="D2348" s="145">
        <v>133</v>
      </c>
      <c r="E2348" s="147">
        <v>43112</v>
      </c>
    </row>
    <row r="2349" spans="1:5" s="7" customFormat="1">
      <c r="A2349" s="7" t="s">
        <v>49</v>
      </c>
      <c r="C2349" s="144" t="s">
        <v>2596</v>
      </c>
      <c r="D2349" s="145">
        <v>297</v>
      </c>
      <c r="E2349" s="147">
        <v>43112</v>
      </c>
    </row>
    <row r="2350" spans="1:5" s="7" customFormat="1">
      <c r="A2350" s="7" t="s">
        <v>49</v>
      </c>
      <c r="C2350" s="144" t="s">
        <v>2608</v>
      </c>
      <c r="D2350" s="145">
        <v>3</v>
      </c>
      <c r="E2350" s="147">
        <v>43112</v>
      </c>
    </row>
    <row r="2351" spans="1:5" s="7" customFormat="1">
      <c r="A2351" s="7" t="s">
        <v>49</v>
      </c>
      <c r="C2351" s="144" t="s">
        <v>7561</v>
      </c>
      <c r="D2351" s="145">
        <v>99</v>
      </c>
      <c r="E2351" s="147">
        <v>43112</v>
      </c>
    </row>
    <row r="2352" spans="1:5" s="7" customFormat="1">
      <c r="A2352" s="7" t="s">
        <v>49</v>
      </c>
      <c r="C2352" s="144" t="s">
        <v>2614</v>
      </c>
      <c r="D2352" s="145">
        <v>2</v>
      </c>
      <c r="E2352" s="147">
        <v>43112</v>
      </c>
    </row>
    <row r="2353" spans="1:5" s="7" customFormat="1">
      <c r="A2353" s="7" t="s">
        <v>49</v>
      </c>
      <c r="C2353" s="144" t="s">
        <v>7565</v>
      </c>
      <c r="D2353" s="145">
        <v>31</v>
      </c>
      <c r="E2353" s="147">
        <v>43112</v>
      </c>
    </row>
    <row r="2354" spans="1:5" s="7" customFormat="1">
      <c r="A2354" s="7" t="s">
        <v>49</v>
      </c>
      <c r="C2354" s="144" t="s">
        <v>2620</v>
      </c>
      <c r="D2354" s="145">
        <v>80</v>
      </c>
      <c r="E2354" s="147">
        <v>43112</v>
      </c>
    </row>
    <row r="2355" spans="1:5" s="7" customFormat="1">
      <c r="A2355" s="7" t="s">
        <v>49</v>
      </c>
      <c r="C2355" s="144" t="s">
        <v>2623</v>
      </c>
      <c r="D2355" s="145">
        <v>480</v>
      </c>
      <c r="E2355" s="147">
        <v>43112</v>
      </c>
    </row>
    <row r="2356" spans="1:5" s="7" customFormat="1">
      <c r="A2356" s="7" t="s">
        <v>49</v>
      </c>
      <c r="C2356" s="144" t="s">
        <v>2626</v>
      </c>
      <c r="D2356" s="145">
        <v>6</v>
      </c>
      <c r="E2356" s="147">
        <v>43112</v>
      </c>
    </row>
    <row r="2357" spans="1:5" s="7" customFormat="1">
      <c r="A2357" s="7" t="s">
        <v>49</v>
      </c>
      <c r="C2357" s="144" t="s">
        <v>2629</v>
      </c>
      <c r="D2357" s="145">
        <v>242</v>
      </c>
      <c r="E2357" s="147">
        <v>43112</v>
      </c>
    </row>
    <row r="2358" spans="1:5" s="7" customFormat="1">
      <c r="A2358" s="7" t="s">
        <v>49</v>
      </c>
      <c r="C2358" s="144" t="s">
        <v>3817</v>
      </c>
      <c r="D2358" s="145">
        <v>343</v>
      </c>
      <c r="E2358" s="147">
        <v>43112</v>
      </c>
    </row>
    <row r="2359" spans="1:5" s="7" customFormat="1">
      <c r="A2359" s="7" t="s">
        <v>49</v>
      </c>
      <c r="C2359" s="144" t="s">
        <v>3818</v>
      </c>
      <c r="D2359" s="145">
        <v>168</v>
      </c>
      <c r="E2359" s="147">
        <v>43112</v>
      </c>
    </row>
    <row r="2360" spans="1:5" s="7" customFormat="1">
      <c r="A2360" s="7" t="s">
        <v>49</v>
      </c>
      <c r="C2360" s="144" t="s">
        <v>3819</v>
      </c>
      <c r="D2360" s="145">
        <v>290</v>
      </c>
      <c r="E2360" s="147">
        <v>43112</v>
      </c>
    </row>
    <row r="2361" spans="1:5" s="7" customFormat="1">
      <c r="A2361" s="7" t="s">
        <v>49</v>
      </c>
      <c r="C2361" s="144" t="s">
        <v>2632</v>
      </c>
      <c r="D2361" s="145">
        <v>149</v>
      </c>
      <c r="E2361" s="147">
        <v>43112</v>
      </c>
    </row>
    <row r="2362" spans="1:5" s="7" customFormat="1">
      <c r="A2362" s="7" t="s">
        <v>49</v>
      </c>
      <c r="C2362" s="144" t="s">
        <v>2635</v>
      </c>
      <c r="D2362" s="145">
        <v>215</v>
      </c>
      <c r="E2362" s="147">
        <v>43112</v>
      </c>
    </row>
    <row r="2363" spans="1:5" s="7" customFormat="1">
      <c r="A2363" s="7" t="s">
        <v>49</v>
      </c>
      <c r="C2363" s="144" t="s">
        <v>2638</v>
      </c>
      <c r="D2363" s="145">
        <v>11</v>
      </c>
      <c r="E2363" s="147">
        <v>43112</v>
      </c>
    </row>
    <row r="2364" spans="1:5" s="7" customFormat="1">
      <c r="A2364" s="7" t="s">
        <v>49</v>
      </c>
      <c r="C2364" s="144" t="s">
        <v>7590</v>
      </c>
      <c r="D2364" s="145">
        <v>570</v>
      </c>
      <c r="E2364" s="147">
        <v>43112</v>
      </c>
    </row>
    <row r="2365" spans="1:5" s="7" customFormat="1">
      <c r="A2365" s="7" t="s">
        <v>49</v>
      </c>
      <c r="C2365" s="144" t="s">
        <v>7592</v>
      </c>
      <c r="D2365" s="145">
        <v>1174</v>
      </c>
      <c r="E2365" s="147">
        <v>43112</v>
      </c>
    </row>
    <row r="2366" spans="1:5" s="7" customFormat="1">
      <c r="A2366" s="7" t="s">
        <v>49</v>
      </c>
      <c r="C2366" s="144" t="s">
        <v>7594</v>
      </c>
      <c r="D2366" s="145">
        <v>75</v>
      </c>
      <c r="E2366" s="147">
        <v>43112</v>
      </c>
    </row>
    <row r="2367" spans="1:5" s="7" customFormat="1">
      <c r="A2367" s="7" t="s">
        <v>49</v>
      </c>
      <c r="C2367" s="144" t="s">
        <v>2647</v>
      </c>
      <c r="D2367" s="145">
        <v>242</v>
      </c>
      <c r="E2367" s="147">
        <v>43112</v>
      </c>
    </row>
    <row r="2368" spans="1:5" s="7" customFormat="1">
      <c r="A2368" s="7" t="s">
        <v>49</v>
      </c>
      <c r="C2368" s="144" t="s">
        <v>2650</v>
      </c>
      <c r="D2368" s="145">
        <v>237</v>
      </c>
      <c r="E2368" s="147">
        <v>43112</v>
      </c>
    </row>
    <row r="2369" spans="1:5" s="7" customFormat="1">
      <c r="A2369" s="7" t="s">
        <v>49</v>
      </c>
      <c r="C2369" s="144" t="s">
        <v>2653</v>
      </c>
      <c r="D2369" s="145">
        <v>117</v>
      </c>
      <c r="E2369" s="147">
        <v>43112</v>
      </c>
    </row>
    <row r="2370" spans="1:5" s="7" customFormat="1">
      <c r="A2370" s="7" t="s">
        <v>49</v>
      </c>
      <c r="C2370" s="144" t="s">
        <v>7606</v>
      </c>
      <c r="D2370" s="145">
        <v>94</v>
      </c>
      <c r="E2370" s="147">
        <v>43112</v>
      </c>
    </row>
    <row r="2371" spans="1:5" s="7" customFormat="1">
      <c r="A2371" s="7" t="s">
        <v>49</v>
      </c>
      <c r="C2371" s="144" t="s">
        <v>2656</v>
      </c>
      <c r="D2371" s="145">
        <v>49</v>
      </c>
      <c r="E2371" s="147">
        <v>43112</v>
      </c>
    </row>
    <row r="2372" spans="1:5" s="7" customFormat="1">
      <c r="A2372" s="7" t="s">
        <v>49</v>
      </c>
      <c r="C2372" s="144" t="s">
        <v>2659</v>
      </c>
      <c r="D2372" s="145">
        <v>88</v>
      </c>
      <c r="E2372" s="147">
        <v>43112</v>
      </c>
    </row>
    <row r="2373" spans="1:5" s="7" customFormat="1">
      <c r="A2373" s="7" t="s">
        <v>49</v>
      </c>
      <c r="C2373" s="144" t="s">
        <v>2671</v>
      </c>
      <c r="D2373" s="145">
        <v>1473</v>
      </c>
      <c r="E2373" s="147">
        <v>43112</v>
      </c>
    </row>
    <row r="2374" spans="1:5" s="7" customFormat="1">
      <c r="A2374" s="7" t="s">
        <v>49</v>
      </c>
      <c r="C2374" s="144" t="s">
        <v>2674</v>
      </c>
      <c r="D2374" s="145">
        <v>440</v>
      </c>
      <c r="E2374" s="147">
        <v>43112</v>
      </c>
    </row>
    <row r="2375" spans="1:5" s="7" customFormat="1">
      <c r="A2375" s="7" t="s">
        <v>49</v>
      </c>
      <c r="C2375" s="144" t="s">
        <v>2680</v>
      </c>
      <c r="D2375" s="145">
        <v>1</v>
      </c>
      <c r="E2375" s="147">
        <v>43112</v>
      </c>
    </row>
    <row r="2376" spans="1:5" s="7" customFormat="1">
      <c r="A2376" s="7" t="s">
        <v>49</v>
      </c>
      <c r="C2376" s="144" t="s">
        <v>2686</v>
      </c>
      <c r="D2376" s="145">
        <v>391</v>
      </c>
      <c r="E2376" s="147">
        <v>43112</v>
      </c>
    </row>
    <row r="2377" spans="1:5" s="7" customFormat="1">
      <c r="A2377" s="7" t="s">
        <v>49</v>
      </c>
      <c r="C2377" s="144" t="s">
        <v>2689</v>
      </c>
      <c r="D2377" s="145">
        <v>22</v>
      </c>
      <c r="E2377" s="147">
        <v>43112</v>
      </c>
    </row>
    <row r="2378" spans="1:5" s="7" customFormat="1">
      <c r="A2378" s="7" t="s">
        <v>49</v>
      </c>
      <c r="C2378" s="144" t="s">
        <v>3823</v>
      </c>
      <c r="D2378" s="145">
        <v>120</v>
      </c>
      <c r="E2378" s="147">
        <v>43112</v>
      </c>
    </row>
    <row r="2379" spans="1:5" s="7" customFormat="1">
      <c r="A2379" s="7" t="s">
        <v>49</v>
      </c>
      <c r="C2379" s="144" t="s">
        <v>7634</v>
      </c>
      <c r="D2379" s="145">
        <v>300</v>
      </c>
      <c r="E2379" s="147">
        <v>43112</v>
      </c>
    </row>
    <row r="2380" spans="1:5" s="7" customFormat="1">
      <c r="A2380" s="7" t="s">
        <v>49</v>
      </c>
      <c r="C2380" s="144" t="s">
        <v>9251</v>
      </c>
      <c r="D2380" s="145">
        <v>300</v>
      </c>
      <c r="E2380" s="147">
        <v>43112</v>
      </c>
    </row>
    <row r="2381" spans="1:5" s="7" customFormat="1">
      <c r="A2381" s="7" t="s">
        <v>49</v>
      </c>
      <c r="C2381" s="144" t="s">
        <v>2692</v>
      </c>
      <c r="D2381" s="145">
        <v>1260</v>
      </c>
      <c r="E2381" s="147">
        <v>43112</v>
      </c>
    </row>
    <row r="2382" spans="1:5" s="7" customFormat="1">
      <c r="A2382" s="7" t="s">
        <v>49</v>
      </c>
      <c r="C2382" s="144" t="s">
        <v>2695</v>
      </c>
      <c r="D2382" s="145">
        <v>52</v>
      </c>
      <c r="E2382" s="147">
        <v>43112</v>
      </c>
    </row>
    <row r="2383" spans="1:5" s="7" customFormat="1">
      <c r="A2383" s="7" t="s">
        <v>49</v>
      </c>
      <c r="C2383" s="144" t="s">
        <v>2698</v>
      </c>
      <c r="D2383" s="145">
        <v>44</v>
      </c>
      <c r="E2383" s="147">
        <v>43112</v>
      </c>
    </row>
    <row r="2384" spans="1:5" s="7" customFormat="1">
      <c r="A2384" s="7" t="s">
        <v>49</v>
      </c>
      <c r="C2384" s="144" t="s">
        <v>3824</v>
      </c>
      <c r="D2384" s="145">
        <v>40</v>
      </c>
      <c r="E2384" s="147">
        <v>43112</v>
      </c>
    </row>
    <row r="2385" spans="1:5" s="7" customFormat="1">
      <c r="A2385" s="7" t="s">
        <v>49</v>
      </c>
      <c r="C2385" s="144" t="s">
        <v>3825</v>
      </c>
      <c r="D2385" s="145">
        <v>364</v>
      </c>
      <c r="E2385" s="147">
        <v>43112</v>
      </c>
    </row>
    <row r="2386" spans="1:5" s="7" customFormat="1">
      <c r="A2386" s="7" t="s">
        <v>49</v>
      </c>
      <c r="C2386" s="144" t="s">
        <v>9033</v>
      </c>
      <c r="D2386" s="145">
        <v>90</v>
      </c>
      <c r="E2386" s="147">
        <v>43112</v>
      </c>
    </row>
    <row r="2387" spans="1:5" s="7" customFormat="1">
      <c r="A2387" s="7" t="s">
        <v>49</v>
      </c>
      <c r="C2387" s="144" t="s">
        <v>9049</v>
      </c>
      <c r="D2387" s="145">
        <v>26</v>
      </c>
      <c r="E2387" s="147">
        <v>43112</v>
      </c>
    </row>
    <row r="2388" spans="1:5" s="7" customFormat="1">
      <c r="A2388" s="7" t="s">
        <v>49</v>
      </c>
      <c r="C2388" s="144" t="s">
        <v>9051</v>
      </c>
      <c r="D2388" s="145">
        <v>48</v>
      </c>
      <c r="E2388" s="147">
        <v>43112</v>
      </c>
    </row>
    <row r="2389" spans="1:5" s="7" customFormat="1">
      <c r="A2389" s="7" t="s">
        <v>49</v>
      </c>
      <c r="C2389" s="144" t="s">
        <v>9053</v>
      </c>
      <c r="D2389" s="145">
        <v>29</v>
      </c>
      <c r="E2389" s="147">
        <v>43112</v>
      </c>
    </row>
    <row r="2390" spans="1:5" s="7" customFormat="1">
      <c r="A2390" s="7" t="s">
        <v>49</v>
      </c>
      <c r="C2390" s="144" t="s">
        <v>9055</v>
      </c>
      <c r="D2390" s="145">
        <v>36</v>
      </c>
      <c r="E2390" s="147">
        <v>43112</v>
      </c>
    </row>
    <row r="2391" spans="1:5" s="7" customFormat="1">
      <c r="A2391" s="7" t="s">
        <v>49</v>
      </c>
      <c r="C2391" s="144" t="s">
        <v>9057</v>
      </c>
      <c r="D2391" s="145">
        <v>36</v>
      </c>
      <c r="E2391" s="147">
        <v>43112</v>
      </c>
    </row>
    <row r="2392" spans="1:5" s="7" customFormat="1">
      <c r="A2392" s="7" t="s">
        <v>49</v>
      </c>
      <c r="C2392" s="144" t="s">
        <v>9059</v>
      </c>
      <c r="D2392" s="145">
        <v>43</v>
      </c>
      <c r="E2392" s="147">
        <v>43112</v>
      </c>
    </row>
    <row r="2393" spans="1:5" s="7" customFormat="1">
      <c r="A2393" s="7" t="s">
        <v>49</v>
      </c>
      <c r="C2393" s="144" t="s">
        <v>9064</v>
      </c>
      <c r="D2393" s="145">
        <v>40</v>
      </c>
      <c r="E2393" s="147">
        <v>43112</v>
      </c>
    </row>
    <row r="2394" spans="1:5" s="7" customFormat="1">
      <c r="A2394" s="7" t="s">
        <v>49</v>
      </c>
      <c r="C2394" s="144" t="s">
        <v>9066</v>
      </c>
      <c r="D2394" s="145">
        <v>32</v>
      </c>
      <c r="E2394" s="147">
        <v>43112</v>
      </c>
    </row>
    <row r="2395" spans="1:5" s="7" customFormat="1">
      <c r="A2395" s="7" t="s">
        <v>49</v>
      </c>
      <c r="C2395" s="144" t="s">
        <v>9068</v>
      </c>
      <c r="D2395" s="145">
        <v>5</v>
      </c>
      <c r="E2395" s="147">
        <v>43112</v>
      </c>
    </row>
    <row r="2396" spans="1:5" s="7" customFormat="1">
      <c r="A2396" s="7" t="s">
        <v>49</v>
      </c>
      <c r="C2396" s="144" t="s">
        <v>9070</v>
      </c>
      <c r="D2396" s="145">
        <v>1</v>
      </c>
      <c r="E2396" s="147">
        <v>43112</v>
      </c>
    </row>
    <row r="2397" spans="1:5" s="7" customFormat="1">
      <c r="A2397" s="7" t="s">
        <v>49</v>
      </c>
      <c r="C2397" s="144" t="s">
        <v>9072</v>
      </c>
      <c r="D2397" s="145">
        <v>4</v>
      </c>
      <c r="E2397" s="147">
        <v>43112</v>
      </c>
    </row>
    <row r="2398" spans="1:5" s="7" customFormat="1">
      <c r="A2398" s="7" t="s">
        <v>49</v>
      </c>
      <c r="C2398" s="144" t="s">
        <v>9074</v>
      </c>
      <c r="D2398" s="145">
        <v>3</v>
      </c>
      <c r="E2398" s="147">
        <v>43112</v>
      </c>
    </row>
    <row r="2399" spans="1:5" s="7" customFormat="1">
      <c r="A2399" s="7" t="s">
        <v>49</v>
      </c>
      <c r="C2399" s="144" t="s">
        <v>9035</v>
      </c>
      <c r="D2399" s="145">
        <v>111</v>
      </c>
      <c r="E2399" s="147">
        <v>43112</v>
      </c>
    </row>
    <row r="2400" spans="1:5" s="7" customFormat="1">
      <c r="A2400" s="7" t="s">
        <v>49</v>
      </c>
      <c r="C2400" s="144" t="s">
        <v>9037</v>
      </c>
      <c r="D2400" s="145">
        <v>111</v>
      </c>
      <c r="E2400" s="147">
        <v>43112</v>
      </c>
    </row>
    <row r="2401" spans="1:5" s="7" customFormat="1">
      <c r="A2401" s="7" t="s">
        <v>49</v>
      </c>
      <c r="C2401" s="144" t="s">
        <v>9039</v>
      </c>
      <c r="D2401" s="145">
        <v>111</v>
      </c>
      <c r="E2401" s="147">
        <v>43112</v>
      </c>
    </row>
    <row r="2402" spans="1:5" s="7" customFormat="1">
      <c r="A2402" s="7" t="s">
        <v>49</v>
      </c>
      <c r="C2402" s="144" t="s">
        <v>9041</v>
      </c>
      <c r="D2402" s="145">
        <v>111</v>
      </c>
      <c r="E2402" s="147">
        <v>43112</v>
      </c>
    </row>
    <row r="2403" spans="1:5" s="7" customFormat="1">
      <c r="A2403" s="7" t="s">
        <v>49</v>
      </c>
      <c r="C2403" s="144" t="s">
        <v>9080</v>
      </c>
      <c r="D2403" s="145">
        <v>66</v>
      </c>
      <c r="E2403" s="147">
        <v>43112</v>
      </c>
    </row>
    <row r="2404" spans="1:5" s="7" customFormat="1">
      <c r="A2404" s="7" t="s">
        <v>49</v>
      </c>
      <c r="C2404" s="144" t="s">
        <v>9084</v>
      </c>
      <c r="D2404" s="145">
        <v>12</v>
      </c>
      <c r="E2404" s="147">
        <v>43112</v>
      </c>
    </row>
    <row r="2405" spans="1:5" s="7" customFormat="1">
      <c r="A2405" s="7" t="s">
        <v>49</v>
      </c>
      <c r="C2405" s="144" t="s">
        <v>9088</v>
      </c>
      <c r="D2405" s="145">
        <v>8</v>
      </c>
      <c r="E2405" s="147">
        <v>43112</v>
      </c>
    </row>
    <row r="2406" spans="1:5" s="7" customFormat="1">
      <c r="A2406" s="7" t="s">
        <v>49</v>
      </c>
      <c r="C2406" s="144" t="s">
        <v>9092</v>
      </c>
      <c r="D2406" s="145">
        <v>5</v>
      </c>
      <c r="E2406" s="147">
        <v>43112</v>
      </c>
    </row>
    <row r="2407" spans="1:5" s="7" customFormat="1">
      <c r="A2407" s="7" t="s">
        <v>49</v>
      </c>
      <c r="C2407" s="144" t="s">
        <v>9094</v>
      </c>
      <c r="D2407" s="145">
        <v>32</v>
      </c>
      <c r="E2407" s="147">
        <v>43112</v>
      </c>
    </row>
    <row r="2408" spans="1:5" s="7" customFormat="1">
      <c r="A2408" s="7" t="s">
        <v>49</v>
      </c>
      <c r="C2408" s="144" t="s">
        <v>9043</v>
      </c>
      <c r="D2408" s="145">
        <v>69</v>
      </c>
      <c r="E2408" s="147">
        <v>43112</v>
      </c>
    </row>
    <row r="2409" spans="1:5" s="7" customFormat="1">
      <c r="A2409" s="7" t="s">
        <v>49</v>
      </c>
      <c r="C2409" s="144" t="s">
        <v>8101</v>
      </c>
      <c r="D2409" s="145">
        <v>147</v>
      </c>
      <c r="E2409" s="147">
        <v>43112</v>
      </c>
    </row>
    <row r="2410" spans="1:5" s="7" customFormat="1">
      <c r="A2410" s="7" t="s">
        <v>49</v>
      </c>
      <c r="C2410" s="144" t="s">
        <v>8103</v>
      </c>
      <c r="D2410" s="145">
        <v>147</v>
      </c>
      <c r="E2410" s="147">
        <v>43112</v>
      </c>
    </row>
    <row r="2411" spans="1:5" s="7" customFormat="1">
      <c r="A2411" s="7" t="s">
        <v>49</v>
      </c>
      <c r="C2411" s="144" t="s">
        <v>8105</v>
      </c>
      <c r="D2411" s="145">
        <v>310</v>
      </c>
      <c r="E2411" s="147">
        <v>43112</v>
      </c>
    </row>
    <row r="2412" spans="1:5" s="7" customFormat="1">
      <c r="A2412" s="7" t="s">
        <v>49</v>
      </c>
      <c r="C2412" s="144" t="s">
        <v>8107</v>
      </c>
      <c r="D2412" s="145">
        <v>147</v>
      </c>
      <c r="E2412" s="147">
        <v>43112</v>
      </c>
    </row>
    <row r="2413" spans="1:5" s="7" customFormat="1">
      <c r="A2413" s="7" t="s">
        <v>49</v>
      </c>
      <c r="C2413" s="144" t="s">
        <v>8086</v>
      </c>
      <c r="D2413" s="145">
        <v>189</v>
      </c>
      <c r="E2413" s="147">
        <v>43112</v>
      </c>
    </row>
    <row r="2414" spans="1:5" s="7" customFormat="1">
      <c r="A2414" s="7" t="s">
        <v>49</v>
      </c>
      <c r="C2414" s="144" t="s">
        <v>8109</v>
      </c>
      <c r="D2414" s="145">
        <v>147</v>
      </c>
      <c r="E2414" s="147">
        <v>43112</v>
      </c>
    </row>
    <row r="2415" spans="1:5" s="7" customFormat="1">
      <c r="A2415" s="7" t="s">
        <v>49</v>
      </c>
      <c r="C2415" s="144" t="s">
        <v>8111</v>
      </c>
      <c r="D2415" s="145">
        <v>310</v>
      </c>
      <c r="E2415" s="147">
        <v>43112</v>
      </c>
    </row>
    <row r="2416" spans="1:5" s="7" customFormat="1">
      <c r="A2416" s="7" t="s">
        <v>49</v>
      </c>
      <c r="C2416" s="144" t="s">
        <v>8113</v>
      </c>
      <c r="D2416" s="145">
        <v>154</v>
      </c>
      <c r="E2416" s="147">
        <v>43112</v>
      </c>
    </row>
    <row r="2417" spans="1:5" s="7" customFormat="1">
      <c r="A2417" s="7" t="s">
        <v>49</v>
      </c>
      <c r="C2417" s="144" t="s">
        <v>8088</v>
      </c>
      <c r="D2417" s="145">
        <v>344</v>
      </c>
      <c r="E2417" s="147">
        <v>43112</v>
      </c>
    </row>
    <row r="2418" spans="1:5" s="7" customFormat="1">
      <c r="A2418" s="7" t="s">
        <v>49</v>
      </c>
      <c r="C2418" s="144" t="s">
        <v>8115</v>
      </c>
      <c r="D2418" s="145">
        <v>140</v>
      </c>
      <c r="E2418" s="147">
        <v>43112</v>
      </c>
    </row>
    <row r="2419" spans="1:5" s="7" customFormat="1">
      <c r="A2419" s="7" t="s">
        <v>49</v>
      </c>
      <c r="C2419" s="144" t="s">
        <v>8119</v>
      </c>
      <c r="D2419" s="145">
        <v>82</v>
      </c>
      <c r="E2419" s="147">
        <v>43112</v>
      </c>
    </row>
    <row r="2420" spans="1:5" s="7" customFormat="1">
      <c r="A2420" s="7" t="s">
        <v>49</v>
      </c>
      <c r="C2420" s="144" t="s">
        <v>8121</v>
      </c>
      <c r="D2420" s="145">
        <v>42</v>
      </c>
      <c r="E2420" s="147">
        <v>43112</v>
      </c>
    </row>
    <row r="2421" spans="1:5" s="7" customFormat="1">
      <c r="A2421" s="7" t="s">
        <v>49</v>
      </c>
      <c r="C2421" s="144" t="s">
        <v>8123</v>
      </c>
      <c r="D2421" s="145">
        <v>242</v>
      </c>
      <c r="E2421" s="147">
        <v>43112</v>
      </c>
    </row>
    <row r="2422" spans="1:5" s="7" customFormat="1">
      <c r="A2422" s="7" t="s">
        <v>49</v>
      </c>
      <c r="C2422" s="144" t="s">
        <v>8125</v>
      </c>
      <c r="D2422" s="145">
        <v>310</v>
      </c>
      <c r="E2422" s="147">
        <v>43112</v>
      </c>
    </row>
    <row r="2423" spans="1:5" s="7" customFormat="1">
      <c r="A2423" s="7" t="s">
        <v>49</v>
      </c>
      <c r="C2423" s="144" t="s">
        <v>8127</v>
      </c>
      <c r="D2423" s="145">
        <v>0</v>
      </c>
      <c r="E2423" s="147">
        <v>43112</v>
      </c>
    </row>
    <row r="2424" spans="1:5" s="7" customFormat="1">
      <c r="A2424" s="7" t="s">
        <v>49</v>
      </c>
      <c r="C2424" s="144" t="s">
        <v>9252</v>
      </c>
      <c r="D2424" s="145">
        <v>464</v>
      </c>
      <c r="E2424" s="147">
        <v>43112</v>
      </c>
    </row>
    <row r="2425" spans="1:5" s="7" customFormat="1">
      <c r="A2425" s="7" t="s">
        <v>49</v>
      </c>
      <c r="C2425" s="144" t="s">
        <v>8090</v>
      </c>
      <c r="D2425" s="145">
        <v>113</v>
      </c>
      <c r="E2425" s="147">
        <v>43112</v>
      </c>
    </row>
    <row r="2426" spans="1:5" s="7" customFormat="1">
      <c r="A2426" s="7" t="s">
        <v>49</v>
      </c>
      <c r="C2426" s="144" t="s">
        <v>8136</v>
      </c>
      <c r="D2426" s="145">
        <v>310</v>
      </c>
      <c r="E2426" s="147">
        <v>43112</v>
      </c>
    </row>
    <row r="2427" spans="1:5" s="7" customFormat="1">
      <c r="A2427" s="7" t="s">
        <v>49</v>
      </c>
      <c r="C2427" s="144" t="s">
        <v>8092</v>
      </c>
      <c r="D2427" s="145">
        <v>19</v>
      </c>
      <c r="E2427" s="147">
        <v>43112</v>
      </c>
    </row>
    <row r="2428" spans="1:5" s="7" customFormat="1">
      <c r="A2428" s="7" t="s">
        <v>49</v>
      </c>
      <c r="C2428" s="144" t="s">
        <v>8204</v>
      </c>
      <c r="D2428" s="145">
        <v>331</v>
      </c>
      <c r="E2428" s="147">
        <v>43112</v>
      </c>
    </row>
    <row r="2429" spans="1:5" s="7" customFormat="1">
      <c r="A2429" s="7" t="s">
        <v>49</v>
      </c>
      <c r="C2429" s="144" t="s">
        <v>8138</v>
      </c>
      <c r="D2429" s="145">
        <v>2</v>
      </c>
      <c r="E2429" s="147">
        <v>43112</v>
      </c>
    </row>
    <row r="2430" spans="1:5" s="7" customFormat="1">
      <c r="A2430" s="7" t="s">
        <v>49</v>
      </c>
      <c r="C2430" s="144" t="s">
        <v>8206</v>
      </c>
      <c r="D2430" s="145">
        <v>121</v>
      </c>
      <c r="E2430" s="147">
        <v>43112</v>
      </c>
    </row>
    <row r="2431" spans="1:5" s="7" customFormat="1">
      <c r="A2431" s="7" t="s">
        <v>49</v>
      </c>
      <c r="C2431" s="144" t="s">
        <v>8208</v>
      </c>
      <c r="D2431" s="145">
        <v>336</v>
      </c>
      <c r="E2431" s="147">
        <v>43112</v>
      </c>
    </row>
    <row r="2432" spans="1:5" s="7" customFormat="1">
      <c r="A2432" s="7" t="s">
        <v>49</v>
      </c>
      <c r="C2432" s="144" t="s">
        <v>8210</v>
      </c>
      <c r="D2432" s="145">
        <v>126</v>
      </c>
      <c r="E2432" s="147">
        <v>43112</v>
      </c>
    </row>
    <row r="2433" spans="1:5" s="7" customFormat="1">
      <c r="A2433" s="7" t="s">
        <v>49</v>
      </c>
      <c r="C2433" s="144" t="s">
        <v>8212</v>
      </c>
      <c r="D2433" s="145">
        <v>127</v>
      </c>
      <c r="E2433" s="147">
        <v>43112</v>
      </c>
    </row>
    <row r="2434" spans="1:5" s="7" customFormat="1">
      <c r="A2434" s="7" t="s">
        <v>49</v>
      </c>
      <c r="C2434" s="144" t="s">
        <v>8214</v>
      </c>
      <c r="D2434" s="145">
        <v>129</v>
      </c>
      <c r="E2434" s="147">
        <v>43112</v>
      </c>
    </row>
    <row r="2435" spans="1:5" s="7" customFormat="1">
      <c r="A2435" s="7" t="s">
        <v>49</v>
      </c>
      <c r="C2435" s="144" t="s">
        <v>8216</v>
      </c>
      <c r="D2435" s="145">
        <v>120</v>
      </c>
      <c r="E2435" s="147">
        <v>43112</v>
      </c>
    </row>
    <row r="2436" spans="1:5" s="7" customFormat="1">
      <c r="A2436" s="7" t="s">
        <v>49</v>
      </c>
      <c r="C2436" s="144" t="s">
        <v>8218</v>
      </c>
      <c r="D2436" s="145">
        <v>80</v>
      </c>
      <c r="E2436" s="147">
        <v>43112</v>
      </c>
    </row>
    <row r="2437" spans="1:5" s="7" customFormat="1">
      <c r="A2437" s="7" t="s">
        <v>49</v>
      </c>
      <c r="C2437" s="144" t="s">
        <v>8220</v>
      </c>
      <c r="D2437" s="145">
        <v>75</v>
      </c>
      <c r="E2437" s="147">
        <v>43112</v>
      </c>
    </row>
    <row r="2438" spans="1:5" s="7" customFormat="1">
      <c r="A2438" s="7" t="s">
        <v>49</v>
      </c>
      <c r="C2438" s="144" t="s">
        <v>8221</v>
      </c>
      <c r="D2438" s="145">
        <v>36</v>
      </c>
      <c r="E2438" s="147">
        <v>43112</v>
      </c>
    </row>
    <row r="2439" spans="1:5" s="7" customFormat="1">
      <c r="A2439" s="7" t="s">
        <v>49</v>
      </c>
      <c r="C2439" s="144" t="s">
        <v>8223</v>
      </c>
      <c r="D2439" s="145">
        <v>212</v>
      </c>
      <c r="E2439" s="147">
        <v>43112</v>
      </c>
    </row>
    <row r="2440" spans="1:5" s="7" customFormat="1">
      <c r="A2440" s="7" t="s">
        <v>49</v>
      </c>
      <c r="C2440" s="144" t="s">
        <v>8225</v>
      </c>
      <c r="D2440" s="145">
        <v>94</v>
      </c>
      <c r="E2440" s="147">
        <v>43112</v>
      </c>
    </row>
    <row r="2441" spans="1:5" s="7" customFormat="1">
      <c r="A2441" s="7" t="s">
        <v>49</v>
      </c>
      <c r="C2441" s="144" t="s">
        <v>8227</v>
      </c>
      <c r="D2441" s="145">
        <v>93</v>
      </c>
      <c r="E2441" s="147">
        <v>43112</v>
      </c>
    </row>
    <row r="2442" spans="1:5" s="7" customFormat="1">
      <c r="A2442" s="7" t="s">
        <v>49</v>
      </c>
      <c r="C2442" s="144" t="s">
        <v>8229</v>
      </c>
      <c r="D2442" s="145">
        <v>86</v>
      </c>
      <c r="E2442" s="147">
        <v>43112</v>
      </c>
    </row>
    <row r="2443" spans="1:5" s="7" customFormat="1">
      <c r="A2443" s="7" t="s">
        <v>49</v>
      </c>
      <c r="C2443" s="144" t="s">
        <v>8231</v>
      </c>
      <c r="D2443" s="145">
        <v>1</v>
      </c>
      <c r="E2443" s="147">
        <v>43112</v>
      </c>
    </row>
    <row r="2444" spans="1:5" s="7" customFormat="1">
      <c r="A2444" s="7" t="s">
        <v>49</v>
      </c>
      <c r="C2444" s="144" t="s">
        <v>8233</v>
      </c>
      <c r="D2444" s="145">
        <v>157</v>
      </c>
      <c r="E2444" s="147">
        <v>43112</v>
      </c>
    </row>
    <row r="2445" spans="1:5" s="7" customFormat="1">
      <c r="A2445" s="7" t="s">
        <v>49</v>
      </c>
      <c r="C2445" s="144" t="s">
        <v>8235</v>
      </c>
      <c r="D2445" s="145">
        <v>84</v>
      </c>
      <c r="E2445" s="147">
        <v>43112</v>
      </c>
    </row>
    <row r="2446" spans="1:5" s="7" customFormat="1">
      <c r="A2446" s="7" t="s">
        <v>49</v>
      </c>
      <c r="C2446" s="144" t="s">
        <v>8237</v>
      </c>
      <c r="D2446" s="145">
        <v>17</v>
      </c>
      <c r="E2446" s="147">
        <v>43112</v>
      </c>
    </row>
    <row r="2447" spans="1:5" s="7" customFormat="1">
      <c r="A2447" s="7" t="s">
        <v>49</v>
      </c>
      <c r="C2447" s="144" t="s">
        <v>8239</v>
      </c>
      <c r="D2447" s="145">
        <v>80</v>
      </c>
      <c r="E2447" s="147">
        <v>43112</v>
      </c>
    </row>
    <row r="2448" spans="1:5" s="7" customFormat="1">
      <c r="A2448" s="7" t="s">
        <v>49</v>
      </c>
      <c r="C2448" s="144" t="s">
        <v>8241</v>
      </c>
      <c r="D2448" s="145">
        <v>96</v>
      </c>
      <c r="E2448" s="147">
        <v>43112</v>
      </c>
    </row>
    <row r="2449" spans="1:5" s="7" customFormat="1">
      <c r="A2449" s="7" t="s">
        <v>49</v>
      </c>
      <c r="C2449" s="144" t="s">
        <v>8242</v>
      </c>
      <c r="D2449" s="145">
        <v>63</v>
      </c>
      <c r="E2449" s="147">
        <v>43112</v>
      </c>
    </row>
    <row r="2450" spans="1:5" s="7" customFormat="1">
      <c r="A2450" s="7" t="s">
        <v>49</v>
      </c>
      <c r="C2450" s="144" t="s">
        <v>8243</v>
      </c>
      <c r="D2450" s="145">
        <v>274</v>
      </c>
      <c r="E2450" s="147">
        <v>43112</v>
      </c>
    </row>
    <row r="2451" spans="1:5" s="7" customFormat="1">
      <c r="A2451" s="7" t="s">
        <v>49</v>
      </c>
      <c r="C2451" s="144" t="s">
        <v>8245</v>
      </c>
      <c r="D2451" s="145">
        <v>13</v>
      </c>
      <c r="E2451" s="147">
        <v>43112</v>
      </c>
    </row>
    <row r="2452" spans="1:5" s="7" customFormat="1">
      <c r="A2452" s="7" t="s">
        <v>49</v>
      </c>
      <c r="C2452" s="144" t="s">
        <v>8247</v>
      </c>
      <c r="D2452" s="145">
        <v>216</v>
      </c>
      <c r="E2452" s="147">
        <v>43112</v>
      </c>
    </row>
    <row r="2453" spans="1:5" s="7" customFormat="1">
      <c r="A2453" s="7" t="s">
        <v>49</v>
      </c>
      <c r="C2453" s="144" t="s">
        <v>8249</v>
      </c>
      <c r="D2453" s="145">
        <v>15</v>
      </c>
      <c r="E2453" s="147">
        <v>43112</v>
      </c>
    </row>
    <row r="2454" spans="1:5" s="7" customFormat="1">
      <c r="A2454" s="7" t="s">
        <v>49</v>
      </c>
      <c r="C2454" s="144" t="s">
        <v>8251</v>
      </c>
      <c r="D2454" s="145">
        <v>10</v>
      </c>
      <c r="E2454" s="147">
        <v>43112</v>
      </c>
    </row>
    <row r="2455" spans="1:5" s="7" customFormat="1">
      <c r="A2455" s="7" t="s">
        <v>49</v>
      </c>
      <c r="C2455" s="144" t="s">
        <v>8252</v>
      </c>
      <c r="D2455" s="145">
        <v>6</v>
      </c>
      <c r="E2455" s="147">
        <v>43112</v>
      </c>
    </row>
    <row r="2456" spans="1:5" s="7" customFormat="1">
      <c r="A2456" s="7" t="s">
        <v>49</v>
      </c>
      <c r="C2456" s="144" t="s">
        <v>8253</v>
      </c>
      <c r="D2456" s="145">
        <v>97</v>
      </c>
      <c r="E2456" s="147">
        <v>43112</v>
      </c>
    </row>
    <row r="2457" spans="1:5" s="7" customFormat="1">
      <c r="A2457" s="7" t="s">
        <v>49</v>
      </c>
      <c r="C2457" s="144" t="s">
        <v>8255</v>
      </c>
      <c r="D2457" s="145">
        <v>14</v>
      </c>
      <c r="E2457" s="147">
        <v>43112</v>
      </c>
    </row>
    <row r="2458" spans="1:5" s="7" customFormat="1">
      <c r="A2458" s="7" t="s">
        <v>49</v>
      </c>
      <c r="C2458" s="144" t="s">
        <v>8256</v>
      </c>
      <c r="D2458" s="145">
        <v>13</v>
      </c>
      <c r="E2458" s="147">
        <v>43112</v>
      </c>
    </row>
    <row r="2459" spans="1:5" s="7" customFormat="1">
      <c r="A2459" s="7" t="s">
        <v>49</v>
      </c>
      <c r="C2459" s="144" t="s">
        <v>8257</v>
      </c>
      <c r="D2459" s="145">
        <v>22</v>
      </c>
      <c r="E2459" s="147">
        <v>43112</v>
      </c>
    </row>
    <row r="2460" spans="1:5" s="7" customFormat="1">
      <c r="A2460" s="7" t="s">
        <v>49</v>
      </c>
      <c r="C2460" s="144" t="s">
        <v>8259</v>
      </c>
      <c r="D2460" s="145">
        <v>2</v>
      </c>
      <c r="E2460" s="147">
        <v>43112</v>
      </c>
    </row>
    <row r="2461" spans="1:5" s="7" customFormat="1">
      <c r="A2461" s="7" t="s">
        <v>49</v>
      </c>
      <c r="C2461" s="144" t="s">
        <v>8261</v>
      </c>
      <c r="D2461" s="145">
        <v>39</v>
      </c>
      <c r="E2461" s="147">
        <v>43112</v>
      </c>
    </row>
    <row r="2462" spans="1:5" s="7" customFormat="1">
      <c r="A2462" s="7" t="s">
        <v>49</v>
      </c>
      <c r="C2462" s="144" t="s">
        <v>8263</v>
      </c>
      <c r="D2462" s="145">
        <v>14</v>
      </c>
      <c r="E2462" s="147">
        <v>43112</v>
      </c>
    </row>
    <row r="2463" spans="1:5" s="7" customFormat="1">
      <c r="A2463" s="7" t="s">
        <v>49</v>
      </c>
      <c r="C2463" s="144" t="s">
        <v>8265</v>
      </c>
      <c r="D2463" s="145">
        <v>14</v>
      </c>
      <c r="E2463" s="147">
        <v>43112</v>
      </c>
    </row>
    <row r="2464" spans="1:5" s="7" customFormat="1">
      <c r="A2464" s="7" t="s">
        <v>49</v>
      </c>
      <c r="C2464" s="144" t="s">
        <v>8266</v>
      </c>
      <c r="D2464" s="145">
        <v>15</v>
      </c>
      <c r="E2464" s="147">
        <v>43112</v>
      </c>
    </row>
    <row r="2465" spans="1:5" s="7" customFormat="1">
      <c r="A2465" s="7" t="s">
        <v>49</v>
      </c>
      <c r="C2465" s="144" t="s">
        <v>8267</v>
      </c>
      <c r="D2465" s="145">
        <v>41</v>
      </c>
      <c r="E2465" s="147">
        <v>43112</v>
      </c>
    </row>
    <row r="2466" spans="1:5" s="7" customFormat="1">
      <c r="A2466" s="7" t="s">
        <v>49</v>
      </c>
      <c r="C2466" s="144" t="s">
        <v>8269</v>
      </c>
      <c r="D2466" s="145">
        <v>59</v>
      </c>
      <c r="E2466" s="147">
        <v>43112</v>
      </c>
    </row>
    <row r="2467" spans="1:5" s="7" customFormat="1">
      <c r="A2467" s="7" t="s">
        <v>49</v>
      </c>
      <c r="C2467" s="144" t="s">
        <v>8270</v>
      </c>
      <c r="D2467" s="145">
        <v>43</v>
      </c>
      <c r="E2467" s="147">
        <v>43112</v>
      </c>
    </row>
    <row r="2468" spans="1:5" s="7" customFormat="1">
      <c r="A2468" s="7" t="s">
        <v>49</v>
      </c>
      <c r="C2468" s="144" t="s">
        <v>8271</v>
      </c>
      <c r="D2468" s="145">
        <v>26</v>
      </c>
      <c r="E2468" s="147">
        <v>43112</v>
      </c>
    </row>
    <row r="2469" spans="1:5" s="7" customFormat="1">
      <c r="A2469" s="7" t="s">
        <v>49</v>
      </c>
      <c r="C2469" s="144" t="s">
        <v>8273</v>
      </c>
      <c r="D2469" s="145">
        <v>28</v>
      </c>
      <c r="E2469" s="147">
        <v>43112</v>
      </c>
    </row>
    <row r="2470" spans="1:5" s="7" customFormat="1">
      <c r="A2470" s="7" t="s">
        <v>49</v>
      </c>
      <c r="C2470" s="144" t="s">
        <v>8274</v>
      </c>
      <c r="D2470" s="145">
        <v>40</v>
      </c>
      <c r="E2470" s="147">
        <v>43112</v>
      </c>
    </row>
    <row r="2471" spans="1:5" s="7" customFormat="1">
      <c r="A2471" s="7" t="s">
        <v>49</v>
      </c>
      <c r="C2471" s="144" t="s">
        <v>8275</v>
      </c>
      <c r="D2471" s="145">
        <v>3</v>
      </c>
      <c r="E2471" s="147">
        <v>43112</v>
      </c>
    </row>
    <row r="2472" spans="1:5" s="7" customFormat="1">
      <c r="A2472" s="7" t="s">
        <v>49</v>
      </c>
      <c r="C2472" s="144" t="s">
        <v>5216</v>
      </c>
      <c r="D2472" s="145">
        <v>33</v>
      </c>
      <c r="E2472" s="147">
        <v>43112</v>
      </c>
    </row>
    <row r="2473" spans="1:5" s="7" customFormat="1">
      <c r="A2473" s="7" t="s">
        <v>49</v>
      </c>
      <c r="C2473" s="144" t="s">
        <v>5005</v>
      </c>
      <c r="D2473" s="145">
        <v>270</v>
      </c>
      <c r="E2473" s="147">
        <v>43112</v>
      </c>
    </row>
    <row r="2474" spans="1:5" s="7" customFormat="1">
      <c r="A2474" s="7" t="s">
        <v>49</v>
      </c>
      <c r="C2474" s="144" t="s">
        <v>5008</v>
      </c>
      <c r="D2474" s="145">
        <v>2020</v>
      </c>
      <c r="E2474" s="147">
        <v>43112</v>
      </c>
    </row>
    <row r="2475" spans="1:5" s="7" customFormat="1">
      <c r="A2475" s="7" t="s">
        <v>49</v>
      </c>
      <c r="C2475" s="144" t="s">
        <v>5010</v>
      </c>
      <c r="D2475" s="145">
        <v>122</v>
      </c>
      <c r="E2475" s="147">
        <v>43112</v>
      </c>
    </row>
    <row r="2476" spans="1:5" s="7" customFormat="1">
      <c r="A2476" s="7" t="s">
        <v>49</v>
      </c>
      <c r="C2476" s="144" t="s">
        <v>5012</v>
      </c>
      <c r="D2476" s="145">
        <v>480</v>
      </c>
      <c r="E2476" s="147">
        <v>43112</v>
      </c>
    </row>
    <row r="2477" spans="1:5" s="7" customFormat="1">
      <c r="A2477" s="7" t="s">
        <v>49</v>
      </c>
      <c r="C2477" s="144" t="s">
        <v>5014</v>
      </c>
      <c r="D2477" s="145">
        <v>700</v>
      </c>
      <c r="E2477" s="147">
        <v>43112</v>
      </c>
    </row>
    <row r="2478" spans="1:5" s="7" customFormat="1">
      <c r="A2478" s="7" t="s">
        <v>49</v>
      </c>
      <c r="C2478" s="144" t="s">
        <v>5016</v>
      </c>
      <c r="D2478" s="145">
        <v>910</v>
      </c>
      <c r="E2478" s="147">
        <v>43112</v>
      </c>
    </row>
    <row r="2479" spans="1:5" s="7" customFormat="1">
      <c r="A2479" s="7" t="s">
        <v>49</v>
      </c>
      <c r="C2479" s="144" t="s">
        <v>5018</v>
      </c>
      <c r="D2479" s="145">
        <v>400</v>
      </c>
      <c r="E2479" s="147">
        <v>43112</v>
      </c>
    </row>
    <row r="2480" spans="1:5" s="7" customFormat="1">
      <c r="A2480" s="7" t="s">
        <v>49</v>
      </c>
      <c r="C2480" s="144" t="s">
        <v>5020</v>
      </c>
      <c r="D2480" s="145">
        <v>3110</v>
      </c>
      <c r="E2480" s="147">
        <v>43112</v>
      </c>
    </row>
    <row r="2481" spans="1:5" s="7" customFormat="1">
      <c r="A2481" s="7" t="s">
        <v>49</v>
      </c>
      <c r="C2481" s="144" t="s">
        <v>1528</v>
      </c>
      <c r="D2481" s="145">
        <v>11</v>
      </c>
      <c r="E2481" s="147">
        <v>43112</v>
      </c>
    </row>
    <row r="2482" spans="1:5" s="7" customFormat="1">
      <c r="A2482" s="7" t="s">
        <v>49</v>
      </c>
      <c r="C2482" s="144" t="s">
        <v>6140</v>
      </c>
      <c r="D2482" s="145">
        <v>72</v>
      </c>
      <c r="E2482" s="147">
        <v>43112</v>
      </c>
    </row>
    <row r="2483" spans="1:5" s="7" customFormat="1">
      <c r="A2483" s="7" t="s">
        <v>49</v>
      </c>
      <c r="C2483" s="144" t="s">
        <v>8674</v>
      </c>
      <c r="D2483" s="145">
        <v>4</v>
      </c>
      <c r="E2483" s="147">
        <v>43112</v>
      </c>
    </row>
    <row r="2484" spans="1:5" s="7" customFormat="1">
      <c r="A2484" s="7" t="s">
        <v>49</v>
      </c>
      <c r="C2484" s="144" t="s">
        <v>1531</v>
      </c>
      <c r="D2484" s="145">
        <v>26</v>
      </c>
      <c r="E2484" s="147">
        <v>43112</v>
      </c>
    </row>
    <row r="2485" spans="1:5" s="7" customFormat="1">
      <c r="A2485" s="7" t="s">
        <v>49</v>
      </c>
      <c r="C2485" s="144" t="s">
        <v>1534</v>
      </c>
      <c r="D2485" s="145">
        <v>17</v>
      </c>
      <c r="E2485" s="147">
        <v>43112</v>
      </c>
    </row>
    <row r="2486" spans="1:5" s="7" customFormat="1">
      <c r="A2486" s="7" t="s">
        <v>49</v>
      </c>
      <c r="C2486" s="144" t="s">
        <v>1537</v>
      </c>
      <c r="D2486" s="145">
        <v>31</v>
      </c>
      <c r="E2486" s="147">
        <v>43112</v>
      </c>
    </row>
    <row r="2487" spans="1:5" s="7" customFormat="1">
      <c r="A2487" s="7" t="s">
        <v>49</v>
      </c>
      <c r="C2487" s="144" t="s">
        <v>6146</v>
      </c>
      <c r="D2487" s="145">
        <v>330</v>
      </c>
      <c r="E2487" s="147">
        <v>43112</v>
      </c>
    </row>
    <row r="2488" spans="1:5" s="7" customFormat="1">
      <c r="A2488" s="7" t="s">
        <v>49</v>
      </c>
      <c r="C2488" s="144" t="s">
        <v>1540</v>
      </c>
      <c r="D2488" s="145">
        <v>54</v>
      </c>
      <c r="E2488" s="147">
        <v>43112</v>
      </c>
    </row>
    <row r="2489" spans="1:5" s="7" customFormat="1">
      <c r="A2489" s="7" t="s">
        <v>49</v>
      </c>
      <c r="C2489" s="144" t="s">
        <v>1543</v>
      </c>
      <c r="D2489" s="145">
        <v>31</v>
      </c>
      <c r="E2489" s="147">
        <v>43112</v>
      </c>
    </row>
    <row r="2490" spans="1:5" s="7" customFormat="1">
      <c r="A2490" s="7" t="s">
        <v>49</v>
      </c>
      <c r="C2490" s="144" t="s">
        <v>3665</v>
      </c>
      <c r="D2490" s="145">
        <v>1</v>
      </c>
      <c r="E2490" s="147">
        <v>43112</v>
      </c>
    </row>
    <row r="2491" spans="1:5" s="7" customFormat="1">
      <c r="A2491" s="7" t="s">
        <v>49</v>
      </c>
      <c r="C2491" s="144" t="s">
        <v>1549</v>
      </c>
      <c r="D2491" s="145">
        <v>6</v>
      </c>
      <c r="E2491" s="147">
        <v>43112</v>
      </c>
    </row>
    <row r="2492" spans="1:5" s="7" customFormat="1">
      <c r="A2492" s="7" t="s">
        <v>49</v>
      </c>
      <c r="C2492" s="144" t="s">
        <v>1552</v>
      </c>
      <c r="D2492" s="145">
        <v>490</v>
      </c>
      <c r="E2492" s="147">
        <v>43112</v>
      </c>
    </row>
    <row r="2493" spans="1:5" s="7" customFormat="1">
      <c r="A2493" s="7" t="s">
        <v>49</v>
      </c>
      <c r="C2493" s="144" t="s">
        <v>1554</v>
      </c>
      <c r="D2493" s="145">
        <v>384</v>
      </c>
      <c r="E2493" s="147">
        <v>43112</v>
      </c>
    </row>
    <row r="2494" spans="1:5" s="7" customFormat="1">
      <c r="A2494" s="7" t="s">
        <v>49</v>
      </c>
      <c r="C2494" s="144" t="s">
        <v>1557</v>
      </c>
      <c r="D2494" s="145">
        <v>215</v>
      </c>
      <c r="E2494" s="147">
        <v>43112</v>
      </c>
    </row>
    <row r="2495" spans="1:5" s="7" customFormat="1">
      <c r="A2495" s="7" t="s">
        <v>49</v>
      </c>
      <c r="C2495" s="144" t="s">
        <v>8677</v>
      </c>
      <c r="D2495" s="145">
        <v>756</v>
      </c>
      <c r="E2495" s="147">
        <v>43112</v>
      </c>
    </row>
    <row r="2496" spans="1:5" s="7" customFormat="1">
      <c r="A2496" s="7" t="s">
        <v>49</v>
      </c>
      <c r="C2496" s="144" t="s">
        <v>8364</v>
      </c>
      <c r="D2496" s="145">
        <v>146</v>
      </c>
      <c r="E2496" s="147">
        <v>43112</v>
      </c>
    </row>
    <row r="2497" spans="1:5" s="7" customFormat="1">
      <c r="A2497" s="7" t="s">
        <v>49</v>
      </c>
      <c r="C2497" s="144" t="s">
        <v>8679</v>
      </c>
      <c r="D2497" s="145">
        <v>1417</v>
      </c>
      <c r="E2497" s="147">
        <v>43112</v>
      </c>
    </row>
    <row r="2498" spans="1:5" s="7" customFormat="1">
      <c r="A2498" s="7" t="s">
        <v>49</v>
      </c>
      <c r="C2498" s="144" t="s">
        <v>1562</v>
      </c>
      <c r="D2498" s="145">
        <v>228</v>
      </c>
      <c r="E2498" s="147">
        <v>43112</v>
      </c>
    </row>
    <row r="2499" spans="1:5" s="7" customFormat="1">
      <c r="A2499" s="7" t="s">
        <v>49</v>
      </c>
      <c r="C2499" s="144" t="s">
        <v>9096</v>
      </c>
      <c r="D2499" s="145">
        <v>780</v>
      </c>
      <c r="E2499" s="147">
        <v>43112</v>
      </c>
    </row>
    <row r="2500" spans="1:5" s="7" customFormat="1">
      <c r="A2500" s="7" t="s">
        <v>49</v>
      </c>
      <c r="C2500" s="144" t="s">
        <v>1565</v>
      </c>
      <c r="D2500" s="145">
        <v>103</v>
      </c>
      <c r="E2500" s="147">
        <v>43112</v>
      </c>
    </row>
    <row r="2501" spans="1:5" s="7" customFormat="1">
      <c r="A2501" s="7" t="s">
        <v>49</v>
      </c>
      <c r="C2501" s="144" t="s">
        <v>1568</v>
      </c>
      <c r="D2501" s="145">
        <v>446</v>
      </c>
      <c r="E2501" s="147">
        <v>43112</v>
      </c>
    </row>
    <row r="2502" spans="1:5" s="7" customFormat="1">
      <c r="A2502" s="7" t="s">
        <v>49</v>
      </c>
      <c r="C2502" s="144" t="s">
        <v>1573</v>
      </c>
      <c r="D2502" s="145">
        <v>300</v>
      </c>
      <c r="E2502" s="147">
        <v>43112</v>
      </c>
    </row>
    <row r="2503" spans="1:5" s="7" customFormat="1">
      <c r="A2503" s="7" t="s">
        <v>49</v>
      </c>
      <c r="C2503" s="144" t="s">
        <v>1575</v>
      </c>
      <c r="D2503" s="145">
        <v>193</v>
      </c>
      <c r="E2503" s="147">
        <v>43112</v>
      </c>
    </row>
    <row r="2504" spans="1:5" s="7" customFormat="1">
      <c r="A2504" s="7" t="s">
        <v>49</v>
      </c>
      <c r="C2504" s="144" t="s">
        <v>1577</v>
      </c>
      <c r="D2504" s="145">
        <v>4</v>
      </c>
      <c r="E2504" s="147">
        <v>43112</v>
      </c>
    </row>
    <row r="2505" spans="1:5" s="7" customFormat="1">
      <c r="A2505" s="7" t="s">
        <v>49</v>
      </c>
      <c r="C2505" s="144" t="s">
        <v>1579</v>
      </c>
      <c r="D2505" s="145">
        <v>315</v>
      </c>
      <c r="E2505" s="147">
        <v>43112</v>
      </c>
    </row>
    <row r="2506" spans="1:5" s="7" customFormat="1">
      <c r="A2506" s="7" t="s">
        <v>49</v>
      </c>
      <c r="C2506" s="144" t="s">
        <v>1580</v>
      </c>
      <c r="D2506" s="145">
        <v>293</v>
      </c>
      <c r="E2506" s="147">
        <v>43112</v>
      </c>
    </row>
    <row r="2507" spans="1:5" s="7" customFormat="1">
      <c r="A2507" s="7" t="s">
        <v>49</v>
      </c>
      <c r="C2507" s="144" t="s">
        <v>1582</v>
      </c>
      <c r="D2507" s="145">
        <v>12</v>
      </c>
      <c r="E2507" s="147">
        <v>43112</v>
      </c>
    </row>
    <row r="2508" spans="1:5" s="7" customFormat="1">
      <c r="A2508" s="7" t="s">
        <v>49</v>
      </c>
      <c r="C2508" s="144" t="s">
        <v>5195</v>
      </c>
      <c r="D2508" s="145">
        <v>3359</v>
      </c>
      <c r="E2508" s="147">
        <v>43112</v>
      </c>
    </row>
    <row r="2509" spans="1:5" s="7" customFormat="1">
      <c r="A2509" s="7" t="s">
        <v>49</v>
      </c>
      <c r="C2509" s="144" t="s">
        <v>5291</v>
      </c>
      <c r="D2509" s="145">
        <v>1181</v>
      </c>
      <c r="E2509" s="147">
        <v>43112</v>
      </c>
    </row>
    <row r="2510" spans="1:5" s="7" customFormat="1">
      <c r="A2510" s="7" t="s">
        <v>49</v>
      </c>
      <c r="C2510" s="144" t="s">
        <v>5296</v>
      </c>
      <c r="D2510" s="145">
        <v>3</v>
      </c>
      <c r="E2510" s="147">
        <v>43112</v>
      </c>
    </row>
    <row r="2511" spans="1:5" s="7" customFormat="1">
      <c r="A2511" s="7" t="s">
        <v>49</v>
      </c>
      <c r="C2511" s="144" t="s">
        <v>5299</v>
      </c>
      <c r="D2511" s="145">
        <v>1</v>
      </c>
      <c r="E2511" s="147">
        <v>43112</v>
      </c>
    </row>
    <row r="2512" spans="1:5" s="7" customFormat="1">
      <c r="A2512" s="7" t="s">
        <v>49</v>
      </c>
      <c r="C2512" s="144" t="s">
        <v>9253</v>
      </c>
      <c r="D2512" s="145">
        <v>6</v>
      </c>
      <c r="E2512" s="147">
        <v>43112</v>
      </c>
    </row>
    <row r="2513" spans="1:5" s="7" customFormat="1">
      <c r="A2513" s="7" t="s">
        <v>49</v>
      </c>
      <c r="C2513" s="144" t="s">
        <v>9254</v>
      </c>
      <c r="D2513" s="145">
        <v>73</v>
      </c>
      <c r="E2513" s="147">
        <v>43112</v>
      </c>
    </row>
    <row r="2514" spans="1:5" s="7" customFormat="1">
      <c r="A2514" s="7" t="s">
        <v>49</v>
      </c>
      <c r="C2514" s="144" t="s">
        <v>9255</v>
      </c>
      <c r="D2514" s="145">
        <v>0</v>
      </c>
      <c r="E2514" s="147">
        <v>43112</v>
      </c>
    </row>
    <row r="2515" spans="1:5" s="7" customFormat="1">
      <c r="A2515" s="7" t="s">
        <v>49</v>
      </c>
      <c r="C2515" s="144" t="s">
        <v>9256</v>
      </c>
      <c r="D2515" s="145">
        <v>24</v>
      </c>
      <c r="E2515" s="147">
        <v>43112</v>
      </c>
    </row>
    <row r="2516" spans="1:5" s="7" customFormat="1">
      <c r="A2516" s="7" t="s">
        <v>49</v>
      </c>
      <c r="C2516" s="144" t="s">
        <v>5302</v>
      </c>
      <c r="D2516" s="145">
        <v>30</v>
      </c>
      <c r="E2516" s="147">
        <v>43112</v>
      </c>
    </row>
    <row r="2517" spans="1:5" s="7" customFormat="1">
      <c r="A2517" s="7" t="s">
        <v>49</v>
      </c>
      <c r="C2517" s="144" t="s">
        <v>5305</v>
      </c>
      <c r="D2517" s="145">
        <v>52</v>
      </c>
      <c r="E2517" s="147">
        <v>43112</v>
      </c>
    </row>
    <row r="2518" spans="1:5" s="7" customFormat="1">
      <c r="A2518" s="7" t="s">
        <v>49</v>
      </c>
      <c r="C2518" s="144" t="s">
        <v>5308</v>
      </c>
      <c r="D2518" s="145">
        <v>26</v>
      </c>
      <c r="E2518" s="147">
        <v>43112</v>
      </c>
    </row>
    <row r="2519" spans="1:5" s="7" customFormat="1">
      <c r="A2519" s="7" t="s">
        <v>49</v>
      </c>
      <c r="C2519" s="144" t="s">
        <v>9257</v>
      </c>
      <c r="D2519" s="145">
        <v>2</v>
      </c>
      <c r="E2519" s="147">
        <v>43112</v>
      </c>
    </row>
    <row r="2520" spans="1:5" s="7" customFormat="1">
      <c r="A2520" s="7" t="s">
        <v>49</v>
      </c>
      <c r="C2520" s="144" t="s">
        <v>5311</v>
      </c>
      <c r="D2520" s="145">
        <v>9</v>
      </c>
      <c r="E2520" s="147">
        <v>43112</v>
      </c>
    </row>
    <row r="2521" spans="1:5" s="7" customFormat="1">
      <c r="A2521" s="7" t="s">
        <v>49</v>
      </c>
      <c r="C2521" s="144" t="s">
        <v>3826</v>
      </c>
      <c r="D2521" s="145">
        <v>24</v>
      </c>
      <c r="E2521" s="147">
        <v>43112</v>
      </c>
    </row>
    <row r="2522" spans="1:5" s="7" customFormat="1">
      <c r="A2522" s="7" t="s">
        <v>49</v>
      </c>
      <c r="C2522" s="144" t="s">
        <v>3827</v>
      </c>
      <c r="D2522" s="145">
        <v>3</v>
      </c>
      <c r="E2522" s="147">
        <v>43112</v>
      </c>
    </row>
    <row r="2523" spans="1:5" s="7" customFormat="1">
      <c r="A2523" s="7" t="s">
        <v>49</v>
      </c>
      <c r="C2523" s="144" t="s">
        <v>3828</v>
      </c>
      <c r="D2523" s="145">
        <v>8</v>
      </c>
      <c r="E2523" s="147">
        <v>43112</v>
      </c>
    </row>
    <row r="2524" spans="1:5" s="7" customFormat="1">
      <c r="A2524" s="7" t="s">
        <v>49</v>
      </c>
      <c r="C2524" s="144" t="s">
        <v>9258</v>
      </c>
      <c r="D2524" s="145">
        <v>6</v>
      </c>
      <c r="E2524" s="147">
        <v>43112</v>
      </c>
    </row>
    <row r="2525" spans="1:5" s="7" customFormat="1">
      <c r="A2525" s="7" t="s">
        <v>49</v>
      </c>
      <c r="C2525" s="144" t="s">
        <v>8299</v>
      </c>
      <c r="D2525" s="145">
        <v>17</v>
      </c>
      <c r="E2525" s="147">
        <v>43112</v>
      </c>
    </row>
    <row r="2526" spans="1:5" s="7" customFormat="1">
      <c r="A2526" s="7" t="s">
        <v>49</v>
      </c>
      <c r="C2526" s="144" t="s">
        <v>6271</v>
      </c>
      <c r="D2526" s="145">
        <v>3</v>
      </c>
      <c r="E2526" s="147">
        <v>43112</v>
      </c>
    </row>
    <row r="2527" spans="1:5" s="7" customFormat="1">
      <c r="A2527" s="7" t="s">
        <v>49</v>
      </c>
      <c r="C2527" s="144" t="s">
        <v>6283</v>
      </c>
      <c r="D2527" s="145">
        <v>1</v>
      </c>
      <c r="E2527" s="147">
        <v>43112</v>
      </c>
    </row>
    <row r="2528" spans="1:5" s="7" customFormat="1">
      <c r="A2528" s="7" t="s">
        <v>49</v>
      </c>
      <c r="C2528" s="144" t="s">
        <v>6285</v>
      </c>
      <c r="D2528" s="145">
        <v>15</v>
      </c>
      <c r="E2528" s="147">
        <v>43112</v>
      </c>
    </row>
    <row r="2529" spans="1:5" s="7" customFormat="1">
      <c r="A2529" s="7" t="s">
        <v>49</v>
      </c>
      <c r="C2529" s="144" t="s">
        <v>6287</v>
      </c>
      <c r="D2529" s="145">
        <v>1</v>
      </c>
      <c r="E2529" s="147">
        <v>43112</v>
      </c>
    </row>
    <row r="2530" spans="1:5" s="7" customFormat="1">
      <c r="A2530" s="7" t="s">
        <v>49</v>
      </c>
      <c r="C2530" s="144" t="s">
        <v>6289</v>
      </c>
      <c r="D2530" s="145">
        <v>1</v>
      </c>
      <c r="E2530" s="147">
        <v>43112</v>
      </c>
    </row>
    <row r="2531" spans="1:5" s="7" customFormat="1">
      <c r="A2531" s="7" t="s">
        <v>49</v>
      </c>
      <c r="C2531" s="144" t="s">
        <v>6291</v>
      </c>
      <c r="D2531" s="145">
        <v>3</v>
      </c>
      <c r="E2531" s="147">
        <v>43112</v>
      </c>
    </row>
    <row r="2532" spans="1:5" s="7" customFormat="1">
      <c r="A2532" s="7" t="s">
        <v>49</v>
      </c>
      <c r="C2532" s="144" t="s">
        <v>6293</v>
      </c>
      <c r="D2532" s="145">
        <v>9</v>
      </c>
      <c r="E2532" s="147">
        <v>43112</v>
      </c>
    </row>
    <row r="2533" spans="1:5" s="7" customFormat="1">
      <c r="A2533" s="7" t="s">
        <v>49</v>
      </c>
      <c r="C2533" s="144" t="s">
        <v>6341</v>
      </c>
      <c r="D2533" s="145">
        <v>31</v>
      </c>
      <c r="E2533" s="147">
        <v>43112</v>
      </c>
    </row>
    <row r="2534" spans="1:5" s="7" customFormat="1">
      <c r="A2534" s="7" t="s">
        <v>49</v>
      </c>
      <c r="C2534" s="144" t="s">
        <v>6343</v>
      </c>
      <c r="D2534" s="145">
        <v>10</v>
      </c>
      <c r="E2534" s="147">
        <v>43112</v>
      </c>
    </row>
    <row r="2535" spans="1:5" s="7" customFormat="1">
      <c r="A2535" s="7" t="s">
        <v>49</v>
      </c>
      <c r="C2535" s="144" t="s">
        <v>6295</v>
      </c>
      <c r="D2535" s="145">
        <v>15</v>
      </c>
      <c r="E2535" s="147">
        <v>43112</v>
      </c>
    </row>
    <row r="2536" spans="1:5" s="7" customFormat="1">
      <c r="A2536" s="7" t="s">
        <v>49</v>
      </c>
      <c r="C2536" s="144" t="s">
        <v>6297</v>
      </c>
      <c r="D2536" s="145">
        <v>1</v>
      </c>
      <c r="E2536" s="147">
        <v>43112</v>
      </c>
    </row>
    <row r="2537" spans="1:5" s="7" customFormat="1">
      <c r="A2537" s="7" t="s">
        <v>49</v>
      </c>
      <c r="C2537" s="144" t="s">
        <v>6299</v>
      </c>
      <c r="D2537" s="145">
        <v>6</v>
      </c>
      <c r="E2537" s="147">
        <v>43112</v>
      </c>
    </row>
    <row r="2538" spans="1:5" s="7" customFormat="1">
      <c r="A2538" s="7" t="s">
        <v>49</v>
      </c>
      <c r="C2538" s="144" t="s">
        <v>6301</v>
      </c>
      <c r="D2538" s="145">
        <v>1</v>
      </c>
      <c r="E2538" s="147">
        <v>43112</v>
      </c>
    </row>
    <row r="2539" spans="1:5" s="7" customFormat="1">
      <c r="A2539" s="7" t="s">
        <v>49</v>
      </c>
      <c r="C2539" s="144" t="s">
        <v>6305</v>
      </c>
      <c r="D2539" s="145">
        <v>18</v>
      </c>
      <c r="E2539" s="147">
        <v>43112</v>
      </c>
    </row>
    <row r="2540" spans="1:5" s="7" customFormat="1">
      <c r="A2540" s="7" t="s">
        <v>49</v>
      </c>
      <c r="C2540" s="144" t="s">
        <v>6307</v>
      </c>
      <c r="D2540" s="145">
        <v>3</v>
      </c>
      <c r="E2540" s="147">
        <v>43112</v>
      </c>
    </row>
    <row r="2541" spans="1:5" s="7" customFormat="1">
      <c r="A2541" s="7" t="s">
        <v>49</v>
      </c>
      <c r="C2541" s="144" t="s">
        <v>6308</v>
      </c>
      <c r="D2541" s="145">
        <v>2</v>
      </c>
      <c r="E2541" s="147">
        <v>43112</v>
      </c>
    </row>
    <row r="2542" spans="1:5" s="7" customFormat="1">
      <c r="A2542" s="7" t="s">
        <v>49</v>
      </c>
      <c r="C2542" s="144" t="s">
        <v>6309</v>
      </c>
      <c r="D2542" s="145">
        <v>10</v>
      </c>
      <c r="E2542" s="147">
        <v>43112</v>
      </c>
    </row>
    <row r="2543" spans="1:5" s="7" customFormat="1">
      <c r="A2543" s="7" t="s">
        <v>49</v>
      </c>
      <c r="C2543" s="144" t="s">
        <v>6311</v>
      </c>
      <c r="D2543" s="145">
        <v>29</v>
      </c>
      <c r="E2543" s="147">
        <v>43112</v>
      </c>
    </row>
    <row r="2544" spans="1:5" s="7" customFormat="1">
      <c r="A2544" s="7" t="s">
        <v>49</v>
      </c>
      <c r="C2544" s="144" t="s">
        <v>6325</v>
      </c>
      <c r="D2544" s="145">
        <v>2</v>
      </c>
      <c r="E2544" s="147">
        <v>43112</v>
      </c>
    </row>
    <row r="2545" spans="1:5" s="7" customFormat="1">
      <c r="A2545" s="7" t="s">
        <v>49</v>
      </c>
      <c r="C2545" s="144" t="s">
        <v>6327</v>
      </c>
      <c r="D2545" s="145">
        <v>1</v>
      </c>
      <c r="E2545" s="147">
        <v>43112</v>
      </c>
    </row>
    <row r="2546" spans="1:5" s="7" customFormat="1">
      <c r="A2546" s="7" t="s">
        <v>49</v>
      </c>
      <c r="C2546" s="144" t="s">
        <v>6335</v>
      </c>
      <c r="D2546" s="145">
        <v>22</v>
      </c>
      <c r="E2546" s="147">
        <v>43112</v>
      </c>
    </row>
    <row r="2547" spans="1:5" s="7" customFormat="1">
      <c r="A2547" s="7" t="s">
        <v>49</v>
      </c>
      <c r="C2547" s="144" t="s">
        <v>6337</v>
      </c>
      <c r="D2547" s="145">
        <v>5</v>
      </c>
      <c r="E2547" s="147">
        <v>43112</v>
      </c>
    </row>
    <row r="2548" spans="1:5" s="7" customFormat="1">
      <c r="A2548" s="7" t="s">
        <v>49</v>
      </c>
      <c r="C2548" s="144" t="s">
        <v>6345</v>
      </c>
      <c r="D2548" s="145">
        <v>4</v>
      </c>
      <c r="E2548" s="147">
        <v>43112</v>
      </c>
    </row>
    <row r="2549" spans="1:5" s="7" customFormat="1">
      <c r="A2549" s="7" t="s">
        <v>49</v>
      </c>
      <c r="C2549" s="144" t="s">
        <v>6375</v>
      </c>
      <c r="D2549" s="145">
        <v>1</v>
      </c>
      <c r="E2549" s="147">
        <v>43112</v>
      </c>
    </row>
    <row r="2550" spans="1:5" s="7" customFormat="1">
      <c r="A2550" s="7" t="s">
        <v>49</v>
      </c>
      <c r="C2550" s="144" t="s">
        <v>6391</v>
      </c>
      <c r="D2550" s="145">
        <v>5</v>
      </c>
      <c r="E2550" s="147">
        <v>43112</v>
      </c>
    </row>
    <row r="2551" spans="1:5" s="7" customFormat="1">
      <c r="A2551" s="7" t="s">
        <v>49</v>
      </c>
      <c r="C2551" s="144" t="s">
        <v>6393</v>
      </c>
      <c r="D2551" s="145">
        <v>4</v>
      </c>
      <c r="E2551" s="147">
        <v>43112</v>
      </c>
    </row>
    <row r="2552" spans="1:5" s="7" customFormat="1">
      <c r="A2552" s="7" t="s">
        <v>49</v>
      </c>
      <c r="C2552" s="144" t="s">
        <v>6397</v>
      </c>
      <c r="D2552" s="145">
        <v>16</v>
      </c>
      <c r="E2552" s="147">
        <v>43112</v>
      </c>
    </row>
    <row r="2553" spans="1:5" s="7" customFormat="1">
      <c r="A2553" s="7" t="s">
        <v>49</v>
      </c>
      <c r="C2553" s="144" t="s">
        <v>6399</v>
      </c>
      <c r="D2553" s="145">
        <v>6</v>
      </c>
      <c r="E2553" s="147">
        <v>43112</v>
      </c>
    </row>
    <row r="2554" spans="1:5" s="7" customFormat="1">
      <c r="A2554" s="7" t="s">
        <v>49</v>
      </c>
      <c r="C2554" s="144" t="s">
        <v>6401</v>
      </c>
      <c r="D2554" s="145">
        <v>1</v>
      </c>
      <c r="E2554" s="147">
        <v>43112</v>
      </c>
    </row>
    <row r="2555" spans="1:5" s="7" customFormat="1">
      <c r="A2555" s="7" t="s">
        <v>49</v>
      </c>
      <c r="C2555" s="144" t="s">
        <v>9259</v>
      </c>
      <c r="D2555" s="145">
        <v>13</v>
      </c>
      <c r="E2555" s="147">
        <v>43112</v>
      </c>
    </row>
    <row r="2556" spans="1:5" s="7" customFormat="1">
      <c r="A2556" s="7" t="s">
        <v>49</v>
      </c>
      <c r="C2556" s="144" t="s">
        <v>6416</v>
      </c>
      <c r="D2556" s="145">
        <v>2</v>
      </c>
      <c r="E2556" s="147">
        <v>43112</v>
      </c>
    </row>
    <row r="2557" spans="1:5" s="7" customFormat="1">
      <c r="A2557" s="7" t="s">
        <v>49</v>
      </c>
      <c r="C2557" s="144" t="s">
        <v>6418</v>
      </c>
      <c r="D2557" s="145">
        <v>2</v>
      </c>
      <c r="E2557" s="147">
        <v>43112</v>
      </c>
    </row>
    <row r="2558" spans="1:5" s="7" customFormat="1">
      <c r="A2558" s="7" t="s">
        <v>49</v>
      </c>
      <c r="C2558" s="144" t="s">
        <v>9260</v>
      </c>
      <c r="D2558" s="145">
        <v>3</v>
      </c>
      <c r="E2558" s="147">
        <v>43112</v>
      </c>
    </row>
    <row r="2559" spans="1:5" s="7" customFormat="1">
      <c r="A2559" s="7" t="s">
        <v>49</v>
      </c>
      <c r="C2559" s="144" t="s">
        <v>6431</v>
      </c>
      <c r="D2559" s="145">
        <v>14</v>
      </c>
      <c r="E2559" s="147">
        <v>43112</v>
      </c>
    </row>
    <row r="2560" spans="1:5" s="7" customFormat="1">
      <c r="A2560" s="7" t="s">
        <v>49</v>
      </c>
      <c r="C2560" s="144" t="s">
        <v>6440</v>
      </c>
      <c r="D2560" s="145">
        <v>2</v>
      </c>
      <c r="E2560" s="147">
        <v>43112</v>
      </c>
    </row>
    <row r="2561" spans="1:5" s="7" customFormat="1">
      <c r="A2561" s="7" t="s">
        <v>49</v>
      </c>
      <c r="C2561" s="144" t="s">
        <v>6454</v>
      </c>
      <c r="D2561" s="145">
        <v>7</v>
      </c>
      <c r="E2561" s="147">
        <v>43112</v>
      </c>
    </row>
    <row r="2562" spans="1:5" s="7" customFormat="1">
      <c r="A2562" s="7" t="s">
        <v>49</v>
      </c>
      <c r="C2562" s="144" t="s">
        <v>6458</v>
      </c>
      <c r="D2562" s="145">
        <v>2</v>
      </c>
      <c r="E2562" s="147">
        <v>43112</v>
      </c>
    </row>
    <row r="2563" spans="1:5" s="7" customFormat="1">
      <c r="A2563" s="7" t="s">
        <v>49</v>
      </c>
      <c r="C2563" s="144" t="s">
        <v>6475</v>
      </c>
      <c r="D2563" s="145">
        <v>1</v>
      </c>
      <c r="E2563" s="147">
        <v>43112</v>
      </c>
    </row>
    <row r="2564" spans="1:5" s="7" customFormat="1">
      <c r="A2564" s="7" t="s">
        <v>49</v>
      </c>
      <c r="C2564" s="144" t="s">
        <v>6477</v>
      </c>
      <c r="D2564" s="145">
        <v>7</v>
      </c>
      <c r="E2564" s="147">
        <v>43112</v>
      </c>
    </row>
    <row r="2565" spans="1:5" s="7" customFormat="1">
      <c r="A2565" s="7" t="s">
        <v>49</v>
      </c>
      <c r="C2565" s="144" t="s">
        <v>6479</v>
      </c>
      <c r="D2565" s="145">
        <v>8</v>
      </c>
      <c r="E2565" s="147">
        <v>43112</v>
      </c>
    </row>
    <row r="2566" spans="1:5" s="7" customFormat="1">
      <c r="A2566" s="7" t="s">
        <v>49</v>
      </c>
      <c r="C2566" s="144" t="s">
        <v>9261</v>
      </c>
      <c r="D2566" s="145">
        <v>2</v>
      </c>
      <c r="E2566" s="147">
        <v>43112</v>
      </c>
    </row>
    <row r="2567" spans="1:5" s="7" customFormat="1">
      <c r="A2567" s="7" t="s">
        <v>49</v>
      </c>
      <c r="C2567" s="144" t="s">
        <v>9262</v>
      </c>
      <c r="D2567" s="145">
        <v>1</v>
      </c>
      <c r="E2567" s="147">
        <v>43112</v>
      </c>
    </row>
    <row r="2568" spans="1:5" s="7" customFormat="1">
      <c r="A2568" s="7" t="s">
        <v>49</v>
      </c>
      <c r="C2568" s="144" t="s">
        <v>5043</v>
      </c>
      <c r="D2568" s="145">
        <v>19</v>
      </c>
      <c r="E2568" s="147">
        <v>43112</v>
      </c>
    </row>
    <row r="2569" spans="1:5" s="7" customFormat="1">
      <c r="A2569" s="7" t="s">
        <v>49</v>
      </c>
      <c r="C2569" s="144" t="s">
        <v>4838</v>
      </c>
      <c r="D2569" s="145">
        <v>21</v>
      </c>
      <c r="E2569" s="147">
        <v>43112</v>
      </c>
    </row>
    <row r="2570" spans="1:5" s="7" customFormat="1">
      <c r="A2570" s="7" t="s">
        <v>49</v>
      </c>
      <c r="C2570" s="144" t="s">
        <v>4842</v>
      </c>
      <c r="D2570" s="145">
        <v>2</v>
      </c>
      <c r="E2570" s="147">
        <v>43112</v>
      </c>
    </row>
    <row r="2571" spans="1:5" s="7" customFormat="1">
      <c r="A2571" s="7" t="s">
        <v>49</v>
      </c>
      <c r="C2571" s="144" t="s">
        <v>4844</v>
      </c>
      <c r="D2571" s="145">
        <v>1</v>
      </c>
      <c r="E2571" s="147">
        <v>43112</v>
      </c>
    </row>
    <row r="2572" spans="1:5" s="7" customFormat="1">
      <c r="A2572" s="7" t="s">
        <v>49</v>
      </c>
      <c r="C2572" s="144" t="s">
        <v>4846</v>
      </c>
      <c r="D2572" s="145">
        <v>7</v>
      </c>
      <c r="E2572" s="147">
        <v>43112</v>
      </c>
    </row>
    <row r="2573" spans="1:5" s="7" customFormat="1">
      <c r="A2573" s="7" t="s">
        <v>49</v>
      </c>
      <c r="C2573" s="144" t="s">
        <v>4856</v>
      </c>
      <c r="D2573" s="145">
        <v>5</v>
      </c>
      <c r="E2573" s="147">
        <v>43112</v>
      </c>
    </row>
    <row r="2574" spans="1:5" s="7" customFormat="1">
      <c r="A2574" s="7" t="s">
        <v>49</v>
      </c>
      <c r="C2574" s="144" t="s">
        <v>4860</v>
      </c>
      <c r="D2574" s="145">
        <v>144</v>
      </c>
      <c r="E2574" s="147">
        <v>43112</v>
      </c>
    </row>
    <row r="2575" spans="1:5" s="7" customFormat="1">
      <c r="A2575" s="7" t="s">
        <v>49</v>
      </c>
      <c r="C2575" s="144" t="s">
        <v>5049</v>
      </c>
      <c r="D2575" s="145">
        <v>5</v>
      </c>
      <c r="E2575" s="147">
        <v>43112</v>
      </c>
    </row>
    <row r="2576" spans="1:5" s="7" customFormat="1">
      <c r="A2576" s="7" t="s">
        <v>49</v>
      </c>
      <c r="C2576" s="144" t="s">
        <v>5051</v>
      </c>
      <c r="D2576" s="145">
        <v>3</v>
      </c>
      <c r="E2576" s="147">
        <v>43112</v>
      </c>
    </row>
    <row r="2577" spans="1:5" s="7" customFormat="1">
      <c r="A2577" s="7" t="s">
        <v>49</v>
      </c>
      <c r="C2577" s="144" t="s">
        <v>5053</v>
      </c>
      <c r="D2577" s="145">
        <v>3</v>
      </c>
      <c r="E2577" s="147">
        <v>43112</v>
      </c>
    </row>
    <row r="2578" spans="1:5" s="7" customFormat="1">
      <c r="A2578" s="7" t="s">
        <v>49</v>
      </c>
      <c r="C2578" s="144" t="s">
        <v>5055</v>
      </c>
      <c r="D2578" s="145">
        <v>1</v>
      </c>
      <c r="E2578" s="147">
        <v>43112</v>
      </c>
    </row>
    <row r="2579" spans="1:5" s="7" customFormat="1">
      <c r="A2579" s="7" t="s">
        <v>49</v>
      </c>
      <c r="C2579" s="144" t="s">
        <v>5057</v>
      </c>
      <c r="D2579" s="145">
        <v>6</v>
      </c>
      <c r="E2579" s="147">
        <v>43112</v>
      </c>
    </row>
    <row r="2580" spans="1:5" s="7" customFormat="1">
      <c r="A2580" s="7" t="s">
        <v>49</v>
      </c>
      <c r="C2580" s="144" t="s">
        <v>4785</v>
      </c>
      <c r="D2580" s="145">
        <v>164</v>
      </c>
      <c r="E2580" s="147">
        <v>43112</v>
      </c>
    </row>
    <row r="2581" spans="1:5" s="7" customFormat="1">
      <c r="A2581" s="7" t="s">
        <v>49</v>
      </c>
      <c r="C2581" s="144" t="s">
        <v>5059</v>
      </c>
      <c r="D2581" s="145">
        <v>53</v>
      </c>
      <c r="E2581" s="147">
        <v>43112</v>
      </c>
    </row>
    <row r="2582" spans="1:5" s="7" customFormat="1">
      <c r="A2582" s="7" t="s">
        <v>49</v>
      </c>
      <c r="C2582" s="144" t="s">
        <v>5063</v>
      </c>
      <c r="D2582" s="145">
        <v>15</v>
      </c>
      <c r="E2582" s="147">
        <v>43112</v>
      </c>
    </row>
    <row r="2583" spans="1:5" s="7" customFormat="1">
      <c r="A2583" s="7" t="s">
        <v>49</v>
      </c>
      <c r="C2583" s="144" t="s">
        <v>5027</v>
      </c>
      <c r="D2583" s="145">
        <v>79</v>
      </c>
      <c r="E2583" s="147">
        <v>43112</v>
      </c>
    </row>
    <row r="2584" spans="1:5" s="7" customFormat="1">
      <c r="A2584" s="7" t="s">
        <v>49</v>
      </c>
      <c r="C2584" s="144" t="s">
        <v>4872</v>
      </c>
      <c r="D2584" s="145">
        <v>25</v>
      </c>
      <c r="E2584" s="147">
        <v>43112</v>
      </c>
    </row>
    <row r="2585" spans="1:5" s="7" customFormat="1">
      <c r="A2585" s="7" t="s">
        <v>49</v>
      </c>
      <c r="C2585" s="144" t="s">
        <v>4874</v>
      </c>
      <c r="D2585" s="145">
        <v>212</v>
      </c>
      <c r="E2585" s="147">
        <v>43112</v>
      </c>
    </row>
    <row r="2586" spans="1:5" s="7" customFormat="1">
      <c r="A2586" s="7" t="s">
        <v>49</v>
      </c>
      <c r="C2586" s="144" t="s">
        <v>4876</v>
      </c>
      <c r="D2586" s="145">
        <v>263</v>
      </c>
      <c r="E2586" s="147">
        <v>43112</v>
      </c>
    </row>
    <row r="2587" spans="1:5" s="7" customFormat="1">
      <c r="A2587" s="7" t="s">
        <v>49</v>
      </c>
      <c r="C2587" s="144" t="s">
        <v>4878</v>
      </c>
      <c r="D2587" s="145">
        <v>126</v>
      </c>
      <c r="E2587" s="147">
        <v>43112</v>
      </c>
    </row>
    <row r="2588" spans="1:5" s="7" customFormat="1">
      <c r="A2588" s="7" t="s">
        <v>49</v>
      </c>
      <c r="C2588" s="144" t="s">
        <v>4880</v>
      </c>
      <c r="D2588" s="145">
        <v>159</v>
      </c>
      <c r="E2588" s="147">
        <v>43112</v>
      </c>
    </row>
    <row r="2589" spans="1:5" s="7" customFormat="1">
      <c r="A2589" s="7" t="s">
        <v>49</v>
      </c>
      <c r="C2589" s="144" t="s">
        <v>4882</v>
      </c>
      <c r="D2589" s="145">
        <v>55</v>
      </c>
      <c r="E2589" s="147">
        <v>43112</v>
      </c>
    </row>
    <row r="2590" spans="1:5" s="7" customFormat="1">
      <c r="A2590" s="7" t="s">
        <v>49</v>
      </c>
      <c r="C2590" s="144" t="s">
        <v>4884</v>
      </c>
      <c r="D2590" s="145">
        <v>33</v>
      </c>
      <c r="E2590" s="147">
        <v>43112</v>
      </c>
    </row>
    <row r="2591" spans="1:5" s="7" customFormat="1">
      <c r="A2591" s="7" t="s">
        <v>49</v>
      </c>
      <c r="C2591" s="144" t="s">
        <v>4886</v>
      </c>
      <c r="D2591" s="145">
        <v>131</v>
      </c>
      <c r="E2591" s="147">
        <v>43112</v>
      </c>
    </row>
    <row r="2592" spans="1:5" s="7" customFormat="1">
      <c r="A2592" s="7" t="s">
        <v>49</v>
      </c>
      <c r="C2592" s="144" t="s">
        <v>4888</v>
      </c>
      <c r="D2592" s="145">
        <v>22</v>
      </c>
      <c r="E2592" s="147">
        <v>43112</v>
      </c>
    </row>
    <row r="2593" spans="1:5" s="7" customFormat="1">
      <c r="A2593" s="7" t="s">
        <v>49</v>
      </c>
      <c r="C2593" s="144" t="s">
        <v>4890</v>
      </c>
      <c r="D2593" s="145">
        <v>26</v>
      </c>
      <c r="E2593" s="147">
        <v>43112</v>
      </c>
    </row>
    <row r="2594" spans="1:5" s="7" customFormat="1">
      <c r="A2594" s="7" t="s">
        <v>49</v>
      </c>
      <c r="C2594" s="144" t="s">
        <v>4892</v>
      </c>
      <c r="D2594" s="145">
        <v>103</v>
      </c>
      <c r="E2594" s="147">
        <v>43112</v>
      </c>
    </row>
    <row r="2595" spans="1:5" s="7" customFormat="1">
      <c r="A2595" s="7" t="s">
        <v>49</v>
      </c>
      <c r="C2595" s="144" t="s">
        <v>4896</v>
      </c>
      <c r="D2595" s="145">
        <v>20</v>
      </c>
      <c r="E2595" s="147">
        <v>43112</v>
      </c>
    </row>
    <row r="2596" spans="1:5" s="7" customFormat="1">
      <c r="A2596" s="7" t="s">
        <v>49</v>
      </c>
      <c r="C2596" s="144" t="s">
        <v>4898</v>
      </c>
      <c r="D2596" s="145">
        <v>1253</v>
      </c>
      <c r="E2596" s="147">
        <v>43112</v>
      </c>
    </row>
    <row r="2597" spans="1:5" s="7" customFormat="1">
      <c r="A2597" s="7" t="s">
        <v>49</v>
      </c>
      <c r="C2597" s="144" t="s">
        <v>4900</v>
      </c>
      <c r="D2597" s="145">
        <v>32</v>
      </c>
      <c r="E2597" s="147">
        <v>43112</v>
      </c>
    </row>
    <row r="2598" spans="1:5" s="7" customFormat="1">
      <c r="A2598" s="7" t="s">
        <v>49</v>
      </c>
      <c r="C2598" s="144" t="s">
        <v>4902</v>
      </c>
      <c r="D2598" s="145">
        <v>76</v>
      </c>
      <c r="E2598" s="147">
        <v>43112</v>
      </c>
    </row>
    <row r="2599" spans="1:5" s="7" customFormat="1">
      <c r="A2599" s="7" t="s">
        <v>49</v>
      </c>
      <c r="C2599" s="144" t="s">
        <v>4904</v>
      </c>
      <c r="D2599" s="145">
        <v>934</v>
      </c>
      <c r="E2599" s="147">
        <v>43112</v>
      </c>
    </row>
    <row r="2600" spans="1:5" s="7" customFormat="1">
      <c r="A2600" s="7" t="s">
        <v>49</v>
      </c>
      <c r="C2600" s="144" t="s">
        <v>4906</v>
      </c>
      <c r="D2600" s="145">
        <v>113</v>
      </c>
      <c r="E2600" s="147">
        <v>43112</v>
      </c>
    </row>
    <row r="2601" spans="1:5" s="7" customFormat="1">
      <c r="A2601" s="7" t="s">
        <v>49</v>
      </c>
      <c r="C2601" s="144" t="s">
        <v>4908</v>
      </c>
      <c r="D2601" s="145">
        <v>6</v>
      </c>
      <c r="E2601" s="147">
        <v>43112</v>
      </c>
    </row>
    <row r="2602" spans="1:5" s="7" customFormat="1">
      <c r="A2602" s="7" t="s">
        <v>49</v>
      </c>
      <c r="C2602" s="144" t="s">
        <v>4910</v>
      </c>
      <c r="D2602" s="145">
        <v>353</v>
      </c>
      <c r="E2602" s="147">
        <v>43112</v>
      </c>
    </row>
    <row r="2603" spans="1:5" s="7" customFormat="1">
      <c r="A2603" s="7" t="s">
        <v>49</v>
      </c>
      <c r="C2603" s="144" t="s">
        <v>4912</v>
      </c>
      <c r="D2603" s="145">
        <v>3</v>
      </c>
      <c r="E2603" s="147">
        <v>43112</v>
      </c>
    </row>
    <row r="2604" spans="1:5" s="7" customFormat="1">
      <c r="A2604" s="7" t="s">
        <v>49</v>
      </c>
      <c r="C2604" s="144" t="s">
        <v>4914</v>
      </c>
      <c r="D2604" s="145">
        <v>21</v>
      </c>
      <c r="E2604" s="147">
        <v>43112</v>
      </c>
    </row>
    <row r="2605" spans="1:5" s="7" customFormat="1">
      <c r="A2605" s="7" t="s">
        <v>49</v>
      </c>
      <c r="C2605" s="144" t="s">
        <v>4916</v>
      </c>
      <c r="D2605" s="145">
        <v>5</v>
      </c>
      <c r="E2605" s="147">
        <v>43112</v>
      </c>
    </row>
    <row r="2606" spans="1:5" s="7" customFormat="1">
      <c r="A2606" s="7" t="s">
        <v>49</v>
      </c>
      <c r="C2606" s="144" t="s">
        <v>4918</v>
      </c>
      <c r="D2606" s="145">
        <v>217</v>
      </c>
      <c r="E2606" s="147">
        <v>43112</v>
      </c>
    </row>
    <row r="2607" spans="1:5" s="7" customFormat="1">
      <c r="A2607" s="7" t="s">
        <v>49</v>
      </c>
      <c r="C2607" s="144" t="s">
        <v>4920</v>
      </c>
      <c r="D2607" s="145">
        <v>8</v>
      </c>
      <c r="E2607" s="147">
        <v>43112</v>
      </c>
    </row>
    <row r="2608" spans="1:5" s="7" customFormat="1">
      <c r="A2608" s="7" t="s">
        <v>49</v>
      </c>
      <c r="C2608" s="144" t="s">
        <v>4922</v>
      </c>
      <c r="D2608" s="145">
        <v>8</v>
      </c>
      <c r="E2608" s="147">
        <v>43112</v>
      </c>
    </row>
    <row r="2609" spans="1:5" s="7" customFormat="1">
      <c r="A2609" s="7" t="s">
        <v>49</v>
      </c>
      <c r="C2609" s="144" t="s">
        <v>4930</v>
      </c>
      <c r="D2609" s="145">
        <v>67</v>
      </c>
      <c r="E2609" s="147">
        <v>43112</v>
      </c>
    </row>
    <row r="2610" spans="1:5" s="7" customFormat="1">
      <c r="A2610" s="7" t="s">
        <v>49</v>
      </c>
      <c r="C2610" s="144" t="s">
        <v>4932</v>
      </c>
      <c r="D2610" s="145">
        <v>1</v>
      </c>
      <c r="E2610" s="147">
        <v>43112</v>
      </c>
    </row>
    <row r="2611" spans="1:5" s="7" customFormat="1">
      <c r="A2611" s="7" t="s">
        <v>49</v>
      </c>
      <c r="C2611" s="144" t="s">
        <v>4934</v>
      </c>
      <c r="D2611" s="145">
        <v>68</v>
      </c>
      <c r="E2611" s="147">
        <v>43112</v>
      </c>
    </row>
    <row r="2612" spans="1:5" s="7" customFormat="1">
      <c r="A2612" s="7" t="s">
        <v>49</v>
      </c>
      <c r="C2612" s="144" t="s">
        <v>4936</v>
      </c>
      <c r="D2612" s="145">
        <v>2</v>
      </c>
      <c r="E2612" s="147">
        <v>43112</v>
      </c>
    </row>
    <row r="2613" spans="1:5" s="7" customFormat="1">
      <c r="A2613" s="7" t="s">
        <v>49</v>
      </c>
      <c r="C2613" s="144" t="s">
        <v>4938</v>
      </c>
      <c r="D2613" s="145">
        <v>15</v>
      </c>
      <c r="E2613" s="147">
        <v>43112</v>
      </c>
    </row>
    <row r="2614" spans="1:5" s="7" customFormat="1">
      <c r="A2614" s="7" t="s">
        <v>49</v>
      </c>
      <c r="C2614" s="144" t="s">
        <v>4940</v>
      </c>
      <c r="D2614" s="145">
        <v>309</v>
      </c>
      <c r="E2614" s="147">
        <v>43112</v>
      </c>
    </row>
    <row r="2615" spans="1:5" s="7" customFormat="1">
      <c r="A2615" s="7" t="s">
        <v>49</v>
      </c>
      <c r="C2615" s="144" t="s">
        <v>4942</v>
      </c>
      <c r="D2615" s="145">
        <v>48</v>
      </c>
      <c r="E2615" s="147">
        <v>43112</v>
      </c>
    </row>
    <row r="2616" spans="1:5" s="7" customFormat="1">
      <c r="A2616" s="7" t="s">
        <v>49</v>
      </c>
      <c r="C2616" s="144" t="s">
        <v>4944</v>
      </c>
      <c r="D2616" s="145">
        <v>132</v>
      </c>
      <c r="E2616" s="147">
        <v>43112</v>
      </c>
    </row>
    <row r="2617" spans="1:5" s="7" customFormat="1">
      <c r="A2617" s="7" t="s">
        <v>49</v>
      </c>
      <c r="C2617" s="144" t="s">
        <v>4946</v>
      </c>
      <c r="D2617" s="145">
        <v>1855</v>
      </c>
      <c r="E2617" s="147">
        <v>43112</v>
      </c>
    </row>
    <row r="2618" spans="1:5" s="7" customFormat="1">
      <c r="A2618" s="7" t="s">
        <v>49</v>
      </c>
      <c r="C2618" s="144" t="s">
        <v>4948</v>
      </c>
      <c r="D2618" s="145">
        <v>87</v>
      </c>
      <c r="E2618" s="147">
        <v>43112</v>
      </c>
    </row>
    <row r="2619" spans="1:5" s="7" customFormat="1">
      <c r="A2619" s="7" t="s">
        <v>49</v>
      </c>
      <c r="C2619" s="144" t="s">
        <v>4950</v>
      </c>
      <c r="D2619" s="145">
        <v>209</v>
      </c>
      <c r="E2619" s="147">
        <v>43112</v>
      </c>
    </row>
    <row r="2620" spans="1:5" s="7" customFormat="1">
      <c r="A2620" s="7" t="s">
        <v>49</v>
      </c>
      <c r="C2620" s="144" t="s">
        <v>4952</v>
      </c>
      <c r="D2620" s="145">
        <v>11</v>
      </c>
      <c r="E2620" s="147">
        <v>43112</v>
      </c>
    </row>
    <row r="2621" spans="1:5" s="7" customFormat="1">
      <c r="A2621" s="7" t="s">
        <v>49</v>
      </c>
      <c r="C2621" s="144" t="s">
        <v>4954</v>
      </c>
      <c r="D2621" s="145">
        <v>819</v>
      </c>
      <c r="E2621" s="147">
        <v>43112</v>
      </c>
    </row>
    <row r="2622" spans="1:5" s="7" customFormat="1">
      <c r="A2622" s="7" t="s">
        <v>49</v>
      </c>
      <c r="C2622" s="144" t="s">
        <v>4956</v>
      </c>
      <c r="D2622" s="145">
        <v>96</v>
      </c>
      <c r="E2622" s="147">
        <v>43112</v>
      </c>
    </row>
    <row r="2623" spans="1:5" s="7" customFormat="1">
      <c r="A2623" s="7" t="s">
        <v>49</v>
      </c>
      <c r="C2623" s="144" t="s">
        <v>4958</v>
      </c>
      <c r="D2623" s="145">
        <v>103</v>
      </c>
      <c r="E2623" s="147">
        <v>43112</v>
      </c>
    </row>
    <row r="2624" spans="1:5" s="7" customFormat="1">
      <c r="A2624" s="7" t="s">
        <v>49</v>
      </c>
      <c r="C2624" s="144" t="s">
        <v>4960</v>
      </c>
      <c r="D2624" s="145">
        <v>38</v>
      </c>
      <c r="E2624" s="147">
        <v>43112</v>
      </c>
    </row>
    <row r="2625" spans="1:5" s="7" customFormat="1">
      <c r="A2625" s="7" t="s">
        <v>49</v>
      </c>
      <c r="C2625" s="144" t="s">
        <v>4962</v>
      </c>
      <c r="D2625" s="145">
        <v>41</v>
      </c>
      <c r="E2625" s="147">
        <v>43112</v>
      </c>
    </row>
    <row r="2626" spans="1:5" s="7" customFormat="1">
      <c r="A2626" s="7" t="s">
        <v>49</v>
      </c>
      <c r="C2626" s="144" t="s">
        <v>4964</v>
      </c>
      <c r="D2626" s="145">
        <v>20</v>
      </c>
      <c r="E2626" s="147">
        <v>43112</v>
      </c>
    </row>
    <row r="2627" spans="1:5" s="7" customFormat="1">
      <c r="A2627" s="7" t="s">
        <v>49</v>
      </c>
      <c r="C2627" s="144" t="s">
        <v>4968</v>
      </c>
      <c r="D2627" s="145">
        <v>3</v>
      </c>
      <c r="E2627" s="147">
        <v>43112</v>
      </c>
    </row>
    <row r="2628" spans="1:5" s="7" customFormat="1">
      <c r="A2628" s="7" t="s">
        <v>49</v>
      </c>
      <c r="C2628" s="144" t="s">
        <v>9264</v>
      </c>
      <c r="D2628" s="145">
        <v>2</v>
      </c>
      <c r="E2628" s="147">
        <v>43130</v>
      </c>
    </row>
    <row r="2629" spans="1:5" s="7" customFormat="1">
      <c r="A2629" s="7" t="s">
        <v>49</v>
      </c>
      <c r="C2629" s="144" t="s">
        <v>9265</v>
      </c>
      <c r="D2629" s="145">
        <v>9</v>
      </c>
      <c r="E2629" s="147">
        <v>43130</v>
      </c>
    </row>
    <row r="2630" spans="1:5" s="7" customFormat="1">
      <c r="A2630" s="7" t="s">
        <v>49</v>
      </c>
      <c r="C2630" s="144" t="s">
        <v>9266</v>
      </c>
      <c r="D2630" s="145">
        <v>9</v>
      </c>
      <c r="E2630" s="147">
        <v>43130</v>
      </c>
    </row>
    <row r="2631" spans="1:5" s="7" customFormat="1">
      <c r="A2631" s="7" t="s">
        <v>49</v>
      </c>
      <c r="C2631" s="144" t="s">
        <v>9267</v>
      </c>
      <c r="D2631" s="145">
        <v>4</v>
      </c>
      <c r="E2631" s="147">
        <v>43130</v>
      </c>
    </row>
    <row r="2632" spans="1:5" s="7" customFormat="1">
      <c r="A2632" s="7" t="s">
        <v>49</v>
      </c>
      <c r="C2632" s="144" t="s">
        <v>9268</v>
      </c>
      <c r="D2632" s="145">
        <v>31</v>
      </c>
      <c r="E2632" s="147">
        <v>43130</v>
      </c>
    </row>
    <row r="2633" spans="1:5" s="7" customFormat="1">
      <c r="A2633" s="7" t="s">
        <v>49</v>
      </c>
      <c r="C2633" s="144" t="s">
        <v>9269</v>
      </c>
      <c r="D2633" s="145">
        <v>0</v>
      </c>
      <c r="E2633" s="147">
        <v>43130</v>
      </c>
    </row>
    <row r="2634" spans="1:5" s="7" customFormat="1">
      <c r="A2634" s="7" t="s">
        <v>49</v>
      </c>
      <c r="C2634" s="144" t="s">
        <v>9270</v>
      </c>
      <c r="D2634" s="145">
        <v>8</v>
      </c>
      <c r="E2634" s="147">
        <v>43130</v>
      </c>
    </row>
    <row r="2635" spans="1:5" s="7" customFormat="1">
      <c r="A2635" s="7" t="s">
        <v>49</v>
      </c>
      <c r="C2635" s="144" t="s">
        <v>9271</v>
      </c>
      <c r="D2635" s="145">
        <v>5</v>
      </c>
      <c r="E2635" s="147">
        <v>43130</v>
      </c>
    </row>
    <row r="2636" spans="1:5" s="7" customFormat="1">
      <c r="A2636" s="7" t="s">
        <v>49</v>
      </c>
      <c r="C2636" s="144" t="s">
        <v>9272</v>
      </c>
      <c r="D2636" s="145">
        <v>12</v>
      </c>
      <c r="E2636" s="147">
        <v>43130</v>
      </c>
    </row>
    <row r="2637" spans="1:5" s="7" customFormat="1">
      <c r="A2637" s="7" t="s">
        <v>49</v>
      </c>
      <c r="C2637" s="144" t="s">
        <v>9273</v>
      </c>
      <c r="D2637" s="145">
        <v>37</v>
      </c>
      <c r="E2637" s="147">
        <v>43130</v>
      </c>
    </row>
    <row r="2638" spans="1:5" s="7" customFormat="1">
      <c r="A2638" s="7" t="s">
        <v>49</v>
      </c>
      <c r="C2638" s="144" t="s">
        <v>9274</v>
      </c>
      <c r="D2638" s="145">
        <v>10</v>
      </c>
      <c r="E2638" s="147">
        <v>43130</v>
      </c>
    </row>
    <row r="2639" spans="1:5" s="7" customFormat="1">
      <c r="A2639" s="7" t="s">
        <v>49</v>
      </c>
      <c r="C2639" s="144" t="s">
        <v>9275</v>
      </c>
      <c r="D2639" s="145">
        <v>15</v>
      </c>
      <c r="E2639" s="147">
        <v>43130</v>
      </c>
    </row>
    <row r="2640" spans="1:5" s="7" customFormat="1">
      <c r="A2640" s="7" t="s">
        <v>49</v>
      </c>
      <c r="C2640" s="144" t="s">
        <v>9276</v>
      </c>
      <c r="D2640" s="145">
        <v>7</v>
      </c>
      <c r="E2640" s="147">
        <v>43130</v>
      </c>
    </row>
    <row r="2641" spans="1:5" s="7" customFormat="1">
      <c r="A2641" s="7" t="s">
        <v>49</v>
      </c>
      <c r="C2641" s="144" t="s">
        <v>9277</v>
      </c>
      <c r="D2641" s="145">
        <v>31</v>
      </c>
      <c r="E2641" s="147">
        <v>43130</v>
      </c>
    </row>
    <row r="2642" spans="1:5" s="7" customFormat="1">
      <c r="A2642" s="7" t="s">
        <v>49</v>
      </c>
      <c r="C2642" s="144" t="s">
        <v>9278</v>
      </c>
      <c r="D2642" s="145">
        <v>5</v>
      </c>
      <c r="E2642" s="147">
        <v>43130</v>
      </c>
    </row>
    <row r="2643" spans="1:5" s="7" customFormat="1">
      <c r="A2643" s="7" t="s">
        <v>49</v>
      </c>
      <c r="C2643" s="144" t="s">
        <v>9279</v>
      </c>
      <c r="D2643" s="145">
        <v>39</v>
      </c>
      <c r="E2643" s="147">
        <v>43130</v>
      </c>
    </row>
    <row r="2644" spans="1:5" s="7" customFormat="1">
      <c r="A2644" s="7" t="s">
        <v>49</v>
      </c>
      <c r="C2644" s="144" t="s">
        <v>9280</v>
      </c>
      <c r="D2644" s="145">
        <v>3</v>
      </c>
      <c r="E2644" s="147">
        <v>43130</v>
      </c>
    </row>
    <row r="2645" spans="1:5" s="7" customFormat="1">
      <c r="A2645" s="7" t="s">
        <v>49</v>
      </c>
      <c r="C2645" s="144" t="s">
        <v>9281</v>
      </c>
      <c r="D2645" s="145">
        <v>3</v>
      </c>
      <c r="E2645" s="147">
        <v>43130</v>
      </c>
    </row>
    <row r="2646" spans="1:5" s="7" customFormat="1">
      <c r="A2646" s="7" t="s">
        <v>49</v>
      </c>
      <c r="C2646" s="144" t="s">
        <v>9282</v>
      </c>
      <c r="D2646" s="145">
        <v>13</v>
      </c>
      <c r="E2646" s="147">
        <v>43130</v>
      </c>
    </row>
    <row r="2647" spans="1:5" s="7" customFormat="1">
      <c r="A2647" s="7" t="s">
        <v>49</v>
      </c>
      <c r="C2647" s="144" t="s">
        <v>9283</v>
      </c>
      <c r="D2647" s="145">
        <v>11</v>
      </c>
      <c r="E2647" s="147">
        <v>43130</v>
      </c>
    </row>
    <row r="2648" spans="1:5" s="7" customFormat="1">
      <c r="A2648" s="7" t="s">
        <v>49</v>
      </c>
      <c r="C2648" s="144" t="s">
        <v>9284</v>
      </c>
      <c r="D2648" s="145">
        <v>35</v>
      </c>
      <c r="E2648" s="147">
        <v>43130</v>
      </c>
    </row>
    <row r="2649" spans="1:5" s="7" customFormat="1">
      <c r="A2649" s="7" t="s">
        <v>49</v>
      </c>
      <c r="C2649" s="144" t="s">
        <v>9285</v>
      </c>
      <c r="D2649" s="145">
        <v>10</v>
      </c>
      <c r="E2649" s="147">
        <v>43130</v>
      </c>
    </row>
    <row r="2650" spans="1:5" s="7" customFormat="1">
      <c r="A2650" s="7" t="s">
        <v>49</v>
      </c>
      <c r="C2650" s="144" t="s">
        <v>9286</v>
      </c>
      <c r="D2650" s="145">
        <v>1</v>
      </c>
      <c r="E2650" s="147">
        <v>43130</v>
      </c>
    </row>
    <row r="2651" spans="1:5" s="7" customFormat="1">
      <c r="A2651" s="7" t="s">
        <v>49</v>
      </c>
      <c r="C2651" s="144" t="s">
        <v>9287</v>
      </c>
      <c r="D2651" s="145">
        <v>12</v>
      </c>
      <c r="E2651" s="147">
        <v>43130</v>
      </c>
    </row>
    <row r="2652" spans="1:5" s="7" customFormat="1">
      <c r="A2652" s="7" t="s">
        <v>49</v>
      </c>
      <c r="C2652" s="144" t="s">
        <v>9288</v>
      </c>
      <c r="D2652" s="145">
        <v>14</v>
      </c>
      <c r="E2652" s="147">
        <v>43130</v>
      </c>
    </row>
    <row r="2653" spans="1:5" s="7" customFormat="1">
      <c r="A2653" s="7" t="s">
        <v>49</v>
      </c>
      <c r="C2653" s="144" t="s">
        <v>9289</v>
      </c>
      <c r="D2653" s="145">
        <v>21</v>
      </c>
      <c r="E2653" s="147">
        <v>43130</v>
      </c>
    </row>
    <row r="2654" spans="1:5" s="7" customFormat="1">
      <c r="A2654" s="7" t="s">
        <v>49</v>
      </c>
      <c r="C2654" s="144" t="s">
        <v>9290</v>
      </c>
      <c r="D2654" s="145">
        <v>1</v>
      </c>
      <c r="E2654" s="147">
        <v>43130</v>
      </c>
    </row>
    <row r="2655" spans="1:5" s="7" customFormat="1">
      <c r="A2655" s="7" t="s">
        <v>49</v>
      </c>
      <c r="C2655" s="144" t="s">
        <v>9291</v>
      </c>
      <c r="D2655" s="145">
        <v>2</v>
      </c>
      <c r="E2655" s="147">
        <v>43130</v>
      </c>
    </row>
    <row r="2656" spans="1:5" s="7" customFormat="1">
      <c r="A2656" s="7" t="s">
        <v>49</v>
      </c>
      <c r="C2656" s="144" t="s">
        <v>9292</v>
      </c>
      <c r="D2656" s="145">
        <v>4</v>
      </c>
      <c r="E2656" s="147">
        <v>43130</v>
      </c>
    </row>
    <row r="2657" spans="1:5" s="7" customFormat="1">
      <c r="A2657" s="7" t="s">
        <v>49</v>
      </c>
      <c r="C2657" s="144" t="s">
        <v>9293</v>
      </c>
      <c r="D2657" s="145">
        <v>21</v>
      </c>
      <c r="E2657" s="147">
        <v>43130</v>
      </c>
    </row>
    <row r="2658" spans="1:5" s="7" customFormat="1">
      <c r="A2658" s="7" t="s">
        <v>49</v>
      </c>
      <c r="C2658" s="144" t="s">
        <v>9294</v>
      </c>
      <c r="D2658" s="145">
        <v>12</v>
      </c>
      <c r="E2658" s="147">
        <v>43130</v>
      </c>
    </row>
    <row r="2659" spans="1:5" s="7" customFormat="1">
      <c r="A2659" s="7" t="s">
        <v>49</v>
      </c>
      <c r="C2659" s="144" t="s">
        <v>9295</v>
      </c>
      <c r="D2659" s="145">
        <v>4</v>
      </c>
      <c r="E2659" s="147">
        <v>43130</v>
      </c>
    </row>
    <row r="2660" spans="1:5" s="7" customFormat="1">
      <c r="A2660" s="7" t="s">
        <v>49</v>
      </c>
      <c r="C2660" s="144" t="s">
        <v>9296</v>
      </c>
      <c r="D2660" s="145">
        <v>6</v>
      </c>
      <c r="E2660" s="147">
        <v>43130</v>
      </c>
    </row>
    <row r="2661" spans="1:5" s="7" customFormat="1">
      <c r="A2661" s="7" t="s">
        <v>49</v>
      </c>
      <c r="C2661" s="144" t="s">
        <v>9297</v>
      </c>
      <c r="D2661" s="145">
        <v>10</v>
      </c>
      <c r="E2661" s="147">
        <v>43130</v>
      </c>
    </row>
    <row r="2662" spans="1:5" s="7" customFormat="1">
      <c r="A2662" s="7" t="s">
        <v>49</v>
      </c>
      <c r="C2662" s="144" t="s">
        <v>9298</v>
      </c>
      <c r="D2662" s="145">
        <v>2</v>
      </c>
      <c r="E2662" s="147">
        <v>43130</v>
      </c>
    </row>
    <row r="2663" spans="1:5" s="7" customFormat="1">
      <c r="A2663" s="7" t="s">
        <v>49</v>
      </c>
      <c r="C2663" s="144" t="s">
        <v>9299</v>
      </c>
      <c r="D2663" s="145">
        <v>10</v>
      </c>
      <c r="E2663" s="147">
        <v>43130</v>
      </c>
    </row>
    <row r="2664" spans="1:5" s="7" customFormat="1">
      <c r="A2664" s="7" t="s">
        <v>49</v>
      </c>
      <c r="C2664" s="144" t="s">
        <v>9300</v>
      </c>
      <c r="D2664" s="145">
        <v>10</v>
      </c>
      <c r="E2664" s="147">
        <v>43130</v>
      </c>
    </row>
    <row r="2665" spans="1:5" s="7" customFormat="1">
      <c r="A2665" s="7" t="s">
        <v>49</v>
      </c>
      <c r="C2665" s="144" t="s">
        <v>9301</v>
      </c>
      <c r="D2665" s="145">
        <v>2</v>
      </c>
      <c r="E2665" s="147">
        <v>43130</v>
      </c>
    </row>
    <row r="2666" spans="1:5" s="7" customFormat="1">
      <c r="A2666" s="7" t="s">
        <v>49</v>
      </c>
      <c r="C2666" s="144" t="s">
        <v>9302</v>
      </c>
      <c r="D2666" s="145">
        <v>5</v>
      </c>
      <c r="E2666" s="147">
        <v>43130</v>
      </c>
    </row>
    <row r="2667" spans="1:5" s="7" customFormat="1">
      <c r="A2667" s="7" t="s">
        <v>49</v>
      </c>
      <c r="C2667" s="144" t="s">
        <v>9303</v>
      </c>
      <c r="D2667" s="145">
        <v>5</v>
      </c>
      <c r="E2667" s="147">
        <v>43130</v>
      </c>
    </row>
    <row r="2668" spans="1:5" s="7" customFormat="1">
      <c r="A2668" s="7" t="s">
        <v>49</v>
      </c>
      <c r="C2668" s="144" t="s">
        <v>9304</v>
      </c>
      <c r="D2668" s="145">
        <v>10</v>
      </c>
      <c r="E2668" s="147">
        <v>43130</v>
      </c>
    </row>
    <row r="2669" spans="1:5" s="7" customFormat="1">
      <c r="A2669" s="7" t="s">
        <v>49</v>
      </c>
      <c r="C2669" s="144" t="s">
        <v>9305</v>
      </c>
      <c r="D2669" s="145">
        <v>4</v>
      </c>
      <c r="E2669" s="147">
        <v>43130</v>
      </c>
    </row>
    <row r="2670" spans="1:5" s="7" customFormat="1">
      <c r="A2670" s="7" t="s">
        <v>49</v>
      </c>
      <c r="C2670" s="144" t="s">
        <v>9306</v>
      </c>
      <c r="D2670" s="145">
        <v>2</v>
      </c>
      <c r="E2670" s="147">
        <v>43130</v>
      </c>
    </row>
    <row r="2671" spans="1:5" s="7" customFormat="1">
      <c r="A2671" s="7" t="s">
        <v>49</v>
      </c>
      <c r="C2671" s="144" t="s">
        <v>9307</v>
      </c>
      <c r="D2671" s="145">
        <v>5</v>
      </c>
      <c r="E2671" s="147">
        <v>43130</v>
      </c>
    </row>
    <row r="2672" spans="1:5" s="7" customFormat="1">
      <c r="A2672" s="7" t="s">
        <v>49</v>
      </c>
      <c r="C2672" s="144" t="s">
        <v>9308</v>
      </c>
      <c r="D2672" s="145">
        <v>1</v>
      </c>
      <c r="E2672" s="147">
        <v>43130</v>
      </c>
    </row>
    <row r="2673" spans="1:5" s="7" customFormat="1">
      <c r="A2673" s="7" t="s">
        <v>49</v>
      </c>
      <c r="C2673" s="144" t="s">
        <v>9309</v>
      </c>
      <c r="D2673" s="145">
        <v>2</v>
      </c>
      <c r="E2673" s="147">
        <v>43130</v>
      </c>
    </row>
    <row r="2674" spans="1:5" s="7" customFormat="1">
      <c r="A2674" s="7" t="s">
        <v>49</v>
      </c>
      <c r="C2674" s="144" t="s">
        <v>9310</v>
      </c>
      <c r="D2674" s="145">
        <v>2</v>
      </c>
      <c r="E2674" s="147">
        <v>43130</v>
      </c>
    </row>
    <row r="2675" spans="1:5" s="7" customFormat="1">
      <c r="A2675" s="7" t="s">
        <v>49</v>
      </c>
      <c r="C2675" s="144" t="s">
        <v>9311</v>
      </c>
      <c r="D2675" s="145">
        <v>7</v>
      </c>
      <c r="E2675" s="147">
        <v>43130</v>
      </c>
    </row>
    <row r="2676" spans="1:5" s="7" customFormat="1">
      <c r="A2676" s="7" t="s">
        <v>49</v>
      </c>
      <c r="C2676" s="144" t="s">
        <v>9312</v>
      </c>
      <c r="D2676" s="145">
        <v>10</v>
      </c>
      <c r="E2676" s="147">
        <v>43130</v>
      </c>
    </row>
    <row r="2677" spans="1:5" s="7" customFormat="1">
      <c r="A2677" s="7" t="s">
        <v>49</v>
      </c>
      <c r="C2677" s="144" t="s">
        <v>9313</v>
      </c>
      <c r="D2677" s="145">
        <v>1</v>
      </c>
      <c r="E2677" s="147">
        <v>43130</v>
      </c>
    </row>
    <row r="2678" spans="1:5" s="7" customFormat="1">
      <c r="A2678" s="7" t="s">
        <v>49</v>
      </c>
      <c r="C2678" s="144" t="s">
        <v>9314</v>
      </c>
      <c r="D2678" s="145">
        <v>0</v>
      </c>
      <c r="E2678" s="147">
        <v>43130</v>
      </c>
    </row>
    <row r="2679" spans="1:5" s="7" customFormat="1">
      <c r="A2679" s="7" t="s">
        <v>49</v>
      </c>
      <c r="C2679" s="144" t="s">
        <v>9315</v>
      </c>
      <c r="D2679" s="145">
        <v>5</v>
      </c>
      <c r="E2679" s="147">
        <v>43130</v>
      </c>
    </row>
    <row r="2680" spans="1:5" s="7" customFormat="1">
      <c r="A2680" s="7" t="s">
        <v>49</v>
      </c>
      <c r="C2680" s="144" t="s">
        <v>9316</v>
      </c>
      <c r="D2680" s="145">
        <v>2</v>
      </c>
      <c r="E2680" s="147">
        <v>43130</v>
      </c>
    </row>
    <row r="2681" spans="1:5" s="7" customFormat="1">
      <c r="A2681" s="7" t="s">
        <v>49</v>
      </c>
      <c r="C2681" s="144" t="s">
        <v>9317</v>
      </c>
      <c r="D2681" s="145">
        <v>4</v>
      </c>
      <c r="E2681" s="147">
        <v>43130</v>
      </c>
    </row>
    <row r="2682" spans="1:5" s="7" customFormat="1">
      <c r="A2682" s="7" t="s">
        <v>49</v>
      </c>
      <c r="C2682" s="144" t="s">
        <v>9318</v>
      </c>
      <c r="D2682" s="145">
        <v>10</v>
      </c>
      <c r="E2682" s="147">
        <v>43130</v>
      </c>
    </row>
    <row r="2683" spans="1:5" s="7" customFormat="1">
      <c r="A2683" s="7" t="s">
        <v>49</v>
      </c>
      <c r="C2683" s="144" t="s">
        <v>9319</v>
      </c>
      <c r="D2683" s="145">
        <v>1</v>
      </c>
      <c r="E2683" s="147">
        <v>43130</v>
      </c>
    </row>
    <row r="2684" spans="1:5" s="7" customFormat="1">
      <c r="A2684" s="7" t="s">
        <v>49</v>
      </c>
      <c r="C2684" s="144" t="s">
        <v>9320</v>
      </c>
      <c r="D2684" s="145">
        <v>10</v>
      </c>
      <c r="E2684" s="147">
        <v>43130</v>
      </c>
    </row>
    <row r="2685" spans="1:5" s="7" customFormat="1">
      <c r="A2685" s="7" t="s">
        <v>49</v>
      </c>
      <c r="C2685" s="144" t="s">
        <v>9321</v>
      </c>
      <c r="D2685" s="145">
        <v>20</v>
      </c>
      <c r="E2685" s="147">
        <v>43130</v>
      </c>
    </row>
    <row r="2686" spans="1:5" s="7" customFormat="1">
      <c r="A2686" s="7" t="s">
        <v>49</v>
      </c>
      <c r="C2686" s="144" t="s">
        <v>9322</v>
      </c>
      <c r="D2686" s="145">
        <v>15</v>
      </c>
      <c r="E2686" s="147">
        <v>43130</v>
      </c>
    </row>
    <row r="2687" spans="1:5" s="7" customFormat="1">
      <c r="A2687" s="7" t="s">
        <v>49</v>
      </c>
      <c r="C2687" s="144" t="s">
        <v>9323</v>
      </c>
      <c r="D2687" s="145">
        <v>20</v>
      </c>
      <c r="E2687" s="147">
        <v>43130</v>
      </c>
    </row>
    <row r="2688" spans="1:5" s="7" customFormat="1">
      <c r="A2688" s="7" t="s">
        <v>49</v>
      </c>
      <c r="C2688" s="144" t="s">
        <v>9324</v>
      </c>
      <c r="D2688" s="145">
        <v>9</v>
      </c>
      <c r="E2688" s="147">
        <v>43130</v>
      </c>
    </row>
    <row r="2689" spans="1:5" s="7" customFormat="1">
      <c r="A2689" s="7" t="s">
        <v>49</v>
      </c>
      <c r="C2689" s="144" t="s">
        <v>9325</v>
      </c>
      <c r="D2689" s="145">
        <v>10</v>
      </c>
      <c r="E2689" s="147">
        <v>43130</v>
      </c>
    </row>
    <row r="2690" spans="1:5" s="7" customFormat="1">
      <c r="A2690" s="7" t="s">
        <v>49</v>
      </c>
      <c r="C2690" s="144" t="s">
        <v>9326</v>
      </c>
      <c r="D2690" s="145">
        <v>2</v>
      </c>
      <c r="E2690" s="147">
        <v>43130</v>
      </c>
    </row>
    <row r="2691" spans="1:5" s="7" customFormat="1">
      <c r="A2691" s="7" t="s">
        <v>49</v>
      </c>
      <c r="C2691" s="144" t="s">
        <v>9327</v>
      </c>
      <c r="D2691" s="145">
        <v>1</v>
      </c>
      <c r="E2691" s="147">
        <v>43130</v>
      </c>
    </row>
    <row r="2692" spans="1:5" s="7" customFormat="1">
      <c r="A2692" s="7" t="s">
        <v>49</v>
      </c>
      <c r="C2692" s="144" t="s">
        <v>9328</v>
      </c>
      <c r="D2692" s="145">
        <v>1</v>
      </c>
      <c r="E2692" s="147">
        <v>43130</v>
      </c>
    </row>
    <row r="2693" spans="1:5" s="7" customFormat="1">
      <c r="A2693" s="7" t="s">
        <v>49</v>
      </c>
      <c r="C2693" s="144" t="s">
        <v>9329</v>
      </c>
      <c r="D2693" s="145">
        <v>2</v>
      </c>
      <c r="E2693" s="147">
        <v>43130</v>
      </c>
    </row>
    <row r="2694" spans="1:5" s="7" customFormat="1">
      <c r="A2694" s="7" t="s">
        <v>49</v>
      </c>
      <c r="C2694" s="144" t="s">
        <v>9330</v>
      </c>
      <c r="D2694" s="145">
        <v>1</v>
      </c>
      <c r="E2694" s="147">
        <v>43130</v>
      </c>
    </row>
    <row r="2695" spans="1:5" s="7" customFormat="1">
      <c r="A2695" s="7" t="s">
        <v>49</v>
      </c>
      <c r="C2695" s="144" t="s">
        <v>9331</v>
      </c>
      <c r="D2695" s="145">
        <v>2</v>
      </c>
      <c r="E2695" s="147">
        <v>43130</v>
      </c>
    </row>
    <row r="2696" spans="1:5" s="7" customFormat="1">
      <c r="A2696" s="7" t="s">
        <v>49</v>
      </c>
      <c r="C2696" s="144" t="s">
        <v>9332</v>
      </c>
      <c r="D2696" s="145">
        <v>1</v>
      </c>
      <c r="E2696" s="147">
        <v>43130</v>
      </c>
    </row>
    <row r="2697" spans="1:5" s="7" customFormat="1">
      <c r="A2697" s="7" t="s">
        <v>49</v>
      </c>
      <c r="C2697" s="144" t="s">
        <v>9333</v>
      </c>
      <c r="D2697" s="145">
        <v>3</v>
      </c>
      <c r="E2697" s="147">
        <v>43130</v>
      </c>
    </row>
    <row r="2698" spans="1:5" s="7" customFormat="1">
      <c r="A2698" s="7" t="s">
        <v>49</v>
      </c>
      <c r="C2698" s="144" t="s">
        <v>9334</v>
      </c>
      <c r="D2698" s="145">
        <v>4</v>
      </c>
      <c r="E2698" s="147">
        <v>43130</v>
      </c>
    </row>
    <row r="2699" spans="1:5" s="7" customFormat="1">
      <c r="A2699" s="7" t="s">
        <v>49</v>
      </c>
      <c r="C2699" s="144" t="s">
        <v>9335</v>
      </c>
      <c r="D2699" s="145">
        <v>1</v>
      </c>
      <c r="E2699" s="147">
        <v>43130</v>
      </c>
    </row>
    <row r="2700" spans="1:5" s="7" customFormat="1">
      <c r="A2700" s="7" t="s">
        <v>49</v>
      </c>
      <c r="C2700" s="144" t="s">
        <v>9336</v>
      </c>
      <c r="D2700" s="145">
        <v>1</v>
      </c>
      <c r="E2700" s="147">
        <v>43130</v>
      </c>
    </row>
    <row r="2701" spans="1:5" s="7" customFormat="1">
      <c r="A2701" s="7" t="s">
        <v>49</v>
      </c>
      <c r="C2701" s="144" t="s">
        <v>9337</v>
      </c>
      <c r="D2701" s="145">
        <v>2</v>
      </c>
      <c r="E2701" s="147">
        <v>43130</v>
      </c>
    </row>
    <row r="2702" spans="1:5" s="7" customFormat="1">
      <c r="A2702" s="7" t="s">
        <v>49</v>
      </c>
      <c r="C2702" s="144" t="s">
        <v>9338</v>
      </c>
      <c r="D2702" s="145">
        <v>5</v>
      </c>
      <c r="E2702" s="147">
        <v>43130</v>
      </c>
    </row>
    <row r="2703" spans="1:5" s="7" customFormat="1">
      <c r="A2703" s="7" t="s">
        <v>49</v>
      </c>
      <c r="C2703" s="144" t="s">
        <v>9339</v>
      </c>
      <c r="D2703" s="145">
        <v>4</v>
      </c>
      <c r="E2703" s="147">
        <v>43130</v>
      </c>
    </row>
    <row r="2704" spans="1:5" s="7" customFormat="1">
      <c r="A2704" s="7" t="s">
        <v>49</v>
      </c>
      <c r="C2704" s="144" t="s">
        <v>9340</v>
      </c>
      <c r="D2704" s="145">
        <v>10</v>
      </c>
      <c r="E2704" s="147">
        <v>43130</v>
      </c>
    </row>
    <row r="2705" spans="1:5" s="7" customFormat="1">
      <c r="A2705" s="7" t="s">
        <v>49</v>
      </c>
      <c r="C2705" s="144" t="s">
        <v>9341</v>
      </c>
      <c r="D2705" s="145">
        <v>67</v>
      </c>
      <c r="E2705" s="147">
        <v>43130</v>
      </c>
    </row>
    <row r="2706" spans="1:5" s="7" customFormat="1">
      <c r="A2706" s="7" t="s">
        <v>49</v>
      </c>
      <c r="C2706" s="144" t="s">
        <v>9342</v>
      </c>
      <c r="D2706" s="145">
        <v>4</v>
      </c>
      <c r="E2706" s="147">
        <v>43130</v>
      </c>
    </row>
    <row r="2707" spans="1:5" s="7" customFormat="1">
      <c r="A2707" s="7" t="s">
        <v>49</v>
      </c>
      <c r="C2707" s="144" t="s">
        <v>9343</v>
      </c>
      <c r="D2707" s="145">
        <v>15</v>
      </c>
      <c r="E2707" s="147">
        <v>43130</v>
      </c>
    </row>
    <row r="2708" spans="1:5" s="7" customFormat="1">
      <c r="A2708" s="7" t="s">
        <v>49</v>
      </c>
      <c r="C2708" s="144" t="s">
        <v>9344</v>
      </c>
      <c r="D2708" s="145">
        <v>28</v>
      </c>
      <c r="E2708" s="147">
        <v>43130</v>
      </c>
    </row>
    <row r="2709" spans="1:5" s="7" customFormat="1">
      <c r="A2709" s="7" t="s">
        <v>49</v>
      </c>
      <c r="C2709" s="144" t="s">
        <v>9345</v>
      </c>
      <c r="D2709" s="145">
        <v>10</v>
      </c>
      <c r="E2709" s="147">
        <v>43130</v>
      </c>
    </row>
    <row r="2710" spans="1:5" s="7" customFormat="1">
      <c r="A2710" s="7" t="s">
        <v>49</v>
      </c>
      <c r="C2710" s="144" t="s">
        <v>9346</v>
      </c>
      <c r="D2710" s="145">
        <v>16</v>
      </c>
      <c r="E2710" s="147">
        <v>43130</v>
      </c>
    </row>
    <row r="2711" spans="1:5" s="7" customFormat="1">
      <c r="A2711" s="7" t="s">
        <v>49</v>
      </c>
      <c r="C2711" s="144" t="s">
        <v>9347</v>
      </c>
      <c r="D2711" s="145">
        <v>10</v>
      </c>
      <c r="E2711" s="147">
        <v>43130</v>
      </c>
    </row>
    <row r="2712" spans="1:5" s="7" customFormat="1">
      <c r="A2712" s="7" t="s">
        <v>49</v>
      </c>
      <c r="C2712" s="144" t="s">
        <v>9348</v>
      </c>
      <c r="D2712" s="145">
        <v>10</v>
      </c>
      <c r="E2712" s="147">
        <v>43130</v>
      </c>
    </row>
    <row r="2713" spans="1:5" s="7" customFormat="1">
      <c r="A2713" s="7" t="s">
        <v>49</v>
      </c>
      <c r="C2713" s="144" t="s">
        <v>9349</v>
      </c>
      <c r="D2713" s="145">
        <v>0</v>
      </c>
      <c r="E2713" s="147">
        <v>43130</v>
      </c>
    </row>
    <row r="2714" spans="1:5" s="7" customFormat="1">
      <c r="A2714" s="7" t="s">
        <v>49</v>
      </c>
      <c r="C2714" s="144" t="s">
        <v>9350</v>
      </c>
      <c r="D2714" s="145">
        <v>2</v>
      </c>
      <c r="E2714" s="147">
        <v>43130</v>
      </c>
    </row>
    <row r="2715" spans="1:5" s="7" customFormat="1">
      <c r="A2715" s="7" t="s">
        <v>49</v>
      </c>
      <c r="C2715" s="144" t="s">
        <v>9351</v>
      </c>
      <c r="D2715" s="145">
        <v>1</v>
      </c>
      <c r="E2715" s="147">
        <v>43130</v>
      </c>
    </row>
    <row r="2716" spans="1:5" s="7" customFormat="1">
      <c r="A2716" s="7" t="s">
        <v>49</v>
      </c>
      <c r="C2716" s="144" t="s">
        <v>9352</v>
      </c>
      <c r="D2716" s="145">
        <v>1</v>
      </c>
      <c r="E2716" s="147">
        <v>43130</v>
      </c>
    </row>
    <row r="2717" spans="1:5" s="7" customFormat="1">
      <c r="A2717" s="7" t="s">
        <v>49</v>
      </c>
      <c r="C2717" s="144" t="s">
        <v>9353</v>
      </c>
      <c r="D2717" s="145">
        <v>28</v>
      </c>
      <c r="E2717" s="147">
        <v>43130</v>
      </c>
    </row>
    <row r="2718" spans="1:5" s="7" customFormat="1">
      <c r="A2718" s="7" t="s">
        <v>49</v>
      </c>
      <c r="C2718" s="144" t="s">
        <v>9354</v>
      </c>
      <c r="D2718" s="145">
        <v>1</v>
      </c>
      <c r="E2718" s="147">
        <v>43130</v>
      </c>
    </row>
    <row r="2719" spans="1:5" s="7" customFormat="1">
      <c r="A2719" s="7" t="s">
        <v>49</v>
      </c>
      <c r="C2719" s="144" t="s">
        <v>9355</v>
      </c>
      <c r="D2719" s="145">
        <v>1</v>
      </c>
      <c r="E2719" s="147">
        <v>43130</v>
      </c>
    </row>
    <row r="2720" spans="1:5" s="7" customFormat="1">
      <c r="A2720" s="7" t="s">
        <v>49</v>
      </c>
      <c r="C2720" s="144" t="s">
        <v>9356</v>
      </c>
      <c r="D2720" s="145">
        <v>1</v>
      </c>
      <c r="E2720" s="147">
        <v>43130</v>
      </c>
    </row>
    <row r="2721" spans="1:5" s="7" customFormat="1">
      <c r="A2721" s="7" t="s">
        <v>49</v>
      </c>
      <c r="C2721" s="144" t="s">
        <v>9357</v>
      </c>
      <c r="D2721" s="145">
        <v>3</v>
      </c>
      <c r="E2721" s="147">
        <v>43130</v>
      </c>
    </row>
    <row r="2722" spans="1:5" s="7" customFormat="1">
      <c r="A2722" s="7" t="s">
        <v>49</v>
      </c>
      <c r="C2722" s="144" t="s">
        <v>9358</v>
      </c>
      <c r="D2722" s="145">
        <v>11</v>
      </c>
      <c r="E2722" s="147">
        <v>43130</v>
      </c>
    </row>
    <row r="2723" spans="1:5" s="7" customFormat="1">
      <c r="A2723" s="7" t="s">
        <v>49</v>
      </c>
      <c r="C2723" s="144" t="s">
        <v>9359</v>
      </c>
      <c r="D2723" s="145">
        <v>26</v>
      </c>
      <c r="E2723" s="147">
        <v>43130</v>
      </c>
    </row>
    <row r="2724" spans="1:5" s="7" customFormat="1">
      <c r="A2724" s="7" t="s">
        <v>49</v>
      </c>
      <c r="C2724" s="144" t="s">
        <v>9360</v>
      </c>
      <c r="D2724" s="145">
        <v>15</v>
      </c>
      <c r="E2724" s="147">
        <v>43130</v>
      </c>
    </row>
    <row r="2725" spans="1:5" s="7" customFormat="1">
      <c r="A2725" s="7" t="s">
        <v>49</v>
      </c>
      <c r="C2725" s="144" t="s">
        <v>9361</v>
      </c>
      <c r="D2725" s="145">
        <v>0</v>
      </c>
      <c r="E2725" s="147">
        <v>43130</v>
      </c>
    </row>
    <row r="2726" spans="1:5" s="7" customFormat="1">
      <c r="A2726" s="7" t="s">
        <v>49</v>
      </c>
      <c r="C2726" s="144" t="s">
        <v>9308</v>
      </c>
      <c r="D2726" s="145">
        <v>0</v>
      </c>
      <c r="E2726" s="147">
        <v>43130</v>
      </c>
    </row>
    <row r="2727" spans="1:5" s="7" customFormat="1">
      <c r="A2727" s="7" t="s">
        <v>49</v>
      </c>
      <c r="C2727" s="144" t="s">
        <v>9362</v>
      </c>
      <c r="D2727" s="145">
        <v>5</v>
      </c>
      <c r="E2727" s="147">
        <v>43130</v>
      </c>
    </row>
    <row r="2728" spans="1:5" s="7" customFormat="1">
      <c r="A2728" s="7" t="s">
        <v>49</v>
      </c>
      <c r="C2728" s="144" t="s">
        <v>9363</v>
      </c>
      <c r="D2728" s="145">
        <v>5</v>
      </c>
      <c r="E2728" s="147">
        <v>43130</v>
      </c>
    </row>
    <row r="2729" spans="1:5" s="7" customFormat="1">
      <c r="A2729" s="7" t="s">
        <v>49</v>
      </c>
      <c r="C2729" s="144" t="s">
        <v>9364</v>
      </c>
      <c r="D2729" s="145">
        <v>2</v>
      </c>
      <c r="E2729" s="147">
        <v>43130</v>
      </c>
    </row>
    <row r="2730" spans="1:5" s="7" customFormat="1">
      <c r="A2730" s="7" t="s">
        <v>49</v>
      </c>
      <c r="C2730" s="144" t="s">
        <v>9365</v>
      </c>
      <c r="D2730" s="145">
        <v>5</v>
      </c>
      <c r="E2730" s="147">
        <v>43130</v>
      </c>
    </row>
    <row r="2731" spans="1:5" s="7" customFormat="1">
      <c r="A2731" s="7" t="s">
        <v>49</v>
      </c>
      <c r="C2731" s="144" t="s">
        <v>9366</v>
      </c>
      <c r="D2731" s="145">
        <v>12</v>
      </c>
      <c r="E2731" s="147">
        <v>43130</v>
      </c>
    </row>
    <row r="2732" spans="1:5" s="7" customFormat="1">
      <c r="A2732" s="7" t="s">
        <v>49</v>
      </c>
      <c r="C2732" s="144" t="s">
        <v>9367</v>
      </c>
      <c r="D2732" s="145">
        <v>8</v>
      </c>
      <c r="E2732" s="147">
        <v>43130</v>
      </c>
    </row>
    <row r="2733" spans="1:5" s="7" customFormat="1">
      <c r="A2733" s="7" t="s">
        <v>49</v>
      </c>
      <c r="C2733" s="144" t="s">
        <v>9368</v>
      </c>
      <c r="D2733" s="145">
        <v>7</v>
      </c>
      <c r="E2733" s="147">
        <v>43130</v>
      </c>
    </row>
    <row r="2734" spans="1:5" s="7" customFormat="1">
      <c r="A2734" s="7" t="s">
        <v>49</v>
      </c>
      <c r="C2734" s="144" t="s">
        <v>9369</v>
      </c>
      <c r="D2734" s="145">
        <v>1</v>
      </c>
      <c r="E2734" s="147">
        <v>43130</v>
      </c>
    </row>
    <row r="2735" spans="1:5" s="7" customFormat="1">
      <c r="A2735" s="7" t="s">
        <v>49</v>
      </c>
      <c r="C2735" s="144" t="s">
        <v>9370</v>
      </c>
      <c r="D2735" s="145">
        <v>1</v>
      </c>
      <c r="E2735" s="147">
        <v>43130</v>
      </c>
    </row>
    <row r="2736" spans="1:5" s="7" customFormat="1">
      <c r="A2736" s="7" t="s">
        <v>49</v>
      </c>
      <c r="C2736" s="144" t="s">
        <v>9371</v>
      </c>
      <c r="D2736" s="145">
        <v>2</v>
      </c>
      <c r="E2736" s="147">
        <v>43130</v>
      </c>
    </row>
    <row r="2737" spans="1:5" s="7" customFormat="1">
      <c r="A2737" s="7" t="s">
        <v>49</v>
      </c>
      <c r="C2737" s="144" t="s">
        <v>9372</v>
      </c>
      <c r="D2737" s="145">
        <v>1</v>
      </c>
      <c r="E2737" s="147">
        <v>43130</v>
      </c>
    </row>
    <row r="2738" spans="1:5" s="7" customFormat="1">
      <c r="A2738" s="7" t="s">
        <v>49</v>
      </c>
      <c r="C2738" s="144" t="s">
        <v>9373</v>
      </c>
      <c r="D2738" s="145">
        <v>1</v>
      </c>
      <c r="E2738" s="147">
        <v>43130</v>
      </c>
    </row>
    <row r="2739" spans="1:5" s="7" customFormat="1">
      <c r="A2739" s="7" t="s">
        <v>49</v>
      </c>
      <c r="C2739" s="144" t="s">
        <v>9374</v>
      </c>
      <c r="D2739" s="145">
        <v>1</v>
      </c>
      <c r="E2739" s="147">
        <v>43130</v>
      </c>
    </row>
    <row r="2740" spans="1:5" s="7" customFormat="1">
      <c r="A2740" s="7" t="s">
        <v>49</v>
      </c>
      <c r="C2740" s="144" t="s">
        <v>9375</v>
      </c>
      <c r="D2740" s="145">
        <v>1</v>
      </c>
      <c r="E2740" s="147">
        <v>43130</v>
      </c>
    </row>
    <row r="2741" spans="1:5" s="7" customFormat="1">
      <c r="A2741" s="7" t="s">
        <v>49</v>
      </c>
      <c r="C2741" s="144" t="s">
        <v>9376</v>
      </c>
      <c r="D2741" s="145">
        <v>2</v>
      </c>
      <c r="E2741" s="147">
        <v>43130</v>
      </c>
    </row>
    <row r="2742" spans="1:5" s="7" customFormat="1">
      <c r="A2742" s="7" t="s">
        <v>49</v>
      </c>
      <c r="C2742" s="144" t="s">
        <v>9377</v>
      </c>
      <c r="D2742" s="145">
        <v>14</v>
      </c>
      <c r="E2742" s="147">
        <v>43130</v>
      </c>
    </row>
    <row r="2743" spans="1:5" s="7" customFormat="1">
      <c r="A2743" s="7" t="s">
        <v>49</v>
      </c>
      <c r="C2743" s="144" t="s">
        <v>9378</v>
      </c>
      <c r="D2743" s="145">
        <v>2</v>
      </c>
      <c r="E2743" s="147">
        <v>43130</v>
      </c>
    </row>
    <row r="2744" spans="1:5" s="7" customFormat="1">
      <c r="A2744" s="7" t="s">
        <v>49</v>
      </c>
      <c r="C2744" s="144" t="s">
        <v>9379</v>
      </c>
      <c r="D2744" s="145">
        <v>3</v>
      </c>
      <c r="E2744" s="147">
        <v>43130</v>
      </c>
    </row>
    <row r="2745" spans="1:5" s="7" customFormat="1">
      <c r="A2745" s="7" t="s">
        <v>49</v>
      </c>
      <c r="C2745" s="144" t="s">
        <v>9380</v>
      </c>
      <c r="D2745" s="145">
        <v>29</v>
      </c>
      <c r="E2745" s="147">
        <v>43130</v>
      </c>
    </row>
    <row r="2746" spans="1:5" s="7" customFormat="1">
      <c r="A2746" s="7" t="s">
        <v>49</v>
      </c>
      <c r="C2746" s="144" t="s">
        <v>9381</v>
      </c>
      <c r="D2746" s="145">
        <v>2</v>
      </c>
      <c r="E2746" s="147">
        <v>43130</v>
      </c>
    </row>
    <row r="2747" spans="1:5" s="7" customFormat="1">
      <c r="A2747" s="7" t="s">
        <v>49</v>
      </c>
      <c r="C2747" s="144" t="s">
        <v>9382</v>
      </c>
      <c r="D2747" s="145">
        <v>0</v>
      </c>
      <c r="E2747" s="147">
        <v>43130</v>
      </c>
    </row>
    <row r="2748" spans="1:5" s="7" customFormat="1">
      <c r="A2748" s="7" t="s">
        <v>49</v>
      </c>
      <c r="C2748" s="144" t="s">
        <v>9383</v>
      </c>
      <c r="D2748" s="145">
        <v>0</v>
      </c>
      <c r="E2748" s="147">
        <v>43130</v>
      </c>
    </row>
    <row r="2749" spans="1:5" s="7" customFormat="1">
      <c r="A2749" s="7" t="s">
        <v>49</v>
      </c>
      <c r="C2749" s="144" t="s">
        <v>9384</v>
      </c>
      <c r="D2749" s="145">
        <v>8</v>
      </c>
      <c r="E2749" s="147">
        <v>43130</v>
      </c>
    </row>
    <row r="2750" spans="1:5" s="7" customFormat="1">
      <c r="A2750" s="7" t="s">
        <v>49</v>
      </c>
      <c r="C2750" s="144" t="s">
        <v>9385</v>
      </c>
      <c r="D2750" s="145">
        <v>1</v>
      </c>
      <c r="E2750" s="147">
        <v>43130</v>
      </c>
    </row>
    <row r="2751" spans="1:5" s="7" customFormat="1">
      <c r="A2751" s="7" t="s">
        <v>49</v>
      </c>
      <c r="C2751" s="144" t="s">
        <v>9386</v>
      </c>
      <c r="D2751" s="145">
        <v>2</v>
      </c>
      <c r="E2751" s="147">
        <v>43130</v>
      </c>
    </row>
    <row r="2752" spans="1:5" s="7" customFormat="1">
      <c r="A2752" s="7" t="s">
        <v>49</v>
      </c>
      <c r="C2752" s="144" t="s">
        <v>9387</v>
      </c>
      <c r="D2752" s="145">
        <v>1</v>
      </c>
      <c r="E2752" s="147">
        <v>43130</v>
      </c>
    </row>
    <row r="2753" spans="1:5" s="7" customFormat="1">
      <c r="A2753" s="7" t="s">
        <v>49</v>
      </c>
      <c r="C2753" s="144" t="s">
        <v>9388</v>
      </c>
      <c r="D2753" s="145">
        <v>18</v>
      </c>
      <c r="E2753" s="147">
        <v>43130</v>
      </c>
    </row>
    <row r="2754" spans="1:5" s="7" customFormat="1">
      <c r="A2754" s="7" t="s">
        <v>49</v>
      </c>
      <c r="C2754" s="144" t="s">
        <v>9389</v>
      </c>
      <c r="D2754" s="145">
        <v>2</v>
      </c>
      <c r="E2754" s="147">
        <v>43130</v>
      </c>
    </row>
    <row r="2755" spans="1:5" s="7" customFormat="1">
      <c r="A2755" s="7" t="s">
        <v>49</v>
      </c>
      <c r="C2755" s="144" t="s">
        <v>9390</v>
      </c>
      <c r="D2755" s="145">
        <v>1</v>
      </c>
      <c r="E2755" s="147">
        <v>43130</v>
      </c>
    </row>
    <row r="2756" spans="1:5" s="7" customFormat="1">
      <c r="A2756" s="7" t="s">
        <v>49</v>
      </c>
      <c r="C2756" s="144" t="s">
        <v>9391</v>
      </c>
      <c r="D2756" s="145">
        <v>1</v>
      </c>
      <c r="E2756" s="147">
        <v>43130</v>
      </c>
    </row>
    <row r="2757" spans="1:5" s="7" customFormat="1">
      <c r="A2757" s="7" t="s">
        <v>49</v>
      </c>
      <c r="C2757" s="144" t="s">
        <v>9392</v>
      </c>
      <c r="D2757" s="145">
        <v>0</v>
      </c>
      <c r="E2757" s="147">
        <v>43130</v>
      </c>
    </row>
    <row r="2758" spans="1:5" s="7" customFormat="1">
      <c r="A2758" s="7" t="s">
        <v>49</v>
      </c>
      <c r="C2758" s="144" t="s">
        <v>9393</v>
      </c>
      <c r="D2758" s="145">
        <v>2</v>
      </c>
      <c r="E2758" s="147">
        <v>43130</v>
      </c>
    </row>
    <row r="2759" spans="1:5" s="7" customFormat="1">
      <c r="A2759" s="7" t="s">
        <v>49</v>
      </c>
      <c r="C2759" s="144" t="s">
        <v>9394</v>
      </c>
      <c r="D2759" s="145">
        <v>18</v>
      </c>
      <c r="E2759" s="147">
        <v>43130</v>
      </c>
    </row>
    <row r="2760" spans="1:5" s="7" customFormat="1">
      <c r="A2760" s="7" t="s">
        <v>49</v>
      </c>
      <c r="C2760" s="144" t="s">
        <v>9395</v>
      </c>
      <c r="D2760" s="145">
        <v>29</v>
      </c>
      <c r="E2760" s="147">
        <v>43130</v>
      </c>
    </row>
    <row r="2761" spans="1:5" s="7" customFormat="1">
      <c r="A2761" s="7" t="s">
        <v>49</v>
      </c>
      <c r="C2761" s="144" t="s">
        <v>9396</v>
      </c>
      <c r="D2761" s="145">
        <v>9</v>
      </c>
      <c r="E2761" s="147">
        <v>43130</v>
      </c>
    </row>
    <row r="2762" spans="1:5" s="7" customFormat="1">
      <c r="A2762" s="7" t="s">
        <v>49</v>
      </c>
      <c r="C2762" s="144" t="s">
        <v>9397</v>
      </c>
      <c r="D2762" s="145">
        <v>11</v>
      </c>
      <c r="E2762" s="147">
        <v>43130</v>
      </c>
    </row>
    <row r="2763" spans="1:5" s="7" customFormat="1">
      <c r="A2763" s="7" t="s">
        <v>49</v>
      </c>
      <c r="C2763" s="144" t="s">
        <v>9398</v>
      </c>
      <c r="D2763" s="145">
        <v>7</v>
      </c>
      <c r="E2763" s="147">
        <v>43130</v>
      </c>
    </row>
    <row r="2764" spans="1:5" s="7" customFormat="1">
      <c r="A2764" s="7" t="s">
        <v>49</v>
      </c>
      <c r="C2764" s="144" t="s">
        <v>9399</v>
      </c>
      <c r="D2764" s="145">
        <v>2</v>
      </c>
      <c r="E2764" s="147">
        <v>43130</v>
      </c>
    </row>
    <row r="2765" spans="1:5" s="7" customFormat="1">
      <c r="A2765" s="7" t="s">
        <v>49</v>
      </c>
      <c r="C2765" s="144" t="s">
        <v>9400</v>
      </c>
      <c r="D2765" s="145">
        <v>5</v>
      </c>
      <c r="E2765" s="147">
        <v>43130</v>
      </c>
    </row>
    <row r="2766" spans="1:5" s="7" customFormat="1">
      <c r="A2766" s="7" t="s">
        <v>49</v>
      </c>
      <c r="C2766" s="144" t="s">
        <v>9401</v>
      </c>
      <c r="D2766" s="145">
        <v>27</v>
      </c>
      <c r="E2766" s="147">
        <v>43130</v>
      </c>
    </row>
    <row r="2767" spans="1:5" s="7" customFormat="1">
      <c r="A2767" s="7" t="s">
        <v>49</v>
      </c>
      <c r="C2767" s="144" t="s">
        <v>9402</v>
      </c>
      <c r="D2767" s="145">
        <v>24</v>
      </c>
      <c r="E2767" s="147">
        <v>43130</v>
      </c>
    </row>
    <row r="2768" spans="1:5" s="7" customFormat="1">
      <c r="A2768" s="7" t="s">
        <v>49</v>
      </c>
      <c r="C2768" s="144" t="s">
        <v>9403</v>
      </c>
      <c r="D2768" s="145">
        <v>25</v>
      </c>
      <c r="E2768" s="147">
        <v>43130</v>
      </c>
    </row>
    <row r="2769" spans="1:5" s="7" customFormat="1">
      <c r="A2769" s="7" t="s">
        <v>49</v>
      </c>
      <c r="C2769" s="144" t="s">
        <v>9404</v>
      </c>
      <c r="D2769" s="145">
        <v>42</v>
      </c>
      <c r="E2769" s="147">
        <v>43130</v>
      </c>
    </row>
    <row r="2770" spans="1:5" s="7" customFormat="1">
      <c r="A2770" s="7" t="s">
        <v>49</v>
      </c>
      <c r="C2770" s="144" t="s">
        <v>9405</v>
      </c>
      <c r="D2770" s="145">
        <v>9</v>
      </c>
      <c r="E2770" s="147">
        <v>43130</v>
      </c>
    </row>
    <row r="2771" spans="1:5" s="7" customFormat="1">
      <c r="A2771" s="7" t="s">
        <v>49</v>
      </c>
      <c r="C2771" s="144" t="s">
        <v>9406</v>
      </c>
      <c r="D2771" s="145">
        <v>8</v>
      </c>
      <c r="E2771" s="147">
        <v>43130</v>
      </c>
    </row>
    <row r="2772" spans="1:5" s="7" customFormat="1">
      <c r="A2772" s="7" t="s">
        <v>49</v>
      </c>
      <c r="C2772" s="144" t="s">
        <v>9407</v>
      </c>
      <c r="D2772" s="145">
        <v>4</v>
      </c>
      <c r="E2772" s="147">
        <v>43130</v>
      </c>
    </row>
    <row r="2773" spans="1:5" s="7" customFormat="1">
      <c r="A2773" s="7" t="s">
        <v>49</v>
      </c>
      <c r="C2773" s="144" t="s">
        <v>9408</v>
      </c>
      <c r="D2773" s="145">
        <v>6</v>
      </c>
      <c r="E2773" s="147">
        <v>43130</v>
      </c>
    </row>
    <row r="2774" spans="1:5" s="7" customFormat="1">
      <c r="A2774" s="7" t="s">
        <v>49</v>
      </c>
      <c r="C2774" s="144" t="s">
        <v>9409</v>
      </c>
      <c r="D2774" s="145">
        <v>1</v>
      </c>
      <c r="E2774" s="147">
        <v>43130</v>
      </c>
    </row>
    <row r="2775" spans="1:5" s="7" customFormat="1">
      <c r="A2775" s="7" t="s">
        <v>49</v>
      </c>
      <c r="C2775" s="144" t="s">
        <v>9410</v>
      </c>
      <c r="D2775" s="145">
        <v>12</v>
      </c>
      <c r="E2775" s="147">
        <v>43130</v>
      </c>
    </row>
    <row r="2776" spans="1:5" s="7" customFormat="1">
      <c r="A2776" s="7" t="s">
        <v>49</v>
      </c>
      <c r="C2776" s="144" t="s">
        <v>9411</v>
      </c>
      <c r="D2776" s="145">
        <v>10</v>
      </c>
      <c r="E2776" s="147">
        <v>43130</v>
      </c>
    </row>
    <row r="2777" spans="1:5" s="7" customFormat="1">
      <c r="A2777" s="7" t="s">
        <v>49</v>
      </c>
      <c r="C2777" s="144" t="s">
        <v>9412</v>
      </c>
      <c r="D2777" s="145">
        <v>10</v>
      </c>
      <c r="E2777" s="147">
        <v>43130</v>
      </c>
    </row>
    <row r="2778" spans="1:5" s="7" customFormat="1">
      <c r="A2778" s="7" t="s">
        <v>49</v>
      </c>
      <c r="C2778" s="144" t="s">
        <v>9413</v>
      </c>
      <c r="D2778" s="145">
        <v>4</v>
      </c>
      <c r="E2778" s="147">
        <v>43130</v>
      </c>
    </row>
    <row r="2779" spans="1:5" s="7" customFormat="1">
      <c r="A2779" s="7" t="s">
        <v>49</v>
      </c>
      <c r="C2779" s="144" t="s">
        <v>9414</v>
      </c>
      <c r="D2779" s="145">
        <v>4</v>
      </c>
      <c r="E2779" s="147">
        <v>43130</v>
      </c>
    </row>
    <row r="2780" spans="1:5" s="7" customFormat="1">
      <c r="A2780" s="7" t="s">
        <v>49</v>
      </c>
      <c r="C2780" s="144" t="s">
        <v>9415</v>
      </c>
      <c r="D2780" s="145">
        <v>10</v>
      </c>
      <c r="E2780" s="147">
        <v>43130</v>
      </c>
    </row>
    <row r="2781" spans="1:5" s="7" customFormat="1">
      <c r="A2781" s="7" t="s">
        <v>49</v>
      </c>
      <c r="C2781" s="144" t="s">
        <v>9416</v>
      </c>
      <c r="D2781" s="145">
        <v>1</v>
      </c>
      <c r="E2781" s="147">
        <v>43130</v>
      </c>
    </row>
    <row r="2782" spans="1:5" s="7" customFormat="1">
      <c r="A2782" s="7" t="s">
        <v>49</v>
      </c>
      <c r="C2782" s="144" t="s">
        <v>9417</v>
      </c>
      <c r="D2782" s="145">
        <v>14</v>
      </c>
      <c r="E2782" s="147">
        <v>43130</v>
      </c>
    </row>
    <row r="2783" spans="1:5" s="7" customFormat="1">
      <c r="A2783" s="7" t="s">
        <v>49</v>
      </c>
      <c r="C2783" s="144" t="s">
        <v>9418</v>
      </c>
      <c r="D2783" s="145">
        <v>27</v>
      </c>
      <c r="E2783" s="147">
        <v>43130</v>
      </c>
    </row>
    <row r="2784" spans="1:5" s="7" customFormat="1">
      <c r="A2784" s="7" t="s">
        <v>49</v>
      </c>
      <c r="C2784" s="144" t="s">
        <v>9419</v>
      </c>
      <c r="D2784" s="145">
        <v>4</v>
      </c>
      <c r="E2784" s="147">
        <v>43130</v>
      </c>
    </row>
    <row r="2785" spans="1:5" s="7" customFormat="1">
      <c r="A2785" s="7" t="s">
        <v>49</v>
      </c>
      <c r="C2785" s="144" t="s">
        <v>9420</v>
      </c>
      <c r="D2785" s="145">
        <v>25</v>
      </c>
      <c r="E2785" s="147">
        <v>43130</v>
      </c>
    </row>
    <row r="2786" spans="1:5" s="7" customFormat="1">
      <c r="A2786" s="7" t="s">
        <v>49</v>
      </c>
      <c r="C2786" s="144" t="s">
        <v>9421</v>
      </c>
      <c r="D2786" s="145">
        <v>5</v>
      </c>
      <c r="E2786" s="147">
        <v>43130</v>
      </c>
    </row>
    <row r="2787" spans="1:5" s="7" customFormat="1">
      <c r="A2787" s="7" t="s">
        <v>49</v>
      </c>
      <c r="C2787" s="144" t="s">
        <v>9422</v>
      </c>
      <c r="D2787" s="145">
        <v>17</v>
      </c>
      <c r="E2787" s="147">
        <v>43130</v>
      </c>
    </row>
    <row r="2788" spans="1:5" s="7" customFormat="1">
      <c r="A2788" s="7" t="s">
        <v>49</v>
      </c>
      <c r="C2788" s="144" t="s">
        <v>9423</v>
      </c>
      <c r="D2788" s="145">
        <v>2</v>
      </c>
      <c r="E2788" s="147">
        <v>43130</v>
      </c>
    </row>
    <row r="2789" spans="1:5" s="7" customFormat="1">
      <c r="A2789" s="7" t="s">
        <v>49</v>
      </c>
      <c r="C2789" s="144" t="s">
        <v>9424</v>
      </c>
      <c r="D2789" s="145">
        <v>8</v>
      </c>
      <c r="E2789" s="147">
        <v>43130</v>
      </c>
    </row>
    <row r="2790" spans="1:5" s="7" customFormat="1">
      <c r="A2790" s="7" t="s">
        <v>49</v>
      </c>
      <c r="C2790" s="144" t="s">
        <v>9349</v>
      </c>
      <c r="D2790" s="145">
        <v>44</v>
      </c>
      <c r="E2790" s="147">
        <v>43130</v>
      </c>
    </row>
    <row r="2791" spans="1:5" s="7" customFormat="1">
      <c r="A2791" s="7" t="s">
        <v>49</v>
      </c>
      <c r="C2791" s="144" t="s">
        <v>9425</v>
      </c>
      <c r="D2791" s="145">
        <v>19</v>
      </c>
      <c r="E2791" s="147">
        <v>43130</v>
      </c>
    </row>
    <row r="2792" spans="1:5" s="7" customFormat="1">
      <c r="A2792" s="7" t="s">
        <v>49</v>
      </c>
      <c r="C2792" s="144" t="s">
        <v>9426</v>
      </c>
      <c r="D2792" s="145">
        <v>28</v>
      </c>
      <c r="E2792" s="147">
        <v>43130</v>
      </c>
    </row>
    <row r="2793" spans="1:5" s="7" customFormat="1">
      <c r="A2793" s="7" t="s">
        <v>49</v>
      </c>
      <c r="C2793" s="144" t="s">
        <v>9427</v>
      </c>
      <c r="D2793" s="145">
        <v>26</v>
      </c>
      <c r="E2793" s="147">
        <v>43130</v>
      </c>
    </row>
    <row r="2794" spans="1:5" s="7" customFormat="1">
      <c r="A2794" s="7" t="s">
        <v>49</v>
      </c>
      <c r="C2794" s="144" t="s">
        <v>9428</v>
      </c>
      <c r="D2794" s="145">
        <v>2</v>
      </c>
      <c r="E2794" s="147">
        <v>43130</v>
      </c>
    </row>
    <row r="2795" spans="1:5" s="7" customFormat="1">
      <c r="A2795" s="7" t="s">
        <v>49</v>
      </c>
      <c r="C2795" s="144" t="s">
        <v>9429</v>
      </c>
      <c r="D2795" s="145">
        <v>29</v>
      </c>
      <c r="E2795" s="147">
        <v>43130</v>
      </c>
    </row>
    <row r="2796" spans="1:5" s="7" customFormat="1">
      <c r="A2796" s="7" t="s">
        <v>49</v>
      </c>
      <c r="C2796" s="144" t="s">
        <v>9430</v>
      </c>
      <c r="D2796" s="145">
        <v>23</v>
      </c>
      <c r="E2796" s="147">
        <v>43130</v>
      </c>
    </row>
    <row r="2797" spans="1:5" s="7" customFormat="1">
      <c r="A2797" s="7" t="s">
        <v>49</v>
      </c>
      <c r="C2797" s="144" t="s">
        <v>9431</v>
      </c>
      <c r="D2797" s="145">
        <v>5</v>
      </c>
      <c r="E2797" s="147">
        <v>43130</v>
      </c>
    </row>
    <row r="2798" spans="1:5" s="7" customFormat="1">
      <c r="A2798" s="7" t="s">
        <v>49</v>
      </c>
      <c r="C2798" s="144" t="s">
        <v>9432</v>
      </c>
      <c r="D2798" s="145">
        <v>2</v>
      </c>
      <c r="E2798" s="147">
        <v>43130</v>
      </c>
    </row>
    <row r="2799" spans="1:5" s="7" customFormat="1">
      <c r="A2799" s="7" t="s">
        <v>49</v>
      </c>
      <c r="C2799" s="144" t="s">
        <v>9433</v>
      </c>
      <c r="D2799" s="145">
        <v>26</v>
      </c>
      <c r="E2799" s="147">
        <v>43130</v>
      </c>
    </row>
    <row r="2800" spans="1:5" s="7" customFormat="1">
      <c r="A2800" s="7" t="s">
        <v>49</v>
      </c>
      <c r="C2800" s="144" t="s">
        <v>9434</v>
      </c>
      <c r="D2800" s="145">
        <v>7</v>
      </c>
      <c r="E2800" s="147">
        <v>43130</v>
      </c>
    </row>
    <row r="2801" spans="1:5" s="7" customFormat="1">
      <c r="A2801" s="7" t="s">
        <v>49</v>
      </c>
      <c r="C2801" s="144" t="s">
        <v>9435</v>
      </c>
      <c r="D2801" s="145">
        <v>1</v>
      </c>
      <c r="E2801" s="147">
        <v>43130</v>
      </c>
    </row>
    <row r="2802" spans="1:5" s="7" customFormat="1">
      <c r="A2802" s="7" t="s">
        <v>49</v>
      </c>
      <c r="C2802" s="144" t="s">
        <v>9436</v>
      </c>
      <c r="D2802" s="145">
        <v>0</v>
      </c>
      <c r="E2802" s="147">
        <v>43130</v>
      </c>
    </row>
    <row r="2803" spans="1:5" s="7" customFormat="1">
      <c r="A2803" s="7" t="s">
        <v>49</v>
      </c>
      <c r="C2803" s="144" t="s">
        <v>9437</v>
      </c>
      <c r="D2803" s="145">
        <v>3</v>
      </c>
      <c r="E2803" s="147">
        <v>43130</v>
      </c>
    </row>
    <row r="2804" spans="1:5" s="7" customFormat="1">
      <c r="A2804" s="7" t="s">
        <v>49</v>
      </c>
      <c r="C2804" s="144" t="s">
        <v>9438</v>
      </c>
      <c r="D2804" s="145">
        <v>14</v>
      </c>
      <c r="E2804" s="147">
        <v>43130</v>
      </c>
    </row>
    <row r="2805" spans="1:5" s="7" customFormat="1">
      <c r="A2805" s="7" t="s">
        <v>49</v>
      </c>
      <c r="C2805" s="144" t="s">
        <v>9439</v>
      </c>
      <c r="D2805" s="145">
        <v>8</v>
      </c>
      <c r="E2805" s="147">
        <v>43130</v>
      </c>
    </row>
    <row r="2806" spans="1:5" s="7" customFormat="1">
      <c r="A2806" s="7" t="s">
        <v>49</v>
      </c>
      <c r="C2806" s="144" t="s">
        <v>9440</v>
      </c>
      <c r="D2806" s="145">
        <v>3</v>
      </c>
      <c r="E2806" s="147">
        <v>43130</v>
      </c>
    </row>
    <row r="2807" spans="1:5" s="7" customFormat="1">
      <c r="A2807" s="7" t="s">
        <v>49</v>
      </c>
      <c r="C2807" s="144" t="s">
        <v>9441</v>
      </c>
      <c r="D2807" s="145">
        <v>1</v>
      </c>
      <c r="E2807" s="147">
        <v>43130</v>
      </c>
    </row>
    <row r="2808" spans="1:5" s="7" customFormat="1">
      <c r="A2808" s="7" t="s">
        <v>49</v>
      </c>
      <c r="C2808" s="144" t="s">
        <v>9442</v>
      </c>
      <c r="D2808" s="145">
        <v>12</v>
      </c>
      <c r="E2808" s="147">
        <v>43130</v>
      </c>
    </row>
    <row r="2809" spans="1:5" s="7" customFormat="1">
      <c r="A2809" s="7" t="s">
        <v>49</v>
      </c>
      <c r="C2809" s="144" t="s">
        <v>9443</v>
      </c>
      <c r="D2809" s="145">
        <v>8</v>
      </c>
      <c r="E2809" s="147">
        <v>43130</v>
      </c>
    </row>
    <row r="2810" spans="1:5" s="7" customFormat="1">
      <c r="A2810" s="7" t="s">
        <v>49</v>
      </c>
      <c r="C2810" s="144" t="s">
        <v>9444</v>
      </c>
      <c r="D2810" s="145">
        <v>7</v>
      </c>
      <c r="E2810" s="147">
        <v>43130</v>
      </c>
    </row>
    <row r="2811" spans="1:5" s="7" customFormat="1">
      <c r="A2811" s="7" t="s">
        <v>49</v>
      </c>
      <c r="C2811" s="144" t="s">
        <v>9445</v>
      </c>
      <c r="D2811" s="145">
        <v>5</v>
      </c>
      <c r="E2811" s="147">
        <v>43130</v>
      </c>
    </row>
    <row r="2812" spans="1:5" s="7" customFormat="1">
      <c r="A2812" s="7" t="s">
        <v>49</v>
      </c>
      <c r="C2812" s="144" t="s">
        <v>9446</v>
      </c>
      <c r="D2812" s="145">
        <v>6</v>
      </c>
      <c r="E2812" s="147">
        <v>43130</v>
      </c>
    </row>
    <row r="2813" spans="1:5" s="7" customFormat="1">
      <c r="A2813" s="7" t="s">
        <v>49</v>
      </c>
      <c r="C2813" s="144" t="s">
        <v>9447</v>
      </c>
      <c r="D2813" s="145">
        <v>1</v>
      </c>
      <c r="E2813" s="147">
        <v>43130</v>
      </c>
    </row>
    <row r="2814" spans="1:5" s="7" customFormat="1">
      <c r="A2814" s="7" t="s">
        <v>49</v>
      </c>
      <c r="C2814" s="144" t="s">
        <v>9361</v>
      </c>
      <c r="D2814" s="145">
        <v>5</v>
      </c>
      <c r="E2814" s="147">
        <v>43130</v>
      </c>
    </row>
    <row r="2815" spans="1:5" s="7" customFormat="1">
      <c r="A2815" s="7" t="s">
        <v>49</v>
      </c>
      <c r="C2815" s="144" t="s">
        <v>9448</v>
      </c>
      <c r="D2815" s="145">
        <v>1</v>
      </c>
      <c r="E2815" s="147">
        <v>43130</v>
      </c>
    </row>
    <row r="2816" spans="1:5" s="7" customFormat="1">
      <c r="A2816" s="7" t="s">
        <v>49</v>
      </c>
      <c r="C2816" s="144" t="s">
        <v>9449</v>
      </c>
      <c r="D2816" s="145">
        <v>4</v>
      </c>
      <c r="E2816" s="147">
        <v>43130</v>
      </c>
    </row>
    <row r="2817" spans="1:5" s="7" customFormat="1">
      <c r="A2817" s="7" t="s">
        <v>49</v>
      </c>
      <c r="C2817" s="144" t="s">
        <v>9450</v>
      </c>
      <c r="D2817" s="145">
        <v>26</v>
      </c>
      <c r="E2817" s="147">
        <v>43130</v>
      </c>
    </row>
    <row r="2818" spans="1:5" s="7" customFormat="1">
      <c r="A2818" s="7" t="s">
        <v>49</v>
      </c>
      <c r="C2818" s="144" t="s">
        <v>9451</v>
      </c>
      <c r="D2818" s="145">
        <v>26</v>
      </c>
      <c r="E2818" s="147">
        <v>43130</v>
      </c>
    </row>
    <row r="2819" spans="1:5" s="7" customFormat="1">
      <c r="A2819" s="7" t="s">
        <v>49</v>
      </c>
      <c r="C2819" s="144" t="s">
        <v>9452</v>
      </c>
      <c r="D2819" s="145">
        <v>44</v>
      </c>
      <c r="E2819" s="147">
        <v>43130</v>
      </c>
    </row>
    <row r="2820" spans="1:5" s="7" customFormat="1">
      <c r="A2820" s="7" t="s">
        <v>49</v>
      </c>
      <c r="C2820" s="144" t="s">
        <v>9453</v>
      </c>
      <c r="D2820" s="145">
        <v>86</v>
      </c>
      <c r="E2820" s="147">
        <v>43130</v>
      </c>
    </row>
    <row r="2821" spans="1:5" s="7" customFormat="1">
      <c r="A2821" s="7" t="s">
        <v>49</v>
      </c>
      <c r="C2821" s="144" t="s">
        <v>9454</v>
      </c>
      <c r="D2821" s="145">
        <v>68</v>
      </c>
      <c r="E2821" s="147">
        <v>43130</v>
      </c>
    </row>
    <row r="2822" spans="1:5" s="7" customFormat="1">
      <c r="A2822" s="7" t="s">
        <v>49</v>
      </c>
      <c r="C2822" s="144" t="s">
        <v>9455</v>
      </c>
      <c r="D2822" s="145">
        <v>10</v>
      </c>
      <c r="E2822" s="147">
        <v>43130</v>
      </c>
    </row>
    <row r="2823" spans="1:5" s="7" customFormat="1">
      <c r="A2823" s="7" t="s">
        <v>49</v>
      </c>
      <c r="C2823" s="144" t="s">
        <v>9456</v>
      </c>
      <c r="D2823" s="145">
        <v>6</v>
      </c>
      <c r="E2823" s="147">
        <v>43130</v>
      </c>
    </row>
    <row r="2824" spans="1:5" s="7" customFormat="1">
      <c r="A2824" s="7" t="s">
        <v>49</v>
      </c>
      <c r="C2824" s="144" t="s">
        <v>9457</v>
      </c>
      <c r="D2824" s="145">
        <v>38</v>
      </c>
      <c r="E2824" s="147">
        <v>43130</v>
      </c>
    </row>
    <row r="2825" spans="1:5" s="7" customFormat="1">
      <c r="A2825" s="7" t="s">
        <v>49</v>
      </c>
      <c r="C2825" s="144" t="s">
        <v>9458</v>
      </c>
      <c r="D2825" s="145">
        <v>60</v>
      </c>
      <c r="E2825" s="147">
        <v>43130</v>
      </c>
    </row>
    <row r="2826" spans="1:5" s="7" customFormat="1">
      <c r="A2826" s="7" t="s">
        <v>49</v>
      </c>
      <c r="C2826" s="144" t="s">
        <v>9459</v>
      </c>
      <c r="D2826" s="145">
        <v>50</v>
      </c>
      <c r="E2826" s="147">
        <v>43130</v>
      </c>
    </row>
    <row r="2827" spans="1:5" s="7" customFormat="1">
      <c r="A2827" s="7" t="s">
        <v>49</v>
      </c>
      <c r="C2827" s="144" t="s">
        <v>9460</v>
      </c>
      <c r="D2827" s="145">
        <v>8</v>
      </c>
      <c r="E2827" s="147">
        <v>43130</v>
      </c>
    </row>
    <row r="2828" spans="1:5" s="7" customFormat="1">
      <c r="A2828" s="7" t="s">
        <v>49</v>
      </c>
      <c r="C2828" s="144" t="s">
        <v>9461</v>
      </c>
      <c r="D2828" s="145">
        <v>14</v>
      </c>
      <c r="E2828" s="147">
        <v>43130</v>
      </c>
    </row>
    <row r="2829" spans="1:5" s="7" customFormat="1">
      <c r="A2829" s="7" t="s">
        <v>49</v>
      </c>
      <c r="C2829" s="144" t="s">
        <v>9462</v>
      </c>
      <c r="D2829" s="145">
        <v>70</v>
      </c>
      <c r="E2829" s="147">
        <v>43130</v>
      </c>
    </row>
    <row r="2830" spans="1:5" s="7" customFormat="1">
      <c r="A2830" s="7" t="s">
        <v>49</v>
      </c>
      <c r="C2830" s="144" t="s">
        <v>9463</v>
      </c>
      <c r="D2830" s="145">
        <v>3</v>
      </c>
      <c r="E2830" s="147">
        <v>43130</v>
      </c>
    </row>
    <row r="2831" spans="1:5" s="7" customFormat="1">
      <c r="A2831" s="7" t="s">
        <v>49</v>
      </c>
      <c r="C2831" s="144" t="s">
        <v>9464</v>
      </c>
      <c r="D2831" s="145">
        <v>5</v>
      </c>
      <c r="E2831" s="147">
        <v>43130</v>
      </c>
    </row>
    <row r="2832" spans="1:5" s="7" customFormat="1">
      <c r="A2832" s="7" t="s">
        <v>49</v>
      </c>
      <c r="C2832" s="144" t="s">
        <v>9465</v>
      </c>
      <c r="D2832" s="145">
        <v>0</v>
      </c>
      <c r="E2832" s="147">
        <v>43130</v>
      </c>
    </row>
    <row r="2833" spans="1:5" s="7" customFormat="1">
      <c r="A2833" s="7" t="s">
        <v>49</v>
      </c>
      <c r="C2833" s="144" t="s">
        <v>9466</v>
      </c>
      <c r="D2833" s="145">
        <v>0</v>
      </c>
      <c r="E2833" s="147">
        <v>43130</v>
      </c>
    </row>
    <row r="2834" spans="1:5" s="7" customFormat="1">
      <c r="A2834" s="7" t="s">
        <v>49</v>
      </c>
      <c r="C2834" s="144" t="s">
        <v>9467</v>
      </c>
      <c r="D2834" s="145">
        <v>0</v>
      </c>
      <c r="E2834" s="147">
        <v>43130</v>
      </c>
    </row>
    <row r="2835" spans="1:5" s="7" customFormat="1">
      <c r="A2835" s="7" t="s">
        <v>49</v>
      </c>
      <c r="C2835" s="144" t="s">
        <v>9329</v>
      </c>
      <c r="D2835" s="145">
        <v>0</v>
      </c>
      <c r="E2835" s="147">
        <v>43130</v>
      </c>
    </row>
    <row r="2836" spans="1:5" s="7" customFormat="1">
      <c r="A2836" s="7" t="s">
        <v>49</v>
      </c>
      <c r="C2836" s="144" t="s">
        <v>9333</v>
      </c>
      <c r="D2836" s="145">
        <v>0</v>
      </c>
      <c r="E2836" s="147">
        <v>43130</v>
      </c>
    </row>
    <row r="2837" spans="1:5" s="7" customFormat="1">
      <c r="A2837" s="7" t="s">
        <v>49</v>
      </c>
      <c r="C2837" s="144" t="s">
        <v>9334</v>
      </c>
      <c r="D2837" s="145">
        <v>0</v>
      </c>
      <c r="E2837" s="147">
        <v>43130</v>
      </c>
    </row>
    <row r="2838" spans="1:5" s="7" customFormat="1">
      <c r="A2838" s="7" t="s">
        <v>49</v>
      </c>
      <c r="C2838" s="144" t="s">
        <v>9372</v>
      </c>
      <c r="D2838" s="145">
        <v>0</v>
      </c>
      <c r="E2838" s="147">
        <v>43130</v>
      </c>
    </row>
    <row r="2839" spans="1:5" s="7" customFormat="1">
      <c r="A2839" s="7" t="s">
        <v>49</v>
      </c>
      <c r="C2839" s="144" t="s">
        <v>9468</v>
      </c>
      <c r="D2839" s="145">
        <v>0</v>
      </c>
      <c r="E2839" s="147">
        <v>43130</v>
      </c>
    </row>
    <row r="2840" spans="1:5" s="7" customFormat="1">
      <c r="A2840" s="7" t="s">
        <v>49</v>
      </c>
      <c r="C2840" s="144" t="s">
        <v>9469</v>
      </c>
      <c r="D2840" s="145">
        <v>0</v>
      </c>
      <c r="E2840" s="147">
        <v>43130</v>
      </c>
    </row>
    <row r="2841" spans="1:5" s="7" customFormat="1">
      <c r="A2841" s="7" t="s">
        <v>49</v>
      </c>
      <c r="C2841" s="144" t="s">
        <v>9336</v>
      </c>
      <c r="D2841" s="145">
        <v>0</v>
      </c>
      <c r="E2841" s="147">
        <v>43130</v>
      </c>
    </row>
    <row r="2842" spans="1:5" s="7" customFormat="1">
      <c r="A2842" s="7" t="s">
        <v>49</v>
      </c>
      <c r="C2842" s="144" t="s">
        <v>9470</v>
      </c>
      <c r="D2842" s="145">
        <v>0</v>
      </c>
      <c r="E2842" s="147">
        <v>43130</v>
      </c>
    </row>
    <row r="2843" spans="1:5" s="7" customFormat="1">
      <c r="A2843" s="7" t="s">
        <v>49</v>
      </c>
      <c r="C2843" s="144" t="s">
        <v>9471</v>
      </c>
      <c r="D2843" s="145">
        <v>0</v>
      </c>
      <c r="E2843" s="147">
        <v>43130</v>
      </c>
    </row>
    <row r="2844" spans="1:5" s="7" customFormat="1">
      <c r="A2844" s="7" t="s">
        <v>49</v>
      </c>
      <c r="C2844" s="144" t="s">
        <v>9472</v>
      </c>
      <c r="D2844" s="145">
        <v>0</v>
      </c>
      <c r="E2844" s="147">
        <v>43130</v>
      </c>
    </row>
    <row r="2845" spans="1:5" s="7" customFormat="1">
      <c r="A2845" s="7" t="s">
        <v>49</v>
      </c>
      <c r="C2845" s="144" t="s">
        <v>9473</v>
      </c>
      <c r="D2845" s="145">
        <v>0</v>
      </c>
      <c r="E2845" s="147">
        <v>43130</v>
      </c>
    </row>
    <row r="2846" spans="1:5" s="7" customFormat="1">
      <c r="A2846" s="7" t="s">
        <v>49</v>
      </c>
      <c r="C2846" s="144" t="s">
        <v>9474</v>
      </c>
      <c r="D2846" s="145">
        <v>0</v>
      </c>
      <c r="E2846" s="147">
        <v>43130</v>
      </c>
    </row>
    <row r="2847" spans="1:5" s="7" customFormat="1">
      <c r="A2847" s="7" t="s">
        <v>49</v>
      </c>
      <c r="C2847" s="144" t="s">
        <v>9475</v>
      </c>
      <c r="D2847" s="145">
        <v>0</v>
      </c>
      <c r="E2847" s="147">
        <v>43130</v>
      </c>
    </row>
    <row r="2848" spans="1:5" s="7" customFormat="1">
      <c r="A2848" s="7" t="s">
        <v>49</v>
      </c>
      <c r="C2848" s="144" t="s">
        <v>9476</v>
      </c>
      <c r="D2848" s="145">
        <v>0</v>
      </c>
      <c r="E2848" s="147">
        <v>43130</v>
      </c>
    </row>
    <row r="2849" spans="1:5" s="7" customFormat="1">
      <c r="A2849" s="7" t="s">
        <v>49</v>
      </c>
      <c r="C2849" s="144" t="s">
        <v>9477</v>
      </c>
      <c r="D2849" s="145">
        <v>1</v>
      </c>
      <c r="E2849" s="147">
        <v>43130</v>
      </c>
    </row>
    <row r="2850" spans="1:5" s="7" customFormat="1">
      <c r="A2850" s="7" t="s">
        <v>49</v>
      </c>
      <c r="C2850" s="144" t="s">
        <v>9478</v>
      </c>
      <c r="D2850" s="145">
        <v>0</v>
      </c>
      <c r="E2850" s="147">
        <v>43130</v>
      </c>
    </row>
    <row r="2851" spans="1:5" s="7" customFormat="1">
      <c r="A2851" s="7" t="s">
        <v>49</v>
      </c>
      <c r="C2851" s="144" t="s">
        <v>9479</v>
      </c>
      <c r="D2851" s="145">
        <v>0</v>
      </c>
      <c r="E2851" s="147">
        <v>43130</v>
      </c>
    </row>
    <row r="2852" spans="1:5" s="7" customFormat="1">
      <c r="A2852" s="7" t="s">
        <v>49</v>
      </c>
      <c r="C2852" s="144" t="s">
        <v>9344</v>
      </c>
      <c r="D2852" s="145">
        <v>0</v>
      </c>
      <c r="E2852" s="147">
        <v>43130</v>
      </c>
    </row>
    <row r="2853" spans="1:5" s="7" customFormat="1">
      <c r="A2853" s="7" t="s">
        <v>49</v>
      </c>
      <c r="C2853" s="144" t="s">
        <v>9320</v>
      </c>
      <c r="D2853" s="145">
        <v>0</v>
      </c>
      <c r="E2853" s="147">
        <v>43130</v>
      </c>
    </row>
    <row r="2854" spans="1:5" s="7" customFormat="1">
      <c r="A2854" s="7" t="s">
        <v>49</v>
      </c>
      <c r="C2854" s="144" t="s">
        <v>9321</v>
      </c>
      <c r="D2854" s="145">
        <v>0</v>
      </c>
      <c r="E2854" s="147">
        <v>43130</v>
      </c>
    </row>
    <row r="2855" spans="1:5" s="7" customFormat="1">
      <c r="A2855" s="7" t="s">
        <v>49</v>
      </c>
      <c r="C2855" s="144" t="s">
        <v>9480</v>
      </c>
      <c r="D2855" s="145">
        <v>0</v>
      </c>
      <c r="E2855" s="147">
        <v>43130</v>
      </c>
    </row>
    <row r="2856" spans="1:5" s="7" customFormat="1">
      <c r="A2856" s="7" t="s">
        <v>49</v>
      </c>
      <c r="C2856" s="144" t="s">
        <v>9322</v>
      </c>
      <c r="D2856" s="145">
        <v>0</v>
      </c>
      <c r="E2856" s="147">
        <v>43130</v>
      </c>
    </row>
    <row r="2857" spans="1:5" s="7" customFormat="1">
      <c r="A2857" s="7" t="s">
        <v>49</v>
      </c>
      <c r="C2857" s="144" t="s">
        <v>9323</v>
      </c>
      <c r="D2857" s="145">
        <v>0</v>
      </c>
      <c r="E2857" s="147">
        <v>43130</v>
      </c>
    </row>
    <row r="2858" spans="1:5" s="7" customFormat="1">
      <c r="A2858" s="7" t="s">
        <v>49</v>
      </c>
      <c r="C2858" s="144" t="s">
        <v>9324</v>
      </c>
      <c r="D2858" s="145">
        <v>0</v>
      </c>
      <c r="E2858" s="147">
        <v>43130</v>
      </c>
    </row>
    <row r="2859" spans="1:5" s="7" customFormat="1">
      <c r="A2859" s="7" t="s">
        <v>49</v>
      </c>
      <c r="C2859" s="144" t="s">
        <v>9325</v>
      </c>
      <c r="D2859" s="145">
        <v>0</v>
      </c>
      <c r="E2859" s="147">
        <v>43130</v>
      </c>
    </row>
    <row r="2860" spans="1:5" s="7" customFormat="1">
      <c r="A2860" s="7" t="s">
        <v>49</v>
      </c>
      <c r="C2860" s="144" t="s">
        <v>9294</v>
      </c>
      <c r="D2860" s="145">
        <v>0</v>
      </c>
      <c r="E2860" s="147">
        <v>43130</v>
      </c>
    </row>
    <row r="2861" spans="1:5" s="7" customFormat="1">
      <c r="A2861" s="7" t="s">
        <v>49</v>
      </c>
      <c r="C2861" s="144" t="s">
        <v>9448</v>
      </c>
      <c r="D2861" s="145">
        <v>0</v>
      </c>
      <c r="E2861" s="147">
        <v>43130</v>
      </c>
    </row>
    <row r="2862" spans="1:5" s="7" customFormat="1">
      <c r="A2862" s="7" t="s">
        <v>49</v>
      </c>
      <c r="C2862" s="144" t="s">
        <v>9481</v>
      </c>
      <c r="D2862" s="145">
        <v>0</v>
      </c>
      <c r="E2862" s="147">
        <v>43130</v>
      </c>
    </row>
    <row r="2863" spans="1:5" s="7" customFormat="1">
      <c r="A2863" s="7" t="s">
        <v>49</v>
      </c>
      <c r="C2863" s="144" t="s">
        <v>9371</v>
      </c>
      <c r="D2863" s="145">
        <v>0</v>
      </c>
      <c r="E2863" s="147">
        <v>43130</v>
      </c>
    </row>
    <row r="2864" spans="1:5" s="7" customFormat="1">
      <c r="A2864" s="7" t="s">
        <v>49</v>
      </c>
      <c r="C2864" s="144" t="s">
        <v>9482</v>
      </c>
      <c r="D2864" s="145">
        <v>0</v>
      </c>
      <c r="E2864" s="147">
        <v>43130</v>
      </c>
    </row>
    <row r="2865" spans="1:5" s="7" customFormat="1">
      <c r="A2865" s="7" t="s">
        <v>49</v>
      </c>
      <c r="C2865" s="144" t="s">
        <v>9483</v>
      </c>
      <c r="D2865" s="145">
        <v>0</v>
      </c>
      <c r="E2865" s="147">
        <v>43130</v>
      </c>
    </row>
    <row r="2866" spans="1:5" s="7" customFormat="1">
      <c r="A2866" s="7" t="s">
        <v>49</v>
      </c>
      <c r="C2866" s="144" t="s">
        <v>9484</v>
      </c>
      <c r="D2866" s="145">
        <v>0</v>
      </c>
      <c r="E2866" s="147">
        <v>43130</v>
      </c>
    </row>
    <row r="2867" spans="1:5" s="7" customFormat="1">
      <c r="A2867" s="7" t="s">
        <v>49</v>
      </c>
      <c r="C2867" s="144" t="s">
        <v>9485</v>
      </c>
      <c r="D2867" s="145">
        <v>0</v>
      </c>
      <c r="E2867" s="147">
        <v>43130</v>
      </c>
    </row>
    <row r="2868" spans="1:5" s="7" customFormat="1">
      <c r="A2868" s="7" t="s">
        <v>49</v>
      </c>
      <c r="C2868" s="144" t="s">
        <v>9486</v>
      </c>
      <c r="D2868" s="145">
        <v>0</v>
      </c>
      <c r="E2868" s="147">
        <v>43130</v>
      </c>
    </row>
    <row r="2869" spans="1:5" s="7" customFormat="1">
      <c r="A2869" s="7" t="s">
        <v>49</v>
      </c>
      <c r="C2869" s="144" t="s">
        <v>9447</v>
      </c>
      <c r="D2869" s="145">
        <v>0</v>
      </c>
      <c r="E2869" s="147">
        <v>43130</v>
      </c>
    </row>
    <row r="2870" spans="1:5" s="7" customFormat="1">
      <c r="A2870" s="7" t="s">
        <v>49</v>
      </c>
      <c r="C2870" s="144" t="s">
        <v>9373</v>
      </c>
      <c r="D2870" s="145">
        <v>0</v>
      </c>
      <c r="E2870" s="147">
        <v>43130</v>
      </c>
    </row>
    <row r="2871" spans="1:5" s="7" customFormat="1">
      <c r="A2871" s="7" t="s">
        <v>49</v>
      </c>
      <c r="C2871" s="144" t="s">
        <v>9374</v>
      </c>
      <c r="D2871" s="145">
        <v>0</v>
      </c>
      <c r="E2871" s="147">
        <v>43130</v>
      </c>
    </row>
    <row r="2872" spans="1:5" s="7" customFormat="1">
      <c r="A2872" s="7" t="s">
        <v>49</v>
      </c>
      <c r="C2872" s="144" t="s">
        <v>9375</v>
      </c>
      <c r="D2872" s="145">
        <v>0</v>
      </c>
      <c r="E2872" s="147">
        <v>43130</v>
      </c>
    </row>
    <row r="2873" spans="1:5" s="7" customFormat="1">
      <c r="A2873" s="7" t="s">
        <v>49</v>
      </c>
      <c r="C2873" s="144" t="s">
        <v>9487</v>
      </c>
      <c r="D2873" s="145">
        <v>2</v>
      </c>
      <c r="E2873" s="147">
        <v>43130</v>
      </c>
    </row>
    <row r="2874" spans="1:5" s="7" customFormat="1">
      <c r="A2874" s="7" t="s">
        <v>49</v>
      </c>
      <c r="C2874" s="144" t="s">
        <v>9390</v>
      </c>
      <c r="D2874" s="145">
        <v>0</v>
      </c>
      <c r="E2874" s="147">
        <v>43130</v>
      </c>
    </row>
    <row r="2875" spans="1:5" s="7" customFormat="1">
      <c r="A2875" s="7" t="s">
        <v>49</v>
      </c>
      <c r="C2875" s="144" t="s">
        <v>9389</v>
      </c>
      <c r="D2875" s="145">
        <v>0</v>
      </c>
      <c r="E2875" s="147">
        <v>43130</v>
      </c>
    </row>
    <row r="2876" spans="1:5" s="7" customFormat="1">
      <c r="A2876" s="7" t="s">
        <v>49</v>
      </c>
      <c r="C2876" s="144" t="s">
        <v>9488</v>
      </c>
      <c r="D2876" s="145">
        <v>22</v>
      </c>
      <c r="E2876" s="147">
        <v>43130</v>
      </c>
    </row>
    <row r="2877" spans="1:5" s="7" customFormat="1">
      <c r="A2877" s="7" t="s">
        <v>49</v>
      </c>
      <c r="C2877" s="144" t="s">
        <v>9489</v>
      </c>
      <c r="D2877" s="145">
        <v>38</v>
      </c>
      <c r="E2877" s="147">
        <v>43130</v>
      </c>
    </row>
    <row r="2878" spans="1:5" s="7" customFormat="1">
      <c r="A2878" s="7" t="s">
        <v>49</v>
      </c>
      <c r="C2878" s="144" t="s">
        <v>9490</v>
      </c>
      <c r="D2878" s="145">
        <v>5</v>
      </c>
      <c r="E2878" s="147">
        <v>43130</v>
      </c>
    </row>
    <row r="2879" spans="1:5" s="7" customFormat="1">
      <c r="A2879" s="7" t="s">
        <v>49</v>
      </c>
      <c r="C2879" s="144" t="s">
        <v>9491</v>
      </c>
      <c r="D2879" s="145">
        <v>2</v>
      </c>
      <c r="E2879" s="147">
        <v>43130</v>
      </c>
    </row>
    <row r="2880" spans="1:5" s="7" customFormat="1">
      <c r="A2880" s="7" t="s">
        <v>49</v>
      </c>
      <c r="C2880" s="144" t="s">
        <v>9492</v>
      </c>
      <c r="D2880" s="145">
        <v>10</v>
      </c>
      <c r="E2880" s="147">
        <v>43130</v>
      </c>
    </row>
    <row r="2881" spans="1:5" s="7" customFormat="1">
      <c r="A2881" s="7" t="s">
        <v>49</v>
      </c>
      <c r="C2881" s="144" t="s">
        <v>9493</v>
      </c>
      <c r="D2881" s="145">
        <v>10</v>
      </c>
      <c r="E2881" s="147">
        <v>43130</v>
      </c>
    </row>
    <row r="2882" spans="1:5" s="7" customFormat="1">
      <c r="A2882" s="7" t="s">
        <v>49</v>
      </c>
      <c r="C2882" s="144" t="s">
        <v>9494</v>
      </c>
      <c r="D2882" s="145">
        <v>13</v>
      </c>
      <c r="E2882" s="147">
        <v>43130</v>
      </c>
    </row>
    <row r="2883" spans="1:5" s="7" customFormat="1">
      <c r="A2883" s="7" t="s">
        <v>49</v>
      </c>
      <c r="C2883" s="144" t="s">
        <v>9495</v>
      </c>
      <c r="D2883" s="145">
        <v>5</v>
      </c>
      <c r="E2883" s="147">
        <v>43130</v>
      </c>
    </row>
    <row r="2884" spans="1:5" s="7" customFormat="1">
      <c r="A2884" s="7" t="s">
        <v>49</v>
      </c>
      <c r="C2884" s="144" t="s">
        <v>9496</v>
      </c>
      <c r="D2884" s="145">
        <v>7</v>
      </c>
      <c r="E2884" s="147">
        <v>43130</v>
      </c>
    </row>
    <row r="2885" spans="1:5" s="7" customFormat="1">
      <c r="A2885" s="7" t="s">
        <v>49</v>
      </c>
      <c r="C2885" s="144" t="s">
        <v>9497</v>
      </c>
      <c r="D2885" s="145">
        <v>0</v>
      </c>
      <c r="E2885" s="147">
        <v>43130</v>
      </c>
    </row>
    <row r="2886" spans="1:5" s="7" customFormat="1">
      <c r="A2886" s="7" t="s">
        <v>49</v>
      </c>
      <c r="C2886" s="144" t="s">
        <v>9498</v>
      </c>
      <c r="D2886" s="145">
        <v>6</v>
      </c>
      <c r="E2886" s="147">
        <v>43130</v>
      </c>
    </row>
    <row r="2887" spans="1:5" s="7" customFormat="1">
      <c r="A2887" s="7" t="s">
        <v>49</v>
      </c>
      <c r="C2887" s="144" t="s">
        <v>9499</v>
      </c>
      <c r="D2887" s="145">
        <v>35</v>
      </c>
      <c r="E2887" s="147">
        <v>43130</v>
      </c>
    </row>
    <row r="2888" spans="1:5" s="7" customFormat="1">
      <c r="A2888" s="7" t="s">
        <v>49</v>
      </c>
      <c r="C2888" s="144" t="s">
        <v>9500</v>
      </c>
      <c r="D2888" s="145">
        <v>13</v>
      </c>
      <c r="E2888" s="147">
        <v>43130</v>
      </c>
    </row>
    <row r="2889" spans="1:5" s="7" customFormat="1">
      <c r="A2889" s="7" t="s">
        <v>49</v>
      </c>
      <c r="C2889" s="144" t="s">
        <v>9501</v>
      </c>
      <c r="D2889" s="145">
        <v>1</v>
      </c>
      <c r="E2889" s="147">
        <v>43130</v>
      </c>
    </row>
    <row r="2890" spans="1:5" s="7" customFormat="1">
      <c r="A2890" s="7" t="s">
        <v>49</v>
      </c>
      <c r="C2890" s="144" t="s">
        <v>9502</v>
      </c>
      <c r="D2890" s="145">
        <v>18</v>
      </c>
      <c r="E2890" s="147">
        <v>43130</v>
      </c>
    </row>
    <row r="2891" spans="1:5" s="7" customFormat="1">
      <c r="A2891" s="7" t="s">
        <v>49</v>
      </c>
      <c r="C2891" s="144" t="s">
        <v>9388</v>
      </c>
      <c r="D2891" s="145">
        <v>0</v>
      </c>
      <c r="E2891" s="147">
        <v>43130</v>
      </c>
    </row>
    <row r="2892" spans="1:5" s="7" customFormat="1">
      <c r="A2892" s="7" t="s">
        <v>49</v>
      </c>
      <c r="C2892" s="144" t="s">
        <v>9503</v>
      </c>
      <c r="D2892" s="145">
        <v>2</v>
      </c>
      <c r="E2892" s="147">
        <v>43130</v>
      </c>
    </row>
    <row r="2893" spans="1:5" s="7" customFormat="1">
      <c r="A2893" s="7" t="s">
        <v>49</v>
      </c>
      <c r="C2893" s="144" t="s">
        <v>9504</v>
      </c>
      <c r="D2893" s="145">
        <v>17</v>
      </c>
      <c r="E2893" s="147">
        <v>43130</v>
      </c>
    </row>
    <row r="2894" spans="1:5" s="7" customFormat="1">
      <c r="A2894" s="7" t="s">
        <v>49</v>
      </c>
      <c r="C2894" s="144" t="s">
        <v>9505</v>
      </c>
      <c r="D2894" s="145">
        <v>18</v>
      </c>
      <c r="E2894" s="147">
        <v>43130</v>
      </c>
    </row>
    <row r="2895" spans="1:5" s="7" customFormat="1">
      <c r="A2895" s="7" t="s">
        <v>49</v>
      </c>
      <c r="C2895" s="144" t="s">
        <v>9506</v>
      </c>
      <c r="D2895" s="145">
        <v>11</v>
      </c>
      <c r="E2895" s="147">
        <v>43130</v>
      </c>
    </row>
    <row r="2896" spans="1:5" s="7" customFormat="1">
      <c r="A2896" s="7" t="s">
        <v>49</v>
      </c>
      <c r="C2896" s="144" t="s">
        <v>9507</v>
      </c>
      <c r="D2896" s="145">
        <v>11</v>
      </c>
      <c r="E2896" s="147">
        <v>43130</v>
      </c>
    </row>
    <row r="2897" spans="1:5" s="7" customFormat="1">
      <c r="A2897" s="7" t="s">
        <v>49</v>
      </c>
      <c r="C2897" s="144" t="s">
        <v>9508</v>
      </c>
      <c r="D2897" s="145">
        <v>4</v>
      </c>
      <c r="E2897" s="147">
        <v>43130</v>
      </c>
    </row>
    <row r="2898" spans="1:5" s="7" customFormat="1">
      <c r="A2898" s="7" t="s">
        <v>49</v>
      </c>
      <c r="C2898" s="144" t="s">
        <v>9509</v>
      </c>
      <c r="D2898" s="145">
        <v>17</v>
      </c>
      <c r="E2898" s="147">
        <v>43130</v>
      </c>
    </row>
    <row r="2899" spans="1:5" s="7" customFormat="1">
      <c r="A2899" s="7" t="s">
        <v>49</v>
      </c>
      <c r="C2899" s="144" t="s">
        <v>9510</v>
      </c>
      <c r="D2899" s="145">
        <v>26</v>
      </c>
      <c r="E2899" s="147">
        <v>43130</v>
      </c>
    </row>
    <row r="2900" spans="1:5" s="7" customFormat="1">
      <c r="A2900" s="7" t="s">
        <v>49</v>
      </c>
      <c r="C2900" s="144" t="s">
        <v>9511</v>
      </c>
      <c r="D2900" s="145">
        <v>24</v>
      </c>
      <c r="E2900" s="147">
        <v>43130</v>
      </c>
    </row>
    <row r="2901" spans="1:5" s="7" customFormat="1">
      <c r="A2901" s="7" t="s">
        <v>49</v>
      </c>
      <c r="C2901" s="144" t="s">
        <v>9512</v>
      </c>
      <c r="D2901" s="145">
        <v>10</v>
      </c>
      <c r="E2901" s="147">
        <v>43130</v>
      </c>
    </row>
    <row r="2902" spans="1:5" s="7" customFormat="1">
      <c r="A2902" s="7" t="s">
        <v>49</v>
      </c>
      <c r="C2902" s="144" t="s">
        <v>9513</v>
      </c>
      <c r="D2902" s="145">
        <v>10</v>
      </c>
      <c r="E2902" s="147">
        <v>43130</v>
      </c>
    </row>
    <row r="2903" spans="1:5" s="7" customFormat="1">
      <c r="A2903" s="7" t="s">
        <v>49</v>
      </c>
      <c r="C2903" s="144" t="s">
        <v>9514</v>
      </c>
      <c r="D2903" s="145">
        <v>7</v>
      </c>
      <c r="E2903" s="147">
        <v>43130</v>
      </c>
    </row>
    <row r="2904" spans="1:5" s="7" customFormat="1">
      <c r="A2904" s="7" t="s">
        <v>49</v>
      </c>
      <c r="C2904" s="144" t="s">
        <v>9515</v>
      </c>
      <c r="D2904" s="145">
        <v>8</v>
      </c>
      <c r="E2904" s="147">
        <v>43130</v>
      </c>
    </row>
    <row r="2905" spans="1:5" s="7" customFormat="1">
      <c r="A2905" s="7" t="s">
        <v>49</v>
      </c>
      <c r="C2905" s="144" t="s">
        <v>9446</v>
      </c>
      <c r="D2905" s="145">
        <v>0</v>
      </c>
      <c r="E2905" s="147">
        <v>43130</v>
      </c>
    </row>
    <row r="2906" spans="1:5" s="7" customFormat="1">
      <c r="A2906" s="7" t="s">
        <v>49</v>
      </c>
      <c r="C2906" s="144" t="s">
        <v>9516</v>
      </c>
      <c r="D2906" s="145">
        <v>3</v>
      </c>
      <c r="E2906" s="147">
        <v>43130</v>
      </c>
    </row>
    <row r="2907" spans="1:5" s="7" customFormat="1">
      <c r="A2907" s="7" t="s">
        <v>49</v>
      </c>
      <c r="C2907" s="144" t="s">
        <v>9517</v>
      </c>
      <c r="D2907" s="145">
        <v>2</v>
      </c>
      <c r="E2907" s="147">
        <v>43130</v>
      </c>
    </row>
    <row r="2908" spans="1:5" s="7" customFormat="1">
      <c r="A2908" s="7" t="s">
        <v>49</v>
      </c>
      <c r="C2908" s="144" t="s">
        <v>9518</v>
      </c>
      <c r="D2908" s="145">
        <v>1</v>
      </c>
      <c r="E2908" s="147">
        <v>43130</v>
      </c>
    </row>
    <row r="2909" spans="1:5" s="7" customFormat="1">
      <c r="A2909" s="7" t="s">
        <v>49</v>
      </c>
      <c r="C2909" s="144" t="s">
        <v>9519</v>
      </c>
      <c r="D2909" s="145">
        <v>11</v>
      </c>
      <c r="E2909" s="147">
        <v>43130</v>
      </c>
    </row>
    <row r="2910" spans="1:5" s="7" customFormat="1">
      <c r="A2910" s="7" t="s">
        <v>49</v>
      </c>
      <c r="C2910" s="144" t="s">
        <v>9520</v>
      </c>
      <c r="D2910" s="145">
        <v>10</v>
      </c>
      <c r="E2910" s="147">
        <v>43130</v>
      </c>
    </row>
    <row r="2911" spans="1:5" s="7" customFormat="1">
      <c r="A2911" s="7" t="s">
        <v>49</v>
      </c>
      <c r="C2911" s="144" t="s">
        <v>9521</v>
      </c>
      <c r="D2911" s="145">
        <v>6</v>
      </c>
      <c r="E2911" s="147">
        <v>43130</v>
      </c>
    </row>
    <row r="2912" spans="1:5" s="7" customFormat="1">
      <c r="A2912" s="7" t="s">
        <v>49</v>
      </c>
      <c r="C2912" s="144" t="s">
        <v>9522</v>
      </c>
      <c r="D2912" s="145">
        <v>18</v>
      </c>
      <c r="E2912" s="147">
        <v>43130</v>
      </c>
    </row>
    <row r="2913" spans="1:5" s="7" customFormat="1">
      <c r="A2913" s="7" t="s">
        <v>49</v>
      </c>
      <c r="C2913" s="144" t="s">
        <v>9523</v>
      </c>
      <c r="D2913" s="145">
        <v>14</v>
      </c>
      <c r="E2913" s="147">
        <v>43130</v>
      </c>
    </row>
    <row r="2914" spans="1:5" s="7" customFormat="1">
      <c r="A2914" s="7" t="s">
        <v>49</v>
      </c>
      <c r="C2914" s="144" t="s">
        <v>9524</v>
      </c>
      <c r="D2914" s="145">
        <v>1</v>
      </c>
      <c r="E2914" s="147">
        <v>43130</v>
      </c>
    </row>
    <row r="2915" spans="1:5" s="7" customFormat="1">
      <c r="A2915" s="7" t="s">
        <v>49</v>
      </c>
      <c r="C2915" s="144" t="s">
        <v>9525</v>
      </c>
      <c r="D2915" s="145">
        <v>0</v>
      </c>
      <c r="E2915" s="147">
        <v>43130</v>
      </c>
    </row>
    <row r="2916" spans="1:5" s="7" customFormat="1">
      <c r="A2916" s="7" t="s">
        <v>49</v>
      </c>
      <c r="C2916" s="144" t="s">
        <v>9526</v>
      </c>
      <c r="D2916" s="145">
        <v>1</v>
      </c>
      <c r="E2916" s="147">
        <v>43130</v>
      </c>
    </row>
    <row r="2917" spans="1:5" s="7" customFormat="1">
      <c r="A2917" s="7" t="s">
        <v>49</v>
      </c>
      <c r="C2917" s="144" t="s">
        <v>9527</v>
      </c>
      <c r="D2917" s="145">
        <v>19</v>
      </c>
      <c r="E2917" s="147">
        <v>43130</v>
      </c>
    </row>
    <row r="2918" spans="1:5" s="7" customFormat="1">
      <c r="A2918" s="7" t="s">
        <v>49</v>
      </c>
      <c r="C2918" s="144" t="s">
        <v>9528</v>
      </c>
      <c r="D2918" s="145">
        <v>10</v>
      </c>
      <c r="E2918" s="147">
        <v>43130</v>
      </c>
    </row>
    <row r="2919" spans="1:5" s="7" customFormat="1">
      <c r="A2919" s="7" t="s">
        <v>49</v>
      </c>
      <c r="C2919" s="144" t="s">
        <v>9529</v>
      </c>
      <c r="D2919" s="145">
        <v>4</v>
      </c>
      <c r="E2919" s="147">
        <v>43130</v>
      </c>
    </row>
    <row r="2920" spans="1:5" s="7" customFormat="1">
      <c r="A2920" s="7" t="s">
        <v>49</v>
      </c>
      <c r="C2920" s="144" t="s">
        <v>9530</v>
      </c>
      <c r="D2920" s="145">
        <v>4</v>
      </c>
      <c r="E2920" s="147">
        <v>43130</v>
      </c>
    </row>
    <row r="2921" spans="1:5" s="7" customFormat="1">
      <c r="A2921" s="7" t="s">
        <v>49</v>
      </c>
      <c r="C2921" s="144" t="s">
        <v>9531</v>
      </c>
      <c r="D2921" s="145">
        <v>12</v>
      </c>
      <c r="E2921" s="147">
        <v>43130</v>
      </c>
    </row>
    <row r="2922" spans="1:5" s="7" customFormat="1">
      <c r="A2922" s="7" t="s">
        <v>49</v>
      </c>
      <c r="C2922" s="144" t="s">
        <v>9532</v>
      </c>
      <c r="D2922" s="145">
        <v>3</v>
      </c>
      <c r="E2922" s="147">
        <v>43130</v>
      </c>
    </row>
    <row r="2923" spans="1:5" s="7" customFormat="1">
      <c r="A2923" s="7" t="s">
        <v>49</v>
      </c>
      <c r="C2923" s="144" t="s">
        <v>9533</v>
      </c>
      <c r="D2923" s="145">
        <v>1</v>
      </c>
      <c r="E2923" s="147">
        <v>43130</v>
      </c>
    </row>
    <row r="2924" spans="1:5" s="7" customFormat="1">
      <c r="A2924" s="7" t="s">
        <v>49</v>
      </c>
      <c r="C2924" s="144" t="s">
        <v>9534</v>
      </c>
      <c r="D2924" s="145">
        <v>4</v>
      </c>
      <c r="E2924" s="147">
        <v>43130</v>
      </c>
    </row>
    <row r="2925" spans="1:5" s="7" customFormat="1">
      <c r="A2925" s="7" t="s">
        <v>49</v>
      </c>
      <c r="C2925" s="144" t="s">
        <v>9535</v>
      </c>
      <c r="D2925" s="145">
        <v>3</v>
      </c>
      <c r="E2925" s="147">
        <v>43130</v>
      </c>
    </row>
    <row r="2926" spans="1:5" s="7" customFormat="1">
      <c r="A2926" s="7" t="s">
        <v>49</v>
      </c>
      <c r="C2926" s="144" t="s">
        <v>9536</v>
      </c>
      <c r="D2926" s="145">
        <v>3</v>
      </c>
      <c r="E2926" s="147">
        <v>43130</v>
      </c>
    </row>
    <row r="2927" spans="1:5" s="7" customFormat="1">
      <c r="A2927" s="7" t="s">
        <v>49</v>
      </c>
      <c r="C2927" s="144" t="s">
        <v>9537</v>
      </c>
      <c r="D2927" s="145">
        <v>1</v>
      </c>
      <c r="E2927" s="147">
        <v>43130</v>
      </c>
    </row>
    <row r="2928" spans="1:5" s="7" customFormat="1">
      <c r="A2928" s="7" t="s">
        <v>49</v>
      </c>
      <c r="C2928" s="144" t="s">
        <v>9538</v>
      </c>
      <c r="D2928" s="145">
        <v>1</v>
      </c>
      <c r="E2928" s="147">
        <v>43130</v>
      </c>
    </row>
    <row r="2929" spans="1:5" s="7" customFormat="1">
      <c r="A2929" s="7" t="s">
        <v>49</v>
      </c>
      <c r="C2929" s="144" t="s">
        <v>9539</v>
      </c>
      <c r="D2929" s="145">
        <v>2</v>
      </c>
      <c r="E2929" s="147">
        <v>43130</v>
      </c>
    </row>
    <row r="2930" spans="1:5" s="7" customFormat="1">
      <c r="A2930" s="7" t="s">
        <v>49</v>
      </c>
      <c r="C2930" s="144" t="s">
        <v>9540</v>
      </c>
      <c r="D2930" s="145">
        <v>1</v>
      </c>
      <c r="E2930" s="147">
        <v>43130</v>
      </c>
    </row>
    <row r="2931" spans="1:5" s="7" customFormat="1">
      <c r="A2931" s="7" t="s">
        <v>49</v>
      </c>
      <c r="C2931" s="144" t="s">
        <v>9541</v>
      </c>
      <c r="D2931" s="145">
        <v>3</v>
      </c>
      <c r="E2931" s="147">
        <v>43130</v>
      </c>
    </row>
    <row r="2932" spans="1:5" s="7" customFormat="1">
      <c r="A2932" s="7" t="s">
        <v>49</v>
      </c>
      <c r="C2932" s="144" t="s">
        <v>9542</v>
      </c>
      <c r="D2932" s="145">
        <v>1</v>
      </c>
      <c r="E2932" s="147">
        <v>43130</v>
      </c>
    </row>
    <row r="2933" spans="1:5" s="7" customFormat="1">
      <c r="A2933" s="7" t="s">
        <v>49</v>
      </c>
      <c r="C2933" s="144" t="s">
        <v>9543</v>
      </c>
      <c r="D2933" s="145">
        <v>3</v>
      </c>
      <c r="E2933" s="147">
        <v>43130</v>
      </c>
    </row>
    <row r="2934" spans="1:5" s="7" customFormat="1">
      <c r="A2934" s="7" t="s">
        <v>49</v>
      </c>
      <c r="C2934" s="144" t="s">
        <v>9544</v>
      </c>
      <c r="D2934" s="145">
        <v>5</v>
      </c>
      <c r="E2934" s="147">
        <v>43130</v>
      </c>
    </row>
    <row r="2935" spans="1:5" s="7" customFormat="1">
      <c r="A2935" s="7" t="s">
        <v>49</v>
      </c>
      <c r="C2935" s="144" t="s">
        <v>9545</v>
      </c>
      <c r="D2935" s="145">
        <v>1</v>
      </c>
      <c r="E2935" s="147">
        <v>43130</v>
      </c>
    </row>
    <row r="2936" spans="1:5" s="7" customFormat="1">
      <c r="A2936" s="7" t="s">
        <v>49</v>
      </c>
      <c r="C2936" s="144" t="s">
        <v>9546</v>
      </c>
      <c r="D2936" s="145">
        <v>6</v>
      </c>
      <c r="E2936" s="147">
        <v>43130</v>
      </c>
    </row>
    <row r="2937" spans="1:5" s="7" customFormat="1">
      <c r="A2937" s="7" t="s">
        <v>49</v>
      </c>
      <c r="C2937" s="144" t="s">
        <v>9547</v>
      </c>
      <c r="D2937" s="145">
        <v>1</v>
      </c>
      <c r="E2937" s="147">
        <v>43130</v>
      </c>
    </row>
    <row r="2938" spans="1:5" s="7" customFormat="1">
      <c r="A2938" s="7" t="s">
        <v>49</v>
      </c>
      <c r="C2938" s="144" t="s">
        <v>9548</v>
      </c>
      <c r="D2938" s="145">
        <v>1</v>
      </c>
      <c r="E2938" s="147">
        <v>43130</v>
      </c>
    </row>
    <row r="2939" spans="1:5" s="7" customFormat="1">
      <c r="A2939" s="7" t="s">
        <v>49</v>
      </c>
      <c r="C2939" s="144" t="s">
        <v>9549</v>
      </c>
      <c r="D2939" s="145">
        <v>3</v>
      </c>
      <c r="E2939" s="147">
        <v>43130</v>
      </c>
    </row>
    <row r="2940" spans="1:5" s="7" customFormat="1">
      <c r="A2940" s="7" t="s">
        <v>49</v>
      </c>
      <c r="C2940" s="144" t="s">
        <v>9391</v>
      </c>
      <c r="D2940" s="145">
        <v>0</v>
      </c>
      <c r="E2940" s="147">
        <v>43130</v>
      </c>
    </row>
    <row r="2941" spans="1:5" s="7" customFormat="1">
      <c r="A2941" s="7" t="s">
        <v>49</v>
      </c>
      <c r="C2941" s="144" t="s">
        <v>9550</v>
      </c>
      <c r="D2941" s="145">
        <v>1</v>
      </c>
      <c r="E2941" s="147">
        <v>43130</v>
      </c>
    </row>
    <row r="2942" spans="1:5" s="7" customFormat="1">
      <c r="A2942" s="7" t="s">
        <v>49</v>
      </c>
      <c r="C2942" s="144" t="s">
        <v>9314</v>
      </c>
      <c r="D2942" s="145">
        <v>1</v>
      </c>
      <c r="E2942" s="147">
        <v>43130</v>
      </c>
    </row>
    <row r="2943" spans="1:5" s="7" customFormat="1">
      <c r="A2943" s="7" t="s">
        <v>49</v>
      </c>
      <c r="C2943" s="144" t="s">
        <v>9269</v>
      </c>
      <c r="D2943" s="145">
        <v>10</v>
      </c>
      <c r="E2943" s="147">
        <v>43130</v>
      </c>
    </row>
    <row r="2944" spans="1:5" s="7" customFormat="1">
      <c r="A2944" s="7" t="s">
        <v>49</v>
      </c>
      <c r="C2944" s="144" t="s">
        <v>9382</v>
      </c>
      <c r="D2944" s="145">
        <v>1</v>
      </c>
      <c r="E2944" s="147">
        <v>43130</v>
      </c>
    </row>
    <row r="2945" spans="1:5" s="7" customFormat="1">
      <c r="A2945" s="7" t="s">
        <v>49</v>
      </c>
      <c r="C2945" s="144" t="s">
        <v>9383</v>
      </c>
      <c r="D2945" s="145">
        <v>2</v>
      </c>
      <c r="E2945" s="147">
        <v>43130</v>
      </c>
    </row>
    <row r="2946" spans="1:5" s="7" customFormat="1">
      <c r="A2946" s="7" t="s">
        <v>49</v>
      </c>
      <c r="C2946" s="144" t="s">
        <v>9551</v>
      </c>
      <c r="D2946" s="145">
        <v>1</v>
      </c>
      <c r="E2946" s="147">
        <v>43130</v>
      </c>
    </row>
    <row r="2947" spans="1:5" s="7" customFormat="1">
      <c r="A2947" s="7" t="s">
        <v>49</v>
      </c>
      <c r="C2947" s="144" t="s">
        <v>9480</v>
      </c>
      <c r="D2947" s="145">
        <v>8</v>
      </c>
      <c r="E2947" s="147">
        <v>43130</v>
      </c>
    </row>
    <row r="2948" spans="1:5" s="7" customFormat="1">
      <c r="A2948" s="7" t="s">
        <v>49</v>
      </c>
      <c r="C2948" s="144" t="s">
        <v>9552</v>
      </c>
      <c r="D2948" s="145">
        <v>1</v>
      </c>
      <c r="E2948" s="147">
        <v>43130</v>
      </c>
    </row>
    <row r="2949" spans="1:5" s="7" customFormat="1">
      <c r="A2949" s="7" t="s">
        <v>49</v>
      </c>
      <c r="C2949" s="144" t="s">
        <v>9412</v>
      </c>
      <c r="D2949" s="145">
        <v>0</v>
      </c>
      <c r="E2949" s="147">
        <v>43130</v>
      </c>
    </row>
    <row r="2950" spans="1:5" s="7" customFormat="1">
      <c r="A2950" s="7" t="s">
        <v>49</v>
      </c>
      <c r="C2950" s="144" t="s">
        <v>9376</v>
      </c>
      <c r="D2950" s="145">
        <v>2</v>
      </c>
      <c r="E2950" s="147">
        <v>43130</v>
      </c>
    </row>
    <row r="2951" spans="1:5" s="7" customFormat="1">
      <c r="A2951" s="7" t="s">
        <v>49</v>
      </c>
      <c r="C2951" s="144" t="s">
        <v>9377</v>
      </c>
      <c r="D2951" s="145">
        <v>14</v>
      </c>
      <c r="E2951" s="147">
        <v>43130</v>
      </c>
    </row>
    <row r="2952" spans="1:5" s="7" customFormat="1">
      <c r="A2952" s="7" t="s">
        <v>49</v>
      </c>
      <c r="C2952" s="144" t="s">
        <v>9378</v>
      </c>
      <c r="D2952" s="145">
        <v>2</v>
      </c>
      <c r="E2952" s="147">
        <v>43130</v>
      </c>
    </row>
    <row r="2953" spans="1:5" s="7" customFormat="1">
      <c r="A2953" s="7" t="s">
        <v>49</v>
      </c>
      <c r="C2953" s="144" t="s">
        <v>9379</v>
      </c>
      <c r="D2953" s="145">
        <v>3</v>
      </c>
      <c r="E2953" s="147">
        <v>43130</v>
      </c>
    </row>
    <row r="2954" spans="1:5" s="7" customFormat="1">
      <c r="A2954" s="7" t="s">
        <v>49</v>
      </c>
      <c r="C2954" s="144" t="s">
        <v>9380</v>
      </c>
      <c r="D2954" s="145">
        <v>29</v>
      </c>
      <c r="E2954" s="147">
        <v>43130</v>
      </c>
    </row>
    <row r="2955" spans="1:5" s="7" customFormat="1">
      <c r="A2955" s="7" t="s">
        <v>49</v>
      </c>
      <c r="C2955" s="144" t="s">
        <v>9381</v>
      </c>
      <c r="D2955" s="145">
        <v>2</v>
      </c>
      <c r="E2955" s="147">
        <v>43130</v>
      </c>
    </row>
    <row r="2956" spans="1:5" s="7" customFormat="1">
      <c r="A2956" s="7" t="s">
        <v>49</v>
      </c>
      <c r="C2956" s="144" t="s">
        <v>9382</v>
      </c>
      <c r="D2956" s="145">
        <v>0</v>
      </c>
      <c r="E2956" s="147">
        <v>43130</v>
      </c>
    </row>
    <row r="2957" spans="1:5" s="7" customFormat="1">
      <c r="A2957" s="7" t="s">
        <v>49</v>
      </c>
      <c r="C2957" s="144" t="s">
        <v>9383</v>
      </c>
      <c r="D2957" s="145">
        <v>0</v>
      </c>
      <c r="E2957" s="147">
        <v>43130</v>
      </c>
    </row>
    <row r="2958" spans="1:5" s="7" customFormat="1">
      <c r="A2958" s="7" t="s">
        <v>49</v>
      </c>
      <c r="C2958" s="144" t="s">
        <v>9384</v>
      </c>
      <c r="D2958" s="145">
        <v>8</v>
      </c>
      <c r="E2958" s="147">
        <v>43130</v>
      </c>
    </row>
    <row r="2959" spans="1:5" s="7" customFormat="1">
      <c r="A2959" s="7" t="s">
        <v>49</v>
      </c>
      <c r="C2959" s="144" t="s">
        <v>9385</v>
      </c>
      <c r="D2959" s="145">
        <v>1</v>
      </c>
      <c r="E2959" s="147">
        <v>43130</v>
      </c>
    </row>
    <row r="2960" spans="1:5" s="7" customFormat="1">
      <c r="A2960" s="7" t="s">
        <v>49</v>
      </c>
      <c r="C2960" s="144" t="s">
        <v>9386</v>
      </c>
      <c r="D2960" s="145">
        <v>2</v>
      </c>
      <c r="E2960" s="147">
        <v>43130</v>
      </c>
    </row>
    <row r="2961" spans="1:5" s="7" customFormat="1">
      <c r="A2961" s="7" t="s">
        <v>49</v>
      </c>
      <c r="C2961" s="144" t="s">
        <v>9387</v>
      </c>
      <c r="D2961" s="145">
        <v>1</v>
      </c>
      <c r="E2961" s="147">
        <v>43130</v>
      </c>
    </row>
    <row r="2962" spans="1:5" s="7" customFormat="1">
      <c r="A2962" s="7" t="s">
        <v>49</v>
      </c>
      <c r="C2962" s="144" t="s">
        <v>9390</v>
      </c>
      <c r="D2962" s="145">
        <v>1</v>
      </c>
      <c r="E2962" s="147">
        <v>43130</v>
      </c>
    </row>
    <row r="2963" spans="1:5" s="7" customFormat="1">
      <c r="A2963" s="7" t="s">
        <v>49</v>
      </c>
      <c r="C2963" s="144" t="s">
        <v>9389</v>
      </c>
      <c r="D2963" s="145">
        <v>2</v>
      </c>
      <c r="E2963" s="147">
        <v>43130</v>
      </c>
    </row>
    <row r="2964" spans="1:5" s="7" customFormat="1">
      <c r="A2964" s="7" t="s">
        <v>49</v>
      </c>
      <c r="C2964" s="144" t="s">
        <v>9388</v>
      </c>
      <c r="D2964" s="145">
        <v>18</v>
      </c>
      <c r="E2964" s="147">
        <v>43130</v>
      </c>
    </row>
    <row r="2965" spans="1:5" s="7" customFormat="1">
      <c r="A2965" s="7" t="s">
        <v>49</v>
      </c>
      <c r="C2965" s="144" t="s">
        <v>9414</v>
      </c>
      <c r="D2965" s="145">
        <v>0</v>
      </c>
      <c r="E2965" s="147">
        <v>43130</v>
      </c>
    </row>
    <row r="2966" spans="1:5" s="7" customFormat="1">
      <c r="A2966" s="7" t="s">
        <v>49</v>
      </c>
      <c r="C2966" s="144" t="s">
        <v>9391</v>
      </c>
      <c r="D2966" s="145">
        <v>1</v>
      </c>
      <c r="E2966" s="147">
        <v>43130</v>
      </c>
    </row>
    <row r="2967" spans="1:5" s="7" customFormat="1">
      <c r="A2967" s="7" t="s">
        <v>49</v>
      </c>
      <c r="C2967" s="144" t="s">
        <v>9553</v>
      </c>
      <c r="D2967" s="145">
        <v>0</v>
      </c>
      <c r="E2967" s="147">
        <v>43130</v>
      </c>
    </row>
    <row r="2968" spans="1:5" s="7" customFormat="1">
      <c r="A2968" s="7" t="s">
        <v>49</v>
      </c>
      <c r="C2968" s="144" t="s">
        <v>9554</v>
      </c>
      <c r="D2968" s="145">
        <v>17</v>
      </c>
      <c r="E2968" s="147">
        <v>43130</v>
      </c>
    </row>
    <row r="2969" spans="1:5" s="7" customFormat="1">
      <c r="A2969" s="7" t="s">
        <v>49</v>
      </c>
      <c r="C2969" s="144" t="s">
        <v>9555</v>
      </c>
      <c r="D2969" s="145">
        <v>1</v>
      </c>
      <c r="E2969" s="147">
        <v>43130</v>
      </c>
    </row>
    <row r="2970" spans="1:5" s="7" customFormat="1">
      <c r="A2970" s="7" t="s">
        <v>49</v>
      </c>
      <c r="C2970" s="144" t="s">
        <v>9556</v>
      </c>
      <c r="D2970" s="145">
        <v>37</v>
      </c>
      <c r="E2970" s="147">
        <v>43130</v>
      </c>
    </row>
    <row r="2971" spans="1:5" s="7" customFormat="1">
      <c r="A2971" s="7" t="s">
        <v>49</v>
      </c>
      <c r="C2971" s="144" t="s">
        <v>9557</v>
      </c>
      <c r="D2971" s="145">
        <v>0</v>
      </c>
      <c r="E2971" s="147">
        <v>43130</v>
      </c>
    </row>
    <row r="2972" spans="1:5" s="7" customFormat="1">
      <c r="A2972" s="7" t="s">
        <v>49</v>
      </c>
      <c r="C2972" s="144" t="s">
        <v>9558</v>
      </c>
      <c r="D2972" s="145">
        <v>14</v>
      </c>
      <c r="E2972" s="147">
        <v>43130</v>
      </c>
    </row>
    <row r="2973" spans="1:5" s="7" customFormat="1">
      <c r="A2973" s="7" t="s">
        <v>49</v>
      </c>
      <c r="C2973" s="144" t="s">
        <v>9559</v>
      </c>
      <c r="D2973" s="145">
        <v>11</v>
      </c>
      <c r="E2973" s="147">
        <v>43130</v>
      </c>
    </row>
    <row r="2974" spans="1:5" s="7" customFormat="1">
      <c r="A2974" s="7" t="s">
        <v>49</v>
      </c>
      <c r="C2974" s="144" t="s">
        <v>9560</v>
      </c>
      <c r="D2974" s="145">
        <v>8</v>
      </c>
      <c r="E2974" s="147">
        <v>43130</v>
      </c>
    </row>
    <row r="2975" spans="1:5" s="7" customFormat="1">
      <c r="A2975" s="7" t="s">
        <v>49</v>
      </c>
      <c r="C2975" s="144" t="s">
        <v>9561</v>
      </c>
      <c r="D2975" s="145">
        <v>6</v>
      </c>
      <c r="E2975" s="147">
        <v>43130</v>
      </c>
    </row>
    <row r="2976" spans="1:5" s="7" customFormat="1">
      <c r="A2976" s="7" t="s">
        <v>49</v>
      </c>
      <c r="C2976" s="144" t="s">
        <v>9562</v>
      </c>
      <c r="D2976" s="145">
        <v>30</v>
      </c>
      <c r="E2976" s="147">
        <v>43130</v>
      </c>
    </row>
    <row r="2977" spans="1:5" s="7" customFormat="1">
      <c r="A2977" s="7" t="s">
        <v>49</v>
      </c>
      <c r="C2977" s="144" t="s">
        <v>9563</v>
      </c>
      <c r="D2977" s="145">
        <v>0</v>
      </c>
      <c r="E2977" s="147">
        <v>43130</v>
      </c>
    </row>
    <row r="2978" spans="1:5" s="7" customFormat="1">
      <c r="A2978" s="7" t="s">
        <v>49</v>
      </c>
      <c r="C2978" s="144" t="s">
        <v>9564</v>
      </c>
      <c r="D2978" s="145">
        <v>0</v>
      </c>
      <c r="E2978" s="147">
        <v>43130</v>
      </c>
    </row>
    <row r="2979" spans="1:5" s="7" customFormat="1">
      <c r="A2979" s="7" t="s">
        <v>49</v>
      </c>
      <c r="C2979" s="144" t="s">
        <v>9565</v>
      </c>
      <c r="D2979" s="145">
        <v>0</v>
      </c>
      <c r="E2979" s="147">
        <v>43130</v>
      </c>
    </row>
    <row r="2980" spans="1:5" s="7" customFormat="1">
      <c r="A2980" s="7" t="s">
        <v>49</v>
      </c>
      <c r="C2980" s="144" t="s">
        <v>9566</v>
      </c>
      <c r="D2980" s="145">
        <v>0</v>
      </c>
      <c r="E2980" s="147">
        <v>43130</v>
      </c>
    </row>
    <row r="2981" spans="1:5" s="7" customFormat="1">
      <c r="A2981" s="7" t="s">
        <v>49</v>
      </c>
      <c r="C2981" s="144" t="s">
        <v>9567</v>
      </c>
      <c r="D2981" s="145">
        <v>0</v>
      </c>
      <c r="E2981" s="147">
        <v>43130</v>
      </c>
    </row>
    <row r="2982" spans="1:5" s="7" customFormat="1">
      <c r="A2982" s="7" t="s">
        <v>49</v>
      </c>
      <c r="C2982" s="144" t="s">
        <v>9568</v>
      </c>
      <c r="D2982" s="145">
        <v>0</v>
      </c>
      <c r="E2982" s="147">
        <v>43130</v>
      </c>
    </row>
    <row r="2983" spans="1:5" s="7" customFormat="1">
      <c r="A2983" s="7" t="s">
        <v>49</v>
      </c>
      <c r="C2983" s="144" t="s">
        <v>9569</v>
      </c>
      <c r="D2983" s="145">
        <v>0</v>
      </c>
      <c r="E2983" s="147">
        <v>43130</v>
      </c>
    </row>
    <row r="2984" spans="1:5" s="7" customFormat="1">
      <c r="A2984" s="7" t="s">
        <v>49</v>
      </c>
      <c r="C2984" s="144" t="s">
        <v>9570</v>
      </c>
      <c r="D2984" s="145">
        <v>8</v>
      </c>
      <c r="E2984" s="147">
        <v>43130</v>
      </c>
    </row>
    <row r="2985" spans="1:5" s="7" customFormat="1">
      <c r="A2985" s="7" t="s">
        <v>49</v>
      </c>
      <c r="C2985" s="144" t="s">
        <v>9571</v>
      </c>
      <c r="D2985" s="145">
        <v>2</v>
      </c>
      <c r="E2985" s="147">
        <v>43130</v>
      </c>
    </row>
    <row r="2986" spans="1:5" s="7" customFormat="1">
      <c r="A2986" s="7" t="s">
        <v>49</v>
      </c>
      <c r="C2986" s="144" t="s">
        <v>9572</v>
      </c>
      <c r="D2986" s="145">
        <v>2</v>
      </c>
      <c r="E2986" s="147">
        <v>43130</v>
      </c>
    </row>
    <row r="2987" spans="1:5" s="7" customFormat="1">
      <c r="A2987" s="7" t="s">
        <v>49</v>
      </c>
      <c r="C2987" s="144" t="s">
        <v>9573</v>
      </c>
      <c r="D2987" s="145">
        <v>32</v>
      </c>
      <c r="E2987" s="147">
        <v>43130</v>
      </c>
    </row>
    <row r="2988" spans="1:5" s="7" customFormat="1">
      <c r="A2988" s="7" t="s">
        <v>49</v>
      </c>
      <c r="C2988" s="144" t="s">
        <v>9574</v>
      </c>
      <c r="D2988" s="145">
        <v>0</v>
      </c>
      <c r="E2988" s="147">
        <v>43130</v>
      </c>
    </row>
    <row r="2989" spans="1:5" s="7" customFormat="1">
      <c r="A2989" s="7" t="s">
        <v>49</v>
      </c>
      <c r="C2989" s="144" t="s">
        <v>9575</v>
      </c>
      <c r="D2989" s="145">
        <v>5</v>
      </c>
      <c r="E2989" s="147">
        <v>43130</v>
      </c>
    </row>
    <row r="2990" spans="1:5" s="7" customFormat="1">
      <c r="A2990" s="7" t="s">
        <v>49</v>
      </c>
      <c r="C2990" s="144" t="s">
        <v>9576</v>
      </c>
      <c r="D2990" s="145">
        <v>0</v>
      </c>
      <c r="E2990" s="147">
        <v>43130</v>
      </c>
    </row>
    <row r="2991" spans="1:5" s="7" customFormat="1">
      <c r="A2991" s="7" t="s">
        <v>49</v>
      </c>
      <c r="C2991" s="144" t="s">
        <v>9326</v>
      </c>
      <c r="D2991" s="145">
        <v>0</v>
      </c>
      <c r="E2991" s="147">
        <v>43130</v>
      </c>
    </row>
    <row r="2992" spans="1:5" s="7" customFormat="1">
      <c r="A2992" s="7" t="s">
        <v>49</v>
      </c>
      <c r="C2992" s="144" t="s">
        <v>9577</v>
      </c>
      <c r="D2992" s="145">
        <v>9</v>
      </c>
      <c r="E2992" s="147">
        <v>43130</v>
      </c>
    </row>
    <row r="2993" spans="1:5" s="7" customFormat="1">
      <c r="A2993" s="7" t="s">
        <v>49</v>
      </c>
      <c r="C2993" s="144" t="s">
        <v>9578</v>
      </c>
      <c r="D2993" s="145">
        <v>1</v>
      </c>
      <c r="E2993" s="147">
        <v>43130</v>
      </c>
    </row>
    <row r="2994" spans="1:5" s="7" customFormat="1">
      <c r="A2994" s="7" t="s">
        <v>49</v>
      </c>
      <c r="C2994" s="144" t="s">
        <v>9579</v>
      </c>
      <c r="D2994" s="145">
        <v>0</v>
      </c>
      <c r="E2994" s="147">
        <v>43130</v>
      </c>
    </row>
    <row r="2995" spans="1:5" s="7" customFormat="1">
      <c r="A2995" s="7" t="s">
        <v>49</v>
      </c>
      <c r="C2995" s="144" t="s">
        <v>9580</v>
      </c>
      <c r="D2995" s="145">
        <v>10</v>
      </c>
      <c r="E2995" s="147">
        <v>43130</v>
      </c>
    </row>
    <row r="2996" spans="1:5" s="7" customFormat="1">
      <c r="A2996" s="7" t="s">
        <v>49</v>
      </c>
      <c r="C2996" s="144" t="s">
        <v>9581</v>
      </c>
      <c r="D2996" s="145">
        <v>12</v>
      </c>
      <c r="E2996" s="147">
        <v>43130</v>
      </c>
    </row>
    <row r="2997" spans="1:5" s="7" customFormat="1">
      <c r="A2997" s="7" t="s">
        <v>49</v>
      </c>
      <c r="C2997" s="144" t="s">
        <v>9582</v>
      </c>
      <c r="D2997" s="145">
        <v>2</v>
      </c>
      <c r="E2997" s="147">
        <v>43130</v>
      </c>
    </row>
    <row r="2998" spans="1:5" s="7" customFormat="1">
      <c r="A2998" s="7" t="s">
        <v>49</v>
      </c>
      <c r="C2998" s="144" t="s">
        <v>9583</v>
      </c>
      <c r="D2998" s="145">
        <v>4</v>
      </c>
      <c r="E2998" s="147">
        <v>43130</v>
      </c>
    </row>
    <row r="2999" spans="1:5" s="7" customFormat="1">
      <c r="A2999" s="7" t="s">
        <v>49</v>
      </c>
      <c r="C2999" s="144" t="s">
        <v>9584</v>
      </c>
      <c r="D2999" s="145">
        <v>0</v>
      </c>
      <c r="E2999" s="147">
        <v>43130</v>
      </c>
    </row>
    <row r="3000" spans="1:5" s="7" customFormat="1">
      <c r="A3000" s="7" t="s">
        <v>49</v>
      </c>
      <c r="C3000" s="144" t="s">
        <v>9585</v>
      </c>
      <c r="D3000" s="145">
        <v>1</v>
      </c>
      <c r="E3000" s="147">
        <v>43130</v>
      </c>
    </row>
    <row r="3001" spans="1:5" s="7" customFormat="1">
      <c r="A3001" s="7" t="s">
        <v>49</v>
      </c>
      <c r="C3001" s="144" t="s">
        <v>9586</v>
      </c>
      <c r="D3001" s="145">
        <v>50</v>
      </c>
      <c r="E3001" s="147">
        <v>43130</v>
      </c>
    </row>
    <row r="3002" spans="1:5" s="7" customFormat="1">
      <c r="A3002" s="7" t="s">
        <v>49</v>
      </c>
      <c r="C3002" s="144" t="s">
        <v>9587</v>
      </c>
      <c r="D3002" s="145">
        <v>30</v>
      </c>
      <c r="E3002" s="147">
        <v>43130</v>
      </c>
    </row>
    <row r="3003" spans="1:5" s="7" customFormat="1">
      <c r="A3003" s="7" t="s">
        <v>49</v>
      </c>
      <c r="C3003" s="144" t="s">
        <v>9588</v>
      </c>
      <c r="D3003" s="145">
        <v>18</v>
      </c>
      <c r="E3003" s="147">
        <v>43130</v>
      </c>
    </row>
    <row r="3004" spans="1:5" s="7" customFormat="1">
      <c r="A3004" s="7" t="s">
        <v>49</v>
      </c>
      <c r="C3004" s="144" t="s">
        <v>9589</v>
      </c>
      <c r="D3004" s="145">
        <v>3</v>
      </c>
      <c r="E3004" s="147">
        <v>43130</v>
      </c>
    </row>
    <row r="3005" spans="1:5" s="7" customFormat="1">
      <c r="A3005" s="7" t="s">
        <v>49</v>
      </c>
      <c r="C3005" s="144" t="s">
        <v>9590</v>
      </c>
      <c r="D3005" s="145">
        <v>1</v>
      </c>
      <c r="E3005" s="147">
        <v>43130</v>
      </c>
    </row>
    <row r="3006" spans="1:5" s="7" customFormat="1">
      <c r="A3006" s="7" t="s">
        <v>49</v>
      </c>
      <c r="C3006" s="144" t="s">
        <v>9591</v>
      </c>
      <c r="D3006" s="145">
        <v>20</v>
      </c>
      <c r="E3006" s="147">
        <v>43130</v>
      </c>
    </row>
    <row r="3007" spans="1:5" s="7" customFormat="1">
      <c r="A3007" s="7" t="s">
        <v>49</v>
      </c>
      <c r="C3007" s="144" t="s">
        <v>9592</v>
      </c>
      <c r="D3007" s="145">
        <v>5</v>
      </c>
      <c r="E3007" s="147">
        <v>43130</v>
      </c>
    </row>
    <row r="3008" spans="1:5" s="7" customFormat="1">
      <c r="A3008" s="7" t="s">
        <v>49</v>
      </c>
      <c r="C3008" s="144" t="s">
        <v>9593</v>
      </c>
      <c r="D3008" s="145">
        <v>21</v>
      </c>
      <c r="E3008" s="147">
        <v>43130</v>
      </c>
    </row>
    <row r="3009" spans="1:5" s="7" customFormat="1">
      <c r="A3009" s="7" t="s">
        <v>49</v>
      </c>
      <c r="C3009" s="144" t="s">
        <v>9594</v>
      </c>
      <c r="D3009" s="145">
        <v>0</v>
      </c>
      <c r="E3009" s="147">
        <v>43130</v>
      </c>
    </row>
    <row r="3010" spans="1:5" s="7" customFormat="1">
      <c r="A3010" s="7" t="s">
        <v>49</v>
      </c>
      <c r="C3010" s="144" t="s">
        <v>9595</v>
      </c>
      <c r="D3010" s="145">
        <v>5</v>
      </c>
      <c r="E3010" s="147">
        <v>43130</v>
      </c>
    </row>
    <row r="3011" spans="1:5" s="7" customFormat="1">
      <c r="A3011" s="7" t="s">
        <v>49</v>
      </c>
      <c r="C3011" s="144" t="s">
        <v>9596</v>
      </c>
      <c r="D3011" s="145">
        <v>3</v>
      </c>
      <c r="E3011" s="147">
        <v>43130</v>
      </c>
    </row>
    <row r="3012" spans="1:5" s="7" customFormat="1">
      <c r="A3012" s="7" t="s">
        <v>49</v>
      </c>
      <c r="C3012" s="144" t="s">
        <v>9597</v>
      </c>
      <c r="D3012" s="145">
        <v>2</v>
      </c>
      <c r="E3012" s="147">
        <v>43130</v>
      </c>
    </row>
    <row r="3013" spans="1:5" s="7" customFormat="1">
      <c r="A3013" s="7" t="s">
        <v>49</v>
      </c>
      <c r="C3013" s="144" t="s">
        <v>9598</v>
      </c>
      <c r="D3013" s="145">
        <v>10</v>
      </c>
      <c r="E3013" s="147">
        <v>43130</v>
      </c>
    </row>
    <row r="3014" spans="1:5" s="7" customFormat="1">
      <c r="A3014" s="7" t="s">
        <v>49</v>
      </c>
      <c r="C3014" s="144" t="s">
        <v>9599</v>
      </c>
      <c r="D3014" s="145">
        <v>0</v>
      </c>
      <c r="E3014" s="147">
        <v>43130</v>
      </c>
    </row>
    <row r="3015" spans="1:5" s="7" customFormat="1">
      <c r="A3015" s="7" t="s">
        <v>49</v>
      </c>
      <c r="C3015" s="144" t="s">
        <v>9600</v>
      </c>
      <c r="D3015" s="145">
        <v>0</v>
      </c>
      <c r="E3015" s="147">
        <v>43130</v>
      </c>
    </row>
    <row r="3016" spans="1:5" s="7" customFormat="1">
      <c r="A3016" s="7" t="s">
        <v>49</v>
      </c>
      <c r="C3016" s="144" t="s">
        <v>9601</v>
      </c>
      <c r="D3016" s="145">
        <v>4</v>
      </c>
      <c r="E3016" s="147">
        <v>43130</v>
      </c>
    </row>
    <row r="3017" spans="1:5" s="7" customFormat="1">
      <c r="A3017" s="7" t="s">
        <v>49</v>
      </c>
      <c r="C3017" s="144" t="s">
        <v>9602</v>
      </c>
      <c r="D3017" s="145">
        <v>0</v>
      </c>
      <c r="E3017" s="147">
        <v>43130</v>
      </c>
    </row>
    <row r="3018" spans="1:5" s="7" customFormat="1">
      <c r="A3018" s="7" t="s">
        <v>49</v>
      </c>
      <c r="C3018" s="144" t="s">
        <v>9603</v>
      </c>
      <c r="D3018" s="145">
        <v>11</v>
      </c>
      <c r="E3018" s="147">
        <v>43130</v>
      </c>
    </row>
    <row r="3019" spans="1:5" s="7" customFormat="1">
      <c r="A3019" s="7" t="s">
        <v>49</v>
      </c>
      <c r="C3019" s="144" t="s">
        <v>9604</v>
      </c>
      <c r="D3019" s="145">
        <v>1</v>
      </c>
      <c r="E3019" s="147">
        <v>43130</v>
      </c>
    </row>
    <row r="3020" spans="1:5" s="7" customFormat="1">
      <c r="A3020" s="7" t="s">
        <v>49</v>
      </c>
      <c r="C3020" s="144" t="s">
        <v>9605</v>
      </c>
      <c r="D3020" s="145">
        <v>0</v>
      </c>
      <c r="E3020" s="147">
        <v>43130</v>
      </c>
    </row>
    <row r="3021" spans="1:5" s="7" customFormat="1">
      <c r="A3021" s="7" t="s">
        <v>49</v>
      </c>
      <c r="C3021" s="144" t="s">
        <v>9606</v>
      </c>
      <c r="D3021" s="145">
        <v>3</v>
      </c>
      <c r="E3021" s="147">
        <v>43130</v>
      </c>
    </row>
    <row r="3022" spans="1:5" s="7" customFormat="1">
      <c r="A3022" s="7" t="s">
        <v>49</v>
      </c>
      <c r="C3022" s="144" t="s">
        <v>9607</v>
      </c>
      <c r="D3022" s="145">
        <v>1</v>
      </c>
      <c r="E3022" s="147">
        <v>43130</v>
      </c>
    </row>
    <row r="3023" spans="1:5" s="7" customFormat="1">
      <c r="A3023" s="7" t="s">
        <v>49</v>
      </c>
      <c r="C3023" s="144" t="s">
        <v>9608</v>
      </c>
      <c r="D3023" s="145">
        <v>2</v>
      </c>
      <c r="E3023" s="147">
        <v>43130</v>
      </c>
    </row>
    <row r="3024" spans="1:5" s="7" customFormat="1">
      <c r="A3024" s="7" t="s">
        <v>49</v>
      </c>
      <c r="C3024" s="144" t="s">
        <v>9609</v>
      </c>
      <c r="D3024" s="145">
        <v>4</v>
      </c>
      <c r="E3024" s="147">
        <v>43130</v>
      </c>
    </row>
    <row r="3025" spans="1:5" s="7" customFormat="1">
      <c r="A3025" s="7" t="s">
        <v>49</v>
      </c>
      <c r="C3025" s="144" t="s">
        <v>9610</v>
      </c>
      <c r="D3025" s="145">
        <v>31</v>
      </c>
      <c r="E3025" s="147">
        <v>43130</v>
      </c>
    </row>
    <row r="3026" spans="1:5" s="7" customFormat="1">
      <c r="A3026" s="7" t="s">
        <v>49</v>
      </c>
      <c r="C3026" s="144" t="s">
        <v>9611</v>
      </c>
      <c r="D3026" s="145">
        <v>16</v>
      </c>
      <c r="E3026" s="147">
        <v>43130</v>
      </c>
    </row>
    <row r="3027" spans="1:5" s="7" customFormat="1">
      <c r="A3027" s="7" t="s">
        <v>49</v>
      </c>
      <c r="C3027" s="144" t="s">
        <v>9612</v>
      </c>
      <c r="D3027" s="145">
        <v>2</v>
      </c>
      <c r="E3027" s="147">
        <v>43130</v>
      </c>
    </row>
    <row r="3028" spans="1:5" s="7" customFormat="1">
      <c r="A3028" s="7" t="s">
        <v>49</v>
      </c>
      <c r="C3028" s="144" t="s">
        <v>9613</v>
      </c>
      <c r="D3028" s="145">
        <v>5</v>
      </c>
      <c r="E3028" s="147">
        <v>43130</v>
      </c>
    </row>
    <row r="3029" spans="1:5" s="7" customFormat="1">
      <c r="A3029" s="7" t="s">
        <v>49</v>
      </c>
      <c r="C3029" s="144" t="s">
        <v>9614</v>
      </c>
      <c r="D3029" s="145">
        <v>2</v>
      </c>
      <c r="E3029" s="147">
        <v>43130</v>
      </c>
    </row>
    <row r="3030" spans="1:5" s="7" customFormat="1">
      <c r="A3030" s="7" t="s">
        <v>49</v>
      </c>
      <c r="C3030" s="144" t="s">
        <v>9615</v>
      </c>
      <c r="D3030" s="145">
        <v>1</v>
      </c>
      <c r="E3030" s="147">
        <v>43130</v>
      </c>
    </row>
    <row r="3031" spans="1:5" s="7" customFormat="1">
      <c r="A3031" s="7" t="s">
        <v>49</v>
      </c>
      <c r="C3031" s="144" t="s">
        <v>9616</v>
      </c>
      <c r="D3031" s="145">
        <v>4</v>
      </c>
      <c r="E3031" s="147">
        <v>43130</v>
      </c>
    </row>
    <row r="3032" spans="1:5" s="7" customFormat="1">
      <c r="A3032" s="7" t="s">
        <v>49</v>
      </c>
      <c r="C3032" s="144" t="s">
        <v>9617</v>
      </c>
      <c r="D3032" s="145">
        <v>2</v>
      </c>
      <c r="E3032" s="147">
        <v>43130</v>
      </c>
    </row>
    <row r="3033" spans="1:5" s="7" customFormat="1">
      <c r="A3033" s="7" t="s">
        <v>49</v>
      </c>
      <c r="C3033" s="144" t="s">
        <v>9618</v>
      </c>
      <c r="D3033" s="145">
        <v>1</v>
      </c>
      <c r="E3033" s="147">
        <v>43130</v>
      </c>
    </row>
    <row r="3034" spans="1:5" s="7" customFormat="1">
      <c r="A3034" s="7" t="s">
        <v>49</v>
      </c>
      <c r="C3034" s="144" t="s">
        <v>9459</v>
      </c>
      <c r="D3034" s="145">
        <v>4</v>
      </c>
      <c r="E3034" s="147">
        <v>43130</v>
      </c>
    </row>
    <row r="3035" spans="1:5" s="7" customFormat="1">
      <c r="A3035" s="7" t="s">
        <v>49</v>
      </c>
      <c r="C3035" s="144" t="s">
        <v>9460</v>
      </c>
      <c r="D3035" s="145">
        <v>0</v>
      </c>
      <c r="E3035" s="147">
        <v>43130</v>
      </c>
    </row>
    <row r="3036" spans="1:5" s="7" customFormat="1">
      <c r="A3036" s="7" t="s">
        <v>49</v>
      </c>
      <c r="C3036" s="144" t="s">
        <v>9619</v>
      </c>
      <c r="D3036" s="145">
        <v>4</v>
      </c>
      <c r="E3036" s="147">
        <v>43130</v>
      </c>
    </row>
    <row r="3037" spans="1:5" s="7" customFormat="1">
      <c r="A3037" s="7" t="s">
        <v>49</v>
      </c>
      <c r="C3037" s="144" t="s">
        <v>9620</v>
      </c>
      <c r="D3037" s="145">
        <v>0</v>
      </c>
      <c r="E3037" s="147">
        <v>43130</v>
      </c>
    </row>
    <row r="3038" spans="1:5" s="7" customFormat="1">
      <c r="A3038" s="7" t="s">
        <v>49</v>
      </c>
      <c r="C3038" s="144" t="s">
        <v>9621</v>
      </c>
      <c r="D3038" s="145">
        <v>0</v>
      </c>
      <c r="E3038" s="147">
        <v>43130</v>
      </c>
    </row>
    <row r="3039" spans="1:5" s="7" customFormat="1">
      <c r="A3039" s="7" t="s">
        <v>49</v>
      </c>
      <c r="C3039" s="144" t="s">
        <v>9622</v>
      </c>
      <c r="D3039" s="145">
        <v>20</v>
      </c>
      <c r="E3039" s="147">
        <v>43130</v>
      </c>
    </row>
    <row r="3040" spans="1:5" s="7" customFormat="1">
      <c r="A3040" s="7" t="s">
        <v>49</v>
      </c>
      <c r="C3040" s="144" t="s">
        <v>9623</v>
      </c>
      <c r="D3040" s="145">
        <v>6</v>
      </c>
      <c r="E3040" s="147">
        <v>43130</v>
      </c>
    </row>
    <row r="3041" spans="1:5" s="7" customFormat="1">
      <c r="A3041" s="7" t="s">
        <v>49</v>
      </c>
      <c r="C3041" s="144" t="s">
        <v>9624</v>
      </c>
      <c r="D3041" s="145">
        <v>1</v>
      </c>
      <c r="E3041" s="147">
        <v>43130</v>
      </c>
    </row>
    <row r="3042" spans="1:5" s="7" customFormat="1">
      <c r="A3042" s="7" t="s">
        <v>49</v>
      </c>
      <c r="C3042" s="144" t="s">
        <v>9625</v>
      </c>
      <c r="D3042" s="145">
        <v>8</v>
      </c>
      <c r="E3042" s="147">
        <v>43130</v>
      </c>
    </row>
    <row r="3043" spans="1:5" s="7" customFormat="1">
      <c r="A3043" s="7" t="s">
        <v>49</v>
      </c>
      <c r="C3043" s="144" t="s">
        <v>9626</v>
      </c>
      <c r="D3043" s="145">
        <v>12</v>
      </c>
      <c r="E3043" s="147">
        <v>43130</v>
      </c>
    </row>
    <row r="3044" spans="1:5" s="7" customFormat="1">
      <c r="A3044" s="7" t="s">
        <v>49</v>
      </c>
      <c r="C3044" s="144" t="s">
        <v>9627</v>
      </c>
      <c r="D3044" s="145">
        <v>9</v>
      </c>
      <c r="E3044" s="147">
        <v>43130</v>
      </c>
    </row>
    <row r="3045" spans="1:5" s="7" customFormat="1">
      <c r="A3045" s="7" t="s">
        <v>49</v>
      </c>
      <c r="C3045" s="144" t="s">
        <v>9628</v>
      </c>
      <c r="D3045" s="145">
        <v>25</v>
      </c>
      <c r="E3045" s="147">
        <v>43130</v>
      </c>
    </row>
    <row r="3046" spans="1:5" s="7" customFormat="1">
      <c r="A3046" s="7" t="s">
        <v>49</v>
      </c>
      <c r="C3046" s="144" t="s">
        <v>9629</v>
      </c>
      <c r="D3046" s="145">
        <v>139</v>
      </c>
      <c r="E3046" s="147">
        <v>43130</v>
      </c>
    </row>
    <row r="3047" spans="1:5" s="7" customFormat="1">
      <c r="A3047" s="7" t="s">
        <v>49</v>
      </c>
      <c r="C3047" s="144" t="s">
        <v>9630</v>
      </c>
      <c r="D3047" s="145">
        <v>119</v>
      </c>
      <c r="E3047" s="147">
        <v>43130</v>
      </c>
    </row>
    <row r="3048" spans="1:5" s="7" customFormat="1">
      <c r="A3048" s="7" t="s">
        <v>49</v>
      </c>
      <c r="C3048" s="144" t="s">
        <v>9631</v>
      </c>
      <c r="D3048" s="145">
        <v>22</v>
      </c>
      <c r="E3048" s="147">
        <v>43130</v>
      </c>
    </row>
    <row r="3049" spans="1:5" s="7" customFormat="1">
      <c r="A3049" s="7" t="s">
        <v>49</v>
      </c>
      <c r="C3049" s="144" t="s">
        <v>9632</v>
      </c>
      <c r="D3049" s="145">
        <v>1</v>
      </c>
      <c r="E3049" s="147">
        <v>43130</v>
      </c>
    </row>
    <row r="3050" spans="1:5" s="7" customFormat="1">
      <c r="A3050" s="7" t="s">
        <v>49</v>
      </c>
      <c r="C3050" s="144" t="s">
        <v>9633</v>
      </c>
      <c r="D3050" s="145">
        <v>6</v>
      </c>
      <c r="E3050" s="147">
        <v>43130</v>
      </c>
    </row>
    <row r="3051" spans="1:5" s="7" customFormat="1">
      <c r="A3051" s="7" t="s">
        <v>49</v>
      </c>
      <c r="C3051" s="144" t="s">
        <v>9634</v>
      </c>
      <c r="D3051" s="145">
        <v>0</v>
      </c>
      <c r="E3051" s="147">
        <v>43130</v>
      </c>
    </row>
    <row r="3052" spans="1:5" s="7" customFormat="1">
      <c r="A3052" s="7" t="s">
        <v>49</v>
      </c>
      <c r="C3052" s="144" t="s">
        <v>9635</v>
      </c>
      <c r="D3052" s="145">
        <v>0</v>
      </c>
      <c r="E3052" s="147">
        <v>43130</v>
      </c>
    </row>
    <row r="3053" spans="1:5" s="7" customFormat="1">
      <c r="A3053" s="7" t="s">
        <v>49</v>
      </c>
      <c r="C3053" s="144" t="s">
        <v>9636</v>
      </c>
      <c r="D3053" s="145">
        <v>0</v>
      </c>
      <c r="E3053" s="147">
        <v>43130</v>
      </c>
    </row>
    <row r="3054" spans="1:5" s="7" customFormat="1">
      <c r="A3054" s="7" t="s">
        <v>49</v>
      </c>
      <c r="C3054" s="144" t="s">
        <v>9637</v>
      </c>
      <c r="D3054" s="145">
        <v>0</v>
      </c>
      <c r="E3054" s="147">
        <v>43130</v>
      </c>
    </row>
    <row r="3055" spans="1:5" s="7" customFormat="1">
      <c r="A3055" s="7" t="s">
        <v>49</v>
      </c>
      <c r="C3055" s="144" t="s">
        <v>9638</v>
      </c>
      <c r="D3055" s="145">
        <v>4750</v>
      </c>
      <c r="E3055" s="147">
        <v>43130</v>
      </c>
    </row>
    <row r="3056" spans="1:5" s="7" customFormat="1">
      <c r="A3056" s="7" t="s">
        <v>49</v>
      </c>
      <c r="C3056" s="144" t="s">
        <v>9639</v>
      </c>
      <c r="D3056" s="145">
        <v>90</v>
      </c>
      <c r="E3056" s="147">
        <v>43130</v>
      </c>
    </row>
    <row r="3057" spans="1:5" s="7" customFormat="1">
      <c r="A3057" s="7" t="s">
        <v>49</v>
      </c>
      <c r="C3057" s="144" t="s">
        <v>9640</v>
      </c>
      <c r="D3057" s="145">
        <v>244</v>
      </c>
      <c r="E3057" s="147">
        <v>43130</v>
      </c>
    </row>
    <row r="3058" spans="1:5" s="7" customFormat="1">
      <c r="A3058" s="7" t="s">
        <v>49</v>
      </c>
      <c r="C3058" s="144" t="s">
        <v>9641</v>
      </c>
      <c r="D3058" s="145">
        <v>11</v>
      </c>
      <c r="E3058" s="147">
        <v>43130</v>
      </c>
    </row>
    <row r="3059" spans="1:5" s="7" customFormat="1">
      <c r="A3059" s="7" t="s">
        <v>49</v>
      </c>
      <c r="C3059" s="144" t="s">
        <v>9642</v>
      </c>
      <c r="D3059" s="145">
        <v>344</v>
      </c>
      <c r="E3059" s="147">
        <v>43130</v>
      </c>
    </row>
    <row r="3060" spans="1:5" s="7" customFormat="1">
      <c r="A3060" s="7" t="s">
        <v>49</v>
      </c>
      <c r="C3060" s="144" t="s">
        <v>9643</v>
      </c>
      <c r="D3060" s="145">
        <v>139</v>
      </c>
      <c r="E3060" s="147">
        <v>43130</v>
      </c>
    </row>
    <row r="3061" spans="1:5" s="7" customFormat="1">
      <c r="A3061" s="7" t="s">
        <v>49</v>
      </c>
      <c r="C3061" s="144" t="s">
        <v>9644</v>
      </c>
      <c r="D3061" s="145">
        <v>25</v>
      </c>
      <c r="E3061" s="147">
        <v>43130</v>
      </c>
    </row>
    <row r="3062" spans="1:5" s="7" customFormat="1">
      <c r="A3062" s="7" t="s">
        <v>49</v>
      </c>
      <c r="C3062" s="144" t="s">
        <v>9645</v>
      </c>
      <c r="D3062" s="145">
        <v>26</v>
      </c>
      <c r="E3062" s="147">
        <v>43130</v>
      </c>
    </row>
    <row r="3063" spans="1:5" s="7" customFormat="1">
      <c r="A3063" s="7" t="s">
        <v>49</v>
      </c>
      <c r="C3063" s="144" t="s">
        <v>9646</v>
      </c>
      <c r="D3063" s="145">
        <v>22</v>
      </c>
      <c r="E3063" s="147">
        <v>43130</v>
      </c>
    </row>
    <row r="3064" spans="1:5" s="7" customFormat="1">
      <c r="A3064" s="7" t="s">
        <v>49</v>
      </c>
      <c r="C3064" s="144" t="s">
        <v>9647</v>
      </c>
      <c r="D3064" s="145">
        <v>12</v>
      </c>
      <c r="E3064" s="147">
        <v>43130</v>
      </c>
    </row>
    <row r="3065" spans="1:5" s="7" customFormat="1">
      <c r="A3065" s="7" t="s">
        <v>49</v>
      </c>
      <c r="C3065" s="144" t="s">
        <v>9648</v>
      </c>
      <c r="D3065" s="145">
        <v>7</v>
      </c>
      <c r="E3065" s="147">
        <v>43130</v>
      </c>
    </row>
    <row r="3066" spans="1:5" s="7" customFormat="1">
      <c r="A3066" s="7" t="s">
        <v>49</v>
      </c>
      <c r="C3066" s="144" t="s">
        <v>9649</v>
      </c>
      <c r="D3066" s="145">
        <v>0</v>
      </c>
      <c r="E3066" s="147">
        <v>43130</v>
      </c>
    </row>
    <row r="3067" spans="1:5" s="7" customFormat="1">
      <c r="A3067" s="7" t="s">
        <v>49</v>
      </c>
      <c r="C3067" s="144" t="s">
        <v>9650</v>
      </c>
      <c r="D3067" s="145">
        <v>26</v>
      </c>
      <c r="E3067" s="147">
        <v>43130</v>
      </c>
    </row>
    <row r="3068" spans="1:5" s="7" customFormat="1">
      <c r="A3068" s="7" t="s">
        <v>49</v>
      </c>
      <c r="C3068" s="144" t="s">
        <v>9651</v>
      </c>
      <c r="D3068" s="145">
        <v>128</v>
      </c>
      <c r="E3068" s="147">
        <v>43130</v>
      </c>
    </row>
    <row r="3069" spans="1:5" s="7" customFormat="1">
      <c r="A3069" s="7" t="s">
        <v>49</v>
      </c>
      <c r="C3069" s="144" t="s">
        <v>9652</v>
      </c>
      <c r="D3069" s="145">
        <v>0</v>
      </c>
      <c r="E3069" s="147">
        <v>43130</v>
      </c>
    </row>
    <row r="3070" spans="1:5" s="7" customFormat="1">
      <c r="A3070" s="7" t="s">
        <v>49</v>
      </c>
      <c r="C3070" s="144" t="s">
        <v>9653</v>
      </c>
      <c r="D3070" s="145">
        <v>1</v>
      </c>
      <c r="E3070" s="147">
        <v>43130</v>
      </c>
    </row>
    <row r="3071" spans="1:5" s="7" customFormat="1">
      <c r="A3071" s="7" t="s">
        <v>49</v>
      </c>
      <c r="C3071" s="144" t="s">
        <v>9654</v>
      </c>
      <c r="D3071" s="145">
        <v>0</v>
      </c>
      <c r="E3071" s="147">
        <v>43130</v>
      </c>
    </row>
    <row r="3072" spans="1:5" s="7" customFormat="1">
      <c r="A3072" s="7" t="s">
        <v>49</v>
      </c>
      <c r="C3072" s="144" t="s">
        <v>9655</v>
      </c>
      <c r="D3072" s="145">
        <v>5</v>
      </c>
      <c r="E3072" s="147">
        <v>43130</v>
      </c>
    </row>
    <row r="3073" spans="1:5" s="7" customFormat="1">
      <c r="A3073" s="7" t="s">
        <v>49</v>
      </c>
      <c r="C3073" s="144" t="s">
        <v>9656</v>
      </c>
      <c r="D3073" s="145">
        <v>1</v>
      </c>
      <c r="E3073" s="147">
        <v>43130</v>
      </c>
    </row>
    <row r="3074" spans="1:5" s="7" customFormat="1">
      <c r="A3074" s="7" t="s">
        <v>49</v>
      </c>
      <c r="C3074" s="144" t="s">
        <v>9480</v>
      </c>
      <c r="D3074" s="145">
        <v>0</v>
      </c>
      <c r="E3074" s="147">
        <v>43130</v>
      </c>
    </row>
    <row r="3075" spans="1:5" s="7" customFormat="1">
      <c r="A3075" s="7" t="s">
        <v>49</v>
      </c>
      <c r="C3075" s="144" t="s">
        <v>9657</v>
      </c>
      <c r="D3075" s="145">
        <v>0</v>
      </c>
      <c r="E3075" s="147">
        <v>43130</v>
      </c>
    </row>
    <row r="3076" spans="1:5" s="7" customFormat="1">
      <c r="A3076" s="7" t="s">
        <v>49</v>
      </c>
      <c r="C3076" s="144" t="s">
        <v>9658</v>
      </c>
      <c r="D3076" s="145">
        <v>5</v>
      </c>
      <c r="E3076" s="147">
        <v>43130</v>
      </c>
    </row>
    <row r="3077" spans="1:5" s="7" customFormat="1">
      <c r="A3077" s="7" t="s">
        <v>49</v>
      </c>
      <c r="C3077" s="144" t="s">
        <v>9659</v>
      </c>
      <c r="D3077" s="145">
        <v>0</v>
      </c>
      <c r="E3077" s="147">
        <v>43130</v>
      </c>
    </row>
    <row r="3078" spans="1:5" s="7" customFormat="1">
      <c r="A3078" s="7" t="s">
        <v>49</v>
      </c>
      <c r="C3078" s="144" t="s">
        <v>9660</v>
      </c>
      <c r="D3078" s="145">
        <v>117</v>
      </c>
      <c r="E3078" s="147">
        <v>43130</v>
      </c>
    </row>
    <row r="3079" spans="1:5" s="7" customFormat="1">
      <c r="A3079" s="7" t="s">
        <v>49</v>
      </c>
      <c r="C3079" s="144" t="s">
        <v>9661</v>
      </c>
      <c r="D3079" s="145">
        <v>0</v>
      </c>
      <c r="E3079" s="147">
        <v>43130</v>
      </c>
    </row>
    <row r="3080" spans="1:5" s="7" customFormat="1">
      <c r="A3080" s="7" t="s">
        <v>49</v>
      </c>
      <c r="C3080" s="144" t="s">
        <v>9662</v>
      </c>
      <c r="D3080" s="145">
        <v>0</v>
      </c>
      <c r="E3080" s="147">
        <v>43130</v>
      </c>
    </row>
    <row r="3081" spans="1:5" s="7" customFormat="1">
      <c r="A3081" s="7" t="s">
        <v>49</v>
      </c>
      <c r="C3081" s="144" t="s">
        <v>9663</v>
      </c>
      <c r="D3081" s="145">
        <v>0</v>
      </c>
      <c r="E3081" s="147">
        <v>43130</v>
      </c>
    </row>
    <row r="3082" spans="1:5" s="7" customFormat="1">
      <c r="A3082" s="7" t="s">
        <v>49</v>
      </c>
      <c r="C3082" s="144" t="s">
        <v>9664</v>
      </c>
      <c r="D3082" s="145">
        <v>0</v>
      </c>
      <c r="E3082" s="147">
        <v>43130</v>
      </c>
    </row>
    <row r="3083" spans="1:5" s="7" customFormat="1">
      <c r="A3083" s="7" t="s">
        <v>49</v>
      </c>
      <c r="C3083" s="144" t="s">
        <v>9665</v>
      </c>
      <c r="D3083" s="145">
        <v>0</v>
      </c>
      <c r="E3083" s="147">
        <v>43130</v>
      </c>
    </row>
    <row r="3084" spans="1:5" s="7" customFormat="1">
      <c r="A3084" s="7" t="s">
        <v>49</v>
      </c>
      <c r="C3084" s="144" t="s">
        <v>9666</v>
      </c>
      <c r="D3084" s="145">
        <v>1</v>
      </c>
      <c r="E3084" s="147">
        <v>43130</v>
      </c>
    </row>
    <row r="3085" spans="1:5" s="7" customFormat="1">
      <c r="A3085" s="7" t="s">
        <v>49</v>
      </c>
      <c r="C3085" s="144" t="s">
        <v>9667</v>
      </c>
      <c r="D3085" s="145">
        <v>6</v>
      </c>
      <c r="E3085" s="147">
        <v>43164</v>
      </c>
    </row>
    <row r="3086" spans="1:5" s="7" customFormat="1">
      <c r="A3086" s="7" t="s">
        <v>49</v>
      </c>
      <c r="C3086" s="144" t="s">
        <v>9462</v>
      </c>
      <c r="D3086" s="145">
        <v>8</v>
      </c>
      <c r="E3086" s="147">
        <v>43164</v>
      </c>
    </row>
    <row r="3087" spans="1:5" s="7" customFormat="1">
      <c r="A3087" s="7" t="s">
        <v>49</v>
      </c>
      <c r="C3087" s="144" t="s">
        <v>9453</v>
      </c>
      <c r="D3087" s="145">
        <v>1</v>
      </c>
      <c r="E3087" s="147">
        <v>43164</v>
      </c>
    </row>
    <row r="3088" spans="1:5" s="7" customFormat="1">
      <c r="A3088" s="7" t="s">
        <v>49</v>
      </c>
      <c r="C3088" s="144" t="s">
        <v>9457</v>
      </c>
      <c r="D3088" s="145">
        <v>14</v>
      </c>
      <c r="E3088" s="147">
        <v>43164</v>
      </c>
    </row>
    <row r="3089" spans="1:5" s="7" customFormat="1">
      <c r="A3089" s="7" t="s">
        <v>49</v>
      </c>
      <c r="C3089" s="144" t="s">
        <v>9458</v>
      </c>
      <c r="D3089" s="145">
        <v>10</v>
      </c>
      <c r="E3089" s="147">
        <v>43164</v>
      </c>
    </row>
    <row r="3090" spans="1:5" s="7" customFormat="1">
      <c r="A3090" s="7" t="s">
        <v>49</v>
      </c>
      <c r="C3090" s="144" t="s">
        <v>9485</v>
      </c>
      <c r="D3090" s="145">
        <v>4</v>
      </c>
      <c r="E3090" s="147">
        <v>43164</v>
      </c>
    </row>
    <row r="3091" spans="1:5" s="7" customFormat="1">
      <c r="A3091" s="7" t="s">
        <v>49</v>
      </c>
      <c r="C3091" s="144" t="s">
        <v>9668</v>
      </c>
      <c r="D3091" s="145">
        <v>1</v>
      </c>
      <c r="E3091" s="147">
        <v>43164</v>
      </c>
    </row>
    <row r="3092" spans="1:5" s="7" customFormat="1">
      <c r="A3092" s="7" t="s">
        <v>49</v>
      </c>
      <c r="C3092" s="144" t="s">
        <v>9669</v>
      </c>
      <c r="D3092" s="145">
        <v>2</v>
      </c>
      <c r="E3092" s="147">
        <v>43130</v>
      </c>
    </row>
    <row r="3093" spans="1:5" s="7" customFormat="1">
      <c r="A3093" s="7" t="s">
        <v>49</v>
      </c>
      <c r="C3093" s="144" t="s">
        <v>9670</v>
      </c>
      <c r="D3093" s="145">
        <v>45</v>
      </c>
      <c r="E3093" s="147">
        <v>43130</v>
      </c>
    </row>
    <row r="3094" spans="1:5" s="7" customFormat="1">
      <c r="A3094" s="7" t="s">
        <v>49</v>
      </c>
      <c r="C3094" s="144" t="s">
        <v>9671</v>
      </c>
      <c r="D3094" s="145">
        <v>0</v>
      </c>
      <c r="E3094" s="147">
        <v>43130</v>
      </c>
    </row>
    <row r="3095" spans="1:5" s="7" customFormat="1">
      <c r="A3095" s="7" t="s">
        <v>49</v>
      </c>
      <c r="C3095" s="144" t="s">
        <v>9672</v>
      </c>
      <c r="D3095" s="145">
        <v>1</v>
      </c>
      <c r="E3095" s="147">
        <v>43130</v>
      </c>
    </row>
    <row r="3096" spans="1:5" s="7" customFormat="1">
      <c r="A3096" s="7" t="s">
        <v>49</v>
      </c>
      <c r="C3096" s="144" t="s">
        <v>9673</v>
      </c>
      <c r="D3096" s="145">
        <v>12</v>
      </c>
      <c r="E3096" s="147">
        <v>43130</v>
      </c>
    </row>
    <row r="3097" spans="1:5" s="7" customFormat="1">
      <c r="A3097" s="7" t="s">
        <v>49</v>
      </c>
      <c r="C3097" s="144" t="s">
        <v>9674</v>
      </c>
      <c r="D3097" s="145">
        <v>30</v>
      </c>
      <c r="E3097" s="147">
        <v>43130</v>
      </c>
    </row>
    <row r="3098" spans="1:5" s="7" customFormat="1">
      <c r="A3098" s="7" t="s">
        <v>49</v>
      </c>
      <c r="C3098" s="144" t="s">
        <v>9675</v>
      </c>
      <c r="D3098" s="145">
        <v>3</v>
      </c>
      <c r="E3098" s="147">
        <v>43130</v>
      </c>
    </row>
    <row r="3099" spans="1:5" s="7" customFormat="1">
      <c r="A3099" s="7" t="s">
        <v>49</v>
      </c>
      <c r="C3099" s="144" t="s">
        <v>9676</v>
      </c>
      <c r="D3099" s="145">
        <v>11</v>
      </c>
      <c r="E3099" s="147">
        <v>43130</v>
      </c>
    </row>
    <row r="3100" spans="1:5" s="7" customFormat="1">
      <c r="A3100" s="7" t="s">
        <v>49</v>
      </c>
      <c r="C3100" s="144" t="s">
        <v>9677</v>
      </c>
      <c r="D3100" s="145">
        <v>6</v>
      </c>
      <c r="E3100" s="147">
        <v>43130</v>
      </c>
    </row>
    <row r="3101" spans="1:5" s="7" customFormat="1">
      <c r="A3101" s="7" t="s">
        <v>49</v>
      </c>
      <c r="C3101" s="144" t="s">
        <v>9678</v>
      </c>
      <c r="D3101" s="145">
        <v>5</v>
      </c>
      <c r="E3101" s="147">
        <v>43130</v>
      </c>
    </row>
    <row r="3102" spans="1:5" s="7" customFormat="1">
      <c r="A3102" s="7" t="s">
        <v>49</v>
      </c>
      <c r="C3102" s="144" t="s">
        <v>9679</v>
      </c>
      <c r="D3102" s="145">
        <v>1</v>
      </c>
      <c r="E3102" s="147">
        <v>43130</v>
      </c>
    </row>
    <row r="3103" spans="1:5" s="7" customFormat="1">
      <c r="A3103" s="7" t="s">
        <v>49</v>
      </c>
      <c r="C3103" s="144" t="s">
        <v>5102</v>
      </c>
      <c r="D3103" s="145">
        <v>1</v>
      </c>
      <c r="E3103" s="147">
        <v>43179</v>
      </c>
    </row>
    <row r="3104" spans="1:5" s="7" customFormat="1">
      <c r="A3104" s="7" t="s">
        <v>49</v>
      </c>
      <c r="C3104" s="144" t="s">
        <v>5116</v>
      </c>
      <c r="D3104" s="145">
        <v>1</v>
      </c>
      <c r="E3104" s="147">
        <v>43179</v>
      </c>
    </row>
    <row r="3105" spans="1:5" s="7" customFormat="1">
      <c r="A3105" s="7" t="s">
        <v>49</v>
      </c>
      <c r="C3105" s="144" t="s">
        <v>5118</v>
      </c>
      <c r="D3105" s="145">
        <v>3</v>
      </c>
      <c r="E3105" s="147">
        <v>43179</v>
      </c>
    </row>
    <row r="3106" spans="1:5" s="7" customFormat="1">
      <c r="A3106" s="7" t="s">
        <v>49</v>
      </c>
      <c r="C3106" s="144" t="s">
        <v>5120</v>
      </c>
      <c r="D3106" s="145">
        <v>1</v>
      </c>
      <c r="E3106" s="147">
        <v>43179</v>
      </c>
    </row>
    <row r="3107" spans="1:5" s="7" customFormat="1">
      <c r="A3107" s="7" t="s">
        <v>49</v>
      </c>
      <c r="C3107" s="144" t="s">
        <v>5124</v>
      </c>
      <c r="D3107" s="145">
        <v>4</v>
      </c>
      <c r="E3107" s="147">
        <v>43179</v>
      </c>
    </row>
    <row r="3108" spans="1:5" s="7" customFormat="1">
      <c r="A3108" s="7" t="s">
        <v>49</v>
      </c>
      <c r="C3108" s="144" t="s">
        <v>5134</v>
      </c>
      <c r="D3108" s="145">
        <v>1</v>
      </c>
      <c r="E3108" s="147">
        <v>43179</v>
      </c>
    </row>
    <row r="3109" spans="1:5" s="7" customFormat="1">
      <c r="A3109" s="7" t="s">
        <v>49</v>
      </c>
      <c r="C3109" s="144" t="s">
        <v>8403</v>
      </c>
      <c r="D3109" s="145">
        <v>2880</v>
      </c>
      <c r="E3109" s="147">
        <v>43179</v>
      </c>
    </row>
    <row r="3110" spans="1:5" s="7" customFormat="1">
      <c r="A3110" s="7" t="s">
        <v>49</v>
      </c>
      <c r="C3110" s="144" t="s">
        <v>3165</v>
      </c>
      <c r="D3110" s="145">
        <v>1600</v>
      </c>
      <c r="E3110" s="147">
        <v>43179</v>
      </c>
    </row>
    <row r="3111" spans="1:5" s="7" customFormat="1">
      <c r="A3111" s="7" t="s">
        <v>49</v>
      </c>
      <c r="C3111" s="144" t="s">
        <v>8405</v>
      </c>
      <c r="D3111" s="145">
        <v>660</v>
      </c>
      <c r="E3111" s="147">
        <v>43179</v>
      </c>
    </row>
    <row r="3112" spans="1:5" s="7" customFormat="1">
      <c r="A3112" s="7" t="s">
        <v>49</v>
      </c>
      <c r="C3112" s="144" t="s">
        <v>8407</v>
      </c>
      <c r="D3112" s="145">
        <v>480</v>
      </c>
      <c r="E3112" s="147">
        <v>43179</v>
      </c>
    </row>
    <row r="3113" spans="1:5" s="7" customFormat="1">
      <c r="A3113" s="7" t="s">
        <v>49</v>
      </c>
      <c r="C3113" s="144" t="s">
        <v>8413</v>
      </c>
      <c r="D3113" s="145">
        <v>72</v>
      </c>
      <c r="E3113" s="147">
        <v>43179</v>
      </c>
    </row>
    <row r="3114" spans="1:5" s="7" customFormat="1">
      <c r="A3114" s="7" t="s">
        <v>49</v>
      </c>
      <c r="C3114" s="144" t="s">
        <v>8416</v>
      </c>
      <c r="D3114" s="145">
        <v>44</v>
      </c>
      <c r="E3114" s="147">
        <v>43179</v>
      </c>
    </row>
    <row r="3115" spans="1:5" s="7" customFormat="1">
      <c r="A3115" s="7" t="s">
        <v>49</v>
      </c>
      <c r="C3115" s="144" t="s">
        <v>8323</v>
      </c>
      <c r="D3115" s="145">
        <v>22</v>
      </c>
      <c r="E3115" s="147">
        <v>43179</v>
      </c>
    </row>
    <row r="3116" spans="1:5" s="7" customFormat="1">
      <c r="A3116" s="7" t="s">
        <v>49</v>
      </c>
      <c r="C3116" s="144" t="s">
        <v>8481</v>
      </c>
      <c r="D3116" s="145">
        <v>1</v>
      </c>
      <c r="E3116" s="147">
        <v>43179</v>
      </c>
    </row>
    <row r="3117" spans="1:5" s="7" customFormat="1">
      <c r="A3117" s="7" t="s">
        <v>49</v>
      </c>
      <c r="C3117" s="144" t="s">
        <v>8485</v>
      </c>
      <c r="D3117" s="145">
        <v>1</v>
      </c>
      <c r="E3117" s="147">
        <v>43179</v>
      </c>
    </row>
    <row r="3118" spans="1:5" s="7" customFormat="1">
      <c r="A3118" s="7" t="s">
        <v>49</v>
      </c>
      <c r="C3118" s="144" t="s">
        <v>8688</v>
      </c>
      <c r="D3118" s="145">
        <v>34</v>
      </c>
      <c r="E3118" s="147">
        <v>43179</v>
      </c>
    </row>
    <row r="3119" spans="1:5" s="7" customFormat="1">
      <c r="A3119" s="7" t="s">
        <v>49</v>
      </c>
      <c r="C3119" s="144" t="s">
        <v>8690</v>
      </c>
      <c r="D3119" s="145">
        <v>6</v>
      </c>
      <c r="E3119" s="147">
        <v>43179</v>
      </c>
    </row>
    <row r="3120" spans="1:5" s="7" customFormat="1">
      <c r="A3120" s="7" t="s">
        <v>49</v>
      </c>
      <c r="C3120" s="144" t="s">
        <v>8709</v>
      </c>
      <c r="D3120" s="145">
        <v>0</v>
      </c>
      <c r="E3120" s="147">
        <v>43179</v>
      </c>
    </row>
    <row r="3121" spans="1:5" s="7" customFormat="1">
      <c r="A3121" s="7" t="s">
        <v>49</v>
      </c>
      <c r="C3121" s="144" t="s">
        <v>9033</v>
      </c>
      <c r="D3121" s="145">
        <v>91</v>
      </c>
      <c r="E3121" s="147">
        <v>43179</v>
      </c>
    </row>
    <row r="3122" spans="1:5" s="7" customFormat="1">
      <c r="A3122" s="7" t="s">
        <v>49</v>
      </c>
      <c r="C3122" s="144" t="s">
        <v>9049</v>
      </c>
      <c r="D3122" s="145">
        <v>62</v>
      </c>
      <c r="E3122" s="147">
        <v>43179</v>
      </c>
    </row>
    <row r="3123" spans="1:5" s="7" customFormat="1">
      <c r="A3123" s="7" t="s">
        <v>49</v>
      </c>
      <c r="C3123" s="144" t="s">
        <v>9051</v>
      </c>
      <c r="D3123" s="145">
        <v>168</v>
      </c>
      <c r="E3123" s="147">
        <v>43179</v>
      </c>
    </row>
    <row r="3124" spans="1:5" s="7" customFormat="1">
      <c r="A3124" s="7" t="s">
        <v>49</v>
      </c>
      <c r="C3124" s="144" t="s">
        <v>9053</v>
      </c>
      <c r="D3124" s="145">
        <v>185</v>
      </c>
      <c r="E3124" s="147">
        <v>43179</v>
      </c>
    </row>
    <row r="3125" spans="1:5" s="7" customFormat="1">
      <c r="A3125" s="7" t="s">
        <v>49</v>
      </c>
      <c r="C3125" s="144" t="s">
        <v>9055</v>
      </c>
      <c r="D3125" s="145">
        <v>180</v>
      </c>
      <c r="E3125" s="147">
        <v>43179</v>
      </c>
    </row>
    <row r="3126" spans="1:5" s="7" customFormat="1">
      <c r="A3126" s="7" t="s">
        <v>49</v>
      </c>
      <c r="C3126" s="144" t="s">
        <v>9057</v>
      </c>
      <c r="D3126" s="145">
        <v>168</v>
      </c>
      <c r="E3126" s="147">
        <v>43179</v>
      </c>
    </row>
    <row r="3127" spans="1:5" s="7" customFormat="1">
      <c r="A3127" s="7" t="s">
        <v>49</v>
      </c>
      <c r="C3127" s="144" t="s">
        <v>9059</v>
      </c>
      <c r="D3127" s="145">
        <v>163</v>
      </c>
      <c r="E3127" s="147">
        <v>43179</v>
      </c>
    </row>
    <row r="3128" spans="1:5" s="7" customFormat="1">
      <c r="A3128" s="7" t="s">
        <v>49</v>
      </c>
      <c r="C3128" s="144" t="s">
        <v>9064</v>
      </c>
      <c r="D3128" s="145">
        <v>172</v>
      </c>
      <c r="E3128" s="147">
        <v>43179</v>
      </c>
    </row>
    <row r="3129" spans="1:5" s="7" customFormat="1">
      <c r="A3129" s="7" t="s">
        <v>49</v>
      </c>
      <c r="C3129" s="144" t="s">
        <v>9066</v>
      </c>
      <c r="D3129" s="145">
        <v>68</v>
      </c>
      <c r="E3129" s="147">
        <v>43179</v>
      </c>
    </row>
    <row r="3130" spans="1:5" s="7" customFormat="1">
      <c r="A3130" s="7" t="s">
        <v>49</v>
      </c>
      <c r="C3130" s="144" t="s">
        <v>9068</v>
      </c>
      <c r="D3130" s="145">
        <v>5</v>
      </c>
      <c r="E3130" s="147">
        <v>43179</v>
      </c>
    </row>
    <row r="3131" spans="1:5" s="7" customFormat="1">
      <c r="A3131" s="7" t="s">
        <v>49</v>
      </c>
      <c r="C3131" s="144" t="s">
        <v>9070</v>
      </c>
      <c r="D3131" s="145">
        <v>1</v>
      </c>
      <c r="E3131" s="147">
        <v>43179</v>
      </c>
    </row>
    <row r="3132" spans="1:5" s="7" customFormat="1">
      <c r="A3132" s="7" t="s">
        <v>49</v>
      </c>
      <c r="C3132" s="144" t="s">
        <v>9072</v>
      </c>
      <c r="D3132" s="145">
        <v>4</v>
      </c>
      <c r="E3132" s="147">
        <v>43179</v>
      </c>
    </row>
    <row r="3133" spans="1:5" s="7" customFormat="1">
      <c r="A3133" s="7" t="s">
        <v>49</v>
      </c>
      <c r="C3133" s="144" t="s">
        <v>9074</v>
      </c>
      <c r="D3133" s="145">
        <v>3</v>
      </c>
      <c r="E3133" s="147">
        <v>43179</v>
      </c>
    </row>
    <row r="3134" spans="1:5" s="7" customFormat="1">
      <c r="A3134" s="7" t="s">
        <v>49</v>
      </c>
      <c r="C3134" s="144" t="s">
        <v>9035</v>
      </c>
      <c r="D3134" s="145">
        <v>303</v>
      </c>
      <c r="E3134" s="147">
        <v>43179</v>
      </c>
    </row>
    <row r="3135" spans="1:5" s="7" customFormat="1">
      <c r="A3135" s="7" t="s">
        <v>49</v>
      </c>
      <c r="C3135" s="144" t="s">
        <v>9037</v>
      </c>
      <c r="D3135" s="145">
        <v>303</v>
      </c>
      <c r="E3135" s="147">
        <v>43179</v>
      </c>
    </row>
    <row r="3136" spans="1:5" s="7" customFormat="1">
      <c r="A3136" s="7" t="s">
        <v>49</v>
      </c>
      <c r="C3136" s="144" t="s">
        <v>9039</v>
      </c>
      <c r="D3136" s="145">
        <v>302</v>
      </c>
      <c r="E3136" s="147">
        <v>43179</v>
      </c>
    </row>
    <row r="3137" spans="1:5" s="7" customFormat="1">
      <c r="A3137" s="7" t="s">
        <v>49</v>
      </c>
      <c r="C3137" s="144" t="s">
        <v>9041</v>
      </c>
      <c r="D3137" s="145">
        <v>302</v>
      </c>
      <c r="E3137" s="147">
        <v>43179</v>
      </c>
    </row>
    <row r="3138" spans="1:5" s="7" customFormat="1">
      <c r="A3138" s="7" t="s">
        <v>49</v>
      </c>
      <c r="C3138" s="144" t="s">
        <v>9080</v>
      </c>
      <c r="D3138" s="145">
        <v>166</v>
      </c>
      <c r="E3138" s="147">
        <v>43179</v>
      </c>
    </row>
    <row r="3139" spans="1:5" s="7" customFormat="1">
      <c r="A3139" s="7" t="s">
        <v>49</v>
      </c>
      <c r="C3139" s="144" t="s">
        <v>9082</v>
      </c>
      <c r="D3139" s="145">
        <v>60</v>
      </c>
      <c r="E3139" s="147">
        <v>43179</v>
      </c>
    </row>
    <row r="3140" spans="1:5" s="7" customFormat="1">
      <c r="A3140" s="7" t="s">
        <v>49</v>
      </c>
      <c r="C3140" s="144" t="s">
        <v>9084</v>
      </c>
      <c r="D3140" s="145">
        <v>12</v>
      </c>
      <c r="E3140" s="147">
        <v>43179</v>
      </c>
    </row>
    <row r="3141" spans="1:5" s="7" customFormat="1">
      <c r="A3141" s="7" t="s">
        <v>49</v>
      </c>
      <c r="C3141" s="144" t="s">
        <v>9088</v>
      </c>
      <c r="D3141" s="145">
        <v>8</v>
      </c>
      <c r="E3141" s="147">
        <v>43179</v>
      </c>
    </row>
    <row r="3142" spans="1:5" s="7" customFormat="1">
      <c r="A3142" s="7" t="s">
        <v>49</v>
      </c>
      <c r="C3142" s="144" t="s">
        <v>9092</v>
      </c>
      <c r="D3142" s="145">
        <v>5</v>
      </c>
      <c r="E3142" s="147">
        <v>43179</v>
      </c>
    </row>
    <row r="3143" spans="1:5" s="7" customFormat="1">
      <c r="A3143" s="7" t="s">
        <v>49</v>
      </c>
      <c r="C3143" s="144" t="s">
        <v>9094</v>
      </c>
      <c r="D3143" s="145">
        <v>176</v>
      </c>
      <c r="E3143" s="147">
        <v>43179</v>
      </c>
    </row>
    <row r="3144" spans="1:5" s="7" customFormat="1">
      <c r="A3144" s="7" t="s">
        <v>49</v>
      </c>
      <c r="C3144" s="144" t="s">
        <v>9043</v>
      </c>
      <c r="D3144" s="145">
        <v>166</v>
      </c>
      <c r="E3144" s="147">
        <v>43179</v>
      </c>
    </row>
    <row r="3145" spans="1:5" s="7" customFormat="1">
      <c r="A3145" s="7" t="s">
        <v>49</v>
      </c>
      <c r="C3145" s="144" t="s">
        <v>9045</v>
      </c>
      <c r="D3145" s="145">
        <v>100</v>
      </c>
      <c r="E3145" s="147">
        <v>43179</v>
      </c>
    </row>
    <row r="3146" spans="1:5" s="7" customFormat="1">
      <c r="A3146" s="7" t="s">
        <v>49</v>
      </c>
      <c r="C3146" s="144" t="s">
        <v>8101</v>
      </c>
      <c r="D3146" s="145">
        <v>522</v>
      </c>
      <c r="E3146" s="147">
        <v>43179</v>
      </c>
    </row>
    <row r="3147" spans="1:5" s="7" customFormat="1">
      <c r="A3147" s="7" t="s">
        <v>49</v>
      </c>
      <c r="C3147" s="144" t="s">
        <v>8103</v>
      </c>
      <c r="D3147" s="145">
        <v>547</v>
      </c>
      <c r="E3147" s="147">
        <v>43179</v>
      </c>
    </row>
    <row r="3148" spans="1:5" s="7" customFormat="1">
      <c r="A3148" s="7" t="s">
        <v>49</v>
      </c>
      <c r="C3148" s="144" t="s">
        <v>8105</v>
      </c>
      <c r="D3148" s="145">
        <v>586</v>
      </c>
      <c r="E3148" s="147">
        <v>43179</v>
      </c>
    </row>
    <row r="3149" spans="1:5" s="7" customFormat="1">
      <c r="A3149" s="7" t="s">
        <v>49</v>
      </c>
      <c r="C3149" s="144" t="s">
        <v>8107</v>
      </c>
      <c r="D3149" s="145">
        <v>547</v>
      </c>
      <c r="E3149" s="147">
        <v>43179</v>
      </c>
    </row>
    <row r="3150" spans="1:5" s="7" customFormat="1">
      <c r="A3150" s="7" t="s">
        <v>49</v>
      </c>
      <c r="C3150" s="144" t="s">
        <v>8086</v>
      </c>
      <c r="D3150" s="145">
        <v>889</v>
      </c>
      <c r="E3150" s="147">
        <v>43179</v>
      </c>
    </row>
    <row r="3151" spans="1:5" s="7" customFormat="1">
      <c r="A3151" s="7" t="s">
        <v>49</v>
      </c>
      <c r="C3151" s="144" t="s">
        <v>8109</v>
      </c>
      <c r="D3151" s="145">
        <v>547</v>
      </c>
      <c r="E3151" s="147">
        <v>43179</v>
      </c>
    </row>
    <row r="3152" spans="1:5" s="7" customFormat="1">
      <c r="A3152" s="7" t="s">
        <v>49</v>
      </c>
      <c r="C3152" s="144" t="s">
        <v>8111</v>
      </c>
      <c r="D3152" s="145">
        <v>586</v>
      </c>
      <c r="E3152" s="147">
        <v>43179</v>
      </c>
    </row>
    <row r="3153" spans="1:5" s="7" customFormat="1">
      <c r="A3153" s="7" t="s">
        <v>49</v>
      </c>
      <c r="C3153" s="144" t="s">
        <v>8113</v>
      </c>
      <c r="D3153" s="145">
        <v>154</v>
      </c>
      <c r="E3153" s="147">
        <v>43179</v>
      </c>
    </row>
    <row r="3154" spans="1:5" s="7" customFormat="1">
      <c r="A3154" s="7" t="s">
        <v>49</v>
      </c>
      <c r="C3154" s="144" t="s">
        <v>8088</v>
      </c>
      <c r="D3154" s="145">
        <v>344</v>
      </c>
      <c r="E3154" s="147">
        <v>43179</v>
      </c>
    </row>
    <row r="3155" spans="1:5" s="7" customFormat="1">
      <c r="A3155" s="7" t="s">
        <v>49</v>
      </c>
      <c r="C3155" s="144" t="s">
        <v>8115</v>
      </c>
      <c r="D3155" s="145">
        <v>140</v>
      </c>
      <c r="E3155" s="147">
        <v>43179</v>
      </c>
    </row>
    <row r="3156" spans="1:5" s="7" customFormat="1">
      <c r="A3156" s="7" t="s">
        <v>49</v>
      </c>
      <c r="C3156" s="144" t="s">
        <v>8119</v>
      </c>
      <c r="D3156" s="145">
        <v>82</v>
      </c>
      <c r="E3156" s="147">
        <v>43179</v>
      </c>
    </row>
    <row r="3157" spans="1:5" s="7" customFormat="1">
      <c r="A3157" s="7" t="s">
        <v>49</v>
      </c>
      <c r="C3157" s="144" t="s">
        <v>8121</v>
      </c>
      <c r="D3157" s="145">
        <v>186</v>
      </c>
      <c r="E3157" s="147">
        <v>43179</v>
      </c>
    </row>
    <row r="3158" spans="1:5" s="7" customFormat="1">
      <c r="A3158" s="7" t="s">
        <v>49</v>
      </c>
      <c r="C3158" s="144" t="s">
        <v>8123</v>
      </c>
      <c r="D3158" s="145">
        <v>242</v>
      </c>
      <c r="E3158" s="147">
        <v>43179</v>
      </c>
    </row>
    <row r="3159" spans="1:5" s="7" customFormat="1">
      <c r="A3159" s="7" t="s">
        <v>49</v>
      </c>
      <c r="C3159" s="144" t="s">
        <v>8125</v>
      </c>
      <c r="D3159" s="145">
        <v>586</v>
      </c>
      <c r="E3159" s="147">
        <v>43179</v>
      </c>
    </row>
    <row r="3160" spans="1:5" s="7" customFormat="1">
      <c r="A3160" s="7" t="s">
        <v>49</v>
      </c>
      <c r="C3160" s="144" t="s">
        <v>8127</v>
      </c>
      <c r="D3160" s="145">
        <v>0</v>
      </c>
      <c r="E3160" s="147">
        <v>43179</v>
      </c>
    </row>
    <row r="3161" spans="1:5" s="7" customFormat="1">
      <c r="A3161" s="7" t="s">
        <v>49</v>
      </c>
      <c r="C3161" s="144" t="s">
        <v>9252</v>
      </c>
      <c r="D3161" s="145">
        <v>463</v>
      </c>
      <c r="E3161" s="147">
        <v>43179</v>
      </c>
    </row>
    <row r="3162" spans="1:5" s="7" customFormat="1">
      <c r="A3162" s="7" t="s">
        <v>49</v>
      </c>
      <c r="C3162" s="144" t="s">
        <v>8129</v>
      </c>
      <c r="D3162" s="145">
        <v>240</v>
      </c>
      <c r="E3162" s="147">
        <v>43179</v>
      </c>
    </row>
    <row r="3163" spans="1:5" s="7" customFormat="1">
      <c r="A3163" s="7" t="s">
        <v>49</v>
      </c>
      <c r="C3163" s="144" t="s">
        <v>8090</v>
      </c>
      <c r="D3163" s="145">
        <v>113</v>
      </c>
      <c r="E3163" s="147">
        <v>43179</v>
      </c>
    </row>
    <row r="3164" spans="1:5" s="7" customFormat="1">
      <c r="A3164" s="7" t="s">
        <v>49</v>
      </c>
      <c r="C3164" s="144" t="s">
        <v>8136</v>
      </c>
      <c r="D3164" s="145">
        <v>586</v>
      </c>
      <c r="E3164" s="147">
        <v>43179</v>
      </c>
    </row>
    <row r="3165" spans="1:5" s="7" customFormat="1">
      <c r="A3165" s="7" t="s">
        <v>49</v>
      </c>
      <c r="C3165" s="144" t="s">
        <v>8092</v>
      </c>
      <c r="D3165" s="145">
        <v>211</v>
      </c>
      <c r="E3165" s="147">
        <v>43179</v>
      </c>
    </row>
    <row r="3166" spans="1:5" s="7" customFormat="1">
      <c r="A3166" s="7" t="s">
        <v>49</v>
      </c>
      <c r="C3166" s="144" t="s">
        <v>8204</v>
      </c>
      <c r="D3166" s="145">
        <v>332</v>
      </c>
      <c r="E3166" s="147">
        <v>43179</v>
      </c>
    </row>
    <row r="3167" spans="1:5" s="7" customFormat="1">
      <c r="A3167" s="7" t="s">
        <v>49</v>
      </c>
      <c r="C3167" s="144" t="s">
        <v>8138</v>
      </c>
      <c r="D3167" s="145">
        <v>2</v>
      </c>
      <c r="E3167" s="147">
        <v>43179</v>
      </c>
    </row>
    <row r="3168" spans="1:5" s="7" customFormat="1">
      <c r="A3168" s="7" t="s">
        <v>49</v>
      </c>
      <c r="C3168" s="144" t="s">
        <v>8206</v>
      </c>
      <c r="D3168" s="145">
        <v>153</v>
      </c>
      <c r="E3168" s="147">
        <v>43179</v>
      </c>
    </row>
    <row r="3169" spans="1:5" s="7" customFormat="1">
      <c r="A3169" s="7" t="s">
        <v>49</v>
      </c>
      <c r="C3169" s="144" t="s">
        <v>8208</v>
      </c>
      <c r="D3169" s="145">
        <v>885</v>
      </c>
      <c r="E3169" s="147">
        <v>43179</v>
      </c>
    </row>
    <row r="3170" spans="1:5" s="7" customFormat="1">
      <c r="A3170" s="7" t="s">
        <v>49</v>
      </c>
      <c r="C3170" s="144" t="s">
        <v>8210</v>
      </c>
      <c r="D3170" s="145">
        <v>126</v>
      </c>
      <c r="E3170" s="147">
        <v>43179</v>
      </c>
    </row>
    <row r="3171" spans="1:5" s="7" customFormat="1">
      <c r="A3171" s="7" t="s">
        <v>49</v>
      </c>
      <c r="C3171" s="144" t="s">
        <v>8212</v>
      </c>
      <c r="D3171" s="145">
        <v>159</v>
      </c>
      <c r="E3171" s="147">
        <v>43179</v>
      </c>
    </row>
    <row r="3172" spans="1:5" s="7" customFormat="1">
      <c r="A3172" s="7" t="s">
        <v>49</v>
      </c>
      <c r="C3172" s="144" t="s">
        <v>8214</v>
      </c>
      <c r="D3172" s="145">
        <v>161</v>
      </c>
      <c r="E3172" s="147">
        <v>43179</v>
      </c>
    </row>
    <row r="3173" spans="1:5" s="7" customFormat="1">
      <c r="A3173" s="7" t="s">
        <v>49</v>
      </c>
      <c r="C3173" s="144" t="s">
        <v>8216</v>
      </c>
      <c r="D3173" s="145">
        <v>152</v>
      </c>
      <c r="E3173" s="147">
        <v>43179</v>
      </c>
    </row>
    <row r="3174" spans="1:5" s="7" customFormat="1">
      <c r="A3174" s="7" t="s">
        <v>49</v>
      </c>
      <c r="C3174" s="144" t="s">
        <v>8218</v>
      </c>
      <c r="D3174" s="145">
        <v>80</v>
      </c>
      <c r="E3174" s="147">
        <v>43179</v>
      </c>
    </row>
    <row r="3175" spans="1:5" s="7" customFormat="1">
      <c r="A3175" s="7" t="s">
        <v>49</v>
      </c>
      <c r="C3175" s="144" t="s">
        <v>8220</v>
      </c>
      <c r="D3175" s="145">
        <v>75</v>
      </c>
      <c r="E3175" s="147">
        <v>43179</v>
      </c>
    </row>
    <row r="3176" spans="1:5" s="7" customFormat="1">
      <c r="A3176" s="7" t="s">
        <v>49</v>
      </c>
      <c r="C3176" s="144" t="s">
        <v>8221</v>
      </c>
      <c r="D3176" s="145">
        <v>60</v>
      </c>
      <c r="E3176" s="147">
        <v>43179</v>
      </c>
    </row>
    <row r="3177" spans="1:5" s="7" customFormat="1">
      <c r="A3177" s="7" t="s">
        <v>49</v>
      </c>
      <c r="C3177" s="144" t="s">
        <v>8223</v>
      </c>
      <c r="D3177" s="145">
        <v>226</v>
      </c>
      <c r="E3177" s="147">
        <v>43179</v>
      </c>
    </row>
    <row r="3178" spans="1:5" s="7" customFormat="1">
      <c r="A3178" s="7" t="s">
        <v>49</v>
      </c>
      <c r="C3178" s="144" t="s">
        <v>8225</v>
      </c>
      <c r="D3178" s="145">
        <v>94</v>
      </c>
      <c r="E3178" s="147">
        <v>43179</v>
      </c>
    </row>
    <row r="3179" spans="1:5" s="7" customFormat="1">
      <c r="A3179" s="7" t="s">
        <v>49</v>
      </c>
      <c r="C3179" s="144" t="s">
        <v>8227</v>
      </c>
      <c r="D3179" s="145">
        <v>693</v>
      </c>
      <c r="E3179" s="147">
        <v>43179</v>
      </c>
    </row>
    <row r="3180" spans="1:5" s="7" customFormat="1">
      <c r="A3180" s="7" t="s">
        <v>49</v>
      </c>
      <c r="C3180" s="144" t="s">
        <v>8229</v>
      </c>
      <c r="D3180" s="145">
        <v>695</v>
      </c>
      <c r="E3180" s="147">
        <v>43179</v>
      </c>
    </row>
    <row r="3181" spans="1:5" s="7" customFormat="1">
      <c r="A3181" s="7" t="s">
        <v>49</v>
      </c>
      <c r="C3181" s="144" t="s">
        <v>8231</v>
      </c>
      <c r="D3181" s="145">
        <v>1</v>
      </c>
      <c r="E3181" s="147">
        <v>43179</v>
      </c>
    </row>
    <row r="3182" spans="1:5" s="7" customFormat="1">
      <c r="A3182" s="7" t="s">
        <v>49</v>
      </c>
      <c r="C3182" s="144" t="s">
        <v>8233</v>
      </c>
      <c r="D3182" s="145">
        <v>241</v>
      </c>
      <c r="E3182" s="147">
        <v>43179</v>
      </c>
    </row>
    <row r="3183" spans="1:5" s="7" customFormat="1">
      <c r="A3183" s="7" t="s">
        <v>49</v>
      </c>
      <c r="C3183" s="144" t="s">
        <v>8235</v>
      </c>
      <c r="D3183" s="145">
        <v>708</v>
      </c>
      <c r="E3183" s="147">
        <v>43179</v>
      </c>
    </row>
    <row r="3184" spans="1:5" s="7" customFormat="1">
      <c r="A3184" s="7" t="s">
        <v>49</v>
      </c>
      <c r="C3184" s="144" t="s">
        <v>8237</v>
      </c>
      <c r="D3184" s="145">
        <v>317</v>
      </c>
      <c r="E3184" s="147">
        <v>43179</v>
      </c>
    </row>
    <row r="3185" spans="1:5" s="7" customFormat="1">
      <c r="A3185" s="7" t="s">
        <v>49</v>
      </c>
      <c r="C3185" s="144" t="s">
        <v>8239</v>
      </c>
      <c r="D3185" s="145">
        <v>80</v>
      </c>
      <c r="E3185" s="147">
        <v>43179</v>
      </c>
    </row>
    <row r="3186" spans="1:5" s="7" customFormat="1">
      <c r="A3186" s="7" t="s">
        <v>49</v>
      </c>
      <c r="C3186" s="144" t="s">
        <v>8241</v>
      </c>
      <c r="D3186" s="145">
        <v>96</v>
      </c>
      <c r="E3186" s="147">
        <v>43179</v>
      </c>
    </row>
    <row r="3187" spans="1:5" s="7" customFormat="1">
      <c r="A3187" s="7" t="s">
        <v>49</v>
      </c>
      <c r="C3187" s="144" t="s">
        <v>8242</v>
      </c>
      <c r="D3187" s="145">
        <v>63</v>
      </c>
      <c r="E3187" s="147">
        <v>43179</v>
      </c>
    </row>
    <row r="3188" spans="1:5" s="7" customFormat="1">
      <c r="A3188" s="7" t="s">
        <v>49</v>
      </c>
      <c r="C3188" s="144" t="s">
        <v>8243</v>
      </c>
      <c r="D3188" s="145">
        <v>854</v>
      </c>
      <c r="E3188" s="147">
        <v>43179</v>
      </c>
    </row>
    <row r="3189" spans="1:5" s="7" customFormat="1">
      <c r="A3189" s="7" t="s">
        <v>49</v>
      </c>
      <c r="C3189" s="144" t="s">
        <v>8245</v>
      </c>
      <c r="D3189" s="145">
        <v>213</v>
      </c>
      <c r="E3189" s="147">
        <v>43179</v>
      </c>
    </row>
    <row r="3190" spans="1:5" s="7" customFormat="1">
      <c r="A3190" s="7" t="s">
        <v>49</v>
      </c>
      <c r="C3190" s="144" t="s">
        <v>8247</v>
      </c>
      <c r="D3190" s="145">
        <v>840</v>
      </c>
      <c r="E3190" s="147">
        <v>43179</v>
      </c>
    </row>
    <row r="3191" spans="1:5" s="7" customFormat="1">
      <c r="A3191" s="7" t="s">
        <v>49</v>
      </c>
      <c r="C3191" s="144" t="s">
        <v>8249</v>
      </c>
      <c r="D3191" s="145">
        <v>38</v>
      </c>
      <c r="E3191" s="147">
        <v>43179</v>
      </c>
    </row>
    <row r="3192" spans="1:5" s="7" customFormat="1">
      <c r="A3192" s="7" t="s">
        <v>49</v>
      </c>
      <c r="C3192" s="144" t="s">
        <v>8251</v>
      </c>
      <c r="D3192" s="145">
        <v>10</v>
      </c>
      <c r="E3192" s="147">
        <v>43179</v>
      </c>
    </row>
    <row r="3193" spans="1:5" s="7" customFormat="1">
      <c r="A3193" s="7" t="s">
        <v>49</v>
      </c>
      <c r="C3193" s="144" t="s">
        <v>8252</v>
      </c>
      <c r="D3193" s="145">
        <v>6</v>
      </c>
      <c r="E3193" s="147">
        <v>43179</v>
      </c>
    </row>
    <row r="3194" spans="1:5" s="7" customFormat="1">
      <c r="A3194" s="7" t="s">
        <v>49</v>
      </c>
      <c r="C3194" s="144" t="s">
        <v>8253</v>
      </c>
      <c r="D3194" s="145">
        <v>99</v>
      </c>
      <c r="E3194" s="147">
        <v>43179</v>
      </c>
    </row>
    <row r="3195" spans="1:5" s="7" customFormat="1">
      <c r="A3195" s="7" t="s">
        <v>49</v>
      </c>
      <c r="C3195" s="144" t="s">
        <v>8255</v>
      </c>
      <c r="D3195" s="145">
        <v>14</v>
      </c>
      <c r="E3195" s="147">
        <v>43179</v>
      </c>
    </row>
    <row r="3196" spans="1:5" s="7" customFormat="1">
      <c r="A3196" s="7" t="s">
        <v>49</v>
      </c>
      <c r="C3196" s="144" t="s">
        <v>8256</v>
      </c>
      <c r="D3196" s="145">
        <v>13</v>
      </c>
      <c r="E3196" s="147">
        <v>43179</v>
      </c>
    </row>
    <row r="3197" spans="1:5" s="7" customFormat="1">
      <c r="A3197" s="7" t="s">
        <v>49</v>
      </c>
      <c r="C3197" s="144" t="s">
        <v>8257</v>
      </c>
      <c r="D3197" s="145">
        <v>22</v>
      </c>
      <c r="E3197" s="147">
        <v>43179</v>
      </c>
    </row>
    <row r="3198" spans="1:5" s="7" customFormat="1">
      <c r="A3198" s="7" t="s">
        <v>49</v>
      </c>
      <c r="C3198" s="144" t="s">
        <v>8259</v>
      </c>
      <c r="D3198" s="145">
        <v>2</v>
      </c>
      <c r="E3198" s="147">
        <v>43179</v>
      </c>
    </row>
    <row r="3199" spans="1:5" s="7" customFormat="1">
      <c r="A3199" s="7" t="s">
        <v>49</v>
      </c>
      <c r="C3199" s="144" t="s">
        <v>8261</v>
      </c>
      <c r="D3199" s="145">
        <v>63</v>
      </c>
      <c r="E3199" s="147">
        <v>43179</v>
      </c>
    </row>
    <row r="3200" spans="1:5" s="7" customFormat="1">
      <c r="A3200" s="7" t="s">
        <v>49</v>
      </c>
      <c r="C3200" s="144" t="s">
        <v>8263</v>
      </c>
      <c r="D3200" s="145">
        <v>14</v>
      </c>
      <c r="E3200" s="147">
        <v>43179</v>
      </c>
    </row>
    <row r="3201" spans="1:5" s="7" customFormat="1">
      <c r="A3201" s="7" t="s">
        <v>49</v>
      </c>
      <c r="C3201" s="144" t="s">
        <v>8265</v>
      </c>
      <c r="D3201" s="145">
        <v>14</v>
      </c>
      <c r="E3201" s="147">
        <v>43179</v>
      </c>
    </row>
    <row r="3202" spans="1:5" s="7" customFormat="1">
      <c r="A3202" s="7" t="s">
        <v>49</v>
      </c>
      <c r="C3202" s="144" t="s">
        <v>8266</v>
      </c>
      <c r="D3202" s="145">
        <v>15</v>
      </c>
      <c r="E3202" s="147">
        <v>43179</v>
      </c>
    </row>
    <row r="3203" spans="1:5" s="7" customFormat="1">
      <c r="A3203" s="7" t="s">
        <v>49</v>
      </c>
      <c r="C3203" s="144" t="s">
        <v>8267</v>
      </c>
      <c r="D3203" s="145">
        <v>41</v>
      </c>
      <c r="E3203" s="147">
        <v>43179</v>
      </c>
    </row>
    <row r="3204" spans="1:5" s="7" customFormat="1">
      <c r="A3204" s="7" t="s">
        <v>49</v>
      </c>
      <c r="C3204" s="144" t="s">
        <v>8269</v>
      </c>
      <c r="D3204" s="145">
        <v>59</v>
      </c>
      <c r="E3204" s="147">
        <v>43179</v>
      </c>
    </row>
    <row r="3205" spans="1:5" s="7" customFormat="1">
      <c r="A3205" s="7" t="s">
        <v>49</v>
      </c>
      <c r="C3205" s="144" t="s">
        <v>8270</v>
      </c>
      <c r="D3205" s="145">
        <v>43</v>
      </c>
      <c r="E3205" s="147">
        <v>43179</v>
      </c>
    </row>
    <row r="3206" spans="1:5" s="7" customFormat="1">
      <c r="A3206" s="7" t="s">
        <v>49</v>
      </c>
      <c r="C3206" s="144" t="s">
        <v>8271</v>
      </c>
      <c r="D3206" s="145">
        <v>26</v>
      </c>
      <c r="E3206" s="147">
        <v>43179</v>
      </c>
    </row>
    <row r="3207" spans="1:5" s="7" customFormat="1">
      <c r="A3207" s="7" t="s">
        <v>49</v>
      </c>
      <c r="C3207" s="144" t="s">
        <v>8273</v>
      </c>
      <c r="D3207" s="145">
        <v>28</v>
      </c>
      <c r="E3207" s="147">
        <v>43179</v>
      </c>
    </row>
    <row r="3208" spans="1:5" s="7" customFormat="1">
      <c r="A3208" s="7" t="s">
        <v>49</v>
      </c>
      <c r="C3208" s="144" t="s">
        <v>8274</v>
      </c>
      <c r="D3208" s="145">
        <v>40</v>
      </c>
      <c r="E3208" s="147">
        <v>43179</v>
      </c>
    </row>
    <row r="3209" spans="1:5" s="7" customFormat="1">
      <c r="A3209" s="7" t="s">
        <v>49</v>
      </c>
      <c r="C3209" s="144" t="s">
        <v>8275</v>
      </c>
      <c r="D3209" s="145">
        <v>3</v>
      </c>
      <c r="E3209" s="147">
        <v>43179</v>
      </c>
    </row>
    <row r="3210" spans="1:5" s="7" customFormat="1">
      <c r="A3210" s="7" t="s">
        <v>49</v>
      </c>
      <c r="C3210" s="144" t="s">
        <v>8674</v>
      </c>
      <c r="D3210" s="145">
        <v>4</v>
      </c>
      <c r="E3210" s="147">
        <v>43179</v>
      </c>
    </row>
    <row r="3211" spans="1:5" s="7" customFormat="1">
      <c r="A3211" s="7" t="s">
        <v>49</v>
      </c>
      <c r="C3211" s="144" t="s">
        <v>8675</v>
      </c>
      <c r="D3211" s="145">
        <v>161</v>
      </c>
      <c r="E3211" s="147">
        <v>43179</v>
      </c>
    </row>
    <row r="3212" spans="1:5" s="7" customFormat="1">
      <c r="A3212" s="7" t="s">
        <v>49</v>
      </c>
      <c r="C3212" s="144" t="s">
        <v>8677</v>
      </c>
      <c r="D3212" s="145">
        <v>672</v>
      </c>
      <c r="E3212" s="147">
        <v>43179</v>
      </c>
    </row>
    <row r="3213" spans="1:5" s="7" customFormat="1">
      <c r="A3213" s="7" t="s">
        <v>49</v>
      </c>
      <c r="C3213" s="144" t="s">
        <v>8364</v>
      </c>
      <c r="D3213" s="145">
        <v>288</v>
      </c>
      <c r="E3213" s="147">
        <v>43179</v>
      </c>
    </row>
    <row r="3214" spans="1:5" s="7" customFormat="1">
      <c r="A3214" s="7" t="s">
        <v>49</v>
      </c>
      <c r="C3214" s="144" t="s">
        <v>9096</v>
      </c>
      <c r="D3214" s="145">
        <v>1380</v>
      </c>
      <c r="E3214" s="147">
        <v>43179</v>
      </c>
    </row>
    <row r="3215" spans="1:5" s="7" customFormat="1">
      <c r="A3215" s="7" t="s">
        <v>49</v>
      </c>
      <c r="C3215" s="144" t="s">
        <v>8299</v>
      </c>
      <c r="D3215" s="145">
        <v>23</v>
      </c>
      <c r="E3215" s="147">
        <v>43179</v>
      </c>
    </row>
    <row r="3216" spans="1:5" s="7" customFormat="1">
      <c r="A3216" s="7" t="s">
        <v>49</v>
      </c>
      <c r="C3216" s="144" t="s">
        <v>8302</v>
      </c>
      <c r="D3216" s="145">
        <v>12</v>
      </c>
      <c r="E3216" s="147">
        <v>43179</v>
      </c>
    </row>
    <row r="3217" spans="1:5" s="7" customFormat="1">
      <c r="A3217" s="7" t="s">
        <v>49</v>
      </c>
      <c r="C3217" s="144" t="s">
        <v>5049</v>
      </c>
      <c r="D3217" s="145">
        <v>5</v>
      </c>
      <c r="E3217" s="147">
        <v>43179</v>
      </c>
    </row>
    <row r="3218" spans="1:5" s="7" customFormat="1">
      <c r="A3218" s="7" t="s">
        <v>49</v>
      </c>
      <c r="C3218" s="144" t="s">
        <v>5051</v>
      </c>
      <c r="D3218" s="145">
        <v>3</v>
      </c>
      <c r="E3218" s="147">
        <v>43179</v>
      </c>
    </row>
    <row r="3219" spans="1:5" s="7" customFormat="1">
      <c r="A3219" s="7" t="s">
        <v>49</v>
      </c>
      <c r="C3219" s="144" t="s">
        <v>5053</v>
      </c>
      <c r="D3219" s="145">
        <v>3</v>
      </c>
      <c r="E3219" s="147">
        <v>43179</v>
      </c>
    </row>
    <row r="3220" spans="1:5" s="7" customFormat="1">
      <c r="A3220" s="7" t="s">
        <v>49</v>
      </c>
      <c r="C3220" s="144" t="s">
        <v>5055</v>
      </c>
      <c r="D3220" s="145">
        <v>1</v>
      </c>
      <c r="E3220" s="147">
        <v>43179</v>
      </c>
    </row>
    <row r="3221" spans="1:5" s="7" customFormat="1">
      <c r="A3221" s="7" t="s">
        <v>49</v>
      </c>
      <c r="C3221" s="144" t="s">
        <v>5057</v>
      </c>
      <c r="D3221" s="145">
        <v>6</v>
      </c>
      <c r="E3221" s="147">
        <v>43179</v>
      </c>
    </row>
    <row r="3222" spans="1:5" s="7" customFormat="1">
      <c r="A3222" s="7" t="s">
        <v>49</v>
      </c>
      <c r="C3222" s="144" t="s">
        <v>4785</v>
      </c>
      <c r="D3222" s="145">
        <v>164</v>
      </c>
      <c r="E3222" s="147">
        <v>43179</v>
      </c>
    </row>
    <row r="3223" spans="1:5" s="7" customFormat="1">
      <c r="A3223" s="7" t="s">
        <v>49</v>
      </c>
      <c r="C3223" s="144" t="s">
        <v>5059</v>
      </c>
      <c r="D3223" s="145">
        <v>53</v>
      </c>
      <c r="E3223" s="147">
        <v>43179</v>
      </c>
    </row>
    <row r="3224" spans="1:5" s="7" customFormat="1">
      <c r="A3224" s="7" t="s">
        <v>49</v>
      </c>
      <c r="C3224" s="144" t="s">
        <v>5063</v>
      </c>
      <c r="D3224" s="145">
        <v>15</v>
      </c>
      <c r="E3224" s="147">
        <v>43179</v>
      </c>
    </row>
    <row r="3225" spans="1:5" s="7" customFormat="1">
      <c r="A3225" s="7" t="s">
        <v>49</v>
      </c>
      <c r="C3225" s="144" t="s">
        <v>5027</v>
      </c>
      <c r="D3225" s="145">
        <v>79</v>
      </c>
      <c r="E3225" s="147">
        <v>43179</v>
      </c>
    </row>
    <row r="3226" spans="1:5" s="7" customFormat="1">
      <c r="A3226" s="7" t="s">
        <v>49</v>
      </c>
      <c r="C3226" s="144" t="s">
        <v>4872</v>
      </c>
      <c r="D3226" s="145">
        <v>25</v>
      </c>
      <c r="E3226" s="147">
        <v>43179</v>
      </c>
    </row>
    <row r="3227" spans="1:5" s="7" customFormat="1">
      <c r="A3227" s="7" t="s">
        <v>49</v>
      </c>
      <c r="C3227" s="144" t="s">
        <v>4874</v>
      </c>
      <c r="D3227" s="145">
        <v>212</v>
      </c>
      <c r="E3227" s="147">
        <v>43179</v>
      </c>
    </row>
    <row r="3228" spans="1:5" s="7" customFormat="1">
      <c r="A3228" s="7" t="s">
        <v>49</v>
      </c>
      <c r="C3228" s="144" t="s">
        <v>4876</v>
      </c>
      <c r="D3228" s="145">
        <v>263</v>
      </c>
      <c r="E3228" s="147">
        <v>43179</v>
      </c>
    </row>
    <row r="3229" spans="1:5" s="7" customFormat="1">
      <c r="A3229" s="7" t="s">
        <v>49</v>
      </c>
      <c r="C3229" s="144" t="s">
        <v>4878</v>
      </c>
      <c r="D3229" s="145">
        <v>126</v>
      </c>
      <c r="E3229" s="147">
        <v>43179</v>
      </c>
    </row>
    <row r="3230" spans="1:5" s="7" customFormat="1">
      <c r="A3230" s="7" t="s">
        <v>49</v>
      </c>
      <c r="C3230" s="144" t="s">
        <v>4880</v>
      </c>
      <c r="D3230" s="145">
        <v>159</v>
      </c>
      <c r="E3230" s="147">
        <v>43179</v>
      </c>
    </row>
    <row r="3231" spans="1:5" s="7" customFormat="1">
      <c r="A3231" s="7" t="s">
        <v>49</v>
      </c>
      <c r="C3231" s="144" t="s">
        <v>4882</v>
      </c>
      <c r="D3231" s="145">
        <v>55</v>
      </c>
      <c r="E3231" s="147">
        <v>43179</v>
      </c>
    </row>
    <row r="3232" spans="1:5" s="7" customFormat="1">
      <c r="A3232" s="7" t="s">
        <v>49</v>
      </c>
      <c r="C3232" s="144" t="s">
        <v>4884</v>
      </c>
      <c r="D3232" s="145">
        <v>33</v>
      </c>
      <c r="E3232" s="147">
        <v>43179</v>
      </c>
    </row>
    <row r="3233" spans="1:5" s="7" customFormat="1">
      <c r="A3233" s="7" t="s">
        <v>49</v>
      </c>
      <c r="C3233" s="144" t="s">
        <v>4886</v>
      </c>
      <c r="D3233" s="145">
        <v>131</v>
      </c>
      <c r="E3233" s="147">
        <v>43179</v>
      </c>
    </row>
    <row r="3234" spans="1:5" s="7" customFormat="1">
      <c r="A3234" s="7" t="s">
        <v>49</v>
      </c>
      <c r="C3234" s="144" t="s">
        <v>4888</v>
      </c>
      <c r="D3234" s="145">
        <v>22</v>
      </c>
      <c r="E3234" s="147">
        <v>43179</v>
      </c>
    </row>
    <row r="3235" spans="1:5" s="7" customFormat="1">
      <c r="A3235" s="7" t="s">
        <v>49</v>
      </c>
      <c r="C3235" s="144" t="s">
        <v>4890</v>
      </c>
      <c r="D3235" s="145">
        <v>26</v>
      </c>
      <c r="E3235" s="147">
        <v>43179</v>
      </c>
    </row>
    <row r="3236" spans="1:5" s="7" customFormat="1">
      <c r="A3236" s="7" t="s">
        <v>49</v>
      </c>
      <c r="C3236" s="144" t="s">
        <v>4892</v>
      </c>
      <c r="D3236" s="145">
        <v>103</v>
      </c>
      <c r="E3236" s="147">
        <v>43179</v>
      </c>
    </row>
    <row r="3237" spans="1:5" s="7" customFormat="1">
      <c r="A3237" s="7" t="s">
        <v>49</v>
      </c>
      <c r="C3237" s="144" t="s">
        <v>4896</v>
      </c>
      <c r="D3237" s="145">
        <v>20</v>
      </c>
      <c r="E3237" s="147">
        <v>43179</v>
      </c>
    </row>
    <row r="3238" spans="1:5" s="7" customFormat="1">
      <c r="A3238" s="7" t="s">
        <v>49</v>
      </c>
      <c r="C3238" s="144" t="s">
        <v>4898</v>
      </c>
      <c r="D3238" s="145">
        <v>1253</v>
      </c>
      <c r="E3238" s="147">
        <v>43179</v>
      </c>
    </row>
    <row r="3239" spans="1:5" s="7" customFormat="1">
      <c r="A3239" s="7" t="s">
        <v>49</v>
      </c>
      <c r="C3239" s="144" t="s">
        <v>4900</v>
      </c>
      <c r="D3239" s="145">
        <v>35</v>
      </c>
      <c r="E3239" s="147">
        <v>43179</v>
      </c>
    </row>
    <row r="3240" spans="1:5" s="7" customFormat="1">
      <c r="A3240" s="7" t="s">
        <v>49</v>
      </c>
      <c r="C3240" s="144" t="s">
        <v>4902</v>
      </c>
      <c r="D3240" s="145">
        <v>76</v>
      </c>
      <c r="E3240" s="147">
        <v>43179</v>
      </c>
    </row>
    <row r="3241" spans="1:5" s="7" customFormat="1">
      <c r="A3241" s="7" t="s">
        <v>49</v>
      </c>
      <c r="C3241" s="144" t="s">
        <v>4904</v>
      </c>
      <c r="D3241" s="145">
        <v>932</v>
      </c>
      <c r="E3241" s="147">
        <v>43179</v>
      </c>
    </row>
    <row r="3242" spans="1:5" s="7" customFormat="1">
      <c r="A3242" s="7" t="s">
        <v>49</v>
      </c>
      <c r="C3242" s="144" t="s">
        <v>4906</v>
      </c>
      <c r="D3242" s="145">
        <v>113</v>
      </c>
      <c r="E3242" s="147">
        <v>43179</v>
      </c>
    </row>
    <row r="3243" spans="1:5" s="7" customFormat="1">
      <c r="A3243" s="7" t="s">
        <v>49</v>
      </c>
      <c r="C3243" s="144" t="s">
        <v>4908</v>
      </c>
      <c r="D3243" s="145">
        <v>6</v>
      </c>
      <c r="E3243" s="147">
        <v>43179</v>
      </c>
    </row>
    <row r="3244" spans="1:5" s="7" customFormat="1">
      <c r="A3244" s="7" t="s">
        <v>49</v>
      </c>
      <c r="C3244" s="144" t="s">
        <v>4910</v>
      </c>
      <c r="D3244" s="145">
        <v>350</v>
      </c>
      <c r="E3244" s="147">
        <v>43179</v>
      </c>
    </row>
    <row r="3245" spans="1:5" s="7" customFormat="1">
      <c r="A3245" s="7" t="s">
        <v>49</v>
      </c>
      <c r="C3245" s="144" t="s">
        <v>4912</v>
      </c>
      <c r="D3245" s="145">
        <v>3</v>
      </c>
      <c r="E3245" s="147">
        <v>43179</v>
      </c>
    </row>
    <row r="3246" spans="1:5" s="7" customFormat="1">
      <c r="A3246" s="7" t="s">
        <v>49</v>
      </c>
      <c r="C3246" s="144" t="s">
        <v>4914</v>
      </c>
      <c r="D3246" s="145">
        <v>21</v>
      </c>
      <c r="E3246" s="147">
        <v>43179</v>
      </c>
    </row>
    <row r="3247" spans="1:5" s="7" customFormat="1">
      <c r="A3247" s="7" t="s">
        <v>49</v>
      </c>
      <c r="C3247" s="144" t="s">
        <v>4916</v>
      </c>
      <c r="D3247" s="145">
        <v>5</v>
      </c>
      <c r="E3247" s="147">
        <v>43179</v>
      </c>
    </row>
    <row r="3248" spans="1:5" s="7" customFormat="1">
      <c r="A3248" s="7" t="s">
        <v>49</v>
      </c>
      <c r="C3248" s="144" t="s">
        <v>4918</v>
      </c>
      <c r="D3248" s="145">
        <v>217</v>
      </c>
      <c r="E3248" s="147">
        <v>43179</v>
      </c>
    </row>
    <row r="3249" spans="1:5" s="7" customFormat="1">
      <c r="A3249" s="7" t="s">
        <v>49</v>
      </c>
      <c r="C3249" s="144" t="s">
        <v>4920</v>
      </c>
      <c r="D3249" s="145">
        <v>8</v>
      </c>
      <c r="E3249" s="147">
        <v>43179</v>
      </c>
    </row>
    <row r="3250" spans="1:5" s="7" customFormat="1">
      <c r="A3250" s="7" t="s">
        <v>49</v>
      </c>
      <c r="C3250" s="144" t="s">
        <v>4922</v>
      </c>
      <c r="D3250" s="145">
        <v>7</v>
      </c>
      <c r="E3250" s="147">
        <v>43179</v>
      </c>
    </row>
    <row r="3251" spans="1:5" s="7" customFormat="1">
      <c r="A3251" s="7" t="s">
        <v>49</v>
      </c>
      <c r="C3251" s="144" t="s">
        <v>4930</v>
      </c>
      <c r="D3251" s="145">
        <v>67</v>
      </c>
      <c r="E3251" s="147">
        <v>43179</v>
      </c>
    </row>
    <row r="3252" spans="1:5" s="7" customFormat="1">
      <c r="A3252" s="7" t="s">
        <v>49</v>
      </c>
      <c r="C3252" s="144" t="s">
        <v>4932</v>
      </c>
      <c r="D3252" s="145">
        <v>1</v>
      </c>
      <c r="E3252" s="147">
        <v>43179</v>
      </c>
    </row>
    <row r="3253" spans="1:5" s="7" customFormat="1">
      <c r="A3253" s="7" t="s">
        <v>49</v>
      </c>
      <c r="C3253" s="144" t="s">
        <v>4934</v>
      </c>
      <c r="D3253" s="145">
        <v>68</v>
      </c>
      <c r="E3253" s="147">
        <v>43179</v>
      </c>
    </row>
    <row r="3254" spans="1:5" s="7" customFormat="1">
      <c r="A3254" s="7" t="s">
        <v>49</v>
      </c>
      <c r="C3254" s="144" t="s">
        <v>4936</v>
      </c>
      <c r="D3254" s="145">
        <v>2</v>
      </c>
      <c r="E3254" s="147">
        <v>43179</v>
      </c>
    </row>
    <row r="3255" spans="1:5" s="7" customFormat="1">
      <c r="A3255" s="7" t="s">
        <v>49</v>
      </c>
      <c r="C3255" s="144" t="s">
        <v>4938</v>
      </c>
      <c r="D3255" s="145">
        <v>15</v>
      </c>
      <c r="E3255" s="147">
        <v>43179</v>
      </c>
    </row>
    <row r="3256" spans="1:5" s="7" customFormat="1">
      <c r="A3256" s="7" t="s">
        <v>49</v>
      </c>
      <c r="C3256" s="144" t="s">
        <v>4940</v>
      </c>
      <c r="D3256" s="145">
        <v>309</v>
      </c>
      <c r="E3256" s="147">
        <v>43179</v>
      </c>
    </row>
    <row r="3257" spans="1:5" s="7" customFormat="1">
      <c r="A3257" s="7" t="s">
        <v>49</v>
      </c>
      <c r="C3257" s="144" t="s">
        <v>4942</v>
      </c>
      <c r="D3257" s="145">
        <v>48</v>
      </c>
      <c r="E3257" s="147">
        <v>43179</v>
      </c>
    </row>
    <row r="3258" spans="1:5" s="7" customFormat="1">
      <c r="A3258" s="7" t="s">
        <v>49</v>
      </c>
      <c r="C3258" s="144" t="s">
        <v>4944</v>
      </c>
      <c r="D3258" s="145">
        <v>132</v>
      </c>
      <c r="E3258" s="147">
        <v>43179</v>
      </c>
    </row>
    <row r="3259" spans="1:5" s="7" customFormat="1">
      <c r="A3259" s="7" t="s">
        <v>49</v>
      </c>
      <c r="C3259" s="144" t="s">
        <v>4946</v>
      </c>
      <c r="D3259" s="145">
        <v>1855</v>
      </c>
      <c r="E3259" s="147">
        <v>43179</v>
      </c>
    </row>
    <row r="3260" spans="1:5" s="7" customFormat="1">
      <c r="A3260" s="7" t="s">
        <v>49</v>
      </c>
      <c r="C3260" s="144" t="s">
        <v>4948</v>
      </c>
      <c r="D3260" s="145">
        <v>87</v>
      </c>
      <c r="E3260" s="147">
        <v>43179</v>
      </c>
    </row>
    <row r="3261" spans="1:5" s="7" customFormat="1">
      <c r="A3261" s="7" t="s">
        <v>49</v>
      </c>
      <c r="C3261" s="144" t="s">
        <v>4950</v>
      </c>
      <c r="D3261" s="145">
        <v>209</v>
      </c>
      <c r="E3261" s="147">
        <v>43179</v>
      </c>
    </row>
    <row r="3262" spans="1:5" s="7" customFormat="1">
      <c r="A3262" s="7" t="s">
        <v>49</v>
      </c>
      <c r="C3262" s="144" t="s">
        <v>4952</v>
      </c>
      <c r="D3262" s="145">
        <v>11</v>
      </c>
      <c r="E3262" s="147">
        <v>43179</v>
      </c>
    </row>
    <row r="3263" spans="1:5" s="7" customFormat="1">
      <c r="A3263" s="7" t="s">
        <v>49</v>
      </c>
      <c r="C3263" s="144" t="s">
        <v>4954</v>
      </c>
      <c r="D3263" s="145">
        <v>819</v>
      </c>
      <c r="E3263" s="147">
        <v>43179</v>
      </c>
    </row>
    <row r="3264" spans="1:5" s="7" customFormat="1">
      <c r="A3264" s="7" t="s">
        <v>49</v>
      </c>
      <c r="C3264" s="144" t="s">
        <v>4956</v>
      </c>
      <c r="D3264" s="145">
        <v>96</v>
      </c>
      <c r="E3264" s="147">
        <v>43179</v>
      </c>
    </row>
    <row r="3265" spans="1:5" s="7" customFormat="1">
      <c r="A3265" s="7" t="s">
        <v>49</v>
      </c>
      <c r="C3265" s="144" t="s">
        <v>4958</v>
      </c>
      <c r="D3265" s="145">
        <v>103</v>
      </c>
      <c r="E3265" s="147">
        <v>43179</v>
      </c>
    </row>
    <row r="3266" spans="1:5" s="7" customFormat="1">
      <c r="A3266" s="7" t="s">
        <v>49</v>
      </c>
      <c r="C3266" s="144" t="s">
        <v>4960</v>
      </c>
      <c r="D3266" s="145">
        <v>38</v>
      </c>
      <c r="E3266" s="147">
        <v>43179</v>
      </c>
    </row>
    <row r="3267" spans="1:5" s="7" customFormat="1">
      <c r="A3267" s="7" t="s">
        <v>49</v>
      </c>
      <c r="C3267" s="144" t="s">
        <v>4962</v>
      </c>
      <c r="D3267" s="145">
        <v>41</v>
      </c>
      <c r="E3267" s="147">
        <v>43179</v>
      </c>
    </row>
    <row r="3268" spans="1:5" s="7" customFormat="1">
      <c r="A3268" s="7" t="s">
        <v>49</v>
      </c>
      <c r="C3268" s="144" t="s">
        <v>4964</v>
      </c>
      <c r="D3268" s="145">
        <v>20</v>
      </c>
      <c r="E3268" s="147">
        <v>43179</v>
      </c>
    </row>
    <row r="3269" spans="1:5" s="7" customFormat="1">
      <c r="A3269" s="7" t="s">
        <v>49</v>
      </c>
      <c r="C3269" s="144" t="s">
        <v>4968</v>
      </c>
      <c r="D3269" s="145">
        <v>3</v>
      </c>
      <c r="E3269" s="147">
        <v>43179</v>
      </c>
    </row>
    <row r="3270" spans="1:5" s="7" customFormat="1">
      <c r="A3270" s="7" t="s">
        <v>49</v>
      </c>
      <c r="C3270" s="144" t="s">
        <v>8132</v>
      </c>
      <c r="D3270" s="145">
        <v>240</v>
      </c>
      <c r="E3270" s="147">
        <v>43179</v>
      </c>
    </row>
    <row r="3271" spans="1:5" s="7" customFormat="1">
      <c r="A3271" s="7" t="s">
        <v>49</v>
      </c>
      <c r="C3271" s="144" t="s">
        <v>8133</v>
      </c>
      <c r="D3271" s="145">
        <v>240</v>
      </c>
      <c r="E3271" s="147">
        <v>43179</v>
      </c>
    </row>
    <row r="3272" spans="1:5" s="7" customFormat="1">
      <c r="A3272" s="7" t="s">
        <v>49</v>
      </c>
      <c r="C3272" s="144" t="s">
        <v>8134</v>
      </c>
      <c r="D3272" s="145">
        <v>240</v>
      </c>
      <c r="E3272" s="147">
        <v>43179</v>
      </c>
    </row>
    <row r="3273" spans="1:5" s="7" customFormat="1">
      <c r="A3273" s="7" t="s">
        <v>49</v>
      </c>
      <c r="C3273" s="144" t="s">
        <v>5136</v>
      </c>
      <c r="D3273" s="145">
        <v>1</v>
      </c>
      <c r="E3273" s="147">
        <v>43179</v>
      </c>
    </row>
    <row r="3274" spans="1:5" s="7" customFormat="1">
      <c r="A3274" s="7" t="s">
        <v>49</v>
      </c>
      <c r="C3274" s="144" t="s">
        <v>3573</v>
      </c>
      <c r="D3274" s="145">
        <v>1</v>
      </c>
      <c r="E3274" s="147">
        <v>43179</v>
      </c>
    </row>
    <row r="3275" spans="1:5" s="7" customFormat="1">
      <c r="A3275" s="7" t="s">
        <v>49</v>
      </c>
      <c r="C3275" s="144" t="s">
        <v>697</v>
      </c>
      <c r="D3275" s="145">
        <v>1087</v>
      </c>
      <c r="E3275" s="147">
        <v>43179</v>
      </c>
    </row>
    <row r="3276" spans="1:5" s="7" customFormat="1">
      <c r="A3276" s="7" t="s">
        <v>49</v>
      </c>
      <c r="C3276" s="144" t="s">
        <v>728</v>
      </c>
      <c r="D3276" s="145">
        <v>0</v>
      </c>
      <c r="E3276" s="147">
        <v>43179</v>
      </c>
    </row>
    <row r="3277" spans="1:5" s="7" customFormat="1">
      <c r="A3277" s="7" t="s">
        <v>49</v>
      </c>
      <c r="C3277" s="144" t="s">
        <v>5373</v>
      </c>
      <c r="D3277" s="145">
        <v>54</v>
      </c>
      <c r="E3277" s="147">
        <v>43179</v>
      </c>
    </row>
    <row r="3278" spans="1:5" s="7" customFormat="1">
      <c r="A3278" s="7" t="s">
        <v>49</v>
      </c>
      <c r="C3278" s="144" t="s">
        <v>733</v>
      </c>
      <c r="D3278" s="145">
        <v>6</v>
      </c>
      <c r="E3278" s="147">
        <v>43179</v>
      </c>
    </row>
    <row r="3279" spans="1:5" s="7" customFormat="1">
      <c r="A3279" s="7" t="s">
        <v>49</v>
      </c>
      <c r="C3279" s="144" t="s">
        <v>5377</v>
      </c>
      <c r="D3279" s="145">
        <v>4</v>
      </c>
      <c r="E3279" s="147">
        <v>43179</v>
      </c>
    </row>
    <row r="3280" spans="1:5" s="7" customFormat="1">
      <c r="A3280" s="7" t="s">
        <v>49</v>
      </c>
      <c r="C3280" s="144" t="s">
        <v>736</v>
      </c>
      <c r="D3280" s="145">
        <v>0</v>
      </c>
      <c r="E3280" s="147">
        <v>43179</v>
      </c>
    </row>
    <row r="3281" spans="1:5" s="7" customFormat="1">
      <c r="A3281" s="7" t="s">
        <v>49</v>
      </c>
      <c r="C3281" s="144" t="s">
        <v>5381</v>
      </c>
      <c r="D3281" s="145">
        <v>81</v>
      </c>
      <c r="E3281" s="147">
        <v>43179</v>
      </c>
    </row>
    <row r="3282" spans="1:5" s="7" customFormat="1">
      <c r="A3282" s="7" t="s">
        <v>49</v>
      </c>
      <c r="C3282" s="144" t="s">
        <v>740</v>
      </c>
      <c r="D3282" s="145">
        <v>118</v>
      </c>
      <c r="E3282" s="147">
        <v>43179</v>
      </c>
    </row>
    <row r="3283" spans="1:5" s="7" customFormat="1">
      <c r="A3283" s="7" t="s">
        <v>49</v>
      </c>
      <c r="C3283" s="144" t="s">
        <v>9174</v>
      </c>
      <c r="D3283" s="145">
        <v>33</v>
      </c>
      <c r="E3283" s="147">
        <v>43179</v>
      </c>
    </row>
    <row r="3284" spans="1:5" s="7" customFormat="1">
      <c r="A3284" s="7" t="s">
        <v>49</v>
      </c>
      <c r="C3284" s="144" t="s">
        <v>9175</v>
      </c>
      <c r="D3284" s="145">
        <v>13</v>
      </c>
      <c r="E3284" s="147">
        <v>43179</v>
      </c>
    </row>
    <row r="3285" spans="1:5" s="7" customFormat="1">
      <c r="A3285" s="7" t="s">
        <v>49</v>
      </c>
      <c r="C3285" s="144" t="s">
        <v>1077</v>
      </c>
      <c r="D3285" s="145">
        <v>100</v>
      </c>
      <c r="E3285" s="147">
        <v>43179</v>
      </c>
    </row>
    <row r="3286" spans="1:5" s="7" customFormat="1">
      <c r="A3286" s="7" t="s">
        <v>49</v>
      </c>
      <c r="C3286" s="144" t="s">
        <v>1081</v>
      </c>
      <c r="D3286" s="145">
        <v>257</v>
      </c>
      <c r="E3286" s="147">
        <v>43179</v>
      </c>
    </row>
    <row r="3287" spans="1:5" s="7" customFormat="1">
      <c r="A3287" s="7" t="s">
        <v>49</v>
      </c>
      <c r="C3287" s="144" t="s">
        <v>9176</v>
      </c>
      <c r="D3287" s="145">
        <v>11</v>
      </c>
      <c r="E3287" s="147">
        <v>43179</v>
      </c>
    </row>
    <row r="3288" spans="1:5" s="7" customFormat="1">
      <c r="A3288" s="7" t="s">
        <v>49</v>
      </c>
      <c r="C3288" s="144" t="s">
        <v>1085</v>
      </c>
      <c r="D3288" s="145">
        <v>0</v>
      </c>
      <c r="E3288" s="147">
        <v>43179</v>
      </c>
    </row>
    <row r="3289" spans="1:5" s="7" customFormat="1">
      <c r="A3289" s="7" t="s">
        <v>49</v>
      </c>
      <c r="C3289" s="144" t="s">
        <v>1089</v>
      </c>
      <c r="D3289" s="145">
        <v>11</v>
      </c>
      <c r="E3289" s="147">
        <v>43179</v>
      </c>
    </row>
    <row r="3290" spans="1:5" s="7" customFormat="1">
      <c r="A3290" s="7" t="s">
        <v>49</v>
      </c>
      <c r="C3290" s="144" t="s">
        <v>1092</v>
      </c>
      <c r="D3290" s="145">
        <v>3</v>
      </c>
      <c r="E3290" s="147">
        <v>43179</v>
      </c>
    </row>
    <row r="3291" spans="1:5" s="7" customFormat="1">
      <c r="A3291" s="7" t="s">
        <v>49</v>
      </c>
      <c r="C3291" s="144" t="s">
        <v>1358</v>
      </c>
      <c r="D3291" s="145">
        <v>50</v>
      </c>
      <c r="E3291" s="147">
        <v>43179</v>
      </c>
    </row>
    <row r="3292" spans="1:5" s="7" customFormat="1">
      <c r="A3292" s="7" t="s">
        <v>49</v>
      </c>
      <c r="C3292" s="144" t="s">
        <v>1362</v>
      </c>
      <c r="D3292" s="145">
        <v>65</v>
      </c>
      <c r="E3292" s="147">
        <v>43179</v>
      </c>
    </row>
    <row r="3293" spans="1:5" s="7" customFormat="1">
      <c r="A3293" s="7" t="s">
        <v>49</v>
      </c>
      <c r="C3293" s="144" t="s">
        <v>1366</v>
      </c>
      <c r="D3293" s="145">
        <v>116</v>
      </c>
      <c r="E3293" s="147">
        <v>43179</v>
      </c>
    </row>
    <row r="3294" spans="1:5" s="7" customFormat="1">
      <c r="A3294" s="7" t="s">
        <v>49</v>
      </c>
      <c r="C3294" s="144" t="s">
        <v>1369</v>
      </c>
      <c r="D3294" s="145">
        <v>56</v>
      </c>
      <c r="E3294" s="147">
        <v>43179</v>
      </c>
    </row>
    <row r="3295" spans="1:5" s="7" customFormat="1">
      <c r="A3295" s="7" t="s">
        <v>49</v>
      </c>
      <c r="C3295" s="144" t="s">
        <v>1372</v>
      </c>
      <c r="D3295" s="145">
        <v>22</v>
      </c>
      <c r="E3295" s="147">
        <v>43179</v>
      </c>
    </row>
    <row r="3296" spans="1:5" s="7" customFormat="1">
      <c r="A3296" s="7" t="s">
        <v>49</v>
      </c>
      <c r="C3296" s="144" t="s">
        <v>9177</v>
      </c>
      <c r="D3296" s="145">
        <v>12</v>
      </c>
      <c r="E3296" s="147">
        <v>43179</v>
      </c>
    </row>
    <row r="3297" spans="1:5" s="7" customFormat="1">
      <c r="A3297" s="7" t="s">
        <v>49</v>
      </c>
      <c r="C3297" s="144" t="s">
        <v>5861</v>
      </c>
      <c r="D3297" s="145">
        <v>12</v>
      </c>
      <c r="E3297" s="147">
        <v>43179</v>
      </c>
    </row>
    <row r="3298" spans="1:5" s="7" customFormat="1">
      <c r="A3298" s="7" t="s">
        <v>49</v>
      </c>
      <c r="C3298" s="144" t="s">
        <v>9178</v>
      </c>
      <c r="D3298" s="145">
        <v>6</v>
      </c>
      <c r="E3298" s="147">
        <v>43179</v>
      </c>
    </row>
    <row r="3299" spans="1:5" s="7" customFormat="1">
      <c r="A3299" s="7" t="s">
        <v>49</v>
      </c>
      <c r="C3299" s="144" t="s">
        <v>1105</v>
      </c>
      <c r="D3299" s="145">
        <v>1</v>
      </c>
      <c r="E3299" s="147">
        <v>43179</v>
      </c>
    </row>
    <row r="3300" spans="1:5" s="7" customFormat="1">
      <c r="A3300" s="7" t="s">
        <v>49</v>
      </c>
      <c r="C3300" s="144" t="s">
        <v>3703</v>
      </c>
      <c r="D3300" s="145">
        <v>28</v>
      </c>
      <c r="E3300" s="147">
        <v>43179</v>
      </c>
    </row>
    <row r="3301" spans="1:5" s="7" customFormat="1">
      <c r="A3301" s="7" t="s">
        <v>49</v>
      </c>
      <c r="C3301" s="144" t="s">
        <v>753</v>
      </c>
      <c r="D3301" s="145">
        <v>652</v>
      </c>
      <c r="E3301" s="147">
        <v>43179</v>
      </c>
    </row>
    <row r="3302" spans="1:5" s="7" customFormat="1">
      <c r="A3302" s="7" t="s">
        <v>49</v>
      </c>
      <c r="C3302" s="144" t="s">
        <v>758</v>
      </c>
      <c r="D3302" s="145">
        <v>322</v>
      </c>
      <c r="E3302" s="147">
        <v>43179</v>
      </c>
    </row>
    <row r="3303" spans="1:5" s="7" customFormat="1">
      <c r="A3303" s="7" t="s">
        <v>49</v>
      </c>
      <c r="C3303" s="144" t="s">
        <v>770</v>
      </c>
      <c r="D3303" s="145">
        <v>14</v>
      </c>
      <c r="E3303" s="147">
        <v>43179</v>
      </c>
    </row>
    <row r="3304" spans="1:5" s="7" customFormat="1">
      <c r="A3304" s="7" t="s">
        <v>49</v>
      </c>
      <c r="C3304" s="144" t="s">
        <v>779</v>
      </c>
      <c r="D3304" s="145">
        <v>539</v>
      </c>
      <c r="E3304" s="147">
        <v>43179</v>
      </c>
    </row>
    <row r="3305" spans="1:5" s="7" customFormat="1">
      <c r="A3305" s="7" t="s">
        <v>49</v>
      </c>
      <c r="C3305" s="144" t="s">
        <v>785</v>
      </c>
      <c r="D3305" s="145">
        <v>757</v>
      </c>
      <c r="E3305" s="147">
        <v>43179</v>
      </c>
    </row>
    <row r="3306" spans="1:5" s="7" customFormat="1">
      <c r="A3306" s="7" t="s">
        <v>49</v>
      </c>
      <c r="C3306" s="144" t="s">
        <v>788</v>
      </c>
      <c r="D3306" s="145">
        <v>800</v>
      </c>
      <c r="E3306" s="147">
        <v>43179</v>
      </c>
    </row>
    <row r="3307" spans="1:5" s="7" customFormat="1">
      <c r="A3307" s="7" t="s">
        <v>49</v>
      </c>
      <c r="C3307" s="144" t="s">
        <v>5423</v>
      </c>
      <c r="D3307" s="145">
        <v>2</v>
      </c>
      <c r="E3307" s="147">
        <v>43179</v>
      </c>
    </row>
    <row r="3308" spans="1:5" s="7" customFormat="1">
      <c r="A3308" s="7" t="s">
        <v>49</v>
      </c>
      <c r="C3308" s="144" t="s">
        <v>711</v>
      </c>
      <c r="D3308" s="145">
        <v>21</v>
      </c>
      <c r="E3308" s="147">
        <v>43179</v>
      </c>
    </row>
    <row r="3309" spans="1:5" s="7" customFormat="1">
      <c r="A3309" s="7" t="s">
        <v>49</v>
      </c>
      <c r="C3309" s="144" t="s">
        <v>714</v>
      </c>
      <c r="D3309" s="145">
        <v>13</v>
      </c>
      <c r="E3309" s="147">
        <v>43179</v>
      </c>
    </row>
    <row r="3310" spans="1:5" s="7" customFormat="1">
      <c r="A3310" s="7" t="s">
        <v>49</v>
      </c>
      <c r="C3310" s="144" t="s">
        <v>717</v>
      </c>
      <c r="D3310" s="145">
        <v>1</v>
      </c>
      <c r="E3310" s="147">
        <v>43179</v>
      </c>
    </row>
    <row r="3311" spans="1:5" s="7" customFormat="1">
      <c r="A3311" s="7" t="s">
        <v>49</v>
      </c>
      <c r="C3311" s="144" t="s">
        <v>5430</v>
      </c>
      <c r="D3311" s="145">
        <v>16</v>
      </c>
      <c r="E3311" s="147">
        <v>43179</v>
      </c>
    </row>
    <row r="3312" spans="1:5" s="7" customFormat="1">
      <c r="A3312" s="7" t="s">
        <v>49</v>
      </c>
      <c r="C3312" s="144" t="s">
        <v>5432</v>
      </c>
      <c r="D3312" s="145">
        <v>10</v>
      </c>
      <c r="E3312" s="147">
        <v>43179</v>
      </c>
    </row>
    <row r="3313" spans="1:5" s="7" customFormat="1">
      <c r="A3313" s="7" t="s">
        <v>49</v>
      </c>
      <c r="C3313" s="144" t="s">
        <v>5440</v>
      </c>
      <c r="D3313" s="145">
        <v>71</v>
      </c>
      <c r="E3313" s="147">
        <v>43179</v>
      </c>
    </row>
    <row r="3314" spans="1:5" s="7" customFormat="1">
      <c r="A3314" s="7" t="s">
        <v>49</v>
      </c>
      <c r="C3314" s="144" t="s">
        <v>5442</v>
      </c>
      <c r="D3314" s="145">
        <v>3</v>
      </c>
      <c r="E3314" s="147">
        <v>43179</v>
      </c>
    </row>
    <row r="3315" spans="1:5" s="7" customFormat="1">
      <c r="A3315" s="7" t="s">
        <v>49</v>
      </c>
      <c r="C3315" s="144" t="s">
        <v>5447</v>
      </c>
      <c r="D3315" s="145">
        <v>13</v>
      </c>
      <c r="E3315" s="147">
        <v>43179</v>
      </c>
    </row>
    <row r="3316" spans="1:5" s="7" customFormat="1">
      <c r="A3316" s="7" t="s">
        <v>49</v>
      </c>
      <c r="C3316" s="144" t="s">
        <v>798</v>
      </c>
      <c r="D3316" s="145">
        <v>132</v>
      </c>
      <c r="E3316" s="147">
        <v>43179</v>
      </c>
    </row>
    <row r="3317" spans="1:5" s="7" customFormat="1">
      <c r="A3317" s="7" t="s">
        <v>49</v>
      </c>
      <c r="C3317" s="144" t="s">
        <v>5458</v>
      </c>
      <c r="D3317" s="145">
        <v>738</v>
      </c>
      <c r="E3317" s="147">
        <v>43179</v>
      </c>
    </row>
    <row r="3318" spans="1:5" s="7" customFormat="1">
      <c r="A3318" s="7" t="s">
        <v>49</v>
      </c>
      <c r="C3318" s="144" t="s">
        <v>816</v>
      </c>
      <c r="D3318" s="145">
        <v>1200</v>
      </c>
      <c r="E3318" s="147">
        <v>43179</v>
      </c>
    </row>
    <row r="3319" spans="1:5" s="7" customFormat="1">
      <c r="A3319" s="7" t="s">
        <v>49</v>
      </c>
      <c r="C3319" s="144" t="s">
        <v>579</v>
      </c>
      <c r="D3319" s="145">
        <v>6</v>
      </c>
      <c r="E3319" s="147">
        <v>43179</v>
      </c>
    </row>
    <row r="3320" spans="1:5" s="7" customFormat="1">
      <c r="A3320" s="7" t="s">
        <v>49</v>
      </c>
      <c r="C3320" s="144" t="s">
        <v>585</v>
      </c>
      <c r="D3320" s="145">
        <v>303</v>
      </c>
      <c r="E3320" s="147">
        <v>43179</v>
      </c>
    </row>
    <row r="3321" spans="1:5" s="7" customFormat="1">
      <c r="A3321" s="7" t="s">
        <v>49</v>
      </c>
      <c r="C3321" s="144" t="s">
        <v>588</v>
      </c>
      <c r="D3321" s="145">
        <v>382</v>
      </c>
      <c r="E3321" s="147">
        <v>43179</v>
      </c>
    </row>
    <row r="3322" spans="1:5" s="7" customFormat="1">
      <c r="A3322" s="7" t="s">
        <v>49</v>
      </c>
      <c r="C3322" s="144" t="s">
        <v>830</v>
      </c>
      <c r="D3322" s="145">
        <v>1900</v>
      </c>
      <c r="E3322" s="147">
        <v>43179</v>
      </c>
    </row>
    <row r="3323" spans="1:5" s="7" customFormat="1">
      <c r="A3323" s="7" t="s">
        <v>49</v>
      </c>
      <c r="C3323" s="144" t="s">
        <v>836</v>
      </c>
      <c r="D3323" s="145">
        <v>1231</v>
      </c>
      <c r="E3323" s="147">
        <v>43179</v>
      </c>
    </row>
    <row r="3324" spans="1:5" s="7" customFormat="1">
      <c r="A3324" s="7" t="s">
        <v>49</v>
      </c>
      <c r="C3324" s="144" t="s">
        <v>839</v>
      </c>
      <c r="D3324" s="145">
        <v>149</v>
      </c>
      <c r="E3324" s="147">
        <v>43179</v>
      </c>
    </row>
    <row r="3325" spans="1:5" s="7" customFormat="1">
      <c r="A3325" s="7" t="s">
        <v>49</v>
      </c>
      <c r="C3325" s="144" t="s">
        <v>5479</v>
      </c>
      <c r="D3325" s="145">
        <v>78</v>
      </c>
      <c r="E3325" s="147">
        <v>43179</v>
      </c>
    </row>
    <row r="3326" spans="1:5" s="7" customFormat="1">
      <c r="A3326" s="7" t="s">
        <v>49</v>
      </c>
      <c r="C3326" s="144" t="s">
        <v>842</v>
      </c>
      <c r="D3326" s="145">
        <v>325</v>
      </c>
      <c r="E3326" s="147">
        <v>43179</v>
      </c>
    </row>
    <row r="3327" spans="1:5" s="7" customFormat="1">
      <c r="A3327" s="7" t="s">
        <v>49</v>
      </c>
      <c r="C3327" s="144" t="s">
        <v>846</v>
      </c>
      <c r="D3327" s="145">
        <v>587</v>
      </c>
      <c r="E3327" s="147">
        <v>43179</v>
      </c>
    </row>
    <row r="3328" spans="1:5" s="7" customFormat="1">
      <c r="A3328" s="7" t="s">
        <v>49</v>
      </c>
      <c r="C3328" s="144" t="s">
        <v>849</v>
      </c>
      <c r="D3328" s="145">
        <v>1245</v>
      </c>
      <c r="E3328" s="147">
        <v>43179</v>
      </c>
    </row>
    <row r="3329" spans="1:5" s="7" customFormat="1">
      <c r="A3329" s="7" t="s">
        <v>49</v>
      </c>
      <c r="C3329" s="144" t="s">
        <v>852</v>
      </c>
      <c r="D3329" s="145">
        <v>170</v>
      </c>
      <c r="E3329" s="147">
        <v>43179</v>
      </c>
    </row>
    <row r="3330" spans="1:5" s="7" customFormat="1">
      <c r="A3330" s="7" t="s">
        <v>49</v>
      </c>
      <c r="C3330" s="144" t="s">
        <v>854</v>
      </c>
      <c r="D3330" s="145">
        <v>169</v>
      </c>
      <c r="E3330" s="147">
        <v>43179</v>
      </c>
    </row>
    <row r="3331" spans="1:5" s="7" customFormat="1">
      <c r="A3331" s="7" t="s">
        <v>49</v>
      </c>
      <c r="C3331" s="144" t="s">
        <v>856</v>
      </c>
      <c r="D3331" s="145">
        <v>2</v>
      </c>
      <c r="E3331" s="147">
        <v>43179</v>
      </c>
    </row>
    <row r="3332" spans="1:5" s="7" customFormat="1">
      <c r="A3332" s="7" t="s">
        <v>49</v>
      </c>
      <c r="C3332" s="144" t="s">
        <v>859</v>
      </c>
      <c r="D3332" s="145">
        <v>341</v>
      </c>
      <c r="E3332" s="147">
        <v>43179</v>
      </c>
    </row>
    <row r="3333" spans="1:5" s="7" customFormat="1">
      <c r="A3333" s="7" t="s">
        <v>49</v>
      </c>
      <c r="C3333" s="144" t="s">
        <v>862</v>
      </c>
      <c r="D3333" s="145">
        <v>230</v>
      </c>
      <c r="E3333" s="147">
        <v>43179</v>
      </c>
    </row>
    <row r="3334" spans="1:5" s="7" customFormat="1">
      <c r="A3334" s="7" t="s">
        <v>49</v>
      </c>
      <c r="C3334" s="144" t="s">
        <v>865</v>
      </c>
      <c r="D3334" s="145">
        <v>247</v>
      </c>
      <c r="E3334" s="147">
        <v>43179</v>
      </c>
    </row>
    <row r="3335" spans="1:5" s="7" customFormat="1">
      <c r="A3335" s="7" t="s">
        <v>49</v>
      </c>
      <c r="C3335" s="144" t="s">
        <v>868</v>
      </c>
      <c r="D3335" s="145">
        <v>333</v>
      </c>
      <c r="E3335" s="147">
        <v>43179</v>
      </c>
    </row>
    <row r="3336" spans="1:5" s="7" customFormat="1">
      <c r="A3336" s="7" t="s">
        <v>49</v>
      </c>
      <c r="C3336" s="144" t="s">
        <v>870</v>
      </c>
      <c r="D3336" s="145">
        <v>29</v>
      </c>
      <c r="E3336" s="147">
        <v>43179</v>
      </c>
    </row>
    <row r="3337" spans="1:5" s="7" customFormat="1">
      <c r="A3337" s="7" t="s">
        <v>49</v>
      </c>
      <c r="C3337" s="144" t="s">
        <v>873</v>
      </c>
      <c r="D3337" s="145">
        <v>382</v>
      </c>
      <c r="E3337" s="147">
        <v>43179</v>
      </c>
    </row>
    <row r="3338" spans="1:5" s="7" customFormat="1">
      <c r="A3338" s="7" t="s">
        <v>49</v>
      </c>
      <c r="C3338" s="144" t="s">
        <v>876</v>
      </c>
      <c r="D3338" s="145">
        <v>269</v>
      </c>
      <c r="E3338" s="147">
        <v>43179</v>
      </c>
    </row>
    <row r="3339" spans="1:5" s="7" customFormat="1">
      <c r="A3339" s="7" t="s">
        <v>49</v>
      </c>
      <c r="C3339" s="144" t="s">
        <v>879</v>
      </c>
      <c r="D3339" s="145">
        <v>168</v>
      </c>
      <c r="E3339" s="147">
        <v>43179</v>
      </c>
    </row>
    <row r="3340" spans="1:5" s="7" customFormat="1">
      <c r="A3340" s="7" t="s">
        <v>49</v>
      </c>
      <c r="C3340" s="144" t="s">
        <v>1462</v>
      </c>
      <c r="D3340" s="145">
        <v>69</v>
      </c>
      <c r="E3340" s="147">
        <v>43179</v>
      </c>
    </row>
    <row r="3341" spans="1:5" s="7" customFormat="1">
      <c r="A3341" s="7" t="s">
        <v>49</v>
      </c>
      <c r="C3341" s="144" t="s">
        <v>888</v>
      </c>
      <c r="D3341" s="145">
        <v>1728</v>
      </c>
      <c r="E3341" s="147">
        <v>43179</v>
      </c>
    </row>
    <row r="3342" spans="1:5" s="7" customFormat="1">
      <c r="A3342" s="7" t="s">
        <v>49</v>
      </c>
      <c r="C3342" s="144" t="s">
        <v>902</v>
      </c>
      <c r="D3342" s="145">
        <v>701</v>
      </c>
      <c r="E3342" s="147">
        <v>43179</v>
      </c>
    </row>
    <row r="3343" spans="1:5" s="7" customFormat="1">
      <c r="A3343" s="7" t="s">
        <v>49</v>
      </c>
      <c r="C3343" s="144" t="s">
        <v>903</v>
      </c>
      <c r="D3343" s="145">
        <v>73</v>
      </c>
      <c r="E3343" s="147">
        <v>43179</v>
      </c>
    </row>
    <row r="3344" spans="1:5" s="7" customFormat="1">
      <c r="A3344" s="7" t="s">
        <v>49</v>
      </c>
      <c r="C3344" s="144" t="s">
        <v>906</v>
      </c>
      <c r="D3344" s="145">
        <v>318</v>
      </c>
      <c r="E3344" s="147">
        <v>43179</v>
      </c>
    </row>
    <row r="3345" spans="1:5" s="7" customFormat="1">
      <c r="A3345" s="7" t="s">
        <v>49</v>
      </c>
      <c r="C3345" s="144" t="s">
        <v>909</v>
      </c>
      <c r="D3345" s="145">
        <v>189</v>
      </c>
      <c r="E3345" s="147">
        <v>43179</v>
      </c>
    </row>
    <row r="3346" spans="1:5" s="7" customFormat="1">
      <c r="A3346" s="7" t="s">
        <v>49</v>
      </c>
      <c r="C3346" s="144" t="s">
        <v>912</v>
      </c>
      <c r="D3346" s="145">
        <v>174</v>
      </c>
      <c r="E3346" s="147">
        <v>43179</v>
      </c>
    </row>
    <row r="3347" spans="1:5" s="7" customFormat="1">
      <c r="A3347" s="7" t="s">
        <v>49</v>
      </c>
      <c r="C3347" s="144" t="s">
        <v>916</v>
      </c>
      <c r="D3347" s="145">
        <v>1103</v>
      </c>
      <c r="E3347" s="147">
        <v>43179</v>
      </c>
    </row>
    <row r="3348" spans="1:5" s="7" customFormat="1">
      <c r="A3348" s="7" t="s">
        <v>49</v>
      </c>
      <c r="C3348" s="144" t="s">
        <v>919</v>
      </c>
      <c r="D3348" s="145">
        <v>133</v>
      </c>
      <c r="E3348" s="147">
        <v>43179</v>
      </c>
    </row>
    <row r="3349" spans="1:5" s="7" customFormat="1">
      <c r="A3349" s="7" t="s">
        <v>49</v>
      </c>
      <c r="C3349" s="144" t="s">
        <v>922</v>
      </c>
      <c r="D3349" s="145">
        <v>168</v>
      </c>
      <c r="E3349" s="147">
        <v>43179</v>
      </c>
    </row>
    <row r="3350" spans="1:5" s="7" customFormat="1">
      <c r="A3350" s="7" t="s">
        <v>49</v>
      </c>
      <c r="C3350" s="144" t="s">
        <v>925</v>
      </c>
      <c r="D3350" s="145">
        <v>168</v>
      </c>
      <c r="E3350" s="147">
        <v>43179</v>
      </c>
    </row>
    <row r="3351" spans="1:5" s="7" customFormat="1">
      <c r="A3351" s="7" t="s">
        <v>49</v>
      </c>
      <c r="C3351" s="144" t="s">
        <v>928</v>
      </c>
      <c r="D3351" s="145">
        <v>1</v>
      </c>
      <c r="E3351" s="147">
        <v>43179</v>
      </c>
    </row>
    <row r="3352" spans="1:5" s="7" customFormat="1">
      <c r="A3352" s="7" t="s">
        <v>49</v>
      </c>
      <c r="C3352" s="144" t="s">
        <v>1135</v>
      </c>
      <c r="D3352" s="145">
        <v>249</v>
      </c>
      <c r="E3352" s="147">
        <v>43179</v>
      </c>
    </row>
    <row r="3353" spans="1:5" s="7" customFormat="1">
      <c r="A3353" s="7" t="s">
        <v>49</v>
      </c>
      <c r="C3353" s="144" t="s">
        <v>1142</v>
      </c>
      <c r="D3353" s="145">
        <v>120</v>
      </c>
      <c r="E3353" s="147">
        <v>43179</v>
      </c>
    </row>
    <row r="3354" spans="1:5" s="7" customFormat="1">
      <c r="A3354" s="7" t="s">
        <v>49</v>
      </c>
      <c r="C3354" s="144" t="s">
        <v>1146</v>
      </c>
      <c r="D3354" s="145">
        <v>14</v>
      </c>
      <c r="E3354" s="147">
        <v>43179</v>
      </c>
    </row>
    <row r="3355" spans="1:5" s="7" customFormat="1">
      <c r="A3355" s="7" t="s">
        <v>49</v>
      </c>
      <c r="C3355" s="144" t="s">
        <v>5672</v>
      </c>
      <c r="D3355" s="145">
        <v>78</v>
      </c>
      <c r="E3355" s="147">
        <v>43179</v>
      </c>
    </row>
    <row r="3356" spans="1:5" s="7" customFormat="1">
      <c r="A3356" s="7" t="s">
        <v>49</v>
      </c>
      <c r="C3356" s="144" t="s">
        <v>9263</v>
      </c>
      <c r="D3356" s="145">
        <v>4</v>
      </c>
      <c r="E3356" s="147">
        <v>43179</v>
      </c>
    </row>
    <row r="3357" spans="1:5" s="7" customFormat="1">
      <c r="A3357" s="7" t="s">
        <v>49</v>
      </c>
      <c r="C3357" s="144" t="s">
        <v>591</v>
      </c>
      <c r="D3357" s="145">
        <v>332</v>
      </c>
      <c r="E3357" s="147">
        <v>43179</v>
      </c>
    </row>
    <row r="3358" spans="1:5" s="7" customFormat="1">
      <c r="A3358" s="7" t="s">
        <v>49</v>
      </c>
      <c r="C3358" s="144" t="s">
        <v>5677</v>
      </c>
      <c r="D3358" s="145">
        <v>1</v>
      </c>
      <c r="E3358" s="147">
        <v>43179</v>
      </c>
    </row>
    <row r="3359" spans="1:5" s="7" customFormat="1">
      <c r="A3359" s="7" t="s">
        <v>49</v>
      </c>
      <c r="C3359" s="144" t="s">
        <v>1155</v>
      </c>
      <c r="D3359" s="145">
        <v>96</v>
      </c>
      <c r="E3359" s="147">
        <v>43179</v>
      </c>
    </row>
    <row r="3360" spans="1:5" s="7" customFormat="1">
      <c r="A3360" s="7" t="s">
        <v>49</v>
      </c>
      <c r="C3360" s="144" t="s">
        <v>1158</v>
      </c>
      <c r="D3360" s="145">
        <v>117</v>
      </c>
      <c r="E3360" s="147">
        <v>43179</v>
      </c>
    </row>
    <row r="3361" spans="1:5" s="7" customFormat="1">
      <c r="A3361" s="7" t="s">
        <v>49</v>
      </c>
      <c r="C3361" s="144" t="s">
        <v>5361</v>
      </c>
      <c r="D3361" s="145">
        <v>55</v>
      </c>
      <c r="E3361" s="147">
        <v>43179</v>
      </c>
    </row>
    <row r="3362" spans="1:5" s="7" customFormat="1">
      <c r="A3362" s="7" t="s">
        <v>49</v>
      </c>
      <c r="C3362" s="144" t="s">
        <v>934</v>
      </c>
      <c r="D3362" s="145">
        <v>1368</v>
      </c>
      <c r="E3362" s="147">
        <v>43179</v>
      </c>
    </row>
    <row r="3363" spans="1:5" s="7" customFormat="1">
      <c r="A3363" s="7" t="s">
        <v>49</v>
      </c>
      <c r="C3363" s="144" t="s">
        <v>961</v>
      </c>
      <c r="D3363" s="145">
        <v>3</v>
      </c>
      <c r="E3363" s="147">
        <v>43179</v>
      </c>
    </row>
    <row r="3364" spans="1:5" s="7" customFormat="1">
      <c r="A3364" s="7" t="s">
        <v>49</v>
      </c>
      <c r="C3364" s="144" t="s">
        <v>967</v>
      </c>
      <c r="D3364" s="145">
        <v>0</v>
      </c>
      <c r="E3364" s="147">
        <v>43179</v>
      </c>
    </row>
    <row r="3365" spans="1:5" s="7" customFormat="1">
      <c r="A3365" s="7" t="s">
        <v>49</v>
      </c>
      <c r="C3365" s="144" t="s">
        <v>1326</v>
      </c>
      <c r="D3365" s="145">
        <v>128</v>
      </c>
      <c r="E3365" s="147">
        <v>43179</v>
      </c>
    </row>
    <row r="3366" spans="1:5" s="7" customFormat="1">
      <c r="A3366" s="7" t="s">
        <v>49</v>
      </c>
      <c r="C3366" s="144" t="s">
        <v>1330</v>
      </c>
      <c r="D3366" s="145">
        <v>97</v>
      </c>
      <c r="E3366" s="147">
        <v>43179</v>
      </c>
    </row>
    <row r="3367" spans="1:5" s="7" customFormat="1">
      <c r="A3367" s="7" t="s">
        <v>49</v>
      </c>
      <c r="C3367" s="144" t="s">
        <v>1333</v>
      </c>
      <c r="D3367" s="145">
        <v>105</v>
      </c>
      <c r="E3367" s="147">
        <v>43179</v>
      </c>
    </row>
    <row r="3368" spans="1:5" s="7" customFormat="1">
      <c r="A3368" s="7" t="s">
        <v>49</v>
      </c>
      <c r="C3368" s="144" t="s">
        <v>1336</v>
      </c>
      <c r="D3368" s="145">
        <v>100</v>
      </c>
      <c r="E3368" s="147">
        <v>43179</v>
      </c>
    </row>
    <row r="3369" spans="1:5" s="7" customFormat="1">
      <c r="A3369" s="7" t="s">
        <v>49</v>
      </c>
      <c r="C3369" s="144" t="s">
        <v>1166</v>
      </c>
      <c r="D3369" s="145">
        <v>0</v>
      </c>
      <c r="E3369" s="147">
        <v>43179</v>
      </c>
    </row>
    <row r="3370" spans="1:5" s="7" customFormat="1">
      <c r="A3370" s="7" t="s">
        <v>49</v>
      </c>
      <c r="C3370" s="144" t="s">
        <v>1170</v>
      </c>
      <c r="D3370" s="145">
        <v>0</v>
      </c>
      <c r="E3370" s="147">
        <v>43179</v>
      </c>
    </row>
    <row r="3371" spans="1:5" s="7" customFormat="1">
      <c r="A3371" s="7" t="s">
        <v>49</v>
      </c>
      <c r="C3371" s="144" t="s">
        <v>1378</v>
      </c>
      <c r="D3371" s="145">
        <v>0</v>
      </c>
      <c r="E3371" s="147">
        <v>43179</v>
      </c>
    </row>
    <row r="3372" spans="1:5" s="7" customFormat="1">
      <c r="A3372" s="7" t="s">
        <v>49</v>
      </c>
      <c r="C3372" s="144" t="s">
        <v>1182</v>
      </c>
      <c r="D3372" s="145">
        <v>31</v>
      </c>
      <c r="E3372" s="147">
        <v>43179</v>
      </c>
    </row>
    <row r="3373" spans="1:5" s="7" customFormat="1">
      <c r="A3373" s="7" t="s">
        <v>49</v>
      </c>
      <c r="C3373" s="144" t="s">
        <v>1188</v>
      </c>
      <c r="D3373" s="145">
        <v>156</v>
      </c>
      <c r="E3373" s="147">
        <v>43179</v>
      </c>
    </row>
    <row r="3374" spans="1:5" s="7" customFormat="1">
      <c r="A3374" s="7" t="s">
        <v>49</v>
      </c>
      <c r="C3374" s="144" t="s">
        <v>1219</v>
      </c>
      <c r="D3374" s="145">
        <v>0</v>
      </c>
      <c r="E3374" s="147">
        <v>43179</v>
      </c>
    </row>
    <row r="3375" spans="1:5" s="7" customFormat="1">
      <c r="A3375" s="7" t="s">
        <v>49</v>
      </c>
      <c r="C3375" s="144" t="s">
        <v>1225</v>
      </c>
      <c r="D3375" s="145">
        <v>0</v>
      </c>
      <c r="E3375" s="147">
        <v>43179</v>
      </c>
    </row>
    <row r="3376" spans="1:5" s="7" customFormat="1">
      <c r="A3376" s="7" t="s">
        <v>49</v>
      </c>
      <c r="C3376" s="144" t="s">
        <v>1381</v>
      </c>
      <c r="D3376" s="145">
        <v>0</v>
      </c>
      <c r="E3376" s="147">
        <v>43179</v>
      </c>
    </row>
    <row r="3377" spans="1:5" s="7" customFormat="1">
      <c r="A3377" s="7" t="s">
        <v>49</v>
      </c>
      <c r="C3377" s="144" t="s">
        <v>5760</v>
      </c>
      <c r="D3377" s="145">
        <v>20</v>
      </c>
      <c r="E3377" s="147">
        <v>43179</v>
      </c>
    </row>
    <row r="3378" spans="1:5" s="7" customFormat="1">
      <c r="A3378" s="7" t="s">
        <v>49</v>
      </c>
      <c r="C3378" s="144" t="s">
        <v>5764</v>
      </c>
      <c r="D3378" s="145">
        <v>26</v>
      </c>
      <c r="E3378" s="147">
        <v>43179</v>
      </c>
    </row>
    <row r="3379" spans="1:5" s="7" customFormat="1">
      <c r="A3379" s="7" t="s">
        <v>49</v>
      </c>
      <c r="C3379" s="144" t="s">
        <v>5767</v>
      </c>
      <c r="D3379" s="145">
        <v>6</v>
      </c>
      <c r="E3379" s="147">
        <v>43179</v>
      </c>
    </row>
    <row r="3380" spans="1:5" s="7" customFormat="1">
      <c r="A3380" s="7" t="s">
        <v>49</v>
      </c>
      <c r="C3380" s="144" t="s">
        <v>5769</v>
      </c>
      <c r="D3380" s="145">
        <v>18</v>
      </c>
      <c r="E3380" s="147">
        <v>43179</v>
      </c>
    </row>
    <row r="3381" spans="1:5" s="7" customFormat="1">
      <c r="A3381" s="7" t="s">
        <v>49</v>
      </c>
      <c r="C3381" s="144" t="s">
        <v>5771</v>
      </c>
      <c r="D3381" s="145">
        <v>1</v>
      </c>
      <c r="E3381" s="147">
        <v>43179</v>
      </c>
    </row>
    <row r="3382" spans="1:5" s="7" customFormat="1">
      <c r="A3382" s="7" t="s">
        <v>49</v>
      </c>
      <c r="C3382" s="144" t="s">
        <v>1339</v>
      </c>
      <c r="D3382" s="145">
        <v>45</v>
      </c>
      <c r="E3382" s="147">
        <v>43179</v>
      </c>
    </row>
    <row r="3383" spans="1:5" s="7" customFormat="1">
      <c r="A3383" s="7" t="s">
        <v>49</v>
      </c>
      <c r="C3383" s="144" t="s">
        <v>1342</v>
      </c>
      <c r="D3383" s="145">
        <v>140</v>
      </c>
      <c r="E3383" s="147">
        <v>43179</v>
      </c>
    </row>
    <row r="3384" spans="1:5" s="7" customFormat="1">
      <c r="A3384" s="7" t="s">
        <v>49</v>
      </c>
      <c r="C3384" s="144" t="s">
        <v>1345</v>
      </c>
      <c r="D3384" s="145">
        <v>106</v>
      </c>
      <c r="E3384" s="147">
        <v>43179</v>
      </c>
    </row>
    <row r="3385" spans="1:5" s="7" customFormat="1">
      <c r="A3385" s="7" t="s">
        <v>49</v>
      </c>
      <c r="C3385" s="144" t="s">
        <v>1348</v>
      </c>
      <c r="D3385" s="145">
        <v>59</v>
      </c>
      <c r="E3385" s="147">
        <v>43179</v>
      </c>
    </row>
    <row r="3386" spans="1:5" s="7" customFormat="1">
      <c r="A3386" s="7" t="s">
        <v>49</v>
      </c>
      <c r="C3386" s="144" t="s">
        <v>1351</v>
      </c>
      <c r="D3386" s="145">
        <v>79</v>
      </c>
      <c r="E3386" s="147">
        <v>43179</v>
      </c>
    </row>
    <row r="3387" spans="1:5" s="7" customFormat="1">
      <c r="A3387" s="7" t="s">
        <v>49</v>
      </c>
      <c r="C3387" s="144" t="s">
        <v>1354</v>
      </c>
      <c r="D3387" s="145">
        <v>59</v>
      </c>
      <c r="E3387" s="147">
        <v>43179</v>
      </c>
    </row>
    <row r="3388" spans="1:5" s="7" customFormat="1">
      <c r="A3388" s="7" t="s">
        <v>49</v>
      </c>
      <c r="C3388" s="144" t="s">
        <v>3745</v>
      </c>
      <c r="D3388" s="145">
        <v>158</v>
      </c>
      <c r="E3388" s="147">
        <v>43179</v>
      </c>
    </row>
    <row r="3389" spans="1:5" s="7" customFormat="1">
      <c r="A3389" s="7" t="s">
        <v>49</v>
      </c>
      <c r="C3389" s="144" t="s">
        <v>1290</v>
      </c>
      <c r="D3389" s="145">
        <v>33</v>
      </c>
      <c r="E3389" s="147">
        <v>43179</v>
      </c>
    </row>
    <row r="3390" spans="1:5" s="7" customFormat="1">
      <c r="A3390" s="7" t="s">
        <v>49</v>
      </c>
      <c r="C3390" s="144" t="s">
        <v>5363</v>
      </c>
      <c r="D3390" s="145">
        <v>200</v>
      </c>
      <c r="E3390" s="147">
        <v>43179</v>
      </c>
    </row>
    <row r="3391" spans="1:5" s="7" customFormat="1">
      <c r="A3391" s="7" t="s">
        <v>49</v>
      </c>
      <c r="C3391" s="144" t="s">
        <v>9179</v>
      </c>
      <c r="D3391" s="145">
        <v>28</v>
      </c>
      <c r="E3391" s="147">
        <v>43179</v>
      </c>
    </row>
    <row r="3392" spans="1:5" s="7" customFormat="1">
      <c r="A3392" s="7" t="s">
        <v>49</v>
      </c>
      <c r="C3392" s="144" t="s">
        <v>986</v>
      </c>
      <c r="D3392" s="145">
        <v>0</v>
      </c>
      <c r="E3392" s="147">
        <v>43179</v>
      </c>
    </row>
    <row r="3393" spans="1:5" s="7" customFormat="1">
      <c r="A3393" s="7" t="s">
        <v>49</v>
      </c>
      <c r="C3393" s="144" t="s">
        <v>724</v>
      </c>
      <c r="D3393" s="145">
        <v>101</v>
      </c>
      <c r="E3393" s="147">
        <v>43179</v>
      </c>
    </row>
    <row r="3394" spans="1:5" s="7" customFormat="1">
      <c r="A3394" s="7" t="s">
        <v>49</v>
      </c>
      <c r="C3394" s="144" t="s">
        <v>5777</v>
      </c>
      <c r="D3394" s="145">
        <v>191</v>
      </c>
      <c r="E3394" s="147">
        <v>43179</v>
      </c>
    </row>
    <row r="3395" spans="1:5" s="7" customFormat="1">
      <c r="A3395" s="7" t="s">
        <v>49</v>
      </c>
      <c r="C3395" s="144" t="s">
        <v>5779</v>
      </c>
      <c r="D3395" s="145">
        <v>46</v>
      </c>
      <c r="E3395" s="147">
        <v>43179</v>
      </c>
    </row>
    <row r="3396" spans="1:5" s="7" customFormat="1">
      <c r="A3396" s="7" t="s">
        <v>49</v>
      </c>
      <c r="C3396" s="144" t="s">
        <v>989</v>
      </c>
      <c r="D3396" s="145">
        <v>14</v>
      </c>
      <c r="E3396" s="147">
        <v>43179</v>
      </c>
    </row>
    <row r="3397" spans="1:5" s="7" customFormat="1">
      <c r="A3397" s="7" t="s">
        <v>49</v>
      </c>
      <c r="C3397" s="144" t="s">
        <v>1293</v>
      </c>
      <c r="D3397" s="145">
        <v>40</v>
      </c>
      <c r="E3397" s="147">
        <v>43179</v>
      </c>
    </row>
    <row r="3398" spans="1:5" s="7" customFormat="1">
      <c r="A3398" s="7" t="s">
        <v>49</v>
      </c>
      <c r="C3398" s="144" t="s">
        <v>1298</v>
      </c>
      <c r="D3398" s="145">
        <v>4</v>
      </c>
      <c r="E3398" s="147">
        <v>43179</v>
      </c>
    </row>
    <row r="3399" spans="1:5" s="7" customFormat="1">
      <c r="A3399" s="7" t="s">
        <v>49</v>
      </c>
      <c r="C3399" s="144" t="s">
        <v>604</v>
      </c>
      <c r="D3399" s="145">
        <v>0</v>
      </c>
      <c r="E3399" s="147">
        <v>43179</v>
      </c>
    </row>
    <row r="3400" spans="1:5" s="7" customFormat="1">
      <c r="A3400" s="7" t="s">
        <v>49</v>
      </c>
      <c r="C3400" s="144" t="s">
        <v>617</v>
      </c>
      <c r="D3400" s="145">
        <v>3</v>
      </c>
      <c r="E3400" s="147">
        <v>43179</v>
      </c>
    </row>
    <row r="3401" spans="1:5" s="7" customFormat="1">
      <c r="A3401" s="7" t="s">
        <v>49</v>
      </c>
      <c r="C3401" s="144" t="s">
        <v>624</v>
      </c>
      <c r="D3401" s="145">
        <v>0</v>
      </c>
      <c r="E3401" s="147">
        <v>43179</v>
      </c>
    </row>
    <row r="3402" spans="1:5" s="7" customFormat="1">
      <c r="A3402" s="7" t="s">
        <v>49</v>
      </c>
      <c r="C3402" s="144" t="s">
        <v>633</v>
      </c>
      <c r="D3402" s="145">
        <v>10</v>
      </c>
      <c r="E3402" s="147">
        <v>43179</v>
      </c>
    </row>
    <row r="3403" spans="1:5" s="7" customFormat="1">
      <c r="A3403" s="7" t="s">
        <v>49</v>
      </c>
      <c r="C3403" s="144" t="s">
        <v>636</v>
      </c>
      <c r="D3403" s="145">
        <v>2</v>
      </c>
      <c r="E3403" s="147">
        <v>43179</v>
      </c>
    </row>
    <row r="3404" spans="1:5" s="7" customFormat="1">
      <c r="A3404" s="7" t="s">
        <v>49</v>
      </c>
      <c r="C3404" s="144" t="s">
        <v>649</v>
      </c>
      <c r="D3404" s="145">
        <v>3</v>
      </c>
      <c r="E3404" s="147">
        <v>43179</v>
      </c>
    </row>
    <row r="3405" spans="1:5" s="7" customFormat="1">
      <c r="A3405" s="7" t="s">
        <v>49</v>
      </c>
      <c r="C3405" s="144" t="s">
        <v>78</v>
      </c>
      <c r="D3405" s="145">
        <v>33</v>
      </c>
      <c r="E3405" s="147">
        <v>43179</v>
      </c>
    </row>
    <row r="3406" spans="1:5" s="7" customFormat="1">
      <c r="A3406" s="7" t="s">
        <v>49</v>
      </c>
      <c r="C3406" s="144" t="s">
        <v>82</v>
      </c>
      <c r="D3406" s="145">
        <v>23845</v>
      </c>
      <c r="E3406" s="147">
        <v>43179</v>
      </c>
    </row>
    <row r="3407" spans="1:5" s="7" customFormat="1">
      <c r="A3407" s="7" t="s">
        <v>49</v>
      </c>
      <c r="C3407" s="144" t="s">
        <v>112</v>
      </c>
      <c r="D3407" s="145">
        <v>515</v>
      </c>
      <c r="E3407" s="147">
        <v>43179</v>
      </c>
    </row>
    <row r="3408" spans="1:5" s="7" customFormat="1">
      <c r="A3408" s="7" t="s">
        <v>49</v>
      </c>
      <c r="C3408" s="144" t="s">
        <v>4770</v>
      </c>
      <c r="D3408" s="145">
        <v>3</v>
      </c>
      <c r="E3408" s="147">
        <v>43179</v>
      </c>
    </row>
    <row r="3409" spans="1:5" s="7" customFormat="1">
      <c r="A3409" s="7" t="s">
        <v>49</v>
      </c>
      <c r="C3409" s="144" t="s">
        <v>4772</v>
      </c>
      <c r="D3409" s="145">
        <v>11</v>
      </c>
      <c r="E3409" s="147">
        <v>43179</v>
      </c>
    </row>
    <row r="3410" spans="1:5" s="7" customFormat="1">
      <c r="A3410" s="7" t="s">
        <v>49</v>
      </c>
      <c r="C3410" s="144" t="s">
        <v>85</v>
      </c>
      <c r="D3410" s="145">
        <v>7214</v>
      </c>
      <c r="E3410" s="147">
        <v>43179</v>
      </c>
    </row>
    <row r="3411" spans="1:5" s="7" customFormat="1">
      <c r="A3411" s="7" t="s">
        <v>49</v>
      </c>
      <c r="C3411" s="144" t="s">
        <v>88</v>
      </c>
      <c r="D3411" s="145">
        <v>31</v>
      </c>
      <c r="E3411" s="147">
        <v>43179</v>
      </c>
    </row>
    <row r="3412" spans="1:5" s="7" customFormat="1">
      <c r="A3412" s="7" t="s">
        <v>49</v>
      </c>
      <c r="C3412" s="144" t="s">
        <v>91</v>
      </c>
      <c r="D3412" s="145">
        <v>1085</v>
      </c>
      <c r="E3412" s="147">
        <v>43179</v>
      </c>
    </row>
    <row r="3413" spans="1:5" s="7" customFormat="1">
      <c r="A3413" s="7" t="s">
        <v>49</v>
      </c>
      <c r="C3413" s="144" t="s">
        <v>94</v>
      </c>
      <c r="D3413" s="145">
        <v>190</v>
      </c>
      <c r="E3413" s="147">
        <v>43179</v>
      </c>
    </row>
    <row r="3414" spans="1:5" s="7" customFormat="1">
      <c r="A3414" s="7" t="s">
        <v>49</v>
      </c>
      <c r="C3414" s="144" t="s">
        <v>97</v>
      </c>
      <c r="D3414" s="145">
        <v>7</v>
      </c>
      <c r="E3414" s="147">
        <v>43179</v>
      </c>
    </row>
    <row r="3415" spans="1:5" s="7" customFormat="1">
      <c r="A3415" s="7" t="s">
        <v>49</v>
      </c>
      <c r="C3415" s="144" t="s">
        <v>99</v>
      </c>
      <c r="D3415" s="145">
        <v>149</v>
      </c>
      <c r="E3415" s="147">
        <v>43179</v>
      </c>
    </row>
    <row r="3416" spans="1:5" s="7" customFormat="1">
      <c r="A3416" s="7" t="s">
        <v>49</v>
      </c>
      <c r="C3416" s="144" t="s">
        <v>9180</v>
      </c>
      <c r="D3416" s="145">
        <v>0</v>
      </c>
      <c r="E3416" s="147">
        <v>43179</v>
      </c>
    </row>
    <row r="3417" spans="1:5" s="7" customFormat="1">
      <c r="A3417" s="7" t="s">
        <v>49</v>
      </c>
      <c r="C3417" s="144" t="s">
        <v>4970</v>
      </c>
      <c r="D3417" s="145">
        <v>7213</v>
      </c>
      <c r="E3417" s="147">
        <v>43179</v>
      </c>
    </row>
    <row r="3418" spans="1:5" s="7" customFormat="1">
      <c r="A3418" s="7" t="s">
        <v>49</v>
      </c>
      <c r="C3418" s="144" t="s">
        <v>4764</v>
      </c>
      <c r="D3418" s="145">
        <v>4500</v>
      </c>
      <c r="E3418" s="147">
        <v>43179</v>
      </c>
    </row>
    <row r="3419" spans="1:5" s="7" customFormat="1">
      <c r="A3419" s="7" t="s">
        <v>49</v>
      </c>
      <c r="C3419" s="144" t="s">
        <v>102</v>
      </c>
      <c r="D3419" s="145">
        <v>4308</v>
      </c>
      <c r="E3419" s="147">
        <v>43179</v>
      </c>
    </row>
    <row r="3420" spans="1:5" s="7" customFormat="1">
      <c r="A3420" s="7" t="s">
        <v>49</v>
      </c>
      <c r="C3420" s="144" t="s">
        <v>4756</v>
      </c>
      <c r="D3420" s="145">
        <v>1866</v>
      </c>
      <c r="E3420" s="147">
        <v>43179</v>
      </c>
    </row>
    <row r="3421" spans="1:5" s="7" customFormat="1">
      <c r="A3421" s="7" t="s">
        <v>49</v>
      </c>
      <c r="C3421" s="144" t="s">
        <v>106</v>
      </c>
      <c r="D3421" s="145">
        <v>37081</v>
      </c>
      <c r="E3421" s="147">
        <v>43179</v>
      </c>
    </row>
    <row r="3422" spans="1:5" s="7" customFormat="1">
      <c r="A3422" s="7" t="s">
        <v>49</v>
      </c>
      <c r="C3422" s="144" t="s">
        <v>4767</v>
      </c>
      <c r="D3422" s="145">
        <v>10081</v>
      </c>
      <c r="E3422" s="147">
        <v>43179</v>
      </c>
    </row>
    <row r="3423" spans="1:5" s="7" customFormat="1">
      <c r="A3423" s="7" t="s">
        <v>49</v>
      </c>
      <c r="C3423" s="144" t="s">
        <v>109</v>
      </c>
      <c r="D3423" s="145">
        <v>10545</v>
      </c>
      <c r="E3423" s="147">
        <v>43179</v>
      </c>
    </row>
    <row r="3424" spans="1:5" s="7" customFormat="1">
      <c r="A3424" s="7" t="s">
        <v>49</v>
      </c>
      <c r="C3424" s="144" t="s">
        <v>4974</v>
      </c>
      <c r="D3424" s="145">
        <v>216</v>
      </c>
      <c r="E3424" s="147">
        <v>43179</v>
      </c>
    </row>
    <row r="3425" spans="1:5" s="7" customFormat="1">
      <c r="A3425" s="7" t="s">
        <v>49</v>
      </c>
      <c r="C3425" s="144" t="s">
        <v>349</v>
      </c>
      <c r="D3425" s="145">
        <v>1</v>
      </c>
      <c r="E3425" s="147">
        <v>43179</v>
      </c>
    </row>
    <row r="3426" spans="1:5" s="7" customFormat="1">
      <c r="A3426" s="7" t="s">
        <v>49</v>
      </c>
      <c r="C3426" s="144" t="s">
        <v>351</v>
      </c>
      <c r="D3426" s="145">
        <v>2</v>
      </c>
      <c r="E3426" s="147">
        <v>43179</v>
      </c>
    </row>
    <row r="3427" spans="1:5" s="7" customFormat="1">
      <c r="A3427" s="7" t="s">
        <v>49</v>
      </c>
      <c r="C3427" s="144" t="s">
        <v>354</v>
      </c>
      <c r="D3427" s="145">
        <v>1</v>
      </c>
      <c r="E3427" s="147">
        <v>43179</v>
      </c>
    </row>
    <row r="3428" spans="1:5" s="7" customFormat="1">
      <c r="A3428" s="7" t="s">
        <v>49</v>
      </c>
      <c r="C3428" s="144" t="s">
        <v>357</v>
      </c>
      <c r="D3428" s="145">
        <v>10</v>
      </c>
      <c r="E3428" s="147">
        <v>43179</v>
      </c>
    </row>
    <row r="3429" spans="1:5" s="7" customFormat="1">
      <c r="A3429" s="7" t="s">
        <v>49</v>
      </c>
      <c r="C3429" s="144" t="s">
        <v>360</v>
      </c>
      <c r="D3429" s="145">
        <v>60</v>
      </c>
      <c r="E3429" s="147">
        <v>43179</v>
      </c>
    </row>
    <row r="3430" spans="1:5" s="7" customFormat="1">
      <c r="A3430" s="7" t="s">
        <v>49</v>
      </c>
      <c r="C3430" s="144" t="s">
        <v>363</v>
      </c>
      <c r="D3430" s="145">
        <v>11</v>
      </c>
      <c r="E3430" s="147">
        <v>43179</v>
      </c>
    </row>
    <row r="3431" spans="1:5" s="7" customFormat="1">
      <c r="A3431" s="7" t="s">
        <v>49</v>
      </c>
      <c r="C3431" s="144" t="s">
        <v>118</v>
      </c>
      <c r="D3431" s="145">
        <v>432</v>
      </c>
      <c r="E3431" s="147">
        <v>43179</v>
      </c>
    </row>
    <row r="3432" spans="1:5" s="7" customFormat="1">
      <c r="A3432" s="7" t="s">
        <v>49</v>
      </c>
      <c r="C3432" s="144" t="s">
        <v>121</v>
      </c>
      <c r="D3432" s="145">
        <v>719</v>
      </c>
      <c r="E3432" s="147">
        <v>43179</v>
      </c>
    </row>
    <row r="3433" spans="1:5" s="7" customFormat="1">
      <c r="A3433" s="7" t="s">
        <v>49</v>
      </c>
      <c r="C3433" s="144" t="s">
        <v>123</v>
      </c>
      <c r="D3433" s="145">
        <v>268</v>
      </c>
      <c r="E3433" s="147">
        <v>43179</v>
      </c>
    </row>
    <row r="3434" spans="1:5" s="7" customFormat="1">
      <c r="A3434" s="7" t="s">
        <v>49</v>
      </c>
      <c r="C3434" s="144" t="s">
        <v>4777</v>
      </c>
      <c r="D3434" s="145">
        <v>1</v>
      </c>
      <c r="E3434" s="147">
        <v>43179</v>
      </c>
    </row>
    <row r="3435" spans="1:5" s="7" customFormat="1">
      <c r="A3435" s="7" t="s">
        <v>49</v>
      </c>
      <c r="C3435" s="144" t="s">
        <v>368</v>
      </c>
      <c r="D3435" s="145">
        <v>62</v>
      </c>
      <c r="E3435" s="147">
        <v>43179</v>
      </c>
    </row>
    <row r="3436" spans="1:5" s="7" customFormat="1">
      <c r="A3436" s="7" t="s">
        <v>49</v>
      </c>
      <c r="C3436" s="144" t="s">
        <v>4978</v>
      </c>
      <c r="D3436" s="145">
        <v>330</v>
      </c>
      <c r="E3436" s="147">
        <v>43179</v>
      </c>
    </row>
    <row r="3437" spans="1:5" s="7" customFormat="1">
      <c r="A3437" s="7" t="s">
        <v>49</v>
      </c>
      <c r="C3437" s="144" t="s">
        <v>370</v>
      </c>
      <c r="D3437" s="145">
        <v>32</v>
      </c>
      <c r="E3437" s="147">
        <v>43179</v>
      </c>
    </row>
    <row r="3438" spans="1:5" s="7" customFormat="1">
      <c r="A3438" s="7" t="s">
        <v>49</v>
      </c>
      <c r="C3438" s="144" t="s">
        <v>372</v>
      </c>
      <c r="D3438" s="145">
        <v>28</v>
      </c>
      <c r="E3438" s="147">
        <v>43179</v>
      </c>
    </row>
    <row r="3439" spans="1:5" s="7" customFormat="1">
      <c r="A3439" s="7" t="s">
        <v>49</v>
      </c>
      <c r="C3439" s="144" t="s">
        <v>3747</v>
      </c>
      <c r="D3439" s="145">
        <v>317</v>
      </c>
      <c r="E3439" s="147">
        <v>43179</v>
      </c>
    </row>
    <row r="3440" spans="1:5" s="7" customFormat="1">
      <c r="A3440" s="7" t="s">
        <v>49</v>
      </c>
      <c r="C3440" s="144" t="s">
        <v>3748</v>
      </c>
      <c r="D3440" s="145">
        <v>490</v>
      </c>
      <c r="E3440" s="147">
        <v>43179</v>
      </c>
    </row>
    <row r="3441" spans="1:5" s="7" customFormat="1">
      <c r="A3441" s="7" t="s">
        <v>49</v>
      </c>
      <c r="C3441" s="144" t="s">
        <v>3749</v>
      </c>
      <c r="D3441" s="145">
        <v>462</v>
      </c>
      <c r="E3441" s="147">
        <v>43179</v>
      </c>
    </row>
    <row r="3442" spans="1:5" s="7" customFormat="1">
      <c r="A3442" s="7" t="s">
        <v>49</v>
      </c>
      <c r="C3442" s="144" t="s">
        <v>3750</v>
      </c>
      <c r="D3442" s="145">
        <v>47</v>
      </c>
      <c r="E3442" s="147">
        <v>43179</v>
      </c>
    </row>
    <row r="3443" spans="1:5" s="7" customFormat="1">
      <c r="A3443" s="7" t="s">
        <v>49</v>
      </c>
      <c r="C3443" s="144" t="s">
        <v>3751</v>
      </c>
      <c r="D3443" s="145">
        <v>935</v>
      </c>
      <c r="E3443" s="147">
        <v>43179</v>
      </c>
    </row>
    <row r="3444" spans="1:5" s="7" customFormat="1">
      <c r="A3444" s="7" t="s">
        <v>49</v>
      </c>
      <c r="C3444" s="144" t="s">
        <v>261</v>
      </c>
      <c r="D3444" s="145">
        <v>893</v>
      </c>
      <c r="E3444" s="147">
        <v>43179</v>
      </c>
    </row>
    <row r="3445" spans="1:5" s="7" customFormat="1">
      <c r="A3445" s="7" t="s">
        <v>49</v>
      </c>
      <c r="C3445" s="144" t="s">
        <v>264</v>
      </c>
      <c r="D3445" s="145">
        <v>0</v>
      </c>
      <c r="E3445" s="147">
        <v>43179</v>
      </c>
    </row>
    <row r="3446" spans="1:5" s="7" customFormat="1">
      <c r="A3446" s="7" t="s">
        <v>49</v>
      </c>
      <c r="C3446" s="144" t="s">
        <v>267</v>
      </c>
      <c r="D3446" s="145">
        <v>2832</v>
      </c>
      <c r="E3446" s="147">
        <v>43179</v>
      </c>
    </row>
    <row r="3447" spans="1:5" s="7" customFormat="1">
      <c r="A3447" s="7" t="s">
        <v>49</v>
      </c>
      <c r="C3447" s="144" t="s">
        <v>270</v>
      </c>
      <c r="D3447" s="145">
        <v>5657</v>
      </c>
      <c r="E3447" s="147">
        <v>43179</v>
      </c>
    </row>
    <row r="3448" spans="1:5" s="7" customFormat="1">
      <c r="A3448" s="7" t="s">
        <v>49</v>
      </c>
      <c r="C3448" s="144" t="s">
        <v>273</v>
      </c>
      <c r="D3448" s="145">
        <v>4963</v>
      </c>
      <c r="E3448" s="147">
        <v>43179</v>
      </c>
    </row>
    <row r="3449" spans="1:5" s="7" customFormat="1">
      <c r="A3449" s="7" t="s">
        <v>49</v>
      </c>
      <c r="C3449" s="144" t="s">
        <v>276</v>
      </c>
      <c r="D3449" s="145">
        <v>8482</v>
      </c>
      <c r="E3449" s="147">
        <v>43179</v>
      </c>
    </row>
    <row r="3450" spans="1:5" s="7" customFormat="1">
      <c r="A3450" s="7" t="s">
        <v>49</v>
      </c>
      <c r="C3450" s="144" t="s">
        <v>279</v>
      </c>
      <c r="D3450" s="145">
        <v>830</v>
      </c>
      <c r="E3450" s="147">
        <v>43179</v>
      </c>
    </row>
    <row r="3451" spans="1:5" s="7" customFormat="1">
      <c r="A3451" s="7" t="s">
        <v>49</v>
      </c>
      <c r="C3451" s="144" t="s">
        <v>282</v>
      </c>
      <c r="D3451" s="145">
        <v>2225</v>
      </c>
      <c r="E3451" s="147">
        <v>43179</v>
      </c>
    </row>
    <row r="3452" spans="1:5" s="7" customFormat="1">
      <c r="A3452" s="7" t="s">
        <v>49</v>
      </c>
      <c r="C3452" s="144" t="s">
        <v>285</v>
      </c>
      <c r="D3452" s="145">
        <v>432</v>
      </c>
      <c r="E3452" s="147">
        <v>43179</v>
      </c>
    </row>
    <row r="3453" spans="1:5" s="7" customFormat="1">
      <c r="A3453" s="7" t="s">
        <v>49</v>
      </c>
      <c r="C3453" s="144" t="s">
        <v>288</v>
      </c>
      <c r="D3453" s="145">
        <v>2026</v>
      </c>
      <c r="E3453" s="147">
        <v>43179</v>
      </c>
    </row>
    <row r="3454" spans="1:5" s="7" customFormat="1">
      <c r="A3454" s="7" t="s">
        <v>49</v>
      </c>
      <c r="C3454" s="144" t="s">
        <v>291</v>
      </c>
      <c r="D3454" s="145">
        <v>222</v>
      </c>
      <c r="E3454" s="147">
        <v>43179</v>
      </c>
    </row>
    <row r="3455" spans="1:5" s="7" customFormat="1">
      <c r="A3455" s="7" t="s">
        <v>49</v>
      </c>
      <c r="C3455" s="144" t="s">
        <v>294</v>
      </c>
      <c r="D3455" s="145">
        <v>2074</v>
      </c>
      <c r="E3455" s="147">
        <v>43179</v>
      </c>
    </row>
    <row r="3456" spans="1:5" s="7" customFormat="1">
      <c r="A3456" s="7" t="s">
        <v>49</v>
      </c>
      <c r="C3456" s="144" t="s">
        <v>297</v>
      </c>
      <c r="D3456" s="145">
        <v>6201</v>
      </c>
      <c r="E3456" s="147">
        <v>43179</v>
      </c>
    </row>
    <row r="3457" spans="1:5" s="7" customFormat="1">
      <c r="A3457" s="7" t="s">
        <v>49</v>
      </c>
      <c r="C3457" s="144" t="s">
        <v>300</v>
      </c>
      <c r="D3457" s="145">
        <v>3592</v>
      </c>
      <c r="E3457" s="147">
        <v>43179</v>
      </c>
    </row>
    <row r="3458" spans="1:5" s="7" customFormat="1">
      <c r="A3458" s="7" t="s">
        <v>49</v>
      </c>
      <c r="C3458" s="144" t="s">
        <v>303</v>
      </c>
      <c r="D3458" s="145">
        <v>2778</v>
      </c>
      <c r="E3458" s="147">
        <v>43179</v>
      </c>
    </row>
    <row r="3459" spans="1:5" s="7" customFormat="1">
      <c r="A3459" s="7" t="s">
        <v>49</v>
      </c>
      <c r="C3459" s="144" t="s">
        <v>306</v>
      </c>
      <c r="D3459" s="145">
        <v>506</v>
      </c>
      <c r="E3459" s="147">
        <v>43179</v>
      </c>
    </row>
    <row r="3460" spans="1:5" s="7" customFormat="1">
      <c r="A3460" s="7" t="s">
        <v>49</v>
      </c>
      <c r="C3460" s="144" t="s">
        <v>309</v>
      </c>
      <c r="D3460" s="145">
        <v>4191</v>
      </c>
      <c r="E3460" s="147">
        <v>43179</v>
      </c>
    </row>
    <row r="3461" spans="1:5" s="7" customFormat="1">
      <c r="A3461" s="7" t="s">
        <v>49</v>
      </c>
      <c r="C3461" s="144" t="s">
        <v>312</v>
      </c>
      <c r="D3461" s="145">
        <v>1967</v>
      </c>
      <c r="E3461" s="147">
        <v>43179</v>
      </c>
    </row>
    <row r="3462" spans="1:5" s="7" customFormat="1">
      <c r="A3462" s="7" t="s">
        <v>49</v>
      </c>
      <c r="C3462" s="144" t="s">
        <v>315</v>
      </c>
      <c r="D3462" s="145">
        <v>1070</v>
      </c>
      <c r="E3462" s="147">
        <v>43179</v>
      </c>
    </row>
    <row r="3463" spans="1:5" s="7" customFormat="1">
      <c r="A3463" s="7" t="s">
        <v>49</v>
      </c>
      <c r="C3463" s="144" t="s">
        <v>318</v>
      </c>
      <c r="D3463" s="145">
        <v>5218</v>
      </c>
      <c r="E3463" s="147">
        <v>43179</v>
      </c>
    </row>
    <row r="3464" spans="1:5" s="7" customFormat="1">
      <c r="A3464" s="7" t="s">
        <v>49</v>
      </c>
      <c r="C3464" s="144" t="s">
        <v>321</v>
      </c>
      <c r="D3464" s="145">
        <v>59</v>
      </c>
      <c r="E3464" s="147">
        <v>43179</v>
      </c>
    </row>
    <row r="3465" spans="1:5" s="7" customFormat="1">
      <c r="A3465" s="7" t="s">
        <v>49</v>
      </c>
      <c r="C3465" s="144" t="s">
        <v>327</v>
      </c>
      <c r="D3465" s="145">
        <v>171</v>
      </c>
      <c r="E3465" s="147">
        <v>43179</v>
      </c>
    </row>
    <row r="3466" spans="1:5" s="7" customFormat="1">
      <c r="A3466" s="7" t="s">
        <v>49</v>
      </c>
      <c r="C3466" s="144" t="s">
        <v>330</v>
      </c>
      <c r="D3466" s="145">
        <v>15621</v>
      </c>
      <c r="E3466" s="147">
        <v>43179</v>
      </c>
    </row>
    <row r="3467" spans="1:5" s="7" customFormat="1">
      <c r="A3467" s="7" t="s">
        <v>49</v>
      </c>
      <c r="C3467" s="144" t="s">
        <v>333</v>
      </c>
      <c r="D3467" s="145">
        <v>8962</v>
      </c>
      <c r="E3467" s="147">
        <v>43179</v>
      </c>
    </row>
    <row r="3468" spans="1:5" s="7" customFormat="1">
      <c r="A3468" s="7" t="s">
        <v>49</v>
      </c>
      <c r="C3468" s="144" t="s">
        <v>336</v>
      </c>
      <c r="D3468" s="145">
        <v>1745</v>
      </c>
      <c r="E3468" s="147">
        <v>43179</v>
      </c>
    </row>
    <row r="3469" spans="1:5" s="7" customFormat="1">
      <c r="A3469" s="7" t="s">
        <v>49</v>
      </c>
      <c r="C3469" s="144" t="s">
        <v>339</v>
      </c>
      <c r="D3469" s="145">
        <v>11815</v>
      </c>
      <c r="E3469" s="147">
        <v>43179</v>
      </c>
    </row>
    <row r="3470" spans="1:5" s="7" customFormat="1">
      <c r="A3470" s="7" t="s">
        <v>49</v>
      </c>
      <c r="C3470" s="144" t="s">
        <v>342</v>
      </c>
      <c r="D3470" s="145">
        <v>440</v>
      </c>
      <c r="E3470" s="147">
        <v>43179</v>
      </c>
    </row>
    <row r="3471" spans="1:5" s="7" customFormat="1">
      <c r="A3471" s="7" t="s">
        <v>49</v>
      </c>
      <c r="C3471" s="144" t="s">
        <v>5142</v>
      </c>
      <c r="D3471" s="145">
        <v>1739</v>
      </c>
      <c r="E3471" s="147">
        <v>43179</v>
      </c>
    </row>
    <row r="3472" spans="1:5" s="7" customFormat="1">
      <c r="A3472" s="7" t="s">
        <v>49</v>
      </c>
      <c r="C3472" s="144" t="s">
        <v>5144</v>
      </c>
      <c r="D3472" s="145">
        <v>1050</v>
      </c>
      <c r="E3472" s="147">
        <v>43179</v>
      </c>
    </row>
    <row r="3473" spans="1:5" s="7" customFormat="1">
      <c r="A3473" s="7" t="s">
        <v>49</v>
      </c>
      <c r="C3473" s="144" t="s">
        <v>4759</v>
      </c>
      <c r="D3473" s="145">
        <v>1100</v>
      </c>
      <c r="E3473" s="147">
        <v>43179</v>
      </c>
    </row>
    <row r="3474" spans="1:5" s="7" customFormat="1">
      <c r="A3474" s="7" t="s">
        <v>49</v>
      </c>
      <c r="C3474" s="144" t="s">
        <v>5146</v>
      </c>
      <c r="D3474" s="145">
        <v>1000</v>
      </c>
      <c r="E3474" s="147">
        <v>43179</v>
      </c>
    </row>
    <row r="3475" spans="1:5" s="7" customFormat="1">
      <c r="A3475" s="7" t="s">
        <v>49</v>
      </c>
      <c r="C3475" s="144" t="s">
        <v>3752</v>
      </c>
      <c r="D3475" s="145">
        <v>4240</v>
      </c>
      <c r="E3475" s="147">
        <v>43179</v>
      </c>
    </row>
    <row r="3476" spans="1:5" s="7" customFormat="1">
      <c r="A3476" s="7" t="s">
        <v>49</v>
      </c>
      <c r="C3476" s="144" t="s">
        <v>3753</v>
      </c>
      <c r="D3476" s="145">
        <v>15688</v>
      </c>
      <c r="E3476" s="147">
        <v>43179</v>
      </c>
    </row>
    <row r="3477" spans="1:5" s="7" customFormat="1">
      <c r="A3477" s="7" t="s">
        <v>49</v>
      </c>
      <c r="C3477" s="144" t="s">
        <v>3754</v>
      </c>
      <c r="D3477" s="145">
        <v>12638</v>
      </c>
      <c r="E3477" s="147">
        <v>43179</v>
      </c>
    </row>
    <row r="3478" spans="1:5" s="7" customFormat="1">
      <c r="A3478" s="7" t="s">
        <v>49</v>
      </c>
      <c r="C3478" s="144" t="s">
        <v>560</v>
      </c>
      <c r="D3478" s="145">
        <v>20180</v>
      </c>
      <c r="E3478" s="147">
        <v>43179</v>
      </c>
    </row>
    <row r="3479" spans="1:5" s="7" customFormat="1">
      <c r="A3479" s="7" t="s">
        <v>49</v>
      </c>
      <c r="C3479" s="144" t="s">
        <v>563</v>
      </c>
      <c r="D3479" s="145">
        <v>15271</v>
      </c>
      <c r="E3479" s="147">
        <v>43179</v>
      </c>
    </row>
    <row r="3480" spans="1:5" s="7" customFormat="1">
      <c r="A3480" s="7" t="s">
        <v>49</v>
      </c>
      <c r="C3480" s="144" t="s">
        <v>566</v>
      </c>
      <c r="D3480" s="145">
        <v>8200</v>
      </c>
      <c r="E3480" s="147">
        <v>43179</v>
      </c>
    </row>
    <row r="3481" spans="1:5" s="7" customFormat="1">
      <c r="A3481" s="7" t="s">
        <v>49</v>
      </c>
      <c r="C3481" s="144" t="s">
        <v>569</v>
      </c>
      <c r="D3481" s="145">
        <v>20619</v>
      </c>
      <c r="E3481" s="147">
        <v>43179</v>
      </c>
    </row>
    <row r="3482" spans="1:5" s="7" customFormat="1">
      <c r="A3482" s="7" t="s">
        <v>49</v>
      </c>
      <c r="C3482" s="144" t="s">
        <v>572</v>
      </c>
      <c r="D3482" s="145">
        <v>23490</v>
      </c>
      <c r="E3482" s="147">
        <v>43179</v>
      </c>
    </row>
    <row r="3483" spans="1:5" s="7" customFormat="1">
      <c r="A3483" s="7" t="s">
        <v>49</v>
      </c>
      <c r="C3483" s="144" t="s">
        <v>575</v>
      </c>
      <c r="D3483" s="145">
        <v>39325</v>
      </c>
      <c r="E3483" s="147">
        <v>43179</v>
      </c>
    </row>
    <row r="3484" spans="1:5" s="7" customFormat="1">
      <c r="A3484" s="7" t="s">
        <v>49</v>
      </c>
      <c r="C3484" s="144" t="s">
        <v>652</v>
      </c>
      <c r="D3484" s="145">
        <v>320</v>
      </c>
      <c r="E3484" s="147">
        <v>43179</v>
      </c>
    </row>
    <row r="3485" spans="1:5" s="7" customFormat="1">
      <c r="A3485" s="7" t="s">
        <v>49</v>
      </c>
      <c r="C3485" s="144" t="s">
        <v>376</v>
      </c>
      <c r="D3485" s="145">
        <v>494</v>
      </c>
      <c r="E3485" s="147">
        <v>43179</v>
      </c>
    </row>
    <row r="3486" spans="1:5" s="7" customFormat="1">
      <c r="A3486" s="7" t="s">
        <v>49</v>
      </c>
      <c r="C3486" s="144" t="s">
        <v>453</v>
      </c>
      <c r="D3486" s="145">
        <v>1241</v>
      </c>
      <c r="E3486" s="147">
        <v>43179</v>
      </c>
    </row>
    <row r="3487" spans="1:5" s="7" customFormat="1">
      <c r="A3487" s="7" t="s">
        <v>49</v>
      </c>
      <c r="C3487" s="144" t="s">
        <v>455</v>
      </c>
      <c r="D3487" s="145">
        <v>1231</v>
      </c>
      <c r="E3487" s="147">
        <v>43179</v>
      </c>
    </row>
    <row r="3488" spans="1:5" s="7" customFormat="1">
      <c r="A3488" s="7" t="s">
        <v>49</v>
      </c>
      <c r="C3488" s="144" t="s">
        <v>458</v>
      </c>
      <c r="D3488" s="145">
        <v>1056</v>
      </c>
      <c r="E3488" s="147">
        <v>43179</v>
      </c>
    </row>
    <row r="3489" spans="1:5" s="7" customFormat="1">
      <c r="A3489" s="7" t="s">
        <v>49</v>
      </c>
      <c r="C3489" s="144" t="s">
        <v>461</v>
      </c>
      <c r="D3489" s="145">
        <v>1528</v>
      </c>
      <c r="E3489" s="147">
        <v>43179</v>
      </c>
    </row>
    <row r="3490" spans="1:5" s="7" customFormat="1">
      <c r="A3490" s="7" t="s">
        <v>49</v>
      </c>
      <c r="C3490" s="144" t="s">
        <v>464</v>
      </c>
      <c r="D3490" s="145">
        <v>646</v>
      </c>
      <c r="E3490" s="147">
        <v>43179</v>
      </c>
    </row>
    <row r="3491" spans="1:5" s="7" customFormat="1">
      <c r="A3491" s="7" t="s">
        <v>49</v>
      </c>
      <c r="C3491" s="144" t="s">
        <v>467</v>
      </c>
      <c r="D3491" s="145">
        <v>324</v>
      </c>
      <c r="E3491" s="147">
        <v>43179</v>
      </c>
    </row>
    <row r="3492" spans="1:5" s="7" customFormat="1">
      <c r="A3492" s="7" t="s">
        <v>49</v>
      </c>
      <c r="C3492" s="144" t="s">
        <v>3755</v>
      </c>
      <c r="D3492" s="145">
        <v>144</v>
      </c>
      <c r="E3492" s="147">
        <v>43179</v>
      </c>
    </row>
    <row r="3493" spans="1:5" s="7" customFormat="1">
      <c r="A3493" s="7" t="s">
        <v>49</v>
      </c>
      <c r="C3493" s="144" t="s">
        <v>3756</v>
      </c>
      <c r="D3493" s="145">
        <v>168</v>
      </c>
      <c r="E3493" s="147">
        <v>43179</v>
      </c>
    </row>
    <row r="3494" spans="1:5" s="7" customFormat="1">
      <c r="A3494" s="7" t="s">
        <v>49</v>
      </c>
      <c r="C3494" s="144" t="s">
        <v>386</v>
      </c>
      <c r="D3494" s="145">
        <v>4081</v>
      </c>
      <c r="E3494" s="147">
        <v>43179</v>
      </c>
    </row>
    <row r="3495" spans="1:5" s="7" customFormat="1">
      <c r="A3495" s="7" t="s">
        <v>49</v>
      </c>
      <c r="C3495" s="144" t="s">
        <v>391</v>
      </c>
      <c r="D3495" s="145">
        <v>1994</v>
      </c>
      <c r="E3495" s="147">
        <v>43179</v>
      </c>
    </row>
    <row r="3496" spans="1:5" s="7" customFormat="1">
      <c r="A3496" s="7" t="s">
        <v>49</v>
      </c>
      <c r="C3496" s="144" t="s">
        <v>394</v>
      </c>
      <c r="D3496" s="145">
        <v>979</v>
      </c>
      <c r="E3496" s="147">
        <v>43179</v>
      </c>
    </row>
    <row r="3497" spans="1:5" s="7" customFormat="1">
      <c r="A3497" s="7" t="s">
        <v>49</v>
      </c>
      <c r="C3497" s="144" t="s">
        <v>397</v>
      </c>
      <c r="D3497" s="145">
        <v>1108</v>
      </c>
      <c r="E3497" s="147">
        <v>43179</v>
      </c>
    </row>
    <row r="3498" spans="1:5" s="7" customFormat="1">
      <c r="A3498" s="7" t="s">
        <v>49</v>
      </c>
      <c r="C3498" s="144" t="s">
        <v>403</v>
      </c>
      <c r="D3498" s="145">
        <v>1527</v>
      </c>
      <c r="E3498" s="147">
        <v>43179</v>
      </c>
    </row>
    <row r="3499" spans="1:5" s="7" customFormat="1">
      <c r="A3499" s="7" t="s">
        <v>49</v>
      </c>
      <c r="C3499" s="144" t="s">
        <v>406</v>
      </c>
      <c r="D3499" s="145">
        <v>1051</v>
      </c>
      <c r="E3499" s="147">
        <v>43179</v>
      </c>
    </row>
    <row r="3500" spans="1:5" s="7" customFormat="1">
      <c r="A3500" s="7" t="s">
        <v>49</v>
      </c>
      <c r="C3500" s="144" t="s">
        <v>410</v>
      </c>
      <c r="D3500" s="145">
        <v>2076</v>
      </c>
      <c r="E3500" s="147">
        <v>43179</v>
      </c>
    </row>
    <row r="3501" spans="1:5" s="7" customFormat="1">
      <c r="A3501" s="7" t="s">
        <v>49</v>
      </c>
      <c r="C3501" s="144" t="s">
        <v>413</v>
      </c>
      <c r="D3501" s="145">
        <v>884</v>
      </c>
      <c r="E3501" s="147">
        <v>43179</v>
      </c>
    </row>
    <row r="3502" spans="1:5" s="7" customFormat="1">
      <c r="A3502" s="7" t="s">
        <v>49</v>
      </c>
      <c r="C3502" s="144" t="s">
        <v>416</v>
      </c>
      <c r="D3502" s="145">
        <v>795</v>
      </c>
      <c r="E3502" s="147">
        <v>43179</v>
      </c>
    </row>
    <row r="3503" spans="1:5" s="7" customFormat="1">
      <c r="A3503" s="7" t="s">
        <v>49</v>
      </c>
      <c r="C3503" s="144" t="s">
        <v>424</v>
      </c>
      <c r="D3503" s="145">
        <v>0</v>
      </c>
      <c r="E3503" s="147">
        <v>43179</v>
      </c>
    </row>
    <row r="3504" spans="1:5" s="7" customFormat="1">
      <c r="A3504" s="7" t="s">
        <v>49</v>
      </c>
      <c r="C3504" s="144" t="s">
        <v>5348</v>
      </c>
      <c r="D3504" s="145">
        <v>10</v>
      </c>
      <c r="E3504" s="147">
        <v>43179</v>
      </c>
    </row>
    <row r="3505" spans="1:5" s="7" customFormat="1">
      <c r="A3505" s="7" t="s">
        <v>49</v>
      </c>
      <c r="C3505" s="144" t="s">
        <v>656</v>
      </c>
      <c r="D3505" s="145">
        <v>3081</v>
      </c>
      <c r="E3505" s="147">
        <v>43179</v>
      </c>
    </row>
    <row r="3506" spans="1:5" s="7" customFormat="1">
      <c r="A3506" s="7" t="s">
        <v>49</v>
      </c>
      <c r="C3506" s="144" t="s">
        <v>660</v>
      </c>
      <c r="D3506" s="145">
        <v>914</v>
      </c>
      <c r="E3506" s="147">
        <v>43179</v>
      </c>
    </row>
    <row r="3507" spans="1:5" s="7" customFormat="1">
      <c r="A3507" s="7" t="s">
        <v>49</v>
      </c>
      <c r="C3507" s="144" t="s">
        <v>663</v>
      </c>
      <c r="D3507" s="145">
        <v>688</v>
      </c>
      <c r="E3507" s="147">
        <v>43179</v>
      </c>
    </row>
    <row r="3508" spans="1:5" s="7" customFormat="1">
      <c r="A3508" s="7" t="s">
        <v>49</v>
      </c>
      <c r="C3508" s="144" t="s">
        <v>666</v>
      </c>
      <c r="D3508" s="145">
        <v>2961</v>
      </c>
      <c r="E3508" s="147">
        <v>43179</v>
      </c>
    </row>
    <row r="3509" spans="1:5" s="7" customFormat="1">
      <c r="A3509" s="7" t="s">
        <v>49</v>
      </c>
      <c r="C3509" s="144" t="s">
        <v>670</v>
      </c>
      <c r="D3509" s="145">
        <v>1274</v>
      </c>
      <c r="E3509" s="147">
        <v>43179</v>
      </c>
    </row>
    <row r="3510" spans="1:5" s="7" customFormat="1">
      <c r="A3510" s="7" t="s">
        <v>49</v>
      </c>
      <c r="C3510" s="144" t="s">
        <v>673</v>
      </c>
      <c r="D3510" s="145">
        <v>8761</v>
      </c>
      <c r="E3510" s="147">
        <v>43179</v>
      </c>
    </row>
    <row r="3511" spans="1:5" s="7" customFormat="1">
      <c r="A3511" s="7" t="s">
        <v>49</v>
      </c>
      <c r="C3511" s="144" t="s">
        <v>676</v>
      </c>
      <c r="D3511" s="145">
        <v>1924</v>
      </c>
      <c r="E3511" s="147">
        <v>43179</v>
      </c>
    </row>
    <row r="3512" spans="1:5" s="7" customFormat="1">
      <c r="A3512" s="7" t="s">
        <v>49</v>
      </c>
      <c r="C3512" s="144" t="s">
        <v>470</v>
      </c>
      <c r="D3512" s="145">
        <v>1005</v>
      </c>
      <c r="E3512" s="147">
        <v>43179</v>
      </c>
    </row>
    <row r="3513" spans="1:5" s="7" customFormat="1">
      <c r="A3513" s="7" t="s">
        <v>49</v>
      </c>
      <c r="C3513" s="144" t="s">
        <v>474</v>
      </c>
      <c r="D3513" s="145">
        <v>698</v>
      </c>
      <c r="E3513" s="147">
        <v>43179</v>
      </c>
    </row>
    <row r="3514" spans="1:5" s="7" customFormat="1">
      <c r="A3514" s="7" t="s">
        <v>49</v>
      </c>
      <c r="C3514" s="144" t="s">
        <v>477</v>
      </c>
      <c r="D3514" s="145">
        <v>190</v>
      </c>
      <c r="E3514" s="147">
        <v>43179</v>
      </c>
    </row>
    <row r="3515" spans="1:5" s="7" customFormat="1">
      <c r="A3515" s="7" t="s">
        <v>49</v>
      </c>
      <c r="C3515" s="144" t="s">
        <v>481</v>
      </c>
      <c r="D3515" s="145">
        <v>120</v>
      </c>
      <c r="E3515" s="147">
        <v>43179</v>
      </c>
    </row>
    <row r="3516" spans="1:5" s="7" customFormat="1">
      <c r="A3516" s="7" t="s">
        <v>49</v>
      </c>
      <c r="C3516" s="144" t="s">
        <v>484</v>
      </c>
      <c r="D3516" s="145">
        <v>195</v>
      </c>
      <c r="E3516" s="147">
        <v>43179</v>
      </c>
    </row>
    <row r="3517" spans="1:5" s="7" customFormat="1">
      <c r="A3517" s="7" t="s">
        <v>49</v>
      </c>
      <c r="C3517" s="144" t="s">
        <v>488</v>
      </c>
      <c r="D3517" s="145">
        <v>275</v>
      </c>
      <c r="E3517" s="147">
        <v>43179</v>
      </c>
    </row>
    <row r="3518" spans="1:5" s="7" customFormat="1">
      <c r="A3518" s="7" t="s">
        <v>49</v>
      </c>
      <c r="C3518" s="144" t="s">
        <v>491</v>
      </c>
      <c r="D3518" s="145">
        <v>419</v>
      </c>
      <c r="E3518" s="147">
        <v>43179</v>
      </c>
    </row>
    <row r="3519" spans="1:5" s="7" customFormat="1">
      <c r="A3519" s="7" t="s">
        <v>49</v>
      </c>
      <c r="C3519" s="144" t="s">
        <v>494</v>
      </c>
      <c r="D3519" s="145">
        <v>749</v>
      </c>
      <c r="E3519" s="147">
        <v>43179</v>
      </c>
    </row>
    <row r="3520" spans="1:5" s="7" customFormat="1">
      <c r="A3520" s="7" t="s">
        <v>49</v>
      </c>
      <c r="C3520" s="144" t="s">
        <v>497</v>
      </c>
      <c r="D3520" s="145">
        <v>179</v>
      </c>
      <c r="E3520" s="147">
        <v>43179</v>
      </c>
    </row>
    <row r="3521" spans="1:5" s="7" customFormat="1">
      <c r="A3521" s="7" t="s">
        <v>49</v>
      </c>
      <c r="C3521" s="144" t="s">
        <v>500</v>
      </c>
      <c r="D3521" s="145">
        <v>111</v>
      </c>
      <c r="E3521" s="147">
        <v>43179</v>
      </c>
    </row>
    <row r="3522" spans="1:5" s="7" customFormat="1">
      <c r="A3522" s="7" t="s">
        <v>49</v>
      </c>
      <c r="C3522" s="144" t="s">
        <v>679</v>
      </c>
      <c r="D3522" s="145">
        <v>127</v>
      </c>
      <c r="E3522" s="147">
        <v>43179</v>
      </c>
    </row>
    <row r="3523" spans="1:5" s="7" customFormat="1">
      <c r="A3523" s="7" t="s">
        <v>49</v>
      </c>
      <c r="C3523" s="144" t="s">
        <v>503</v>
      </c>
      <c r="D3523" s="145">
        <v>321</v>
      </c>
      <c r="E3523" s="147">
        <v>43179</v>
      </c>
    </row>
    <row r="3524" spans="1:5" s="7" customFormat="1">
      <c r="A3524" s="7" t="s">
        <v>49</v>
      </c>
      <c r="C3524" s="144" t="s">
        <v>507</v>
      </c>
      <c r="D3524" s="145">
        <v>37</v>
      </c>
      <c r="E3524" s="147">
        <v>43179</v>
      </c>
    </row>
    <row r="3525" spans="1:5" s="7" customFormat="1">
      <c r="A3525" s="7" t="s">
        <v>49</v>
      </c>
      <c r="C3525" s="144" t="s">
        <v>509</v>
      </c>
      <c r="D3525" s="145">
        <v>48</v>
      </c>
      <c r="E3525" s="147">
        <v>43179</v>
      </c>
    </row>
    <row r="3526" spans="1:5" s="7" customFormat="1">
      <c r="A3526" s="7" t="s">
        <v>49</v>
      </c>
      <c r="C3526" s="144" t="s">
        <v>3757</v>
      </c>
      <c r="D3526" s="145">
        <v>50</v>
      </c>
      <c r="E3526" s="147">
        <v>43179</v>
      </c>
    </row>
    <row r="3527" spans="1:5" s="7" customFormat="1">
      <c r="A3527" s="7" t="s">
        <v>49</v>
      </c>
      <c r="C3527" s="144" t="s">
        <v>514</v>
      </c>
      <c r="D3527" s="145">
        <v>192</v>
      </c>
      <c r="E3527" s="147">
        <v>43179</v>
      </c>
    </row>
    <row r="3528" spans="1:5" s="7" customFormat="1">
      <c r="A3528" s="7" t="s">
        <v>49</v>
      </c>
      <c r="C3528" s="144" t="s">
        <v>3758</v>
      </c>
      <c r="D3528" s="145">
        <v>69</v>
      </c>
      <c r="E3528" s="147">
        <v>43179</v>
      </c>
    </row>
    <row r="3529" spans="1:5" s="7" customFormat="1">
      <c r="A3529" s="7" t="s">
        <v>49</v>
      </c>
      <c r="C3529" s="144" t="s">
        <v>517</v>
      </c>
      <c r="D3529" s="145">
        <v>48</v>
      </c>
      <c r="E3529" s="147">
        <v>43179</v>
      </c>
    </row>
    <row r="3530" spans="1:5" s="7" customFormat="1">
      <c r="A3530" s="7" t="s">
        <v>49</v>
      </c>
      <c r="C3530" s="144" t="s">
        <v>5353</v>
      </c>
      <c r="D3530" s="145">
        <v>21</v>
      </c>
      <c r="E3530" s="147">
        <v>43179</v>
      </c>
    </row>
    <row r="3531" spans="1:5" s="7" customFormat="1">
      <c r="A3531" s="7" t="s">
        <v>49</v>
      </c>
      <c r="C3531" s="144" t="s">
        <v>526</v>
      </c>
      <c r="D3531" s="145">
        <v>10</v>
      </c>
      <c r="E3531" s="147">
        <v>43179</v>
      </c>
    </row>
    <row r="3532" spans="1:5" s="7" customFormat="1">
      <c r="A3532" s="7" t="s">
        <v>49</v>
      </c>
      <c r="C3532" s="144" t="s">
        <v>531</v>
      </c>
      <c r="D3532" s="145">
        <v>40</v>
      </c>
      <c r="E3532" s="147">
        <v>43179</v>
      </c>
    </row>
    <row r="3533" spans="1:5" s="7" customFormat="1">
      <c r="A3533" s="7" t="s">
        <v>49</v>
      </c>
      <c r="C3533" s="144" t="s">
        <v>427</v>
      </c>
      <c r="D3533" s="145">
        <v>279</v>
      </c>
      <c r="E3533" s="147">
        <v>43179</v>
      </c>
    </row>
    <row r="3534" spans="1:5" s="7" customFormat="1">
      <c r="A3534" s="7" t="s">
        <v>49</v>
      </c>
      <c r="C3534" s="144" t="s">
        <v>433</v>
      </c>
      <c r="D3534" s="145">
        <v>323</v>
      </c>
      <c r="E3534" s="147">
        <v>43179</v>
      </c>
    </row>
    <row r="3535" spans="1:5" s="7" customFormat="1">
      <c r="A3535" s="7" t="s">
        <v>49</v>
      </c>
      <c r="C3535" s="144" t="s">
        <v>436</v>
      </c>
      <c r="D3535" s="145">
        <v>348</v>
      </c>
      <c r="E3535" s="147">
        <v>43179</v>
      </c>
    </row>
    <row r="3536" spans="1:5" s="7" customFormat="1">
      <c r="A3536" s="7" t="s">
        <v>49</v>
      </c>
      <c r="C3536" s="144" t="s">
        <v>137</v>
      </c>
      <c r="D3536" s="145">
        <v>430</v>
      </c>
      <c r="E3536" s="147">
        <v>43179</v>
      </c>
    </row>
    <row r="3537" spans="1:5" s="7" customFormat="1">
      <c r="A3537" s="7" t="s">
        <v>49</v>
      </c>
      <c r="C3537" s="144" t="s">
        <v>139</v>
      </c>
      <c r="D3537" s="145">
        <v>0</v>
      </c>
      <c r="E3537" s="147">
        <v>43179</v>
      </c>
    </row>
    <row r="3538" spans="1:5" s="7" customFormat="1">
      <c r="A3538" s="7" t="s">
        <v>49</v>
      </c>
      <c r="C3538" s="144" t="s">
        <v>142</v>
      </c>
      <c r="D3538" s="145">
        <v>103</v>
      </c>
      <c r="E3538" s="147">
        <v>43179</v>
      </c>
    </row>
    <row r="3539" spans="1:5" s="7" customFormat="1">
      <c r="A3539" s="7" t="s">
        <v>49</v>
      </c>
      <c r="C3539" s="144" t="s">
        <v>4787</v>
      </c>
      <c r="D3539" s="145">
        <v>2</v>
      </c>
      <c r="E3539" s="147">
        <v>43179</v>
      </c>
    </row>
    <row r="3540" spans="1:5" s="7" customFormat="1">
      <c r="A3540" s="7" t="s">
        <v>49</v>
      </c>
      <c r="C3540" s="144" t="s">
        <v>144</v>
      </c>
      <c r="D3540" s="145">
        <v>139</v>
      </c>
      <c r="E3540" s="147">
        <v>43179</v>
      </c>
    </row>
    <row r="3541" spans="1:5" s="7" customFormat="1">
      <c r="A3541" s="7" t="s">
        <v>49</v>
      </c>
      <c r="C3541" s="144" t="s">
        <v>55</v>
      </c>
      <c r="D3541" s="145">
        <v>72</v>
      </c>
      <c r="E3541" s="147">
        <v>43179</v>
      </c>
    </row>
    <row r="3542" spans="1:5" s="7" customFormat="1">
      <c r="A3542" s="7" t="s">
        <v>49</v>
      </c>
      <c r="C3542" s="144" t="s">
        <v>146</v>
      </c>
      <c r="D3542" s="145">
        <v>14</v>
      </c>
      <c r="E3542" s="147">
        <v>43179</v>
      </c>
    </row>
    <row r="3543" spans="1:5" s="7" customFormat="1">
      <c r="A3543" s="7" t="s">
        <v>49</v>
      </c>
      <c r="C3543" s="144" t="s">
        <v>237</v>
      </c>
      <c r="D3543" s="145">
        <v>261</v>
      </c>
      <c r="E3543" s="147">
        <v>43179</v>
      </c>
    </row>
    <row r="3544" spans="1:5" s="7" customFormat="1">
      <c r="A3544" s="7" t="s">
        <v>49</v>
      </c>
      <c r="C3544" s="144" t="s">
        <v>126</v>
      </c>
      <c r="D3544" s="145">
        <v>783</v>
      </c>
      <c r="E3544" s="147">
        <v>43179</v>
      </c>
    </row>
    <row r="3545" spans="1:5" s="7" customFormat="1">
      <c r="A3545" s="7" t="s">
        <v>49</v>
      </c>
      <c r="C3545" s="144" t="s">
        <v>4980</v>
      </c>
      <c r="D3545" s="145">
        <v>430</v>
      </c>
      <c r="E3545" s="147">
        <v>43179</v>
      </c>
    </row>
    <row r="3546" spans="1:5" s="7" customFormat="1">
      <c r="A3546" s="7" t="s">
        <v>49</v>
      </c>
      <c r="C3546" s="144" t="s">
        <v>128</v>
      </c>
      <c r="D3546" s="145">
        <v>3</v>
      </c>
      <c r="E3546" s="147">
        <v>43179</v>
      </c>
    </row>
    <row r="3547" spans="1:5" s="7" customFormat="1">
      <c r="A3547" s="7" t="s">
        <v>49</v>
      </c>
      <c r="C3547" s="144" t="s">
        <v>4781</v>
      </c>
      <c r="D3547" s="145">
        <v>1</v>
      </c>
      <c r="E3547" s="147">
        <v>43179</v>
      </c>
    </row>
    <row r="3548" spans="1:5" s="7" customFormat="1">
      <c r="A3548" s="7" t="s">
        <v>49</v>
      </c>
      <c r="C3548" s="144" t="s">
        <v>130</v>
      </c>
      <c r="D3548" s="145">
        <v>544</v>
      </c>
      <c r="E3548" s="147">
        <v>43179</v>
      </c>
    </row>
    <row r="3549" spans="1:5" s="7" customFormat="1">
      <c r="A3549" s="7" t="s">
        <v>49</v>
      </c>
      <c r="C3549" s="144" t="s">
        <v>240</v>
      </c>
      <c r="D3549" s="145">
        <v>74</v>
      </c>
      <c r="E3549" s="147">
        <v>43179</v>
      </c>
    </row>
    <row r="3550" spans="1:5" s="7" customFormat="1">
      <c r="A3550" s="7" t="s">
        <v>49</v>
      </c>
      <c r="C3550" s="144" t="s">
        <v>242</v>
      </c>
      <c r="D3550" s="145">
        <v>23</v>
      </c>
      <c r="E3550" s="147">
        <v>43179</v>
      </c>
    </row>
    <row r="3551" spans="1:5" s="7" customFormat="1">
      <c r="A3551" s="7" t="s">
        <v>49</v>
      </c>
      <c r="C3551" s="144" t="s">
        <v>245</v>
      </c>
      <c r="D3551" s="145">
        <v>29</v>
      </c>
      <c r="E3551" s="147">
        <v>43179</v>
      </c>
    </row>
    <row r="3552" spans="1:5" s="7" customFormat="1">
      <c r="A3552" s="7" t="s">
        <v>49</v>
      </c>
      <c r="C3552" s="144" t="s">
        <v>248</v>
      </c>
      <c r="D3552" s="145">
        <v>12</v>
      </c>
      <c r="E3552" s="147">
        <v>43179</v>
      </c>
    </row>
    <row r="3553" spans="1:5" s="7" customFormat="1">
      <c r="A3553" s="7" t="s">
        <v>49</v>
      </c>
      <c r="C3553" s="144" t="s">
        <v>251</v>
      </c>
      <c r="D3553" s="145">
        <v>2</v>
      </c>
      <c r="E3553" s="147">
        <v>43179</v>
      </c>
    </row>
    <row r="3554" spans="1:5" s="7" customFormat="1">
      <c r="A3554" s="7" t="s">
        <v>49</v>
      </c>
      <c r="C3554" s="144" t="s">
        <v>4982</v>
      </c>
      <c r="D3554" s="145">
        <v>192</v>
      </c>
      <c r="E3554" s="147">
        <v>43179</v>
      </c>
    </row>
    <row r="3555" spans="1:5" s="7" customFormat="1">
      <c r="A3555" s="7" t="s">
        <v>49</v>
      </c>
      <c r="C3555" s="144" t="s">
        <v>221</v>
      </c>
      <c r="D3555" s="145">
        <v>645</v>
      </c>
      <c r="E3555" s="147">
        <v>43179</v>
      </c>
    </row>
    <row r="3556" spans="1:5" s="7" customFormat="1">
      <c r="A3556" s="7" t="s">
        <v>49</v>
      </c>
      <c r="C3556" s="144" t="s">
        <v>254</v>
      </c>
      <c r="D3556" s="145">
        <v>40</v>
      </c>
      <c r="E3556" s="147">
        <v>43179</v>
      </c>
    </row>
    <row r="3557" spans="1:5" s="7" customFormat="1">
      <c r="A3557" s="7" t="s">
        <v>49</v>
      </c>
      <c r="C3557" s="144" t="s">
        <v>257</v>
      </c>
      <c r="D3557" s="145">
        <v>53</v>
      </c>
      <c r="E3557" s="147">
        <v>43179</v>
      </c>
    </row>
    <row r="3558" spans="1:5" s="7" customFormat="1">
      <c r="A3558" s="7" t="s">
        <v>49</v>
      </c>
      <c r="C3558" s="144" t="s">
        <v>224</v>
      </c>
      <c r="D3558" s="145">
        <v>1114</v>
      </c>
      <c r="E3558" s="147">
        <v>43179</v>
      </c>
    </row>
    <row r="3559" spans="1:5" s="7" customFormat="1">
      <c r="A3559" s="7" t="s">
        <v>49</v>
      </c>
      <c r="C3559" s="144" t="s">
        <v>227</v>
      </c>
      <c r="D3559" s="145">
        <v>325</v>
      </c>
      <c r="E3559" s="147">
        <v>43179</v>
      </c>
    </row>
    <row r="3560" spans="1:5" s="7" customFormat="1">
      <c r="A3560" s="7" t="s">
        <v>49</v>
      </c>
      <c r="C3560" s="144" t="s">
        <v>62</v>
      </c>
      <c r="D3560" s="145">
        <v>208</v>
      </c>
      <c r="E3560" s="147">
        <v>43179</v>
      </c>
    </row>
    <row r="3561" spans="1:5" s="7" customFormat="1">
      <c r="A3561" s="7" t="s">
        <v>49</v>
      </c>
      <c r="C3561" s="144" t="s">
        <v>65</v>
      </c>
      <c r="D3561" s="145">
        <v>75</v>
      </c>
      <c r="E3561" s="147">
        <v>43179</v>
      </c>
    </row>
    <row r="3562" spans="1:5" s="7" customFormat="1">
      <c r="A3562" s="7" t="s">
        <v>49</v>
      </c>
      <c r="C3562" s="144" t="s">
        <v>68</v>
      </c>
      <c r="D3562" s="145">
        <v>15</v>
      </c>
      <c r="E3562" s="147">
        <v>43179</v>
      </c>
    </row>
    <row r="3563" spans="1:5" s="7" customFormat="1">
      <c r="A3563" s="7" t="s">
        <v>49</v>
      </c>
      <c r="C3563" s="144" t="s">
        <v>71</v>
      </c>
      <c r="D3563" s="145">
        <v>186</v>
      </c>
      <c r="E3563" s="147">
        <v>43179</v>
      </c>
    </row>
    <row r="3564" spans="1:5" s="7" customFormat="1">
      <c r="A3564" s="7" t="s">
        <v>49</v>
      </c>
      <c r="C3564" s="144" t="s">
        <v>74</v>
      </c>
      <c r="D3564" s="145">
        <v>1761</v>
      </c>
      <c r="E3564" s="147">
        <v>43179</v>
      </c>
    </row>
    <row r="3565" spans="1:5" s="7" customFormat="1">
      <c r="A3565" s="7" t="s">
        <v>49</v>
      </c>
      <c r="C3565" s="144" t="s">
        <v>133</v>
      </c>
      <c r="D3565" s="145">
        <v>342</v>
      </c>
      <c r="E3565" s="147">
        <v>43179</v>
      </c>
    </row>
    <row r="3566" spans="1:5" s="7" customFormat="1">
      <c r="A3566" s="7" t="s">
        <v>49</v>
      </c>
      <c r="C3566" s="144" t="s">
        <v>230</v>
      </c>
      <c r="D3566" s="145">
        <v>43</v>
      </c>
      <c r="E3566" s="147">
        <v>43179</v>
      </c>
    </row>
    <row r="3567" spans="1:5" s="7" customFormat="1">
      <c r="A3567" s="7" t="s">
        <v>49</v>
      </c>
      <c r="C3567" s="144" t="s">
        <v>157</v>
      </c>
      <c r="D3567" s="145">
        <v>116</v>
      </c>
      <c r="E3567" s="147">
        <v>43179</v>
      </c>
    </row>
    <row r="3568" spans="1:5" s="7" customFormat="1">
      <c r="A3568" s="7" t="s">
        <v>49</v>
      </c>
      <c r="C3568" s="144" t="s">
        <v>233</v>
      </c>
      <c r="D3568" s="145">
        <v>1</v>
      </c>
      <c r="E3568" s="147">
        <v>43179</v>
      </c>
    </row>
    <row r="3569" spans="1:5" s="7" customFormat="1">
      <c r="A3569" s="7" t="s">
        <v>49</v>
      </c>
      <c r="C3569" s="144" t="s">
        <v>2715</v>
      </c>
      <c r="D3569" s="145">
        <v>2</v>
      </c>
      <c r="E3569" s="147">
        <v>43179</v>
      </c>
    </row>
    <row r="3570" spans="1:5" s="7" customFormat="1">
      <c r="A3570" s="7" t="s">
        <v>49</v>
      </c>
      <c r="C3570" s="144" t="s">
        <v>2719</v>
      </c>
      <c r="D3570" s="145">
        <v>119</v>
      </c>
      <c r="E3570" s="147">
        <v>43179</v>
      </c>
    </row>
    <row r="3571" spans="1:5" s="7" customFormat="1">
      <c r="A3571" s="7" t="s">
        <v>49</v>
      </c>
      <c r="C3571" s="144" t="s">
        <v>2722</v>
      </c>
      <c r="D3571" s="145">
        <v>52</v>
      </c>
      <c r="E3571" s="147">
        <v>43179</v>
      </c>
    </row>
    <row r="3572" spans="1:5" s="7" customFormat="1">
      <c r="A3572" s="7" t="s">
        <v>49</v>
      </c>
      <c r="C3572" s="144" t="s">
        <v>2725</v>
      </c>
      <c r="D3572" s="145">
        <v>3</v>
      </c>
      <c r="E3572" s="147">
        <v>43179</v>
      </c>
    </row>
    <row r="3573" spans="1:5" s="7" customFormat="1">
      <c r="A3573" s="7" t="s">
        <v>49</v>
      </c>
      <c r="C3573" s="144" t="s">
        <v>2728</v>
      </c>
      <c r="D3573" s="145">
        <v>52</v>
      </c>
      <c r="E3573" s="147">
        <v>43179</v>
      </c>
    </row>
    <row r="3574" spans="1:5" s="7" customFormat="1">
      <c r="A3574" s="7" t="s">
        <v>49</v>
      </c>
      <c r="C3574" s="144" t="s">
        <v>2731</v>
      </c>
      <c r="D3574" s="145">
        <v>2</v>
      </c>
      <c r="E3574" s="147">
        <v>43179</v>
      </c>
    </row>
    <row r="3575" spans="1:5" s="7" customFormat="1">
      <c r="A3575" s="7" t="s">
        <v>49</v>
      </c>
      <c r="C3575" s="144" t="s">
        <v>7682</v>
      </c>
      <c r="D3575" s="145">
        <v>135</v>
      </c>
      <c r="E3575" s="147">
        <v>43179</v>
      </c>
    </row>
    <row r="3576" spans="1:5" s="7" customFormat="1">
      <c r="A3576" s="7" t="s">
        <v>49</v>
      </c>
      <c r="C3576" s="144" t="s">
        <v>7684</v>
      </c>
      <c r="D3576" s="145">
        <v>67</v>
      </c>
      <c r="E3576" s="147">
        <v>43179</v>
      </c>
    </row>
    <row r="3577" spans="1:5" s="7" customFormat="1">
      <c r="A3577" s="7" t="s">
        <v>49</v>
      </c>
      <c r="C3577" s="144" t="s">
        <v>2734</v>
      </c>
      <c r="D3577" s="145">
        <v>49</v>
      </c>
      <c r="E3577" s="147">
        <v>43179</v>
      </c>
    </row>
    <row r="3578" spans="1:5" s="7" customFormat="1">
      <c r="A3578" s="7" t="s">
        <v>49</v>
      </c>
      <c r="C3578" s="144" t="s">
        <v>3759</v>
      </c>
      <c r="D3578" s="145">
        <v>14</v>
      </c>
      <c r="E3578" s="147">
        <v>43179</v>
      </c>
    </row>
    <row r="3579" spans="1:5" s="7" customFormat="1">
      <c r="A3579" s="7" t="s">
        <v>49</v>
      </c>
      <c r="C3579" s="144" t="s">
        <v>3760</v>
      </c>
      <c r="D3579" s="145">
        <v>1</v>
      </c>
      <c r="E3579" s="147">
        <v>43179</v>
      </c>
    </row>
    <row r="3580" spans="1:5" s="7" customFormat="1">
      <c r="A3580" s="7" t="s">
        <v>49</v>
      </c>
      <c r="C3580" s="144" t="s">
        <v>3761</v>
      </c>
      <c r="D3580" s="145">
        <v>1</v>
      </c>
      <c r="E3580" s="147">
        <v>43179</v>
      </c>
    </row>
    <row r="3581" spans="1:5" s="7" customFormat="1">
      <c r="A3581" s="7" t="s">
        <v>49</v>
      </c>
      <c r="C3581" s="144" t="s">
        <v>7837</v>
      </c>
      <c r="D3581" s="145">
        <v>4</v>
      </c>
      <c r="E3581" s="147">
        <v>43179</v>
      </c>
    </row>
    <row r="3582" spans="1:5" s="7" customFormat="1">
      <c r="A3582" s="7" t="s">
        <v>49</v>
      </c>
      <c r="C3582" s="144" t="s">
        <v>9181</v>
      </c>
      <c r="D3582" s="145">
        <v>1</v>
      </c>
      <c r="E3582" s="147">
        <v>43179</v>
      </c>
    </row>
    <row r="3583" spans="1:5" s="7" customFormat="1">
      <c r="A3583" s="7" t="s">
        <v>49</v>
      </c>
      <c r="C3583" s="144" t="s">
        <v>7851</v>
      </c>
      <c r="D3583" s="145">
        <v>3</v>
      </c>
      <c r="E3583" s="147">
        <v>43179</v>
      </c>
    </row>
    <row r="3584" spans="1:5" s="7" customFormat="1">
      <c r="A3584" s="7" t="s">
        <v>49</v>
      </c>
      <c r="C3584" s="144" t="s">
        <v>7854</v>
      </c>
      <c r="D3584" s="145">
        <v>82</v>
      </c>
      <c r="E3584" s="147">
        <v>43179</v>
      </c>
    </row>
    <row r="3585" spans="1:5" s="7" customFormat="1">
      <c r="A3585" s="7" t="s">
        <v>49</v>
      </c>
      <c r="C3585" s="144" t="s">
        <v>7858</v>
      </c>
      <c r="D3585" s="145">
        <v>1</v>
      </c>
      <c r="E3585" s="147">
        <v>43179</v>
      </c>
    </row>
    <row r="3586" spans="1:5" s="7" customFormat="1">
      <c r="A3586" s="7" t="s">
        <v>49</v>
      </c>
      <c r="C3586" s="144" t="s">
        <v>2754</v>
      </c>
      <c r="D3586" s="145">
        <v>0</v>
      </c>
      <c r="E3586" s="147">
        <v>43179</v>
      </c>
    </row>
    <row r="3587" spans="1:5" s="7" customFormat="1">
      <c r="A3587" s="7" t="s">
        <v>49</v>
      </c>
      <c r="C3587" s="144" t="s">
        <v>7860</v>
      </c>
      <c r="D3587" s="145">
        <v>43</v>
      </c>
      <c r="E3587" s="147">
        <v>43179</v>
      </c>
    </row>
    <row r="3588" spans="1:5" s="7" customFormat="1">
      <c r="A3588" s="7" t="s">
        <v>49</v>
      </c>
      <c r="C3588" s="144" t="s">
        <v>7862</v>
      </c>
      <c r="D3588" s="145">
        <v>14</v>
      </c>
      <c r="E3588" s="147">
        <v>43179</v>
      </c>
    </row>
    <row r="3589" spans="1:5" s="7" customFormat="1">
      <c r="A3589" s="7" t="s">
        <v>49</v>
      </c>
      <c r="C3589" s="144" t="s">
        <v>2708</v>
      </c>
      <c r="D3589" s="145">
        <v>176</v>
      </c>
      <c r="E3589" s="147">
        <v>43179</v>
      </c>
    </row>
    <row r="3590" spans="1:5" s="7" customFormat="1">
      <c r="A3590" s="7" t="s">
        <v>49</v>
      </c>
      <c r="C3590" s="144" t="s">
        <v>3763</v>
      </c>
      <c r="D3590" s="145">
        <v>2</v>
      </c>
      <c r="E3590" s="147">
        <v>43179</v>
      </c>
    </row>
    <row r="3591" spans="1:5" s="7" customFormat="1">
      <c r="A3591" s="7" t="s">
        <v>49</v>
      </c>
      <c r="C3591" s="144" t="s">
        <v>2791</v>
      </c>
      <c r="D3591" s="145">
        <v>1</v>
      </c>
      <c r="E3591" s="147">
        <v>43179</v>
      </c>
    </row>
    <row r="3592" spans="1:5" s="7" customFormat="1">
      <c r="A3592" s="7" t="s">
        <v>49</v>
      </c>
      <c r="C3592" s="144" t="s">
        <v>3103</v>
      </c>
      <c r="D3592" s="145">
        <v>89</v>
      </c>
      <c r="E3592" s="147">
        <v>43179</v>
      </c>
    </row>
    <row r="3593" spans="1:5" s="7" customFormat="1">
      <c r="A3593" s="7" t="s">
        <v>49</v>
      </c>
      <c r="C3593" s="144" t="s">
        <v>3107</v>
      </c>
      <c r="D3593" s="145">
        <v>224</v>
      </c>
      <c r="E3593" s="147">
        <v>43179</v>
      </c>
    </row>
    <row r="3594" spans="1:5" s="7" customFormat="1">
      <c r="A3594" s="7" t="s">
        <v>49</v>
      </c>
      <c r="C3594" s="144" t="s">
        <v>3110</v>
      </c>
      <c r="D3594" s="145">
        <v>177</v>
      </c>
      <c r="E3594" s="147">
        <v>43179</v>
      </c>
    </row>
    <row r="3595" spans="1:5" s="7" customFormat="1">
      <c r="A3595" s="7" t="s">
        <v>49</v>
      </c>
      <c r="C3595" s="144" t="s">
        <v>3113</v>
      </c>
      <c r="D3595" s="145">
        <v>95</v>
      </c>
      <c r="E3595" s="147">
        <v>43179</v>
      </c>
    </row>
    <row r="3596" spans="1:5" s="7" customFormat="1">
      <c r="A3596" s="7" t="s">
        <v>49</v>
      </c>
      <c r="C3596" s="144" t="s">
        <v>3116</v>
      </c>
      <c r="D3596" s="145">
        <v>135</v>
      </c>
      <c r="E3596" s="147">
        <v>43179</v>
      </c>
    </row>
    <row r="3597" spans="1:5" s="7" customFormat="1">
      <c r="A3597" s="7" t="s">
        <v>49</v>
      </c>
      <c r="C3597" s="144" t="s">
        <v>3119</v>
      </c>
      <c r="D3597" s="145">
        <v>106</v>
      </c>
      <c r="E3597" s="147">
        <v>43179</v>
      </c>
    </row>
    <row r="3598" spans="1:5" s="7" customFormat="1">
      <c r="A3598" s="7" t="s">
        <v>49</v>
      </c>
      <c r="C3598" s="144" t="s">
        <v>3122</v>
      </c>
      <c r="D3598" s="145">
        <v>13</v>
      </c>
      <c r="E3598" s="147">
        <v>43179</v>
      </c>
    </row>
    <row r="3599" spans="1:5" s="7" customFormat="1">
      <c r="A3599" s="7" t="s">
        <v>49</v>
      </c>
      <c r="C3599" s="144" t="s">
        <v>3125</v>
      </c>
      <c r="D3599" s="145">
        <v>47</v>
      </c>
      <c r="E3599" s="147">
        <v>43179</v>
      </c>
    </row>
    <row r="3600" spans="1:5" s="7" customFormat="1">
      <c r="A3600" s="7" t="s">
        <v>49</v>
      </c>
      <c r="C3600" s="144" t="s">
        <v>3128</v>
      </c>
      <c r="D3600" s="145">
        <v>199</v>
      </c>
      <c r="E3600" s="147">
        <v>43179</v>
      </c>
    </row>
    <row r="3601" spans="1:5" s="7" customFormat="1">
      <c r="A3601" s="7" t="s">
        <v>49</v>
      </c>
      <c r="C3601" s="144" t="s">
        <v>3099</v>
      </c>
      <c r="D3601" s="145">
        <v>82</v>
      </c>
      <c r="E3601" s="147">
        <v>43179</v>
      </c>
    </row>
    <row r="3602" spans="1:5" s="7" customFormat="1">
      <c r="A3602" s="7" t="s">
        <v>49</v>
      </c>
      <c r="C3602" s="144" t="s">
        <v>7865</v>
      </c>
      <c r="D3602" s="145">
        <v>11</v>
      </c>
      <c r="E3602" s="147">
        <v>43179</v>
      </c>
    </row>
    <row r="3603" spans="1:5" s="7" customFormat="1">
      <c r="A3603" s="7" t="s">
        <v>49</v>
      </c>
      <c r="C3603" s="144" t="s">
        <v>3131</v>
      </c>
      <c r="D3603" s="145">
        <v>0</v>
      </c>
      <c r="E3603" s="147">
        <v>43179</v>
      </c>
    </row>
    <row r="3604" spans="1:5" s="7" customFormat="1">
      <c r="A3604" s="7" t="s">
        <v>49</v>
      </c>
      <c r="C3604" s="144" t="s">
        <v>8031</v>
      </c>
      <c r="D3604" s="145">
        <v>193</v>
      </c>
      <c r="E3604" s="147">
        <v>43179</v>
      </c>
    </row>
    <row r="3605" spans="1:5" s="7" customFormat="1">
      <c r="A3605" s="7" t="s">
        <v>49</v>
      </c>
      <c r="C3605" s="144" t="s">
        <v>8033</v>
      </c>
      <c r="D3605" s="145">
        <v>165</v>
      </c>
      <c r="E3605" s="147">
        <v>43179</v>
      </c>
    </row>
    <row r="3606" spans="1:5" s="7" customFormat="1">
      <c r="A3606" s="7" t="s">
        <v>49</v>
      </c>
      <c r="C3606" s="144" t="s">
        <v>8035</v>
      </c>
      <c r="D3606" s="145">
        <v>108</v>
      </c>
      <c r="E3606" s="147">
        <v>43179</v>
      </c>
    </row>
    <row r="3607" spans="1:5" s="7" customFormat="1">
      <c r="A3607" s="7" t="s">
        <v>49</v>
      </c>
      <c r="C3607" s="144" t="s">
        <v>3135</v>
      </c>
      <c r="D3607" s="145">
        <v>182</v>
      </c>
      <c r="E3607" s="147">
        <v>43179</v>
      </c>
    </row>
    <row r="3608" spans="1:5" s="7" customFormat="1">
      <c r="A3608" s="7" t="s">
        <v>49</v>
      </c>
      <c r="C3608" s="144" t="s">
        <v>3138</v>
      </c>
      <c r="D3608" s="145">
        <v>205</v>
      </c>
      <c r="E3608" s="147">
        <v>43179</v>
      </c>
    </row>
    <row r="3609" spans="1:5" s="7" customFormat="1">
      <c r="A3609" s="7" t="s">
        <v>49</v>
      </c>
      <c r="C3609" s="144" t="s">
        <v>7872</v>
      </c>
      <c r="D3609" s="145">
        <v>6</v>
      </c>
      <c r="E3609" s="147">
        <v>43179</v>
      </c>
    </row>
    <row r="3610" spans="1:5" s="7" customFormat="1">
      <c r="A3610" s="7" t="s">
        <v>49</v>
      </c>
      <c r="C3610" s="144" t="s">
        <v>7877</v>
      </c>
      <c r="D3610" s="145">
        <v>1</v>
      </c>
      <c r="E3610" s="147">
        <v>43179</v>
      </c>
    </row>
    <row r="3611" spans="1:5" s="7" customFormat="1">
      <c r="A3611" s="7" t="s">
        <v>49</v>
      </c>
      <c r="C3611" s="144" t="s">
        <v>7879</v>
      </c>
      <c r="D3611" s="145">
        <v>190</v>
      </c>
      <c r="E3611" s="147">
        <v>43179</v>
      </c>
    </row>
    <row r="3612" spans="1:5" s="7" customFormat="1">
      <c r="A3612" s="7" t="s">
        <v>49</v>
      </c>
      <c r="C3612" s="144" t="s">
        <v>2794</v>
      </c>
      <c r="D3612" s="145">
        <v>139</v>
      </c>
      <c r="E3612" s="147">
        <v>43179</v>
      </c>
    </row>
    <row r="3613" spans="1:5" s="7" customFormat="1">
      <c r="A3613" s="7" t="s">
        <v>49</v>
      </c>
      <c r="C3613" s="144" t="s">
        <v>3764</v>
      </c>
      <c r="D3613" s="145">
        <v>5</v>
      </c>
      <c r="E3613" s="147">
        <v>43179</v>
      </c>
    </row>
    <row r="3614" spans="1:5" s="7" customFormat="1">
      <c r="A3614" s="7" t="s">
        <v>49</v>
      </c>
      <c r="C3614" s="144" t="s">
        <v>7892</v>
      </c>
      <c r="D3614" s="145">
        <v>2</v>
      </c>
      <c r="E3614" s="147">
        <v>43179</v>
      </c>
    </row>
    <row r="3615" spans="1:5" s="7" customFormat="1">
      <c r="A3615" s="7" t="s">
        <v>49</v>
      </c>
      <c r="C3615" s="144" t="s">
        <v>3765</v>
      </c>
      <c r="D3615" s="145">
        <v>1774</v>
      </c>
      <c r="E3615" s="147">
        <v>43179</v>
      </c>
    </row>
    <row r="3616" spans="1:5" s="7" customFormat="1">
      <c r="A3616" s="7" t="s">
        <v>49</v>
      </c>
      <c r="C3616" s="144" t="s">
        <v>7901</v>
      </c>
      <c r="D3616" s="145">
        <v>540</v>
      </c>
      <c r="E3616" s="147">
        <v>43179</v>
      </c>
    </row>
    <row r="3617" spans="1:5" s="7" customFormat="1">
      <c r="A3617" s="7" t="s">
        <v>49</v>
      </c>
      <c r="C3617" s="144" t="s">
        <v>2833</v>
      </c>
      <c r="D3617" s="145">
        <v>0</v>
      </c>
      <c r="E3617" s="147">
        <v>43179</v>
      </c>
    </row>
    <row r="3618" spans="1:5" s="7" customFormat="1">
      <c r="A3618" s="7" t="s">
        <v>49</v>
      </c>
      <c r="C3618" s="144" t="s">
        <v>2854</v>
      </c>
      <c r="D3618" s="145">
        <v>683</v>
      </c>
      <c r="E3618" s="147">
        <v>43179</v>
      </c>
    </row>
    <row r="3619" spans="1:5" s="7" customFormat="1">
      <c r="A3619" s="7" t="s">
        <v>49</v>
      </c>
      <c r="C3619" s="144" t="s">
        <v>2858</v>
      </c>
      <c r="D3619" s="145">
        <v>37</v>
      </c>
      <c r="E3619" s="147">
        <v>43179</v>
      </c>
    </row>
    <row r="3620" spans="1:5" s="7" customFormat="1">
      <c r="A3620" s="7" t="s">
        <v>49</v>
      </c>
      <c r="C3620" s="144" t="s">
        <v>2864</v>
      </c>
      <c r="D3620" s="145">
        <v>1</v>
      </c>
      <c r="E3620" s="147">
        <v>43179</v>
      </c>
    </row>
    <row r="3621" spans="1:5" s="7" customFormat="1">
      <c r="A3621" s="7" t="s">
        <v>49</v>
      </c>
      <c r="C3621" s="144" t="s">
        <v>7911</v>
      </c>
      <c r="D3621" s="145">
        <v>465</v>
      </c>
      <c r="E3621" s="147">
        <v>43179</v>
      </c>
    </row>
    <row r="3622" spans="1:5" s="7" customFormat="1">
      <c r="A3622" s="7" t="s">
        <v>49</v>
      </c>
      <c r="C3622" s="144" t="s">
        <v>7913</v>
      </c>
      <c r="D3622" s="145">
        <v>13</v>
      </c>
      <c r="E3622" s="147">
        <v>43179</v>
      </c>
    </row>
    <row r="3623" spans="1:5" s="7" customFormat="1">
      <c r="A3623" s="7" t="s">
        <v>49</v>
      </c>
      <c r="C3623" s="144" t="s">
        <v>2712</v>
      </c>
      <c r="D3623" s="145">
        <v>3</v>
      </c>
      <c r="E3623" s="147">
        <v>43179</v>
      </c>
    </row>
    <row r="3624" spans="1:5" s="7" customFormat="1">
      <c r="A3624" s="7" t="s">
        <v>49</v>
      </c>
      <c r="C3624" s="144" t="s">
        <v>7798</v>
      </c>
      <c r="D3624" s="145">
        <v>81</v>
      </c>
      <c r="E3624" s="147">
        <v>43179</v>
      </c>
    </row>
    <row r="3625" spans="1:5" s="7" customFormat="1">
      <c r="A3625" s="7" t="s">
        <v>49</v>
      </c>
      <c r="C3625" s="144" t="s">
        <v>2870</v>
      </c>
      <c r="D3625" s="145">
        <v>0</v>
      </c>
      <c r="E3625" s="147">
        <v>43179</v>
      </c>
    </row>
    <row r="3626" spans="1:5" s="7" customFormat="1">
      <c r="A3626" s="7" t="s">
        <v>49</v>
      </c>
      <c r="C3626" s="144" t="s">
        <v>3141</v>
      </c>
      <c r="D3626" s="145">
        <v>12</v>
      </c>
      <c r="E3626" s="147">
        <v>43179</v>
      </c>
    </row>
    <row r="3627" spans="1:5" s="7" customFormat="1">
      <c r="A3627" s="7" t="s">
        <v>49</v>
      </c>
      <c r="C3627" s="144" t="s">
        <v>3143</v>
      </c>
      <c r="D3627" s="145">
        <v>2</v>
      </c>
      <c r="E3627" s="147">
        <v>43179</v>
      </c>
    </row>
    <row r="3628" spans="1:5" s="7" customFormat="1">
      <c r="A3628" s="7" t="s">
        <v>49</v>
      </c>
      <c r="C3628" s="144" t="s">
        <v>997</v>
      </c>
      <c r="D3628" s="145">
        <v>1361</v>
      </c>
      <c r="E3628" s="147">
        <v>43179</v>
      </c>
    </row>
    <row r="3629" spans="1:5" s="7" customFormat="1">
      <c r="A3629" s="7" t="s">
        <v>49</v>
      </c>
      <c r="C3629" s="144" t="s">
        <v>1001</v>
      </c>
      <c r="D3629" s="145">
        <v>1240</v>
      </c>
      <c r="E3629" s="147">
        <v>43179</v>
      </c>
    </row>
    <row r="3630" spans="1:5" s="7" customFormat="1">
      <c r="A3630" s="7" t="s">
        <v>49</v>
      </c>
      <c r="C3630" s="144" t="s">
        <v>544</v>
      </c>
      <c r="D3630" s="145">
        <v>722</v>
      </c>
      <c r="E3630" s="147">
        <v>43179</v>
      </c>
    </row>
    <row r="3631" spans="1:5" s="7" customFormat="1">
      <c r="A3631" s="7" t="s">
        <v>49</v>
      </c>
      <c r="C3631" s="144" t="s">
        <v>550</v>
      </c>
      <c r="D3631" s="145">
        <v>9</v>
      </c>
      <c r="E3631" s="147">
        <v>43179</v>
      </c>
    </row>
    <row r="3632" spans="1:5" s="7" customFormat="1">
      <c r="A3632" s="7" t="s">
        <v>49</v>
      </c>
      <c r="C3632" s="144" t="s">
        <v>553</v>
      </c>
      <c r="D3632" s="145">
        <v>162</v>
      </c>
      <c r="E3632" s="147">
        <v>43179</v>
      </c>
    </row>
    <row r="3633" spans="1:5" s="7" customFormat="1">
      <c r="A3633" s="7" t="s">
        <v>49</v>
      </c>
      <c r="C3633" s="144" t="s">
        <v>1004</v>
      </c>
      <c r="D3633" s="145">
        <v>1127</v>
      </c>
      <c r="E3633" s="147">
        <v>43179</v>
      </c>
    </row>
    <row r="3634" spans="1:5" s="7" customFormat="1">
      <c r="A3634" s="7" t="s">
        <v>49</v>
      </c>
      <c r="C3634" s="144" t="s">
        <v>1008</v>
      </c>
      <c r="D3634" s="145">
        <v>990</v>
      </c>
      <c r="E3634" s="147">
        <v>43179</v>
      </c>
    </row>
    <row r="3635" spans="1:5" s="7" customFormat="1">
      <c r="A3635" s="7" t="s">
        <v>49</v>
      </c>
      <c r="C3635" s="144" t="s">
        <v>1012</v>
      </c>
      <c r="D3635" s="145">
        <v>1016</v>
      </c>
      <c r="E3635" s="147">
        <v>43179</v>
      </c>
    </row>
    <row r="3636" spans="1:5" s="7" customFormat="1">
      <c r="A3636" s="7" t="s">
        <v>49</v>
      </c>
      <c r="C3636" s="144" t="s">
        <v>1314</v>
      </c>
      <c r="D3636" s="145">
        <v>365</v>
      </c>
      <c r="E3636" s="147">
        <v>43179</v>
      </c>
    </row>
    <row r="3637" spans="1:5" s="7" customFormat="1">
      <c r="A3637" s="7" t="s">
        <v>49</v>
      </c>
      <c r="C3637" s="144" t="s">
        <v>1318</v>
      </c>
      <c r="D3637" s="145">
        <v>358</v>
      </c>
      <c r="E3637" s="147">
        <v>43179</v>
      </c>
    </row>
    <row r="3638" spans="1:5" s="7" customFormat="1">
      <c r="A3638" s="7" t="s">
        <v>49</v>
      </c>
      <c r="C3638" s="144" t="s">
        <v>5788</v>
      </c>
      <c r="D3638" s="145">
        <v>375</v>
      </c>
      <c r="E3638" s="147">
        <v>43179</v>
      </c>
    </row>
    <row r="3639" spans="1:5" s="7" customFormat="1">
      <c r="A3639" s="7" t="s">
        <v>49</v>
      </c>
      <c r="C3639" s="144" t="s">
        <v>1399</v>
      </c>
      <c r="D3639" s="145">
        <v>177</v>
      </c>
      <c r="E3639" s="147">
        <v>43179</v>
      </c>
    </row>
    <row r="3640" spans="1:5" s="7" customFormat="1">
      <c r="A3640" s="7" t="s">
        <v>49</v>
      </c>
      <c r="C3640" s="144" t="s">
        <v>1019</v>
      </c>
      <c r="D3640" s="145">
        <v>2</v>
      </c>
      <c r="E3640" s="147">
        <v>43179</v>
      </c>
    </row>
    <row r="3641" spans="1:5" s="7" customFormat="1">
      <c r="A3641" s="7" t="s">
        <v>49</v>
      </c>
      <c r="C3641" s="144" t="s">
        <v>1023</v>
      </c>
      <c r="D3641" s="145">
        <v>194</v>
      </c>
      <c r="E3641" s="147">
        <v>43179</v>
      </c>
    </row>
    <row r="3642" spans="1:5" s="7" customFormat="1">
      <c r="A3642" s="7" t="s">
        <v>49</v>
      </c>
      <c r="C3642" s="144" t="s">
        <v>7923</v>
      </c>
      <c r="D3642" s="145">
        <v>35</v>
      </c>
      <c r="E3642" s="147">
        <v>43179</v>
      </c>
    </row>
    <row r="3643" spans="1:5" s="7" customFormat="1">
      <c r="A3643" s="7" t="s">
        <v>49</v>
      </c>
      <c r="C3643" s="144" t="s">
        <v>439</v>
      </c>
      <c r="D3643" s="145">
        <v>3</v>
      </c>
      <c r="E3643" s="147">
        <v>43179</v>
      </c>
    </row>
    <row r="3644" spans="1:5" s="7" customFormat="1">
      <c r="A3644" s="7" t="s">
        <v>49</v>
      </c>
      <c r="C3644" s="144" t="s">
        <v>5612</v>
      </c>
      <c r="D3644" s="145">
        <v>538</v>
      </c>
      <c r="E3644" s="147">
        <v>43179</v>
      </c>
    </row>
    <row r="3645" spans="1:5" s="7" customFormat="1">
      <c r="A3645" s="7" t="s">
        <v>49</v>
      </c>
      <c r="C3645" s="144" t="s">
        <v>7926</v>
      </c>
      <c r="D3645" s="145">
        <v>1</v>
      </c>
      <c r="E3645" s="147">
        <v>43179</v>
      </c>
    </row>
    <row r="3646" spans="1:5" s="7" customFormat="1">
      <c r="A3646" s="7" t="s">
        <v>49</v>
      </c>
      <c r="C3646" s="144" t="s">
        <v>556</v>
      </c>
      <c r="D3646" s="145">
        <v>2553</v>
      </c>
      <c r="E3646" s="147">
        <v>43179</v>
      </c>
    </row>
    <row r="3647" spans="1:5" s="7" customFormat="1">
      <c r="A3647" s="7" t="s">
        <v>49</v>
      </c>
      <c r="C3647" s="144" t="s">
        <v>1033</v>
      </c>
      <c r="D3647" s="145">
        <v>100</v>
      </c>
      <c r="E3647" s="147">
        <v>43179</v>
      </c>
    </row>
    <row r="3648" spans="1:5" s="7" customFormat="1">
      <c r="A3648" s="7" t="s">
        <v>49</v>
      </c>
      <c r="C3648" s="144" t="s">
        <v>1321</v>
      </c>
      <c r="D3648" s="145">
        <v>81</v>
      </c>
      <c r="E3648" s="147">
        <v>43179</v>
      </c>
    </row>
    <row r="3649" spans="1:5" s="7" customFormat="1">
      <c r="A3649" s="7" t="s">
        <v>49</v>
      </c>
      <c r="C3649" s="144" t="s">
        <v>1037</v>
      </c>
      <c r="D3649" s="145">
        <v>239</v>
      </c>
      <c r="E3649" s="147">
        <v>43179</v>
      </c>
    </row>
    <row r="3650" spans="1:5" s="7" customFormat="1">
      <c r="A3650" s="7" t="s">
        <v>49</v>
      </c>
      <c r="C3650" s="144" t="s">
        <v>5620</v>
      </c>
      <c r="D3650" s="145">
        <v>82</v>
      </c>
      <c r="E3650" s="147">
        <v>43179</v>
      </c>
    </row>
    <row r="3651" spans="1:5" s="7" customFormat="1">
      <c r="A3651" s="7" t="s">
        <v>49</v>
      </c>
      <c r="C3651" s="144" t="s">
        <v>1403</v>
      </c>
      <c r="D3651" s="145">
        <v>150</v>
      </c>
      <c r="E3651" s="147">
        <v>43179</v>
      </c>
    </row>
    <row r="3652" spans="1:5" s="7" customFormat="1">
      <c r="A3652" s="7" t="s">
        <v>49</v>
      </c>
      <c r="C3652" s="144" t="s">
        <v>1406</v>
      </c>
      <c r="D3652" s="145">
        <v>147</v>
      </c>
      <c r="E3652" s="147">
        <v>43179</v>
      </c>
    </row>
    <row r="3653" spans="1:5" s="7" customFormat="1">
      <c r="A3653" s="7" t="s">
        <v>49</v>
      </c>
      <c r="C3653" s="144" t="s">
        <v>1042</v>
      </c>
      <c r="D3653" s="145">
        <v>238</v>
      </c>
      <c r="E3653" s="147">
        <v>43179</v>
      </c>
    </row>
    <row r="3654" spans="1:5" s="7" customFormat="1">
      <c r="A3654" s="7" t="s">
        <v>49</v>
      </c>
      <c r="C3654" s="144" t="s">
        <v>8045</v>
      </c>
      <c r="D3654" s="145">
        <v>31</v>
      </c>
      <c r="E3654" s="147">
        <v>43179</v>
      </c>
    </row>
    <row r="3655" spans="1:5" s="7" customFormat="1">
      <c r="A3655" s="7" t="s">
        <v>49</v>
      </c>
      <c r="C3655" s="144" t="s">
        <v>1045</v>
      </c>
      <c r="D3655" s="145">
        <v>98</v>
      </c>
      <c r="E3655" s="147">
        <v>43179</v>
      </c>
    </row>
    <row r="3656" spans="1:5" s="7" customFormat="1">
      <c r="A3656" s="7" t="s">
        <v>49</v>
      </c>
      <c r="C3656" s="144" t="s">
        <v>3148</v>
      </c>
      <c r="D3656" s="145">
        <v>134</v>
      </c>
      <c r="E3656" s="147">
        <v>43179</v>
      </c>
    </row>
    <row r="3657" spans="1:5" s="7" customFormat="1">
      <c r="A3657" s="7" t="s">
        <v>49</v>
      </c>
      <c r="C3657" s="144" t="s">
        <v>3152</v>
      </c>
      <c r="D3657" s="145">
        <v>141</v>
      </c>
      <c r="E3657" s="147">
        <v>43179</v>
      </c>
    </row>
    <row r="3658" spans="1:5" s="7" customFormat="1">
      <c r="A3658" s="7" t="s">
        <v>49</v>
      </c>
      <c r="C3658" s="144" t="s">
        <v>445</v>
      </c>
      <c r="D3658" s="145">
        <v>1</v>
      </c>
      <c r="E3658" s="147">
        <v>43179</v>
      </c>
    </row>
    <row r="3659" spans="1:5" s="7" customFormat="1">
      <c r="A3659" s="7" t="s">
        <v>49</v>
      </c>
      <c r="C3659" s="144" t="s">
        <v>2892</v>
      </c>
      <c r="D3659" s="145">
        <v>20</v>
      </c>
      <c r="E3659" s="147">
        <v>43179</v>
      </c>
    </row>
    <row r="3660" spans="1:5" s="7" customFormat="1">
      <c r="A3660" s="7" t="s">
        <v>49</v>
      </c>
      <c r="C3660" s="144" t="s">
        <v>2896</v>
      </c>
      <c r="D3660" s="145">
        <v>7</v>
      </c>
      <c r="E3660" s="147">
        <v>43179</v>
      </c>
    </row>
    <row r="3661" spans="1:5" s="7" customFormat="1">
      <c r="A3661" s="7" t="s">
        <v>49</v>
      </c>
      <c r="C3661" s="144" t="s">
        <v>2900</v>
      </c>
      <c r="D3661" s="145">
        <v>67</v>
      </c>
      <c r="E3661" s="147">
        <v>43179</v>
      </c>
    </row>
    <row r="3662" spans="1:5" s="7" customFormat="1">
      <c r="A3662" s="7" t="s">
        <v>49</v>
      </c>
      <c r="C3662" s="144" t="s">
        <v>2903</v>
      </c>
      <c r="D3662" s="145">
        <v>5</v>
      </c>
      <c r="E3662" s="147">
        <v>43179</v>
      </c>
    </row>
    <row r="3663" spans="1:5" s="7" customFormat="1">
      <c r="A3663" s="7" t="s">
        <v>49</v>
      </c>
      <c r="C3663" s="144" t="s">
        <v>2906</v>
      </c>
      <c r="D3663" s="145">
        <v>1</v>
      </c>
      <c r="E3663" s="147">
        <v>43179</v>
      </c>
    </row>
    <row r="3664" spans="1:5" s="7" customFormat="1">
      <c r="A3664" s="7" t="s">
        <v>49</v>
      </c>
      <c r="C3664" s="144" t="s">
        <v>2909</v>
      </c>
      <c r="D3664" s="145">
        <v>7</v>
      </c>
      <c r="E3664" s="147">
        <v>43179</v>
      </c>
    </row>
    <row r="3665" spans="1:5" s="7" customFormat="1">
      <c r="A3665" s="7" t="s">
        <v>49</v>
      </c>
      <c r="C3665" s="144" t="s">
        <v>2912</v>
      </c>
      <c r="D3665" s="145">
        <v>0</v>
      </c>
      <c r="E3665" s="147">
        <v>43179</v>
      </c>
    </row>
    <row r="3666" spans="1:5" s="7" customFormat="1">
      <c r="A3666" s="7" t="s">
        <v>49</v>
      </c>
      <c r="C3666" s="144" t="s">
        <v>2915</v>
      </c>
      <c r="D3666" s="145">
        <v>32</v>
      </c>
      <c r="E3666" s="147">
        <v>43179</v>
      </c>
    </row>
    <row r="3667" spans="1:5" s="7" customFormat="1">
      <c r="A3667" s="7" t="s">
        <v>49</v>
      </c>
      <c r="C3667" s="144" t="s">
        <v>2918</v>
      </c>
      <c r="D3667" s="145">
        <v>10</v>
      </c>
      <c r="E3667" s="147">
        <v>43179</v>
      </c>
    </row>
    <row r="3668" spans="1:5" s="7" customFormat="1">
      <c r="A3668" s="7" t="s">
        <v>49</v>
      </c>
      <c r="C3668" s="144" t="s">
        <v>7718</v>
      </c>
      <c r="D3668" s="145">
        <v>16</v>
      </c>
      <c r="E3668" s="147">
        <v>43179</v>
      </c>
    </row>
    <row r="3669" spans="1:5" s="7" customFormat="1">
      <c r="A3669" s="7" t="s">
        <v>49</v>
      </c>
      <c r="C3669" s="144" t="s">
        <v>7721</v>
      </c>
      <c r="D3669" s="145">
        <v>12</v>
      </c>
      <c r="E3669" s="147">
        <v>43179</v>
      </c>
    </row>
    <row r="3670" spans="1:5" s="7" customFormat="1">
      <c r="A3670" s="7" t="s">
        <v>49</v>
      </c>
      <c r="C3670" s="144" t="s">
        <v>7725</v>
      </c>
      <c r="D3670" s="145">
        <v>64</v>
      </c>
      <c r="E3670" s="147">
        <v>43179</v>
      </c>
    </row>
    <row r="3671" spans="1:5" s="7" customFormat="1">
      <c r="A3671" s="7" t="s">
        <v>49</v>
      </c>
      <c r="C3671" s="144" t="s">
        <v>2928</v>
      </c>
      <c r="D3671" s="145">
        <v>1</v>
      </c>
      <c r="E3671" s="147">
        <v>43179</v>
      </c>
    </row>
    <row r="3672" spans="1:5" s="7" customFormat="1">
      <c r="A3672" s="7" t="s">
        <v>49</v>
      </c>
      <c r="C3672" s="144" t="s">
        <v>448</v>
      </c>
      <c r="D3672" s="145">
        <v>76</v>
      </c>
      <c r="E3672" s="147">
        <v>43179</v>
      </c>
    </row>
    <row r="3673" spans="1:5" s="7" customFormat="1">
      <c r="A3673" s="7" t="s">
        <v>49</v>
      </c>
      <c r="C3673" s="144" t="s">
        <v>8053</v>
      </c>
      <c r="D3673" s="145">
        <v>58</v>
      </c>
      <c r="E3673" s="147">
        <v>43179</v>
      </c>
    </row>
    <row r="3674" spans="1:5" s="7" customFormat="1">
      <c r="A3674" s="7" t="s">
        <v>49</v>
      </c>
      <c r="C3674" s="144" t="s">
        <v>3157</v>
      </c>
      <c r="D3674" s="145">
        <v>16</v>
      </c>
      <c r="E3674" s="147">
        <v>43179</v>
      </c>
    </row>
    <row r="3675" spans="1:5" s="7" customFormat="1">
      <c r="A3675" s="7" t="s">
        <v>49</v>
      </c>
      <c r="C3675" s="144" t="s">
        <v>2957</v>
      </c>
      <c r="D3675" s="145">
        <v>87</v>
      </c>
      <c r="E3675" s="147">
        <v>43179</v>
      </c>
    </row>
    <row r="3676" spans="1:5" s="7" customFormat="1">
      <c r="A3676" s="7" t="s">
        <v>49</v>
      </c>
      <c r="C3676" s="144" t="s">
        <v>8055</v>
      </c>
      <c r="D3676" s="145">
        <v>46</v>
      </c>
      <c r="E3676" s="147">
        <v>43179</v>
      </c>
    </row>
    <row r="3677" spans="1:5" s="7" customFormat="1">
      <c r="A3677" s="7" t="s">
        <v>49</v>
      </c>
      <c r="C3677" s="144" t="s">
        <v>3161</v>
      </c>
      <c r="D3677" s="145">
        <v>11</v>
      </c>
      <c r="E3677" s="147">
        <v>43179</v>
      </c>
    </row>
    <row r="3678" spans="1:5" s="7" customFormat="1">
      <c r="A3678" s="7" t="s">
        <v>49</v>
      </c>
      <c r="C3678" s="144" t="s">
        <v>8059</v>
      </c>
      <c r="D3678" s="145">
        <v>94</v>
      </c>
      <c r="E3678" s="147">
        <v>43179</v>
      </c>
    </row>
    <row r="3679" spans="1:5" s="7" customFormat="1">
      <c r="A3679" s="7" t="s">
        <v>49</v>
      </c>
      <c r="C3679" s="144" t="s">
        <v>8061</v>
      </c>
      <c r="D3679" s="145">
        <v>68</v>
      </c>
      <c r="E3679" s="147">
        <v>43179</v>
      </c>
    </row>
    <row r="3680" spans="1:5" s="7" customFormat="1">
      <c r="A3680" s="7" t="s">
        <v>49</v>
      </c>
      <c r="C3680" s="144" t="s">
        <v>3767</v>
      </c>
      <c r="D3680" s="145">
        <v>19</v>
      </c>
      <c r="E3680" s="147">
        <v>43179</v>
      </c>
    </row>
    <row r="3681" spans="1:5" s="7" customFormat="1">
      <c r="A3681" s="7" t="s">
        <v>49</v>
      </c>
      <c r="C3681" s="144" t="s">
        <v>8066</v>
      </c>
      <c r="D3681" s="145">
        <v>1</v>
      </c>
      <c r="E3681" s="147">
        <v>43179</v>
      </c>
    </row>
    <row r="3682" spans="1:5" s="7" customFormat="1">
      <c r="A3682" s="7" t="s">
        <v>49</v>
      </c>
      <c r="C3682" s="144" t="s">
        <v>8068</v>
      </c>
      <c r="D3682" s="145">
        <v>70</v>
      </c>
      <c r="E3682" s="147">
        <v>43179</v>
      </c>
    </row>
    <row r="3683" spans="1:5" s="7" customFormat="1">
      <c r="A3683" s="7" t="s">
        <v>49</v>
      </c>
      <c r="C3683" s="144" t="s">
        <v>8070</v>
      </c>
      <c r="D3683" s="145">
        <v>45</v>
      </c>
      <c r="E3683" s="147">
        <v>43179</v>
      </c>
    </row>
    <row r="3684" spans="1:5" s="7" customFormat="1">
      <c r="A3684" s="7" t="s">
        <v>49</v>
      </c>
      <c r="C3684" s="144" t="s">
        <v>8072</v>
      </c>
      <c r="D3684" s="145">
        <v>5</v>
      </c>
      <c r="E3684" s="147">
        <v>43179</v>
      </c>
    </row>
    <row r="3685" spans="1:5" s="7" customFormat="1">
      <c r="A3685" s="7" t="s">
        <v>49</v>
      </c>
      <c r="C3685" s="144" t="s">
        <v>8074</v>
      </c>
      <c r="D3685" s="145">
        <v>39</v>
      </c>
      <c r="E3685" s="147">
        <v>43179</v>
      </c>
    </row>
    <row r="3686" spans="1:5" s="7" customFormat="1">
      <c r="A3686" s="7" t="s">
        <v>49</v>
      </c>
      <c r="C3686" s="144" t="s">
        <v>1584</v>
      </c>
      <c r="D3686" s="145">
        <v>261</v>
      </c>
      <c r="E3686" s="147">
        <v>43179</v>
      </c>
    </row>
    <row r="3687" spans="1:5" s="7" customFormat="1">
      <c r="A3687" s="7" t="s">
        <v>49</v>
      </c>
      <c r="C3687" s="144" t="s">
        <v>1589</v>
      </c>
      <c r="D3687" s="145">
        <v>204</v>
      </c>
      <c r="E3687" s="147">
        <v>43179</v>
      </c>
    </row>
    <row r="3688" spans="1:5" s="7" customFormat="1">
      <c r="A3688" s="7" t="s">
        <v>49</v>
      </c>
      <c r="C3688" s="144" t="s">
        <v>8076</v>
      </c>
      <c r="D3688" s="145">
        <v>9</v>
      </c>
      <c r="E3688" s="147">
        <v>43179</v>
      </c>
    </row>
    <row r="3689" spans="1:5" s="7" customFormat="1">
      <c r="A3689" s="7" t="s">
        <v>49</v>
      </c>
      <c r="C3689" s="144" t="s">
        <v>2934</v>
      </c>
      <c r="D3689" s="145">
        <v>3</v>
      </c>
      <c r="E3689" s="147">
        <v>43179</v>
      </c>
    </row>
    <row r="3690" spans="1:5" s="7" customFormat="1">
      <c r="A3690" s="7" t="s">
        <v>49</v>
      </c>
      <c r="C3690" s="144" t="s">
        <v>2941</v>
      </c>
      <c r="D3690" s="145">
        <v>1</v>
      </c>
      <c r="E3690" s="147">
        <v>43179</v>
      </c>
    </row>
    <row r="3691" spans="1:5" s="7" customFormat="1">
      <c r="A3691" s="7" t="s">
        <v>49</v>
      </c>
      <c r="C3691" s="144" t="s">
        <v>2944</v>
      </c>
      <c r="D3691" s="145">
        <v>1</v>
      </c>
      <c r="E3691" s="147">
        <v>43179</v>
      </c>
    </row>
    <row r="3692" spans="1:5" s="7" customFormat="1">
      <c r="A3692" s="7" t="s">
        <v>49</v>
      </c>
      <c r="C3692" s="144" t="s">
        <v>2947</v>
      </c>
      <c r="D3692" s="145">
        <v>16</v>
      </c>
      <c r="E3692" s="147">
        <v>43179</v>
      </c>
    </row>
    <row r="3693" spans="1:5" s="7" customFormat="1">
      <c r="A3693" s="7" t="s">
        <v>49</v>
      </c>
      <c r="C3693" s="144" t="s">
        <v>2951</v>
      </c>
      <c r="D3693" s="145">
        <v>0</v>
      </c>
      <c r="E3693" s="147">
        <v>43179</v>
      </c>
    </row>
    <row r="3694" spans="1:5" s="7" customFormat="1">
      <c r="A3694" s="7" t="s">
        <v>49</v>
      </c>
      <c r="C3694" s="144" t="s">
        <v>4800</v>
      </c>
      <c r="D3694" s="145">
        <v>1</v>
      </c>
      <c r="E3694" s="147">
        <v>43179</v>
      </c>
    </row>
    <row r="3695" spans="1:5" s="7" customFormat="1">
      <c r="A3695" s="7" t="s">
        <v>49</v>
      </c>
      <c r="C3695" s="144" t="s">
        <v>160</v>
      </c>
      <c r="D3695" s="145">
        <v>1150</v>
      </c>
      <c r="E3695" s="147">
        <v>43179</v>
      </c>
    </row>
    <row r="3696" spans="1:5" s="7" customFormat="1">
      <c r="A3696" s="7" t="s">
        <v>49</v>
      </c>
      <c r="C3696" s="144" t="s">
        <v>4802</v>
      </c>
      <c r="D3696" s="145">
        <v>2</v>
      </c>
      <c r="E3696" s="147">
        <v>43179</v>
      </c>
    </row>
    <row r="3697" spans="1:5" s="7" customFormat="1">
      <c r="A3697" s="7" t="s">
        <v>49</v>
      </c>
      <c r="C3697" s="144" t="s">
        <v>163</v>
      </c>
      <c r="D3697" s="145">
        <v>4182</v>
      </c>
      <c r="E3697" s="147">
        <v>43179</v>
      </c>
    </row>
    <row r="3698" spans="1:5" s="7" customFormat="1">
      <c r="A3698" s="7" t="s">
        <v>49</v>
      </c>
      <c r="C3698" s="144" t="s">
        <v>166</v>
      </c>
      <c r="D3698" s="145">
        <v>1838</v>
      </c>
      <c r="E3698" s="147">
        <v>43179</v>
      </c>
    </row>
    <row r="3699" spans="1:5" s="7" customFormat="1">
      <c r="A3699" s="7" t="s">
        <v>49</v>
      </c>
      <c r="C3699" s="144" t="s">
        <v>169</v>
      </c>
      <c r="D3699" s="145">
        <v>1812</v>
      </c>
      <c r="E3699" s="147">
        <v>43179</v>
      </c>
    </row>
    <row r="3700" spans="1:5" s="7" customFormat="1">
      <c r="A3700" s="7" t="s">
        <v>49</v>
      </c>
      <c r="C3700" s="144" t="s">
        <v>172</v>
      </c>
      <c r="D3700" s="145">
        <v>118</v>
      </c>
      <c r="E3700" s="147">
        <v>43179</v>
      </c>
    </row>
    <row r="3701" spans="1:5" s="7" customFormat="1">
      <c r="A3701" s="7" t="s">
        <v>49</v>
      </c>
      <c r="C3701" s="144" t="s">
        <v>175</v>
      </c>
      <c r="D3701" s="145">
        <v>30</v>
      </c>
      <c r="E3701" s="147">
        <v>43179</v>
      </c>
    </row>
    <row r="3702" spans="1:5" s="7" customFormat="1">
      <c r="A3702" s="7" t="s">
        <v>49</v>
      </c>
      <c r="C3702" s="144" t="s">
        <v>178</v>
      </c>
      <c r="D3702" s="145">
        <v>27</v>
      </c>
      <c r="E3702" s="147">
        <v>43179</v>
      </c>
    </row>
    <row r="3703" spans="1:5" s="7" customFormat="1">
      <c r="A3703" s="7" t="s">
        <v>49</v>
      </c>
      <c r="C3703" s="144" t="s">
        <v>181</v>
      </c>
      <c r="D3703" s="145">
        <v>42</v>
      </c>
      <c r="E3703" s="147">
        <v>43179</v>
      </c>
    </row>
    <row r="3704" spans="1:5" s="7" customFormat="1">
      <c r="A3704" s="7" t="s">
        <v>49</v>
      </c>
      <c r="C3704" s="144" t="s">
        <v>184</v>
      </c>
      <c r="D3704" s="145">
        <v>41</v>
      </c>
      <c r="E3704" s="147">
        <v>43179</v>
      </c>
    </row>
    <row r="3705" spans="1:5" s="7" customFormat="1">
      <c r="A3705" s="7" t="s">
        <v>49</v>
      </c>
      <c r="C3705" s="144" t="s">
        <v>4806</v>
      </c>
      <c r="D3705" s="145">
        <v>176</v>
      </c>
      <c r="E3705" s="147">
        <v>43179</v>
      </c>
    </row>
    <row r="3706" spans="1:5" s="7" customFormat="1">
      <c r="A3706" s="7" t="s">
        <v>49</v>
      </c>
      <c r="C3706" s="144" t="s">
        <v>187</v>
      </c>
      <c r="D3706" s="145">
        <v>37</v>
      </c>
      <c r="E3706" s="147">
        <v>43179</v>
      </c>
    </row>
    <row r="3707" spans="1:5" s="7" customFormat="1">
      <c r="A3707" s="7" t="s">
        <v>49</v>
      </c>
      <c r="C3707" s="144" t="s">
        <v>150</v>
      </c>
      <c r="D3707" s="145">
        <v>169</v>
      </c>
      <c r="E3707" s="147">
        <v>43179</v>
      </c>
    </row>
    <row r="3708" spans="1:5" s="7" customFormat="1">
      <c r="A3708" s="7" t="s">
        <v>49</v>
      </c>
      <c r="C3708" s="144" t="s">
        <v>4808</v>
      </c>
      <c r="D3708" s="145">
        <v>46</v>
      </c>
      <c r="E3708" s="147">
        <v>43179</v>
      </c>
    </row>
    <row r="3709" spans="1:5" s="7" customFormat="1">
      <c r="A3709" s="7" t="s">
        <v>49</v>
      </c>
      <c r="C3709" s="144" t="s">
        <v>190</v>
      </c>
      <c r="D3709" s="145">
        <v>181</v>
      </c>
      <c r="E3709" s="147">
        <v>43179</v>
      </c>
    </row>
    <row r="3710" spans="1:5" s="7" customFormat="1">
      <c r="A3710" s="7" t="s">
        <v>49</v>
      </c>
      <c r="C3710" s="144" t="s">
        <v>4813</v>
      </c>
      <c r="D3710" s="145">
        <v>54</v>
      </c>
      <c r="E3710" s="147">
        <v>43179</v>
      </c>
    </row>
    <row r="3711" spans="1:5" s="7" customFormat="1">
      <c r="A3711" s="7" t="s">
        <v>49</v>
      </c>
      <c r="C3711" s="144" t="s">
        <v>4817</v>
      </c>
      <c r="D3711" s="145">
        <v>3</v>
      </c>
      <c r="E3711" s="147">
        <v>43179</v>
      </c>
    </row>
    <row r="3712" spans="1:5" s="7" customFormat="1">
      <c r="A3712" s="7" t="s">
        <v>49</v>
      </c>
      <c r="C3712" s="144" t="s">
        <v>193</v>
      </c>
      <c r="D3712" s="145">
        <v>41</v>
      </c>
      <c r="E3712" s="147">
        <v>43179</v>
      </c>
    </row>
    <row r="3713" spans="1:5" s="7" customFormat="1">
      <c r="A3713" s="7" t="s">
        <v>49</v>
      </c>
      <c r="C3713" s="144" t="s">
        <v>4822</v>
      </c>
      <c r="D3713" s="145">
        <v>1</v>
      </c>
      <c r="E3713" s="147">
        <v>43179</v>
      </c>
    </row>
    <row r="3714" spans="1:5" s="7" customFormat="1">
      <c r="A3714" s="7" t="s">
        <v>49</v>
      </c>
      <c r="C3714" s="144" t="s">
        <v>4824</v>
      </c>
      <c r="D3714" s="145">
        <v>25</v>
      </c>
      <c r="E3714" s="147">
        <v>43179</v>
      </c>
    </row>
    <row r="3715" spans="1:5" s="7" customFormat="1">
      <c r="A3715" s="7" t="s">
        <v>49</v>
      </c>
      <c r="C3715" s="144" t="s">
        <v>199</v>
      </c>
      <c r="D3715" s="145">
        <v>3825</v>
      </c>
      <c r="E3715" s="147">
        <v>43179</v>
      </c>
    </row>
    <row r="3716" spans="1:5" s="7" customFormat="1">
      <c r="A3716" s="7" t="s">
        <v>49</v>
      </c>
      <c r="C3716" s="144" t="s">
        <v>202</v>
      </c>
      <c r="D3716" s="145">
        <v>847</v>
      </c>
      <c r="E3716" s="147">
        <v>43179</v>
      </c>
    </row>
    <row r="3717" spans="1:5" s="7" customFormat="1">
      <c r="A3717" s="7" t="s">
        <v>49</v>
      </c>
      <c r="C3717" s="144" t="s">
        <v>205</v>
      </c>
      <c r="D3717" s="145">
        <v>3864</v>
      </c>
      <c r="E3717" s="147">
        <v>43179</v>
      </c>
    </row>
    <row r="3718" spans="1:5" s="7" customFormat="1">
      <c r="A3718" s="7" t="s">
        <v>49</v>
      </c>
      <c r="C3718" s="144" t="s">
        <v>208</v>
      </c>
      <c r="D3718" s="145">
        <v>188</v>
      </c>
      <c r="E3718" s="147">
        <v>43179</v>
      </c>
    </row>
    <row r="3719" spans="1:5" s="7" customFormat="1">
      <c r="A3719" s="7" t="s">
        <v>49</v>
      </c>
      <c r="C3719" s="144" t="s">
        <v>4828</v>
      </c>
      <c r="D3719" s="145">
        <v>5</v>
      </c>
      <c r="E3719" s="147">
        <v>43179</v>
      </c>
    </row>
    <row r="3720" spans="1:5" s="7" customFormat="1">
      <c r="A3720" s="7" t="s">
        <v>49</v>
      </c>
      <c r="C3720" s="144" t="s">
        <v>211</v>
      </c>
      <c r="D3720" s="145">
        <v>60</v>
      </c>
      <c r="E3720" s="147">
        <v>43179</v>
      </c>
    </row>
    <row r="3721" spans="1:5" s="7" customFormat="1">
      <c r="A3721" s="7" t="s">
        <v>49</v>
      </c>
      <c r="C3721" s="144" t="s">
        <v>214</v>
      </c>
      <c r="D3721" s="145">
        <v>184</v>
      </c>
      <c r="E3721" s="147">
        <v>43179</v>
      </c>
    </row>
    <row r="3722" spans="1:5" s="7" customFormat="1">
      <c r="A3722" s="7" t="s">
        <v>49</v>
      </c>
      <c r="C3722" s="144" t="s">
        <v>217</v>
      </c>
      <c r="D3722" s="145">
        <v>262</v>
      </c>
      <c r="E3722" s="147">
        <v>43179</v>
      </c>
    </row>
    <row r="3723" spans="1:5" s="7" customFormat="1">
      <c r="A3723" s="7" t="s">
        <v>49</v>
      </c>
      <c r="C3723" s="144" t="s">
        <v>4830</v>
      </c>
      <c r="D3723" s="145">
        <v>17</v>
      </c>
      <c r="E3723" s="147">
        <v>43179</v>
      </c>
    </row>
    <row r="3724" spans="1:5" s="7" customFormat="1">
      <c r="A3724" s="7" t="s">
        <v>49</v>
      </c>
      <c r="C3724" s="144" t="s">
        <v>9006</v>
      </c>
      <c r="D3724" s="145">
        <v>18</v>
      </c>
      <c r="E3724" s="147">
        <v>43179</v>
      </c>
    </row>
    <row r="3725" spans="1:5" s="7" customFormat="1">
      <c r="A3725" s="7" t="s">
        <v>49</v>
      </c>
      <c r="C3725" s="144" t="s">
        <v>9008</v>
      </c>
      <c r="D3725" s="145">
        <v>6</v>
      </c>
      <c r="E3725" s="147">
        <v>43179</v>
      </c>
    </row>
    <row r="3726" spans="1:5" s="7" customFormat="1">
      <c r="A3726" s="7" t="s">
        <v>49</v>
      </c>
      <c r="C3726" s="144" t="s">
        <v>9010</v>
      </c>
      <c r="D3726" s="145">
        <v>8</v>
      </c>
      <c r="E3726" s="147">
        <v>43179</v>
      </c>
    </row>
    <row r="3727" spans="1:5" s="7" customFormat="1">
      <c r="A3727" s="7" t="s">
        <v>49</v>
      </c>
      <c r="C3727" s="144" t="s">
        <v>9012</v>
      </c>
      <c r="D3727" s="145">
        <v>8</v>
      </c>
      <c r="E3727" s="147">
        <v>43179</v>
      </c>
    </row>
    <row r="3728" spans="1:5" s="7" customFormat="1">
      <c r="A3728" s="7" t="s">
        <v>49</v>
      </c>
      <c r="C3728" s="144" t="s">
        <v>9015</v>
      </c>
      <c r="D3728" s="145">
        <v>23</v>
      </c>
      <c r="E3728" s="147">
        <v>43179</v>
      </c>
    </row>
    <row r="3729" spans="1:5" s="7" customFormat="1">
      <c r="A3729" s="7" t="s">
        <v>49</v>
      </c>
      <c r="C3729" s="144" t="s">
        <v>9017</v>
      </c>
      <c r="D3729" s="145">
        <v>8</v>
      </c>
      <c r="E3729" s="147">
        <v>43179</v>
      </c>
    </row>
    <row r="3730" spans="1:5" s="7" customFormat="1">
      <c r="A3730" s="7" t="s">
        <v>49</v>
      </c>
      <c r="C3730" s="144" t="s">
        <v>9020</v>
      </c>
      <c r="D3730" s="145">
        <v>19</v>
      </c>
      <c r="E3730" s="147">
        <v>43179</v>
      </c>
    </row>
    <row r="3731" spans="1:5" s="7" customFormat="1">
      <c r="A3731" s="7" t="s">
        <v>49</v>
      </c>
      <c r="C3731" s="144" t="s">
        <v>9000</v>
      </c>
      <c r="D3731" s="145">
        <v>51</v>
      </c>
      <c r="E3731" s="147">
        <v>43179</v>
      </c>
    </row>
    <row r="3732" spans="1:5" s="7" customFormat="1">
      <c r="A3732" s="7" t="s">
        <v>49</v>
      </c>
      <c r="C3732" s="144" t="s">
        <v>9002</v>
      </c>
      <c r="D3732" s="145">
        <v>439</v>
      </c>
      <c r="E3732" s="147">
        <v>43179</v>
      </c>
    </row>
    <row r="3733" spans="1:5" s="7" customFormat="1">
      <c r="A3733" s="7" t="s">
        <v>49</v>
      </c>
      <c r="C3733" s="144" t="s">
        <v>9004</v>
      </c>
      <c r="D3733" s="145">
        <v>98</v>
      </c>
      <c r="E3733" s="147">
        <v>43179</v>
      </c>
    </row>
    <row r="3734" spans="1:5" s="7" customFormat="1">
      <c r="A3734" s="7" t="s">
        <v>49</v>
      </c>
      <c r="C3734" s="144" t="s">
        <v>9022</v>
      </c>
      <c r="D3734" s="145">
        <v>185</v>
      </c>
      <c r="E3734" s="147">
        <v>43179</v>
      </c>
    </row>
    <row r="3735" spans="1:5" s="7" customFormat="1">
      <c r="A3735" s="7" t="s">
        <v>49</v>
      </c>
      <c r="C3735" s="144" t="s">
        <v>9024</v>
      </c>
      <c r="D3735" s="145">
        <v>22</v>
      </c>
      <c r="E3735" s="147">
        <v>43179</v>
      </c>
    </row>
    <row r="3736" spans="1:5" s="7" customFormat="1">
      <c r="A3736" s="7" t="s">
        <v>49</v>
      </c>
      <c r="C3736" s="144" t="s">
        <v>9026</v>
      </c>
      <c r="D3736" s="145">
        <v>22</v>
      </c>
      <c r="E3736" s="147">
        <v>43179</v>
      </c>
    </row>
    <row r="3737" spans="1:5" s="7" customFormat="1">
      <c r="A3737" s="7" t="s">
        <v>49</v>
      </c>
      <c r="C3737" s="144" t="s">
        <v>9028</v>
      </c>
      <c r="D3737" s="145">
        <v>19</v>
      </c>
      <c r="E3737" s="147">
        <v>43179</v>
      </c>
    </row>
    <row r="3738" spans="1:5" s="7" customFormat="1">
      <c r="A3738" s="7" t="s">
        <v>49</v>
      </c>
      <c r="C3738" s="144" t="s">
        <v>9047</v>
      </c>
      <c r="D3738" s="145">
        <v>80</v>
      </c>
      <c r="E3738" s="147">
        <v>43179</v>
      </c>
    </row>
    <row r="3739" spans="1:5" s="7" customFormat="1">
      <c r="A3739" s="7" t="s">
        <v>49</v>
      </c>
      <c r="C3739" s="144" t="s">
        <v>9030</v>
      </c>
      <c r="D3739" s="145">
        <v>8</v>
      </c>
      <c r="E3739" s="147">
        <v>43179</v>
      </c>
    </row>
    <row r="3740" spans="1:5" s="7" customFormat="1">
      <c r="A3740" s="7" t="s">
        <v>49</v>
      </c>
      <c r="C3740" s="144" t="s">
        <v>5932</v>
      </c>
      <c r="D3740" s="145">
        <v>180</v>
      </c>
      <c r="E3740" s="147">
        <v>43179</v>
      </c>
    </row>
    <row r="3741" spans="1:5" s="7" customFormat="1">
      <c r="A3741" s="7" t="s">
        <v>49</v>
      </c>
      <c r="C3741" s="144" t="s">
        <v>3768</v>
      </c>
      <c r="D3741" s="145">
        <v>105</v>
      </c>
      <c r="E3741" s="147">
        <v>43179</v>
      </c>
    </row>
    <row r="3742" spans="1:5" s="7" customFormat="1">
      <c r="A3742" s="7" t="s">
        <v>49</v>
      </c>
      <c r="C3742" s="144" t="s">
        <v>6202</v>
      </c>
      <c r="D3742" s="145">
        <v>75</v>
      </c>
      <c r="E3742" s="147">
        <v>43179</v>
      </c>
    </row>
    <row r="3743" spans="1:5" s="7" customFormat="1">
      <c r="A3743" s="7" t="s">
        <v>49</v>
      </c>
      <c r="C3743" s="144" t="s">
        <v>6208</v>
      </c>
      <c r="D3743" s="145">
        <v>50</v>
      </c>
      <c r="E3743" s="147">
        <v>43179</v>
      </c>
    </row>
    <row r="3744" spans="1:5" s="7" customFormat="1">
      <c r="A3744" s="7" t="s">
        <v>49</v>
      </c>
      <c r="C3744" s="144" t="s">
        <v>3769</v>
      </c>
      <c r="D3744" s="145">
        <v>74</v>
      </c>
      <c r="E3744" s="147">
        <v>43179</v>
      </c>
    </row>
    <row r="3745" spans="1:5" s="7" customFormat="1">
      <c r="A3745" s="7" t="s">
        <v>49</v>
      </c>
      <c r="C3745" s="144" t="s">
        <v>3770</v>
      </c>
      <c r="D3745" s="145">
        <v>100</v>
      </c>
      <c r="E3745" s="147">
        <v>43179</v>
      </c>
    </row>
    <row r="3746" spans="1:5" s="7" customFormat="1">
      <c r="A3746" s="7" t="s">
        <v>49</v>
      </c>
      <c r="C3746" s="144" t="s">
        <v>5944</v>
      </c>
      <c r="D3746" s="145">
        <v>5</v>
      </c>
      <c r="E3746" s="147">
        <v>43179</v>
      </c>
    </row>
    <row r="3747" spans="1:5" s="7" customFormat="1">
      <c r="A3747" s="7" t="s">
        <v>49</v>
      </c>
      <c r="C3747" s="144" t="s">
        <v>5065</v>
      </c>
      <c r="D3747" s="145">
        <v>63</v>
      </c>
      <c r="E3747" s="147">
        <v>43179</v>
      </c>
    </row>
    <row r="3748" spans="1:5" s="7" customFormat="1">
      <c r="A3748" s="7" t="s">
        <v>49</v>
      </c>
      <c r="C3748" s="144" t="s">
        <v>5070</v>
      </c>
      <c r="D3748" s="145">
        <v>19</v>
      </c>
      <c r="E3748" s="147">
        <v>43179</v>
      </c>
    </row>
    <row r="3749" spans="1:5" s="7" customFormat="1">
      <c r="A3749" s="7" t="s">
        <v>49</v>
      </c>
      <c r="C3749" s="144" t="s">
        <v>5073</v>
      </c>
      <c r="D3749" s="145">
        <v>1</v>
      </c>
      <c r="E3749" s="147">
        <v>43179</v>
      </c>
    </row>
    <row r="3750" spans="1:5" s="7" customFormat="1">
      <c r="A3750" s="7" t="s">
        <v>49</v>
      </c>
      <c r="C3750" s="144" t="s">
        <v>5076</v>
      </c>
      <c r="D3750" s="145">
        <v>32</v>
      </c>
      <c r="E3750" s="147">
        <v>43179</v>
      </c>
    </row>
    <row r="3751" spans="1:5" s="7" customFormat="1">
      <c r="A3751" s="7" t="s">
        <v>49</v>
      </c>
      <c r="C3751" s="144" t="s">
        <v>5083</v>
      </c>
      <c r="D3751" s="145">
        <v>34</v>
      </c>
      <c r="E3751" s="147">
        <v>43179</v>
      </c>
    </row>
    <row r="3752" spans="1:5" s="7" customFormat="1">
      <c r="A3752" s="7" t="s">
        <v>49</v>
      </c>
      <c r="C3752" s="144" t="s">
        <v>5086</v>
      </c>
      <c r="D3752" s="145">
        <v>35</v>
      </c>
      <c r="E3752" s="147">
        <v>43179</v>
      </c>
    </row>
    <row r="3753" spans="1:5" s="7" customFormat="1">
      <c r="A3753" s="7" t="s">
        <v>49</v>
      </c>
      <c r="C3753" s="144" t="s">
        <v>5089</v>
      </c>
      <c r="D3753" s="145">
        <v>29</v>
      </c>
      <c r="E3753" s="147">
        <v>43179</v>
      </c>
    </row>
    <row r="3754" spans="1:5" s="7" customFormat="1">
      <c r="A3754" s="7" t="s">
        <v>49</v>
      </c>
      <c r="C3754" s="144" t="s">
        <v>1649</v>
      </c>
      <c r="D3754" s="145">
        <v>13</v>
      </c>
      <c r="E3754" s="147">
        <v>43179</v>
      </c>
    </row>
    <row r="3755" spans="1:5" s="7" customFormat="1">
      <c r="A3755" s="7" t="s">
        <v>49</v>
      </c>
      <c r="C3755" s="144" t="s">
        <v>1654</v>
      </c>
      <c r="D3755" s="145">
        <v>8</v>
      </c>
      <c r="E3755" s="147">
        <v>43179</v>
      </c>
    </row>
    <row r="3756" spans="1:5" s="7" customFormat="1">
      <c r="A3756" s="7" t="s">
        <v>49</v>
      </c>
      <c r="C3756" s="144" t="s">
        <v>1658</v>
      </c>
      <c r="D3756" s="145">
        <v>16</v>
      </c>
      <c r="E3756" s="147">
        <v>43179</v>
      </c>
    </row>
    <row r="3757" spans="1:5" s="7" customFormat="1">
      <c r="A3757" s="7" t="s">
        <v>49</v>
      </c>
      <c r="C3757" s="144" t="s">
        <v>1663</v>
      </c>
      <c r="D3757" s="145">
        <v>50</v>
      </c>
      <c r="E3757" s="147">
        <v>43179</v>
      </c>
    </row>
    <row r="3758" spans="1:5" s="7" customFormat="1">
      <c r="A3758" s="7" t="s">
        <v>49</v>
      </c>
      <c r="C3758" s="144" t="s">
        <v>1672</v>
      </c>
      <c r="D3758" s="145">
        <v>0</v>
      </c>
      <c r="E3758" s="147">
        <v>43179</v>
      </c>
    </row>
    <row r="3759" spans="1:5" s="7" customFormat="1">
      <c r="A3759" s="7" t="s">
        <v>49</v>
      </c>
      <c r="C3759" s="144" t="s">
        <v>6574</v>
      </c>
      <c r="D3759" s="145">
        <v>50</v>
      </c>
      <c r="E3759" s="147">
        <v>43179</v>
      </c>
    </row>
    <row r="3760" spans="1:5" s="7" customFormat="1">
      <c r="A3760" s="7" t="s">
        <v>49</v>
      </c>
      <c r="C3760" s="144" t="s">
        <v>6576</v>
      </c>
      <c r="D3760" s="145">
        <v>19</v>
      </c>
      <c r="E3760" s="147">
        <v>43179</v>
      </c>
    </row>
    <row r="3761" spans="1:5" s="7" customFormat="1">
      <c r="A3761" s="7" t="s">
        <v>49</v>
      </c>
      <c r="C3761" s="144" t="s">
        <v>6578</v>
      </c>
      <c r="D3761" s="145">
        <v>19</v>
      </c>
      <c r="E3761" s="147">
        <v>43179</v>
      </c>
    </row>
    <row r="3762" spans="1:5" s="7" customFormat="1">
      <c r="A3762" s="7" t="s">
        <v>49</v>
      </c>
      <c r="C3762" s="144" t="s">
        <v>6580</v>
      </c>
      <c r="D3762" s="145">
        <v>28</v>
      </c>
      <c r="E3762" s="147">
        <v>43179</v>
      </c>
    </row>
    <row r="3763" spans="1:5" s="7" customFormat="1">
      <c r="A3763" s="7" t="s">
        <v>49</v>
      </c>
      <c r="C3763" s="144" t="s">
        <v>6582</v>
      </c>
      <c r="D3763" s="145">
        <v>206</v>
      </c>
      <c r="E3763" s="147">
        <v>43179</v>
      </c>
    </row>
    <row r="3764" spans="1:5" s="7" customFormat="1">
      <c r="A3764" s="7" t="s">
        <v>49</v>
      </c>
      <c r="C3764" s="144" t="s">
        <v>1675</v>
      </c>
      <c r="D3764" s="145">
        <v>4</v>
      </c>
      <c r="E3764" s="147">
        <v>43179</v>
      </c>
    </row>
    <row r="3765" spans="1:5" s="7" customFormat="1">
      <c r="A3765" s="7" t="s">
        <v>49</v>
      </c>
      <c r="C3765" s="144" t="s">
        <v>1678</v>
      </c>
      <c r="D3765" s="145">
        <v>150</v>
      </c>
      <c r="E3765" s="147">
        <v>43179</v>
      </c>
    </row>
    <row r="3766" spans="1:5" s="7" customFormat="1">
      <c r="A3766" s="7" t="s">
        <v>49</v>
      </c>
      <c r="C3766" s="144" t="s">
        <v>1681</v>
      </c>
      <c r="D3766" s="145">
        <v>73</v>
      </c>
      <c r="E3766" s="147">
        <v>43179</v>
      </c>
    </row>
    <row r="3767" spans="1:5" s="7" customFormat="1">
      <c r="A3767" s="7" t="s">
        <v>49</v>
      </c>
      <c r="C3767" s="144" t="s">
        <v>1684</v>
      </c>
      <c r="D3767" s="145">
        <v>25</v>
      </c>
      <c r="E3767" s="147">
        <v>43179</v>
      </c>
    </row>
    <row r="3768" spans="1:5" s="7" customFormat="1">
      <c r="A3768" s="7" t="s">
        <v>49</v>
      </c>
      <c r="C3768" s="144" t="s">
        <v>1687</v>
      </c>
      <c r="D3768" s="145">
        <v>34</v>
      </c>
      <c r="E3768" s="147">
        <v>43179</v>
      </c>
    </row>
    <row r="3769" spans="1:5" s="7" customFormat="1">
      <c r="A3769" s="7" t="s">
        <v>49</v>
      </c>
      <c r="C3769" s="144" t="s">
        <v>1690</v>
      </c>
      <c r="D3769" s="145">
        <v>23</v>
      </c>
      <c r="E3769" s="147">
        <v>43179</v>
      </c>
    </row>
    <row r="3770" spans="1:5" s="7" customFormat="1">
      <c r="A3770" s="7" t="s">
        <v>49</v>
      </c>
      <c r="C3770" s="144" t="s">
        <v>1693</v>
      </c>
      <c r="D3770" s="145">
        <v>123</v>
      </c>
      <c r="E3770" s="147">
        <v>43179</v>
      </c>
    </row>
    <row r="3771" spans="1:5" s="7" customFormat="1">
      <c r="A3771" s="7" t="s">
        <v>49</v>
      </c>
      <c r="C3771" s="144" t="s">
        <v>1696</v>
      </c>
      <c r="D3771" s="145">
        <v>1</v>
      </c>
      <c r="E3771" s="147">
        <v>43179</v>
      </c>
    </row>
    <row r="3772" spans="1:5" s="7" customFormat="1">
      <c r="A3772" s="7" t="s">
        <v>49</v>
      </c>
      <c r="C3772" s="144" t="s">
        <v>1699</v>
      </c>
      <c r="D3772" s="145">
        <v>112</v>
      </c>
      <c r="E3772" s="147">
        <v>43179</v>
      </c>
    </row>
    <row r="3773" spans="1:5" s="7" customFormat="1">
      <c r="A3773" s="7" t="s">
        <v>49</v>
      </c>
      <c r="C3773" s="144" t="s">
        <v>1702</v>
      </c>
      <c r="D3773" s="145">
        <v>24</v>
      </c>
      <c r="E3773" s="147">
        <v>43179</v>
      </c>
    </row>
    <row r="3774" spans="1:5" s="7" customFormat="1">
      <c r="A3774" s="7" t="s">
        <v>49</v>
      </c>
      <c r="C3774" s="144" t="s">
        <v>1410</v>
      </c>
      <c r="D3774" s="145">
        <v>5528</v>
      </c>
      <c r="E3774" s="147">
        <v>43179</v>
      </c>
    </row>
    <row r="3775" spans="1:5" s="7" customFormat="1">
      <c r="A3775" s="7" t="s">
        <v>49</v>
      </c>
      <c r="C3775" s="144" t="s">
        <v>1414</v>
      </c>
      <c r="D3775" s="145">
        <v>9504</v>
      </c>
      <c r="E3775" s="147">
        <v>43179</v>
      </c>
    </row>
    <row r="3776" spans="1:5" s="7" customFormat="1">
      <c r="A3776" s="7" t="s">
        <v>49</v>
      </c>
      <c r="C3776" s="144" t="s">
        <v>9182</v>
      </c>
      <c r="D3776" s="145">
        <v>0</v>
      </c>
      <c r="E3776" s="147">
        <v>43179</v>
      </c>
    </row>
    <row r="3777" spans="1:5" s="7" customFormat="1">
      <c r="A3777" s="7" t="s">
        <v>49</v>
      </c>
      <c r="C3777" s="144" t="s">
        <v>9183</v>
      </c>
      <c r="D3777" s="145">
        <v>0</v>
      </c>
      <c r="E3777" s="147">
        <v>43179</v>
      </c>
    </row>
    <row r="3778" spans="1:5" s="7" customFormat="1">
      <c r="A3778" s="7" t="s">
        <v>49</v>
      </c>
      <c r="C3778" s="144" t="s">
        <v>1416</v>
      </c>
      <c r="D3778" s="145">
        <v>11370</v>
      </c>
      <c r="E3778" s="147">
        <v>43179</v>
      </c>
    </row>
    <row r="3779" spans="1:5" s="7" customFormat="1">
      <c r="A3779" s="7" t="s">
        <v>49</v>
      </c>
      <c r="C3779" s="144" t="s">
        <v>9184</v>
      </c>
      <c r="D3779" s="145">
        <v>0</v>
      </c>
      <c r="E3779" s="147">
        <v>43179</v>
      </c>
    </row>
    <row r="3780" spans="1:5" s="7" customFormat="1">
      <c r="A3780" s="7" t="s">
        <v>49</v>
      </c>
      <c r="C3780" s="144" t="s">
        <v>9185</v>
      </c>
      <c r="D3780" s="145">
        <v>0</v>
      </c>
      <c r="E3780" s="147">
        <v>43179</v>
      </c>
    </row>
    <row r="3781" spans="1:5" s="7" customFormat="1">
      <c r="A3781" s="7" t="s">
        <v>49</v>
      </c>
      <c r="C3781" s="144" t="s">
        <v>9186</v>
      </c>
      <c r="D3781" s="145">
        <v>0</v>
      </c>
      <c r="E3781" s="147">
        <v>43179</v>
      </c>
    </row>
    <row r="3782" spans="1:5" s="7" customFormat="1">
      <c r="A3782" s="7" t="s">
        <v>49</v>
      </c>
      <c r="C3782" s="144" t="s">
        <v>6614</v>
      </c>
      <c r="D3782" s="145">
        <v>0</v>
      </c>
      <c r="E3782" s="147">
        <v>43179</v>
      </c>
    </row>
    <row r="3783" spans="1:5" s="7" customFormat="1">
      <c r="A3783" s="7" t="s">
        <v>49</v>
      </c>
      <c r="C3783" s="144" t="s">
        <v>6616</v>
      </c>
      <c r="D3783" s="145">
        <v>337</v>
      </c>
      <c r="E3783" s="147">
        <v>43179</v>
      </c>
    </row>
    <row r="3784" spans="1:5" s="7" customFormat="1">
      <c r="A3784" s="7" t="s">
        <v>49</v>
      </c>
      <c r="C3784" s="144" t="s">
        <v>9187</v>
      </c>
      <c r="D3784" s="145">
        <v>0</v>
      </c>
      <c r="E3784" s="147">
        <v>43179</v>
      </c>
    </row>
    <row r="3785" spans="1:5" s="7" customFormat="1">
      <c r="A3785" s="7" t="s">
        <v>49</v>
      </c>
      <c r="C3785" s="144" t="s">
        <v>9188</v>
      </c>
      <c r="D3785" s="145">
        <v>0</v>
      </c>
      <c r="E3785" s="147">
        <v>43179</v>
      </c>
    </row>
    <row r="3786" spans="1:5" s="7" customFormat="1">
      <c r="A3786" s="7" t="s">
        <v>49</v>
      </c>
      <c r="C3786" s="144" t="s">
        <v>9189</v>
      </c>
      <c r="D3786" s="145">
        <v>0</v>
      </c>
      <c r="E3786" s="147">
        <v>43179</v>
      </c>
    </row>
    <row r="3787" spans="1:5" s="7" customFormat="1">
      <c r="A3787" s="7" t="s">
        <v>49</v>
      </c>
      <c r="C3787" s="144" t="s">
        <v>6617</v>
      </c>
      <c r="D3787" s="145">
        <v>417</v>
      </c>
      <c r="E3787" s="147">
        <v>43179</v>
      </c>
    </row>
    <row r="3788" spans="1:5" s="7" customFormat="1">
      <c r="A3788" s="7" t="s">
        <v>49</v>
      </c>
      <c r="C3788" s="144" t="s">
        <v>9190</v>
      </c>
      <c r="D3788" s="145">
        <v>0</v>
      </c>
      <c r="E3788" s="147">
        <v>43179</v>
      </c>
    </row>
    <row r="3789" spans="1:5" s="7" customFormat="1">
      <c r="A3789" s="7" t="s">
        <v>49</v>
      </c>
      <c r="C3789" s="144" t="s">
        <v>9191</v>
      </c>
      <c r="D3789" s="145">
        <v>0</v>
      </c>
      <c r="E3789" s="147">
        <v>43179</v>
      </c>
    </row>
    <row r="3790" spans="1:5" s="7" customFormat="1">
      <c r="A3790" s="7" t="s">
        <v>49</v>
      </c>
      <c r="C3790" s="144" t="s">
        <v>9192</v>
      </c>
      <c r="D3790" s="145">
        <v>0</v>
      </c>
      <c r="E3790" s="147">
        <v>43179</v>
      </c>
    </row>
    <row r="3791" spans="1:5" s="7" customFormat="1">
      <c r="A3791" s="7" t="s">
        <v>49</v>
      </c>
      <c r="C3791" s="144" t="s">
        <v>9193</v>
      </c>
      <c r="D3791" s="145">
        <v>0</v>
      </c>
      <c r="E3791" s="147">
        <v>43179</v>
      </c>
    </row>
    <row r="3792" spans="1:5" s="7" customFormat="1">
      <c r="A3792" s="7" t="s">
        <v>49</v>
      </c>
      <c r="C3792" s="144" t="s">
        <v>9194</v>
      </c>
      <c r="D3792" s="145">
        <v>0</v>
      </c>
      <c r="E3792" s="147">
        <v>43179</v>
      </c>
    </row>
    <row r="3793" spans="1:5" s="7" customFormat="1">
      <c r="A3793" s="7" t="s">
        <v>49</v>
      </c>
      <c r="C3793" s="144" t="s">
        <v>9195</v>
      </c>
      <c r="D3793" s="145">
        <v>0</v>
      </c>
      <c r="E3793" s="147">
        <v>43179</v>
      </c>
    </row>
    <row r="3794" spans="1:5" s="7" customFormat="1">
      <c r="A3794" s="7" t="s">
        <v>49</v>
      </c>
      <c r="C3794" s="144" t="s">
        <v>9196</v>
      </c>
      <c r="D3794" s="145">
        <v>0</v>
      </c>
      <c r="E3794" s="147">
        <v>43179</v>
      </c>
    </row>
    <row r="3795" spans="1:5" s="7" customFormat="1">
      <c r="A3795" s="7" t="s">
        <v>49</v>
      </c>
      <c r="C3795" s="144" t="s">
        <v>6619</v>
      </c>
      <c r="D3795" s="145">
        <v>168</v>
      </c>
      <c r="E3795" s="147">
        <v>43179</v>
      </c>
    </row>
    <row r="3796" spans="1:5" s="7" customFormat="1">
      <c r="A3796" s="7" t="s">
        <v>49</v>
      </c>
      <c r="C3796" s="144" t="s">
        <v>9197</v>
      </c>
      <c r="D3796" s="145">
        <v>0</v>
      </c>
      <c r="E3796" s="147">
        <v>43179</v>
      </c>
    </row>
    <row r="3797" spans="1:5" s="7" customFormat="1">
      <c r="A3797" s="7" t="s">
        <v>49</v>
      </c>
      <c r="C3797" s="144" t="s">
        <v>9198</v>
      </c>
      <c r="D3797" s="145">
        <v>0</v>
      </c>
      <c r="E3797" s="147">
        <v>43179</v>
      </c>
    </row>
    <row r="3798" spans="1:5" s="7" customFormat="1">
      <c r="A3798" s="7" t="s">
        <v>49</v>
      </c>
      <c r="C3798" s="144" t="s">
        <v>6621</v>
      </c>
      <c r="D3798" s="145">
        <v>600</v>
      </c>
      <c r="E3798" s="147">
        <v>43179</v>
      </c>
    </row>
    <row r="3799" spans="1:5" s="7" customFormat="1">
      <c r="A3799" s="7" t="s">
        <v>49</v>
      </c>
      <c r="C3799" s="144" t="s">
        <v>9199</v>
      </c>
      <c r="D3799" s="145">
        <v>0</v>
      </c>
      <c r="E3799" s="147">
        <v>43179</v>
      </c>
    </row>
    <row r="3800" spans="1:5" s="7" customFormat="1">
      <c r="A3800" s="7" t="s">
        <v>49</v>
      </c>
      <c r="C3800" s="144" t="s">
        <v>6623</v>
      </c>
      <c r="D3800" s="145">
        <v>372</v>
      </c>
      <c r="E3800" s="147">
        <v>43179</v>
      </c>
    </row>
    <row r="3801" spans="1:5" s="7" customFormat="1">
      <c r="A3801" s="7" t="s">
        <v>49</v>
      </c>
      <c r="C3801" s="144" t="s">
        <v>1420</v>
      </c>
      <c r="D3801" s="145">
        <v>5</v>
      </c>
      <c r="E3801" s="147">
        <v>43179</v>
      </c>
    </row>
    <row r="3802" spans="1:5" s="7" customFormat="1">
      <c r="A3802" s="7" t="s">
        <v>49</v>
      </c>
      <c r="C3802" s="144" t="s">
        <v>1707</v>
      </c>
      <c r="D3802" s="145">
        <v>480</v>
      </c>
      <c r="E3802" s="147">
        <v>43179</v>
      </c>
    </row>
    <row r="3803" spans="1:5" s="7" customFormat="1">
      <c r="A3803" s="7" t="s">
        <v>49</v>
      </c>
      <c r="C3803" s="144" t="s">
        <v>1424</v>
      </c>
      <c r="D3803" s="145">
        <v>60</v>
      </c>
      <c r="E3803" s="147">
        <v>43179</v>
      </c>
    </row>
    <row r="3804" spans="1:5" s="7" customFormat="1">
      <c r="A3804" s="7" t="s">
        <v>49</v>
      </c>
      <c r="C3804" s="144" t="s">
        <v>1710</v>
      </c>
      <c r="D3804" s="145">
        <v>112</v>
      </c>
      <c r="E3804" s="147">
        <v>43179</v>
      </c>
    </row>
    <row r="3805" spans="1:5" s="7" customFormat="1">
      <c r="A3805" s="7" t="s">
        <v>49</v>
      </c>
      <c r="C3805" s="144" t="s">
        <v>6629</v>
      </c>
      <c r="D3805" s="145">
        <v>193</v>
      </c>
      <c r="E3805" s="147">
        <v>43179</v>
      </c>
    </row>
    <row r="3806" spans="1:5" s="7" customFormat="1">
      <c r="A3806" s="7" t="s">
        <v>49</v>
      </c>
      <c r="C3806" s="144" t="s">
        <v>1712</v>
      </c>
      <c r="D3806" s="145">
        <v>188</v>
      </c>
      <c r="E3806" s="147">
        <v>43179</v>
      </c>
    </row>
    <row r="3807" spans="1:5" s="7" customFormat="1">
      <c r="A3807" s="7" t="s">
        <v>49</v>
      </c>
      <c r="C3807" s="144" t="s">
        <v>9200</v>
      </c>
      <c r="D3807" s="145">
        <v>0</v>
      </c>
      <c r="E3807" s="147">
        <v>43179</v>
      </c>
    </row>
    <row r="3808" spans="1:5" s="7" customFormat="1">
      <c r="A3808" s="7" t="s">
        <v>49</v>
      </c>
      <c r="C3808" s="144" t="s">
        <v>9201</v>
      </c>
      <c r="D3808" s="145">
        <v>0</v>
      </c>
      <c r="E3808" s="147">
        <v>43179</v>
      </c>
    </row>
    <row r="3809" spans="1:5" s="7" customFormat="1">
      <c r="A3809" s="7" t="s">
        <v>49</v>
      </c>
      <c r="C3809" s="144" t="s">
        <v>9202</v>
      </c>
      <c r="D3809" s="145">
        <v>0</v>
      </c>
      <c r="E3809" s="147">
        <v>43179</v>
      </c>
    </row>
    <row r="3810" spans="1:5" s="7" customFormat="1">
      <c r="A3810" s="7" t="s">
        <v>49</v>
      </c>
      <c r="C3810" s="144" t="s">
        <v>9203</v>
      </c>
      <c r="D3810" s="145">
        <v>0</v>
      </c>
      <c r="E3810" s="147">
        <v>43179</v>
      </c>
    </row>
    <row r="3811" spans="1:5" s="7" customFormat="1">
      <c r="A3811" s="7" t="s">
        <v>49</v>
      </c>
      <c r="C3811" s="144" t="s">
        <v>9204</v>
      </c>
      <c r="D3811" s="145">
        <v>0</v>
      </c>
      <c r="E3811" s="147">
        <v>43179</v>
      </c>
    </row>
    <row r="3812" spans="1:5" s="7" customFormat="1">
      <c r="A3812" s="7" t="s">
        <v>49</v>
      </c>
      <c r="C3812" s="144" t="s">
        <v>9205</v>
      </c>
      <c r="D3812" s="145">
        <v>0</v>
      </c>
      <c r="E3812" s="147">
        <v>43179</v>
      </c>
    </row>
    <row r="3813" spans="1:5" s="7" customFormat="1">
      <c r="A3813" s="7" t="s">
        <v>49</v>
      </c>
      <c r="C3813" s="144" t="s">
        <v>9206</v>
      </c>
      <c r="D3813" s="145">
        <v>0</v>
      </c>
      <c r="E3813" s="147">
        <v>43179</v>
      </c>
    </row>
    <row r="3814" spans="1:5" s="7" customFormat="1">
      <c r="A3814" s="7" t="s">
        <v>49</v>
      </c>
      <c r="C3814" s="144" t="s">
        <v>9207</v>
      </c>
      <c r="D3814" s="145">
        <v>0</v>
      </c>
      <c r="E3814" s="147">
        <v>43179</v>
      </c>
    </row>
    <row r="3815" spans="1:5" s="7" customFormat="1">
      <c r="A3815" s="7" t="s">
        <v>49</v>
      </c>
      <c r="C3815" s="144" t="s">
        <v>9208</v>
      </c>
      <c r="D3815" s="145">
        <v>0</v>
      </c>
      <c r="E3815" s="147">
        <v>43179</v>
      </c>
    </row>
    <row r="3816" spans="1:5" s="7" customFormat="1">
      <c r="A3816" s="7" t="s">
        <v>49</v>
      </c>
      <c r="C3816" s="144" t="s">
        <v>9209</v>
      </c>
      <c r="D3816" s="145">
        <v>0</v>
      </c>
      <c r="E3816" s="147">
        <v>43179</v>
      </c>
    </row>
    <row r="3817" spans="1:5" s="7" customFormat="1">
      <c r="A3817" s="7" t="s">
        <v>49</v>
      </c>
      <c r="C3817" s="144" t="s">
        <v>9210</v>
      </c>
      <c r="D3817" s="145">
        <v>0</v>
      </c>
      <c r="E3817" s="147">
        <v>43179</v>
      </c>
    </row>
    <row r="3818" spans="1:5" s="7" customFormat="1">
      <c r="A3818" s="7" t="s">
        <v>49</v>
      </c>
      <c r="C3818" s="144" t="s">
        <v>9211</v>
      </c>
      <c r="D3818" s="145">
        <v>0</v>
      </c>
      <c r="E3818" s="147">
        <v>43179</v>
      </c>
    </row>
    <row r="3819" spans="1:5" s="7" customFormat="1">
      <c r="A3819" s="7" t="s">
        <v>49</v>
      </c>
      <c r="C3819" s="144" t="s">
        <v>3869</v>
      </c>
      <c r="D3819" s="145">
        <v>261</v>
      </c>
      <c r="E3819" s="147">
        <v>43179</v>
      </c>
    </row>
    <row r="3820" spans="1:5" s="7" customFormat="1">
      <c r="A3820" s="7" t="s">
        <v>49</v>
      </c>
      <c r="C3820" s="144" t="s">
        <v>3870</v>
      </c>
      <c r="D3820" s="145">
        <v>194</v>
      </c>
      <c r="E3820" s="147">
        <v>43179</v>
      </c>
    </row>
    <row r="3821" spans="1:5" s="7" customFormat="1">
      <c r="A3821" s="7" t="s">
        <v>49</v>
      </c>
      <c r="C3821" s="144" t="s">
        <v>9212</v>
      </c>
      <c r="D3821" s="145">
        <v>0</v>
      </c>
      <c r="E3821" s="147">
        <v>43179</v>
      </c>
    </row>
    <row r="3822" spans="1:5" s="7" customFormat="1">
      <c r="A3822" s="7" t="s">
        <v>49</v>
      </c>
      <c r="C3822" s="144" t="s">
        <v>6636</v>
      </c>
      <c r="D3822" s="145">
        <v>263</v>
      </c>
      <c r="E3822" s="147">
        <v>43179</v>
      </c>
    </row>
    <row r="3823" spans="1:5" s="7" customFormat="1">
      <c r="A3823" s="7" t="s">
        <v>49</v>
      </c>
      <c r="C3823" s="144" t="s">
        <v>9213</v>
      </c>
      <c r="D3823" s="145">
        <v>0</v>
      </c>
      <c r="E3823" s="147">
        <v>43179</v>
      </c>
    </row>
    <row r="3824" spans="1:5" s="7" customFormat="1">
      <c r="A3824" s="7" t="s">
        <v>49</v>
      </c>
      <c r="C3824" s="144" t="s">
        <v>3871</v>
      </c>
      <c r="D3824" s="145">
        <v>147</v>
      </c>
      <c r="E3824" s="147">
        <v>43179</v>
      </c>
    </row>
    <row r="3825" spans="1:5" s="7" customFormat="1">
      <c r="A3825" s="7" t="s">
        <v>49</v>
      </c>
      <c r="C3825" s="144" t="s">
        <v>9214</v>
      </c>
      <c r="D3825" s="145">
        <v>0</v>
      </c>
      <c r="E3825" s="147">
        <v>43179</v>
      </c>
    </row>
    <row r="3826" spans="1:5" s="7" customFormat="1">
      <c r="A3826" s="7" t="s">
        <v>49</v>
      </c>
      <c r="C3826" s="144" t="s">
        <v>1714</v>
      </c>
      <c r="D3826" s="145">
        <v>191</v>
      </c>
      <c r="E3826" s="147">
        <v>43179</v>
      </c>
    </row>
    <row r="3827" spans="1:5" s="7" customFormat="1">
      <c r="A3827" s="7" t="s">
        <v>49</v>
      </c>
      <c r="C3827" s="144" t="s">
        <v>3872</v>
      </c>
      <c r="D3827" s="145">
        <v>103</v>
      </c>
      <c r="E3827" s="147">
        <v>43179</v>
      </c>
    </row>
    <row r="3828" spans="1:5" s="7" customFormat="1">
      <c r="A3828" s="7" t="s">
        <v>49</v>
      </c>
      <c r="C3828" s="144" t="s">
        <v>3873</v>
      </c>
      <c r="D3828" s="145">
        <v>92</v>
      </c>
      <c r="E3828" s="147">
        <v>43179</v>
      </c>
    </row>
    <row r="3829" spans="1:5" s="7" customFormat="1">
      <c r="A3829" s="7" t="s">
        <v>49</v>
      </c>
      <c r="C3829" s="144" t="s">
        <v>3874</v>
      </c>
      <c r="D3829" s="145">
        <v>92</v>
      </c>
      <c r="E3829" s="147">
        <v>43179</v>
      </c>
    </row>
    <row r="3830" spans="1:5" s="7" customFormat="1">
      <c r="A3830" s="7" t="s">
        <v>49</v>
      </c>
      <c r="C3830" s="144" t="s">
        <v>3875</v>
      </c>
      <c r="D3830" s="145">
        <v>103</v>
      </c>
      <c r="E3830" s="147">
        <v>43179</v>
      </c>
    </row>
    <row r="3831" spans="1:5" s="7" customFormat="1">
      <c r="A3831" s="7" t="s">
        <v>49</v>
      </c>
      <c r="C3831" s="144" t="s">
        <v>9215</v>
      </c>
      <c r="D3831" s="145">
        <v>0</v>
      </c>
      <c r="E3831" s="147">
        <v>43179</v>
      </c>
    </row>
    <row r="3832" spans="1:5" s="7" customFormat="1">
      <c r="A3832" s="7" t="s">
        <v>49</v>
      </c>
      <c r="C3832" s="144" t="s">
        <v>3876</v>
      </c>
      <c r="D3832" s="145">
        <v>113</v>
      </c>
      <c r="E3832" s="147">
        <v>43179</v>
      </c>
    </row>
    <row r="3833" spans="1:5" s="7" customFormat="1">
      <c r="A3833" s="7" t="s">
        <v>49</v>
      </c>
      <c r="C3833" s="144" t="s">
        <v>9216</v>
      </c>
      <c r="D3833" s="145">
        <v>0</v>
      </c>
      <c r="E3833" s="147">
        <v>43179</v>
      </c>
    </row>
    <row r="3834" spans="1:5" s="7" customFormat="1">
      <c r="A3834" s="7" t="s">
        <v>49</v>
      </c>
      <c r="C3834" s="144" t="s">
        <v>1717</v>
      </c>
      <c r="D3834" s="145">
        <v>65</v>
      </c>
      <c r="E3834" s="147">
        <v>43179</v>
      </c>
    </row>
    <row r="3835" spans="1:5" s="7" customFormat="1">
      <c r="A3835" s="7" t="s">
        <v>49</v>
      </c>
      <c r="C3835" s="144" t="s">
        <v>9217</v>
      </c>
      <c r="D3835" s="145">
        <v>0</v>
      </c>
      <c r="E3835" s="147">
        <v>43179</v>
      </c>
    </row>
    <row r="3836" spans="1:5" s="7" customFormat="1">
      <c r="A3836" s="7" t="s">
        <v>49</v>
      </c>
      <c r="C3836" s="144" t="s">
        <v>9218</v>
      </c>
      <c r="D3836" s="145">
        <v>0</v>
      </c>
      <c r="E3836" s="147">
        <v>43179</v>
      </c>
    </row>
    <row r="3837" spans="1:5" s="7" customFormat="1">
      <c r="A3837" s="7" t="s">
        <v>49</v>
      </c>
      <c r="C3837" s="144" t="s">
        <v>9219</v>
      </c>
      <c r="D3837" s="145">
        <v>0</v>
      </c>
      <c r="E3837" s="147">
        <v>43179</v>
      </c>
    </row>
    <row r="3838" spans="1:5" s="7" customFormat="1">
      <c r="A3838" s="7" t="s">
        <v>49</v>
      </c>
      <c r="C3838" s="144" t="s">
        <v>9220</v>
      </c>
      <c r="D3838" s="145">
        <v>0</v>
      </c>
      <c r="E3838" s="147">
        <v>43179</v>
      </c>
    </row>
    <row r="3839" spans="1:5" s="7" customFormat="1">
      <c r="A3839" s="7" t="s">
        <v>49</v>
      </c>
      <c r="C3839" s="144" t="s">
        <v>9221</v>
      </c>
      <c r="D3839" s="145">
        <v>0</v>
      </c>
      <c r="E3839" s="147">
        <v>43179</v>
      </c>
    </row>
    <row r="3840" spans="1:5" s="7" customFormat="1">
      <c r="A3840" s="7" t="s">
        <v>49</v>
      </c>
      <c r="C3840" s="144" t="s">
        <v>1721</v>
      </c>
      <c r="D3840" s="145">
        <v>299</v>
      </c>
      <c r="E3840" s="147">
        <v>43179</v>
      </c>
    </row>
    <row r="3841" spans="1:5" s="7" customFormat="1">
      <c r="A3841" s="7" t="s">
        <v>49</v>
      </c>
      <c r="C3841" s="144" t="s">
        <v>9222</v>
      </c>
      <c r="D3841" s="145">
        <v>0</v>
      </c>
      <c r="E3841" s="147">
        <v>43179</v>
      </c>
    </row>
    <row r="3842" spans="1:5" s="7" customFormat="1">
      <c r="A3842" s="7" t="s">
        <v>49</v>
      </c>
      <c r="C3842" s="144" t="s">
        <v>6650</v>
      </c>
      <c r="D3842" s="145">
        <v>739</v>
      </c>
      <c r="E3842" s="147">
        <v>43179</v>
      </c>
    </row>
    <row r="3843" spans="1:5" s="7" customFormat="1">
      <c r="A3843" s="7" t="s">
        <v>49</v>
      </c>
      <c r="C3843" s="144" t="s">
        <v>9223</v>
      </c>
      <c r="D3843" s="145">
        <v>0</v>
      </c>
      <c r="E3843" s="147">
        <v>43179</v>
      </c>
    </row>
    <row r="3844" spans="1:5" s="7" customFormat="1">
      <c r="A3844" s="7" t="s">
        <v>49</v>
      </c>
      <c r="C3844" s="144" t="s">
        <v>9680</v>
      </c>
      <c r="D3844" s="145">
        <v>1</v>
      </c>
      <c r="E3844" s="147">
        <v>43179</v>
      </c>
    </row>
    <row r="3845" spans="1:5" s="7" customFormat="1">
      <c r="A3845" s="7" t="s">
        <v>49</v>
      </c>
      <c r="C3845" s="144" t="s">
        <v>6540</v>
      </c>
      <c r="D3845" s="145">
        <v>386</v>
      </c>
      <c r="E3845" s="147">
        <v>43179</v>
      </c>
    </row>
    <row r="3846" spans="1:5" s="7" customFormat="1">
      <c r="A3846" s="7" t="s">
        <v>49</v>
      </c>
      <c r="C3846" s="144" t="s">
        <v>9224</v>
      </c>
      <c r="D3846" s="145">
        <v>2</v>
      </c>
      <c r="E3846" s="147">
        <v>43179</v>
      </c>
    </row>
    <row r="3847" spans="1:5" s="7" customFormat="1">
      <c r="A3847" s="7" t="s">
        <v>49</v>
      </c>
      <c r="C3847" s="144" t="s">
        <v>1595</v>
      </c>
      <c r="D3847" s="145">
        <v>27</v>
      </c>
      <c r="E3847" s="147">
        <v>43179</v>
      </c>
    </row>
    <row r="3848" spans="1:5" s="7" customFormat="1">
      <c r="A3848" s="7" t="s">
        <v>49</v>
      </c>
      <c r="C3848" s="144" t="s">
        <v>1599</v>
      </c>
      <c r="D3848" s="145">
        <v>164</v>
      </c>
      <c r="E3848" s="147">
        <v>43179</v>
      </c>
    </row>
    <row r="3849" spans="1:5" s="7" customFormat="1">
      <c r="A3849" s="7" t="s">
        <v>49</v>
      </c>
      <c r="C3849" s="144" t="s">
        <v>3771</v>
      </c>
      <c r="D3849" s="145">
        <v>172</v>
      </c>
      <c r="E3849" s="147">
        <v>43179</v>
      </c>
    </row>
    <row r="3850" spans="1:5" s="7" customFormat="1">
      <c r="A3850" s="7" t="s">
        <v>49</v>
      </c>
      <c r="C3850" s="144" t="s">
        <v>3772</v>
      </c>
      <c r="D3850" s="145">
        <v>314</v>
      </c>
      <c r="E3850" s="147">
        <v>43179</v>
      </c>
    </row>
    <row r="3851" spans="1:5" s="7" customFormat="1">
      <c r="A3851" s="7" t="s">
        <v>49</v>
      </c>
      <c r="C3851" s="144" t="s">
        <v>1602</v>
      </c>
      <c r="D3851" s="145">
        <v>112</v>
      </c>
      <c r="E3851" s="147">
        <v>43179</v>
      </c>
    </row>
    <row r="3852" spans="1:5" s="7" customFormat="1">
      <c r="A3852" s="7" t="s">
        <v>49</v>
      </c>
      <c r="C3852" s="144" t="s">
        <v>1606</v>
      </c>
      <c r="D3852" s="145">
        <v>232</v>
      </c>
      <c r="E3852" s="147">
        <v>43179</v>
      </c>
    </row>
    <row r="3853" spans="1:5" s="7" customFormat="1">
      <c r="A3853" s="7" t="s">
        <v>49</v>
      </c>
      <c r="C3853" s="144" t="s">
        <v>1610</v>
      </c>
      <c r="D3853" s="145">
        <v>166</v>
      </c>
      <c r="E3853" s="147">
        <v>43179</v>
      </c>
    </row>
    <row r="3854" spans="1:5" s="7" customFormat="1">
      <c r="A3854" s="7" t="s">
        <v>49</v>
      </c>
      <c r="C3854" s="144" t="s">
        <v>6226</v>
      </c>
      <c r="D3854" s="145">
        <v>252</v>
      </c>
      <c r="E3854" s="147">
        <v>43179</v>
      </c>
    </row>
    <row r="3855" spans="1:5" s="7" customFormat="1">
      <c r="A3855" s="7" t="s">
        <v>49</v>
      </c>
      <c r="C3855" s="144" t="s">
        <v>6228</v>
      </c>
      <c r="D3855" s="145">
        <v>156</v>
      </c>
      <c r="E3855" s="147">
        <v>43179</v>
      </c>
    </row>
    <row r="3856" spans="1:5" s="7" customFormat="1">
      <c r="A3856" s="7" t="s">
        <v>49</v>
      </c>
      <c r="C3856" s="144" t="s">
        <v>9225</v>
      </c>
      <c r="D3856" s="145">
        <v>0</v>
      </c>
      <c r="E3856" s="147">
        <v>43179</v>
      </c>
    </row>
    <row r="3857" spans="1:5" s="7" customFormat="1">
      <c r="A3857" s="7" t="s">
        <v>49</v>
      </c>
      <c r="C3857" s="144" t="s">
        <v>9226</v>
      </c>
      <c r="D3857" s="145">
        <v>0</v>
      </c>
      <c r="E3857" s="147">
        <v>43179</v>
      </c>
    </row>
    <row r="3858" spans="1:5" s="7" customFormat="1">
      <c r="A3858" s="7" t="s">
        <v>49</v>
      </c>
      <c r="C3858" s="144" t="s">
        <v>5970</v>
      </c>
      <c r="D3858" s="145">
        <v>0</v>
      </c>
      <c r="E3858" s="147">
        <v>43179</v>
      </c>
    </row>
    <row r="3859" spans="1:5" s="7" customFormat="1">
      <c r="A3859" s="7" t="s">
        <v>49</v>
      </c>
      <c r="C3859" s="144" t="s">
        <v>5206</v>
      </c>
      <c r="D3859" s="145">
        <v>3187</v>
      </c>
      <c r="E3859" s="147">
        <v>43179</v>
      </c>
    </row>
    <row r="3860" spans="1:5" s="7" customFormat="1">
      <c r="A3860" s="7" t="s">
        <v>49</v>
      </c>
      <c r="C3860" s="144" t="s">
        <v>5209</v>
      </c>
      <c r="D3860" s="145">
        <v>684</v>
      </c>
      <c r="E3860" s="147">
        <v>43179</v>
      </c>
    </row>
    <row r="3861" spans="1:5" s="7" customFormat="1">
      <c r="A3861" s="7" t="s">
        <v>49</v>
      </c>
      <c r="C3861" s="144" t="s">
        <v>5211</v>
      </c>
      <c r="D3861" s="145">
        <v>1292</v>
      </c>
      <c r="E3861" s="147">
        <v>43179</v>
      </c>
    </row>
    <row r="3862" spans="1:5" s="7" customFormat="1">
      <c r="A3862" s="7" t="s">
        <v>49</v>
      </c>
      <c r="C3862" s="144" t="s">
        <v>6656</v>
      </c>
      <c r="D3862" s="145">
        <v>903</v>
      </c>
      <c r="E3862" s="147">
        <v>43179</v>
      </c>
    </row>
    <row r="3863" spans="1:5" s="7" customFormat="1">
      <c r="A3863" s="7" t="s">
        <v>49</v>
      </c>
      <c r="C3863" s="144" t="s">
        <v>6658</v>
      </c>
      <c r="D3863" s="145">
        <v>169</v>
      </c>
      <c r="E3863" s="147">
        <v>43179</v>
      </c>
    </row>
    <row r="3864" spans="1:5" s="7" customFormat="1">
      <c r="A3864" s="7" t="s">
        <v>49</v>
      </c>
      <c r="C3864" s="144" t="s">
        <v>1723</v>
      </c>
      <c r="D3864" s="145">
        <v>4</v>
      </c>
      <c r="E3864" s="147">
        <v>43179</v>
      </c>
    </row>
    <row r="3865" spans="1:5" s="7" customFormat="1">
      <c r="A3865" s="7" t="s">
        <v>49</v>
      </c>
      <c r="C3865" s="144" t="s">
        <v>5980</v>
      </c>
      <c r="D3865" s="145">
        <v>1</v>
      </c>
      <c r="E3865" s="147">
        <v>43179</v>
      </c>
    </row>
    <row r="3866" spans="1:5" s="7" customFormat="1">
      <c r="A3866" s="7" t="s">
        <v>49</v>
      </c>
      <c r="C3866" s="144" t="s">
        <v>1729</v>
      </c>
      <c r="D3866" s="145">
        <v>28</v>
      </c>
      <c r="E3866" s="147">
        <v>43179</v>
      </c>
    </row>
    <row r="3867" spans="1:5" s="7" customFormat="1">
      <c r="A3867" s="7" t="s">
        <v>49</v>
      </c>
      <c r="C3867" s="144" t="s">
        <v>1645</v>
      </c>
      <c r="D3867" s="145">
        <v>0</v>
      </c>
      <c r="E3867" s="147">
        <v>43179</v>
      </c>
    </row>
    <row r="3868" spans="1:5" s="7" customFormat="1">
      <c r="A3868" s="7" t="s">
        <v>49</v>
      </c>
      <c r="C3868" s="144" t="s">
        <v>5983</v>
      </c>
      <c r="D3868" s="145">
        <v>58</v>
      </c>
      <c r="E3868" s="147">
        <v>43179</v>
      </c>
    </row>
    <row r="3869" spans="1:5" s="7" customFormat="1">
      <c r="A3869" s="7" t="s">
        <v>49</v>
      </c>
      <c r="C3869" s="144" t="s">
        <v>1732</v>
      </c>
      <c r="D3869" s="145">
        <v>41</v>
      </c>
      <c r="E3869" s="147">
        <v>43179</v>
      </c>
    </row>
    <row r="3870" spans="1:5" s="7" customFormat="1">
      <c r="A3870" s="7" t="s">
        <v>49</v>
      </c>
      <c r="C3870" s="144" t="s">
        <v>1736</v>
      </c>
      <c r="D3870" s="145">
        <v>0</v>
      </c>
      <c r="E3870" s="147">
        <v>43179</v>
      </c>
    </row>
    <row r="3871" spans="1:5" s="7" customFormat="1">
      <c r="A3871" s="7" t="s">
        <v>49</v>
      </c>
      <c r="C3871" s="144" t="s">
        <v>1742</v>
      </c>
      <c r="D3871" s="145">
        <v>70</v>
      </c>
      <c r="E3871" s="147">
        <v>43179</v>
      </c>
    </row>
    <row r="3872" spans="1:5" s="7" customFormat="1">
      <c r="A3872" s="7" t="s">
        <v>49</v>
      </c>
      <c r="C3872" s="144" t="s">
        <v>2960</v>
      </c>
      <c r="D3872" s="145">
        <v>71</v>
      </c>
      <c r="E3872" s="147">
        <v>43179</v>
      </c>
    </row>
    <row r="3873" spans="1:5" s="7" customFormat="1">
      <c r="A3873" s="7" t="s">
        <v>49</v>
      </c>
      <c r="C3873" s="144" t="s">
        <v>2964</v>
      </c>
      <c r="D3873" s="145">
        <v>97</v>
      </c>
      <c r="E3873" s="147">
        <v>43179</v>
      </c>
    </row>
    <row r="3874" spans="1:5" s="7" customFormat="1">
      <c r="A3874" s="7" t="s">
        <v>49</v>
      </c>
      <c r="C3874" s="144" t="s">
        <v>2967</v>
      </c>
      <c r="D3874" s="145">
        <v>82</v>
      </c>
      <c r="E3874" s="147">
        <v>43179</v>
      </c>
    </row>
    <row r="3875" spans="1:5" s="7" customFormat="1">
      <c r="A3875" s="7" t="s">
        <v>49</v>
      </c>
      <c r="C3875" s="144" t="s">
        <v>2970</v>
      </c>
      <c r="D3875" s="145">
        <v>49</v>
      </c>
      <c r="E3875" s="147">
        <v>43179</v>
      </c>
    </row>
    <row r="3876" spans="1:5" s="7" customFormat="1">
      <c r="A3876" s="7" t="s">
        <v>49</v>
      </c>
      <c r="C3876" s="144" t="s">
        <v>2973</v>
      </c>
      <c r="D3876" s="145">
        <v>60</v>
      </c>
      <c r="E3876" s="147">
        <v>43179</v>
      </c>
    </row>
    <row r="3877" spans="1:5" s="7" customFormat="1">
      <c r="A3877" s="7" t="s">
        <v>49</v>
      </c>
      <c r="C3877" s="144" t="s">
        <v>2976</v>
      </c>
      <c r="D3877" s="145">
        <v>95</v>
      </c>
      <c r="E3877" s="147">
        <v>43179</v>
      </c>
    </row>
    <row r="3878" spans="1:5" s="7" customFormat="1">
      <c r="A3878" s="7" t="s">
        <v>49</v>
      </c>
      <c r="C3878" s="144" t="s">
        <v>2979</v>
      </c>
      <c r="D3878" s="145">
        <v>114</v>
      </c>
      <c r="E3878" s="147">
        <v>43179</v>
      </c>
    </row>
    <row r="3879" spans="1:5" s="7" customFormat="1">
      <c r="A3879" s="7" t="s">
        <v>49</v>
      </c>
      <c r="C3879" s="144" t="s">
        <v>2982</v>
      </c>
      <c r="D3879" s="145">
        <v>166</v>
      </c>
      <c r="E3879" s="147">
        <v>43179</v>
      </c>
    </row>
    <row r="3880" spans="1:5" s="7" customFormat="1">
      <c r="A3880" s="7" t="s">
        <v>49</v>
      </c>
      <c r="C3880" s="144" t="s">
        <v>2988</v>
      </c>
      <c r="D3880" s="145">
        <v>13</v>
      </c>
      <c r="E3880" s="147">
        <v>43179</v>
      </c>
    </row>
    <row r="3881" spans="1:5" s="7" customFormat="1">
      <c r="A3881" s="7" t="s">
        <v>49</v>
      </c>
      <c r="C3881" s="144" t="s">
        <v>2991</v>
      </c>
      <c r="D3881" s="145">
        <v>6</v>
      </c>
      <c r="E3881" s="147">
        <v>43179</v>
      </c>
    </row>
    <row r="3882" spans="1:5" s="7" customFormat="1">
      <c r="A3882" s="7" t="s">
        <v>49</v>
      </c>
      <c r="C3882" s="144" t="s">
        <v>2994</v>
      </c>
      <c r="D3882" s="145">
        <v>115</v>
      </c>
      <c r="E3882" s="147">
        <v>43179</v>
      </c>
    </row>
    <row r="3883" spans="1:5" s="7" customFormat="1">
      <c r="A3883" s="7" t="s">
        <v>49</v>
      </c>
      <c r="C3883" s="144" t="s">
        <v>6714</v>
      </c>
      <c r="D3883" s="145">
        <v>8</v>
      </c>
      <c r="E3883" s="147">
        <v>43179</v>
      </c>
    </row>
    <row r="3884" spans="1:5" s="7" customFormat="1">
      <c r="A3884" s="7" t="s">
        <v>49</v>
      </c>
      <c r="C3884" s="144" t="s">
        <v>1467</v>
      </c>
      <c r="D3884" s="145">
        <v>1</v>
      </c>
      <c r="E3884" s="147">
        <v>43179</v>
      </c>
    </row>
    <row r="3885" spans="1:5" s="7" customFormat="1">
      <c r="A3885" s="7" t="s">
        <v>49</v>
      </c>
      <c r="C3885" s="144" t="s">
        <v>3774</v>
      </c>
      <c r="D3885" s="145">
        <v>3</v>
      </c>
      <c r="E3885" s="147">
        <v>43179</v>
      </c>
    </row>
    <row r="3886" spans="1:5" s="7" customFormat="1">
      <c r="A3886" s="7" t="s">
        <v>49</v>
      </c>
      <c r="C3886" s="144" t="s">
        <v>1472</v>
      </c>
      <c r="D3886" s="145">
        <v>45</v>
      </c>
      <c r="E3886" s="147">
        <v>43179</v>
      </c>
    </row>
    <row r="3887" spans="1:5" s="7" customFormat="1">
      <c r="A3887" s="7" t="s">
        <v>49</v>
      </c>
      <c r="C3887" s="144" t="s">
        <v>5997</v>
      </c>
      <c r="D3887" s="145">
        <v>30</v>
      </c>
      <c r="E3887" s="147">
        <v>43179</v>
      </c>
    </row>
    <row r="3888" spans="1:5" s="7" customFormat="1">
      <c r="A3888" s="7" t="s">
        <v>49</v>
      </c>
      <c r="C3888" s="144" t="s">
        <v>1749</v>
      </c>
      <c r="D3888" s="145">
        <v>2</v>
      </c>
      <c r="E3888" s="147">
        <v>43179</v>
      </c>
    </row>
    <row r="3889" spans="1:5" s="7" customFormat="1">
      <c r="A3889" s="7" t="s">
        <v>49</v>
      </c>
      <c r="C3889" s="144" t="s">
        <v>1753</v>
      </c>
      <c r="D3889" s="145">
        <v>78</v>
      </c>
      <c r="E3889" s="147">
        <v>43179</v>
      </c>
    </row>
    <row r="3890" spans="1:5" s="7" customFormat="1">
      <c r="A3890" s="7" t="s">
        <v>49</v>
      </c>
      <c r="C3890" s="144" t="s">
        <v>1756</v>
      </c>
      <c r="D3890" s="145">
        <v>23</v>
      </c>
      <c r="E3890" s="147">
        <v>43179</v>
      </c>
    </row>
    <row r="3891" spans="1:5" s="7" customFormat="1">
      <c r="A3891" s="7" t="s">
        <v>49</v>
      </c>
      <c r="C3891" s="144" t="s">
        <v>1759</v>
      </c>
      <c r="D3891" s="145">
        <v>44</v>
      </c>
      <c r="E3891" s="147">
        <v>43179</v>
      </c>
    </row>
    <row r="3892" spans="1:5" s="7" customFormat="1">
      <c r="A3892" s="7" t="s">
        <v>49</v>
      </c>
      <c r="C3892" s="144" t="s">
        <v>6728</v>
      </c>
      <c r="D3892" s="145">
        <v>0</v>
      </c>
      <c r="E3892" s="147">
        <v>43179</v>
      </c>
    </row>
    <row r="3893" spans="1:5" s="7" customFormat="1">
      <c r="A3893" s="7" t="s">
        <v>49</v>
      </c>
      <c r="C3893" s="144" t="s">
        <v>1762</v>
      </c>
      <c r="D3893" s="145">
        <v>0</v>
      </c>
      <c r="E3893" s="147">
        <v>43179</v>
      </c>
    </row>
    <row r="3894" spans="1:5" s="7" customFormat="1">
      <c r="A3894" s="7" t="s">
        <v>49</v>
      </c>
      <c r="C3894" s="144" t="s">
        <v>1768</v>
      </c>
      <c r="D3894" s="145">
        <v>2</v>
      </c>
      <c r="E3894" s="147">
        <v>43179</v>
      </c>
    </row>
    <row r="3895" spans="1:5" s="7" customFormat="1">
      <c r="A3895" s="7" t="s">
        <v>49</v>
      </c>
      <c r="C3895" s="144" t="s">
        <v>1770</v>
      </c>
      <c r="D3895" s="145">
        <v>11</v>
      </c>
      <c r="E3895" s="147">
        <v>43179</v>
      </c>
    </row>
    <row r="3896" spans="1:5" s="7" customFormat="1">
      <c r="A3896" s="7" t="s">
        <v>49</v>
      </c>
      <c r="C3896" s="144" t="s">
        <v>1773</v>
      </c>
      <c r="D3896" s="145">
        <v>130</v>
      </c>
      <c r="E3896" s="147">
        <v>43179</v>
      </c>
    </row>
    <row r="3897" spans="1:5" s="7" customFormat="1">
      <c r="A3897" s="7" t="s">
        <v>49</v>
      </c>
      <c r="C3897" s="144" t="s">
        <v>1776</v>
      </c>
      <c r="D3897" s="145">
        <v>82</v>
      </c>
      <c r="E3897" s="147">
        <v>43179</v>
      </c>
    </row>
    <row r="3898" spans="1:5" s="7" customFormat="1">
      <c r="A3898" s="7" t="s">
        <v>49</v>
      </c>
      <c r="C3898" s="144" t="s">
        <v>1779</v>
      </c>
      <c r="D3898" s="145">
        <v>24</v>
      </c>
      <c r="E3898" s="147">
        <v>43179</v>
      </c>
    </row>
    <row r="3899" spans="1:5" s="7" customFormat="1">
      <c r="A3899" s="7" t="s">
        <v>49</v>
      </c>
      <c r="C3899" s="144" t="s">
        <v>1782</v>
      </c>
      <c r="D3899" s="145">
        <v>56</v>
      </c>
      <c r="E3899" s="147">
        <v>43179</v>
      </c>
    </row>
    <row r="3900" spans="1:5" s="7" customFormat="1">
      <c r="A3900" s="7" t="s">
        <v>49</v>
      </c>
      <c r="C3900" s="144" t="s">
        <v>1785</v>
      </c>
      <c r="D3900" s="145">
        <v>34</v>
      </c>
      <c r="E3900" s="147">
        <v>43179</v>
      </c>
    </row>
    <row r="3901" spans="1:5" s="7" customFormat="1">
      <c r="A3901" s="7" t="s">
        <v>49</v>
      </c>
      <c r="C3901" s="144" t="s">
        <v>1789</v>
      </c>
      <c r="D3901" s="145">
        <v>10</v>
      </c>
      <c r="E3901" s="147">
        <v>43179</v>
      </c>
    </row>
    <row r="3902" spans="1:5" s="7" customFormat="1">
      <c r="A3902" s="7" t="s">
        <v>49</v>
      </c>
      <c r="C3902" s="144" t="s">
        <v>1796</v>
      </c>
      <c r="D3902" s="145">
        <v>50</v>
      </c>
      <c r="E3902" s="147">
        <v>43179</v>
      </c>
    </row>
    <row r="3903" spans="1:5" s="7" customFormat="1">
      <c r="A3903" s="7" t="s">
        <v>49</v>
      </c>
      <c r="C3903" s="144" t="s">
        <v>1802</v>
      </c>
      <c r="D3903" s="145">
        <v>54</v>
      </c>
      <c r="E3903" s="147">
        <v>43179</v>
      </c>
    </row>
    <row r="3904" spans="1:5" s="7" customFormat="1">
      <c r="A3904" s="7" t="s">
        <v>49</v>
      </c>
      <c r="C3904" s="144" t="s">
        <v>1805</v>
      </c>
      <c r="D3904" s="145">
        <v>9</v>
      </c>
      <c r="E3904" s="147">
        <v>43179</v>
      </c>
    </row>
    <row r="3905" spans="1:5" s="7" customFormat="1">
      <c r="A3905" s="7" t="s">
        <v>49</v>
      </c>
      <c r="C3905" s="144" t="s">
        <v>1808</v>
      </c>
      <c r="D3905" s="145">
        <v>93</v>
      </c>
      <c r="E3905" s="147">
        <v>43179</v>
      </c>
    </row>
    <row r="3906" spans="1:5" s="7" customFormat="1">
      <c r="A3906" s="7" t="s">
        <v>49</v>
      </c>
      <c r="C3906" s="144" t="s">
        <v>1811</v>
      </c>
      <c r="D3906" s="145">
        <v>18</v>
      </c>
      <c r="E3906" s="147">
        <v>43179</v>
      </c>
    </row>
    <row r="3907" spans="1:5" s="7" customFormat="1">
      <c r="A3907" s="7" t="s">
        <v>49</v>
      </c>
      <c r="C3907" s="144" t="s">
        <v>1815</v>
      </c>
      <c r="D3907" s="145">
        <v>19</v>
      </c>
      <c r="E3907" s="147">
        <v>43179</v>
      </c>
    </row>
    <row r="3908" spans="1:5" s="7" customFormat="1">
      <c r="A3908" s="7" t="s">
        <v>49</v>
      </c>
      <c r="C3908" s="144" t="s">
        <v>1824</v>
      </c>
      <c r="D3908" s="145">
        <v>0</v>
      </c>
      <c r="E3908" s="147">
        <v>43179</v>
      </c>
    </row>
    <row r="3909" spans="1:5" s="7" customFormat="1">
      <c r="A3909" s="7" t="s">
        <v>49</v>
      </c>
      <c r="C3909" s="144" t="s">
        <v>1827</v>
      </c>
      <c r="D3909" s="145">
        <v>8</v>
      </c>
      <c r="E3909" s="147">
        <v>43179</v>
      </c>
    </row>
    <row r="3910" spans="1:5" s="7" customFormat="1">
      <c r="A3910" s="7" t="s">
        <v>49</v>
      </c>
      <c r="C3910" s="144" t="s">
        <v>1830</v>
      </c>
      <c r="D3910" s="145">
        <v>8</v>
      </c>
      <c r="E3910" s="147">
        <v>43179</v>
      </c>
    </row>
    <row r="3911" spans="1:5" s="7" customFormat="1">
      <c r="A3911" s="7" t="s">
        <v>49</v>
      </c>
      <c r="C3911" s="144" t="s">
        <v>1833</v>
      </c>
      <c r="D3911" s="145">
        <v>10</v>
      </c>
      <c r="E3911" s="147">
        <v>43179</v>
      </c>
    </row>
    <row r="3912" spans="1:5" s="7" customFormat="1">
      <c r="A3912" s="7" t="s">
        <v>49</v>
      </c>
      <c r="C3912" s="144" t="s">
        <v>1836</v>
      </c>
      <c r="D3912" s="145">
        <v>8</v>
      </c>
      <c r="E3912" s="147">
        <v>43179</v>
      </c>
    </row>
    <row r="3913" spans="1:5" s="7" customFormat="1">
      <c r="A3913" s="7" t="s">
        <v>49</v>
      </c>
      <c r="C3913" s="144" t="s">
        <v>1839</v>
      </c>
      <c r="D3913" s="145">
        <v>14</v>
      </c>
      <c r="E3913" s="147">
        <v>43179</v>
      </c>
    </row>
    <row r="3914" spans="1:5" s="7" customFormat="1">
      <c r="A3914" s="7" t="s">
        <v>49</v>
      </c>
      <c r="C3914" s="144" t="s">
        <v>1843</v>
      </c>
      <c r="D3914" s="145">
        <v>9</v>
      </c>
      <c r="E3914" s="147">
        <v>43179</v>
      </c>
    </row>
    <row r="3915" spans="1:5" s="7" customFormat="1">
      <c r="A3915" s="7" t="s">
        <v>49</v>
      </c>
      <c r="C3915" s="144" t="s">
        <v>1846</v>
      </c>
      <c r="D3915" s="145">
        <v>1</v>
      </c>
      <c r="E3915" s="147">
        <v>43179</v>
      </c>
    </row>
    <row r="3916" spans="1:5" s="7" customFormat="1">
      <c r="A3916" s="7" t="s">
        <v>49</v>
      </c>
      <c r="C3916" s="144" t="s">
        <v>1849</v>
      </c>
      <c r="D3916" s="145">
        <v>6</v>
      </c>
      <c r="E3916" s="147">
        <v>43179</v>
      </c>
    </row>
    <row r="3917" spans="1:5" s="7" customFormat="1">
      <c r="A3917" s="7" t="s">
        <v>49</v>
      </c>
      <c r="C3917" s="144" t="s">
        <v>5999</v>
      </c>
      <c r="D3917" s="145">
        <v>96</v>
      </c>
      <c r="E3917" s="147">
        <v>43179</v>
      </c>
    </row>
    <row r="3918" spans="1:5" s="7" customFormat="1">
      <c r="A3918" s="7" t="s">
        <v>49</v>
      </c>
      <c r="C3918" s="144" t="s">
        <v>6001</v>
      </c>
      <c r="D3918" s="145">
        <v>445</v>
      </c>
      <c r="E3918" s="147">
        <v>43179</v>
      </c>
    </row>
    <row r="3919" spans="1:5" s="7" customFormat="1">
      <c r="A3919" s="7" t="s">
        <v>49</v>
      </c>
      <c r="C3919" s="144" t="s">
        <v>1475</v>
      </c>
      <c r="D3919" s="145">
        <v>0</v>
      </c>
      <c r="E3919" s="147">
        <v>43179</v>
      </c>
    </row>
    <row r="3920" spans="1:5" s="7" customFormat="1">
      <c r="A3920" s="7" t="s">
        <v>49</v>
      </c>
      <c r="C3920" s="144" t="s">
        <v>6005</v>
      </c>
      <c r="D3920" s="145">
        <v>45</v>
      </c>
      <c r="E3920" s="147">
        <v>43179</v>
      </c>
    </row>
    <row r="3921" spans="1:5" s="7" customFormat="1">
      <c r="A3921" s="7" t="s">
        <v>49</v>
      </c>
      <c r="C3921" s="144" t="s">
        <v>1478</v>
      </c>
      <c r="D3921" s="145">
        <v>519</v>
      </c>
      <c r="E3921" s="147">
        <v>43179</v>
      </c>
    </row>
    <row r="3922" spans="1:5" s="7" customFormat="1">
      <c r="A3922" s="7" t="s">
        <v>49</v>
      </c>
      <c r="C3922" s="144" t="s">
        <v>1855</v>
      </c>
      <c r="D3922" s="145">
        <v>219</v>
      </c>
      <c r="E3922" s="147">
        <v>43179</v>
      </c>
    </row>
    <row r="3923" spans="1:5" s="7" customFormat="1">
      <c r="A3923" s="7" t="s">
        <v>49</v>
      </c>
      <c r="C3923" s="144" t="s">
        <v>1859</v>
      </c>
      <c r="D3923" s="145">
        <v>19</v>
      </c>
      <c r="E3923" s="147">
        <v>43179</v>
      </c>
    </row>
    <row r="3924" spans="1:5" s="7" customFormat="1">
      <c r="A3924" s="7" t="s">
        <v>49</v>
      </c>
      <c r="C3924" s="144" t="s">
        <v>1862</v>
      </c>
      <c r="D3924" s="145">
        <v>73</v>
      </c>
      <c r="E3924" s="147">
        <v>43179</v>
      </c>
    </row>
    <row r="3925" spans="1:5" s="7" customFormat="1">
      <c r="A3925" s="7" t="s">
        <v>49</v>
      </c>
      <c r="C3925" s="144" t="s">
        <v>1868</v>
      </c>
      <c r="D3925" s="145">
        <v>30</v>
      </c>
      <c r="E3925" s="147">
        <v>43179</v>
      </c>
    </row>
    <row r="3926" spans="1:5" s="7" customFormat="1">
      <c r="A3926" s="7" t="s">
        <v>49</v>
      </c>
      <c r="C3926" s="144" t="s">
        <v>1871</v>
      </c>
      <c r="D3926" s="145">
        <v>15</v>
      </c>
      <c r="E3926" s="147">
        <v>43179</v>
      </c>
    </row>
    <row r="3927" spans="1:5" s="7" customFormat="1">
      <c r="A3927" s="7" t="s">
        <v>49</v>
      </c>
      <c r="C3927" s="144" t="s">
        <v>1874</v>
      </c>
      <c r="D3927" s="145">
        <v>117</v>
      </c>
      <c r="E3927" s="147">
        <v>43179</v>
      </c>
    </row>
    <row r="3928" spans="1:5" s="7" customFormat="1">
      <c r="A3928" s="7" t="s">
        <v>49</v>
      </c>
      <c r="C3928" s="144" t="s">
        <v>1877</v>
      </c>
      <c r="D3928" s="145">
        <v>344</v>
      </c>
      <c r="E3928" s="147">
        <v>43179</v>
      </c>
    </row>
    <row r="3929" spans="1:5" s="7" customFormat="1">
      <c r="A3929" s="7" t="s">
        <v>49</v>
      </c>
      <c r="C3929" s="144" t="s">
        <v>1883</v>
      </c>
      <c r="D3929" s="145">
        <v>53</v>
      </c>
      <c r="E3929" s="147">
        <v>43179</v>
      </c>
    </row>
    <row r="3930" spans="1:5" s="7" customFormat="1">
      <c r="A3930" s="7" t="s">
        <v>49</v>
      </c>
      <c r="C3930" s="144" t="s">
        <v>1482</v>
      </c>
      <c r="D3930" s="145">
        <v>2</v>
      </c>
      <c r="E3930" s="147">
        <v>43179</v>
      </c>
    </row>
    <row r="3931" spans="1:5" s="7" customFormat="1">
      <c r="A3931" s="7" t="s">
        <v>49</v>
      </c>
      <c r="C3931" s="144" t="s">
        <v>1887</v>
      </c>
      <c r="D3931" s="145">
        <v>14</v>
      </c>
      <c r="E3931" s="147">
        <v>43179</v>
      </c>
    </row>
    <row r="3932" spans="1:5" s="7" customFormat="1">
      <c r="A3932" s="7" t="s">
        <v>49</v>
      </c>
      <c r="C3932" s="144" t="s">
        <v>1891</v>
      </c>
      <c r="D3932" s="145">
        <v>16</v>
      </c>
      <c r="E3932" s="147">
        <v>43179</v>
      </c>
    </row>
    <row r="3933" spans="1:5" s="7" customFormat="1">
      <c r="A3933" s="7" t="s">
        <v>49</v>
      </c>
      <c r="C3933" s="144" t="s">
        <v>1894</v>
      </c>
      <c r="D3933" s="145">
        <v>30</v>
      </c>
      <c r="E3933" s="147">
        <v>43179</v>
      </c>
    </row>
    <row r="3934" spans="1:5" s="7" customFormat="1">
      <c r="A3934" s="7" t="s">
        <v>49</v>
      </c>
      <c r="C3934" s="144" t="s">
        <v>1897</v>
      </c>
      <c r="D3934" s="145">
        <v>2</v>
      </c>
      <c r="E3934" s="147">
        <v>43179</v>
      </c>
    </row>
    <row r="3935" spans="1:5" s="7" customFormat="1">
      <c r="A3935" s="7" t="s">
        <v>49</v>
      </c>
      <c r="C3935" s="144" t="s">
        <v>3394</v>
      </c>
      <c r="D3935" s="145">
        <v>2</v>
      </c>
      <c r="E3935" s="147">
        <v>43179</v>
      </c>
    </row>
    <row r="3936" spans="1:5" s="7" customFormat="1">
      <c r="A3936" s="7" t="s">
        <v>49</v>
      </c>
      <c r="C3936" s="144" t="s">
        <v>6814</v>
      </c>
      <c r="D3936" s="145">
        <v>16</v>
      </c>
      <c r="E3936" s="147">
        <v>43179</v>
      </c>
    </row>
    <row r="3937" spans="1:5" s="7" customFormat="1">
      <c r="A3937" s="7" t="s">
        <v>49</v>
      </c>
      <c r="C3937" s="144" t="s">
        <v>6818</v>
      </c>
      <c r="D3937" s="145">
        <v>29</v>
      </c>
      <c r="E3937" s="147">
        <v>43179</v>
      </c>
    </row>
    <row r="3938" spans="1:5" s="7" customFormat="1">
      <c r="A3938" s="7" t="s">
        <v>49</v>
      </c>
      <c r="C3938" s="144" t="s">
        <v>6820</v>
      </c>
      <c r="D3938" s="145">
        <v>24</v>
      </c>
      <c r="E3938" s="147">
        <v>43179</v>
      </c>
    </row>
    <row r="3939" spans="1:5" s="7" customFormat="1">
      <c r="A3939" s="7" t="s">
        <v>49</v>
      </c>
      <c r="C3939" s="144" t="s">
        <v>3775</v>
      </c>
      <c r="D3939" s="145">
        <v>9</v>
      </c>
      <c r="E3939" s="147">
        <v>43179</v>
      </c>
    </row>
    <row r="3940" spans="1:5" s="7" customFormat="1">
      <c r="A3940" s="7" t="s">
        <v>49</v>
      </c>
      <c r="C3940" s="144" t="s">
        <v>6823</v>
      </c>
      <c r="D3940" s="145">
        <v>15</v>
      </c>
      <c r="E3940" s="147">
        <v>43179</v>
      </c>
    </row>
    <row r="3941" spans="1:5" s="7" customFormat="1">
      <c r="A3941" s="7" t="s">
        <v>49</v>
      </c>
      <c r="C3941" s="144" t="s">
        <v>6825</v>
      </c>
      <c r="D3941" s="145">
        <v>20</v>
      </c>
      <c r="E3941" s="147">
        <v>43179</v>
      </c>
    </row>
    <row r="3942" spans="1:5" s="7" customFormat="1">
      <c r="A3942" s="7" t="s">
        <v>49</v>
      </c>
      <c r="C3942" s="144" t="s">
        <v>6827</v>
      </c>
      <c r="D3942" s="145">
        <v>20</v>
      </c>
      <c r="E3942" s="147">
        <v>43179</v>
      </c>
    </row>
    <row r="3943" spans="1:5" s="7" customFormat="1">
      <c r="A3943" s="7" t="s">
        <v>49</v>
      </c>
      <c r="C3943" s="144" t="s">
        <v>1902</v>
      </c>
      <c r="D3943" s="145">
        <v>19</v>
      </c>
      <c r="E3943" s="147">
        <v>43179</v>
      </c>
    </row>
    <row r="3944" spans="1:5" s="7" customFormat="1">
      <c r="A3944" s="7" t="s">
        <v>49</v>
      </c>
      <c r="C3944" s="144" t="s">
        <v>6831</v>
      </c>
      <c r="D3944" s="145">
        <v>20</v>
      </c>
      <c r="E3944" s="147">
        <v>43179</v>
      </c>
    </row>
    <row r="3945" spans="1:5" s="7" customFormat="1">
      <c r="A3945" s="7" t="s">
        <v>49</v>
      </c>
      <c r="C3945" s="144" t="s">
        <v>1908</v>
      </c>
      <c r="D3945" s="145">
        <v>38</v>
      </c>
      <c r="E3945" s="147">
        <v>43179</v>
      </c>
    </row>
    <row r="3946" spans="1:5" s="7" customFormat="1">
      <c r="A3946" s="7" t="s">
        <v>49</v>
      </c>
      <c r="C3946" s="144" t="s">
        <v>1911</v>
      </c>
      <c r="D3946" s="145">
        <v>105</v>
      </c>
      <c r="E3946" s="147">
        <v>43179</v>
      </c>
    </row>
    <row r="3947" spans="1:5" s="7" customFormat="1">
      <c r="A3947" s="7" t="s">
        <v>49</v>
      </c>
      <c r="C3947" s="144" t="s">
        <v>1914</v>
      </c>
      <c r="D3947" s="145">
        <v>171</v>
      </c>
      <c r="E3947" s="147">
        <v>43179</v>
      </c>
    </row>
    <row r="3948" spans="1:5" s="7" customFormat="1">
      <c r="A3948" s="7" t="s">
        <v>49</v>
      </c>
      <c r="C3948" s="144" t="s">
        <v>1917</v>
      </c>
      <c r="D3948" s="145">
        <v>322</v>
      </c>
      <c r="E3948" s="147">
        <v>43179</v>
      </c>
    </row>
    <row r="3949" spans="1:5" s="7" customFormat="1">
      <c r="A3949" s="7" t="s">
        <v>49</v>
      </c>
      <c r="C3949" s="144" t="s">
        <v>1920</v>
      </c>
      <c r="D3949" s="145">
        <v>179</v>
      </c>
      <c r="E3949" s="147">
        <v>43179</v>
      </c>
    </row>
    <row r="3950" spans="1:5" s="7" customFormat="1">
      <c r="A3950" s="7" t="s">
        <v>49</v>
      </c>
      <c r="C3950" s="144" t="s">
        <v>1613</v>
      </c>
      <c r="D3950" s="145">
        <v>26</v>
      </c>
      <c r="E3950" s="147">
        <v>43179</v>
      </c>
    </row>
    <row r="3951" spans="1:5" s="7" customFormat="1">
      <c r="A3951" s="7" t="s">
        <v>49</v>
      </c>
      <c r="C3951" s="144" t="s">
        <v>1617</v>
      </c>
      <c r="D3951" s="145">
        <v>42</v>
      </c>
      <c r="E3951" s="147">
        <v>43179</v>
      </c>
    </row>
    <row r="3952" spans="1:5" s="7" customFormat="1">
      <c r="A3952" s="7" t="s">
        <v>49</v>
      </c>
      <c r="C3952" s="144" t="s">
        <v>1620</v>
      </c>
      <c r="D3952" s="145">
        <v>46</v>
      </c>
      <c r="E3952" s="147">
        <v>43179</v>
      </c>
    </row>
    <row r="3953" spans="1:5" s="7" customFormat="1">
      <c r="A3953" s="7" t="s">
        <v>49</v>
      </c>
      <c r="C3953" s="144" t="s">
        <v>1623</v>
      </c>
      <c r="D3953" s="145">
        <v>13</v>
      </c>
      <c r="E3953" s="147">
        <v>43179</v>
      </c>
    </row>
    <row r="3954" spans="1:5" s="7" customFormat="1">
      <c r="A3954" s="7" t="s">
        <v>49</v>
      </c>
      <c r="C3954" s="144" t="s">
        <v>1626</v>
      </c>
      <c r="D3954" s="145">
        <v>98</v>
      </c>
      <c r="E3954" s="147">
        <v>43179</v>
      </c>
    </row>
    <row r="3955" spans="1:5" s="7" customFormat="1">
      <c r="A3955" s="7" t="s">
        <v>49</v>
      </c>
      <c r="C3955" s="144" t="s">
        <v>1632</v>
      </c>
      <c r="D3955" s="145">
        <v>58</v>
      </c>
      <c r="E3955" s="147">
        <v>43179</v>
      </c>
    </row>
    <row r="3956" spans="1:5" s="7" customFormat="1">
      <c r="A3956" s="7" t="s">
        <v>49</v>
      </c>
      <c r="C3956" s="144" t="s">
        <v>1635</v>
      </c>
      <c r="D3956" s="145">
        <v>87</v>
      </c>
      <c r="E3956" s="147">
        <v>43179</v>
      </c>
    </row>
    <row r="3957" spans="1:5" s="7" customFormat="1">
      <c r="A3957" s="7" t="s">
        <v>49</v>
      </c>
      <c r="C3957" s="144" t="s">
        <v>1638</v>
      </c>
      <c r="D3957" s="145">
        <v>39</v>
      </c>
      <c r="E3957" s="147">
        <v>43179</v>
      </c>
    </row>
    <row r="3958" spans="1:5" s="7" customFormat="1">
      <c r="A3958" s="7" t="s">
        <v>49</v>
      </c>
      <c r="C3958" s="144" t="s">
        <v>6250</v>
      </c>
      <c r="D3958" s="145">
        <v>96</v>
      </c>
      <c r="E3958" s="147">
        <v>43179</v>
      </c>
    </row>
    <row r="3959" spans="1:5" s="7" customFormat="1">
      <c r="A3959" s="7" t="s">
        <v>49</v>
      </c>
      <c r="C3959" s="144" t="s">
        <v>3866</v>
      </c>
      <c r="D3959" s="145">
        <v>267</v>
      </c>
      <c r="E3959" s="147">
        <v>43179</v>
      </c>
    </row>
    <row r="3960" spans="1:5" s="7" customFormat="1">
      <c r="A3960" s="7" t="s">
        <v>49</v>
      </c>
      <c r="C3960" s="144" t="s">
        <v>7982</v>
      </c>
      <c r="D3960" s="145">
        <v>3</v>
      </c>
      <c r="E3960" s="147">
        <v>43179</v>
      </c>
    </row>
    <row r="3961" spans="1:5" s="7" customFormat="1">
      <c r="A3961" s="7" t="s">
        <v>49</v>
      </c>
      <c r="C3961" s="144" t="s">
        <v>3776</v>
      </c>
      <c r="D3961" s="145">
        <v>135</v>
      </c>
      <c r="E3961" s="147">
        <v>43179</v>
      </c>
    </row>
    <row r="3962" spans="1:5" s="7" customFormat="1">
      <c r="A3962" s="7" t="s">
        <v>49</v>
      </c>
      <c r="C3962" s="144" t="s">
        <v>9227</v>
      </c>
      <c r="D3962" s="145">
        <v>0</v>
      </c>
      <c r="E3962" s="147">
        <v>43179</v>
      </c>
    </row>
    <row r="3963" spans="1:5" s="7" customFormat="1">
      <c r="A3963" s="7" t="s">
        <v>49</v>
      </c>
      <c r="C3963" s="144" t="s">
        <v>9228</v>
      </c>
      <c r="D3963" s="145">
        <v>0</v>
      </c>
      <c r="E3963" s="147">
        <v>43179</v>
      </c>
    </row>
    <row r="3964" spans="1:5" s="7" customFormat="1">
      <c r="A3964" s="7" t="s">
        <v>49</v>
      </c>
      <c r="C3964" s="144" t="s">
        <v>2997</v>
      </c>
      <c r="D3964" s="145">
        <v>113</v>
      </c>
      <c r="E3964" s="147">
        <v>43179</v>
      </c>
    </row>
    <row r="3965" spans="1:5" s="7" customFormat="1">
      <c r="A3965" s="7" t="s">
        <v>49</v>
      </c>
      <c r="C3965" s="144" t="s">
        <v>3001</v>
      </c>
      <c r="D3965" s="145">
        <v>116</v>
      </c>
      <c r="E3965" s="147">
        <v>43179</v>
      </c>
    </row>
    <row r="3966" spans="1:5" s="7" customFormat="1">
      <c r="A3966" s="7" t="s">
        <v>49</v>
      </c>
      <c r="C3966" s="144" t="s">
        <v>3004</v>
      </c>
      <c r="D3966" s="145">
        <v>54</v>
      </c>
      <c r="E3966" s="147">
        <v>43179</v>
      </c>
    </row>
    <row r="3967" spans="1:5" s="7" customFormat="1">
      <c r="A3967" s="7" t="s">
        <v>49</v>
      </c>
      <c r="C3967" s="144" t="s">
        <v>3007</v>
      </c>
      <c r="D3967" s="145">
        <v>173</v>
      </c>
      <c r="E3967" s="147">
        <v>43179</v>
      </c>
    </row>
    <row r="3968" spans="1:5" s="7" customFormat="1">
      <c r="A3968" s="7" t="s">
        <v>49</v>
      </c>
      <c r="C3968" s="144" t="s">
        <v>3011</v>
      </c>
      <c r="D3968" s="145">
        <v>184</v>
      </c>
      <c r="E3968" s="147">
        <v>43179</v>
      </c>
    </row>
    <row r="3969" spans="1:5" s="7" customFormat="1">
      <c r="A3969" s="7" t="s">
        <v>49</v>
      </c>
      <c r="C3969" s="144" t="s">
        <v>3014</v>
      </c>
      <c r="D3969" s="145">
        <v>86</v>
      </c>
      <c r="E3969" s="147">
        <v>43179</v>
      </c>
    </row>
    <row r="3970" spans="1:5" s="7" customFormat="1">
      <c r="A3970" s="7" t="s">
        <v>49</v>
      </c>
      <c r="C3970" s="144" t="s">
        <v>3018</v>
      </c>
      <c r="D3970" s="145">
        <v>123</v>
      </c>
      <c r="E3970" s="147">
        <v>43179</v>
      </c>
    </row>
    <row r="3971" spans="1:5" s="7" customFormat="1">
      <c r="A3971" s="7" t="s">
        <v>49</v>
      </c>
      <c r="C3971" s="144" t="s">
        <v>8811</v>
      </c>
      <c r="D3971" s="145">
        <v>3</v>
      </c>
      <c r="E3971" s="147">
        <v>43179</v>
      </c>
    </row>
    <row r="3972" spans="1:5" s="7" customFormat="1">
      <c r="A3972" s="7" t="s">
        <v>49</v>
      </c>
      <c r="C3972" s="144" t="s">
        <v>8814</v>
      </c>
      <c r="D3972" s="145">
        <v>30</v>
      </c>
      <c r="E3972" s="147">
        <v>43179</v>
      </c>
    </row>
    <row r="3973" spans="1:5" s="7" customFormat="1">
      <c r="A3973" s="7" t="s">
        <v>49</v>
      </c>
      <c r="C3973" s="144" t="s">
        <v>7988</v>
      </c>
      <c r="D3973" s="145">
        <v>0</v>
      </c>
      <c r="E3973" s="147">
        <v>43179</v>
      </c>
    </row>
    <row r="3974" spans="1:5" s="7" customFormat="1">
      <c r="A3974" s="7" t="s">
        <v>49</v>
      </c>
      <c r="C3974" s="144" t="s">
        <v>3021</v>
      </c>
      <c r="D3974" s="145">
        <v>62</v>
      </c>
      <c r="E3974" s="147">
        <v>43179</v>
      </c>
    </row>
    <row r="3975" spans="1:5" s="7" customFormat="1">
      <c r="A3975" s="7" t="s">
        <v>49</v>
      </c>
      <c r="C3975" s="144" t="s">
        <v>3024</v>
      </c>
      <c r="D3975" s="145">
        <v>316</v>
      </c>
      <c r="E3975" s="147">
        <v>43179</v>
      </c>
    </row>
    <row r="3976" spans="1:5" s="7" customFormat="1">
      <c r="A3976" s="7" t="s">
        <v>49</v>
      </c>
      <c r="C3976" s="144" t="s">
        <v>3028</v>
      </c>
      <c r="D3976" s="145">
        <v>213</v>
      </c>
      <c r="E3976" s="147">
        <v>43179</v>
      </c>
    </row>
    <row r="3977" spans="1:5" s="7" customFormat="1">
      <c r="A3977" s="7" t="s">
        <v>49</v>
      </c>
      <c r="C3977" s="144" t="s">
        <v>3032</v>
      </c>
      <c r="D3977" s="145">
        <v>158</v>
      </c>
      <c r="E3977" s="147">
        <v>43179</v>
      </c>
    </row>
    <row r="3978" spans="1:5" s="7" customFormat="1">
      <c r="A3978" s="7" t="s">
        <v>49</v>
      </c>
      <c r="C3978" s="144" t="s">
        <v>8876</v>
      </c>
      <c r="D3978" s="145">
        <v>95</v>
      </c>
      <c r="E3978" s="147">
        <v>43179</v>
      </c>
    </row>
    <row r="3979" spans="1:5" s="7" customFormat="1">
      <c r="A3979" s="7" t="s">
        <v>49</v>
      </c>
      <c r="C3979" s="144" t="s">
        <v>8879</v>
      </c>
      <c r="D3979" s="145">
        <v>96</v>
      </c>
      <c r="E3979" s="147">
        <v>43179</v>
      </c>
    </row>
    <row r="3980" spans="1:5" s="7" customFormat="1">
      <c r="A3980" s="7" t="s">
        <v>49</v>
      </c>
      <c r="C3980" s="144" t="s">
        <v>3037</v>
      </c>
      <c r="D3980" s="145">
        <v>211</v>
      </c>
      <c r="E3980" s="147">
        <v>43179</v>
      </c>
    </row>
    <row r="3981" spans="1:5" s="7" customFormat="1">
      <c r="A3981" s="7" t="s">
        <v>49</v>
      </c>
      <c r="C3981" s="144" t="s">
        <v>3040</v>
      </c>
      <c r="D3981" s="145">
        <v>509</v>
      </c>
      <c r="E3981" s="147">
        <v>43179</v>
      </c>
    </row>
    <row r="3982" spans="1:5" s="7" customFormat="1">
      <c r="A3982" s="7" t="s">
        <v>49</v>
      </c>
      <c r="C3982" s="144" t="s">
        <v>3045</v>
      </c>
      <c r="D3982" s="145">
        <v>110</v>
      </c>
      <c r="E3982" s="147">
        <v>43179</v>
      </c>
    </row>
    <row r="3983" spans="1:5" s="7" customFormat="1">
      <c r="A3983" s="7" t="s">
        <v>49</v>
      </c>
      <c r="C3983" s="144" t="s">
        <v>3047</v>
      </c>
      <c r="D3983" s="145">
        <v>140</v>
      </c>
      <c r="E3983" s="147">
        <v>43179</v>
      </c>
    </row>
    <row r="3984" spans="1:5" s="7" customFormat="1">
      <c r="A3984" s="7" t="s">
        <v>49</v>
      </c>
      <c r="C3984" s="144" t="s">
        <v>3049</v>
      </c>
      <c r="D3984" s="145">
        <v>196</v>
      </c>
      <c r="E3984" s="147">
        <v>43179</v>
      </c>
    </row>
    <row r="3985" spans="1:5" s="7" customFormat="1">
      <c r="A3985" s="7" t="s">
        <v>49</v>
      </c>
      <c r="C3985" s="144" t="s">
        <v>3053</v>
      </c>
      <c r="D3985" s="145">
        <v>1</v>
      </c>
      <c r="E3985" s="147">
        <v>43179</v>
      </c>
    </row>
    <row r="3986" spans="1:5" s="7" customFormat="1">
      <c r="A3986" s="7" t="s">
        <v>49</v>
      </c>
      <c r="C3986" s="144" t="s">
        <v>3777</v>
      </c>
      <c r="D3986" s="145">
        <v>69</v>
      </c>
      <c r="E3986" s="147">
        <v>43179</v>
      </c>
    </row>
    <row r="3987" spans="1:5" s="7" customFormat="1">
      <c r="A3987" s="7" t="s">
        <v>49</v>
      </c>
      <c r="C3987" s="144" t="s">
        <v>3778</v>
      </c>
      <c r="D3987" s="145">
        <v>100</v>
      </c>
      <c r="E3987" s="147">
        <v>43179</v>
      </c>
    </row>
    <row r="3988" spans="1:5" s="7" customFormat="1">
      <c r="A3988" s="7" t="s">
        <v>49</v>
      </c>
      <c r="C3988" s="144" t="s">
        <v>3688</v>
      </c>
      <c r="D3988" s="145">
        <v>41</v>
      </c>
      <c r="E3988" s="147">
        <v>43179</v>
      </c>
    </row>
    <row r="3989" spans="1:5" s="7" customFormat="1">
      <c r="A3989" s="7" t="s">
        <v>49</v>
      </c>
      <c r="C3989" s="144" t="s">
        <v>3779</v>
      </c>
      <c r="D3989" s="145">
        <v>87</v>
      </c>
      <c r="E3989" s="147">
        <v>43179</v>
      </c>
    </row>
    <row r="3990" spans="1:5" s="7" customFormat="1">
      <c r="A3990" s="7" t="s">
        <v>49</v>
      </c>
      <c r="C3990" s="144" t="s">
        <v>3055</v>
      </c>
      <c r="D3990" s="145">
        <v>3</v>
      </c>
      <c r="E3990" s="147">
        <v>43179</v>
      </c>
    </row>
    <row r="3991" spans="1:5" s="7" customFormat="1">
      <c r="A3991" s="7" t="s">
        <v>49</v>
      </c>
      <c r="C3991" s="144" t="s">
        <v>3058</v>
      </c>
      <c r="D3991" s="145">
        <v>2</v>
      </c>
      <c r="E3991" s="147">
        <v>43179</v>
      </c>
    </row>
    <row r="3992" spans="1:5" s="7" customFormat="1">
      <c r="A3992" s="7" t="s">
        <v>49</v>
      </c>
      <c r="C3992" s="144" t="s">
        <v>3066</v>
      </c>
      <c r="D3992" s="145">
        <v>322</v>
      </c>
      <c r="E3992" s="147">
        <v>43179</v>
      </c>
    </row>
    <row r="3993" spans="1:5" s="7" customFormat="1">
      <c r="A3993" s="7" t="s">
        <v>49</v>
      </c>
      <c r="C3993" s="144" t="s">
        <v>3068</v>
      </c>
      <c r="D3993" s="145">
        <v>83</v>
      </c>
      <c r="E3993" s="147">
        <v>43179</v>
      </c>
    </row>
    <row r="3994" spans="1:5" s="7" customFormat="1">
      <c r="A3994" s="7" t="s">
        <v>49</v>
      </c>
      <c r="C3994" s="144" t="s">
        <v>3070</v>
      </c>
      <c r="D3994" s="145">
        <v>289</v>
      </c>
      <c r="E3994" s="147">
        <v>43179</v>
      </c>
    </row>
    <row r="3995" spans="1:5" s="7" customFormat="1">
      <c r="A3995" s="7" t="s">
        <v>49</v>
      </c>
      <c r="C3995" s="144" t="s">
        <v>3072</v>
      </c>
      <c r="D3995" s="145">
        <v>344</v>
      </c>
      <c r="E3995" s="147">
        <v>43179</v>
      </c>
    </row>
    <row r="3996" spans="1:5" s="7" customFormat="1">
      <c r="A3996" s="7" t="s">
        <v>49</v>
      </c>
      <c r="C3996" s="144" t="s">
        <v>3074</v>
      </c>
      <c r="D3996" s="145">
        <v>164</v>
      </c>
      <c r="E3996" s="147">
        <v>43179</v>
      </c>
    </row>
    <row r="3997" spans="1:5" s="7" customFormat="1">
      <c r="A3997" s="7" t="s">
        <v>49</v>
      </c>
      <c r="C3997" s="144" t="s">
        <v>3077</v>
      </c>
      <c r="D3997" s="145">
        <v>231</v>
      </c>
      <c r="E3997" s="147">
        <v>43179</v>
      </c>
    </row>
    <row r="3998" spans="1:5" s="7" customFormat="1">
      <c r="A3998" s="7" t="s">
        <v>49</v>
      </c>
      <c r="C3998" s="144" t="s">
        <v>3079</v>
      </c>
      <c r="D3998" s="145">
        <v>7</v>
      </c>
      <c r="E3998" s="147">
        <v>43179</v>
      </c>
    </row>
    <row r="3999" spans="1:5" s="7" customFormat="1">
      <c r="A3999" s="7" t="s">
        <v>49</v>
      </c>
      <c r="C3999" s="144" t="s">
        <v>3083</v>
      </c>
      <c r="D3999" s="145">
        <v>382</v>
      </c>
      <c r="E3999" s="147">
        <v>43179</v>
      </c>
    </row>
    <row r="4000" spans="1:5" s="7" customFormat="1">
      <c r="A4000" s="7" t="s">
        <v>49</v>
      </c>
      <c r="C4000" s="144" t="s">
        <v>3088</v>
      </c>
      <c r="D4000" s="145">
        <v>27</v>
      </c>
      <c r="E4000" s="147">
        <v>43179</v>
      </c>
    </row>
    <row r="4001" spans="1:5" s="7" customFormat="1">
      <c r="A4001" s="7" t="s">
        <v>49</v>
      </c>
      <c r="C4001" s="144" t="s">
        <v>3090</v>
      </c>
      <c r="D4001" s="145">
        <v>193</v>
      </c>
      <c r="E4001" s="147">
        <v>43179</v>
      </c>
    </row>
    <row r="4002" spans="1:5" s="7" customFormat="1">
      <c r="A4002" s="7" t="s">
        <v>49</v>
      </c>
      <c r="C4002" s="144" t="s">
        <v>3092</v>
      </c>
      <c r="D4002" s="145">
        <v>110</v>
      </c>
      <c r="E4002" s="147">
        <v>43179</v>
      </c>
    </row>
    <row r="4003" spans="1:5" s="7" customFormat="1">
      <c r="A4003" s="7" t="s">
        <v>49</v>
      </c>
      <c r="C4003" s="144" t="s">
        <v>1923</v>
      </c>
      <c r="D4003" s="145">
        <v>1</v>
      </c>
      <c r="E4003" s="147">
        <v>43179</v>
      </c>
    </row>
    <row r="4004" spans="1:5" s="7" customFormat="1">
      <c r="A4004" s="7" t="s">
        <v>49</v>
      </c>
      <c r="C4004" s="144" t="s">
        <v>1927</v>
      </c>
      <c r="D4004" s="145">
        <v>308</v>
      </c>
      <c r="E4004" s="147">
        <v>43179</v>
      </c>
    </row>
    <row r="4005" spans="1:5" s="7" customFormat="1">
      <c r="A4005" s="7" t="s">
        <v>49</v>
      </c>
      <c r="C4005" s="144" t="s">
        <v>1931</v>
      </c>
      <c r="D4005" s="145">
        <v>407</v>
      </c>
      <c r="E4005" s="147">
        <v>43179</v>
      </c>
    </row>
    <row r="4006" spans="1:5" s="7" customFormat="1">
      <c r="A4006" s="7" t="s">
        <v>49</v>
      </c>
      <c r="C4006" s="144" t="s">
        <v>1934</v>
      </c>
      <c r="D4006" s="145">
        <v>121</v>
      </c>
      <c r="E4006" s="147">
        <v>43179</v>
      </c>
    </row>
    <row r="4007" spans="1:5" s="7" customFormat="1">
      <c r="A4007" s="7" t="s">
        <v>49</v>
      </c>
      <c r="C4007" s="144" t="s">
        <v>1937</v>
      </c>
      <c r="D4007" s="145">
        <v>677</v>
      </c>
      <c r="E4007" s="147">
        <v>43179</v>
      </c>
    </row>
    <row r="4008" spans="1:5" s="7" customFormat="1">
      <c r="A4008" s="7" t="s">
        <v>49</v>
      </c>
      <c r="C4008" s="144" t="s">
        <v>1940</v>
      </c>
      <c r="D4008" s="145">
        <v>478</v>
      </c>
      <c r="E4008" s="147">
        <v>43179</v>
      </c>
    </row>
    <row r="4009" spans="1:5" s="7" customFormat="1">
      <c r="A4009" s="7" t="s">
        <v>49</v>
      </c>
      <c r="C4009" s="144" t="s">
        <v>1946</v>
      </c>
      <c r="D4009" s="145">
        <v>73</v>
      </c>
      <c r="E4009" s="147">
        <v>43179</v>
      </c>
    </row>
    <row r="4010" spans="1:5" s="7" customFormat="1">
      <c r="A4010" s="7" t="s">
        <v>49</v>
      </c>
      <c r="C4010" s="144" t="s">
        <v>1949</v>
      </c>
      <c r="D4010" s="145">
        <v>194</v>
      </c>
      <c r="E4010" s="147">
        <v>43179</v>
      </c>
    </row>
    <row r="4011" spans="1:5" s="7" customFormat="1">
      <c r="A4011" s="7" t="s">
        <v>49</v>
      </c>
      <c r="C4011" s="144" t="s">
        <v>1952</v>
      </c>
      <c r="D4011" s="145">
        <v>285</v>
      </c>
      <c r="E4011" s="147">
        <v>43179</v>
      </c>
    </row>
    <row r="4012" spans="1:5" s="7" customFormat="1">
      <c r="A4012" s="7" t="s">
        <v>49</v>
      </c>
      <c r="C4012" s="144" t="s">
        <v>1955</v>
      </c>
      <c r="D4012" s="145">
        <v>33</v>
      </c>
      <c r="E4012" s="147">
        <v>43179</v>
      </c>
    </row>
    <row r="4013" spans="1:5" s="7" customFormat="1">
      <c r="A4013" s="7" t="s">
        <v>49</v>
      </c>
      <c r="C4013" s="144" t="s">
        <v>6868</v>
      </c>
      <c r="D4013" s="145">
        <v>36</v>
      </c>
      <c r="E4013" s="147">
        <v>43179</v>
      </c>
    </row>
    <row r="4014" spans="1:5" s="7" customFormat="1">
      <c r="A4014" s="7" t="s">
        <v>49</v>
      </c>
      <c r="C4014" s="144" t="s">
        <v>1959</v>
      </c>
      <c r="D4014" s="145">
        <v>59</v>
      </c>
      <c r="E4014" s="147">
        <v>43179</v>
      </c>
    </row>
    <row r="4015" spans="1:5" s="7" customFormat="1">
      <c r="A4015" s="7" t="s">
        <v>49</v>
      </c>
      <c r="C4015" s="144" t="s">
        <v>3780</v>
      </c>
      <c r="D4015" s="145">
        <v>27</v>
      </c>
      <c r="E4015" s="147">
        <v>43179</v>
      </c>
    </row>
    <row r="4016" spans="1:5" s="7" customFormat="1">
      <c r="A4016" s="7" t="s">
        <v>49</v>
      </c>
      <c r="C4016" s="144" t="s">
        <v>1963</v>
      </c>
      <c r="D4016" s="145">
        <v>88</v>
      </c>
      <c r="E4016" s="147">
        <v>43179</v>
      </c>
    </row>
    <row r="4017" spans="1:5" s="7" customFormat="1">
      <c r="A4017" s="7" t="s">
        <v>49</v>
      </c>
      <c r="C4017" s="144" t="s">
        <v>9229</v>
      </c>
      <c r="D4017" s="145">
        <v>0</v>
      </c>
      <c r="E4017" s="147">
        <v>43179</v>
      </c>
    </row>
    <row r="4018" spans="1:5" s="7" customFormat="1">
      <c r="A4018" s="7" t="s">
        <v>49</v>
      </c>
      <c r="C4018" s="144" t="s">
        <v>6877</v>
      </c>
      <c r="D4018" s="145">
        <v>0</v>
      </c>
      <c r="E4018" s="147">
        <v>43179</v>
      </c>
    </row>
    <row r="4019" spans="1:5" s="7" customFormat="1">
      <c r="A4019" s="7" t="s">
        <v>49</v>
      </c>
      <c r="C4019" s="144" t="s">
        <v>6543</v>
      </c>
      <c r="D4019" s="145">
        <v>4</v>
      </c>
      <c r="E4019" s="147">
        <v>43179</v>
      </c>
    </row>
    <row r="4020" spans="1:5" s="7" customFormat="1">
      <c r="A4020" s="7" t="s">
        <v>49</v>
      </c>
      <c r="C4020" s="144" t="s">
        <v>6547</v>
      </c>
      <c r="D4020" s="145">
        <v>5</v>
      </c>
      <c r="E4020" s="147">
        <v>43179</v>
      </c>
    </row>
    <row r="4021" spans="1:5" s="7" customFormat="1">
      <c r="A4021" s="7" t="s">
        <v>49</v>
      </c>
      <c r="C4021" s="144" t="s">
        <v>6551</v>
      </c>
      <c r="D4021" s="145">
        <v>4</v>
      </c>
      <c r="E4021" s="147">
        <v>43179</v>
      </c>
    </row>
    <row r="4022" spans="1:5" s="7" customFormat="1">
      <c r="A4022" s="7" t="s">
        <v>49</v>
      </c>
      <c r="C4022" s="144" t="s">
        <v>1966</v>
      </c>
      <c r="D4022" s="145">
        <v>1538</v>
      </c>
      <c r="E4022" s="147">
        <v>43179</v>
      </c>
    </row>
    <row r="4023" spans="1:5" s="7" customFormat="1">
      <c r="A4023" s="7" t="s">
        <v>49</v>
      </c>
      <c r="C4023" s="144" t="s">
        <v>1969</v>
      </c>
      <c r="D4023" s="145">
        <v>131</v>
      </c>
      <c r="E4023" s="147">
        <v>43179</v>
      </c>
    </row>
    <row r="4024" spans="1:5" s="7" customFormat="1">
      <c r="A4024" s="7" t="s">
        <v>49</v>
      </c>
      <c r="C4024" s="144" t="s">
        <v>1972</v>
      </c>
      <c r="D4024" s="145">
        <v>1</v>
      </c>
      <c r="E4024" s="147">
        <v>43179</v>
      </c>
    </row>
    <row r="4025" spans="1:5" s="7" customFormat="1">
      <c r="A4025" s="7" t="s">
        <v>49</v>
      </c>
      <c r="C4025" s="144" t="s">
        <v>1975</v>
      </c>
      <c r="D4025" s="145">
        <v>267</v>
      </c>
      <c r="E4025" s="147">
        <v>43179</v>
      </c>
    </row>
    <row r="4026" spans="1:5" s="7" customFormat="1">
      <c r="A4026" s="7" t="s">
        <v>49</v>
      </c>
      <c r="C4026" s="144" t="s">
        <v>1978</v>
      </c>
      <c r="D4026" s="145">
        <v>1395</v>
      </c>
      <c r="E4026" s="147">
        <v>43179</v>
      </c>
    </row>
    <row r="4027" spans="1:5" s="7" customFormat="1">
      <c r="A4027" s="7" t="s">
        <v>49</v>
      </c>
      <c r="C4027" s="144" t="s">
        <v>1985</v>
      </c>
      <c r="D4027" s="145">
        <v>0</v>
      </c>
      <c r="E4027" s="147">
        <v>43179</v>
      </c>
    </row>
    <row r="4028" spans="1:5" s="7" customFormat="1">
      <c r="A4028" s="7" t="s">
        <v>49</v>
      </c>
      <c r="C4028" s="144" t="s">
        <v>1988</v>
      </c>
      <c r="D4028" s="145">
        <v>160</v>
      </c>
      <c r="E4028" s="147">
        <v>43179</v>
      </c>
    </row>
    <row r="4029" spans="1:5" s="7" customFormat="1">
      <c r="A4029" s="7" t="s">
        <v>49</v>
      </c>
      <c r="C4029" s="144" t="s">
        <v>1992</v>
      </c>
      <c r="D4029" s="145">
        <v>188</v>
      </c>
      <c r="E4029" s="147">
        <v>43179</v>
      </c>
    </row>
    <row r="4030" spans="1:5" s="7" customFormat="1">
      <c r="A4030" s="7" t="s">
        <v>49</v>
      </c>
      <c r="C4030" s="144" t="s">
        <v>6898</v>
      </c>
      <c r="D4030" s="145">
        <v>117</v>
      </c>
      <c r="E4030" s="147">
        <v>43179</v>
      </c>
    </row>
    <row r="4031" spans="1:5" s="7" customFormat="1">
      <c r="A4031" s="7" t="s">
        <v>49</v>
      </c>
      <c r="C4031" s="144" t="s">
        <v>3781</v>
      </c>
      <c r="D4031" s="145">
        <v>18</v>
      </c>
      <c r="E4031" s="147">
        <v>43179</v>
      </c>
    </row>
    <row r="4032" spans="1:5" s="7" customFormat="1">
      <c r="A4032" s="7" t="s">
        <v>49</v>
      </c>
      <c r="C4032" s="144" t="s">
        <v>6901</v>
      </c>
      <c r="D4032" s="145">
        <v>75</v>
      </c>
      <c r="E4032" s="147">
        <v>43179</v>
      </c>
    </row>
    <row r="4033" spans="1:5" s="7" customFormat="1">
      <c r="A4033" s="7" t="s">
        <v>49</v>
      </c>
      <c r="C4033" s="144" t="s">
        <v>1995</v>
      </c>
      <c r="D4033" s="145">
        <v>150</v>
      </c>
      <c r="E4033" s="147">
        <v>43179</v>
      </c>
    </row>
    <row r="4034" spans="1:5" s="7" customFormat="1">
      <c r="A4034" s="7" t="s">
        <v>49</v>
      </c>
      <c r="C4034" s="144" t="s">
        <v>6906</v>
      </c>
      <c r="D4034" s="145">
        <v>1</v>
      </c>
      <c r="E4034" s="147">
        <v>43179</v>
      </c>
    </row>
    <row r="4035" spans="1:5" s="7" customFormat="1">
      <c r="A4035" s="7" t="s">
        <v>49</v>
      </c>
      <c r="C4035" s="144" t="s">
        <v>6908</v>
      </c>
      <c r="D4035" s="145">
        <v>5</v>
      </c>
      <c r="E4035" s="147">
        <v>43179</v>
      </c>
    </row>
    <row r="4036" spans="1:5" s="7" customFormat="1">
      <c r="A4036" s="7" t="s">
        <v>49</v>
      </c>
      <c r="C4036" s="144" t="s">
        <v>3782</v>
      </c>
      <c r="D4036" s="145">
        <v>23</v>
      </c>
      <c r="E4036" s="147">
        <v>43179</v>
      </c>
    </row>
    <row r="4037" spans="1:5" s="7" customFormat="1">
      <c r="A4037" s="7" t="s">
        <v>49</v>
      </c>
      <c r="C4037" s="144" t="s">
        <v>6911</v>
      </c>
      <c r="D4037" s="145">
        <v>2</v>
      </c>
      <c r="E4037" s="147">
        <v>43179</v>
      </c>
    </row>
    <row r="4038" spans="1:5" s="7" customFormat="1">
      <c r="A4038" s="7" t="s">
        <v>49</v>
      </c>
      <c r="C4038" s="144" t="s">
        <v>9230</v>
      </c>
      <c r="D4038" s="145">
        <v>0</v>
      </c>
      <c r="E4038" s="147">
        <v>43179</v>
      </c>
    </row>
    <row r="4039" spans="1:5" s="7" customFormat="1">
      <c r="A4039" s="7" t="s">
        <v>49</v>
      </c>
      <c r="C4039" s="144" t="s">
        <v>1999</v>
      </c>
      <c r="D4039" s="145">
        <v>226</v>
      </c>
      <c r="E4039" s="147">
        <v>43179</v>
      </c>
    </row>
    <row r="4040" spans="1:5" s="7" customFormat="1">
      <c r="A4040" s="7" t="s">
        <v>49</v>
      </c>
      <c r="C4040" s="144" t="s">
        <v>2002</v>
      </c>
      <c r="D4040" s="145">
        <v>839</v>
      </c>
      <c r="E4040" s="147">
        <v>43179</v>
      </c>
    </row>
    <row r="4041" spans="1:5" s="7" customFormat="1">
      <c r="A4041" s="7" t="s">
        <v>49</v>
      </c>
      <c r="C4041" s="144" t="s">
        <v>2005</v>
      </c>
      <c r="D4041" s="145">
        <v>202</v>
      </c>
      <c r="E4041" s="147">
        <v>43179</v>
      </c>
    </row>
    <row r="4042" spans="1:5" s="7" customFormat="1">
      <c r="A4042" s="7" t="s">
        <v>49</v>
      </c>
      <c r="C4042" s="144" t="s">
        <v>2008</v>
      </c>
      <c r="D4042" s="145">
        <v>110</v>
      </c>
      <c r="E4042" s="147">
        <v>43179</v>
      </c>
    </row>
    <row r="4043" spans="1:5" s="7" customFormat="1">
      <c r="A4043" s="7" t="s">
        <v>49</v>
      </c>
      <c r="C4043" s="144" t="s">
        <v>2011</v>
      </c>
      <c r="D4043" s="145">
        <v>89</v>
      </c>
      <c r="E4043" s="147">
        <v>43179</v>
      </c>
    </row>
    <row r="4044" spans="1:5" s="7" customFormat="1">
      <c r="A4044" s="7" t="s">
        <v>49</v>
      </c>
      <c r="C4044" s="144" t="s">
        <v>2015</v>
      </c>
      <c r="D4044" s="145">
        <v>58</v>
      </c>
      <c r="E4044" s="147">
        <v>43179</v>
      </c>
    </row>
    <row r="4045" spans="1:5" s="7" customFormat="1">
      <c r="A4045" s="7" t="s">
        <v>49</v>
      </c>
      <c r="C4045" s="144" t="s">
        <v>2021</v>
      </c>
      <c r="D4045" s="145">
        <v>364</v>
      </c>
      <c r="E4045" s="147">
        <v>43179</v>
      </c>
    </row>
    <row r="4046" spans="1:5" s="7" customFormat="1">
      <c r="A4046" s="7" t="s">
        <v>49</v>
      </c>
      <c r="C4046" s="144" t="s">
        <v>2024</v>
      </c>
      <c r="D4046" s="145">
        <v>865</v>
      </c>
      <c r="E4046" s="147">
        <v>43179</v>
      </c>
    </row>
    <row r="4047" spans="1:5" s="7" customFormat="1">
      <c r="A4047" s="7" t="s">
        <v>49</v>
      </c>
      <c r="C4047" s="144" t="s">
        <v>2033</v>
      </c>
      <c r="D4047" s="145">
        <v>309</v>
      </c>
      <c r="E4047" s="147">
        <v>43179</v>
      </c>
    </row>
    <row r="4048" spans="1:5" s="7" customFormat="1">
      <c r="A4048" s="7" t="s">
        <v>49</v>
      </c>
      <c r="C4048" s="144" t="s">
        <v>6944</v>
      </c>
      <c r="D4048" s="145">
        <v>158</v>
      </c>
      <c r="E4048" s="147">
        <v>43179</v>
      </c>
    </row>
    <row r="4049" spans="1:5" s="7" customFormat="1">
      <c r="A4049" s="7" t="s">
        <v>49</v>
      </c>
      <c r="C4049" s="144" t="s">
        <v>2036</v>
      </c>
      <c r="D4049" s="145">
        <v>5</v>
      </c>
      <c r="E4049" s="147">
        <v>43179</v>
      </c>
    </row>
    <row r="4050" spans="1:5" s="7" customFormat="1">
      <c r="A4050" s="7" t="s">
        <v>49</v>
      </c>
      <c r="C4050" s="144" t="s">
        <v>2041</v>
      </c>
      <c r="D4050" s="145">
        <v>75</v>
      </c>
      <c r="E4050" s="147">
        <v>43179</v>
      </c>
    </row>
    <row r="4051" spans="1:5" s="7" customFormat="1">
      <c r="A4051" s="7" t="s">
        <v>49</v>
      </c>
      <c r="C4051" s="144" t="s">
        <v>3783</v>
      </c>
      <c r="D4051" s="145">
        <v>285</v>
      </c>
      <c r="E4051" s="147">
        <v>43179</v>
      </c>
    </row>
    <row r="4052" spans="1:5" s="7" customFormat="1">
      <c r="A4052" s="7" t="s">
        <v>49</v>
      </c>
      <c r="C4052" s="144" t="s">
        <v>6952</v>
      </c>
      <c r="D4052" s="145">
        <v>90</v>
      </c>
      <c r="E4052" s="147">
        <v>43179</v>
      </c>
    </row>
    <row r="4053" spans="1:5" s="7" customFormat="1">
      <c r="A4053" s="7" t="s">
        <v>49</v>
      </c>
      <c r="C4053" s="144" t="s">
        <v>2045</v>
      </c>
      <c r="D4053" s="145">
        <v>18</v>
      </c>
      <c r="E4053" s="147">
        <v>43179</v>
      </c>
    </row>
    <row r="4054" spans="1:5" s="7" customFormat="1">
      <c r="A4054" s="7" t="s">
        <v>49</v>
      </c>
      <c r="C4054" s="144" t="s">
        <v>2048</v>
      </c>
      <c r="D4054" s="145">
        <v>7</v>
      </c>
      <c r="E4054" s="147">
        <v>43179</v>
      </c>
    </row>
    <row r="4055" spans="1:5" s="7" customFormat="1">
      <c r="A4055" s="7" t="s">
        <v>49</v>
      </c>
      <c r="C4055" s="144" t="s">
        <v>2051</v>
      </c>
      <c r="D4055" s="145">
        <v>51</v>
      </c>
      <c r="E4055" s="147">
        <v>43179</v>
      </c>
    </row>
    <row r="4056" spans="1:5" s="7" customFormat="1">
      <c r="A4056" s="7" t="s">
        <v>49</v>
      </c>
      <c r="C4056" s="144" t="s">
        <v>3784</v>
      </c>
      <c r="D4056" s="145">
        <v>176</v>
      </c>
      <c r="E4056" s="147">
        <v>43179</v>
      </c>
    </row>
    <row r="4057" spans="1:5" s="7" customFormat="1">
      <c r="A4057" s="7" t="s">
        <v>49</v>
      </c>
      <c r="C4057" s="144" t="s">
        <v>2057</v>
      </c>
      <c r="D4057" s="145">
        <v>1</v>
      </c>
      <c r="E4057" s="147">
        <v>43179</v>
      </c>
    </row>
    <row r="4058" spans="1:5" s="7" customFormat="1">
      <c r="A4058" s="7" t="s">
        <v>49</v>
      </c>
      <c r="C4058" s="144" t="s">
        <v>2060</v>
      </c>
      <c r="D4058" s="145">
        <v>1</v>
      </c>
      <c r="E4058" s="147">
        <v>43179</v>
      </c>
    </row>
    <row r="4059" spans="1:5" s="7" customFormat="1">
      <c r="A4059" s="7" t="s">
        <v>49</v>
      </c>
      <c r="C4059" s="144" t="s">
        <v>2064</v>
      </c>
      <c r="D4059" s="145">
        <v>3</v>
      </c>
      <c r="E4059" s="147">
        <v>43179</v>
      </c>
    </row>
    <row r="4060" spans="1:5" s="7" customFormat="1">
      <c r="A4060" s="7" t="s">
        <v>49</v>
      </c>
      <c r="C4060" s="144" t="s">
        <v>2070</v>
      </c>
      <c r="D4060" s="145">
        <v>350</v>
      </c>
      <c r="E4060" s="147">
        <v>43179</v>
      </c>
    </row>
    <row r="4061" spans="1:5" s="7" customFormat="1">
      <c r="A4061" s="7" t="s">
        <v>49</v>
      </c>
      <c r="C4061" s="144" t="s">
        <v>2073</v>
      </c>
      <c r="D4061" s="145">
        <v>2</v>
      </c>
      <c r="E4061" s="147">
        <v>43179</v>
      </c>
    </row>
    <row r="4062" spans="1:5" s="7" customFormat="1">
      <c r="A4062" s="7" t="s">
        <v>49</v>
      </c>
      <c r="C4062" s="144" t="s">
        <v>2080</v>
      </c>
      <c r="D4062" s="145">
        <v>141</v>
      </c>
      <c r="E4062" s="147">
        <v>43179</v>
      </c>
    </row>
    <row r="4063" spans="1:5" s="7" customFormat="1">
      <c r="A4063" s="7" t="s">
        <v>49</v>
      </c>
      <c r="C4063" s="144" t="s">
        <v>2083</v>
      </c>
      <c r="D4063" s="145">
        <v>72</v>
      </c>
      <c r="E4063" s="147">
        <v>43179</v>
      </c>
    </row>
    <row r="4064" spans="1:5" s="7" customFormat="1">
      <c r="A4064" s="7" t="s">
        <v>49</v>
      </c>
      <c r="C4064" s="144" t="s">
        <v>9231</v>
      </c>
      <c r="D4064" s="145">
        <v>0</v>
      </c>
      <c r="E4064" s="147">
        <v>43179</v>
      </c>
    </row>
    <row r="4065" spans="1:5" s="7" customFormat="1">
      <c r="A4065" s="7" t="s">
        <v>49</v>
      </c>
      <c r="C4065" s="144" t="s">
        <v>2086</v>
      </c>
      <c r="D4065" s="145">
        <v>90</v>
      </c>
      <c r="E4065" s="147">
        <v>43179</v>
      </c>
    </row>
    <row r="4066" spans="1:5" s="7" customFormat="1">
      <c r="A4066" s="7" t="s">
        <v>49</v>
      </c>
      <c r="C4066" s="144" t="s">
        <v>2090</v>
      </c>
      <c r="D4066" s="145">
        <v>44</v>
      </c>
      <c r="E4066" s="147">
        <v>43179</v>
      </c>
    </row>
    <row r="4067" spans="1:5" s="7" customFormat="1">
      <c r="A4067" s="7" t="s">
        <v>49</v>
      </c>
      <c r="C4067" s="144" t="s">
        <v>2093</v>
      </c>
      <c r="D4067" s="145">
        <v>462</v>
      </c>
      <c r="E4067" s="147">
        <v>43179</v>
      </c>
    </row>
    <row r="4068" spans="1:5" s="7" customFormat="1">
      <c r="A4068" s="7" t="s">
        <v>49</v>
      </c>
      <c r="C4068" s="144" t="s">
        <v>2096</v>
      </c>
      <c r="D4068" s="145">
        <v>25</v>
      </c>
      <c r="E4068" s="147">
        <v>43179</v>
      </c>
    </row>
    <row r="4069" spans="1:5" s="7" customFormat="1">
      <c r="A4069" s="7" t="s">
        <v>49</v>
      </c>
      <c r="C4069" s="144" t="s">
        <v>2099</v>
      </c>
      <c r="D4069" s="145">
        <v>51</v>
      </c>
      <c r="E4069" s="147">
        <v>43179</v>
      </c>
    </row>
    <row r="4070" spans="1:5" s="7" customFormat="1">
      <c r="A4070" s="7" t="s">
        <v>49</v>
      </c>
      <c r="C4070" s="144" t="s">
        <v>6997</v>
      </c>
      <c r="D4070" s="145">
        <v>12</v>
      </c>
      <c r="E4070" s="147">
        <v>43179</v>
      </c>
    </row>
    <row r="4071" spans="1:5" s="7" customFormat="1">
      <c r="A4071" s="7" t="s">
        <v>49</v>
      </c>
      <c r="C4071" s="144" t="s">
        <v>2105</v>
      </c>
      <c r="D4071" s="145">
        <v>197</v>
      </c>
      <c r="E4071" s="147">
        <v>43179</v>
      </c>
    </row>
    <row r="4072" spans="1:5" s="7" customFormat="1">
      <c r="A4072" s="7" t="s">
        <v>49</v>
      </c>
      <c r="C4072" s="144" t="s">
        <v>4994</v>
      </c>
      <c r="D4072" s="145">
        <v>21</v>
      </c>
      <c r="E4072" s="147">
        <v>43179</v>
      </c>
    </row>
    <row r="4073" spans="1:5" s="7" customFormat="1">
      <c r="A4073" s="7" t="s">
        <v>49</v>
      </c>
      <c r="C4073" s="144" t="s">
        <v>7002</v>
      </c>
      <c r="D4073" s="145">
        <v>86</v>
      </c>
      <c r="E4073" s="147">
        <v>43179</v>
      </c>
    </row>
    <row r="4074" spans="1:5" s="7" customFormat="1">
      <c r="A4074" s="7" t="s">
        <v>49</v>
      </c>
      <c r="C4074" s="144" t="s">
        <v>7004</v>
      </c>
      <c r="D4074" s="145">
        <v>317</v>
      </c>
      <c r="E4074" s="147">
        <v>43179</v>
      </c>
    </row>
    <row r="4075" spans="1:5" s="7" customFormat="1">
      <c r="A4075" s="7" t="s">
        <v>49</v>
      </c>
      <c r="C4075" s="144" t="s">
        <v>7006</v>
      </c>
      <c r="D4075" s="145">
        <v>145</v>
      </c>
      <c r="E4075" s="147">
        <v>43179</v>
      </c>
    </row>
    <row r="4076" spans="1:5" s="7" customFormat="1">
      <c r="A4076" s="7" t="s">
        <v>49</v>
      </c>
      <c r="C4076" s="144" t="s">
        <v>7008</v>
      </c>
      <c r="D4076" s="145">
        <v>234</v>
      </c>
      <c r="E4076" s="147">
        <v>43179</v>
      </c>
    </row>
    <row r="4077" spans="1:5" s="7" customFormat="1">
      <c r="A4077" s="7" t="s">
        <v>49</v>
      </c>
      <c r="C4077" s="144" t="s">
        <v>7010</v>
      </c>
      <c r="D4077" s="145">
        <v>165</v>
      </c>
      <c r="E4077" s="147">
        <v>43179</v>
      </c>
    </row>
    <row r="4078" spans="1:5" s="7" customFormat="1">
      <c r="A4078" s="7" t="s">
        <v>49</v>
      </c>
      <c r="C4078" s="144" t="s">
        <v>7012</v>
      </c>
      <c r="D4078" s="145">
        <v>238</v>
      </c>
      <c r="E4078" s="147">
        <v>43179</v>
      </c>
    </row>
    <row r="4079" spans="1:5" s="7" customFormat="1">
      <c r="A4079" s="7" t="s">
        <v>49</v>
      </c>
      <c r="C4079" s="144" t="s">
        <v>7014</v>
      </c>
      <c r="D4079" s="145">
        <v>179</v>
      </c>
      <c r="E4079" s="147">
        <v>43179</v>
      </c>
    </row>
    <row r="4080" spans="1:5" s="7" customFormat="1">
      <c r="A4080" s="7" t="s">
        <v>49</v>
      </c>
      <c r="C4080" s="144" t="s">
        <v>7016</v>
      </c>
      <c r="D4080" s="145">
        <v>331</v>
      </c>
      <c r="E4080" s="147">
        <v>43179</v>
      </c>
    </row>
    <row r="4081" spans="1:5" s="7" customFormat="1">
      <c r="A4081" s="7" t="s">
        <v>49</v>
      </c>
      <c r="C4081" s="144" t="s">
        <v>7018</v>
      </c>
      <c r="D4081" s="145">
        <v>0</v>
      </c>
      <c r="E4081" s="147">
        <v>43179</v>
      </c>
    </row>
    <row r="4082" spans="1:5" s="7" customFormat="1">
      <c r="A4082" s="7" t="s">
        <v>49</v>
      </c>
      <c r="C4082" s="144" t="s">
        <v>7021</v>
      </c>
      <c r="D4082" s="145">
        <v>1</v>
      </c>
      <c r="E4082" s="147">
        <v>43179</v>
      </c>
    </row>
    <row r="4083" spans="1:5" s="7" customFormat="1">
      <c r="A4083" s="7" t="s">
        <v>49</v>
      </c>
      <c r="C4083" s="144" t="s">
        <v>7023</v>
      </c>
      <c r="D4083" s="145">
        <v>484</v>
      </c>
      <c r="E4083" s="147">
        <v>43179</v>
      </c>
    </row>
    <row r="4084" spans="1:5" s="7" customFormat="1">
      <c r="A4084" s="7" t="s">
        <v>49</v>
      </c>
      <c r="C4084" s="144" t="s">
        <v>2109</v>
      </c>
      <c r="D4084" s="145">
        <v>71</v>
      </c>
      <c r="E4084" s="147">
        <v>43179</v>
      </c>
    </row>
    <row r="4085" spans="1:5" s="7" customFormat="1">
      <c r="A4085" s="7" t="s">
        <v>49</v>
      </c>
      <c r="C4085" s="144" t="s">
        <v>7027</v>
      </c>
      <c r="D4085" s="145">
        <v>57</v>
      </c>
      <c r="E4085" s="147">
        <v>43179</v>
      </c>
    </row>
    <row r="4086" spans="1:5" s="7" customFormat="1">
      <c r="A4086" s="7" t="s">
        <v>49</v>
      </c>
      <c r="C4086" s="144" t="s">
        <v>2112</v>
      </c>
      <c r="D4086" s="145">
        <v>69</v>
      </c>
      <c r="E4086" s="147">
        <v>43179</v>
      </c>
    </row>
    <row r="4087" spans="1:5" s="7" customFormat="1">
      <c r="A4087" s="7" t="s">
        <v>49</v>
      </c>
      <c r="C4087" s="144" t="s">
        <v>2115</v>
      </c>
      <c r="D4087" s="145">
        <v>97</v>
      </c>
      <c r="E4087" s="147">
        <v>43179</v>
      </c>
    </row>
    <row r="4088" spans="1:5" s="7" customFormat="1">
      <c r="A4088" s="7" t="s">
        <v>49</v>
      </c>
      <c r="C4088" s="144" t="s">
        <v>7033</v>
      </c>
      <c r="D4088" s="145">
        <v>206</v>
      </c>
      <c r="E4088" s="147">
        <v>43179</v>
      </c>
    </row>
    <row r="4089" spans="1:5" s="7" customFormat="1">
      <c r="A4089" s="7" t="s">
        <v>49</v>
      </c>
      <c r="C4089" s="144" t="s">
        <v>2118</v>
      </c>
      <c r="D4089" s="145">
        <v>75</v>
      </c>
      <c r="E4089" s="147">
        <v>43179</v>
      </c>
    </row>
    <row r="4090" spans="1:5" s="7" customFormat="1">
      <c r="A4090" s="7" t="s">
        <v>49</v>
      </c>
      <c r="C4090" s="144" t="s">
        <v>2122</v>
      </c>
      <c r="D4090" s="145">
        <v>6</v>
      </c>
      <c r="E4090" s="147">
        <v>43179</v>
      </c>
    </row>
    <row r="4091" spans="1:5" s="7" customFormat="1">
      <c r="A4091" s="7" t="s">
        <v>49</v>
      </c>
      <c r="C4091" s="144" t="s">
        <v>7039</v>
      </c>
      <c r="D4091" s="145">
        <v>55</v>
      </c>
      <c r="E4091" s="147">
        <v>43179</v>
      </c>
    </row>
    <row r="4092" spans="1:5" s="7" customFormat="1">
      <c r="A4092" s="7" t="s">
        <v>49</v>
      </c>
      <c r="C4092" s="144" t="s">
        <v>7042</v>
      </c>
      <c r="D4092" s="145">
        <v>0</v>
      </c>
      <c r="E4092" s="147">
        <v>43179</v>
      </c>
    </row>
    <row r="4093" spans="1:5" s="7" customFormat="1">
      <c r="A4093" s="7" t="s">
        <v>49</v>
      </c>
      <c r="C4093" s="144" t="s">
        <v>7047</v>
      </c>
      <c r="D4093" s="145">
        <v>0</v>
      </c>
      <c r="E4093" s="147">
        <v>43179</v>
      </c>
    </row>
    <row r="4094" spans="1:5" s="7" customFormat="1">
      <c r="A4094" s="7" t="s">
        <v>49</v>
      </c>
      <c r="C4094" s="144" t="s">
        <v>3786</v>
      </c>
      <c r="D4094" s="145">
        <v>1</v>
      </c>
      <c r="E4094" s="147">
        <v>43179</v>
      </c>
    </row>
    <row r="4095" spans="1:5" s="7" customFormat="1">
      <c r="A4095" s="7" t="s">
        <v>49</v>
      </c>
      <c r="C4095" s="144" t="s">
        <v>7052</v>
      </c>
      <c r="D4095" s="145">
        <v>66</v>
      </c>
      <c r="E4095" s="147">
        <v>43179</v>
      </c>
    </row>
    <row r="4096" spans="1:5" s="7" customFormat="1">
      <c r="A4096" s="7" t="s">
        <v>49</v>
      </c>
      <c r="C4096" s="144" t="s">
        <v>7054</v>
      </c>
      <c r="D4096" s="145">
        <v>92</v>
      </c>
      <c r="E4096" s="147">
        <v>43179</v>
      </c>
    </row>
    <row r="4097" spans="1:5" s="7" customFormat="1">
      <c r="A4097" s="7" t="s">
        <v>49</v>
      </c>
      <c r="C4097" s="144" t="s">
        <v>7056</v>
      </c>
      <c r="D4097" s="145">
        <v>1</v>
      </c>
      <c r="E4097" s="147">
        <v>43179</v>
      </c>
    </row>
    <row r="4098" spans="1:5" s="7" customFormat="1">
      <c r="A4098" s="7" t="s">
        <v>49</v>
      </c>
      <c r="C4098" s="144" t="s">
        <v>7060</v>
      </c>
      <c r="D4098" s="145">
        <v>8</v>
      </c>
      <c r="E4098" s="147">
        <v>43179</v>
      </c>
    </row>
    <row r="4099" spans="1:5" s="7" customFormat="1">
      <c r="A4099" s="7" t="s">
        <v>49</v>
      </c>
      <c r="C4099" s="144" t="s">
        <v>7067</v>
      </c>
      <c r="D4099" s="145">
        <v>3</v>
      </c>
      <c r="E4099" s="147">
        <v>43179</v>
      </c>
    </row>
    <row r="4100" spans="1:5" s="7" customFormat="1">
      <c r="A4100" s="7" t="s">
        <v>49</v>
      </c>
      <c r="C4100" s="144" t="s">
        <v>7072</v>
      </c>
      <c r="D4100" s="145">
        <v>2</v>
      </c>
      <c r="E4100" s="147">
        <v>43179</v>
      </c>
    </row>
    <row r="4101" spans="1:5" s="7" customFormat="1">
      <c r="A4101" s="7" t="s">
        <v>49</v>
      </c>
      <c r="C4101" s="144" t="s">
        <v>7078</v>
      </c>
      <c r="D4101" s="145">
        <v>2</v>
      </c>
      <c r="E4101" s="147">
        <v>43179</v>
      </c>
    </row>
    <row r="4102" spans="1:5" s="7" customFormat="1">
      <c r="A4102" s="7" t="s">
        <v>49</v>
      </c>
      <c r="C4102" s="144" t="s">
        <v>2125</v>
      </c>
      <c r="D4102" s="145">
        <v>50</v>
      </c>
      <c r="E4102" s="147">
        <v>43179</v>
      </c>
    </row>
    <row r="4103" spans="1:5" s="7" customFormat="1">
      <c r="A4103" s="7" t="s">
        <v>49</v>
      </c>
      <c r="C4103" s="144" t="s">
        <v>2129</v>
      </c>
      <c r="D4103" s="145">
        <v>110</v>
      </c>
      <c r="E4103" s="147">
        <v>43179</v>
      </c>
    </row>
    <row r="4104" spans="1:5" s="7" customFormat="1">
      <c r="A4104" s="7" t="s">
        <v>49</v>
      </c>
      <c r="C4104" s="144" t="s">
        <v>9232</v>
      </c>
      <c r="D4104" s="145">
        <v>72</v>
      </c>
      <c r="E4104" s="147">
        <v>43179</v>
      </c>
    </row>
    <row r="4105" spans="1:5" s="7" customFormat="1">
      <c r="A4105" s="7" t="s">
        <v>49</v>
      </c>
      <c r="C4105" s="144" t="s">
        <v>6056</v>
      </c>
      <c r="D4105" s="145">
        <v>4</v>
      </c>
      <c r="E4105" s="147">
        <v>43179</v>
      </c>
    </row>
    <row r="4106" spans="1:5" s="7" customFormat="1">
      <c r="A4106" s="7" t="s">
        <v>49</v>
      </c>
      <c r="C4106" s="144" t="s">
        <v>3787</v>
      </c>
      <c r="D4106" s="145">
        <v>1</v>
      </c>
      <c r="E4106" s="147">
        <v>43179</v>
      </c>
    </row>
    <row r="4107" spans="1:5" s="7" customFormat="1">
      <c r="A4107" s="7" t="s">
        <v>49</v>
      </c>
      <c r="C4107" s="144" t="s">
        <v>6063</v>
      </c>
      <c r="D4107" s="145">
        <v>150</v>
      </c>
      <c r="E4107" s="147">
        <v>43179</v>
      </c>
    </row>
    <row r="4108" spans="1:5" s="7" customFormat="1">
      <c r="A4108" s="7" t="s">
        <v>49</v>
      </c>
      <c r="C4108" s="144" t="s">
        <v>6066</v>
      </c>
      <c r="D4108" s="145">
        <v>90</v>
      </c>
      <c r="E4108" s="147">
        <v>43179</v>
      </c>
    </row>
    <row r="4109" spans="1:5" s="7" customFormat="1">
      <c r="A4109" s="7" t="s">
        <v>49</v>
      </c>
      <c r="C4109" s="144" t="s">
        <v>6069</v>
      </c>
      <c r="D4109" s="145">
        <v>0</v>
      </c>
      <c r="E4109" s="147">
        <v>43179</v>
      </c>
    </row>
    <row r="4110" spans="1:5" s="7" customFormat="1">
      <c r="A4110" s="7" t="s">
        <v>49</v>
      </c>
      <c r="C4110" s="144" t="s">
        <v>7084</v>
      </c>
      <c r="D4110" s="145">
        <v>0</v>
      </c>
      <c r="E4110" s="147">
        <v>43179</v>
      </c>
    </row>
    <row r="4111" spans="1:5" s="7" customFormat="1">
      <c r="A4111" s="7" t="s">
        <v>49</v>
      </c>
      <c r="C4111" s="144" t="s">
        <v>7087</v>
      </c>
      <c r="D4111" s="145">
        <v>0</v>
      </c>
      <c r="E4111" s="147">
        <v>43179</v>
      </c>
    </row>
    <row r="4112" spans="1:5" s="7" customFormat="1">
      <c r="A4112" s="7" t="s">
        <v>49</v>
      </c>
      <c r="C4112" s="144" t="s">
        <v>2132</v>
      </c>
      <c r="D4112" s="145">
        <v>144</v>
      </c>
      <c r="E4112" s="147">
        <v>43179</v>
      </c>
    </row>
    <row r="4113" spans="1:5" s="7" customFormat="1">
      <c r="A4113" s="7" t="s">
        <v>49</v>
      </c>
      <c r="C4113" s="144" t="s">
        <v>3788</v>
      </c>
      <c r="D4113" s="145">
        <v>260</v>
      </c>
      <c r="E4113" s="147">
        <v>43179</v>
      </c>
    </row>
    <row r="4114" spans="1:5" s="7" customFormat="1">
      <c r="A4114" s="7" t="s">
        <v>49</v>
      </c>
      <c r="C4114" s="144" t="s">
        <v>2136</v>
      </c>
      <c r="D4114" s="145">
        <v>144</v>
      </c>
      <c r="E4114" s="147">
        <v>43179</v>
      </c>
    </row>
    <row r="4115" spans="1:5" s="7" customFormat="1">
      <c r="A4115" s="7" t="s">
        <v>49</v>
      </c>
      <c r="C4115" s="144" t="s">
        <v>2139</v>
      </c>
      <c r="D4115" s="145">
        <v>99</v>
      </c>
      <c r="E4115" s="147">
        <v>43179</v>
      </c>
    </row>
    <row r="4116" spans="1:5" s="7" customFormat="1">
      <c r="A4116" s="7" t="s">
        <v>49</v>
      </c>
      <c r="C4116" s="144" t="s">
        <v>2142</v>
      </c>
      <c r="D4116" s="145">
        <v>40</v>
      </c>
      <c r="E4116" s="147">
        <v>43179</v>
      </c>
    </row>
    <row r="4117" spans="1:5" s="7" customFormat="1">
      <c r="A4117" s="7" t="s">
        <v>49</v>
      </c>
      <c r="C4117" s="144" t="s">
        <v>3789</v>
      </c>
      <c r="D4117" s="145">
        <v>27</v>
      </c>
      <c r="E4117" s="147">
        <v>43179</v>
      </c>
    </row>
    <row r="4118" spans="1:5" s="7" customFormat="1">
      <c r="A4118" s="7" t="s">
        <v>49</v>
      </c>
      <c r="C4118" s="144" t="s">
        <v>9233</v>
      </c>
      <c r="D4118" s="145">
        <v>0</v>
      </c>
      <c r="E4118" s="147">
        <v>43179</v>
      </c>
    </row>
    <row r="4119" spans="1:5" s="7" customFormat="1">
      <c r="A4119" s="7" t="s">
        <v>49</v>
      </c>
      <c r="C4119" s="144" t="s">
        <v>7100</v>
      </c>
      <c r="D4119" s="145">
        <v>0</v>
      </c>
      <c r="E4119" s="147">
        <v>43179</v>
      </c>
    </row>
    <row r="4120" spans="1:5" s="7" customFormat="1">
      <c r="A4120" s="7" t="s">
        <v>49</v>
      </c>
      <c r="C4120" s="144" t="s">
        <v>2146</v>
      </c>
      <c r="D4120" s="145">
        <v>30</v>
      </c>
      <c r="E4120" s="147">
        <v>43179</v>
      </c>
    </row>
    <row r="4121" spans="1:5" s="7" customFormat="1">
      <c r="A4121" s="7" t="s">
        <v>49</v>
      </c>
      <c r="C4121" s="144" t="s">
        <v>2152</v>
      </c>
      <c r="D4121" s="145">
        <v>2</v>
      </c>
      <c r="E4121" s="147">
        <v>43179</v>
      </c>
    </row>
    <row r="4122" spans="1:5" s="7" customFormat="1">
      <c r="A4122" s="7" t="s">
        <v>49</v>
      </c>
      <c r="C4122" s="144" t="s">
        <v>3790</v>
      </c>
      <c r="D4122" s="145">
        <v>120</v>
      </c>
      <c r="E4122" s="147">
        <v>43179</v>
      </c>
    </row>
    <row r="4123" spans="1:5" s="7" customFormat="1">
      <c r="A4123" s="7" t="s">
        <v>49</v>
      </c>
      <c r="C4123" s="144" t="s">
        <v>3791</v>
      </c>
      <c r="D4123" s="145">
        <v>121</v>
      </c>
      <c r="E4123" s="147">
        <v>43179</v>
      </c>
    </row>
    <row r="4124" spans="1:5" s="7" customFormat="1">
      <c r="A4124" s="7" t="s">
        <v>49</v>
      </c>
      <c r="C4124" s="144" t="s">
        <v>3792</v>
      </c>
      <c r="D4124" s="145">
        <v>132</v>
      </c>
      <c r="E4124" s="147">
        <v>43179</v>
      </c>
    </row>
    <row r="4125" spans="1:5" s="7" customFormat="1">
      <c r="A4125" s="7" t="s">
        <v>49</v>
      </c>
      <c r="C4125" s="144" t="s">
        <v>3793</v>
      </c>
      <c r="D4125" s="145">
        <v>152</v>
      </c>
      <c r="E4125" s="147">
        <v>43179</v>
      </c>
    </row>
    <row r="4126" spans="1:5" s="7" customFormat="1">
      <c r="A4126" s="7" t="s">
        <v>49</v>
      </c>
      <c r="C4126" s="144" t="s">
        <v>3794</v>
      </c>
      <c r="D4126" s="145">
        <v>148</v>
      </c>
      <c r="E4126" s="147">
        <v>43179</v>
      </c>
    </row>
    <row r="4127" spans="1:5" s="7" customFormat="1">
      <c r="A4127" s="7" t="s">
        <v>49</v>
      </c>
      <c r="C4127" s="144" t="s">
        <v>3795</v>
      </c>
      <c r="D4127" s="145">
        <v>135</v>
      </c>
      <c r="E4127" s="147">
        <v>43179</v>
      </c>
    </row>
    <row r="4128" spans="1:5" s="7" customFormat="1">
      <c r="A4128" s="7" t="s">
        <v>49</v>
      </c>
      <c r="C4128" s="144" t="s">
        <v>9234</v>
      </c>
      <c r="D4128" s="145">
        <v>0</v>
      </c>
      <c r="E4128" s="147">
        <v>43179</v>
      </c>
    </row>
    <row r="4129" spans="1:5" s="7" customFormat="1">
      <c r="A4129" s="7" t="s">
        <v>49</v>
      </c>
      <c r="C4129" s="144" t="s">
        <v>9235</v>
      </c>
      <c r="D4129" s="145">
        <v>0</v>
      </c>
      <c r="E4129" s="147">
        <v>43179</v>
      </c>
    </row>
    <row r="4130" spans="1:5" s="7" customFormat="1">
      <c r="A4130" s="7" t="s">
        <v>49</v>
      </c>
      <c r="C4130" s="144" t="s">
        <v>9236</v>
      </c>
      <c r="D4130" s="145">
        <v>0</v>
      </c>
      <c r="E4130" s="147">
        <v>43179</v>
      </c>
    </row>
    <row r="4131" spans="1:5" s="7" customFormat="1">
      <c r="A4131" s="7" t="s">
        <v>49</v>
      </c>
      <c r="C4131" s="144" t="s">
        <v>9237</v>
      </c>
      <c r="D4131" s="145">
        <v>0</v>
      </c>
      <c r="E4131" s="147">
        <v>43179</v>
      </c>
    </row>
    <row r="4132" spans="1:5" s="7" customFormat="1">
      <c r="A4132" s="7" t="s">
        <v>49</v>
      </c>
      <c r="C4132" s="144" t="s">
        <v>9238</v>
      </c>
      <c r="D4132" s="145">
        <v>0</v>
      </c>
      <c r="E4132" s="147">
        <v>43179</v>
      </c>
    </row>
    <row r="4133" spans="1:5" s="7" customFormat="1">
      <c r="A4133" s="7" t="s">
        <v>49</v>
      </c>
      <c r="C4133" s="144" t="s">
        <v>9239</v>
      </c>
      <c r="D4133" s="145">
        <v>0</v>
      </c>
      <c r="E4133" s="147">
        <v>43179</v>
      </c>
    </row>
    <row r="4134" spans="1:5" s="7" customFormat="1">
      <c r="A4134" s="7" t="s">
        <v>49</v>
      </c>
      <c r="C4134" s="144" t="s">
        <v>9240</v>
      </c>
      <c r="D4134" s="145">
        <v>0</v>
      </c>
      <c r="E4134" s="147">
        <v>43179</v>
      </c>
    </row>
    <row r="4135" spans="1:5" s="7" customFormat="1">
      <c r="A4135" s="7" t="s">
        <v>49</v>
      </c>
      <c r="C4135" s="144" t="s">
        <v>9241</v>
      </c>
      <c r="D4135" s="145">
        <v>0</v>
      </c>
      <c r="E4135" s="147">
        <v>43179</v>
      </c>
    </row>
    <row r="4136" spans="1:5" s="7" customFormat="1">
      <c r="A4136" s="7" t="s">
        <v>49</v>
      </c>
      <c r="C4136" s="144" t="s">
        <v>9242</v>
      </c>
      <c r="D4136" s="145">
        <v>0</v>
      </c>
      <c r="E4136" s="147">
        <v>43179</v>
      </c>
    </row>
    <row r="4137" spans="1:5" s="7" customFormat="1">
      <c r="A4137" s="7" t="s">
        <v>49</v>
      </c>
      <c r="C4137" s="144" t="s">
        <v>9243</v>
      </c>
      <c r="D4137" s="145">
        <v>0</v>
      </c>
      <c r="E4137" s="147">
        <v>43179</v>
      </c>
    </row>
    <row r="4138" spans="1:5" s="7" customFormat="1">
      <c r="A4138" s="7" t="s">
        <v>49</v>
      </c>
      <c r="C4138" s="144" t="s">
        <v>7124</v>
      </c>
      <c r="D4138" s="145">
        <v>99</v>
      </c>
      <c r="E4138" s="147">
        <v>43179</v>
      </c>
    </row>
    <row r="4139" spans="1:5" s="7" customFormat="1">
      <c r="A4139" s="7" t="s">
        <v>49</v>
      </c>
      <c r="C4139" s="144" t="s">
        <v>9244</v>
      </c>
      <c r="D4139" s="145">
        <v>0</v>
      </c>
      <c r="E4139" s="147">
        <v>43179</v>
      </c>
    </row>
    <row r="4140" spans="1:5" s="7" customFormat="1">
      <c r="A4140" s="7" t="s">
        <v>49</v>
      </c>
      <c r="C4140" s="144" t="s">
        <v>7127</v>
      </c>
      <c r="D4140" s="145">
        <v>27</v>
      </c>
      <c r="E4140" s="147">
        <v>43179</v>
      </c>
    </row>
    <row r="4141" spans="1:5" s="7" customFormat="1">
      <c r="A4141" s="7" t="s">
        <v>49</v>
      </c>
      <c r="C4141" s="144" t="s">
        <v>7129</v>
      </c>
      <c r="D4141" s="145">
        <v>0</v>
      </c>
      <c r="E4141" s="147">
        <v>43179</v>
      </c>
    </row>
    <row r="4142" spans="1:5" s="7" customFormat="1">
      <c r="A4142" s="7" t="s">
        <v>49</v>
      </c>
      <c r="C4142" s="144" t="s">
        <v>9245</v>
      </c>
      <c r="D4142" s="145">
        <v>0</v>
      </c>
      <c r="E4142" s="147">
        <v>43179</v>
      </c>
    </row>
    <row r="4143" spans="1:5" s="7" customFormat="1">
      <c r="A4143" s="7" t="s">
        <v>49</v>
      </c>
      <c r="C4143" s="144" t="s">
        <v>9246</v>
      </c>
      <c r="D4143" s="145">
        <v>0</v>
      </c>
      <c r="E4143" s="147">
        <v>43179</v>
      </c>
    </row>
    <row r="4144" spans="1:5" s="7" customFormat="1">
      <c r="A4144" s="7" t="s">
        <v>49</v>
      </c>
      <c r="C4144" s="144" t="s">
        <v>9247</v>
      </c>
      <c r="D4144" s="145">
        <v>0</v>
      </c>
      <c r="E4144" s="147">
        <v>43179</v>
      </c>
    </row>
    <row r="4145" spans="1:5" s="7" customFormat="1">
      <c r="A4145" s="7" t="s">
        <v>49</v>
      </c>
      <c r="C4145" s="144" t="s">
        <v>9248</v>
      </c>
      <c r="D4145" s="145">
        <v>0</v>
      </c>
      <c r="E4145" s="147">
        <v>43179</v>
      </c>
    </row>
    <row r="4146" spans="1:5" s="7" customFormat="1">
      <c r="A4146" s="7" t="s">
        <v>49</v>
      </c>
      <c r="C4146" s="144" t="s">
        <v>3796</v>
      </c>
      <c r="D4146" s="145">
        <v>59</v>
      </c>
      <c r="E4146" s="147">
        <v>43179</v>
      </c>
    </row>
    <row r="4147" spans="1:5" s="7" customFormat="1">
      <c r="A4147" s="7" t="s">
        <v>49</v>
      </c>
      <c r="C4147" s="144" t="s">
        <v>9249</v>
      </c>
      <c r="D4147" s="145">
        <v>0</v>
      </c>
      <c r="E4147" s="147">
        <v>43179</v>
      </c>
    </row>
    <row r="4148" spans="1:5" s="7" customFormat="1">
      <c r="A4148" s="7" t="s">
        <v>49</v>
      </c>
      <c r="C4148" s="144" t="s">
        <v>5898</v>
      </c>
      <c r="D4148" s="145">
        <v>0</v>
      </c>
      <c r="E4148" s="147">
        <v>43179</v>
      </c>
    </row>
    <row r="4149" spans="1:5" s="7" customFormat="1">
      <c r="A4149" s="7" t="s">
        <v>49</v>
      </c>
      <c r="C4149" s="144" t="s">
        <v>1504</v>
      </c>
      <c r="D4149" s="145">
        <v>476</v>
      </c>
      <c r="E4149" s="147">
        <v>43179</v>
      </c>
    </row>
    <row r="4150" spans="1:5" s="7" customFormat="1">
      <c r="A4150" s="7" t="s">
        <v>49</v>
      </c>
      <c r="C4150" s="144" t="s">
        <v>1509</v>
      </c>
      <c r="D4150" s="145">
        <v>286</v>
      </c>
      <c r="E4150" s="147">
        <v>43179</v>
      </c>
    </row>
    <row r="4151" spans="1:5" s="7" customFormat="1">
      <c r="A4151" s="7" t="s">
        <v>49</v>
      </c>
      <c r="C4151" s="144" t="s">
        <v>1512</v>
      </c>
      <c r="D4151" s="145">
        <v>422</v>
      </c>
      <c r="E4151" s="147">
        <v>43179</v>
      </c>
    </row>
    <row r="4152" spans="1:5" s="7" customFormat="1">
      <c r="A4152" s="7" t="s">
        <v>49</v>
      </c>
      <c r="C4152" s="144" t="s">
        <v>1516</v>
      </c>
      <c r="D4152" s="145">
        <v>305</v>
      </c>
      <c r="E4152" s="147">
        <v>43179</v>
      </c>
    </row>
    <row r="4153" spans="1:5" s="7" customFormat="1">
      <c r="A4153" s="7" t="s">
        <v>49</v>
      </c>
      <c r="C4153" s="144" t="s">
        <v>9250</v>
      </c>
      <c r="D4153" s="145">
        <v>0</v>
      </c>
      <c r="E4153" s="147">
        <v>43179</v>
      </c>
    </row>
    <row r="4154" spans="1:5" s="7" customFormat="1">
      <c r="A4154" s="7" t="s">
        <v>49</v>
      </c>
      <c r="C4154" s="144" t="s">
        <v>1519</v>
      </c>
      <c r="D4154" s="145">
        <v>477</v>
      </c>
      <c r="E4154" s="147">
        <v>43179</v>
      </c>
    </row>
    <row r="4155" spans="1:5" s="7" customFormat="1">
      <c r="A4155" s="7" t="s">
        <v>49</v>
      </c>
      <c r="C4155" s="144" t="s">
        <v>1427</v>
      </c>
      <c r="D4155" s="145">
        <v>2536</v>
      </c>
      <c r="E4155" s="147">
        <v>43179</v>
      </c>
    </row>
    <row r="4156" spans="1:5" s="7" customFormat="1">
      <c r="A4156" s="7" t="s">
        <v>49</v>
      </c>
      <c r="C4156" s="144" t="s">
        <v>1431</v>
      </c>
      <c r="D4156" s="145">
        <v>2144</v>
      </c>
      <c r="E4156" s="147">
        <v>43179</v>
      </c>
    </row>
    <row r="4157" spans="1:5" s="7" customFormat="1">
      <c r="A4157" s="7" t="s">
        <v>49</v>
      </c>
      <c r="C4157" s="144" t="s">
        <v>5903</v>
      </c>
      <c r="D4157" s="145">
        <v>20</v>
      </c>
      <c r="E4157" s="147">
        <v>43179</v>
      </c>
    </row>
    <row r="4158" spans="1:5" s="7" customFormat="1">
      <c r="A4158" s="7" t="s">
        <v>49</v>
      </c>
      <c r="C4158" s="144" t="s">
        <v>1434</v>
      </c>
      <c r="D4158" s="145">
        <v>4702</v>
      </c>
      <c r="E4158" s="147">
        <v>43179</v>
      </c>
    </row>
    <row r="4159" spans="1:5" s="7" customFormat="1">
      <c r="A4159" s="7" t="s">
        <v>49</v>
      </c>
      <c r="C4159" s="144" t="s">
        <v>5907</v>
      </c>
      <c r="D4159" s="145">
        <v>160</v>
      </c>
      <c r="E4159" s="147">
        <v>43179</v>
      </c>
    </row>
    <row r="4160" spans="1:5" s="7" customFormat="1">
      <c r="A4160" s="7" t="s">
        <v>49</v>
      </c>
      <c r="C4160" s="144" t="s">
        <v>1437</v>
      </c>
      <c r="D4160" s="145">
        <v>2121</v>
      </c>
      <c r="E4160" s="147">
        <v>43179</v>
      </c>
    </row>
    <row r="4161" spans="1:5" s="7" customFormat="1">
      <c r="A4161" s="7" t="s">
        <v>49</v>
      </c>
      <c r="C4161" s="144" t="s">
        <v>1440</v>
      </c>
      <c r="D4161" s="145">
        <v>498</v>
      </c>
      <c r="E4161" s="147">
        <v>43179</v>
      </c>
    </row>
    <row r="4162" spans="1:5" s="7" customFormat="1">
      <c r="A4162" s="7" t="s">
        <v>49</v>
      </c>
      <c r="C4162" s="144" t="s">
        <v>5911</v>
      </c>
      <c r="D4162" s="145">
        <v>232</v>
      </c>
      <c r="E4162" s="147">
        <v>43179</v>
      </c>
    </row>
    <row r="4163" spans="1:5" s="7" customFormat="1">
      <c r="A4163" s="7" t="s">
        <v>49</v>
      </c>
      <c r="C4163" s="144" t="s">
        <v>1444</v>
      </c>
      <c r="D4163" s="145">
        <v>144</v>
      </c>
      <c r="E4163" s="147">
        <v>43179</v>
      </c>
    </row>
    <row r="4164" spans="1:5" s="7" customFormat="1">
      <c r="A4164" s="7" t="s">
        <v>49</v>
      </c>
      <c r="C4164" s="144" t="s">
        <v>1448</v>
      </c>
      <c r="D4164" s="145">
        <v>914</v>
      </c>
      <c r="E4164" s="147">
        <v>43179</v>
      </c>
    </row>
    <row r="4165" spans="1:5" s="7" customFormat="1">
      <c r="A4165" s="7" t="s">
        <v>49</v>
      </c>
      <c r="C4165" s="144" t="s">
        <v>5915</v>
      </c>
      <c r="D4165" s="145">
        <v>390</v>
      </c>
      <c r="E4165" s="147">
        <v>43179</v>
      </c>
    </row>
    <row r="4166" spans="1:5" s="7" customFormat="1">
      <c r="A4166" s="7" t="s">
        <v>49</v>
      </c>
      <c r="C4166" s="144" t="s">
        <v>1452</v>
      </c>
      <c r="D4166" s="145">
        <v>2516</v>
      </c>
      <c r="E4166" s="147">
        <v>43179</v>
      </c>
    </row>
    <row r="4167" spans="1:5" s="7" customFormat="1">
      <c r="A4167" s="7" t="s">
        <v>49</v>
      </c>
      <c r="C4167" s="144" t="s">
        <v>1455</v>
      </c>
      <c r="D4167" s="145">
        <v>0</v>
      </c>
      <c r="E4167" s="147">
        <v>43179</v>
      </c>
    </row>
    <row r="4168" spans="1:5" s="7" customFormat="1">
      <c r="A4168" s="7" t="s">
        <v>49</v>
      </c>
      <c r="C4168" s="144" t="s">
        <v>1458</v>
      </c>
      <c r="D4168" s="145">
        <v>32340</v>
      </c>
      <c r="E4168" s="147">
        <v>43179</v>
      </c>
    </row>
    <row r="4169" spans="1:5" s="7" customFormat="1">
      <c r="A4169" s="7" t="s">
        <v>49</v>
      </c>
      <c r="C4169" s="144" t="s">
        <v>7133</v>
      </c>
      <c r="D4169" s="145">
        <v>6</v>
      </c>
      <c r="E4169" s="147">
        <v>43179</v>
      </c>
    </row>
    <row r="4170" spans="1:5" s="7" customFormat="1">
      <c r="A4170" s="7" t="s">
        <v>49</v>
      </c>
      <c r="C4170" s="144" t="s">
        <v>7135</v>
      </c>
      <c r="D4170" s="145">
        <v>139</v>
      </c>
      <c r="E4170" s="147">
        <v>43179</v>
      </c>
    </row>
    <row r="4171" spans="1:5" s="7" customFormat="1">
      <c r="A4171" s="7" t="s">
        <v>49</v>
      </c>
      <c r="C4171" s="144" t="s">
        <v>7137</v>
      </c>
      <c r="D4171" s="145">
        <v>87</v>
      </c>
      <c r="E4171" s="147">
        <v>43179</v>
      </c>
    </row>
    <row r="4172" spans="1:5" s="7" customFormat="1">
      <c r="A4172" s="7" t="s">
        <v>49</v>
      </c>
      <c r="C4172" s="144" t="s">
        <v>7139</v>
      </c>
      <c r="D4172" s="145">
        <v>736</v>
      </c>
      <c r="E4172" s="147">
        <v>43179</v>
      </c>
    </row>
    <row r="4173" spans="1:5" s="7" customFormat="1">
      <c r="A4173" s="7" t="s">
        <v>49</v>
      </c>
      <c r="C4173" s="144" t="s">
        <v>2161</v>
      </c>
      <c r="D4173" s="145">
        <v>3</v>
      </c>
      <c r="E4173" s="147">
        <v>43179</v>
      </c>
    </row>
    <row r="4174" spans="1:5" s="7" customFormat="1">
      <c r="A4174" s="7" t="s">
        <v>49</v>
      </c>
      <c r="C4174" s="144" t="s">
        <v>2164</v>
      </c>
      <c r="D4174" s="145">
        <v>538</v>
      </c>
      <c r="E4174" s="147">
        <v>43179</v>
      </c>
    </row>
    <row r="4175" spans="1:5" s="7" customFormat="1">
      <c r="A4175" s="7" t="s">
        <v>49</v>
      </c>
      <c r="C4175" s="144" t="s">
        <v>2167</v>
      </c>
      <c r="D4175" s="145">
        <v>731</v>
      </c>
      <c r="E4175" s="147">
        <v>43179</v>
      </c>
    </row>
    <row r="4176" spans="1:5" s="7" customFormat="1">
      <c r="A4176" s="7" t="s">
        <v>49</v>
      </c>
      <c r="C4176" s="144" t="s">
        <v>2170</v>
      </c>
      <c r="D4176" s="145">
        <v>387</v>
      </c>
      <c r="E4176" s="147">
        <v>43179</v>
      </c>
    </row>
    <row r="4177" spans="1:5" s="7" customFormat="1">
      <c r="A4177" s="7" t="s">
        <v>49</v>
      </c>
      <c r="C4177" s="144" t="s">
        <v>2173</v>
      </c>
      <c r="D4177" s="145">
        <v>320</v>
      </c>
      <c r="E4177" s="147">
        <v>43179</v>
      </c>
    </row>
    <row r="4178" spans="1:5" s="7" customFormat="1">
      <c r="A4178" s="7" t="s">
        <v>49</v>
      </c>
      <c r="C4178" s="144" t="s">
        <v>2176</v>
      </c>
      <c r="D4178" s="145">
        <v>389</v>
      </c>
      <c r="E4178" s="147">
        <v>43179</v>
      </c>
    </row>
    <row r="4179" spans="1:5" s="7" customFormat="1">
      <c r="A4179" s="7" t="s">
        <v>49</v>
      </c>
      <c r="C4179" s="144" t="s">
        <v>2179</v>
      </c>
      <c r="D4179" s="145">
        <v>1731</v>
      </c>
      <c r="E4179" s="147">
        <v>43179</v>
      </c>
    </row>
    <row r="4180" spans="1:5" s="7" customFormat="1">
      <c r="A4180" s="7" t="s">
        <v>49</v>
      </c>
      <c r="C4180" s="144" t="s">
        <v>2182</v>
      </c>
      <c r="D4180" s="145">
        <v>770</v>
      </c>
      <c r="E4180" s="147">
        <v>43179</v>
      </c>
    </row>
    <row r="4181" spans="1:5" s="7" customFormat="1">
      <c r="A4181" s="7" t="s">
        <v>49</v>
      </c>
      <c r="C4181" s="144" t="s">
        <v>2185</v>
      </c>
      <c r="D4181" s="145">
        <v>859</v>
      </c>
      <c r="E4181" s="147">
        <v>43179</v>
      </c>
    </row>
    <row r="4182" spans="1:5" s="7" customFormat="1">
      <c r="A4182" s="7" t="s">
        <v>49</v>
      </c>
      <c r="C4182" s="144" t="s">
        <v>2188</v>
      </c>
      <c r="D4182" s="145">
        <v>450</v>
      </c>
      <c r="E4182" s="147">
        <v>43179</v>
      </c>
    </row>
    <row r="4183" spans="1:5" s="7" customFormat="1">
      <c r="A4183" s="7" t="s">
        <v>49</v>
      </c>
      <c r="C4183" s="144" t="s">
        <v>6257</v>
      </c>
      <c r="D4183" s="145">
        <v>124</v>
      </c>
      <c r="E4183" s="147">
        <v>43179</v>
      </c>
    </row>
    <row r="4184" spans="1:5" s="7" customFormat="1">
      <c r="A4184" s="7" t="s">
        <v>49</v>
      </c>
      <c r="C4184" s="144" t="s">
        <v>7161</v>
      </c>
      <c r="D4184" s="145">
        <v>237</v>
      </c>
      <c r="E4184" s="147">
        <v>43179</v>
      </c>
    </row>
    <row r="4185" spans="1:5" s="7" customFormat="1">
      <c r="A4185" s="7" t="s">
        <v>49</v>
      </c>
      <c r="C4185" s="144" t="s">
        <v>2195</v>
      </c>
      <c r="D4185" s="145">
        <v>96</v>
      </c>
      <c r="E4185" s="147">
        <v>43179</v>
      </c>
    </row>
    <row r="4186" spans="1:5" s="7" customFormat="1">
      <c r="A4186" s="7" t="s">
        <v>49</v>
      </c>
      <c r="C4186" s="144" t="s">
        <v>7163</v>
      </c>
      <c r="D4186" s="145">
        <v>276</v>
      </c>
      <c r="E4186" s="147">
        <v>43179</v>
      </c>
    </row>
    <row r="4187" spans="1:5" s="7" customFormat="1">
      <c r="A4187" s="7" t="s">
        <v>49</v>
      </c>
      <c r="C4187" s="144" t="s">
        <v>2198</v>
      </c>
      <c r="D4187" s="145">
        <v>925</v>
      </c>
      <c r="E4187" s="147">
        <v>43179</v>
      </c>
    </row>
    <row r="4188" spans="1:5" s="7" customFormat="1">
      <c r="A4188" s="7" t="s">
        <v>49</v>
      </c>
      <c r="C4188" s="144" t="s">
        <v>2201</v>
      </c>
      <c r="D4188" s="145">
        <v>480</v>
      </c>
      <c r="E4188" s="147">
        <v>43179</v>
      </c>
    </row>
    <row r="4189" spans="1:5" s="7" customFormat="1">
      <c r="A4189" s="7" t="s">
        <v>49</v>
      </c>
      <c r="C4189" s="144" t="s">
        <v>2204</v>
      </c>
      <c r="D4189" s="145">
        <v>345</v>
      </c>
      <c r="E4189" s="147">
        <v>43179</v>
      </c>
    </row>
    <row r="4190" spans="1:5" s="7" customFormat="1">
      <c r="A4190" s="7" t="s">
        <v>49</v>
      </c>
      <c r="C4190" s="144" t="s">
        <v>2207</v>
      </c>
      <c r="D4190" s="145">
        <v>326</v>
      </c>
      <c r="E4190" s="147">
        <v>43179</v>
      </c>
    </row>
    <row r="4191" spans="1:5" s="7" customFormat="1">
      <c r="A4191" s="7" t="s">
        <v>49</v>
      </c>
      <c r="C4191" s="144" t="s">
        <v>2210</v>
      </c>
      <c r="D4191" s="145">
        <v>198</v>
      </c>
      <c r="E4191" s="147">
        <v>43179</v>
      </c>
    </row>
    <row r="4192" spans="1:5" s="7" customFormat="1">
      <c r="A4192" s="7" t="s">
        <v>49</v>
      </c>
      <c r="C4192" s="144" t="s">
        <v>2213</v>
      </c>
      <c r="D4192" s="145">
        <v>283</v>
      </c>
      <c r="E4192" s="147">
        <v>43179</v>
      </c>
    </row>
    <row r="4193" spans="1:5" s="7" customFormat="1">
      <c r="A4193" s="7" t="s">
        <v>49</v>
      </c>
      <c r="C4193" s="144" t="s">
        <v>2216</v>
      </c>
      <c r="D4193" s="145">
        <v>628</v>
      </c>
      <c r="E4193" s="147">
        <v>43179</v>
      </c>
    </row>
    <row r="4194" spans="1:5" s="7" customFormat="1">
      <c r="A4194" s="7" t="s">
        <v>49</v>
      </c>
      <c r="C4194" s="144" t="s">
        <v>2219</v>
      </c>
      <c r="D4194" s="145">
        <v>847</v>
      </c>
      <c r="E4194" s="147">
        <v>43179</v>
      </c>
    </row>
    <row r="4195" spans="1:5" s="7" customFormat="1">
      <c r="A4195" s="7" t="s">
        <v>49</v>
      </c>
      <c r="C4195" s="144" t="s">
        <v>2222</v>
      </c>
      <c r="D4195" s="145">
        <v>213</v>
      </c>
      <c r="E4195" s="147">
        <v>43179</v>
      </c>
    </row>
    <row r="4196" spans="1:5" s="7" customFormat="1">
      <c r="A4196" s="7" t="s">
        <v>49</v>
      </c>
      <c r="C4196" s="144" t="s">
        <v>2225</v>
      </c>
      <c r="D4196" s="145">
        <v>693</v>
      </c>
      <c r="E4196" s="147">
        <v>43179</v>
      </c>
    </row>
    <row r="4197" spans="1:5" s="7" customFormat="1">
      <c r="A4197" s="7" t="s">
        <v>49</v>
      </c>
      <c r="C4197" s="144" t="s">
        <v>2228</v>
      </c>
      <c r="D4197" s="145">
        <v>2472</v>
      </c>
      <c r="E4197" s="147">
        <v>43179</v>
      </c>
    </row>
    <row r="4198" spans="1:5" s="7" customFormat="1">
      <c r="A4198" s="7" t="s">
        <v>49</v>
      </c>
      <c r="C4198" s="144" t="s">
        <v>2231</v>
      </c>
      <c r="D4198" s="145">
        <v>308</v>
      </c>
      <c r="E4198" s="147">
        <v>43179</v>
      </c>
    </row>
    <row r="4199" spans="1:5" s="7" customFormat="1">
      <c r="A4199" s="7" t="s">
        <v>49</v>
      </c>
      <c r="C4199" s="144" t="s">
        <v>7186</v>
      </c>
      <c r="D4199" s="145">
        <v>556</v>
      </c>
      <c r="E4199" s="147">
        <v>43179</v>
      </c>
    </row>
    <row r="4200" spans="1:5" s="7" customFormat="1">
      <c r="A4200" s="7" t="s">
        <v>49</v>
      </c>
      <c r="C4200" s="144" t="s">
        <v>7188</v>
      </c>
      <c r="D4200" s="145">
        <v>546</v>
      </c>
      <c r="E4200" s="147">
        <v>43179</v>
      </c>
    </row>
    <row r="4201" spans="1:5" s="7" customFormat="1">
      <c r="A4201" s="7" t="s">
        <v>49</v>
      </c>
      <c r="C4201" s="144" t="s">
        <v>7190</v>
      </c>
      <c r="D4201" s="145">
        <v>536</v>
      </c>
      <c r="E4201" s="147">
        <v>43179</v>
      </c>
    </row>
    <row r="4202" spans="1:5" s="7" customFormat="1">
      <c r="A4202" s="7" t="s">
        <v>49</v>
      </c>
      <c r="C4202" s="144" t="s">
        <v>7192</v>
      </c>
      <c r="D4202" s="145">
        <v>450</v>
      </c>
      <c r="E4202" s="147">
        <v>43179</v>
      </c>
    </row>
    <row r="4203" spans="1:5" s="7" customFormat="1">
      <c r="A4203" s="7" t="s">
        <v>49</v>
      </c>
      <c r="C4203" s="144" t="s">
        <v>7194</v>
      </c>
      <c r="D4203" s="145">
        <v>515</v>
      </c>
      <c r="E4203" s="147">
        <v>43179</v>
      </c>
    </row>
    <row r="4204" spans="1:5" s="7" customFormat="1">
      <c r="A4204" s="7" t="s">
        <v>49</v>
      </c>
      <c r="C4204" s="144" t="s">
        <v>2234</v>
      </c>
      <c r="D4204" s="145">
        <v>117</v>
      </c>
      <c r="E4204" s="147">
        <v>43179</v>
      </c>
    </row>
    <row r="4205" spans="1:5" s="7" customFormat="1">
      <c r="A4205" s="7" t="s">
        <v>49</v>
      </c>
      <c r="C4205" s="144" t="s">
        <v>2238</v>
      </c>
      <c r="D4205" s="145">
        <v>2870</v>
      </c>
      <c r="E4205" s="147">
        <v>43179</v>
      </c>
    </row>
    <row r="4206" spans="1:5" s="7" customFormat="1">
      <c r="A4206" s="7" t="s">
        <v>49</v>
      </c>
      <c r="C4206" s="144" t="s">
        <v>2242</v>
      </c>
      <c r="D4206" s="145">
        <v>2877</v>
      </c>
      <c r="E4206" s="147">
        <v>43179</v>
      </c>
    </row>
    <row r="4207" spans="1:5" s="7" customFormat="1">
      <c r="A4207" s="7" t="s">
        <v>49</v>
      </c>
      <c r="C4207" s="144" t="s">
        <v>2245</v>
      </c>
      <c r="D4207" s="145">
        <v>2854</v>
      </c>
      <c r="E4207" s="147">
        <v>43179</v>
      </c>
    </row>
    <row r="4208" spans="1:5" s="7" customFormat="1">
      <c r="A4208" s="7" t="s">
        <v>49</v>
      </c>
      <c r="C4208" s="144" t="s">
        <v>2248</v>
      </c>
      <c r="D4208" s="145">
        <v>715</v>
      </c>
      <c r="E4208" s="147">
        <v>43179</v>
      </c>
    </row>
    <row r="4209" spans="1:5" s="7" customFormat="1">
      <c r="A4209" s="7" t="s">
        <v>49</v>
      </c>
      <c r="C4209" s="144" t="s">
        <v>2251</v>
      </c>
      <c r="D4209" s="145">
        <v>2877</v>
      </c>
      <c r="E4209" s="147">
        <v>43179</v>
      </c>
    </row>
    <row r="4210" spans="1:5" s="7" customFormat="1">
      <c r="A4210" s="7" t="s">
        <v>49</v>
      </c>
      <c r="C4210" s="144" t="s">
        <v>2254</v>
      </c>
      <c r="D4210" s="145">
        <v>2833</v>
      </c>
      <c r="E4210" s="147">
        <v>43179</v>
      </c>
    </row>
    <row r="4211" spans="1:5" s="7" customFormat="1">
      <c r="A4211" s="7" t="s">
        <v>49</v>
      </c>
      <c r="C4211" s="144" t="s">
        <v>2257</v>
      </c>
      <c r="D4211" s="145">
        <v>717</v>
      </c>
      <c r="E4211" s="147">
        <v>43179</v>
      </c>
    </row>
    <row r="4212" spans="1:5" s="7" customFormat="1">
      <c r="A4212" s="7" t="s">
        <v>49</v>
      </c>
      <c r="C4212" s="144" t="s">
        <v>2260</v>
      </c>
      <c r="D4212" s="145">
        <v>717</v>
      </c>
      <c r="E4212" s="147">
        <v>43179</v>
      </c>
    </row>
    <row r="4213" spans="1:5" s="7" customFormat="1">
      <c r="A4213" s="7" t="s">
        <v>49</v>
      </c>
      <c r="C4213" s="144" t="s">
        <v>2263</v>
      </c>
      <c r="D4213" s="145">
        <v>47</v>
      </c>
      <c r="E4213" s="147">
        <v>43179</v>
      </c>
    </row>
    <row r="4214" spans="1:5" s="7" customFormat="1">
      <c r="A4214" s="7" t="s">
        <v>49</v>
      </c>
      <c r="C4214" s="144" t="s">
        <v>2266</v>
      </c>
      <c r="D4214" s="145">
        <v>4</v>
      </c>
      <c r="E4214" s="147">
        <v>43179</v>
      </c>
    </row>
    <row r="4215" spans="1:5" s="7" customFormat="1">
      <c r="A4215" s="7" t="s">
        <v>49</v>
      </c>
      <c r="C4215" s="144" t="s">
        <v>2269</v>
      </c>
      <c r="D4215" s="145">
        <v>273</v>
      </c>
      <c r="E4215" s="147">
        <v>43179</v>
      </c>
    </row>
    <row r="4216" spans="1:5" s="7" customFormat="1">
      <c r="A4216" s="7" t="s">
        <v>49</v>
      </c>
      <c r="C4216" s="144" t="s">
        <v>2272</v>
      </c>
      <c r="D4216" s="145">
        <v>1</v>
      </c>
      <c r="E4216" s="147">
        <v>43179</v>
      </c>
    </row>
    <row r="4217" spans="1:5" s="7" customFormat="1">
      <c r="A4217" s="7" t="s">
        <v>49</v>
      </c>
      <c r="C4217" s="144" t="s">
        <v>2275</v>
      </c>
      <c r="D4217" s="145">
        <v>34</v>
      </c>
      <c r="E4217" s="147">
        <v>43179</v>
      </c>
    </row>
    <row r="4218" spans="1:5" s="7" customFormat="1">
      <c r="A4218" s="7" t="s">
        <v>49</v>
      </c>
      <c r="C4218" s="144" t="s">
        <v>2281</v>
      </c>
      <c r="D4218" s="145">
        <v>969</v>
      </c>
      <c r="E4218" s="147">
        <v>43179</v>
      </c>
    </row>
    <row r="4219" spans="1:5" s="7" customFormat="1">
      <c r="A4219" s="7" t="s">
        <v>49</v>
      </c>
      <c r="C4219" s="144" t="s">
        <v>2284</v>
      </c>
      <c r="D4219" s="145">
        <v>6</v>
      </c>
      <c r="E4219" s="147">
        <v>43179</v>
      </c>
    </row>
    <row r="4220" spans="1:5" s="7" customFormat="1">
      <c r="A4220" s="7" t="s">
        <v>49</v>
      </c>
      <c r="C4220" s="144" t="s">
        <v>2287</v>
      </c>
      <c r="D4220" s="145">
        <v>590</v>
      </c>
      <c r="E4220" s="147">
        <v>43179</v>
      </c>
    </row>
    <row r="4221" spans="1:5" s="7" customFormat="1">
      <c r="A4221" s="7" t="s">
        <v>49</v>
      </c>
      <c r="C4221" s="144" t="s">
        <v>2290</v>
      </c>
      <c r="D4221" s="145">
        <v>0</v>
      </c>
      <c r="E4221" s="147">
        <v>43179</v>
      </c>
    </row>
    <row r="4222" spans="1:5" s="7" customFormat="1">
      <c r="A4222" s="7" t="s">
        <v>49</v>
      </c>
      <c r="C4222" s="144" t="s">
        <v>2293</v>
      </c>
      <c r="D4222" s="145">
        <v>3590</v>
      </c>
      <c r="E4222" s="147">
        <v>43179</v>
      </c>
    </row>
    <row r="4223" spans="1:5" s="7" customFormat="1">
      <c r="A4223" s="7" t="s">
        <v>49</v>
      </c>
      <c r="C4223" s="144" t="s">
        <v>2296</v>
      </c>
      <c r="D4223" s="145">
        <v>4200</v>
      </c>
      <c r="E4223" s="147">
        <v>43179</v>
      </c>
    </row>
    <row r="4224" spans="1:5" s="7" customFormat="1">
      <c r="A4224" s="7" t="s">
        <v>49</v>
      </c>
      <c r="C4224" s="144" t="s">
        <v>2298</v>
      </c>
      <c r="D4224" s="145">
        <v>99</v>
      </c>
      <c r="E4224" s="147">
        <v>43179</v>
      </c>
    </row>
    <row r="4225" spans="1:5" s="7" customFormat="1">
      <c r="A4225" s="7" t="s">
        <v>49</v>
      </c>
      <c r="C4225" s="144" t="s">
        <v>2301</v>
      </c>
      <c r="D4225" s="145">
        <v>249</v>
      </c>
      <c r="E4225" s="147">
        <v>43179</v>
      </c>
    </row>
    <row r="4226" spans="1:5" s="7" customFormat="1">
      <c r="A4226" s="7" t="s">
        <v>49</v>
      </c>
      <c r="C4226" s="144" t="s">
        <v>7239</v>
      </c>
      <c r="D4226" s="145">
        <v>278</v>
      </c>
      <c r="E4226" s="147">
        <v>43179</v>
      </c>
    </row>
    <row r="4227" spans="1:5" s="7" customFormat="1">
      <c r="A4227" s="7" t="s">
        <v>49</v>
      </c>
      <c r="C4227" s="144" t="s">
        <v>2304</v>
      </c>
      <c r="D4227" s="145">
        <v>76</v>
      </c>
      <c r="E4227" s="147">
        <v>43179</v>
      </c>
    </row>
    <row r="4228" spans="1:5" s="7" customFormat="1">
      <c r="A4228" s="7" t="s">
        <v>49</v>
      </c>
      <c r="C4228" s="144" t="s">
        <v>2307</v>
      </c>
      <c r="D4228" s="145">
        <v>1440</v>
      </c>
      <c r="E4228" s="147">
        <v>43179</v>
      </c>
    </row>
    <row r="4229" spans="1:5" s="7" customFormat="1">
      <c r="A4229" s="7" t="s">
        <v>49</v>
      </c>
      <c r="C4229" s="144" t="s">
        <v>2310</v>
      </c>
      <c r="D4229" s="145">
        <v>2140</v>
      </c>
      <c r="E4229" s="147">
        <v>43179</v>
      </c>
    </row>
    <row r="4230" spans="1:5" s="7" customFormat="1">
      <c r="A4230" s="7" t="s">
        <v>49</v>
      </c>
      <c r="C4230" s="144" t="s">
        <v>2313</v>
      </c>
      <c r="D4230" s="145">
        <v>1805</v>
      </c>
      <c r="E4230" s="147">
        <v>43179</v>
      </c>
    </row>
    <row r="4231" spans="1:5" s="7" customFormat="1">
      <c r="A4231" s="7" t="s">
        <v>49</v>
      </c>
      <c r="C4231" s="144" t="s">
        <v>2316</v>
      </c>
      <c r="D4231" s="145">
        <v>1076</v>
      </c>
      <c r="E4231" s="147">
        <v>43179</v>
      </c>
    </row>
    <row r="4232" spans="1:5" s="7" customFormat="1">
      <c r="A4232" s="7" t="s">
        <v>49</v>
      </c>
      <c r="C4232" s="144" t="s">
        <v>7250</v>
      </c>
      <c r="D4232" s="145">
        <v>248</v>
      </c>
      <c r="E4232" s="147">
        <v>43179</v>
      </c>
    </row>
    <row r="4233" spans="1:5" s="7" customFormat="1">
      <c r="A4233" s="7" t="s">
        <v>49</v>
      </c>
      <c r="C4233" s="144" t="s">
        <v>7254</v>
      </c>
      <c r="D4233" s="145">
        <v>21</v>
      </c>
      <c r="E4233" s="147">
        <v>43179</v>
      </c>
    </row>
    <row r="4234" spans="1:5" s="7" customFormat="1">
      <c r="A4234" s="7" t="s">
        <v>49</v>
      </c>
      <c r="C4234" s="144" t="s">
        <v>4996</v>
      </c>
      <c r="D4234" s="145">
        <v>8</v>
      </c>
      <c r="E4234" s="147">
        <v>43179</v>
      </c>
    </row>
    <row r="4235" spans="1:5" s="7" customFormat="1">
      <c r="A4235" s="7" t="s">
        <v>49</v>
      </c>
      <c r="C4235" s="144" t="s">
        <v>5000</v>
      </c>
      <c r="D4235" s="145">
        <v>3</v>
      </c>
      <c r="E4235" s="147">
        <v>43179</v>
      </c>
    </row>
    <row r="4236" spans="1:5" s="7" customFormat="1">
      <c r="A4236" s="7" t="s">
        <v>49</v>
      </c>
      <c r="C4236" s="144" t="s">
        <v>2320</v>
      </c>
      <c r="D4236" s="145">
        <v>54</v>
      </c>
      <c r="E4236" s="147">
        <v>43179</v>
      </c>
    </row>
    <row r="4237" spans="1:5" s="7" customFormat="1">
      <c r="A4237" s="7" t="s">
        <v>49</v>
      </c>
      <c r="C4237" s="144" t="s">
        <v>2323</v>
      </c>
      <c r="D4237" s="145">
        <v>568</v>
      </c>
      <c r="E4237" s="147">
        <v>43179</v>
      </c>
    </row>
    <row r="4238" spans="1:5" s="7" customFormat="1">
      <c r="A4238" s="7" t="s">
        <v>49</v>
      </c>
      <c r="C4238" s="144" t="s">
        <v>2327</v>
      </c>
      <c r="D4238" s="145">
        <v>117</v>
      </c>
      <c r="E4238" s="147">
        <v>43179</v>
      </c>
    </row>
    <row r="4239" spans="1:5" s="7" customFormat="1">
      <c r="A4239" s="7" t="s">
        <v>49</v>
      </c>
      <c r="C4239" s="144" t="s">
        <v>2330</v>
      </c>
      <c r="D4239" s="145">
        <v>234</v>
      </c>
      <c r="E4239" s="147">
        <v>43179</v>
      </c>
    </row>
    <row r="4240" spans="1:5" s="7" customFormat="1">
      <c r="A4240" s="7" t="s">
        <v>49</v>
      </c>
      <c r="C4240" s="144" t="s">
        <v>2333</v>
      </c>
      <c r="D4240" s="145">
        <v>180</v>
      </c>
      <c r="E4240" s="147">
        <v>43179</v>
      </c>
    </row>
    <row r="4241" spans="1:5" s="7" customFormat="1">
      <c r="A4241" s="7" t="s">
        <v>49</v>
      </c>
      <c r="C4241" s="144" t="s">
        <v>2336</v>
      </c>
      <c r="D4241" s="145">
        <v>115</v>
      </c>
      <c r="E4241" s="147">
        <v>43179</v>
      </c>
    </row>
    <row r="4242" spans="1:5" s="7" customFormat="1">
      <c r="A4242" s="7" t="s">
        <v>49</v>
      </c>
      <c r="C4242" s="144" t="s">
        <v>2339</v>
      </c>
      <c r="D4242" s="145">
        <v>706</v>
      </c>
      <c r="E4242" s="147">
        <v>43179</v>
      </c>
    </row>
    <row r="4243" spans="1:5" s="7" customFormat="1">
      <c r="A4243" s="7" t="s">
        <v>49</v>
      </c>
      <c r="C4243" s="144" t="s">
        <v>2342</v>
      </c>
      <c r="D4243" s="145">
        <v>106</v>
      </c>
      <c r="E4243" s="147">
        <v>43179</v>
      </c>
    </row>
    <row r="4244" spans="1:5" s="7" customFormat="1">
      <c r="A4244" s="7" t="s">
        <v>49</v>
      </c>
      <c r="C4244" s="144" t="s">
        <v>2345</v>
      </c>
      <c r="D4244" s="145">
        <v>196</v>
      </c>
      <c r="E4244" s="147">
        <v>43179</v>
      </c>
    </row>
    <row r="4245" spans="1:5" s="7" customFormat="1">
      <c r="A4245" s="7" t="s">
        <v>49</v>
      </c>
      <c r="C4245" s="144" t="s">
        <v>7272</v>
      </c>
      <c r="D4245" s="145">
        <v>8</v>
      </c>
      <c r="E4245" s="147">
        <v>43179</v>
      </c>
    </row>
    <row r="4246" spans="1:5" s="7" customFormat="1">
      <c r="A4246" s="7" t="s">
        <v>49</v>
      </c>
      <c r="C4246" s="144" t="s">
        <v>2348</v>
      </c>
      <c r="D4246" s="145">
        <v>29</v>
      </c>
      <c r="E4246" s="147">
        <v>43179</v>
      </c>
    </row>
    <row r="4247" spans="1:5" s="7" customFormat="1">
      <c r="A4247" s="7" t="s">
        <v>49</v>
      </c>
      <c r="C4247" s="144" t="s">
        <v>2351</v>
      </c>
      <c r="D4247" s="145">
        <v>21</v>
      </c>
      <c r="E4247" s="147">
        <v>43179</v>
      </c>
    </row>
    <row r="4248" spans="1:5" s="7" customFormat="1">
      <c r="A4248" s="7" t="s">
        <v>49</v>
      </c>
      <c r="C4248" s="144" t="s">
        <v>2354</v>
      </c>
      <c r="D4248" s="145">
        <v>54</v>
      </c>
      <c r="E4248" s="147">
        <v>43179</v>
      </c>
    </row>
    <row r="4249" spans="1:5" s="7" customFormat="1">
      <c r="A4249" s="7" t="s">
        <v>49</v>
      </c>
      <c r="C4249" s="144" t="s">
        <v>2357</v>
      </c>
      <c r="D4249" s="145">
        <v>112</v>
      </c>
      <c r="E4249" s="147">
        <v>43179</v>
      </c>
    </row>
    <row r="4250" spans="1:5" s="7" customFormat="1">
      <c r="A4250" s="7" t="s">
        <v>49</v>
      </c>
      <c r="C4250" s="144" t="s">
        <v>2361</v>
      </c>
      <c r="D4250" s="145">
        <v>159</v>
      </c>
      <c r="E4250" s="147">
        <v>43179</v>
      </c>
    </row>
    <row r="4251" spans="1:5" s="7" customFormat="1">
      <c r="A4251" s="7" t="s">
        <v>49</v>
      </c>
      <c r="C4251" s="144" t="s">
        <v>3798</v>
      </c>
      <c r="D4251" s="145">
        <v>6</v>
      </c>
      <c r="E4251" s="147">
        <v>43179</v>
      </c>
    </row>
    <row r="4252" spans="1:5" s="7" customFormat="1">
      <c r="A4252" s="7" t="s">
        <v>49</v>
      </c>
      <c r="C4252" s="144" t="s">
        <v>2367</v>
      </c>
      <c r="D4252" s="145">
        <v>0</v>
      </c>
      <c r="E4252" s="147">
        <v>43179</v>
      </c>
    </row>
    <row r="4253" spans="1:5" s="7" customFormat="1">
      <c r="A4253" s="7" t="s">
        <v>49</v>
      </c>
      <c r="C4253" s="144" t="s">
        <v>7299</v>
      </c>
      <c r="D4253" s="145">
        <v>174</v>
      </c>
      <c r="E4253" s="147">
        <v>43179</v>
      </c>
    </row>
    <row r="4254" spans="1:5" s="7" customFormat="1">
      <c r="A4254" s="7" t="s">
        <v>49</v>
      </c>
      <c r="C4254" s="144" t="s">
        <v>7303</v>
      </c>
      <c r="D4254" s="145">
        <v>1</v>
      </c>
      <c r="E4254" s="147">
        <v>43179</v>
      </c>
    </row>
    <row r="4255" spans="1:5" s="7" customFormat="1">
      <c r="A4255" s="7" t="s">
        <v>49</v>
      </c>
      <c r="C4255" s="144" t="s">
        <v>7306</v>
      </c>
      <c r="D4255" s="145">
        <v>42</v>
      </c>
      <c r="E4255" s="147">
        <v>43179</v>
      </c>
    </row>
    <row r="4256" spans="1:5" s="7" customFormat="1">
      <c r="A4256" s="7" t="s">
        <v>49</v>
      </c>
      <c r="C4256" s="144" t="s">
        <v>7313</v>
      </c>
      <c r="D4256" s="145">
        <v>195</v>
      </c>
      <c r="E4256" s="147">
        <v>43179</v>
      </c>
    </row>
    <row r="4257" spans="1:5" s="7" customFormat="1">
      <c r="A4257" s="7" t="s">
        <v>49</v>
      </c>
      <c r="C4257" s="144" t="s">
        <v>7317</v>
      </c>
      <c r="D4257" s="145">
        <v>8</v>
      </c>
      <c r="E4257" s="147">
        <v>43179</v>
      </c>
    </row>
    <row r="4258" spans="1:5" s="7" customFormat="1">
      <c r="A4258" s="7" t="s">
        <v>49</v>
      </c>
      <c r="C4258" s="144" t="s">
        <v>7319</v>
      </c>
      <c r="D4258" s="145">
        <v>166</v>
      </c>
      <c r="E4258" s="147">
        <v>43179</v>
      </c>
    </row>
    <row r="4259" spans="1:5" s="7" customFormat="1">
      <c r="A4259" s="7" t="s">
        <v>49</v>
      </c>
      <c r="C4259" s="144" t="s">
        <v>7322</v>
      </c>
      <c r="D4259" s="145">
        <v>388</v>
      </c>
      <c r="E4259" s="147">
        <v>43179</v>
      </c>
    </row>
    <row r="4260" spans="1:5" s="7" customFormat="1">
      <c r="A4260" s="7" t="s">
        <v>49</v>
      </c>
      <c r="C4260" s="144" t="s">
        <v>2388</v>
      </c>
      <c r="D4260" s="145">
        <v>87</v>
      </c>
      <c r="E4260" s="147">
        <v>43179</v>
      </c>
    </row>
    <row r="4261" spans="1:5" s="7" customFormat="1">
      <c r="A4261" s="7" t="s">
        <v>49</v>
      </c>
      <c r="C4261" s="144" t="s">
        <v>2394</v>
      </c>
      <c r="D4261" s="145">
        <v>1</v>
      </c>
      <c r="E4261" s="147">
        <v>43179</v>
      </c>
    </row>
    <row r="4262" spans="1:5" s="7" customFormat="1">
      <c r="A4262" s="7" t="s">
        <v>49</v>
      </c>
      <c r="C4262" s="144" t="s">
        <v>2397</v>
      </c>
      <c r="D4262" s="145">
        <v>354</v>
      </c>
      <c r="E4262" s="147">
        <v>43179</v>
      </c>
    </row>
    <row r="4263" spans="1:5" s="7" customFormat="1">
      <c r="A4263" s="7" t="s">
        <v>49</v>
      </c>
      <c r="C4263" s="144" t="s">
        <v>2400</v>
      </c>
      <c r="D4263" s="145">
        <v>352</v>
      </c>
      <c r="E4263" s="147">
        <v>43179</v>
      </c>
    </row>
    <row r="4264" spans="1:5" s="7" customFormat="1">
      <c r="A4264" s="7" t="s">
        <v>49</v>
      </c>
      <c r="C4264" s="144" t="s">
        <v>2403</v>
      </c>
      <c r="D4264" s="145">
        <v>974</v>
      </c>
      <c r="E4264" s="147">
        <v>43179</v>
      </c>
    </row>
    <row r="4265" spans="1:5" s="7" customFormat="1">
      <c r="A4265" s="7" t="s">
        <v>49</v>
      </c>
      <c r="C4265" s="144" t="s">
        <v>2409</v>
      </c>
      <c r="D4265" s="145">
        <v>35</v>
      </c>
      <c r="E4265" s="147">
        <v>43179</v>
      </c>
    </row>
    <row r="4266" spans="1:5" s="7" customFormat="1">
      <c r="A4266" s="7" t="s">
        <v>49</v>
      </c>
      <c r="C4266" s="144" t="s">
        <v>2415</v>
      </c>
      <c r="D4266" s="145">
        <v>206</v>
      </c>
      <c r="E4266" s="147">
        <v>43179</v>
      </c>
    </row>
    <row r="4267" spans="1:5" s="7" customFormat="1">
      <c r="A4267" s="7" t="s">
        <v>49</v>
      </c>
      <c r="C4267" s="144" t="s">
        <v>2418</v>
      </c>
      <c r="D4267" s="145">
        <v>151</v>
      </c>
      <c r="E4267" s="147">
        <v>43179</v>
      </c>
    </row>
    <row r="4268" spans="1:5" s="7" customFormat="1">
      <c r="A4268" s="7" t="s">
        <v>49</v>
      </c>
      <c r="C4268" s="144" t="s">
        <v>2421</v>
      </c>
      <c r="D4268" s="145">
        <v>614</v>
      </c>
      <c r="E4268" s="147">
        <v>43179</v>
      </c>
    </row>
    <row r="4269" spans="1:5" s="7" customFormat="1">
      <c r="A4269" s="7" t="s">
        <v>49</v>
      </c>
      <c r="C4269" s="144" t="s">
        <v>7349</v>
      </c>
      <c r="D4269" s="145">
        <v>101</v>
      </c>
      <c r="E4269" s="147">
        <v>43179</v>
      </c>
    </row>
    <row r="4270" spans="1:5" s="7" customFormat="1">
      <c r="A4270" s="7" t="s">
        <v>49</v>
      </c>
      <c r="C4270" s="144" t="s">
        <v>7351</v>
      </c>
      <c r="D4270" s="145">
        <v>170</v>
      </c>
      <c r="E4270" s="147">
        <v>43179</v>
      </c>
    </row>
    <row r="4271" spans="1:5" s="7" customFormat="1">
      <c r="A4271" s="7" t="s">
        <v>49</v>
      </c>
      <c r="C4271" s="144" t="s">
        <v>2427</v>
      </c>
      <c r="D4271" s="145">
        <v>191</v>
      </c>
      <c r="E4271" s="147">
        <v>43179</v>
      </c>
    </row>
    <row r="4272" spans="1:5" s="7" customFormat="1">
      <c r="A4272" s="7" t="s">
        <v>49</v>
      </c>
      <c r="C4272" s="144" t="s">
        <v>2430</v>
      </c>
      <c r="D4272" s="145">
        <v>131</v>
      </c>
      <c r="E4272" s="147">
        <v>43179</v>
      </c>
    </row>
    <row r="4273" spans="1:5" s="7" customFormat="1">
      <c r="A4273" s="7" t="s">
        <v>49</v>
      </c>
      <c r="C4273" s="144" t="s">
        <v>2433</v>
      </c>
      <c r="D4273" s="145">
        <v>616</v>
      </c>
      <c r="E4273" s="147">
        <v>43179</v>
      </c>
    </row>
    <row r="4274" spans="1:5" s="7" customFormat="1">
      <c r="A4274" s="7" t="s">
        <v>49</v>
      </c>
      <c r="C4274" s="144" t="s">
        <v>2436</v>
      </c>
      <c r="D4274" s="145">
        <v>1523</v>
      </c>
      <c r="E4274" s="147">
        <v>43179</v>
      </c>
    </row>
    <row r="4275" spans="1:5" s="7" customFormat="1">
      <c r="A4275" s="7" t="s">
        <v>49</v>
      </c>
      <c r="C4275" s="144" t="s">
        <v>7364</v>
      </c>
      <c r="D4275" s="145">
        <v>342</v>
      </c>
      <c r="E4275" s="147">
        <v>43179</v>
      </c>
    </row>
    <row r="4276" spans="1:5" s="7" customFormat="1">
      <c r="A4276" s="7" t="s">
        <v>49</v>
      </c>
      <c r="C4276" s="144" t="s">
        <v>3803</v>
      </c>
      <c r="D4276" s="145">
        <v>325</v>
      </c>
      <c r="E4276" s="147">
        <v>43179</v>
      </c>
    </row>
    <row r="4277" spans="1:5" s="7" customFormat="1">
      <c r="A4277" s="7" t="s">
        <v>49</v>
      </c>
      <c r="C4277" s="144" t="s">
        <v>7367</v>
      </c>
      <c r="D4277" s="145">
        <v>206</v>
      </c>
      <c r="E4277" s="147">
        <v>43179</v>
      </c>
    </row>
    <row r="4278" spans="1:5" s="7" customFormat="1">
      <c r="A4278" s="7" t="s">
        <v>49</v>
      </c>
      <c r="C4278" s="144" t="s">
        <v>3804</v>
      </c>
      <c r="D4278" s="145">
        <v>101</v>
      </c>
      <c r="E4278" s="147">
        <v>43179</v>
      </c>
    </row>
    <row r="4279" spans="1:5" s="7" customFormat="1">
      <c r="A4279" s="7" t="s">
        <v>49</v>
      </c>
      <c r="C4279" s="144" t="s">
        <v>7370</v>
      </c>
      <c r="D4279" s="145">
        <v>74</v>
      </c>
      <c r="E4279" s="147">
        <v>43179</v>
      </c>
    </row>
    <row r="4280" spans="1:5" s="7" customFormat="1">
      <c r="A4280" s="7" t="s">
        <v>49</v>
      </c>
      <c r="C4280" s="144" t="s">
        <v>3805</v>
      </c>
      <c r="D4280" s="145">
        <v>148</v>
      </c>
      <c r="E4280" s="147">
        <v>43179</v>
      </c>
    </row>
    <row r="4281" spans="1:5" s="7" customFormat="1">
      <c r="A4281" s="7" t="s">
        <v>49</v>
      </c>
      <c r="C4281" s="144" t="s">
        <v>7373</v>
      </c>
      <c r="D4281" s="145">
        <v>51</v>
      </c>
      <c r="E4281" s="147">
        <v>43179</v>
      </c>
    </row>
    <row r="4282" spans="1:5" s="7" customFormat="1">
      <c r="A4282" s="7" t="s">
        <v>49</v>
      </c>
      <c r="C4282" s="144" t="s">
        <v>2442</v>
      </c>
      <c r="D4282" s="145">
        <v>8</v>
      </c>
      <c r="E4282" s="147">
        <v>43179</v>
      </c>
    </row>
    <row r="4283" spans="1:5" s="7" customFormat="1">
      <c r="A4283" s="7" t="s">
        <v>49</v>
      </c>
      <c r="C4283" s="144" t="s">
        <v>2445</v>
      </c>
      <c r="D4283" s="145">
        <v>1164</v>
      </c>
      <c r="E4283" s="147">
        <v>43179</v>
      </c>
    </row>
    <row r="4284" spans="1:5" s="7" customFormat="1">
      <c r="A4284" s="7" t="s">
        <v>49</v>
      </c>
      <c r="C4284" s="144" t="s">
        <v>2448</v>
      </c>
      <c r="D4284" s="145">
        <v>272</v>
      </c>
      <c r="E4284" s="147">
        <v>43179</v>
      </c>
    </row>
    <row r="4285" spans="1:5" s="7" customFormat="1">
      <c r="A4285" s="7" t="s">
        <v>49</v>
      </c>
      <c r="C4285" s="144" t="s">
        <v>2451</v>
      </c>
      <c r="D4285" s="145">
        <v>335</v>
      </c>
      <c r="E4285" s="147">
        <v>43179</v>
      </c>
    </row>
    <row r="4286" spans="1:5" s="7" customFormat="1">
      <c r="A4286" s="7" t="s">
        <v>49</v>
      </c>
      <c r="C4286" s="144" t="s">
        <v>2454</v>
      </c>
      <c r="D4286" s="145">
        <v>15</v>
      </c>
      <c r="E4286" s="147">
        <v>43179</v>
      </c>
    </row>
    <row r="4287" spans="1:5" s="7" customFormat="1">
      <c r="A4287" s="7" t="s">
        <v>49</v>
      </c>
      <c r="C4287" s="144" t="s">
        <v>2460</v>
      </c>
      <c r="D4287" s="145">
        <v>905</v>
      </c>
      <c r="E4287" s="147">
        <v>43179</v>
      </c>
    </row>
    <row r="4288" spans="1:5" s="7" customFormat="1">
      <c r="A4288" s="7" t="s">
        <v>49</v>
      </c>
      <c r="C4288" s="144" t="s">
        <v>7389</v>
      </c>
      <c r="D4288" s="145">
        <v>143</v>
      </c>
      <c r="E4288" s="147">
        <v>43179</v>
      </c>
    </row>
    <row r="4289" spans="1:5" s="7" customFormat="1">
      <c r="A4289" s="7" t="s">
        <v>49</v>
      </c>
      <c r="C4289" s="144" t="s">
        <v>7391</v>
      </c>
      <c r="D4289" s="145">
        <v>136</v>
      </c>
      <c r="E4289" s="147">
        <v>43179</v>
      </c>
    </row>
    <row r="4290" spans="1:5" s="7" customFormat="1">
      <c r="A4290" s="7" t="s">
        <v>49</v>
      </c>
      <c r="C4290" s="144" t="s">
        <v>7393</v>
      </c>
      <c r="D4290" s="145">
        <v>226</v>
      </c>
      <c r="E4290" s="147">
        <v>43179</v>
      </c>
    </row>
    <row r="4291" spans="1:5" s="7" customFormat="1">
      <c r="A4291" s="7" t="s">
        <v>49</v>
      </c>
      <c r="C4291" s="144" t="s">
        <v>3806</v>
      </c>
      <c r="D4291" s="145">
        <v>264</v>
      </c>
      <c r="E4291" s="147">
        <v>43179</v>
      </c>
    </row>
    <row r="4292" spans="1:5" s="7" customFormat="1">
      <c r="A4292" s="7" t="s">
        <v>49</v>
      </c>
      <c r="C4292" s="144" t="s">
        <v>7395</v>
      </c>
      <c r="D4292" s="145">
        <v>87</v>
      </c>
      <c r="E4292" s="147">
        <v>43179</v>
      </c>
    </row>
    <row r="4293" spans="1:5" s="7" customFormat="1">
      <c r="A4293" s="7" t="s">
        <v>49</v>
      </c>
      <c r="C4293" s="144" t="s">
        <v>2463</v>
      </c>
      <c r="D4293" s="145">
        <v>66</v>
      </c>
      <c r="E4293" s="147">
        <v>43179</v>
      </c>
    </row>
    <row r="4294" spans="1:5" s="7" customFormat="1">
      <c r="A4294" s="7" t="s">
        <v>49</v>
      </c>
      <c r="C4294" s="144" t="s">
        <v>7399</v>
      </c>
      <c r="D4294" s="145">
        <v>1309</v>
      </c>
      <c r="E4294" s="147">
        <v>43179</v>
      </c>
    </row>
    <row r="4295" spans="1:5" s="7" customFormat="1">
      <c r="A4295" s="7" t="s">
        <v>49</v>
      </c>
      <c r="C4295" s="144" t="s">
        <v>7401</v>
      </c>
      <c r="D4295" s="145">
        <v>2526</v>
      </c>
      <c r="E4295" s="147">
        <v>43179</v>
      </c>
    </row>
    <row r="4296" spans="1:5" s="7" customFormat="1">
      <c r="A4296" s="7" t="s">
        <v>49</v>
      </c>
      <c r="C4296" s="144" t="s">
        <v>7403</v>
      </c>
      <c r="D4296" s="145">
        <v>1384</v>
      </c>
      <c r="E4296" s="147">
        <v>43179</v>
      </c>
    </row>
    <row r="4297" spans="1:5" s="7" customFormat="1">
      <c r="A4297" s="7" t="s">
        <v>49</v>
      </c>
      <c r="C4297" s="144" t="s">
        <v>7405</v>
      </c>
      <c r="D4297" s="145">
        <v>300</v>
      </c>
      <c r="E4297" s="147">
        <v>43179</v>
      </c>
    </row>
    <row r="4298" spans="1:5" s="7" customFormat="1">
      <c r="A4298" s="7" t="s">
        <v>49</v>
      </c>
      <c r="C4298" s="144" t="s">
        <v>7407</v>
      </c>
      <c r="D4298" s="145">
        <v>718</v>
      </c>
      <c r="E4298" s="147">
        <v>43179</v>
      </c>
    </row>
    <row r="4299" spans="1:5" s="7" customFormat="1">
      <c r="A4299" s="7" t="s">
        <v>49</v>
      </c>
      <c r="C4299" s="144" t="s">
        <v>7409</v>
      </c>
      <c r="D4299" s="145">
        <v>382</v>
      </c>
      <c r="E4299" s="147">
        <v>43179</v>
      </c>
    </row>
    <row r="4300" spans="1:5" s="7" customFormat="1">
      <c r="A4300" s="7" t="s">
        <v>49</v>
      </c>
      <c r="C4300" s="144" t="s">
        <v>7411</v>
      </c>
      <c r="D4300" s="145">
        <v>139</v>
      </c>
      <c r="E4300" s="147">
        <v>43179</v>
      </c>
    </row>
    <row r="4301" spans="1:5" s="7" customFormat="1">
      <c r="A4301" s="7" t="s">
        <v>49</v>
      </c>
      <c r="C4301" s="144" t="s">
        <v>2466</v>
      </c>
      <c r="D4301" s="145">
        <v>136</v>
      </c>
      <c r="E4301" s="147">
        <v>43179</v>
      </c>
    </row>
    <row r="4302" spans="1:5" s="7" customFormat="1">
      <c r="A4302" s="7" t="s">
        <v>49</v>
      </c>
      <c r="C4302" s="144" t="s">
        <v>2475</v>
      </c>
      <c r="D4302" s="145">
        <v>51</v>
      </c>
      <c r="E4302" s="147">
        <v>43179</v>
      </c>
    </row>
    <row r="4303" spans="1:5" s="7" customFormat="1">
      <c r="A4303" s="7" t="s">
        <v>49</v>
      </c>
      <c r="C4303" s="144" t="s">
        <v>2478</v>
      </c>
      <c r="D4303" s="145">
        <v>69</v>
      </c>
      <c r="E4303" s="147">
        <v>43179</v>
      </c>
    </row>
    <row r="4304" spans="1:5" s="7" customFormat="1">
      <c r="A4304" s="7" t="s">
        <v>49</v>
      </c>
      <c r="C4304" s="144" t="s">
        <v>2483</v>
      </c>
      <c r="D4304" s="145">
        <v>212</v>
      </c>
      <c r="E4304" s="147">
        <v>43179</v>
      </c>
    </row>
    <row r="4305" spans="1:5" s="7" customFormat="1">
      <c r="A4305" s="7" t="s">
        <v>49</v>
      </c>
      <c r="C4305" s="144" t="s">
        <v>3807</v>
      </c>
      <c r="D4305" s="145">
        <v>92</v>
      </c>
      <c r="E4305" s="147">
        <v>43179</v>
      </c>
    </row>
    <row r="4306" spans="1:5" s="7" customFormat="1">
      <c r="A4306" s="7" t="s">
        <v>49</v>
      </c>
      <c r="C4306" s="144" t="s">
        <v>2489</v>
      </c>
      <c r="D4306" s="145">
        <v>599</v>
      </c>
      <c r="E4306" s="147">
        <v>43179</v>
      </c>
    </row>
    <row r="4307" spans="1:5" s="7" customFormat="1">
      <c r="A4307" s="7" t="s">
        <v>49</v>
      </c>
      <c r="C4307" s="144" t="s">
        <v>2492</v>
      </c>
      <c r="D4307" s="145">
        <v>529</v>
      </c>
      <c r="E4307" s="147">
        <v>43179</v>
      </c>
    </row>
    <row r="4308" spans="1:5" s="7" customFormat="1">
      <c r="A4308" s="7" t="s">
        <v>49</v>
      </c>
      <c r="C4308" s="144" t="s">
        <v>7433</v>
      </c>
      <c r="D4308" s="145">
        <v>357</v>
      </c>
      <c r="E4308" s="147">
        <v>43179</v>
      </c>
    </row>
    <row r="4309" spans="1:5" s="7" customFormat="1">
      <c r="A4309" s="7" t="s">
        <v>49</v>
      </c>
      <c r="C4309" s="144" t="s">
        <v>2495</v>
      </c>
      <c r="D4309" s="145">
        <v>465</v>
      </c>
      <c r="E4309" s="147">
        <v>43179</v>
      </c>
    </row>
    <row r="4310" spans="1:5" s="7" customFormat="1">
      <c r="A4310" s="7" t="s">
        <v>49</v>
      </c>
      <c r="C4310" s="144" t="s">
        <v>7436</v>
      </c>
      <c r="D4310" s="145">
        <v>136</v>
      </c>
      <c r="E4310" s="147">
        <v>43179</v>
      </c>
    </row>
    <row r="4311" spans="1:5" s="7" customFormat="1">
      <c r="A4311" s="7" t="s">
        <v>49</v>
      </c>
      <c r="C4311" s="144" t="s">
        <v>2498</v>
      </c>
      <c r="D4311" s="145">
        <v>67</v>
      </c>
      <c r="E4311" s="147">
        <v>43179</v>
      </c>
    </row>
    <row r="4312" spans="1:5" s="7" customFormat="1">
      <c r="A4312" s="7" t="s">
        <v>49</v>
      </c>
      <c r="C4312" s="144" t="s">
        <v>7442</v>
      </c>
      <c r="D4312" s="145">
        <v>0</v>
      </c>
      <c r="E4312" s="147">
        <v>43179</v>
      </c>
    </row>
    <row r="4313" spans="1:5" s="7" customFormat="1">
      <c r="A4313" s="7" t="s">
        <v>49</v>
      </c>
      <c r="C4313" s="144" t="s">
        <v>3808</v>
      </c>
      <c r="D4313" s="145">
        <v>202</v>
      </c>
      <c r="E4313" s="147">
        <v>43179</v>
      </c>
    </row>
    <row r="4314" spans="1:5" s="7" customFormat="1">
      <c r="A4314" s="7" t="s">
        <v>49</v>
      </c>
      <c r="C4314" s="144" t="s">
        <v>7444</v>
      </c>
      <c r="D4314" s="145">
        <v>5</v>
      </c>
      <c r="E4314" s="147">
        <v>43179</v>
      </c>
    </row>
    <row r="4315" spans="1:5" s="7" customFormat="1">
      <c r="A4315" s="7" t="s">
        <v>49</v>
      </c>
      <c r="C4315" s="144" t="s">
        <v>7446</v>
      </c>
      <c r="D4315" s="145">
        <v>495</v>
      </c>
      <c r="E4315" s="147">
        <v>43179</v>
      </c>
    </row>
    <row r="4316" spans="1:5" s="7" customFormat="1">
      <c r="A4316" s="7" t="s">
        <v>49</v>
      </c>
      <c r="C4316" s="144" t="s">
        <v>3809</v>
      </c>
      <c r="D4316" s="145">
        <v>454</v>
      </c>
      <c r="E4316" s="147">
        <v>43179</v>
      </c>
    </row>
    <row r="4317" spans="1:5" s="7" customFormat="1">
      <c r="A4317" s="7" t="s">
        <v>49</v>
      </c>
      <c r="C4317" s="144" t="s">
        <v>3810</v>
      </c>
      <c r="D4317" s="145">
        <v>100</v>
      </c>
      <c r="E4317" s="147">
        <v>43179</v>
      </c>
    </row>
    <row r="4318" spans="1:5" s="7" customFormat="1">
      <c r="A4318" s="7" t="s">
        <v>49</v>
      </c>
      <c r="C4318" s="144" t="s">
        <v>3811</v>
      </c>
      <c r="D4318" s="145">
        <v>87</v>
      </c>
      <c r="E4318" s="147">
        <v>43179</v>
      </c>
    </row>
    <row r="4319" spans="1:5" s="7" customFormat="1">
      <c r="A4319" s="7" t="s">
        <v>49</v>
      </c>
      <c r="C4319" s="144" t="s">
        <v>7451</v>
      </c>
      <c r="D4319" s="145">
        <v>4</v>
      </c>
      <c r="E4319" s="147">
        <v>43179</v>
      </c>
    </row>
    <row r="4320" spans="1:5" s="7" customFormat="1">
      <c r="A4320" s="7" t="s">
        <v>49</v>
      </c>
      <c r="C4320" s="144" t="s">
        <v>7453</v>
      </c>
      <c r="D4320" s="145">
        <v>0</v>
      </c>
      <c r="E4320" s="147">
        <v>43179</v>
      </c>
    </row>
    <row r="4321" spans="1:5" s="7" customFormat="1">
      <c r="A4321" s="7" t="s">
        <v>49</v>
      </c>
      <c r="C4321" s="144" t="s">
        <v>7455</v>
      </c>
      <c r="D4321" s="145">
        <v>26</v>
      </c>
      <c r="E4321" s="147">
        <v>43179</v>
      </c>
    </row>
    <row r="4322" spans="1:5" s="7" customFormat="1">
      <c r="A4322" s="7" t="s">
        <v>49</v>
      </c>
      <c r="C4322" s="144" t="s">
        <v>7457</v>
      </c>
      <c r="D4322" s="145">
        <v>904</v>
      </c>
      <c r="E4322" s="147">
        <v>43179</v>
      </c>
    </row>
    <row r="4323" spans="1:5" s="7" customFormat="1">
      <c r="A4323" s="7" t="s">
        <v>49</v>
      </c>
      <c r="C4323" s="144" t="s">
        <v>7459</v>
      </c>
      <c r="D4323" s="145">
        <v>28</v>
      </c>
      <c r="E4323" s="147">
        <v>43179</v>
      </c>
    </row>
    <row r="4324" spans="1:5" s="7" customFormat="1">
      <c r="A4324" s="7" t="s">
        <v>49</v>
      </c>
      <c r="C4324" s="144" t="s">
        <v>3812</v>
      </c>
      <c r="D4324" s="145">
        <v>469</v>
      </c>
      <c r="E4324" s="147">
        <v>43179</v>
      </c>
    </row>
    <row r="4325" spans="1:5" s="7" customFormat="1">
      <c r="A4325" s="7" t="s">
        <v>49</v>
      </c>
      <c r="C4325" s="144" t="s">
        <v>7462</v>
      </c>
      <c r="D4325" s="145">
        <v>83</v>
      </c>
      <c r="E4325" s="147">
        <v>43179</v>
      </c>
    </row>
    <row r="4326" spans="1:5" s="7" customFormat="1">
      <c r="A4326" s="7" t="s">
        <v>49</v>
      </c>
      <c r="C4326" s="144" t="s">
        <v>7466</v>
      </c>
      <c r="D4326" s="145">
        <v>81</v>
      </c>
      <c r="E4326" s="147">
        <v>43179</v>
      </c>
    </row>
    <row r="4327" spans="1:5" s="7" customFormat="1">
      <c r="A4327" s="7" t="s">
        <v>49</v>
      </c>
      <c r="C4327" s="144" t="s">
        <v>2505</v>
      </c>
      <c r="D4327" s="145">
        <v>388</v>
      </c>
      <c r="E4327" s="147">
        <v>43179</v>
      </c>
    </row>
    <row r="4328" spans="1:5" s="7" customFormat="1">
      <c r="A4328" s="7" t="s">
        <v>49</v>
      </c>
      <c r="C4328" s="144" t="s">
        <v>7475</v>
      </c>
      <c r="D4328" s="145">
        <v>371</v>
      </c>
      <c r="E4328" s="147">
        <v>43179</v>
      </c>
    </row>
    <row r="4329" spans="1:5" s="7" customFormat="1">
      <c r="A4329" s="7" t="s">
        <v>49</v>
      </c>
      <c r="C4329" s="144" t="s">
        <v>2514</v>
      </c>
      <c r="D4329" s="145">
        <v>442</v>
      </c>
      <c r="E4329" s="147">
        <v>43179</v>
      </c>
    </row>
    <row r="4330" spans="1:5" s="7" customFormat="1">
      <c r="A4330" s="7" t="s">
        <v>49</v>
      </c>
      <c r="C4330" s="144" t="s">
        <v>2517</v>
      </c>
      <c r="D4330" s="145">
        <v>876</v>
      </c>
      <c r="E4330" s="147">
        <v>43179</v>
      </c>
    </row>
    <row r="4331" spans="1:5" s="7" customFormat="1">
      <c r="A4331" s="7" t="s">
        <v>49</v>
      </c>
      <c r="C4331" s="144" t="s">
        <v>2520</v>
      </c>
      <c r="D4331" s="145">
        <v>498</v>
      </c>
      <c r="E4331" s="147">
        <v>43179</v>
      </c>
    </row>
    <row r="4332" spans="1:5" s="7" customFormat="1">
      <c r="A4332" s="7" t="s">
        <v>49</v>
      </c>
      <c r="C4332" s="144" t="s">
        <v>3813</v>
      </c>
      <c r="D4332" s="145">
        <v>102</v>
      </c>
      <c r="E4332" s="147">
        <v>43179</v>
      </c>
    </row>
    <row r="4333" spans="1:5" s="7" customFormat="1">
      <c r="A4333" s="7" t="s">
        <v>49</v>
      </c>
      <c r="C4333" s="144" t="s">
        <v>2524</v>
      </c>
      <c r="D4333" s="145">
        <v>9</v>
      </c>
      <c r="E4333" s="147">
        <v>43179</v>
      </c>
    </row>
    <row r="4334" spans="1:5" s="7" customFormat="1">
      <c r="A4334" s="7" t="s">
        <v>49</v>
      </c>
      <c r="C4334" s="144" t="s">
        <v>7489</v>
      </c>
      <c r="D4334" s="145">
        <v>43</v>
      </c>
      <c r="E4334" s="147">
        <v>43179</v>
      </c>
    </row>
    <row r="4335" spans="1:5" s="7" customFormat="1">
      <c r="A4335" s="7" t="s">
        <v>49</v>
      </c>
      <c r="C4335" s="144" t="s">
        <v>2528</v>
      </c>
      <c r="D4335" s="145">
        <v>267</v>
      </c>
      <c r="E4335" s="147">
        <v>43179</v>
      </c>
    </row>
    <row r="4336" spans="1:5" s="7" customFormat="1">
      <c r="A4336" s="7" t="s">
        <v>49</v>
      </c>
      <c r="C4336" s="144" t="s">
        <v>2532</v>
      </c>
      <c r="D4336" s="145">
        <v>543</v>
      </c>
      <c r="E4336" s="147">
        <v>43179</v>
      </c>
    </row>
    <row r="4337" spans="1:5" s="7" customFormat="1">
      <c r="A4337" s="7" t="s">
        <v>49</v>
      </c>
      <c r="C4337" s="144" t="s">
        <v>3814</v>
      </c>
      <c r="D4337" s="145">
        <v>285</v>
      </c>
      <c r="E4337" s="147">
        <v>43179</v>
      </c>
    </row>
    <row r="4338" spans="1:5" s="7" customFormat="1">
      <c r="A4338" s="7" t="s">
        <v>49</v>
      </c>
      <c r="C4338" s="144" t="s">
        <v>2538</v>
      </c>
      <c r="D4338" s="145">
        <v>575</v>
      </c>
      <c r="E4338" s="147">
        <v>43179</v>
      </c>
    </row>
    <row r="4339" spans="1:5" s="7" customFormat="1">
      <c r="A4339" s="7" t="s">
        <v>49</v>
      </c>
      <c r="C4339" s="144" t="s">
        <v>7500</v>
      </c>
      <c r="D4339" s="145">
        <v>478</v>
      </c>
      <c r="E4339" s="147">
        <v>43179</v>
      </c>
    </row>
    <row r="4340" spans="1:5" s="7" customFormat="1">
      <c r="A4340" s="7" t="s">
        <v>49</v>
      </c>
      <c r="C4340" s="144" t="s">
        <v>3393</v>
      </c>
      <c r="D4340" s="145">
        <v>38</v>
      </c>
      <c r="E4340" s="147">
        <v>43179</v>
      </c>
    </row>
    <row r="4341" spans="1:5" s="7" customFormat="1">
      <c r="A4341" s="7" t="s">
        <v>49</v>
      </c>
      <c r="C4341" s="144" t="s">
        <v>2544</v>
      </c>
      <c r="D4341" s="145">
        <v>370</v>
      </c>
      <c r="E4341" s="147">
        <v>43179</v>
      </c>
    </row>
    <row r="4342" spans="1:5" s="7" customFormat="1">
      <c r="A4342" s="7" t="s">
        <v>49</v>
      </c>
      <c r="C4342" s="144" t="s">
        <v>7508</v>
      </c>
      <c r="D4342" s="145">
        <v>489</v>
      </c>
      <c r="E4342" s="147">
        <v>43179</v>
      </c>
    </row>
    <row r="4343" spans="1:5" s="7" customFormat="1">
      <c r="A4343" s="7" t="s">
        <v>49</v>
      </c>
      <c r="C4343" s="144" t="s">
        <v>2547</v>
      </c>
      <c r="D4343" s="145">
        <v>1021</v>
      </c>
      <c r="E4343" s="147">
        <v>43179</v>
      </c>
    </row>
    <row r="4344" spans="1:5" s="7" customFormat="1">
      <c r="A4344" s="7" t="s">
        <v>49</v>
      </c>
      <c r="C4344" s="144" t="s">
        <v>2550</v>
      </c>
      <c r="D4344" s="145">
        <v>1572</v>
      </c>
      <c r="E4344" s="147">
        <v>43179</v>
      </c>
    </row>
    <row r="4345" spans="1:5" s="7" customFormat="1">
      <c r="A4345" s="7" t="s">
        <v>49</v>
      </c>
      <c r="C4345" s="144" t="s">
        <v>3815</v>
      </c>
      <c r="D4345" s="145">
        <v>216</v>
      </c>
      <c r="E4345" s="147">
        <v>43179</v>
      </c>
    </row>
    <row r="4346" spans="1:5" s="7" customFormat="1">
      <c r="A4346" s="7" t="s">
        <v>49</v>
      </c>
      <c r="C4346" s="144" t="s">
        <v>2561</v>
      </c>
      <c r="D4346" s="145">
        <v>203</v>
      </c>
      <c r="E4346" s="147">
        <v>43179</v>
      </c>
    </row>
    <row r="4347" spans="1:5" s="7" customFormat="1">
      <c r="A4347" s="7" t="s">
        <v>49</v>
      </c>
      <c r="C4347" s="144" t="s">
        <v>5002</v>
      </c>
      <c r="D4347" s="145">
        <v>14</v>
      </c>
      <c r="E4347" s="147">
        <v>43179</v>
      </c>
    </row>
    <row r="4348" spans="1:5" s="7" customFormat="1">
      <c r="A4348" s="7" t="s">
        <v>49</v>
      </c>
      <c r="C4348" s="144" t="s">
        <v>7523</v>
      </c>
      <c r="D4348" s="145">
        <v>480</v>
      </c>
      <c r="E4348" s="147">
        <v>43179</v>
      </c>
    </row>
    <row r="4349" spans="1:5" s="7" customFormat="1">
      <c r="A4349" s="7" t="s">
        <v>49</v>
      </c>
      <c r="C4349" s="144" t="s">
        <v>2563</v>
      </c>
      <c r="D4349" s="145">
        <v>767</v>
      </c>
      <c r="E4349" s="147">
        <v>43179</v>
      </c>
    </row>
    <row r="4350" spans="1:5" s="7" customFormat="1">
      <c r="A4350" s="7" t="s">
        <v>49</v>
      </c>
      <c r="C4350" s="144" t="s">
        <v>2567</v>
      </c>
      <c r="D4350" s="145">
        <v>0</v>
      </c>
      <c r="E4350" s="147">
        <v>43179</v>
      </c>
    </row>
    <row r="4351" spans="1:5" s="7" customFormat="1">
      <c r="A4351" s="7" t="s">
        <v>49</v>
      </c>
      <c r="C4351" s="144" t="s">
        <v>2570</v>
      </c>
      <c r="D4351" s="145">
        <v>14</v>
      </c>
      <c r="E4351" s="147">
        <v>43179</v>
      </c>
    </row>
    <row r="4352" spans="1:5" s="7" customFormat="1">
      <c r="A4352" s="7" t="s">
        <v>49</v>
      </c>
      <c r="C4352" s="144" t="s">
        <v>2573</v>
      </c>
      <c r="D4352" s="145">
        <v>434</v>
      </c>
      <c r="E4352" s="147">
        <v>43179</v>
      </c>
    </row>
    <row r="4353" spans="1:5" s="7" customFormat="1">
      <c r="A4353" s="7" t="s">
        <v>49</v>
      </c>
      <c r="C4353" s="144" t="s">
        <v>2576</v>
      </c>
      <c r="D4353" s="145">
        <v>445</v>
      </c>
      <c r="E4353" s="147">
        <v>43179</v>
      </c>
    </row>
    <row r="4354" spans="1:5" s="7" customFormat="1">
      <c r="A4354" s="7" t="s">
        <v>49</v>
      </c>
      <c r="C4354" s="144" t="s">
        <v>2581</v>
      </c>
      <c r="D4354" s="145">
        <v>19</v>
      </c>
      <c r="E4354" s="147">
        <v>43179</v>
      </c>
    </row>
    <row r="4355" spans="1:5" s="7" customFormat="1">
      <c r="A4355" s="7" t="s">
        <v>49</v>
      </c>
      <c r="C4355" s="144" t="s">
        <v>2584</v>
      </c>
      <c r="D4355" s="145">
        <v>257</v>
      </c>
      <c r="E4355" s="147">
        <v>43179</v>
      </c>
    </row>
    <row r="4356" spans="1:5" s="7" customFormat="1">
      <c r="A4356" s="7" t="s">
        <v>49</v>
      </c>
      <c r="C4356" s="144" t="s">
        <v>2590</v>
      </c>
      <c r="D4356" s="145">
        <v>133</v>
      </c>
      <c r="E4356" s="147">
        <v>43179</v>
      </c>
    </row>
    <row r="4357" spans="1:5" s="7" customFormat="1">
      <c r="A4357" s="7" t="s">
        <v>49</v>
      </c>
      <c r="C4357" s="144" t="s">
        <v>2596</v>
      </c>
      <c r="D4357" s="145">
        <v>297</v>
      </c>
      <c r="E4357" s="147">
        <v>43179</v>
      </c>
    </row>
    <row r="4358" spans="1:5" s="7" customFormat="1">
      <c r="A4358" s="7" t="s">
        <v>49</v>
      </c>
      <c r="C4358" s="144" t="s">
        <v>2605</v>
      </c>
      <c r="D4358" s="145">
        <v>123</v>
      </c>
      <c r="E4358" s="147">
        <v>43179</v>
      </c>
    </row>
    <row r="4359" spans="1:5" s="7" customFormat="1">
      <c r="A4359" s="7" t="s">
        <v>49</v>
      </c>
      <c r="C4359" s="144" t="s">
        <v>7556</v>
      </c>
      <c r="D4359" s="145">
        <v>133</v>
      </c>
      <c r="E4359" s="147">
        <v>43179</v>
      </c>
    </row>
    <row r="4360" spans="1:5" s="7" customFormat="1">
      <c r="A4360" s="7" t="s">
        <v>49</v>
      </c>
      <c r="C4360" s="144" t="s">
        <v>2608</v>
      </c>
      <c r="D4360" s="145">
        <v>140</v>
      </c>
      <c r="E4360" s="147">
        <v>43179</v>
      </c>
    </row>
    <row r="4361" spans="1:5" s="7" customFormat="1">
      <c r="A4361" s="7" t="s">
        <v>49</v>
      </c>
      <c r="C4361" s="144" t="s">
        <v>2611</v>
      </c>
      <c r="D4361" s="145">
        <v>1</v>
      </c>
      <c r="E4361" s="147">
        <v>43179</v>
      </c>
    </row>
    <row r="4362" spans="1:5" s="7" customFormat="1">
      <c r="A4362" s="7" t="s">
        <v>49</v>
      </c>
      <c r="C4362" s="144" t="s">
        <v>7561</v>
      </c>
      <c r="D4362" s="145">
        <v>377</v>
      </c>
      <c r="E4362" s="147">
        <v>43179</v>
      </c>
    </row>
    <row r="4363" spans="1:5" s="7" customFormat="1">
      <c r="A4363" s="7" t="s">
        <v>49</v>
      </c>
      <c r="C4363" s="144" t="s">
        <v>2614</v>
      </c>
      <c r="D4363" s="145">
        <v>182</v>
      </c>
      <c r="E4363" s="147">
        <v>43179</v>
      </c>
    </row>
    <row r="4364" spans="1:5" s="7" customFormat="1">
      <c r="A4364" s="7" t="s">
        <v>49</v>
      </c>
      <c r="C4364" s="144" t="s">
        <v>7565</v>
      </c>
      <c r="D4364" s="145">
        <v>224</v>
      </c>
      <c r="E4364" s="147">
        <v>43179</v>
      </c>
    </row>
    <row r="4365" spans="1:5" s="7" customFormat="1">
      <c r="A4365" s="7" t="s">
        <v>49</v>
      </c>
      <c r="C4365" s="144" t="s">
        <v>2617</v>
      </c>
      <c r="D4365" s="145">
        <v>321</v>
      </c>
      <c r="E4365" s="147">
        <v>43179</v>
      </c>
    </row>
    <row r="4366" spans="1:5" s="7" customFormat="1">
      <c r="A4366" s="7" t="s">
        <v>49</v>
      </c>
      <c r="C4366" s="144" t="s">
        <v>2620</v>
      </c>
      <c r="D4366" s="145">
        <v>140</v>
      </c>
      <c r="E4366" s="147">
        <v>43179</v>
      </c>
    </row>
    <row r="4367" spans="1:5" s="7" customFormat="1">
      <c r="A4367" s="7" t="s">
        <v>49</v>
      </c>
      <c r="C4367" s="144" t="s">
        <v>2623</v>
      </c>
      <c r="D4367" s="145">
        <v>909</v>
      </c>
      <c r="E4367" s="147">
        <v>43179</v>
      </c>
    </row>
    <row r="4368" spans="1:5" s="7" customFormat="1">
      <c r="A4368" s="7" t="s">
        <v>49</v>
      </c>
      <c r="C4368" s="144" t="s">
        <v>2626</v>
      </c>
      <c r="D4368" s="145">
        <v>0</v>
      </c>
      <c r="E4368" s="147">
        <v>43179</v>
      </c>
    </row>
    <row r="4369" spans="1:5" s="7" customFormat="1">
      <c r="A4369" s="7" t="s">
        <v>49</v>
      </c>
      <c r="C4369" s="144" t="s">
        <v>2629</v>
      </c>
      <c r="D4369" s="145">
        <v>296</v>
      </c>
      <c r="E4369" s="147">
        <v>43179</v>
      </c>
    </row>
    <row r="4370" spans="1:5" s="7" customFormat="1">
      <c r="A4370" s="7" t="s">
        <v>49</v>
      </c>
      <c r="C4370" s="144" t="s">
        <v>3817</v>
      </c>
      <c r="D4370" s="145">
        <v>343</v>
      </c>
      <c r="E4370" s="147">
        <v>43179</v>
      </c>
    </row>
    <row r="4371" spans="1:5" s="7" customFormat="1">
      <c r="A4371" s="7" t="s">
        <v>49</v>
      </c>
      <c r="C4371" s="144" t="s">
        <v>3818</v>
      </c>
      <c r="D4371" s="145">
        <v>186</v>
      </c>
      <c r="E4371" s="147">
        <v>43179</v>
      </c>
    </row>
    <row r="4372" spans="1:5" s="7" customFormat="1">
      <c r="A4372" s="7" t="s">
        <v>49</v>
      </c>
      <c r="C4372" s="144" t="s">
        <v>3819</v>
      </c>
      <c r="D4372" s="145">
        <v>290</v>
      </c>
      <c r="E4372" s="147">
        <v>43179</v>
      </c>
    </row>
    <row r="4373" spans="1:5" s="7" customFormat="1">
      <c r="A4373" s="7" t="s">
        <v>49</v>
      </c>
      <c r="C4373" s="144" t="s">
        <v>2632</v>
      </c>
      <c r="D4373" s="145">
        <v>69</v>
      </c>
      <c r="E4373" s="147">
        <v>43179</v>
      </c>
    </row>
    <row r="4374" spans="1:5" s="7" customFormat="1">
      <c r="A4374" s="7" t="s">
        <v>49</v>
      </c>
      <c r="C4374" s="144" t="s">
        <v>2635</v>
      </c>
      <c r="D4374" s="145">
        <v>195</v>
      </c>
      <c r="E4374" s="147">
        <v>43179</v>
      </c>
    </row>
    <row r="4375" spans="1:5" s="7" customFormat="1">
      <c r="A4375" s="7" t="s">
        <v>49</v>
      </c>
      <c r="C4375" s="144" t="s">
        <v>2638</v>
      </c>
      <c r="D4375" s="145">
        <v>11</v>
      </c>
      <c r="E4375" s="147">
        <v>43179</v>
      </c>
    </row>
    <row r="4376" spans="1:5" s="7" customFormat="1">
      <c r="A4376" s="7" t="s">
        <v>49</v>
      </c>
      <c r="C4376" s="144" t="s">
        <v>7590</v>
      </c>
      <c r="D4376" s="145">
        <v>839</v>
      </c>
      <c r="E4376" s="147">
        <v>43179</v>
      </c>
    </row>
    <row r="4377" spans="1:5" s="7" customFormat="1">
      <c r="A4377" s="7" t="s">
        <v>49</v>
      </c>
      <c r="C4377" s="144" t="s">
        <v>7592</v>
      </c>
      <c r="D4377" s="145">
        <v>793</v>
      </c>
      <c r="E4377" s="147">
        <v>43179</v>
      </c>
    </row>
    <row r="4378" spans="1:5" s="7" customFormat="1">
      <c r="A4378" s="7" t="s">
        <v>49</v>
      </c>
      <c r="C4378" s="144" t="s">
        <v>7594</v>
      </c>
      <c r="D4378" s="145">
        <v>75</v>
      </c>
      <c r="E4378" s="147">
        <v>43179</v>
      </c>
    </row>
    <row r="4379" spans="1:5" s="7" customFormat="1">
      <c r="A4379" s="7" t="s">
        <v>49</v>
      </c>
      <c r="C4379" s="144" t="s">
        <v>2641</v>
      </c>
      <c r="D4379" s="145">
        <v>85</v>
      </c>
      <c r="E4379" s="147">
        <v>43179</v>
      </c>
    </row>
    <row r="4380" spans="1:5" s="7" customFormat="1">
      <c r="A4380" s="7" t="s">
        <v>49</v>
      </c>
      <c r="C4380" s="144" t="s">
        <v>2647</v>
      </c>
      <c r="D4380" s="145">
        <v>352</v>
      </c>
      <c r="E4380" s="147">
        <v>43179</v>
      </c>
    </row>
    <row r="4381" spans="1:5" s="7" customFormat="1">
      <c r="A4381" s="7" t="s">
        <v>49</v>
      </c>
      <c r="C4381" s="144" t="s">
        <v>2650</v>
      </c>
      <c r="D4381" s="145">
        <v>296</v>
      </c>
      <c r="E4381" s="147">
        <v>43179</v>
      </c>
    </row>
    <row r="4382" spans="1:5" s="7" customFormat="1">
      <c r="A4382" s="7" t="s">
        <v>49</v>
      </c>
      <c r="C4382" s="144" t="s">
        <v>2653</v>
      </c>
      <c r="D4382" s="145">
        <v>241</v>
      </c>
      <c r="E4382" s="147">
        <v>43179</v>
      </c>
    </row>
    <row r="4383" spans="1:5" s="7" customFormat="1">
      <c r="A4383" s="7" t="s">
        <v>49</v>
      </c>
      <c r="C4383" s="144" t="s">
        <v>7606</v>
      </c>
      <c r="D4383" s="145">
        <v>119</v>
      </c>
      <c r="E4383" s="147">
        <v>43179</v>
      </c>
    </row>
    <row r="4384" spans="1:5" s="7" customFormat="1">
      <c r="A4384" s="7" t="s">
        <v>49</v>
      </c>
      <c r="C4384" s="144" t="s">
        <v>2656</v>
      </c>
      <c r="D4384" s="145">
        <v>49</v>
      </c>
      <c r="E4384" s="147">
        <v>43179</v>
      </c>
    </row>
    <row r="4385" spans="1:5" s="7" customFormat="1">
      <c r="A4385" s="7" t="s">
        <v>49</v>
      </c>
      <c r="C4385" s="144" t="s">
        <v>2659</v>
      </c>
      <c r="D4385" s="145">
        <v>88</v>
      </c>
      <c r="E4385" s="147">
        <v>43179</v>
      </c>
    </row>
    <row r="4386" spans="1:5" s="7" customFormat="1">
      <c r="A4386" s="7" t="s">
        <v>49</v>
      </c>
      <c r="C4386" s="144" t="s">
        <v>3821</v>
      </c>
      <c r="D4386" s="145">
        <v>0</v>
      </c>
      <c r="E4386" s="147">
        <v>43179</v>
      </c>
    </row>
    <row r="4387" spans="1:5" s="7" customFormat="1">
      <c r="A4387" s="7" t="s">
        <v>49</v>
      </c>
      <c r="C4387" s="144" t="s">
        <v>2665</v>
      </c>
      <c r="D4387" s="145">
        <v>1423</v>
      </c>
      <c r="E4387" s="147">
        <v>43179</v>
      </c>
    </row>
    <row r="4388" spans="1:5" s="7" customFormat="1">
      <c r="A4388" s="7" t="s">
        <v>49</v>
      </c>
      <c r="C4388" s="144" t="s">
        <v>2668</v>
      </c>
      <c r="D4388" s="145">
        <v>1429</v>
      </c>
      <c r="E4388" s="147">
        <v>43179</v>
      </c>
    </row>
    <row r="4389" spans="1:5" s="7" customFormat="1">
      <c r="A4389" s="7" t="s">
        <v>49</v>
      </c>
      <c r="C4389" s="144" t="s">
        <v>2671</v>
      </c>
      <c r="D4389" s="145">
        <v>1293</v>
      </c>
      <c r="E4389" s="147">
        <v>43179</v>
      </c>
    </row>
    <row r="4390" spans="1:5" s="7" customFormat="1">
      <c r="A4390" s="7" t="s">
        <v>49</v>
      </c>
      <c r="C4390" s="144" t="s">
        <v>2674</v>
      </c>
      <c r="D4390" s="145">
        <v>380</v>
      </c>
      <c r="E4390" s="147">
        <v>43179</v>
      </c>
    </row>
    <row r="4391" spans="1:5" s="7" customFormat="1">
      <c r="A4391" s="7" t="s">
        <v>49</v>
      </c>
      <c r="C4391" s="144" t="s">
        <v>2680</v>
      </c>
      <c r="D4391" s="145">
        <v>1</v>
      </c>
      <c r="E4391" s="147">
        <v>43179</v>
      </c>
    </row>
    <row r="4392" spans="1:5" s="7" customFormat="1">
      <c r="A4392" s="7" t="s">
        <v>49</v>
      </c>
      <c r="C4392" s="144" t="s">
        <v>2686</v>
      </c>
      <c r="D4392" s="145">
        <v>391</v>
      </c>
      <c r="E4392" s="147">
        <v>43179</v>
      </c>
    </row>
    <row r="4393" spans="1:5" s="7" customFormat="1">
      <c r="A4393" s="7" t="s">
        <v>49</v>
      </c>
      <c r="C4393" s="144" t="s">
        <v>2689</v>
      </c>
      <c r="D4393" s="145">
        <v>10</v>
      </c>
      <c r="E4393" s="147">
        <v>43179</v>
      </c>
    </row>
    <row r="4394" spans="1:5" s="7" customFormat="1">
      <c r="A4394" s="7" t="s">
        <v>49</v>
      </c>
      <c r="C4394" s="144" t="s">
        <v>3823</v>
      </c>
      <c r="D4394" s="145">
        <v>88</v>
      </c>
      <c r="E4394" s="147">
        <v>43179</v>
      </c>
    </row>
    <row r="4395" spans="1:5" s="7" customFormat="1">
      <c r="A4395" s="7" t="s">
        <v>49</v>
      </c>
      <c r="C4395" s="144" t="s">
        <v>7634</v>
      </c>
      <c r="D4395" s="145">
        <v>463</v>
      </c>
      <c r="E4395" s="147">
        <v>43179</v>
      </c>
    </row>
    <row r="4396" spans="1:5" s="7" customFormat="1">
      <c r="A4396" s="7" t="s">
        <v>49</v>
      </c>
      <c r="C4396" s="144" t="s">
        <v>9251</v>
      </c>
      <c r="D4396" s="145">
        <v>556</v>
      </c>
      <c r="E4396" s="147">
        <v>43179</v>
      </c>
    </row>
    <row r="4397" spans="1:5" s="7" customFormat="1">
      <c r="A4397" s="7" t="s">
        <v>49</v>
      </c>
      <c r="C4397" s="144" t="s">
        <v>2692</v>
      </c>
      <c r="D4397" s="145">
        <v>1694</v>
      </c>
      <c r="E4397" s="147">
        <v>43179</v>
      </c>
    </row>
    <row r="4398" spans="1:5" s="7" customFormat="1">
      <c r="A4398" s="7" t="s">
        <v>49</v>
      </c>
      <c r="C4398" s="144" t="s">
        <v>2695</v>
      </c>
      <c r="D4398" s="145">
        <v>4</v>
      </c>
      <c r="E4398" s="147">
        <v>43179</v>
      </c>
    </row>
    <row r="4399" spans="1:5" s="7" customFormat="1">
      <c r="A4399" s="7" t="s">
        <v>49</v>
      </c>
      <c r="C4399" s="144" t="s">
        <v>2698</v>
      </c>
      <c r="D4399" s="145">
        <v>44</v>
      </c>
      <c r="E4399" s="147">
        <v>43179</v>
      </c>
    </row>
    <row r="4400" spans="1:5" s="7" customFormat="1">
      <c r="A4400" s="7" t="s">
        <v>49</v>
      </c>
      <c r="C4400" s="144" t="s">
        <v>3824</v>
      </c>
      <c r="D4400" s="145">
        <v>120</v>
      </c>
      <c r="E4400" s="147">
        <v>43179</v>
      </c>
    </row>
    <row r="4401" spans="1:5" s="7" customFormat="1">
      <c r="A4401" s="7" t="s">
        <v>49</v>
      </c>
      <c r="C4401" s="144" t="s">
        <v>3825</v>
      </c>
      <c r="D4401" s="145">
        <v>352</v>
      </c>
      <c r="E4401" s="147">
        <v>43179</v>
      </c>
    </row>
    <row r="4402" spans="1:5" s="7" customFormat="1">
      <c r="A4402" s="7" t="s">
        <v>49</v>
      </c>
      <c r="C4402" s="144" t="s">
        <v>5216</v>
      </c>
      <c r="D4402" s="145">
        <v>29</v>
      </c>
      <c r="E4402" s="147">
        <v>43179</v>
      </c>
    </row>
    <row r="4403" spans="1:5" s="7" customFormat="1">
      <c r="A4403" s="7" t="s">
        <v>49</v>
      </c>
      <c r="C4403" s="144" t="s">
        <v>5005</v>
      </c>
      <c r="D4403" s="145">
        <v>270</v>
      </c>
      <c r="E4403" s="147">
        <v>43179</v>
      </c>
    </row>
    <row r="4404" spans="1:5" s="7" customFormat="1">
      <c r="A4404" s="7" t="s">
        <v>49</v>
      </c>
      <c r="C4404" s="144" t="s">
        <v>5008</v>
      </c>
      <c r="D4404" s="145">
        <v>1760</v>
      </c>
      <c r="E4404" s="147">
        <v>43179</v>
      </c>
    </row>
    <row r="4405" spans="1:5" s="7" customFormat="1">
      <c r="A4405" s="7" t="s">
        <v>49</v>
      </c>
      <c r="C4405" s="144" t="s">
        <v>5010</v>
      </c>
      <c r="D4405" s="145">
        <v>122</v>
      </c>
      <c r="E4405" s="147">
        <v>43179</v>
      </c>
    </row>
    <row r="4406" spans="1:5" s="7" customFormat="1">
      <c r="A4406" s="7" t="s">
        <v>49</v>
      </c>
      <c r="C4406" s="144" t="s">
        <v>5012</v>
      </c>
      <c r="D4406" s="145">
        <v>4440</v>
      </c>
      <c r="E4406" s="147">
        <v>43179</v>
      </c>
    </row>
    <row r="4407" spans="1:5" s="7" customFormat="1">
      <c r="A4407" s="7" t="s">
        <v>49</v>
      </c>
      <c r="C4407" s="144" t="s">
        <v>5014</v>
      </c>
      <c r="D4407" s="145">
        <v>2498</v>
      </c>
      <c r="E4407" s="147">
        <v>43179</v>
      </c>
    </row>
    <row r="4408" spans="1:5" s="7" customFormat="1">
      <c r="A4408" s="7" t="s">
        <v>49</v>
      </c>
      <c r="C4408" s="144" t="s">
        <v>5016</v>
      </c>
      <c r="D4408" s="145">
        <v>4330</v>
      </c>
      <c r="E4408" s="147">
        <v>43179</v>
      </c>
    </row>
    <row r="4409" spans="1:5" s="7" customFormat="1">
      <c r="A4409" s="7" t="s">
        <v>49</v>
      </c>
      <c r="C4409" s="144" t="s">
        <v>5018</v>
      </c>
      <c r="D4409" s="145">
        <v>400</v>
      </c>
      <c r="E4409" s="147">
        <v>43179</v>
      </c>
    </row>
    <row r="4410" spans="1:5" s="7" customFormat="1">
      <c r="A4410" s="7" t="s">
        <v>49</v>
      </c>
      <c r="C4410" s="144" t="s">
        <v>5020</v>
      </c>
      <c r="D4410" s="145">
        <v>3110</v>
      </c>
      <c r="E4410" s="147">
        <v>43179</v>
      </c>
    </row>
    <row r="4411" spans="1:5" s="7" customFormat="1">
      <c r="A4411" s="7" t="s">
        <v>49</v>
      </c>
      <c r="C4411" s="144" t="s">
        <v>1528</v>
      </c>
      <c r="D4411" s="145">
        <v>11</v>
      </c>
      <c r="E4411" s="147">
        <v>43179</v>
      </c>
    </row>
    <row r="4412" spans="1:5" s="7" customFormat="1">
      <c r="A4412" s="7" t="s">
        <v>49</v>
      </c>
      <c r="C4412" s="144" t="s">
        <v>6140</v>
      </c>
      <c r="D4412" s="145">
        <v>72</v>
      </c>
      <c r="E4412" s="147">
        <v>43179</v>
      </c>
    </row>
    <row r="4413" spans="1:5" s="7" customFormat="1">
      <c r="A4413" s="7" t="s">
        <v>49</v>
      </c>
      <c r="C4413" s="144" t="s">
        <v>1531</v>
      </c>
      <c r="D4413" s="145">
        <v>26</v>
      </c>
      <c r="E4413" s="147">
        <v>43179</v>
      </c>
    </row>
    <row r="4414" spans="1:5" s="7" customFormat="1">
      <c r="A4414" s="7" t="s">
        <v>49</v>
      </c>
      <c r="C4414" s="144" t="s">
        <v>1534</v>
      </c>
      <c r="D4414" s="145">
        <v>15</v>
      </c>
      <c r="E4414" s="147">
        <v>43179</v>
      </c>
    </row>
    <row r="4415" spans="1:5" s="7" customFormat="1">
      <c r="A4415" s="7" t="s">
        <v>49</v>
      </c>
      <c r="C4415" s="144" t="s">
        <v>1537</v>
      </c>
      <c r="D4415" s="145">
        <v>30</v>
      </c>
      <c r="E4415" s="147">
        <v>43179</v>
      </c>
    </row>
    <row r="4416" spans="1:5" s="7" customFormat="1">
      <c r="A4416" s="7" t="s">
        <v>49</v>
      </c>
      <c r="C4416" s="144" t="s">
        <v>6146</v>
      </c>
      <c r="D4416" s="145">
        <v>329</v>
      </c>
      <c r="E4416" s="147">
        <v>43179</v>
      </c>
    </row>
    <row r="4417" spans="1:5" s="7" customFormat="1">
      <c r="A4417" s="7" t="s">
        <v>49</v>
      </c>
      <c r="C4417" s="144" t="s">
        <v>1540</v>
      </c>
      <c r="D4417" s="145">
        <v>54</v>
      </c>
      <c r="E4417" s="147">
        <v>43179</v>
      </c>
    </row>
    <row r="4418" spans="1:5" s="7" customFormat="1">
      <c r="A4418" s="7" t="s">
        <v>49</v>
      </c>
      <c r="C4418" s="144" t="s">
        <v>1543</v>
      </c>
      <c r="D4418" s="145">
        <v>30</v>
      </c>
      <c r="E4418" s="147">
        <v>43179</v>
      </c>
    </row>
    <row r="4419" spans="1:5" s="7" customFormat="1">
      <c r="A4419" s="7" t="s">
        <v>49</v>
      </c>
      <c r="C4419" s="144" t="s">
        <v>3665</v>
      </c>
      <c r="D4419" s="145">
        <v>0</v>
      </c>
      <c r="E4419" s="147">
        <v>43179</v>
      </c>
    </row>
    <row r="4420" spans="1:5" s="7" customFormat="1">
      <c r="A4420" s="7" t="s">
        <v>49</v>
      </c>
      <c r="C4420" s="144" t="s">
        <v>1549</v>
      </c>
      <c r="D4420" s="145">
        <v>2</v>
      </c>
      <c r="E4420" s="147">
        <v>43179</v>
      </c>
    </row>
    <row r="4421" spans="1:5" s="7" customFormat="1">
      <c r="A4421" s="7" t="s">
        <v>49</v>
      </c>
      <c r="C4421" s="144" t="s">
        <v>1552</v>
      </c>
      <c r="D4421" s="145">
        <v>346</v>
      </c>
      <c r="E4421" s="147">
        <v>43179</v>
      </c>
    </row>
    <row r="4422" spans="1:5" s="7" customFormat="1">
      <c r="A4422" s="7" t="s">
        <v>49</v>
      </c>
      <c r="C4422" s="144" t="s">
        <v>1554</v>
      </c>
      <c r="D4422" s="145">
        <v>97</v>
      </c>
      <c r="E4422" s="147">
        <v>43179</v>
      </c>
    </row>
    <row r="4423" spans="1:5" s="7" customFormat="1">
      <c r="A4423" s="7" t="s">
        <v>49</v>
      </c>
      <c r="C4423" s="144" t="s">
        <v>1557</v>
      </c>
      <c r="D4423" s="145">
        <v>1365</v>
      </c>
      <c r="E4423" s="147">
        <v>43179</v>
      </c>
    </row>
    <row r="4424" spans="1:5" s="7" customFormat="1">
      <c r="A4424" s="7" t="s">
        <v>49</v>
      </c>
      <c r="C4424" s="144" t="s">
        <v>8679</v>
      </c>
      <c r="D4424" s="145">
        <v>295</v>
      </c>
      <c r="E4424" s="147">
        <v>43179</v>
      </c>
    </row>
    <row r="4425" spans="1:5" s="7" customFormat="1">
      <c r="A4425" s="7" t="s">
        <v>49</v>
      </c>
      <c r="C4425" s="144" t="s">
        <v>1562</v>
      </c>
      <c r="D4425" s="145">
        <v>767</v>
      </c>
      <c r="E4425" s="147">
        <v>43179</v>
      </c>
    </row>
    <row r="4426" spans="1:5" s="7" customFormat="1">
      <c r="A4426" s="7" t="s">
        <v>49</v>
      </c>
      <c r="C4426" s="144" t="s">
        <v>1565</v>
      </c>
      <c r="D4426" s="145">
        <v>454</v>
      </c>
      <c r="E4426" s="147">
        <v>43179</v>
      </c>
    </row>
    <row r="4427" spans="1:5" s="7" customFormat="1">
      <c r="A4427" s="7" t="s">
        <v>49</v>
      </c>
      <c r="C4427" s="144" t="s">
        <v>1568</v>
      </c>
      <c r="D4427" s="145">
        <v>1489</v>
      </c>
      <c r="E4427" s="147">
        <v>43179</v>
      </c>
    </row>
    <row r="4428" spans="1:5" s="7" customFormat="1">
      <c r="A4428" s="7" t="s">
        <v>49</v>
      </c>
      <c r="C4428" s="144" t="s">
        <v>1573</v>
      </c>
      <c r="D4428" s="145">
        <v>1242</v>
      </c>
      <c r="E4428" s="147">
        <v>43179</v>
      </c>
    </row>
    <row r="4429" spans="1:5" s="7" customFormat="1">
      <c r="A4429" s="7" t="s">
        <v>49</v>
      </c>
      <c r="C4429" s="144" t="s">
        <v>1575</v>
      </c>
      <c r="D4429" s="145">
        <v>1184</v>
      </c>
      <c r="E4429" s="147">
        <v>43179</v>
      </c>
    </row>
    <row r="4430" spans="1:5" s="7" customFormat="1">
      <c r="A4430" s="7" t="s">
        <v>49</v>
      </c>
      <c r="C4430" s="144" t="s">
        <v>1577</v>
      </c>
      <c r="D4430" s="145">
        <v>714</v>
      </c>
      <c r="E4430" s="147">
        <v>43179</v>
      </c>
    </row>
    <row r="4431" spans="1:5" s="7" customFormat="1">
      <c r="A4431" s="7" t="s">
        <v>49</v>
      </c>
      <c r="C4431" s="144" t="s">
        <v>1579</v>
      </c>
      <c r="D4431" s="145">
        <v>256</v>
      </c>
      <c r="E4431" s="147">
        <v>43179</v>
      </c>
    </row>
    <row r="4432" spans="1:5" s="7" customFormat="1">
      <c r="A4432" s="7" t="s">
        <v>49</v>
      </c>
      <c r="C4432" s="144" t="s">
        <v>1580</v>
      </c>
      <c r="D4432" s="145">
        <v>144</v>
      </c>
      <c r="E4432" s="147">
        <v>43179</v>
      </c>
    </row>
    <row r="4433" spans="1:5" s="7" customFormat="1">
      <c r="A4433" s="7" t="s">
        <v>49</v>
      </c>
      <c r="C4433" s="144" t="s">
        <v>1582</v>
      </c>
      <c r="D4433" s="145">
        <v>1466</v>
      </c>
      <c r="E4433" s="147">
        <v>43179</v>
      </c>
    </row>
    <row r="4434" spans="1:5" s="7" customFormat="1">
      <c r="A4434" s="7" t="s">
        <v>49</v>
      </c>
      <c r="C4434" s="144" t="s">
        <v>5195</v>
      </c>
      <c r="D4434" s="145">
        <v>3359</v>
      </c>
      <c r="E4434" s="147">
        <v>43179</v>
      </c>
    </row>
    <row r="4435" spans="1:5" s="7" customFormat="1">
      <c r="A4435" s="7" t="s">
        <v>49</v>
      </c>
      <c r="C4435" s="144" t="s">
        <v>5291</v>
      </c>
      <c r="D4435" s="145">
        <v>1181</v>
      </c>
      <c r="E4435" s="147">
        <v>43179</v>
      </c>
    </row>
    <row r="4436" spans="1:5" s="7" customFormat="1">
      <c r="A4436" s="7" t="s">
        <v>49</v>
      </c>
      <c r="C4436" s="144" t="s">
        <v>5296</v>
      </c>
      <c r="D4436" s="145">
        <v>1</v>
      </c>
      <c r="E4436" s="147">
        <v>43179</v>
      </c>
    </row>
    <row r="4437" spans="1:5" s="7" customFormat="1">
      <c r="A4437" s="7" t="s">
        <v>49</v>
      </c>
      <c r="C4437" s="144" t="s">
        <v>5299</v>
      </c>
      <c r="D4437" s="145">
        <v>1</v>
      </c>
      <c r="E4437" s="147">
        <v>43179</v>
      </c>
    </row>
    <row r="4438" spans="1:5" s="7" customFormat="1">
      <c r="A4438" s="7" t="s">
        <v>49</v>
      </c>
      <c r="C4438" s="144" t="s">
        <v>9253</v>
      </c>
      <c r="D4438" s="145">
        <v>6</v>
      </c>
      <c r="E4438" s="147">
        <v>43179</v>
      </c>
    </row>
    <row r="4439" spans="1:5" s="7" customFormat="1">
      <c r="A4439" s="7" t="s">
        <v>49</v>
      </c>
      <c r="C4439" s="144" t="s">
        <v>9254</v>
      </c>
      <c r="D4439" s="145">
        <v>72</v>
      </c>
      <c r="E4439" s="147">
        <v>43179</v>
      </c>
    </row>
    <row r="4440" spans="1:5" s="7" customFormat="1">
      <c r="A4440" s="7" t="s">
        <v>49</v>
      </c>
      <c r="C4440" s="144" t="s">
        <v>9255</v>
      </c>
      <c r="D4440" s="145">
        <v>0</v>
      </c>
      <c r="E4440" s="147">
        <v>43179</v>
      </c>
    </row>
    <row r="4441" spans="1:5" s="7" customFormat="1">
      <c r="A4441" s="7" t="s">
        <v>49</v>
      </c>
      <c r="C4441" s="144" t="s">
        <v>9256</v>
      </c>
      <c r="D4441" s="145">
        <v>24</v>
      </c>
      <c r="E4441" s="147">
        <v>43179</v>
      </c>
    </row>
    <row r="4442" spans="1:5" s="7" customFormat="1">
      <c r="A4442" s="7" t="s">
        <v>49</v>
      </c>
      <c r="C4442" s="144" t="s">
        <v>5302</v>
      </c>
      <c r="D4442" s="145">
        <v>30</v>
      </c>
      <c r="E4442" s="147">
        <v>43179</v>
      </c>
    </row>
    <row r="4443" spans="1:5" s="7" customFormat="1">
      <c r="A4443" s="7" t="s">
        <v>49</v>
      </c>
      <c r="C4443" s="144" t="s">
        <v>5305</v>
      </c>
      <c r="D4443" s="145">
        <v>52</v>
      </c>
      <c r="E4443" s="147">
        <v>43179</v>
      </c>
    </row>
    <row r="4444" spans="1:5" s="7" customFormat="1">
      <c r="A4444" s="7" t="s">
        <v>49</v>
      </c>
      <c r="C4444" s="144" t="s">
        <v>5308</v>
      </c>
      <c r="D4444" s="145">
        <v>30</v>
      </c>
      <c r="E4444" s="147">
        <v>43179</v>
      </c>
    </row>
    <row r="4445" spans="1:5" s="7" customFormat="1">
      <c r="A4445" s="7" t="s">
        <v>49</v>
      </c>
      <c r="C4445" s="144" t="s">
        <v>9257</v>
      </c>
      <c r="D4445" s="145">
        <v>2</v>
      </c>
      <c r="E4445" s="147">
        <v>43179</v>
      </c>
    </row>
    <row r="4446" spans="1:5" s="7" customFormat="1">
      <c r="A4446" s="7" t="s">
        <v>49</v>
      </c>
      <c r="C4446" s="144" t="s">
        <v>5311</v>
      </c>
      <c r="D4446" s="145">
        <v>9</v>
      </c>
      <c r="E4446" s="147">
        <v>43179</v>
      </c>
    </row>
    <row r="4447" spans="1:5" s="7" customFormat="1">
      <c r="A4447" s="7" t="s">
        <v>49</v>
      </c>
      <c r="C4447" s="144" t="s">
        <v>3826</v>
      </c>
      <c r="D4447" s="145">
        <v>24</v>
      </c>
      <c r="E4447" s="147">
        <v>43179</v>
      </c>
    </row>
    <row r="4448" spans="1:5" s="7" customFormat="1">
      <c r="A4448" s="7" t="s">
        <v>49</v>
      </c>
      <c r="C4448" s="144" t="s">
        <v>3827</v>
      </c>
      <c r="D4448" s="145">
        <v>3</v>
      </c>
      <c r="E4448" s="147">
        <v>43179</v>
      </c>
    </row>
    <row r="4449" spans="1:5" s="7" customFormat="1">
      <c r="A4449" s="7" t="s">
        <v>49</v>
      </c>
      <c r="C4449" s="144" t="s">
        <v>3828</v>
      </c>
      <c r="D4449" s="145">
        <v>8</v>
      </c>
      <c r="E4449" s="147">
        <v>43179</v>
      </c>
    </row>
    <row r="4450" spans="1:5" s="7" customFormat="1">
      <c r="A4450" s="7" t="s">
        <v>49</v>
      </c>
      <c r="C4450" s="144" t="s">
        <v>9258</v>
      </c>
      <c r="D4450" s="145">
        <v>6</v>
      </c>
      <c r="E4450" s="147">
        <v>43179</v>
      </c>
    </row>
    <row r="4451" spans="1:5" s="7" customFormat="1">
      <c r="A4451" s="7" t="s">
        <v>49</v>
      </c>
      <c r="C4451" s="144" t="s">
        <v>6271</v>
      </c>
      <c r="D4451" s="145">
        <v>3</v>
      </c>
      <c r="E4451" s="147">
        <v>43179</v>
      </c>
    </row>
    <row r="4452" spans="1:5" s="7" customFormat="1">
      <c r="A4452" s="7" t="s">
        <v>49</v>
      </c>
      <c r="C4452" s="144" t="s">
        <v>6283</v>
      </c>
      <c r="D4452" s="145">
        <v>0</v>
      </c>
      <c r="E4452" s="147">
        <v>43179</v>
      </c>
    </row>
    <row r="4453" spans="1:5" s="7" customFormat="1">
      <c r="A4453" s="7" t="s">
        <v>49</v>
      </c>
      <c r="C4453" s="144" t="s">
        <v>6285</v>
      </c>
      <c r="D4453" s="145">
        <v>0</v>
      </c>
      <c r="E4453" s="147">
        <v>43179</v>
      </c>
    </row>
    <row r="4454" spans="1:5" s="7" customFormat="1">
      <c r="A4454" s="7" t="s">
        <v>49</v>
      </c>
      <c r="C4454" s="144" t="s">
        <v>6287</v>
      </c>
      <c r="D4454" s="145">
        <v>1</v>
      </c>
      <c r="E4454" s="147">
        <v>43179</v>
      </c>
    </row>
    <row r="4455" spans="1:5" s="7" customFormat="1">
      <c r="A4455" s="7" t="s">
        <v>49</v>
      </c>
      <c r="C4455" s="144" t="s">
        <v>6289</v>
      </c>
      <c r="D4455" s="145">
        <v>1</v>
      </c>
      <c r="E4455" s="147">
        <v>43179</v>
      </c>
    </row>
    <row r="4456" spans="1:5" s="7" customFormat="1">
      <c r="A4456" s="7" t="s">
        <v>49</v>
      </c>
      <c r="C4456" s="144" t="s">
        <v>6291</v>
      </c>
      <c r="D4456" s="145">
        <v>3</v>
      </c>
      <c r="E4456" s="147">
        <v>43179</v>
      </c>
    </row>
    <row r="4457" spans="1:5" s="7" customFormat="1">
      <c r="A4457" s="7" t="s">
        <v>49</v>
      </c>
      <c r="C4457" s="144" t="s">
        <v>6293</v>
      </c>
      <c r="D4457" s="145">
        <v>9</v>
      </c>
      <c r="E4457" s="147">
        <v>43179</v>
      </c>
    </row>
    <row r="4458" spans="1:5" s="7" customFormat="1">
      <c r="A4458" s="7" t="s">
        <v>49</v>
      </c>
      <c r="C4458" s="144" t="s">
        <v>6341</v>
      </c>
      <c r="D4458" s="145">
        <v>31</v>
      </c>
      <c r="E4458" s="147">
        <v>43179</v>
      </c>
    </row>
    <row r="4459" spans="1:5" s="7" customFormat="1">
      <c r="A4459" s="7" t="s">
        <v>49</v>
      </c>
      <c r="C4459" s="144" t="s">
        <v>6343</v>
      </c>
      <c r="D4459" s="145">
        <v>10</v>
      </c>
      <c r="E4459" s="147">
        <v>43179</v>
      </c>
    </row>
    <row r="4460" spans="1:5" s="7" customFormat="1">
      <c r="A4460" s="7" t="s">
        <v>49</v>
      </c>
      <c r="C4460" s="144" t="s">
        <v>6295</v>
      </c>
      <c r="D4460" s="145">
        <v>0</v>
      </c>
      <c r="E4460" s="147">
        <v>43179</v>
      </c>
    </row>
    <row r="4461" spans="1:5" s="7" customFormat="1">
      <c r="A4461" s="7" t="s">
        <v>49</v>
      </c>
      <c r="C4461" s="144" t="s">
        <v>6297</v>
      </c>
      <c r="D4461" s="145">
        <v>1</v>
      </c>
      <c r="E4461" s="147">
        <v>43179</v>
      </c>
    </row>
    <row r="4462" spans="1:5" s="7" customFormat="1">
      <c r="A4462" s="7" t="s">
        <v>49</v>
      </c>
      <c r="C4462" s="144" t="s">
        <v>6299</v>
      </c>
      <c r="D4462" s="145">
        <v>0</v>
      </c>
      <c r="E4462" s="147">
        <v>43179</v>
      </c>
    </row>
    <row r="4463" spans="1:5" s="7" customFormat="1">
      <c r="A4463" s="7" t="s">
        <v>49</v>
      </c>
      <c r="C4463" s="144" t="s">
        <v>6301</v>
      </c>
      <c r="D4463" s="145">
        <v>1</v>
      </c>
      <c r="E4463" s="147">
        <v>43179</v>
      </c>
    </row>
    <row r="4464" spans="1:5" s="7" customFormat="1">
      <c r="A4464" s="7" t="s">
        <v>49</v>
      </c>
      <c r="C4464" s="144" t="s">
        <v>6305</v>
      </c>
      <c r="D4464" s="145">
        <v>0</v>
      </c>
      <c r="E4464" s="147">
        <v>43179</v>
      </c>
    </row>
    <row r="4465" spans="1:5" s="7" customFormat="1">
      <c r="A4465" s="7" t="s">
        <v>49</v>
      </c>
      <c r="C4465" s="144" t="s">
        <v>6307</v>
      </c>
      <c r="D4465" s="145">
        <v>3</v>
      </c>
      <c r="E4465" s="147">
        <v>43179</v>
      </c>
    </row>
    <row r="4466" spans="1:5" s="7" customFormat="1">
      <c r="A4466" s="7" t="s">
        <v>49</v>
      </c>
      <c r="C4466" s="144" t="s">
        <v>6308</v>
      </c>
      <c r="D4466" s="145">
        <v>2</v>
      </c>
      <c r="E4466" s="147">
        <v>43179</v>
      </c>
    </row>
    <row r="4467" spans="1:5" s="7" customFormat="1">
      <c r="A4467" s="7" t="s">
        <v>49</v>
      </c>
      <c r="C4467" s="144" t="s">
        <v>6309</v>
      </c>
      <c r="D4467" s="145">
        <v>0</v>
      </c>
      <c r="E4467" s="147">
        <v>43179</v>
      </c>
    </row>
    <row r="4468" spans="1:5" s="7" customFormat="1">
      <c r="A4468" s="7" t="s">
        <v>49</v>
      </c>
      <c r="C4468" s="144" t="s">
        <v>6311</v>
      </c>
      <c r="D4468" s="145">
        <v>29</v>
      </c>
      <c r="E4468" s="147">
        <v>43179</v>
      </c>
    </row>
    <row r="4469" spans="1:5" s="7" customFormat="1">
      <c r="A4469" s="7" t="s">
        <v>49</v>
      </c>
      <c r="C4469" s="144" t="s">
        <v>6325</v>
      </c>
      <c r="D4469" s="145">
        <v>2</v>
      </c>
      <c r="E4469" s="147">
        <v>43179</v>
      </c>
    </row>
    <row r="4470" spans="1:5" s="7" customFormat="1">
      <c r="A4470" s="7" t="s">
        <v>49</v>
      </c>
      <c r="C4470" s="144" t="s">
        <v>6327</v>
      </c>
      <c r="D4470" s="145">
        <v>1</v>
      </c>
      <c r="E4470" s="147">
        <v>43179</v>
      </c>
    </row>
    <row r="4471" spans="1:5" s="7" customFormat="1">
      <c r="A4471" s="7" t="s">
        <v>49</v>
      </c>
      <c r="C4471" s="144" t="s">
        <v>6335</v>
      </c>
      <c r="D4471" s="145">
        <v>0</v>
      </c>
      <c r="E4471" s="147">
        <v>43179</v>
      </c>
    </row>
    <row r="4472" spans="1:5" s="7" customFormat="1">
      <c r="A4472" s="7" t="s">
        <v>49</v>
      </c>
      <c r="C4472" s="144" t="s">
        <v>6337</v>
      </c>
      <c r="D4472" s="145">
        <v>5</v>
      </c>
      <c r="E4472" s="147">
        <v>43179</v>
      </c>
    </row>
    <row r="4473" spans="1:5" s="7" customFormat="1">
      <c r="A4473" s="7" t="s">
        <v>49</v>
      </c>
      <c r="C4473" s="144" t="s">
        <v>6345</v>
      </c>
      <c r="D4473" s="145">
        <v>0</v>
      </c>
      <c r="E4473" s="147">
        <v>43179</v>
      </c>
    </row>
    <row r="4474" spans="1:5" s="7" customFormat="1">
      <c r="A4474" s="7" t="s">
        <v>49</v>
      </c>
      <c r="C4474" s="144" t="s">
        <v>6375</v>
      </c>
      <c r="D4474" s="145">
        <v>0</v>
      </c>
      <c r="E4474" s="147">
        <v>43179</v>
      </c>
    </row>
    <row r="4475" spans="1:5" s="7" customFormat="1">
      <c r="A4475" s="7" t="s">
        <v>49</v>
      </c>
      <c r="C4475" s="144" t="s">
        <v>6391</v>
      </c>
      <c r="D4475" s="145">
        <v>5</v>
      </c>
      <c r="E4475" s="147">
        <v>43179</v>
      </c>
    </row>
    <row r="4476" spans="1:5" s="7" customFormat="1">
      <c r="A4476" s="7" t="s">
        <v>49</v>
      </c>
      <c r="C4476" s="144" t="s">
        <v>6393</v>
      </c>
      <c r="D4476" s="145">
        <v>4</v>
      </c>
      <c r="E4476" s="147">
        <v>43179</v>
      </c>
    </row>
    <row r="4477" spans="1:5" s="7" customFormat="1">
      <c r="A4477" s="7" t="s">
        <v>49</v>
      </c>
      <c r="C4477" s="144" t="s">
        <v>6397</v>
      </c>
      <c r="D4477" s="145">
        <v>0</v>
      </c>
      <c r="E4477" s="147">
        <v>43179</v>
      </c>
    </row>
    <row r="4478" spans="1:5" s="7" customFormat="1">
      <c r="A4478" s="7" t="s">
        <v>49</v>
      </c>
      <c r="C4478" s="144" t="s">
        <v>6399</v>
      </c>
      <c r="D4478" s="145">
        <v>6</v>
      </c>
      <c r="E4478" s="147">
        <v>43179</v>
      </c>
    </row>
    <row r="4479" spans="1:5" s="7" customFormat="1">
      <c r="A4479" s="7" t="s">
        <v>49</v>
      </c>
      <c r="C4479" s="144" t="s">
        <v>6401</v>
      </c>
      <c r="D4479" s="145">
        <v>1</v>
      </c>
      <c r="E4479" s="147">
        <v>43179</v>
      </c>
    </row>
    <row r="4480" spans="1:5" s="7" customFormat="1">
      <c r="A4480" s="7" t="s">
        <v>49</v>
      </c>
      <c r="C4480" s="144" t="s">
        <v>9259</v>
      </c>
      <c r="D4480" s="145">
        <v>0</v>
      </c>
      <c r="E4480" s="147">
        <v>43179</v>
      </c>
    </row>
    <row r="4481" spans="1:5" s="7" customFormat="1">
      <c r="A4481" s="7" t="s">
        <v>49</v>
      </c>
      <c r="C4481" s="144" t="s">
        <v>6416</v>
      </c>
      <c r="D4481" s="145">
        <v>2</v>
      </c>
      <c r="E4481" s="147">
        <v>43179</v>
      </c>
    </row>
    <row r="4482" spans="1:5" s="7" customFormat="1">
      <c r="A4482" s="7" t="s">
        <v>49</v>
      </c>
      <c r="C4482" s="144" t="s">
        <v>6418</v>
      </c>
      <c r="D4482" s="145">
        <v>2</v>
      </c>
      <c r="E4482" s="147">
        <v>43179</v>
      </c>
    </row>
    <row r="4483" spans="1:5" s="7" customFormat="1">
      <c r="A4483" s="7" t="s">
        <v>49</v>
      </c>
      <c r="C4483" s="144" t="s">
        <v>9260</v>
      </c>
      <c r="D4483" s="145">
        <v>0</v>
      </c>
      <c r="E4483" s="147">
        <v>43179</v>
      </c>
    </row>
    <row r="4484" spans="1:5" s="7" customFormat="1">
      <c r="A4484" s="7" t="s">
        <v>49</v>
      </c>
      <c r="C4484" s="144" t="s">
        <v>6431</v>
      </c>
      <c r="D4484" s="145">
        <v>0</v>
      </c>
      <c r="E4484" s="147">
        <v>43179</v>
      </c>
    </row>
    <row r="4485" spans="1:5" s="7" customFormat="1">
      <c r="A4485" s="7" t="s">
        <v>49</v>
      </c>
      <c r="C4485" s="144" t="s">
        <v>6440</v>
      </c>
      <c r="D4485" s="145">
        <v>2</v>
      </c>
      <c r="E4485" s="147">
        <v>43179</v>
      </c>
    </row>
    <row r="4486" spans="1:5" s="7" customFormat="1">
      <c r="A4486" s="7" t="s">
        <v>49</v>
      </c>
      <c r="C4486" s="144" t="s">
        <v>6454</v>
      </c>
      <c r="D4486" s="145">
        <v>0</v>
      </c>
      <c r="E4486" s="147">
        <v>43179</v>
      </c>
    </row>
    <row r="4487" spans="1:5" s="7" customFormat="1">
      <c r="A4487" s="7" t="s">
        <v>49</v>
      </c>
      <c r="C4487" s="144" t="s">
        <v>6458</v>
      </c>
      <c r="D4487" s="145">
        <v>2</v>
      </c>
      <c r="E4487" s="147">
        <v>43179</v>
      </c>
    </row>
    <row r="4488" spans="1:5" s="7" customFormat="1">
      <c r="A4488" s="7" t="s">
        <v>49</v>
      </c>
      <c r="C4488" s="144" t="s">
        <v>6475</v>
      </c>
      <c r="D4488" s="145">
        <v>1</v>
      </c>
      <c r="E4488" s="147">
        <v>43179</v>
      </c>
    </row>
    <row r="4489" spans="1:5" s="7" customFormat="1">
      <c r="A4489" s="7" t="s">
        <v>49</v>
      </c>
      <c r="C4489" s="144" t="s">
        <v>6477</v>
      </c>
      <c r="D4489" s="145">
        <v>7</v>
      </c>
      <c r="E4489" s="147">
        <v>43179</v>
      </c>
    </row>
    <row r="4490" spans="1:5" s="7" customFormat="1">
      <c r="A4490" s="7" t="s">
        <v>49</v>
      </c>
      <c r="C4490" s="144" t="s">
        <v>6479</v>
      </c>
      <c r="D4490" s="145">
        <v>0</v>
      </c>
      <c r="E4490" s="147">
        <v>43179</v>
      </c>
    </row>
    <row r="4491" spans="1:5" s="7" customFormat="1">
      <c r="A4491" s="7" t="s">
        <v>49</v>
      </c>
      <c r="C4491" s="144" t="s">
        <v>9261</v>
      </c>
      <c r="D4491" s="145">
        <v>2</v>
      </c>
      <c r="E4491" s="147">
        <v>43179</v>
      </c>
    </row>
    <row r="4492" spans="1:5" s="7" customFormat="1">
      <c r="A4492" s="7" t="s">
        <v>49</v>
      </c>
      <c r="C4492" s="144" t="s">
        <v>9262</v>
      </c>
      <c r="D4492" s="145">
        <v>1</v>
      </c>
      <c r="E4492" s="147">
        <v>43179</v>
      </c>
    </row>
    <row r="4493" spans="1:5" s="7" customFormat="1">
      <c r="A4493" s="7" t="s">
        <v>49</v>
      </c>
      <c r="C4493" s="144" t="s">
        <v>5043</v>
      </c>
      <c r="D4493" s="145">
        <v>19</v>
      </c>
      <c r="E4493" s="147">
        <v>43179</v>
      </c>
    </row>
    <row r="4494" spans="1:5" s="7" customFormat="1">
      <c r="A4494" s="7" t="s">
        <v>49</v>
      </c>
      <c r="C4494" s="144" t="s">
        <v>4838</v>
      </c>
      <c r="D4494" s="145">
        <v>21</v>
      </c>
      <c r="E4494" s="147">
        <v>43179</v>
      </c>
    </row>
    <row r="4495" spans="1:5" s="7" customFormat="1">
      <c r="A4495" s="7" t="s">
        <v>49</v>
      </c>
      <c r="C4495" s="144" t="s">
        <v>4842</v>
      </c>
      <c r="D4495" s="145">
        <v>2</v>
      </c>
      <c r="E4495" s="147">
        <v>43179</v>
      </c>
    </row>
    <row r="4496" spans="1:5" s="7" customFormat="1">
      <c r="A4496" s="7" t="s">
        <v>49</v>
      </c>
      <c r="C4496" s="144" t="s">
        <v>4844</v>
      </c>
      <c r="D4496" s="145">
        <v>1</v>
      </c>
      <c r="E4496" s="147">
        <v>43179</v>
      </c>
    </row>
    <row r="4497" spans="1:5" s="7" customFormat="1">
      <c r="A4497" s="7" t="s">
        <v>49</v>
      </c>
      <c r="C4497" s="144" t="s">
        <v>4846</v>
      </c>
      <c r="D4497" s="145">
        <v>7</v>
      </c>
      <c r="E4497" s="147">
        <v>43179</v>
      </c>
    </row>
    <row r="4498" spans="1:5" s="7" customFormat="1">
      <c r="A4498" s="7" t="s">
        <v>49</v>
      </c>
      <c r="C4498" s="144" t="s">
        <v>4856</v>
      </c>
      <c r="D4498" s="145">
        <v>5</v>
      </c>
      <c r="E4498" s="147">
        <v>43179</v>
      </c>
    </row>
    <row r="4499" spans="1:5" s="7" customFormat="1">
      <c r="A4499" s="7" t="s">
        <v>49</v>
      </c>
      <c r="C4499" s="144" t="s">
        <v>4860</v>
      </c>
      <c r="D4499" s="145">
        <v>144</v>
      </c>
      <c r="E4499" s="147">
        <v>43179</v>
      </c>
    </row>
    <row r="4500" spans="1:5" s="7" customFormat="1">
      <c r="A4500" s="7" t="s">
        <v>49</v>
      </c>
      <c r="C4500" s="144" t="s">
        <v>9681</v>
      </c>
      <c r="D4500" s="145">
        <v>7</v>
      </c>
      <c r="E4500" s="147">
        <v>43179</v>
      </c>
    </row>
    <row r="4501" spans="1:5" s="7" customFormat="1">
      <c r="A4501" s="7" t="s">
        <v>49</v>
      </c>
      <c r="C4501" s="144" t="s">
        <v>7935</v>
      </c>
      <c r="D4501" s="145">
        <v>10</v>
      </c>
      <c r="E4501" s="147">
        <v>43179</v>
      </c>
    </row>
    <row r="4502" spans="1:5" s="7" customFormat="1">
      <c r="A4502" s="7" t="s">
        <v>49</v>
      </c>
      <c r="C4502" s="144" t="s">
        <v>5947</v>
      </c>
      <c r="D4502" s="145">
        <v>4</v>
      </c>
      <c r="E4502" s="147">
        <v>43179</v>
      </c>
    </row>
    <row r="4503" spans="1:5" s="7" customFormat="1">
      <c r="A4503" s="7" t="s">
        <v>49</v>
      </c>
      <c r="C4503" s="144" t="s">
        <v>5949</v>
      </c>
      <c r="D4503" s="145">
        <v>2</v>
      </c>
      <c r="E4503" s="147">
        <v>43179</v>
      </c>
    </row>
    <row r="4504" spans="1:5" s="7" customFormat="1">
      <c r="A4504" s="7" t="s">
        <v>49</v>
      </c>
      <c r="C4504" s="144" t="s">
        <v>5951</v>
      </c>
      <c r="D4504" s="145">
        <v>2</v>
      </c>
      <c r="E4504" s="147">
        <v>43179</v>
      </c>
    </row>
    <row r="4505" spans="1:5" s="7" customFormat="1">
      <c r="A4505" s="7" t="s">
        <v>49</v>
      </c>
      <c r="C4505" s="144" t="s">
        <v>5953</v>
      </c>
      <c r="D4505" s="145">
        <v>2</v>
      </c>
      <c r="E4505" s="147">
        <v>43179</v>
      </c>
    </row>
    <row r="4506" spans="1:5" s="7" customFormat="1">
      <c r="A4506" s="7" t="s">
        <v>49</v>
      </c>
      <c r="C4506" s="144" t="s">
        <v>9682</v>
      </c>
      <c r="D4506" s="145">
        <v>0</v>
      </c>
      <c r="E4506" s="147">
        <v>43202</v>
      </c>
    </row>
    <row r="4507" spans="1:5" s="7" customFormat="1">
      <c r="A4507" s="7" t="s">
        <v>49</v>
      </c>
      <c r="C4507" s="144" t="s">
        <v>5136</v>
      </c>
      <c r="D4507" s="145">
        <v>1</v>
      </c>
      <c r="E4507" s="147">
        <v>43371</v>
      </c>
    </row>
    <row r="4508" spans="1:5" s="7" customFormat="1">
      <c r="A4508" s="7" t="s">
        <v>49</v>
      </c>
      <c r="C4508" s="144" t="s">
        <v>5102</v>
      </c>
      <c r="D4508" s="145">
        <v>1</v>
      </c>
      <c r="E4508" s="147">
        <v>43371</v>
      </c>
    </row>
    <row r="4509" spans="1:5" s="7" customFormat="1">
      <c r="A4509" s="7" t="s">
        <v>49</v>
      </c>
      <c r="C4509" s="144" t="s">
        <v>5116</v>
      </c>
      <c r="D4509" s="145">
        <v>1</v>
      </c>
      <c r="E4509" s="147">
        <v>43371</v>
      </c>
    </row>
    <row r="4510" spans="1:5" s="7" customFormat="1">
      <c r="A4510" s="7" t="s">
        <v>49</v>
      </c>
      <c r="C4510" s="144" t="s">
        <v>5118</v>
      </c>
      <c r="D4510" s="145">
        <v>3</v>
      </c>
      <c r="E4510" s="147">
        <v>43371</v>
      </c>
    </row>
    <row r="4511" spans="1:5" s="7" customFormat="1">
      <c r="A4511" s="7" t="s">
        <v>49</v>
      </c>
      <c r="C4511" s="144" t="s">
        <v>5120</v>
      </c>
      <c r="D4511" s="145">
        <v>1</v>
      </c>
      <c r="E4511" s="147">
        <v>43371</v>
      </c>
    </row>
    <row r="4512" spans="1:5" s="7" customFormat="1">
      <c r="A4512" s="7" t="s">
        <v>49</v>
      </c>
      <c r="C4512" s="144" t="s">
        <v>5124</v>
      </c>
      <c r="D4512" s="145">
        <v>4</v>
      </c>
      <c r="E4512" s="147">
        <v>43371</v>
      </c>
    </row>
    <row r="4513" spans="1:5" s="7" customFormat="1">
      <c r="A4513" s="7" t="s">
        <v>49</v>
      </c>
      <c r="C4513" s="144" t="s">
        <v>3573</v>
      </c>
      <c r="D4513" s="145">
        <v>0</v>
      </c>
      <c r="E4513" s="147">
        <v>43371</v>
      </c>
    </row>
    <row r="4514" spans="1:5" s="7" customFormat="1">
      <c r="A4514" s="7" t="s">
        <v>49</v>
      </c>
      <c r="C4514" s="144" t="s">
        <v>5134</v>
      </c>
      <c r="D4514" s="145">
        <v>0</v>
      </c>
      <c r="E4514" s="147">
        <v>43371</v>
      </c>
    </row>
    <row r="4515" spans="1:5" s="7" customFormat="1">
      <c r="A4515" s="7" t="s">
        <v>49</v>
      </c>
      <c r="C4515" s="144" t="s">
        <v>691</v>
      </c>
      <c r="D4515" s="145">
        <v>1653</v>
      </c>
      <c r="E4515" s="147">
        <v>43371</v>
      </c>
    </row>
    <row r="4516" spans="1:5" s="7" customFormat="1">
      <c r="A4516" s="7" t="s">
        <v>49</v>
      </c>
      <c r="C4516" s="144" t="s">
        <v>697</v>
      </c>
      <c r="D4516" s="145">
        <v>1833</v>
      </c>
      <c r="E4516" s="147">
        <v>43371</v>
      </c>
    </row>
    <row r="4517" spans="1:5" s="7" customFormat="1">
      <c r="A4517" s="7" t="s">
        <v>49</v>
      </c>
      <c r="C4517" s="144" t="s">
        <v>728</v>
      </c>
      <c r="D4517" s="145">
        <v>24</v>
      </c>
      <c r="E4517" s="147">
        <v>43371</v>
      </c>
    </row>
    <row r="4518" spans="1:5" s="7" customFormat="1">
      <c r="A4518" s="7" t="s">
        <v>49</v>
      </c>
      <c r="C4518" s="144" t="s">
        <v>5373</v>
      </c>
      <c r="D4518" s="145">
        <v>2</v>
      </c>
      <c r="E4518" s="147">
        <v>43371</v>
      </c>
    </row>
    <row r="4519" spans="1:5" s="7" customFormat="1">
      <c r="A4519" s="7" t="s">
        <v>49</v>
      </c>
      <c r="C4519" s="144" t="s">
        <v>733</v>
      </c>
      <c r="D4519" s="145">
        <v>120</v>
      </c>
      <c r="E4519" s="147">
        <v>43371</v>
      </c>
    </row>
    <row r="4520" spans="1:5" s="7" customFormat="1">
      <c r="A4520" s="7" t="s">
        <v>49</v>
      </c>
      <c r="C4520" s="144" t="s">
        <v>5377</v>
      </c>
      <c r="D4520" s="145">
        <v>6</v>
      </c>
      <c r="E4520" s="147">
        <v>43371</v>
      </c>
    </row>
    <row r="4521" spans="1:5" s="7" customFormat="1">
      <c r="A4521" s="7" t="s">
        <v>49</v>
      </c>
      <c r="C4521" s="144" t="s">
        <v>736</v>
      </c>
      <c r="D4521" s="145">
        <v>15</v>
      </c>
      <c r="E4521" s="147">
        <v>43371</v>
      </c>
    </row>
    <row r="4522" spans="1:5" s="7" customFormat="1">
      <c r="A4522" s="7" t="s">
        <v>49</v>
      </c>
      <c r="C4522" s="144" t="s">
        <v>5381</v>
      </c>
      <c r="D4522" s="145">
        <v>1</v>
      </c>
      <c r="E4522" s="147">
        <v>43371</v>
      </c>
    </row>
    <row r="4523" spans="1:5" s="7" customFormat="1">
      <c r="A4523" s="7" t="s">
        <v>49</v>
      </c>
      <c r="C4523" s="144" t="s">
        <v>740</v>
      </c>
      <c r="D4523" s="145">
        <v>82</v>
      </c>
      <c r="E4523" s="147">
        <v>43371</v>
      </c>
    </row>
    <row r="4524" spans="1:5" s="7" customFormat="1">
      <c r="A4524" s="7" t="s">
        <v>49</v>
      </c>
      <c r="C4524" s="144" t="s">
        <v>3396</v>
      </c>
      <c r="D4524" s="145">
        <v>46</v>
      </c>
      <c r="E4524" s="147">
        <v>43371</v>
      </c>
    </row>
    <row r="4525" spans="1:5" s="7" customFormat="1">
      <c r="A4525" s="7" t="s">
        <v>49</v>
      </c>
      <c r="C4525" s="144" t="s">
        <v>1050</v>
      </c>
      <c r="D4525" s="145">
        <v>51</v>
      </c>
      <c r="E4525" s="147">
        <v>43371</v>
      </c>
    </row>
    <row r="4526" spans="1:5" s="7" customFormat="1">
      <c r="A4526" s="7" t="s">
        <v>49</v>
      </c>
      <c r="C4526" s="144" t="s">
        <v>1054</v>
      </c>
      <c r="D4526" s="145">
        <v>149</v>
      </c>
      <c r="E4526" s="147">
        <v>43371</v>
      </c>
    </row>
    <row r="4527" spans="1:5" s="7" customFormat="1">
      <c r="A4527" s="7" t="s">
        <v>49</v>
      </c>
      <c r="C4527" s="144" t="s">
        <v>1057</v>
      </c>
      <c r="D4527" s="145">
        <v>28</v>
      </c>
      <c r="E4527" s="147">
        <v>43371</v>
      </c>
    </row>
    <row r="4528" spans="1:5" s="7" customFormat="1">
      <c r="A4528" s="7" t="s">
        <v>49</v>
      </c>
      <c r="C4528" s="144" t="s">
        <v>1060</v>
      </c>
      <c r="D4528" s="145">
        <v>48</v>
      </c>
      <c r="E4528" s="147">
        <v>43371</v>
      </c>
    </row>
    <row r="4529" spans="1:5" s="7" customFormat="1">
      <c r="A4529" s="7" t="s">
        <v>49</v>
      </c>
      <c r="C4529" s="144" t="s">
        <v>1063</v>
      </c>
      <c r="D4529" s="145">
        <v>115</v>
      </c>
      <c r="E4529" s="147">
        <v>43371</v>
      </c>
    </row>
    <row r="4530" spans="1:5" s="7" customFormat="1">
      <c r="A4530" s="7" t="s">
        <v>49</v>
      </c>
      <c r="C4530" s="144" t="s">
        <v>1066</v>
      </c>
      <c r="D4530" s="145">
        <v>28</v>
      </c>
      <c r="E4530" s="147">
        <v>43371</v>
      </c>
    </row>
    <row r="4531" spans="1:5" s="7" customFormat="1">
      <c r="A4531" s="7" t="s">
        <v>49</v>
      </c>
      <c r="C4531" s="144" t="s">
        <v>9174</v>
      </c>
      <c r="D4531" s="145">
        <v>27</v>
      </c>
      <c r="E4531" s="147">
        <v>43371</v>
      </c>
    </row>
    <row r="4532" spans="1:5" s="7" customFormat="1">
      <c r="A4532" s="7" t="s">
        <v>49</v>
      </c>
      <c r="C4532" s="144" t="s">
        <v>1069</v>
      </c>
      <c r="D4532" s="145">
        <v>21</v>
      </c>
      <c r="E4532" s="147">
        <v>43371</v>
      </c>
    </row>
    <row r="4533" spans="1:5" s="7" customFormat="1">
      <c r="A4533" s="7" t="s">
        <v>49</v>
      </c>
      <c r="C4533" s="144" t="s">
        <v>9175</v>
      </c>
      <c r="D4533" s="145">
        <v>6</v>
      </c>
      <c r="E4533" s="147">
        <v>43371</v>
      </c>
    </row>
    <row r="4534" spans="1:5" s="7" customFormat="1">
      <c r="A4534" s="7" t="s">
        <v>49</v>
      </c>
      <c r="C4534" s="144" t="s">
        <v>1074</v>
      </c>
      <c r="D4534" s="145">
        <v>52</v>
      </c>
      <c r="E4534" s="147">
        <v>43371</v>
      </c>
    </row>
    <row r="4535" spans="1:5" s="7" customFormat="1">
      <c r="A4535" s="7" t="s">
        <v>49</v>
      </c>
      <c r="C4535" s="144" t="s">
        <v>1077</v>
      </c>
      <c r="D4535" s="145">
        <v>3</v>
      </c>
      <c r="E4535" s="147">
        <v>43371</v>
      </c>
    </row>
    <row r="4536" spans="1:5" s="7" customFormat="1">
      <c r="A4536" s="7" t="s">
        <v>49</v>
      </c>
      <c r="C4536" s="144" t="s">
        <v>1081</v>
      </c>
      <c r="D4536" s="145">
        <v>126</v>
      </c>
      <c r="E4536" s="147">
        <v>43371</v>
      </c>
    </row>
    <row r="4537" spans="1:5" s="7" customFormat="1">
      <c r="A4537" s="7" t="s">
        <v>49</v>
      </c>
      <c r="C4537" s="144" t="s">
        <v>9176</v>
      </c>
      <c r="D4537" s="145">
        <v>11</v>
      </c>
      <c r="E4537" s="147">
        <v>43371</v>
      </c>
    </row>
    <row r="4538" spans="1:5" s="7" customFormat="1">
      <c r="A4538" s="7" t="s">
        <v>49</v>
      </c>
      <c r="C4538" s="144" t="s">
        <v>1085</v>
      </c>
      <c r="D4538" s="145">
        <v>163</v>
      </c>
      <c r="E4538" s="147">
        <v>43371</v>
      </c>
    </row>
    <row r="4539" spans="1:5" s="7" customFormat="1">
      <c r="A4539" s="7" t="s">
        <v>49</v>
      </c>
      <c r="C4539" s="144" t="s">
        <v>1089</v>
      </c>
      <c r="D4539" s="145">
        <v>165</v>
      </c>
      <c r="E4539" s="147">
        <v>43371</v>
      </c>
    </row>
    <row r="4540" spans="1:5" s="7" customFormat="1">
      <c r="A4540" s="7" t="s">
        <v>49</v>
      </c>
      <c r="C4540" s="144" t="s">
        <v>1092</v>
      </c>
      <c r="D4540" s="145">
        <v>179</v>
      </c>
      <c r="E4540" s="147">
        <v>43371</v>
      </c>
    </row>
    <row r="4541" spans="1:5" s="7" customFormat="1">
      <c r="A4541" s="7" t="s">
        <v>49</v>
      </c>
      <c r="C4541" s="144" t="s">
        <v>1358</v>
      </c>
      <c r="D4541" s="145">
        <v>91</v>
      </c>
      <c r="E4541" s="147">
        <v>43371</v>
      </c>
    </row>
    <row r="4542" spans="1:5" s="7" customFormat="1">
      <c r="A4542" s="7" t="s">
        <v>49</v>
      </c>
      <c r="C4542" s="144" t="s">
        <v>1362</v>
      </c>
      <c r="D4542" s="145">
        <v>123</v>
      </c>
      <c r="E4542" s="147">
        <v>43371</v>
      </c>
    </row>
    <row r="4543" spans="1:5" s="7" customFormat="1">
      <c r="A4543" s="7" t="s">
        <v>49</v>
      </c>
      <c r="C4543" s="144" t="s">
        <v>1366</v>
      </c>
      <c r="D4543" s="145">
        <v>176</v>
      </c>
      <c r="E4543" s="147">
        <v>43371</v>
      </c>
    </row>
    <row r="4544" spans="1:5" s="7" customFormat="1">
      <c r="A4544" s="7" t="s">
        <v>49</v>
      </c>
      <c r="C4544" s="144" t="s">
        <v>1369</v>
      </c>
      <c r="D4544" s="145">
        <v>79</v>
      </c>
      <c r="E4544" s="147">
        <v>43371</v>
      </c>
    </row>
    <row r="4545" spans="1:5" s="7" customFormat="1">
      <c r="A4545" s="7" t="s">
        <v>49</v>
      </c>
      <c r="C4545" s="144" t="s">
        <v>1372</v>
      </c>
      <c r="D4545" s="145">
        <v>137</v>
      </c>
      <c r="E4545" s="147">
        <v>43371</v>
      </c>
    </row>
    <row r="4546" spans="1:5" s="7" customFormat="1">
      <c r="A4546" s="7" t="s">
        <v>49</v>
      </c>
      <c r="C4546" s="144" t="s">
        <v>743</v>
      </c>
      <c r="D4546" s="145">
        <v>363</v>
      </c>
      <c r="E4546" s="147">
        <v>43371</v>
      </c>
    </row>
    <row r="4547" spans="1:5" s="7" customFormat="1">
      <c r="A4547" s="7" t="s">
        <v>49</v>
      </c>
      <c r="C4547" s="144" t="s">
        <v>1095</v>
      </c>
      <c r="D4547" s="145">
        <v>73</v>
      </c>
      <c r="E4547" s="147">
        <v>43371</v>
      </c>
    </row>
    <row r="4548" spans="1:5" s="7" customFormat="1">
      <c r="A4548" s="7" t="s">
        <v>49</v>
      </c>
      <c r="C4548" s="144" t="s">
        <v>1098</v>
      </c>
      <c r="D4548" s="145">
        <v>51</v>
      </c>
      <c r="E4548" s="147">
        <v>43371</v>
      </c>
    </row>
    <row r="4549" spans="1:5" s="7" customFormat="1">
      <c r="A4549" s="7" t="s">
        <v>49</v>
      </c>
      <c r="C4549" s="144" t="s">
        <v>9177</v>
      </c>
      <c r="D4549" s="145">
        <v>12</v>
      </c>
      <c r="E4549" s="147">
        <v>43371</v>
      </c>
    </row>
    <row r="4550" spans="1:5" s="7" customFormat="1">
      <c r="A4550" s="7" t="s">
        <v>49</v>
      </c>
      <c r="C4550" s="144" t="s">
        <v>5861</v>
      </c>
      <c r="D4550" s="145">
        <v>12</v>
      </c>
      <c r="E4550" s="147">
        <v>43371</v>
      </c>
    </row>
    <row r="4551" spans="1:5" s="7" customFormat="1">
      <c r="A4551" s="7" t="s">
        <v>49</v>
      </c>
      <c r="C4551" s="144" t="s">
        <v>9178</v>
      </c>
      <c r="D4551" s="145">
        <v>6</v>
      </c>
      <c r="E4551" s="147">
        <v>43371</v>
      </c>
    </row>
    <row r="4552" spans="1:5" s="7" customFormat="1">
      <c r="A4552" s="7" t="s">
        <v>49</v>
      </c>
      <c r="C4552" s="144" t="s">
        <v>1101</v>
      </c>
      <c r="D4552" s="145">
        <v>102</v>
      </c>
      <c r="E4552" s="147">
        <v>43371</v>
      </c>
    </row>
    <row r="4553" spans="1:5" s="7" customFormat="1">
      <c r="A4553" s="7" t="s">
        <v>49</v>
      </c>
      <c r="C4553" s="144" t="s">
        <v>1105</v>
      </c>
      <c r="D4553" s="145">
        <v>66</v>
      </c>
      <c r="E4553" s="147">
        <v>43371</v>
      </c>
    </row>
    <row r="4554" spans="1:5" s="7" customFormat="1">
      <c r="A4554" s="7" t="s">
        <v>49</v>
      </c>
      <c r="C4554" s="144" t="s">
        <v>1108</v>
      </c>
      <c r="D4554" s="145">
        <v>74</v>
      </c>
      <c r="E4554" s="147">
        <v>43371</v>
      </c>
    </row>
    <row r="4555" spans="1:5" s="7" customFormat="1">
      <c r="A4555" s="7" t="s">
        <v>49</v>
      </c>
      <c r="C4555" s="144" t="s">
        <v>1111</v>
      </c>
      <c r="D4555" s="145">
        <v>66</v>
      </c>
      <c r="E4555" s="147">
        <v>43371</v>
      </c>
    </row>
    <row r="4556" spans="1:5" s="7" customFormat="1">
      <c r="A4556" s="7" t="s">
        <v>49</v>
      </c>
      <c r="C4556" s="144" t="s">
        <v>3703</v>
      </c>
      <c r="D4556" s="145">
        <v>10</v>
      </c>
      <c r="E4556" s="147">
        <v>43371</v>
      </c>
    </row>
    <row r="4557" spans="1:5" s="7" customFormat="1">
      <c r="A4557" s="7" t="s">
        <v>49</v>
      </c>
      <c r="C4557" s="144" t="s">
        <v>753</v>
      </c>
      <c r="D4557" s="145">
        <v>1</v>
      </c>
      <c r="E4557" s="147">
        <v>43371</v>
      </c>
    </row>
    <row r="4558" spans="1:5" s="7" customFormat="1">
      <c r="A4558" s="7" t="s">
        <v>49</v>
      </c>
      <c r="C4558" s="144" t="s">
        <v>758</v>
      </c>
      <c r="D4558" s="145">
        <v>204</v>
      </c>
      <c r="E4558" s="147">
        <v>43371</v>
      </c>
    </row>
    <row r="4559" spans="1:5" s="7" customFormat="1">
      <c r="A4559" s="7" t="s">
        <v>49</v>
      </c>
      <c r="C4559" s="144" t="s">
        <v>770</v>
      </c>
      <c r="D4559" s="145">
        <v>123</v>
      </c>
      <c r="E4559" s="147">
        <v>43371</v>
      </c>
    </row>
    <row r="4560" spans="1:5" s="7" customFormat="1">
      <c r="A4560" s="7" t="s">
        <v>49</v>
      </c>
      <c r="C4560" s="144" t="s">
        <v>779</v>
      </c>
      <c r="D4560" s="145">
        <v>259</v>
      </c>
      <c r="E4560" s="147">
        <v>43371</v>
      </c>
    </row>
    <row r="4561" spans="1:5" s="7" customFormat="1">
      <c r="A4561" s="7" t="s">
        <v>49</v>
      </c>
      <c r="C4561" s="144" t="s">
        <v>782</v>
      </c>
      <c r="D4561" s="145">
        <v>394</v>
      </c>
      <c r="E4561" s="147">
        <v>43371</v>
      </c>
    </row>
    <row r="4562" spans="1:5" s="7" customFormat="1">
      <c r="A4562" s="7" t="s">
        <v>49</v>
      </c>
      <c r="C4562" s="144" t="s">
        <v>785</v>
      </c>
      <c r="D4562" s="145">
        <v>501</v>
      </c>
      <c r="E4562" s="147">
        <v>43371</v>
      </c>
    </row>
    <row r="4563" spans="1:5" s="7" customFormat="1">
      <c r="A4563" s="7" t="s">
        <v>49</v>
      </c>
      <c r="C4563" s="144" t="s">
        <v>788</v>
      </c>
      <c r="D4563" s="145">
        <v>1015</v>
      </c>
      <c r="E4563" s="147">
        <v>43371</v>
      </c>
    </row>
    <row r="4564" spans="1:5" s="7" customFormat="1">
      <c r="A4564" s="7" t="s">
        <v>49</v>
      </c>
      <c r="C4564" s="144" t="s">
        <v>700</v>
      </c>
      <c r="D4564" s="145">
        <v>17</v>
      </c>
      <c r="E4564" s="147">
        <v>43371</v>
      </c>
    </row>
    <row r="4565" spans="1:5" s="7" customFormat="1">
      <c r="A4565" s="7" t="s">
        <v>49</v>
      </c>
      <c r="C4565" s="144" t="s">
        <v>705</v>
      </c>
      <c r="D4565" s="145">
        <v>16</v>
      </c>
      <c r="E4565" s="147">
        <v>43371</v>
      </c>
    </row>
    <row r="4566" spans="1:5" s="7" customFormat="1">
      <c r="A4566" s="7" t="s">
        <v>49</v>
      </c>
      <c r="C4566" s="144" t="s">
        <v>708</v>
      </c>
      <c r="D4566" s="145">
        <v>266</v>
      </c>
      <c r="E4566" s="147">
        <v>43371</v>
      </c>
    </row>
    <row r="4567" spans="1:5" s="7" customFormat="1">
      <c r="A4567" s="7" t="s">
        <v>49</v>
      </c>
      <c r="C4567" s="144" t="s">
        <v>5423</v>
      </c>
      <c r="D4567" s="145">
        <v>5</v>
      </c>
      <c r="E4567" s="147">
        <v>43371</v>
      </c>
    </row>
    <row r="4568" spans="1:5" s="7" customFormat="1">
      <c r="A4568" s="7" t="s">
        <v>49</v>
      </c>
      <c r="C4568" s="144" t="s">
        <v>5425</v>
      </c>
      <c r="D4568" s="145">
        <v>4</v>
      </c>
      <c r="E4568" s="147">
        <v>43371</v>
      </c>
    </row>
    <row r="4569" spans="1:5" s="7" customFormat="1">
      <c r="A4569" s="7" t="s">
        <v>49</v>
      </c>
      <c r="C4569" s="144" t="s">
        <v>711</v>
      </c>
      <c r="D4569" s="145">
        <v>1</v>
      </c>
      <c r="E4569" s="147">
        <v>43371</v>
      </c>
    </row>
    <row r="4570" spans="1:5" s="7" customFormat="1">
      <c r="A4570" s="7" t="s">
        <v>49</v>
      </c>
      <c r="C4570" s="144" t="s">
        <v>714</v>
      </c>
      <c r="D4570" s="145">
        <v>0</v>
      </c>
      <c r="E4570" s="147">
        <v>43371</v>
      </c>
    </row>
    <row r="4571" spans="1:5" s="7" customFormat="1">
      <c r="A4571" s="7" t="s">
        <v>49</v>
      </c>
      <c r="C4571" s="144" t="s">
        <v>717</v>
      </c>
      <c r="D4571" s="145">
        <v>173</v>
      </c>
      <c r="E4571" s="147">
        <v>43371</v>
      </c>
    </row>
    <row r="4572" spans="1:5" s="7" customFormat="1">
      <c r="A4572" s="7" t="s">
        <v>49</v>
      </c>
      <c r="C4572" s="144" t="s">
        <v>5430</v>
      </c>
      <c r="D4572" s="145">
        <v>33</v>
      </c>
      <c r="E4572" s="147">
        <v>43371</v>
      </c>
    </row>
    <row r="4573" spans="1:5" s="7" customFormat="1">
      <c r="A4573" s="7" t="s">
        <v>49</v>
      </c>
      <c r="C4573" s="144" t="s">
        <v>5432</v>
      </c>
      <c r="D4573" s="145">
        <v>0</v>
      </c>
      <c r="E4573" s="147">
        <v>43371</v>
      </c>
    </row>
    <row r="4574" spans="1:5" s="7" customFormat="1">
      <c r="A4574" s="7" t="s">
        <v>49</v>
      </c>
      <c r="C4574" s="144" t="s">
        <v>720</v>
      </c>
      <c r="D4574" s="145">
        <v>177</v>
      </c>
      <c r="E4574" s="147">
        <v>43371</v>
      </c>
    </row>
    <row r="4575" spans="1:5" s="7" customFormat="1">
      <c r="A4575" s="7" t="s">
        <v>49</v>
      </c>
      <c r="C4575" s="144" t="s">
        <v>1114</v>
      </c>
      <c r="D4575" s="145">
        <v>310</v>
      </c>
      <c r="E4575" s="147">
        <v>43371</v>
      </c>
    </row>
    <row r="4576" spans="1:5" s="7" customFormat="1">
      <c r="A4576" s="7" t="s">
        <v>49</v>
      </c>
      <c r="C4576" s="144" t="s">
        <v>1118</v>
      </c>
      <c r="D4576" s="145">
        <v>166</v>
      </c>
      <c r="E4576" s="147">
        <v>43371</v>
      </c>
    </row>
    <row r="4577" spans="1:5" s="7" customFormat="1">
      <c r="A4577" s="7" t="s">
        <v>49</v>
      </c>
      <c r="C4577" s="144" t="s">
        <v>1121</v>
      </c>
      <c r="D4577" s="145">
        <v>113</v>
      </c>
      <c r="E4577" s="147">
        <v>43371</v>
      </c>
    </row>
    <row r="4578" spans="1:5" s="7" customFormat="1">
      <c r="A4578" s="7" t="s">
        <v>49</v>
      </c>
      <c r="C4578" s="144" t="s">
        <v>1124</v>
      </c>
      <c r="D4578" s="145">
        <v>65</v>
      </c>
      <c r="E4578" s="147">
        <v>43371</v>
      </c>
    </row>
    <row r="4579" spans="1:5" s="7" customFormat="1">
      <c r="A4579" s="7" t="s">
        <v>49</v>
      </c>
      <c r="C4579" s="144" t="s">
        <v>1375</v>
      </c>
      <c r="D4579" s="145">
        <v>133</v>
      </c>
      <c r="E4579" s="147">
        <v>43371</v>
      </c>
    </row>
    <row r="4580" spans="1:5" s="7" customFormat="1">
      <c r="A4580" s="7" t="s">
        <v>49</v>
      </c>
      <c r="C4580" s="144" t="s">
        <v>5440</v>
      </c>
      <c r="D4580" s="145">
        <v>0</v>
      </c>
      <c r="E4580" s="147">
        <v>43371</v>
      </c>
    </row>
    <row r="4581" spans="1:5" s="7" customFormat="1">
      <c r="A4581" s="7" t="s">
        <v>49</v>
      </c>
      <c r="C4581" s="144" t="s">
        <v>5442</v>
      </c>
      <c r="D4581" s="145">
        <v>0</v>
      </c>
      <c r="E4581" s="147">
        <v>43371</v>
      </c>
    </row>
    <row r="4582" spans="1:5" s="7" customFormat="1">
      <c r="A4582" s="7" t="s">
        <v>49</v>
      </c>
      <c r="C4582" s="144" t="s">
        <v>5447</v>
      </c>
      <c r="D4582" s="145">
        <v>0</v>
      </c>
      <c r="E4582" s="147">
        <v>43371</v>
      </c>
    </row>
    <row r="4583" spans="1:5" s="7" customFormat="1">
      <c r="A4583" s="7" t="s">
        <v>49</v>
      </c>
      <c r="C4583" s="144" t="s">
        <v>798</v>
      </c>
      <c r="D4583" s="145">
        <v>0</v>
      </c>
      <c r="E4583" s="147">
        <v>43371</v>
      </c>
    </row>
    <row r="4584" spans="1:5" s="7" customFormat="1">
      <c r="A4584" s="7" t="s">
        <v>49</v>
      </c>
      <c r="C4584" s="144" t="s">
        <v>802</v>
      </c>
      <c r="D4584" s="145">
        <v>83</v>
      </c>
      <c r="E4584" s="147">
        <v>43371</v>
      </c>
    </row>
    <row r="4585" spans="1:5" s="7" customFormat="1">
      <c r="A4585" s="7" t="s">
        <v>49</v>
      </c>
      <c r="C4585" s="144" t="s">
        <v>807</v>
      </c>
      <c r="D4585" s="145">
        <v>84</v>
      </c>
      <c r="E4585" s="147">
        <v>43371</v>
      </c>
    </row>
    <row r="4586" spans="1:5" s="7" customFormat="1">
      <c r="A4586" s="7" t="s">
        <v>49</v>
      </c>
      <c r="C4586" s="144" t="s">
        <v>810</v>
      </c>
      <c r="D4586" s="145">
        <v>106</v>
      </c>
      <c r="E4586" s="147">
        <v>43371</v>
      </c>
    </row>
    <row r="4587" spans="1:5" s="7" customFormat="1">
      <c r="A4587" s="7" t="s">
        <v>49</v>
      </c>
      <c r="C4587" s="144" t="s">
        <v>813</v>
      </c>
      <c r="D4587" s="145">
        <v>134</v>
      </c>
      <c r="E4587" s="147">
        <v>43371</v>
      </c>
    </row>
    <row r="4588" spans="1:5" s="7" customFormat="1">
      <c r="A4588" s="7" t="s">
        <v>49</v>
      </c>
      <c r="C4588" s="144" t="s">
        <v>5458</v>
      </c>
      <c r="D4588" s="145">
        <v>105</v>
      </c>
      <c r="E4588" s="147">
        <v>43371</v>
      </c>
    </row>
    <row r="4589" spans="1:5" s="7" customFormat="1">
      <c r="A4589" s="7" t="s">
        <v>49</v>
      </c>
      <c r="C4589" s="144" t="s">
        <v>816</v>
      </c>
      <c r="D4589" s="145">
        <v>460</v>
      </c>
      <c r="E4589" s="147">
        <v>43371</v>
      </c>
    </row>
    <row r="4590" spans="1:5" s="7" customFormat="1">
      <c r="A4590" s="7" t="s">
        <v>49</v>
      </c>
      <c r="C4590" s="144" t="s">
        <v>819</v>
      </c>
      <c r="D4590" s="145">
        <v>295</v>
      </c>
      <c r="E4590" s="147">
        <v>43371</v>
      </c>
    </row>
    <row r="4591" spans="1:5" s="7" customFormat="1">
      <c r="A4591" s="7" t="s">
        <v>49</v>
      </c>
      <c r="C4591" s="144" t="s">
        <v>822</v>
      </c>
      <c r="D4591" s="145">
        <v>195</v>
      </c>
      <c r="E4591" s="147">
        <v>43371</v>
      </c>
    </row>
    <row r="4592" spans="1:5" s="7" customFormat="1">
      <c r="A4592" s="7" t="s">
        <v>49</v>
      </c>
      <c r="C4592" s="144" t="s">
        <v>824</v>
      </c>
      <c r="D4592" s="145">
        <v>417</v>
      </c>
      <c r="E4592" s="147">
        <v>43371</v>
      </c>
    </row>
    <row r="4593" spans="1:5" s="7" customFormat="1">
      <c r="A4593" s="7" t="s">
        <v>49</v>
      </c>
      <c r="C4593" s="144" t="s">
        <v>8403</v>
      </c>
      <c r="D4593" s="145">
        <v>1024</v>
      </c>
      <c r="E4593" s="147">
        <v>43371</v>
      </c>
    </row>
    <row r="4594" spans="1:5" s="7" customFormat="1">
      <c r="A4594" s="7" t="s">
        <v>49</v>
      </c>
      <c r="C4594" s="144" t="s">
        <v>579</v>
      </c>
      <c r="D4594" s="145">
        <v>212</v>
      </c>
      <c r="E4594" s="147">
        <v>43371</v>
      </c>
    </row>
    <row r="4595" spans="1:5" s="7" customFormat="1">
      <c r="A4595" s="7" t="s">
        <v>49</v>
      </c>
      <c r="C4595" s="144" t="s">
        <v>585</v>
      </c>
      <c r="D4595" s="145">
        <v>241</v>
      </c>
      <c r="E4595" s="147">
        <v>43371</v>
      </c>
    </row>
    <row r="4596" spans="1:5" s="7" customFormat="1">
      <c r="A4596" s="7" t="s">
        <v>49</v>
      </c>
      <c r="C4596" s="144" t="s">
        <v>588</v>
      </c>
      <c r="D4596" s="145">
        <v>288</v>
      </c>
      <c r="E4596" s="147">
        <v>43371</v>
      </c>
    </row>
    <row r="4597" spans="1:5" s="7" customFormat="1">
      <c r="A4597" s="7" t="s">
        <v>49</v>
      </c>
      <c r="C4597" s="144" t="s">
        <v>826</v>
      </c>
      <c r="D4597" s="145">
        <v>336</v>
      </c>
      <c r="E4597" s="147">
        <v>43371</v>
      </c>
    </row>
    <row r="4598" spans="1:5" s="7" customFormat="1">
      <c r="A4598" s="7" t="s">
        <v>49</v>
      </c>
      <c r="C4598" s="144" t="s">
        <v>830</v>
      </c>
      <c r="D4598" s="145">
        <v>0</v>
      </c>
      <c r="E4598" s="147">
        <v>43371</v>
      </c>
    </row>
    <row r="4599" spans="1:5" s="7" customFormat="1">
      <c r="A4599" s="7" t="s">
        <v>49</v>
      </c>
      <c r="C4599" s="144" t="s">
        <v>833</v>
      </c>
      <c r="D4599" s="145">
        <v>96</v>
      </c>
      <c r="E4599" s="147">
        <v>43371</v>
      </c>
    </row>
    <row r="4600" spans="1:5" s="7" customFormat="1">
      <c r="A4600" s="7" t="s">
        <v>49</v>
      </c>
      <c r="C4600" s="144" t="s">
        <v>836</v>
      </c>
      <c r="D4600" s="145">
        <v>490</v>
      </c>
      <c r="E4600" s="147">
        <v>43371</v>
      </c>
    </row>
    <row r="4601" spans="1:5" s="7" customFormat="1">
      <c r="A4601" s="7" t="s">
        <v>49</v>
      </c>
      <c r="C4601" s="144" t="s">
        <v>839</v>
      </c>
      <c r="D4601" s="145">
        <v>363</v>
      </c>
      <c r="E4601" s="147">
        <v>43371</v>
      </c>
    </row>
    <row r="4602" spans="1:5" s="7" customFormat="1">
      <c r="A4602" s="7" t="s">
        <v>49</v>
      </c>
      <c r="C4602" s="144" t="s">
        <v>1127</v>
      </c>
      <c r="D4602" s="145">
        <v>49</v>
      </c>
      <c r="E4602" s="147">
        <v>43371</v>
      </c>
    </row>
    <row r="4603" spans="1:5" s="7" customFormat="1">
      <c r="A4603" s="7" t="s">
        <v>49</v>
      </c>
      <c r="C4603" s="144" t="s">
        <v>5479</v>
      </c>
      <c r="D4603" s="145">
        <v>0</v>
      </c>
      <c r="E4603" s="147">
        <v>43371</v>
      </c>
    </row>
    <row r="4604" spans="1:5" s="7" customFormat="1">
      <c r="A4604" s="7" t="s">
        <v>49</v>
      </c>
      <c r="C4604" s="144" t="s">
        <v>5481</v>
      </c>
      <c r="D4604" s="145">
        <v>2</v>
      </c>
      <c r="E4604" s="147">
        <v>43371</v>
      </c>
    </row>
    <row r="4605" spans="1:5" s="7" customFormat="1">
      <c r="A4605" s="7" t="s">
        <v>49</v>
      </c>
      <c r="C4605" s="144" t="s">
        <v>5483</v>
      </c>
      <c r="D4605" s="145">
        <v>2</v>
      </c>
      <c r="E4605" s="147">
        <v>43371</v>
      </c>
    </row>
    <row r="4606" spans="1:5" s="7" customFormat="1">
      <c r="A4606" s="7" t="s">
        <v>49</v>
      </c>
      <c r="C4606" s="144" t="s">
        <v>9681</v>
      </c>
      <c r="D4606" s="145">
        <v>7</v>
      </c>
      <c r="E4606" s="147">
        <v>43371</v>
      </c>
    </row>
    <row r="4607" spans="1:5" s="7" customFormat="1">
      <c r="A4607" s="7" t="s">
        <v>49</v>
      </c>
      <c r="C4607" s="144" t="s">
        <v>3742</v>
      </c>
      <c r="D4607" s="145">
        <v>0</v>
      </c>
      <c r="E4607" s="147">
        <v>43371</v>
      </c>
    </row>
    <row r="4608" spans="1:5" s="7" customFormat="1">
      <c r="A4608" s="7" t="s">
        <v>49</v>
      </c>
      <c r="C4608" s="144" t="s">
        <v>842</v>
      </c>
      <c r="D4608" s="145">
        <v>344</v>
      </c>
      <c r="E4608" s="147">
        <v>43371</v>
      </c>
    </row>
    <row r="4609" spans="1:5" s="7" customFormat="1">
      <c r="A4609" s="7" t="s">
        <v>49</v>
      </c>
      <c r="C4609" s="144" t="s">
        <v>846</v>
      </c>
      <c r="D4609" s="145">
        <v>148</v>
      </c>
      <c r="E4609" s="147">
        <v>43371</v>
      </c>
    </row>
    <row r="4610" spans="1:5" s="7" customFormat="1">
      <c r="A4610" s="7" t="s">
        <v>49</v>
      </c>
      <c r="C4610" s="144" t="s">
        <v>849</v>
      </c>
      <c r="D4610" s="145">
        <v>1291</v>
      </c>
      <c r="E4610" s="147">
        <v>43371</v>
      </c>
    </row>
    <row r="4611" spans="1:5" s="7" customFormat="1">
      <c r="A4611" s="7" t="s">
        <v>49</v>
      </c>
      <c r="C4611" s="144" t="s">
        <v>852</v>
      </c>
      <c r="D4611" s="145">
        <v>260</v>
      </c>
      <c r="E4611" s="147">
        <v>43371</v>
      </c>
    </row>
    <row r="4612" spans="1:5" s="7" customFormat="1">
      <c r="A4612" s="7" t="s">
        <v>49</v>
      </c>
      <c r="C4612" s="144" t="s">
        <v>854</v>
      </c>
      <c r="D4612" s="145">
        <v>124</v>
      </c>
      <c r="E4612" s="147">
        <v>43371</v>
      </c>
    </row>
    <row r="4613" spans="1:5" s="7" customFormat="1">
      <c r="A4613" s="7" t="s">
        <v>49</v>
      </c>
      <c r="C4613" s="144" t="s">
        <v>856</v>
      </c>
      <c r="D4613" s="145">
        <v>158</v>
      </c>
      <c r="E4613" s="147">
        <v>43371</v>
      </c>
    </row>
    <row r="4614" spans="1:5" s="7" customFormat="1">
      <c r="A4614" s="7" t="s">
        <v>49</v>
      </c>
      <c r="C4614" s="144" t="s">
        <v>859</v>
      </c>
      <c r="D4614" s="145">
        <v>137</v>
      </c>
      <c r="E4614" s="147">
        <v>43371</v>
      </c>
    </row>
    <row r="4615" spans="1:5" s="7" customFormat="1">
      <c r="A4615" s="7" t="s">
        <v>49</v>
      </c>
      <c r="C4615" s="144" t="s">
        <v>862</v>
      </c>
      <c r="D4615" s="145">
        <v>491</v>
      </c>
      <c r="E4615" s="147">
        <v>43371</v>
      </c>
    </row>
    <row r="4616" spans="1:5" s="7" customFormat="1">
      <c r="A4616" s="7" t="s">
        <v>49</v>
      </c>
      <c r="C4616" s="144" t="s">
        <v>865</v>
      </c>
      <c r="D4616" s="145">
        <v>315</v>
      </c>
      <c r="E4616" s="147">
        <v>43371</v>
      </c>
    </row>
    <row r="4617" spans="1:5" s="7" customFormat="1">
      <c r="A4617" s="7" t="s">
        <v>49</v>
      </c>
      <c r="C4617" s="144" t="s">
        <v>868</v>
      </c>
      <c r="D4617" s="145">
        <v>736</v>
      </c>
      <c r="E4617" s="147">
        <v>43371</v>
      </c>
    </row>
    <row r="4618" spans="1:5" s="7" customFormat="1">
      <c r="A4618" s="7" t="s">
        <v>49</v>
      </c>
      <c r="C4618" s="144" t="s">
        <v>870</v>
      </c>
      <c r="D4618" s="145">
        <v>600</v>
      </c>
      <c r="E4618" s="147">
        <v>43371</v>
      </c>
    </row>
    <row r="4619" spans="1:5" s="7" customFormat="1">
      <c r="A4619" s="7" t="s">
        <v>49</v>
      </c>
      <c r="C4619" s="144" t="s">
        <v>873</v>
      </c>
      <c r="D4619" s="145">
        <v>724</v>
      </c>
      <c r="E4619" s="147">
        <v>43371</v>
      </c>
    </row>
    <row r="4620" spans="1:5" s="7" customFormat="1">
      <c r="A4620" s="7" t="s">
        <v>49</v>
      </c>
      <c r="C4620" s="144" t="s">
        <v>876</v>
      </c>
      <c r="D4620" s="145">
        <v>247</v>
      </c>
      <c r="E4620" s="147">
        <v>43371</v>
      </c>
    </row>
    <row r="4621" spans="1:5" s="7" customFormat="1">
      <c r="A4621" s="7" t="s">
        <v>49</v>
      </c>
      <c r="C4621" s="144" t="s">
        <v>879</v>
      </c>
      <c r="D4621" s="145">
        <v>21</v>
      </c>
      <c r="E4621" s="147">
        <v>43371</v>
      </c>
    </row>
    <row r="4622" spans="1:5" s="7" customFormat="1">
      <c r="A4622" s="7" t="s">
        <v>49</v>
      </c>
      <c r="C4622" s="144" t="s">
        <v>882</v>
      </c>
      <c r="D4622" s="145">
        <v>295</v>
      </c>
      <c r="E4622" s="147">
        <v>43371</v>
      </c>
    </row>
    <row r="4623" spans="1:5" s="7" customFormat="1">
      <c r="A4623" s="7" t="s">
        <v>49</v>
      </c>
      <c r="C4623" s="144" t="s">
        <v>1462</v>
      </c>
      <c r="D4623" s="145">
        <v>102</v>
      </c>
      <c r="E4623" s="147">
        <v>43371</v>
      </c>
    </row>
    <row r="4624" spans="1:5" s="7" customFormat="1">
      <c r="A4624" s="7" t="s">
        <v>49</v>
      </c>
      <c r="C4624" s="144" t="s">
        <v>888</v>
      </c>
      <c r="D4624" s="145">
        <v>604</v>
      </c>
      <c r="E4624" s="147">
        <v>43371</v>
      </c>
    </row>
    <row r="4625" spans="1:5" s="7" customFormat="1">
      <c r="A4625" s="7" t="s">
        <v>49</v>
      </c>
      <c r="C4625" s="144" t="s">
        <v>1131</v>
      </c>
      <c r="D4625" s="145">
        <v>268</v>
      </c>
      <c r="E4625" s="147">
        <v>43371</v>
      </c>
    </row>
    <row r="4626" spans="1:5" s="7" customFormat="1">
      <c r="A4626" s="7" t="s">
        <v>49</v>
      </c>
      <c r="C4626" s="144" t="s">
        <v>892</v>
      </c>
      <c r="D4626" s="145">
        <v>565</v>
      </c>
      <c r="E4626" s="147">
        <v>43371</v>
      </c>
    </row>
    <row r="4627" spans="1:5" s="7" customFormat="1">
      <c r="A4627" s="7" t="s">
        <v>49</v>
      </c>
      <c r="C4627" s="144" t="s">
        <v>897</v>
      </c>
      <c r="D4627" s="145">
        <v>1263</v>
      </c>
      <c r="E4627" s="147">
        <v>43371</v>
      </c>
    </row>
    <row r="4628" spans="1:5" s="7" customFormat="1">
      <c r="A4628" s="7" t="s">
        <v>49</v>
      </c>
      <c r="C4628" s="144" t="s">
        <v>5526</v>
      </c>
      <c r="D4628" s="145">
        <v>77</v>
      </c>
      <c r="E4628" s="147">
        <v>43371</v>
      </c>
    </row>
    <row r="4629" spans="1:5" s="7" customFormat="1">
      <c r="A4629" s="7" t="s">
        <v>49</v>
      </c>
      <c r="C4629" s="144" t="s">
        <v>902</v>
      </c>
      <c r="D4629" s="145">
        <v>184</v>
      </c>
      <c r="E4629" s="147">
        <v>43371</v>
      </c>
    </row>
    <row r="4630" spans="1:5" s="7" customFormat="1">
      <c r="A4630" s="7" t="s">
        <v>49</v>
      </c>
      <c r="C4630" s="144" t="s">
        <v>903</v>
      </c>
      <c r="D4630" s="145">
        <v>45</v>
      </c>
      <c r="E4630" s="147">
        <v>43371</v>
      </c>
    </row>
    <row r="4631" spans="1:5" s="7" customFormat="1">
      <c r="A4631" s="7" t="s">
        <v>49</v>
      </c>
      <c r="C4631" s="144" t="s">
        <v>906</v>
      </c>
      <c r="D4631" s="145">
        <v>205</v>
      </c>
      <c r="E4631" s="147">
        <v>43371</v>
      </c>
    </row>
    <row r="4632" spans="1:5" s="7" customFormat="1">
      <c r="A4632" s="7" t="s">
        <v>49</v>
      </c>
      <c r="C4632" s="144" t="s">
        <v>909</v>
      </c>
      <c r="D4632" s="145">
        <v>7</v>
      </c>
      <c r="E4632" s="147">
        <v>43371</v>
      </c>
    </row>
    <row r="4633" spans="1:5" s="7" customFormat="1">
      <c r="A4633" s="7" t="s">
        <v>49</v>
      </c>
      <c r="C4633" s="144" t="s">
        <v>912</v>
      </c>
      <c r="D4633" s="145">
        <v>1068</v>
      </c>
      <c r="E4633" s="147">
        <v>43371</v>
      </c>
    </row>
    <row r="4634" spans="1:5" s="7" customFormat="1">
      <c r="A4634" s="7" t="s">
        <v>49</v>
      </c>
      <c r="C4634" s="144" t="s">
        <v>916</v>
      </c>
      <c r="D4634" s="145">
        <v>1051</v>
      </c>
      <c r="E4634" s="147">
        <v>43371</v>
      </c>
    </row>
    <row r="4635" spans="1:5" s="7" customFormat="1">
      <c r="A4635" s="7" t="s">
        <v>49</v>
      </c>
      <c r="C4635" s="144" t="s">
        <v>919</v>
      </c>
      <c r="D4635" s="145">
        <v>33</v>
      </c>
      <c r="E4635" s="147">
        <v>43371</v>
      </c>
    </row>
    <row r="4636" spans="1:5" s="7" customFormat="1">
      <c r="A4636" s="7" t="s">
        <v>49</v>
      </c>
      <c r="C4636" s="144" t="s">
        <v>922</v>
      </c>
      <c r="D4636" s="145">
        <v>95</v>
      </c>
      <c r="E4636" s="147">
        <v>43371</v>
      </c>
    </row>
    <row r="4637" spans="1:5" s="7" customFormat="1">
      <c r="A4637" s="7" t="s">
        <v>49</v>
      </c>
      <c r="C4637" s="144" t="s">
        <v>925</v>
      </c>
      <c r="D4637" s="145">
        <v>571</v>
      </c>
      <c r="E4637" s="147">
        <v>43371</v>
      </c>
    </row>
    <row r="4638" spans="1:5" s="7" customFormat="1">
      <c r="A4638" s="7" t="s">
        <v>49</v>
      </c>
      <c r="C4638" s="144" t="s">
        <v>928</v>
      </c>
      <c r="D4638" s="145">
        <v>2</v>
      </c>
      <c r="E4638" s="147">
        <v>43371</v>
      </c>
    </row>
    <row r="4639" spans="1:5" s="7" customFormat="1">
      <c r="A4639" s="7" t="s">
        <v>49</v>
      </c>
      <c r="C4639" s="144" t="s">
        <v>1135</v>
      </c>
      <c r="D4639" s="145">
        <v>111</v>
      </c>
      <c r="E4639" s="147">
        <v>43371</v>
      </c>
    </row>
    <row r="4640" spans="1:5" s="7" customFormat="1">
      <c r="A4640" s="7" t="s">
        <v>49</v>
      </c>
      <c r="C4640" s="144" t="s">
        <v>1139</v>
      </c>
      <c r="D4640" s="145">
        <v>84</v>
      </c>
      <c r="E4640" s="147">
        <v>43371</v>
      </c>
    </row>
    <row r="4641" spans="1:5" s="7" customFormat="1">
      <c r="A4641" s="7" t="s">
        <v>49</v>
      </c>
      <c r="C4641" s="144" t="s">
        <v>1142</v>
      </c>
      <c r="D4641" s="145">
        <v>85</v>
      </c>
      <c r="E4641" s="147">
        <v>43371</v>
      </c>
    </row>
    <row r="4642" spans="1:5" s="7" customFormat="1">
      <c r="A4642" s="7" t="s">
        <v>49</v>
      </c>
      <c r="C4642" s="144" t="s">
        <v>1146</v>
      </c>
      <c r="D4642" s="145">
        <v>0</v>
      </c>
      <c r="E4642" s="147">
        <v>43371</v>
      </c>
    </row>
    <row r="4643" spans="1:5" s="7" customFormat="1">
      <c r="A4643" s="7" t="s">
        <v>49</v>
      </c>
      <c r="C4643" s="144" t="s">
        <v>5672</v>
      </c>
      <c r="D4643" s="145">
        <v>1</v>
      </c>
      <c r="E4643" s="147">
        <v>43371</v>
      </c>
    </row>
    <row r="4644" spans="1:5" s="7" customFormat="1">
      <c r="A4644" s="7" t="s">
        <v>49</v>
      </c>
      <c r="C4644" s="144" t="s">
        <v>9263</v>
      </c>
      <c r="D4644" s="145">
        <v>106</v>
      </c>
      <c r="E4644" s="147">
        <v>43371</v>
      </c>
    </row>
    <row r="4645" spans="1:5" s="7" customFormat="1">
      <c r="A4645" s="7" t="s">
        <v>49</v>
      </c>
      <c r="C4645" s="144" t="s">
        <v>591</v>
      </c>
      <c r="D4645" s="145">
        <v>13</v>
      </c>
      <c r="E4645" s="147">
        <v>43371</v>
      </c>
    </row>
    <row r="4646" spans="1:5" s="7" customFormat="1">
      <c r="A4646" s="7" t="s">
        <v>49</v>
      </c>
      <c r="C4646" s="144" t="s">
        <v>1149</v>
      </c>
      <c r="D4646" s="145">
        <v>145</v>
      </c>
      <c r="E4646" s="147">
        <v>43371</v>
      </c>
    </row>
    <row r="4647" spans="1:5" s="7" customFormat="1">
      <c r="A4647" s="7" t="s">
        <v>49</v>
      </c>
      <c r="C4647" s="144" t="s">
        <v>5675</v>
      </c>
      <c r="D4647" s="145">
        <v>139</v>
      </c>
      <c r="E4647" s="147">
        <v>43371</v>
      </c>
    </row>
    <row r="4648" spans="1:5" s="7" customFormat="1">
      <c r="A4648" s="7" t="s">
        <v>49</v>
      </c>
      <c r="C4648" s="144" t="s">
        <v>5677</v>
      </c>
      <c r="D4648" s="145">
        <v>0</v>
      </c>
      <c r="E4648" s="147">
        <v>43371</v>
      </c>
    </row>
    <row r="4649" spans="1:5" s="7" customFormat="1">
      <c r="A4649" s="7" t="s">
        <v>49</v>
      </c>
      <c r="C4649" s="144" t="s">
        <v>1155</v>
      </c>
      <c r="D4649" s="145">
        <v>1</v>
      </c>
      <c r="E4649" s="147">
        <v>43371</v>
      </c>
    </row>
    <row r="4650" spans="1:5" s="7" customFormat="1">
      <c r="A4650" s="7" t="s">
        <v>49</v>
      </c>
      <c r="C4650" s="144" t="s">
        <v>1158</v>
      </c>
      <c r="D4650" s="145">
        <v>25</v>
      </c>
      <c r="E4650" s="147">
        <v>43371</v>
      </c>
    </row>
    <row r="4651" spans="1:5" s="7" customFormat="1">
      <c r="A4651" s="7" t="s">
        <v>49</v>
      </c>
      <c r="C4651" s="144" t="s">
        <v>1162</v>
      </c>
      <c r="D4651" s="145">
        <v>60</v>
      </c>
      <c r="E4651" s="147">
        <v>43371</v>
      </c>
    </row>
    <row r="4652" spans="1:5" s="7" customFormat="1">
      <c r="A4652" s="7" t="s">
        <v>49</v>
      </c>
      <c r="C4652" s="144" t="s">
        <v>5361</v>
      </c>
      <c r="D4652" s="145">
        <v>91</v>
      </c>
      <c r="E4652" s="147">
        <v>43371</v>
      </c>
    </row>
    <row r="4653" spans="1:5" s="7" customFormat="1">
      <c r="A4653" s="7" t="s">
        <v>49</v>
      </c>
      <c r="C4653" s="144" t="s">
        <v>934</v>
      </c>
      <c r="D4653" s="145">
        <v>114</v>
      </c>
      <c r="E4653" s="147">
        <v>43371</v>
      </c>
    </row>
    <row r="4654" spans="1:5" s="7" customFormat="1">
      <c r="A4654" s="7" t="s">
        <v>49</v>
      </c>
      <c r="C4654" s="144" t="s">
        <v>938</v>
      </c>
      <c r="D4654" s="145">
        <v>228</v>
      </c>
      <c r="E4654" s="147">
        <v>43371</v>
      </c>
    </row>
    <row r="4655" spans="1:5" s="7" customFormat="1">
      <c r="A4655" s="7" t="s">
        <v>49</v>
      </c>
      <c r="C4655" s="144" t="s">
        <v>941</v>
      </c>
      <c r="D4655" s="145">
        <v>423</v>
      </c>
      <c r="E4655" s="147">
        <v>43371</v>
      </c>
    </row>
    <row r="4656" spans="1:5" s="7" customFormat="1">
      <c r="A4656" s="7" t="s">
        <v>49</v>
      </c>
      <c r="C4656" s="144" t="s">
        <v>946</v>
      </c>
      <c r="D4656" s="145">
        <v>5</v>
      </c>
      <c r="E4656" s="147">
        <v>43371</v>
      </c>
    </row>
    <row r="4657" spans="1:5" s="7" customFormat="1">
      <c r="A4657" s="7" t="s">
        <v>49</v>
      </c>
      <c r="C4657" s="144" t="s">
        <v>952</v>
      </c>
      <c r="D4657" s="145">
        <v>0</v>
      </c>
      <c r="E4657" s="147">
        <v>43371</v>
      </c>
    </row>
    <row r="4658" spans="1:5" s="7" customFormat="1">
      <c r="A4658" s="7" t="s">
        <v>49</v>
      </c>
      <c r="C4658" s="144" t="s">
        <v>958</v>
      </c>
      <c r="D4658" s="145">
        <v>81</v>
      </c>
      <c r="E4658" s="147">
        <v>43371</v>
      </c>
    </row>
    <row r="4659" spans="1:5" s="7" customFormat="1">
      <c r="A4659" s="7" t="s">
        <v>49</v>
      </c>
      <c r="C4659" s="144" t="s">
        <v>961</v>
      </c>
      <c r="D4659" s="145">
        <v>81</v>
      </c>
      <c r="E4659" s="147">
        <v>43371</v>
      </c>
    </row>
    <row r="4660" spans="1:5" s="7" customFormat="1">
      <c r="A4660" s="7" t="s">
        <v>49</v>
      </c>
      <c r="C4660" s="144" t="s">
        <v>964</v>
      </c>
      <c r="D4660" s="145">
        <v>105</v>
      </c>
      <c r="E4660" s="147">
        <v>43371</v>
      </c>
    </row>
    <row r="4661" spans="1:5" s="7" customFormat="1">
      <c r="A4661" s="7" t="s">
        <v>49</v>
      </c>
      <c r="C4661" s="144" t="s">
        <v>967</v>
      </c>
      <c r="D4661" s="145">
        <v>414</v>
      </c>
      <c r="E4661" s="147">
        <v>43371</v>
      </c>
    </row>
    <row r="4662" spans="1:5" s="7" customFormat="1">
      <c r="A4662" s="7" t="s">
        <v>49</v>
      </c>
      <c r="C4662" s="144" t="s">
        <v>1326</v>
      </c>
      <c r="D4662" s="145">
        <v>96</v>
      </c>
      <c r="E4662" s="147">
        <v>43371</v>
      </c>
    </row>
    <row r="4663" spans="1:5" s="7" customFormat="1">
      <c r="A4663" s="7" t="s">
        <v>49</v>
      </c>
      <c r="C4663" s="144" t="s">
        <v>1330</v>
      </c>
      <c r="D4663" s="145">
        <v>76</v>
      </c>
      <c r="E4663" s="147">
        <v>43371</v>
      </c>
    </row>
    <row r="4664" spans="1:5" s="7" customFormat="1">
      <c r="A4664" s="7" t="s">
        <v>49</v>
      </c>
      <c r="C4664" s="144" t="s">
        <v>1333</v>
      </c>
      <c r="D4664" s="145">
        <v>73</v>
      </c>
      <c r="E4664" s="147">
        <v>43371</v>
      </c>
    </row>
    <row r="4665" spans="1:5" s="7" customFormat="1">
      <c r="A4665" s="7" t="s">
        <v>49</v>
      </c>
      <c r="C4665" s="144" t="s">
        <v>1336</v>
      </c>
      <c r="D4665" s="145">
        <v>229</v>
      </c>
      <c r="E4665" s="147">
        <v>43371</v>
      </c>
    </row>
    <row r="4666" spans="1:5" s="7" customFormat="1">
      <c r="A4666" s="7" t="s">
        <v>49</v>
      </c>
      <c r="C4666" s="144" t="s">
        <v>5866</v>
      </c>
      <c r="D4666" s="145">
        <v>4</v>
      </c>
      <c r="E4666" s="147">
        <v>43371</v>
      </c>
    </row>
    <row r="4667" spans="1:5" s="7" customFormat="1">
      <c r="A4667" s="7" t="s">
        <v>49</v>
      </c>
      <c r="C4667" s="144" t="s">
        <v>5868</v>
      </c>
      <c r="D4667" s="145">
        <v>28</v>
      </c>
      <c r="E4667" s="147">
        <v>43371</v>
      </c>
    </row>
    <row r="4668" spans="1:5" s="7" customFormat="1">
      <c r="A4668" s="7" t="s">
        <v>49</v>
      </c>
      <c r="C4668" s="144" t="s">
        <v>1166</v>
      </c>
      <c r="D4668" s="145">
        <v>1</v>
      </c>
      <c r="E4668" s="147">
        <v>43371</v>
      </c>
    </row>
    <row r="4669" spans="1:5" s="7" customFormat="1">
      <c r="A4669" s="7" t="s">
        <v>49</v>
      </c>
      <c r="C4669" s="144" t="s">
        <v>1170</v>
      </c>
      <c r="D4669" s="145">
        <v>2</v>
      </c>
      <c r="E4669" s="147">
        <v>43371</v>
      </c>
    </row>
    <row r="4670" spans="1:5" s="7" customFormat="1">
      <c r="A4670" s="7" t="s">
        <v>49</v>
      </c>
      <c r="C4670" s="144" t="s">
        <v>1173</v>
      </c>
      <c r="D4670" s="145">
        <v>2</v>
      </c>
      <c r="E4670" s="147">
        <v>43371</v>
      </c>
    </row>
    <row r="4671" spans="1:5" s="7" customFormat="1">
      <c r="A4671" s="7" t="s">
        <v>49</v>
      </c>
      <c r="C4671" s="144" t="s">
        <v>1176</v>
      </c>
      <c r="D4671" s="145">
        <v>0</v>
      </c>
      <c r="E4671" s="147">
        <v>43371</v>
      </c>
    </row>
    <row r="4672" spans="1:5" s="7" customFormat="1">
      <c r="A4672" s="7" t="s">
        <v>49</v>
      </c>
      <c r="C4672" s="144" t="s">
        <v>1378</v>
      </c>
      <c r="D4672" s="145">
        <v>18</v>
      </c>
      <c r="E4672" s="147">
        <v>43371</v>
      </c>
    </row>
    <row r="4673" spans="1:5" s="7" customFormat="1">
      <c r="A4673" s="7" t="s">
        <v>49</v>
      </c>
      <c r="C4673" s="144" t="s">
        <v>1179</v>
      </c>
      <c r="D4673" s="145">
        <v>4</v>
      </c>
      <c r="E4673" s="147">
        <v>43371</v>
      </c>
    </row>
    <row r="4674" spans="1:5" s="7" customFormat="1">
      <c r="A4674" s="7" t="s">
        <v>49</v>
      </c>
      <c r="C4674" s="144" t="s">
        <v>1182</v>
      </c>
      <c r="D4674" s="145">
        <v>0</v>
      </c>
      <c r="E4674" s="147">
        <v>43371</v>
      </c>
    </row>
    <row r="4675" spans="1:5" s="7" customFormat="1">
      <c r="A4675" s="7" t="s">
        <v>49</v>
      </c>
      <c r="C4675" s="144" t="s">
        <v>1185</v>
      </c>
      <c r="D4675" s="145">
        <v>5</v>
      </c>
      <c r="E4675" s="147">
        <v>43371</v>
      </c>
    </row>
    <row r="4676" spans="1:5" s="7" customFormat="1">
      <c r="A4676" s="7" t="s">
        <v>49</v>
      </c>
      <c r="C4676" s="144" t="s">
        <v>1188</v>
      </c>
      <c r="D4676" s="145">
        <v>8</v>
      </c>
      <c r="E4676" s="147">
        <v>43371</v>
      </c>
    </row>
    <row r="4677" spans="1:5" s="7" customFormat="1">
      <c r="A4677" s="7" t="s">
        <v>49</v>
      </c>
      <c r="C4677" s="144" t="s">
        <v>1191</v>
      </c>
      <c r="D4677" s="145">
        <v>3</v>
      </c>
      <c r="E4677" s="147">
        <v>43371</v>
      </c>
    </row>
    <row r="4678" spans="1:5" s="7" customFormat="1">
      <c r="A4678" s="7" t="s">
        <v>49</v>
      </c>
      <c r="C4678" s="144" t="s">
        <v>1197</v>
      </c>
      <c r="D4678" s="145">
        <v>5</v>
      </c>
      <c r="E4678" s="147">
        <v>43371</v>
      </c>
    </row>
    <row r="4679" spans="1:5" s="7" customFormat="1">
      <c r="A4679" s="7" t="s">
        <v>49</v>
      </c>
      <c r="C4679" s="144" t="s">
        <v>3165</v>
      </c>
      <c r="D4679" s="145">
        <v>192</v>
      </c>
      <c r="E4679" s="147">
        <v>43371</v>
      </c>
    </row>
    <row r="4680" spans="1:5" s="7" customFormat="1">
      <c r="A4680" s="7" t="s">
        <v>49</v>
      </c>
      <c r="C4680" s="144" t="s">
        <v>8405</v>
      </c>
      <c r="D4680" s="145">
        <v>0</v>
      </c>
      <c r="E4680" s="147">
        <v>43371</v>
      </c>
    </row>
    <row r="4681" spans="1:5" s="7" customFormat="1">
      <c r="A4681" s="7" t="s">
        <v>49</v>
      </c>
      <c r="C4681" s="144" t="s">
        <v>8407</v>
      </c>
      <c r="D4681" s="145">
        <v>0</v>
      </c>
      <c r="E4681" s="147">
        <v>43371</v>
      </c>
    </row>
    <row r="4682" spans="1:5" s="7" customFormat="1">
      <c r="A4682" s="7" t="s">
        <v>49</v>
      </c>
      <c r="C4682" s="144" t="s">
        <v>8413</v>
      </c>
      <c r="D4682" s="145">
        <v>72</v>
      </c>
      <c r="E4682" s="147">
        <v>43371</v>
      </c>
    </row>
    <row r="4683" spans="1:5" s="7" customFormat="1">
      <c r="A4683" s="7" t="s">
        <v>49</v>
      </c>
      <c r="C4683" s="144" t="s">
        <v>8416</v>
      </c>
      <c r="D4683" s="145">
        <v>44</v>
      </c>
      <c r="E4683" s="147">
        <v>43371</v>
      </c>
    </row>
    <row r="4684" spans="1:5" s="7" customFormat="1">
      <c r="A4684" s="7" t="s">
        <v>49</v>
      </c>
      <c r="C4684" s="144" t="s">
        <v>8323</v>
      </c>
      <c r="D4684" s="145">
        <v>0</v>
      </c>
      <c r="E4684" s="147">
        <v>43371</v>
      </c>
    </row>
    <row r="4685" spans="1:5" s="7" customFormat="1">
      <c r="A4685" s="7" t="s">
        <v>49</v>
      </c>
      <c r="C4685" s="144" t="s">
        <v>1204</v>
      </c>
      <c r="D4685" s="145">
        <v>2</v>
      </c>
      <c r="E4685" s="147">
        <v>43371</v>
      </c>
    </row>
    <row r="4686" spans="1:5" s="7" customFormat="1">
      <c r="A4686" s="7" t="s">
        <v>49</v>
      </c>
      <c r="C4686" s="144" t="s">
        <v>1210</v>
      </c>
      <c r="D4686" s="145">
        <v>0</v>
      </c>
      <c r="E4686" s="147">
        <v>43371</v>
      </c>
    </row>
    <row r="4687" spans="1:5" s="7" customFormat="1">
      <c r="A4687" s="7" t="s">
        <v>49</v>
      </c>
      <c r="C4687" s="144" t="s">
        <v>1213</v>
      </c>
      <c r="D4687" s="145">
        <v>0</v>
      </c>
      <c r="E4687" s="147">
        <v>43371</v>
      </c>
    </row>
    <row r="4688" spans="1:5" s="7" customFormat="1">
      <c r="A4688" s="7" t="s">
        <v>49</v>
      </c>
      <c r="C4688" s="144" t="s">
        <v>1216</v>
      </c>
      <c r="D4688" s="145">
        <v>3</v>
      </c>
      <c r="E4688" s="147">
        <v>43371</v>
      </c>
    </row>
    <row r="4689" spans="1:5" s="7" customFormat="1">
      <c r="A4689" s="7" t="s">
        <v>49</v>
      </c>
      <c r="C4689" s="144" t="s">
        <v>1219</v>
      </c>
      <c r="D4689" s="145">
        <v>1</v>
      </c>
      <c r="E4689" s="147">
        <v>43371</v>
      </c>
    </row>
    <row r="4690" spans="1:5" s="7" customFormat="1">
      <c r="A4690" s="7" t="s">
        <v>49</v>
      </c>
      <c r="C4690" s="144" t="s">
        <v>1222</v>
      </c>
      <c r="D4690" s="145">
        <v>0</v>
      </c>
      <c r="E4690" s="147">
        <v>43371</v>
      </c>
    </row>
    <row r="4691" spans="1:5" s="7" customFormat="1">
      <c r="A4691" s="7" t="s">
        <v>49</v>
      </c>
      <c r="C4691" s="144" t="s">
        <v>1225</v>
      </c>
      <c r="D4691" s="145">
        <v>2</v>
      </c>
      <c r="E4691" s="147">
        <v>43371</v>
      </c>
    </row>
    <row r="4692" spans="1:5" s="7" customFormat="1">
      <c r="A4692" s="7" t="s">
        <v>49</v>
      </c>
      <c r="C4692" s="144" t="s">
        <v>1265</v>
      </c>
      <c r="D4692" s="145">
        <v>69</v>
      </c>
      <c r="E4692" s="147">
        <v>43371</v>
      </c>
    </row>
    <row r="4693" spans="1:5" s="7" customFormat="1">
      <c r="A4693" s="7" t="s">
        <v>49</v>
      </c>
      <c r="C4693" s="144" t="s">
        <v>1269</v>
      </c>
      <c r="D4693" s="145">
        <v>86</v>
      </c>
      <c r="E4693" s="147">
        <v>43371</v>
      </c>
    </row>
    <row r="4694" spans="1:5" s="7" customFormat="1">
      <c r="A4694" s="7" t="s">
        <v>49</v>
      </c>
      <c r="C4694" s="144" t="s">
        <v>1273</v>
      </c>
      <c r="D4694" s="145">
        <v>10</v>
      </c>
      <c r="E4694" s="147">
        <v>43371</v>
      </c>
    </row>
    <row r="4695" spans="1:5" s="7" customFormat="1">
      <c r="A4695" s="7" t="s">
        <v>49</v>
      </c>
      <c r="C4695" s="144" t="s">
        <v>1277</v>
      </c>
      <c r="D4695" s="145">
        <v>0</v>
      </c>
      <c r="E4695" s="147">
        <v>43371</v>
      </c>
    </row>
    <row r="4696" spans="1:5" s="7" customFormat="1">
      <c r="A4696" s="7" t="s">
        <v>49</v>
      </c>
      <c r="C4696" s="144" t="s">
        <v>1381</v>
      </c>
      <c r="D4696" s="145">
        <v>342</v>
      </c>
      <c r="E4696" s="147">
        <v>43371</v>
      </c>
    </row>
    <row r="4697" spans="1:5" s="7" customFormat="1">
      <c r="A4697" s="7" t="s">
        <v>49</v>
      </c>
      <c r="C4697" s="144" t="s">
        <v>1384</v>
      </c>
      <c r="D4697" s="145">
        <v>2</v>
      </c>
      <c r="E4697" s="147">
        <v>43371</v>
      </c>
    </row>
    <row r="4698" spans="1:5" s="7" customFormat="1">
      <c r="A4698" s="7" t="s">
        <v>49</v>
      </c>
      <c r="C4698" s="144" t="s">
        <v>1280</v>
      </c>
      <c r="D4698" s="145">
        <v>7</v>
      </c>
      <c r="E4698" s="147">
        <v>43371</v>
      </c>
    </row>
    <row r="4699" spans="1:5" s="7" customFormat="1">
      <c r="A4699" s="7" t="s">
        <v>49</v>
      </c>
      <c r="C4699" s="144" t="s">
        <v>5874</v>
      </c>
      <c r="D4699" s="145">
        <v>4</v>
      </c>
      <c r="E4699" s="147">
        <v>43371</v>
      </c>
    </row>
    <row r="4700" spans="1:5" s="7" customFormat="1">
      <c r="A4700" s="7" t="s">
        <v>49</v>
      </c>
      <c r="C4700" s="144" t="s">
        <v>1284</v>
      </c>
      <c r="D4700" s="145">
        <v>2</v>
      </c>
      <c r="E4700" s="147">
        <v>43371</v>
      </c>
    </row>
    <row r="4701" spans="1:5" s="7" customFormat="1">
      <c r="A4701" s="7" t="s">
        <v>49</v>
      </c>
      <c r="C4701" s="144" t="s">
        <v>1287</v>
      </c>
      <c r="D4701" s="145">
        <v>18</v>
      </c>
      <c r="E4701" s="147">
        <v>43371</v>
      </c>
    </row>
    <row r="4702" spans="1:5" s="7" customFormat="1">
      <c r="A4702" s="7" t="s">
        <v>49</v>
      </c>
      <c r="C4702" s="144" t="s">
        <v>5760</v>
      </c>
      <c r="D4702" s="145">
        <v>20</v>
      </c>
      <c r="E4702" s="147">
        <v>43371</v>
      </c>
    </row>
    <row r="4703" spans="1:5" s="7" customFormat="1">
      <c r="A4703" s="7" t="s">
        <v>49</v>
      </c>
      <c r="C4703" s="144" t="s">
        <v>5764</v>
      </c>
      <c r="D4703" s="145">
        <v>0</v>
      </c>
      <c r="E4703" s="147">
        <v>43371</v>
      </c>
    </row>
    <row r="4704" spans="1:5" s="7" customFormat="1">
      <c r="A4704" s="7" t="s">
        <v>49</v>
      </c>
      <c r="C4704" s="144" t="s">
        <v>5767</v>
      </c>
      <c r="D4704" s="145">
        <v>0</v>
      </c>
      <c r="E4704" s="147">
        <v>43371</v>
      </c>
    </row>
    <row r="4705" spans="1:5" s="7" customFormat="1">
      <c r="A4705" s="7" t="s">
        <v>49</v>
      </c>
      <c r="C4705" s="144" t="s">
        <v>5769</v>
      </c>
      <c r="D4705" s="145">
        <v>0</v>
      </c>
      <c r="E4705" s="147">
        <v>43371</v>
      </c>
    </row>
    <row r="4706" spans="1:5" s="7" customFormat="1">
      <c r="A4706" s="7" t="s">
        <v>49</v>
      </c>
      <c r="C4706" s="144" t="s">
        <v>5771</v>
      </c>
      <c r="D4706" s="145">
        <v>0</v>
      </c>
      <c r="E4706" s="147">
        <v>43371</v>
      </c>
    </row>
    <row r="4707" spans="1:5" s="7" customFormat="1">
      <c r="A4707" s="7" t="s">
        <v>49</v>
      </c>
      <c r="C4707" s="144" t="s">
        <v>1387</v>
      </c>
      <c r="D4707" s="145">
        <v>199</v>
      </c>
      <c r="E4707" s="147">
        <v>43371</v>
      </c>
    </row>
    <row r="4708" spans="1:5" s="7" customFormat="1">
      <c r="A4708" s="7" t="s">
        <v>49</v>
      </c>
      <c r="C4708" s="144" t="s">
        <v>1339</v>
      </c>
      <c r="D4708" s="145">
        <v>34</v>
      </c>
      <c r="E4708" s="147">
        <v>43371</v>
      </c>
    </row>
    <row r="4709" spans="1:5" s="7" customFormat="1">
      <c r="A4709" s="7" t="s">
        <v>49</v>
      </c>
      <c r="C4709" s="144" t="s">
        <v>1342</v>
      </c>
      <c r="D4709" s="145">
        <v>58</v>
      </c>
      <c r="E4709" s="147">
        <v>43371</v>
      </c>
    </row>
    <row r="4710" spans="1:5" s="7" customFormat="1">
      <c r="A4710" s="7" t="s">
        <v>49</v>
      </c>
      <c r="C4710" s="144" t="s">
        <v>1345</v>
      </c>
      <c r="D4710" s="145">
        <v>18</v>
      </c>
      <c r="E4710" s="147">
        <v>43371</v>
      </c>
    </row>
    <row r="4711" spans="1:5" s="7" customFormat="1">
      <c r="A4711" s="7" t="s">
        <v>49</v>
      </c>
      <c r="C4711" s="144" t="s">
        <v>1348</v>
      </c>
      <c r="D4711" s="145">
        <v>0</v>
      </c>
      <c r="E4711" s="147">
        <v>43371</v>
      </c>
    </row>
    <row r="4712" spans="1:5" s="7" customFormat="1">
      <c r="A4712" s="7" t="s">
        <v>49</v>
      </c>
      <c r="C4712" s="144" t="s">
        <v>1351</v>
      </c>
      <c r="D4712" s="145">
        <v>2</v>
      </c>
      <c r="E4712" s="147">
        <v>43371</v>
      </c>
    </row>
    <row r="4713" spans="1:5" s="7" customFormat="1">
      <c r="A4713" s="7" t="s">
        <v>49</v>
      </c>
      <c r="C4713" s="144" t="s">
        <v>1354</v>
      </c>
      <c r="D4713" s="145">
        <v>2</v>
      </c>
      <c r="E4713" s="147">
        <v>43371</v>
      </c>
    </row>
    <row r="4714" spans="1:5" s="7" customFormat="1">
      <c r="A4714" s="7" t="s">
        <v>49</v>
      </c>
      <c r="C4714" s="144" t="s">
        <v>3745</v>
      </c>
      <c r="D4714" s="145">
        <v>140</v>
      </c>
      <c r="E4714" s="147">
        <v>43371</v>
      </c>
    </row>
    <row r="4715" spans="1:5" s="7" customFormat="1">
      <c r="A4715" s="7" t="s">
        <v>49</v>
      </c>
      <c r="C4715" s="144" t="s">
        <v>1290</v>
      </c>
      <c r="D4715" s="145">
        <v>20</v>
      </c>
      <c r="E4715" s="147">
        <v>43371</v>
      </c>
    </row>
    <row r="4716" spans="1:5" s="7" customFormat="1">
      <c r="A4716" s="7" t="s">
        <v>49</v>
      </c>
      <c r="C4716" s="144" t="s">
        <v>5363</v>
      </c>
      <c r="D4716" s="145">
        <v>33</v>
      </c>
      <c r="E4716" s="147">
        <v>43371</v>
      </c>
    </row>
    <row r="4717" spans="1:5" s="7" customFormat="1">
      <c r="A4717" s="7" t="s">
        <v>49</v>
      </c>
      <c r="C4717" s="144" t="s">
        <v>5569</v>
      </c>
      <c r="D4717" s="145">
        <v>4</v>
      </c>
      <c r="E4717" s="147">
        <v>43371</v>
      </c>
    </row>
    <row r="4718" spans="1:5" s="7" customFormat="1">
      <c r="A4718" s="7" t="s">
        <v>49</v>
      </c>
      <c r="C4718" s="144" t="s">
        <v>5572</v>
      </c>
      <c r="D4718" s="145">
        <v>0</v>
      </c>
      <c r="E4718" s="147">
        <v>43371</v>
      </c>
    </row>
    <row r="4719" spans="1:5" s="7" customFormat="1">
      <c r="A4719" s="7" t="s">
        <v>49</v>
      </c>
      <c r="C4719" s="144" t="s">
        <v>5574</v>
      </c>
      <c r="D4719" s="145">
        <v>1</v>
      </c>
      <c r="E4719" s="147">
        <v>43371</v>
      </c>
    </row>
    <row r="4720" spans="1:5" s="7" customFormat="1">
      <c r="A4720" s="7" t="s">
        <v>49</v>
      </c>
      <c r="C4720" s="144" t="s">
        <v>9179</v>
      </c>
      <c r="D4720" s="145">
        <v>17</v>
      </c>
      <c r="E4720" s="147">
        <v>43371</v>
      </c>
    </row>
    <row r="4721" spans="1:5" s="7" customFormat="1">
      <c r="A4721" s="7" t="s">
        <v>49</v>
      </c>
      <c r="C4721" s="144" t="s">
        <v>976</v>
      </c>
      <c r="D4721" s="145">
        <v>101</v>
      </c>
      <c r="E4721" s="147">
        <v>43371</v>
      </c>
    </row>
    <row r="4722" spans="1:5" s="7" customFormat="1">
      <c r="A4722" s="7" t="s">
        <v>49</v>
      </c>
      <c r="C4722" s="144" t="s">
        <v>979</v>
      </c>
      <c r="D4722" s="145">
        <v>60</v>
      </c>
      <c r="E4722" s="147">
        <v>43371</v>
      </c>
    </row>
    <row r="4723" spans="1:5" s="7" customFormat="1">
      <c r="A4723" s="7" t="s">
        <v>49</v>
      </c>
      <c r="C4723" s="144" t="s">
        <v>983</v>
      </c>
      <c r="D4723" s="145">
        <v>19</v>
      </c>
      <c r="E4723" s="147">
        <v>43371</v>
      </c>
    </row>
    <row r="4724" spans="1:5" s="7" customFormat="1">
      <c r="A4724" s="7" t="s">
        <v>49</v>
      </c>
      <c r="C4724" s="144" t="s">
        <v>986</v>
      </c>
      <c r="D4724" s="145">
        <v>192</v>
      </c>
      <c r="E4724" s="147">
        <v>43371</v>
      </c>
    </row>
    <row r="4725" spans="1:5" s="7" customFormat="1">
      <c r="A4725" s="7" t="s">
        <v>49</v>
      </c>
      <c r="C4725" s="144" t="s">
        <v>724</v>
      </c>
      <c r="D4725" s="145">
        <v>67</v>
      </c>
      <c r="E4725" s="147">
        <v>43371</v>
      </c>
    </row>
    <row r="4726" spans="1:5" s="7" customFormat="1">
      <c r="A4726" s="7" t="s">
        <v>49</v>
      </c>
      <c r="C4726" s="144" t="s">
        <v>5777</v>
      </c>
      <c r="D4726" s="145">
        <v>181</v>
      </c>
      <c r="E4726" s="147">
        <v>43371</v>
      </c>
    </row>
    <row r="4727" spans="1:5" s="7" customFormat="1">
      <c r="A4727" s="7" t="s">
        <v>49</v>
      </c>
      <c r="C4727" s="144" t="s">
        <v>5779</v>
      </c>
      <c r="D4727" s="145">
        <v>117</v>
      </c>
      <c r="E4727" s="147">
        <v>43371</v>
      </c>
    </row>
    <row r="4728" spans="1:5" s="7" customFormat="1">
      <c r="A4728" s="7" t="s">
        <v>49</v>
      </c>
      <c r="C4728" s="144" t="s">
        <v>989</v>
      </c>
      <c r="D4728" s="145">
        <v>14</v>
      </c>
      <c r="E4728" s="147">
        <v>43371</v>
      </c>
    </row>
    <row r="4729" spans="1:5" s="7" customFormat="1">
      <c r="A4729" s="7" t="s">
        <v>49</v>
      </c>
      <c r="C4729" s="144" t="s">
        <v>1293</v>
      </c>
      <c r="D4729" s="145">
        <v>113</v>
      </c>
      <c r="E4729" s="147">
        <v>43371</v>
      </c>
    </row>
    <row r="4730" spans="1:5" s="7" customFormat="1">
      <c r="A4730" s="7" t="s">
        <v>49</v>
      </c>
      <c r="C4730" s="144" t="s">
        <v>3746</v>
      </c>
      <c r="D4730" s="145">
        <v>4</v>
      </c>
      <c r="E4730" s="147">
        <v>43371</v>
      </c>
    </row>
    <row r="4731" spans="1:5" s="7" customFormat="1">
      <c r="A4731" s="7" t="s">
        <v>49</v>
      </c>
      <c r="C4731" s="144" t="s">
        <v>1298</v>
      </c>
      <c r="D4731" s="145">
        <v>226</v>
      </c>
      <c r="E4731" s="147">
        <v>43371</v>
      </c>
    </row>
    <row r="4732" spans="1:5" s="7" customFormat="1">
      <c r="A4732" s="7" t="s">
        <v>49</v>
      </c>
      <c r="C4732" s="144" t="s">
        <v>1302</v>
      </c>
      <c r="D4732" s="145">
        <v>35</v>
      </c>
      <c r="E4732" s="147">
        <v>43371</v>
      </c>
    </row>
    <row r="4733" spans="1:5" s="7" customFormat="1">
      <c r="A4733" s="7" t="s">
        <v>49</v>
      </c>
      <c r="C4733" s="144" t="s">
        <v>1305</v>
      </c>
      <c r="D4733" s="145">
        <v>112</v>
      </c>
      <c r="E4733" s="147">
        <v>43371</v>
      </c>
    </row>
    <row r="4734" spans="1:5" s="7" customFormat="1">
      <c r="A4734" s="7" t="s">
        <v>49</v>
      </c>
      <c r="C4734" s="144" t="s">
        <v>993</v>
      </c>
      <c r="D4734" s="145">
        <v>11</v>
      </c>
      <c r="E4734" s="147">
        <v>43371</v>
      </c>
    </row>
    <row r="4735" spans="1:5" s="7" customFormat="1">
      <c r="A4735" s="7" t="s">
        <v>49</v>
      </c>
      <c r="C4735" s="144" t="s">
        <v>5592</v>
      </c>
      <c r="D4735" s="145">
        <v>187</v>
      </c>
      <c r="E4735" s="147">
        <v>43371</v>
      </c>
    </row>
    <row r="4736" spans="1:5" s="7" customFormat="1">
      <c r="A4736" s="7" t="s">
        <v>49</v>
      </c>
      <c r="C4736" s="144" t="s">
        <v>1391</v>
      </c>
      <c r="D4736" s="145">
        <v>62</v>
      </c>
      <c r="E4736" s="147">
        <v>43371</v>
      </c>
    </row>
    <row r="4737" spans="1:5" s="7" customFormat="1">
      <c r="A4737" s="7" t="s">
        <v>49</v>
      </c>
      <c r="C4737" s="144" t="s">
        <v>1396</v>
      </c>
      <c r="D4737" s="145">
        <v>39</v>
      </c>
      <c r="E4737" s="147">
        <v>43371</v>
      </c>
    </row>
    <row r="4738" spans="1:5" s="7" customFormat="1">
      <c r="A4738" s="7" t="s">
        <v>49</v>
      </c>
      <c r="C4738" s="144" t="s">
        <v>5884</v>
      </c>
      <c r="D4738" s="145">
        <v>1</v>
      </c>
      <c r="E4738" s="147">
        <v>43371</v>
      </c>
    </row>
    <row r="4739" spans="1:5" s="7" customFormat="1">
      <c r="A4739" s="7" t="s">
        <v>49</v>
      </c>
      <c r="C4739" s="144" t="s">
        <v>5886</v>
      </c>
      <c r="D4739" s="145">
        <v>24</v>
      </c>
      <c r="E4739" s="147">
        <v>43371</v>
      </c>
    </row>
    <row r="4740" spans="1:5" s="7" customFormat="1">
      <c r="A4740" s="7" t="s">
        <v>49</v>
      </c>
      <c r="C4740" s="144" t="s">
        <v>1309</v>
      </c>
      <c r="D4740" s="145">
        <v>0</v>
      </c>
      <c r="E4740" s="147">
        <v>43371</v>
      </c>
    </row>
    <row r="4741" spans="1:5" s="7" customFormat="1">
      <c r="A4741" s="7" t="s">
        <v>49</v>
      </c>
      <c r="C4741" s="144" t="s">
        <v>536</v>
      </c>
      <c r="D4741" s="145">
        <v>1</v>
      </c>
      <c r="E4741" s="147">
        <v>43371</v>
      </c>
    </row>
    <row r="4742" spans="1:5" s="7" customFormat="1">
      <c r="A4742" s="7" t="s">
        <v>49</v>
      </c>
      <c r="C4742" s="144" t="s">
        <v>541</v>
      </c>
      <c r="D4742" s="145">
        <v>0</v>
      </c>
      <c r="E4742" s="147">
        <v>43371</v>
      </c>
    </row>
    <row r="4743" spans="1:5" s="7" customFormat="1">
      <c r="A4743" s="7" t="s">
        <v>49</v>
      </c>
      <c r="C4743" s="144" t="s">
        <v>604</v>
      </c>
      <c r="D4743" s="145">
        <v>6</v>
      </c>
      <c r="E4743" s="147">
        <v>43371</v>
      </c>
    </row>
    <row r="4744" spans="1:5" s="7" customFormat="1">
      <c r="A4744" s="7" t="s">
        <v>49</v>
      </c>
      <c r="C4744" s="144" t="s">
        <v>609</v>
      </c>
      <c r="D4744" s="145">
        <v>0</v>
      </c>
      <c r="E4744" s="147">
        <v>43371</v>
      </c>
    </row>
    <row r="4745" spans="1:5" s="7" customFormat="1">
      <c r="A4745" s="7" t="s">
        <v>49</v>
      </c>
      <c r="C4745" s="144" t="s">
        <v>612</v>
      </c>
      <c r="D4745" s="145">
        <v>6</v>
      </c>
      <c r="E4745" s="147">
        <v>43371</v>
      </c>
    </row>
    <row r="4746" spans="1:5" s="7" customFormat="1">
      <c r="A4746" s="7" t="s">
        <v>49</v>
      </c>
      <c r="C4746" s="144" t="s">
        <v>617</v>
      </c>
      <c r="D4746" s="145">
        <v>13</v>
      </c>
      <c r="E4746" s="147">
        <v>43371</v>
      </c>
    </row>
    <row r="4747" spans="1:5" s="7" customFormat="1">
      <c r="A4747" s="7" t="s">
        <v>49</v>
      </c>
      <c r="C4747" s="144" t="s">
        <v>620</v>
      </c>
      <c r="D4747" s="145">
        <v>5</v>
      </c>
      <c r="E4747" s="147">
        <v>43371</v>
      </c>
    </row>
    <row r="4748" spans="1:5" s="7" customFormat="1">
      <c r="A4748" s="7" t="s">
        <v>49</v>
      </c>
      <c r="C4748" s="144" t="s">
        <v>624</v>
      </c>
      <c r="D4748" s="145">
        <v>12</v>
      </c>
      <c r="E4748" s="147">
        <v>43371</v>
      </c>
    </row>
    <row r="4749" spans="1:5" s="7" customFormat="1">
      <c r="A4749" s="7" t="s">
        <v>49</v>
      </c>
      <c r="C4749" s="144" t="s">
        <v>633</v>
      </c>
      <c r="D4749" s="145">
        <v>29</v>
      </c>
      <c r="E4749" s="147">
        <v>43371</v>
      </c>
    </row>
    <row r="4750" spans="1:5" s="7" customFormat="1">
      <c r="A4750" s="7" t="s">
        <v>49</v>
      </c>
      <c r="C4750" s="144" t="s">
        <v>636</v>
      </c>
      <c r="D4750" s="145">
        <v>0</v>
      </c>
      <c r="E4750" s="147">
        <v>43371</v>
      </c>
    </row>
    <row r="4751" spans="1:5" s="7" customFormat="1">
      <c r="A4751" s="7" t="s">
        <v>49</v>
      </c>
      <c r="C4751" s="144" t="s">
        <v>640</v>
      </c>
      <c r="D4751" s="145">
        <v>6</v>
      </c>
      <c r="E4751" s="147">
        <v>43371</v>
      </c>
    </row>
    <row r="4752" spans="1:5" s="7" customFormat="1">
      <c r="A4752" s="7" t="s">
        <v>49</v>
      </c>
      <c r="C4752" s="144" t="s">
        <v>649</v>
      </c>
      <c r="D4752" s="145">
        <v>3</v>
      </c>
      <c r="E4752" s="147">
        <v>43371</v>
      </c>
    </row>
    <row r="4753" spans="1:5" s="7" customFormat="1">
      <c r="A4753" s="7" t="s">
        <v>49</v>
      </c>
      <c r="C4753" s="144" t="s">
        <v>78</v>
      </c>
      <c r="D4753" s="145">
        <v>74</v>
      </c>
      <c r="E4753" s="147">
        <v>43371</v>
      </c>
    </row>
    <row r="4754" spans="1:5" s="7" customFormat="1">
      <c r="A4754" s="7" t="s">
        <v>49</v>
      </c>
      <c r="C4754" s="144" t="s">
        <v>82</v>
      </c>
      <c r="D4754" s="145">
        <v>22406</v>
      </c>
      <c r="E4754" s="147">
        <v>43371</v>
      </c>
    </row>
    <row r="4755" spans="1:5" s="7" customFormat="1">
      <c r="A4755" s="7" t="s">
        <v>49</v>
      </c>
      <c r="C4755" s="144" t="s">
        <v>112</v>
      </c>
      <c r="D4755" s="145">
        <v>256</v>
      </c>
      <c r="E4755" s="147">
        <v>43371</v>
      </c>
    </row>
    <row r="4756" spans="1:5" s="7" customFormat="1">
      <c r="A4756" s="7" t="s">
        <v>49</v>
      </c>
      <c r="C4756" s="144" t="s">
        <v>4770</v>
      </c>
      <c r="D4756" s="145">
        <v>3</v>
      </c>
      <c r="E4756" s="147">
        <v>43371</v>
      </c>
    </row>
    <row r="4757" spans="1:5" s="7" customFormat="1">
      <c r="A4757" s="7" t="s">
        <v>49</v>
      </c>
      <c r="C4757" s="144" t="s">
        <v>4772</v>
      </c>
      <c r="D4757" s="145">
        <v>11</v>
      </c>
      <c r="E4757" s="147">
        <v>43371</v>
      </c>
    </row>
    <row r="4758" spans="1:5" s="7" customFormat="1">
      <c r="A4758" s="7" t="s">
        <v>49</v>
      </c>
      <c r="C4758" s="144" t="s">
        <v>85</v>
      </c>
      <c r="D4758" s="145">
        <v>5731</v>
      </c>
      <c r="E4758" s="147">
        <v>43371</v>
      </c>
    </row>
    <row r="4759" spans="1:5" s="7" customFormat="1">
      <c r="A4759" s="7" t="s">
        <v>49</v>
      </c>
      <c r="C4759" s="144" t="s">
        <v>88</v>
      </c>
      <c r="D4759" s="145">
        <v>0</v>
      </c>
      <c r="E4759" s="147">
        <v>43371</v>
      </c>
    </row>
    <row r="4760" spans="1:5" s="7" customFormat="1">
      <c r="A4760" s="7" t="s">
        <v>49</v>
      </c>
      <c r="C4760" s="144" t="s">
        <v>91</v>
      </c>
      <c r="D4760" s="145">
        <v>1873</v>
      </c>
      <c r="E4760" s="147">
        <v>43371</v>
      </c>
    </row>
    <row r="4761" spans="1:5" s="7" customFormat="1">
      <c r="A4761" s="7" t="s">
        <v>49</v>
      </c>
      <c r="C4761" s="144" t="s">
        <v>94</v>
      </c>
      <c r="D4761" s="145">
        <v>199</v>
      </c>
      <c r="E4761" s="147">
        <v>43371</v>
      </c>
    </row>
    <row r="4762" spans="1:5" s="7" customFormat="1">
      <c r="A4762" s="7" t="s">
        <v>49</v>
      </c>
      <c r="C4762" s="144" t="s">
        <v>97</v>
      </c>
      <c r="D4762" s="145">
        <v>0</v>
      </c>
      <c r="E4762" s="147">
        <v>43371</v>
      </c>
    </row>
    <row r="4763" spans="1:5" s="7" customFormat="1">
      <c r="A4763" s="7" t="s">
        <v>49</v>
      </c>
      <c r="C4763" s="144" t="s">
        <v>99</v>
      </c>
      <c r="D4763" s="145">
        <v>150</v>
      </c>
      <c r="E4763" s="147">
        <v>43371</v>
      </c>
    </row>
    <row r="4764" spans="1:5" s="7" customFormat="1">
      <c r="A4764" s="7" t="s">
        <v>49</v>
      </c>
      <c r="C4764" s="144" t="s">
        <v>9180</v>
      </c>
      <c r="D4764" s="145">
        <v>0</v>
      </c>
      <c r="E4764" s="147">
        <v>43371</v>
      </c>
    </row>
    <row r="4765" spans="1:5" s="7" customFormat="1">
      <c r="A4765" s="7" t="s">
        <v>49</v>
      </c>
      <c r="C4765" s="144" t="s">
        <v>4970</v>
      </c>
      <c r="D4765" s="145">
        <v>12000</v>
      </c>
      <c r="E4765" s="147">
        <v>43371</v>
      </c>
    </row>
    <row r="4766" spans="1:5" s="7" customFormat="1">
      <c r="A4766" s="7" t="s">
        <v>49</v>
      </c>
      <c r="C4766" s="144" t="s">
        <v>4764</v>
      </c>
      <c r="D4766" s="145">
        <v>680</v>
      </c>
      <c r="E4766" s="147">
        <v>43371</v>
      </c>
    </row>
    <row r="4767" spans="1:5" s="7" customFormat="1">
      <c r="A4767" s="7" t="s">
        <v>49</v>
      </c>
      <c r="C4767" s="144" t="s">
        <v>102</v>
      </c>
      <c r="D4767" s="145">
        <v>4375</v>
      </c>
      <c r="E4767" s="147">
        <v>43371</v>
      </c>
    </row>
    <row r="4768" spans="1:5" s="7" customFormat="1">
      <c r="A4768" s="7" t="s">
        <v>49</v>
      </c>
      <c r="C4768" s="144" t="s">
        <v>4756</v>
      </c>
      <c r="D4768" s="145">
        <v>1520</v>
      </c>
      <c r="E4768" s="147">
        <v>43371</v>
      </c>
    </row>
    <row r="4769" spans="1:5" s="7" customFormat="1">
      <c r="A4769" s="7" t="s">
        <v>49</v>
      </c>
      <c r="C4769" s="144" t="s">
        <v>106</v>
      </c>
      <c r="D4769" s="145">
        <v>1305</v>
      </c>
      <c r="E4769" s="147">
        <v>43371</v>
      </c>
    </row>
    <row r="4770" spans="1:5" s="7" customFormat="1">
      <c r="A4770" s="7" t="s">
        <v>49</v>
      </c>
      <c r="C4770" s="144" t="s">
        <v>4767</v>
      </c>
      <c r="D4770" s="145">
        <v>8000</v>
      </c>
      <c r="E4770" s="147">
        <v>43371</v>
      </c>
    </row>
    <row r="4771" spans="1:5" s="7" customFormat="1">
      <c r="A4771" s="7" t="s">
        <v>49</v>
      </c>
      <c r="C4771" s="144" t="s">
        <v>109</v>
      </c>
      <c r="D4771" s="145">
        <v>16250</v>
      </c>
      <c r="E4771" s="147">
        <v>43371</v>
      </c>
    </row>
    <row r="4772" spans="1:5" s="7" customFormat="1">
      <c r="A4772" s="7" t="s">
        <v>49</v>
      </c>
      <c r="C4772" s="144" t="s">
        <v>4974</v>
      </c>
      <c r="D4772" s="145">
        <v>216</v>
      </c>
      <c r="E4772" s="147">
        <v>43371</v>
      </c>
    </row>
    <row r="4773" spans="1:5" s="7" customFormat="1">
      <c r="A4773" s="7" t="s">
        <v>49</v>
      </c>
      <c r="C4773" s="144" t="s">
        <v>349</v>
      </c>
      <c r="D4773" s="145">
        <v>1</v>
      </c>
      <c r="E4773" s="147">
        <v>43371</v>
      </c>
    </row>
    <row r="4774" spans="1:5" s="7" customFormat="1">
      <c r="A4774" s="7" t="s">
        <v>49</v>
      </c>
      <c r="C4774" s="144" t="s">
        <v>351</v>
      </c>
      <c r="D4774" s="145">
        <v>2</v>
      </c>
      <c r="E4774" s="147">
        <v>43371</v>
      </c>
    </row>
    <row r="4775" spans="1:5" s="7" customFormat="1">
      <c r="A4775" s="7" t="s">
        <v>49</v>
      </c>
      <c r="C4775" s="144" t="s">
        <v>354</v>
      </c>
      <c r="D4775" s="145">
        <v>1</v>
      </c>
      <c r="E4775" s="147">
        <v>43371</v>
      </c>
    </row>
    <row r="4776" spans="1:5" s="7" customFormat="1">
      <c r="A4776" s="7" t="s">
        <v>49</v>
      </c>
      <c r="C4776" s="144" t="s">
        <v>357</v>
      </c>
      <c r="D4776" s="145">
        <v>10</v>
      </c>
      <c r="E4776" s="147">
        <v>43371</v>
      </c>
    </row>
    <row r="4777" spans="1:5" s="7" customFormat="1">
      <c r="A4777" s="7" t="s">
        <v>49</v>
      </c>
      <c r="C4777" s="144" t="s">
        <v>360</v>
      </c>
      <c r="D4777" s="145">
        <v>102</v>
      </c>
      <c r="E4777" s="147">
        <v>43371</v>
      </c>
    </row>
    <row r="4778" spans="1:5" s="7" customFormat="1">
      <c r="A4778" s="7" t="s">
        <v>49</v>
      </c>
      <c r="C4778" s="144" t="s">
        <v>4774</v>
      </c>
      <c r="D4778" s="145">
        <v>1</v>
      </c>
      <c r="E4778" s="147">
        <v>43371</v>
      </c>
    </row>
    <row r="4779" spans="1:5" s="7" customFormat="1">
      <c r="A4779" s="7" t="s">
        <v>49</v>
      </c>
      <c r="C4779" s="144" t="s">
        <v>363</v>
      </c>
      <c r="D4779" s="145">
        <v>11</v>
      </c>
      <c r="E4779" s="147">
        <v>43371</v>
      </c>
    </row>
    <row r="4780" spans="1:5" s="7" customFormat="1">
      <c r="A4780" s="7" t="s">
        <v>49</v>
      </c>
      <c r="C4780" s="144" t="s">
        <v>118</v>
      </c>
      <c r="D4780" s="145">
        <v>300</v>
      </c>
      <c r="E4780" s="147">
        <v>43371</v>
      </c>
    </row>
    <row r="4781" spans="1:5" s="7" customFormat="1">
      <c r="A4781" s="7" t="s">
        <v>49</v>
      </c>
      <c r="C4781" s="144" t="s">
        <v>121</v>
      </c>
      <c r="D4781" s="145">
        <v>350</v>
      </c>
      <c r="E4781" s="147">
        <v>43371</v>
      </c>
    </row>
    <row r="4782" spans="1:5" s="7" customFormat="1">
      <c r="A4782" s="7" t="s">
        <v>49</v>
      </c>
      <c r="C4782" s="144" t="s">
        <v>123</v>
      </c>
      <c r="D4782" s="145">
        <v>179</v>
      </c>
      <c r="E4782" s="147">
        <v>43371</v>
      </c>
    </row>
    <row r="4783" spans="1:5" s="7" customFormat="1">
      <c r="A4783" s="7" t="s">
        <v>49</v>
      </c>
      <c r="C4783" s="144" t="s">
        <v>4777</v>
      </c>
      <c r="D4783" s="145">
        <v>1</v>
      </c>
      <c r="E4783" s="147">
        <v>43371</v>
      </c>
    </row>
    <row r="4784" spans="1:5" s="7" customFormat="1">
      <c r="A4784" s="7" t="s">
        <v>49</v>
      </c>
      <c r="C4784" s="144" t="s">
        <v>368</v>
      </c>
      <c r="D4784" s="145">
        <v>51</v>
      </c>
      <c r="E4784" s="147">
        <v>43371</v>
      </c>
    </row>
    <row r="4785" spans="1:5" s="7" customFormat="1">
      <c r="A4785" s="7" t="s">
        <v>49</v>
      </c>
      <c r="C4785" s="144" t="s">
        <v>4978</v>
      </c>
      <c r="D4785" s="145">
        <v>330</v>
      </c>
      <c r="E4785" s="147">
        <v>43371</v>
      </c>
    </row>
    <row r="4786" spans="1:5" s="7" customFormat="1">
      <c r="A4786" s="7" t="s">
        <v>49</v>
      </c>
      <c r="C4786" s="144" t="s">
        <v>370</v>
      </c>
      <c r="D4786" s="145">
        <v>14</v>
      </c>
      <c r="E4786" s="147">
        <v>43371</v>
      </c>
    </row>
    <row r="4787" spans="1:5" s="7" customFormat="1">
      <c r="A4787" s="7" t="s">
        <v>49</v>
      </c>
      <c r="C4787" s="144" t="s">
        <v>372</v>
      </c>
      <c r="D4787" s="145">
        <v>21</v>
      </c>
      <c r="E4787" s="147">
        <v>43371</v>
      </c>
    </row>
    <row r="4788" spans="1:5" s="7" customFormat="1">
      <c r="A4788" s="7" t="s">
        <v>49</v>
      </c>
      <c r="C4788" s="144" t="s">
        <v>3747</v>
      </c>
      <c r="D4788" s="145">
        <v>29</v>
      </c>
      <c r="E4788" s="147">
        <v>43371</v>
      </c>
    </row>
    <row r="4789" spans="1:5" s="7" customFormat="1">
      <c r="A4789" s="7" t="s">
        <v>49</v>
      </c>
      <c r="C4789" s="144" t="s">
        <v>3748</v>
      </c>
      <c r="D4789" s="145">
        <v>1520</v>
      </c>
      <c r="E4789" s="147">
        <v>43371</v>
      </c>
    </row>
    <row r="4790" spans="1:5" s="7" customFormat="1">
      <c r="A4790" s="7" t="s">
        <v>49</v>
      </c>
      <c r="C4790" s="144" t="s">
        <v>3749</v>
      </c>
      <c r="D4790" s="145">
        <v>401</v>
      </c>
      <c r="E4790" s="147">
        <v>43371</v>
      </c>
    </row>
    <row r="4791" spans="1:5" s="7" customFormat="1">
      <c r="A4791" s="7" t="s">
        <v>49</v>
      </c>
      <c r="C4791" s="144" t="s">
        <v>3750</v>
      </c>
      <c r="D4791" s="145">
        <v>5</v>
      </c>
      <c r="E4791" s="147">
        <v>43371</v>
      </c>
    </row>
    <row r="4792" spans="1:5" s="7" customFormat="1">
      <c r="A4792" s="7" t="s">
        <v>49</v>
      </c>
      <c r="C4792" s="144" t="s">
        <v>3751</v>
      </c>
      <c r="D4792" s="145">
        <v>844</v>
      </c>
      <c r="E4792" s="147">
        <v>43371</v>
      </c>
    </row>
    <row r="4793" spans="1:5" s="7" customFormat="1">
      <c r="A4793" s="7" t="s">
        <v>49</v>
      </c>
      <c r="C4793" s="144" t="s">
        <v>261</v>
      </c>
      <c r="D4793" s="145">
        <v>7960</v>
      </c>
      <c r="E4793" s="147">
        <v>43371</v>
      </c>
    </row>
    <row r="4794" spans="1:5" s="7" customFormat="1">
      <c r="A4794" s="7" t="s">
        <v>49</v>
      </c>
      <c r="C4794" s="144" t="s">
        <v>264</v>
      </c>
      <c r="D4794" s="145">
        <v>6734</v>
      </c>
      <c r="E4794" s="147">
        <v>43371</v>
      </c>
    </row>
    <row r="4795" spans="1:5" s="7" customFormat="1">
      <c r="A4795" s="7" t="s">
        <v>49</v>
      </c>
      <c r="C4795" s="144" t="s">
        <v>267</v>
      </c>
      <c r="D4795" s="145">
        <v>6153</v>
      </c>
      <c r="E4795" s="147">
        <v>43371</v>
      </c>
    </row>
    <row r="4796" spans="1:5" s="7" customFormat="1">
      <c r="A4796" s="7" t="s">
        <v>49</v>
      </c>
      <c r="C4796" s="144" t="s">
        <v>270</v>
      </c>
      <c r="D4796" s="145">
        <v>7671</v>
      </c>
      <c r="E4796" s="147">
        <v>43371</v>
      </c>
    </row>
    <row r="4797" spans="1:5" s="7" customFormat="1">
      <c r="A4797" s="7" t="s">
        <v>49</v>
      </c>
      <c r="C4797" s="144" t="s">
        <v>273</v>
      </c>
      <c r="D4797" s="145">
        <v>8500</v>
      </c>
      <c r="E4797" s="147">
        <v>43371</v>
      </c>
    </row>
    <row r="4798" spans="1:5" s="7" customFormat="1">
      <c r="A4798" s="7" t="s">
        <v>49</v>
      </c>
      <c r="C4798" s="144" t="s">
        <v>276</v>
      </c>
      <c r="D4798" s="145">
        <v>8741</v>
      </c>
      <c r="E4798" s="147">
        <v>43371</v>
      </c>
    </row>
    <row r="4799" spans="1:5" s="7" customFormat="1">
      <c r="A4799" s="7" t="s">
        <v>49</v>
      </c>
      <c r="C4799" s="144" t="s">
        <v>279</v>
      </c>
      <c r="D4799" s="145">
        <v>4418</v>
      </c>
      <c r="E4799" s="147">
        <v>43371</v>
      </c>
    </row>
    <row r="4800" spans="1:5" s="7" customFormat="1">
      <c r="A4800" s="7" t="s">
        <v>49</v>
      </c>
      <c r="C4800" s="144" t="s">
        <v>282</v>
      </c>
      <c r="D4800" s="145">
        <v>5390</v>
      </c>
      <c r="E4800" s="147">
        <v>43371</v>
      </c>
    </row>
    <row r="4801" spans="1:5" s="7" customFormat="1">
      <c r="A4801" s="7" t="s">
        <v>49</v>
      </c>
      <c r="C4801" s="144" t="s">
        <v>285</v>
      </c>
      <c r="D4801" s="145">
        <v>3232</v>
      </c>
      <c r="E4801" s="147">
        <v>43371</v>
      </c>
    </row>
    <row r="4802" spans="1:5" s="7" customFormat="1">
      <c r="A4802" s="7" t="s">
        <v>49</v>
      </c>
      <c r="C4802" s="144" t="s">
        <v>288</v>
      </c>
      <c r="D4802" s="145">
        <v>6740</v>
      </c>
      <c r="E4802" s="147">
        <v>43371</v>
      </c>
    </row>
    <row r="4803" spans="1:5" s="7" customFormat="1">
      <c r="A4803" s="7" t="s">
        <v>49</v>
      </c>
      <c r="C4803" s="144" t="s">
        <v>291</v>
      </c>
      <c r="D4803" s="145">
        <v>3231</v>
      </c>
      <c r="E4803" s="147">
        <v>43371</v>
      </c>
    </row>
    <row r="4804" spans="1:5" s="7" customFormat="1">
      <c r="A4804" s="7" t="s">
        <v>49</v>
      </c>
      <c r="C4804" s="144" t="s">
        <v>294</v>
      </c>
      <c r="D4804" s="145">
        <v>2037</v>
      </c>
      <c r="E4804" s="147">
        <v>43371</v>
      </c>
    </row>
    <row r="4805" spans="1:5" s="7" customFormat="1">
      <c r="A4805" s="7" t="s">
        <v>49</v>
      </c>
      <c r="C4805" s="144" t="s">
        <v>297</v>
      </c>
      <c r="D4805" s="145">
        <v>11011</v>
      </c>
      <c r="E4805" s="147">
        <v>43371</v>
      </c>
    </row>
    <row r="4806" spans="1:5" s="7" customFormat="1">
      <c r="A4806" s="7" t="s">
        <v>49</v>
      </c>
      <c r="C4806" s="144" t="s">
        <v>300</v>
      </c>
      <c r="D4806" s="145">
        <v>3632</v>
      </c>
      <c r="E4806" s="147">
        <v>43371</v>
      </c>
    </row>
    <row r="4807" spans="1:5" s="7" customFormat="1">
      <c r="A4807" s="7" t="s">
        <v>49</v>
      </c>
      <c r="C4807" s="144" t="s">
        <v>303</v>
      </c>
      <c r="D4807" s="145">
        <v>2696</v>
      </c>
      <c r="E4807" s="147">
        <v>43371</v>
      </c>
    </row>
    <row r="4808" spans="1:5" s="7" customFormat="1">
      <c r="A4808" s="7" t="s">
        <v>49</v>
      </c>
      <c r="C4808" s="144" t="s">
        <v>306</v>
      </c>
      <c r="D4808" s="145">
        <v>507</v>
      </c>
      <c r="E4808" s="147">
        <v>43371</v>
      </c>
    </row>
    <row r="4809" spans="1:5" s="7" customFormat="1">
      <c r="A4809" s="7" t="s">
        <v>49</v>
      </c>
      <c r="C4809" s="144" t="s">
        <v>309</v>
      </c>
      <c r="D4809" s="145">
        <v>4278</v>
      </c>
      <c r="E4809" s="147">
        <v>43371</v>
      </c>
    </row>
    <row r="4810" spans="1:5" s="7" customFormat="1">
      <c r="A4810" s="7" t="s">
        <v>49</v>
      </c>
      <c r="C4810" s="144" t="s">
        <v>312</v>
      </c>
      <c r="D4810" s="145">
        <v>2063</v>
      </c>
      <c r="E4810" s="147">
        <v>43371</v>
      </c>
    </row>
    <row r="4811" spans="1:5" s="7" customFormat="1">
      <c r="A4811" s="7" t="s">
        <v>49</v>
      </c>
      <c r="C4811" s="144" t="s">
        <v>315</v>
      </c>
      <c r="D4811" s="145">
        <v>469</v>
      </c>
      <c r="E4811" s="147">
        <v>43371</v>
      </c>
    </row>
    <row r="4812" spans="1:5" s="7" customFormat="1">
      <c r="A4812" s="7" t="s">
        <v>49</v>
      </c>
      <c r="C4812" s="144" t="s">
        <v>318</v>
      </c>
      <c r="D4812" s="145">
        <v>12367</v>
      </c>
      <c r="E4812" s="147">
        <v>43371</v>
      </c>
    </row>
    <row r="4813" spans="1:5" s="7" customFormat="1">
      <c r="A4813" s="7" t="s">
        <v>49</v>
      </c>
      <c r="C4813" s="144" t="s">
        <v>321</v>
      </c>
      <c r="D4813" s="145">
        <v>767</v>
      </c>
      <c r="E4813" s="147">
        <v>43371</v>
      </c>
    </row>
    <row r="4814" spans="1:5" s="7" customFormat="1">
      <c r="A4814" s="7" t="s">
        <v>49</v>
      </c>
      <c r="C4814" s="144" t="s">
        <v>324</v>
      </c>
      <c r="D4814" s="145">
        <v>2980</v>
      </c>
      <c r="E4814" s="147">
        <v>43371</v>
      </c>
    </row>
    <row r="4815" spans="1:5" s="7" customFormat="1">
      <c r="A4815" s="7" t="s">
        <v>49</v>
      </c>
      <c r="C4815" s="144" t="s">
        <v>327</v>
      </c>
      <c r="D4815" s="145">
        <v>109</v>
      </c>
      <c r="E4815" s="147">
        <v>43371</v>
      </c>
    </row>
    <row r="4816" spans="1:5" s="7" customFormat="1">
      <c r="A4816" s="7" t="s">
        <v>49</v>
      </c>
      <c r="C4816" s="144" t="s">
        <v>330</v>
      </c>
      <c r="D4816" s="145">
        <v>16854</v>
      </c>
      <c r="E4816" s="147">
        <v>43371</v>
      </c>
    </row>
    <row r="4817" spans="1:5" s="7" customFormat="1">
      <c r="A4817" s="7" t="s">
        <v>49</v>
      </c>
      <c r="C4817" s="144" t="s">
        <v>333</v>
      </c>
      <c r="D4817" s="145">
        <v>20478</v>
      </c>
      <c r="E4817" s="147">
        <v>43371</v>
      </c>
    </row>
    <row r="4818" spans="1:5" s="7" customFormat="1">
      <c r="A4818" s="7" t="s">
        <v>49</v>
      </c>
      <c r="C4818" s="144" t="s">
        <v>336</v>
      </c>
      <c r="D4818" s="145">
        <v>4633</v>
      </c>
      <c r="E4818" s="147">
        <v>43371</v>
      </c>
    </row>
    <row r="4819" spans="1:5" s="7" customFormat="1">
      <c r="A4819" s="7" t="s">
        <v>49</v>
      </c>
      <c r="C4819" s="144" t="s">
        <v>339</v>
      </c>
      <c r="D4819" s="145">
        <v>15647</v>
      </c>
      <c r="E4819" s="147">
        <v>43371</v>
      </c>
    </row>
    <row r="4820" spans="1:5" s="7" customFormat="1">
      <c r="A4820" s="7" t="s">
        <v>49</v>
      </c>
      <c r="C4820" s="144" t="s">
        <v>342</v>
      </c>
      <c r="D4820" s="145">
        <v>3931</v>
      </c>
      <c r="E4820" s="147">
        <v>43371</v>
      </c>
    </row>
    <row r="4821" spans="1:5" s="7" customFormat="1">
      <c r="A4821" s="7" t="s">
        <v>49</v>
      </c>
      <c r="C4821" s="144" t="s">
        <v>5142</v>
      </c>
      <c r="D4821" s="145">
        <v>0</v>
      </c>
      <c r="E4821" s="147">
        <v>43371</v>
      </c>
    </row>
    <row r="4822" spans="1:5" s="7" customFormat="1">
      <c r="A4822" s="7" t="s">
        <v>49</v>
      </c>
      <c r="C4822" s="144" t="s">
        <v>5144</v>
      </c>
      <c r="D4822" s="145">
        <v>0</v>
      </c>
      <c r="E4822" s="147">
        <v>43371</v>
      </c>
    </row>
    <row r="4823" spans="1:5" s="7" customFormat="1">
      <c r="A4823" s="7" t="s">
        <v>49</v>
      </c>
      <c r="C4823" s="144" t="s">
        <v>4759</v>
      </c>
      <c r="D4823" s="145">
        <v>0</v>
      </c>
      <c r="E4823" s="147">
        <v>43371</v>
      </c>
    </row>
    <row r="4824" spans="1:5" s="7" customFormat="1">
      <c r="A4824" s="7" t="s">
        <v>49</v>
      </c>
      <c r="C4824" s="144" t="s">
        <v>5146</v>
      </c>
      <c r="D4824" s="145">
        <v>0</v>
      </c>
      <c r="E4824" s="147">
        <v>43371</v>
      </c>
    </row>
    <row r="4825" spans="1:5" s="7" customFormat="1">
      <c r="A4825" s="7" t="s">
        <v>49</v>
      </c>
      <c r="C4825" s="144" t="s">
        <v>3752</v>
      </c>
      <c r="D4825" s="145">
        <v>4141</v>
      </c>
      <c r="E4825" s="147">
        <v>43371</v>
      </c>
    </row>
    <row r="4826" spans="1:5" s="7" customFormat="1">
      <c r="A4826" s="7" t="s">
        <v>49</v>
      </c>
      <c r="C4826" s="144" t="s">
        <v>3753</v>
      </c>
      <c r="D4826" s="145">
        <v>15481</v>
      </c>
      <c r="E4826" s="147">
        <v>43371</v>
      </c>
    </row>
    <row r="4827" spans="1:5" s="7" customFormat="1">
      <c r="A4827" s="7" t="s">
        <v>49</v>
      </c>
      <c r="C4827" s="144" t="s">
        <v>3754</v>
      </c>
      <c r="D4827" s="145">
        <v>12487</v>
      </c>
      <c r="E4827" s="147">
        <v>43371</v>
      </c>
    </row>
    <row r="4828" spans="1:5" s="7" customFormat="1">
      <c r="A4828" s="7" t="s">
        <v>49</v>
      </c>
      <c r="C4828" s="144" t="s">
        <v>560</v>
      </c>
      <c r="D4828" s="145">
        <v>13737</v>
      </c>
      <c r="E4828" s="147">
        <v>43371</v>
      </c>
    </row>
    <row r="4829" spans="1:5" s="7" customFormat="1">
      <c r="A4829" s="7" t="s">
        <v>49</v>
      </c>
      <c r="C4829" s="144" t="s">
        <v>563</v>
      </c>
      <c r="D4829" s="145">
        <v>11455</v>
      </c>
      <c r="E4829" s="147">
        <v>43371</v>
      </c>
    </row>
    <row r="4830" spans="1:5" s="7" customFormat="1">
      <c r="A4830" s="7" t="s">
        <v>49</v>
      </c>
      <c r="C4830" s="144" t="s">
        <v>566</v>
      </c>
      <c r="D4830" s="145">
        <v>4269</v>
      </c>
      <c r="E4830" s="147">
        <v>43371</v>
      </c>
    </row>
    <row r="4831" spans="1:5" s="7" customFormat="1">
      <c r="A4831" s="7" t="s">
        <v>49</v>
      </c>
      <c r="C4831" s="144" t="s">
        <v>569</v>
      </c>
      <c r="D4831" s="145">
        <v>10256</v>
      </c>
      <c r="E4831" s="147">
        <v>43371</v>
      </c>
    </row>
    <row r="4832" spans="1:5" s="7" customFormat="1">
      <c r="A4832" s="7" t="s">
        <v>49</v>
      </c>
      <c r="C4832" s="144" t="s">
        <v>572</v>
      </c>
      <c r="D4832" s="145">
        <v>20172</v>
      </c>
      <c r="E4832" s="147">
        <v>43371</v>
      </c>
    </row>
    <row r="4833" spans="1:5" s="7" customFormat="1">
      <c r="A4833" s="7" t="s">
        <v>49</v>
      </c>
      <c r="C4833" s="144" t="s">
        <v>575</v>
      </c>
      <c r="D4833" s="145">
        <v>36675</v>
      </c>
      <c r="E4833" s="147">
        <v>43371</v>
      </c>
    </row>
    <row r="4834" spans="1:5" s="7" customFormat="1">
      <c r="A4834" s="7" t="s">
        <v>49</v>
      </c>
      <c r="C4834" s="144" t="s">
        <v>652</v>
      </c>
      <c r="D4834" s="145">
        <v>250</v>
      </c>
      <c r="E4834" s="147">
        <v>43371</v>
      </c>
    </row>
    <row r="4835" spans="1:5" s="7" customFormat="1">
      <c r="A4835" s="7" t="s">
        <v>49</v>
      </c>
      <c r="C4835" s="144" t="s">
        <v>376</v>
      </c>
      <c r="D4835" s="145">
        <v>62</v>
      </c>
      <c r="E4835" s="147">
        <v>43371</v>
      </c>
    </row>
    <row r="4836" spans="1:5" s="7" customFormat="1">
      <c r="A4836" s="7" t="s">
        <v>49</v>
      </c>
      <c r="C4836" s="144" t="s">
        <v>453</v>
      </c>
      <c r="D4836" s="145">
        <v>26</v>
      </c>
      <c r="E4836" s="147">
        <v>43371</v>
      </c>
    </row>
    <row r="4837" spans="1:5" s="7" customFormat="1">
      <c r="A4837" s="7" t="s">
        <v>49</v>
      </c>
      <c r="C4837" s="144" t="s">
        <v>455</v>
      </c>
      <c r="D4837" s="145">
        <v>22</v>
      </c>
      <c r="E4837" s="147">
        <v>43371</v>
      </c>
    </row>
    <row r="4838" spans="1:5" s="7" customFormat="1">
      <c r="A4838" s="7" t="s">
        <v>49</v>
      </c>
      <c r="C4838" s="144" t="s">
        <v>458</v>
      </c>
      <c r="D4838" s="145">
        <v>931</v>
      </c>
      <c r="E4838" s="147">
        <v>43371</v>
      </c>
    </row>
    <row r="4839" spans="1:5" s="7" customFormat="1">
      <c r="A4839" s="7" t="s">
        <v>49</v>
      </c>
      <c r="C4839" s="144" t="s">
        <v>461</v>
      </c>
      <c r="D4839" s="145">
        <v>1142</v>
      </c>
      <c r="E4839" s="147">
        <v>43371</v>
      </c>
    </row>
    <row r="4840" spans="1:5" s="7" customFormat="1">
      <c r="A4840" s="7" t="s">
        <v>49</v>
      </c>
      <c r="C4840" s="144" t="s">
        <v>464</v>
      </c>
      <c r="D4840" s="145">
        <v>6</v>
      </c>
      <c r="E4840" s="147">
        <v>43371</v>
      </c>
    </row>
    <row r="4841" spans="1:5" s="7" customFormat="1">
      <c r="A4841" s="7" t="s">
        <v>49</v>
      </c>
      <c r="C4841" s="144" t="s">
        <v>467</v>
      </c>
      <c r="D4841" s="145">
        <v>3</v>
      </c>
      <c r="E4841" s="147">
        <v>43371</v>
      </c>
    </row>
    <row r="4842" spans="1:5" s="7" customFormat="1">
      <c r="A4842" s="7" t="s">
        <v>49</v>
      </c>
      <c r="C4842" s="144" t="s">
        <v>3755</v>
      </c>
      <c r="D4842" s="145">
        <v>116</v>
      </c>
      <c r="E4842" s="147">
        <v>43371</v>
      </c>
    </row>
    <row r="4843" spans="1:5" s="7" customFormat="1">
      <c r="A4843" s="7" t="s">
        <v>49</v>
      </c>
      <c r="C4843" s="144" t="s">
        <v>3756</v>
      </c>
      <c r="D4843" s="145">
        <v>114</v>
      </c>
      <c r="E4843" s="147">
        <v>43371</v>
      </c>
    </row>
    <row r="4844" spans="1:5" s="7" customFormat="1">
      <c r="A4844" s="7" t="s">
        <v>49</v>
      </c>
      <c r="C4844" s="144" t="s">
        <v>153</v>
      </c>
      <c r="D4844" s="145">
        <v>15</v>
      </c>
      <c r="E4844" s="147">
        <v>43371</v>
      </c>
    </row>
    <row r="4845" spans="1:5" s="7" customFormat="1">
      <c r="A4845" s="7" t="s">
        <v>49</v>
      </c>
      <c r="C4845" s="144" t="s">
        <v>386</v>
      </c>
      <c r="D4845" s="145">
        <v>1255</v>
      </c>
      <c r="E4845" s="147">
        <v>43371</v>
      </c>
    </row>
    <row r="4846" spans="1:5" s="7" customFormat="1">
      <c r="A4846" s="7" t="s">
        <v>49</v>
      </c>
      <c r="C4846" s="144" t="s">
        <v>391</v>
      </c>
      <c r="D4846" s="145">
        <v>513</v>
      </c>
      <c r="E4846" s="147">
        <v>43371</v>
      </c>
    </row>
    <row r="4847" spans="1:5" s="7" customFormat="1">
      <c r="A4847" s="7" t="s">
        <v>49</v>
      </c>
      <c r="C4847" s="144" t="s">
        <v>394</v>
      </c>
      <c r="D4847" s="145">
        <v>605</v>
      </c>
      <c r="E4847" s="147">
        <v>43371</v>
      </c>
    </row>
    <row r="4848" spans="1:5" s="7" customFormat="1">
      <c r="A4848" s="7" t="s">
        <v>49</v>
      </c>
      <c r="C4848" s="144" t="s">
        <v>397</v>
      </c>
      <c r="D4848" s="145">
        <v>1334</v>
      </c>
      <c r="E4848" s="147">
        <v>43371</v>
      </c>
    </row>
    <row r="4849" spans="1:5" s="7" customFormat="1">
      <c r="A4849" s="7" t="s">
        <v>49</v>
      </c>
      <c r="C4849" s="144" t="s">
        <v>403</v>
      </c>
      <c r="D4849" s="145">
        <v>1774</v>
      </c>
      <c r="E4849" s="147">
        <v>43371</v>
      </c>
    </row>
    <row r="4850" spans="1:5" s="7" customFormat="1">
      <c r="A4850" s="7" t="s">
        <v>49</v>
      </c>
      <c r="C4850" s="144" t="s">
        <v>406</v>
      </c>
      <c r="D4850" s="145">
        <v>613</v>
      </c>
      <c r="E4850" s="147">
        <v>43371</v>
      </c>
    </row>
    <row r="4851" spans="1:5" s="7" customFormat="1">
      <c r="A4851" s="7" t="s">
        <v>49</v>
      </c>
      <c r="C4851" s="144" t="s">
        <v>410</v>
      </c>
      <c r="D4851" s="145">
        <v>1447</v>
      </c>
      <c r="E4851" s="147">
        <v>43371</v>
      </c>
    </row>
    <row r="4852" spans="1:5" s="7" customFormat="1">
      <c r="A4852" s="7" t="s">
        <v>49</v>
      </c>
      <c r="C4852" s="144" t="s">
        <v>413</v>
      </c>
      <c r="D4852" s="145">
        <v>232</v>
      </c>
      <c r="E4852" s="147">
        <v>43371</v>
      </c>
    </row>
    <row r="4853" spans="1:5" s="7" customFormat="1">
      <c r="A4853" s="7" t="s">
        <v>49</v>
      </c>
      <c r="C4853" s="144" t="s">
        <v>416</v>
      </c>
      <c r="D4853" s="145">
        <v>317</v>
      </c>
      <c r="E4853" s="147">
        <v>43371</v>
      </c>
    </row>
    <row r="4854" spans="1:5" s="7" customFormat="1">
      <c r="A4854" s="7" t="s">
        <v>49</v>
      </c>
      <c r="C4854" s="144" t="s">
        <v>420</v>
      </c>
      <c r="D4854" s="145">
        <v>1441</v>
      </c>
      <c r="E4854" s="147">
        <v>43371</v>
      </c>
    </row>
    <row r="4855" spans="1:5" s="7" customFormat="1">
      <c r="A4855" s="7" t="s">
        <v>49</v>
      </c>
      <c r="C4855" s="144" t="s">
        <v>424</v>
      </c>
      <c r="D4855" s="145">
        <v>0</v>
      </c>
      <c r="E4855" s="147">
        <v>43371</v>
      </c>
    </row>
    <row r="4856" spans="1:5" s="7" customFormat="1">
      <c r="A4856" s="7" t="s">
        <v>49</v>
      </c>
      <c r="C4856" s="144" t="s">
        <v>5348</v>
      </c>
      <c r="D4856" s="145">
        <v>0</v>
      </c>
      <c r="E4856" s="147">
        <v>43371</v>
      </c>
    </row>
    <row r="4857" spans="1:5" s="7" customFormat="1">
      <c r="A4857" s="7" t="s">
        <v>49</v>
      </c>
      <c r="C4857" s="144" t="s">
        <v>656</v>
      </c>
      <c r="D4857" s="145">
        <v>1440</v>
      </c>
      <c r="E4857" s="147">
        <v>43371</v>
      </c>
    </row>
    <row r="4858" spans="1:5" s="7" customFormat="1">
      <c r="A4858" s="7" t="s">
        <v>49</v>
      </c>
      <c r="C4858" s="144" t="s">
        <v>660</v>
      </c>
      <c r="D4858" s="145">
        <v>583</v>
      </c>
      <c r="E4858" s="147">
        <v>43371</v>
      </c>
    </row>
    <row r="4859" spans="1:5" s="7" customFormat="1">
      <c r="A4859" s="7" t="s">
        <v>49</v>
      </c>
      <c r="C4859" s="144" t="s">
        <v>663</v>
      </c>
      <c r="D4859" s="145">
        <v>50</v>
      </c>
      <c r="E4859" s="147">
        <v>43371</v>
      </c>
    </row>
    <row r="4860" spans="1:5" s="7" customFormat="1">
      <c r="A4860" s="7" t="s">
        <v>49</v>
      </c>
      <c r="C4860" s="144" t="s">
        <v>666</v>
      </c>
      <c r="D4860" s="145">
        <v>2668</v>
      </c>
      <c r="E4860" s="147">
        <v>43371</v>
      </c>
    </row>
    <row r="4861" spans="1:5" s="7" customFormat="1">
      <c r="A4861" s="7" t="s">
        <v>49</v>
      </c>
      <c r="C4861" s="144" t="s">
        <v>670</v>
      </c>
      <c r="D4861" s="145">
        <v>1108</v>
      </c>
      <c r="E4861" s="147">
        <v>43371</v>
      </c>
    </row>
    <row r="4862" spans="1:5" s="7" customFormat="1">
      <c r="A4862" s="7" t="s">
        <v>49</v>
      </c>
      <c r="C4862" s="144" t="s">
        <v>673</v>
      </c>
      <c r="D4862" s="145">
        <v>7260</v>
      </c>
      <c r="E4862" s="147">
        <v>43371</v>
      </c>
    </row>
    <row r="4863" spans="1:5" s="7" customFormat="1">
      <c r="A4863" s="7" t="s">
        <v>49</v>
      </c>
      <c r="C4863" s="144" t="s">
        <v>676</v>
      </c>
      <c r="D4863" s="145">
        <v>1185</v>
      </c>
      <c r="E4863" s="147">
        <v>43371</v>
      </c>
    </row>
    <row r="4864" spans="1:5" s="7" customFormat="1">
      <c r="A4864" s="7" t="s">
        <v>49</v>
      </c>
      <c r="C4864" s="144" t="s">
        <v>470</v>
      </c>
      <c r="D4864" s="145">
        <v>647</v>
      </c>
      <c r="E4864" s="147">
        <v>43371</v>
      </c>
    </row>
    <row r="4865" spans="1:5" s="7" customFormat="1">
      <c r="A4865" s="7" t="s">
        <v>49</v>
      </c>
      <c r="C4865" s="144" t="s">
        <v>474</v>
      </c>
      <c r="D4865" s="145">
        <v>621</v>
      </c>
      <c r="E4865" s="147">
        <v>43371</v>
      </c>
    </row>
    <row r="4866" spans="1:5" s="7" customFormat="1">
      <c r="A4866" s="7" t="s">
        <v>49</v>
      </c>
      <c r="C4866" s="144" t="s">
        <v>477</v>
      </c>
      <c r="D4866" s="145">
        <v>96</v>
      </c>
      <c r="E4866" s="147">
        <v>43371</v>
      </c>
    </row>
    <row r="4867" spans="1:5" s="7" customFormat="1">
      <c r="A4867" s="7" t="s">
        <v>49</v>
      </c>
      <c r="C4867" s="144" t="s">
        <v>481</v>
      </c>
      <c r="D4867" s="145">
        <v>31</v>
      </c>
      <c r="E4867" s="147">
        <v>43371</v>
      </c>
    </row>
    <row r="4868" spans="1:5" s="7" customFormat="1">
      <c r="A4868" s="7" t="s">
        <v>49</v>
      </c>
      <c r="C4868" s="144" t="s">
        <v>484</v>
      </c>
      <c r="D4868" s="145">
        <v>96</v>
      </c>
      <c r="E4868" s="147">
        <v>43371</v>
      </c>
    </row>
    <row r="4869" spans="1:5" s="7" customFormat="1">
      <c r="A4869" s="7" t="s">
        <v>49</v>
      </c>
      <c r="C4869" s="144" t="s">
        <v>488</v>
      </c>
      <c r="D4869" s="145">
        <v>95</v>
      </c>
      <c r="E4869" s="147">
        <v>43371</v>
      </c>
    </row>
    <row r="4870" spans="1:5" s="7" customFormat="1">
      <c r="A4870" s="7" t="s">
        <v>49</v>
      </c>
      <c r="C4870" s="144" t="s">
        <v>491</v>
      </c>
      <c r="D4870" s="145">
        <v>279</v>
      </c>
      <c r="E4870" s="147">
        <v>43371</v>
      </c>
    </row>
    <row r="4871" spans="1:5" s="7" customFormat="1">
      <c r="A4871" s="7" t="s">
        <v>49</v>
      </c>
      <c r="C4871" s="144" t="s">
        <v>494</v>
      </c>
      <c r="D4871" s="145">
        <v>211</v>
      </c>
      <c r="E4871" s="147">
        <v>43371</v>
      </c>
    </row>
    <row r="4872" spans="1:5" s="7" customFormat="1">
      <c r="A4872" s="7" t="s">
        <v>49</v>
      </c>
      <c r="C4872" s="144" t="s">
        <v>497</v>
      </c>
      <c r="D4872" s="145">
        <v>57</v>
      </c>
      <c r="E4872" s="147">
        <v>43371</v>
      </c>
    </row>
    <row r="4873" spans="1:5" s="7" customFormat="1">
      <c r="A4873" s="7" t="s">
        <v>49</v>
      </c>
      <c r="C4873" s="144" t="s">
        <v>500</v>
      </c>
      <c r="D4873" s="145">
        <v>73</v>
      </c>
      <c r="E4873" s="147">
        <v>43371</v>
      </c>
    </row>
    <row r="4874" spans="1:5" s="7" customFormat="1">
      <c r="A4874" s="7" t="s">
        <v>49</v>
      </c>
      <c r="C4874" s="144" t="s">
        <v>679</v>
      </c>
      <c r="D4874" s="145">
        <v>36</v>
      </c>
      <c r="E4874" s="147">
        <v>43371</v>
      </c>
    </row>
    <row r="4875" spans="1:5" s="7" customFormat="1">
      <c r="A4875" s="7" t="s">
        <v>49</v>
      </c>
      <c r="C4875" s="144" t="s">
        <v>503</v>
      </c>
      <c r="D4875" s="145">
        <v>347</v>
      </c>
      <c r="E4875" s="147">
        <v>43371</v>
      </c>
    </row>
    <row r="4876" spans="1:5" s="7" customFormat="1">
      <c r="A4876" s="7" t="s">
        <v>49</v>
      </c>
      <c r="C4876" s="144" t="s">
        <v>507</v>
      </c>
      <c r="D4876" s="145">
        <v>295</v>
      </c>
      <c r="E4876" s="147">
        <v>43371</v>
      </c>
    </row>
    <row r="4877" spans="1:5" s="7" customFormat="1">
      <c r="A4877" s="7" t="s">
        <v>49</v>
      </c>
      <c r="C4877" s="144" t="s">
        <v>509</v>
      </c>
      <c r="D4877" s="145">
        <v>34</v>
      </c>
      <c r="E4877" s="147">
        <v>43371</v>
      </c>
    </row>
    <row r="4878" spans="1:5" s="7" customFormat="1">
      <c r="A4878" s="7" t="s">
        <v>49</v>
      </c>
      <c r="C4878" s="144" t="s">
        <v>3757</v>
      </c>
      <c r="D4878" s="145">
        <v>45</v>
      </c>
      <c r="E4878" s="147">
        <v>43371</v>
      </c>
    </row>
    <row r="4879" spans="1:5" s="7" customFormat="1">
      <c r="A4879" s="7" t="s">
        <v>49</v>
      </c>
      <c r="C4879" s="144" t="s">
        <v>514</v>
      </c>
      <c r="D4879" s="145">
        <v>124</v>
      </c>
      <c r="E4879" s="147">
        <v>43371</v>
      </c>
    </row>
    <row r="4880" spans="1:5" s="7" customFormat="1">
      <c r="A4880" s="7" t="s">
        <v>49</v>
      </c>
      <c r="C4880" s="144" t="s">
        <v>3758</v>
      </c>
      <c r="D4880" s="145">
        <v>56</v>
      </c>
      <c r="E4880" s="147">
        <v>43371</v>
      </c>
    </row>
    <row r="4881" spans="1:5" s="7" customFormat="1">
      <c r="A4881" s="7" t="s">
        <v>49</v>
      </c>
      <c r="C4881" s="144" t="s">
        <v>517</v>
      </c>
      <c r="D4881" s="145">
        <v>36</v>
      </c>
      <c r="E4881" s="147">
        <v>43371</v>
      </c>
    </row>
    <row r="4882" spans="1:5" s="7" customFormat="1">
      <c r="A4882" s="7" t="s">
        <v>49</v>
      </c>
      <c r="C4882" s="144" t="s">
        <v>5353</v>
      </c>
      <c r="D4882" s="145">
        <v>5</v>
      </c>
      <c r="E4882" s="147">
        <v>43371</v>
      </c>
    </row>
    <row r="4883" spans="1:5" s="7" customFormat="1">
      <c r="A4883" s="7" t="s">
        <v>49</v>
      </c>
      <c r="C4883" s="144" t="s">
        <v>526</v>
      </c>
      <c r="D4883" s="145">
        <v>210</v>
      </c>
      <c r="E4883" s="147">
        <v>43371</v>
      </c>
    </row>
    <row r="4884" spans="1:5" s="7" customFormat="1">
      <c r="A4884" s="7" t="s">
        <v>49</v>
      </c>
      <c r="C4884" s="144" t="s">
        <v>531</v>
      </c>
      <c r="D4884" s="145">
        <v>78</v>
      </c>
      <c r="E4884" s="147">
        <v>43371</v>
      </c>
    </row>
    <row r="4885" spans="1:5" s="7" customFormat="1">
      <c r="A4885" s="7" t="s">
        <v>49</v>
      </c>
      <c r="C4885" s="144" t="s">
        <v>427</v>
      </c>
      <c r="D4885" s="145">
        <v>185</v>
      </c>
      <c r="E4885" s="147">
        <v>43371</v>
      </c>
    </row>
    <row r="4886" spans="1:5" s="7" customFormat="1">
      <c r="A4886" s="7" t="s">
        <v>49</v>
      </c>
      <c r="C4886" s="144" t="s">
        <v>433</v>
      </c>
      <c r="D4886" s="145">
        <v>304</v>
      </c>
      <c r="E4886" s="147">
        <v>43371</v>
      </c>
    </row>
    <row r="4887" spans="1:5" s="7" customFormat="1">
      <c r="A4887" s="7" t="s">
        <v>49</v>
      </c>
      <c r="C4887" s="144" t="s">
        <v>436</v>
      </c>
      <c r="D4887" s="145">
        <v>322</v>
      </c>
      <c r="E4887" s="147">
        <v>43371</v>
      </c>
    </row>
    <row r="4888" spans="1:5" s="7" customFormat="1">
      <c r="A4888" s="7" t="s">
        <v>49</v>
      </c>
      <c r="C4888" s="144" t="s">
        <v>137</v>
      </c>
      <c r="D4888" s="145">
        <v>400</v>
      </c>
      <c r="E4888" s="147">
        <v>43371</v>
      </c>
    </row>
    <row r="4889" spans="1:5" s="7" customFormat="1">
      <c r="A4889" s="7" t="s">
        <v>49</v>
      </c>
      <c r="C4889" s="144" t="s">
        <v>139</v>
      </c>
      <c r="D4889" s="145">
        <v>513</v>
      </c>
      <c r="E4889" s="147">
        <v>43371</v>
      </c>
    </row>
    <row r="4890" spans="1:5" s="7" customFormat="1">
      <c r="A4890" s="7" t="s">
        <v>49</v>
      </c>
      <c r="C4890" s="144" t="s">
        <v>142</v>
      </c>
      <c r="D4890" s="145">
        <v>340</v>
      </c>
      <c r="E4890" s="147">
        <v>43371</v>
      </c>
    </row>
    <row r="4891" spans="1:5" s="7" customFormat="1">
      <c r="A4891" s="7" t="s">
        <v>49</v>
      </c>
      <c r="C4891" s="144" t="s">
        <v>4787</v>
      </c>
      <c r="D4891" s="145">
        <v>0</v>
      </c>
      <c r="E4891" s="147">
        <v>43371</v>
      </c>
    </row>
    <row r="4892" spans="1:5" s="7" customFormat="1">
      <c r="A4892" s="7" t="s">
        <v>49</v>
      </c>
      <c r="C4892" s="144" t="s">
        <v>144</v>
      </c>
      <c r="D4892" s="145">
        <v>356</v>
      </c>
      <c r="E4892" s="147">
        <v>43371</v>
      </c>
    </row>
    <row r="4893" spans="1:5" s="7" customFormat="1">
      <c r="A4893" s="7" t="s">
        <v>49</v>
      </c>
      <c r="C4893" s="144" t="s">
        <v>55</v>
      </c>
      <c r="D4893" s="145">
        <v>36</v>
      </c>
      <c r="E4893" s="147">
        <v>43371</v>
      </c>
    </row>
    <row r="4894" spans="1:5" s="7" customFormat="1">
      <c r="A4894" s="7" t="s">
        <v>49</v>
      </c>
      <c r="C4894" s="144" t="s">
        <v>146</v>
      </c>
      <c r="D4894" s="145">
        <v>38</v>
      </c>
      <c r="E4894" s="147">
        <v>43371</v>
      </c>
    </row>
    <row r="4895" spans="1:5" s="7" customFormat="1">
      <c r="A4895" s="7" t="s">
        <v>49</v>
      </c>
      <c r="C4895" s="144" t="s">
        <v>237</v>
      </c>
      <c r="D4895" s="145">
        <v>340</v>
      </c>
      <c r="E4895" s="147">
        <v>43371</v>
      </c>
    </row>
    <row r="4896" spans="1:5" s="7" customFormat="1">
      <c r="A4896" s="7" t="s">
        <v>49</v>
      </c>
      <c r="C4896" s="144" t="s">
        <v>126</v>
      </c>
      <c r="D4896" s="145">
        <v>297</v>
      </c>
      <c r="E4896" s="147">
        <v>43371</v>
      </c>
    </row>
    <row r="4897" spans="1:5" s="7" customFormat="1">
      <c r="A4897" s="7" t="s">
        <v>49</v>
      </c>
      <c r="C4897" s="144" t="s">
        <v>4980</v>
      </c>
      <c r="D4897" s="145">
        <v>425</v>
      </c>
      <c r="E4897" s="147">
        <v>43371</v>
      </c>
    </row>
    <row r="4898" spans="1:5" s="7" customFormat="1">
      <c r="A4898" s="7" t="s">
        <v>49</v>
      </c>
      <c r="C4898" s="144" t="s">
        <v>4779</v>
      </c>
      <c r="D4898" s="145">
        <v>19</v>
      </c>
      <c r="E4898" s="147">
        <v>43371</v>
      </c>
    </row>
    <row r="4899" spans="1:5" s="7" customFormat="1">
      <c r="A4899" s="7" t="s">
        <v>49</v>
      </c>
      <c r="C4899" s="144" t="s">
        <v>128</v>
      </c>
      <c r="D4899" s="145">
        <v>33</v>
      </c>
      <c r="E4899" s="147">
        <v>43371</v>
      </c>
    </row>
    <row r="4900" spans="1:5" s="7" customFormat="1">
      <c r="A4900" s="7" t="s">
        <v>49</v>
      </c>
      <c r="C4900" s="144" t="s">
        <v>4781</v>
      </c>
      <c r="D4900" s="145">
        <v>1</v>
      </c>
      <c r="E4900" s="147">
        <v>43371</v>
      </c>
    </row>
    <row r="4901" spans="1:5" s="7" customFormat="1">
      <c r="A4901" s="7" t="s">
        <v>49</v>
      </c>
      <c r="C4901" s="144" t="s">
        <v>130</v>
      </c>
      <c r="D4901" s="145">
        <v>501</v>
      </c>
      <c r="E4901" s="147">
        <v>43371</v>
      </c>
    </row>
    <row r="4902" spans="1:5" s="7" customFormat="1">
      <c r="A4902" s="7" t="s">
        <v>49</v>
      </c>
      <c r="C4902" s="144" t="s">
        <v>240</v>
      </c>
      <c r="D4902" s="145">
        <v>72</v>
      </c>
      <c r="E4902" s="147">
        <v>43371</v>
      </c>
    </row>
    <row r="4903" spans="1:5" s="7" customFormat="1">
      <c r="A4903" s="7" t="s">
        <v>49</v>
      </c>
      <c r="C4903" s="144" t="s">
        <v>242</v>
      </c>
      <c r="D4903" s="145">
        <v>8932</v>
      </c>
      <c r="E4903" s="147">
        <v>43371</v>
      </c>
    </row>
    <row r="4904" spans="1:5" s="7" customFormat="1">
      <c r="A4904" s="7" t="s">
        <v>49</v>
      </c>
      <c r="C4904" s="144" t="s">
        <v>245</v>
      </c>
      <c r="D4904" s="145">
        <v>1</v>
      </c>
      <c r="E4904" s="147">
        <v>43371</v>
      </c>
    </row>
    <row r="4905" spans="1:5" s="7" customFormat="1">
      <c r="A4905" s="7" t="s">
        <v>49</v>
      </c>
      <c r="C4905" s="144" t="s">
        <v>248</v>
      </c>
      <c r="D4905" s="145">
        <v>14262</v>
      </c>
      <c r="E4905" s="147">
        <v>43371</v>
      </c>
    </row>
    <row r="4906" spans="1:5" s="7" customFormat="1">
      <c r="A4906" s="7" t="s">
        <v>49</v>
      </c>
      <c r="C4906" s="144" t="s">
        <v>251</v>
      </c>
      <c r="D4906" s="145">
        <v>5937</v>
      </c>
      <c r="E4906" s="147">
        <v>43371</v>
      </c>
    </row>
    <row r="4907" spans="1:5" s="7" customFormat="1">
      <c r="A4907" s="7" t="s">
        <v>49</v>
      </c>
      <c r="C4907" s="144" t="s">
        <v>4982</v>
      </c>
      <c r="D4907" s="145">
        <v>192</v>
      </c>
      <c r="E4907" s="147">
        <v>43371</v>
      </c>
    </row>
    <row r="4908" spans="1:5" s="7" customFormat="1">
      <c r="A4908" s="7" t="s">
        <v>49</v>
      </c>
      <c r="C4908" s="144" t="s">
        <v>221</v>
      </c>
      <c r="D4908" s="145">
        <v>634</v>
      </c>
      <c r="E4908" s="147">
        <v>43371</v>
      </c>
    </row>
    <row r="4909" spans="1:5" s="7" customFormat="1">
      <c r="A4909" s="7" t="s">
        <v>49</v>
      </c>
      <c r="C4909" s="144" t="s">
        <v>254</v>
      </c>
      <c r="D4909" s="145">
        <v>21</v>
      </c>
      <c r="E4909" s="147">
        <v>43371</v>
      </c>
    </row>
    <row r="4910" spans="1:5" s="7" customFormat="1">
      <c r="A4910" s="7" t="s">
        <v>49</v>
      </c>
      <c r="C4910" s="144" t="s">
        <v>257</v>
      </c>
      <c r="D4910" s="145">
        <v>21</v>
      </c>
      <c r="E4910" s="147">
        <v>43371</v>
      </c>
    </row>
    <row r="4911" spans="1:5" s="7" customFormat="1">
      <c r="A4911" s="7" t="s">
        <v>49</v>
      </c>
      <c r="C4911" s="144" t="s">
        <v>224</v>
      </c>
      <c r="D4911" s="145">
        <v>1114</v>
      </c>
      <c r="E4911" s="147">
        <v>43371</v>
      </c>
    </row>
    <row r="4912" spans="1:5" s="7" customFormat="1">
      <c r="A4912" s="7" t="s">
        <v>49</v>
      </c>
      <c r="C4912" s="144" t="s">
        <v>227</v>
      </c>
      <c r="D4912" s="145">
        <v>323</v>
      </c>
      <c r="E4912" s="147">
        <v>43371</v>
      </c>
    </row>
    <row r="4913" spans="1:5" s="7" customFormat="1">
      <c r="A4913" s="7" t="s">
        <v>49</v>
      </c>
      <c r="C4913" s="144" t="s">
        <v>4986</v>
      </c>
      <c r="D4913" s="145">
        <v>0</v>
      </c>
      <c r="E4913" s="147">
        <v>43371</v>
      </c>
    </row>
    <row r="4914" spans="1:5" s="7" customFormat="1">
      <c r="A4914" s="7" t="s">
        <v>49</v>
      </c>
      <c r="C4914" s="144" t="s">
        <v>62</v>
      </c>
      <c r="D4914" s="145">
        <v>197</v>
      </c>
      <c r="E4914" s="147">
        <v>43371</v>
      </c>
    </row>
    <row r="4915" spans="1:5" s="7" customFormat="1">
      <c r="A4915" s="7" t="s">
        <v>49</v>
      </c>
      <c r="C4915" s="144" t="s">
        <v>65</v>
      </c>
      <c r="D4915" s="145">
        <v>65</v>
      </c>
      <c r="E4915" s="147">
        <v>43371</v>
      </c>
    </row>
    <row r="4916" spans="1:5" s="7" customFormat="1">
      <c r="A4916" s="7" t="s">
        <v>49</v>
      </c>
      <c r="C4916" s="144" t="s">
        <v>68</v>
      </c>
      <c r="D4916" s="145">
        <v>0</v>
      </c>
      <c r="E4916" s="147">
        <v>43371</v>
      </c>
    </row>
    <row r="4917" spans="1:5" s="7" customFormat="1">
      <c r="A4917" s="7" t="s">
        <v>49</v>
      </c>
      <c r="C4917" s="144" t="s">
        <v>71</v>
      </c>
      <c r="D4917" s="145">
        <v>98</v>
      </c>
      <c r="E4917" s="147">
        <v>43371</v>
      </c>
    </row>
    <row r="4918" spans="1:5" s="7" customFormat="1">
      <c r="A4918" s="7" t="s">
        <v>49</v>
      </c>
      <c r="C4918" s="144" t="s">
        <v>74</v>
      </c>
      <c r="D4918" s="145">
        <v>3318</v>
      </c>
      <c r="E4918" s="147">
        <v>43371</v>
      </c>
    </row>
    <row r="4919" spans="1:5" s="7" customFormat="1">
      <c r="A4919" s="7" t="s">
        <v>49</v>
      </c>
      <c r="C4919" s="144" t="s">
        <v>133</v>
      </c>
      <c r="D4919" s="145">
        <v>237</v>
      </c>
      <c r="E4919" s="147">
        <v>43371</v>
      </c>
    </row>
    <row r="4920" spans="1:5" s="7" customFormat="1">
      <c r="A4920" s="7" t="s">
        <v>49</v>
      </c>
      <c r="C4920" s="144" t="s">
        <v>230</v>
      </c>
      <c r="D4920" s="145">
        <v>14</v>
      </c>
      <c r="E4920" s="147">
        <v>43371</v>
      </c>
    </row>
    <row r="4921" spans="1:5" s="7" customFormat="1">
      <c r="A4921" s="7" t="s">
        <v>49</v>
      </c>
      <c r="C4921" s="144" t="s">
        <v>4990</v>
      </c>
      <c r="D4921" s="145">
        <v>604</v>
      </c>
      <c r="E4921" s="147">
        <v>43371</v>
      </c>
    </row>
    <row r="4922" spans="1:5" s="7" customFormat="1">
      <c r="A4922" s="7" t="s">
        <v>49</v>
      </c>
      <c r="C4922" s="144" t="s">
        <v>157</v>
      </c>
      <c r="D4922" s="145">
        <v>72</v>
      </c>
      <c r="E4922" s="147">
        <v>43371</v>
      </c>
    </row>
    <row r="4923" spans="1:5" s="7" customFormat="1">
      <c r="A4923" s="7" t="s">
        <v>49</v>
      </c>
      <c r="C4923" s="144" t="s">
        <v>233</v>
      </c>
      <c r="D4923" s="145">
        <v>1</v>
      </c>
      <c r="E4923" s="147">
        <v>43371</v>
      </c>
    </row>
    <row r="4924" spans="1:5" s="7" customFormat="1">
      <c r="A4924" s="7" t="s">
        <v>49</v>
      </c>
      <c r="C4924" s="144" t="s">
        <v>2715</v>
      </c>
      <c r="D4924" s="145">
        <v>75</v>
      </c>
      <c r="E4924" s="147">
        <v>43371</v>
      </c>
    </row>
    <row r="4925" spans="1:5" s="7" customFormat="1">
      <c r="A4925" s="7" t="s">
        <v>49</v>
      </c>
      <c r="C4925" s="144" t="s">
        <v>2719</v>
      </c>
      <c r="D4925" s="145">
        <v>169</v>
      </c>
      <c r="E4925" s="147">
        <v>43371</v>
      </c>
    </row>
    <row r="4926" spans="1:5" s="7" customFormat="1">
      <c r="A4926" s="7" t="s">
        <v>49</v>
      </c>
      <c r="C4926" s="144" t="s">
        <v>2722</v>
      </c>
      <c r="D4926" s="145">
        <v>158</v>
      </c>
      <c r="E4926" s="147">
        <v>43371</v>
      </c>
    </row>
    <row r="4927" spans="1:5" s="7" customFormat="1">
      <c r="A4927" s="7" t="s">
        <v>49</v>
      </c>
      <c r="C4927" s="144" t="s">
        <v>2725</v>
      </c>
      <c r="D4927" s="145">
        <v>0</v>
      </c>
      <c r="E4927" s="147">
        <v>43371</v>
      </c>
    </row>
    <row r="4928" spans="1:5" s="7" customFormat="1">
      <c r="A4928" s="7" t="s">
        <v>49</v>
      </c>
      <c r="C4928" s="144" t="s">
        <v>2728</v>
      </c>
      <c r="D4928" s="145">
        <v>159</v>
      </c>
      <c r="E4928" s="147">
        <v>43371</v>
      </c>
    </row>
    <row r="4929" spans="1:5" s="7" customFormat="1">
      <c r="A4929" s="7" t="s">
        <v>49</v>
      </c>
      <c r="C4929" s="144" t="s">
        <v>2731</v>
      </c>
      <c r="D4929" s="145">
        <v>64</v>
      </c>
      <c r="E4929" s="147">
        <v>43371</v>
      </c>
    </row>
    <row r="4930" spans="1:5" s="7" customFormat="1">
      <c r="A4930" s="7" t="s">
        <v>49</v>
      </c>
      <c r="C4930" s="144" t="s">
        <v>7682</v>
      </c>
      <c r="D4930" s="145">
        <v>51</v>
      </c>
      <c r="E4930" s="147">
        <v>43371</v>
      </c>
    </row>
    <row r="4931" spans="1:5" s="7" customFormat="1">
      <c r="A4931" s="7" t="s">
        <v>49</v>
      </c>
      <c r="C4931" s="144" t="s">
        <v>7684</v>
      </c>
      <c r="D4931" s="145">
        <v>105</v>
      </c>
      <c r="E4931" s="147">
        <v>43371</v>
      </c>
    </row>
    <row r="4932" spans="1:5" s="7" customFormat="1">
      <c r="A4932" s="7" t="s">
        <v>49</v>
      </c>
      <c r="C4932" s="144" t="s">
        <v>2734</v>
      </c>
      <c r="D4932" s="145">
        <v>85</v>
      </c>
      <c r="E4932" s="147">
        <v>43371</v>
      </c>
    </row>
    <row r="4933" spans="1:5" s="7" customFormat="1">
      <c r="A4933" s="7" t="s">
        <v>49</v>
      </c>
      <c r="C4933" s="144" t="s">
        <v>7830</v>
      </c>
      <c r="D4933" s="145">
        <v>46</v>
      </c>
      <c r="E4933" s="147">
        <v>43371</v>
      </c>
    </row>
    <row r="4934" spans="1:5" s="7" customFormat="1">
      <c r="A4934" s="7" t="s">
        <v>49</v>
      </c>
      <c r="C4934" s="144" t="s">
        <v>3759</v>
      </c>
      <c r="D4934" s="145">
        <v>91</v>
      </c>
      <c r="E4934" s="147">
        <v>43371</v>
      </c>
    </row>
    <row r="4935" spans="1:5" s="7" customFormat="1">
      <c r="A4935" s="7" t="s">
        <v>49</v>
      </c>
      <c r="C4935" s="144" t="s">
        <v>3760</v>
      </c>
      <c r="D4935" s="145">
        <v>87</v>
      </c>
      <c r="E4935" s="147">
        <v>43371</v>
      </c>
    </row>
    <row r="4936" spans="1:5" s="7" customFormat="1">
      <c r="A4936" s="7" t="s">
        <v>49</v>
      </c>
      <c r="C4936" s="144" t="s">
        <v>3761</v>
      </c>
      <c r="D4936" s="145">
        <v>65</v>
      </c>
      <c r="E4936" s="147">
        <v>43371</v>
      </c>
    </row>
    <row r="4937" spans="1:5" s="7" customFormat="1">
      <c r="A4937" s="7" t="s">
        <v>49</v>
      </c>
      <c r="C4937" s="144" t="s">
        <v>7837</v>
      </c>
      <c r="D4937" s="145">
        <v>4</v>
      </c>
      <c r="E4937" s="147">
        <v>43371</v>
      </c>
    </row>
    <row r="4938" spans="1:5" s="7" customFormat="1">
      <c r="A4938" s="7" t="s">
        <v>49</v>
      </c>
      <c r="C4938" s="144" t="s">
        <v>7840</v>
      </c>
      <c r="D4938" s="145">
        <v>12</v>
      </c>
      <c r="E4938" s="147">
        <v>43371</v>
      </c>
    </row>
    <row r="4939" spans="1:5" s="7" customFormat="1">
      <c r="A4939" s="7" t="s">
        <v>49</v>
      </c>
      <c r="C4939" s="144" t="s">
        <v>7842</v>
      </c>
      <c r="D4939" s="145">
        <v>5</v>
      </c>
      <c r="E4939" s="147">
        <v>43371</v>
      </c>
    </row>
    <row r="4940" spans="1:5" s="7" customFormat="1">
      <c r="A4940" s="7" t="s">
        <v>49</v>
      </c>
      <c r="C4940" s="144" t="s">
        <v>7844</v>
      </c>
      <c r="D4940" s="145">
        <v>4</v>
      </c>
      <c r="E4940" s="147">
        <v>43371</v>
      </c>
    </row>
    <row r="4941" spans="1:5" s="7" customFormat="1">
      <c r="A4941" s="7" t="s">
        <v>49</v>
      </c>
      <c r="C4941" s="144" t="s">
        <v>3762</v>
      </c>
      <c r="D4941" s="145">
        <v>37</v>
      </c>
      <c r="E4941" s="147">
        <v>43371</v>
      </c>
    </row>
    <row r="4942" spans="1:5" s="7" customFormat="1">
      <c r="A4942" s="7" t="s">
        <v>49</v>
      </c>
      <c r="C4942" s="144" t="s">
        <v>7847</v>
      </c>
      <c r="D4942" s="145">
        <v>22</v>
      </c>
      <c r="E4942" s="147">
        <v>43371</v>
      </c>
    </row>
    <row r="4943" spans="1:5" s="7" customFormat="1">
      <c r="A4943" s="7" t="s">
        <v>49</v>
      </c>
      <c r="C4943" s="144" t="s">
        <v>9181</v>
      </c>
      <c r="D4943" s="145">
        <v>1</v>
      </c>
      <c r="E4943" s="147">
        <v>43371</v>
      </c>
    </row>
    <row r="4944" spans="1:5" s="7" customFormat="1">
      <c r="A4944" s="7" t="s">
        <v>49</v>
      </c>
      <c r="C4944" s="144" t="s">
        <v>7849</v>
      </c>
      <c r="D4944" s="145">
        <v>43</v>
      </c>
      <c r="E4944" s="147">
        <v>43371</v>
      </c>
    </row>
    <row r="4945" spans="1:5" s="7" customFormat="1">
      <c r="A4945" s="7" t="s">
        <v>49</v>
      </c>
      <c r="C4945" s="144" t="s">
        <v>2737</v>
      </c>
      <c r="D4945" s="145">
        <v>0</v>
      </c>
      <c r="E4945" s="147">
        <v>43371</v>
      </c>
    </row>
    <row r="4946" spans="1:5" s="7" customFormat="1">
      <c r="A4946" s="7" t="s">
        <v>49</v>
      </c>
      <c r="C4946" s="144" t="s">
        <v>7851</v>
      </c>
      <c r="D4946" s="145">
        <v>94</v>
      </c>
      <c r="E4946" s="147">
        <v>43371</v>
      </c>
    </row>
    <row r="4947" spans="1:5" s="7" customFormat="1">
      <c r="A4947" s="7" t="s">
        <v>49</v>
      </c>
      <c r="C4947" s="144" t="s">
        <v>2741</v>
      </c>
      <c r="D4947" s="145">
        <v>1</v>
      </c>
      <c r="E4947" s="147">
        <v>43371</v>
      </c>
    </row>
    <row r="4948" spans="1:5" s="7" customFormat="1">
      <c r="A4948" s="7" t="s">
        <v>49</v>
      </c>
      <c r="C4948" s="144" t="s">
        <v>7854</v>
      </c>
      <c r="D4948" s="145">
        <v>0</v>
      </c>
      <c r="E4948" s="147">
        <v>43371</v>
      </c>
    </row>
    <row r="4949" spans="1:5" s="7" customFormat="1">
      <c r="A4949" s="7" t="s">
        <v>49</v>
      </c>
      <c r="C4949" s="144" t="s">
        <v>2744</v>
      </c>
      <c r="D4949" s="145">
        <v>0</v>
      </c>
      <c r="E4949" s="147">
        <v>43371</v>
      </c>
    </row>
    <row r="4950" spans="1:5" s="7" customFormat="1">
      <c r="A4950" s="7" t="s">
        <v>49</v>
      </c>
      <c r="C4950" s="144" t="s">
        <v>7856</v>
      </c>
      <c r="D4950" s="145">
        <v>195</v>
      </c>
      <c r="E4950" s="147">
        <v>43371</v>
      </c>
    </row>
    <row r="4951" spans="1:5" s="7" customFormat="1">
      <c r="A4951" s="7" t="s">
        <v>49</v>
      </c>
      <c r="C4951" s="144" t="s">
        <v>2747</v>
      </c>
      <c r="D4951" s="145">
        <v>0</v>
      </c>
      <c r="E4951" s="147">
        <v>43371</v>
      </c>
    </row>
    <row r="4952" spans="1:5" s="7" customFormat="1">
      <c r="A4952" s="7" t="s">
        <v>49</v>
      </c>
      <c r="C4952" s="144" t="s">
        <v>7858</v>
      </c>
      <c r="D4952" s="145">
        <v>17</v>
      </c>
      <c r="E4952" s="147">
        <v>43371</v>
      </c>
    </row>
    <row r="4953" spans="1:5" s="7" customFormat="1">
      <c r="A4953" s="7" t="s">
        <v>49</v>
      </c>
      <c r="C4953" s="144" t="s">
        <v>2750</v>
      </c>
      <c r="D4953" s="145">
        <v>161</v>
      </c>
      <c r="E4953" s="147">
        <v>43371</v>
      </c>
    </row>
    <row r="4954" spans="1:5" s="7" customFormat="1">
      <c r="A4954" s="7" t="s">
        <v>49</v>
      </c>
      <c r="C4954" s="144" t="s">
        <v>2754</v>
      </c>
      <c r="D4954" s="145">
        <v>16</v>
      </c>
      <c r="E4954" s="147">
        <v>43371</v>
      </c>
    </row>
    <row r="4955" spans="1:5" s="7" customFormat="1">
      <c r="A4955" s="7" t="s">
        <v>49</v>
      </c>
      <c r="C4955" s="144" t="s">
        <v>2757</v>
      </c>
      <c r="D4955" s="145">
        <v>18</v>
      </c>
      <c r="E4955" s="147">
        <v>43371</v>
      </c>
    </row>
    <row r="4956" spans="1:5" s="7" customFormat="1">
      <c r="A4956" s="7" t="s">
        <v>49</v>
      </c>
      <c r="C4956" s="144" t="s">
        <v>2760</v>
      </c>
      <c r="D4956" s="145">
        <v>0</v>
      </c>
      <c r="E4956" s="147">
        <v>43371</v>
      </c>
    </row>
    <row r="4957" spans="1:5" s="7" customFormat="1">
      <c r="A4957" s="7" t="s">
        <v>49</v>
      </c>
      <c r="C4957" s="144" t="s">
        <v>2763</v>
      </c>
      <c r="D4957" s="145">
        <v>154</v>
      </c>
      <c r="E4957" s="147">
        <v>43371</v>
      </c>
    </row>
    <row r="4958" spans="1:5" s="7" customFormat="1">
      <c r="A4958" s="7" t="s">
        <v>49</v>
      </c>
      <c r="C4958" s="144" t="s">
        <v>2766</v>
      </c>
      <c r="D4958" s="145">
        <v>1</v>
      </c>
      <c r="E4958" s="147">
        <v>43371</v>
      </c>
    </row>
    <row r="4959" spans="1:5" s="7" customFormat="1">
      <c r="A4959" s="7" t="s">
        <v>49</v>
      </c>
      <c r="C4959" s="144" t="s">
        <v>3682</v>
      </c>
      <c r="D4959" s="145">
        <v>0</v>
      </c>
      <c r="E4959" s="147">
        <v>43371</v>
      </c>
    </row>
    <row r="4960" spans="1:5" s="7" customFormat="1">
      <c r="A4960" s="7" t="s">
        <v>49</v>
      </c>
      <c r="C4960" s="144" t="s">
        <v>3683</v>
      </c>
      <c r="D4960" s="145">
        <v>0</v>
      </c>
      <c r="E4960" s="147">
        <v>43371</v>
      </c>
    </row>
    <row r="4961" spans="1:5" s="7" customFormat="1">
      <c r="A4961" s="7" t="s">
        <v>49</v>
      </c>
      <c r="C4961" s="144" t="s">
        <v>2769</v>
      </c>
      <c r="D4961" s="145">
        <v>0</v>
      </c>
      <c r="E4961" s="147">
        <v>43371</v>
      </c>
    </row>
    <row r="4962" spans="1:5" s="7" customFormat="1">
      <c r="A4962" s="7" t="s">
        <v>49</v>
      </c>
      <c r="C4962" s="144" t="s">
        <v>2772</v>
      </c>
      <c r="D4962" s="145">
        <v>22</v>
      </c>
      <c r="E4962" s="147">
        <v>43371</v>
      </c>
    </row>
    <row r="4963" spans="1:5" s="7" customFormat="1">
      <c r="A4963" s="7" t="s">
        <v>49</v>
      </c>
      <c r="C4963" s="144" t="s">
        <v>2775</v>
      </c>
      <c r="D4963" s="145">
        <v>1</v>
      </c>
      <c r="E4963" s="147">
        <v>43371</v>
      </c>
    </row>
    <row r="4964" spans="1:5" s="7" customFormat="1">
      <c r="A4964" s="7" t="s">
        <v>49</v>
      </c>
      <c r="C4964" s="144" t="s">
        <v>2778</v>
      </c>
      <c r="D4964" s="145">
        <v>186</v>
      </c>
      <c r="E4964" s="147">
        <v>43371</v>
      </c>
    </row>
    <row r="4965" spans="1:5" s="7" customFormat="1">
      <c r="A4965" s="7" t="s">
        <v>49</v>
      </c>
      <c r="C4965" s="144" t="s">
        <v>7860</v>
      </c>
      <c r="D4965" s="145">
        <v>0</v>
      </c>
      <c r="E4965" s="147">
        <v>43371</v>
      </c>
    </row>
    <row r="4966" spans="1:5" s="7" customFormat="1">
      <c r="A4966" s="7" t="s">
        <v>49</v>
      </c>
      <c r="C4966" s="144" t="s">
        <v>7862</v>
      </c>
      <c r="D4966" s="145">
        <v>42</v>
      </c>
      <c r="E4966" s="147">
        <v>43371</v>
      </c>
    </row>
    <row r="4967" spans="1:5" s="7" customFormat="1">
      <c r="A4967" s="7" t="s">
        <v>49</v>
      </c>
      <c r="C4967" s="144" t="s">
        <v>2708</v>
      </c>
      <c r="D4967" s="145">
        <v>0</v>
      </c>
      <c r="E4967" s="147">
        <v>43371</v>
      </c>
    </row>
    <row r="4968" spans="1:5" s="7" customFormat="1">
      <c r="A4968" s="7" t="s">
        <v>49</v>
      </c>
      <c r="C4968" s="144" t="s">
        <v>2781</v>
      </c>
      <c r="D4968" s="145">
        <v>0</v>
      </c>
      <c r="E4968" s="147">
        <v>43371</v>
      </c>
    </row>
    <row r="4969" spans="1:5" s="7" customFormat="1">
      <c r="A4969" s="7" t="s">
        <v>49</v>
      </c>
      <c r="C4969" s="144" t="s">
        <v>2785</v>
      </c>
      <c r="D4969" s="145">
        <v>0</v>
      </c>
      <c r="E4969" s="147">
        <v>43371</v>
      </c>
    </row>
    <row r="4970" spans="1:5" s="7" customFormat="1">
      <c r="A4970" s="7" t="s">
        <v>49</v>
      </c>
      <c r="C4970" s="144" t="s">
        <v>3763</v>
      </c>
      <c r="D4970" s="145">
        <v>173</v>
      </c>
      <c r="E4970" s="147">
        <v>43371</v>
      </c>
    </row>
    <row r="4971" spans="1:5" s="7" customFormat="1">
      <c r="A4971" s="7" t="s">
        <v>49</v>
      </c>
      <c r="C4971" s="144" t="s">
        <v>2788</v>
      </c>
      <c r="D4971" s="145">
        <v>0</v>
      </c>
      <c r="E4971" s="147">
        <v>43371</v>
      </c>
    </row>
    <row r="4972" spans="1:5" s="7" customFormat="1">
      <c r="A4972" s="7" t="s">
        <v>49</v>
      </c>
      <c r="C4972" s="144" t="s">
        <v>2791</v>
      </c>
      <c r="D4972" s="145">
        <v>0</v>
      </c>
      <c r="E4972" s="147">
        <v>43371</v>
      </c>
    </row>
    <row r="4973" spans="1:5" s="7" customFormat="1">
      <c r="A4973" s="7" t="s">
        <v>49</v>
      </c>
      <c r="C4973" s="144" t="s">
        <v>3103</v>
      </c>
      <c r="D4973" s="145">
        <v>182</v>
      </c>
      <c r="E4973" s="147">
        <v>43371</v>
      </c>
    </row>
    <row r="4974" spans="1:5" s="7" customFormat="1">
      <c r="A4974" s="7" t="s">
        <v>49</v>
      </c>
      <c r="C4974" s="144" t="s">
        <v>3107</v>
      </c>
      <c r="D4974" s="145">
        <v>221</v>
      </c>
      <c r="E4974" s="147">
        <v>43371</v>
      </c>
    </row>
    <row r="4975" spans="1:5" s="7" customFormat="1">
      <c r="A4975" s="7" t="s">
        <v>49</v>
      </c>
      <c r="C4975" s="144" t="s">
        <v>3110</v>
      </c>
      <c r="D4975" s="145">
        <v>266</v>
      </c>
      <c r="E4975" s="147">
        <v>43371</v>
      </c>
    </row>
    <row r="4976" spans="1:5" s="7" customFormat="1">
      <c r="A4976" s="7" t="s">
        <v>49</v>
      </c>
      <c r="C4976" s="144" t="s">
        <v>3113</v>
      </c>
      <c r="D4976" s="145">
        <v>214</v>
      </c>
      <c r="E4976" s="147">
        <v>43371</v>
      </c>
    </row>
    <row r="4977" spans="1:5" s="7" customFormat="1">
      <c r="A4977" s="7" t="s">
        <v>49</v>
      </c>
      <c r="C4977" s="144" t="s">
        <v>3116</v>
      </c>
      <c r="D4977" s="145">
        <v>243</v>
      </c>
      <c r="E4977" s="147">
        <v>43371</v>
      </c>
    </row>
    <row r="4978" spans="1:5" s="7" customFormat="1">
      <c r="A4978" s="7" t="s">
        <v>49</v>
      </c>
      <c r="C4978" s="144" t="s">
        <v>3119</v>
      </c>
      <c r="D4978" s="145">
        <v>256</v>
      </c>
      <c r="E4978" s="147">
        <v>43371</v>
      </c>
    </row>
    <row r="4979" spans="1:5" s="7" customFormat="1">
      <c r="A4979" s="7" t="s">
        <v>49</v>
      </c>
      <c r="C4979" s="144" t="s">
        <v>3122</v>
      </c>
      <c r="D4979" s="145">
        <v>251</v>
      </c>
      <c r="E4979" s="147">
        <v>43371</v>
      </c>
    </row>
    <row r="4980" spans="1:5" s="7" customFormat="1">
      <c r="A4980" s="7" t="s">
        <v>49</v>
      </c>
      <c r="C4980" s="144" t="s">
        <v>3125</v>
      </c>
      <c r="D4980" s="145">
        <v>244</v>
      </c>
      <c r="E4980" s="147">
        <v>43371</v>
      </c>
    </row>
    <row r="4981" spans="1:5" s="7" customFormat="1">
      <c r="A4981" s="7" t="s">
        <v>49</v>
      </c>
      <c r="C4981" s="144" t="s">
        <v>3128</v>
      </c>
      <c r="D4981" s="145">
        <v>276</v>
      </c>
      <c r="E4981" s="147">
        <v>43371</v>
      </c>
    </row>
    <row r="4982" spans="1:5" s="7" customFormat="1">
      <c r="A4982" s="7" t="s">
        <v>49</v>
      </c>
      <c r="C4982" s="144" t="s">
        <v>3099</v>
      </c>
      <c r="D4982" s="145">
        <v>1</v>
      </c>
      <c r="E4982" s="147">
        <v>43371</v>
      </c>
    </row>
    <row r="4983" spans="1:5" s="7" customFormat="1">
      <c r="A4983" s="7" t="s">
        <v>49</v>
      </c>
      <c r="C4983" s="144" t="s">
        <v>7865</v>
      </c>
      <c r="D4983" s="145">
        <v>146</v>
      </c>
      <c r="E4983" s="147">
        <v>43371</v>
      </c>
    </row>
    <row r="4984" spans="1:5" s="7" customFormat="1">
      <c r="A4984" s="7" t="s">
        <v>49</v>
      </c>
      <c r="C4984" s="144" t="s">
        <v>3131</v>
      </c>
      <c r="D4984" s="145">
        <v>517</v>
      </c>
      <c r="E4984" s="147">
        <v>43371</v>
      </c>
    </row>
    <row r="4985" spans="1:5" s="7" customFormat="1">
      <c r="A4985" s="7" t="s">
        <v>49</v>
      </c>
      <c r="C4985" s="144" t="s">
        <v>8031</v>
      </c>
      <c r="D4985" s="145">
        <v>178</v>
      </c>
      <c r="E4985" s="147">
        <v>43371</v>
      </c>
    </row>
    <row r="4986" spans="1:5" s="7" customFormat="1">
      <c r="A4986" s="7" t="s">
        <v>49</v>
      </c>
      <c r="C4986" s="144" t="s">
        <v>8033</v>
      </c>
      <c r="D4986" s="145">
        <v>254</v>
      </c>
      <c r="E4986" s="147">
        <v>43371</v>
      </c>
    </row>
    <row r="4987" spans="1:5" s="7" customFormat="1">
      <c r="A4987" s="7" t="s">
        <v>49</v>
      </c>
      <c r="C4987" s="144" t="s">
        <v>8035</v>
      </c>
      <c r="D4987" s="145">
        <v>176</v>
      </c>
      <c r="E4987" s="147">
        <v>43371</v>
      </c>
    </row>
    <row r="4988" spans="1:5" s="7" customFormat="1">
      <c r="A4988" s="7" t="s">
        <v>49</v>
      </c>
      <c r="C4988" s="144" t="s">
        <v>3135</v>
      </c>
      <c r="D4988" s="145">
        <v>55</v>
      </c>
      <c r="E4988" s="147">
        <v>43371</v>
      </c>
    </row>
    <row r="4989" spans="1:5" s="7" customFormat="1">
      <c r="A4989" s="7" t="s">
        <v>49</v>
      </c>
      <c r="C4989" s="144" t="s">
        <v>3138</v>
      </c>
      <c r="D4989" s="145">
        <v>151</v>
      </c>
      <c r="E4989" s="147">
        <v>43371</v>
      </c>
    </row>
    <row r="4990" spans="1:5" s="7" customFormat="1">
      <c r="A4990" s="7" t="s">
        <v>49</v>
      </c>
      <c r="C4990" s="144" t="s">
        <v>7868</v>
      </c>
      <c r="D4990" s="145">
        <v>68</v>
      </c>
      <c r="E4990" s="147">
        <v>43371</v>
      </c>
    </row>
    <row r="4991" spans="1:5" s="7" customFormat="1">
      <c r="A4991" s="7" t="s">
        <v>49</v>
      </c>
      <c r="C4991" s="144" t="s">
        <v>7870</v>
      </c>
      <c r="D4991" s="145">
        <v>216</v>
      </c>
      <c r="E4991" s="147">
        <v>43371</v>
      </c>
    </row>
    <row r="4992" spans="1:5" s="7" customFormat="1">
      <c r="A4992" s="7" t="s">
        <v>49</v>
      </c>
      <c r="C4992" s="144" t="s">
        <v>7872</v>
      </c>
      <c r="D4992" s="145">
        <v>23</v>
      </c>
      <c r="E4992" s="147">
        <v>43371</v>
      </c>
    </row>
    <row r="4993" spans="1:5" s="7" customFormat="1">
      <c r="A4993" s="7" t="s">
        <v>49</v>
      </c>
      <c r="C4993" s="144" t="s">
        <v>7877</v>
      </c>
      <c r="D4993" s="145">
        <v>156</v>
      </c>
      <c r="E4993" s="147">
        <v>43371</v>
      </c>
    </row>
    <row r="4994" spans="1:5" s="7" customFormat="1">
      <c r="A4994" s="7" t="s">
        <v>49</v>
      </c>
      <c r="C4994" s="144" t="s">
        <v>7879</v>
      </c>
      <c r="D4994" s="145">
        <v>550</v>
      </c>
      <c r="E4994" s="147">
        <v>43371</v>
      </c>
    </row>
    <row r="4995" spans="1:5" s="7" customFormat="1">
      <c r="A4995" s="7" t="s">
        <v>49</v>
      </c>
      <c r="C4995" s="144" t="s">
        <v>2794</v>
      </c>
      <c r="D4995" s="145">
        <v>513</v>
      </c>
      <c r="E4995" s="147">
        <v>43371</v>
      </c>
    </row>
    <row r="4996" spans="1:5" s="7" customFormat="1">
      <c r="A4996" s="7" t="s">
        <v>49</v>
      </c>
      <c r="C4996" s="144" t="s">
        <v>7882</v>
      </c>
      <c r="D4996" s="145">
        <v>24</v>
      </c>
      <c r="E4996" s="147">
        <v>43371</v>
      </c>
    </row>
    <row r="4997" spans="1:5" s="7" customFormat="1">
      <c r="A4997" s="7" t="s">
        <v>49</v>
      </c>
      <c r="C4997" s="144" t="s">
        <v>3764</v>
      </c>
      <c r="D4997" s="145">
        <v>194</v>
      </c>
      <c r="E4997" s="147">
        <v>43371</v>
      </c>
    </row>
    <row r="4998" spans="1:5" s="7" customFormat="1">
      <c r="A4998" s="7" t="s">
        <v>49</v>
      </c>
      <c r="C4998" s="144" t="s">
        <v>7885</v>
      </c>
      <c r="D4998" s="145">
        <v>681</v>
      </c>
      <c r="E4998" s="147">
        <v>43371</v>
      </c>
    </row>
    <row r="4999" spans="1:5" s="7" customFormat="1">
      <c r="A4999" s="7" t="s">
        <v>49</v>
      </c>
      <c r="C4999" s="144" t="s">
        <v>7888</v>
      </c>
      <c r="D4999" s="145">
        <v>432</v>
      </c>
      <c r="E4999" s="147">
        <v>43371</v>
      </c>
    </row>
    <row r="5000" spans="1:5" s="7" customFormat="1">
      <c r="A5000" s="7" t="s">
        <v>49</v>
      </c>
      <c r="C5000" s="144" t="s">
        <v>7890</v>
      </c>
      <c r="D5000" s="145">
        <v>539</v>
      </c>
      <c r="E5000" s="147">
        <v>43371</v>
      </c>
    </row>
    <row r="5001" spans="1:5" s="7" customFormat="1">
      <c r="A5001" s="7" t="s">
        <v>49</v>
      </c>
      <c r="C5001" s="144" t="s">
        <v>7892</v>
      </c>
      <c r="D5001" s="145">
        <v>362</v>
      </c>
      <c r="E5001" s="147">
        <v>43371</v>
      </c>
    </row>
    <row r="5002" spans="1:5" s="7" customFormat="1">
      <c r="A5002" s="7" t="s">
        <v>49</v>
      </c>
      <c r="C5002" s="144" t="s">
        <v>7894</v>
      </c>
      <c r="D5002" s="145">
        <v>38</v>
      </c>
      <c r="E5002" s="147">
        <v>43371</v>
      </c>
    </row>
    <row r="5003" spans="1:5" s="7" customFormat="1">
      <c r="A5003" s="7" t="s">
        <v>49</v>
      </c>
      <c r="C5003" s="144" t="s">
        <v>7896</v>
      </c>
      <c r="D5003" s="145">
        <v>266</v>
      </c>
      <c r="E5003" s="147">
        <v>43371</v>
      </c>
    </row>
    <row r="5004" spans="1:5" s="7" customFormat="1">
      <c r="A5004" s="7" t="s">
        <v>49</v>
      </c>
      <c r="C5004" s="144" t="s">
        <v>2798</v>
      </c>
      <c r="D5004" s="145">
        <v>395</v>
      </c>
      <c r="E5004" s="147">
        <v>43371</v>
      </c>
    </row>
    <row r="5005" spans="1:5" s="7" customFormat="1">
      <c r="A5005" s="7" t="s">
        <v>49</v>
      </c>
      <c r="C5005" s="144" t="s">
        <v>2802</v>
      </c>
      <c r="D5005" s="145">
        <v>406</v>
      </c>
      <c r="E5005" s="147">
        <v>43371</v>
      </c>
    </row>
    <row r="5006" spans="1:5" s="7" customFormat="1">
      <c r="A5006" s="7" t="s">
        <v>49</v>
      </c>
      <c r="C5006" s="144" t="s">
        <v>2805</v>
      </c>
      <c r="D5006" s="145">
        <v>118</v>
      </c>
      <c r="E5006" s="147">
        <v>43371</v>
      </c>
    </row>
    <row r="5007" spans="1:5" s="7" customFormat="1">
      <c r="A5007" s="7" t="s">
        <v>49</v>
      </c>
      <c r="C5007" s="144" t="s">
        <v>2808</v>
      </c>
      <c r="D5007" s="145">
        <v>531</v>
      </c>
      <c r="E5007" s="147">
        <v>43371</v>
      </c>
    </row>
    <row r="5008" spans="1:5" s="7" customFormat="1">
      <c r="A5008" s="7" t="s">
        <v>49</v>
      </c>
      <c r="C5008" s="144" t="s">
        <v>2811</v>
      </c>
      <c r="D5008" s="145">
        <v>91</v>
      </c>
      <c r="E5008" s="147">
        <v>43371</v>
      </c>
    </row>
    <row r="5009" spans="1:5" s="7" customFormat="1">
      <c r="A5009" s="7" t="s">
        <v>49</v>
      </c>
      <c r="C5009" s="144" t="s">
        <v>2814</v>
      </c>
      <c r="D5009" s="145">
        <v>377</v>
      </c>
      <c r="E5009" s="147">
        <v>43371</v>
      </c>
    </row>
    <row r="5010" spans="1:5" s="7" customFormat="1">
      <c r="A5010" s="7" t="s">
        <v>49</v>
      </c>
      <c r="C5010" s="144" t="s">
        <v>7898</v>
      </c>
      <c r="D5010" s="145">
        <v>324</v>
      </c>
      <c r="E5010" s="147">
        <v>43371</v>
      </c>
    </row>
    <row r="5011" spans="1:5" s="7" customFormat="1">
      <c r="A5011" s="7" t="s">
        <v>49</v>
      </c>
      <c r="C5011" s="144" t="s">
        <v>3765</v>
      </c>
      <c r="D5011" s="145">
        <v>1271</v>
      </c>
      <c r="E5011" s="147">
        <v>43371</v>
      </c>
    </row>
    <row r="5012" spans="1:5" s="7" customFormat="1">
      <c r="A5012" s="7" t="s">
        <v>49</v>
      </c>
      <c r="C5012" s="144" t="s">
        <v>8291</v>
      </c>
      <c r="D5012" s="145">
        <v>1552</v>
      </c>
      <c r="E5012" s="147">
        <v>43371</v>
      </c>
    </row>
    <row r="5013" spans="1:5" s="7" customFormat="1">
      <c r="A5013" s="7" t="s">
        <v>49</v>
      </c>
      <c r="C5013" s="144" t="s">
        <v>7901</v>
      </c>
      <c r="D5013" s="145">
        <v>3</v>
      </c>
      <c r="E5013" s="147">
        <v>43371</v>
      </c>
    </row>
    <row r="5014" spans="1:5" s="7" customFormat="1">
      <c r="A5014" s="7" t="s">
        <v>49</v>
      </c>
      <c r="C5014" s="144" t="s">
        <v>7903</v>
      </c>
      <c r="D5014" s="145">
        <v>278</v>
      </c>
      <c r="E5014" s="147">
        <v>43371</v>
      </c>
    </row>
    <row r="5015" spans="1:5" s="7" customFormat="1">
      <c r="A5015" s="7" t="s">
        <v>49</v>
      </c>
      <c r="C5015" s="144" t="s">
        <v>2817</v>
      </c>
      <c r="D5015" s="145">
        <v>716</v>
      </c>
      <c r="E5015" s="147">
        <v>43371</v>
      </c>
    </row>
    <row r="5016" spans="1:5" s="7" customFormat="1">
      <c r="A5016" s="7" t="s">
        <v>49</v>
      </c>
      <c r="C5016" s="144" t="s">
        <v>2821</v>
      </c>
      <c r="D5016" s="145">
        <v>440</v>
      </c>
      <c r="E5016" s="147">
        <v>43371</v>
      </c>
    </row>
    <row r="5017" spans="1:5" s="7" customFormat="1">
      <c r="A5017" s="7" t="s">
        <v>49</v>
      </c>
      <c r="C5017" s="144" t="s">
        <v>2824</v>
      </c>
      <c r="D5017" s="145">
        <v>506</v>
      </c>
      <c r="E5017" s="147">
        <v>43371</v>
      </c>
    </row>
    <row r="5018" spans="1:5" s="7" customFormat="1">
      <c r="A5018" s="7" t="s">
        <v>49</v>
      </c>
      <c r="C5018" s="144" t="s">
        <v>2827</v>
      </c>
      <c r="D5018" s="145">
        <v>536</v>
      </c>
      <c r="E5018" s="147">
        <v>43371</v>
      </c>
    </row>
    <row r="5019" spans="1:5" s="7" customFormat="1">
      <c r="A5019" s="7" t="s">
        <v>49</v>
      </c>
      <c r="C5019" s="144" t="s">
        <v>2830</v>
      </c>
      <c r="D5019" s="145">
        <v>578</v>
      </c>
      <c r="E5019" s="147">
        <v>43371</v>
      </c>
    </row>
    <row r="5020" spans="1:5" s="7" customFormat="1">
      <c r="A5020" s="7" t="s">
        <v>49</v>
      </c>
      <c r="C5020" s="144" t="s">
        <v>2833</v>
      </c>
      <c r="D5020" s="145">
        <v>717</v>
      </c>
      <c r="E5020" s="147">
        <v>43371</v>
      </c>
    </row>
    <row r="5021" spans="1:5" s="7" customFormat="1">
      <c r="A5021" s="7" t="s">
        <v>49</v>
      </c>
      <c r="C5021" s="144" t="s">
        <v>2836</v>
      </c>
      <c r="D5021" s="145">
        <v>483</v>
      </c>
      <c r="E5021" s="147">
        <v>43371</v>
      </c>
    </row>
    <row r="5022" spans="1:5" s="7" customFormat="1">
      <c r="A5022" s="7" t="s">
        <v>49</v>
      </c>
      <c r="C5022" s="144" t="s">
        <v>2839</v>
      </c>
      <c r="D5022" s="145">
        <v>395</v>
      </c>
      <c r="E5022" s="147">
        <v>43371</v>
      </c>
    </row>
    <row r="5023" spans="1:5" s="7" customFormat="1">
      <c r="A5023" s="7" t="s">
        <v>49</v>
      </c>
      <c r="C5023" s="144" t="s">
        <v>2842</v>
      </c>
      <c r="D5023" s="145">
        <v>319</v>
      </c>
      <c r="E5023" s="147">
        <v>43371</v>
      </c>
    </row>
    <row r="5024" spans="1:5" s="7" customFormat="1">
      <c r="A5024" s="7" t="s">
        <v>49</v>
      </c>
      <c r="C5024" s="144" t="s">
        <v>2845</v>
      </c>
      <c r="D5024" s="145">
        <v>603</v>
      </c>
      <c r="E5024" s="147">
        <v>43371</v>
      </c>
    </row>
    <row r="5025" spans="1:5" s="7" customFormat="1">
      <c r="A5025" s="7" t="s">
        <v>49</v>
      </c>
      <c r="C5025" s="144" t="s">
        <v>2848</v>
      </c>
      <c r="D5025" s="145">
        <v>250</v>
      </c>
      <c r="E5025" s="147">
        <v>43371</v>
      </c>
    </row>
    <row r="5026" spans="1:5" s="7" customFormat="1">
      <c r="A5026" s="7" t="s">
        <v>49</v>
      </c>
      <c r="C5026" s="144" t="s">
        <v>2851</v>
      </c>
      <c r="D5026" s="145">
        <v>548</v>
      </c>
      <c r="E5026" s="147">
        <v>43371</v>
      </c>
    </row>
    <row r="5027" spans="1:5" s="7" customFormat="1">
      <c r="A5027" s="7" t="s">
        <v>49</v>
      </c>
      <c r="C5027" s="144" t="s">
        <v>2854</v>
      </c>
      <c r="D5027" s="145">
        <v>295</v>
      </c>
      <c r="E5027" s="147">
        <v>43371</v>
      </c>
    </row>
    <row r="5028" spans="1:5" s="7" customFormat="1">
      <c r="A5028" s="7" t="s">
        <v>49</v>
      </c>
      <c r="C5028" s="144" t="s">
        <v>2858</v>
      </c>
      <c r="D5028" s="145">
        <v>0</v>
      </c>
      <c r="E5028" s="147">
        <v>43371</v>
      </c>
    </row>
    <row r="5029" spans="1:5" s="7" customFormat="1">
      <c r="A5029" s="7" t="s">
        <v>49</v>
      </c>
      <c r="C5029" s="144" t="s">
        <v>2861</v>
      </c>
      <c r="D5029" s="145">
        <v>0</v>
      </c>
      <c r="E5029" s="147">
        <v>43371</v>
      </c>
    </row>
    <row r="5030" spans="1:5" s="7" customFormat="1">
      <c r="A5030" s="7" t="s">
        <v>49</v>
      </c>
      <c r="C5030" s="144" t="s">
        <v>2864</v>
      </c>
      <c r="D5030" s="145">
        <v>49</v>
      </c>
      <c r="E5030" s="147">
        <v>43371</v>
      </c>
    </row>
    <row r="5031" spans="1:5" s="7" customFormat="1">
      <c r="A5031" s="7" t="s">
        <v>49</v>
      </c>
      <c r="C5031" s="144" t="s">
        <v>2867</v>
      </c>
      <c r="D5031" s="145">
        <v>286</v>
      </c>
      <c r="E5031" s="147">
        <v>43371</v>
      </c>
    </row>
    <row r="5032" spans="1:5" s="7" customFormat="1">
      <c r="A5032" s="7" t="s">
        <v>49</v>
      </c>
      <c r="C5032" s="144" t="s">
        <v>7911</v>
      </c>
      <c r="D5032" s="145">
        <v>1</v>
      </c>
      <c r="E5032" s="147">
        <v>43371</v>
      </c>
    </row>
    <row r="5033" spans="1:5" s="7" customFormat="1">
      <c r="A5033" s="7" t="s">
        <v>49</v>
      </c>
      <c r="C5033" s="144" t="s">
        <v>7913</v>
      </c>
      <c r="D5033" s="145">
        <v>2</v>
      </c>
      <c r="E5033" s="147">
        <v>43371</v>
      </c>
    </row>
    <row r="5034" spans="1:5" s="7" customFormat="1">
      <c r="A5034" s="7" t="s">
        <v>49</v>
      </c>
      <c r="C5034" s="144" t="s">
        <v>3766</v>
      </c>
      <c r="D5034" s="145">
        <v>298</v>
      </c>
      <c r="E5034" s="147">
        <v>43371</v>
      </c>
    </row>
    <row r="5035" spans="1:5" s="7" customFormat="1">
      <c r="A5035" s="7" t="s">
        <v>49</v>
      </c>
      <c r="C5035" s="144" t="s">
        <v>2712</v>
      </c>
      <c r="D5035" s="145">
        <v>306</v>
      </c>
      <c r="E5035" s="147">
        <v>43371</v>
      </c>
    </row>
    <row r="5036" spans="1:5" s="7" customFormat="1">
      <c r="A5036" s="7" t="s">
        <v>49</v>
      </c>
      <c r="C5036" s="144" t="s">
        <v>7798</v>
      </c>
      <c r="D5036" s="145">
        <v>335</v>
      </c>
      <c r="E5036" s="147">
        <v>43371</v>
      </c>
    </row>
    <row r="5037" spans="1:5" s="7" customFormat="1">
      <c r="A5037" s="7" t="s">
        <v>49</v>
      </c>
      <c r="C5037" s="144" t="s">
        <v>2870</v>
      </c>
      <c r="D5037" s="145">
        <v>221</v>
      </c>
      <c r="E5037" s="147">
        <v>43371</v>
      </c>
    </row>
    <row r="5038" spans="1:5" s="7" customFormat="1">
      <c r="A5038" s="7" t="s">
        <v>49</v>
      </c>
      <c r="C5038" s="144" t="s">
        <v>8037</v>
      </c>
      <c r="D5038" s="145">
        <v>0</v>
      </c>
      <c r="E5038" s="147">
        <v>43371</v>
      </c>
    </row>
    <row r="5039" spans="1:5" s="7" customFormat="1">
      <c r="A5039" s="7" t="s">
        <v>49</v>
      </c>
      <c r="C5039" s="144" t="s">
        <v>3141</v>
      </c>
      <c r="D5039" s="145">
        <v>186</v>
      </c>
      <c r="E5039" s="147">
        <v>43371</v>
      </c>
    </row>
    <row r="5040" spans="1:5" s="7" customFormat="1">
      <c r="A5040" s="7" t="s">
        <v>49</v>
      </c>
      <c r="C5040" s="144" t="s">
        <v>3143</v>
      </c>
      <c r="D5040" s="145">
        <v>267</v>
      </c>
      <c r="E5040" s="147">
        <v>43371</v>
      </c>
    </row>
    <row r="5041" spans="1:5" s="7" customFormat="1">
      <c r="A5041" s="7" t="s">
        <v>49</v>
      </c>
      <c r="C5041" s="144" t="s">
        <v>3145</v>
      </c>
      <c r="D5041" s="145">
        <v>199</v>
      </c>
      <c r="E5041" s="147">
        <v>43371</v>
      </c>
    </row>
    <row r="5042" spans="1:5" s="7" customFormat="1">
      <c r="A5042" s="7" t="s">
        <v>49</v>
      </c>
      <c r="C5042" s="144" t="s">
        <v>2886</v>
      </c>
      <c r="D5042" s="145">
        <v>3651</v>
      </c>
      <c r="E5042" s="147">
        <v>43371</v>
      </c>
    </row>
    <row r="5043" spans="1:5" s="7" customFormat="1">
      <c r="A5043" s="7" t="s">
        <v>49</v>
      </c>
      <c r="C5043" s="144" t="s">
        <v>997</v>
      </c>
      <c r="D5043" s="145">
        <v>747</v>
      </c>
      <c r="E5043" s="147">
        <v>43371</v>
      </c>
    </row>
    <row r="5044" spans="1:5" s="7" customFormat="1">
      <c r="A5044" s="7" t="s">
        <v>49</v>
      </c>
      <c r="C5044" s="144" t="s">
        <v>1001</v>
      </c>
      <c r="D5044" s="145">
        <v>737</v>
      </c>
      <c r="E5044" s="147">
        <v>43371</v>
      </c>
    </row>
    <row r="5045" spans="1:5" s="7" customFormat="1">
      <c r="A5045" s="7" t="s">
        <v>49</v>
      </c>
      <c r="C5045" s="144" t="s">
        <v>544</v>
      </c>
      <c r="D5045" s="145">
        <v>1035</v>
      </c>
      <c r="E5045" s="147">
        <v>43371</v>
      </c>
    </row>
    <row r="5046" spans="1:5" s="7" customFormat="1">
      <c r="A5046" s="7" t="s">
        <v>49</v>
      </c>
      <c r="C5046" s="144" t="s">
        <v>550</v>
      </c>
      <c r="D5046" s="145">
        <v>565</v>
      </c>
      <c r="E5046" s="147">
        <v>43371</v>
      </c>
    </row>
    <row r="5047" spans="1:5" s="7" customFormat="1">
      <c r="A5047" s="7" t="s">
        <v>49</v>
      </c>
      <c r="C5047" s="144" t="s">
        <v>553</v>
      </c>
      <c r="D5047" s="145">
        <v>157</v>
      </c>
      <c r="E5047" s="147">
        <v>43371</v>
      </c>
    </row>
    <row r="5048" spans="1:5" s="7" customFormat="1">
      <c r="A5048" s="7" t="s">
        <v>49</v>
      </c>
      <c r="C5048" s="144" t="s">
        <v>1004</v>
      </c>
      <c r="D5048" s="145">
        <v>346</v>
      </c>
      <c r="E5048" s="147">
        <v>43371</v>
      </c>
    </row>
    <row r="5049" spans="1:5" s="7" customFormat="1">
      <c r="A5049" s="7" t="s">
        <v>49</v>
      </c>
      <c r="C5049" s="144" t="s">
        <v>1008</v>
      </c>
      <c r="D5049" s="145">
        <v>419</v>
      </c>
      <c r="E5049" s="147">
        <v>43371</v>
      </c>
    </row>
    <row r="5050" spans="1:5" s="7" customFormat="1">
      <c r="A5050" s="7" t="s">
        <v>49</v>
      </c>
      <c r="C5050" s="144" t="s">
        <v>1012</v>
      </c>
      <c r="D5050" s="145">
        <v>377</v>
      </c>
      <c r="E5050" s="147">
        <v>43371</v>
      </c>
    </row>
    <row r="5051" spans="1:5" s="7" customFormat="1">
      <c r="A5051" s="7" t="s">
        <v>49</v>
      </c>
      <c r="C5051" s="144" t="s">
        <v>1314</v>
      </c>
      <c r="D5051" s="145">
        <v>67</v>
      </c>
      <c r="E5051" s="147">
        <v>43371</v>
      </c>
    </row>
    <row r="5052" spans="1:5" s="7" customFormat="1">
      <c r="A5052" s="7" t="s">
        <v>49</v>
      </c>
      <c r="C5052" s="144" t="s">
        <v>1318</v>
      </c>
      <c r="D5052" s="145">
        <v>59</v>
      </c>
      <c r="E5052" s="147">
        <v>43371</v>
      </c>
    </row>
    <row r="5053" spans="1:5" s="7" customFormat="1">
      <c r="A5053" s="7" t="s">
        <v>49</v>
      </c>
      <c r="C5053" s="144" t="s">
        <v>5788</v>
      </c>
      <c r="D5053" s="145">
        <v>34</v>
      </c>
      <c r="E5053" s="147">
        <v>43371</v>
      </c>
    </row>
    <row r="5054" spans="1:5" s="7" customFormat="1">
      <c r="A5054" s="7" t="s">
        <v>49</v>
      </c>
      <c r="C5054" s="144" t="s">
        <v>1399</v>
      </c>
      <c r="D5054" s="145">
        <v>0</v>
      </c>
      <c r="E5054" s="147">
        <v>43371</v>
      </c>
    </row>
    <row r="5055" spans="1:5" s="7" customFormat="1">
      <c r="A5055" s="7" t="s">
        <v>49</v>
      </c>
      <c r="C5055" s="144" t="s">
        <v>5604</v>
      </c>
      <c r="D5055" s="145">
        <v>1</v>
      </c>
      <c r="E5055" s="147">
        <v>43371</v>
      </c>
    </row>
    <row r="5056" spans="1:5" s="7" customFormat="1">
      <c r="A5056" s="7" t="s">
        <v>49</v>
      </c>
      <c r="C5056" s="144" t="s">
        <v>1019</v>
      </c>
      <c r="D5056" s="145">
        <v>1</v>
      </c>
      <c r="E5056" s="147">
        <v>43371</v>
      </c>
    </row>
    <row r="5057" spans="1:5" s="7" customFormat="1">
      <c r="A5057" s="7" t="s">
        <v>49</v>
      </c>
      <c r="C5057" s="144" t="s">
        <v>1023</v>
      </c>
      <c r="D5057" s="145">
        <v>0</v>
      </c>
      <c r="E5057" s="147">
        <v>43371</v>
      </c>
    </row>
    <row r="5058" spans="1:5" s="7" customFormat="1">
      <c r="A5058" s="7" t="s">
        <v>49</v>
      </c>
      <c r="C5058" s="144" t="s">
        <v>1027</v>
      </c>
      <c r="D5058" s="145">
        <v>2</v>
      </c>
      <c r="E5058" s="147">
        <v>43371</v>
      </c>
    </row>
    <row r="5059" spans="1:5" s="7" customFormat="1">
      <c r="A5059" s="7" t="s">
        <v>49</v>
      </c>
      <c r="C5059" s="144" t="s">
        <v>7923</v>
      </c>
      <c r="D5059" s="145">
        <v>32</v>
      </c>
      <c r="E5059" s="147">
        <v>43371</v>
      </c>
    </row>
    <row r="5060" spans="1:5" s="7" customFormat="1">
      <c r="A5060" s="7" t="s">
        <v>49</v>
      </c>
      <c r="C5060" s="144" t="s">
        <v>439</v>
      </c>
      <c r="D5060" s="145">
        <v>0</v>
      </c>
      <c r="E5060" s="147">
        <v>43371</v>
      </c>
    </row>
    <row r="5061" spans="1:5" s="7" customFormat="1">
      <c r="A5061" s="7" t="s">
        <v>49</v>
      </c>
      <c r="C5061" s="144" t="s">
        <v>5612</v>
      </c>
      <c r="D5061" s="145">
        <v>371</v>
      </c>
      <c r="E5061" s="147">
        <v>43371</v>
      </c>
    </row>
    <row r="5062" spans="1:5" s="7" customFormat="1">
      <c r="A5062" s="7" t="s">
        <v>49</v>
      </c>
      <c r="C5062" s="144" t="s">
        <v>7926</v>
      </c>
      <c r="D5062" s="145">
        <v>1</v>
      </c>
      <c r="E5062" s="147">
        <v>43371</v>
      </c>
    </row>
    <row r="5063" spans="1:5" s="7" customFormat="1">
      <c r="A5063" s="7" t="s">
        <v>49</v>
      </c>
      <c r="C5063" s="144" t="s">
        <v>556</v>
      </c>
      <c r="D5063" s="145">
        <v>998</v>
      </c>
      <c r="E5063" s="147">
        <v>43371</v>
      </c>
    </row>
    <row r="5064" spans="1:5" s="7" customFormat="1">
      <c r="A5064" s="7" t="s">
        <v>49</v>
      </c>
      <c r="C5064" s="144" t="s">
        <v>1033</v>
      </c>
      <c r="D5064" s="145">
        <v>121</v>
      </c>
      <c r="E5064" s="147">
        <v>43371</v>
      </c>
    </row>
    <row r="5065" spans="1:5" s="7" customFormat="1">
      <c r="A5065" s="7" t="s">
        <v>49</v>
      </c>
      <c r="C5065" s="144" t="s">
        <v>1321</v>
      </c>
      <c r="D5065" s="145">
        <v>12</v>
      </c>
      <c r="E5065" s="147">
        <v>43371</v>
      </c>
    </row>
    <row r="5066" spans="1:5" s="7" customFormat="1">
      <c r="A5066" s="7" t="s">
        <v>49</v>
      </c>
      <c r="C5066" s="144" t="s">
        <v>1037</v>
      </c>
      <c r="D5066" s="145">
        <v>315</v>
      </c>
      <c r="E5066" s="147">
        <v>43371</v>
      </c>
    </row>
    <row r="5067" spans="1:5" s="7" customFormat="1">
      <c r="A5067" s="7" t="s">
        <v>49</v>
      </c>
      <c r="C5067" s="144" t="s">
        <v>5620</v>
      </c>
      <c r="D5067" s="145">
        <v>0</v>
      </c>
      <c r="E5067" s="147">
        <v>43371</v>
      </c>
    </row>
    <row r="5068" spans="1:5" s="7" customFormat="1">
      <c r="A5068" s="7" t="s">
        <v>49</v>
      </c>
      <c r="C5068" s="144" t="s">
        <v>1403</v>
      </c>
      <c r="D5068" s="145">
        <v>58</v>
      </c>
      <c r="E5068" s="147">
        <v>43371</v>
      </c>
    </row>
    <row r="5069" spans="1:5" s="7" customFormat="1">
      <c r="A5069" s="7" t="s">
        <v>49</v>
      </c>
      <c r="C5069" s="144" t="s">
        <v>1406</v>
      </c>
      <c r="D5069" s="145">
        <v>69</v>
      </c>
      <c r="E5069" s="147">
        <v>43371</v>
      </c>
    </row>
    <row r="5070" spans="1:5" s="7" customFormat="1">
      <c r="A5070" s="7" t="s">
        <v>49</v>
      </c>
      <c r="C5070" s="144" t="s">
        <v>1042</v>
      </c>
      <c r="D5070" s="145">
        <v>304</v>
      </c>
      <c r="E5070" s="147">
        <v>43371</v>
      </c>
    </row>
    <row r="5071" spans="1:5" s="7" customFormat="1">
      <c r="A5071" s="7" t="s">
        <v>49</v>
      </c>
      <c r="C5071" s="144" t="s">
        <v>8045</v>
      </c>
      <c r="D5071" s="145">
        <v>6</v>
      </c>
      <c r="E5071" s="147">
        <v>43371</v>
      </c>
    </row>
    <row r="5072" spans="1:5" s="7" customFormat="1">
      <c r="A5072" s="7" t="s">
        <v>49</v>
      </c>
      <c r="C5072" s="144" t="s">
        <v>1045</v>
      </c>
      <c r="D5072" s="145">
        <v>0</v>
      </c>
      <c r="E5072" s="147">
        <v>43371</v>
      </c>
    </row>
    <row r="5073" spans="1:5" s="7" customFormat="1">
      <c r="A5073" s="7" t="s">
        <v>49</v>
      </c>
      <c r="C5073" s="144" t="s">
        <v>3148</v>
      </c>
      <c r="D5073" s="145">
        <v>97</v>
      </c>
      <c r="E5073" s="147">
        <v>43371</v>
      </c>
    </row>
    <row r="5074" spans="1:5" s="7" customFormat="1">
      <c r="A5074" s="7" t="s">
        <v>49</v>
      </c>
      <c r="C5074" s="144" t="s">
        <v>3152</v>
      </c>
      <c r="D5074" s="145">
        <v>80</v>
      </c>
      <c r="E5074" s="147">
        <v>43371</v>
      </c>
    </row>
    <row r="5075" spans="1:5" s="7" customFormat="1">
      <c r="A5075" s="7" t="s">
        <v>49</v>
      </c>
      <c r="C5075" s="144" t="s">
        <v>445</v>
      </c>
      <c r="D5075" s="145">
        <v>177</v>
      </c>
      <c r="E5075" s="147">
        <v>43371</v>
      </c>
    </row>
    <row r="5076" spans="1:5" s="7" customFormat="1">
      <c r="A5076" s="7" t="s">
        <v>49</v>
      </c>
      <c r="C5076" s="144" t="s">
        <v>7935</v>
      </c>
      <c r="D5076" s="145">
        <v>0</v>
      </c>
      <c r="E5076" s="147">
        <v>43371</v>
      </c>
    </row>
    <row r="5077" spans="1:5" s="7" customFormat="1">
      <c r="A5077" s="7" t="s">
        <v>49</v>
      </c>
      <c r="C5077" s="144" t="s">
        <v>2892</v>
      </c>
      <c r="D5077" s="145">
        <v>48</v>
      </c>
      <c r="E5077" s="147">
        <v>43371</v>
      </c>
    </row>
    <row r="5078" spans="1:5" s="7" customFormat="1">
      <c r="A5078" s="7" t="s">
        <v>49</v>
      </c>
      <c r="C5078" s="144" t="s">
        <v>2896</v>
      </c>
      <c r="D5078" s="145">
        <v>60</v>
      </c>
      <c r="E5078" s="147">
        <v>43371</v>
      </c>
    </row>
    <row r="5079" spans="1:5" s="7" customFormat="1">
      <c r="A5079" s="7" t="s">
        <v>49</v>
      </c>
      <c r="C5079" s="144" t="s">
        <v>2900</v>
      </c>
      <c r="D5079" s="145">
        <v>59</v>
      </c>
      <c r="E5079" s="147">
        <v>43371</v>
      </c>
    </row>
    <row r="5080" spans="1:5" s="7" customFormat="1">
      <c r="A5080" s="7" t="s">
        <v>49</v>
      </c>
      <c r="C5080" s="144" t="s">
        <v>2903</v>
      </c>
      <c r="D5080" s="145">
        <v>4</v>
      </c>
      <c r="E5080" s="147">
        <v>43371</v>
      </c>
    </row>
    <row r="5081" spans="1:5" s="7" customFormat="1">
      <c r="A5081" s="7" t="s">
        <v>49</v>
      </c>
      <c r="C5081" s="144" t="s">
        <v>2906</v>
      </c>
      <c r="D5081" s="145">
        <v>18</v>
      </c>
      <c r="E5081" s="147">
        <v>43371</v>
      </c>
    </row>
    <row r="5082" spans="1:5" s="7" customFormat="1">
      <c r="A5082" s="7" t="s">
        <v>49</v>
      </c>
      <c r="C5082" s="144" t="s">
        <v>2909</v>
      </c>
      <c r="D5082" s="145">
        <v>5</v>
      </c>
      <c r="E5082" s="147">
        <v>43371</v>
      </c>
    </row>
    <row r="5083" spans="1:5" s="7" customFormat="1">
      <c r="A5083" s="7" t="s">
        <v>49</v>
      </c>
      <c r="C5083" s="144" t="s">
        <v>2912</v>
      </c>
      <c r="D5083" s="145">
        <v>0</v>
      </c>
      <c r="E5083" s="147">
        <v>43371</v>
      </c>
    </row>
    <row r="5084" spans="1:5" s="7" customFormat="1">
      <c r="A5084" s="7" t="s">
        <v>49</v>
      </c>
      <c r="C5084" s="144" t="s">
        <v>2915</v>
      </c>
      <c r="D5084" s="145">
        <v>0</v>
      </c>
      <c r="E5084" s="147">
        <v>43371</v>
      </c>
    </row>
    <row r="5085" spans="1:5" s="7" customFormat="1">
      <c r="A5085" s="7" t="s">
        <v>49</v>
      </c>
      <c r="C5085" s="144" t="s">
        <v>2918</v>
      </c>
      <c r="D5085" s="145">
        <v>1</v>
      </c>
      <c r="E5085" s="147">
        <v>43371</v>
      </c>
    </row>
    <row r="5086" spans="1:5" s="7" customFormat="1">
      <c r="A5086" s="7" t="s">
        <v>49</v>
      </c>
      <c r="C5086" s="144" t="s">
        <v>7718</v>
      </c>
      <c r="D5086" s="145">
        <v>1</v>
      </c>
      <c r="E5086" s="147">
        <v>43371</v>
      </c>
    </row>
    <row r="5087" spans="1:5" s="7" customFormat="1">
      <c r="A5087" s="7" t="s">
        <v>49</v>
      </c>
      <c r="C5087" s="144" t="s">
        <v>7721</v>
      </c>
      <c r="D5087" s="145">
        <v>4</v>
      </c>
      <c r="E5087" s="147">
        <v>43371</v>
      </c>
    </row>
    <row r="5088" spans="1:5" s="7" customFormat="1">
      <c r="A5088" s="7" t="s">
        <v>49</v>
      </c>
      <c r="C5088" s="144" t="s">
        <v>7723</v>
      </c>
      <c r="D5088" s="145">
        <v>1</v>
      </c>
      <c r="E5088" s="147">
        <v>43371</v>
      </c>
    </row>
    <row r="5089" spans="1:5" s="7" customFormat="1">
      <c r="A5089" s="7" t="s">
        <v>49</v>
      </c>
      <c r="C5089" s="144" t="s">
        <v>7725</v>
      </c>
      <c r="D5089" s="145">
        <v>20</v>
      </c>
      <c r="E5089" s="147">
        <v>43371</v>
      </c>
    </row>
    <row r="5090" spans="1:5" s="7" customFormat="1">
      <c r="A5090" s="7" t="s">
        <v>49</v>
      </c>
      <c r="C5090" s="144" t="s">
        <v>2922</v>
      </c>
      <c r="D5090" s="145">
        <v>106</v>
      </c>
      <c r="E5090" s="147">
        <v>43371</v>
      </c>
    </row>
    <row r="5091" spans="1:5" s="7" customFormat="1">
      <c r="A5091" s="7" t="s">
        <v>49</v>
      </c>
      <c r="C5091" s="144" t="s">
        <v>7729</v>
      </c>
      <c r="D5091" s="145">
        <v>39</v>
      </c>
      <c r="E5091" s="147">
        <v>43371</v>
      </c>
    </row>
    <row r="5092" spans="1:5" s="7" customFormat="1">
      <c r="A5092" s="7" t="s">
        <v>49</v>
      </c>
      <c r="C5092" s="144" t="s">
        <v>2925</v>
      </c>
      <c r="D5092" s="145">
        <v>5</v>
      </c>
      <c r="E5092" s="147">
        <v>43371</v>
      </c>
    </row>
    <row r="5093" spans="1:5" s="7" customFormat="1">
      <c r="A5093" s="7" t="s">
        <v>49</v>
      </c>
      <c r="C5093" s="144" t="s">
        <v>2928</v>
      </c>
      <c r="D5093" s="145">
        <v>25</v>
      </c>
      <c r="E5093" s="147">
        <v>43371</v>
      </c>
    </row>
    <row r="5094" spans="1:5" s="7" customFormat="1">
      <c r="A5094" s="7" t="s">
        <v>49</v>
      </c>
      <c r="C5094" s="144" t="s">
        <v>2931</v>
      </c>
      <c r="D5094" s="145">
        <v>3</v>
      </c>
      <c r="E5094" s="147">
        <v>43371</v>
      </c>
    </row>
    <row r="5095" spans="1:5" s="7" customFormat="1">
      <c r="A5095" s="7" t="s">
        <v>49</v>
      </c>
      <c r="C5095" s="144" t="s">
        <v>448</v>
      </c>
      <c r="D5095" s="145">
        <v>0</v>
      </c>
      <c r="E5095" s="147">
        <v>43371</v>
      </c>
    </row>
    <row r="5096" spans="1:5" s="7" customFormat="1">
      <c r="A5096" s="7" t="s">
        <v>49</v>
      </c>
      <c r="C5096" s="144" t="s">
        <v>8053</v>
      </c>
      <c r="D5096" s="145">
        <v>46</v>
      </c>
      <c r="E5096" s="147">
        <v>43371</v>
      </c>
    </row>
    <row r="5097" spans="1:5" s="7" customFormat="1">
      <c r="A5097" s="7" t="s">
        <v>49</v>
      </c>
      <c r="C5097" s="144" t="s">
        <v>3157</v>
      </c>
      <c r="D5097" s="145">
        <v>1</v>
      </c>
      <c r="E5097" s="147">
        <v>43371</v>
      </c>
    </row>
    <row r="5098" spans="1:5" s="7" customFormat="1">
      <c r="A5098" s="7" t="s">
        <v>49</v>
      </c>
      <c r="C5098" s="144" t="s">
        <v>2957</v>
      </c>
      <c r="D5098" s="145">
        <v>56</v>
      </c>
      <c r="E5098" s="147">
        <v>43371</v>
      </c>
    </row>
    <row r="5099" spans="1:5" s="7" customFormat="1">
      <c r="A5099" s="7" t="s">
        <v>49</v>
      </c>
      <c r="C5099" s="144" t="s">
        <v>8055</v>
      </c>
      <c r="D5099" s="145">
        <v>34</v>
      </c>
      <c r="E5099" s="147">
        <v>43371</v>
      </c>
    </row>
    <row r="5100" spans="1:5" s="7" customFormat="1">
      <c r="A5100" s="7" t="s">
        <v>49</v>
      </c>
      <c r="C5100" s="144" t="s">
        <v>3161</v>
      </c>
      <c r="D5100" s="145">
        <v>54</v>
      </c>
      <c r="E5100" s="147">
        <v>43371</v>
      </c>
    </row>
    <row r="5101" spans="1:5" s="7" customFormat="1">
      <c r="A5101" s="7" t="s">
        <v>49</v>
      </c>
      <c r="C5101" s="144" t="s">
        <v>8059</v>
      </c>
      <c r="D5101" s="145">
        <v>46</v>
      </c>
      <c r="E5101" s="147">
        <v>43371</v>
      </c>
    </row>
    <row r="5102" spans="1:5" s="7" customFormat="1">
      <c r="A5102" s="7" t="s">
        <v>49</v>
      </c>
      <c r="C5102" s="144" t="s">
        <v>8061</v>
      </c>
      <c r="D5102" s="145">
        <v>29</v>
      </c>
      <c r="E5102" s="147">
        <v>43371</v>
      </c>
    </row>
    <row r="5103" spans="1:5" s="7" customFormat="1">
      <c r="A5103" s="7" t="s">
        <v>49</v>
      </c>
      <c r="C5103" s="144" t="s">
        <v>8063</v>
      </c>
      <c r="D5103" s="145">
        <v>6</v>
      </c>
      <c r="E5103" s="147">
        <v>43371</v>
      </c>
    </row>
    <row r="5104" spans="1:5" s="7" customFormat="1">
      <c r="A5104" s="7" t="s">
        <v>49</v>
      </c>
      <c r="C5104" s="144" t="s">
        <v>3767</v>
      </c>
      <c r="D5104" s="145">
        <v>44</v>
      </c>
      <c r="E5104" s="147">
        <v>43371</v>
      </c>
    </row>
    <row r="5105" spans="1:5" s="7" customFormat="1">
      <c r="A5105" s="7" t="s">
        <v>49</v>
      </c>
      <c r="C5105" s="144" t="s">
        <v>8066</v>
      </c>
      <c r="D5105" s="145">
        <v>1</v>
      </c>
      <c r="E5105" s="147">
        <v>43371</v>
      </c>
    </row>
    <row r="5106" spans="1:5" s="7" customFormat="1">
      <c r="A5106" s="7" t="s">
        <v>49</v>
      </c>
      <c r="C5106" s="144" t="s">
        <v>8068</v>
      </c>
      <c r="D5106" s="145">
        <v>24</v>
      </c>
      <c r="E5106" s="147">
        <v>43371</v>
      </c>
    </row>
    <row r="5107" spans="1:5" s="7" customFormat="1">
      <c r="A5107" s="7" t="s">
        <v>49</v>
      </c>
      <c r="C5107" s="144" t="s">
        <v>8070</v>
      </c>
      <c r="D5107" s="145">
        <v>0</v>
      </c>
      <c r="E5107" s="147">
        <v>43371</v>
      </c>
    </row>
    <row r="5108" spans="1:5" s="7" customFormat="1">
      <c r="A5108" s="7" t="s">
        <v>49</v>
      </c>
      <c r="C5108" s="144" t="s">
        <v>8072</v>
      </c>
      <c r="D5108" s="145">
        <v>2</v>
      </c>
      <c r="E5108" s="147">
        <v>43371</v>
      </c>
    </row>
    <row r="5109" spans="1:5" s="7" customFormat="1">
      <c r="A5109" s="7" t="s">
        <v>49</v>
      </c>
      <c r="C5109" s="144" t="s">
        <v>8074</v>
      </c>
      <c r="D5109" s="145">
        <v>0</v>
      </c>
      <c r="E5109" s="147">
        <v>43371</v>
      </c>
    </row>
    <row r="5110" spans="1:5" s="7" customFormat="1">
      <c r="A5110" s="7" t="s">
        <v>49</v>
      </c>
      <c r="C5110" s="144" t="s">
        <v>1584</v>
      </c>
      <c r="D5110" s="145">
        <v>190</v>
      </c>
      <c r="E5110" s="147">
        <v>43371</v>
      </c>
    </row>
    <row r="5111" spans="1:5" s="7" customFormat="1">
      <c r="A5111" s="7" t="s">
        <v>49</v>
      </c>
      <c r="C5111" s="144" t="s">
        <v>1589</v>
      </c>
      <c r="D5111" s="145">
        <v>58</v>
      </c>
      <c r="E5111" s="147">
        <v>43371</v>
      </c>
    </row>
    <row r="5112" spans="1:5" s="7" customFormat="1">
      <c r="A5112" s="7" t="s">
        <v>49</v>
      </c>
      <c r="C5112" s="144" t="s">
        <v>8076</v>
      </c>
      <c r="D5112" s="145">
        <v>3</v>
      </c>
      <c r="E5112" s="147">
        <v>43371</v>
      </c>
    </row>
    <row r="5113" spans="1:5" s="7" customFormat="1">
      <c r="A5113" s="7" t="s">
        <v>49</v>
      </c>
      <c r="C5113" s="144" t="s">
        <v>2934</v>
      </c>
      <c r="D5113" s="145">
        <v>100</v>
      </c>
      <c r="E5113" s="147">
        <v>43371</v>
      </c>
    </row>
    <row r="5114" spans="1:5" s="7" customFormat="1">
      <c r="A5114" s="7" t="s">
        <v>49</v>
      </c>
      <c r="C5114" s="144" t="s">
        <v>2938</v>
      </c>
      <c r="D5114" s="145">
        <v>41</v>
      </c>
      <c r="E5114" s="147">
        <v>43371</v>
      </c>
    </row>
    <row r="5115" spans="1:5" s="7" customFormat="1">
      <c r="A5115" s="7" t="s">
        <v>49</v>
      </c>
      <c r="C5115" s="144" t="s">
        <v>2941</v>
      </c>
      <c r="D5115" s="145">
        <v>8</v>
      </c>
      <c r="E5115" s="147">
        <v>43371</v>
      </c>
    </row>
    <row r="5116" spans="1:5" s="7" customFormat="1">
      <c r="A5116" s="7" t="s">
        <v>49</v>
      </c>
      <c r="C5116" s="144" t="s">
        <v>2944</v>
      </c>
      <c r="D5116" s="145">
        <v>6</v>
      </c>
      <c r="E5116" s="147">
        <v>43371</v>
      </c>
    </row>
    <row r="5117" spans="1:5" s="7" customFormat="1">
      <c r="A5117" s="7" t="s">
        <v>49</v>
      </c>
      <c r="C5117" s="144" t="s">
        <v>2947</v>
      </c>
      <c r="D5117" s="145">
        <v>156</v>
      </c>
      <c r="E5117" s="147">
        <v>43371</v>
      </c>
    </row>
    <row r="5118" spans="1:5" s="7" customFormat="1">
      <c r="A5118" s="7" t="s">
        <v>49</v>
      </c>
      <c r="C5118" s="144" t="s">
        <v>2951</v>
      </c>
      <c r="D5118" s="145">
        <v>27</v>
      </c>
      <c r="E5118" s="147">
        <v>43371</v>
      </c>
    </row>
    <row r="5119" spans="1:5" s="7" customFormat="1">
      <c r="A5119" s="7" t="s">
        <v>49</v>
      </c>
      <c r="C5119" s="144" t="s">
        <v>8478</v>
      </c>
      <c r="D5119" s="145">
        <v>0</v>
      </c>
      <c r="E5119" s="147">
        <v>43371</v>
      </c>
    </row>
    <row r="5120" spans="1:5" s="7" customFormat="1">
      <c r="A5120" s="7" t="s">
        <v>49</v>
      </c>
      <c r="C5120" s="144" t="s">
        <v>8481</v>
      </c>
      <c r="D5120" s="145">
        <v>1</v>
      </c>
      <c r="E5120" s="147">
        <v>43371</v>
      </c>
    </row>
    <row r="5121" spans="1:5" s="7" customFormat="1">
      <c r="A5121" s="7" t="s">
        <v>49</v>
      </c>
      <c r="C5121" s="144" t="s">
        <v>8483</v>
      </c>
      <c r="D5121" s="145">
        <v>0</v>
      </c>
      <c r="E5121" s="147">
        <v>43371</v>
      </c>
    </row>
    <row r="5122" spans="1:5" s="7" customFormat="1">
      <c r="A5122" s="7" t="s">
        <v>49</v>
      </c>
      <c r="C5122" s="144" t="s">
        <v>8485</v>
      </c>
      <c r="D5122" s="145">
        <v>1</v>
      </c>
      <c r="E5122" s="147">
        <v>43371</v>
      </c>
    </row>
    <row r="5123" spans="1:5" s="7" customFormat="1">
      <c r="A5123" s="7" t="s">
        <v>49</v>
      </c>
      <c r="C5123" s="144" t="s">
        <v>8487</v>
      </c>
      <c r="D5123" s="145">
        <v>0</v>
      </c>
      <c r="E5123" s="147">
        <v>43371</v>
      </c>
    </row>
    <row r="5124" spans="1:5" s="7" customFormat="1">
      <c r="A5124" s="7" t="s">
        <v>49</v>
      </c>
      <c r="C5124" s="144" t="s">
        <v>8489</v>
      </c>
      <c r="D5124" s="145">
        <v>0</v>
      </c>
      <c r="E5124" s="147">
        <v>43371</v>
      </c>
    </row>
    <row r="5125" spans="1:5" s="7" customFormat="1">
      <c r="A5125" s="7" t="s">
        <v>49</v>
      </c>
      <c r="C5125" s="144" t="s">
        <v>8491</v>
      </c>
      <c r="D5125" s="145">
        <v>0</v>
      </c>
      <c r="E5125" s="147">
        <v>43371</v>
      </c>
    </row>
    <row r="5126" spans="1:5" s="7" customFormat="1">
      <c r="A5126" s="7" t="s">
        <v>49</v>
      </c>
      <c r="C5126" s="144" t="s">
        <v>8493</v>
      </c>
      <c r="D5126" s="145">
        <v>0</v>
      </c>
      <c r="E5126" s="147">
        <v>43371</v>
      </c>
    </row>
    <row r="5127" spans="1:5" s="7" customFormat="1">
      <c r="A5127" s="7" t="s">
        <v>49</v>
      </c>
      <c r="C5127" s="144" t="s">
        <v>8495</v>
      </c>
      <c r="D5127" s="145">
        <v>0</v>
      </c>
      <c r="E5127" s="147">
        <v>43371</v>
      </c>
    </row>
    <row r="5128" spans="1:5" s="7" customFormat="1">
      <c r="A5128" s="7" t="s">
        <v>49</v>
      </c>
      <c r="C5128" s="144" t="s">
        <v>8497</v>
      </c>
      <c r="D5128" s="145">
        <v>0</v>
      </c>
      <c r="E5128" s="147">
        <v>43371</v>
      </c>
    </row>
    <row r="5129" spans="1:5" s="7" customFormat="1">
      <c r="A5129" s="7" t="s">
        <v>49</v>
      </c>
      <c r="C5129" s="144" t="s">
        <v>8499</v>
      </c>
      <c r="D5129" s="145">
        <v>0</v>
      </c>
      <c r="E5129" s="147">
        <v>43371</v>
      </c>
    </row>
    <row r="5130" spans="1:5" s="7" customFormat="1">
      <c r="A5130" s="7" t="s">
        <v>49</v>
      </c>
      <c r="C5130" s="144" t="s">
        <v>8501</v>
      </c>
      <c r="D5130" s="145">
        <v>0</v>
      </c>
      <c r="E5130" s="147">
        <v>43371</v>
      </c>
    </row>
    <row r="5131" spans="1:5" s="7" customFormat="1">
      <c r="A5131" s="7" t="s">
        <v>49</v>
      </c>
      <c r="C5131" s="144" t="s">
        <v>8503</v>
      </c>
      <c r="D5131" s="145">
        <v>0</v>
      </c>
      <c r="E5131" s="147">
        <v>43371</v>
      </c>
    </row>
    <row r="5132" spans="1:5" s="7" customFormat="1">
      <c r="A5132" s="7" t="s">
        <v>49</v>
      </c>
      <c r="C5132" s="144" t="s">
        <v>8505</v>
      </c>
      <c r="D5132" s="145">
        <v>0</v>
      </c>
      <c r="E5132" s="147">
        <v>43371</v>
      </c>
    </row>
    <row r="5133" spans="1:5" s="7" customFormat="1">
      <c r="A5133" s="7" t="s">
        <v>49</v>
      </c>
      <c r="C5133" s="144" t="s">
        <v>8199</v>
      </c>
      <c r="D5133" s="145">
        <v>0</v>
      </c>
      <c r="E5133" s="147">
        <v>43371</v>
      </c>
    </row>
    <row r="5134" spans="1:5" s="7" customFormat="1">
      <c r="A5134" s="7" t="s">
        <v>49</v>
      </c>
      <c r="C5134" s="144" t="s">
        <v>8688</v>
      </c>
      <c r="D5134" s="145">
        <v>0</v>
      </c>
      <c r="E5134" s="147">
        <v>43371</v>
      </c>
    </row>
    <row r="5135" spans="1:5" s="7" customFormat="1">
      <c r="A5135" s="7" t="s">
        <v>49</v>
      </c>
      <c r="C5135" s="144" t="s">
        <v>8690</v>
      </c>
      <c r="D5135" s="145">
        <v>1</v>
      </c>
      <c r="E5135" s="147">
        <v>43371</v>
      </c>
    </row>
    <row r="5136" spans="1:5" s="7" customFormat="1">
      <c r="A5136" s="7" t="s">
        <v>49</v>
      </c>
      <c r="C5136" s="144" t="s">
        <v>8692</v>
      </c>
      <c r="D5136" s="145">
        <v>0</v>
      </c>
      <c r="E5136" s="147">
        <v>43371</v>
      </c>
    </row>
    <row r="5137" spans="1:5" s="7" customFormat="1">
      <c r="A5137" s="7" t="s">
        <v>49</v>
      </c>
      <c r="C5137" s="144" t="s">
        <v>8706</v>
      </c>
      <c r="D5137" s="145">
        <v>0</v>
      </c>
      <c r="E5137" s="147">
        <v>43371</v>
      </c>
    </row>
    <row r="5138" spans="1:5" s="7" customFormat="1">
      <c r="A5138" s="7" t="s">
        <v>49</v>
      </c>
      <c r="C5138" s="144" t="s">
        <v>8709</v>
      </c>
      <c r="D5138" s="145">
        <v>0</v>
      </c>
      <c r="E5138" s="147">
        <v>43371</v>
      </c>
    </row>
    <row r="5139" spans="1:5" s="7" customFormat="1">
      <c r="A5139" s="7" t="s">
        <v>49</v>
      </c>
      <c r="C5139" s="144" t="s">
        <v>8712</v>
      </c>
      <c r="D5139" s="145">
        <v>0</v>
      </c>
      <c r="E5139" s="147">
        <v>43371</v>
      </c>
    </row>
    <row r="5140" spans="1:5" s="7" customFormat="1">
      <c r="A5140" s="7" t="s">
        <v>49</v>
      </c>
      <c r="C5140" s="144" t="s">
        <v>8715</v>
      </c>
      <c r="D5140" s="145">
        <v>0</v>
      </c>
      <c r="E5140" s="147">
        <v>43371</v>
      </c>
    </row>
    <row r="5141" spans="1:5" s="7" customFormat="1">
      <c r="A5141" s="7" t="s">
        <v>49</v>
      </c>
      <c r="C5141" s="144" t="s">
        <v>8717</v>
      </c>
      <c r="D5141" s="145">
        <v>0</v>
      </c>
      <c r="E5141" s="147">
        <v>43371</v>
      </c>
    </row>
    <row r="5142" spans="1:5" s="7" customFormat="1">
      <c r="A5142" s="7" t="s">
        <v>49</v>
      </c>
      <c r="C5142" s="144" t="s">
        <v>8694</v>
      </c>
      <c r="D5142" s="145">
        <v>14</v>
      </c>
      <c r="E5142" s="147">
        <v>43371</v>
      </c>
    </row>
    <row r="5143" spans="1:5" s="7" customFormat="1">
      <c r="A5143" s="7" t="s">
        <v>49</v>
      </c>
      <c r="C5143" s="144" t="s">
        <v>8696</v>
      </c>
      <c r="D5143" s="145">
        <v>0</v>
      </c>
      <c r="E5143" s="147">
        <v>43371</v>
      </c>
    </row>
    <row r="5144" spans="1:5" s="7" customFormat="1">
      <c r="A5144" s="7" t="s">
        <v>49</v>
      </c>
      <c r="C5144" s="144" t="s">
        <v>8720</v>
      </c>
      <c r="D5144" s="145">
        <v>0</v>
      </c>
      <c r="E5144" s="147">
        <v>43371</v>
      </c>
    </row>
    <row r="5145" spans="1:5" s="7" customFormat="1">
      <c r="A5145" s="7" t="s">
        <v>49</v>
      </c>
      <c r="C5145" s="144" t="s">
        <v>8698</v>
      </c>
      <c r="D5145" s="145">
        <v>0</v>
      </c>
      <c r="E5145" s="147">
        <v>43371</v>
      </c>
    </row>
    <row r="5146" spans="1:5" s="7" customFormat="1">
      <c r="A5146" s="7" t="s">
        <v>49</v>
      </c>
      <c r="C5146" s="144" t="s">
        <v>8685</v>
      </c>
      <c r="D5146" s="145">
        <v>0</v>
      </c>
      <c r="E5146" s="147">
        <v>43371</v>
      </c>
    </row>
    <row r="5147" spans="1:5" s="7" customFormat="1">
      <c r="A5147" s="7" t="s">
        <v>49</v>
      </c>
      <c r="C5147" s="144" t="s">
        <v>4800</v>
      </c>
      <c r="D5147" s="145">
        <v>1</v>
      </c>
      <c r="E5147" s="147">
        <v>43371</v>
      </c>
    </row>
    <row r="5148" spans="1:5" s="7" customFormat="1">
      <c r="A5148" s="7" t="s">
        <v>49</v>
      </c>
      <c r="C5148" s="144" t="s">
        <v>160</v>
      </c>
      <c r="D5148" s="145">
        <v>673</v>
      </c>
      <c r="E5148" s="147">
        <v>43371</v>
      </c>
    </row>
    <row r="5149" spans="1:5" s="7" customFormat="1">
      <c r="A5149" s="7" t="s">
        <v>49</v>
      </c>
      <c r="C5149" s="144" t="s">
        <v>4802</v>
      </c>
      <c r="D5149" s="145">
        <v>118</v>
      </c>
      <c r="E5149" s="147">
        <v>43371</v>
      </c>
    </row>
    <row r="5150" spans="1:5" s="7" customFormat="1">
      <c r="A5150" s="7" t="s">
        <v>49</v>
      </c>
      <c r="C5150" s="144" t="s">
        <v>163</v>
      </c>
      <c r="D5150" s="145">
        <v>6470</v>
      </c>
      <c r="E5150" s="147">
        <v>43371</v>
      </c>
    </row>
    <row r="5151" spans="1:5" s="7" customFormat="1">
      <c r="A5151" s="7" t="s">
        <v>49</v>
      </c>
      <c r="C5151" s="144" t="s">
        <v>166</v>
      </c>
      <c r="D5151" s="145">
        <v>2237</v>
      </c>
      <c r="E5151" s="147">
        <v>43371</v>
      </c>
    </row>
    <row r="5152" spans="1:5" s="7" customFormat="1">
      <c r="A5152" s="7" t="s">
        <v>49</v>
      </c>
      <c r="C5152" s="144" t="s">
        <v>169</v>
      </c>
      <c r="D5152" s="145">
        <v>1751</v>
      </c>
      <c r="E5152" s="147">
        <v>43371</v>
      </c>
    </row>
    <row r="5153" spans="1:5" s="7" customFormat="1">
      <c r="A5153" s="7" t="s">
        <v>49</v>
      </c>
      <c r="C5153" s="144" t="s">
        <v>172</v>
      </c>
      <c r="D5153" s="145">
        <v>181</v>
      </c>
      <c r="E5153" s="147">
        <v>43371</v>
      </c>
    </row>
    <row r="5154" spans="1:5" s="7" customFormat="1">
      <c r="A5154" s="7" t="s">
        <v>49</v>
      </c>
      <c r="C5154" s="144" t="s">
        <v>175</v>
      </c>
      <c r="D5154" s="145">
        <v>29</v>
      </c>
      <c r="E5154" s="147">
        <v>43371</v>
      </c>
    </row>
    <row r="5155" spans="1:5" s="7" customFormat="1">
      <c r="A5155" s="7" t="s">
        <v>49</v>
      </c>
      <c r="C5155" s="144" t="s">
        <v>178</v>
      </c>
      <c r="D5155" s="145">
        <v>27</v>
      </c>
      <c r="E5155" s="147">
        <v>43371</v>
      </c>
    </row>
    <row r="5156" spans="1:5" s="7" customFormat="1">
      <c r="A5156" s="7" t="s">
        <v>49</v>
      </c>
      <c r="C5156" s="144" t="s">
        <v>181</v>
      </c>
      <c r="D5156" s="145">
        <v>42</v>
      </c>
      <c r="E5156" s="147">
        <v>43371</v>
      </c>
    </row>
    <row r="5157" spans="1:5" s="7" customFormat="1">
      <c r="A5157" s="7" t="s">
        <v>49</v>
      </c>
      <c r="C5157" s="144" t="s">
        <v>184</v>
      </c>
      <c r="D5157" s="145">
        <v>136</v>
      </c>
      <c r="E5157" s="147">
        <v>43371</v>
      </c>
    </row>
    <row r="5158" spans="1:5" s="7" customFormat="1">
      <c r="A5158" s="7" t="s">
        <v>49</v>
      </c>
      <c r="C5158" s="144" t="s">
        <v>4806</v>
      </c>
      <c r="D5158" s="145">
        <v>162</v>
      </c>
      <c r="E5158" s="147">
        <v>43371</v>
      </c>
    </row>
    <row r="5159" spans="1:5" s="7" customFormat="1">
      <c r="A5159" s="7" t="s">
        <v>49</v>
      </c>
      <c r="C5159" s="144" t="s">
        <v>187</v>
      </c>
      <c r="D5159" s="145">
        <v>36</v>
      </c>
      <c r="E5159" s="147">
        <v>43371</v>
      </c>
    </row>
    <row r="5160" spans="1:5" s="7" customFormat="1">
      <c r="A5160" s="7" t="s">
        <v>49</v>
      </c>
      <c r="C5160" s="144" t="s">
        <v>150</v>
      </c>
      <c r="D5160" s="145">
        <v>287</v>
      </c>
      <c r="E5160" s="147">
        <v>43371</v>
      </c>
    </row>
    <row r="5161" spans="1:5" s="7" customFormat="1">
      <c r="A5161" s="7" t="s">
        <v>49</v>
      </c>
      <c r="C5161" s="144" t="s">
        <v>4808</v>
      </c>
      <c r="D5161" s="145">
        <v>46</v>
      </c>
      <c r="E5161" s="147">
        <v>43371</v>
      </c>
    </row>
    <row r="5162" spans="1:5" s="7" customFormat="1">
      <c r="A5162" s="7" t="s">
        <v>49</v>
      </c>
      <c r="C5162" s="144" t="s">
        <v>190</v>
      </c>
      <c r="D5162" s="145">
        <v>81</v>
      </c>
      <c r="E5162" s="147">
        <v>43371</v>
      </c>
    </row>
    <row r="5163" spans="1:5" s="7" customFormat="1">
      <c r="A5163" s="7" t="s">
        <v>49</v>
      </c>
      <c r="C5163" s="144" t="s">
        <v>4813</v>
      </c>
      <c r="D5163" s="145">
        <v>54</v>
      </c>
      <c r="E5163" s="147">
        <v>43371</v>
      </c>
    </row>
    <row r="5164" spans="1:5" s="7" customFormat="1">
      <c r="A5164" s="7" t="s">
        <v>49</v>
      </c>
      <c r="C5164" s="144" t="s">
        <v>4817</v>
      </c>
      <c r="D5164" s="145">
        <v>3</v>
      </c>
      <c r="E5164" s="147">
        <v>43371</v>
      </c>
    </row>
    <row r="5165" spans="1:5" s="7" customFormat="1">
      <c r="A5165" s="7" t="s">
        <v>49</v>
      </c>
      <c r="C5165" s="144" t="s">
        <v>193</v>
      </c>
      <c r="D5165" s="145">
        <v>34</v>
      </c>
      <c r="E5165" s="147">
        <v>43371</v>
      </c>
    </row>
    <row r="5166" spans="1:5" s="7" customFormat="1">
      <c r="A5166" s="7" t="s">
        <v>49</v>
      </c>
      <c r="C5166" s="144" t="s">
        <v>196</v>
      </c>
      <c r="D5166" s="145">
        <v>7</v>
      </c>
      <c r="E5166" s="147">
        <v>43371</v>
      </c>
    </row>
    <row r="5167" spans="1:5" s="7" customFormat="1">
      <c r="A5167" s="7" t="s">
        <v>49</v>
      </c>
      <c r="C5167" s="144" t="s">
        <v>4818</v>
      </c>
      <c r="D5167" s="145">
        <v>0</v>
      </c>
      <c r="E5167" s="147">
        <v>43371</v>
      </c>
    </row>
    <row r="5168" spans="1:5" s="7" customFormat="1">
      <c r="A5168" s="7" t="s">
        <v>49</v>
      </c>
      <c r="C5168" s="144" t="s">
        <v>4822</v>
      </c>
      <c r="D5168" s="145">
        <v>1</v>
      </c>
      <c r="E5168" s="147">
        <v>43371</v>
      </c>
    </row>
    <row r="5169" spans="1:5" s="7" customFormat="1">
      <c r="A5169" s="7" t="s">
        <v>49</v>
      </c>
      <c r="C5169" s="144" t="s">
        <v>4824</v>
      </c>
      <c r="D5169" s="145">
        <v>25</v>
      </c>
      <c r="E5169" s="147">
        <v>43371</v>
      </c>
    </row>
    <row r="5170" spans="1:5" s="7" customFormat="1">
      <c r="A5170" s="7" t="s">
        <v>49</v>
      </c>
      <c r="C5170" s="144" t="s">
        <v>199</v>
      </c>
      <c r="D5170" s="145">
        <v>3820</v>
      </c>
      <c r="E5170" s="147">
        <v>43371</v>
      </c>
    </row>
    <row r="5171" spans="1:5" s="7" customFormat="1">
      <c r="A5171" s="7" t="s">
        <v>49</v>
      </c>
      <c r="C5171" s="144" t="s">
        <v>4826</v>
      </c>
      <c r="D5171" s="145">
        <v>1402</v>
      </c>
      <c r="E5171" s="147">
        <v>43371</v>
      </c>
    </row>
    <row r="5172" spans="1:5" s="7" customFormat="1">
      <c r="A5172" s="7" t="s">
        <v>49</v>
      </c>
      <c r="C5172" s="144" t="s">
        <v>202</v>
      </c>
      <c r="D5172" s="145">
        <v>2618</v>
      </c>
      <c r="E5172" s="147">
        <v>43371</v>
      </c>
    </row>
    <row r="5173" spans="1:5" s="7" customFormat="1">
      <c r="A5173" s="7" t="s">
        <v>49</v>
      </c>
      <c r="C5173" s="144" t="s">
        <v>205</v>
      </c>
      <c r="D5173" s="145">
        <v>3743</v>
      </c>
      <c r="E5173" s="147">
        <v>43371</v>
      </c>
    </row>
    <row r="5174" spans="1:5" s="7" customFormat="1">
      <c r="A5174" s="7" t="s">
        <v>49</v>
      </c>
      <c r="C5174" s="144" t="s">
        <v>208</v>
      </c>
      <c r="D5174" s="145">
        <v>188</v>
      </c>
      <c r="E5174" s="147">
        <v>43371</v>
      </c>
    </row>
    <row r="5175" spans="1:5" s="7" customFormat="1">
      <c r="A5175" s="7" t="s">
        <v>49</v>
      </c>
      <c r="C5175" s="144" t="s">
        <v>4828</v>
      </c>
      <c r="D5175" s="145">
        <v>205</v>
      </c>
      <c r="E5175" s="147">
        <v>43371</v>
      </c>
    </row>
    <row r="5176" spans="1:5" s="7" customFormat="1">
      <c r="A5176" s="7" t="s">
        <v>49</v>
      </c>
      <c r="C5176" s="144" t="s">
        <v>211</v>
      </c>
      <c r="D5176" s="145">
        <v>137</v>
      </c>
      <c r="E5176" s="147">
        <v>43371</v>
      </c>
    </row>
    <row r="5177" spans="1:5" s="7" customFormat="1">
      <c r="A5177" s="7" t="s">
        <v>49</v>
      </c>
      <c r="C5177" s="144" t="s">
        <v>214</v>
      </c>
      <c r="D5177" s="145">
        <v>698</v>
      </c>
      <c r="E5177" s="147">
        <v>43371</v>
      </c>
    </row>
    <row r="5178" spans="1:5" s="7" customFormat="1">
      <c r="A5178" s="7" t="s">
        <v>49</v>
      </c>
      <c r="C5178" s="144" t="s">
        <v>217</v>
      </c>
      <c r="D5178" s="145">
        <v>260</v>
      </c>
      <c r="E5178" s="147">
        <v>43371</v>
      </c>
    </row>
    <row r="5179" spans="1:5" s="7" customFormat="1">
      <c r="A5179" s="7" t="s">
        <v>49</v>
      </c>
      <c r="C5179" s="144" t="s">
        <v>4830</v>
      </c>
      <c r="D5179" s="145">
        <v>17</v>
      </c>
      <c r="E5179" s="147">
        <v>43371</v>
      </c>
    </row>
    <row r="5180" spans="1:5" s="7" customFormat="1">
      <c r="A5180" s="7" t="s">
        <v>49</v>
      </c>
      <c r="C5180" s="144" t="s">
        <v>8997</v>
      </c>
      <c r="D5180" s="145">
        <v>368</v>
      </c>
      <c r="E5180" s="147">
        <v>43371</v>
      </c>
    </row>
    <row r="5181" spans="1:5" s="7" customFormat="1">
      <c r="A5181" s="7" t="s">
        <v>49</v>
      </c>
      <c r="C5181" s="144" t="s">
        <v>9006</v>
      </c>
      <c r="D5181" s="145">
        <v>7</v>
      </c>
      <c r="E5181" s="147">
        <v>43371</v>
      </c>
    </row>
    <row r="5182" spans="1:5" s="7" customFormat="1">
      <c r="A5182" s="7" t="s">
        <v>49</v>
      </c>
      <c r="C5182" s="144" t="s">
        <v>9008</v>
      </c>
      <c r="D5182" s="145">
        <v>96</v>
      </c>
      <c r="E5182" s="147">
        <v>43371</v>
      </c>
    </row>
    <row r="5183" spans="1:5" s="7" customFormat="1">
      <c r="A5183" s="7" t="s">
        <v>49</v>
      </c>
      <c r="C5183" s="144" t="s">
        <v>9010</v>
      </c>
      <c r="D5183" s="145">
        <v>101</v>
      </c>
      <c r="E5183" s="147">
        <v>43371</v>
      </c>
    </row>
    <row r="5184" spans="1:5" s="7" customFormat="1">
      <c r="A5184" s="7" t="s">
        <v>49</v>
      </c>
      <c r="C5184" s="144" t="s">
        <v>9012</v>
      </c>
      <c r="D5184" s="145">
        <v>101</v>
      </c>
      <c r="E5184" s="147">
        <v>43371</v>
      </c>
    </row>
    <row r="5185" spans="1:5" s="7" customFormat="1">
      <c r="A5185" s="7" t="s">
        <v>49</v>
      </c>
      <c r="C5185" s="144" t="s">
        <v>9015</v>
      </c>
      <c r="D5185" s="145">
        <v>196</v>
      </c>
      <c r="E5185" s="147">
        <v>43371</v>
      </c>
    </row>
    <row r="5186" spans="1:5" s="7" customFormat="1">
      <c r="A5186" s="7" t="s">
        <v>49</v>
      </c>
      <c r="C5186" s="144" t="s">
        <v>9017</v>
      </c>
      <c r="D5186" s="145">
        <v>101</v>
      </c>
      <c r="E5186" s="147">
        <v>43371</v>
      </c>
    </row>
    <row r="5187" spans="1:5" s="7" customFormat="1">
      <c r="A5187" s="7" t="s">
        <v>49</v>
      </c>
      <c r="C5187" s="144" t="s">
        <v>9020</v>
      </c>
      <c r="D5187" s="145">
        <v>192</v>
      </c>
      <c r="E5187" s="147">
        <v>43371</v>
      </c>
    </row>
    <row r="5188" spans="1:5" s="7" customFormat="1">
      <c r="A5188" s="7" t="s">
        <v>49</v>
      </c>
      <c r="C5188" s="144" t="s">
        <v>9000</v>
      </c>
      <c r="D5188" s="145">
        <v>382</v>
      </c>
      <c r="E5188" s="147">
        <v>43371</v>
      </c>
    </row>
    <row r="5189" spans="1:5" s="7" customFormat="1">
      <c r="A5189" s="7" t="s">
        <v>49</v>
      </c>
      <c r="C5189" s="144" t="s">
        <v>9002</v>
      </c>
      <c r="D5189" s="145">
        <v>96</v>
      </c>
      <c r="E5189" s="147">
        <v>43371</v>
      </c>
    </row>
    <row r="5190" spans="1:5" s="7" customFormat="1">
      <c r="A5190" s="7" t="s">
        <v>49</v>
      </c>
      <c r="C5190" s="144" t="s">
        <v>9004</v>
      </c>
      <c r="D5190" s="145">
        <v>119</v>
      </c>
      <c r="E5190" s="147">
        <v>43371</v>
      </c>
    </row>
    <row r="5191" spans="1:5" s="7" customFormat="1">
      <c r="A5191" s="7" t="s">
        <v>49</v>
      </c>
      <c r="C5191" s="144" t="s">
        <v>9022</v>
      </c>
      <c r="D5191" s="145">
        <v>128</v>
      </c>
      <c r="E5191" s="147">
        <v>43371</v>
      </c>
    </row>
    <row r="5192" spans="1:5" s="7" customFormat="1">
      <c r="A5192" s="7" t="s">
        <v>49</v>
      </c>
      <c r="C5192" s="144" t="s">
        <v>9024</v>
      </c>
      <c r="D5192" s="145">
        <v>218</v>
      </c>
      <c r="E5192" s="147">
        <v>43371</v>
      </c>
    </row>
    <row r="5193" spans="1:5" s="7" customFormat="1">
      <c r="A5193" s="7" t="s">
        <v>49</v>
      </c>
      <c r="C5193" s="144" t="s">
        <v>9026</v>
      </c>
      <c r="D5193" s="145">
        <v>228</v>
      </c>
      <c r="E5193" s="147">
        <v>43371</v>
      </c>
    </row>
    <row r="5194" spans="1:5" s="7" customFormat="1">
      <c r="A5194" s="7" t="s">
        <v>49</v>
      </c>
      <c r="C5194" s="144" t="s">
        <v>9028</v>
      </c>
      <c r="D5194" s="145">
        <v>97</v>
      </c>
      <c r="E5194" s="147">
        <v>43371</v>
      </c>
    </row>
    <row r="5195" spans="1:5" s="7" customFormat="1">
      <c r="A5195" s="7" t="s">
        <v>49</v>
      </c>
      <c r="C5195" s="144" t="s">
        <v>9047</v>
      </c>
      <c r="D5195" s="145">
        <v>28</v>
      </c>
      <c r="E5195" s="147">
        <v>43371</v>
      </c>
    </row>
    <row r="5196" spans="1:5" s="7" customFormat="1">
      <c r="A5196" s="7" t="s">
        <v>49</v>
      </c>
      <c r="C5196" s="144" t="s">
        <v>9030</v>
      </c>
      <c r="D5196" s="145">
        <v>101</v>
      </c>
      <c r="E5196" s="147">
        <v>43371</v>
      </c>
    </row>
    <row r="5197" spans="1:5" s="7" customFormat="1">
      <c r="A5197" s="7" t="s">
        <v>49</v>
      </c>
      <c r="C5197" s="144" t="s">
        <v>519</v>
      </c>
      <c r="D5197" s="145">
        <v>3195</v>
      </c>
      <c r="E5197" s="147">
        <v>43371</v>
      </c>
    </row>
    <row r="5198" spans="1:5" s="7" customFormat="1">
      <c r="A5198" s="7" t="s">
        <v>49</v>
      </c>
      <c r="C5198" s="144" t="s">
        <v>8507</v>
      </c>
      <c r="D5198" s="145">
        <v>0</v>
      </c>
      <c r="E5198" s="147">
        <v>43371</v>
      </c>
    </row>
    <row r="5199" spans="1:5" s="7" customFormat="1">
      <c r="A5199" s="7" t="s">
        <v>49</v>
      </c>
      <c r="C5199" s="144" t="s">
        <v>8509</v>
      </c>
      <c r="D5199" s="145">
        <v>0</v>
      </c>
      <c r="E5199" s="147">
        <v>43371</v>
      </c>
    </row>
    <row r="5200" spans="1:5" s="7" customFormat="1">
      <c r="A5200" s="7" t="s">
        <v>49</v>
      </c>
      <c r="C5200" s="144" t="s">
        <v>8511</v>
      </c>
      <c r="D5200" s="145">
        <v>0</v>
      </c>
      <c r="E5200" s="147">
        <v>43371</v>
      </c>
    </row>
    <row r="5201" spans="1:5" s="7" customFormat="1">
      <c r="A5201" s="7" t="s">
        <v>49</v>
      </c>
      <c r="C5201" s="144" t="s">
        <v>8515</v>
      </c>
      <c r="D5201" s="145">
        <v>0</v>
      </c>
      <c r="E5201" s="147">
        <v>43371</v>
      </c>
    </row>
    <row r="5202" spans="1:5" s="7" customFormat="1">
      <c r="A5202" s="7" t="s">
        <v>49</v>
      </c>
      <c r="C5202" s="144" t="s">
        <v>8517</v>
      </c>
      <c r="D5202" s="145">
        <v>0</v>
      </c>
      <c r="E5202" s="147">
        <v>43371</v>
      </c>
    </row>
    <row r="5203" spans="1:5" s="7" customFormat="1">
      <c r="A5203" s="7" t="s">
        <v>49</v>
      </c>
      <c r="C5203" s="144" t="s">
        <v>8519</v>
      </c>
      <c r="D5203" s="145">
        <v>0</v>
      </c>
      <c r="E5203" s="147">
        <v>43371</v>
      </c>
    </row>
    <row r="5204" spans="1:5" s="7" customFormat="1">
      <c r="A5204" s="7" t="s">
        <v>49</v>
      </c>
      <c r="C5204" s="144" t="s">
        <v>8523</v>
      </c>
      <c r="D5204" s="145">
        <v>0</v>
      </c>
      <c r="E5204" s="147">
        <v>43371</v>
      </c>
    </row>
    <row r="5205" spans="1:5" s="7" customFormat="1">
      <c r="A5205" s="7" t="s">
        <v>49</v>
      </c>
      <c r="C5205" s="144" t="s">
        <v>8525</v>
      </c>
      <c r="D5205" s="145">
        <v>0</v>
      </c>
      <c r="E5205" s="147">
        <v>43371</v>
      </c>
    </row>
    <row r="5206" spans="1:5" s="7" customFormat="1">
      <c r="A5206" s="7" t="s">
        <v>49</v>
      </c>
      <c r="C5206" s="144" t="s">
        <v>8527</v>
      </c>
      <c r="D5206" s="145">
        <v>0</v>
      </c>
      <c r="E5206" s="147">
        <v>43371</v>
      </c>
    </row>
    <row r="5207" spans="1:5" s="7" customFormat="1">
      <c r="A5207" s="7" t="s">
        <v>49</v>
      </c>
      <c r="C5207" s="144" t="s">
        <v>8597</v>
      </c>
      <c r="D5207" s="145">
        <v>0</v>
      </c>
      <c r="E5207" s="147">
        <v>43371</v>
      </c>
    </row>
    <row r="5208" spans="1:5" s="7" customFormat="1">
      <c r="A5208" s="7" t="s">
        <v>49</v>
      </c>
      <c r="C5208" s="144" t="s">
        <v>5932</v>
      </c>
      <c r="D5208" s="145">
        <v>180</v>
      </c>
      <c r="E5208" s="147">
        <v>43371</v>
      </c>
    </row>
    <row r="5209" spans="1:5" s="7" customFormat="1">
      <c r="A5209" s="7" t="s">
        <v>49</v>
      </c>
      <c r="C5209" s="144" t="s">
        <v>3768</v>
      </c>
      <c r="D5209" s="145">
        <v>105</v>
      </c>
      <c r="E5209" s="147">
        <v>43371</v>
      </c>
    </row>
    <row r="5210" spans="1:5" s="7" customFormat="1">
      <c r="A5210" s="7" t="s">
        <v>49</v>
      </c>
      <c r="C5210" s="144" t="s">
        <v>6202</v>
      </c>
      <c r="D5210" s="145">
        <v>50</v>
      </c>
      <c r="E5210" s="147">
        <v>43371</v>
      </c>
    </row>
    <row r="5211" spans="1:5" s="7" customFormat="1">
      <c r="A5211" s="7" t="s">
        <v>49</v>
      </c>
      <c r="C5211" s="144" t="s">
        <v>6208</v>
      </c>
      <c r="D5211" s="145">
        <v>0</v>
      </c>
      <c r="E5211" s="147">
        <v>43371</v>
      </c>
    </row>
    <row r="5212" spans="1:5" s="7" customFormat="1">
      <c r="A5212" s="7" t="s">
        <v>49</v>
      </c>
      <c r="C5212" s="144" t="s">
        <v>3769</v>
      </c>
      <c r="D5212" s="145">
        <v>16</v>
      </c>
      <c r="E5212" s="147">
        <v>43371</v>
      </c>
    </row>
    <row r="5213" spans="1:5" s="7" customFormat="1">
      <c r="A5213" s="7" t="s">
        <v>49</v>
      </c>
      <c r="C5213" s="144" t="s">
        <v>3770</v>
      </c>
      <c r="D5213" s="145">
        <v>86</v>
      </c>
      <c r="E5213" s="147">
        <v>43371</v>
      </c>
    </row>
    <row r="5214" spans="1:5" s="7" customFormat="1">
      <c r="A5214" s="7" t="s">
        <v>49</v>
      </c>
      <c r="C5214" s="144" t="s">
        <v>5944</v>
      </c>
      <c r="D5214" s="145">
        <v>5</v>
      </c>
      <c r="E5214" s="147">
        <v>43371</v>
      </c>
    </row>
    <row r="5215" spans="1:5" s="7" customFormat="1">
      <c r="A5215" s="7" t="s">
        <v>49</v>
      </c>
      <c r="C5215" s="144" t="s">
        <v>5065</v>
      </c>
      <c r="D5215" s="145">
        <v>63</v>
      </c>
      <c r="E5215" s="147">
        <v>43371</v>
      </c>
    </row>
    <row r="5216" spans="1:5" s="7" customFormat="1">
      <c r="A5216" s="7" t="s">
        <v>49</v>
      </c>
      <c r="C5216" s="144" t="s">
        <v>5070</v>
      </c>
      <c r="D5216" s="145">
        <v>19</v>
      </c>
      <c r="E5216" s="147">
        <v>43371</v>
      </c>
    </row>
    <row r="5217" spans="1:5" s="7" customFormat="1">
      <c r="A5217" s="7" t="s">
        <v>49</v>
      </c>
      <c r="C5217" s="144" t="s">
        <v>5073</v>
      </c>
      <c r="D5217" s="145">
        <v>1</v>
      </c>
      <c r="E5217" s="147">
        <v>43371</v>
      </c>
    </row>
    <row r="5218" spans="1:5" s="7" customFormat="1">
      <c r="A5218" s="7" t="s">
        <v>49</v>
      </c>
      <c r="C5218" s="144" t="s">
        <v>5076</v>
      </c>
      <c r="D5218" s="145">
        <v>32</v>
      </c>
      <c r="E5218" s="147">
        <v>43371</v>
      </c>
    </row>
    <row r="5219" spans="1:5" s="7" customFormat="1">
      <c r="A5219" s="7" t="s">
        <v>49</v>
      </c>
      <c r="C5219" s="144" t="s">
        <v>5083</v>
      </c>
      <c r="D5219" s="145">
        <v>34</v>
      </c>
      <c r="E5219" s="147">
        <v>43371</v>
      </c>
    </row>
    <row r="5220" spans="1:5" s="7" customFormat="1">
      <c r="A5220" s="7" t="s">
        <v>49</v>
      </c>
      <c r="C5220" s="144" t="s">
        <v>5086</v>
      </c>
      <c r="D5220" s="145">
        <v>35</v>
      </c>
      <c r="E5220" s="147">
        <v>43371</v>
      </c>
    </row>
    <row r="5221" spans="1:5" s="7" customFormat="1">
      <c r="A5221" s="7" t="s">
        <v>49</v>
      </c>
      <c r="C5221" s="144" t="s">
        <v>5089</v>
      </c>
      <c r="D5221" s="145">
        <v>29</v>
      </c>
      <c r="E5221" s="147">
        <v>43371</v>
      </c>
    </row>
    <row r="5222" spans="1:5" s="7" customFormat="1">
      <c r="A5222" s="7" t="s">
        <v>49</v>
      </c>
      <c r="C5222" s="144" t="s">
        <v>1649</v>
      </c>
      <c r="D5222" s="145">
        <v>5</v>
      </c>
      <c r="E5222" s="147">
        <v>43371</v>
      </c>
    </row>
    <row r="5223" spans="1:5" s="7" customFormat="1">
      <c r="A5223" s="7" t="s">
        <v>49</v>
      </c>
      <c r="C5223" s="144" t="s">
        <v>1654</v>
      </c>
      <c r="D5223" s="145">
        <v>2</v>
      </c>
      <c r="E5223" s="147">
        <v>43371</v>
      </c>
    </row>
    <row r="5224" spans="1:5" s="7" customFormat="1">
      <c r="A5224" s="7" t="s">
        <v>49</v>
      </c>
      <c r="C5224" s="144" t="s">
        <v>1658</v>
      </c>
      <c r="D5224" s="145">
        <v>2</v>
      </c>
      <c r="E5224" s="147">
        <v>43371</v>
      </c>
    </row>
    <row r="5225" spans="1:5" s="7" customFormat="1">
      <c r="A5225" s="7" t="s">
        <v>49</v>
      </c>
      <c r="C5225" s="144" t="s">
        <v>1663</v>
      </c>
      <c r="D5225" s="145">
        <v>38</v>
      </c>
      <c r="E5225" s="147">
        <v>43371</v>
      </c>
    </row>
    <row r="5226" spans="1:5" s="7" customFormat="1">
      <c r="A5226" s="7" t="s">
        <v>49</v>
      </c>
      <c r="C5226" s="144" t="s">
        <v>1667</v>
      </c>
      <c r="D5226" s="145">
        <v>67</v>
      </c>
      <c r="E5226" s="147">
        <v>43371</v>
      </c>
    </row>
    <row r="5227" spans="1:5" s="7" customFormat="1">
      <c r="A5227" s="7" t="s">
        <v>49</v>
      </c>
      <c r="C5227" s="144" t="s">
        <v>1672</v>
      </c>
      <c r="D5227" s="145">
        <v>60</v>
      </c>
      <c r="E5227" s="147">
        <v>43371</v>
      </c>
    </row>
    <row r="5228" spans="1:5" s="7" customFormat="1">
      <c r="A5228" s="7" t="s">
        <v>49</v>
      </c>
      <c r="C5228" s="144" t="s">
        <v>6574</v>
      </c>
      <c r="D5228" s="145">
        <v>0</v>
      </c>
      <c r="E5228" s="147">
        <v>43371</v>
      </c>
    </row>
    <row r="5229" spans="1:5" s="7" customFormat="1">
      <c r="A5229" s="7" t="s">
        <v>49</v>
      </c>
      <c r="C5229" s="144" t="s">
        <v>6576</v>
      </c>
      <c r="D5229" s="145">
        <v>0</v>
      </c>
      <c r="E5229" s="147">
        <v>43371</v>
      </c>
    </row>
    <row r="5230" spans="1:5" s="7" customFormat="1">
      <c r="A5230" s="7" t="s">
        <v>49</v>
      </c>
      <c r="C5230" s="144" t="s">
        <v>6578</v>
      </c>
      <c r="D5230" s="145">
        <v>12</v>
      </c>
      <c r="E5230" s="147">
        <v>43371</v>
      </c>
    </row>
    <row r="5231" spans="1:5" s="7" customFormat="1">
      <c r="A5231" s="7" t="s">
        <v>49</v>
      </c>
      <c r="C5231" s="144" t="s">
        <v>6580</v>
      </c>
      <c r="D5231" s="145">
        <v>8</v>
      </c>
      <c r="E5231" s="147">
        <v>43371</v>
      </c>
    </row>
    <row r="5232" spans="1:5" s="7" customFormat="1">
      <c r="A5232" s="7" t="s">
        <v>49</v>
      </c>
      <c r="C5232" s="144" t="s">
        <v>6582</v>
      </c>
      <c r="D5232" s="145">
        <v>0</v>
      </c>
      <c r="E5232" s="147">
        <v>43371</v>
      </c>
    </row>
    <row r="5233" spans="1:5" s="7" customFormat="1">
      <c r="A5233" s="7" t="s">
        <v>49</v>
      </c>
      <c r="C5233" s="144" t="s">
        <v>1675</v>
      </c>
      <c r="D5233" s="145">
        <v>19</v>
      </c>
      <c r="E5233" s="147">
        <v>43371</v>
      </c>
    </row>
    <row r="5234" spans="1:5" s="7" customFormat="1">
      <c r="A5234" s="7" t="s">
        <v>49</v>
      </c>
      <c r="C5234" s="144" t="s">
        <v>1678</v>
      </c>
      <c r="D5234" s="145">
        <v>141</v>
      </c>
      <c r="E5234" s="147">
        <v>43371</v>
      </c>
    </row>
    <row r="5235" spans="1:5" s="7" customFormat="1">
      <c r="A5235" s="7" t="s">
        <v>49</v>
      </c>
      <c r="C5235" s="144" t="s">
        <v>1681</v>
      </c>
      <c r="D5235" s="145">
        <v>50</v>
      </c>
      <c r="E5235" s="147">
        <v>43371</v>
      </c>
    </row>
    <row r="5236" spans="1:5" s="7" customFormat="1">
      <c r="A5236" s="7" t="s">
        <v>49</v>
      </c>
      <c r="C5236" s="144" t="s">
        <v>1684</v>
      </c>
      <c r="D5236" s="145">
        <v>18</v>
      </c>
      <c r="E5236" s="147">
        <v>43371</v>
      </c>
    </row>
    <row r="5237" spans="1:5" s="7" customFormat="1">
      <c r="A5237" s="7" t="s">
        <v>49</v>
      </c>
      <c r="C5237" s="144" t="s">
        <v>1687</v>
      </c>
      <c r="D5237" s="145">
        <v>19</v>
      </c>
      <c r="E5237" s="147">
        <v>43371</v>
      </c>
    </row>
    <row r="5238" spans="1:5" s="7" customFormat="1">
      <c r="A5238" s="7" t="s">
        <v>49</v>
      </c>
      <c r="C5238" s="144" t="s">
        <v>1690</v>
      </c>
      <c r="D5238" s="145">
        <v>3</v>
      </c>
      <c r="E5238" s="147">
        <v>43371</v>
      </c>
    </row>
    <row r="5239" spans="1:5" s="7" customFormat="1">
      <c r="A5239" s="7" t="s">
        <v>49</v>
      </c>
      <c r="C5239" s="144" t="s">
        <v>1693</v>
      </c>
      <c r="D5239" s="145">
        <v>0</v>
      </c>
      <c r="E5239" s="147">
        <v>43371</v>
      </c>
    </row>
    <row r="5240" spans="1:5" s="7" customFormat="1">
      <c r="A5240" s="7" t="s">
        <v>49</v>
      </c>
      <c r="C5240" s="144" t="s">
        <v>1696</v>
      </c>
      <c r="D5240" s="145">
        <v>322</v>
      </c>
      <c r="E5240" s="147">
        <v>43371</v>
      </c>
    </row>
    <row r="5241" spans="1:5" s="7" customFormat="1">
      <c r="A5241" s="7" t="s">
        <v>49</v>
      </c>
      <c r="C5241" s="144" t="s">
        <v>1699</v>
      </c>
      <c r="D5241" s="145">
        <v>145</v>
      </c>
      <c r="E5241" s="147">
        <v>43371</v>
      </c>
    </row>
    <row r="5242" spans="1:5" s="7" customFormat="1">
      <c r="A5242" s="7" t="s">
        <v>49</v>
      </c>
      <c r="C5242" s="144" t="s">
        <v>1702</v>
      </c>
      <c r="D5242" s="145">
        <v>145</v>
      </c>
      <c r="E5242" s="147">
        <v>43371</v>
      </c>
    </row>
    <row r="5243" spans="1:5" s="7" customFormat="1">
      <c r="A5243" s="7" t="s">
        <v>49</v>
      </c>
      <c r="C5243" s="144" t="s">
        <v>1704</v>
      </c>
      <c r="D5243" s="145">
        <v>210</v>
      </c>
      <c r="E5243" s="147">
        <v>43371</v>
      </c>
    </row>
    <row r="5244" spans="1:5" s="7" customFormat="1">
      <c r="A5244" s="7" t="s">
        <v>49</v>
      </c>
      <c r="C5244" s="144" t="s">
        <v>1410</v>
      </c>
      <c r="D5244" s="145">
        <v>189</v>
      </c>
      <c r="E5244" s="147">
        <v>43371</v>
      </c>
    </row>
    <row r="5245" spans="1:5" s="7" customFormat="1">
      <c r="A5245" s="7" t="s">
        <v>49</v>
      </c>
      <c r="C5245" s="144" t="s">
        <v>1414</v>
      </c>
      <c r="D5245" s="145">
        <v>2470</v>
      </c>
      <c r="E5245" s="147">
        <v>43371</v>
      </c>
    </row>
    <row r="5246" spans="1:5" s="7" customFormat="1">
      <c r="A5246" s="7" t="s">
        <v>49</v>
      </c>
      <c r="C5246" s="144" t="s">
        <v>9182</v>
      </c>
      <c r="D5246" s="145">
        <v>0</v>
      </c>
      <c r="E5246" s="147">
        <v>43371</v>
      </c>
    </row>
    <row r="5247" spans="1:5" s="7" customFormat="1">
      <c r="A5247" s="7" t="s">
        <v>49</v>
      </c>
      <c r="C5247" s="144" t="s">
        <v>9183</v>
      </c>
      <c r="D5247" s="145">
        <v>0</v>
      </c>
      <c r="E5247" s="147">
        <v>43371</v>
      </c>
    </row>
    <row r="5248" spans="1:5" s="7" customFormat="1">
      <c r="A5248" s="7" t="s">
        <v>49</v>
      </c>
      <c r="C5248" s="144" t="s">
        <v>1416</v>
      </c>
      <c r="D5248" s="145">
        <v>2140</v>
      </c>
      <c r="E5248" s="147">
        <v>43371</v>
      </c>
    </row>
    <row r="5249" spans="1:5" s="7" customFormat="1">
      <c r="A5249" s="7" t="s">
        <v>49</v>
      </c>
      <c r="C5249" s="144" t="s">
        <v>9184</v>
      </c>
      <c r="D5249" s="145">
        <v>0</v>
      </c>
      <c r="E5249" s="147">
        <v>43371</v>
      </c>
    </row>
    <row r="5250" spans="1:5" s="7" customFormat="1">
      <c r="A5250" s="7" t="s">
        <v>49</v>
      </c>
      <c r="C5250" s="144" t="s">
        <v>9185</v>
      </c>
      <c r="D5250" s="145">
        <v>0</v>
      </c>
      <c r="E5250" s="147">
        <v>43371</v>
      </c>
    </row>
    <row r="5251" spans="1:5" s="7" customFormat="1">
      <c r="A5251" s="7" t="s">
        <v>49</v>
      </c>
      <c r="C5251" s="144" t="s">
        <v>9186</v>
      </c>
      <c r="D5251" s="145">
        <v>0</v>
      </c>
      <c r="E5251" s="147">
        <v>43371</v>
      </c>
    </row>
    <row r="5252" spans="1:5" s="7" customFormat="1">
      <c r="A5252" s="7" t="s">
        <v>49</v>
      </c>
      <c r="C5252" s="144" t="s">
        <v>6614</v>
      </c>
      <c r="D5252" s="145">
        <v>0</v>
      </c>
      <c r="E5252" s="147">
        <v>43371</v>
      </c>
    </row>
    <row r="5253" spans="1:5" s="7" customFormat="1">
      <c r="A5253" s="7" t="s">
        <v>49</v>
      </c>
      <c r="C5253" s="144" t="s">
        <v>6616</v>
      </c>
      <c r="D5253" s="145">
        <v>165</v>
      </c>
      <c r="E5253" s="147">
        <v>43371</v>
      </c>
    </row>
    <row r="5254" spans="1:5" s="7" customFormat="1">
      <c r="A5254" s="7" t="s">
        <v>49</v>
      </c>
      <c r="C5254" s="144" t="s">
        <v>9187</v>
      </c>
      <c r="D5254" s="145">
        <v>0</v>
      </c>
      <c r="E5254" s="147">
        <v>43371</v>
      </c>
    </row>
    <row r="5255" spans="1:5" s="7" customFormat="1">
      <c r="A5255" s="7" t="s">
        <v>49</v>
      </c>
      <c r="C5255" s="144" t="s">
        <v>9188</v>
      </c>
      <c r="D5255" s="145">
        <v>0</v>
      </c>
      <c r="E5255" s="147">
        <v>43371</v>
      </c>
    </row>
    <row r="5256" spans="1:5" s="7" customFormat="1">
      <c r="A5256" s="7" t="s">
        <v>49</v>
      </c>
      <c r="C5256" s="144" t="s">
        <v>9189</v>
      </c>
      <c r="D5256" s="145">
        <v>0</v>
      </c>
      <c r="E5256" s="147">
        <v>43371</v>
      </c>
    </row>
    <row r="5257" spans="1:5" s="7" customFormat="1">
      <c r="A5257" s="7" t="s">
        <v>49</v>
      </c>
      <c r="C5257" s="144" t="s">
        <v>6617</v>
      </c>
      <c r="D5257" s="145">
        <v>380</v>
      </c>
      <c r="E5257" s="147">
        <v>43371</v>
      </c>
    </row>
    <row r="5258" spans="1:5" s="7" customFormat="1">
      <c r="A5258" s="7" t="s">
        <v>49</v>
      </c>
      <c r="C5258" s="144" t="s">
        <v>9190</v>
      </c>
      <c r="D5258" s="145">
        <v>0</v>
      </c>
      <c r="E5258" s="147">
        <v>43371</v>
      </c>
    </row>
    <row r="5259" spans="1:5" s="7" customFormat="1">
      <c r="A5259" s="7" t="s">
        <v>49</v>
      </c>
      <c r="C5259" s="144" t="s">
        <v>9191</v>
      </c>
      <c r="D5259" s="145">
        <v>0</v>
      </c>
      <c r="E5259" s="147">
        <v>43371</v>
      </c>
    </row>
    <row r="5260" spans="1:5" s="7" customFormat="1">
      <c r="A5260" s="7" t="s">
        <v>49</v>
      </c>
      <c r="C5260" s="144" t="s">
        <v>9192</v>
      </c>
      <c r="D5260" s="145">
        <v>0</v>
      </c>
      <c r="E5260" s="147">
        <v>43371</v>
      </c>
    </row>
    <row r="5261" spans="1:5" s="7" customFormat="1">
      <c r="A5261" s="7" t="s">
        <v>49</v>
      </c>
      <c r="C5261" s="144" t="s">
        <v>9193</v>
      </c>
      <c r="D5261" s="145">
        <v>0</v>
      </c>
      <c r="E5261" s="147">
        <v>43371</v>
      </c>
    </row>
    <row r="5262" spans="1:5" s="7" customFormat="1">
      <c r="A5262" s="7" t="s">
        <v>49</v>
      </c>
      <c r="C5262" s="144" t="s">
        <v>9194</v>
      </c>
      <c r="D5262" s="145">
        <v>0</v>
      </c>
      <c r="E5262" s="147">
        <v>43371</v>
      </c>
    </row>
    <row r="5263" spans="1:5" s="7" customFormat="1">
      <c r="A5263" s="7" t="s">
        <v>49</v>
      </c>
      <c r="C5263" s="144" t="s">
        <v>9195</v>
      </c>
      <c r="D5263" s="145">
        <v>0</v>
      </c>
      <c r="E5263" s="147">
        <v>43371</v>
      </c>
    </row>
    <row r="5264" spans="1:5" s="7" customFormat="1">
      <c r="A5264" s="7" t="s">
        <v>49</v>
      </c>
      <c r="C5264" s="144" t="s">
        <v>9196</v>
      </c>
      <c r="D5264" s="145">
        <v>0</v>
      </c>
      <c r="E5264" s="147">
        <v>43371</v>
      </c>
    </row>
    <row r="5265" spans="1:5" s="7" customFormat="1">
      <c r="A5265" s="7" t="s">
        <v>49</v>
      </c>
      <c r="C5265" s="144" t="s">
        <v>6619</v>
      </c>
      <c r="D5265" s="145">
        <v>168</v>
      </c>
      <c r="E5265" s="147">
        <v>43371</v>
      </c>
    </row>
    <row r="5266" spans="1:5" s="7" customFormat="1">
      <c r="A5266" s="7" t="s">
        <v>49</v>
      </c>
      <c r="C5266" s="144" t="s">
        <v>9197</v>
      </c>
      <c r="D5266" s="145">
        <v>0</v>
      </c>
      <c r="E5266" s="147">
        <v>43371</v>
      </c>
    </row>
    <row r="5267" spans="1:5" s="7" customFormat="1">
      <c r="A5267" s="7" t="s">
        <v>49</v>
      </c>
      <c r="C5267" s="144" t="s">
        <v>9198</v>
      </c>
      <c r="D5267" s="145">
        <v>0</v>
      </c>
      <c r="E5267" s="147">
        <v>43371</v>
      </c>
    </row>
    <row r="5268" spans="1:5" s="7" customFormat="1">
      <c r="A5268" s="7" t="s">
        <v>49</v>
      </c>
      <c r="C5268" s="144" t="s">
        <v>6621</v>
      </c>
      <c r="D5268" s="145">
        <v>387</v>
      </c>
      <c r="E5268" s="147">
        <v>43371</v>
      </c>
    </row>
    <row r="5269" spans="1:5" s="7" customFormat="1">
      <c r="A5269" s="7" t="s">
        <v>49</v>
      </c>
      <c r="C5269" s="144" t="s">
        <v>9199</v>
      </c>
      <c r="D5269" s="145">
        <v>0</v>
      </c>
      <c r="E5269" s="147">
        <v>43371</v>
      </c>
    </row>
    <row r="5270" spans="1:5" s="7" customFormat="1">
      <c r="A5270" s="7" t="s">
        <v>49</v>
      </c>
      <c r="C5270" s="144" t="s">
        <v>6623</v>
      </c>
      <c r="D5270" s="145">
        <v>13</v>
      </c>
      <c r="E5270" s="147">
        <v>43371</v>
      </c>
    </row>
    <row r="5271" spans="1:5" s="7" customFormat="1">
      <c r="A5271" s="7" t="s">
        <v>49</v>
      </c>
      <c r="C5271" s="144" t="s">
        <v>1420</v>
      </c>
      <c r="D5271" s="145">
        <v>268</v>
      </c>
      <c r="E5271" s="147">
        <v>43371</v>
      </c>
    </row>
    <row r="5272" spans="1:5" s="7" customFormat="1">
      <c r="A5272" s="7" t="s">
        <v>49</v>
      </c>
      <c r="C5272" s="144" t="s">
        <v>1707</v>
      </c>
      <c r="D5272" s="145">
        <v>278</v>
      </c>
      <c r="E5272" s="147">
        <v>43371</v>
      </c>
    </row>
    <row r="5273" spans="1:5" s="7" customFormat="1">
      <c r="A5273" s="7" t="s">
        <v>49</v>
      </c>
      <c r="C5273" s="144" t="s">
        <v>1424</v>
      </c>
      <c r="D5273" s="145">
        <v>0</v>
      </c>
      <c r="E5273" s="147">
        <v>43371</v>
      </c>
    </row>
    <row r="5274" spans="1:5" s="7" customFormat="1">
      <c r="A5274" s="7" t="s">
        <v>49</v>
      </c>
      <c r="C5274" s="144" t="s">
        <v>1710</v>
      </c>
      <c r="D5274" s="145">
        <v>37</v>
      </c>
      <c r="E5274" s="147">
        <v>43371</v>
      </c>
    </row>
    <row r="5275" spans="1:5" s="7" customFormat="1">
      <c r="A5275" s="7" t="s">
        <v>49</v>
      </c>
      <c r="C5275" s="144" t="s">
        <v>6629</v>
      </c>
      <c r="D5275" s="145">
        <v>181</v>
      </c>
      <c r="E5275" s="147">
        <v>43371</v>
      </c>
    </row>
    <row r="5276" spans="1:5" s="7" customFormat="1">
      <c r="A5276" s="7" t="s">
        <v>49</v>
      </c>
      <c r="C5276" s="144" t="s">
        <v>1712</v>
      </c>
      <c r="D5276" s="145">
        <v>180</v>
      </c>
      <c r="E5276" s="147">
        <v>43371</v>
      </c>
    </row>
    <row r="5277" spans="1:5" s="7" customFormat="1">
      <c r="A5277" s="7" t="s">
        <v>49</v>
      </c>
      <c r="C5277" s="144" t="s">
        <v>5947</v>
      </c>
      <c r="D5277" s="145">
        <v>4</v>
      </c>
      <c r="E5277" s="147">
        <v>43371</v>
      </c>
    </row>
    <row r="5278" spans="1:5" s="7" customFormat="1">
      <c r="A5278" s="7" t="s">
        <v>49</v>
      </c>
      <c r="C5278" s="144" t="s">
        <v>5949</v>
      </c>
      <c r="D5278" s="145">
        <v>2</v>
      </c>
      <c r="E5278" s="147">
        <v>43371</v>
      </c>
    </row>
    <row r="5279" spans="1:5" s="7" customFormat="1">
      <c r="A5279" s="7" t="s">
        <v>49</v>
      </c>
      <c r="C5279" s="144" t="s">
        <v>5951</v>
      </c>
      <c r="D5279" s="145">
        <v>2</v>
      </c>
      <c r="E5279" s="147">
        <v>43371</v>
      </c>
    </row>
    <row r="5280" spans="1:5" s="7" customFormat="1">
      <c r="A5280" s="7" t="s">
        <v>49</v>
      </c>
      <c r="C5280" s="144" t="s">
        <v>5953</v>
      </c>
      <c r="D5280" s="145">
        <v>2</v>
      </c>
      <c r="E5280" s="147">
        <v>43371</v>
      </c>
    </row>
    <row r="5281" spans="1:5" s="7" customFormat="1">
      <c r="A5281" s="7" t="s">
        <v>49</v>
      </c>
      <c r="C5281" s="144" t="s">
        <v>9200</v>
      </c>
      <c r="D5281" s="145">
        <v>0</v>
      </c>
      <c r="E5281" s="147">
        <v>43371</v>
      </c>
    </row>
    <row r="5282" spans="1:5" s="7" customFormat="1">
      <c r="A5282" s="7" t="s">
        <v>49</v>
      </c>
      <c r="C5282" s="144" t="s">
        <v>9201</v>
      </c>
      <c r="D5282" s="145">
        <v>0</v>
      </c>
      <c r="E5282" s="147">
        <v>43371</v>
      </c>
    </row>
    <row r="5283" spans="1:5" s="7" customFormat="1">
      <c r="A5283" s="7" t="s">
        <v>49</v>
      </c>
      <c r="C5283" s="144" t="s">
        <v>9202</v>
      </c>
      <c r="D5283" s="145">
        <v>0</v>
      </c>
      <c r="E5283" s="147">
        <v>43371</v>
      </c>
    </row>
    <row r="5284" spans="1:5" s="7" customFormat="1">
      <c r="A5284" s="7" t="s">
        <v>49</v>
      </c>
      <c r="C5284" s="144" t="s">
        <v>9203</v>
      </c>
      <c r="D5284" s="145">
        <v>0</v>
      </c>
      <c r="E5284" s="147">
        <v>43371</v>
      </c>
    </row>
    <row r="5285" spans="1:5" s="7" customFormat="1">
      <c r="A5285" s="7" t="s">
        <v>49</v>
      </c>
      <c r="C5285" s="144" t="s">
        <v>9204</v>
      </c>
      <c r="D5285" s="145">
        <v>0</v>
      </c>
      <c r="E5285" s="147">
        <v>43371</v>
      </c>
    </row>
    <row r="5286" spans="1:5" s="7" customFormat="1">
      <c r="A5286" s="7" t="s">
        <v>49</v>
      </c>
      <c r="C5286" s="144" t="s">
        <v>9205</v>
      </c>
      <c r="D5286" s="145">
        <v>0</v>
      </c>
      <c r="E5286" s="147">
        <v>43371</v>
      </c>
    </row>
    <row r="5287" spans="1:5" s="7" customFormat="1">
      <c r="A5287" s="7" t="s">
        <v>49</v>
      </c>
      <c r="C5287" s="144" t="s">
        <v>9206</v>
      </c>
      <c r="D5287" s="145">
        <v>0</v>
      </c>
      <c r="E5287" s="147">
        <v>43371</v>
      </c>
    </row>
    <row r="5288" spans="1:5" s="7" customFormat="1">
      <c r="A5288" s="7" t="s">
        <v>49</v>
      </c>
      <c r="C5288" s="144" t="s">
        <v>9207</v>
      </c>
      <c r="D5288" s="145">
        <v>0</v>
      </c>
      <c r="E5288" s="147">
        <v>43371</v>
      </c>
    </row>
    <row r="5289" spans="1:5" s="7" customFormat="1">
      <c r="A5289" s="7" t="s">
        <v>49</v>
      </c>
      <c r="C5289" s="144" t="s">
        <v>9208</v>
      </c>
      <c r="D5289" s="145">
        <v>0</v>
      </c>
      <c r="E5289" s="147">
        <v>43371</v>
      </c>
    </row>
    <row r="5290" spans="1:5" s="7" customFormat="1">
      <c r="A5290" s="7" t="s">
        <v>49</v>
      </c>
      <c r="C5290" s="144" t="s">
        <v>9209</v>
      </c>
      <c r="D5290" s="145">
        <v>0</v>
      </c>
      <c r="E5290" s="147">
        <v>43371</v>
      </c>
    </row>
    <row r="5291" spans="1:5" s="7" customFormat="1">
      <c r="A5291" s="7" t="s">
        <v>49</v>
      </c>
      <c r="C5291" s="144" t="s">
        <v>9210</v>
      </c>
      <c r="D5291" s="145">
        <v>0</v>
      </c>
      <c r="E5291" s="147">
        <v>43371</v>
      </c>
    </row>
    <row r="5292" spans="1:5" s="7" customFormat="1">
      <c r="A5292" s="7" t="s">
        <v>49</v>
      </c>
      <c r="C5292" s="144" t="s">
        <v>9211</v>
      </c>
      <c r="D5292" s="145">
        <v>0</v>
      </c>
      <c r="E5292" s="147">
        <v>43371</v>
      </c>
    </row>
    <row r="5293" spans="1:5" s="7" customFormat="1">
      <c r="A5293" s="7" t="s">
        <v>49</v>
      </c>
      <c r="C5293" s="144" t="s">
        <v>3869</v>
      </c>
      <c r="D5293" s="145">
        <v>236</v>
      </c>
      <c r="E5293" s="147">
        <v>43371</v>
      </c>
    </row>
    <row r="5294" spans="1:5" s="7" customFormat="1">
      <c r="A5294" s="7" t="s">
        <v>49</v>
      </c>
      <c r="C5294" s="144" t="s">
        <v>3870</v>
      </c>
      <c r="D5294" s="145">
        <v>159</v>
      </c>
      <c r="E5294" s="147">
        <v>43371</v>
      </c>
    </row>
    <row r="5295" spans="1:5" s="7" customFormat="1">
      <c r="A5295" s="7" t="s">
        <v>49</v>
      </c>
      <c r="C5295" s="144" t="s">
        <v>9212</v>
      </c>
      <c r="D5295" s="145">
        <v>0</v>
      </c>
      <c r="E5295" s="147">
        <v>43371</v>
      </c>
    </row>
    <row r="5296" spans="1:5" s="7" customFormat="1">
      <c r="A5296" s="7" t="s">
        <v>49</v>
      </c>
      <c r="C5296" s="144" t="s">
        <v>6636</v>
      </c>
      <c r="D5296" s="145">
        <v>218</v>
      </c>
      <c r="E5296" s="147">
        <v>43371</v>
      </c>
    </row>
    <row r="5297" spans="1:5" s="7" customFormat="1">
      <c r="A5297" s="7" t="s">
        <v>49</v>
      </c>
      <c r="C5297" s="144" t="s">
        <v>9213</v>
      </c>
      <c r="D5297" s="145">
        <v>0</v>
      </c>
      <c r="E5297" s="147">
        <v>43371</v>
      </c>
    </row>
    <row r="5298" spans="1:5" s="7" customFormat="1">
      <c r="A5298" s="7" t="s">
        <v>49</v>
      </c>
      <c r="C5298" s="144" t="s">
        <v>3871</v>
      </c>
      <c r="D5298" s="145">
        <v>105</v>
      </c>
      <c r="E5298" s="147">
        <v>43371</v>
      </c>
    </row>
    <row r="5299" spans="1:5" s="7" customFormat="1">
      <c r="A5299" s="7" t="s">
        <v>49</v>
      </c>
      <c r="C5299" s="144" t="s">
        <v>9214</v>
      </c>
      <c r="D5299" s="145">
        <v>0</v>
      </c>
      <c r="E5299" s="147">
        <v>43371</v>
      </c>
    </row>
    <row r="5300" spans="1:5" s="7" customFormat="1">
      <c r="A5300" s="7" t="s">
        <v>49</v>
      </c>
      <c r="C5300" s="144" t="s">
        <v>1714</v>
      </c>
      <c r="D5300" s="145">
        <v>115</v>
      </c>
      <c r="E5300" s="147">
        <v>43371</v>
      </c>
    </row>
    <row r="5301" spans="1:5" s="7" customFormat="1">
      <c r="A5301" s="7" t="s">
        <v>49</v>
      </c>
      <c r="C5301" s="144" t="s">
        <v>3872</v>
      </c>
      <c r="D5301" s="145">
        <v>103</v>
      </c>
      <c r="E5301" s="147">
        <v>43371</v>
      </c>
    </row>
    <row r="5302" spans="1:5" s="7" customFormat="1">
      <c r="A5302" s="7" t="s">
        <v>49</v>
      </c>
      <c r="C5302" s="144" t="s">
        <v>3873</v>
      </c>
      <c r="D5302" s="145">
        <v>80</v>
      </c>
      <c r="E5302" s="147">
        <v>43371</v>
      </c>
    </row>
    <row r="5303" spans="1:5" s="7" customFormat="1">
      <c r="A5303" s="7" t="s">
        <v>49</v>
      </c>
      <c r="C5303" s="144" t="s">
        <v>3874</v>
      </c>
      <c r="D5303" s="145">
        <v>92</v>
      </c>
      <c r="E5303" s="147">
        <v>43371</v>
      </c>
    </row>
    <row r="5304" spans="1:5" s="7" customFormat="1">
      <c r="A5304" s="7" t="s">
        <v>49</v>
      </c>
      <c r="C5304" s="144" t="s">
        <v>3875</v>
      </c>
      <c r="D5304" s="145">
        <v>91</v>
      </c>
      <c r="E5304" s="147">
        <v>43371</v>
      </c>
    </row>
    <row r="5305" spans="1:5" s="7" customFormat="1">
      <c r="A5305" s="7" t="s">
        <v>49</v>
      </c>
      <c r="C5305" s="144" t="s">
        <v>9215</v>
      </c>
      <c r="D5305" s="145">
        <v>0</v>
      </c>
      <c r="E5305" s="147">
        <v>43371</v>
      </c>
    </row>
    <row r="5306" spans="1:5" s="7" customFormat="1">
      <c r="A5306" s="7" t="s">
        <v>49</v>
      </c>
      <c r="C5306" s="144" t="s">
        <v>3876</v>
      </c>
      <c r="D5306" s="145">
        <v>80</v>
      </c>
      <c r="E5306" s="147">
        <v>43371</v>
      </c>
    </row>
    <row r="5307" spans="1:5" s="7" customFormat="1">
      <c r="A5307" s="7" t="s">
        <v>49</v>
      </c>
      <c r="C5307" s="144" t="s">
        <v>9216</v>
      </c>
      <c r="D5307" s="145">
        <v>0</v>
      </c>
      <c r="E5307" s="147">
        <v>43371</v>
      </c>
    </row>
    <row r="5308" spans="1:5" s="7" customFormat="1">
      <c r="A5308" s="7" t="s">
        <v>49</v>
      </c>
      <c r="C5308" s="144" t="s">
        <v>1717</v>
      </c>
      <c r="D5308" s="145">
        <v>44</v>
      </c>
      <c r="E5308" s="147">
        <v>43371</v>
      </c>
    </row>
    <row r="5309" spans="1:5" s="7" customFormat="1">
      <c r="A5309" s="7" t="s">
        <v>49</v>
      </c>
      <c r="C5309" s="144" t="s">
        <v>9217</v>
      </c>
      <c r="D5309" s="145">
        <v>0</v>
      </c>
      <c r="E5309" s="147">
        <v>43371</v>
      </c>
    </row>
    <row r="5310" spans="1:5" s="7" customFormat="1">
      <c r="A5310" s="7" t="s">
        <v>49</v>
      </c>
      <c r="C5310" s="144" t="s">
        <v>9218</v>
      </c>
      <c r="D5310" s="145">
        <v>0</v>
      </c>
      <c r="E5310" s="147">
        <v>43371</v>
      </c>
    </row>
    <row r="5311" spans="1:5" s="7" customFormat="1">
      <c r="A5311" s="7" t="s">
        <v>49</v>
      </c>
      <c r="C5311" s="144" t="s">
        <v>9219</v>
      </c>
      <c r="D5311" s="145">
        <v>0</v>
      </c>
      <c r="E5311" s="147">
        <v>43371</v>
      </c>
    </row>
    <row r="5312" spans="1:5" s="7" customFormat="1">
      <c r="A5312" s="7" t="s">
        <v>49</v>
      </c>
      <c r="C5312" s="144" t="s">
        <v>9220</v>
      </c>
      <c r="D5312" s="145">
        <v>0</v>
      </c>
      <c r="E5312" s="147">
        <v>43371</v>
      </c>
    </row>
    <row r="5313" spans="1:5" s="7" customFormat="1">
      <c r="A5313" s="7" t="s">
        <v>49</v>
      </c>
      <c r="C5313" s="144" t="s">
        <v>9221</v>
      </c>
      <c r="D5313" s="145">
        <v>0</v>
      </c>
      <c r="E5313" s="147">
        <v>43371</v>
      </c>
    </row>
    <row r="5314" spans="1:5" s="7" customFormat="1">
      <c r="A5314" s="7" t="s">
        <v>49</v>
      </c>
      <c r="C5314" s="144" t="s">
        <v>1721</v>
      </c>
      <c r="D5314" s="145">
        <v>97</v>
      </c>
      <c r="E5314" s="147">
        <v>43371</v>
      </c>
    </row>
    <row r="5315" spans="1:5" s="7" customFormat="1">
      <c r="A5315" s="7" t="s">
        <v>49</v>
      </c>
      <c r="C5315" s="144" t="s">
        <v>9222</v>
      </c>
      <c r="D5315" s="145">
        <v>0</v>
      </c>
      <c r="E5315" s="147">
        <v>43371</v>
      </c>
    </row>
    <row r="5316" spans="1:5" s="7" customFormat="1">
      <c r="A5316" s="7" t="s">
        <v>49</v>
      </c>
      <c r="C5316" s="144" t="s">
        <v>6650</v>
      </c>
      <c r="D5316" s="145">
        <v>732</v>
      </c>
      <c r="E5316" s="147">
        <v>43371</v>
      </c>
    </row>
    <row r="5317" spans="1:5" s="7" customFormat="1">
      <c r="A5317" s="7" t="s">
        <v>49</v>
      </c>
      <c r="C5317" s="144" t="s">
        <v>9223</v>
      </c>
      <c r="D5317" s="145">
        <v>0</v>
      </c>
      <c r="E5317" s="147">
        <v>43371</v>
      </c>
    </row>
    <row r="5318" spans="1:5" s="7" customFormat="1">
      <c r="A5318" s="7" t="s">
        <v>49</v>
      </c>
      <c r="C5318" s="144" t="s">
        <v>9680</v>
      </c>
      <c r="D5318" s="145">
        <v>1</v>
      </c>
      <c r="E5318" s="147">
        <v>43371</v>
      </c>
    </row>
    <row r="5319" spans="1:5" s="7" customFormat="1">
      <c r="A5319" s="7" t="s">
        <v>49</v>
      </c>
      <c r="C5319" s="144" t="s">
        <v>6540</v>
      </c>
      <c r="D5319" s="145">
        <v>386</v>
      </c>
      <c r="E5319" s="147">
        <v>43371</v>
      </c>
    </row>
    <row r="5320" spans="1:5" s="7" customFormat="1">
      <c r="A5320" s="7" t="s">
        <v>49</v>
      </c>
      <c r="C5320" s="144" t="s">
        <v>9224</v>
      </c>
      <c r="D5320" s="145">
        <v>0</v>
      </c>
      <c r="E5320" s="147">
        <v>43371</v>
      </c>
    </row>
    <row r="5321" spans="1:5" s="7" customFormat="1">
      <c r="A5321" s="7" t="s">
        <v>49</v>
      </c>
      <c r="C5321" s="144" t="s">
        <v>1595</v>
      </c>
      <c r="D5321" s="145">
        <v>123</v>
      </c>
      <c r="E5321" s="147">
        <v>43371</v>
      </c>
    </row>
    <row r="5322" spans="1:5" s="7" customFormat="1">
      <c r="A5322" s="7" t="s">
        <v>49</v>
      </c>
      <c r="C5322" s="144" t="s">
        <v>1599</v>
      </c>
      <c r="D5322" s="145">
        <v>160</v>
      </c>
      <c r="E5322" s="147">
        <v>43371</v>
      </c>
    </row>
    <row r="5323" spans="1:5" s="7" customFormat="1">
      <c r="A5323" s="7" t="s">
        <v>49</v>
      </c>
      <c r="C5323" s="144" t="s">
        <v>3771</v>
      </c>
      <c r="D5323" s="145">
        <v>145</v>
      </c>
      <c r="E5323" s="147">
        <v>43371</v>
      </c>
    </row>
    <row r="5324" spans="1:5" s="7" customFormat="1">
      <c r="A5324" s="7" t="s">
        <v>49</v>
      </c>
      <c r="C5324" s="144" t="s">
        <v>3772</v>
      </c>
      <c r="D5324" s="145">
        <v>311</v>
      </c>
      <c r="E5324" s="147">
        <v>43371</v>
      </c>
    </row>
    <row r="5325" spans="1:5" s="7" customFormat="1">
      <c r="A5325" s="7" t="s">
        <v>49</v>
      </c>
      <c r="C5325" s="144" t="s">
        <v>1602</v>
      </c>
      <c r="D5325" s="145">
        <v>90</v>
      </c>
      <c r="E5325" s="147">
        <v>43371</v>
      </c>
    </row>
    <row r="5326" spans="1:5" s="7" customFormat="1">
      <c r="A5326" s="7" t="s">
        <v>49</v>
      </c>
      <c r="C5326" s="144" t="s">
        <v>1606</v>
      </c>
      <c r="D5326" s="145">
        <v>618</v>
      </c>
      <c r="E5326" s="147">
        <v>43371</v>
      </c>
    </row>
    <row r="5327" spans="1:5" s="7" customFormat="1">
      <c r="A5327" s="7" t="s">
        <v>49</v>
      </c>
      <c r="C5327" s="144" t="s">
        <v>1610</v>
      </c>
      <c r="D5327" s="145">
        <v>276</v>
      </c>
      <c r="E5327" s="147">
        <v>43371</v>
      </c>
    </row>
    <row r="5328" spans="1:5" s="7" customFormat="1">
      <c r="A5328" s="7" t="s">
        <v>49</v>
      </c>
      <c r="C5328" s="144" t="s">
        <v>6226</v>
      </c>
      <c r="D5328" s="145">
        <v>146</v>
      </c>
      <c r="E5328" s="147">
        <v>43371</v>
      </c>
    </row>
    <row r="5329" spans="1:5" s="7" customFormat="1">
      <c r="A5329" s="7" t="s">
        <v>49</v>
      </c>
      <c r="C5329" s="144" t="s">
        <v>6228</v>
      </c>
      <c r="D5329" s="145">
        <v>0</v>
      </c>
      <c r="E5329" s="147">
        <v>43371</v>
      </c>
    </row>
    <row r="5330" spans="1:5" s="7" customFormat="1">
      <c r="A5330" s="7" t="s">
        <v>49</v>
      </c>
      <c r="C5330" s="144" t="s">
        <v>9225</v>
      </c>
      <c r="D5330" s="145">
        <v>0</v>
      </c>
      <c r="E5330" s="147">
        <v>43371</v>
      </c>
    </row>
    <row r="5331" spans="1:5" s="7" customFormat="1">
      <c r="A5331" s="7" t="s">
        <v>49</v>
      </c>
      <c r="C5331" s="144" t="s">
        <v>9226</v>
      </c>
      <c r="D5331" s="145">
        <v>0</v>
      </c>
      <c r="E5331" s="147">
        <v>43371</v>
      </c>
    </row>
    <row r="5332" spans="1:5" s="7" customFormat="1">
      <c r="A5332" s="7" t="s">
        <v>49</v>
      </c>
      <c r="C5332" s="144" t="s">
        <v>5970</v>
      </c>
      <c r="D5332" s="145">
        <v>0</v>
      </c>
      <c r="E5332" s="147">
        <v>43371</v>
      </c>
    </row>
    <row r="5333" spans="1:5" s="7" customFormat="1">
      <c r="A5333" s="7" t="s">
        <v>49</v>
      </c>
      <c r="C5333" s="144" t="s">
        <v>5206</v>
      </c>
      <c r="D5333" s="145">
        <v>3189</v>
      </c>
      <c r="E5333" s="147">
        <v>43371</v>
      </c>
    </row>
    <row r="5334" spans="1:5" s="7" customFormat="1">
      <c r="A5334" s="7" t="s">
        <v>49</v>
      </c>
      <c r="C5334" s="144" t="s">
        <v>5209</v>
      </c>
      <c r="D5334" s="145">
        <v>684</v>
      </c>
      <c r="E5334" s="147">
        <v>43371</v>
      </c>
    </row>
    <row r="5335" spans="1:5" s="7" customFormat="1">
      <c r="A5335" s="7" t="s">
        <v>49</v>
      </c>
      <c r="C5335" s="144" t="s">
        <v>5211</v>
      </c>
      <c r="D5335" s="145">
        <v>1292</v>
      </c>
      <c r="E5335" s="147">
        <v>43371</v>
      </c>
    </row>
    <row r="5336" spans="1:5" s="7" customFormat="1">
      <c r="A5336" s="7" t="s">
        <v>49</v>
      </c>
      <c r="C5336" s="144" t="s">
        <v>6656</v>
      </c>
      <c r="D5336" s="145">
        <v>857</v>
      </c>
      <c r="E5336" s="147">
        <v>43371</v>
      </c>
    </row>
    <row r="5337" spans="1:5" s="7" customFormat="1">
      <c r="A5337" s="7" t="s">
        <v>49</v>
      </c>
      <c r="C5337" s="144" t="s">
        <v>6658</v>
      </c>
      <c r="D5337" s="145">
        <v>138</v>
      </c>
      <c r="E5337" s="147">
        <v>43371</v>
      </c>
    </row>
    <row r="5338" spans="1:5" s="7" customFormat="1">
      <c r="A5338" s="7" t="s">
        <v>49</v>
      </c>
      <c r="C5338" s="144" t="s">
        <v>1723</v>
      </c>
      <c r="D5338" s="145">
        <v>34</v>
      </c>
      <c r="E5338" s="147">
        <v>43371</v>
      </c>
    </row>
    <row r="5339" spans="1:5" s="7" customFormat="1">
      <c r="A5339" s="7" t="s">
        <v>49</v>
      </c>
      <c r="C5339" s="144" t="s">
        <v>5980</v>
      </c>
      <c r="D5339" s="145">
        <v>61</v>
      </c>
      <c r="E5339" s="147">
        <v>43371</v>
      </c>
    </row>
    <row r="5340" spans="1:5" s="7" customFormat="1">
      <c r="A5340" s="7" t="s">
        <v>49</v>
      </c>
      <c r="C5340" s="144" t="s">
        <v>1726</v>
      </c>
      <c r="D5340" s="145">
        <v>64</v>
      </c>
      <c r="E5340" s="147">
        <v>43371</v>
      </c>
    </row>
    <row r="5341" spans="1:5" s="7" customFormat="1">
      <c r="A5341" s="7" t="s">
        <v>49</v>
      </c>
      <c r="C5341" s="144" t="s">
        <v>1729</v>
      </c>
      <c r="D5341" s="145">
        <v>63</v>
      </c>
      <c r="E5341" s="147">
        <v>43371</v>
      </c>
    </row>
    <row r="5342" spans="1:5" s="7" customFormat="1">
      <c r="A5342" s="7" t="s">
        <v>49</v>
      </c>
      <c r="C5342" s="144" t="s">
        <v>1645</v>
      </c>
      <c r="D5342" s="145">
        <v>1</v>
      </c>
      <c r="E5342" s="147">
        <v>43371</v>
      </c>
    </row>
    <row r="5343" spans="1:5" s="7" customFormat="1">
      <c r="A5343" s="7" t="s">
        <v>49</v>
      </c>
      <c r="C5343" s="144" t="s">
        <v>5983</v>
      </c>
      <c r="D5343" s="145">
        <v>56</v>
      </c>
      <c r="E5343" s="147">
        <v>43371</v>
      </c>
    </row>
    <row r="5344" spans="1:5" s="7" customFormat="1">
      <c r="A5344" s="7" t="s">
        <v>49</v>
      </c>
      <c r="C5344" s="144" t="s">
        <v>1732</v>
      </c>
      <c r="D5344" s="145">
        <v>54</v>
      </c>
      <c r="E5344" s="147">
        <v>43371</v>
      </c>
    </row>
    <row r="5345" spans="1:5" s="7" customFormat="1">
      <c r="A5345" s="7" t="s">
        <v>49</v>
      </c>
      <c r="C5345" s="144" t="s">
        <v>1736</v>
      </c>
      <c r="D5345" s="145">
        <v>3</v>
      </c>
      <c r="E5345" s="147">
        <v>43371</v>
      </c>
    </row>
    <row r="5346" spans="1:5" s="7" customFormat="1">
      <c r="A5346" s="7" t="s">
        <v>49</v>
      </c>
      <c r="C5346" s="144" t="s">
        <v>1739</v>
      </c>
      <c r="D5346" s="145">
        <v>0</v>
      </c>
      <c r="E5346" s="147">
        <v>43371</v>
      </c>
    </row>
    <row r="5347" spans="1:5" s="7" customFormat="1">
      <c r="A5347" s="7" t="s">
        <v>49</v>
      </c>
      <c r="C5347" s="144" t="s">
        <v>1742</v>
      </c>
      <c r="D5347" s="145">
        <v>63</v>
      </c>
      <c r="E5347" s="147">
        <v>43371</v>
      </c>
    </row>
    <row r="5348" spans="1:5" s="7" customFormat="1">
      <c r="A5348" s="7" t="s">
        <v>49</v>
      </c>
      <c r="C5348" s="144" t="s">
        <v>1745</v>
      </c>
      <c r="D5348" s="145">
        <v>27</v>
      </c>
      <c r="E5348" s="147">
        <v>43371</v>
      </c>
    </row>
    <row r="5349" spans="1:5" s="7" customFormat="1">
      <c r="A5349" s="7" t="s">
        <v>49</v>
      </c>
      <c r="C5349" s="144" t="s">
        <v>2960</v>
      </c>
      <c r="D5349" s="145">
        <v>192</v>
      </c>
      <c r="E5349" s="147">
        <v>43371</v>
      </c>
    </row>
    <row r="5350" spans="1:5" s="7" customFormat="1">
      <c r="A5350" s="7" t="s">
        <v>49</v>
      </c>
      <c r="C5350" s="144" t="s">
        <v>2964</v>
      </c>
      <c r="D5350" s="145">
        <v>73</v>
      </c>
      <c r="E5350" s="147">
        <v>43371</v>
      </c>
    </row>
    <row r="5351" spans="1:5" s="7" customFormat="1">
      <c r="A5351" s="7" t="s">
        <v>49</v>
      </c>
      <c r="C5351" s="144" t="s">
        <v>2967</v>
      </c>
      <c r="D5351" s="145">
        <v>57</v>
      </c>
      <c r="E5351" s="147">
        <v>43371</v>
      </c>
    </row>
    <row r="5352" spans="1:5" s="7" customFormat="1">
      <c r="A5352" s="7" t="s">
        <v>49</v>
      </c>
      <c r="C5352" s="144" t="s">
        <v>2970</v>
      </c>
      <c r="D5352" s="145">
        <v>185</v>
      </c>
      <c r="E5352" s="147">
        <v>43371</v>
      </c>
    </row>
    <row r="5353" spans="1:5" s="7" customFormat="1">
      <c r="A5353" s="7" t="s">
        <v>49</v>
      </c>
      <c r="C5353" s="144" t="s">
        <v>2973</v>
      </c>
      <c r="D5353" s="145">
        <v>6</v>
      </c>
      <c r="E5353" s="147">
        <v>43371</v>
      </c>
    </row>
    <row r="5354" spans="1:5" s="7" customFormat="1">
      <c r="A5354" s="7" t="s">
        <v>49</v>
      </c>
      <c r="C5354" s="144" t="s">
        <v>2976</v>
      </c>
      <c r="D5354" s="145">
        <v>79</v>
      </c>
      <c r="E5354" s="147">
        <v>43371</v>
      </c>
    </row>
    <row r="5355" spans="1:5" s="7" customFormat="1">
      <c r="A5355" s="7" t="s">
        <v>49</v>
      </c>
      <c r="C5355" s="144" t="s">
        <v>2979</v>
      </c>
      <c r="D5355" s="145">
        <v>1</v>
      </c>
      <c r="E5355" s="147">
        <v>43371</v>
      </c>
    </row>
    <row r="5356" spans="1:5" s="7" customFormat="1">
      <c r="A5356" s="7" t="s">
        <v>49</v>
      </c>
      <c r="C5356" s="144" t="s">
        <v>2982</v>
      </c>
      <c r="D5356" s="145">
        <v>12</v>
      </c>
      <c r="E5356" s="147">
        <v>43371</v>
      </c>
    </row>
    <row r="5357" spans="1:5" s="7" customFormat="1">
      <c r="A5357" s="7" t="s">
        <v>49</v>
      </c>
      <c r="C5357" s="144" t="s">
        <v>2988</v>
      </c>
      <c r="D5357" s="145">
        <v>311</v>
      </c>
      <c r="E5357" s="147">
        <v>43371</v>
      </c>
    </row>
    <row r="5358" spans="1:5" s="7" customFormat="1">
      <c r="A5358" s="7" t="s">
        <v>49</v>
      </c>
      <c r="C5358" s="144" t="s">
        <v>2991</v>
      </c>
      <c r="D5358" s="145">
        <v>137</v>
      </c>
      <c r="E5358" s="147">
        <v>43371</v>
      </c>
    </row>
    <row r="5359" spans="1:5" s="7" customFormat="1">
      <c r="A5359" s="7" t="s">
        <v>49</v>
      </c>
      <c r="C5359" s="144" t="s">
        <v>2994</v>
      </c>
      <c r="D5359" s="145">
        <v>111</v>
      </c>
      <c r="E5359" s="147">
        <v>43371</v>
      </c>
    </row>
    <row r="5360" spans="1:5" s="7" customFormat="1">
      <c r="A5360" s="7" t="s">
        <v>49</v>
      </c>
      <c r="C5360" s="144" t="s">
        <v>6714</v>
      </c>
      <c r="D5360" s="145">
        <v>22</v>
      </c>
      <c r="E5360" s="147">
        <v>43371</v>
      </c>
    </row>
    <row r="5361" spans="1:5" s="7" customFormat="1">
      <c r="A5361" s="7" t="s">
        <v>49</v>
      </c>
      <c r="C5361" s="144" t="s">
        <v>1467</v>
      </c>
      <c r="D5361" s="145">
        <v>91</v>
      </c>
      <c r="E5361" s="147">
        <v>43371</v>
      </c>
    </row>
    <row r="5362" spans="1:5" s="7" customFormat="1">
      <c r="A5362" s="7" t="s">
        <v>49</v>
      </c>
      <c r="C5362" s="144" t="s">
        <v>3774</v>
      </c>
      <c r="D5362" s="145">
        <v>74</v>
      </c>
      <c r="E5362" s="147">
        <v>43371</v>
      </c>
    </row>
    <row r="5363" spans="1:5" s="7" customFormat="1">
      <c r="A5363" s="7" t="s">
        <v>49</v>
      </c>
      <c r="C5363" s="144" t="s">
        <v>1472</v>
      </c>
      <c r="D5363" s="145">
        <v>50</v>
      </c>
      <c r="E5363" s="147">
        <v>43371</v>
      </c>
    </row>
    <row r="5364" spans="1:5" s="7" customFormat="1">
      <c r="A5364" s="7" t="s">
        <v>49</v>
      </c>
      <c r="C5364" s="144" t="s">
        <v>5997</v>
      </c>
      <c r="D5364" s="145">
        <v>15</v>
      </c>
      <c r="E5364" s="147">
        <v>43371</v>
      </c>
    </row>
    <row r="5365" spans="1:5" s="7" customFormat="1">
      <c r="A5365" s="7" t="s">
        <v>49</v>
      </c>
      <c r="C5365" s="144" t="s">
        <v>1749</v>
      </c>
      <c r="D5365" s="145">
        <v>67</v>
      </c>
      <c r="E5365" s="147">
        <v>43371</v>
      </c>
    </row>
    <row r="5366" spans="1:5" s="7" customFormat="1">
      <c r="A5366" s="7" t="s">
        <v>49</v>
      </c>
      <c r="C5366" s="144" t="s">
        <v>1753</v>
      </c>
      <c r="D5366" s="145">
        <v>50</v>
      </c>
      <c r="E5366" s="147">
        <v>43371</v>
      </c>
    </row>
    <row r="5367" spans="1:5" s="7" customFormat="1">
      <c r="A5367" s="7" t="s">
        <v>49</v>
      </c>
      <c r="C5367" s="144" t="s">
        <v>1756</v>
      </c>
      <c r="D5367" s="145">
        <v>101</v>
      </c>
      <c r="E5367" s="147">
        <v>43371</v>
      </c>
    </row>
    <row r="5368" spans="1:5" s="7" customFormat="1">
      <c r="A5368" s="7" t="s">
        <v>49</v>
      </c>
      <c r="C5368" s="144" t="s">
        <v>1759</v>
      </c>
      <c r="D5368" s="145">
        <v>32</v>
      </c>
      <c r="E5368" s="147">
        <v>43371</v>
      </c>
    </row>
    <row r="5369" spans="1:5" s="7" customFormat="1">
      <c r="A5369" s="7" t="s">
        <v>49</v>
      </c>
      <c r="C5369" s="144" t="s">
        <v>6728</v>
      </c>
      <c r="D5369" s="145">
        <v>22</v>
      </c>
      <c r="E5369" s="147">
        <v>43371</v>
      </c>
    </row>
    <row r="5370" spans="1:5" s="7" customFormat="1">
      <c r="A5370" s="7" t="s">
        <v>49</v>
      </c>
      <c r="C5370" s="144" t="s">
        <v>1762</v>
      </c>
      <c r="D5370" s="145">
        <v>47</v>
      </c>
      <c r="E5370" s="147">
        <v>43371</v>
      </c>
    </row>
    <row r="5371" spans="1:5" s="7" customFormat="1">
      <c r="A5371" s="7" t="s">
        <v>49</v>
      </c>
      <c r="C5371" s="144" t="s">
        <v>1765</v>
      </c>
      <c r="D5371" s="145">
        <v>70</v>
      </c>
      <c r="E5371" s="147">
        <v>43371</v>
      </c>
    </row>
    <row r="5372" spans="1:5" s="7" customFormat="1">
      <c r="A5372" s="7" t="s">
        <v>49</v>
      </c>
      <c r="C5372" s="144" t="s">
        <v>1768</v>
      </c>
      <c r="D5372" s="145">
        <v>43</v>
      </c>
      <c r="E5372" s="147">
        <v>43371</v>
      </c>
    </row>
    <row r="5373" spans="1:5" s="7" customFormat="1">
      <c r="A5373" s="7" t="s">
        <v>49</v>
      </c>
      <c r="C5373" s="144" t="s">
        <v>1770</v>
      </c>
      <c r="D5373" s="145">
        <v>73</v>
      </c>
      <c r="E5373" s="147">
        <v>43371</v>
      </c>
    </row>
    <row r="5374" spans="1:5" s="7" customFormat="1">
      <c r="A5374" s="7" t="s">
        <v>49</v>
      </c>
      <c r="C5374" s="144" t="s">
        <v>1773</v>
      </c>
      <c r="D5374" s="145">
        <v>108</v>
      </c>
      <c r="E5374" s="147">
        <v>43371</v>
      </c>
    </row>
    <row r="5375" spans="1:5" s="7" customFormat="1">
      <c r="A5375" s="7" t="s">
        <v>49</v>
      </c>
      <c r="C5375" s="144" t="s">
        <v>1776</v>
      </c>
      <c r="D5375" s="145">
        <v>92</v>
      </c>
      <c r="E5375" s="147">
        <v>43371</v>
      </c>
    </row>
    <row r="5376" spans="1:5" s="7" customFormat="1">
      <c r="A5376" s="7" t="s">
        <v>49</v>
      </c>
      <c r="C5376" s="144" t="s">
        <v>1779</v>
      </c>
      <c r="D5376" s="145">
        <v>57</v>
      </c>
      <c r="E5376" s="147">
        <v>43371</v>
      </c>
    </row>
    <row r="5377" spans="1:5" s="7" customFormat="1">
      <c r="A5377" s="7" t="s">
        <v>49</v>
      </c>
      <c r="C5377" s="144" t="s">
        <v>1782</v>
      </c>
      <c r="D5377" s="145">
        <v>19</v>
      </c>
      <c r="E5377" s="147">
        <v>43371</v>
      </c>
    </row>
    <row r="5378" spans="1:5" s="7" customFormat="1">
      <c r="A5378" s="7" t="s">
        <v>49</v>
      </c>
      <c r="C5378" s="144" t="s">
        <v>1785</v>
      </c>
      <c r="D5378" s="145">
        <v>30</v>
      </c>
      <c r="E5378" s="147">
        <v>43371</v>
      </c>
    </row>
    <row r="5379" spans="1:5" s="7" customFormat="1">
      <c r="A5379" s="7" t="s">
        <v>49</v>
      </c>
      <c r="C5379" s="144" t="s">
        <v>1789</v>
      </c>
      <c r="D5379" s="145">
        <v>25</v>
      </c>
      <c r="E5379" s="147">
        <v>43371</v>
      </c>
    </row>
    <row r="5380" spans="1:5" s="7" customFormat="1">
      <c r="A5380" s="7" t="s">
        <v>49</v>
      </c>
      <c r="C5380" s="144" t="s">
        <v>1792</v>
      </c>
      <c r="D5380" s="145">
        <v>25</v>
      </c>
      <c r="E5380" s="147">
        <v>43371</v>
      </c>
    </row>
    <row r="5381" spans="1:5" s="7" customFormat="1">
      <c r="A5381" s="7" t="s">
        <v>49</v>
      </c>
      <c r="C5381" s="144" t="s">
        <v>1796</v>
      </c>
      <c r="D5381" s="145">
        <v>49</v>
      </c>
      <c r="E5381" s="147">
        <v>43371</v>
      </c>
    </row>
    <row r="5382" spans="1:5" s="7" customFormat="1">
      <c r="A5382" s="7" t="s">
        <v>49</v>
      </c>
      <c r="C5382" s="144" t="s">
        <v>1799</v>
      </c>
      <c r="D5382" s="145">
        <v>25</v>
      </c>
      <c r="E5382" s="147">
        <v>43371</v>
      </c>
    </row>
    <row r="5383" spans="1:5" s="7" customFormat="1">
      <c r="A5383" s="7" t="s">
        <v>49</v>
      </c>
      <c r="C5383" s="144" t="s">
        <v>1802</v>
      </c>
      <c r="D5383" s="145">
        <v>48</v>
      </c>
      <c r="E5383" s="147">
        <v>43371</v>
      </c>
    </row>
    <row r="5384" spans="1:5" s="7" customFormat="1">
      <c r="A5384" s="7" t="s">
        <v>49</v>
      </c>
      <c r="C5384" s="144" t="s">
        <v>1805</v>
      </c>
      <c r="D5384" s="145">
        <v>4</v>
      </c>
      <c r="E5384" s="147">
        <v>43371</v>
      </c>
    </row>
    <row r="5385" spans="1:5" s="7" customFormat="1">
      <c r="A5385" s="7" t="s">
        <v>49</v>
      </c>
      <c r="C5385" s="144" t="s">
        <v>1808</v>
      </c>
      <c r="D5385" s="145">
        <v>82</v>
      </c>
      <c r="E5385" s="147">
        <v>43371</v>
      </c>
    </row>
    <row r="5386" spans="1:5" s="7" customFormat="1">
      <c r="A5386" s="7" t="s">
        <v>49</v>
      </c>
      <c r="C5386" s="144" t="s">
        <v>1811</v>
      </c>
      <c r="D5386" s="145">
        <v>12</v>
      </c>
      <c r="E5386" s="147">
        <v>43371</v>
      </c>
    </row>
    <row r="5387" spans="1:5" s="7" customFormat="1">
      <c r="A5387" s="7" t="s">
        <v>49</v>
      </c>
      <c r="C5387" s="144" t="s">
        <v>1815</v>
      </c>
      <c r="D5387" s="145">
        <v>17</v>
      </c>
      <c r="E5387" s="147">
        <v>43371</v>
      </c>
    </row>
    <row r="5388" spans="1:5" s="7" customFormat="1">
      <c r="A5388" s="7" t="s">
        <v>49</v>
      </c>
      <c r="C5388" s="144" t="s">
        <v>1818</v>
      </c>
      <c r="D5388" s="145">
        <v>13</v>
      </c>
      <c r="E5388" s="147">
        <v>43371</v>
      </c>
    </row>
    <row r="5389" spans="1:5" s="7" customFormat="1">
      <c r="A5389" s="7" t="s">
        <v>49</v>
      </c>
      <c r="C5389" s="144" t="s">
        <v>1821</v>
      </c>
      <c r="D5389" s="145">
        <v>16</v>
      </c>
      <c r="E5389" s="147">
        <v>43371</v>
      </c>
    </row>
    <row r="5390" spans="1:5" s="7" customFormat="1">
      <c r="A5390" s="7" t="s">
        <v>49</v>
      </c>
      <c r="C5390" s="144" t="s">
        <v>1824</v>
      </c>
      <c r="D5390" s="145">
        <v>26</v>
      </c>
      <c r="E5390" s="147">
        <v>43371</v>
      </c>
    </row>
    <row r="5391" spans="1:5" s="7" customFormat="1">
      <c r="A5391" s="7" t="s">
        <v>49</v>
      </c>
      <c r="C5391" s="144" t="s">
        <v>1827</v>
      </c>
      <c r="D5391" s="145">
        <v>16</v>
      </c>
      <c r="E5391" s="147">
        <v>43371</v>
      </c>
    </row>
    <row r="5392" spans="1:5" s="7" customFormat="1">
      <c r="A5392" s="7" t="s">
        <v>49</v>
      </c>
      <c r="C5392" s="144" t="s">
        <v>1830</v>
      </c>
      <c r="D5392" s="145">
        <v>26</v>
      </c>
      <c r="E5392" s="147">
        <v>43371</v>
      </c>
    </row>
    <row r="5393" spans="1:5" s="7" customFormat="1">
      <c r="A5393" s="7" t="s">
        <v>49</v>
      </c>
      <c r="C5393" s="144" t="s">
        <v>1833</v>
      </c>
      <c r="D5393" s="145">
        <v>16</v>
      </c>
      <c r="E5393" s="147">
        <v>43371</v>
      </c>
    </row>
    <row r="5394" spans="1:5" s="7" customFormat="1">
      <c r="A5394" s="7" t="s">
        <v>49</v>
      </c>
      <c r="C5394" s="144" t="s">
        <v>1836</v>
      </c>
      <c r="D5394" s="145">
        <v>6</v>
      </c>
      <c r="E5394" s="147">
        <v>43371</v>
      </c>
    </row>
    <row r="5395" spans="1:5" s="7" customFormat="1">
      <c r="A5395" s="7" t="s">
        <v>49</v>
      </c>
      <c r="C5395" s="144" t="s">
        <v>1839</v>
      </c>
      <c r="D5395" s="145">
        <v>8</v>
      </c>
      <c r="E5395" s="147">
        <v>43371</v>
      </c>
    </row>
    <row r="5396" spans="1:5" s="7" customFormat="1">
      <c r="A5396" s="7" t="s">
        <v>49</v>
      </c>
      <c r="C5396" s="144" t="s">
        <v>1843</v>
      </c>
      <c r="D5396" s="145">
        <v>0</v>
      </c>
      <c r="E5396" s="147">
        <v>43371</v>
      </c>
    </row>
    <row r="5397" spans="1:5" s="7" customFormat="1">
      <c r="A5397" s="7" t="s">
        <v>49</v>
      </c>
      <c r="C5397" s="144" t="s">
        <v>1846</v>
      </c>
      <c r="D5397" s="145">
        <v>0</v>
      </c>
      <c r="E5397" s="147">
        <v>43371</v>
      </c>
    </row>
    <row r="5398" spans="1:5" s="7" customFormat="1">
      <c r="A5398" s="7" t="s">
        <v>49</v>
      </c>
      <c r="C5398" s="144" t="s">
        <v>1849</v>
      </c>
      <c r="D5398" s="145">
        <v>8</v>
      </c>
      <c r="E5398" s="147">
        <v>43371</v>
      </c>
    </row>
    <row r="5399" spans="1:5" s="7" customFormat="1">
      <c r="A5399" s="7" t="s">
        <v>49</v>
      </c>
      <c r="C5399" s="144" t="s">
        <v>1852</v>
      </c>
      <c r="D5399" s="145">
        <v>13</v>
      </c>
      <c r="E5399" s="147">
        <v>43371</v>
      </c>
    </row>
    <row r="5400" spans="1:5" s="7" customFormat="1">
      <c r="A5400" s="7" t="s">
        <v>49</v>
      </c>
      <c r="C5400" s="144" t="s">
        <v>5999</v>
      </c>
      <c r="D5400" s="145">
        <v>157</v>
      </c>
      <c r="E5400" s="147">
        <v>43371</v>
      </c>
    </row>
    <row r="5401" spans="1:5" s="7" customFormat="1">
      <c r="A5401" s="7" t="s">
        <v>49</v>
      </c>
      <c r="C5401" s="144" t="s">
        <v>6001</v>
      </c>
      <c r="D5401" s="145">
        <v>216</v>
      </c>
      <c r="E5401" s="147">
        <v>43371</v>
      </c>
    </row>
    <row r="5402" spans="1:5" s="7" customFormat="1">
      <c r="A5402" s="7" t="s">
        <v>49</v>
      </c>
      <c r="C5402" s="144" t="s">
        <v>1475</v>
      </c>
      <c r="D5402" s="145">
        <v>49</v>
      </c>
      <c r="E5402" s="147">
        <v>43371</v>
      </c>
    </row>
    <row r="5403" spans="1:5" s="7" customFormat="1">
      <c r="A5403" s="7" t="s">
        <v>49</v>
      </c>
      <c r="C5403" s="144" t="s">
        <v>6005</v>
      </c>
      <c r="D5403" s="145">
        <v>70</v>
      </c>
      <c r="E5403" s="147">
        <v>43371</v>
      </c>
    </row>
    <row r="5404" spans="1:5" s="7" customFormat="1">
      <c r="A5404" s="7" t="s">
        <v>49</v>
      </c>
      <c r="C5404" s="144" t="s">
        <v>1478</v>
      </c>
      <c r="D5404" s="145">
        <v>539</v>
      </c>
      <c r="E5404" s="147">
        <v>43371</v>
      </c>
    </row>
    <row r="5405" spans="1:5" s="7" customFormat="1">
      <c r="A5405" s="7" t="s">
        <v>49</v>
      </c>
      <c r="C5405" s="144" t="s">
        <v>1855</v>
      </c>
      <c r="D5405" s="145">
        <v>133</v>
      </c>
      <c r="E5405" s="147">
        <v>43371</v>
      </c>
    </row>
    <row r="5406" spans="1:5" s="7" customFormat="1">
      <c r="A5406" s="7" t="s">
        <v>49</v>
      </c>
      <c r="C5406" s="144" t="s">
        <v>1859</v>
      </c>
      <c r="D5406" s="145">
        <v>90</v>
      </c>
      <c r="E5406" s="147">
        <v>43371</v>
      </c>
    </row>
    <row r="5407" spans="1:5" s="7" customFormat="1">
      <c r="A5407" s="7" t="s">
        <v>49</v>
      </c>
      <c r="C5407" s="144" t="s">
        <v>1862</v>
      </c>
      <c r="D5407" s="145">
        <v>121</v>
      </c>
      <c r="E5407" s="147">
        <v>43371</v>
      </c>
    </row>
    <row r="5408" spans="1:5" s="7" customFormat="1">
      <c r="A5408" s="7" t="s">
        <v>49</v>
      </c>
      <c r="C5408" s="144" t="s">
        <v>1865</v>
      </c>
      <c r="D5408" s="145">
        <v>146</v>
      </c>
      <c r="E5408" s="147">
        <v>43371</v>
      </c>
    </row>
    <row r="5409" spans="1:5" s="7" customFormat="1">
      <c r="A5409" s="7" t="s">
        <v>49</v>
      </c>
      <c r="C5409" s="144" t="s">
        <v>1868</v>
      </c>
      <c r="D5409" s="145">
        <v>105</v>
      </c>
      <c r="E5409" s="147">
        <v>43371</v>
      </c>
    </row>
    <row r="5410" spans="1:5" s="7" customFormat="1">
      <c r="A5410" s="7" t="s">
        <v>49</v>
      </c>
      <c r="C5410" s="144" t="s">
        <v>1871</v>
      </c>
      <c r="D5410" s="145">
        <v>1</v>
      </c>
      <c r="E5410" s="147">
        <v>43371</v>
      </c>
    </row>
    <row r="5411" spans="1:5" s="7" customFormat="1">
      <c r="A5411" s="7" t="s">
        <v>49</v>
      </c>
      <c r="C5411" s="144" t="s">
        <v>1874</v>
      </c>
      <c r="D5411" s="145">
        <v>91</v>
      </c>
      <c r="E5411" s="147">
        <v>43371</v>
      </c>
    </row>
    <row r="5412" spans="1:5" s="7" customFormat="1">
      <c r="A5412" s="7" t="s">
        <v>49</v>
      </c>
      <c r="C5412" s="144" t="s">
        <v>1877</v>
      </c>
      <c r="D5412" s="145">
        <v>293</v>
      </c>
      <c r="E5412" s="147">
        <v>43371</v>
      </c>
    </row>
    <row r="5413" spans="1:5" s="7" customFormat="1">
      <c r="A5413" s="7" t="s">
        <v>49</v>
      </c>
      <c r="C5413" s="144" t="s">
        <v>1880</v>
      </c>
      <c r="D5413" s="145">
        <v>21</v>
      </c>
      <c r="E5413" s="147">
        <v>43371</v>
      </c>
    </row>
    <row r="5414" spans="1:5" s="7" customFormat="1">
      <c r="A5414" s="7" t="s">
        <v>49</v>
      </c>
      <c r="C5414" s="144" t="s">
        <v>1883</v>
      </c>
      <c r="D5414" s="145">
        <v>91</v>
      </c>
      <c r="E5414" s="147">
        <v>43371</v>
      </c>
    </row>
    <row r="5415" spans="1:5" s="7" customFormat="1">
      <c r="A5415" s="7" t="s">
        <v>49</v>
      </c>
      <c r="C5415" s="144" t="s">
        <v>1482</v>
      </c>
      <c r="D5415" s="145">
        <v>0</v>
      </c>
      <c r="E5415" s="147">
        <v>43371</v>
      </c>
    </row>
    <row r="5416" spans="1:5" s="7" customFormat="1">
      <c r="A5416" s="7" t="s">
        <v>49</v>
      </c>
      <c r="C5416" s="144" t="s">
        <v>1486</v>
      </c>
      <c r="D5416" s="145">
        <v>24</v>
      </c>
      <c r="E5416" s="147">
        <v>43371</v>
      </c>
    </row>
    <row r="5417" spans="1:5" s="7" customFormat="1">
      <c r="A5417" s="7" t="s">
        <v>49</v>
      </c>
      <c r="C5417" s="144" t="s">
        <v>1489</v>
      </c>
      <c r="D5417" s="145">
        <v>0</v>
      </c>
      <c r="E5417" s="147">
        <v>43371</v>
      </c>
    </row>
    <row r="5418" spans="1:5" s="7" customFormat="1">
      <c r="A5418" s="7" t="s">
        <v>49</v>
      </c>
      <c r="C5418" s="144" t="s">
        <v>1887</v>
      </c>
      <c r="D5418" s="145">
        <v>9</v>
      </c>
      <c r="E5418" s="147">
        <v>43371</v>
      </c>
    </row>
    <row r="5419" spans="1:5" s="7" customFormat="1">
      <c r="A5419" s="7" t="s">
        <v>49</v>
      </c>
      <c r="C5419" s="144" t="s">
        <v>1891</v>
      </c>
      <c r="D5419" s="145">
        <v>27</v>
      </c>
      <c r="E5419" s="147">
        <v>43371</v>
      </c>
    </row>
    <row r="5420" spans="1:5" s="7" customFormat="1">
      <c r="A5420" s="7" t="s">
        <v>49</v>
      </c>
      <c r="C5420" s="144" t="s">
        <v>1894</v>
      </c>
      <c r="D5420" s="145">
        <v>41</v>
      </c>
      <c r="E5420" s="147">
        <v>43371</v>
      </c>
    </row>
    <row r="5421" spans="1:5" s="7" customFormat="1">
      <c r="A5421" s="7" t="s">
        <v>49</v>
      </c>
      <c r="C5421" s="144" t="s">
        <v>1897</v>
      </c>
      <c r="D5421" s="145">
        <v>61</v>
      </c>
      <c r="E5421" s="147">
        <v>43371</v>
      </c>
    </row>
    <row r="5422" spans="1:5" s="7" customFormat="1">
      <c r="A5422" s="7" t="s">
        <v>49</v>
      </c>
      <c r="C5422" s="144" t="s">
        <v>3394</v>
      </c>
      <c r="D5422" s="145">
        <v>47</v>
      </c>
      <c r="E5422" s="147">
        <v>43371</v>
      </c>
    </row>
    <row r="5423" spans="1:5" s="7" customFormat="1">
      <c r="A5423" s="7" t="s">
        <v>49</v>
      </c>
      <c r="C5423" s="144" t="s">
        <v>6814</v>
      </c>
      <c r="D5423" s="145">
        <v>11</v>
      </c>
      <c r="E5423" s="147">
        <v>43371</v>
      </c>
    </row>
    <row r="5424" spans="1:5" s="7" customFormat="1">
      <c r="A5424" s="7" t="s">
        <v>49</v>
      </c>
      <c r="C5424" s="144" t="s">
        <v>6816</v>
      </c>
      <c r="D5424" s="145">
        <v>44</v>
      </c>
      <c r="E5424" s="147">
        <v>43371</v>
      </c>
    </row>
    <row r="5425" spans="1:5" s="7" customFormat="1">
      <c r="A5425" s="7" t="s">
        <v>49</v>
      </c>
      <c r="C5425" s="144" t="s">
        <v>6818</v>
      </c>
      <c r="D5425" s="145">
        <v>22</v>
      </c>
      <c r="E5425" s="147">
        <v>43371</v>
      </c>
    </row>
    <row r="5426" spans="1:5" s="7" customFormat="1">
      <c r="A5426" s="7" t="s">
        <v>49</v>
      </c>
      <c r="C5426" s="144" t="s">
        <v>6820</v>
      </c>
      <c r="D5426" s="145">
        <v>23</v>
      </c>
      <c r="E5426" s="147">
        <v>43371</v>
      </c>
    </row>
    <row r="5427" spans="1:5" s="7" customFormat="1">
      <c r="A5427" s="7" t="s">
        <v>49</v>
      </c>
      <c r="C5427" s="144" t="s">
        <v>3775</v>
      </c>
      <c r="D5427" s="145">
        <v>8</v>
      </c>
      <c r="E5427" s="147">
        <v>43371</v>
      </c>
    </row>
    <row r="5428" spans="1:5" s="7" customFormat="1">
      <c r="A5428" s="7" t="s">
        <v>49</v>
      </c>
      <c r="C5428" s="144" t="s">
        <v>6823</v>
      </c>
      <c r="D5428" s="145">
        <v>3</v>
      </c>
      <c r="E5428" s="147">
        <v>43371</v>
      </c>
    </row>
    <row r="5429" spans="1:5" s="7" customFormat="1">
      <c r="A5429" s="7" t="s">
        <v>49</v>
      </c>
      <c r="C5429" s="144" t="s">
        <v>6825</v>
      </c>
      <c r="D5429" s="145">
        <v>19</v>
      </c>
      <c r="E5429" s="147">
        <v>43371</v>
      </c>
    </row>
    <row r="5430" spans="1:5" s="7" customFormat="1">
      <c r="A5430" s="7" t="s">
        <v>49</v>
      </c>
      <c r="C5430" s="144" t="s">
        <v>6827</v>
      </c>
      <c r="D5430" s="145">
        <v>20</v>
      </c>
      <c r="E5430" s="147">
        <v>43371</v>
      </c>
    </row>
    <row r="5431" spans="1:5" s="7" customFormat="1">
      <c r="A5431" s="7" t="s">
        <v>49</v>
      </c>
      <c r="C5431" s="144" t="s">
        <v>1902</v>
      </c>
      <c r="D5431" s="145">
        <v>17</v>
      </c>
      <c r="E5431" s="147">
        <v>43371</v>
      </c>
    </row>
    <row r="5432" spans="1:5" s="7" customFormat="1">
      <c r="A5432" s="7" t="s">
        <v>49</v>
      </c>
      <c r="C5432" s="144" t="s">
        <v>6831</v>
      </c>
      <c r="D5432" s="145">
        <v>11</v>
      </c>
      <c r="E5432" s="147">
        <v>43371</v>
      </c>
    </row>
    <row r="5433" spans="1:5" s="7" customFormat="1">
      <c r="A5433" s="7" t="s">
        <v>49</v>
      </c>
      <c r="C5433" s="144" t="s">
        <v>1905</v>
      </c>
      <c r="D5433" s="145">
        <v>0</v>
      </c>
      <c r="E5433" s="147">
        <v>43371</v>
      </c>
    </row>
    <row r="5434" spans="1:5" s="7" customFormat="1">
      <c r="A5434" s="7" t="s">
        <v>49</v>
      </c>
      <c r="C5434" s="144" t="s">
        <v>1908</v>
      </c>
      <c r="D5434" s="145">
        <v>4</v>
      </c>
      <c r="E5434" s="147">
        <v>43371</v>
      </c>
    </row>
    <row r="5435" spans="1:5" s="7" customFormat="1">
      <c r="A5435" s="7" t="s">
        <v>49</v>
      </c>
      <c r="C5435" s="144" t="s">
        <v>6837</v>
      </c>
      <c r="D5435" s="145">
        <v>2</v>
      </c>
      <c r="E5435" s="147">
        <v>43371</v>
      </c>
    </row>
    <row r="5436" spans="1:5" s="7" customFormat="1">
      <c r="A5436" s="7" t="s">
        <v>49</v>
      </c>
      <c r="C5436" s="144" t="s">
        <v>1911</v>
      </c>
      <c r="D5436" s="145">
        <v>95</v>
      </c>
      <c r="E5436" s="147">
        <v>43371</v>
      </c>
    </row>
    <row r="5437" spans="1:5" s="7" customFormat="1">
      <c r="A5437" s="7" t="s">
        <v>49</v>
      </c>
      <c r="C5437" s="144" t="s">
        <v>1914</v>
      </c>
      <c r="D5437" s="145">
        <v>106</v>
      </c>
      <c r="E5437" s="147">
        <v>43371</v>
      </c>
    </row>
    <row r="5438" spans="1:5" s="7" customFormat="1">
      <c r="A5438" s="7" t="s">
        <v>49</v>
      </c>
      <c r="C5438" s="144" t="s">
        <v>1917</v>
      </c>
      <c r="D5438" s="145">
        <v>235</v>
      </c>
      <c r="E5438" s="147">
        <v>43371</v>
      </c>
    </row>
    <row r="5439" spans="1:5" s="7" customFormat="1">
      <c r="A5439" s="7" t="s">
        <v>49</v>
      </c>
      <c r="C5439" s="144" t="s">
        <v>1920</v>
      </c>
      <c r="D5439" s="145">
        <v>129</v>
      </c>
      <c r="E5439" s="147">
        <v>43371</v>
      </c>
    </row>
    <row r="5440" spans="1:5" s="7" customFormat="1">
      <c r="A5440" s="7" t="s">
        <v>49</v>
      </c>
      <c r="C5440" s="144" t="s">
        <v>1613</v>
      </c>
      <c r="D5440" s="145">
        <v>6</v>
      </c>
      <c r="E5440" s="147">
        <v>43371</v>
      </c>
    </row>
    <row r="5441" spans="1:5" s="7" customFormat="1">
      <c r="A5441" s="7" t="s">
        <v>49</v>
      </c>
      <c r="C5441" s="144" t="s">
        <v>1617</v>
      </c>
      <c r="D5441" s="145">
        <v>75</v>
      </c>
      <c r="E5441" s="147">
        <v>43371</v>
      </c>
    </row>
    <row r="5442" spans="1:5" s="7" customFormat="1">
      <c r="A5442" s="7" t="s">
        <v>49</v>
      </c>
      <c r="C5442" s="144" t="s">
        <v>1620</v>
      </c>
      <c r="D5442" s="145">
        <v>27</v>
      </c>
      <c r="E5442" s="147">
        <v>43371</v>
      </c>
    </row>
    <row r="5443" spans="1:5" s="7" customFormat="1">
      <c r="A5443" s="7" t="s">
        <v>49</v>
      </c>
      <c r="C5443" s="144" t="s">
        <v>1623</v>
      </c>
      <c r="D5443" s="145">
        <v>46</v>
      </c>
      <c r="E5443" s="147">
        <v>43371</v>
      </c>
    </row>
    <row r="5444" spans="1:5" s="7" customFormat="1">
      <c r="A5444" s="7" t="s">
        <v>49</v>
      </c>
      <c r="C5444" s="144" t="s">
        <v>1626</v>
      </c>
      <c r="D5444" s="145">
        <v>25</v>
      </c>
      <c r="E5444" s="147">
        <v>43371</v>
      </c>
    </row>
    <row r="5445" spans="1:5" s="7" customFormat="1">
      <c r="A5445" s="7" t="s">
        <v>49</v>
      </c>
      <c r="C5445" s="144" t="s">
        <v>1632</v>
      </c>
      <c r="D5445" s="145">
        <v>42</v>
      </c>
      <c r="E5445" s="147">
        <v>43371</v>
      </c>
    </row>
    <row r="5446" spans="1:5" s="7" customFormat="1">
      <c r="A5446" s="7" t="s">
        <v>49</v>
      </c>
      <c r="C5446" s="144" t="s">
        <v>1635</v>
      </c>
      <c r="D5446" s="145">
        <v>0</v>
      </c>
      <c r="E5446" s="147">
        <v>43371</v>
      </c>
    </row>
    <row r="5447" spans="1:5" s="7" customFormat="1">
      <c r="A5447" s="7" t="s">
        <v>49</v>
      </c>
      <c r="C5447" s="144" t="s">
        <v>1638</v>
      </c>
      <c r="D5447" s="145">
        <v>24</v>
      </c>
      <c r="E5447" s="147">
        <v>43371</v>
      </c>
    </row>
    <row r="5448" spans="1:5" s="7" customFormat="1">
      <c r="A5448" s="7" t="s">
        <v>49</v>
      </c>
      <c r="C5448" s="144" t="s">
        <v>6250</v>
      </c>
      <c r="D5448" s="145">
        <v>112</v>
      </c>
      <c r="E5448" s="147">
        <v>43371</v>
      </c>
    </row>
    <row r="5449" spans="1:5" s="7" customFormat="1">
      <c r="A5449" s="7" t="s">
        <v>49</v>
      </c>
      <c r="C5449" s="144" t="s">
        <v>1641</v>
      </c>
      <c r="D5449" s="145">
        <v>91</v>
      </c>
      <c r="E5449" s="147">
        <v>43371</v>
      </c>
    </row>
    <row r="5450" spans="1:5" s="7" customFormat="1">
      <c r="A5450" s="7" t="s">
        <v>49</v>
      </c>
      <c r="C5450" s="144" t="s">
        <v>3866</v>
      </c>
      <c r="D5450" s="145">
        <v>121</v>
      </c>
      <c r="E5450" s="147">
        <v>43371</v>
      </c>
    </row>
    <row r="5451" spans="1:5" s="7" customFormat="1">
      <c r="A5451" s="7" t="s">
        <v>49</v>
      </c>
      <c r="C5451" s="144" t="s">
        <v>7982</v>
      </c>
      <c r="D5451" s="145">
        <v>5</v>
      </c>
      <c r="E5451" s="147">
        <v>43371</v>
      </c>
    </row>
    <row r="5452" spans="1:5" s="7" customFormat="1">
      <c r="A5452" s="7" t="s">
        <v>49</v>
      </c>
      <c r="C5452" s="144" t="s">
        <v>7985</v>
      </c>
      <c r="D5452" s="145">
        <v>221</v>
      </c>
      <c r="E5452" s="147">
        <v>43371</v>
      </c>
    </row>
    <row r="5453" spans="1:5" s="7" customFormat="1">
      <c r="A5453" s="7" t="s">
        <v>49</v>
      </c>
      <c r="C5453" s="144" t="s">
        <v>3776</v>
      </c>
      <c r="D5453" s="145">
        <v>25</v>
      </c>
      <c r="E5453" s="147">
        <v>43371</v>
      </c>
    </row>
    <row r="5454" spans="1:5" s="7" customFormat="1">
      <c r="A5454" s="7" t="s">
        <v>49</v>
      </c>
      <c r="C5454" s="144" t="s">
        <v>9227</v>
      </c>
      <c r="D5454" s="145">
        <v>0</v>
      </c>
      <c r="E5454" s="147">
        <v>43371</v>
      </c>
    </row>
    <row r="5455" spans="1:5" s="7" customFormat="1">
      <c r="A5455" s="7" t="s">
        <v>49</v>
      </c>
      <c r="C5455" s="144" t="s">
        <v>9228</v>
      </c>
      <c r="D5455" s="145">
        <v>0</v>
      </c>
      <c r="E5455" s="147">
        <v>43371</v>
      </c>
    </row>
    <row r="5456" spans="1:5" s="7" customFormat="1">
      <c r="A5456" s="7" t="s">
        <v>49</v>
      </c>
      <c r="C5456" s="144" t="s">
        <v>2997</v>
      </c>
      <c r="D5456" s="145">
        <v>99</v>
      </c>
      <c r="E5456" s="147">
        <v>43371</v>
      </c>
    </row>
    <row r="5457" spans="1:5" s="7" customFormat="1">
      <c r="A5457" s="7" t="s">
        <v>49</v>
      </c>
      <c r="C5457" s="144" t="s">
        <v>3001</v>
      </c>
      <c r="D5457" s="145">
        <v>66</v>
      </c>
      <c r="E5457" s="147">
        <v>43371</v>
      </c>
    </row>
    <row r="5458" spans="1:5" s="7" customFormat="1">
      <c r="A5458" s="7" t="s">
        <v>49</v>
      </c>
      <c r="C5458" s="144" t="s">
        <v>3004</v>
      </c>
      <c r="D5458" s="145">
        <v>1</v>
      </c>
      <c r="E5458" s="147">
        <v>43371</v>
      </c>
    </row>
    <row r="5459" spans="1:5" s="7" customFormat="1">
      <c r="A5459" s="7" t="s">
        <v>49</v>
      </c>
      <c r="C5459" s="144" t="s">
        <v>3007</v>
      </c>
      <c r="D5459" s="145">
        <v>235</v>
      </c>
      <c r="E5459" s="147">
        <v>43371</v>
      </c>
    </row>
    <row r="5460" spans="1:5" s="7" customFormat="1">
      <c r="A5460" s="7" t="s">
        <v>49</v>
      </c>
      <c r="C5460" s="144" t="s">
        <v>3011</v>
      </c>
      <c r="D5460" s="145">
        <v>159</v>
      </c>
      <c r="E5460" s="147">
        <v>43371</v>
      </c>
    </row>
    <row r="5461" spans="1:5" s="7" customFormat="1">
      <c r="A5461" s="7" t="s">
        <v>49</v>
      </c>
      <c r="C5461" s="144" t="s">
        <v>3014</v>
      </c>
      <c r="D5461" s="145">
        <v>44</v>
      </c>
      <c r="E5461" s="147">
        <v>43371</v>
      </c>
    </row>
    <row r="5462" spans="1:5" s="7" customFormat="1">
      <c r="A5462" s="7" t="s">
        <v>49</v>
      </c>
      <c r="C5462" s="144" t="s">
        <v>3018</v>
      </c>
      <c r="D5462" s="145">
        <v>210</v>
      </c>
      <c r="E5462" s="147">
        <v>43371</v>
      </c>
    </row>
    <row r="5463" spans="1:5" s="7" customFormat="1">
      <c r="A5463" s="7" t="s">
        <v>49</v>
      </c>
      <c r="C5463" s="144" t="s">
        <v>8811</v>
      </c>
      <c r="D5463" s="145">
        <v>3</v>
      </c>
      <c r="E5463" s="147">
        <v>43371</v>
      </c>
    </row>
    <row r="5464" spans="1:5" s="7" customFormat="1">
      <c r="A5464" s="7" t="s">
        <v>49</v>
      </c>
      <c r="C5464" s="144" t="s">
        <v>8814</v>
      </c>
      <c r="D5464" s="145">
        <v>21</v>
      </c>
      <c r="E5464" s="147">
        <v>43371</v>
      </c>
    </row>
    <row r="5465" spans="1:5" s="7" customFormat="1">
      <c r="A5465" s="7" t="s">
        <v>49</v>
      </c>
      <c r="C5465" s="144" t="s">
        <v>7988</v>
      </c>
      <c r="D5465" s="145">
        <v>0</v>
      </c>
      <c r="E5465" s="147">
        <v>43371</v>
      </c>
    </row>
    <row r="5466" spans="1:5" s="7" customFormat="1">
      <c r="A5466" s="7" t="s">
        <v>49</v>
      </c>
      <c r="C5466" s="144" t="s">
        <v>3021</v>
      </c>
      <c r="D5466" s="145">
        <v>787</v>
      </c>
      <c r="E5466" s="147">
        <v>43371</v>
      </c>
    </row>
    <row r="5467" spans="1:5" s="7" customFormat="1">
      <c r="A5467" s="7" t="s">
        <v>49</v>
      </c>
      <c r="C5467" s="144" t="s">
        <v>3024</v>
      </c>
      <c r="D5467" s="145">
        <v>437</v>
      </c>
      <c r="E5467" s="147">
        <v>43371</v>
      </c>
    </row>
    <row r="5468" spans="1:5" s="7" customFormat="1">
      <c r="A5468" s="7" t="s">
        <v>49</v>
      </c>
      <c r="C5468" s="144" t="s">
        <v>3028</v>
      </c>
      <c r="D5468" s="145">
        <v>298</v>
      </c>
      <c r="E5468" s="147">
        <v>43371</v>
      </c>
    </row>
    <row r="5469" spans="1:5" s="7" customFormat="1">
      <c r="A5469" s="7" t="s">
        <v>49</v>
      </c>
      <c r="C5469" s="144" t="s">
        <v>3032</v>
      </c>
      <c r="D5469" s="145">
        <v>207</v>
      </c>
      <c r="E5469" s="147">
        <v>43371</v>
      </c>
    </row>
    <row r="5470" spans="1:5" s="7" customFormat="1">
      <c r="A5470" s="7" t="s">
        <v>49</v>
      </c>
      <c r="C5470" s="144" t="s">
        <v>3035</v>
      </c>
      <c r="D5470" s="145">
        <v>401</v>
      </c>
      <c r="E5470" s="147">
        <v>43371</v>
      </c>
    </row>
    <row r="5471" spans="1:5" s="7" customFormat="1">
      <c r="A5471" s="7" t="s">
        <v>49</v>
      </c>
      <c r="C5471" s="144" t="s">
        <v>8876</v>
      </c>
      <c r="D5471" s="145">
        <v>0</v>
      </c>
      <c r="E5471" s="147">
        <v>43371</v>
      </c>
    </row>
    <row r="5472" spans="1:5" s="7" customFormat="1">
      <c r="A5472" s="7" t="s">
        <v>49</v>
      </c>
      <c r="C5472" s="144" t="s">
        <v>8879</v>
      </c>
      <c r="D5472" s="145">
        <v>0</v>
      </c>
      <c r="E5472" s="147">
        <v>43371</v>
      </c>
    </row>
    <row r="5473" spans="1:5" s="7" customFormat="1">
      <c r="A5473" s="7" t="s">
        <v>49</v>
      </c>
      <c r="C5473" s="144" t="s">
        <v>3037</v>
      </c>
      <c r="D5473" s="145">
        <v>461</v>
      </c>
      <c r="E5473" s="147">
        <v>43371</v>
      </c>
    </row>
    <row r="5474" spans="1:5" s="7" customFormat="1">
      <c r="A5474" s="7" t="s">
        <v>49</v>
      </c>
      <c r="C5474" s="144" t="s">
        <v>3040</v>
      </c>
      <c r="D5474" s="145">
        <v>990</v>
      </c>
      <c r="E5474" s="147">
        <v>43371</v>
      </c>
    </row>
    <row r="5475" spans="1:5" s="7" customFormat="1">
      <c r="A5475" s="7" t="s">
        <v>49</v>
      </c>
      <c r="C5475" s="144" t="s">
        <v>3042</v>
      </c>
      <c r="D5475" s="145">
        <v>214</v>
      </c>
      <c r="E5475" s="147">
        <v>43371</v>
      </c>
    </row>
    <row r="5476" spans="1:5" s="7" customFormat="1">
      <c r="A5476" s="7" t="s">
        <v>49</v>
      </c>
      <c r="C5476" s="144" t="s">
        <v>3045</v>
      </c>
      <c r="D5476" s="145">
        <v>160</v>
      </c>
      <c r="E5476" s="147">
        <v>43371</v>
      </c>
    </row>
    <row r="5477" spans="1:5" s="7" customFormat="1">
      <c r="A5477" s="7" t="s">
        <v>49</v>
      </c>
      <c r="C5477" s="144" t="s">
        <v>3047</v>
      </c>
      <c r="D5477" s="145">
        <v>30</v>
      </c>
      <c r="E5477" s="147">
        <v>43371</v>
      </c>
    </row>
    <row r="5478" spans="1:5" s="7" customFormat="1">
      <c r="A5478" s="7" t="s">
        <v>49</v>
      </c>
      <c r="C5478" s="144" t="s">
        <v>3049</v>
      </c>
      <c r="D5478" s="145">
        <v>398</v>
      </c>
      <c r="E5478" s="147">
        <v>43371</v>
      </c>
    </row>
    <row r="5479" spans="1:5" s="7" customFormat="1">
      <c r="A5479" s="7" t="s">
        <v>49</v>
      </c>
      <c r="C5479" s="144" t="s">
        <v>3051</v>
      </c>
      <c r="D5479" s="145">
        <v>409</v>
      </c>
      <c r="E5479" s="147">
        <v>43371</v>
      </c>
    </row>
    <row r="5480" spans="1:5" s="7" customFormat="1">
      <c r="A5480" s="7" t="s">
        <v>49</v>
      </c>
      <c r="C5480" s="144" t="s">
        <v>3053</v>
      </c>
      <c r="D5480" s="145">
        <v>2</v>
      </c>
      <c r="E5480" s="147">
        <v>43371</v>
      </c>
    </row>
    <row r="5481" spans="1:5" s="7" customFormat="1">
      <c r="A5481" s="7" t="s">
        <v>49</v>
      </c>
      <c r="C5481" s="144" t="s">
        <v>3777</v>
      </c>
      <c r="D5481" s="145">
        <v>274</v>
      </c>
      <c r="E5481" s="147">
        <v>43371</v>
      </c>
    </row>
    <row r="5482" spans="1:5" s="7" customFormat="1">
      <c r="A5482" s="7" t="s">
        <v>49</v>
      </c>
      <c r="C5482" s="144" t="s">
        <v>3778</v>
      </c>
      <c r="D5482" s="145">
        <v>70</v>
      </c>
      <c r="E5482" s="147">
        <v>43371</v>
      </c>
    </row>
    <row r="5483" spans="1:5" s="7" customFormat="1">
      <c r="A5483" s="7" t="s">
        <v>49</v>
      </c>
      <c r="C5483" s="144" t="s">
        <v>3688</v>
      </c>
      <c r="D5483" s="145">
        <v>13</v>
      </c>
      <c r="E5483" s="147">
        <v>43371</v>
      </c>
    </row>
    <row r="5484" spans="1:5" s="7" customFormat="1">
      <c r="A5484" s="7" t="s">
        <v>49</v>
      </c>
      <c r="C5484" s="144" t="s">
        <v>3779</v>
      </c>
      <c r="D5484" s="145">
        <v>160</v>
      </c>
      <c r="E5484" s="147">
        <v>43371</v>
      </c>
    </row>
    <row r="5485" spans="1:5" s="7" customFormat="1">
      <c r="A5485" s="7" t="s">
        <v>49</v>
      </c>
      <c r="C5485" s="144" t="s">
        <v>3055</v>
      </c>
      <c r="D5485" s="145">
        <v>75</v>
      </c>
      <c r="E5485" s="147">
        <v>43371</v>
      </c>
    </row>
    <row r="5486" spans="1:5" s="7" customFormat="1">
      <c r="A5486" s="7" t="s">
        <v>49</v>
      </c>
      <c r="C5486" s="144" t="s">
        <v>3058</v>
      </c>
      <c r="D5486" s="145">
        <v>384</v>
      </c>
      <c r="E5486" s="147">
        <v>43371</v>
      </c>
    </row>
    <row r="5487" spans="1:5" s="7" customFormat="1">
      <c r="A5487" s="7" t="s">
        <v>49</v>
      </c>
      <c r="C5487" s="144" t="s">
        <v>3060</v>
      </c>
      <c r="D5487" s="145">
        <v>327</v>
      </c>
      <c r="E5487" s="147">
        <v>43371</v>
      </c>
    </row>
    <row r="5488" spans="1:5" s="7" customFormat="1">
      <c r="A5488" s="7" t="s">
        <v>49</v>
      </c>
      <c r="C5488" s="144" t="s">
        <v>3062</v>
      </c>
      <c r="D5488" s="145">
        <v>515</v>
      </c>
      <c r="E5488" s="147">
        <v>43371</v>
      </c>
    </row>
    <row r="5489" spans="1:5" s="7" customFormat="1">
      <c r="A5489" s="7" t="s">
        <v>49</v>
      </c>
      <c r="C5489" s="144" t="s">
        <v>3064</v>
      </c>
      <c r="D5489" s="145">
        <v>723</v>
      </c>
      <c r="E5489" s="147">
        <v>43371</v>
      </c>
    </row>
    <row r="5490" spans="1:5" s="7" customFormat="1">
      <c r="A5490" s="7" t="s">
        <v>49</v>
      </c>
      <c r="C5490" s="144" t="s">
        <v>3066</v>
      </c>
      <c r="D5490" s="145">
        <v>31</v>
      </c>
      <c r="E5490" s="147">
        <v>43371</v>
      </c>
    </row>
    <row r="5491" spans="1:5" s="7" customFormat="1">
      <c r="A5491" s="7" t="s">
        <v>49</v>
      </c>
      <c r="C5491" s="144" t="s">
        <v>3068</v>
      </c>
      <c r="D5491" s="145">
        <v>260</v>
      </c>
      <c r="E5491" s="147">
        <v>43371</v>
      </c>
    </row>
    <row r="5492" spans="1:5" s="7" customFormat="1">
      <c r="A5492" s="7" t="s">
        <v>49</v>
      </c>
      <c r="C5492" s="144" t="s">
        <v>3070</v>
      </c>
      <c r="D5492" s="145">
        <v>272</v>
      </c>
      <c r="E5492" s="147">
        <v>43371</v>
      </c>
    </row>
    <row r="5493" spans="1:5" s="7" customFormat="1">
      <c r="A5493" s="7" t="s">
        <v>49</v>
      </c>
      <c r="C5493" s="144" t="s">
        <v>3072</v>
      </c>
      <c r="D5493" s="145">
        <v>131</v>
      </c>
      <c r="E5493" s="147">
        <v>43371</v>
      </c>
    </row>
    <row r="5494" spans="1:5" s="7" customFormat="1">
      <c r="A5494" s="7" t="s">
        <v>49</v>
      </c>
      <c r="C5494" s="144" t="s">
        <v>3074</v>
      </c>
      <c r="D5494" s="145">
        <v>318</v>
      </c>
      <c r="E5494" s="147">
        <v>43371</v>
      </c>
    </row>
    <row r="5495" spans="1:5" s="7" customFormat="1">
      <c r="A5495" s="7" t="s">
        <v>49</v>
      </c>
      <c r="C5495" s="144" t="s">
        <v>3077</v>
      </c>
      <c r="D5495" s="145">
        <v>478</v>
      </c>
      <c r="E5495" s="147">
        <v>43371</v>
      </c>
    </row>
    <row r="5496" spans="1:5" s="7" customFormat="1">
      <c r="A5496" s="7" t="s">
        <v>49</v>
      </c>
      <c r="C5496" s="144" t="s">
        <v>3079</v>
      </c>
      <c r="D5496" s="145">
        <v>216</v>
      </c>
      <c r="E5496" s="147">
        <v>43371</v>
      </c>
    </row>
    <row r="5497" spans="1:5" s="7" customFormat="1">
      <c r="A5497" s="7" t="s">
        <v>49</v>
      </c>
      <c r="C5497" s="144" t="s">
        <v>3081</v>
      </c>
      <c r="D5497" s="145">
        <v>185</v>
      </c>
      <c r="E5497" s="147">
        <v>43371</v>
      </c>
    </row>
    <row r="5498" spans="1:5" s="7" customFormat="1">
      <c r="A5498" s="7" t="s">
        <v>49</v>
      </c>
      <c r="C5498" s="144" t="s">
        <v>3083</v>
      </c>
      <c r="D5498" s="145">
        <v>447</v>
      </c>
      <c r="E5498" s="147">
        <v>43371</v>
      </c>
    </row>
    <row r="5499" spans="1:5" s="7" customFormat="1">
      <c r="A5499" s="7" t="s">
        <v>49</v>
      </c>
      <c r="C5499" s="144" t="s">
        <v>3085</v>
      </c>
      <c r="D5499" s="145">
        <v>48</v>
      </c>
      <c r="E5499" s="147">
        <v>43371</v>
      </c>
    </row>
    <row r="5500" spans="1:5" s="7" customFormat="1">
      <c r="A5500" s="7" t="s">
        <v>49</v>
      </c>
      <c r="C5500" s="144" t="s">
        <v>3088</v>
      </c>
      <c r="D5500" s="145">
        <v>200</v>
      </c>
      <c r="E5500" s="147">
        <v>43371</v>
      </c>
    </row>
    <row r="5501" spans="1:5" s="7" customFormat="1">
      <c r="A5501" s="7" t="s">
        <v>49</v>
      </c>
      <c r="C5501" s="144" t="s">
        <v>3090</v>
      </c>
      <c r="D5501" s="145">
        <v>341</v>
      </c>
      <c r="E5501" s="147">
        <v>43371</v>
      </c>
    </row>
    <row r="5502" spans="1:5" s="7" customFormat="1">
      <c r="A5502" s="7" t="s">
        <v>49</v>
      </c>
      <c r="C5502" s="144" t="s">
        <v>3092</v>
      </c>
      <c r="D5502" s="145">
        <v>293</v>
      </c>
      <c r="E5502" s="147">
        <v>43371</v>
      </c>
    </row>
    <row r="5503" spans="1:5" s="7" customFormat="1">
      <c r="A5503" s="7" t="s">
        <v>49</v>
      </c>
      <c r="C5503" s="144" t="s">
        <v>3095</v>
      </c>
      <c r="D5503" s="145">
        <v>7</v>
      </c>
      <c r="E5503" s="147">
        <v>43371</v>
      </c>
    </row>
    <row r="5504" spans="1:5" s="7" customFormat="1">
      <c r="A5504" s="7" t="s">
        <v>49</v>
      </c>
      <c r="C5504" s="144" t="s">
        <v>3097</v>
      </c>
      <c r="D5504" s="145">
        <v>215</v>
      </c>
      <c r="E5504" s="147">
        <v>43371</v>
      </c>
    </row>
    <row r="5505" spans="1:5" s="7" customFormat="1">
      <c r="A5505" s="7" t="s">
        <v>49</v>
      </c>
      <c r="C5505" s="144" t="s">
        <v>1923</v>
      </c>
      <c r="D5505" s="145">
        <v>291</v>
      </c>
      <c r="E5505" s="147">
        <v>43371</v>
      </c>
    </row>
    <row r="5506" spans="1:5" s="7" customFormat="1">
      <c r="A5506" s="7" t="s">
        <v>49</v>
      </c>
      <c r="C5506" s="144" t="s">
        <v>1927</v>
      </c>
      <c r="D5506" s="145">
        <v>511</v>
      </c>
      <c r="E5506" s="147">
        <v>43371</v>
      </c>
    </row>
    <row r="5507" spans="1:5" s="7" customFormat="1">
      <c r="A5507" s="7" t="s">
        <v>49</v>
      </c>
      <c r="C5507" s="144" t="s">
        <v>1931</v>
      </c>
      <c r="D5507" s="145">
        <v>505</v>
      </c>
      <c r="E5507" s="147">
        <v>43371</v>
      </c>
    </row>
    <row r="5508" spans="1:5" s="7" customFormat="1">
      <c r="A5508" s="7" t="s">
        <v>49</v>
      </c>
      <c r="C5508" s="144" t="s">
        <v>1934</v>
      </c>
      <c r="D5508" s="145">
        <v>363</v>
      </c>
      <c r="E5508" s="147">
        <v>43371</v>
      </c>
    </row>
    <row r="5509" spans="1:5" s="7" customFormat="1">
      <c r="A5509" s="7" t="s">
        <v>49</v>
      </c>
      <c r="C5509" s="144" t="s">
        <v>1937</v>
      </c>
      <c r="D5509" s="145">
        <v>213</v>
      </c>
      <c r="E5509" s="147">
        <v>43371</v>
      </c>
    </row>
    <row r="5510" spans="1:5" s="7" customFormat="1">
      <c r="A5510" s="7" t="s">
        <v>49</v>
      </c>
      <c r="C5510" s="144" t="s">
        <v>1940</v>
      </c>
      <c r="D5510" s="145">
        <v>304</v>
      </c>
      <c r="E5510" s="147">
        <v>43371</v>
      </c>
    </row>
    <row r="5511" spans="1:5" s="7" customFormat="1">
      <c r="A5511" s="7" t="s">
        <v>49</v>
      </c>
      <c r="C5511" s="144" t="s">
        <v>1943</v>
      </c>
      <c r="D5511" s="145">
        <v>44</v>
      </c>
      <c r="E5511" s="147">
        <v>43371</v>
      </c>
    </row>
    <row r="5512" spans="1:5" s="7" customFormat="1">
      <c r="A5512" s="7" t="s">
        <v>49</v>
      </c>
      <c r="C5512" s="144" t="s">
        <v>1946</v>
      </c>
      <c r="D5512" s="145">
        <v>51</v>
      </c>
      <c r="E5512" s="147">
        <v>43371</v>
      </c>
    </row>
    <row r="5513" spans="1:5" s="7" customFormat="1">
      <c r="A5513" s="7" t="s">
        <v>49</v>
      </c>
      <c r="C5513" s="144" t="s">
        <v>1949</v>
      </c>
      <c r="D5513" s="145">
        <v>144</v>
      </c>
      <c r="E5513" s="147">
        <v>43371</v>
      </c>
    </row>
    <row r="5514" spans="1:5" s="7" customFormat="1">
      <c r="A5514" s="7" t="s">
        <v>49</v>
      </c>
      <c r="C5514" s="144" t="s">
        <v>1952</v>
      </c>
      <c r="D5514" s="145">
        <v>115</v>
      </c>
      <c r="E5514" s="147">
        <v>43371</v>
      </c>
    </row>
    <row r="5515" spans="1:5" s="7" customFormat="1">
      <c r="A5515" s="7" t="s">
        <v>49</v>
      </c>
      <c r="C5515" s="144" t="s">
        <v>1955</v>
      </c>
      <c r="D5515" s="145">
        <v>338</v>
      </c>
      <c r="E5515" s="147">
        <v>43371</v>
      </c>
    </row>
    <row r="5516" spans="1:5" s="7" customFormat="1">
      <c r="A5516" s="7" t="s">
        <v>49</v>
      </c>
      <c r="C5516" s="144" t="s">
        <v>6868</v>
      </c>
      <c r="D5516" s="145">
        <v>36</v>
      </c>
      <c r="E5516" s="147">
        <v>43371</v>
      </c>
    </row>
    <row r="5517" spans="1:5" s="7" customFormat="1">
      <c r="A5517" s="7" t="s">
        <v>49</v>
      </c>
      <c r="C5517" s="144" t="s">
        <v>1959</v>
      </c>
      <c r="D5517" s="145">
        <v>185</v>
      </c>
      <c r="E5517" s="147">
        <v>43371</v>
      </c>
    </row>
    <row r="5518" spans="1:5" s="7" customFormat="1">
      <c r="A5518" s="7" t="s">
        <v>49</v>
      </c>
      <c r="C5518" s="144" t="s">
        <v>3780</v>
      </c>
      <c r="D5518" s="145">
        <v>56</v>
      </c>
      <c r="E5518" s="147">
        <v>43371</v>
      </c>
    </row>
    <row r="5519" spans="1:5" s="7" customFormat="1">
      <c r="A5519" s="7" t="s">
        <v>49</v>
      </c>
      <c r="C5519" s="144" t="s">
        <v>1963</v>
      </c>
      <c r="D5519" s="145">
        <v>210</v>
      </c>
      <c r="E5519" s="147">
        <v>43371</v>
      </c>
    </row>
    <row r="5520" spans="1:5" s="7" customFormat="1">
      <c r="A5520" s="7" t="s">
        <v>49</v>
      </c>
      <c r="C5520" s="144" t="s">
        <v>9229</v>
      </c>
      <c r="D5520" s="145">
        <v>0</v>
      </c>
      <c r="E5520" s="147">
        <v>43371</v>
      </c>
    </row>
    <row r="5521" spans="1:5" s="7" customFormat="1">
      <c r="A5521" s="7" t="s">
        <v>49</v>
      </c>
      <c r="C5521" s="144" t="s">
        <v>6877</v>
      </c>
      <c r="D5521" s="145">
        <v>0</v>
      </c>
      <c r="E5521" s="147">
        <v>43371</v>
      </c>
    </row>
    <row r="5522" spans="1:5" s="7" customFormat="1">
      <c r="A5522" s="7" t="s">
        <v>49</v>
      </c>
      <c r="C5522" s="144" t="s">
        <v>6543</v>
      </c>
      <c r="D5522" s="145">
        <v>4</v>
      </c>
      <c r="E5522" s="147">
        <v>43371</v>
      </c>
    </row>
    <row r="5523" spans="1:5" s="7" customFormat="1">
      <c r="A5523" s="7" t="s">
        <v>49</v>
      </c>
      <c r="C5523" s="144" t="s">
        <v>6547</v>
      </c>
      <c r="D5523" s="145">
        <v>5</v>
      </c>
      <c r="E5523" s="147">
        <v>43371</v>
      </c>
    </row>
    <row r="5524" spans="1:5" s="7" customFormat="1">
      <c r="A5524" s="7" t="s">
        <v>49</v>
      </c>
      <c r="C5524" s="144" t="s">
        <v>6551</v>
      </c>
      <c r="D5524" s="145">
        <v>4</v>
      </c>
      <c r="E5524" s="147">
        <v>43371</v>
      </c>
    </row>
    <row r="5525" spans="1:5" s="7" customFormat="1">
      <c r="A5525" s="7" t="s">
        <v>49</v>
      </c>
      <c r="C5525" s="144" t="s">
        <v>1966</v>
      </c>
      <c r="D5525" s="145">
        <v>1423</v>
      </c>
      <c r="E5525" s="147">
        <v>43371</v>
      </c>
    </row>
    <row r="5526" spans="1:5" s="7" customFormat="1">
      <c r="A5526" s="7" t="s">
        <v>49</v>
      </c>
      <c r="C5526" s="144" t="s">
        <v>1969</v>
      </c>
      <c r="D5526" s="145">
        <v>1089</v>
      </c>
      <c r="E5526" s="147">
        <v>43371</v>
      </c>
    </row>
    <row r="5527" spans="1:5" s="7" customFormat="1">
      <c r="A5527" s="7" t="s">
        <v>49</v>
      </c>
      <c r="C5527" s="144" t="s">
        <v>1972</v>
      </c>
      <c r="D5527" s="145">
        <v>1228</v>
      </c>
      <c r="E5527" s="147">
        <v>43371</v>
      </c>
    </row>
    <row r="5528" spans="1:5" s="7" customFormat="1">
      <c r="A5528" s="7" t="s">
        <v>49</v>
      </c>
      <c r="C5528" s="144" t="s">
        <v>1975</v>
      </c>
      <c r="D5528" s="145">
        <v>747</v>
      </c>
      <c r="E5528" s="147">
        <v>43371</v>
      </c>
    </row>
    <row r="5529" spans="1:5" s="7" customFormat="1">
      <c r="A5529" s="7" t="s">
        <v>49</v>
      </c>
      <c r="C5529" s="144" t="s">
        <v>1978</v>
      </c>
      <c r="D5529" s="145">
        <v>1064</v>
      </c>
      <c r="E5529" s="147">
        <v>43371</v>
      </c>
    </row>
    <row r="5530" spans="1:5" s="7" customFormat="1">
      <c r="A5530" s="7" t="s">
        <v>49</v>
      </c>
      <c r="C5530" s="144" t="s">
        <v>1985</v>
      </c>
      <c r="D5530" s="145">
        <v>96</v>
      </c>
      <c r="E5530" s="147">
        <v>43371</v>
      </c>
    </row>
    <row r="5531" spans="1:5" s="7" customFormat="1">
      <c r="A5531" s="7" t="s">
        <v>49</v>
      </c>
      <c r="C5531" s="144" t="s">
        <v>1988</v>
      </c>
      <c r="D5531" s="145">
        <v>95</v>
      </c>
      <c r="E5531" s="147">
        <v>43371</v>
      </c>
    </row>
    <row r="5532" spans="1:5" s="7" customFormat="1">
      <c r="A5532" s="7" t="s">
        <v>49</v>
      </c>
      <c r="C5532" s="144" t="s">
        <v>1992</v>
      </c>
      <c r="D5532" s="145">
        <v>1</v>
      </c>
      <c r="E5532" s="147">
        <v>43371</v>
      </c>
    </row>
    <row r="5533" spans="1:5" s="7" customFormat="1">
      <c r="A5533" s="7" t="s">
        <v>49</v>
      </c>
      <c r="C5533" s="144" t="s">
        <v>6898</v>
      </c>
      <c r="D5533" s="145">
        <v>182</v>
      </c>
      <c r="E5533" s="147">
        <v>43371</v>
      </c>
    </row>
    <row r="5534" spans="1:5" s="7" customFormat="1">
      <c r="A5534" s="7" t="s">
        <v>49</v>
      </c>
      <c r="C5534" s="144" t="s">
        <v>3781</v>
      </c>
      <c r="D5534" s="145">
        <v>63</v>
      </c>
      <c r="E5534" s="147">
        <v>43371</v>
      </c>
    </row>
    <row r="5535" spans="1:5" s="7" customFormat="1">
      <c r="A5535" s="7" t="s">
        <v>49</v>
      </c>
      <c r="C5535" s="144" t="s">
        <v>6901</v>
      </c>
      <c r="D5535" s="145">
        <v>102</v>
      </c>
      <c r="E5535" s="147">
        <v>43371</v>
      </c>
    </row>
    <row r="5536" spans="1:5" s="7" customFormat="1">
      <c r="A5536" s="7" t="s">
        <v>49</v>
      </c>
      <c r="C5536" s="144" t="s">
        <v>1995</v>
      </c>
      <c r="D5536" s="145">
        <v>164</v>
      </c>
      <c r="E5536" s="147">
        <v>43371</v>
      </c>
    </row>
    <row r="5537" spans="1:5" s="7" customFormat="1">
      <c r="A5537" s="7" t="s">
        <v>49</v>
      </c>
      <c r="C5537" s="144" t="s">
        <v>6906</v>
      </c>
      <c r="D5537" s="145">
        <v>17</v>
      </c>
      <c r="E5537" s="147">
        <v>43371</v>
      </c>
    </row>
    <row r="5538" spans="1:5" s="7" customFormat="1">
      <c r="A5538" s="7" t="s">
        <v>49</v>
      </c>
      <c r="C5538" s="144" t="s">
        <v>6908</v>
      </c>
      <c r="D5538" s="145">
        <v>14</v>
      </c>
      <c r="E5538" s="147">
        <v>43371</v>
      </c>
    </row>
    <row r="5539" spans="1:5" s="7" customFormat="1">
      <c r="A5539" s="7" t="s">
        <v>49</v>
      </c>
      <c r="C5539" s="144" t="s">
        <v>3782</v>
      </c>
      <c r="D5539" s="145">
        <v>35</v>
      </c>
      <c r="E5539" s="147">
        <v>43371</v>
      </c>
    </row>
    <row r="5540" spans="1:5" s="7" customFormat="1">
      <c r="A5540" s="7" t="s">
        <v>49</v>
      </c>
      <c r="C5540" s="144" t="s">
        <v>6911</v>
      </c>
      <c r="D5540" s="145">
        <v>1</v>
      </c>
      <c r="E5540" s="147">
        <v>43371</v>
      </c>
    </row>
    <row r="5541" spans="1:5" s="7" customFormat="1">
      <c r="A5541" s="7" t="s">
        <v>49</v>
      </c>
      <c r="C5541" s="144" t="s">
        <v>9230</v>
      </c>
      <c r="D5541" s="145">
        <v>0</v>
      </c>
      <c r="E5541" s="147">
        <v>43371</v>
      </c>
    </row>
    <row r="5542" spans="1:5" s="7" customFormat="1">
      <c r="A5542" s="7" t="s">
        <v>49</v>
      </c>
      <c r="C5542" s="144" t="s">
        <v>1999</v>
      </c>
      <c r="D5542" s="145">
        <v>155</v>
      </c>
      <c r="E5542" s="147">
        <v>43371</v>
      </c>
    </row>
    <row r="5543" spans="1:5" s="7" customFormat="1">
      <c r="A5543" s="7" t="s">
        <v>49</v>
      </c>
      <c r="C5543" s="144" t="s">
        <v>2002</v>
      </c>
      <c r="D5543" s="145">
        <v>0</v>
      </c>
      <c r="E5543" s="147">
        <v>43371</v>
      </c>
    </row>
    <row r="5544" spans="1:5" s="7" customFormat="1">
      <c r="A5544" s="7" t="s">
        <v>49</v>
      </c>
      <c r="C5544" s="144" t="s">
        <v>2005</v>
      </c>
      <c r="D5544" s="145">
        <v>56</v>
      </c>
      <c r="E5544" s="147">
        <v>43371</v>
      </c>
    </row>
    <row r="5545" spans="1:5" s="7" customFormat="1">
      <c r="A5545" s="7" t="s">
        <v>49</v>
      </c>
      <c r="C5545" s="144" t="s">
        <v>2008</v>
      </c>
      <c r="D5545" s="145">
        <v>159</v>
      </c>
      <c r="E5545" s="147">
        <v>43371</v>
      </c>
    </row>
    <row r="5546" spans="1:5" s="7" customFormat="1">
      <c r="A5546" s="7" t="s">
        <v>49</v>
      </c>
      <c r="C5546" s="144" t="s">
        <v>2011</v>
      </c>
      <c r="D5546" s="145">
        <v>174</v>
      </c>
      <c r="E5546" s="147">
        <v>43371</v>
      </c>
    </row>
    <row r="5547" spans="1:5" s="7" customFormat="1">
      <c r="A5547" s="7" t="s">
        <v>49</v>
      </c>
      <c r="C5547" s="144" t="s">
        <v>2015</v>
      </c>
      <c r="D5547" s="145">
        <v>44</v>
      </c>
      <c r="E5547" s="147">
        <v>43371</v>
      </c>
    </row>
    <row r="5548" spans="1:5" s="7" customFormat="1">
      <c r="A5548" s="7" t="s">
        <v>49</v>
      </c>
      <c r="C5548" s="144" t="s">
        <v>2018</v>
      </c>
      <c r="D5548" s="145">
        <v>1</v>
      </c>
      <c r="E5548" s="147">
        <v>43371</v>
      </c>
    </row>
    <row r="5549" spans="1:5" s="7" customFormat="1">
      <c r="A5549" s="7" t="s">
        <v>49</v>
      </c>
      <c r="C5549" s="144" t="s">
        <v>2021</v>
      </c>
      <c r="D5549" s="145">
        <v>401</v>
      </c>
      <c r="E5549" s="147">
        <v>43371</v>
      </c>
    </row>
    <row r="5550" spans="1:5" s="7" customFormat="1">
      <c r="A5550" s="7" t="s">
        <v>49</v>
      </c>
      <c r="C5550" s="144" t="s">
        <v>2024</v>
      </c>
      <c r="D5550" s="145">
        <v>1033</v>
      </c>
      <c r="E5550" s="147">
        <v>43371</v>
      </c>
    </row>
    <row r="5551" spans="1:5" s="7" customFormat="1">
      <c r="A5551" s="7" t="s">
        <v>49</v>
      </c>
      <c r="C5551" s="144" t="s">
        <v>2027</v>
      </c>
      <c r="D5551" s="145">
        <v>1119</v>
      </c>
      <c r="E5551" s="147">
        <v>43371</v>
      </c>
    </row>
    <row r="5552" spans="1:5" s="7" customFormat="1">
      <c r="A5552" s="7" t="s">
        <v>49</v>
      </c>
      <c r="C5552" s="144" t="s">
        <v>2030</v>
      </c>
      <c r="D5552" s="145">
        <v>211</v>
      </c>
      <c r="E5552" s="147">
        <v>43371</v>
      </c>
    </row>
    <row r="5553" spans="1:5" s="7" customFormat="1">
      <c r="A5553" s="7" t="s">
        <v>49</v>
      </c>
      <c r="C5553" s="144" t="s">
        <v>2033</v>
      </c>
      <c r="D5553" s="145">
        <v>557</v>
      </c>
      <c r="E5553" s="147">
        <v>43371</v>
      </c>
    </row>
    <row r="5554" spans="1:5" s="7" customFormat="1">
      <c r="A5554" s="7" t="s">
        <v>49</v>
      </c>
      <c r="C5554" s="144" t="s">
        <v>6944</v>
      </c>
      <c r="D5554" s="145">
        <v>54</v>
      </c>
      <c r="E5554" s="147">
        <v>43371</v>
      </c>
    </row>
    <row r="5555" spans="1:5" s="7" customFormat="1">
      <c r="A5555" s="7" t="s">
        <v>49</v>
      </c>
      <c r="C5555" s="144" t="s">
        <v>6946</v>
      </c>
      <c r="D5555" s="145">
        <v>7</v>
      </c>
      <c r="E5555" s="147">
        <v>43371</v>
      </c>
    </row>
    <row r="5556" spans="1:5" s="7" customFormat="1">
      <c r="A5556" s="7" t="s">
        <v>49</v>
      </c>
      <c r="C5556" s="144" t="s">
        <v>2036</v>
      </c>
      <c r="D5556" s="145">
        <v>659</v>
      </c>
      <c r="E5556" s="147">
        <v>43371</v>
      </c>
    </row>
    <row r="5557" spans="1:5" s="7" customFormat="1">
      <c r="A5557" s="7" t="s">
        <v>49</v>
      </c>
      <c r="C5557" s="144" t="s">
        <v>2041</v>
      </c>
      <c r="D5557" s="145">
        <v>249</v>
      </c>
      <c r="E5557" s="147">
        <v>43371</v>
      </c>
    </row>
    <row r="5558" spans="1:5" s="7" customFormat="1">
      <c r="A5558" s="7" t="s">
        <v>49</v>
      </c>
      <c r="C5558" s="144" t="s">
        <v>3783</v>
      </c>
      <c r="D5558" s="145">
        <v>542</v>
      </c>
      <c r="E5558" s="147">
        <v>43371</v>
      </c>
    </row>
    <row r="5559" spans="1:5" s="7" customFormat="1">
      <c r="A5559" s="7" t="s">
        <v>49</v>
      </c>
      <c r="C5559" s="144" t="s">
        <v>6952</v>
      </c>
      <c r="D5559" s="145">
        <v>130</v>
      </c>
      <c r="E5559" s="147">
        <v>43371</v>
      </c>
    </row>
    <row r="5560" spans="1:5" s="7" customFormat="1">
      <c r="A5560" s="7" t="s">
        <v>49</v>
      </c>
      <c r="C5560" s="144" t="s">
        <v>2045</v>
      </c>
      <c r="D5560" s="145">
        <v>74</v>
      </c>
      <c r="E5560" s="147">
        <v>43371</v>
      </c>
    </row>
    <row r="5561" spans="1:5" s="7" customFormat="1">
      <c r="A5561" s="7" t="s">
        <v>49</v>
      </c>
      <c r="C5561" s="144" t="s">
        <v>2048</v>
      </c>
      <c r="D5561" s="145">
        <v>190</v>
      </c>
      <c r="E5561" s="147">
        <v>43371</v>
      </c>
    </row>
    <row r="5562" spans="1:5" s="7" customFormat="1">
      <c r="A5562" s="7" t="s">
        <v>49</v>
      </c>
      <c r="C5562" s="144" t="s">
        <v>2051</v>
      </c>
      <c r="D5562" s="145">
        <v>284</v>
      </c>
      <c r="E5562" s="147">
        <v>43371</v>
      </c>
    </row>
    <row r="5563" spans="1:5" s="7" customFormat="1">
      <c r="A5563" s="7" t="s">
        <v>49</v>
      </c>
      <c r="C5563" s="144" t="s">
        <v>2054</v>
      </c>
      <c r="D5563" s="145">
        <v>115</v>
      </c>
      <c r="E5563" s="147">
        <v>43371</v>
      </c>
    </row>
    <row r="5564" spans="1:5" s="7" customFormat="1">
      <c r="A5564" s="7" t="s">
        <v>49</v>
      </c>
      <c r="C5564" s="144" t="s">
        <v>3784</v>
      </c>
      <c r="D5564" s="145">
        <v>134</v>
      </c>
      <c r="E5564" s="147">
        <v>43371</v>
      </c>
    </row>
    <row r="5565" spans="1:5" s="7" customFormat="1">
      <c r="A5565" s="7" t="s">
        <v>49</v>
      </c>
      <c r="C5565" s="144" t="s">
        <v>3785</v>
      </c>
      <c r="D5565" s="145">
        <v>118</v>
      </c>
      <c r="E5565" s="147">
        <v>43371</v>
      </c>
    </row>
    <row r="5566" spans="1:5" s="7" customFormat="1">
      <c r="A5566" s="7" t="s">
        <v>49</v>
      </c>
      <c r="C5566" s="144" t="s">
        <v>2057</v>
      </c>
      <c r="D5566" s="145">
        <v>605</v>
      </c>
      <c r="E5566" s="147">
        <v>43371</v>
      </c>
    </row>
    <row r="5567" spans="1:5" s="7" customFormat="1">
      <c r="A5567" s="7" t="s">
        <v>49</v>
      </c>
      <c r="C5567" s="144" t="s">
        <v>2060</v>
      </c>
      <c r="D5567" s="145">
        <v>334</v>
      </c>
      <c r="E5567" s="147">
        <v>43371</v>
      </c>
    </row>
    <row r="5568" spans="1:5" s="7" customFormat="1">
      <c r="A5568" s="7" t="s">
        <v>49</v>
      </c>
      <c r="C5568" s="144" t="s">
        <v>2064</v>
      </c>
      <c r="D5568" s="145">
        <v>191</v>
      </c>
      <c r="E5568" s="147">
        <v>43371</v>
      </c>
    </row>
    <row r="5569" spans="1:5" s="7" customFormat="1">
      <c r="A5569" s="7" t="s">
        <v>49</v>
      </c>
      <c r="C5569" s="144" t="s">
        <v>2067</v>
      </c>
      <c r="D5569" s="145">
        <v>80</v>
      </c>
      <c r="E5569" s="147">
        <v>43371</v>
      </c>
    </row>
    <row r="5570" spans="1:5" s="7" customFormat="1">
      <c r="A5570" s="7" t="s">
        <v>49</v>
      </c>
      <c r="C5570" s="144" t="s">
        <v>6973</v>
      </c>
      <c r="D5570" s="145">
        <v>7</v>
      </c>
      <c r="E5570" s="147">
        <v>43371</v>
      </c>
    </row>
    <row r="5571" spans="1:5" s="7" customFormat="1">
      <c r="A5571" s="7" t="s">
        <v>49</v>
      </c>
      <c r="C5571" s="144" t="s">
        <v>2070</v>
      </c>
      <c r="D5571" s="145">
        <v>458</v>
      </c>
      <c r="E5571" s="147">
        <v>43371</v>
      </c>
    </row>
    <row r="5572" spans="1:5" s="7" customFormat="1">
      <c r="A5572" s="7" t="s">
        <v>49</v>
      </c>
      <c r="C5572" s="144" t="s">
        <v>2073</v>
      </c>
      <c r="D5572" s="145">
        <v>74</v>
      </c>
      <c r="E5572" s="147">
        <v>43371</v>
      </c>
    </row>
    <row r="5573" spans="1:5" s="7" customFormat="1">
      <c r="A5573" s="7" t="s">
        <v>49</v>
      </c>
      <c r="C5573" s="144" t="s">
        <v>2077</v>
      </c>
      <c r="D5573" s="145">
        <v>150</v>
      </c>
      <c r="E5573" s="147">
        <v>43371</v>
      </c>
    </row>
    <row r="5574" spans="1:5" s="7" customFormat="1">
      <c r="A5574" s="7" t="s">
        <v>49</v>
      </c>
      <c r="C5574" s="144" t="s">
        <v>2080</v>
      </c>
      <c r="D5574" s="145">
        <v>479</v>
      </c>
      <c r="E5574" s="147">
        <v>43371</v>
      </c>
    </row>
    <row r="5575" spans="1:5" s="7" customFormat="1">
      <c r="A5575" s="7" t="s">
        <v>49</v>
      </c>
      <c r="C5575" s="144" t="s">
        <v>2083</v>
      </c>
      <c r="D5575" s="145">
        <v>106</v>
      </c>
      <c r="E5575" s="147">
        <v>43371</v>
      </c>
    </row>
    <row r="5576" spans="1:5" s="7" customFormat="1">
      <c r="A5576" s="7" t="s">
        <v>49</v>
      </c>
      <c r="C5576" s="144" t="s">
        <v>9231</v>
      </c>
      <c r="D5576" s="145">
        <v>0</v>
      </c>
      <c r="E5576" s="147">
        <v>43371</v>
      </c>
    </row>
    <row r="5577" spans="1:5" s="7" customFormat="1">
      <c r="A5577" s="7" t="s">
        <v>49</v>
      </c>
      <c r="C5577" s="144" t="s">
        <v>2086</v>
      </c>
      <c r="D5577" s="145">
        <v>83</v>
      </c>
      <c r="E5577" s="147">
        <v>43371</v>
      </c>
    </row>
    <row r="5578" spans="1:5" s="7" customFormat="1">
      <c r="A5578" s="7" t="s">
        <v>49</v>
      </c>
      <c r="C5578" s="144" t="s">
        <v>2090</v>
      </c>
      <c r="D5578" s="145">
        <v>41</v>
      </c>
      <c r="E5578" s="147">
        <v>43371</v>
      </c>
    </row>
    <row r="5579" spans="1:5" s="7" customFormat="1">
      <c r="A5579" s="7" t="s">
        <v>49</v>
      </c>
      <c r="C5579" s="144" t="s">
        <v>2093</v>
      </c>
      <c r="D5579" s="145">
        <v>592</v>
      </c>
      <c r="E5579" s="147">
        <v>43371</v>
      </c>
    </row>
    <row r="5580" spans="1:5" s="7" customFormat="1">
      <c r="A5580" s="7" t="s">
        <v>49</v>
      </c>
      <c r="C5580" s="144" t="s">
        <v>2096</v>
      </c>
      <c r="D5580" s="145">
        <v>2100</v>
      </c>
      <c r="E5580" s="147">
        <v>43371</v>
      </c>
    </row>
    <row r="5581" spans="1:5" s="7" customFormat="1">
      <c r="A5581" s="7" t="s">
        <v>49</v>
      </c>
      <c r="C5581" s="144" t="s">
        <v>2099</v>
      </c>
      <c r="D5581" s="145">
        <v>1744</v>
      </c>
      <c r="E5581" s="147">
        <v>43371</v>
      </c>
    </row>
    <row r="5582" spans="1:5" s="7" customFormat="1">
      <c r="A5582" s="7" t="s">
        <v>49</v>
      </c>
      <c r="C5582" s="144" t="s">
        <v>2102</v>
      </c>
      <c r="D5582" s="145">
        <v>165</v>
      </c>
      <c r="E5582" s="147">
        <v>43371</v>
      </c>
    </row>
    <row r="5583" spans="1:5" s="7" customFormat="1">
      <c r="A5583" s="7" t="s">
        <v>49</v>
      </c>
      <c r="C5583" s="144" t="s">
        <v>6997</v>
      </c>
      <c r="D5583" s="145">
        <v>543</v>
      </c>
      <c r="E5583" s="147">
        <v>43371</v>
      </c>
    </row>
    <row r="5584" spans="1:5" s="7" customFormat="1">
      <c r="A5584" s="7" t="s">
        <v>49</v>
      </c>
      <c r="C5584" s="144" t="s">
        <v>2105</v>
      </c>
      <c r="D5584" s="145">
        <v>2</v>
      </c>
      <c r="E5584" s="147">
        <v>43371</v>
      </c>
    </row>
    <row r="5585" spans="1:5" s="7" customFormat="1">
      <c r="A5585" s="7" t="s">
        <v>49</v>
      </c>
      <c r="C5585" s="144" t="s">
        <v>4994</v>
      </c>
      <c r="D5585" s="145">
        <v>21</v>
      </c>
      <c r="E5585" s="147">
        <v>43371</v>
      </c>
    </row>
    <row r="5586" spans="1:5" s="7" customFormat="1">
      <c r="A5586" s="7" t="s">
        <v>49</v>
      </c>
      <c r="C5586" s="144" t="s">
        <v>7002</v>
      </c>
      <c r="D5586" s="145">
        <v>146</v>
      </c>
      <c r="E5586" s="147">
        <v>43371</v>
      </c>
    </row>
    <row r="5587" spans="1:5" s="7" customFormat="1">
      <c r="A5587" s="7" t="s">
        <v>49</v>
      </c>
      <c r="C5587" s="144" t="s">
        <v>7004</v>
      </c>
      <c r="D5587" s="145">
        <v>263</v>
      </c>
      <c r="E5587" s="147">
        <v>43371</v>
      </c>
    </row>
    <row r="5588" spans="1:5" s="7" customFormat="1">
      <c r="A5588" s="7" t="s">
        <v>49</v>
      </c>
      <c r="C5588" s="144" t="s">
        <v>7006</v>
      </c>
      <c r="D5588" s="145">
        <v>42</v>
      </c>
      <c r="E5588" s="147">
        <v>43371</v>
      </c>
    </row>
    <row r="5589" spans="1:5" s="7" customFormat="1">
      <c r="A5589" s="7" t="s">
        <v>49</v>
      </c>
      <c r="C5589" s="144" t="s">
        <v>7008</v>
      </c>
      <c r="D5589" s="145">
        <v>29</v>
      </c>
      <c r="E5589" s="147">
        <v>43371</v>
      </c>
    </row>
    <row r="5590" spans="1:5" s="7" customFormat="1">
      <c r="A5590" s="7" t="s">
        <v>49</v>
      </c>
      <c r="C5590" s="144" t="s">
        <v>7010</v>
      </c>
      <c r="D5590" s="145">
        <v>0</v>
      </c>
      <c r="E5590" s="147">
        <v>43371</v>
      </c>
    </row>
    <row r="5591" spans="1:5" s="7" customFormat="1">
      <c r="A5591" s="7" t="s">
        <v>49</v>
      </c>
      <c r="C5591" s="144" t="s">
        <v>7012</v>
      </c>
      <c r="D5591" s="145">
        <v>54</v>
      </c>
      <c r="E5591" s="147">
        <v>43371</v>
      </c>
    </row>
    <row r="5592" spans="1:5" s="7" customFormat="1">
      <c r="A5592" s="7" t="s">
        <v>49</v>
      </c>
      <c r="C5592" s="144" t="s">
        <v>7014</v>
      </c>
      <c r="D5592" s="145">
        <v>299</v>
      </c>
      <c r="E5592" s="147">
        <v>43371</v>
      </c>
    </row>
    <row r="5593" spans="1:5" s="7" customFormat="1">
      <c r="A5593" s="7" t="s">
        <v>49</v>
      </c>
      <c r="C5593" s="144" t="s">
        <v>7016</v>
      </c>
      <c r="D5593" s="145">
        <v>87</v>
      </c>
      <c r="E5593" s="147">
        <v>43371</v>
      </c>
    </row>
    <row r="5594" spans="1:5" s="7" customFormat="1">
      <c r="A5594" s="7" t="s">
        <v>49</v>
      </c>
      <c r="C5594" s="144" t="s">
        <v>7018</v>
      </c>
      <c r="D5594" s="145">
        <v>0</v>
      </c>
      <c r="E5594" s="147">
        <v>43371</v>
      </c>
    </row>
    <row r="5595" spans="1:5" s="7" customFormat="1">
      <c r="A5595" s="7" t="s">
        <v>49</v>
      </c>
      <c r="C5595" s="144" t="s">
        <v>7021</v>
      </c>
      <c r="D5595" s="145">
        <v>241</v>
      </c>
      <c r="E5595" s="147">
        <v>43371</v>
      </c>
    </row>
    <row r="5596" spans="1:5" s="7" customFormat="1">
      <c r="A5596" s="7" t="s">
        <v>49</v>
      </c>
      <c r="C5596" s="144" t="s">
        <v>9683</v>
      </c>
      <c r="D5596" s="145">
        <v>0</v>
      </c>
      <c r="E5596" s="147">
        <v>43371</v>
      </c>
    </row>
    <row r="5597" spans="1:5" s="7" customFormat="1">
      <c r="A5597" s="7" t="s">
        <v>49</v>
      </c>
      <c r="C5597" s="144" t="s">
        <v>7023</v>
      </c>
      <c r="D5597" s="145">
        <v>38</v>
      </c>
      <c r="E5597" s="147">
        <v>43371</v>
      </c>
    </row>
    <row r="5598" spans="1:5" s="7" customFormat="1">
      <c r="A5598" s="7" t="s">
        <v>49</v>
      </c>
      <c r="C5598" s="144" t="s">
        <v>2109</v>
      </c>
      <c r="D5598" s="145">
        <v>10</v>
      </c>
      <c r="E5598" s="147">
        <v>43371</v>
      </c>
    </row>
    <row r="5599" spans="1:5" s="7" customFormat="1">
      <c r="A5599" s="7" t="s">
        <v>49</v>
      </c>
      <c r="C5599" s="144" t="s">
        <v>7027</v>
      </c>
      <c r="D5599" s="145">
        <v>135</v>
      </c>
      <c r="E5599" s="147">
        <v>43371</v>
      </c>
    </row>
    <row r="5600" spans="1:5" s="7" customFormat="1">
      <c r="A5600" s="7" t="s">
        <v>49</v>
      </c>
      <c r="C5600" s="144" t="s">
        <v>2112</v>
      </c>
      <c r="D5600" s="145">
        <v>271</v>
      </c>
      <c r="E5600" s="147">
        <v>43371</v>
      </c>
    </row>
    <row r="5601" spans="1:5" s="7" customFormat="1">
      <c r="A5601" s="7" t="s">
        <v>49</v>
      </c>
      <c r="C5601" s="144" t="s">
        <v>2115</v>
      </c>
      <c r="D5601" s="145">
        <v>345</v>
      </c>
      <c r="E5601" s="147">
        <v>43371</v>
      </c>
    </row>
    <row r="5602" spans="1:5" s="7" customFormat="1">
      <c r="A5602" s="7" t="s">
        <v>49</v>
      </c>
      <c r="C5602" s="144" t="s">
        <v>7033</v>
      </c>
      <c r="D5602" s="145">
        <v>3</v>
      </c>
      <c r="E5602" s="147">
        <v>43371</v>
      </c>
    </row>
    <row r="5603" spans="1:5" s="7" customFormat="1">
      <c r="A5603" s="7" t="s">
        <v>49</v>
      </c>
      <c r="C5603" s="144" t="s">
        <v>2118</v>
      </c>
      <c r="D5603" s="145">
        <v>424</v>
      </c>
      <c r="E5603" s="147">
        <v>43371</v>
      </c>
    </row>
    <row r="5604" spans="1:5" s="7" customFormat="1">
      <c r="A5604" s="7" t="s">
        <v>49</v>
      </c>
      <c r="C5604" s="144" t="s">
        <v>2122</v>
      </c>
      <c r="D5604" s="145">
        <v>85</v>
      </c>
      <c r="E5604" s="147">
        <v>43371</v>
      </c>
    </row>
    <row r="5605" spans="1:5" s="7" customFormat="1">
      <c r="A5605" s="7" t="s">
        <v>49</v>
      </c>
      <c r="C5605" s="144" t="s">
        <v>7039</v>
      </c>
      <c r="D5605" s="145">
        <v>127</v>
      </c>
      <c r="E5605" s="147">
        <v>43371</v>
      </c>
    </row>
    <row r="5606" spans="1:5" s="7" customFormat="1">
      <c r="A5606" s="7" t="s">
        <v>49</v>
      </c>
      <c r="C5606" s="144" t="s">
        <v>7042</v>
      </c>
      <c r="D5606" s="145">
        <v>0</v>
      </c>
      <c r="E5606" s="147">
        <v>43371</v>
      </c>
    </row>
    <row r="5607" spans="1:5" s="7" customFormat="1">
      <c r="A5607" s="7" t="s">
        <v>49</v>
      </c>
      <c r="C5607" s="144" t="s">
        <v>7047</v>
      </c>
      <c r="D5607" s="145">
        <v>0</v>
      </c>
      <c r="E5607" s="147">
        <v>43371</v>
      </c>
    </row>
    <row r="5608" spans="1:5" s="7" customFormat="1">
      <c r="A5608" s="7" t="s">
        <v>49</v>
      </c>
      <c r="C5608" s="144" t="s">
        <v>7049</v>
      </c>
      <c r="D5608" s="145">
        <v>0</v>
      </c>
      <c r="E5608" s="147">
        <v>43371</v>
      </c>
    </row>
    <row r="5609" spans="1:5" s="7" customFormat="1">
      <c r="A5609" s="7" t="s">
        <v>49</v>
      </c>
      <c r="C5609" s="144" t="s">
        <v>3786</v>
      </c>
      <c r="D5609" s="145">
        <v>34</v>
      </c>
      <c r="E5609" s="147">
        <v>43371</v>
      </c>
    </row>
    <row r="5610" spans="1:5" s="7" customFormat="1">
      <c r="A5610" s="7" t="s">
        <v>49</v>
      </c>
      <c r="C5610" s="144" t="s">
        <v>7052</v>
      </c>
      <c r="D5610" s="145">
        <v>44</v>
      </c>
      <c r="E5610" s="147">
        <v>43371</v>
      </c>
    </row>
    <row r="5611" spans="1:5" s="7" customFormat="1">
      <c r="A5611" s="7" t="s">
        <v>49</v>
      </c>
      <c r="C5611" s="144" t="s">
        <v>7054</v>
      </c>
      <c r="D5611" s="145">
        <v>1</v>
      </c>
      <c r="E5611" s="147">
        <v>43371</v>
      </c>
    </row>
    <row r="5612" spans="1:5" s="7" customFormat="1">
      <c r="A5612" s="7" t="s">
        <v>49</v>
      </c>
      <c r="C5612" s="144" t="s">
        <v>7056</v>
      </c>
      <c r="D5612" s="145">
        <v>229</v>
      </c>
      <c r="E5612" s="147">
        <v>43371</v>
      </c>
    </row>
    <row r="5613" spans="1:5" s="7" customFormat="1">
      <c r="A5613" s="7" t="s">
        <v>49</v>
      </c>
      <c r="C5613" s="144" t="s">
        <v>7058</v>
      </c>
      <c r="D5613" s="145">
        <v>35</v>
      </c>
      <c r="E5613" s="147">
        <v>43371</v>
      </c>
    </row>
    <row r="5614" spans="1:5" s="7" customFormat="1">
      <c r="A5614" s="7" t="s">
        <v>49</v>
      </c>
      <c r="C5614" s="144" t="s">
        <v>7060</v>
      </c>
      <c r="D5614" s="145">
        <v>913</v>
      </c>
      <c r="E5614" s="147">
        <v>43371</v>
      </c>
    </row>
    <row r="5615" spans="1:5" s="7" customFormat="1">
      <c r="A5615" s="7" t="s">
        <v>49</v>
      </c>
      <c r="C5615" s="144" t="s">
        <v>7063</v>
      </c>
      <c r="D5615" s="145">
        <v>8</v>
      </c>
      <c r="E5615" s="147">
        <v>43371</v>
      </c>
    </row>
    <row r="5616" spans="1:5" s="7" customFormat="1">
      <c r="A5616" s="7" t="s">
        <v>49</v>
      </c>
      <c r="C5616" s="144" t="s">
        <v>7065</v>
      </c>
      <c r="D5616" s="145">
        <v>9</v>
      </c>
      <c r="E5616" s="147">
        <v>43371</v>
      </c>
    </row>
    <row r="5617" spans="1:5" s="7" customFormat="1">
      <c r="A5617" s="7" t="s">
        <v>49</v>
      </c>
      <c r="C5617" s="144" t="s">
        <v>7067</v>
      </c>
      <c r="D5617" s="145">
        <v>6</v>
      </c>
      <c r="E5617" s="147">
        <v>43371</v>
      </c>
    </row>
    <row r="5618" spans="1:5" s="7" customFormat="1">
      <c r="A5618" s="7" t="s">
        <v>49</v>
      </c>
      <c r="C5618" s="144" t="s">
        <v>7069</v>
      </c>
      <c r="D5618" s="145">
        <v>0</v>
      </c>
      <c r="E5618" s="147">
        <v>43371</v>
      </c>
    </row>
    <row r="5619" spans="1:5" s="7" customFormat="1">
      <c r="A5619" s="7" t="s">
        <v>49</v>
      </c>
      <c r="C5619" s="144" t="s">
        <v>7072</v>
      </c>
      <c r="D5619" s="145">
        <v>3</v>
      </c>
      <c r="E5619" s="147">
        <v>43371</v>
      </c>
    </row>
    <row r="5620" spans="1:5" s="7" customFormat="1">
      <c r="A5620" s="7" t="s">
        <v>49</v>
      </c>
      <c r="C5620" s="144" t="s">
        <v>7074</v>
      </c>
      <c r="D5620" s="145">
        <v>102</v>
      </c>
      <c r="E5620" s="147">
        <v>43371</v>
      </c>
    </row>
    <row r="5621" spans="1:5" s="7" customFormat="1">
      <c r="A5621" s="7" t="s">
        <v>49</v>
      </c>
      <c r="C5621" s="144" t="s">
        <v>7076</v>
      </c>
      <c r="D5621" s="145">
        <v>811</v>
      </c>
      <c r="E5621" s="147">
        <v>43371</v>
      </c>
    </row>
    <row r="5622" spans="1:5" s="7" customFormat="1">
      <c r="A5622" s="7" t="s">
        <v>49</v>
      </c>
      <c r="C5622" s="144" t="s">
        <v>7078</v>
      </c>
      <c r="D5622" s="145">
        <v>727</v>
      </c>
      <c r="E5622" s="147">
        <v>43371</v>
      </c>
    </row>
    <row r="5623" spans="1:5" s="7" customFormat="1">
      <c r="A5623" s="7" t="s">
        <v>49</v>
      </c>
      <c r="C5623" s="144" t="s">
        <v>2125</v>
      </c>
      <c r="D5623" s="145">
        <v>458</v>
      </c>
      <c r="E5623" s="147">
        <v>43371</v>
      </c>
    </row>
    <row r="5624" spans="1:5" s="7" customFormat="1">
      <c r="A5624" s="7" t="s">
        <v>49</v>
      </c>
      <c r="C5624" s="144" t="s">
        <v>2129</v>
      </c>
      <c r="D5624" s="145">
        <v>1290</v>
      </c>
      <c r="E5624" s="147">
        <v>43371</v>
      </c>
    </row>
    <row r="5625" spans="1:5" s="7" customFormat="1">
      <c r="A5625" s="7" t="s">
        <v>49</v>
      </c>
      <c r="C5625" s="144" t="s">
        <v>9232</v>
      </c>
      <c r="D5625" s="145">
        <v>72</v>
      </c>
      <c r="E5625" s="147">
        <v>43371</v>
      </c>
    </row>
    <row r="5626" spans="1:5" s="7" customFormat="1">
      <c r="A5626" s="7" t="s">
        <v>49</v>
      </c>
      <c r="C5626" s="144" t="s">
        <v>6052</v>
      </c>
      <c r="D5626" s="145">
        <v>571</v>
      </c>
      <c r="E5626" s="147">
        <v>43371</v>
      </c>
    </row>
    <row r="5627" spans="1:5" s="7" customFormat="1">
      <c r="A5627" s="7" t="s">
        <v>49</v>
      </c>
      <c r="C5627" s="144" t="s">
        <v>1492</v>
      </c>
      <c r="D5627" s="145">
        <v>512</v>
      </c>
      <c r="E5627" s="147">
        <v>43371</v>
      </c>
    </row>
    <row r="5628" spans="1:5" s="7" customFormat="1">
      <c r="A5628" s="7" t="s">
        <v>49</v>
      </c>
      <c r="C5628" s="144" t="s">
        <v>6056</v>
      </c>
      <c r="D5628" s="145">
        <v>0</v>
      </c>
      <c r="E5628" s="147">
        <v>43371</v>
      </c>
    </row>
    <row r="5629" spans="1:5" s="7" customFormat="1">
      <c r="A5629" s="7" t="s">
        <v>49</v>
      </c>
      <c r="C5629" s="144" t="s">
        <v>1496</v>
      </c>
      <c r="D5629" s="145">
        <v>688</v>
      </c>
      <c r="E5629" s="147">
        <v>43371</v>
      </c>
    </row>
    <row r="5630" spans="1:5" s="7" customFormat="1">
      <c r="A5630" s="7" t="s">
        <v>49</v>
      </c>
      <c r="C5630" s="144" t="s">
        <v>1500</v>
      </c>
      <c r="D5630" s="145">
        <v>414</v>
      </c>
      <c r="E5630" s="147">
        <v>43371</v>
      </c>
    </row>
    <row r="5631" spans="1:5" s="7" customFormat="1">
      <c r="A5631" s="7" t="s">
        <v>49</v>
      </c>
      <c r="C5631" s="144" t="s">
        <v>3787</v>
      </c>
      <c r="D5631" s="145">
        <v>222</v>
      </c>
      <c r="E5631" s="147">
        <v>43371</v>
      </c>
    </row>
    <row r="5632" spans="1:5" s="7" customFormat="1">
      <c r="A5632" s="7" t="s">
        <v>49</v>
      </c>
      <c r="C5632" s="144" t="s">
        <v>6063</v>
      </c>
      <c r="D5632" s="145">
        <v>0</v>
      </c>
      <c r="E5632" s="147">
        <v>43371</v>
      </c>
    </row>
    <row r="5633" spans="1:5" s="7" customFormat="1">
      <c r="A5633" s="7" t="s">
        <v>49</v>
      </c>
      <c r="C5633" s="144" t="s">
        <v>6066</v>
      </c>
      <c r="D5633" s="145">
        <v>240</v>
      </c>
      <c r="E5633" s="147">
        <v>43371</v>
      </c>
    </row>
    <row r="5634" spans="1:5" s="7" customFormat="1">
      <c r="A5634" s="7" t="s">
        <v>49</v>
      </c>
      <c r="C5634" s="144" t="s">
        <v>6069</v>
      </c>
      <c r="D5634" s="145">
        <v>0</v>
      </c>
      <c r="E5634" s="147">
        <v>43371</v>
      </c>
    </row>
    <row r="5635" spans="1:5" s="7" customFormat="1">
      <c r="A5635" s="7" t="s">
        <v>49</v>
      </c>
      <c r="C5635" s="144" t="s">
        <v>7084</v>
      </c>
      <c r="D5635" s="145">
        <v>0</v>
      </c>
      <c r="E5635" s="147">
        <v>43371</v>
      </c>
    </row>
    <row r="5636" spans="1:5" s="7" customFormat="1">
      <c r="A5636" s="7" t="s">
        <v>49</v>
      </c>
      <c r="C5636" s="144" t="s">
        <v>7087</v>
      </c>
      <c r="D5636" s="145">
        <v>0</v>
      </c>
      <c r="E5636" s="147">
        <v>43371</v>
      </c>
    </row>
    <row r="5637" spans="1:5" s="7" customFormat="1">
      <c r="A5637" s="7" t="s">
        <v>49</v>
      </c>
      <c r="C5637" s="144" t="s">
        <v>2132</v>
      </c>
      <c r="D5637" s="145">
        <v>232</v>
      </c>
      <c r="E5637" s="147">
        <v>43371</v>
      </c>
    </row>
    <row r="5638" spans="1:5" s="7" customFormat="1">
      <c r="A5638" s="7" t="s">
        <v>49</v>
      </c>
      <c r="C5638" s="144" t="s">
        <v>3788</v>
      </c>
      <c r="D5638" s="145">
        <v>250</v>
      </c>
      <c r="E5638" s="147">
        <v>43371</v>
      </c>
    </row>
    <row r="5639" spans="1:5" s="7" customFormat="1">
      <c r="A5639" s="7" t="s">
        <v>49</v>
      </c>
      <c r="C5639" s="144" t="s">
        <v>2136</v>
      </c>
      <c r="D5639" s="145">
        <v>194</v>
      </c>
      <c r="E5639" s="147">
        <v>43371</v>
      </c>
    </row>
    <row r="5640" spans="1:5" s="7" customFormat="1">
      <c r="A5640" s="7" t="s">
        <v>49</v>
      </c>
      <c r="C5640" s="144" t="s">
        <v>2139</v>
      </c>
      <c r="D5640" s="145">
        <v>46</v>
      </c>
      <c r="E5640" s="147">
        <v>43371</v>
      </c>
    </row>
    <row r="5641" spans="1:5" s="7" customFormat="1">
      <c r="A5641" s="7" t="s">
        <v>49</v>
      </c>
      <c r="C5641" s="144" t="s">
        <v>2142</v>
      </c>
      <c r="D5641" s="145">
        <v>72</v>
      </c>
      <c r="E5641" s="147">
        <v>43371</v>
      </c>
    </row>
    <row r="5642" spans="1:5" s="7" customFormat="1">
      <c r="A5642" s="7" t="s">
        <v>49</v>
      </c>
      <c r="C5642" s="144" t="s">
        <v>3789</v>
      </c>
      <c r="D5642" s="145">
        <v>21</v>
      </c>
      <c r="E5642" s="147">
        <v>43371</v>
      </c>
    </row>
    <row r="5643" spans="1:5" s="7" customFormat="1">
      <c r="A5643" s="7" t="s">
        <v>49</v>
      </c>
      <c r="C5643" s="144" t="s">
        <v>9233</v>
      </c>
      <c r="D5643" s="145">
        <v>0</v>
      </c>
      <c r="E5643" s="147">
        <v>43371</v>
      </c>
    </row>
    <row r="5644" spans="1:5" s="7" customFormat="1">
      <c r="A5644" s="7" t="s">
        <v>49</v>
      </c>
      <c r="C5644" s="144" t="s">
        <v>7100</v>
      </c>
      <c r="D5644" s="145">
        <v>0</v>
      </c>
      <c r="E5644" s="147">
        <v>43371</v>
      </c>
    </row>
    <row r="5645" spans="1:5" s="7" customFormat="1">
      <c r="A5645" s="7" t="s">
        <v>49</v>
      </c>
      <c r="C5645" s="144" t="s">
        <v>2146</v>
      </c>
      <c r="D5645" s="145">
        <v>4</v>
      </c>
      <c r="E5645" s="147">
        <v>43371</v>
      </c>
    </row>
    <row r="5646" spans="1:5" s="7" customFormat="1">
      <c r="A5646" s="7" t="s">
        <v>49</v>
      </c>
      <c r="C5646" s="144" t="s">
        <v>2149</v>
      </c>
      <c r="D5646" s="145">
        <v>3</v>
      </c>
      <c r="E5646" s="147">
        <v>43371</v>
      </c>
    </row>
    <row r="5647" spans="1:5" s="7" customFormat="1">
      <c r="A5647" s="7" t="s">
        <v>49</v>
      </c>
      <c r="C5647" s="144" t="s">
        <v>2152</v>
      </c>
      <c r="D5647" s="145">
        <v>66</v>
      </c>
      <c r="E5647" s="147">
        <v>43371</v>
      </c>
    </row>
    <row r="5648" spans="1:5" s="7" customFormat="1">
      <c r="A5648" s="7" t="s">
        <v>49</v>
      </c>
      <c r="C5648" s="144" t="s">
        <v>2155</v>
      </c>
      <c r="D5648" s="145">
        <v>382</v>
      </c>
      <c r="E5648" s="147">
        <v>43371</v>
      </c>
    </row>
    <row r="5649" spans="1:5" s="7" customFormat="1">
      <c r="A5649" s="7" t="s">
        <v>49</v>
      </c>
      <c r="C5649" s="144" t="s">
        <v>3790</v>
      </c>
      <c r="D5649" s="145">
        <v>98</v>
      </c>
      <c r="E5649" s="147">
        <v>43371</v>
      </c>
    </row>
    <row r="5650" spans="1:5" s="7" customFormat="1">
      <c r="A5650" s="7" t="s">
        <v>49</v>
      </c>
      <c r="C5650" s="144" t="s">
        <v>3791</v>
      </c>
      <c r="D5650" s="145">
        <v>108</v>
      </c>
      <c r="E5650" s="147">
        <v>43371</v>
      </c>
    </row>
    <row r="5651" spans="1:5" s="7" customFormat="1">
      <c r="A5651" s="7" t="s">
        <v>49</v>
      </c>
      <c r="C5651" s="144" t="s">
        <v>3792</v>
      </c>
      <c r="D5651" s="145">
        <v>112</v>
      </c>
      <c r="E5651" s="147">
        <v>43371</v>
      </c>
    </row>
    <row r="5652" spans="1:5" s="7" customFormat="1">
      <c r="A5652" s="7" t="s">
        <v>49</v>
      </c>
      <c r="C5652" s="144" t="s">
        <v>3793</v>
      </c>
      <c r="D5652" s="145">
        <v>146</v>
      </c>
      <c r="E5652" s="147">
        <v>43371</v>
      </c>
    </row>
    <row r="5653" spans="1:5" s="7" customFormat="1">
      <c r="A5653" s="7" t="s">
        <v>49</v>
      </c>
      <c r="C5653" s="144" t="s">
        <v>3794</v>
      </c>
      <c r="D5653" s="145">
        <v>140</v>
      </c>
      <c r="E5653" s="147">
        <v>43371</v>
      </c>
    </row>
    <row r="5654" spans="1:5" s="7" customFormat="1">
      <c r="A5654" s="7" t="s">
        <v>49</v>
      </c>
      <c r="C5654" s="144" t="s">
        <v>3795</v>
      </c>
      <c r="D5654" s="145">
        <v>108</v>
      </c>
      <c r="E5654" s="147">
        <v>43371</v>
      </c>
    </row>
    <row r="5655" spans="1:5" s="7" customFormat="1">
      <c r="A5655" s="7" t="s">
        <v>49</v>
      </c>
      <c r="C5655" s="144" t="s">
        <v>9234</v>
      </c>
      <c r="D5655" s="145">
        <v>0</v>
      </c>
      <c r="E5655" s="147">
        <v>43371</v>
      </c>
    </row>
    <row r="5656" spans="1:5" s="7" customFormat="1">
      <c r="A5656" s="7" t="s">
        <v>49</v>
      </c>
      <c r="C5656" s="144" t="s">
        <v>9235</v>
      </c>
      <c r="D5656" s="145">
        <v>0</v>
      </c>
      <c r="E5656" s="147">
        <v>43371</v>
      </c>
    </row>
    <row r="5657" spans="1:5" s="7" customFormat="1">
      <c r="A5657" s="7" t="s">
        <v>49</v>
      </c>
      <c r="C5657" s="144" t="s">
        <v>9236</v>
      </c>
      <c r="D5657" s="145">
        <v>0</v>
      </c>
      <c r="E5657" s="147">
        <v>43371</v>
      </c>
    </row>
    <row r="5658" spans="1:5" s="7" customFormat="1">
      <c r="A5658" s="7" t="s">
        <v>49</v>
      </c>
      <c r="C5658" s="144" t="s">
        <v>9237</v>
      </c>
      <c r="D5658" s="145">
        <v>0</v>
      </c>
      <c r="E5658" s="147">
        <v>43371</v>
      </c>
    </row>
    <row r="5659" spans="1:5" s="7" customFormat="1">
      <c r="A5659" s="7" t="s">
        <v>49</v>
      </c>
      <c r="C5659" s="144" t="s">
        <v>9238</v>
      </c>
      <c r="D5659" s="145">
        <v>0</v>
      </c>
      <c r="E5659" s="147">
        <v>43371</v>
      </c>
    </row>
    <row r="5660" spans="1:5" s="7" customFormat="1">
      <c r="A5660" s="7" t="s">
        <v>49</v>
      </c>
      <c r="C5660" s="144" t="s">
        <v>9239</v>
      </c>
      <c r="D5660" s="145">
        <v>0</v>
      </c>
      <c r="E5660" s="147">
        <v>43371</v>
      </c>
    </row>
    <row r="5661" spans="1:5" s="7" customFormat="1">
      <c r="A5661" s="7" t="s">
        <v>49</v>
      </c>
      <c r="C5661" s="144" t="s">
        <v>9240</v>
      </c>
      <c r="D5661" s="145">
        <v>0</v>
      </c>
      <c r="E5661" s="147">
        <v>43371</v>
      </c>
    </row>
    <row r="5662" spans="1:5" s="7" customFormat="1">
      <c r="A5662" s="7" t="s">
        <v>49</v>
      </c>
      <c r="C5662" s="144" t="s">
        <v>9241</v>
      </c>
      <c r="D5662" s="145">
        <v>0</v>
      </c>
      <c r="E5662" s="147">
        <v>43371</v>
      </c>
    </row>
    <row r="5663" spans="1:5" s="7" customFormat="1">
      <c r="A5663" s="7" t="s">
        <v>49</v>
      </c>
      <c r="C5663" s="144" t="s">
        <v>9242</v>
      </c>
      <c r="D5663" s="145">
        <v>0</v>
      </c>
      <c r="E5663" s="147">
        <v>43371</v>
      </c>
    </row>
    <row r="5664" spans="1:5" s="7" customFormat="1">
      <c r="A5664" s="7" t="s">
        <v>49</v>
      </c>
      <c r="C5664" s="144" t="s">
        <v>9243</v>
      </c>
      <c r="D5664" s="145">
        <v>0</v>
      </c>
      <c r="E5664" s="147">
        <v>43371</v>
      </c>
    </row>
    <row r="5665" spans="1:5" s="7" customFormat="1">
      <c r="A5665" s="7" t="s">
        <v>49</v>
      </c>
      <c r="C5665" s="144" t="s">
        <v>7124</v>
      </c>
      <c r="D5665" s="145">
        <v>55</v>
      </c>
      <c r="E5665" s="147">
        <v>43371</v>
      </c>
    </row>
    <row r="5666" spans="1:5" s="7" customFormat="1">
      <c r="A5666" s="7" t="s">
        <v>49</v>
      </c>
      <c r="C5666" s="144" t="s">
        <v>9244</v>
      </c>
      <c r="D5666" s="145">
        <v>0</v>
      </c>
      <c r="E5666" s="147">
        <v>43371</v>
      </c>
    </row>
    <row r="5667" spans="1:5" s="7" customFormat="1">
      <c r="A5667" s="7" t="s">
        <v>49</v>
      </c>
      <c r="C5667" s="144" t="s">
        <v>7127</v>
      </c>
      <c r="D5667" s="145">
        <v>0</v>
      </c>
      <c r="E5667" s="147">
        <v>43371</v>
      </c>
    </row>
    <row r="5668" spans="1:5" s="7" customFormat="1">
      <c r="A5668" s="7" t="s">
        <v>49</v>
      </c>
      <c r="C5668" s="144" t="s">
        <v>7129</v>
      </c>
      <c r="D5668" s="145">
        <v>0</v>
      </c>
      <c r="E5668" s="147">
        <v>43371</v>
      </c>
    </row>
    <row r="5669" spans="1:5" s="7" customFormat="1">
      <c r="A5669" s="7" t="s">
        <v>49</v>
      </c>
      <c r="C5669" s="144" t="s">
        <v>9245</v>
      </c>
      <c r="D5669" s="145">
        <v>0</v>
      </c>
      <c r="E5669" s="147">
        <v>43371</v>
      </c>
    </row>
    <row r="5670" spans="1:5" s="7" customFormat="1">
      <c r="A5670" s="7" t="s">
        <v>49</v>
      </c>
      <c r="C5670" s="144" t="s">
        <v>9246</v>
      </c>
      <c r="D5670" s="145">
        <v>0</v>
      </c>
      <c r="E5670" s="147">
        <v>43371</v>
      </c>
    </row>
    <row r="5671" spans="1:5" s="7" customFormat="1">
      <c r="A5671" s="7" t="s">
        <v>49</v>
      </c>
      <c r="C5671" s="144" t="s">
        <v>9247</v>
      </c>
      <c r="D5671" s="145">
        <v>0</v>
      </c>
      <c r="E5671" s="147">
        <v>43371</v>
      </c>
    </row>
    <row r="5672" spans="1:5" s="7" customFormat="1">
      <c r="A5672" s="7" t="s">
        <v>49</v>
      </c>
      <c r="C5672" s="144" t="s">
        <v>9248</v>
      </c>
      <c r="D5672" s="145">
        <v>0</v>
      </c>
      <c r="E5672" s="147">
        <v>43371</v>
      </c>
    </row>
    <row r="5673" spans="1:5" s="7" customFormat="1">
      <c r="A5673" s="7" t="s">
        <v>49</v>
      </c>
      <c r="C5673" s="144" t="s">
        <v>3796</v>
      </c>
      <c r="D5673" s="145">
        <v>25</v>
      </c>
      <c r="E5673" s="147">
        <v>43371</v>
      </c>
    </row>
    <row r="5674" spans="1:5" s="7" customFormat="1">
      <c r="A5674" s="7" t="s">
        <v>49</v>
      </c>
      <c r="C5674" s="144" t="s">
        <v>9249</v>
      </c>
      <c r="D5674" s="145">
        <v>0</v>
      </c>
      <c r="E5674" s="147">
        <v>43371</v>
      </c>
    </row>
    <row r="5675" spans="1:5" s="7" customFormat="1">
      <c r="A5675" s="7" t="s">
        <v>49</v>
      </c>
      <c r="C5675" s="144" t="s">
        <v>5898</v>
      </c>
      <c r="D5675" s="145">
        <v>0</v>
      </c>
      <c r="E5675" s="147">
        <v>43371</v>
      </c>
    </row>
    <row r="5676" spans="1:5" s="7" customFormat="1">
      <c r="A5676" s="7" t="s">
        <v>49</v>
      </c>
      <c r="C5676" s="144" t="s">
        <v>1504</v>
      </c>
      <c r="D5676" s="145">
        <v>263</v>
      </c>
      <c r="E5676" s="147">
        <v>43371</v>
      </c>
    </row>
    <row r="5677" spans="1:5" s="7" customFormat="1">
      <c r="A5677" s="7" t="s">
        <v>49</v>
      </c>
      <c r="C5677" s="144" t="s">
        <v>1509</v>
      </c>
      <c r="D5677" s="145">
        <v>78</v>
      </c>
      <c r="E5677" s="147">
        <v>43371</v>
      </c>
    </row>
    <row r="5678" spans="1:5" s="7" customFormat="1">
      <c r="A5678" s="7" t="s">
        <v>49</v>
      </c>
      <c r="C5678" s="144" t="s">
        <v>1512</v>
      </c>
      <c r="D5678" s="145">
        <v>172</v>
      </c>
      <c r="E5678" s="147">
        <v>43371</v>
      </c>
    </row>
    <row r="5679" spans="1:5" s="7" customFormat="1">
      <c r="A5679" s="7" t="s">
        <v>49</v>
      </c>
      <c r="C5679" s="144" t="s">
        <v>1516</v>
      </c>
      <c r="D5679" s="145">
        <v>270</v>
      </c>
      <c r="E5679" s="147">
        <v>43371</v>
      </c>
    </row>
    <row r="5680" spans="1:5" s="7" customFormat="1">
      <c r="A5680" s="7" t="s">
        <v>49</v>
      </c>
      <c r="C5680" s="144" t="s">
        <v>9250</v>
      </c>
      <c r="D5680" s="145">
        <v>0</v>
      </c>
      <c r="E5680" s="147">
        <v>43371</v>
      </c>
    </row>
    <row r="5681" spans="1:5" s="7" customFormat="1">
      <c r="A5681" s="7" t="s">
        <v>49</v>
      </c>
      <c r="C5681" s="144" t="s">
        <v>1519</v>
      </c>
      <c r="D5681" s="145">
        <v>209</v>
      </c>
      <c r="E5681" s="147">
        <v>43371</v>
      </c>
    </row>
    <row r="5682" spans="1:5" s="7" customFormat="1">
      <c r="A5682" s="7" t="s">
        <v>49</v>
      </c>
      <c r="C5682" s="144" t="s">
        <v>1427</v>
      </c>
      <c r="D5682" s="145">
        <v>23</v>
      </c>
      <c r="E5682" s="147">
        <v>43371</v>
      </c>
    </row>
    <row r="5683" spans="1:5" s="7" customFormat="1">
      <c r="A5683" s="7" t="s">
        <v>49</v>
      </c>
      <c r="C5683" s="144" t="s">
        <v>1431</v>
      </c>
      <c r="D5683" s="145">
        <v>14</v>
      </c>
      <c r="E5683" s="147">
        <v>43371</v>
      </c>
    </row>
    <row r="5684" spans="1:5" s="7" customFormat="1">
      <c r="A5684" s="7" t="s">
        <v>49</v>
      </c>
      <c r="C5684" s="144" t="s">
        <v>5903</v>
      </c>
      <c r="D5684" s="145">
        <v>0</v>
      </c>
      <c r="E5684" s="147">
        <v>43371</v>
      </c>
    </row>
    <row r="5685" spans="1:5" s="7" customFormat="1">
      <c r="A5685" s="7" t="s">
        <v>49</v>
      </c>
      <c r="C5685" s="144" t="s">
        <v>1434</v>
      </c>
      <c r="D5685" s="145">
        <v>1232</v>
      </c>
      <c r="E5685" s="147">
        <v>43371</v>
      </c>
    </row>
    <row r="5686" spans="1:5" s="7" customFormat="1">
      <c r="A5686" s="7" t="s">
        <v>49</v>
      </c>
      <c r="C5686" s="144" t="s">
        <v>5907</v>
      </c>
      <c r="D5686" s="145">
        <v>10</v>
      </c>
      <c r="E5686" s="147">
        <v>43371</v>
      </c>
    </row>
    <row r="5687" spans="1:5" s="7" customFormat="1">
      <c r="A5687" s="7" t="s">
        <v>49</v>
      </c>
      <c r="C5687" s="144" t="s">
        <v>1437</v>
      </c>
      <c r="D5687" s="145">
        <v>1120</v>
      </c>
      <c r="E5687" s="147">
        <v>43371</v>
      </c>
    </row>
    <row r="5688" spans="1:5" s="7" customFormat="1">
      <c r="A5688" s="7" t="s">
        <v>49</v>
      </c>
      <c r="C5688" s="144" t="s">
        <v>1440</v>
      </c>
      <c r="D5688" s="145">
        <v>479</v>
      </c>
      <c r="E5688" s="147">
        <v>43371</v>
      </c>
    </row>
    <row r="5689" spans="1:5" s="7" customFormat="1">
      <c r="A5689" s="7" t="s">
        <v>49</v>
      </c>
      <c r="C5689" s="144" t="s">
        <v>5911</v>
      </c>
      <c r="D5689" s="145">
        <v>16</v>
      </c>
      <c r="E5689" s="147">
        <v>43371</v>
      </c>
    </row>
    <row r="5690" spans="1:5" s="7" customFormat="1">
      <c r="A5690" s="7" t="s">
        <v>49</v>
      </c>
      <c r="C5690" s="144" t="s">
        <v>1444</v>
      </c>
      <c r="D5690" s="145">
        <v>0</v>
      </c>
      <c r="E5690" s="147">
        <v>43371</v>
      </c>
    </row>
    <row r="5691" spans="1:5" s="7" customFormat="1">
      <c r="A5691" s="7" t="s">
        <v>49</v>
      </c>
      <c r="C5691" s="144" t="s">
        <v>1448</v>
      </c>
      <c r="D5691" s="145">
        <v>794</v>
      </c>
      <c r="E5691" s="147">
        <v>43371</v>
      </c>
    </row>
    <row r="5692" spans="1:5" s="7" customFormat="1">
      <c r="A5692" s="7" t="s">
        <v>49</v>
      </c>
      <c r="C5692" s="144" t="s">
        <v>5915</v>
      </c>
      <c r="D5692" s="145">
        <v>140</v>
      </c>
      <c r="E5692" s="147">
        <v>43371</v>
      </c>
    </row>
    <row r="5693" spans="1:5" s="7" customFormat="1">
      <c r="A5693" s="7" t="s">
        <v>49</v>
      </c>
      <c r="C5693" s="144" t="s">
        <v>1452</v>
      </c>
      <c r="D5693" s="145">
        <v>35</v>
      </c>
      <c r="E5693" s="147">
        <v>43371</v>
      </c>
    </row>
    <row r="5694" spans="1:5" s="7" customFormat="1">
      <c r="A5694" s="7" t="s">
        <v>49</v>
      </c>
      <c r="C5694" s="144" t="s">
        <v>1455</v>
      </c>
      <c r="D5694" s="145">
        <v>3120</v>
      </c>
      <c r="E5694" s="147">
        <v>43371</v>
      </c>
    </row>
    <row r="5695" spans="1:5" s="7" customFormat="1">
      <c r="A5695" s="7" t="s">
        <v>49</v>
      </c>
      <c r="C5695" s="144" t="s">
        <v>1458</v>
      </c>
      <c r="D5695" s="145">
        <v>17220</v>
      </c>
      <c r="E5695" s="147">
        <v>43371</v>
      </c>
    </row>
    <row r="5696" spans="1:5" s="7" customFormat="1">
      <c r="A5696" s="7" t="s">
        <v>49</v>
      </c>
      <c r="C5696" s="144" t="s">
        <v>7133</v>
      </c>
      <c r="D5696" s="145">
        <v>3</v>
      </c>
      <c r="E5696" s="147">
        <v>43371</v>
      </c>
    </row>
    <row r="5697" spans="1:5" s="7" customFormat="1">
      <c r="A5697" s="7" t="s">
        <v>49</v>
      </c>
      <c r="C5697" s="144" t="s">
        <v>7135</v>
      </c>
      <c r="D5697" s="145">
        <v>352</v>
      </c>
      <c r="E5697" s="147">
        <v>43371</v>
      </c>
    </row>
    <row r="5698" spans="1:5" s="7" customFormat="1">
      <c r="A5698" s="7" t="s">
        <v>49</v>
      </c>
      <c r="C5698" s="144" t="s">
        <v>7137</v>
      </c>
      <c r="D5698" s="145">
        <v>94</v>
      </c>
      <c r="E5698" s="147">
        <v>43371</v>
      </c>
    </row>
    <row r="5699" spans="1:5" s="7" customFormat="1">
      <c r="A5699" s="7" t="s">
        <v>49</v>
      </c>
      <c r="C5699" s="144" t="s">
        <v>7139</v>
      </c>
      <c r="D5699" s="145">
        <v>133</v>
      </c>
      <c r="E5699" s="147">
        <v>43371</v>
      </c>
    </row>
    <row r="5700" spans="1:5" s="7" customFormat="1">
      <c r="A5700" s="7" t="s">
        <v>49</v>
      </c>
      <c r="C5700" s="144" t="s">
        <v>2161</v>
      </c>
      <c r="D5700" s="145">
        <v>24</v>
      </c>
      <c r="E5700" s="147">
        <v>43371</v>
      </c>
    </row>
    <row r="5701" spans="1:5" s="7" customFormat="1">
      <c r="A5701" s="7" t="s">
        <v>49</v>
      </c>
      <c r="C5701" s="144" t="s">
        <v>2164</v>
      </c>
      <c r="D5701" s="145">
        <v>770</v>
      </c>
      <c r="E5701" s="147">
        <v>43371</v>
      </c>
    </row>
    <row r="5702" spans="1:5" s="7" customFormat="1">
      <c r="A5702" s="7" t="s">
        <v>49</v>
      </c>
      <c r="C5702" s="144" t="s">
        <v>2167</v>
      </c>
      <c r="D5702" s="145">
        <v>319</v>
      </c>
      <c r="E5702" s="147">
        <v>43371</v>
      </c>
    </row>
    <row r="5703" spans="1:5" s="7" customFormat="1">
      <c r="A5703" s="7" t="s">
        <v>49</v>
      </c>
      <c r="C5703" s="144" t="s">
        <v>2170</v>
      </c>
      <c r="D5703" s="145">
        <v>283</v>
      </c>
      <c r="E5703" s="147">
        <v>43371</v>
      </c>
    </row>
    <row r="5704" spans="1:5" s="7" customFormat="1">
      <c r="A5704" s="7" t="s">
        <v>49</v>
      </c>
      <c r="C5704" s="144" t="s">
        <v>2173</v>
      </c>
      <c r="D5704" s="145">
        <v>314</v>
      </c>
      <c r="E5704" s="147">
        <v>43371</v>
      </c>
    </row>
    <row r="5705" spans="1:5" s="7" customFormat="1">
      <c r="A5705" s="7" t="s">
        <v>49</v>
      </c>
      <c r="C5705" s="144" t="s">
        <v>2176</v>
      </c>
      <c r="D5705" s="145">
        <v>316</v>
      </c>
      <c r="E5705" s="147">
        <v>43371</v>
      </c>
    </row>
    <row r="5706" spans="1:5" s="7" customFormat="1">
      <c r="A5706" s="7" t="s">
        <v>49</v>
      </c>
      <c r="C5706" s="144" t="s">
        <v>2179</v>
      </c>
      <c r="D5706" s="145">
        <v>0</v>
      </c>
      <c r="E5706" s="147">
        <v>43371</v>
      </c>
    </row>
    <row r="5707" spans="1:5" s="7" customFormat="1">
      <c r="A5707" s="7" t="s">
        <v>49</v>
      </c>
      <c r="C5707" s="144" t="s">
        <v>2182</v>
      </c>
      <c r="D5707" s="145">
        <v>389</v>
      </c>
      <c r="E5707" s="147">
        <v>43371</v>
      </c>
    </row>
    <row r="5708" spans="1:5" s="7" customFormat="1">
      <c r="A5708" s="7" t="s">
        <v>49</v>
      </c>
      <c r="C5708" s="144" t="s">
        <v>2185</v>
      </c>
      <c r="D5708" s="145">
        <v>817</v>
      </c>
      <c r="E5708" s="147">
        <v>43371</v>
      </c>
    </row>
    <row r="5709" spans="1:5" s="7" customFormat="1">
      <c r="A5709" s="7" t="s">
        <v>49</v>
      </c>
      <c r="C5709" s="144" t="s">
        <v>2188</v>
      </c>
      <c r="D5709" s="145">
        <v>190</v>
      </c>
      <c r="E5709" s="147">
        <v>43371</v>
      </c>
    </row>
    <row r="5710" spans="1:5" s="7" customFormat="1">
      <c r="A5710" s="7" t="s">
        <v>49</v>
      </c>
      <c r="C5710" s="144" t="s">
        <v>6257</v>
      </c>
      <c r="D5710" s="145">
        <v>0</v>
      </c>
      <c r="E5710" s="147">
        <v>43371</v>
      </c>
    </row>
    <row r="5711" spans="1:5" s="7" customFormat="1">
      <c r="A5711" s="7" t="s">
        <v>49</v>
      </c>
      <c r="C5711" s="144" t="s">
        <v>3797</v>
      </c>
      <c r="D5711" s="145">
        <v>143</v>
      </c>
      <c r="E5711" s="147">
        <v>43371</v>
      </c>
    </row>
    <row r="5712" spans="1:5" s="7" customFormat="1">
      <c r="A5712" s="7" t="s">
        <v>49</v>
      </c>
      <c r="C5712" s="144" t="s">
        <v>7161</v>
      </c>
      <c r="D5712" s="145">
        <v>264</v>
      </c>
      <c r="E5712" s="147">
        <v>43371</v>
      </c>
    </row>
    <row r="5713" spans="1:5" s="7" customFormat="1">
      <c r="A5713" s="7" t="s">
        <v>49</v>
      </c>
      <c r="C5713" s="144" t="s">
        <v>2195</v>
      </c>
      <c r="D5713" s="145">
        <v>226</v>
      </c>
      <c r="E5713" s="147">
        <v>43371</v>
      </c>
    </row>
    <row r="5714" spans="1:5" s="7" customFormat="1">
      <c r="A5714" s="7" t="s">
        <v>49</v>
      </c>
      <c r="C5714" s="144" t="s">
        <v>7163</v>
      </c>
      <c r="D5714" s="145">
        <v>423</v>
      </c>
      <c r="E5714" s="147">
        <v>43371</v>
      </c>
    </row>
    <row r="5715" spans="1:5" s="7" customFormat="1">
      <c r="A5715" s="7" t="s">
        <v>49</v>
      </c>
      <c r="C5715" s="144" t="s">
        <v>2198</v>
      </c>
      <c r="D5715" s="145">
        <v>494</v>
      </c>
      <c r="E5715" s="147">
        <v>43371</v>
      </c>
    </row>
    <row r="5716" spans="1:5" s="7" customFormat="1">
      <c r="A5716" s="7" t="s">
        <v>49</v>
      </c>
      <c r="C5716" s="144" t="s">
        <v>2201</v>
      </c>
      <c r="D5716" s="145">
        <v>1448</v>
      </c>
      <c r="E5716" s="147">
        <v>43371</v>
      </c>
    </row>
    <row r="5717" spans="1:5" s="7" customFormat="1">
      <c r="A5717" s="7" t="s">
        <v>49</v>
      </c>
      <c r="C5717" s="144" t="s">
        <v>2204</v>
      </c>
      <c r="D5717" s="145">
        <v>1000</v>
      </c>
      <c r="E5717" s="147">
        <v>43371</v>
      </c>
    </row>
    <row r="5718" spans="1:5" s="7" customFormat="1">
      <c r="A5718" s="7" t="s">
        <v>49</v>
      </c>
      <c r="C5718" s="144" t="s">
        <v>2207</v>
      </c>
      <c r="D5718" s="145">
        <v>389</v>
      </c>
      <c r="E5718" s="147">
        <v>43371</v>
      </c>
    </row>
    <row r="5719" spans="1:5" s="7" customFormat="1">
      <c r="A5719" s="7" t="s">
        <v>49</v>
      </c>
      <c r="C5719" s="144" t="s">
        <v>2210</v>
      </c>
      <c r="D5719" s="145">
        <v>692</v>
      </c>
      <c r="E5719" s="147">
        <v>43371</v>
      </c>
    </row>
    <row r="5720" spans="1:5" s="7" customFormat="1">
      <c r="A5720" s="7" t="s">
        <v>49</v>
      </c>
      <c r="C5720" s="144" t="s">
        <v>2213</v>
      </c>
      <c r="D5720" s="145">
        <v>387</v>
      </c>
      <c r="E5720" s="147">
        <v>43371</v>
      </c>
    </row>
    <row r="5721" spans="1:5" s="7" customFormat="1">
      <c r="A5721" s="7" t="s">
        <v>49</v>
      </c>
      <c r="C5721" s="144" t="s">
        <v>2216</v>
      </c>
      <c r="D5721" s="145">
        <v>1077</v>
      </c>
      <c r="E5721" s="147">
        <v>43371</v>
      </c>
    </row>
    <row r="5722" spans="1:5" s="7" customFormat="1">
      <c r="A5722" s="7" t="s">
        <v>49</v>
      </c>
      <c r="C5722" s="144" t="s">
        <v>2219</v>
      </c>
      <c r="D5722" s="145">
        <v>384</v>
      </c>
      <c r="E5722" s="147">
        <v>43371</v>
      </c>
    </row>
    <row r="5723" spans="1:5" s="7" customFormat="1">
      <c r="A5723" s="7" t="s">
        <v>49</v>
      </c>
      <c r="C5723" s="144" t="s">
        <v>2222</v>
      </c>
      <c r="D5723" s="145">
        <v>845</v>
      </c>
      <c r="E5723" s="147">
        <v>43371</v>
      </c>
    </row>
    <row r="5724" spans="1:5" s="7" customFormat="1">
      <c r="A5724" s="7" t="s">
        <v>49</v>
      </c>
      <c r="C5724" s="144" t="s">
        <v>2225</v>
      </c>
      <c r="D5724" s="145">
        <v>542</v>
      </c>
      <c r="E5724" s="147">
        <v>43371</v>
      </c>
    </row>
    <row r="5725" spans="1:5" s="7" customFormat="1">
      <c r="A5725" s="7" t="s">
        <v>49</v>
      </c>
      <c r="C5725" s="144" t="s">
        <v>2228</v>
      </c>
      <c r="D5725" s="145">
        <v>714</v>
      </c>
      <c r="E5725" s="147">
        <v>43371</v>
      </c>
    </row>
    <row r="5726" spans="1:5" s="7" customFormat="1">
      <c r="A5726" s="7" t="s">
        <v>49</v>
      </c>
      <c r="C5726" s="144" t="s">
        <v>2231</v>
      </c>
      <c r="D5726" s="145">
        <v>635</v>
      </c>
      <c r="E5726" s="147">
        <v>43371</v>
      </c>
    </row>
    <row r="5727" spans="1:5" s="7" customFormat="1">
      <c r="A5727" s="7" t="s">
        <v>49</v>
      </c>
      <c r="C5727" s="144" t="s">
        <v>7186</v>
      </c>
      <c r="D5727" s="145">
        <v>624</v>
      </c>
      <c r="E5727" s="147">
        <v>43371</v>
      </c>
    </row>
    <row r="5728" spans="1:5" s="7" customFormat="1">
      <c r="A5728" s="7" t="s">
        <v>49</v>
      </c>
      <c r="C5728" s="144" t="s">
        <v>7187</v>
      </c>
      <c r="D5728" s="145">
        <v>135</v>
      </c>
      <c r="E5728" s="147">
        <v>43371</v>
      </c>
    </row>
    <row r="5729" spans="1:5" s="7" customFormat="1">
      <c r="A5729" s="7" t="s">
        <v>49</v>
      </c>
      <c r="C5729" s="144" t="s">
        <v>7188</v>
      </c>
      <c r="D5729" s="145">
        <v>30</v>
      </c>
      <c r="E5729" s="147">
        <v>43371</v>
      </c>
    </row>
    <row r="5730" spans="1:5" s="7" customFormat="1">
      <c r="A5730" s="7" t="s">
        <v>49</v>
      </c>
      <c r="C5730" s="144" t="s">
        <v>7190</v>
      </c>
      <c r="D5730" s="145">
        <v>268</v>
      </c>
      <c r="E5730" s="147">
        <v>43371</v>
      </c>
    </row>
    <row r="5731" spans="1:5" s="7" customFormat="1">
      <c r="A5731" s="7" t="s">
        <v>49</v>
      </c>
      <c r="C5731" s="144" t="s">
        <v>7192</v>
      </c>
      <c r="D5731" s="145">
        <v>225</v>
      </c>
      <c r="E5731" s="147">
        <v>43371</v>
      </c>
    </row>
    <row r="5732" spans="1:5" s="7" customFormat="1">
      <c r="A5732" s="7" t="s">
        <v>49</v>
      </c>
      <c r="C5732" s="144" t="s">
        <v>7194</v>
      </c>
      <c r="D5732" s="145">
        <v>354</v>
      </c>
      <c r="E5732" s="147">
        <v>43371</v>
      </c>
    </row>
    <row r="5733" spans="1:5" s="7" customFormat="1">
      <c r="A5733" s="7" t="s">
        <v>49</v>
      </c>
      <c r="C5733" s="144" t="s">
        <v>2234</v>
      </c>
      <c r="D5733" s="145">
        <v>29</v>
      </c>
      <c r="E5733" s="147">
        <v>43371</v>
      </c>
    </row>
    <row r="5734" spans="1:5" s="7" customFormat="1">
      <c r="A5734" s="7" t="s">
        <v>49</v>
      </c>
      <c r="C5734" s="144" t="s">
        <v>7200</v>
      </c>
      <c r="D5734" s="145">
        <v>0</v>
      </c>
      <c r="E5734" s="147">
        <v>43371</v>
      </c>
    </row>
    <row r="5735" spans="1:5" s="7" customFormat="1">
      <c r="A5735" s="7" t="s">
        <v>49</v>
      </c>
      <c r="C5735" s="144" t="s">
        <v>2238</v>
      </c>
      <c r="D5735" s="145">
        <v>1154</v>
      </c>
      <c r="E5735" s="147">
        <v>43371</v>
      </c>
    </row>
    <row r="5736" spans="1:5" s="7" customFormat="1">
      <c r="A5736" s="7" t="s">
        <v>49</v>
      </c>
      <c r="C5736" s="144" t="s">
        <v>2242</v>
      </c>
      <c r="D5736" s="145">
        <v>1402</v>
      </c>
      <c r="E5736" s="147">
        <v>43371</v>
      </c>
    </row>
    <row r="5737" spans="1:5" s="7" customFormat="1">
      <c r="A5737" s="7" t="s">
        <v>49</v>
      </c>
      <c r="C5737" s="144" t="s">
        <v>2245</v>
      </c>
      <c r="D5737" s="145">
        <v>1131</v>
      </c>
      <c r="E5737" s="147">
        <v>43371</v>
      </c>
    </row>
    <row r="5738" spans="1:5" s="7" customFormat="1">
      <c r="A5738" s="7" t="s">
        <v>49</v>
      </c>
      <c r="C5738" s="144" t="s">
        <v>2248</v>
      </c>
      <c r="D5738" s="145">
        <v>1209</v>
      </c>
      <c r="E5738" s="147">
        <v>43371</v>
      </c>
    </row>
    <row r="5739" spans="1:5" s="7" customFormat="1">
      <c r="A5739" s="7" t="s">
        <v>49</v>
      </c>
      <c r="C5739" s="144" t="s">
        <v>2251</v>
      </c>
      <c r="D5739" s="145">
        <v>1475</v>
      </c>
      <c r="E5739" s="147">
        <v>43371</v>
      </c>
    </row>
    <row r="5740" spans="1:5" s="7" customFormat="1">
      <c r="A5740" s="7" t="s">
        <v>49</v>
      </c>
      <c r="C5740" s="144" t="s">
        <v>2254</v>
      </c>
      <c r="D5740" s="145">
        <v>0</v>
      </c>
      <c r="E5740" s="147">
        <v>43371</v>
      </c>
    </row>
    <row r="5741" spans="1:5" s="7" customFormat="1">
      <c r="A5741" s="7" t="s">
        <v>49</v>
      </c>
      <c r="C5741" s="144" t="s">
        <v>2257</v>
      </c>
      <c r="D5741" s="145">
        <v>3</v>
      </c>
      <c r="E5741" s="147">
        <v>43371</v>
      </c>
    </row>
    <row r="5742" spans="1:5" s="7" customFormat="1">
      <c r="A5742" s="7" t="s">
        <v>49</v>
      </c>
      <c r="C5742" s="144" t="s">
        <v>2260</v>
      </c>
      <c r="D5742" s="145">
        <v>4</v>
      </c>
      <c r="E5742" s="147">
        <v>43371</v>
      </c>
    </row>
    <row r="5743" spans="1:5" s="7" customFormat="1">
      <c r="A5743" s="7" t="s">
        <v>49</v>
      </c>
      <c r="C5743" s="144" t="s">
        <v>2263</v>
      </c>
      <c r="D5743" s="145">
        <v>1067</v>
      </c>
      <c r="E5743" s="147">
        <v>43371</v>
      </c>
    </row>
    <row r="5744" spans="1:5" s="7" customFormat="1">
      <c r="A5744" s="7" t="s">
        <v>49</v>
      </c>
      <c r="C5744" s="144" t="s">
        <v>2266</v>
      </c>
      <c r="D5744" s="145">
        <v>3</v>
      </c>
      <c r="E5744" s="147">
        <v>43371</v>
      </c>
    </row>
    <row r="5745" spans="1:5" s="7" customFormat="1">
      <c r="A5745" s="7" t="s">
        <v>49</v>
      </c>
      <c r="C5745" s="144" t="s">
        <v>2269</v>
      </c>
      <c r="D5745" s="145">
        <v>2</v>
      </c>
      <c r="E5745" s="147">
        <v>43371</v>
      </c>
    </row>
    <row r="5746" spans="1:5" s="7" customFormat="1">
      <c r="A5746" s="7" t="s">
        <v>49</v>
      </c>
      <c r="C5746" s="144" t="s">
        <v>2272</v>
      </c>
      <c r="D5746" s="145">
        <v>415</v>
      </c>
      <c r="E5746" s="147">
        <v>43371</v>
      </c>
    </row>
    <row r="5747" spans="1:5" s="7" customFormat="1">
      <c r="A5747" s="7" t="s">
        <v>49</v>
      </c>
      <c r="C5747" s="144" t="s">
        <v>2275</v>
      </c>
      <c r="D5747" s="145">
        <v>318</v>
      </c>
      <c r="E5747" s="147">
        <v>43371</v>
      </c>
    </row>
    <row r="5748" spans="1:5" s="7" customFormat="1">
      <c r="A5748" s="7" t="s">
        <v>49</v>
      </c>
      <c r="C5748" s="144" t="s">
        <v>2278</v>
      </c>
      <c r="D5748" s="145">
        <v>973</v>
      </c>
      <c r="E5748" s="147">
        <v>43371</v>
      </c>
    </row>
    <row r="5749" spans="1:5" s="7" customFormat="1">
      <c r="A5749" s="7" t="s">
        <v>49</v>
      </c>
      <c r="C5749" s="144" t="s">
        <v>2281</v>
      </c>
      <c r="D5749" s="145">
        <v>6</v>
      </c>
      <c r="E5749" s="147">
        <v>43371</v>
      </c>
    </row>
    <row r="5750" spans="1:5" s="7" customFormat="1">
      <c r="A5750" s="7" t="s">
        <v>49</v>
      </c>
      <c r="C5750" s="144" t="s">
        <v>2284</v>
      </c>
      <c r="D5750" s="145">
        <v>822</v>
      </c>
      <c r="E5750" s="147">
        <v>43371</v>
      </c>
    </row>
    <row r="5751" spans="1:5" s="7" customFormat="1">
      <c r="A5751" s="7" t="s">
        <v>49</v>
      </c>
      <c r="C5751" s="144" t="s">
        <v>2287</v>
      </c>
      <c r="D5751" s="145">
        <v>2137</v>
      </c>
      <c r="E5751" s="147">
        <v>43371</v>
      </c>
    </row>
    <row r="5752" spans="1:5" s="7" customFormat="1">
      <c r="A5752" s="7" t="s">
        <v>49</v>
      </c>
      <c r="C5752" s="144" t="s">
        <v>2290</v>
      </c>
      <c r="D5752" s="145">
        <v>1187</v>
      </c>
      <c r="E5752" s="147">
        <v>43371</v>
      </c>
    </row>
    <row r="5753" spans="1:5" s="7" customFormat="1">
      <c r="A5753" s="7" t="s">
        <v>49</v>
      </c>
      <c r="C5753" s="144" t="s">
        <v>2293</v>
      </c>
      <c r="D5753" s="145">
        <v>88</v>
      </c>
      <c r="E5753" s="147">
        <v>43371</v>
      </c>
    </row>
    <row r="5754" spans="1:5" s="7" customFormat="1">
      <c r="A5754" s="7" t="s">
        <v>49</v>
      </c>
      <c r="C5754" s="144" t="s">
        <v>2296</v>
      </c>
      <c r="D5754" s="145">
        <v>39</v>
      </c>
      <c r="E5754" s="147">
        <v>43371</v>
      </c>
    </row>
    <row r="5755" spans="1:5" s="7" customFormat="1">
      <c r="A5755" s="7" t="s">
        <v>49</v>
      </c>
      <c r="C5755" s="144" t="s">
        <v>2298</v>
      </c>
      <c r="D5755" s="145">
        <v>2250</v>
      </c>
      <c r="E5755" s="147">
        <v>43371</v>
      </c>
    </row>
    <row r="5756" spans="1:5" s="7" customFormat="1">
      <c r="A5756" s="7" t="s">
        <v>49</v>
      </c>
      <c r="C5756" s="144" t="s">
        <v>2301</v>
      </c>
      <c r="D5756" s="145">
        <v>0</v>
      </c>
      <c r="E5756" s="147">
        <v>43371</v>
      </c>
    </row>
    <row r="5757" spans="1:5" s="7" customFormat="1">
      <c r="A5757" s="7" t="s">
        <v>49</v>
      </c>
      <c r="C5757" s="144" t="s">
        <v>7239</v>
      </c>
      <c r="D5757" s="145">
        <v>782</v>
      </c>
      <c r="E5757" s="147">
        <v>43371</v>
      </c>
    </row>
    <row r="5758" spans="1:5" s="7" customFormat="1">
      <c r="A5758" s="7" t="s">
        <v>49</v>
      </c>
      <c r="C5758" s="144" t="s">
        <v>2304</v>
      </c>
      <c r="D5758" s="145">
        <v>1</v>
      </c>
      <c r="E5758" s="147">
        <v>43371</v>
      </c>
    </row>
    <row r="5759" spans="1:5" s="7" customFormat="1">
      <c r="A5759" s="7" t="s">
        <v>49</v>
      </c>
      <c r="C5759" s="144" t="s">
        <v>2307</v>
      </c>
      <c r="D5759" s="145">
        <v>1394</v>
      </c>
      <c r="E5759" s="147">
        <v>43371</v>
      </c>
    </row>
    <row r="5760" spans="1:5" s="7" customFormat="1">
      <c r="A5760" s="7" t="s">
        <v>49</v>
      </c>
      <c r="C5760" s="144" t="s">
        <v>2310</v>
      </c>
      <c r="D5760" s="145">
        <v>4</v>
      </c>
      <c r="E5760" s="147">
        <v>43371</v>
      </c>
    </row>
    <row r="5761" spans="1:5" s="7" customFormat="1">
      <c r="A5761" s="7" t="s">
        <v>49</v>
      </c>
      <c r="C5761" s="144" t="s">
        <v>2313</v>
      </c>
      <c r="D5761" s="145">
        <v>1539</v>
      </c>
      <c r="E5761" s="147">
        <v>43371</v>
      </c>
    </row>
    <row r="5762" spans="1:5" s="7" customFormat="1">
      <c r="A5762" s="7" t="s">
        <v>49</v>
      </c>
      <c r="C5762" s="144" t="s">
        <v>2316</v>
      </c>
      <c r="D5762" s="145">
        <v>746</v>
      </c>
      <c r="E5762" s="147">
        <v>43371</v>
      </c>
    </row>
    <row r="5763" spans="1:5" s="7" customFormat="1">
      <c r="A5763" s="7" t="s">
        <v>49</v>
      </c>
      <c r="C5763" s="144" t="s">
        <v>7250</v>
      </c>
      <c r="D5763" s="145">
        <v>0</v>
      </c>
      <c r="E5763" s="147">
        <v>43371</v>
      </c>
    </row>
    <row r="5764" spans="1:5" s="7" customFormat="1">
      <c r="A5764" s="7" t="s">
        <v>49</v>
      </c>
      <c r="C5764" s="144" t="s">
        <v>2318</v>
      </c>
      <c r="D5764" s="145">
        <v>350</v>
      </c>
      <c r="E5764" s="147">
        <v>43371</v>
      </c>
    </row>
    <row r="5765" spans="1:5" s="7" customFormat="1">
      <c r="A5765" s="7" t="s">
        <v>49</v>
      </c>
      <c r="C5765" s="144" t="s">
        <v>7254</v>
      </c>
      <c r="D5765" s="145">
        <v>16</v>
      </c>
      <c r="E5765" s="147">
        <v>43371</v>
      </c>
    </row>
    <row r="5766" spans="1:5" s="7" customFormat="1">
      <c r="A5766" s="7" t="s">
        <v>49</v>
      </c>
      <c r="C5766" s="144" t="s">
        <v>4996</v>
      </c>
      <c r="D5766" s="145">
        <v>8</v>
      </c>
      <c r="E5766" s="147">
        <v>43371</v>
      </c>
    </row>
    <row r="5767" spans="1:5" s="7" customFormat="1">
      <c r="A5767" s="7" t="s">
        <v>49</v>
      </c>
      <c r="C5767" s="144" t="s">
        <v>5000</v>
      </c>
      <c r="D5767" s="145">
        <v>3</v>
      </c>
      <c r="E5767" s="147">
        <v>43371</v>
      </c>
    </row>
    <row r="5768" spans="1:5" s="7" customFormat="1">
      <c r="A5768" s="7" t="s">
        <v>49</v>
      </c>
      <c r="C5768" s="144" t="s">
        <v>2320</v>
      </c>
      <c r="D5768" s="145">
        <v>2</v>
      </c>
      <c r="E5768" s="147">
        <v>43371</v>
      </c>
    </row>
    <row r="5769" spans="1:5" s="7" customFormat="1">
      <c r="A5769" s="7" t="s">
        <v>49</v>
      </c>
      <c r="C5769" s="144" t="s">
        <v>2323</v>
      </c>
      <c r="D5769" s="145">
        <v>472</v>
      </c>
      <c r="E5769" s="147">
        <v>43371</v>
      </c>
    </row>
    <row r="5770" spans="1:5" s="7" customFormat="1">
      <c r="A5770" s="7" t="s">
        <v>49</v>
      </c>
      <c r="C5770" s="144" t="s">
        <v>2327</v>
      </c>
      <c r="D5770" s="145">
        <v>185</v>
      </c>
      <c r="E5770" s="147">
        <v>43371</v>
      </c>
    </row>
    <row r="5771" spans="1:5" s="7" customFormat="1">
      <c r="A5771" s="7" t="s">
        <v>49</v>
      </c>
      <c r="C5771" s="144" t="s">
        <v>2330</v>
      </c>
      <c r="D5771" s="145">
        <v>115</v>
      </c>
      <c r="E5771" s="147">
        <v>43371</v>
      </c>
    </row>
    <row r="5772" spans="1:5" s="7" customFormat="1">
      <c r="A5772" s="7" t="s">
        <v>49</v>
      </c>
      <c r="C5772" s="144" t="s">
        <v>2333</v>
      </c>
      <c r="D5772" s="145">
        <v>210</v>
      </c>
      <c r="E5772" s="147">
        <v>43371</v>
      </c>
    </row>
    <row r="5773" spans="1:5" s="7" customFormat="1">
      <c r="A5773" s="7" t="s">
        <v>49</v>
      </c>
      <c r="C5773" s="144" t="s">
        <v>2336</v>
      </c>
      <c r="D5773" s="145">
        <v>243</v>
      </c>
      <c r="E5773" s="147">
        <v>43371</v>
      </c>
    </row>
    <row r="5774" spans="1:5" s="7" customFormat="1">
      <c r="A5774" s="7" t="s">
        <v>49</v>
      </c>
      <c r="C5774" s="144" t="s">
        <v>2339</v>
      </c>
      <c r="D5774" s="145">
        <v>582</v>
      </c>
      <c r="E5774" s="147">
        <v>43371</v>
      </c>
    </row>
    <row r="5775" spans="1:5" s="7" customFormat="1">
      <c r="A5775" s="7" t="s">
        <v>49</v>
      </c>
      <c r="C5775" s="144" t="s">
        <v>2342</v>
      </c>
      <c r="D5775" s="145">
        <v>308</v>
      </c>
      <c r="E5775" s="147">
        <v>43371</v>
      </c>
    </row>
    <row r="5776" spans="1:5" s="7" customFormat="1">
      <c r="A5776" s="7" t="s">
        <v>49</v>
      </c>
      <c r="C5776" s="144" t="s">
        <v>2345</v>
      </c>
      <c r="D5776" s="145">
        <v>174</v>
      </c>
      <c r="E5776" s="147">
        <v>43371</v>
      </c>
    </row>
    <row r="5777" spans="1:5" s="7" customFormat="1">
      <c r="A5777" s="7" t="s">
        <v>49</v>
      </c>
      <c r="C5777" s="144" t="s">
        <v>7272</v>
      </c>
      <c r="D5777" s="145">
        <v>0</v>
      </c>
      <c r="E5777" s="147">
        <v>43371</v>
      </c>
    </row>
    <row r="5778" spans="1:5" s="7" customFormat="1">
      <c r="A5778" s="7" t="s">
        <v>49</v>
      </c>
      <c r="C5778" s="144" t="s">
        <v>2348</v>
      </c>
      <c r="D5778" s="145">
        <v>220</v>
      </c>
      <c r="E5778" s="147">
        <v>43371</v>
      </c>
    </row>
    <row r="5779" spans="1:5" s="7" customFormat="1">
      <c r="A5779" s="7" t="s">
        <v>49</v>
      </c>
      <c r="C5779" s="144" t="s">
        <v>2351</v>
      </c>
      <c r="D5779" s="145">
        <v>235</v>
      </c>
      <c r="E5779" s="147">
        <v>43371</v>
      </c>
    </row>
    <row r="5780" spans="1:5" s="7" customFormat="1">
      <c r="A5780" s="7" t="s">
        <v>49</v>
      </c>
      <c r="C5780" s="144" t="s">
        <v>2354</v>
      </c>
      <c r="D5780" s="145">
        <v>232</v>
      </c>
      <c r="E5780" s="147">
        <v>43371</v>
      </c>
    </row>
    <row r="5781" spans="1:5" s="7" customFormat="1">
      <c r="A5781" s="7" t="s">
        <v>49</v>
      </c>
      <c r="C5781" s="144" t="s">
        <v>2357</v>
      </c>
      <c r="D5781" s="145">
        <v>72</v>
      </c>
      <c r="E5781" s="147">
        <v>43371</v>
      </c>
    </row>
    <row r="5782" spans="1:5" s="7" customFormat="1">
      <c r="A5782" s="7" t="s">
        <v>49</v>
      </c>
      <c r="C5782" s="144" t="s">
        <v>2361</v>
      </c>
      <c r="D5782" s="145">
        <v>152</v>
      </c>
      <c r="E5782" s="147">
        <v>43371</v>
      </c>
    </row>
    <row r="5783" spans="1:5" s="7" customFormat="1">
      <c r="A5783" s="7" t="s">
        <v>49</v>
      </c>
      <c r="C5783" s="144" t="s">
        <v>3798</v>
      </c>
      <c r="D5783" s="145">
        <v>97</v>
      </c>
      <c r="E5783" s="147">
        <v>43371</v>
      </c>
    </row>
    <row r="5784" spans="1:5" s="7" customFormat="1">
      <c r="A5784" s="7" t="s">
        <v>49</v>
      </c>
      <c r="C5784" s="144" t="s">
        <v>2364</v>
      </c>
      <c r="D5784" s="145">
        <v>2643</v>
      </c>
      <c r="E5784" s="147">
        <v>43371</v>
      </c>
    </row>
    <row r="5785" spans="1:5" s="7" customFormat="1">
      <c r="A5785" s="7" t="s">
        <v>49</v>
      </c>
      <c r="C5785" s="144" t="s">
        <v>2367</v>
      </c>
      <c r="D5785" s="145">
        <v>2676</v>
      </c>
      <c r="E5785" s="147">
        <v>43371</v>
      </c>
    </row>
    <row r="5786" spans="1:5" s="7" customFormat="1">
      <c r="A5786" s="7" t="s">
        <v>49</v>
      </c>
      <c r="C5786" s="144" t="s">
        <v>2370</v>
      </c>
      <c r="D5786" s="145">
        <v>2594</v>
      </c>
      <c r="E5786" s="147">
        <v>43371</v>
      </c>
    </row>
    <row r="5787" spans="1:5" s="7" customFormat="1">
      <c r="A5787" s="7" t="s">
        <v>49</v>
      </c>
      <c r="C5787" s="144" t="s">
        <v>2373</v>
      </c>
      <c r="D5787" s="145">
        <v>2646</v>
      </c>
      <c r="E5787" s="147">
        <v>43371</v>
      </c>
    </row>
    <row r="5788" spans="1:5" s="7" customFormat="1">
      <c r="A5788" s="7" t="s">
        <v>49</v>
      </c>
      <c r="C5788" s="144" t="s">
        <v>2376</v>
      </c>
      <c r="D5788" s="145">
        <v>2793</v>
      </c>
      <c r="E5788" s="147">
        <v>43371</v>
      </c>
    </row>
    <row r="5789" spans="1:5" s="7" customFormat="1">
      <c r="A5789" s="7" t="s">
        <v>49</v>
      </c>
      <c r="C5789" s="144" t="s">
        <v>2379</v>
      </c>
      <c r="D5789" s="145">
        <v>1127</v>
      </c>
      <c r="E5789" s="147">
        <v>43371</v>
      </c>
    </row>
    <row r="5790" spans="1:5" s="7" customFormat="1">
      <c r="A5790" s="7" t="s">
        <v>49</v>
      </c>
      <c r="C5790" s="144" t="s">
        <v>2382</v>
      </c>
      <c r="D5790" s="145">
        <v>2751</v>
      </c>
      <c r="E5790" s="147">
        <v>43371</v>
      </c>
    </row>
    <row r="5791" spans="1:5" s="7" customFormat="1">
      <c r="A5791" s="7" t="s">
        <v>49</v>
      </c>
      <c r="C5791" s="144" t="s">
        <v>2385</v>
      </c>
      <c r="D5791" s="145">
        <v>2631</v>
      </c>
      <c r="E5791" s="147">
        <v>43371</v>
      </c>
    </row>
    <row r="5792" spans="1:5" s="7" customFormat="1">
      <c r="A5792" s="7" t="s">
        <v>49</v>
      </c>
      <c r="C5792" s="144" t="s">
        <v>7299</v>
      </c>
      <c r="D5792" s="145">
        <v>529</v>
      </c>
      <c r="E5792" s="147">
        <v>43371</v>
      </c>
    </row>
    <row r="5793" spans="1:5" s="7" customFormat="1">
      <c r="A5793" s="7" t="s">
        <v>49</v>
      </c>
      <c r="C5793" s="144" t="s">
        <v>7303</v>
      </c>
      <c r="D5793" s="145">
        <v>655</v>
      </c>
      <c r="E5793" s="147">
        <v>43371</v>
      </c>
    </row>
    <row r="5794" spans="1:5" s="7" customFormat="1">
      <c r="A5794" s="7" t="s">
        <v>49</v>
      </c>
      <c r="C5794" s="144" t="s">
        <v>7306</v>
      </c>
      <c r="D5794" s="145">
        <v>550</v>
      </c>
      <c r="E5794" s="147">
        <v>43371</v>
      </c>
    </row>
    <row r="5795" spans="1:5" s="7" customFormat="1">
      <c r="A5795" s="7" t="s">
        <v>49</v>
      </c>
      <c r="C5795" s="144" t="s">
        <v>7309</v>
      </c>
      <c r="D5795" s="145">
        <v>550</v>
      </c>
      <c r="E5795" s="147">
        <v>43371</v>
      </c>
    </row>
    <row r="5796" spans="1:5" s="7" customFormat="1">
      <c r="A5796" s="7" t="s">
        <v>49</v>
      </c>
      <c r="C5796" s="144" t="s">
        <v>7313</v>
      </c>
      <c r="D5796" s="145">
        <v>528</v>
      </c>
      <c r="E5796" s="147">
        <v>43371</v>
      </c>
    </row>
    <row r="5797" spans="1:5" s="7" customFormat="1">
      <c r="A5797" s="7" t="s">
        <v>49</v>
      </c>
      <c r="C5797" s="144" t="s">
        <v>7317</v>
      </c>
      <c r="D5797" s="145">
        <v>12</v>
      </c>
      <c r="E5797" s="147">
        <v>43371</v>
      </c>
    </row>
    <row r="5798" spans="1:5" s="7" customFormat="1">
      <c r="A5798" s="7" t="s">
        <v>49</v>
      </c>
      <c r="C5798" s="144" t="s">
        <v>7319</v>
      </c>
      <c r="D5798" s="145">
        <v>517</v>
      </c>
      <c r="E5798" s="147">
        <v>43371</v>
      </c>
    </row>
    <row r="5799" spans="1:5" s="7" customFormat="1">
      <c r="A5799" s="7" t="s">
        <v>49</v>
      </c>
      <c r="C5799" s="144" t="s">
        <v>7322</v>
      </c>
      <c r="D5799" s="145">
        <v>701</v>
      </c>
      <c r="E5799" s="147">
        <v>43371</v>
      </c>
    </row>
    <row r="5800" spans="1:5" s="7" customFormat="1">
      <c r="A5800" s="7" t="s">
        <v>49</v>
      </c>
      <c r="C5800" s="144" t="s">
        <v>2388</v>
      </c>
      <c r="D5800" s="145">
        <v>302</v>
      </c>
      <c r="E5800" s="147">
        <v>43371</v>
      </c>
    </row>
    <row r="5801" spans="1:5" s="7" customFormat="1">
      <c r="A5801" s="7" t="s">
        <v>49</v>
      </c>
      <c r="C5801" s="144" t="s">
        <v>2391</v>
      </c>
      <c r="D5801" s="145">
        <v>200</v>
      </c>
      <c r="E5801" s="147">
        <v>43371</v>
      </c>
    </row>
    <row r="5802" spans="1:5" s="7" customFormat="1">
      <c r="A5802" s="7" t="s">
        <v>49</v>
      </c>
      <c r="C5802" s="144" t="s">
        <v>2394</v>
      </c>
      <c r="D5802" s="145">
        <v>577</v>
      </c>
      <c r="E5802" s="147">
        <v>43371</v>
      </c>
    </row>
    <row r="5803" spans="1:5" s="7" customFormat="1">
      <c r="A5803" s="7" t="s">
        <v>49</v>
      </c>
      <c r="C5803" s="144" t="s">
        <v>2397</v>
      </c>
      <c r="D5803" s="145">
        <v>916</v>
      </c>
      <c r="E5803" s="147">
        <v>43371</v>
      </c>
    </row>
    <row r="5804" spans="1:5" s="7" customFormat="1">
      <c r="A5804" s="7" t="s">
        <v>49</v>
      </c>
      <c r="C5804" s="144" t="s">
        <v>2400</v>
      </c>
      <c r="D5804" s="145">
        <v>375</v>
      </c>
      <c r="E5804" s="147">
        <v>43371</v>
      </c>
    </row>
    <row r="5805" spans="1:5" s="7" customFormat="1">
      <c r="A5805" s="7" t="s">
        <v>49</v>
      </c>
      <c r="C5805" s="144" t="s">
        <v>2403</v>
      </c>
      <c r="D5805" s="145">
        <v>2076</v>
      </c>
      <c r="E5805" s="147">
        <v>43371</v>
      </c>
    </row>
    <row r="5806" spans="1:5" s="7" customFormat="1">
      <c r="A5806" s="7" t="s">
        <v>49</v>
      </c>
      <c r="C5806" s="144" t="s">
        <v>2406</v>
      </c>
      <c r="D5806" s="145">
        <v>12</v>
      </c>
      <c r="E5806" s="147">
        <v>43371</v>
      </c>
    </row>
    <row r="5807" spans="1:5" s="7" customFormat="1">
      <c r="A5807" s="7" t="s">
        <v>49</v>
      </c>
      <c r="C5807" s="144" t="s">
        <v>2409</v>
      </c>
      <c r="D5807" s="145">
        <v>1156</v>
      </c>
      <c r="E5807" s="147">
        <v>43371</v>
      </c>
    </row>
    <row r="5808" spans="1:5" s="7" customFormat="1">
      <c r="A5808" s="7" t="s">
        <v>49</v>
      </c>
      <c r="C5808" s="144" t="s">
        <v>2412</v>
      </c>
      <c r="D5808" s="145">
        <v>281</v>
      </c>
      <c r="E5808" s="147">
        <v>43371</v>
      </c>
    </row>
    <row r="5809" spans="1:5" s="7" customFormat="1">
      <c r="A5809" s="7" t="s">
        <v>49</v>
      </c>
      <c r="C5809" s="144" t="s">
        <v>2415</v>
      </c>
      <c r="D5809" s="145">
        <v>5</v>
      </c>
      <c r="E5809" s="147">
        <v>43371</v>
      </c>
    </row>
    <row r="5810" spans="1:5" s="7" customFormat="1">
      <c r="A5810" s="7" t="s">
        <v>49</v>
      </c>
      <c r="C5810" s="144" t="s">
        <v>2418</v>
      </c>
      <c r="D5810" s="145">
        <v>64</v>
      </c>
      <c r="E5810" s="147">
        <v>43371</v>
      </c>
    </row>
    <row r="5811" spans="1:5" s="7" customFormat="1">
      <c r="A5811" s="7" t="s">
        <v>49</v>
      </c>
      <c r="C5811" s="144" t="s">
        <v>2421</v>
      </c>
      <c r="D5811" s="145">
        <v>293</v>
      </c>
      <c r="E5811" s="147">
        <v>43371</v>
      </c>
    </row>
    <row r="5812" spans="1:5" s="7" customFormat="1">
      <c r="A5812" s="7" t="s">
        <v>49</v>
      </c>
      <c r="C5812" s="144" t="s">
        <v>7349</v>
      </c>
      <c r="D5812" s="145">
        <v>0</v>
      </c>
      <c r="E5812" s="147">
        <v>43371</v>
      </c>
    </row>
    <row r="5813" spans="1:5" s="7" customFormat="1">
      <c r="A5813" s="7" t="s">
        <v>49</v>
      </c>
      <c r="C5813" s="144" t="s">
        <v>7351</v>
      </c>
      <c r="D5813" s="145">
        <v>67</v>
      </c>
      <c r="E5813" s="147">
        <v>43371</v>
      </c>
    </row>
    <row r="5814" spans="1:5" s="7" customFormat="1">
      <c r="A5814" s="7" t="s">
        <v>49</v>
      </c>
      <c r="C5814" s="144" t="s">
        <v>2424</v>
      </c>
      <c r="D5814" s="145">
        <v>2919</v>
      </c>
      <c r="E5814" s="147">
        <v>43371</v>
      </c>
    </row>
    <row r="5815" spans="1:5" s="7" customFormat="1">
      <c r="A5815" s="7" t="s">
        <v>49</v>
      </c>
      <c r="C5815" s="144" t="s">
        <v>2427</v>
      </c>
      <c r="D5815" s="145">
        <v>413</v>
      </c>
      <c r="E5815" s="147">
        <v>43371</v>
      </c>
    </row>
    <row r="5816" spans="1:5" s="7" customFormat="1">
      <c r="A5816" s="7" t="s">
        <v>49</v>
      </c>
      <c r="C5816" s="144" t="s">
        <v>2430</v>
      </c>
      <c r="D5816" s="145">
        <v>318</v>
      </c>
      <c r="E5816" s="147">
        <v>43371</v>
      </c>
    </row>
    <row r="5817" spans="1:5" s="7" customFormat="1">
      <c r="A5817" s="7" t="s">
        <v>49</v>
      </c>
      <c r="C5817" s="144" t="s">
        <v>2433</v>
      </c>
      <c r="D5817" s="145">
        <v>520</v>
      </c>
      <c r="E5817" s="147">
        <v>43371</v>
      </c>
    </row>
    <row r="5818" spans="1:5" s="7" customFormat="1">
      <c r="A5818" s="7" t="s">
        <v>49</v>
      </c>
      <c r="C5818" s="144" t="s">
        <v>2436</v>
      </c>
      <c r="D5818" s="145">
        <v>1057</v>
      </c>
      <c r="E5818" s="147">
        <v>43371</v>
      </c>
    </row>
    <row r="5819" spans="1:5" s="7" customFormat="1">
      <c r="A5819" s="7" t="s">
        <v>49</v>
      </c>
      <c r="C5819" s="144" t="s">
        <v>2439</v>
      </c>
      <c r="D5819" s="145">
        <v>198</v>
      </c>
      <c r="E5819" s="147">
        <v>43371</v>
      </c>
    </row>
    <row r="5820" spans="1:5" s="7" customFormat="1">
      <c r="A5820" s="7" t="s">
        <v>49</v>
      </c>
      <c r="C5820" s="144" t="s">
        <v>3802</v>
      </c>
      <c r="D5820" s="145">
        <v>240</v>
      </c>
      <c r="E5820" s="147">
        <v>43371</v>
      </c>
    </row>
    <row r="5821" spans="1:5" s="7" customFormat="1">
      <c r="A5821" s="7" t="s">
        <v>49</v>
      </c>
      <c r="C5821" s="144" t="s">
        <v>7364</v>
      </c>
      <c r="D5821" s="145">
        <v>193</v>
      </c>
      <c r="E5821" s="147">
        <v>43371</v>
      </c>
    </row>
    <row r="5822" spans="1:5" s="7" customFormat="1">
      <c r="A5822" s="7" t="s">
        <v>49</v>
      </c>
      <c r="C5822" s="144" t="s">
        <v>3803</v>
      </c>
      <c r="D5822" s="145">
        <v>182</v>
      </c>
      <c r="E5822" s="147">
        <v>43371</v>
      </c>
    </row>
    <row r="5823" spans="1:5" s="7" customFormat="1">
      <c r="A5823" s="7" t="s">
        <v>49</v>
      </c>
      <c r="C5823" s="144" t="s">
        <v>7367</v>
      </c>
      <c r="D5823" s="145">
        <v>56</v>
      </c>
      <c r="E5823" s="147">
        <v>43371</v>
      </c>
    </row>
    <row r="5824" spans="1:5" s="7" customFormat="1">
      <c r="A5824" s="7" t="s">
        <v>49</v>
      </c>
      <c r="C5824" s="144" t="s">
        <v>3804</v>
      </c>
      <c r="D5824" s="145">
        <v>60</v>
      </c>
      <c r="E5824" s="147">
        <v>43371</v>
      </c>
    </row>
    <row r="5825" spans="1:5" s="7" customFormat="1">
      <c r="A5825" s="7" t="s">
        <v>49</v>
      </c>
      <c r="C5825" s="144" t="s">
        <v>7370</v>
      </c>
      <c r="D5825" s="145">
        <v>36</v>
      </c>
      <c r="E5825" s="147">
        <v>43371</v>
      </c>
    </row>
    <row r="5826" spans="1:5" s="7" customFormat="1">
      <c r="A5826" s="7" t="s">
        <v>49</v>
      </c>
      <c r="C5826" s="144" t="s">
        <v>3805</v>
      </c>
      <c r="D5826" s="145">
        <v>65</v>
      </c>
      <c r="E5826" s="147">
        <v>43371</v>
      </c>
    </row>
    <row r="5827" spans="1:5" s="7" customFormat="1">
      <c r="A5827" s="7" t="s">
        <v>49</v>
      </c>
      <c r="C5827" s="144" t="s">
        <v>7373</v>
      </c>
      <c r="D5827" s="145">
        <v>7</v>
      </c>
      <c r="E5827" s="147">
        <v>43371</v>
      </c>
    </row>
    <row r="5828" spans="1:5" s="7" customFormat="1">
      <c r="A5828" s="7" t="s">
        <v>49</v>
      </c>
      <c r="C5828" s="144" t="s">
        <v>2442</v>
      </c>
      <c r="D5828" s="145">
        <v>0</v>
      </c>
      <c r="E5828" s="147">
        <v>43371</v>
      </c>
    </row>
    <row r="5829" spans="1:5" s="7" customFormat="1">
      <c r="A5829" s="7" t="s">
        <v>49</v>
      </c>
      <c r="C5829" s="144" t="s">
        <v>2445</v>
      </c>
      <c r="D5829" s="145">
        <v>1232</v>
      </c>
      <c r="E5829" s="147">
        <v>43371</v>
      </c>
    </row>
    <row r="5830" spans="1:5" s="7" customFormat="1">
      <c r="A5830" s="7" t="s">
        <v>49</v>
      </c>
      <c r="C5830" s="144" t="s">
        <v>2448</v>
      </c>
      <c r="D5830" s="145">
        <v>380</v>
      </c>
      <c r="E5830" s="147">
        <v>43371</v>
      </c>
    </row>
    <row r="5831" spans="1:5" s="7" customFormat="1">
      <c r="A5831" s="7" t="s">
        <v>49</v>
      </c>
      <c r="C5831" s="144" t="s">
        <v>2451</v>
      </c>
      <c r="D5831" s="145">
        <v>806</v>
      </c>
      <c r="E5831" s="147">
        <v>43371</v>
      </c>
    </row>
    <row r="5832" spans="1:5" s="7" customFormat="1">
      <c r="A5832" s="7" t="s">
        <v>49</v>
      </c>
      <c r="C5832" s="144" t="s">
        <v>2454</v>
      </c>
      <c r="D5832" s="145">
        <v>0</v>
      </c>
      <c r="E5832" s="147">
        <v>43371</v>
      </c>
    </row>
    <row r="5833" spans="1:5" s="7" customFormat="1">
      <c r="A5833" s="7" t="s">
        <v>49</v>
      </c>
      <c r="C5833" s="144" t="s">
        <v>2457</v>
      </c>
      <c r="D5833" s="145">
        <v>2931</v>
      </c>
      <c r="E5833" s="147">
        <v>43371</v>
      </c>
    </row>
    <row r="5834" spans="1:5" s="7" customFormat="1">
      <c r="A5834" s="7" t="s">
        <v>49</v>
      </c>
      <c r="C5834" s="144" t="s">
        <v>2460</v>
      </c>
      <c r="D5834" s="145">
        <v>578</v>
      </c>
      <c r="E5834" s="147">
        <v>43371</v>
      </c>
    </row>
    <row r="5835" spans="1:5" s="7" customFormat="1">
      <c r="A5835" s="7" t="s">
        <v>49</v>
      </c>
      <c r="C5835" s="144" t="s">
        <v>7389</v>
      </c>
      <c r="D5835" s="145">
        <v>179</v>
      </c>
      <c r="E5835" s="147">
        <v>43371</v>
      </c>
    </row>
    <row r="5836" spans="1:5" s="7" customFormat="1">
      <c r="A5836" s="7" t="s">
        <v>49</v>
      </c>
      <c r="C5836" s="144" t="s">
        <v>7391</v>
      </c>
      <c r="D5836" s="145">
        <v>55</v>
      </c>
      <c r="E5836" s="147">
        <v>43371</v>
      </c>
    </row>
    <row r="5837" spans="1:5" s="7" customFormat="1">
      <c r="A5837" s="7" t="s">
        <v>49</v>
      </c>
      <c r="C5837" s="144" t="s">
        <v>7393</v>
      </c>
      <c r="D5837" s="145">
        <v>320</v>
      </c>
      <c r="E5837" s="147">
        <v>43371</v>
      </c>
    </row>
    <row r="5838" spans="1:5" s="7" customFormat="1">
      <c r="A5838" s="7" t="s">
        <v>49</v>
      </c>
      <c r="C5838" s="144" t="s">
        <v>3806</v>
      </c>
      <c r="D5838" s="145">
        <v>264</v>
      </c>
      <c r="E5838" s="147">
        <v>43371</v>
      </c>
    </row>
    <row r="5839" spans="1:5" s="7" customFormat="1">
      <c r="A5839" s="7" t="s">
        <v>49</v>
      </c>
      <c r="C5839" s="144" t="s">
        <v>7395</v>
      </c>
      <c r="D5839" s="145">
        <v>12</v>
      </c>
      <c r="E5839" s="147">
        <v>43371</v>
      </c>
    </row>
    <row r="5840" spans="1:5" s="7" customFormat="1">
      <c r="A5840" s="7" t="s">
        <v>49</v>
      </c>
      <c r="C5840" s="144" t="s">
        <v>2463</v>
      </c>
      <c r="D5840" s="145">
        <v>327</v>
      </c>
      <c r="E5840" s="147">
        <v>43371</v>
      </c>
    </row>
    <row r="5841" spans="1:5" s="7" customFormat="1">
      <c r="A5841" s="7" t="s">
        <v>49</v>
      </c>
      <c r="C5841" s="144" t="s">
        <v>7399</v>
      </c>
      <c r="D5841" s="145">
        <v>985</v>
      </c>
      <c r="E5841" s="147">
        <v>43371</v>
      </c>
    </row>
    <row r="5842" spans="1:5" s="7" customFormat="1">
      <c r="A5842" s="7" t="s">
        <v>49</v>
      </c>
      <c r="C5842" s="144" t="s">
        <v>7401</v>
      </c>
      <c r="D5842" s="145">
        <v>3036</v>
      </c>
      <c r="E5842" s="147">
        <v>43371</v>
      </c>
    </row>
    <row r="5843" spans="1:5" s="7" customFormat="1">
      <c r="A5843" s="7" t="s">
        <v>49</v>
      </c>
      <c r="C5843" s="144" t="s">
        <v>7403</v>
      </c>
      <c r="D5843" s="145">
        <v>1576</v>
      </c>
      <c r="E5843" s="147">
        <v>43371</v>
      </c>
    </row>
    <row r="5844" spans="1:5" s="7" customFormat="1">
      <c r="A5844" s="7" t="s">
        <v>49</v>
      </c>
      <c r="C5844" s="144" t="s">
        <v>7405</v>
      </c>
      <c r="D5844" s="145">
        <v>0</v>
      </c>
      <c r="E5844" s="147">
        <v>43371</v>
      </c>
    </row>
    <row r="5845" spans="1:5" s="7" customFormat="1">
      <c r="A5845" s="7" t="s">
        <v>49</v>
      </c>
      <c r="C5845" s="144" t="s">
        <v>7407</v>
      </c>
      <c r="D5845" s="145">
        <v>3</v>
      </c>
      <c r="E5845" s="147">
        <v>43371</v>
      </c>
    </row>
    <row r="5846" spans="1:5" s="7" customFormat="1">
      <c r="A5846" s="7" t="s">
        <v>49</v>
      </c>
      <c r="C5846" s="144" t="s">
        <v>7409</v>
      </c>
      <c r="D5846" s="145">
        <v>353</v>
      </c>
      <c r="E5846" s="147">
        <v>43371</v>
      </c>
    </row>
    <row r="5847" spans="1:5" s="7" customFormat="1">
      <c r="A5847" s="7" t="s">
        <v>49</v>
      </c>
      <c r="C5847" s="144" t="s">
        <v>7411</v>
      </c>
      <c r="D5847" s="145">
        <v>47</v>
      </c>
      <c r="E5847" s="147">
        <v>43371</v>
      </c>
    </row>
    <row r="5848" spans="1:5" s="7" customFormat="1">
      <c r="A5848" s="7" t="s">
        <v>49</v>
      </c>
      <c r="C5848" s="144" t="s">
        <v>2466</v>
      </c>
      <c r="D5848" s="145">
        <v>124</v>
      </c>
      <c r="E5848" s="147">
        <v>43371</v>
      </c>
    </row>
    <row r="5849" spans="1:5" s="7" customFormat="1">
      <c r="A5849" s="7" t="s">
        <v>49</v>
      </c>
      <c r="C5849" s="144" t="s">
        <v>2468</v>
      </c>
      <c r="D5849" s="145">
        <v>2362</v>
      </c>
      <c r="E5849" s="147">
        <v>43371</v>
      </c>
    </row>
    <row r="5850" spans="1:5" s="7" customFormat="1">
      <c r="A5850" s="7" t="s">
        <v>49</v>
      </c>
      <c r="C5850" s="144" t="s">
        <v>2471</v>
      </c>
      <c r="D5850" s="145">
        <v>3000</v>
      </c>
      <c r="E5850" s="147">
        <v>43371</v>
      </c>
    </row>
    <row r="5851" spans="1:5" s="7" customFormat="1">
      <c r="A5851" s="7" t="s">
        <v>49</v>
      </c>
      <c r="C5851" s="144" t="s">
        <v>2475</v>
      </c>
      <c r="D5851" s="145">
        <v>0</v>
      </c>
      <c r="E5851" s="147">
        <v>43371</v>
      </c>
    </row>
    <row r="5852" spans="1:5" s="7" customFormat="1">
      <c r="A5852" s="7" t="s">
        <v>49</v>
      </c>
      <c r="C5852" s="144" t="s">
        <v>2478</v>
      </c>
      <c r="D5852" s="145">
        <v>0</v>
      </c>
      <c r="E5852" s="147">
        <v>43371</v>
      </c>
    </row>
    <row r="5853" spans="1:5" s="7" customFormat="1">
      <c r="A5853" s="7" t="s">
        <v>49</v>
      </c>
      <c r="C5853" s="144" t="s">
        <v>2480</v>
      </c>
      <c r="D5853" s="145">
        <v>221</v>
      </c>
      <c r="E5853" s="147">
        <v>43371</v>
      </c>
    </row>
    <row r="5854" spans="1:5" s="7" customFormat="1">
      <c r="A5854" s="7" t="s">
        <v>49</v>
      </c>
      <c r="C5854" s="144" t="s">
        <v>2483</v>
      </c>
      <c r="D5854" s="145">
        <v>167</v>
      </c>
      <c r="E5854" s="147">
        <v>43371</v>
      </c>
    </row>
    <row r="5855" spans="1:5" s="7" customFormat="1">
      <c r="A5855" s="7" t="s">
        <v>49</v>
      </c>
      <c r="C5855" s="144" t="s">
        <v>3807</v>
      </c>
      <c r="D5855" s="145">
        <v>77</v>
      </c>
      <c r="E5855" s="147">
        <v>43371</v>
      </c>
    </row>
    <row r="5856" spans="1:5" s="7" customFormat="1">
      <c r="A5856" s="7" t="s">
        <v>49</v>
      </c>
      <c r="C5856" s="144" t="s">
        <v>2486</v>
      </c>
      <c r="D5856" s="145">
        <v>2085</v>
      </c>
      <c r="E5856" s="147">
        <v>43371</v>
      </c>
    </row>
    <row r="5857" spans="1:5" s="7" customFormat="1">
      <c r="A5857" s="7" t="s">
        <v>49</v>
      </c>
      <c r="C5857" s="144" t="s">
        <v>2489</v>
      </c>
      <c r="D5857" s="145">
        <v>573</v>
      </c>
      <c r="E5857" s="147">
        <v>43371</v>
      </c>
    </row>
    <row r="5858" spans="1:5" s="7" customFormat="1">
      <c r="A5858" s="7" t="s">
        <v>49</v>
      </c>
      <c r="C5858" s="144" t="s">
        <v>2492</v>
      </c>
      <c r="D5858" s="145">
        <v>492</v>
      </c>
      <c r="E5858" s="147">
        <v>43371</v>
      </c>
    </row>
    <row r="5859" spans="1:5" s="7" customFormat="1">
      <c r="A5859" s="7" t="s">
        <v>49</v>
      </c>
      <c r="C5859" s="144" t="s">
        <v>7433</v>
      </c>
      <c r="D5859" s="145">
        <v>10</v>
      </c>
      <c r="E5859" s="147">
        <v>43371</v>
      </c>
    </row>
    <row r="5860" spans="1:5" s="7" customFormat="1">
      <c r="A5860" s="7" t="s">
        <v>49</v>
      </c>
      <c r="C5860" s="144" t="s">
        <v>2495</v>
      </c>
      <c r="D5860" s="145">
        <v>0</v>
      </c>
      <c r="E5860" s="147">
        <v>43371</v>
      </c>
    </row>
    <row r="5861" spans="1:5" s="7" customFormat="1">
      <c r="A5861" s="7" t="s">
        <v>49</v>
      </c>
      <c r="C5861" s="144" t="s">
        <v>7436</v>
      </c>
      <c r="D5861" s="145">
        <v>115</v>
      </c>
      <c r="E5861" s="147">
        <v>43371</v>
      </c>
    </row>
    <row r="5862" spans="1:5" s="7" customFormat="1">
      <c r="A5862" s="7" t="s">
        <v>49</v>
      </c>
      <c r="C5862" s="144" t="s">
        <v>7438</v>
      </c>
      <c r="D5862" s="145">
        <v>205</v>
      </c>
      <c r="E5862" s="147">
        <v>43371</v>
      </c>
    </row>
    <row r="5863" spans="1:5" s="7" customFormat="1">
      <c r="A5863" s="7" t="s">
        <v>49</v>
      </c>
      <c r="C5863" s="144" t="s">
        <v>2498</v>
      </c>
      <c r="D5863" s="145">
        <v>44</v>
      </c>
      <c r="E5863" s="147">
        <v>43371</v>
      </c>
    </row>
    <row r="5864" spans="1:5" s="7" customFormat="1">
      <c r="A5864" s="7" t="s">
        <v>49</v>
      </c>
      <c r="C5864" s="144" t="s">
        <v>7442</v>
      </c>
      <c r="D5864" s="145">
        <v>0</v>
      </c>
      <c r="E5864" s="147">
        <v>43371</v>
      </c>
    </row>
    <row r="5865" spans="1:5" s="7" customFormat="1">
      <c r="A5865" s="7" t="s">
        <v>49</v>
      </c>
      <c r="C5865" s="144" t="s">
        <v>3808</v>
      </c>
      <c r="D5865" s="145">
        <v>168</v>
      </c>
      <c r="E5865" s="147">
        <v>43371</v>
      </c>
    </row>
    <row r="5866" spans="1:5" s="7" customFormat="1">
      <c r="A5866" s="7" t="s">
        <v>49</v>
      </c>
      <c r="C5866" s="144" t="s">
        <v>7444</v>
      </c>
      <c r="D5866" s="145">
        <v>0</v>
      </c>
      <c r="E5866" s="147">
        <v>43371</v>
      </c>
    </row>
    <row r="5867" spans="1:5" s="7" customFormat="1">
      <c r="A5867" s="7" t="s">
        <v>49</v>
      </c>
      <c r="C5867" s="144" t="s">
        <v>7446</v>
      </c>
      <c r="D5867" s="145">
        <v>427</v>
      </c>
      <c r="E5867" s="147">
        <v>43371</v>
      </c>
    </row>
    <row r="5868" spans="1:5" s="7" customFormat="1">
      <c r="A5868" s="7" t="s">
        <v>49</v>
      </c>
      <c r="C5868" s="144" t="s">
        <v>3809</v>
      </c>
      <c r="D5868" s="145">
        <v>417</v>
      </c>
      <c r="E5868" s="147">
        <v>43371</v>
      </c>
    </row>
    <row r="5869" spans="1:5" s="7" customFormat="1">
      <c r="A5869" s="7" t="s">
        <v>49</v>
      </c>
      <c r="C5869" s="144" t="s">
        <v>3810</v>
      </c>
      <c r="D5869" s="145">
        <v>81</v>
      </c>
      <c r="E5869" s="147">
        <v>43371</v>
      </c>
    </row>
    <row r="5870" spans="1:5" s="7" customFormat="1">
      <c r="A5870" s="7" t="s">
        <v>49</v>
      </c>
      <c r="C5870" s="144" t="s">
        <v>3811</v>
      </c>
      <c r="D5870" s="145">
        <v>47</v>
      </c>
      <c r="E5870" s="147">
        <v>43371</v>
      </c>
    </row>
    <row r="5871" spans="1:5" s="7" customFormat="1">
      <c r="A5871" s="7" t="s">
        <v>49</v>
      </c>
      <c r="C5871" s="144" t="s">
        <v>7451</v>
      </c>
      <c r="D5871" s="145">
        <v>0</v>
      </c>
      <c r="E5871" s="147">
        <v>43371</v>
      </c>
    </row>
    <row r="5872" spans="1:5" s="7" customFormat="1">
      <c r="A5872" s="7" t="s">
        <v>49</v>
      </c>
      <c r="C5872" s="144" t="s">
        <v>7453</v>
      </c>
      <c r="D5872" s="145">
        <v>0</v>
      </c>
      <c r="E5872" s="147">
        <v>43371</v>
      </c>
    </row>
    <row r="5873" spans="1:5" s="7" customFormat="1">
      <c r="A5873" s="7" t="s">
        <v>49</v>
      </c>
      <c r="C5873" s="144" t="s">
        <v>7455</v>
      </c>
      <c r="D5873" s="145">
        <v>1</v>
      </c>
      <c r="E5873" s="147">
        <v>43371</v>
      </c>
    </row>
    <row r="5874" spans="1:5" s="7" customFormat="1">
      <c r="A5874" s="7" t="s">
        <v>49</v>
      </c>
      <c r="C5874" s="144" t="s">
        <v>7457</v>
      </c>
      <c r="D5874" s="145">
        <v>95</v>
      </c>
      <c r="E5874" s="147">
        <v>43371</v>
      </c>
    </row>
    <row r="5875" spans="1:5" s="7" customFormat="1">
      <c r="A5875" s="7" t="s">
        <v>49</v>
      </c>
      <c r="C5875" s="144" t="s">
        <v>7459</v>
      </c>
      <c r="D5875" s="145">
        <v>0</v>
      </c>
      <c r="E5875" s="147">
        <v>43371</v>
      </c>
    </row>
    <row r="5876" spans="1:5" s="7" customFormat="1">
      <c r="A5876" s="7" t="s">
        <v>49</v>
      </c>
      <c r="C5876" s="144" t="s">
        <v>3812</v>
      </c>
      <c r="D5876" s="145">
        <v>6</v>
      </c>
      <c r="E5876" s="147">
        <v>43371</v>
      </c>
    </row>
    <row r="5877" spans="1:5" s="7" customFormat="1">
      <c r="A5877" s="7" t="s">
        <v>49</v>
      </c>
      <c r="C5877" s="144" t="s">
        <v>7462</v>
      </c>
      <c r="D5877" s="145">
        <v>302</v>
      </c>
      <c r="E5877" s="147">
        <v>43371</v>
      </c>
    </row>
    <row r="5878" spans="1:5" s="7" customFormat="1">
      <c r="A5878" s="7" t="s">
        <v>49</v>
      </c>
      <c r="C5878" s="144" t="s">
        <v>2502</v>
      </c>
      <c r="D5878" s="145">
        <v>215</v>
      </c>
      <c r="E5878" s="147">
        <v>43371</v>
      </c>
    </row>
    <row r="5879" spans="1:5" s="7" customFormat="1">
      <c r="A5879" s="7" t="s">
        <v>49</v>
      </c>
      <c r="C5879" s="144" t="s">
        <v>7466</v>
      </c>
      <c r="D5879" s="145">
        <v>3</v>
      </c>
      <c r="E5879" s="147">
        <v>43371</v>
      </c>
    </row>
    <row r="5880" spans="1:5" s="7" customFormat="1">
      <c r="A5880" s="7" t="s">
        <v>49</v>
      </c>
      <c r="C5880" s="144" t="s">
        <v>7468</v>
      </c>
      <c r="D5880" s="145">
        <v>88</v>
      </c>
      <c r="E5880" s="147">
        <v>43371</v>
      </c>
    </row>
    <row r="5881" spans="1:5" s="7" customFormat="1">
      <c r="A5881" s="7" t="s">
        <v>49</v>
      </c>
      <c r="C5881" s="144" t="s">
        <v>2505</v>
      </c>
      <c r="D5881" s="145">
        <v>653</v>
      </c>
      <c r="E5881" s="147">
        <v>43371</v>
      </c>
    </row>
    <row r="5882" spans="1:5" s="7" customFormat="1">
      <c r="A5882" s="7" t="s">
        <v>49</v>
      </c>
      <c r="C5882" s="144" t="s">
        <v>2508</v>
      </c>
      <c r="D5882" s="145">
        <v>767</v>
      </c>
      <c r="E5882" s="147">
        <v>43371</v>
      </c>
    </row>
    <row r="5883" spans="1:5" s="7" customFormat="1">
      <c r="A5883" s="7" t="s">
        <v>49</v>
      </c>
      <c r="C5883" s="144" t="s">
        <v>2511</v>
      </c>
      <c r="D5883" s="145">
        <v>123</v>
      </c>
      <c r="E5883" s="147">
        <v>43371</v>
      </c>
    </row>
    <row r="5884" spans="1:5" s="7" customFormat="1">
      <c r="A5884" s="7" t="s">
        <v>49</v>
      </c>
      <c r="C5884" s="144" t="s">
        <v>7475</v>
      </c>
      <c r="D5884" s="145">
        <v>293</v>
      </c>
      <c r="E5884" s="147">
        <v>43371</v>
      </c>
    </row>
    <row r="5885" spans="1:5" s="7" customFormat="1">
      <c r="A5885" s="7" t="s">
        <v>49</v>
      </c>
      <c r="C5885" s="144" t="s">
        <v>2514</v>
      </c>
      <c r="D5885" s="145">
        <v>442</v>
      </c>
      <c r="E5885" s="147">
        <v>43371</v>
      </c>
    </row>
    <row r="5886" spans="1:5" s="7" customFormat="1">
      <c r="A5886" s="7" t="s">
        <v>49</v>
      </c>
      <c r="C5886" s="144" t="s">
        <v>7479</v>
      </c>
      <c r="D5886" s="145">
        <v>2</v>
      </c>
      <c r="E5886" s="147">
        <v>43371</v>
      </c>
    </row>
    <row r="5887" spans="1:5" s="7" customFormat="1">
      <c r="A5887" s="7" t="s">
        <v>49</v>
      </c>
      <c r="C5887" s="144" t="s">
        <v>2517</v>
      </c>
      <c r="D5887" s="145">
        <v>1384</v>
      </c>
      <c r="E5887" s="147">
        <v>43371</v>
      </c>
    </row>
    <row r="5888" spans="1:5" s="7" customFormat="1">
      <c r="A5888" s="7" t="s">
        <v>49</v>
      </c>
      <c r="C5888" s="144" t="s">
        <v>2520</v>
      </c>
      <c r="D5888" s="145">
        <v>938</v>
      </c>
      <c r="E5888" s="147">
        <v>43371</v>
      </c>
    </row>
    <row r="5889" spans="1:5" s="7" customFormat="1">
      <c r="A5889" s="7" t="s">
        <v>49</v>
      </c>
      <c r="C5889" s="144" t="s">
        <v>3813</v>
      </c>
      <c r="D5889" s="145">
        <v>93</v>
      </c>
      <c r="E5889" s="147">
        <v>43371</v>
      </c>
    </row>
    <row r="5890" spans="1:5" s="7" customFormat="1">
      <c r="A5890" s="7" t="s">
        <v>49</v>
      </c>
      <c r="C5890" s="144" t="s">
        <v>2524</v>
      </c>
      <c r="D5890" s="145">
        <v>65</v>
      </c>
      <c r="E5890" s="147">
        <v>43371</v>
      </c>
    </row>
    <row r="5891" spans="1:5" s="7" customFormat="1">
      <c r="A5891" s="7" t="s">
        <v>49</v>
      </c>
      <c r="C5891" s="144" t="s">
        <v>7489</v>
      </c>
      <c r="D5891" s="145">
        <v>131</v>
      </c>
      <c r="E5891" s="147">
        <v>43371</v>
      </c>
    </row>
    <row r="5892" spans="1:5" s="7" customFormat="1">
      <c r="A5892" s="7" t="s">
        <v>49</v>
      </c>
      <c r="C5892" s="144" t="s">
        <v>2528</v>
      </c>
      <c r="D5892" s="145">
        <v>545</v>
      </c>
      <c r="E5892" s="147">
        <v>43371</v>
      </c>
    </row>
    <row r="5893" spans="1:5" s="7" customFormat="1">
      <c r="A5893" s="7" t="s">
        <v>49</v>
      </c>
      <c r="C5893" s="144" t="s">
        <v>2532</v>
      </c>
      <c r="D5893" s="145">
        <v>505</v>
      </c>
      <c r="E5893" s="147">
        <v>43371</v>
      </c>
    </row>
    <row r="5894" spans="1:5" s="7" customFormat="1">
      <c r="A5894" s="7" t="s">
        <v>49</v>
      </c>
      <c r="C5894" s="144" t="s">
        <v>3814</v>
      </c>
      <c r="D5894" s="145">
        <v>264</v>
      </c>
      <c r="E5894" s="147">
        <v>43371</v>
      </c>
    </row>
    <row r="5895" spans="1:5" s="7" customFormat="1">
      <c r="A5895" s="7" t="s">
        <v>49</v>
      </c>
      <c r="C5895" s="144" t="s">
        <v>2538</v>
      </c>
      <c r="D5895" s="145">
        <v>564</v>
      </c>
      <c r="E5895" s="147">
        <v>43371</v>
      </c>
    </row>
    <row r="5896" spans="1:5" s="7" customFormat="1">
      <c r="A5896" s="7" t="s">
        <v>49</v>
      </c>
      <c r="C5896" s="144" t="s">
        <v>7500</v>
      </c>
      <c r="D5896" s="145">
        <v>413</v>
      </c>
      <c r="E5896" s="147">
        <v>43371</v>
      </c>
    </row>
    <row r="5897" spans="1:5" s="7" customFormat="1">
      <c r="A5897" s="7" t="s">
        <v>49</v>
      </c>
      <c r="C5897" s="144" t="s">
        <v>3393</v>
      </c>
      <c r="D5897" s="145">
        <v>240</v>
      </c>
      <c r="E5897" s="147">
        <v>43371</v>
      </c>
    </row>
    <row r="5898" spans="1:5" s="7" customFormat="1">
      <c r="A5898" s="7" t="s">
        <v>49</v>
      </c>
      <c r="C5898" s="144" t="s">
        <v>2544</v>
      </c>
      <c r="D5898" s="145">
        <v>0</v>
      </c>
      <c r="E5898" s="147">
        <v>43371</v>
      </c>
    </row>
    <row r="5899" spans="1:5" s="7" customFormat="1">
      <c r="A5899" s="7" t="s">
        <v>49</v>
      </c>
      <c r="C5899" s="144" t="s">
        <v>7508</v>
      </c>
      <c r="D5899" s="145">
        <v>312</v>
      </c>
      <c r="E5899" s="147">
        <v>43371</v>
      </c>
    </row>
    <row r="5900" spans="1:5" s="7" customFormat="1">
      <c r="A5900" s="7" t="s">
        <v>49</v>
      </c>
      <c r="C5900" s="144" t="s">
        <v>2547</v>
      </c>
      <c r="D5900" s="145">
        <v>710</v>
      </c>
      <c r="E5900" s="147">
        <v>43371</v>
      </c>
    </row>
    <row r="5901" spans="1:5" s="7" customFormat="1">
      <c r="A5901" s="7" t="s">
        <v>49</v>
      </c>
      <c r="C5901" s="144" t="s">
        <v>2550</v>
      </c>
      <c r="D5901" s="145">
        <v>0</v>
      </c>
      <c r="E5901" s="147">
        <v>43371</v>
      </c>
    </row>
    <row r="5902" spans="1:5" s="7" customFormat="1">
      <c r="A5902" s="7" t="s">
        <v>49</v>
      </c>
      <c r="C5902" s="144" t="s">
        <v>3815</v>
      </c>
      <c r="D5902" s="145">
        <v>216</v>
      </c>
      <c r="E5902" s="147">
        <v>43371</v>
      </c>
    </row>
    <row r="5903" spans="1:5" s="7" customFormat="1">
      <c r="A5903" s="7" t="s">
        <v>49</v>
      </c>
      <c r="C5903" s="144" t="s">
        <v>2561</v>
      </c>
      <c r="D5903" s="145">
        <v>2</v>
      </c>
      <c r="E5903" s="147">
        <v>43371</v>
      </c>
    </row>
    <row r="5904" spans="1:5" s="7" customFormat="1">
      <c r="A5904" s="7" t="s">
        <v>49</v>
      </c>
      <c r="C5904" s="144" t="s">
        <v>5002</v>
      </c>
      <c r="D5904" s="145">
        <v>14</v>
      </c>
      <c r="E5904" s="147">
        <v>43371</v>
      </c>
    </row>
    <row r="5905" spans="1:5" s="7" customFormat="1">
      <c r="A5905" s="7" t="s">
        <v>49</v>
      </c>
      <c r="C5905" s="144" t="s">
        <v>7523</v>
      </c>
      <c r="D5905" s="145">
        <v>14</v>
      </c>
      <c r="E5905" s="147">
        <v>43371</v>
      </c>
    </row>
    <row r="5906" spans="1:5" s="7" customFormat="1">
      <c r="A5906" s="7" t="s">
        <v>49</v>
      </c>
      <c r="C5906" s="144" t="s">
        <v>2563</v>
      </c>
      <c r="D5906" s="145">
        <v>422</v>
      </c>
      <c r="E5906" s="147">
        <v>43371</v>
      </c>
    </row>
    <row r="5907" spans="1:5" s="7" customFormat="1">
      <c r="A5907" s="7" t="s">
        <v>49</v>
      </c>
      <c r="C5907" s="144" t="s">
        <v>2567</v>
      </c>
      <c r="D5907" s="145">
        <v>0</v>
      </c>
      <c r="E5907" s="147">
        <v>43371</v>
      </c>
    </row>
    <row r="5908" spans="1:5" s="7" customFormat="1">
      <c r="A5908" s="7" t="s">
        <v>49</v>
      </c>
      <c r="C5908" s="144" t="s">
        <v>2570</v>
      </c>
      <c r="D5908" s="145">
        <v>505</v>
      </c>
      <c r="E5908" s="147">
        <v>43371</v>
      </c>
    </row>
    <row r="5909" spans="1:5" s="7" customFormat="1">
      <c r="A5909" s="7" t="s">
        <v>49</v>
      </c>
      <c r="C5909" s="144" t="s">
        <v>2573</v>
      </c>
      <c r="D5909" s="145">
        <v>2</v>
      </c>
      <c r="E5909" s="147">
        <v>43371</v>
      </c>
    </row>
    <row r="5910" spans="1:5" s="7" customFormat="1">
      <c r="A5910" s="7" t="s">
        <v>49</v>
      </c>
      <c r="C5910" s="144" t="s">
        <v>2576</v>
      </c>
      <c r="D5910" s="145">
        <v>0</v>
      </c>
      <c r="E5910" s="147">
        <v>43371</v>
      </c>
    </row>
    <row r="5911" spans="1:5" s="7" customFormat="1">
      <c r="A5911" s="7" t="s">
        <v>49</v>
      </c>
      <c r="C5911" s="144" t="s">
        <v>2579</v>
      </c>
      <c r="D5911" s="145">
        <v>57</v>
      </c>
      <c r="E5911" s="147">
        <v>43371</v>
      </c>
    </row>
    <row r="5912" spans="1:5" s="7" customFormat="1">
      <c r="A5912" s="7" t="s">
        <v>49</v>
      </c>
      <c r="C5912" s="144" t="s">
        <v>2581</v>
      </c>
      <c r="D5912" s="145">
        <v>308</v>
      </c>
      <c r="E5912" s="147">
        <v>43371</v>
      </c>
    </row>
    <row r="5913" spans="1:5" s="7" customFormat="1">
      <c r="A5913" s="7" t="s">
        <v>49</v>
      </c>
      <c r="C5913" s="144" t="s">
        <v>2584</v>
      </c>
      <c r="D5913" s="145">
        <v>245</v>
      </c>
      <c r="E5913" s="147">
        <v>43371</v>
      </c>
    </row>
    <row r="5914" spans="1:5" s="7" customFormat="1">
      <c r="A5914" s="7" t="s">
        <v>49</v>
      </c>
      <c r="C5914" s="144" t="s">
        <v>2587</v>
      </c>
      <c r="D5914" s="145">
        <v>226</v>
      </c>
      <c r="E5914" s="147">
        <v>43371</v>
      </c>
    </row>
    <row r="5915" spans="1:5" s="7" customFormat="1">
      <c r="A5915" s="7" t="s">
        <v>49</v>
      </c>
      <c r="C5915" s="144" t="s">
        <v>2590</v>
      </c>
      <c r="D5915" s="145">
        <v>123</v>
      </c>
      <c r="E5915" s="147">
        <v>43371</v>
      </c>
    </row>
    <row r="5916" spans="1:5" s="7" customFormat="1">
      <c r="A5916" s="7" t="s">
        <v>49</v>
      </c>
      <c r="C5916" s="144" t="s">
        <v>2593</v>
      </c>
      <c r="D5916" s="145">
        <v>2372</v>
      </c>
      <c r="E5916" s="147">
        <v>43371</v>
      </c>
    </row>
    <row r="5917" spans="1:5" s="7" customFormat="1">
      <c r="A5917" s="7" t="s">
        <v>49</v>
      </c>
      <c r="C5917" s="144" t="s">
        <v>2596</v>
      </c>
      <c r="D5917" s="145">
        <v>1</v>
      </c>
      <c r="E5917" s="147">
        <v>43371</v>
      </c>
    </row>
    <row r="5918" spans="1:5" s="7" customFormat="1">
      <c r="A5918" s="7" t="s">
        <v>49</v>
      </c>
      <c r="C5918" s="144" t="s">
        <v>2599</v>
      </c>
      <c r="D5918" s="145">
        <v>2313</v>
      </c>
      <c r="E5918" s="147">
        <v>43371</v>
      </c>
    </row>
    <row r="5919" spans="1:5" s="7" customFormat="1">
      <c r="A5919" s="7" t="s">
        <v>49</v>
      </c>
      <c r="C5919" s="144" t="s">
        <v>2602</v>
      </c>
      <c r="D5919" s="145">
        <v>2525</v>
      </c>
      <c r="E5919" s="147">
        <v>43371</v>
      </c>
    </row>
    <row r="5920" spans="1:5" s="7" customFormat="1">
      <c r="A5920" s="7" t="s">
        <v>49</v>
      </c>
      <c r="C5920" s="144" t="s">
        <v>2605</v>
      </c>
      <c r="D5920" s="145">
        <v>273</v>
      </c>
      <c r="E5920" s="147">
        <v>43371</v>
      </c>
    </row>
    <row r="5921" spans="1:5" s="7" customFormat="1">
      <c r="A5921" s="7" t="s">
        <v>49</v>
      </c>
      <c r="C5921" s="144" t="s">
        <v>7556</v>
      </c>
      <c r="D5921" s="145">
        <v>111</v>
      </c>
      <c r="E5921" s="147">
        <v>43371</v>
      </c>
    </row>
    <row r="5922" spans="1:5" s="7" customFormat="1">
      <c r="A5922" s="7" t="s">
        <v>49</v>
      </c>
      <c r="C5922" s="144" t="s">
        <v>2608</v>
      </c>
      <c r="D5922" s="145">
        <v>3</v>
      </c>
      <c r="E5922" s="147">
        <v>43371</v>
      </c>
    </row>
    <row r="5923" spans="1:5" s="7" customFormat="1">
      <c r="A5923" s="7" t="s">
        <v>49</v>
      </c>
      <c r="C5923" s="144" t="s">
        <v>2611</v>
      </c>
      <c r="D5923" s="145">
        <v>207</v>
      </c>
      <c r="E5923" s="147">
        <v>43371</v>
      </c>
    </row>
    <row r="5924" spans="1:5" s="7" customFormat="1">
      <c r="A5924" s="7" t="s">
        <v>49</v>
      </c>
      <c r="C5924" s="144" t="s">
        <v>7561</v>
      </c>
      <c r="D5924" s="145">
        <v>302</v>
      </c>
      <c r="E5924" s="147">
        <v>43371</v>
      </c>
    </row>
    <row r="5925" spans="1:5" s="7" customFormat="1">
      <c r="A5925" s="7" t="s">
        <v>49</v>
      </c>
      <c r="C5925" s="144" t="s">
        <v>2614</v>
      </c>
      <c r="D5925" s="145">
        <v>72</v>
      </c>
      <c r="E5925" s="147">
        <v>43371</v>
      </c>
    </row>
    <row r="5926" spans="1:5" s="7" customFormat="1">
      <c r="A5926" s="7" t="s">
        <v>49</v>
      </c>
      <c r="C5926" s="144" t="s">
        <v>7565</v>
      </c>
      <c r="D5926" s="145">
        <v>79</v>
      </c>
      <c r="E5926" s="147">
        <v>43371</v>
      </c>
    </row>
    <row r="5927" spans="1:5" s="7" customFormat="1">
      <c r="A5927" s="7" t="s">
        <v>49</v>
      </c>
      <c r="C5927" s="144" t="s">
        <v>2617</v>
      </c>
      <c r="D5927" s="145">
        <v>299</v>
      </c>
      <c r="E5927" s="147">
        <v>43371</v>
      </c>
    </row>
    <row r="5928" spans="1:5" s="7" customFormat="1">
      <c r="A5928" s="7" t="s">
        <v>49</v>
      </c>
      <c r="C5928" s="144" t="s">
        <v>2620</v>
      </c>
      <c r="D5928" s="145">
        <v>26</v>
      </c>
      <c r="E5928" s="147">
        <v>43371</v>
      </c>
    </row>
    <row r="5929" spans="1:5" s="7" customFormat="1">
      <c r="A5929" s="7" t="s">
        <v>49</v>
      </c>
      <c r="C5929" s="144" t="s">
        <v>2623</v>
      </c>
      <c r="D5929" s="145">
        <v>484</v>
      </c>
      <c r="E5929" s="147">
        <v>43371</v>
      </c>
    </row>
    <row r="5930" spans="1:5" s="7" customFormat="1">
      <c r="A5930" s="7" t="s">
        <v>49</v>
      </c>
      <c r="C5930" s="144" t="s">
        <v>2626</v>
      </c>
      <c r="D5930" s="145">
        <v>289</v>
      </c>
      <c r="E5930" s="147">
        <v>43371</v>
      </c>
    </row>
    <row r="5931" spans="1:5" s="7" customFormat="1">
      <c r="A5931" s="7" t="s">
        <v>49</v>
      </c>
      <c r="C5931" s="144" t="s">
        <v>2629</v>
      </c>
      <c r="D5931" s="145">
        <v>301</v>
      </c>
      <c r="E5931" s="147">
        <v>43371</v>
      </c>
    </row>
    <row r="5932" spans="1:5" s="7" customFormat="1">
      <c r="A5932" s="7" t="s">
        <v>49</v>
      </c>
      <c r="C5932" s="144" t="s">
        <v>7577</v>
      </c>
      <c r="D5932" s="145">
        <v>246</v>
      </c>
      <c r="E5932" s="147">
        <v>43371</v>
      </c>
    </row>
    <row r="5933" spans="1:5" s="7" customFormat="1">
      <c r="A5933" s="7" t="s">
        <v>49</v>
      </c>
      <c r="C5933" s="144" t="s">
        <v>3816</v>
      </c>
      <c r="D5933" s="145">
        <v>209</v>
      </c>
      <c r="E5933" s="147">
        <v>43371</v>
      </c>
    </row>
    <row r="5934" spans="1:5" s="7" customFormat="1">
      <c r="A5934" s="7" t="s">
        <v>49</v>
      </c>
      <c r="C5934" s="144" t="s">
        <v>3817</v>
      </c>
      <c r="D5934" s="145">
        <v>307</v>
      </c>
      <c r="E5934" s="147">
        <v>43371</v>
      </c>
    </row>
    <row r="5935" spans="1:5" s="7" customFormat="1">
      <c r="A5935" s="7" t="s">
        <v>49</v>
      </c>
      <c r="C5935" s="144" t="s">
        <v>3818</v>
      </c>
      <c r="D5935" s="145">
        <v>124</v>
      </c>
      <c r="E5935" s="147">
        <v>43371</v>
      </c>
    </row>
    <row r="5936" spans="1:5" s="7" customFormat="1">
      <c r="A5936" s="7" t="s">
        <v>49</v>
      </c>
      <c r="C5936" s="144" t="s">
        <v>3819</v>
      </c>
      <c r="D5936" s="145">
        <v>265</v>
      </c>
      <c r="E5936" s="147">
        <v>43371</v>
      </c>
    </row>
    <row r="5937" spans="1:5" s="7" customFormat="1">
      <c r="A5937" s="7" t="s">
        <v>49</v>
      </c>
      <c r="C5937" s="144" t="s">
        <v>3820</v>
      </c>
      <c r="D5937" s="145">
        <v>219</v>
      </c>
      <c r="E5937" s="147">
        <v>43371</v>
      </c>
    </row>
    <row r="5938" spans="1:5" s="7" customFormat="1">
      <c r="A5938" s="7" t="s">
        <v>49</v>
      </c>
      <c r="C5938" s="144" t="s">
        <v>2632</v>
      </c>
      <c r="D5938" s="145">
        <v>657</v>
      </c>
      <c r="E5938" s="147">
        <v>43371</v>
      </c>
    </row>
    <row r="5939" spans="1:5" s="7" customFormat="1">
      <c r="A5939" s="7" t="s">
        <v>49</v>
      </c>
      <c r="C5939" s="144" t="s">
        <v>2635</v>
      </c>
      <c r="D5939" s="145">
        <v>718</v>
      </c>
      <c r="E5939" s="147">
        <v>43371</v>
      </c>
    </row>
    <row r="5940" spans="1:5" s="7" customFormat="1">
      <c r="A5940" s="7" t="s">
        <v>49</v>
      </c>
      <c r="C5940" s="144" t="s">
        <v>2638</v>
      </c>
      <c r="D5940" s="145">
        <v>2890</v>
      </c>
      <c r="E5940" s="147">
        <v>43371</v>
      </c>
    </row>
    <row r="5941" spans="1:5" s="7" customFormat="1">
      <c r="A5941" s="7" t="s">
        <v>49</v>
      </c>
      <c r="C5941" s="144" t="s">
        <v>7590</v>
      </c>
      <c r="D5941" s="145">
        <v>632</v>
      </c>
      <c r="E5941" s="147">
        <v>43371</v>
      </c>
    </row>
    <row r="5942" spans="1:5" s="7" customFormat="1">
      <c r="A5942" s="7" t="s">
        <v>49</v>
      </c>
      <c r="C5942" s="144" t="s">
        <v>7592</v>
      </c>
      <c r="D5942" s="145">
        <v>1219</v>
      </c>
      <c r="E5942" s="147">
        <v>43371</v>
      </c>
    </row>
    <row r="5943" spans="1:5" s="7" customFormat="1">
      <c r="A5943" s="7" t="s">
        <v>49</v>
      </c>
      <c r="C5943" s="144" t="s">
        <v>7594</v>
      </c>
      <c r="D5943" s="145">
        <v>0</v>
      </c>
      <c r="E5943" s="147">
        <v>43371</v>
      </c>
    </row>
    <row r="5944" spans="1:5" s="7" customFormat="1">
      <c r="A5944" s="7" t="s">
        <v>49</v>
      </c>
      <c r="C5944" s="144" t="s">
        <v>2641</v>
      </c>
      <c r="D5944" s="145">
        <v>198</v>
      </c>
      <c r="E5944" s="147">
        <v>43371</v>
      </c>
    </row>
    <row r="5945" spans="1:5" s="7" customFormat="1">
      <c r="A5945" s="7" t="s">
        <v>49</v>
      </c>
      <c r="C5945" s="144" t="s">
        <v>2644</v>
      </c>
      <c r="D5945" s="145">
        <v>462</v>
      </c>
      <c r="E5945" s="147">
        <v>43371</v>
      </c>
    </row>
    <row r="5946" spans="1:5" s="7" customFormat="1">
      <c r="A5946" s="7" t="s">
        <v>49</v>
      </c>
      <c r="C5946" s="144" t="s">
        <v>2647</v>
      </c>
      <c r="D5946" s="145">
        <v>303</v>
      </c>
      <c r="E5946" s="147">
        <v>43371</v>
      </c>
    </row>
    <row r="5947" spans="1:5" s="7" customFormat="1">
      <c r="A5947" s="7" t="s">
        <v>49</v>
      </c>
      <c r="C5947" s="144" t="s">
        <v>2650</v>
      </c>
      <c r="D5947" s="145">
        <v>524</v>
      </c>
      <c r="E5947" s="147">
        <v>43371</v>
      </c>
    </row>
    <row r="5948" spans="1:5" s="7" customFormat="1">
      <c r="A5948" s="7" t="s">
        <v>49</v>
      </c>
      <c r="C5948" s="144" t="s">
        <v>2653</v>
      </c>
      <c r="D5948" s="145">
        <v>573</v>
      </c>
      <c r="E5948" s="147">
        <v>43371</v>
      </c>
    </row>
    <row r="5949" spans="1:5" s="7" customFormat="1">
      <c r="A5949" s="7" t="s">
        <v>49</v>
      </c>
      <c r="C5949" s="144" t="s">
        <v>7606</v>
      </c>
      <c r="D5949" s="145">
        <v>298</v>
      </c>
      <c r="E5949" s="147">
        <v>43371</v>
      </c>
    </row>
    <row r="5950" spans="1:5" s="7" customFormat="1">
      <c r="A5950" s="7" t="s">
        <v>49</v>
      </c>
      <c r="C5950" s="144" t="s">
        <v>2656</v>
      </c>
      <c r="D5950" s="145">
        <v>212</v>
      </c>
      <c r="E5950" s="147">
        <v>43371</v>
      </c>
    </row>
    <row r="5951" spans="1:5" s="7" customFormat="1">
      <c r="A5951" s="7" t="s">
        <v>49</v>
      </c>
      <c r="C5951" s="144" t="s">
        <v>2659</v>
      </c>
      <c r="D5951" s="145">
        <v>58</v>
      </c>
      <c r="E5951" s="147">
        <v>43371</v>
      </c>
    </row>
    <row r="5952" spans="1:5" s="7" customFormat="1">
      <c r="A5952" s="7" t="s">
        <v>49</v>
      </c>
      <c r="C5952" s="144" t="s">
        <v>3821</v>
      </c>
      <c r="D5952" s="145">
        <v>88</v>
      </c>
      <c r="E5952" s="147">
        <v>43371</v>
      </c>
    </row>
    <row r="5953" spans="1:5" s="7" customFormat="1">
      <c r="A5953" s="7" t="s">
        <v>49</v>
      </c>
      <c r="C5953" s="144" t="s">
        <v>3822</v>
      </c>
      <c r="D5953" s="145">
        <v>90</v>
      </c>
      <c r="E5953" s="147">
        <v>43371</v>
      </c>
    </row>
    <row r="5954" spans="1:5" s="7" customFormat="1">
      <c r="A5954" s="7" t="s">
        <v>49</v>
      </c>
      <c r="C5954" s="144" t="s">
        <v>2662</v>
      </c>
      <c r="D5954" s="145">
        <v>100</v>
      </c>
      <c r="E5954" s="147">
        <v>43371</v>
      </c>
    </row>
    <row r="5955" spans="1:5" s="7" customFormat="1">
      <c r="A5955" s="7" t="s">
        <v>49</v>
      </c>
      <c r="C5955" s="144" t="s">
        <v>2665</v>
      </c>
      <c r="D5955" s="145">
        <v>216</v>
      </c>
      <c r="E5955" s="147">
        <v>43371</v>
      </c>
    </row>
    <row r="5956" spans="1:5" s="7" customFormat="1">
      <c r="A5956" s="7" t="s">
        <v>49</v>
      </c>
      <c r="C5956" s="144" t="s">
        <v>2668</v>
      </c>
      <c r="D5956" s="145">
        <v>76</v>
      </c>
      <c r="E5956" s="147">
        <v>43371</v>
      </c>
    </row>
    <row r="5957" spans="1:5" s="7" customFormat="1">
      <c r="A5957" s="7" t="s">
        <v>49</v>
      </c>
      <c r="C5957" s="144" t="s">
        <v>2671</v>
      </c>
      <c r="D5957" s="145">
        <v>143</v>
      </c>
      <c r="E5957" s="147">
        <v>43371</v>
      </c>
    </row>
    <row r="5958" spans="1:5" s="7" customFormat="1">
      <c r="A5958" s="7" t="s">
        <v>49</v>
      </c>
      <c r="C5958" s="144" t="s">
        <v>2674</v>
      </c>
      <c r="D5958" s="145">
        <v>5</v>
      </c>
      <c r="E5958" s="147">
        <v>43371</v>
      </c>
    </row>
    <row r="5959" spans="1:5" s="7" customFormat="1">
      <c r="A5959" s="7" t="s">
        <v>49</v>
      </c>
      <c r="C5959" s="144" t="s">
        <v>2677</v>
      </c>
      <c r="D5959" s="145">
        <v>288</v>
      </c>
      <c r="E5959" s="147">
        <v>43371</v>
      </c>
    </row>
    <row r="5960" spans="1:5" s="7" customFormat="1">
      <c r="A5960" s="7" t="s">
        <v>49</v>
      </c>
      <c r="C5960" s="144" t="s">
        <v>2680</v>
      </c>
      <c r="D5960" s="145">
        <v>15</v>
      </c>
      <c r="E5960" s="147">
        <v>43371</v>
      </c>
    </row>
    <row r="5961" spans="1:5" s="7" customFormat="1">
      <c r="A5961" s="7" t="s">
        <v>49</v>
      </c>
      <c r="C5961" s="144" t="s">
        <v>2683</v>
      </c>
      <c r="D5961" s="145">
        <v>200</v>
      </c>
      <c r="E5961" s="147">
        <v>43371</v>
      </c>
    </row>
    <row r="5962" spans="1:5" s="7" customFormat="1">
      <c r="A5962" s="7" t="s">
        <v>49</v>
      </c>
      <c r="C5962" s="144" t="s">
        <v>2686</v>
      </c>
      <c r="D5962" s="145">
        <v>2</v>
      </c>
      <c r="E5962" s="147">
        <v>43371</v>
      </c>
    </row>
    <row r="5963" spans="1:5" s="7" customFormat="1">
      <c r="A5963" s="7" t="s">
        <v>49</v>
      </c>
      <c r="C5963" s="144" t="s">
        <v>2689</v>
      </c>
      <c r="D5963" s="145">
        <v>0</v>
      </c>
      <c r="E5963" s="147">
        <v>43371</v>
      </c>
    </row>
    <row r="5964" spans="1:5" s="7" customFormat="1">
      <c r="A5964" s="7" t="s">
        <v>49</v>
      </c>
      <c r="C5964" s="144" t="s">
        <v>3823</v>
      </c>
      <c r="D5964" s="145">
        <v>64</v>
      </c>
      <c r="E5964" s="147">
        <v>43371</v>
      </c>
    </row>
    <row r="5965" spans="1:5" s="7" customFormat="1">
      <c r="A5965" s="7" t="s">
        <v>49</v>
      </c>
      <c r="C5965" s="144" t="s">
        <v>7634</v>
      </c>
      <c r="D5965" s="145">
        <v>322</v>
      </c>
      <c r="E5965" s="147">
        <v>43371</v>
      </c>
    </row>
    <row r="5966" spans="1:5" s="7" customFormat="1">
      <c r="A5966" s="7" t="s">
        <v>49</v>
      </c>
      <c r="C5966" s="144" t="s">
        <v>9251</v>
      </c>
      <c r="D5966" s="145">
        <v>532</v>
      </c>
      <c r="E5966" s="147">
        <v>43371</v>
      </c>
    </row>
    <row r="5967" spans="1:5" s="7" customFormat="1">
      <c r="A5967" s="7" t="s">
        <v>49</v>
      </c>
      <c r="C5967" s="144" t="s">
        <v>2692</v>
      </c>
      <c r="D5967" s="145">
        <v>1532</v>
      </c>
      <c r="E5967" s="147">
        <v>43371</v>
      </c>
    </row>
    <row r="5968" spans="1:5" s="7" customFormat="1">
      <c r="A5968" s="7" t="s">
        <v>49</v>
      </c>
      <c r="C5968" s="144" t="s">
        <v>2695</v>
      </c>
      <c r="D5968" s="145">
        <v>177</v>
      </c>
      <c r="E5968" s="147">
        <v>43371</v>
      </c>
    </row>
    <row r="5969" spans="1:5" s="7" customFormat="1">
      <c r="A5969" s="7" t="s">
        <v>49</v>
      </c>
      <c r="C5969" s="144" t="s">
        <v>2698</v>
      </c>
      <c r="D5969" s="145">
        <v>213</v>
      </c>
      <c r="E5969" s="147">
        <v>43371</v>
      </c>
    </row>
    <row r="5970" spans="1:5" s="7" customFormat="1">
      <c r="A5970" s="7" t="s">
        <v>49</v>
      </c>
      <c r="C5970" s="144" t="s">
        <v>2701</v>
      </c>
      <c r="D5970" s="145">
        <v>197</v>
      </c>
      <c r="E5970" s="147">
        <v>43371</v>
      </c>
    </row>
    <row r="5971" spans="1:5" s="7" customFormat="1">
      <c r="A5971" s="7" t="s">
        <v>49</v>
      </c>
      <c r="C5971" s="144" t="s">
        <v>2704</v>
      </c>
      <c r="D5971" s="145">
        <v>290</v>
      </c>
      <c r="E5971" s="147">
        <v>43371</v>
      </c>
    </row>
    <row r="5972" spans="1:5" s="7" customFormat="1">
      <c r="A5972" s="7" t="s">
        <v>49</v>
      </c>
      <c r="C5972" s="144" t="s">
        <v>3824</v>
      </c>
      <c r="D5972" s="145">
        <v>85</v>
      </c>
      <c r="E5972" s="147">
        <v>43371</v>
      </c>
    </row>
    <row r="5973" spans="1:5" s="7" customFormat="1">
      <c r="A5973" s="7" t="s">
        <v>49</v>
      </c>
      <c r="C5973" s="144" t="s">
        <v>3825</v>
      </c>
      <c r="D5973" s="145">
        <v>422</v>
      </c>
      <c r="E5973" s="147">
        <v>43371</v>
      </c>
    </row>
    <row r="5974" spans="1:5" s="7" customFormat="1">
      <c r="A5974" s="7" t="s">
        <v>49</v>
      </c>
      <c r="C5974" s="144" t="s">
        <v>9033</v>
      </c>
      <c r="D5974" s="145">
        <v>28</v>
      </c>
      <c r="E5974" s="147">
        <v>43371</v>
      </c>
    </row>
    <row r="5975" spans="1:5" s="7" customFormat="1">
      <c r="A5975" s="7" t="s">
        <v>49</v>
      </c>
      <c r="C5975" s="144" t="s">
        <v>9049</v>
      </c>
      <c r="D5975" s="145">
        <v>0</v>
      </c>
      <c r="E5975" s="147">
        <v>43371</v>
      </c>
    </row>
    <row r="5976" spans="1:5" s="7" customFormat="1">
      <c r="A5976" s="7" t="s">
        <v>49</v>
      </c>
      <c r="C5976" s="144" t="s">
        <v>9051</v>
      </c>
      <c r="D5976" s="145">
        <v>45</v>
      </c>
      <c r="E5976" s="147">
        <v>43371</v>
      </c>
    </row>
    <row r="5977" spans="1:5" s="7" customFormat="1">
      <c r="A5977" s="7" t="s">
        <v>49</v>
      </c>
      <c r="C5977" s="144" t="s">
        <v>9053</v>
      </c>
      <c r="D5977" s="145">
        <v>94</v>
      </c>
      <c r="E5977" s="147">
        <v>43371</v>
      </c>
    </row>
    <row r="5978" spans="1:5" s="7" customFormat="1">
      <c r="A5978" s="7" t="s">
        <v>49</v>
      </c>
      <c r="C5978" s="144" t="s">
        <v>9055</v>
      </c>
      <c r="D5978" s="145">
        <v>57</v>
      </c>
      <c r="E5978" s="147">
        <v>43371</v>
      </c>
    </row>
    <row r="5979" spans="1:5" s="7" customFormat="1">
      <c r="A5979" s="7" t="s">
        <v>49</v>
      </c>
      <c r="C5979" s="144" t="s">
        <v>9057</v>
      </c>
      <c r="D5979" s="145">
        <v>45</v>
      </c>
      <c r="E5979" s="147">
        <v>43371</v>
      </c>
    </row>
    <row r="5980" spans="1:5" s="7" customFormat="1">
      <c r="A5980" s="7" t="s">
        <v>49</v>
      </c>
      <c r="C5980" s="144" t="s">
        <v>9059</v>
      </c>
      <c r="D5980" s="145">
        <v>40</v>
      </c>
      <c r="E5980" s="147">
        <v>43371</v>
      </c>
    </row>
    <row r="5981" spans="1:5" s="7" customFormat="1">
      <c r="A5981" s="7" t="s">
        <v>49</v>
      </c>
      <c r="C5981" s="144" t="s">
        <v>9064</v>
      </c>
      <c r="D5981" s="145">
        <v>49</v>
      </c>
      <c r="E5981" s="147">
        <v>43371</v>
      </c>
    </row>
    <row r="5982" spans="1:5" s="7" customFormat="1">
      <c r="A5982" s="7" t="s">
        <v>49</v>
      </c>
      <c r="C5982" s="144" t="s">
        <v>9066</v>
      </c>
      <c r="D5982" s="145">
        <v>16</v>
      </c>
      <c r="E5982" s="147">
        <v>43371</v>
      </c>
    </row>
    <row r="5983" spans="1:5" s="7" customFormat="1">
      <c r="A5983" s="7" t="s">
        <v>49</v>
      </c>
      <c r="C5983" s="144" t="s">
        <v>9068</v>
      </c>
      <c r="D5983" s="145">
        <v>0</v>
      </c>
      <c r="E5983" s="147">
        <v>43371</v>
      </c>
    </row>
    <row r="5984" spans="1:5" s="7" customFormat="1">
      <c r="A5984" s="7" t="s">
        <v>49</v>
      </c>
      <c r="C5984" s="144" t="s">
        <v>9070</v>
      </c>
      <c r="D5984" s="145">
        <v>24</v>
      </c>
      <c r="E5984" s="147">
        <v>43371</v>
      </c>
    </row>
    <row r="5985" spans="1:5" s="7" customFormat="1">
      <c r="A5985" s="7" t="s">
        <v>49</v>
      </c>
      <c r="C5985" s="144" t="s">
        <v>9072</v>
      </c>
      <c r="D5985" s="145">
        <v>21</v>
      </c>
      <c r="E5985" s="147">
        <v>43371</v>
      </c>
    </row>
    <row r="5986" spans="1:5" s="7" customFormat="1">
      <c r="A5986" s="7" t="s">
        <v>49</v>
      </c>
      <c r="C5986" s="144" t="s">
        <v>9074</v>
      </c>
      <c r="D5986" s="145">
        <v>6</v>
      </c>
      <c r="E5986" s="147">
        <v>43371</v>
      </c>
    </row>
    <row r="5987" spans="1:5" s="7" customFormat="1">
      <c r="A5987" s="7" t="s">
        <v>49</v>
      </c>
      <c r="C5987" s="144" t="s">
        <v>9076</v>
      </c>
      <c r="D5987" s="145">
        <v>18</v>
      </c>
      <c r="E5987" s="147">
        <v>43371</v>
      </c>
    </row>
    <row r="5988" spans="1:5" s="7" customFormat="1">
      <c r="A5988" s="7" t="s">
        <v>49</v>
      </c>
      <c r="C5988" s="144" t="s">
        <v>9078</v>
      </c>
      <c r="D5988" s="145">
        <v>4</v>
      </c>
      <c r="E5988" s="147">
        <v>43371</v>
      </c>
    </row>
    <row r="5989" spans="1:5" s="7" customFormat="1">
      <c r="A5989" s="7" t="s">
        <v>49</v>
      </c>
      <c r="C5989" s="144" t="s">
        <v>9035</v>
      </c>
      <c r="D5989" s="145">
        <v>128</v>
      </c>
      <c r="E5989" s="147">
        <v>43371</v>
      </c>
    </row>
    <row r="5990" spans="1:5" s="7" customFormat="1">
      <c r="A5990" s="7" t="s">
        <v>49</v>
      </c>
      <c r="C5990" s="144" t="s">
        <v>9037</v>
      </c>
      <c r="D5990" s="145">
        <v>97</v>
      </c>
      <c r="E5990" s="147">
        <v>43371</v>
      </c>
    </row>
    <row r="5991" spans="1:5" s="7" customFormat="1">
      <c r="A5991" s="7" t="s">
        <v>49</v>
      </c>
      <c r="C5991" s="144" t="s">
        <v>9039</v>
      </c>
      <c r="D5991" s="145">
        <v>128</v>
      </c>
      <c r="E5991" s="147">
        <v>43371</v>
      </c>
    </row>
    <row r="5992" spans="1:5" s="7" customFormat="1">
      <c r="A5992" s="7" t="s">
        <v>49</v>
      </c>
      <c r="C5992" s="144" t="s">
        <v>9041</v>
      </c>
      <c r="D5992" s="145">
        <v>128</v>
      </c>
      <c r="E5992" s="147">
        <v>43371</v>
      </c>
    </row>
    <row r="5993" spans="1:5" s="7" customFormat="1">
      <c r="A5993" s="7" t="s">
        <v>49</v>
      </c>
      <c r="C5993" s="144" t="s">
        <v>9080</v>
      </c>
      <c r="D5993" s="145">
        <v>24</v>
      </c>
      <c r="E5993" s="147">
        <v>43371</v>
      </c>
    </row>
    <row r="5994" spans="1:5" s="7" customFormat="1">
      <c r="A5994" s="7" t="s">
        <v>49</v>
      </c>
      <c r="C5994" s="144" t="s">
        <v>9082</v>
      </c>
      <c r="D5994" s="145">
        <v>11</v>
      </c>
      <c r="E5994" s="147">
        <v>43371</v>
      </c>
    </row>
    <row r="5995" spans="1:5" s="7" customFormat="1">
      <c r="A5995" s="7" t="s">
        <v>49</v>
      </c>
      <c r="C5995" s="144" t="s">
        <v>9084</v>
      </c>
      <c r="D5995" s="145">
        <v>59</v>
      </c>
      <c r="E5995" s="147">
        <v>43371</v>
      </c>
    </row>
    <row r="5996" spans="1:5" s="7" customFormat="1">
      <c r="A5996" s="7" t="s">
        <v>49</v>
      </c>
      <c r="C5996" s="144" t="s">
        <v>9088</v>
      </c>
      <c r="D5996" s="145">
        <v>0</v>
      </c>
      <c r="E5996" s="147">
        <v>43371</v>
      </c>
    </row>
    <row r="5997" spans="1:5" s="7" customFormat="1">
      <c r="A5997" s="7" t="s">
        <v>49</v>
      </c>
      <c r="C5997" s="144" t="s">
        <v>9092</v>
      </c>
      <c r="D5997" s="145">
        <v>2</v>
      </c>
      <c r="E5997" s="147">
        <v>43371</v>
      </c>
    </row>
    <row r="5998" spans="1:5" s="7" customFormat="1">
      <c r="A5998" s="7" t="s">
        <v>49</v>
      </c>
      <c r="C5998" s="144" t="s">
        <v>9094</v>
      </c>
      <c r="D5998" s="145">
        <v>61</v>
      </c>
      <c r="E5998" s="147">
        <v>43371</v>
      </c>
    </row>
    <row r="5999" spans="1:5" s="7" customFormat="1">
      <c r="A5999" s="7" t="s">
        <v>49</v>
      </c>
      <c r="C5999" s="144" t="s">
        <v>9043</v>
      </c>
      <c r="D5999" s="145">
        <v>43</v>
      </c>
      <c r="E5999" s="147">
        <v>43371</v>
      </c>
    </row>
    <row r="6000" spans="1:5" s="7" customFormat="1">
      <c r="A6000" s="7" t="s">
        <v>49</v>
      </c>
      <c r="C6000" s="144" t="s">
        <v>9045</v>
      </c>
      <c r="D6000" s="145">
        <v>90</v>
      </c>
      <c r="E6000" s="147">
        <v>43371</v>
      </c>
    </row>
    <row r="6001" spans="1:5" s="7" customFormat="1">
      <c r="A6001" s="7" t="s">
        <v>49</v>
      </c>
      <c r="C6001" s="144" t="s">
        <v>8101</v>
      </c>
      <c r="D6001" s="145">
        <v>0</v>
      </c>
      <c r="E6001" s="147">
        <v>43371</v>
      </c>
    </row>
    <row r="6002" spans="1:5" s="7" customFormat="1">
      <c r="A6002" s="7" t="s">
        <v>49</v>
      </c>
      <c r="C6002" s="144" t="s">
        <v>8084</v>
      </c>
      <c r="D6002" s="145">
        <v>10</v>
      </c>
      <c r="E6002" s="147">
        <v>43371</v>
      </c>
    </row>
    <row r="6003" spans="1:5" s="7" customFormat="1">
      <c r="A6003" s="7" t="s">
        <v>49</v>
      </c>
      <c r="C6003" s="144" t="s">
        <v>8103</v>
      </c>
      <c r="D6003" s="145">
        <v>0</v>
      </c>
      <c r="E6003" s="147">
        <v>43371</v>
      </c>
    </row>
    <row r="6004" spans="1:5" s="7" customFormat="1">
      <c r="A6004" s="7" t="s">
        <v>49</v>
      </c>
      <c r="C6004" s="144" t="s">
        <v>8105</v>
      </c>
      <c r="D6004" s="145">
        <v>14</v>
      </c>
      <c r="E6004" s="147">
        <v>43371</v>
      </c>
    </row>
    <row r="6005" spans="1:5" s="7" customFormat="1">
      <c r="A6005" s="7" t="s">
        <v>49</v>
      </c>
      <c r="C6005" s="144" t="s">
        <v>8107</v>
      </c>
      <c r="D6005" s="145">
        <v>0</v>
      </c>
      <c r="E6005" s="147">
        <v>43371</v>
      </c>
    </row>
    <row r="6006" spans="1:5" s="7" customFormat="1">
      <c r="A6006" s="7" t="s">
        <v>49</v>
      </c>
      <c r="C6006" s="144" t="s">
        <v>8086</v>
      </c>
      <c r="D6006" s="145">
        <v>32</v>
      </c>
      <c r="E6006" s="147">
        <v>43371</v>
      </c>
    </row>
    <row r="6007" spans="1:5" s="7" customFormat="1">
      <c r="A6007" s="7" t="s">
        <v>49</v>
      </c>
      <c r="C6007" s="144" t="s">
        <v>8109</v>
      </c>
      <c r="D6007" s="145">
        <v>0</v>
      </c>
      <c r="E6007" s="147">
        <v>43371</v>
      </c>
    </row>
    <row r="6008" spans="1:5" s="7" customFormat="1">
      <c r="A6008" s="7" t="s">
        <v>49</v>
      </c>
      <c r="C6008" s="144" t="s">
        <v>8111</v>
      </c>
      <c r="D6008" s="145">
        <v>15</v>
      </c>
      <c r="E6008" s="147">
        <v>43371</v>
      </c>
    </row>
    <row r="6009" spans="1:5" s="7" customFormat="1">
      <c r="A6009" s="7" t="s">
        <v>49</v>
      </c>
      <c r="C6009" s="144" t="s">
        <v>8113</v>
      </c>
      <c r="D6009" s="145">
        <v>30</v>
      </c>
      <c r="E6009" s="147">
        <v>43371</v>
      </c>
    </row>
    <row r="6010" spans="1:5" s="7" customFormat="1">
      <c r="A6010" s="7" t="s">
        <v>49</v>
      </c>
      <c r="C6010" s="144" t="s">
        <v>8088</v>
      </c>
      <c r="D6010" s="145">
        <v>495</v>
      </c>
      <c r="E6010" s="147">
        <v>43371</v>
      </c>
    </row>
    <row r="6011" spans="1:5" s="7" customFormat="1">
      <c r="A6011" s="7" t="s">
        <v>49</v>
      </c>
      <c r="C6011" s="144" t="s">
        <v>8115</v>
      </c>
      <c r="D6011" s="145">
        <v>99</v>
      </c>
      <c r="E6011" s="147">
        <v>43371</v>
      </c>
    </row>
    <row r="6012" spans="1:5" s="7" customFormat="1">
      <c r="A6012" s="7" t="s">
        <v>49</v>
      </c>
      <c r="C6012" s="144" t="s">
        <v>8119</v>
      </c>
      <c r="D6012" s="145">
        <v>43</v>
      </c>
      <c r="E6012" s="147">
        <v>43371</v>
      </c>
    </row>
    <row r="6013" spans="1:5" s="7" customFormat="1">
      <c r="A6013" s="7" t="s">
        <v>49</v>
      </c>
      <c r="C6013" s="144" t="s">
        <v>8121</v>
      </c>
      <c r="D6013" s="145">
        <v>34</v>
      </c>
      <c r="E6013" s="147">
        <v>43371</v>
      </c>
    </row>
    <row r="6014" spans="1:5" s="7" customFormat="1">
      <c r="A6014" s="7" t="s">
        <v>49</v>
      </c>
      <c r="C6014" s="144" t="s">
        <v>8123</v>
      </c>
      <c r="D6014" s="145">
        <v>0</v>
      </c>
      <c r="E6014" s="147">
        <v>43371</v>
      </c>
    </row>
    <row r="6015" spans="1:5" s="7" customFormat="1">
      <c r="A6015" s="7" t="s">
        <v>49</v>
      </c>
      <c r="C6015" s="144" t="s">
        <v>8125</v>
      </c>
      <c r="D6015" s="145">
        <v>15</v>
      </c>
      <c r="E6015" s="147">
        <v>43371</v>
      </c>
    </row>
    <row r="6016" spans="1:5" s="7" customFormat="1">
      <c r="A6016" s="7" t="s">
        <v>49</v>
      </c>
      <c r="C6016" s="144" t="s">
        <v>8127</v>
      </c>
      <c r="D6016" s="145">
        <v>4</v>
      </c>
      <c r="E6016" s="147">
        <v>43371</v>
      </c>
    </row>
    <row r="6017" spans="1:5" s="7" customFormat="1">
      <c r="A6017" s="7" t="s">
        <v>49</v>
      </c>
      <c r="C6017" s="144" t="s">
        <v>9252</v>
      </c>
      <c r="D6017" s="145">
        <v>0</v>
      </c>
      <c r="E6017" s="147">
        <v>43371</v>
      </c>
    </row>
    <row r="6018" spans="1:5" s="7" customFormat="1">
      <c r="A6018" s="7" t="s">
        <v>49</v>
      </c>
      <c r="C6018" s="144" t="s">
        <v>8129</v>
      </c>
      <c r="D6018" s="145">
        <v>374</v>
      </c>
      <c r="E6018" s="147">
        <v>43371</v>
      </c>
    </row>
    <row r="6019" spans="1:5" s="7" customFormat="1">
      <c r="A6019" s="7" t="s">
        <v>49</v>
      </c>
      <c r="C6019" s="144" t="s">
        <v>8132</v>
      </c>
      <c r="D6019" s="145">
        <v>0</v>
      </c>
      <c r="E6019" s="147">
        <v>43371</v>
      </c>
    </row>
    <row r="6020" spans="1:5" s="7" customFormat="1">
      <c r="A6020" s="7" t="s">
        <v>49</v>
      </c>
      <c r="C6020" s="144" t="s">
        <v>8133</v>
      </c>
      <c r="D6020" s="145">
        <v>0</v>
      </c>
      <c r="E6020" s="147">
        <v>43371</v>
      </c>
    </row>
    <row r="6021" spans="1:5" s="7" customFormat="1">
      <c r="A6021" s="7" t="s">
        <v>49</v>
      </c>
      <c r="C6021" s="144" t="s">
        <v>8134</v>
      </c>
      <c r="D6021" s="145">
        <v>0</v>
      </c>
      <c r="E6021" s="147">
        <v>43371</v>
      </c>
    </row>
    <row r="6022" spans="1:5" s="7" customFormat="1">
      <c r="A6022" s="7" t="s">
        <v>49</v>
      </c>
      <c r="C6022" s="144" t="s">
        <v>8090</v>
      </c>
      <c r="D6022" s="145">
        <v>339</v>
      </c>
      <c r="E6022" s="147">
        <v>43371</v>
      </c>
    </row>
    <row r="6023" spans="1:5" s="7" customFormat="1">
      <c r="A6023" s="7" t="s">
        <v>49</v>
      </c>
      <c r="C6023" s="144" t="s">
        <v>8136</v>
      </c>
      <c r="D6023" s="145">
        <v>23</v>
      </c>
      <c r="E6023" s="147">
        <v>43371</v>
      </c>
    </row>
    <row r="6024" spans="1:5" s="7" customFormat="1">
      <c r="A6024" s="7" t="s">
        <v>49</v>
      </c>
      <c r="C6024" s="144" t="s">
        <v>8092</v>
      </c>
      <c r="D6024" s="145">
        <v>47</v>
      </c>
      <c r="E6024" s="147">
        <v>43371</v>
      </c>
    </row>
    <row r="6025" spans="1:5" s="7" customFormat="1">
      <c r="A6025" s="7" t="s">
        <v>49</v>
      </c>
      <c r="C6025" s="144" t="s">
        <v>8204</v>
      </c>
      <c r="D6025" s="145">
        <v>103</v>
      </c>
      <c r="E6025" s="147">
        <v>43371</v>
      </c>
    </row>
    <row r="6026" spans="1:5" s="7" customFormat="1">
      <c r="A6026" s="7" t="s">
        <v>49</v>
      </c>
      <c r="C6026" s="144" t="s">
        <v>8138</v>
      </c>
      <c r="D6026" s="145">
        <v>0</v>
      </c>
      <c r="E6026" s="147">
        <v>43371</v>
      </c>
    </row>
    <row r="6027" spans="1:5" s="7" customFormat="1">
      <c r="A6027" s="7" t="s">
        <v>49</v>
      </c>
      <c r="C6027" s="144" t="s">
        <v>8206</v>
      </c>
      <c r="D6027" s="145">
        <v>25</v>
      </c>
      <c r="E6027" s="147">
        <v>43371</v>
      </c>
    </row>
    <row r="6028" spans="1:5" s="7" customFormat="1">
      <c r="A6028" s="7" t="s">
        <v>49</v>
      </c>
      <c r="C6028" s="144" t="s">
        <v>8208</v>
      </c>
      <c r="D6028" s="145">
        <v>90</v>
      </c>
      <c r="E6028" s="147">
        <v>43371</v>
      </c>
    </row>
    <row r="6029" spans="1:5" s="7" customFormat="1">
      <c r="A6029" s="7" t="s">
        <v>49</v>
      </c>
      <c r="C6029" s="144" t="s">
        <v>8210</v>
      </c>
      <c r="D6029" s="145">
        <v>17</v>
      </c>
      <c r="E6029" s="147">
        <v>43371</v>
      </c>
    </row>
    <row r="6030" spans="1:5" s="7" customFormat="1">
      <c r="A6030" s="7" t="s">
        <v>49</v>
      </c>
      <c r="C6030" s="144" t="s">
        <v>8212</v>
      </c>
      <c r="D6030" s="145">
        <v>31</v>
      </c>
      <c r="E6030" s="147">
        <v>43371</v>
      </c>
    </row>
    <row r="6031" spans="1:5" s="7" customFormat="1">
      <c r="A6031" s="7" t="s">
        <v>49</v>
      </c>
      <c r="C6031" s="144" t="s">
        <v>8214</v>
      </c>
      <c r="D6031" s="145">
        <v>32</v>
      </c>
      <c r="E6031" s="147">
        <v>43371</v>
      </c>
    </row>
    <row r="6032" spans="1:5" s="7" customFormat="1">
      <c r="A6032" s="7" t="s">
        <v>49</v>
      </c>
      <c r="C6032" s="144" t="s">
        <v>8216</v>
      </c>
      <c r="D6032" s="145">
        <v>23</v>
      </c>
      <c r="E6032" s="147">
        <v>43371</v>
      </c>
    </row>
    <row r="6033" spans="1:5" s="7" customFormat="1">
      <c r="A6033" s="7" t="s">
        <v>49</v>
      </c>
      <c r="C6033" s="144" t="s">
        <v>8218</v>
      </c>
      <c r="D6033" s="145">
        <v>19</v>
      </c>
      <c r="E6033" s="147">
        <v>43371</v>
      </c>
    </row>
    <row r="6034" spans="1:5" s="7" customFormat="1">
      <c r="A6034" s="7" t="s">
        <v>49</v>
      </c>
      <c r="C6034" s="144" t="s">
        <v>8220</v>
      </c>
      <c r="D6034" s="145">
        <v>11</v>
      </c>
      <c r="E6034" s="147">
        <v>43371</v>
      </c>
    </row>
    <row r="6035" spans="1:5" s="7" customFormat="1">
      <c r="A6035" s="7" t="s">
        <v>49</v>
      </c>
      <c r="C6035" s="144" t="s">
        <v>8221</v>
      </c>
      <c r="D6035" s="145">
        <v>13</v>
      </c>
      <c r="E6035" s="147">
        <v>43371</v>
      </c>
    </row>
    <row r="6036" spans="1:5" s="7" customFormat="1">
      <c r="A6036" s="7" t="s">
        <v>49</v>
      </c>
      <c r="C6036" s="144" t="s">
        <v>8223</v>
      </c>
      <c r="D6036" s="145">
        <v>38</v>
      </c>
      <c r="E6036" s="147">
        <v>43371</v>
      </c>
    </row>
    <row r="6037" spans="1:5" s="7" customFormat="1">
      <c r="A6037" s="7" t="s">
        <v>49</v>
      </c>
      <c r="C6037" s="144" t="s">
        <v>8225</v>
      </c>
      <c r="D6037" s="145">
        <v>37</v>
      </c>
      <c r="E6037" s="147">
        <v>43371</v>
      </c>
    </row>
    <row r="6038" spans="1:5" s="7" customFormat="1">
      <c r="A6038" s="7" t="s">
        <v>49</v>
      </c>
      <c r="C6038" s="144" t="s">
        <v>8227</v>
      </c>
      <c r="D6038" s="145">
        <v>24</v>
      </c>
      <c r="E6038" s="147">
        <v>43371</v>
      </c>
    </row>
    <row r="6039" spans="1:5" s="7" customFormat="1">
      <c r="A6039" s="7" t="s">
        <v>49</v>
      </c>
      <c r="C6039" s="144" t="s">
        <v>8229</v>
      </c>
      <c r="D6039" s="145">
        <v>27</v>
      </c>
      <c r="E6039" s="147">
        <v>43371</v>
      </c>
    </row>
    <row r="6040" spans="1:5" s="7" customFormat="1">
      <c r="A6040" s="7" t="s">
        <v>49</v>
      </c>
      <c r="C6040" s="144" t="s">
        <v>8231</v>
      </c>
      <c r="D6040" s="145">
        <v>14</v>
      </c>
      <c r="E6040" s="147">
        <v>43371</v>
      </c>
    </row>
    <row r="6041" spans="1:5" s="7" customFormat="1">
      <c r="A6041" s="7" t="s">
        <v>49</v>
      </c>
      <c r="C6041" s="144" t="s">
        <v>8233</v>
      </c>
      <c r="D6041" s="145">
        <v>12</v>
      </c>
      <c r="E6041" s="147">
        <v>43371</v>
      </c>
    </row>
    <row r="6042" spans="1:5" s="7" customFormat="1">
      <c r="A6042" s="7" t="s">
        <v>49</v>
      </c>
      <c r="C6042" s="144" t="s">
        <v>8235</v>
      </c>
      <c r="D6042" s="145">
        <v>41</v>
      </c>
      <c r="E6042" s="147">
        <v>43371</v>
      </c>
    </row>
    <row r="6043" spans="1:5" s="7" customFormat="1">
      <c r="A6043" s="7" t="s">
        <v>49</v>
      </c>
      <c r="C6043" s="144" t="s">
        <v>8237</v>
      </c>
      <c r="D6043" s="145">
        <v>4</v>
      </c>
      <c r="E6043" s="147">
        <v>43371</v>
      </c>
    </row>
    <row r="6044" spans="1:5" s="7" customFormat="1">
      <c r="A6044" s="7" t="s">
        <v>49</v>
      </c>
      <c r="C6044" s="144" t="s">
        <v>8239</v>
      </c>
      <c r="D6044" s="145">
        <v>9</v>
      </c>
      <c r="E6044" s="147">
        <v>43371</v>
      </c>
    </row>
    <row r="6045" spans="1:5" s="7" customFormat="1">
      <c r="A6045" s="7" t="s">
        <v>49</v>
      </c>
      <c r="C6045" s="144" t="s">
        <v>8241</v>
      </c>
      <c r="D6045" s="145">
        <v>12</v>
      </c>
      <c r="E6045" s="147">
        <v>43371</v>
      </c>
    </row>
    <row r="6046" spans="1:5" s="7" customFormat="1">
      <c r="A6046" s="7" t="s">
        <v>49</v>
      </c>
      <c r="C6046" s="144" t="s">
        <v>8242</v>
      </c>
      <c r="D6046" s="145">
        <v>10</v>
      </c>
      <c r="E6046" s="147">
        <v>43371</v>
      </c>
    </row>
    <row r="6047" spans="1:5" s="7" customFormat="1">
      <c r="A6047" s="7" t="s">
        <v>49</v>
      </c>
      <c r="C6047" s="144" t="s">
        <v>8243</v>
      </c>
      <c r="D6047" s="145">
        <v>65</v>
      </c>
      <c r="E6047" s="147">
        <v>43371</v>
      </c>
    </row>
    <row r="6048" spans="1:5" s="7" customFormat="1">
      <c r="A6048" s="7" t="s">
        <v>49</v>
      </c>
      <c r="C6048" s="144" t="s">
        <v>8245</v>
      </c>
      <c r="D6048" s="145">
        <v>25</v>
      </c>
      <c r="E6048" s="147">
        <v>43371</v>
      </c>
    </row>
    <row r="6049" spans="1:5" s="7" customFormat="1">
      <c r="A6049" s="7" t="s">
        <v>49</v>
      </c>
      <c r="C6049" s="144" t="s">
        <v>8246</v>
      </c>
      <c r="D6049" s="145">
        <v>30</v>
      </c>
      <c r="E6049" s="147">
        <v>43371</v>
      </c>
    </row>
    <row r="6050" spans="1:5" s="7" customFormat="1">
      <c r="A6050" s="7" t="s">
        <v>49</v>
      </c>
      <c r="C6050" s="144" t="s">
        <v>8247</v>
      </c>
      <c r="D6050" s="145">
        <v>46</v>
      </c>
      <c r="E6050" s="147">
        <v>43371</v>
      </c>
    </row>
    <row r="6051" spans="1:5" s="7" customFormat="1">
      <c r="A6051" s="7" t="s">
        <v>49</v>
      </c>
      <c r="C6051" s="144" t="s">
        <v>8249</v>
      </c>
      <c r="D6051" s="145">
        <v>3</v>
      </c>
      <c r="E6051" s="147">
        <v>43371</v>
      </c>
    </row>
    <row r="6052" spans="1:5" s="7" customFormat="1">
      <c r="A6052" s="7" t="s">
        <v>49</v>
      </c>
      <c r="C6052" s="144" t="s">
        <v>8251</v>
      </c>
      <c r="D6052" s="145">
        <v>4</v>
      </c>
      <c r="E6052" s="147">
        <v>43371</v>
      </c>
    </row>
    <row r="6053" spans="1:5" s="7" customFormat="1">
      <c r="A6053" s="7" t="s">
        <v>49</v>
      </c>
      <c r="C6053" s="144" t="s">
        <v>8252</v>
      </c>
      <c r="D6053" s="145">
        <v>4</v>
      </c>
      <c r="E6053" s="147">
        <v>43371</v>
      </c>
    </row>
    <row r="6054" spans="1:5" s="7" customFormat="1">
      <c r="A6054" s="7" t="s">
        <v>49</v>
      </c>
      <c r="C6054" s="144" t="s">
        <v>8253</v>
      </c>
      <c r="D6054" s="145">
        <v>6</v>
      </c>
      <c r="E6054" s="147">
        <v>43371</v>
      </c>
    </row>
    <row r="6055" spans="1:5" s="7" customFormat="1">
      <c r="A6055" s="7" t="s">
        <v>49</v>
      </c>
      <c r="C6055" s="144" t="s">
        <v>8255</v>
      </c>
      <c r="D6055" s="145">
        <v>5</v>
      </c>
      <c r="E6055" s="147">
        <v>43371</v>
      </c>
    </row>
    <row r="6056" spans="1:5" s="7" customFormat="1">
      <c r="A6056" s="7" t="s">
        <v>49</v>
      </c>
      <c r="C6056" s="144" t="s">
        <v>8256</v>
      </c>
      <c r="D6056" s="145">
        <v>5</v>
      </c>
      <c r="E6056" s="147">
        <v>43371</v>
      </c>
    </row>
    <row r="6057" spans="1:5" s="7" customFormat="1">
      <c r="A6057" s="7" t="s">
        <v>49</v>
      </c>
      <c r="C6057" s="144" t="s">
        <v>8140</v>
      </c>
      <c r="D6057" s="145">
        <v>34</v>
      </c>
      <c r="E6057" s="147">
        <v>43371</v>
      </c>
    </row>
    <row r="6058" spans="1:5" s="7" customFormat="1">
      <c r="A6058" s="7" t="s">
        <v>49</v>
      </c>
      <c r="C6058" s="144" t="s">
        <v>8257</v>
      </c>
      <c r="D6058" s="145">
        <v>1</v>
      </c>
      <c r="E6058" s="147">
        <v>43371</v>
      </c>
    </row>
    <row r="6059" spans="1:5" s="7" customFormat="1">
      <c r="A6059" s="7" t="s">
        <v>49</v>
      </c>
      <c r="C6059" s="144" t="s">
        <v>8259</v>
      </c>
      <c r="D6059" s="145">
        <v>3</v>
      </c>
      <c r="E6059" s="147">
        <v>43371</v>
      </c>
    </row>
    <row r="6060" spans="1:5" s="7" customFormat="1">
      <c r="A6060" s="7" t="s">
        <v>49</v>
      </c>
      <c r="C6060" s="144" t="s">
        <v>8261</v>
      </c>
      <c r="D6060" s="145">
        <v>2</v>
      </c>
      <c r="E6060" s="147">
        <v>43371</v>
      </c>
    </row>
    <row r="6061" spans="1:5" s="7" customFormat="1">
      <c r="A6061" s="7" t="s">
        <v>49</v>
      </c>
      <c r="C6061" s="144" t="s">
        <v>8263</v>
      </c>
      <c r="D6061" s="145">
        <v>8</v>
      </c>
      <c r="E6061" s="147">
        <v>43371</v>
      </c>
    </row>
    <row r="6062" spans="1:5" s="7" customFormat="1">
      <c r="A6062" s="7" t="s">
        <v>49</v>
      </c>
      <c r="C6062" s="144" t="s">
        <v>8265</v>
      </c>
      <c r="D6062" s="145">
        <v>9</v>
      </c>
      <c r="E6062" s="147">
        <v>43371</v>
      </c>
    </row>
    <row r="6063" spans="1:5" s="7" customFormat="1">
      <c r="A6063" s="7" t="s">
        <v>49</v>
      </c>
      <c r="C6063" s="144" t="s">
        <v>8266</v>
      </c>
      <c r="D6063" s="145">
        <v>3</v>
      </c>
      <c r="E6063" s="147">
        <v>43371</v>
      </c>
    </row>
    <row r="6064" spans="1:5" s="7" customFormat="1">
      <c r="A6064" s="7" t="s">
        <v>49</v>
      </c>
      <c r="C6064" s="144" t="s">
        <v>8267</v>
      </c>
      <c r="D6064" s="145">
        <v>19</v>
      </c>
      <c r="E6064" s="147">
        <v>43371</v>
      </c>
    </row>
    <row r="6065" spans="1:5" s="7" customFormat="1">
      <c r="A6065" s="7" t="s">
        <v>49</v>
      </c>
      <c r="C6065" s="144" t="s">
        <v>8269</v>
      </c>
      <c r="D6065" s="145">
        <v>17</v>
      </c>
      <c r="E6065" s="147">
        <v>43371</v>
      </c>
    </row>
    <row r="6066" spans="1:5" s="7" customFormat="1">
      <c r="A6066" s="7" t="s">
        <v>49</v>
      </c>
      <c r="C6066" s="144" t="s">
        <v>8270</v>
      </c>
      <c r="D6066" s="145">
        <v>2</v>
      </c>
      <c r="E6066" s="147">
        <v>43371</v>
      </c>
    </row>
    <row r="6067" spans="1:5" s="7" customFormat="1">
      <c r="A6067" s="7" t="s">
        <v>49</v>
      </c>
      <c r="C6067" s="144" t="s">
        <v>8271</v>
      </c>
      <c r="D6067" s="145">
        <v>12</v>
      </c>
      <c r="E6067" s="147">
        <v>43371</v>
      </c>
    </row>
    <row r="6068" spans="1:5" s="7" customFormat="1">
      <c r="A6068" s="7" t="s">
        <v>49</v>
      </c>
      <c r="C6068" s="144" t="s">
        <v>8273</v>
      </c>
      <c r="D6068" s="145">
        <v>14</v>
      </c>
      <c r="E6068" s="147">
        <v>43371</v>
      </c>
    </row>
    <row r="6069" spans="1:5" s="7" customFormat="1">
      <c r="A6069" s="7" t="s">
        <v>49</v>
      </c>
      <c r="C6069" s="144" t="s">
        <v>8274</v>
      </c>
      <c r="D6069" s="145">
        <v>14</v>
      </c>
      <c r="E6069" s="147">
        <v>43371</v>
      </c>
    </row>
    <row r="6070" spans="1:5" s="7" customFormat="1">
      <c r="A6070" s="7" t="s">
        <v>49</v>
      </c>
      <c r="C6070" s="144" t="s">
        <v>8275</v>
      </c>
      <c r="D6070" s="145">
        <v>3</v>
      </c>
      <c r="E6070" s="147">
        <v>43371</v>
      </c>
    </row>
    <row r="6071" spans="1:5" s="7" customFormat="1">
      <c r="A6071" s="7" t="s">
        <v>49</v>
      </c>
      <c r="C6071" s="144" t="s">
        <v>5202</v>
      </c>
      <c r="D6071" s="145">
        <v>13</v>
      </c>
      <c r="E6071" s="147">
        <v>43371</v>
      </c>
    </row>
    <row r="6072" spans="1:5" s="7" customFormat="1">
      <c r="A6072" s="7" t="s">
        <v>49</v>
      </c>
      <c r="C6072" s="144" t="s">
        <v>5218</v>
      </c>
      <c r="D6072" s="145">
        <v>0</v>
      </c>
      <c r="E6072" s="147">
        <v>43371</v>
      </c>
    </row>
    <row r="6073" spans="1:5" s="7" customFormat="1">
      <c r="A6073" s="7" t="s">
        <v>49</v>
      </c>
      <c r="C6073" s="144" t="s">
        <v>5213</v>
      </c>
      <c r="D6073" s="145">
        <v>0</v>
      </c>
      <c r="E6073" s="147">
        <v>43371</v>
      </c>
    </row>
    <row r="6074" spans="1:5" s="7" customFormat="1">
      <c r="A6074" s="7" t="s">
        <v>49</v>
      </c>
      <c r="C6074" s="144" t="s">
        <v>5216</v>
      </c>
      <c r="D6074" s="145">
        <v>12</v>
      </c>
      <c r="E6074" s="147">
        <v>43371</v>
      </c>
    </row>
    <row r="6075" spans="1:5" s="7" customFormat="1">
      <c r="A6075" s="7" t="s">
        <v>49</v>
      </c>
      <c r="C6075" s="144" t="s">
        <v>5005</v>
      </c>
      <c r="D6075" s="145">
        <v>270</v>
      </c>
      <c r="E6075" s="147">
        <v>43371</v>
      </c>
    </row>
    <row r="6076" spans="1:5" s="7" customFormat="1">
      <c r="A6076" s="7" t="s">
        <v>49</v>
      </c>
      <c r="C6076" s="144" t="s">
        <v>5008</v>
      </c>
      <c r="D6076" s="145">
        <v>2080</v>
      </c>
      <c r="E6076" s="147">
        <v>43371</v>
      </c>
    </row>
    <row r="6077" spans="1:5" s="7" customFormat="1">
      <c r="A6077" s="7" t="s">
        <v>49</v>
      </c>
      <c r="C6077" s="144" t="s">
        <v>5010</v>
      </c>
      <c r="D6077" s="145">
        <v>122</v>
      </c>
      <c r="E6077" s="147">
        <v>43371</v>
      </c>
    </row>
    <row r="6078" spans="1:5" s="7" customFormat="1">
      <c r="A6078" s="7" t="s">
        <v>49</v>
      </c>
      <c r="C6078" s="144" t="s">
        <v>5012</v>
      </c>
      <c r="D6078" s="145">
        <v>1635</v>
      </c>
      <c r="E6078" s="147">
        <v>43371</v>
      </c>
    </row>
    <row r="6079" spans="1:5" s="7" customFormat="1">
      <c r="A6079" s="7" t="s">
        <v>49</v>
      </c>
      <c r="C6079" s="144" t="s">
        <v>5014</v>
      </c>
      <c r="D6079" s="145">
        <v>1280</v>
      </c>
      <c r="E6079" s="147">
        <v>43371</v>
      </c>
    </row>
    <row r="6080" spans="1:5" s="7" customFormat="1">
      <c r="A6080" s="7" t="s">
        <v>49</v>
      </c>
      <c r="C6080" s="144" t="s">
        <v>5016</v>
      </c>
      <c r="D6080" s="145">
        <v>2020</v>
      </c>
      <c r="E6080" s="147">
        <v>43371</v>
      </c>
    </row>
    <row r="6081" spans="1:5" s="7" customFormat="1">
      <c r="A6081" s="7" t="s">
        <v>49</v>
      </c>
      <c r="C6081" s="144" t="s">
        <v>5018</v>
      </c>
      <c r="D6081" s="145">
        <v>400</v>
      </c>
      <c r="E6081" s="147">
        <v>43371</v>
      </c>
    </row>
    <row r="6082" spans="1:5" s="7" customFormat="1">
      <c r="A6082" s="7" t="s">
        <v>49</v>
      </c>
      <c r="C6082" s="144" t="s">
        <v>5020</v>
      </c>
      <c r="D6082" s="145">
        <v>2790</v>
      </c>
      <c r="E6082" s="147">
        <v>43371</v>
      </c>
    </row>
    <row r="6083" spans="1:5" s="7" customFormat="1">
      <c r="A6083" s="7" t="s">
        <v>49</v>
      </c>
      <c r="C6083" s="144" t="s">
        <v>6102</v>
      </c>
      <c r="D6083" s="145">
        <v>0</v>
      </c>
      <c r="E6083" s="147">
        <v>43371</v>
      </c>
    </row>
    <row r="6084" spans="1:5" s="7" customFormat="1">
      <c r="A6084" s="7" t="s">
        <v>49</v>
      </c>
      <c r="C6084" s="144" t="s">
        <v>6104</v>
      </c>
      <c r="D6084" s="145">
        <v>0</v>
      </c>
      <c r="E6084" s="147">
        <v>43371</v>
      </c>
    </row>
    <row r="6085" spans="1:5" s="7" customFormat="1">
      <c r="A6085" s="7" t="s">
        <v>49</v>
      </c>
      <c r="C6085" s="144" t="s">
        <v>6106</v>
      </c>
      <c r="D6085" s="145">
        <v>0</v>
      </c>
      <c r="E6085" s="147">
        <v>43371</v>
      </c>
    </row>
    <row r="6086" spans="1:5" s="7" customFormat="1">
      <c r="A6086" s="7" t="s">
        <v>49</v>
      </c>
      <c r="C6086" s="144" t="s">
        <v>6108</v>
      </c>
      <c r="D6086" s="145">
        <v>9</v>
      </c>
      <c r="E6086" s="147">
        <v>43371</v>
      </c>
    </row>
    <row r="6087" spans="1:5" s="7" customFormat="1">
      <c r="A6087" s="7" t="s">
        <v>49</v>
      </c>
      <c r="C6087" s="144" t="s">
        <v>6110</v>
      </c>
      <c r="D6087" s="145">
        <v>23</v>
      </c>
      <c r="E6087" s="147">
        <v>43371</v>
      </c>
    </row>
    <row r="6088" spans="1:5" s="7" customFormat="1">
      <c r="A6088" s="7" t="s">
        <v>49</v>
      </c>
      <c r="C6088" s="144" t="s">
        <v>6112</v>
      </c>
      <c r="D6088" s="145">
        <v>69</v>
      </c>
      <c r="E6088" s="147">
        <v>43371</v>
      </c>
    </row>
    <row r="6089" spans="1:5" s="7" customFormat="1">
      <c r="A6089" s="7" t="s">
        <v>49</v>
      </c>
      <c r="C6089" s="144" t="s">
        <v>6122</v>
      </c>
      <c r="D6089" s="145">
        <v>0</v>
      </c>
      <c r="E6089" s="147">
        <v>43371</v>
      </c>
    </row>
    <row r="6090" spans="1:5" s="7" customFormat="1">
      <c r="A6090" s="7" t="s">
        <v>49</v>
      </c>
      <c r="C6090" s="144" t="s">
        <v>6124</v>
      </c>
      <c r="D6090" s="145">
        <v>73</v>
      </c>
      <c r="E6090" s="147">
        <v>43371</v>
      </c>
    </row>
    <row r="6091" spans="1:5" s="7" customFormat="1">
      <c r="A6091" s="7" t="s">
        <v>49</v>
      </c>
      <c r="C6091" s="144" t="s">
        <v>6126</v>
      </c>
      <c r="D6091" s="145">
        <v>82</v>
      </c>
      <c r="E6091" s="147">
        <v>43371</v>
      </c>
    </row>
    <row r="6092" spans="1:5" s="7" customFormat="1">
      <c r="A6092" s="7" t="s">
        <v>49</v>
      </c>
      <c r="C6092" s="144" t="s">
        <v>6128</v>
      </c>
      <c r="D6092" s="145">
        <v>86</v>
      </c>
      <c r="E6092" s="147">
        <v>43371</v>
      </c>
    </row>
    <row r="6093" spans="1:5" s="7" customFormat="1">
      <c r="A6093" s="7" t="s">
        <v>49</v>
      </c>
      <c r="C6093" s="144" t="s">
        <v>6132</v>
      </c>
      <c r="D6093" s="145">
        <v>38</v>
      </c>
      <c r="E6093" s="147">
        <v>43371</v>
      </c>
    </row>
    <row r="6094" spans="1:5" s="7" customFormat="1">
      <c r="A6094" s="7" t="s">
        <v>49</v>
      </c>
      <c r="C6094" s="144" t="s">
        <v>6134</v>
      </c>
      <c r="D6094" s="145">
        <v>0</v>
      </c>
      <c r="E6094" s="147">
        <v>43371</v>
      </c>
    </row>
    <row r="6095" spans="1:5" s="7" customFormat="1">
      <c r="A6095" s="7" t="s">
        <v>49</v>
      </c>
      <c r="C6095" s="144" t="s">
        <v>1522</v>
      </c>
      <c r="D6095" s="145">
        <v>123</v>
      </c>
      <c r="E6095" s="147">
        <v>43371</v>
      </c>
    </row>
    <row r="6096" spans="1:5" s="7" customFormat="1">
      <c r="A6096" s="7" t="s">
        <v>49</v>
      </c>
      <c r="C6096" s="144" t="s">
        <v>1525</v>
      </c>
      <c r="D6096" s="145">
        <v>0</v>
      </c>
      <c r="E6096" s="147">
        <v>43371</v>
      </c>
    </row>
    <row r="6097" spans="1:5" s="7" customFormat="1">
      <c r="A6097" s="7" t="s">
        <v>49</v>
      </c>
      <c r="C6097" s="144" t="s">
        <v>1528</v>
      </c>
      <c r="D6097" s="145">
        <v>33</v>
      </c>
      <c r="E6097" s="147">
        <v>43371</v>
      </c>
    </row>
    <row r="6098" spans="1:5" s="7" customFormat="1">
      <c r="A6098" s="7" t="s">
        <v>49</v>
      </c>
      <c r="C6098" s="144" t="s">
        <v>6140</v>
      </c>
      <c r="D6098" s="145">
        <v>72</v>
      </c>
      <c r="E6098" s="147">
        <v>43371</v>
      </c>
    </row>
    <row r="6099" spans="1:5" s="7" customFormat="1">
      <c r="A6099" s="7" t="s">
        <v>49</v>
      </c>
      <c r="C6099" s="144" t="s">
        <v>8672</v>
      </c>
      <c r="D6099" s="145">
        <v>1</v>
      </c>
      <c r="E6099" s="147">
        <v>43371</v>
      </c>
    </row>
    <row r="6100" spans="1:5" s="7" customFormat="1">
      <c r="A6100" s="7" t="s">
        <v>49</v>
      </c>
      <c r="C6100" s="144" t="s">
        <v>8674</v>
      </c>
      <c r="D6100" s="145">
        <v>3</v>
      </c>
      <c r="E6100" s="147">
        <v>43371</v>
      </c>
    </row>
    <row r="6101" spans="1:5" s="7" customFormat="1">
      <c r="A6101" s="7" t="s">
        <v>49</v>
      </c>
      <c r="C6101" s="144" t="s">
        <v>1531</v>
      </c>
      <c r="D6101" s="145">
        <v>7</v>
      </c>
      <c r="E6101" s="147">
        <v>43371</v>
      </c>
    </row>
    <row r="6102" spans="1:5" s="7" customFormat="1">
      <c r="A6102" s="7" t="s">
        <v>49</v>
      </c>
      <c r="C6102" s="144" t="s">
        <v>1534</v>
      </c>
      <c r="D6102" s="145">
        <v>0</v>
      </c>
      <c r="E6102" s="147">
        <v>43371</v>
      </c>
    </row>
    <row r="6103" spans="1:5" s="7" customFormat="1">
      <c r="A6103" s="7" t="s">
        <v>49</v>
      </c>
      <c r="C6103" s="144" t="s">
        <v>1537</v>
      </c>
      <c r="D6103" s="145">
        <v>147</v>
      </c>
      <c r="E6103" s="147">
        <v>43371</v>
      </c>
    </row>
    <row r="6104" spans="1:5" s="7" customFormat="1">
      <c r="A6104" s="7" t="s">
        <v>49</v>
      </c>
      <c r="C6104" s="144" t="s">
        <v>6146</v>
      </c>
      <c r="D6104" s="145">
        <v>0</v>
      </c>
      <c r="E6104" s="147">
        <v>43371</v>
      </c>
    </row>
    <row r="6105" spans="1:5" s="7" customFormat="1">
      <c r="A6105" s="7" t="s">
        <v>49</v>
      </c>
      <c r="C6105" s="144" t="s">
        <v>1540</v>
      </c>
      <c r="D6105" s="145">
        <v>157</v>
      </c>
      <c r="E6105" s="147">
        <v>43371</v>
      </c>
    </row>
    <row r="6106" spans="1:5" s="7" customFormat="1">
      <c r="A6106" s="7" t="s">
        <v>49</v>
      </c>
      <c r="C6106" s="144" t="s">
        <v>1543</v>
      </c>
      <c r="D6106" s="145">
        <v>126</v>
      </c>
      <c r="E6106" s="147">
        <v>43371</v>
      </c>
    </row>
    <row r="6107" spans="1:5" s="7" customFormat="1">
      <c r="A6107" s="7" t="s">
        <v>49</v>
      </c>
      <c r="C6107" s="144" t="s">
        <v>3665</v>
      </c>
      <c r="D6107" s="145">
        <v>0</v>
      </c>
      <c r="E6107" s="147">
        <v>43371</v>
      </c>
    </row>
    <row r="6108" spans="1:5" s="7" customFormat="1">
      <c r="A6108" s="7" t="s">
        <v>49</v>
      </c>
      <c r="C6108" s="144" t="s">
        <v>3666</v>
      </c>
      <c r="D6108" s="145">
        <v>2</v>
      </c>
      <c r="E6108" s="147">
        <v>43371</v>
      </c>
    </row>
    <row r="6109" spans="1:5" s="7" customFormat="1">
      <c r="A6109" s="7" t="s">
        <v>49</v>
      </c>
      <c r="C6109" s="144" t="s">
        <v>8356</v>
      </c>
      <c r="D6109" s="145">
        <v>0</v>
      </c>
      <c r="E6109" s="147">
        <v>43371</v>
      </c>
    </row>
    <row r="6110" spans="1:5" s="7" customFormat="1">
      <c r="A6110" s="7" t="s">
        <v>49</v>
      </c>
      <c r="C6110" s="144" t="s">
        <v>1549</v>
      </c>
      <c r="D6110" s="145">
        <v>0</v>
      </c>
      <c r="E6110" s="147">
        <v>43371</v>
      </c>
    </row>
    <row r="6111" spans="1:5" s="7" customFormat="1">
      <c r="A6111" s="7" t="s">
        <v>49</v>
      </c>
      <c r="C6111" s="144" t="s">
        <v>8358</v>
      </c>
      <c r="D6111" s="145">
        <v>0</v>
      </c>
      <c r="E6111" s="147">
        <v>43371</v>
      </c>
    </row>
    <row r="6112" spans="1:5" s="7" customFormat="1">
      <c r="A6112" s="7" t="s">
        <v>49</v>
      </c>
      <c r="C6112" s="144" t="s">
        <v>8281</v>
      </c>
      <c r="D6112" s="145">
        <v>82</v>
      </c>
      <c r="E6112" s="147">
        <v>43371</v>
      </c>
    </row>
    <row r="6113" spans="1:5" s="7" customFormat="1">
      <c r="A6113" s="7" t="s">
        <v>49</v>
      </c>
      <c r="C6113" s="144" t="s">
        <v>1552</v>
      </c>
      <c r="D6113" s="145">
        <v>641</v>
      </c>
      <c r="E6113" s="147">
        <v>43371</v>
      </c>
    </row>
    <row r="6114" spans="1:5" s="7" customFormat="1">
      <c r="A6114" s="7" t="s">
        <v>49</v>
      </c>
      <c r="C6114" s="144" t="s">
        <v>1554</v>
      </c>
      <c r="D6114" s="145">
        <v>3</v>
      </c>
      <c r="E6114" s="147">
        <v>43371</v>
      </c>
    </row>
    <row r="6115" spans="1:5" s="7" customFormat="1">
      <c r="A6115" s="7" t="s">
        <v>49</v>
      </c>
      <c r="C6115" s="144" t="s">
        <v>1557</v>
      </c>
      <c r="D6115" s="145">
        <v>935</v>
      </c>
      <c r="E6115" s="147">
        <v>43371</v>
      </c>
    </row>
    <row r="6116" spans="1:5" s="7" customFormat="1">
      <c r="A6116" s="7" t="s">
        <v>49</v>
      </c>
      <c r="C6116" s="144" t="s">
        <v>8675</v>
      </c>
      <c r="D6116" s="145">
        <v>0</v>
      </c>
      <c r="E6116" s="147">
        <v>43371</v>
      </c>
    </row>
    <row r="6117" spans="1:5" s="7" customFormat="1">
      <c r="A6117" s="7" t="s">
        <v>49</v>
      </c>
      <c r="C6117" s="144" t="s">
        <v>8677</v>
      </c>
      <c r="D6117" s="145">
        <v>328</v>
      </c>
      <c r="E6117" s="147">
        <v>43371</v>
      </c>
    </row>
    <row r="6118" spans="1:5" s="7" customFormat="1">
      <c r="A6118" s="7" t="s">
        <v>49</v>
      </c>
      <c r="C6118" s="144" t="s">
        <v>8364</v>
      </c>
      <c r="D6118" s="145">
        <v>0</v>
      </c>
      <c r="E6118" s="147">
        <v>43371</v>
      </c>
    </row>
    <row r="6119" spans="1:5" s="7" customFormat="1">
      <c r="A6119" s="7" t="s">
        <v>49</v>
      </c>
      <c r="C6119" s="144" t="s">
        <v>1559</v>
      </c>
      <c r="D6119" s="145">
        <v>261</v>
      </c>
      <c r="E6119" s="147">
        <v>43371</v>
      </c>
    </row>
    <row r="6120" spans="1:5" s="7" customFormat="1">
      <c r="A6120" s="7" t="s">
        <v>49</v>
      </c>
      <c r="C6120" s="144" t="s">
        <v>8679</v>
      </c>
      <c r="D6120" s="145">
        <v>0</v>
      </c>
      <c r="E6120" s="147">
        <v>43371</v>
      </c>
    </row>
    <row r="6121" spans="1:5" s="7" customFormat="1">
      <c r="A6121" s="7" t="s">
        <v>49</v>
      </c>
      <c r="C6121" s="144" t="s">
        <v>8681</v>
      </c>
      <c r="D6121" s="145">
        <v>2</v>
      </c>
      <c r="E6121" s="147">
        <v>43371</v>
      </c>
    </row>
    <row r="6122" spans="1:5" s="7" customFormat="1">
      <c r="A6122" s="7" t="s">
        <v>49</v>
      </c>
      <c r="C6122" s="144" t="s">
        <v>1562</v>
      </c>
      <c r="D6122" s="145">
        <v>806</v>
      </c>
      <c r="E6122" s="147">
        <v>43371</v>
      </c>
    </row>
    <row r="6123" spans="1:5" s="7" customFormat="1">
      <c r="A6123" s="7" t="s">
        <v>49</v>
      </c>
      <c r="C6123" s="144" t="s">
        <v>9096</v>
      </c>
      <c r="D6123" s="145">
        <v>1246</v>
      </c>
      <c r="E6123" s="147">
        <v>43371</v>
      </c>
    </row>
    <row r="6124" spans="1:5" s="7" customFormat="1">
      <c r="A6124" s="7" t="s">
        <v>49</v>
      </c>
      <c r="C6124" s="144" t="s">
        <v>1565</v>
      </c>
      <c r="D6124" s="145">
        <v>17</v>
      </c>
      <c r="E6124" s="147">
        <v>43371</v>
      </c>
    </row>
    <row r="6125" spans="1:5" s="7" customFormat="1">
      <c r="A6125" s="7" t="s">
        <v>49</v>
      </c>
      <c r="C6125" s="144" t="s">
        <v>1568</v>
      </c>
      <c r="D6125" s="145">
        <v>1289</v>
      </c>
      <c r="E6125" s="147">
        <v>43371</v>
      </c>
    </row>
    <row r="6126" spans="1:5" s="7" customFormat="1">
      <c r="A6126" s="7" t="s">
        <v>49</v>
      </c>
      <c r="C6126" s="144" t="s">
        <v>1570</v>
      </c>
      <c r="D6126" s="145">
        <v>11</v>
      </c>
      <c r="E6126" s="147">
        <v>43371</v>
      </c>
    </row>
    <row r="6127" spans="1:5" s="7" customFormat="1">
      <c r="A6127" s="7" t="s">
        <v>49</v>
      </c>
      <c r="C6127" s="144" t="s">
        <v>1573</v>
      </c>
      <c r="D6127" s="145">
        <v>804</v>
      </c>
      <c r="E6127" s="147">
        <v>43371</v>
      </c>
    </row>
    <row r="6128" spans="1:5" s="7" customFormat="1">
      <c r="A6128" s="7" t="s">
        <v>49</v>
      </c>
      <c r="C6128" s="144" t="s">
        <v>1575</v>
      </c>
      <c r="D6128" s="145">
        <v>758</v>
      </c>
      <c r="E6128" s="147">
        <v>43371</v>
      </c>
    </row>
    <row r="6129" spans="1:5" s="7" customFormat="1">
      <c r="A6129" s="7" t="s">
        <v>49</v>
      </c>
      <c r="C6129" s="144" t="s">
        <v>1577</v>
      </c>
      <c r="D6129" s="145">
        <v>77</v>
      </c>
      <c r="E6129" s="147">
        <v>43371</v>
      </c>
    </row>
    <row r="6130" spans="1:5" s="7" customFormat="1">
      <c r="A6130" s="7" t="s">
        <v>49</v>
      </c>
      <c r="C6130" s="144" t="s">
        <v>1579</v>
      </c>
      <c r="D6130" s="145">
        <v>0</v>
      </c>
      <c r="E6130" s="147">
        <v>43371</v>
      </c>
    </row>
    <row r="6131" spans="1:5" s="7" customFormat="1">
      <c r="A6131" s="7" t="s">
        <v>49</v>
      </c>
      <c r="C6131" s="144" t="s">
        <v>1580</v>
      </c>
      <c r="D6131" s="145">
        <v>10</v>
      </c>
      <c r="E6131" s="147">
        <v>43371</v>
      </c>
    </row>
    <row r="6132" spans="1:5" s="7" customFormat="1">
      <c r="A6132" s="7" t="s">
        <v>49</v>
      </c>
      <c r="C6132" s="144" t="s">
        <v>1582</v>
      </c>
      <c r="D6132" s="145">
        <v>542</v>
      </c>
      <c r="E6132" s="147">
        <v>43371</v>
      </c>
    </row>
    <row r="6133" spans="1:5" s="7" customFormat="1">
      <c r="A6133" s="7" t="s">
        <v>49</v>
      </c>
      <c r="C6133" s="144" t="s">
        <v>5195</v>
      </c>
      <c r="D6133" s="145">
        <v>3353</v>
      </c>
      <c r="E6133" s="147">
        <v>43371</v>
      </c>
    </row>
    <row r="6134" spans="1:5" s="7" customFormat="1">
      <c r="A6134" s="7" t="s">
        <v>49</v>
      </c>
      <c r="C6134" s="144" t="s">
        <v>5291</v>
      </c>
      <c r="D6134" s="145">
        <v>141</v>
      </c>
      <c r="E6134" s="147">
        <v>43371</v>
      </c>
    </row>
    <row r="6135" spans="1:5" s="7" customFormat="1">
      <c r="A6135" s="7" t="s">
        <v>49</v>
      </c>
      <c r="C6135" s="144" t="s">
        <v>5296</v>
      </c>
      <c r="D6135" s="145">
        <v>1</v>
      </c>
      <c r="E6135" s="147">
        <v>43371</v>
      </c>
    </row>
    <row r="6136" spans="1:5" s="7" customFormat="1">
      <c r="A6136" s="7" t="s">
        <v>49</v>
      </c>
      <c r="C6136" s="144" t="s">
        <v>5299</v>
      </c>
      <c r="D6136" s="145">
        <v>1</v>
      </c>
      <c r="E6136" s="147">
        <v>43371</v>
      </c>
    </row>
    <row r="6137" spans="1:5" s="7" customFormat="1">
      <c r="A6137" s="7" t="s">
        <v>49</v>
      </c>
      <c r="C6137" s="144" t="s">
        <v>9253</v>
      </c>
      <c r="D6137" s="145">
        <v>0</v>
      </c>
      <c r="E6137" s="147">
        <v>43371</v>
      </c>
    </row>
    <row r="6138" spans="1:5" s="7" customFormat="1">
      <c r="A6138" s="7" t="s">
        <v>49</v>
      </c>
      <c r="C6138" s="144" t="s">
        <v>9254</v>
      </c>
      <c r="D6138" s="145">
        <v>0</v>
      </c>
      <c r="E6138" s="147">
        <v>43371</v>
      </c>
    </row>
    <row r="6139" spans="1:5" s="7" customFormat="1">
      <c r="A6139" s="7" t="s">
        <v>49</v>
      </c>
      <c r="C6139" s="144" t="s">
        <v>9255</v>
      </c>
      <c r="D6139" s="145">
        <v>0</v>
      </c>
      <c r="E6139" s="147">
        <v>43371</v>
      </c>
    </row>
    <row r="6140" spans="1:5" s="7" customFormat="1">
      <c r="A6140" s="7" t="s">
        <v>49</v>
      </c>
      <c r="C6140" s="144" t="s">
        <v>9256</v>
      </c>
      <c r="D6140" s="145">
        <v>0</v>
      </c>
      <c r="E6140" s="147">
        <v>43371</v>
      </c>
    </row>
    <row r="6141" spans="1:5" s="7" customFormat="1">
      <c r="A6141" s="7" t="s">
        <v>49</v>
      </c>
      <c r="C6141" s="144" t="s">
        <v>5302</v>
      </c>
      <c r="D6141" s="145">
        <v>24</v>
      </c>
      <c r="E6141" s="147">
        <v>43371</v>
      </c>
    </row>
    <row r="6142" spans="1:5" s="7" customFormat="1">
      <c r="A6142" s="7" t="s">
        <v>49</v>
      </c>
      <c r="C6142" s="144" t="s">
        <v>5305</v>
      </c>
      <c r="D6142" s="145">
        <v>49</v>
      </c>
      <c r="E6142" s="147">
        <v>43371</v>
      </c>
    </row>
    <row r="6143" spans="1:5" s="7" customFormat="1">
      <c r="A6143" s="7" t="s">
        <v>49</v>
      </c>
      <c r="C6143" s="144" t="s">
        <v>5308</v>
      </c>
      <c r="D6143" s="145">
        <v>8</v>
      </c>
      <c r="E6143" s="147">
        <v>43371</v>
      </c>
    </row>
    <row r="6144" spans="1:5" s="7" customFormat="1">
      <c r="A6144" s="7" t="s">
        <v>49</v>
      </c>
      <c r="C6144" s="144" t="s">
        <v>9257</v>
      </c>
      <c r="D6144" s="145">
        <v>0</v>
      </c>
      <c r="E6144" s="147">
        <v>43371</v>
      </c>
    </row>
    <row r="6145" spans="1:5" s="7" customFormat="1">
      <c r="A6145" s="7" t="s">
        <v>49</v>
      </c>
      <c r="C6145" s="144" t="s">
        <v>5311</v>
      </c>
      <c r="D6145" s="145">
        <v>3</v>
      </c>
      <c r="E6145" s="147">
        <v>43371</v>
      </c>
    </row>
    <row r="6146" spans="1:5" s="7" customFormat="1">
      <c r="A6146" s="7" t="s">
        <v>49</v>
      </c>
      <c r="C6146" s="144" t="s">
        <v>3826</v>
      </c>
      <c r="D6146" s="145">
        <v>24</v>
      </c>
      <c r="E6146" s="147">
        <v>43371</v>
      </c>
    </row>
    <row r="6147" spans="1:5" s="7" customFormat="1">
      <c r="A6147" s="7" t="s">
        <v>49</v>
      </c>
      <c r="C6147" s="144" t="s">
        <v>3827</v>
      </c>
      <c r="D6147" s="145">
        <v>3</v>
      </c>
      <c r="E6147" s="147">
        <v>43371</v>
      </c>
    </row>
    <row r="6148" spans="1:5" s="7" customFormat="1">
      <c r="A6148" s="7" t="s">
        <v>49</v>
      </c>
      <c r="C6148" s="144" t="s">
        <v>3828</v>
      </c>
      <c r="D6148" s="145">
        <v>8</v>
      </c>
      <c r="E6148" s="147">
        <v>43371</v>
      </c>
    </row>
    <row r="6149" spans="1:5" s="7" customFormat="1">
      <c r="A6149" s="7" t="s">
        <v>49</v>
      </c>
      <c r="C6149" s="144" t="s">
        <v>9258</v>
      </c>
      <c r="D6149" s="145">
        <v>0</v>
      </c>
      <c r="E6149" s="147">
        <v>43371</v>
      </c>
    </row>
    <row r="6150" spans="1:5" s="7" customFormat="1">
      <c r="A6150" s="7" t="s">
        <v>49</v>
      </c>
      <c r="C6150" s="144" t="s">
        <v>8299</v>
      </c>
      <c r="D6150" s="145">
        <v>23</v>
      </c>
      <c r="E6150" s="147">
        <v>43371</v>
      </c>
    </row>
    <row r="6151" spans="1:5" s="7" customFormat="1">
      <c r="A6151" s="7" t="s">
        <v>49</v>
      </c>
      <c r="C6151" s="144" t="s">
        <v>8302</v>
      </c>
      <c r="D6151" s="145">
        <v>12</v>
      </c>
      <c r="E6151" s="147">
        <v>43371</v>
      </c>
    </row>
    <row r="6152" spans="1:5" s="7" customFormat="1">
      <c r="A6152" s="7" t="s">
        <v>49</v>
      </c>
      <c r="C6152" s="144" t="s">
        <v>7650</v>
      </c>
      <c r="D6152" s="145">
        <v>7</v>
      </c>
      <c r="E6152" s="147">
        <v>43371</v>
      </c>
    </row>
    <row r="6153" spans="1:5" s="7" customFormat="1">
      <c r="A6153" s="7" t="s">
        <v>49</v>
      </c>
      <c r="C6153" s="144" t="s">
        <v>7652</v>
      </c>
      <c r="D6153" s="145">
        <v>11</v>
      </c>
      <c r="E6153" s="147">
        <v>43371</v>
      </c>
    </row>
    <row r="6154" spans="1:5" s="7" customFormat="1">
      <c r="A6154" s="7" t="s">
        <v>49</v>
      </c>
      <c r="C6154" s="144" t="s">
        <v>6265</v>
      </c>
      <c r="D6154" s="145">
        <v>3</v>
      </c>
      <c r="E6154" s="147">
        <v>43371</v>
      </c>
    </row>
    <row r="6155" spans="1:5" s="7" customFormat="1">
      <c r="A6155" s="7" t="s">
        <v>49</v>
      </c>
      <c r="C6155" s="144" t="s">
        <v>6267</v>
      </c>
      <c r="D6155" s="145">
        <v>0</v>
      </c>
      <c r="E6155" s="147">
        <v>43371</v>
      </c>
    </row>
    <row r="6156" spans="1:5" s="7" customFormat="1">
      <c r="A6156" s="7" t="s">
        <v>49</v>
      </c>
      <c r="C6156" s="144" t="s">
        <v>6269</v>
      </c>
      <c r="D6156" s="145">
        <v>1</v>
      </c>
      <c r="E6156" s="147">
        <v>43371</v>
      </c>
    </row>
    <row r="6157" spans="1:5" s="7" customFormat="1">
      <c r="A6157" s="7" t="s">
        <v>49</v>
      </c>
      <c r="C6157" s="144" t="s">
        <v>6271</v>
      </c>
      <c r="D6157" s="145">
        <v>0</v>
      </c>
      <c r="E6157" s="147">
        <v>43371</v>
      </c>
    </row>
    <row r="6158" spans="1:5" s="7" customFormat="1">
      <c r="A6158" s="7" t="s">
        <v>49</v>
      </c>
      <c r="C6158" s="144" t="s">
        <v>6273</v>
      </c>
      <c r="D6158" s="145">
        <v>7</v>
      </c>
      <c r="E6158" s="147">
        <v>43371</v>
      </c>
    </row>
    <row r="6159" spans="1:5" s="7" customFormat="1">
      <c r="A6159" s="7" t="s">
        <v>49</v>
      </c>
      <c r="C6159" s="144" t="s">
        <v>6275</v>
      </c>
      <c r="D6159" s="145">
        <v>0</v>
      </c>
      <c r="E6159" s="147">
        <v>43371</v>
      </c>
    </row>
    <row r="6160" spans="1:5" s="7" customFormat="1">
      <c r="A6160" s="7" t="s">
        <v>49</v>
      </c>
      <c r="C6160" s="144" t="s">
        <v>6277</v>
      </c>
      <c r="D6160" s="145">
        <v>0</v>
      </c>
      <c r="E6160" s="147">
        <v>43371</v>
      </c>
    </row>
    <row r="6161" spans="1:5" s="7" customFormat="1">
      <c r="A6161" s="7" t="s">
        <v>49</v>
      </c>
      <c r="C6161" s="144" t="s">
        <v>6279</v>
      </c>
      <c r="D6161" s="145">
        <v>1</v>
      </c>
      <c r="E6161" s="147">
        <v>43371</v>
      </c>
    </row>
    <row r="6162" spans="1:5" s="7" customFormat="1">
      <c r="A6162" s="7" t="s">
        <v>49</v>
      </c>
      <c r="C6162" s="144" t="s">
        <v>6281</v>
      </c>
      <c r="D6162" s="145">
        <v>0</v>
      </c>
      <c r="E6162" s="147">
        <v>43371</v>
      </c>
    </row>
    <row r="6163" spans="1:5" s="7" customFormat="1">
      <c r="A6163" s="7" t="s">
        <v>49</v>
      </c>
      <c r="C6163" s="144" t="s">
        <v>6283</v>
      </c>
      <c r="D6163" s="145">
        <v>0</v>
      </c>
      <c r="E6163" s="147">
        <v>43371</v>
      </c>
    </row>
    <row r="6164" spans="1:5" s="7" customFormat="1">
      <c r="A6164" s="7" t="s">
        <v>49</v>
      </c>
      <c r="C6164" s="144" t="s">
        <v>6285</v>
      </c>
      <c r="D6164" s="145">
        <v>0</v>
      </c>
      <c r="E6164" s="147">
        <v>43371</v>
      </c>
    </row>
    <row r="6165" spans="1:5" s="7" customFormat="1">
      <c r="A6165" s="7" t="s">
        <v>49</v>
      </c>
      <c r="C6165" s="144" t="s">
        <v>6287</v>
      </c>
      <c r="D6165" s="145">
        <v>0</v>
      </c>
      <c r="E6165" s="147">
        <v>43371</v>
      </c>
    </row>
    <row r="6166" spans="1:5" s="7" customFormat="1">
      <c r="A6166" s="7" t="s">
        <v>49</v>
      </c>
      <c r="C6166" s="144" t="s">
        <v>6289</v>
      </c>
      <c r="D6166" s="145">
        <v>0</v>
      </c>
      <c r="E6166" s="147">
        <v>43371</v>
      </c>
    </row>
    <row r="6167" spans="1:5" s="7" customFormat="1">
      <c r="A6167" s="7" t="s">
        <v>49</v>
      </c>
      <c r="C6167" s="144" t="s">
        <v>6291</v>
      </c>
      <c r="D6167" s="145">
        <v>0</v>
      </c>
      <c r="E6167" s="147">
        <v>43371</v>
      </c>
    </row>
    <row r="6168" spans="1:5" s="7" customFormat="1">
      <c r="A6168" s="7" t="s">
        <v>49</v>
      </c>
      <c r="C6168" s="144" t="s">
        <v>6293</v>
      </c>
      <c r="D6168" s="145">
        <v>0</v>
      </c>
      <c r="E6168" s="147">
        <v>43371</v>
      </c>
    </row>
    <row r="6169" spans="1:5" s="7" customFormat="1">
      <c r="A6169" s="7" t="s">
        <v>49</v>
      </c>
      <c r="C6169" s="144" t="s">
        <v>6295</v>
      </c>
      <c r="D6169" s="145">
        <v>0</v>
      </c>
      <c r="E6169" s="147">
        <v>43371</v>
      </c>
    </row>
    <row r="6170" spans="1:5" s="7" customFormat="1">
      <c r="A6170" s="7" t="s">
        <v>49</v>
      </c>
      <c r="C6170" s="144" t="s">
        <v>6297</v>
      </c>
      <c r="D6170" s="145">
        <v>0</v>
      </c>
      <c r="E6170" s="147">
        <v>43371</v>
      </c>
    </row>
    <row r="6171" spans="1:5" s="7" customFormat="1">
      <c r="A6171" s="7" t="s">
        <v>49</v>
      </c>
      <c r="C6171" s="144" t="s">
        <v>6299</v>
      </c>
      <c r="D6171" s="145">
        <v>0</v>
      </c>
      <c r="E6171" s="147">
        <v>43371</v>
      </c>
    </row>
    <row r="6172" spans="1:5" s="7" customFormat="1">
      <c r="A6172" s="7" t="s">
        <v>49</v>
      </c>
      <c r="C6172" s="144" t="s">
        <v>6301</v>
      </c>
      <c r="D6172" s="145">
        <v>1</v>
      </c>
      <c r="E6172" s="147">
        <v>43371</v>
      </c>
    </row>
    <row r="6173" spans="1:5" s="7" customFormat="1">
      <c r="A6173" s="7" t="s">
        <v>49</v>
      </c>
      <c r="C6173" s="144" t="s">
        <v>6305</v>
      </c>
      <c r="D6173" s="145">
        <v>0</v>
      </c>
      <c r="E6173" s="147">
        <v>43371</v>
      </c>
    </row>
    <row r="6174" spans="1:5" s="7" customFormat="1">
      <c r="A6174" s="7" t="s">
        <v>49</v>
      </c>
      <c r="C6174" s="144" t="s">
        <v>6307</v>
      </c>
      <c r="D6174" s="145">
        <v>3</v>
      </c>
      <c r="E6174" s="147">
        <v>43371</v>
      </c>
    </row>
    <row r="6175" spans="1:5" s="7" customFormat="1">
      <c r="A6175" s="7" t="s">
        <v>49</v>
      </c>
      <c r="C6175" s="144" t="s">
        <v>6308</v>
      </c>
      <c r="D6175" s="145">
        <v>2</v>
      </c>
      <c r="E6175" s="147">
        <v>43371</v>
      </c>
    </row>
    <row r="6176" spans="1:5" s="7" customFormat="1">
      <c r="A6176" s="7" t="s">
        <v>49</v>
      </c>
      <c r="C6176" s="144" t="s">
        <v>6309</v>
      </c>
      <c r="D6176" s="145">
        <v>0</v>
      </c>
      <c r="E6176" s="147">
        <v>43371</v>
      </c>
    </row>
    <row r="6177" spans="1:5" s="7" customFormat="1">
      <c r="A6177" s="7" t="s">
        <v>49</v>
      </c>
      <c r="C6177" s="144" t="s">
        <v>6311</v>
      </c>
      <c r="D6177" s="145">
        <v>24</v>
      </c>
      <c r="E6177" s="147">
        <v>43371</v>
      </c>
    </row>
    <row r="6178" spans="1:5" s="7" customFormat="1">
      <c r="A6178" s="7" t="s">
        <v>49</v>
      </c>
      <c r="C6178" s="144" t="s">
        <v>6313</v>
      </c>
      <c r="D6178" s="145">
        <v>0</v>
      </c>
      <c r="E6178" s="147">
        <v>43371</v>
      </c>
    </row>
    <row r="6179" spans="1:5" s="7" customFormat="1">
      <c r="A6179" s="7" t="s">
        <v>49</v>
      </c>
      <c r="C6179" s="144" t="s">
        <v>6315</v>
      </c>
      <c r="D6179" s="145">
        <v>1</v>
      </c>
      <c r="E6179" s="147">
        <v>43371</v>
      </c>
    </row>
    <row r="6180" spans="1:5" s="7" customFormat="1">
      <c r="A6180" s="7" t="s">
        <v>49</v>
      </c>
      <c r="C6180" s="144" t="s">
        <v>6317</v>
      </c>
      <c r="D6180" s="145">
        <v>0</v>
      </c>
      <c r="E6180" s="147">
        <v>43371</v>
      </c>
    </row>
    <row r="6181" spans="1:5" s="7" customFormat="1">
      <c r="A6181" s="7" t="s">
        <v>49</v>
      </c>
      <c r="C6181" s="144" t="s">
        <v>6406</v>
      </c>
      <c r="D6181" s="145">
        <v>8</v>
      </c>
      <c r="E6181" s="147">
        <v>43371</v>
      </c>
    </row>
    <row r="6182" spans="1:5" s="7" customFormat="1">
      <c r="A6182" s="7" t="s">
        <v>49</v>
      </c>
      <c r="C6182" s="144" t="s">
        <v>6408</v>
      </c>
      <c r="D6182" s="145">
        <v>12</v>
      </c>
      <c r="E6182" s="147">
        <v>43371</v>
      </c>
    </row>
    <row r="6183" spans="1:5" s="7" customFormat="1">
      <c r="A6183" s="7" t="s">
        <v>49</v>
      </c>
      <c r="C6183" s="144" t="s">
        <v>6319</v>
      </c>
      <c r="D6183" s="145">
        <v>0</v>
      </c>
      <c r="E6183" s="147">
        <v>43371</v>
      </c>
    </row>
    <row r="6184" spans="1:5" s="7" customFormat="1">
      <c r="A6184" s="7" t="s">
        <v>49</v>
      </c>
      <c r="C6184" s="144" t="s">
        <v>6321</v>
      </c>
      <c r="D6184" s="145">
        <v>3</v>
      </c>
      <c r="E6184" s="147">
        <v>43371</v>
      </c>
    </row>
    <row r="6185" spans="1:5" s="7" customFormat="1">
      <c r="A6185" s="7" t="s">
        <v>49</v>
      </c>
      <c r="C6185" s="144" t="s">
        <v>6323</v>
      </c>
      <c r="D6185" s="145">
        <v>14</v>
      </c>
      <c r="E6185" s="147">
        <v>43371</v>
      </c>
    </row>
    <row r="6186" spans="1:5" s="7" customFormat="1">
      <c r="A6186" s="7" t="s">
        <v>49</v>
      </c>
      <c r="C6186" s="144" t="s">
        <v>6325</v>
      </c>
      <c r="D6186" s="145">
        <v>0</v>
      </c>
      <c r="E6186" s="147">
        <v>43371</v>
      </c>
    </row>
    <row r="6187" spans="1:5" s="7" customFormat="1">
      <c r="A6187" s="7" t="s">
        <v>49</v>
      </c>
      <c r="C6187" s="144" t="s">
        <v>6327</v>
      </c>
      <c r="D6187" s="145">
        <v>0</v>
      </c>
      <c r="E6187" s="147">
        <v>43371</v>
      </c>
    </row>
    <row r="6188" spans="1:5" s="7" customFormat="1">
      <c r="A6188" s="7" t="s">
        <v>49</v>
      </c>
      <c r="C6188" s="144" t="s">
        <v>6329</v>
      </c>
      <c r="D6188" s="145">
        <v>5</v>
      </c>
      <c r="E6188" s="147">
        <v>43371</v>
      </c>
    </row>
    <row r="6189" spans="1:5" s="7" customFormat="1">
      <c r="A6189" s="7" t="s">
        <v>49</v>
      </c>
      <c r="C6189" s="144" t="s">
        <v>6331</v>
      </c>
      <c r="D6189" s="145">
        <v>4</v>
      </c>
      <c r="E6189" s="147">
        <v>43371</v>
      </c>
    </row>
    <row r="6190" spans="1:5" s="7" customFormat="1">
      <c r="A6190" s="7" t="s">
        <v>49</v>
      </c>
      <c r="C6190" s="144" t="s">
        <v>6333</v>
      </c>
      <c r="D6190" s="145">
        <v>2</v>
      </c>
      <c r="E6190" s="147">
        <v>43371</v>
      </c>
    </row>
    <row r="6191" spans="1:5" s="7" customFormat="1">
      <c r="A6191" s="7" t="s">
        <v>49</v>
      </c>
      <c r="C6191" s="144" t="s">
        <v>6335</v>
      </c>
      <c r="D6191" s="145">
        <v>0</v>
      </c>
      <c r="E6191" s="147">
        <v>43371</v>
      </c>
    </row>
    <row r="6192" spans="1:5" s="7" customFormat="1">
      <c r="A6192" s="7" t="s">
        <v>49</v>
      </c>
      <c r="C6192" s="144" t="s">
        <v>6337</v>
      </c>
      <c r="D6192" s="145">
        <v>1</v>
      </c>
      <c r="E6192" s="147">
        <v>43371</v>
      </c>
    </row>
    <row r="6193" spans="1:5" s="7" customFormat="1">
      <c r="A6193" s="7" t="s">
        <v>49</v>
      </c>
      <c r="C6193" s="144" t="s">
        <v>6341</v>
      </c>
      <c r="D6193" s="145">
        <v>0</v>
      </c>
      <c r="E6193" s="147">
        <v>43371</v>
      </c>
    </row>
    <row r="6194" spans="1:5" s="7" customFormat="1">
      <c r="A6194" s="7" t="s">
        <v>49</v>
      </c>
      <c r="C6194" s="144" t="s">
        <v>6343</v>
      </c>
      <c r="D6194" s="145">
        <v>6</v>
      </c>
      <c r="E6194" s="147">
        <v>43371</v>
      </c>
    </row>
    <row r="6195" spans="1:5" s="7" customFormat="1">
      <c r="A6195" s="7" t="s">
        <v>49</v>
      </c>
      <c r="C6195" s="144" t="s">
        <v>6345</v>
      </c>
      <c r="D6195" s="145">
        <v>0</v>
      </c>
      <c r="E6195" s="147">
        <v>43371</v>
      </c>
    </row>
    <row r="6196" spans="1:5" s="7" customFormat="1">
      <c r="A6196" s="7" t="s">
        <v>49</v>
      </c>
      <c r="C6196" s="144" t="s">
        <v>6347</v>
      </c>
      <c r="D6196" s="145">
        <v>10</v>
      </c>
      <c r="E6196" s="147">
        <v>43371</v>
      </c>
    </row>
    <row r="6197" spans="1:5" s="7" customFormat="1">
      <c r="A6197" s="7" t="s">
        <v>49</v>
      </c>
      <c r="C6197" s="144" t="s">
        <v>6349</v>
      </c>
      <c r="D6197" s="145">
        <v>9</v>
      </c>
      <c r="E6197" s="147">
        <v>43371</v>
      </c>
    </row>
    <row r="6198" spans="1:5" s="7" customFormat="1">
      <c r="A6198" s="7" t="s">
        <v>49</v>
      </c>
      <c r="C6198" s="144" t="s">
        <v>6351</v>
      </c>
      <c r="D6198" s="145">
        <v>11</v>
      </c>
      <c r="E6198" s="147">
        <v>43371</v>
      </c>
    </row>
    <row r="6199" spans="1:5" s="7" customFormat="1">
      <c r="A6199" s="7" t="s">
        <v>49</v>
      </c>
      <c r="C6199" s="144" t="s">
        <v>6353</v>
      </c>
      <c r="D6199" s="145">
        <v>2</v>
      </c>
      <c r="E6199" s="147">
        <v>43371</v>
      </c>
    </row>
    <row r="6200" spans="1:5" s="7" customFormat="1">
      <c r="A6200" s="7" t="s">
        <v>49</v>
      </c>
      <c r="C6200" s="144" t="s">
        <v>6357</v>
      </c>
      <c r="D6200" s="145">
        <v>1</v>
      </c>
      <c r="E6200" s="147">
        <v>43371</v>
      </c>
    </row>
    <row r="6201" spans="1:5" s="7" customFormat="1">
      <c r="A6201" s="7" t="s">
        <v>49</v>
      </c>
      <c r="C6201" s="144" t="s">
        <v>6359</v>
      </c>
      <c r="D6201" s="145">
        <v>1</v>
      </c>
      <c r="E6201" s="147">
        <v>43371</v>
      </c>
    </row>
    <row r="6202" spans="1:5" s="7" customFormat="1">
      <c r="A6202" s="7" t="s">
        <v>49</v>
      </c>
      <c r="C6202" s="144" t="s">
        <v>6361</v>
      </c>
      <c r="D6202" s="145">
        <v>0</v>
      </c>
      <c r="E6202" s="147">
        <v>43371</v>
      </c>
    </row>
    <row r="6203" spans="1:5" s="7" customFormat="1">
      <c r="A6203" s="7" t="s">
        <v>49</v>
      </c>
      <c r="C6203" s="144" t="s">
        <v>6375</v>
      </c>
      <c r="D6203" s="145">
        <v>0</v>
      </c>
      <c r="E6203" s="147">
        <v>43371</v>
      </c>
    </row>
    <row r="6204" spans="1:5" s="7" customFormat="1">
      <c r="A6204" s="7" t="s">
        <v>49</v>
      </c>
      <c r="C6204" s="144" t="s">
        <v>6389</v>
      </c>
      <c r="D6204" s="145">
        <v>2</v>
      </c>
      <c r="E6204" s="147">
        <v>43371</v>
      </c>
    </row>
    <row r="6205" spans="1:5" s="7" customFormat="1">
      <c r="A6205" s="7" t="s">
        <v>49</v>
      </c>
      <c r="C6205" s="144" t="s">
        <v>6391</v>
      </c>
      <c r="D6205" s="145">
        <v>5</v>
      </c>
      <c r="E6205" s="147">
        <v>43371</v>
      </c>
    </row>
    <row r="6206" spans="1:5" s="7" customFormat="1">
      <c r="A6206" s="7" t="s">
        <v>49</v>
      </c>
      <c r="C6206" s="144" t="s">
        <v>6393</v>
      </c>
      <c r="D6206" s="145">
        <v>17</v>
      </c>
      <c r="E6206" s="147">
        <v>43371</v>
      </c>
    </row>
    <row r="6207" spans="1:5" s="7" customFormat="1">
      <c r="A6207" s="7" t="s">
        <v>49</v>
      </c>
      <c r="C6207" s="144" t="s">
        <v>6395</v>
      </c>
      <c r="D6207" s="145">
        <v>0</v>
      </c>
      <c r="E6207" s="147">
        <v>43371</v>
      </c>
    </row>
    <row r="6208" spans="1:5" s="7" customFormat="1">
      <c r="A6208" s="7" t="s">
        <v>49</v>
      </c>
      <c r="C6208" s="144" t="s">
        <v>6397</v>
      </c>
      <c r="D6208" s="145">
        <v>0</v>
      </c>
      <c r="E6208" s="147">
        <v>43371</v>
      </c>
    </row>
    <row r="6209" spans="1:5" s="7" customFormat="1">
      <c r="A6209" s="7" t="s">
        <v>49</v>
      </c>
      <c r="C6209" s="144" t="s">
        <v>6399</v>
      </c>
      <c r="D6209" s="145">
        <v>4</v>
      </c>
      <c r="E6209" s="147">
        <v>43371</v>
      </c>
    </row>
    <row r="6210" spans="1:5" s="7" customFormat="1">
      <c r="A6210" s="7" t="s">
        <v>49</v>
      </c>
      <c r="C6210" s="144" t="s">
        <v>6401</v>
      </c>
      <c r="D6210" s="145">
        <v>1</v>
      </c>
      <c r="E6210" s="147">
        <v>43371</v>
      </c>
    </row>
    <row r="6211" spans="1:5" s="7" customFormat="1">
      <c r="A6211" s="7" t="s">
        <v>49</v>
      </c>
      <c r="C6211" s="144" t="s">
        <v>6402</v>
      </c>
      <c r="D6211" s="145">
        <v>0</v>
      </c>
      <c r="E6211" s="147">
        <v>43371</v>
      </c>
    </row>
    <row r="6212" spans="1:5" s="7" customFormat="1">
      <c r="A6212" s="7" t="s">
        <v>49</v>
      </c>
      <c r="C6212" s="144" t="s">
        <v>6410</v>
      </c>
      <c r="D6212" s="145">
        <v>2</v>
      </c>
      <c r="E6212" s="147">
        <v>43371</v>
      </c>
    </row>
    <row r="6213" spans="1:5" s="7" customFormat="1">
      <c r="A6213" s="7" t="s">
        <v>49</v>
      </c>
      <c r="C6213" s="144" t="s">
        <v>6412</v>
      </c>
      <c r="D6213" s="145">
        <v>0</v>
      </c>
      <c r="E6213" s="147">
        <v>43371</v>
      </c>
    </row>
    <row r="6214" spans="1:5" s="7" customFormat="1">
      <c r="A6214" s="7" t="s">
        <v>49</v>
      </c>
      <c r="C6214" s="144" t="s">
        <v>6414</v>
      </c>
      <c r="D6214" s="145">
        <v>17</v>
      </c>
      <c r="E6214" s="147">
        <v>43371</v>
      </c>
    </row>
    <row r="6215" spans="1:5" s="7" customFormat="1">
      <c r="A6215" s="7" t="s">
        <v>49</v>
      </c>
      <c r="C6215" s="144" t="s">
        <v>9259</v>
      </c>
      <c r="D6215" s="145">
        <v>0</v>
      </c>
      <c r="E6215" s="147">
        <v>43371</v>
      </c>
    </row>
    <row r="6216" spans="1:5" s="7" customFormat="1">
      <c r="A6216" s="7" t="s">
        <v>49</v>
      </c>
      <c r="C6216" s="144" t="s">
        <v>6416</v>
      </c>
      <c r="D6216" s="145">
        <v>0</v>
      </c>
      <c r="E6216" s="147">
        <v>43371</v>
      </c>
    </row>
    <row r="6217" spans="1:5" s="7" customFormat="1">
      <c r="A6217" s="7" t="s">
        <v>49</v>
      </c>
      <c r="C6217" s="144" t="s">
        <v>6418</v>
      </c>
      <c r="D6217" s="145">
        <v>2</v>
      </c>
      <c r="E6217" s="147">
        <v>43371</v>
      </c>
    </row>
    <row r="6218" spans="1:5" s="7" customFormat="1">
      <c r="A6218" s="7" t="s">
        <v>49</v>
      </c>
      <c r="C6218" s="144" t="s">
        <v>9260</v>
      </c>
      <c r="D6218" s="145">
        <v>0</v>
      </c>
      <c r="E6218" s="147">
        <v>43371</v>
      </c>
    </row>
    <row r="6219" spans="1:5" s="7" customFormat="1">
      <c r="A6219" s="7" t="s">
        <v>49</v>
      </c>
      <c r="C6219" s="144" t="s">
        <v>6419</v>
      </c>
      <c r="D6219" s="145">
        <v>0</v>
      </c>
      <c r="E6219" s="147">
        <v>43371</v>
      </c>
    </row>
    <row r="6220" spans="1:5" s="7" customFormat="1">
      <c r="A6220" s="7" t="s">
        <v>49</v>
      </c>
      <c r="C6220" s="144" t="s">
        <v>6421</v>
      </c>
      <c r="D6220" s="145">
        <v>1</v>
      </c>
      <c r="E6220" s="147">
        <v>43371</v>
      </c>
    </row>
    <row r="6221" spans="1:5" s="7" customFormat="1">
      <c r="A6221" s="7" t="s">
        <v>49</v>
      </c>
      <c r="C6221" s="144" t="s">
        <v>6423</v>
      </c>
      <c r="D6221" s="145">
        <v>0</v>
      </c>
      <c r="E6221" s="147">
        <v>43371</v>
      </c>
    </row>
    <row r="6222" spans="1:5" s="7" customFormat="1">
      <c r="A6222" s="7" t="s">
        <v>49</v>
      </c>
      <c r="C6222" s="144" t="s">
        <v>6431</v>
      </c>
      <c r="D6222" s="145">
        <v>0</v>
      </c>
      <c r="E6222" s="147">
        <v>43371</v>
      </c>
    </row>
    <row r="6223" spans="1:5" s="7" customFormat="1">
      <c r="A6223" s="7" t="s">
        <v>49</v>
      </c>
      <c r="C6223" s="144" t="s">
        <v>6440</v>
      </c>
      <c r="D6223" s="145">
        <v>0</v>
      </c>
      <c r="E6223" s="147">
        <v>43371</v>
      </c>
    </row>
    <row r="6224" spans="1:5" s="7" customFormat="1">
      <c r="A6224" s="7" t="s">
        <v>49</v>
      </c>
      <c r="C6224" s="144" t="s">
        <v>6454</v>
      </c>
      <c r="D6224" s="145">
        <v>0</v>
      </c>
      <c r="E6224" s="147">
        <v>43371</v>
      </c>
    </row>
    <row r="6225" spans="1:5" s="7" customFormat="1">
      <c r="A6225" s="7" t="s">
        <v>49</v>
      </c>
      <c r="C6225" s="144" t="s">
        <v>6458</v>
      </c>
      <c r="D6225" s="145">
        <v>0</v>
      </c>
      <c r="E6225" s="147">
        <v>43371</v>
      </c>
    </row>
    <row r="6226" spans="1:5" s="7" customFormat="1">
      <c r="A6226" s="7" t="s">
        <v>49</v>
      </c>
      <c r="C6226" s="144" t="s">
        <v>6465</v>
      </c>
      <c r="D6226" s="145">
        <v>0</v>
      </c>
      <c r="E6226" s="147">
        <v>43371</v>
      </c>
    </row>
    <row r="6227" spans="1:5" s="7" customFormat="1">
      <c r="A6227" s="7" t="s">
        <v>49</v>
      </c>
      <c r="C6227" s="144" t="s">
        <v>6467</v>
      </c>
      <c r="D6227" s="145">
        <v>8</v>
      </c>
      <c r="E6227" s="147">
        <v>43371</v>
      </c>
    </row>
    <row r="6228" spans="1:5" s="7" customFormat="1">
      <c r="A6228" s="7" t="s">
        <v>49</v>
      </c>
      <c r="C6228" s="144" t="s">
        <v>7658</v>
      </c>
      <c r="D6228" s="145">
        <v>1</v>
      </c>
      <c r="E6228" s="147">
        <v>43371</v>
      </c>
    </row>
    <row r="6229" spans="1:5" s="7" customFormat="1">
      <c r="A6229" s="7" t="s">
        <v>49</v>
      </c>
      <c r="C6229" s="144" t="s">
        <v>7660</v>
      </c>
      <c r="D6229" s="145">
        <v>0</v>
      </c>
      <c r="E6229" s="147">
        <v>43371</v>
      </c>
    </row>
    <row r="6230" spans="1:5" s="7" customFormat="1">
      <c r="A6230" s="7" t="s">
        <v>49</v>
      </c>
      <c r="C6230" s="144" t="s">
        <v>7662</v>
      </c>
      <c r="D6230" s="145">
        <v>10</v>
      </c>
      <c r="E6230" s="147">
        <v>43371</v>
      </c>
    </row>
    <row r="6231" spans="1:5" s="7" customFormat="1">
      <c r="A6231" s="7" t="s">
        <v>49</v>
      </c>
      <c r="C6231" s="144" t="s">
        <v>6475</v>
      </c>
      <c r="D6231" s="145">
        <v>0</v>
      </c>
      <c r="E6231" s="147">
        <v>43371</v>
      </c>
    </row>
    <row r="6232" spans="1:5" s="7" customFormat="1">
      <c r="A6232" s="7" t="s">
        <v>49</v>
      </c>
      <c r="C6232" s="144" t="s">
        <v>6477</v>
      </c>
      <c r="D6232" s="145">
        <v>1</v>
      </c>
      <c r="E6232" s="147">
        <v>43371</v>
      </c>
    </row>
    <row r="6233" spans="1:5" s="7" customFormat="1">
      <c r="A6233" s="7" t="s">
        <v>49</v>
      </c>
      <c r="C6233" s="144" t="s">
        <v>6479</v>
      </c>
      <c r="D6233" s="145">
        <v>0</v>
      </c>
      <c r="E6233" s="147">
        <v>43371</v>
      </c>
    </row>
    <row r="6234" spans="1:5" s="7" customFormat="1">
      <c r="A6234" s="7" t="s">
        <v>49</v>
      </c>
      <c r="C6234" s="144" t="s">
        <v>9261</v>
      </c>
      <c r="D6234" s="145">
        <v>0</v>
      </c>
      <c r="E6234" s="147">
        <v>43371</v>
      </c>
    </row>
    <row r="6235" spans="1:5" s="7" customFormat="1">
      <c r="A6235" s="7" t="s">
        <v>49</v>
      </c>
      <c r="C6235" s="144" t="s">
        <v>9262</v>
      </c>
      <c r="D6235" s="145">
        <v>0</v>
      </c>
      <c r="E6235" s="147">
        <v>43371</v>
      </c>
    </row>
    <row r="6236" spans="1:5" s="7" customFormat="1">
      <c r="A6236" s="7" t="s">
        <v>49</v>
      </c>
      <c r="C6236" s="144" t="s">
        <v>7664</v>
      </c>
      <c r="D6236" s="145">
        <v>6</v>
      </c>
      <c r="E6236" s="147">
        <v>43371</v>
      </c>
    </row>
    <row r="6237" spans="1:5" s="7" customFormat="1">
      <c r="A6237" s="7" t="s">
        <v>49</v>
      </c>
      <c r="C6237" s="144" t="s">
        <v>7666</v>
      </c>
      <c r="D6237" s="145">
        <v>17</v>
      </c>
      <c r="E6237" s="147">
        <v>43371</v>
      </c>
    </row>
    <row r="6238" spans="1:5" s="7" customFormat="1">
      <c r="A6238" s="7" t="s">
        <v>49</v>
      </c>
      <c r="C6238" s="144" t="s">
        <v>7668</v>
      </c>
      <c r="D6238" s="145">
        <v>24</v>
      </c>
      <c r="E6238" s="147">
        <v>43371</v>
      </c>
    </row>
    <row r="6239" spans="1:5" s="7" customFormat="1">
      <c r="A6239" s="7" t="s">
        <v>49</v>
      </c>
      <c r="C6239" s="144" t="s">
        <v>6491</v>
      </c>
      <c r="D6239" s="145">
        <v>1</v>
      </c>
      <c r="E6239" s="147">
        <v>43371</v>
      </c>
    </row>
    <row r="6240" spans="1:5" s="7" customFormat="1">
      <c r="A6240" s="7" t="s">
        <v>49</v>
      </c>
      <c r="C6240" s="144" t="s">
        <v>6493</v>
      </c>
      <c r="D6240" s="145">
        <v>16</v>
      </c>
      <c r="E6240" s="147">
        <v>43371</v>
      </c>
    </row>
    <row r="6241" spans="1:5" s="7" customFormat="1">
      <c r="A6241" s="7" t="s">
        <v>49</v>
      </c>
      <c r="C6241" s="144" t="s">
        <v>6495</v>
      </c>
      <c r="D6241" s="145">
        <v>3</v>
      </c>
      <c r="E6241" s="147">
        <v>43371</v>
      </c>
    </row>
    <row r="6242" spans="1:5" s="7" customFormat="1">
      <c r="A6242" s="7" t="s">
        <v>49</v>
      </c>
      <c r="C6242" s="144" t="s">
        <v>6497</v>
      </c>
      <c r="D6242" s="145">
        <v>13</v>
      </c>
      <c r="E6242" s="147">
        <v>43371</v>
      </c>
    </row>
    <row r="6243" spans="1:5" s="7" customFormat="1">
      <c r="A6243" s="7" t="s">
        <v>49</v>
      </c>
      <c r="C6243" s="144" t="s">
        <v>6499</v>
      </c>
      <c r="D6243" s="145">
        <v>9</v>
      </c>
      <c r="E6243" s="147">
        <v>43371</v>
      </c>
    </row>
    <row r="6244" spans="1:5" s="7" customFormat="1">
      <c r="A6244" s="7" t="s">
        <v>49</v>
      </c>
      <c r="C6244" s="144" t="s">
        <v>6501</v>
      </c>
      <c r="D6244" s="145">
        <v>15</v>
      </c>
      <c r="E6244" s="147">
        <v>43371</v>
      </c>
    </row>
    <row r="6245" spans="1:5" s="7" customFormat="1">
      <c r="A6245" s="7" t="s">
        <v>49</v>
      </c>
      <c r="C6245" s="144" t="s">
        <v>6503</v>
      </c>
      <c r="D6245" s="145">
        <v>1</v>
      </c>
      <c r="E6245" s="147">
        <v>43371</v>
      </c>
    </row>
    <row r="6246" spans="1:5" s="7" customFormat="1">
      <c r="A6246" s="7" t="s">
        <v>49</v>
      </c>
      <c r="C6246" s="144" t="s">
        <v>6505</v>
      </c>
      <c r="D6246" s="145">
        <v>1</v>
      </c>
      <c r="E6246" s="147">
        <v>43371</v>
      </c>
    </row>
    <row r="6247" spans="1:5" s="7" customFormat="1">
      <c r="A6247" s="7" t="s">
        <v>49</v>
      </c>
      <c r="C6247" s="144" t="s">
        <v>6507</v>
      </c>
      <c r="D6247" s="145">
        <v>0</v>
      </c>
      <c r="E6247" s="147">
        <v>43371</v>
      </c>
    </row>
    <row r="6248" spans="1:5" s="7" customFormat="1">
      <c r="A6248" s="7" t="s">
        <v>49</v>
      </c>
      <c r="C6248" s="144" t="s">
        <v>9684</v>
      </c>
      <c r="D6248" s="145">
        <v>0</v>
      </c>
      <c r="E6248" s="147">
        <v>43371</v>
      </c>
    </row>
    <row r="6249" spans="1:5" s="7" customFormat="1">
      <c r="A6249" s="7" t="s">
        <v>49</v>
      </c>
      <c r="C6249" s="144" t="s">
        <v>9685</v>
      </c>
      <c r="D6249" s="145">
        <v>0</v>
      </c>
      <c r="E6249" s="147">
        <v>43371</v>
      </c>
    </row>
    <row r="6250" spans="1:5" s="7" customFormat="1">
      <c r="A6250" s="7" t="s">
        <v>49</v>
      </c>
      <c r="C6250" s="144" t="s">
        <v>6509</v>
      </c>
      <c r="D6250" s="145">
        <v>2</v>
      </c>
      <c r="E6250" s="147">
        <v>43371</v>
      </c>
    </row>
    <row r="6251" spans="1:5" s="7" customFormat="1">
      <c r="A6251" s="7" t="s">
        <v>49</v>
      </c>
      <c r="C6251" s="144" t="s">
        <v>6511</v>
      </c>
      <c r="D6251" s="145">
        <v>0</v>
      </c>
      <c r="E6251" s="147">
        <v>43371</v>
      </c>
    </row>
    <row r="6252" spans="1:5" s="7" customFormat="1">
      <c r="A6252" s="7" t="s">
        <v>49</v>
      </c>
      <c r="C6252" s="144" t="s">
        <v>6513</v>
      </c>
      <c r="D6252" s="145">
        <v>7</v>
      </c>
      <c r="E6252" s="147">
        <v>43371</v>
      </c>
    </row>
    <row r="6253" spans="1:5" s="7" customFormat="1">
      <c r="A6253" s="7" t="s">
        <v>49</v>
      </c>
      <c r="C6253" s="144" t="s">
        <v>6515</v>
      </c>
      <c r="D6253" s="145">
        <v>3</v>
      </c>
      <c r="E6253" s="147">
        <v>43371</v>
      </c>
    </row>
    <row r="6254" spans="1:5" s="7" customFormat="1">
      <c r="A6254" s="7" t="s">
        <v>49</v>
      </c>
      <c r="C6254" s="144" t="s">
        <v>6523</v>
      </c>
      <c r="D6254" s="145">
        <v>1</v>
      </c>
      <c r="E6254" s="147">
        <v>43371</v>
      </c>
    </row>
    <row r="6255" spans="1:5" s="7" customFormat="1">
      <c r="A6255" s="7" t="s">
        <v>49</v>
      </c>
      <c r="C6255" s="144" t="s">
        <v>6525</v>
      </c>
      <c r="D6255" s="145">
        <v>5</v>
      </c>
      <c r="E6255" s="147">
        <v>43371</v>
      </c>
    </row>
    <row r="6256" spans="1:5" s="7" customFormat="1">
      <c r="A6256" s="7" t="s">
        <v>49</v>
      </c>
      <c r="C6256" s="144" t="s">
        <v>6527</v>
      </c>
      <c r="D6256" s="145">
        <v>9</v>
      </c>
      <c r="E6256" s="147">
        <v>43371</v>
      </c>
    </row>
    <row r="6257" spans="1:5" s="7" customFormat="1">
      <c r="A6257" s="7" t="s">
        <v>49</v>
      </c>
      <c r="C6257" s="144" t="s">
        <v>6529</v>
      </c>
      <c r="D6257" s="145">
        <v>6</v>
      </c>
      <c r="E6257" s="147">
        <v>43371</v>
      </c>
    </row>
    <row r="6258" spans="1:5" s="7" customFormat="1">
      <c r="A6258" s="7" t="s">
        <v>49</v>
      </c>
      <c r="C6258" s="144" t="s">
        <v>6531</v>
      </c>
      <c r="D6258" s="145">
        <v>1</v>
      </c>
      <c r="E6258" s="147">
        <v>43371</v>
      </c>
    </row>
    <row r="6259" spans="1:5" s="7" customFormat="1">
      <c r="A6259" s="7" t="s">
        <v>49</v>
      </c>
      <c r="C6259" s="144" t="s">
        <v>6533</v>
      </c>
      <c r="D6259" s="145">
        <v>14</v>
      </c>
      <c r="E6259" s="147">
        <v>43371</v>
      </c>
    </row>
    <row r="6260" spans="1:5" s="7" customFormat="1">
      <c r="A6260" s="7" t="s">
        <v>49</v>
      </c>
      <c r="C6260" s="144" t="s">
        <v>5043</v>
      </c>
      <c r="D6260" s="145">
        <v>23</v>
      </c>
      <c r="E6260" s="147">
        <v>43371</v>
      </c>
    </row>
    <row r="6261" spans="1:5" s="7" customFormat="1">
      <c r="A6261" s="7" t="s">
        <v>49</v>
      </c>
      <c r="C6261" s="144" t="s">
        <v>4832</v>
      </c>
      <c r="D6261" s="145">
        <v>4</v>
      </c>
      <c r="E6261" s="147">
        <v>43371</v>
      </c>
    </row>
    <row r="6262" spans="1:5" s="7" customFormat="1">
      <c r="A6262" s="7" t="s">
        <v>49</v>
      </c>
      <c r="C6262" s="144" t="s">
        <v>4838</v>
      </c>
      <c r="D6262" s="145">
        <v>0</v>
      </c>
      <c r="E6262" s="147">
        <v>43371</v>
      </c>
    </row>
    <row r="6263" spans="1:5" s="7" customFormat="1">
      <c r="A6263" s="7" t="s">
        <v>49</v>
      </c>
      <c r="C6263" s="144" t="s">
        <v>4842</v>
      </c>
      <c r="D6263" s="145">
        <v>50</v>
      </c>
      <c r="E6263" s="147">
        <v>43371</v>
      </c>
    </row>
    <row r="6264" spans="1:5" s="7" customFormat="1">
      <c r="A6264" s="7" t="s">
        <v>49</v>
      </c>
      <c r="C6264" s="144" t="s">
        <v>4844</v>
      </c>
      <c r="D6264" s="145">
        <v>1</v>
      </c>
      <c r="E6264" s="147">
        <v>43371</v>
      </c>
    </row>
    <row r="6265" spans="1:5" s="7" customFormat="1">
      <c r="A6265" s="7" t="s">
        <v>49</v>
      </c>
      <c r="C6265" s="144" t="s">
        <v>4846</v>
      </c>
      <c r="D6265" s="145">
        <v>0</v>
      </c>
      <c r="E6265" s="147">
        <v>43371</v>
      </c>
    </row>
    <row r="6266" spans="1:5" s="7" customFormat="1">
      <c r="A6266" s="7" t="s">
        <v>49</v>
      </c>
      <c r="C6266" s="144" t="s">
        <v>4848</v>
      </c>
      <c r="D6266" s="145">
        <v>30</v>
      </c>
      <c r="E6266" s="147">
        <v>43371</v>
      </c>
    </row>
    <row r="6267" spans="1:5" s="7" customFormat="1">
      <c r="A6267" s="7" t="s">
        <v>49</v>
      </c>
      <c r="C6267" s="144" t="s">
        <v>4856</v>
      </c>
      <c r="D6267" s="145">
        <v>5</v>
      </c>
      <c r="E6267" s="147">
        <v>43371</v>
      </c>
    </row>
    <row r="6268" spans="1:5" s="7" customFormat="1">
      <c r="A6268" s="7" t="s">
        <v>49</v>
      </c>
      <c r="C6268" s="144" t="s">
        <v>4860</v>
      </c>
      <c r="D6268" s="145">
        <v>66</v>
      </c>
      <c r="E6268" s="147">
        <v>43371</v>
      </c>
    </row>
    <row r="6269" spans="1:5" s="7" customFormat="1">
      <c r="A6269" s="7" t="s">
        <v>49</v>
      </c>
      <c r="C6269" s="144" t="s">
        <v>4862</v>
      </c>
      <c r="D6269" s="145">
        <v>77</v>
      </c>
      <c r="E6269" s="147">
        <v>43371</v>
      </c>
    </row>
    <row r="6270" spans="1:5" s="7" customFormat="1">
      <c r="A6270" s="7" t="s">
        <v>49</v>
      </c>
      <c r="C6270" s="144" t="s">
        <v>5049</v>
      </c>
      <c r="D6270" s="145">
        <v>5</v>
      </c>
      <c r="E6270" s="147">
        <v>43371</v>
      </c>
    </row>
    <row r="6271" spans="1:5" s="7" customFormat="1">
      <c r="A6271" s="7" t="s">
        <v>49</v>
      </c>
      <c r="C6271" s="144" t="s">
        <v>5051</v>
      </c>
      <c r="D6271" s="145">
        <v>3</v>
      </c>
      <c r="E6271" s="147">
        <v>43371</v>
      </c>
    </row>
    <row r="6272" spans="1:5" s="7" customFormat="1">
      <c r="A6272" s="7" t="s">
        <v>49</v>
      </c>
      <c r="C6272" s="144" t="s">
        <v>5053</v>
      </c>
      <c r="D6272" s="145">
        <v>3</v>
      </c>
      <c r="E6272" s="147">
        <v>43371</v>
      </c>
    </row>
    <row r="6273" spans="1:5" s="7" customFormat="1">
      <c r="A6273" s="7" t="s">
        <v>49</v>
      </c>
      <c r="C6273" s="144" t="s">
        <v>5055</v>
      </c>
      <c r="D6273" s="145">
        <v>1</v>
      </c>
      <c r="E6273" s="147">
        <v>43371</v>
      </c>
    </row>
    <row r="6274" spans="1:5" s="7" customFormat="1">
      <c r="A6274" s="7" t="s">
        <v>49</v>
      </c>
      <c r="C6274" s="144" t="s">
        <v>5057</v>
      </c>
      <c r="D6274" s="145">
        <v>6</v>
      </c>
      <c r="E6274" s="147">
        <v>43371</v>
      </c>
    </row>
    <row r="6275" spans="1:5" s="7" customFormat="1">
      <c r="A6275" s="7" t="s">
        <v>49</v>
      </c>
      <c r="C6275" s="144" t="s">
        <v>4785</v>
      </c>
      <c r="D6275" s="145">
        <v>164</v>
      </c>
      <c r="E6275" s="147">
        <v>43371</v>
      </c>
    </row>
    <row r="6276" spans="1:5" s="7" customFormat="1">
      <c r="A6276" s="7" t="s">
        <v>49</v>
      </c>
      <c r="C6276" s="144" t="s">
        <v>5059</v>
      </c>
      <c r="D6276" s="145">
        <v>53</v>
      </c>
      <c r="E6276" s="147">
        <v>43371</v>
      </c>
    </row>
    <row r="6277" spans="1:5" s="7" customFormat="1">
      <c r="A6277" s="7" t="s">
        <v>49</v>
      </c>
      <c r="C6277" s="144" t="s">
        <v>5063</v>
      </c>
      <c r="D6277" s="145">
        <v>15</v>
      </c>
      <c r="E6277" s="147">
        <v>43371</v>
      </c>
    </row>
    <row r="6278" spans="1:5" s="7" customFormat="1">
      <c r="A6278" s="7" t="s">
        <v>49</v>
      </c>
      <c r="C6278" s="144" t="s">
        <v>5027</v>
      </c>
      <c r="D6278" s="145">
        <v>114</v>
      </c>
      <c r="E6278" s="147">
        <v>43371</v>
      </c>
    </row>
    <row r="6279" spans="1:5" s="7" customFormat="1">
      <c r="A6279" s="7" t="s">
        <v>49</v>
      </c>
      <c r="C6279" s="144" t="s">
        <v>4872</v>
      </c>
      <c r="D6279" s="145">
        <v>25</v>
      </c>
      <c r="E6279" s="147">
        <v>43371</v>
      </c>
    </row>
    <row r="6280" spans="1:5" s="7" customFormat="1">
      <c r="A6280" s="7" t="s">
        <v>49</v>
      </c>
      <c r="C6280" s="144" t="s">
        <v>4874</v>
      </c>
      <c r="D6280" s="145">
        <v>212</v>
      </c>
      <c r="E6280" s="147">
        <v>43371</v>
      </c>
    </row>
    <row r="6281" spans="1:5" s="7" customFormat="1">
      <c r="A6281" s="7" t="s">
        <v>49</v>
      </c>
      <c r="C6281" s="144" t="s">
        <v>4876</v>
      </c>
      <c r="D6281" s="145">
        <v>261</v>
      </c>
      <c r="E6281" s="147">
        <v>43371</v>
      </c>
    </row>
    <row r="6282" spans="1:5" s="7" customFormat="1">
      <c r="A6282" s="7" t="s">
        <v>49</v>
      </c>
      <c r="C6282" s="144" t="s">
        <v>4878</v>
      </c>
      <c r="D6282" s="145">
        <v>122</v>
      </c>
      <c r="E6282" s="147">
        <v>43371</v>
      </c>
    </row>
    <row r="6283" spans="1:5" s="7" customFormat="1">
      <c r="A6283" s="7" t="s">
        <v>49</v>
      </c>
      <c r="C6283" s="144" t="s">
        <v>4880</v>
      </c>
      <c r="D6283" s="145">
        <v>159</v>
      </c>
      <c r="E6283" s="147">
        <v>43371</v>
      </c>
    </row>
    <row r="6284" spans="1:5" s="7" customFormat="1">
      <c r="A6284" s="7" t="s">
        <v>49</v>
      </c>
      <c r="C6284" s="144" t="s">
        <v>4882</v>
      </c>
      <c r="D6284" s="145">
        <v>55</v>
      </c>
      <c r="E6284" s="147">
        <v>43371</v>
      </c>
    </row>
    <row r="6285" spans="1:5" s="7" customFormat="1">
      <c r="A6285" s="7" t="s">
        <v>49</v>
      </c>
      <c r="C6285" s="144" t="s">
        <v>4884</v>
      </c>
      <c r="D6285" s="145">
        <v>33</v>
      </c>
      <c r="E6285" s="147">
        <v>43371</v>
      </c>
    </row>
    <row r="6286" spans="1:5" s="7" customFormat="1">
      <c r="A6286" s="7" t="s">
        <v>49</v>
      </c>
      <c r="C6286" s="144" t="s">
        <v>4886</v>
      </c>
      <c r="D6286" s="145">
        <v>131</v>
      </c>
      <c r="E6286" s="147">
        <v>43371</v>
      </c>
    </row>
    <row r="6287" spans="1:5" s="7" customFormat="1">
      <c r="A6287" s="7" t="s">
        <v>49</v>
      </c>
      <c r="C6287" s="144" t="s">
        <v>4888</v>
      </c>
      <c r="D6287" s="145">
        <v>22</v>
      </c>
      <c r="E6287" s="147">
        <v>43371</v>
      </c>
    </row>
    <row r="6288" spans="1:5" s="7" customFormat="1">
      <c r="A6288" s="7" t="s">
        <v>49</v>
      </c>
      <c r="C6288" s="144" t="s">
        <v>4890</v>
      </c>
      <c r="D6288" s="145">
        <v>26</v>
      </c>
      <c r="E6288" s="147">
        <v>43371</v>
      </c>
    </row>
    <row r="6289" spans="1:5" s="7" customFormat="1">
      <c r="A6289" s="7" t="s">
        <v>49</v>
      </c>
      <c r="C6289" s="144" t="s">
        <v>4892</v>
      </c>
      <c r="D6289" s="145">
        <v>97</v>
      </c>
      <c r="E6289" s="147">
        <v>43371</v>
      </c>
    </row>
    <row r="6290" spans="1:5" s="7" customFormat="1">
      <c r="A6290" s="7" t="s">
        <v>49</v>
      </c>
      <c r="C6290" s="144" t="s">
        <v>4896</v>
      </c>
      <c r="D6290" s="145">
        <v>20</v>
      </c>
      <c r="E6290" s="147">
        <v>43371</v>
      </c>
    </row>
    <row r="6291" spans="1:5" s="7" customFormat="1">
      <c r="A6291" s="7" t="s">
        <v>49</v>
      </c>
      <c r="C6291" s="144" t="s">
        <v>4898</v>
      </c>
      <c r="D6291" s="145">
        <v>1321</v>
      </c>
      <c r="E6291" s="147">
        <v>43371</v>
      </c>
    </row>
    <row r="6292" spans="1:5" s="7" customFormat="1">
      <c r="A6292" s="7" t="s">
        <v>49</v>
      </c>
      <c r="C6292" s="144" t="s">
        <v>4900</v>
      </c>
      <c r="D6292" s="145">
        <v>35</v>
      </c>
      <c r="E6292" s="147">
        <v>43371</v>
      </c>
    </row>
    <row r="6293" spans="1:5" s="7" customFormat="1">
      <c r="A6293" s="7" t="s">
        <v>49</v>
      </c>
      <c r="C6293" s="144" t="s">
        <v>4902</v>
      </c>
      <c r="D6293" s="145">
        <v>74</v>
      </c>
      <c r="E6293" s="147">
        <v>43371</v>
      </c>
    </row>
    <row r="6294" spans="1:5" s="7" customFormat="1">
      <c r="A6294" s="7" t="s">
        <v>49</v>
      </c>
      <c r="C6294" s="144" t="s">
        <v>4904</v>
      </c>
      <c r="D6294" s="145">
        <v>932</v>
      </c>
      <c r="E6294" s="147">
        <v>43371</v>
      </c>
    </row>
    <row r="6295" spans="1:5" s="7" customFormat="1">
      <c r="A6295" s="7" t="s">
        <v>49</v>
      </c>
      <c r="C6295" s="144" t="s">
        <v>4906</v>
      </c>
      <c r="D6295" s="145">
        <v>113</v>
      </c>
      <c r="E6295" s="147">
        <v>43371</v>
      </c>
    </row>
    <row r="6296" spans="1:5" s="7" customFormat="1">
      <c r="A6296" s="7" t="s">
        <v>49</v>
      </c>
      <c r="C6296" s="144" t="s">
        <v>4908</v>
      </c>
      <c r="D6296" s="145">
        <v>6</v>
      </c>
      <c r="E6296" s="147">
        <v>43371</v>
      </c>
    </row>
    <row r="6297" spans="1:5" s="7" customFormat="1">
      <c r="A6297" s="7" t="s">
        <v>49</v>
      </c>
      <c r="C6297" s="144" t="s">
        <v>4910</v>
      </c>
      <c r="D6297" s="145">
        <v>344</v>
      </c>
      <c r="E6297" s="147">
        <v>43371</v>
      </c>
    </row>
    <row r="6298" spans="1:5" s="7" customFormat="1">
      <c r="A6298" s="7" t="s">
        <v>49</v>
      </c>
      <c r="C6298" s="144" t="s">
        <v>4912</v>
      </c>
      <c r="D6298" s="145">
        <v>3</v>
      </c>
      <c r="E6298" s="147">
        <v>43371</v>
      </c>
    </row>
    <row r="6299" spans="1:5" s="7" customFormat="1">
      <c r="A6299" s="7" t="s">
        <v>49</v>
      </c>
      <c r="C6299" s="144" t="s">
        <v>4914</v>
      </c>
      <c r="D6299" s="145">
        <v>11</v>
      </c>
      <c r="E6299" s="147">
        <v>43371</v>
      </c>
    </row>
    <row r="6300" spans="1:5" s="7" customFormat="1">
      <c r="A6300" s="7" t="s">
        <v>49</v>
      </c>
      <c r="C6300" s="144" t="s">
        <v>4916</v>
      </c>
      <c r="D6300" s="145">
        <v>5</v>
      </c>
      <c r="E6300" s="147">
        <v>43371</v>
      </c>
    </row>
    <row r="6301" spans="1:5" s="7" customFormat="1">
      <c r="A6301" s="7" t="s">
        <v>49</v>
      </c>
      <c r="C6301" s="144" t="s">
        <v>4918</v>
      </c>
      <c r="D6301" s="145">
        <v>216</v>
      </c>
      <c r="E6301" s="147">
        <v>43371</v>
      </c>
    </row>
    <row r="6302" spans="1:5" s="7" customFormat="1">
      <c r="A6302" s="7" t="s">
        <v>49</v>
      </c>
      <c r="C6302" s="144" t="s">
        <v>4920</v>
      </c>
      <c r="D6302" s="145">
        <v>8</v>
      </c>
      <c r="E6302" s="147">
        <v>43371</v>
      </c>
    </row>
    <row r="6303" spans="1:5" s="7" customFormat="1">
      <c r="A6303" s="7" t="s">
        <v>49</v>
      </c>
      <c r="C6303" s="144" t="s">
        <v>4922</v>
      </c>
      <c r="D6303" s="145">
        <v>7</v>
      </c>
      <c r="E6303" s="147">
        <v>43371</v>
      </c>
    </row>
    <row r="6304" spans="1:5" s="7" customFormat="1">
      <c r="A6304" s="7" t="s">
        <v>49</v>
      </c>
      <c r="C6304" s="144" t="s">
        <v>4930</v>
      </c>
      <c r="D6304" s="145">
        <v>67</v>
      </c>
      <c r="E6304" s="147">
        <v>43371</v>
      </c>
    </row>
    <row r="6305" spans="1:5" s="7" customFormat="1">
      <c r="A6305" s="7" t="s">
        <v>49</v>
      </c>
      <c r="C6305" s="144" t="s">
        <v>4932</v>
      </c>
      <c r="D6305" s="145">
        <v>1</v>
      </c>
      <c r="E6305" s="147">
        <v>43371</v>
      </c>
    </row>
    <row r="6306" spans="1:5" s="7" customFormat="1">
      <c r="A6306" s="7" t="s">
        <v>49</v>
      </c>
      <c r="C6306" s="144" t="s">
        <v>4934</v>
      </c>
      <c r="D6306" s="145">
        <v>68</v>
      </c>
      <c r="E6306" s="147">
        <v>43371</v>
      </c>
    </row>
    <row r="6307" spans="1:5" s="7" customFormat="1">
      <c r="A6307" s="7" t="s">
        <v>49</v>
      </c>
      <c r="C6307" s="144" t="s">
        <v>4936</v>
      </c>
      <c r="D6307" s="145">
        <v>2</v>
      </c>
      <c r="E6307" s="147">
        <v>43371</v>
      </c>
    </row>
    <row r="6308" spans="1:5" s="7" customFormat="1">
      <c r="A6308" s="7" t="s">
        <v>49</v>
      </c>
      <c r="C6308" s="144" t="s">
        <v>4938</v>
      </c>
      <c r="D6308" s="145">
        <v>15</v>
      </c>
      <c r="E6308" s="147">
        <v>43371</v>
      </c>
    </row>
    <row r="6309" spans="1:5" s="7" customFormat="1">
      <c r="A6309" s="7" t="s">
        <v>49</v>
      </c>
      <c r="C6309" s="144" t="s">
        <v>4940</v>
      </c>
      <c r="D6309" s="145">
        <v>309</v>
      </c>
      <c r="E6309" s="147">
        <v>43371</v>
      </c>
    </row>
    <row r="6310" spans="1:5" s="7" customFormat="1">
      <c r="A6310" s="7" t="s">
        <v>49</v>
      </c>
      <c r="C6310" s="144" t="s">
        <v>4942</v>
      </c>
      <c r="D6310" s="145">
        <v>48</v>
      </c>
      <c r="E6310" s="147">
        <v>43371</v>
      </c>
    </row>
    <row r="6311" spans="1:5" s="7" customFormat="1">
      <c r="A6311" s="7" t="s">
        <v>49</v>
      </c>
      <c r="C6311" s="144" t="s">
        <v>4944</v>
      </c>
      <c r="D6311" s="145">
        <v>127</v>
      </c>
      <c r="E6311" s="147">
        <v>43371</v>
      </c>
    </row>
    <row r="6312" spans="1:5" s="7" customFormat="1">
      <c r="A6312" s="7" t="s">
        <v>49</v>
      </c>
      <c r="C6312" s="144" t="s">
        <v>4946</v>
      </c>
      <c r="D6312" s="145">
        <v>1801</v>
      </c>
      <c r="E6312" s="147">
        <v>43371</v>
      </c>
    </row>
    <row r="6313" spans="1:5" s="7" customFormat="1">
      <c r="A6313" s="7" t="s">
        <v>49</v>
      </c>
      <c r="C6313" s="144" t="s">
        <v>4948</v>
      </c>
      <c r="D6313" s="145">
        <v>87</v>
      </c>
      <c r="E6313" s="147">
        <v>43371</v>
      </c>
    </row>
    <row r="6314" spans="1:5" s="7" customFormat="1">
      <c r="A6314" s="7" t="s">
        <v>49</v>
      </c>
      <c r="C6314" s="144" t="s">
        <v>4950</v>
      </c>
      <c r="D6314" s="145">
        <v>194</v>
      </c>
      <c r="E6314" s="147">
        <v>43371</v>
      </c>
    </row>
    <row r="6315" spans="1:5" s="7" customFormat="1">
      <c r="A6315" s="7" t="s">
        <v>49</v>
      </c>
      <c r="C6315" s="144" t="s">
        <v>4952</v>
      </c>
      <c r="D6315" s="145">
        <v>11</v>
      </c>
      <c r="E6315" s="147">
        <v>43371</v>
      </c>
    </row>
    <row r="6316" spans="1:5" s="7" customFormat="1">
      <c r="A6316" s="7" t="s">
        <v>49</v>
      </c>
      <c r="C6316" s="144" t="s">
        <v>4954</v>
      </c>
      <c r="D6316" s="145">
        <v>802</v>
      </c>
      <c r="E6316" s="147">
        <v>43371</v>
      </c>
    </row>
    <row r="6317" spans="1:5" s="7" customFormat="1">
      <c r="A6317" s="7" t="s">
        <v>49</v>
      </c>
      <c r="C6317" s="144" t="s">
        <v>4956</v>
      </c>
      <c r="D6317" s="145">
        <v>96</v>
      </c>
      <c r="E6317" s="147">
        <v>43371</v>
      </c>
    </row>
    <row r="6318" spans="1:5" s="7" customFormat="1">
      <c r="A6318" s="7" t="s">
        <v>49</v>
      </c>
      <c r="C6318" s="144" t="s">
        <v>4958</v>
      </c>
      <c r="D6318" s="145">
        <v>103</v>
      </c>
      <c r="E6318" s="147">
        <v>43371</v>
      </c>
    </row>
    <row r="6319" spans="1:5" s="7" customFormat="1">
      <c r="A6319" s="7" t="s">
        <v>49</v>
      </c>
      <c r="C6319" s="144" t="s">
        <v>4960</v>
      </c>
      <c r="D6319" s="145">
        <v>38</v>
      </c>
      <c r="E6319" s="147">
        <v>43371</v>
      </c>
    </row>
    <row r="6320" spans="1:5" s="7" customFormat="1">
      <c r="A6320" s="7" t="s">
        <v>49</v>
      </c>
      <c r="C6320" s="144" t="s">
        <v>4962</v>
      </c>
      <c r="D6320" s="145">
        <v>41</v>
      </c>
      <c r="E6320" s="147">
        <v>43371</v>
      </c>
    </row>
    <row r="6321" spans="1:5" s="7" customFormat="1">
      <c r="A6321" s="7" t="s">
        <v>49</v>
      </c>
      <c r="C6321" s="144" t="s">
        <v>4964</v>
      </c>
      <c r="D6321" s="145">
        <v>20</v>
      </c>
      <c r="E6321" s="147">
        <v>43371</v>
      </c>
    </row>
    <row r="6322" spans="1:5" s="7" customFormat="1">
      <c r="A6322" s="7" t="s">
        <v>49</v>
      </c>
      <c r="C6322" s="144" t="s">
        <v>4968</v>
      </c>
      <c r="D6322" s="145">
        <v>3</v>
      </c>
      <c r="E6322" s="147">
        <v>43371</v>
      </c>
    </row>
    <row r="6323" spans="1:5" s="7" customFormat="1">
      <c r="A6323" s="7" t="s">
        <v>49</v>
      </c>
      <c r="C6323" s="144" t="s">
        <v>7654</v>
      </c>
      <c r="D6323" s="145">
        <v>30</v>
      </c>
      <c r="E6323" s="147">
        <v>43371</v>
      </c>
    </row>
    <row r="6324" spans="1:5" s="7" customFormat="1">
      <c r="A6324" s="7" t="s">
        <v>49</v>
      </c>
      <c r="C6324" s="144" t="s">
        <v>7656</v>
      </c>
      <c r="D6324" s="145">
        <v>9</v>
      </c>
      <c r="E6324" s="147">
        <v>43371</v>
      </c>
    </row>
    <row r="6325" spans="1:5" s="7" customFormat="1">
      <c r="A6325" s="7" t="s">
        <v>49</v>
      </c>
      <c r="C6325" s="144" t="s">
        <v>888</v>
      </c>
      <c r="D6325" s="145">
        <v>0</v>
      </c>
      <c r="E6325" s="147">
        <v>43371</v>
      </c>
    </row>
    <row r="6326" spans="1:5" s="7" customFormat="1">
      <c r="A6326" s="7" t="s">
        <v>49</v>
      </c>
      <c r="C6326" s="144" t="s">
        <v>8407</v>
      </c>
      <c r="D6326" s="145">
        <v>0</v>
      </c>
      <c r="E6326" s="147">
        <v>43371</v>
      </c>
    </row>
    <row r="6327" spans="1:5" s="7" customFormat="1">
      <c r="A6327" s="7" t="s">
        <v>49</v>
      </c>
      <c r="C6327" s="144" t="s">
        <v>82</v>
      </c>
      <c r="D6327" s="145">
        <v>0</v>
      </c>
      <c r="E6327" s="147">
        <v>43371</v>
      </c>
    </row>
    <row r="6328" spans="1:5" s="7" customFormat="1">
      <c r="A6328" s="7" t="s">
        <v>49</v>
      </c>
      <c r="C6328" s="144" t="s">
        <v>264</v>
      </c>
      <c r="D6328" s="145">
        <v>0</v>
      </c>
      <c r="E6328" s="147">
        <v>43371</v>
      </c>
    </row>
    <row r="6329" spans="1:5" s="7" customFormat="1">
      <c r="A6329" s="7" t="s">
        <v>49</v>
      </c>
      <c r="C6329" s="144" t="s">
        <v>333</v>
      </c>
      <c r="D6329" s="145">
        <v>0</v>
      </c>
      <c r="E6329" s="147">
        <v>43371</v>
      </c>
    </row>
    <row r="6330" spans="1:5" s="7" customFormat="1">
      <c r="A6330" s="7" t="s">
        <v>49</v>
      </c>
      <c r="C6330" s="144" t="s">
        <v>336</v>
      </c>
      <c r="D6330" s="145">
        <v>0</v>
      </c>
      <c r="E6330" s="147">
        <v>43371</v>
      </c>
    </row>
    <row r="6331" spans="1:5" s="7" customFormat="1">
      <c r="A6331" s="7" t="s">
        <v>49</v>
      </c>
      <c r="C6331" s="144" t="s">
        <v>1416</v>
      </c>
      <c r="D6331" s="145">
        <v>0</v>
      </c>
      <c r="E6331" s="147">
        <v>43371</v>
      </c>
    </row>
    <row r="6332" spans="1:5" s="7" customFormat="1">
      <c r="A6332" s="7" t="s">
        <v>49</v>
      </c>
      <c r="C6332" s="144" t="s">
        <v>7042</v>
      </c>
      <c r="D6332" s="145">
        <v>0</v>
      </c>
      <c r="E6332" s="147">
        <v>43371</v>
      </c>
    </row>
    <row r="6333" spans="1:5" s="7" customFormat="1">
      <c r="A6333" s="7" t="s">
        <v>49</v>
      </c>
      <c r="C6333" s="144" t="s">
        <v>8101</v>
      </c>
      <c r="D6333" s="145">
        <v>0</v>
      </c>
      <c r="E6333" s="147">
        <v>43371</v>
      </c>
    </row>
    <row r="6334" spans="1:5" s="7" customFormat="1">
      <c r="A6334" s="7" t="s">
        <v>49</v>
      </c>
      <c r="C6334" s="144" t="s">
        <v>8103</v>
      </c>
      <c r="D6334" s="145">
        <v>0</v>
      </c>
      <c r="E6334" s="147">
        <v>43371</v>
      </c>
    </row>
    <row r="6335" spans="1:5" s="7" customFormat="1">
      <c r="A6335" s="7" t="s">
        <v>49</v>
      </c>
      <c r="C6335" s="144" t="s">
        <v>8107</v>
      </c>
      <c r="D6335" s="145">
        <v>0</v>
      </c>
      <c r="E6335" s="147">
        <v>43371</v>
      </c>
    </row>
    <row r="6336" spans="1:5" s="7" customFormat="1">
      <c r="A6336" s="7" t="s">
        <v>49</v>
      </c>
      <c r="C6336" s="144" t="s">
        <v>8109</v>
      </c>
      <c r="D6336" s="145">
        <v>0</v>
      </c>
      <c r="E6336" s="147">
        <v>43371</v>
      </c>
    </row>
    <row r="6337" spans="1:5" s="7" customFormat="1">
      <c r="A6337" s="7" t="s">
        <v>49</v>
      </c>
      <c r="C6337" s="144" t="s">
        <v>8127</v>
      </c>
      <c r="D6337" s="145">
        <v>0</v>
      </c>
      <c r="E6337" s="147">
        <v>43371</v>
      </c>
    </row>
    <row r="6338" spans="1:5" s="7" customFormat="1">
      <c r="A6338" s="7" t="s">
        <v>49</v>
      </c>
      <c r="C6338" s="144" t="s">
        <v>8281</v>
      </c>
      <c r="D6338" s="145">
        <v>0</v>
      </c>
      <c r="E6338" s="147">
        <v>43371</v>
      </c>
    </row>
    <row r="6339" spans="1:5" s="7" customFormat="1">
      <c r="A6339" s="7" t="s">
        <v>49</v>
      </c>
      <c r="C6339" s="144" t="s">
        <v>8679</v>
      </c>
      <c r="D6339" s="145">
        <v>0</v>
      </c>
      <c r="E6339" s="147">
        <v>43371</v>
      </c>
    </row>
    <row r="6340" spans="1:5" s="7" customFormat="1">
      <c r="A6340" s="7" t="s">
        <v>49</v>
      </c>
      <c r="C6340" s="144" t="s">
        <v>9392</v>
      </c>
      <c r="D6340" s="145">
        <v>0</v>
      </c>
      <c r="E6340" s="147">
        <v>43503</v>
      </c>
    </row>
    <row r="6341" spans="1:5" s="7" customFormat="1">
      <c r="A6341" s="7" t="s">
        <v>49</v>
      </c>
      <c r="C6341" s="144" t="s">
        <v>9393</v>
      </c>
      <c r="D6341" s="145">
        <v>2</v>
      </c>
      <c r="E6341" s="147">
        <v>43503</v>
      </c>
    </row>
    <row r="6342" spans="1:5" s="7" customFormat="1">
      <c r="A6342" s="7" t="s">
        <v>49</v>
      </c>
      <c r="C6342" s="144" t="s">
        <v>9394</v>
      </c>
      <c r="D6342" s="145">
        <v>15</v>
      </c>
      <c r="E6342" s="147">
        <v>43503</v>
      </c>
    </row>
    <row r="6343" spans="1:5" s="7" customFormat="1">
      <c r="A6343" s="7" t="s">
        <v>49</v>
      </c>
      <c r="C6343" s="144" t="s">
        <v>9395</v>
      </c>
      <c r="D6343" s="145">
        <v>29</v>
      </c>
      <c r="E6343" s="147">
        <v>43503</v>
      </c>
    </row>
    <row r="6344" spans="1:5" s="7" customFormat="1">
      <c r="A6344" s="7" t="s">
        <v>49</v>
      </c>
      <c r="C6344" s="144" t="s">
        <v>9396</v>
      </c>
      <c r="D6344" s="145">
        <v>7</v>
      </c>
      <c r="E6344" s="147">
        <v>43503</v>
      </c>
    </row>
    <row r="6345" spans="1:5" s="7" customFormat="1">
      <c r="A6345" s="7" t="s">
        <v>49</v>
      </c>
      <c r="C6345" s="144" t="s">
        <v>9397</v>
      </c>
      <c r="D6345" s="145">
        <v>11</v>
      </c>
      <c r="E6345" s="147">
        <v>43503</v>
      </c>
    </row>
    <row r="6346" spans="1:5" s="7" customFormat="1">
      <c r="A6346" s="7" t="s">
        <v>49</v>
      </c>
      <c r="C6346" s="144" t="s">
        <v>9398</v>
      </c>
      <c r="D6346" s="145">
        <v>5</v>
      </c>
      <c r="E6346" s="147">
        <v>43503</v>
      </c>
    </row>
    <row r="6347" spans="1:5" s="7" customFormat="1">
      <c r="A6347" s="7" t="s">
        <v>49</v>
      </c>
      <c r="C6347" s="144" t="s">
        <v>9388</v>
      </c>
      <c r="D6347" s="145">
        <v>0</v>
      </c>
      <c r="E6347" s="147">
        <v>43503</v>
      </c>
    </row>
    <row r="6348" spans="1:5" s="7" customFormat="1">
      <c r="A6348" s="7" t="s">
        <v>49</v>
      </c>
      <c r="C6348" s="144" t="s">
        <v>9399</v>
      </c>
      <c r="D6348" s="145">
        <v>2</v>
      </c>
      <c r="E6348" s="147">
        <v>43503</v>
      </c>
    </row>
    <row r="6349" spans="1:5" s="7" customFormat="1">
      <c r="A6349" s="7" t="s">
        <v>49</v>
      </c>
      <c r="C6349" s="144" t="s">
        <v>9400</v>
      </c>
      <c r="D6349" s="145">
        <v>5</v>
      </c>
      <c r="E6349" s="147">
        <v>43503</v>
      </c>
    </row>
    <row r="6350" spans="1:5" s="7" customFormat="1">
      <c r="A6350" s="7" t="s">
        <v>49</v>
      </c>
      <c r="C6350" s="144" t="s">
        <v>9401</v>
      </c>
      <c r="D6350" s="145">
        <v>24</v>
      </c>
      <c r="E6350" s="147">
        <v>43503</v>
      </c>
    </row>
    <row r="6351" spans="1:5" s="7" customFormat="1">
      <c r="A6351" s="7" t="s">
        <v>49</v>
      </c>
      <c r="C6351" s="144" t="s">
        <v>9402</v>
      </c>
      <c r="D6351" s="145">
        <v>23</v>
      </c>
      <c r="E6351" s="147">
        <v>43503</v>
      </c>
    </row>
    <row r="6352" spans="1:5" s="7" customFormat="1">
      <c r="A6352" s="7" t="s">
        <v>49</v>
      </c>
      <c r="C6352" s="144" t="s">
        <v>9403</v>
      </c>
      <c r="D6352" s="145">
        <v>27</v>
      </c>
      <c r="E6352" s="147">
        <v>43503</v>
      </c>
    </row>
    <row r="6353" spans="1:5" s="7" customFormat="1">
      <c r="A6353" s="7" t="s">
        <v>49</v>
      </c>
      <c r="C6353" s="144" t="s">
        <v>9404</v>
      </c>
      <c r="D6353" s="145">
        <v>43</v>
      </c>
      <c r="E6353" s="147">
        <v>43503</v>
      </c>
    </row>
    <row r="6354" spans="1:5" s="7" customFormat="1">
      <c r="A6354" s="7" t="s">
        <v>49</v>
      </c>
      <c r="C6354" s="144" t="s">
        <v>9405</v>
      </c>
      <c r="D6354" s="145">
        <v>10</v>
      </c>
      <c r="E6354" s="147">
        <v>43503</v>
      </c>
    </row>
    <row r="6355" spans="1:5" s="7" customFormat="1">
      <c r="A6355" s="7" t="s">
        <v>49</v>
      </c>
      <c r="C6355" s="144" t="s">
        <v>9406</v>
      </c>
      <c r="D6355" s="145">
        <v>8</v>
      </c>
      <c r="E6355" s="147">
        <v>43503</v>
      </c>
    </row>
    <row r="6356" spans="1:5" s="7" customFormat="1">
      <c r="A6356" s="7" t="s">
        <v>49</v>
      </c>
      <c r="C6356" s="144" t="s">
        <v>9407</v>
      </c>
      <c r="D6356" s="145">
        <v>5</v>
      </c>
      <c r="E6356" s="147">
        <v>43503</v>
      </c>
    </row>
    <row r="6357" spans="1:5" s="7" customFormat="1">
      <c r="A6357" s="7" t="s">
        <v>49</v>
      </c>
      <c r="C6357" s="144" t="s">
        <v>9408</v>
      </c>
      <c r="D6357" s="145">
        <v>5</v>
      </c>
      <c r="E6357" s="147">
        <v>43503</v>
      </c>
    </row>
    <row r="6358" spans="1:5" s="7" customFormat="1">
      <c r="A6358" s="7" t="s">
        <v>49</v>
      </c>
      <c r="C6358" s="144" t="s">
        <v>9409</v>
      </c>
      <c r="D6358" s="145">
        <v>1</v>
      </c>
      <c r="E6358" s="147">
        <v>43503</v>
      </c>
    </row>
    <row r="6359" spans="1:5" s="7" customFormat="1">
      <c r="A6359" s="7" t="s">
        <v>49</v>
      </c>
      <c r="C6359" s="144" t="s">
        <v>9410</v>
      </c>
      <c r="D6359" s="145">
        <v>12</v>
      </c>
      <c r="E6359" s="147">
        <v>43503</v>
      </c>
    </row>
    <row r="6360" spans="1:5" s="7" customFormat="1">
      <c r="A6360" s="7" t="s">
        <v>49</v>
      </c>
      <c r="C6360" s="144" t="s">
        <v>9411</v>
      </c>
      <c r="D6360" s="145">
        <v>10</v>
      </c>
      <c r="E6360" s="147">
        <v>43503</v>
      </c>
    </row>
    <row r="6361" spans="1:5" s="7" customFormat="1">
      <c r="A6361" s="7" t="s">
        <v>49</v>
      </c>
      <c r="C6361" s="144" t="s">
        <v>9412</v>
      </c>
      <c r="D6361" s="145">
        <v>10</v>
      </c>
      <c r="E6361" s="147">
        <v>43503</v>
      </c>
    </row>
    <row r="6362" spans="1:5" s="7" customFormat="1">
      <c r="A6362" s="7" t="s">
        <v>49</v>
      </c>
      <c r="C6362" s="144" t="s">
        <v>9413</v>
      </c>
      <c r="D6362" s="145">
        <v>0</v>
      </c>
      <c r="E6362" s="147">
        <v>43503</v>
      </c>
    </row>
    <row r="6363" spans="1:5" s="7" customFormat="1">
      <c r="A6363" s="7" t="s">
        <v>49</v>
      </c>
      <c r="C6363" s="144" t="s">
        <v>9264</v>
      </c>
      <c r="D6363" s="145">
        <v>2</v>
      </c>
      <c r="E6363" s="147">
        <v>43503</v>
      </c>
    </row>
    <row r="6364" spans="1:5" s="7" customFormat="1">
      <c r="A6364" s="7" t="s">
        <v>49</v>
      </c>
      <c r="C6364" s="144" t="s">
        <v>9265</v>
      </c>
      <c r="D6364" s="145">
        <v>9</v>
      </c>
      <c r="E6364" s="147">
        <v>43503</v>
      </c>
    </row>
    <row r="6365" spans="1:5" s="7" customFormat="1">
      <c r="A6365" s="7" t="s">
        <v>49</v>
      </c>
      <c r="C6365" s="144" t="s">
        <v>9266</v>
      </c>
      <c r="D6365" s="145">
        <v>9</v>
      </c>
      <c r="E6365" s="147">
        <v>43503</v>
      </c>
    </row>
    <row r="6366" spans="1:5" s="7" customFormat="1">
      <c r="A6366" s="7" t="s">
        <v>49</v>
      </c>
      <c r="C6366" s="144" t="s">
        <v>9267</v>
      </c>
      <c r="D6366" s="145">
        <v>4</v>
      </c>
      <c r="E6366" s="147">
        <v>43503</v>
      </c>
    </row>
    <row r="6367" spans="1:5" s="7" customFormat="1">
      <c r="A6367" s="7" t="s">
        <v>49</v>
      </c>
      <c r="C6367" s="144" t="s">
        <v>9268</v>
      </c>
      <c r="D6367" s="145">
        <v>31</v>
      </c>
      <c r="E6367" s="147">
        <v>43503</v>
      </c>
    </row>
    <row r="6368" spans="1:5" s="7" customFormat="1">
      <c r="A6368" s="7" t="s">
        <v>49</v>
      </c>
      <c r="C6368" s="144" t="s">
        <v>9269</v>
      </c>
      <c r="D6368" s="145">
        <v>0</v>
      </c>
      <c r="E6368" s="147">
        <v>43503</v>
      </c>
    </row>
    <row r="6369" spans="1:5" s="7" customFormat="1">
      <c r="A6369" s="7" t="s">
        <v>49</v>
      </c>
      <c r="C6369" s="144" t="s">
        <v>9270</v>
      </c>
      <c r="D6369" s="145">
        <v>8</v>
      </c>
      <c r="E6369" s="147">
        <v>43503</v>
      </c>
    </row>
    <row r="6370" spans="1:5" s="7" customFormat="1">
      <c r="A6370" s="7" t="s">
        <v>49</v>
      </c>
      <c r="C6370" s="144" t="s">
        <v>9271</v>
      </c>
      <c r="D6370" s="145">
        <v>5</v>
      </c>
      <c r="E6370" s="147">
        <v>43503</v>
      </c>
    </row>
    <row r="6371" spans="1:5" s="7" customFormat="1">
      <c r="A6371" s="7" t="s">
        <v>49</v>
      </c>
      <c r="C6371" s="144" t="s">
        <v>9272</v>
      </c>
      <c r="D6371" s="145">
        <v>12</v>
      </c>
      <c r="E6371" s="147">
        <v>43503</v>
      </c>
    </row>
    <row r="6372" spans="1:5" s="7" customFormat="1">
      <c r="A6372" s="7" t="s">
        <v>49</v>
      </c>
      <c r="C6372" s="144" t="s">
        <v>9273</v>
      </c>
      <c r="D6372" s="145">
        <v>37</v>
      </c>
      <c r="E6372" s="147">
        <v>43503</v>
      </c>
    </row>
    <row r="6373" spans="1:5" s="7" customFormat="1">
      <c r="A6373" s="7" t="s">
        <v>49</v>
      </c>
      <c r="C6373" s="144" t="s">
        <v>9274</v>
      </c>
      <c r="D6373" s="145">
        <v>10</v>
      </c>
      <c r="E6373" s="147">
        <v>43503</v>
      </c>
    </row>
    <row r="6374" spans="1:5" s="7" customFormat="1">
      <c r="A6374" s="7" t="s">
        <v>49</v>
      </c>
      <c r="C6374" s="144" t="s">
        <v>9275</v>
      </c>
      <c r="D6374" s="145">
        <v>15</v>
      </c>
      <c r="E6374" s="147">
        <v>43503</v>
      </c>
    </row>
    <row r="6375" spans="1:5" s="7" customFormat="1">
      <c r="A6375" s="7" t="s">
        <v>49</v>
      </c>
      <c r="C6375" s="144" t="s">
        <v>9276</v>
      </c>
      <c r="D6375" s="145">
        <v>7</v>
      </c>
      <c r="E6375" s="147">
        <v>43503</v>
      </c>
    </row>
    <row r="6376" spans="1:5" s="7" customFormat="1">
      <c r="A6376" s="7" t="s">
        <v>49</v>
      </c>
      <c r="C6376" s="144" t="s">
        <v>9377</v>
      </c>
      <c r="D6376" s="145">
        <v>0</v>
      </c>
      <c r="E6376" s="147">
        <v>43503</v>
      </c>
    </row>
    <row r="6377" spans="1:5" s="7" customFormat="1">
      <c r="A6377" s="7" t="s">
        <v>49</v>
      </c>
      <c r="C6377" s="144" t="s">
        <v>9494</v>
      </c>
      <c r="D6377" s="145">
        <v>0</v>
      </c>
      <c r="E6377" s="147">
        <v>43503</v>
      </c>
    </row>
    <row r="6378" spans="1:5" s="7" customFormat="1">
      <c r="A6378" s="7" t="s">
        <v>49</v>
      </c>
      <c r="C6378" s="144" t="s">
        <v>9277</v>
      </c>
      <c r="D6378" s="145">
        <v>31</v>
      </c>
      <c r="E6378" s="147">
        <v>43503</v>
      </c>
    </row>
    <row r="6379" spans="1:5" s="7" customFormat="1">
      <c r="A6379" s="7" t="s">
        <v>49</v>
      </c>
      <c r="C6379" s="144" t="s">
        <v>9278</v>
      </c>
      <c r="D6379" s="145">
        <v>5</v>
      </c>
      <c r="E6379" s="147">
        <v>43503</v>
      </c>
    </row>
    <row r="6380" spans="1:5" s="7" customFormat="1">
      <c r="A6380" s="7" t="s">
        <v>49</v>
      </c>
      <c r="C6380" s="144" t="s">
        <v>9279</v>
      </c>
      <c r="D6380" s="145">
        <v>39</v>
      </c>
      <c r="E6380" s="147">
        <v>43503</v>
      </c>
    </row>
    <row r="6381" spans="1:5" s="7" customFormat="1">
      <c r="A6381" s="7" t="s">
        <v>49</v>
      </c>
      <c r="C6381" s="144" t="s">
        <v>9280</v>
      </c>
      <c r="D6381" s="145">
        <v>3</v>
      </c>
      <c r="E6381" s="147">
        <v>43503</v>
      </c>
    </row>
    <row r="6382" spans="1:5" s="7" customFormat="1">
      <c r="A6382" s="7" t="s">
        <v>49</v>
      </c>
      <c r="C6382" s="144" t="s">
        <v>9281</v>
      </c>
      <c r="D6382" s="145">
        <v>3</v>
      </c>
      <c r="E6382" s="147">
        <v>43503</v>
      </c>
    </row>
    <row r="6383" spans="1:5" s="7" customFormat="1">
      <c r="A6383" s="7" t="s">
        <v>49</v>
      </c>
      <c r="C6383" s="144" t="s">
        <v>9282</v>
      </c>
      <c r="D6383" s="145">
        <v>13</v>
      </c>
      <c r="E6383" s="147">
        <v>43503</v>
      </c>
    </row>
    <row r="6384" spans="1:5" s="7" customFormat="1">
      <c r="A6384" s="7" t="s">
        <v>49</v>
      </c>
      <c r="C6384" s="144" t="s">
        <v>9283</v>
      </c>
      <c r="D6384" s="145">
        <v>11</v>
      </c>
      <c r="E6384" s="147">
        <v>43503</v>
      </c>
    </row>
    <row r="6385" spans="1:5" s="7" customFormat="1">
      <c r="A6385" s="7" t="s">
        <v>49</v>
      </c>
      <c r="C6385" s="144" t="s">
        <v>9284</v>
      </c>
      <c r="D6385" s="145">
        <v>34</v>
      </c>
      <c r="E6385" s="147">
        <v>43503</v>
      </c>
    </row>
    <row r="6386" spans="1:5" s="7" customFormat="1">
      <c r="A6386" s="7" t="s">
        <v>49</v>
      </c>
      <c r="C6386" s="144" t="s">
        <v>9285</v>
      </c>
      <c r="D6386" s="145">
        <v>9</v>
      </c>
      <c r="E6386" s="147">
        <v>43503</v>
      </c>
    </row>
    <row r="6387" spans="1:5" s="7" customFormat="1">
      <c r="A6387" s="7" t="s">
        <v>49</v>
      </c>
      <c r="C6387" s="144" t="s">
        <v>9286</v>
      </c>
      <c r="D6387" s="145">
        <v>1</v>
      </c>
      <c r="E6387" s="147">
        <v>43503</v>
      </c>
    </row>
    <row r="6388" spans="1:5" s="7" customFormat="1">
      <c r="A6388" s="7" t="s">
        <v>49</v>
      </c>
      <c r="C6388" s="144" t="s">
        <v>9287</v>
      </c>
      <c r="D6388" s="145">
        <v>12</v>
      </c>
      <c r="E6388" s="147">
        <v>43503</v>
      </c>
    </row>
    <row r="6389" spans="1:5" s="7" customFormat="1">
      <c r="A6389" s="7" t="s">
        <v>49</v>
      </c>
      <c r="C6389" s="144" t="s">
        <v>9288</v>
      </c>
      <c r="D6389" s="145">
        <v>14</v>
      </c>
      <c r="E6389" s="147">
        <v>43503</v>
      </c>
    </row>
    <row r="6390" spans="1:5" s="7" customFormat="1">
      <c r="A6390" s="7" t="s">
        <v>49</v>
      </c>
      <c r="C6390" s="144" t="s">
        <v>9289</v>
      </c>
      <c r="D6390" s="145">
        <v>21</v>
      </c>
      <c r="E6390" s="147">
        <v>43503</v>
      </c>
    </row>
    <row r="6391" spans="1:5" s="7" customFormat="1">
      <c r="A6391" s="7" t="s">
        <v>49</v>
      </c>
      <c r="C6391" s="144" t="s">
        <v>9290</v>
      </c>
      <c r="D6391" s="145">
        <v>1</v>
      </c>
      <c r="E6391" s="147">
        <v>43503</v>
      </c>
    </row>
    <row r="6392" spans="1:5" s="7" customFormat="1">
      <c r="A6392" s="7" t="s">
        <v>49</v>
      </c>
      <c r="C6392" s="144" t="s">
        <v>9291</v>
      </c>
      <c r="D6392" s="145">
        <v>2</v>
      </c>
      <c r="E6392" s="147">
        <v>43503</v>
      </c>
    </row>
    <row r="6393" spans="1:5" s="7" customFormat="1">
      <c r="A6393" s="7" t="s">
        <v>49</v>
      </c>
      <c r="C6393" s="144" t="s">
        <v>9294</v>
      </c>
      <c r="D6393" s="145">
        <v>12</v>
      </c>
      <c r="E6393" s="147">
        <v>43503</v>
      </c>
    </row>
    <row r="6394" spans="1:5" s="7" customFormat="1">
      <c r="A6394" s="7" t="s">
        <v>49</v>
      </c>
      <c r="C6394" s="144" t="s">
        <v>9292</v>
      </c>
      <c r="D6394" s="145">
        <v>4</v>
      </c>
      <c r="E6394" s="147">
        <v>43503</v>
      </c>
    </row>
    <row r="6395" spans="1:5" s="7" customFormat="1">
      <c r="A6395" s="7" t="s">
        <v>49</v>
      </c>
      <c r="C6395" s="144" t="s">
        <v>9293</v>
      </c>
      <c r="D6395" s="145">
        <v>21</v>
      </c>
      <c r="E6395" s="147">
        <v>43503</v>
      </c>
    </row>
    <row r="6396" spans="1:5" s="7" customFormat="1">
      <c r="A6396" s="7" t="s">
        <v>49</v>
      </c>
      <c r="C6396" s="144" t="s">
        <v>9487</v>
      </c>
      <c r="D6396" s="145">
        <v>2</v>
      </c>
      <c r="E6396" s="147">
        <v>43503</v>
      </c>
    </row>
    <row r="6397" spans="1:5" s="7" customFormat="1">
      <c r="A6397" s="7" t="s">
        <v>49</v>
      </c>
      <c r="C6397" s="144" t="s">
        <v>9390</v>
      </c>
      <c r="D6397" s="145">
        <v>0</v>
      </c>
      <c r="E6397" s="147">
        <v>43503</v>
      </c>
    </row>
    <row r="6398" spans="1:5" s="7" customFormat="1">
      <c r="A6398" s="7" t="s">
        <v>49</v>
      </c>
      <c r="C6398" s="144" t="s">
        <v>9389</v>
      </c>
      <c r="D6398" s="145">
        <v>0</v>
      </c>
      <c r="E6398" s="147">
        <v>43503</v>
      </c>
    </row>
    <row r="6399" spans="1:5" s="7" customFormat="1">
      <c r="A6399" s="7" t="s">
        <v>49</v>
      </c>
      <c r="C6399" s="144" t="s">
        <v>9394</v>
      </c>
      <c r="D6399" s="145">
        <v>0</v>
      </c>
      <c r="E6399" s="147">
        <v>43503</v>
      </c>
    </row>
    <row r="6400" spans="1:5" s="7" customFormat="1">
      <c r="A6400" s="7" t="s">
        <v>49</v>
      </c>
      <c r="C6400" s="144" t="s">
        <v>9269</v>
      </c>
      <c r="D6400" s="145">
        <v>10</v>
      </c>
      <c r="E6400" s="147">
        <v>43503</v>
      </c>
    </row>
    <row r="6401" spans="1:5" s="7" customFormat="1">
      <c r="A6401" s="7" t="s">
        <v>49</v>
      </c>
      <c r="C6401" s="144" t="s">
        <v>9488</v>
      </c>
      <c r="D6401" s="145">
        <v>21</v>
      </c>
      <c r="E6401" s="147">
        <v>43503</v>
      </c>
    </row>
    <row r="6402" spans="1:5" s="7" customFormat="1">
      <c r="A6402" s="7" t="s">
        <v>49</v>
      </c>
      <c r="C6402" s="144" t="s">
        <v>9489</v>
      </c>
      <c r="D6402" s="145">
        <v>38</v>
      </c>
      <c r="E6402" s="147">
        <v>43503</v>
      </c>
    </row>
    <row r="6403" spans="1:5" s="7" customFormat="1">
      <c r="A6403" s="7" t="s">
        <v>49</v>
      </c>
      <c r="C6403" s="144" t="s">
        <v>9490</v>
      </c>
      <c r="D6403" s="145">
        <v>5</v>
      </c>
      <c r="E6403" s="147">
        <v>43503</v>
      </c>
    </row>
    <row r="6404" spans="1:5" s="7" customFormat="1">
      <c r="A6404" s="7" t="s">
        <v>49</v>
      </c>
      <c r="C6404" s="144" t="s">
        <v>9491</v>
      </c>
      <c r="D6404" s="145">
        <v>2</v>
      </c>
      <c r="E6404" s="147">
        <v>43503</v>
      </c>
    </row>
    <row r="6405" spans="1:5" s="7" customFormat="1">
      <c r="A6405" s="7" t="s">
        <v>49</v>
      </c>
      <c r="C6405" s="144" t="s">
        <v>9492</v>
      </c>
      <c r="D6405" s="145">
        <v>10</v>
      </c>
      <c r="E6405" s="147">
        <v>43503</v>
      </c>
    </row>
    <row r="6406" spans="1:5" s="7" customFormat="1">
      <c r="A6406" s="7" t="s">
        <v>49</v>
      </c>
      <c r="C6406" s="144" t="s">
        <v>9493</v>
      </c>
      <c r="D6406" s="145">
        <v>10</v>
      </c>
      <c r="E6406" s="147">
        <v>43503</v>
      </c>
    </row>
    <row r="6407" spans="1:5" s="7" customFormat="1">
      <c r="A6407" s="7" t="s">
        <v>49</v>
      </c>
      <c r="C6407" s="144" t="s">
        <v>9494</v>
      </c>
      <c r="D6407" s="145">
        <v>13</v>
      </c>
      <c r="E6407" s="147">
        <v>43503</v>
      </c>
    </row>
    <row r="6408" spans="1:5" s="7" customFormat="1">
      <c r="A6408" s="7" t="s">
        <v>49</v>
      </c>
      <c r="C6408" s="144" t="s">
        <v>9495</v>
      </c>
      <c r="D6408" s="145">
        <v>5</v>
      </c>
      <c r="E6408" s="147">
        <v>43503</v>
      </c>
    </row>
    <row r="6409" spans="1:5" s="7" customFormat="1">
      <c r="A6409" s="7" t="s">
        <v>49</v>
      </c>
      <c r="C6409" s="144" t="s">
        <v>9496</v>
      </c>
      <c r="D6409" s="145">
        <v>7</v>
      </c>
      <c r="E6409" s="147">
        <v>43503</v>
      </c>
    </row>
    <row r="6410" spans="1:5" s="7" customFormat="1">
      <c r="A6410" s="7" t="s">
        <v>49</v>
      </c>
      <c r="C6410" s="144" t="s">
        <v>9497</v>
      </c>
      <c r="D6410" s="145">
        <v>0</v>
      </c>
      <c r="E6410" s="147">
        <v>43503</v>
      </c>
    </row>
    <row r="6411" spans="1:5" s="7" customFormat="1">
      <c r="A6411" s="7" t="s">
        <v>49</v>
      </c>
      <c r="C6411" s="144" t="s">
        <v>9498</v>
      </c>
      <c r="D6411" s="145">
        <v>6</v>
      </c>
      <c r="E6411" s="147">
        <v>43503</v>
      </c>
    </row>
    <row r="6412" spans="1:5" s="7" customFormat="1">
      <c r="A6412" s="7" t="s">
        <v>49</v>
      </c>
      <c r="C6412" s="144" t="s">
        <v>9499</v>
      </c>
      <c r="D6412" s="145">
        <v>38</v>
      </c>
      <c r="E6412" s="147">
        <v>43503</v>
      </c>
    </row>
    <row r="6413" spans="1:5" s="7" customFormat="1">
      <c r="A6413" s="7" t="s">
        <v>49</v>
      </c>
      <c r="C6413" s="144" t="s">
        <v>9500</v>
      </c>
      <c r="D6413" s="145">
        <v>10</v>
      </c>
      <c r="E6413" s="147">
        <v>43503</v>
      </c>
    </row>
    <row r="6414" spans="1:5" s="7" customFormat="1">
      <c r="A6414" s="7" t="s">
        <v>49</v>
      </c>
      <c r="C6414" s="144" t="s">
        <v>9501</v>
      </c>
      <c r="D6414" s="145">
        <v>0</v>
      </c>
      <c r="E6414" s="147">
        <v>43503</v>
      </c>
    </row>
    <row r="6415" spans="1:5" s="7" customFormat="1">
      <c r="A6415" s="7" t="s">
        <v>49</v>
      </c>
      <c r="C6415" s="144" t="s">
        <v>9502</v>
      </c>
      <c r="D6415" s="145">
        <v>18</v>
      </c>
      <c r="E6415" s="147">
        <v>43503</v>
      </c>
    </row>
    <row r="6416" spans="1:5" s="7" customFormat="1">
      <c r="A6416" s="7" t="s">
        <v>49</v>
      </c>
      <c r="C6416" s="144" t="s">
        <v>9388</v>
      </c>
      <c r="D6416" s="145">
        <v>0</v>
      </c>
      <c r="E6416" s="147">
        <v>43503</v>
      </c>
    </row>
    <row r="6417" spans="1:5" s="7" customFormat="1">
      <c r="A6417" s="7" t="s">
        <v>49</v>
      </c>
      <c r="C6417" s="144" t="s">
        <v>9503</v>
      </c>
      <c r="D6417" s="145">
        <v>3</v>
      </c>
      <c r="E6417" s="147">
        <v>43503</v>
      </c>
    </row>
    <row r="6418" spans="1:5" s="7" customFormat="1">
      <c r="A6418" s="7" t="s">
        <v>49</v>
      </c>
      <c r="C6418" s="144" t="s">
        <v>9504</v>
      </c>
      <c r="D6418" s="145">
        <v>18</v>
      </c>
      <c r="E6418" s="147">
        <v>43503</v>
      </c>
    </row>
    <row r="6419" spans="1:5" s="7" customFormat="1">
      <c r="A6419" s="7" t="s">
        <v>49</v>
      </c>
      <c r="C6419" s="144" t="s">
        <v>9505</v>
      </c>
      <c r="D6419" s="145">
        <v>18</v>
      </c>
      <c r="E6419" s="147">
        <v>43503</v>
      </c>
    </row>
    <row r="6420" spans="1:5" s="7" customFormat="1">
      <c r="A6420" s="7" t="s">
        <v>49</v>
      </c>
      <c r="C6420" s="144" t="s">
        <v>9506</v>
      </c>
      <c r="D6420" s="145">
        <v>11</v>
      </c>
      <c r="E6420" s="147">
        <v>43503</v>
      </c>
    </row>
    <row r="6421" spans="1:5" s="7" customFormat="1">
      <c r="A6421" s="7" t="s">
        <v>49</v>
      </c>
      <c r="C6421" s="144" t="s">
        <v>9507</v>
      </c>
      <c r="D6421" s="145">
        <v>11</v>
      </c>
      <c r="E6421" s="147">
        <v>43503</v>
      </c>
    </row>
    <row r="6422" spans="1:5" s="7" customFormat="1">
      <c r="A6422" s="7" t="s">
        <v>49</v>
      </c>
      <c r="C6422" s="144" t="s">
        <v>9508</v>
      </c>
      <c r="D6422" s="145">
        <v>4</v>
      </c>
      <c r="E6422" s="147">
        <v>43503</v>
      </c>
    </row>
    <row r="6423" spans="1:5" s="7" customFormat="1">
      <c r="A6423" s="7" t="s">
        <v>49</v>
      </c>
      <c r="C6423" s="144" t="s">
        <v>9509</v>
      </c>
      <c r="D6423" s="145">
        <v>17</v>
      </c>
      <c r="E6423" s="147">
        <v>43503</v>
      </c>
    </row>
    <row r="6424" spans="1:5" s="7" customFormat="1">
      <c r="A6424" s="7" t="s">
        <v>49</v>
      </c>
      <c r="C6424" s="144" t="s">
        <v>9510</v>
      </c>
      <c r="D6424" s="145">
        <v>26</v>
      </c>
      <c r="E6424" s="147">
        <v>43503</v>
      </c>
    </row>
    <row r="6425" spans="1:5" s="7" customFormat="1">
      <c r="A6425" s="7" t="s">
        <v>49</v>
      </c>
      <c r="C6425" s="144" t="s">
        <v>9511</v>
      </c>
      <c r="D6425" s="145">
        <v>23</v>
      </c>
      <c r="E6425" s="147">
        <v>43503</v>
      </c>
    </row>
    <row r="6426" spans="1:5" s="7" customFormat="1">
      <c r="A6426" s="7" t="s">
        <v>49</v>
      </c>
      <c r="C6426" s="144" t="s">
        <v>9282</v>
      </c>
      <c r="D6426" s="145">
        <v>0</v>
      </c>
      <c r="E6426" s="147">
        <v>43503</v>
      </c>
    </row>
    <row r="6427" spans="1:5" s="7" customFormat="1">
      <c r="A6427" s="7" t="s">
        <v>49</v>
      </c>
      <c r="C6427" s="144" t="s">
        <v>9512</v>
      </c>
      <c r="D6427" s="145">
        <v>10</v>
      </c>
      <c r="E6427" s="147">
        <v>43503</v>
      </c>
    </row>
    <row r="6428" spans="1:5" s="7" customFormat="1">
      <c r="A6428" s="7" t="s">
        <v>49</v>
      </c>
      <c r="C6428" s="144" t="s">
        <v>9513</v>
      </c>
      <c r="D6428" s="145">
        <v>10</v>
      </c>
      <c r="E6428" s="147">
        <v>43503</v>
      </c>
    </row>
    <row r="6429" spans="1:5" s="7" customFormat="1">
      <c r="A6429" s="7" t="s">
        <v>49</v>
      </c>
      <c r="C6429" s="144" t="s">
        <v>9514</v>
      </c>
      <c r="D6429" s="145">
        <v>7</v>
      </c>
      <c r="E6429" s="147">
        <v>43503</v>
      </c>
    </row>
    <row r="6430" spans="1:5" s="7" customFormat="1">
      <c r="A6430" s="7" t="s">
        <v>49</v>
      </c>
      <c r="C6430" s="144" t="s">
        <v>9515</v>
      </c>
      <c r="D6430" s="145">
        <v>8</v>
      </c>
      <c r="E6430" s="147">
        <v>43503</v>
      </c>
    </row>
    <row r="6431" spans="1:5" s="7" customFormat="1">
      <c r="A6431" s="7" t="s">
        <v>49</v>
      </c>
      <c r="C6431" s="144" t="s">
        <v>9446</v>
      </c>
      <c r="D6431" s="145">
        <v>6</v>
      </c>
      <c r="E6431" s="147">
        <v>43503</v>
      </c>
    </row>
    <row r="6432" spans="1:5" s="7" customFormat="1">
      <c r="A6432" s="7" t="s">
        <v>49</v>
      </c>
      <c r="C6432" s="144" t="s">
        <v>9516</v>
      </c>
      <c r="D6432" s="145">
        <v>3</v>
      </c>
      <c r="E6432" s="147">
        <v>43503</v>
      </c>
    </row>
    <row r="6433" spans="1:5" s="7" customFormat="1">
      <c r="A6433" s="7" t="s">
        <v>49</v>
      </c>
      <c r="C6433" s="144" t="s">
        <v>9517</v>
      </c>
      <c r="D6433" s="145">
        <v>2</v>
      </c>
      <c r="E6433" s="147">
        <v>43503</v>
      </c>
    </row>
    <row r="6434" spans="1:5" s="7" customFormat="1">
      <c r="A6434" s="7" t="s">
        <v>49</v>
      </c>
      <c r="C6434" s="144" t="s">
        <v>9518</v>
      </c>
      <c r="D6434" s="145">
        <v>1</v>
      </c>
      <c r="E6434" s="147">
        <v>43503</v>
      </c>
    </row>
    <row r="6435" spans="1:5" s="7" customFormat="1">
      <c r="A6435" s="7" t="s">
        <v>49</v>
      </c>
      <c r="C6435" s="144" t="s">
        <v>9519</v>
      </c>
      <c r="D6435" s="145">
        <v>10</v>
      </c>
      <c r="E6435" s="147">
        <v>43503</v>
      </c>
    </row>
    <row r="6436" spans="1:5" s="7" customFormat="1">
      <c r="A6436" s="7" t="s">
        <v>49</v>
      </c>
      <c r="C6436" s="144" t="s">
        <v>9520</v>
      </c>
      <c r="D6436" s="145">
        <v>10</v>
      </c>
      <c r="E6436" s="147">
        <v>43503</v>
      </c>
    </row>
    <row r="6437" spans="1:5" s="7" customFormat="1">
      <c r="A6437" s="7" t="s">
        <v>49</v>
      </c>
      <c r="C6437" s="144" t="s">
        <v>9521</v>
      </c>
      <c r="D6437" s="145">
        <v>6</v>
      </c>
      <c r="E6437" s="147">
        <v>43503</v>
      </c>
    </row>
    <row r="6438" spans="1:5" s="7" customFormat="1">
      <c r="A6438" s="7" t="s">
        <v>49</v>
      </c>
      <c r="C6438" s="144" t="s">
        <v>9522</v>
      </c>
      <c r="D6438" s="145">
        <v>18</v>
      </c>
      <c r="E6438" s="147">
        <v>43503</v>
      </c>
    </row>
    <row r="6439" spans="1:5" s="7" customFormat="1">
      <c r="A6439" s="7" t="s">
        <v>49</v>
      </c>
      <c r="C6439" s="144" t="s">
        <v>9523</v>
      </c>
      <c r="D6439" s="145">
        <v>14</v>
      </c>
      <c r="E6439" s="147">
        <v>43503</v>
      </c>
    </row>
    <row r="6440" spans="1:5" s="7" customFormat="1">
      <c r="A6440" s="7" t="s">
        <v>49</v>
      </c>
      <c r="C6440" s="144" t="s">
        <v>9480</v>
      </c>
      <c r="D6440" s="145">
        <v>2</v>
      </c>
      <c r="E6440" s="147">
        <v>43503</v>
      </c>
    </row>
    <row r="6441" spans="1:5" s="7" customFormat="1">
      <c r="A6441" s="7" t="s">
        <v>49</v>
      </c>
      <c r="C6441" s="144" t="s">
        <v>9524</v>
      </c>
      <c r="D6441" s="145">
        <v>1</v>
      </c>
      <c r="E6441" s="147">
        <v>43503</v>
      </c>
    </row>
    <row r="6442" spans="1:5" s="7" customFormat="1">
      <c r="A6442" s="7" t="s">
        <v>49</v>
      </c>
      <c r="C6442" s="144" t="s">
        <v>9382</v>
      </c>
      <c r="D6442" s="145">
        <v>1</v>
      </c>
      <c r="E6442" s="147">
        <v>43503</v>
      </c>
    </row>
    <row r="6443" spans="1:5" s="7" customFormat="1">
      <c r="A6443" s="7" t="s">
        <v>49</v>
      </c>
      <c r="C6443" s="144" t="s">
        <v>9383</v>
      </c>
      <c r="D6443" s="145">
        <v>2</v>
      </c>
      <c r="E6443" s="147">
        <v>43503</v>
      </c>
    </row>
    <row r="6444" spans="1:5" s="7" customFormat="1">
      <c r="A6444" s="7" t="s">
        <v>49</v>
      </c>
      <c r="C6444" s="144" t="s">
        <v>9525</v>
      </c>
      <c r="D6444" s="145">
        <v>0</v>
      </c>
      <c r="E6444" s="147">
        <v>43503</v>
      </c>
    </row>
    <row r="6445" spans="1:5" s="7" customFormat="1">
      <c r="A6445" s="7" t="s">
        <v>49</v>
      </c>
      <c r="C6445" s="144" t="s">
        <v>9526</v>
      </c>
      <c r="D6445" s="145">
        <v>1</v>
      </c>
      <c r="E6445" s="147">
        <v>43503</v>
      </c>
    </row>
    <row r="6446" spans="1:5" s="7" customFormat="1">
      <c r="A6446" s="7" t="s">
        <v>49</v>
      </c>
      <c r="C6446" s="144" t="s">
        <v>9527</v>
      </c>
      <c r="D6446" s="145">
        <v>19</v>
      </c>
      <c r="E6446" s="147">
        <v>43503</v>
      </c>
    </row>
    <row r="6447" spans="1:5" s="7" customFormat="1">
      <c r="A6447" s="7" t="s">
        <v>49</v>
      </c>
      <c r="C6447" s="144" t="s">
        <v>9528</v>
      </c>
      <c r="D6447" s="145">
        <v>8</v>
      </c>
      <c r="E6447" s="147">
        <v>43503</v>
      </c>
    </row>
    <row r="6448" spans="1:5" s="7" customFormat="1">
      <c r="A6448" s="7" t="s">
        <v>49</v>
      </c>
      <c r="C6448" s="144" t="s">
        <v>9529</v>
      </c>
      <c r="D6448" s="145">
        <v>4</v>
      </c>
      <c r="E6448" s="147">
        <v>43503</v>
      </c>
    </row>
    <row r="6449" spans="1:5" s="7" customFormat="1">
      <c r="A6449" s="7" t="s">
        <v>49</v>
      </c>
      <c r="C6449" s="144" t="s">
        <v>9530</v>
      </c>
      <c r="D6449" s="145">
        <v>4</v>
      </c>
      <c r="E6449" s="147">
        <v>43503</v>
      </c>
    </row>
    <row r="6450" spans="1:5" s="7" customFormat="1">
      <c r="A6450" s="7" t="s">
        <v>49</v>
      </c>
      <c r="C6450" s="144" t="s">
        <v>9531</v>
      </c>
      <c r="D6450" s="145">
        <v>12</v>
      </c>
      <c r="E6450" s="147">
        <v>43503</v>
      </c>
    </row>
    <row r="6451" spans="1:5" s="7" customFormat="1">
      <c r="A6451" s="7" t="s">
        <v>49</v>
      </c>
      <c r="C6451" s="144" t="s">
        <v>9532</v>
      </c>
      <c r="D6451" s="145">
        <v>3</v>
      </c>
      <c r="E6451" s="147">
        <v>43503</v>
      </c>
    </row>
    <row r="6452" spans="1:5" s="7" customFormat="1">
      <c r="A6452" s="7" t="s">
        <v>49</v>
      </c>
      <c r="C6452" s="144" t="s">
        <v>9533</v>
      </c>
      <c r="D6452" s="145">
        <v>1</v>
      </c>
      <c r="E6452" s="147">
        <v>43503</v>
      </c>
    </row>
    <row r="6453" spans="1:5" s="7" customFormat="1">
      <c r="A6453" s="7" t="s">
        <v>49</v>
      </c>
      <c r="C6453" s="144" t="s">
        <v>9534</v>
      </c>
      <c r="D6453" s="145">
        <v>4</v>
      </c>
      <c r="E6453" s="147">
        <v>43503</v>
      </c>
    </row>
    <row r="6454" spans="1:5" s="7" customFormat="1">
      <c r="A6454" s="7" t="s">
        <v>49</v>
      </c>
      <c r="C6454" s="144" t="s">
        <v>9551</v>
      </c>
      <c r="D6454" s="145">
        <v>1</v>
      </c>
      <c r="E6454" s="147">
        <v>43503</v>
      </c>
    </row>
    <row r="6455" spans="1:5" s="7" customFormat="1">
      <c r="A6455" s="7" t="s">
        <v>49</v>
      </c>
      <c r="C6455" s="144" t="s">
        <v>9535</v>
      </c>
      <c r="D6455" s="145">
        <v>3</v>
      </c>
      <c r="E6455" s="147">
        <v>43503</v>
      </c>
    </row>
    <row r="6456" spans="1:5" s="7" customFormat="1">
      <c r="A6456" s="7" t="s">
        <v>49</v>
      </c>
      <c r="C6456" s="144" t="s">
        <v>9536</v>
      </c>
      <c r="D6456" s="145">
        <v>3</v>
      </c>
      <c r="E6456" s="147">
        <v>43503</v>
      </c>
    </row>
    <row r="6457" spans="1:5" s="7" customFormat="1">
      <c r="A6457" s="7" t="s">
        <v>49</v>
      </c>
      <c r="C6457" s="144" t="s">
        <v>9537</v>
      </c>
      <c r="D6457" s="145">
        <v>1</v>
      </c>
      <c r="E6457" s="147">
        <v>43503</v>
      </c>
    </row>
    <row r="6458" spans="1:5" s="7" customFormat="1">
      <c r="A6458" s="7" t="s">
        <v>49</v>
      </c>
      <c r="C6458" s="144" t="s">
        <v>9538</v>
      </c>
      <c r="D6458" s="145">
        <v>1</v>
      </c>
      <c r="E6458" s="147">
        <v>43503</v>
      </c>
    </row>
    <row r="6459" spans="1:5" s="7" customFormat="1">
      <c r="A6459" s="7" t="s">
        <v>49</v>
      </c>
      <c r="C6459" s="144" t="s">
        <v>9539</v>
      </c>
      <c r="D6459" s="145">
        <v>2</v>
      </c>
      <c r="E6459" s="147">
        <v>43503</v>
      </c>
    </row>
    <row r="6460" spans="1:5" s="7" customFormat="1">
      <c r="A6460" s="7" t="s">
        <v>49</v>
      </c>
      <c r="C6460" s="144" t="s">
        <v>9540</v>
      </c>
      <c r="D6460" s="145">
        <v>1</v>
      </c>
      <c r="E6460" s="147">
        <v>43503</v>
      </c>
    </row>
    <row r="6461" spans="1:5" s="7" customFormat="1">
      <c r="A6461" s="7" t="s">
        <v>49</v>
      </c>
      <c r="C6461" s="144" t="s">
        <v>9314</v>
      </c>
      <c r="D6461" s="145">
        <v>1</v>
      </c>
      <c r="E6461" s="147">
        <v>43503</v>
      </c>
    </row>
    <row r="6462" spans="1:5" s="7" customFormat="1">
      <c r="A6462" s="7" t="s">
        <v>49</v>
      </c>
      <c r="C6462" s="144" t="s">
        <v>9552</v>
      </c>
      <c r="D6462" s="145">
        <v>1</v>
      </c>
      <c r="E6462" s="147">
        <v>43503</v>
      </c>
    </row>
    <row r="6463" spans="1:5" s="7" customFormat="1">
      <c r="A6463" s="7" t="s">
        <v>49</v>
      </c>
      <c r="C6463" s="144" t="s">
        <v>9541</v>
      </c>
      <c r="D6463" s="145">
        <v>3</v>
      </c>
      <c r="E6463" s="147">
        <v>43503</v>
      </c>
    </row>
    <row r="6464" spans="1:5" s="7" customFormat="1">
      <c r="A6464" s="7" t="s">
        <v>49</v>
      </c>
      <c r="C6464" s="144" t="s">
        <v>9542</v>
      </c>
      <c r="D6464" s="145">
        <v>1</v>
      </c>
      <c r="E6464" s="147">
        <v>43503</v>
      </c>
    </row>
    <row r="6465" spans="1:5" s="7" customFormat="1">
      <c r="A6465" s="7" t="s">
        <v>49</v>
      </c>
      <c r="C6465" s="144" t="s">
        <v>9543</v>
      </c>
      <c r="D6465" s="145">
        <v>3</v>
      </c>
      <c r="E6465" s="147">
        <v>43503</v>
      </c>
    </row>
    <row r="6466" spans="1:5" s="7" customFormat="1">
      <c r="A6466" s="7" t="s">
        <v>49</v>
      </c>
      <c r="C6466" s="144" t="s">
        <v>9544</v>
      </c>
      <c r="D6466" s="145">
        <v>5</v>
      </c>
      <c r="E6466" s="147">
        <v>43503</v>
      </c>
    </row>
    <row r="6467" spans="1:5" s="7" customFormat="1">
      <c r="A6467" s="7" t="s">
        <v>49</v>
      </c>
      <c r="C6467" s="144" t="s">
        <v>9545</v>
      </c>
      <c r="D6467" s="145">
        <v>1</v>
      </c>
      <c r="E6467" s="147">
        <v>43503</v>
      </c>
    </row>
    <row r="6468" spans="1:5" s="7" customFormat="1">
      <c r="A6468" s="7" t="s">
        <v>49</v>
      </c>
      <c r="C6468" s="144" t="s">
        <v>9546</v>
      </c>
      <c r="D6468" s="145">
        <v>5</v>
      </c>
      <c r="E6468" s="147">
        <v>43503</v>
      </c>
    </row>
    <row r="6469" spans="1:5" s="7" customFormat="1">
      <c r="A6469" s="7" t="s">
        <v>49</v>
      </c>
      <c r="C6469" s="144" t="s">
        <v>9547</v>
      </c>
      <c r="D6469" s="145">
        <v>1</v>
      </c>
      <c r="E6469" s="147">
        <v>43503</v>
      </c>
    </row>
    <row r="6470" spans="1:5" s="7" customFormat="1">
      <c r="A6470" s="7" t="s">
        <v>49</v>
      </c>
      <c r="C6470" s="144" t="s">
        <v>9548</v>
      </c>
      <c r="D6470" s="145">
        <v>1</v>
      </c>
      <c r="E6470" s="147">
        <v>43503</v>
      </c>
    </row>
    <row r="6471" spans="1:5" s="7" customFormat="1">
      <c r="A6471" s="7" t="s">
        <v>49</v>
      </c>
      <c r="C6471" s="144" t="s">
        <v>9549</v>
      </c>
      <c r="D6471" s="145">
        <v>3</v>
      </c>
      <c r="E6471" s="147">
        <v>43503</v>
      </c>
    </row>
    <row r="6472" spans="1:5" s="7" customFormat="1">
      <c r="A6472" s="7" t="s">
        <v>49</v>
      </c>
      <c r="C6472" s="144" t="s">
        <v>9391</v>
      </c>
      <c r="D6472" s="145">
        <v>0</v>
      </c>
      <c r="E6472" s="147">
        <v>43503</v>
      </c>
    </row>
    <row r="6473" spans="1:5" s="7" customFormat="1">
      <c r="A6473" s="7" t="s">
        <v>49</v>
      </c>
      <c r="C6473" s="144" t="s">
        <v>9550</v>
      </c>
      <c r="D6473" s="145">
        <v>1</v>
      </c>
      <c r="E6473" s="147">
        <v>43503</v>
      </c>
    </row>
    <row r="6474" spans="1:5" s="7" customFormat="1">
      <c r="A6474" s="7" t="s">
        <v>49</v>
      </c>
      <c r="C6474" s="144" t="s">
        <v>9327</v>
      </c>
      <c r="D6474" s="145">
        <v>1</v>
      </c>
      <c r="E6474" s="147">
        <v>43503</v>
      </c>
    </row>
    <row r="6475" spans="1:5" s="7" customFormat="1">
      <c r="A6475" s="7" t="s">
        <v>49</v>
      </c>
      <c r="C6475" s="144" t="s">
        <v>9328</v>
      </c>
      <c r="D6475" s="145">
        <v>1</v>
      </c>
      <c r="E6475" s="147">
        <v>43503</v>
      </c>
    </row>
    <row r="6476" spans="1:5" s="7" customFormat="1">
      <c r="A6476" s="7" t="s">
        <v>49</v>
      </c>
      <c r="C6476" s="144" t="s">
        <v>9329</v>
      </c>
      <c r="D6476" s="145">
        <v>2</v>
      </c>
      <c r="E6476" s="147">
        <v>43503</v>
      </c>
    </row>
    <row r="6477" spans="1:5" s="7" customFormat="1">
      <c r="A6477" s="7" t="s">
        <v>49</v>
      </c>
      <c r="C6477" s="144" t="s">
        <v>9330</v>
      </c>
      <c r="D6477" s="145">
        <v>1</v>
      </c>
      <c r="E6477" s="147">
        <v>43503</v>
      </c>
    </row>
    <row r="6478" spans="1:5" s="7" customFormat="1">
      <c r="A6478" s="7" t="s">
        <v>49</v>
      </c>
      <c r="C6478" s="144" t="s">
        <v>9331</v>
      </c>
      <c r="D6478" s="145">
        <v>2</v>
      </c>
      <c r="E6478" s="147">
        <v>43503</v>
      </c>
    </row>
    <row r="6479" spans="1:5" s="7" customFormat="1">
      <c r="A6479" s="7" t="s">
        <v>49</v>
      </c>
      <c r="C6479" s="144" t="s">
        <v>9332</v>
      </c>
      <c r="D6479" s="145">
        <v>1</v>
      </c>
      <c r="E6479" s="147">
        <v>43503</v>
      </c>
    </row>
    <row r="6480" spans="1:5" s="7" customFormat="1">
      <c r="A6480" s="7" t="s">
        <v>49</v>
      </c>
      <c r="C6480" s="144" t="s">
        <v>9333</v>
      </c>
      <c r="D6480" s="145">
        <v>3</v>
      </c>
      <c r="E6480" s="147">
        <v>43503</v>
      </c>
    </row>
    <row r="6481" spans="1:5" s="7" customFormat="1">
      <c r="A6481" s="7" t="s">
        <v>49</v>
      </c>
      <c r="C6481" s="144" t="s">
        <v>9334</v>
      </c>
      <c r="D6481" s="145">
        <v>4</v>
      </c>
      <c r="E6481" s="147">
        <v>43503</v>
      </c>
    </row>
    <row r="6482" spans="1:5" s="7" customFormat="1">
      <c r="A6482" s="7" t="s">
        <v>49</v>
      </c>
      <c r="C6482" s="144" t="s">
        <v>9372</v>
      </c>
      <c r="D6482" s="145">
        <v>1</v>
      </c>
      <c r="E6482" s="147">
        <v>43503</v>
      </c>
    </row>
    <row r="6483" spans="1:5" s="7" customFormat="1">
      <c r="A6483" s="7" t="s">
        <v>49</v>
      </c>
      <c r="C6483" s="144" t="s">
        <v>9335</v>
      </c>
      <c r="D6483" s="145">
        <v>1</v>
      </c>
      <c r="E6483" s="147">
        <v>43503</v>
      </c>
    </row>
    <row r="6484" spans="1:5" s="7" customFormat="1">
      <c r="A6484" s="7" t="s">
        <v>49</v>
      </c>
      <c r="C6484" s="144" t="s">
        <v>9336</v>
      </c>
      <c r="D6484" s="145">
        <v>0</v>
      </c>
      <c r="E6484" s="147">
        <v>43503</v>
      </c>
    </row>
    <row r="6485" spans="1:5" s="7" customFormat="1">
      <c r="A6485" s="7" t="s">
        <v>49</v>
      </c>
      <c r="C6485" s="144" t="s">
        <v>9337</v>
      </c>
      <c r="D6485" s="145">
        <v>1</v>
      </c>
      <c r="E6485" s="147">
        <v>43503</v>
      </c>
    </row>
    <row r="6486" spans="1:5" s="7" customFormat="1">
      <c r="A6486" s="7" t="s">
        <v>49</v>
      </c>
      <c r="C6486" s="144" t="s">
        <v>9338</v>
      </c>
      <c r="D6486" s="145">
        <v>7</v>
      </c>
      <c r="E6486" s="147">
        <v>43503</v>
      </c>
    </row>
    <row r="6487" spans="1:5" s="7" customFormat="1">
      <c r="A6487" s="7" t="s">
        <v>49</v>
      </c>
      <c r="C6487" s="144" t="s">
        <v>9339</v>
      </c>
      <c r="D6487" s="145">
        <v>4</v>
      </c>
      <c r="E6487" s="147">
        <v>43503</v>
      </c>
    </row>
    <row r="6488" spans="1:5" s="7" customFormat="1">
      <c r="A6488" s="7" t="s">
        <v>49</v>
      </c>
      <c r="C6488" s="144" t="s">
        <v>9420</v>
      </c>
      <c r="D6488" s="145">
        <v>0</v>
      </c>
      <c r="E6488" s="147">
        <v>43503</v>
      </c>
    </row>
    <row r="6489" spans="1:5" s="7" customFormat="1">
      <c r="A6489" s="7" t="s">
        <v>49</v>
      </c>
      <c r="C6489" s="144" t="s">
        <v>9340</v>
      </c>
      <c r="D6489" s="145">
        <v>10</v>
      </c>
      <c r="E6489" s="147">
        <v>43503</v>
      </c>
    </row>
    <row r="6490" spans="1:5" s="7" customFormat="1">
      <c r="A6490" s="7" t="s">
        <v>49</v>
      </c>
      <c r="C6490" s="144" t="s">
        <v>9341</v>
      </c>
      <c r="D6490" s="145">
        <v>67</v>
      </c>
      <c r="E6490" s="147">
        <v>43503</v>
      </c>
    </row>
    <row r="6491" spans="1:5" s="7" customFormat="1">
      <c r="A6491" s="7" t="s">
        <v>49</v>
      </c>
      <c r="C6491" s="144" t="s">
        <v>9342</v>
      </c>
      <c r="D6491" s="145">
        <v>4</v>
      </c>
      <c r="E6491" s="147">
        <v>43503</v>
      </c>
    </row>
    <row r="6492" spans="1:5" s="7" customFormat="1">
      <c r="A6492" s="7" t="s">
        <v>49</v>
      </c>
      <c r="C6492" s="144" t="s">
        <v>9343</v>
      </c>
      <c r="D6492" s="145">
        <v>15</v>
      </c>
      <c r="E6492" s="147">
        <v>43503</v>
      </c>
    </row>
    <row r="6493" spans="1:5" s="7" customFormat="1">
      <c r="A6493" s="7" t="s">
        <v>49</v>
      </c>
      <c r="C6493" s="144" t="s">
        <v>9344</v>
      </c>
      <c r="D6493" s="145">
        <v>28</v>
      </c>
      <c r="E6493" s="147">
        <v>43503</v>
      </c>
    </row>
    <row r="6494" spans="1:5" s="7" customFormat="1">
      <c r="A6494" s="7" t="s">
        <v>49</v>
      </c>
      <c r="C6494" s="144" t="s">
        <v>9345</v>
      </c>
      <c r="D6494" s="145">
        <v>10</v>
      </c>
      <c r="E6494" s="147">
        <v>43503</v>
      </c>
    </row>
    <row r="6495" spans="1:5" s="7" customFormat="1">
      <c r="A6495" s="7" t="s">
        <v>49</v>
      </c>
      <c r="C6495" s="144" t="s">
        <v>9346</v>
      </c>
      <c r="D6495" s="145">
        <v>16</v>
      </c>
      <c r="E6495" s="147">
        <v>43503</v>
      </c>
    </row>
    <row r="6496" spans="1:5" s="7" customFormat="1">
      <c r="A6496" s="7" t="s">
        <v>49</v>
      </c>
      <c r="C6496" s="144" t="s">
        <v>9347</v>
      </c>
      <c r="D6496" s="145">
        <v>10</v>
      </c>
      <c r="E6496" s="147">
        <v>43503</v>
      </c>
    </row>
    <row r="6497" spans="1:5" s="7" customFormat="1">
      <c r="A6497" s="7" t="s">
        <v>49</v>
      </c>
      <c r="C6497" s="144" t="s">
        <v>9348</v>
      </c>
      <c r="D6497" s="145">
        <v>10</v>
      </c>
      <c r="E6497" s="147">
        <v>43503</v>
      </c>
    </row>
    <row r="6498" spans="1:5" s="7" customFormat="1">
      <c r="A6498" s="7" t="s">
        <v>49</v>
      </c>
      <c r="C6498" s="144" t="s">
        <v>9349</v>
      </c>
      <c r="D6498" s="145">
        <v>0</v>
      </c>
      <c r="E6498" s="147">
        <v>43503</v>
      </c>
    </row>
    <row r="6499" spans="1:5" s="7" customFormat="1">
      <c r="A6499" s="7" t="s">
        <v>49</v>
      </c>
      <c r="C6499" s="144" t="s">
        <v>9350</v>
      </c>
      <c r="D6499" s="145">
        <v>2</v>
      </c>
      <c r="E6499" s="147">
        <v>43503</v>
      </c>
    </row>
    <row r="6500" spans="1:5" s="7" customFormat="1">
      <c r="A6500" s="7" t="s">
        <v>49</v>
      </c>
      <c r="C6500" s="144" t="s">
        <v>9351</v>
      </c>
      <c r="D6500" s="145">
        <v>1</v>
      </c>
      <c r="E6500" s="147">
        <v>43503</v>
      </c>
    </row>
    <row r="6501" spans="1:5" s="7" customFormat="1">
      <c r="A6501" s="7" t="s">
        <v>49</v>
      </c>
      <c r="C6501" s="144" t="s">
        <v>9352</v>
      </c>
      <c r="D6501" s="145">
        <v>1</v>
      </c>
      <c r="E6501" s="147">
        <v>43503</v>
      </c>
    </row>
    <row r="6502" spans="1:5" s="7" customFormat="1">
      <c r="A6502" s="7" t="s">
        <v>49</v>
      </c>
      <c r="C6502" s="144" t="s">
        <v>9353</v>
      </c>
      <c r="D6502" s="145">
        <v>28</v>
      </c>
      <c r="E6502" s="147">
        <v>43503</v>
      </c>
    </row>
    <row r="6503" spans="1:5" s="7" customFormat="1">
      <c r="A6503" s="7" t="s">
        <v>49</v>
      </c>
      <c r="C6503" s="144" t="s">
        <v>9354</v>
      </c>
      <c r="D6503" s="145">
        <v>1</v>
      </c>
      <c r="E6503" s="147">
        <v>43503</v>
      </c>
    </row>
    <row r="6504" spans="1:5" s="7" customFormat="1">
      <c r="A6504" s="7" t="s">
        <v>49</v>
      </c>
      <c r="C6504" s="144" t="s">
        <v>9355</v>
      </c>
      <c r="D6504" s="145">
        <v>1</v>
      </c>
      <c r="E6504" s="147">
        <v>43503</v>
      </c>
    </row>
    <row r="6505" spans="1:5" s="7" customFormat="1">
      <c r="A6505" s="7" t="s">
        <v>49</v>
      </c>
      <c r="C6505" s="144" t="s">
        <v>9356</v>
      </c>
      <c r="D6505" s="145">
        <v>1</v>
      </c>
      <c r="E6505" s="147">
        <v>43503</v>
      </c>
    </row>
    <row r="6506" spans="1:5" s="7" customFormat="1">
      <c r="A6506" s="7" t="s">
        <v>49</v>
      </c>
      <c r="C6506" s="144" t="s">
        <v>9357</v>
      </c>
      <c r="D6506" s="145">
        <v>3</v>
      </c>
      <c r="E6506" s="147">
        <v>43503</v>
      </c>
    </row>
    <row r="6507" spans="1:5" s="7" customFormat="1">
      <c r="A6507" s="7" t="s">
        <v>49</v>
      </c>
      <c r="C6507" s="144" t="s">
        <v>9358</v>
      </c>
      <c r="D6507" s="145">
        <v>5</v>
      </c>
      <c r="E6507" s="147">
        <v>43503</v>
      </c>
    </row>
    <row r="6508" spans="1:5" s="7" customFormat="1">
      <c r="A6508" s="7" t="s">
        <v>49</v>
      </c>
      <c r="C6508" s="144" t="s">
        <v>9359</v>
      </c>
      <c r="D6508" s="145">
        <v>15</v>
      </c>
      <c r="E6508" s="147">
        <v>43503</v>
      </c>
    </row>
    <row r="6509" spans="1:5" s="7" customFormat="1">
      <c r="A6509" s="7" t="s">
        <v>49</v>
      </c>
      <c r="C6509" s="144" t="s">
        <v>9360</v>
      </c>
      <c r="D6509" s="145">
        <v>15</v>
      </c>
      <c r="E6509" s="147">
        <v>43503</v>
      </c>
    </row>
    <row r="6510" spans="1:5" s="7" customFormat="1">
      <c r="A6510" s="7" t="s">
        <v>49</v>
      </c>
      <c r="C6510" s="144" t="s">
        <v>9361</v>
      </c>
      <c r="D6510" s="145">
        <v>0</v>
      </c>
      <c r="E6510" s="147">
        <v>43503</v>
      </c>
    </row>
    <row r="6511" spans="1:5" s="7" customFormat="1">
      <c r="A6511" s="7" t="s">
        <v>49</v>
      </c>
      <c r="C6511" s="144" t="s">
        <v>9308</v>
      </c>
      <c r="D6511" s="145">
        <v>0</v>
      </c>
      <c r="E6511" s="147">
        <v>43503</v>
      </c>
    </row>
    <row r="6512" spans="1:5" s="7" customFormat="1">
      <c r="A6512" s="7" t="s">
        <v>49</v>
      </c>
      <c r="C6512" s="144" t="s">
        <v>9362</v>
      </c>
      <c r="D6512" s="145">
        <v>4</v>
      </c>
      <c r="E6512" s="147">
        <v>43503</v>
      </c>
    </row>
    <row r="6513" spans="1:5" s="7" customFormat="1">
      <c r="A6513" s="7" t="s">
        <v>49</v>
      </c>
      <c r="C6513" s="144" t="s">
        <v>9363</v>
      </c>
      <c r="D6513" s="145">
        <v>5</v>
      </c>
      <c r="E6513" s="147">
        <v>43503</v>
      </c>
    </row>
    <row r="6514" spans="1:5" s="7" customFormat="1">
      <c r="A6514" s="7" t="s">
        <v>49</v>
      </c>
      <c r="C6514" s="144" t="s">
        <v>9364</v>
      </c>
      <c r="D6514" s="145">
        <v>2</v>
      </c>
      <c r="E6514" s="147">
        <v>43503</v>
      </c>
    </row>
    <row r="6515" spans="1:5" s="7" customFormat="1">
      <c r="A6515" s="7" t="s">
        <v>49</v>
      </c>
      <c r="C6515" s="144" t="s">
        <v>9371</v>
      </c>
      <c r="D6515" s="145">
        <v>2</v>
      </c>
      <c r="E6515" s="147">
        <v>43503</v>
      </c>
    </row>
    <row r="6516" spans="1:5" s="7" customFormat="1">
      <c r="A6516" s="7" t="s">
        <v>49</v>
      </c>
      <c r="C6516" s="144" t="s">
        <v>9365</v>
      </c>
      <c r="D6516" s="145">
        <v>5</v>
      </c>
      <c r="E6516" s="147">
        <v>43503</v>
      </c>
    </row>
    <row r="6517" spans="1:5" s="7" customFormat="1">
      <c r="A6517" s="7" t="s">
        <v>49</v>
      </c>
      <c r="C6517" s="144" t="s">
        <v>9366</v>
      </c>
      <c r="D6517" s="145">
        <v>12</v>
      </c>
      <c r="E6517" s="147">
        <v>43503</v>
      </c>
    </row>
    <row r="6518" spans="1:5" s="7" customFormat="1">
      <c r="A6518" s="7" t="s">
        <v>49</v>
      </c>
      <c r="C6518" s="144" t="s">
        <v>9367</v>
      </c>
      <c r="D6518" s="145">
        <v>5</v>
      </c>
      <c r="E6518" s="147">
        <v>43503</v>
      </c>
    </row>
    <row r="6519" spans="1:5" s="7" customFormat="1">
      <c r="A6519" s="7" t="s">
        <v>49</v>
      </c>
      <c r="C6519" s="144" t="s">
        <v>9368</v>
      </c>
      <c r="D6519" s="145">
        <v>7</v>
      </c>
      <c r="E6519" s="147">
        <v>43503</v>
      </c>
    </row>
    <row r="6520" spans="1:5" s="7" customFormat="1">
      <c r="A6520" s="7" t="s">
        <v>49</v>
      </c>
      <c r="C6520" s="144" t="s">
        <v>9373</v>
      </c>
      <c r="D6520" s="145">
        <v>1</v>
      </c>
      <c r="E6520" s="147">
        <v>43503</v>
      </c>
    </row>
    <row r="6521" spans="1:5" s="7" customFormat="1">
      <c r="A6521" s="7" t="s">
        <v>49</v>
      </c>
      <c r="C6521" s="144" t="s">
        <v>9374</v>
      </c>
      <c r="D6521" s="145">
        <v>1</v>
      </c>
      <c r="E6521" s="147">
        <v>43503</v>
      </c>
    </row>
    <row r="6522" spans="1:5" s="7" customFormat="1">
      <c r="A6522" s="7" t="s">
        <v>49</v>
      </c>
      <c r="C6522" s="144" t="s">
        <v>9375</v>
      </c>
      <c r="D6522" s="145">
        <v>1</v>
      </c>
      <c r="E6522" s="147">
        <v>43503</v>
      </c>
    </row>
    <row r="6523" spans="1:5" s="7" customFormat="1">
      <c r="A6523" s="7" t="s">
        <v>49</v>
      </c>
      <c r="C6523" s="144" t="s">
        <v>9369</v>
      </c>
      <c r="D6523" s="145">
        <v>1</v>
      </c>
      <c r="E6523" s="147">
        <v>43503</v>
      </c>
    </row>
    <row r="6524" spans="1:5" s="7" customFormat="1">
      <c r="A6524" s="7" t="s">
        <v>49</v>
      </c>
      <c r="C6524" s="144" t="s">
        <v>9370</v>
      </c>
      <c r="D6524" s="145">
        <v>1</v>
      </c>
      <c r="E6524" s="147">
        <v>43503</v>
      </c>
    </row>
    <row r="6525" spans="1:5" s="7" customFormat="1">
      <c r="A6525" s="7" t="s">
        <v>49</v>
      </c>
      <c r="C6525" s="144" t="s">
        <v>9295</v>
      </c>
      <c r="D6525" s="145">
        <v>4</v>
      </c>
      <c r="E6525" s="147">
        <v>43503</v>
      </c>
    </row>
    <row r="6526" spans="1:5" s="7" customFormat="1">
      <c r="A6526" s="7" t="s">
        <v>49</v>
      </c>
      <c r="C6526" s="144" t="s">
        <v>9326</v>
      </c>
      <c r="D6526" s="145">
        <v>2</v>
      </c>
      <c r="E6526" s="147">
        <v>43503</v>
      </c>
    </row>
    <row r="6527" spans="1:5" s="7" customFormat="1">
      <c r="A6527" s="7" t="s">
        <v>49</v>
      </c>
      <c r="C6527" s="144" t="s">
        <v>9320</v>
      </c>
      <c r="D6527" s="145">
        <v>0</v>
      </c>
      <c r="E6527" s="147">
        <v>43503</v>
      </c>
    </row>
    <row r="6528" spans="1:5" s="7" customFormat="1">
      <c r="A6528" s="7" t="s">
        <v>49</v>
      </c>
      <c r="C6528" s="144" t="s">
        <v>9321</v>
      </c>
      <c r="D6528" s="145">
        <v>20</v>
      </c>
      <c r="E6528" s="147">
        <v>43503</v>
      </c>
    </row>
    <row r="6529" spans="1:5" s="7" customFormat="1">
      <c r="A6529" s="7" t="s">
        <v>49</v>
      </c>
      <c r="C6529" s="144" t="s">
        <v>9296</v>
      </c>
      <c r="D6529" s="145">
        <v>6</v>
      </c>
      <c r="E6529" s="147">
        <v>43503</v>
      </c>
    </row>
    <row r="6530" spans="1:5" s="7" customFormat="1">
      <c r="A6530" s="7" t="s">
        <v>49</v>
      </c>
      <c r="C6530" s="144" t="s">
        <v>9297</v>
      </c>
      <c r="D6530" s="145">
        <v>10</v>
      </c>
      <c r="E6530" s="147">
        <v>43503</v>
      </c>
    </row>
    <row r="6531" spans="1:5" s="7" customFormat="1">
      <c r="A6531" s="7" t="s">
        <v>49</v>
      </c>
      <c r="C6531" s="144" t="s">
        <v>9298</v>
      </c>
      <c r="D6531" s="145">
        <v>0</v>
      </c>
      <c r="E6531" s="147">
        <v>43503</v>
      </c>
    </row>
    <row r="6532" spans="1:5" s="7" customFormat="1">
      <c r="A6532" s="7" t="s">
        <v>49</v>
      </c>
      <c r="C6532" s="144" t="s">
        <v>9322</v>
      </c>
      <c r="D6532" s="145">
        <v>15</v>
      </c>
      <c r="E6532" s="147">
        <v>43503</v>
      </c>
    </row>
    <row r="6533" spans="1:5" s="7" customFormat="1">
      <c r="A6533" s="7" t="s">
        <v>49</v>
      </c>
      <c r="C6533" s="144" t="s">
        <v>9323</v>
      </c>
      <c r="D6533" s="145">
        <v>20</v>
      </c>
      <c r="E6533" s="147">
        <v>43503</v>
      </c>
    </row>
    <row r="6534" spans="1:5" s="7" customFormat="1">
      <c r="A6534" s="7" t="s">
        <v>49</v>
      </c>
      <c r="C6534" s="144" t="s">
        <v>9324</v>
      </c>
      <c r="D6534" s="145">
        <v>0</v>
      </c>
      <c r="E6534" s="147">
        <v>43503</v>
      </c>
    </row>
    <row r="6535" spans="1:5" s="7" customFormat="1">
      <c r="A6535" s="7" t="s">
        <v>49</v>
      </c>
      <c r="C6535" s="144" t="s">
        <v>9325</v>
      </c>
      <c r="D6535" s="145">
        <v>0</v>
      </c>
      <c r="E6535" s="147">
        <v>43503</v>
      </c>
    </row>
    <row r="6536" spans="1:5" s="7" customFormat="1">
      <c r="A6536" s="7" t="s">
        <v>49</v>
      </c>
      <c r="C6536" s="144" t="s">
        <v>9299</v>
      </c>
      <c r="D6536" s="145">
        <v>10</v>
      </c>
      <c r="E6536" s="147">
        <v>43503</v>
      </c>
    </row>
    <row r="6537" spans="1:5" s="7" customFormat="1">
      <c r="A6537" s="7" t="s">
        <v>49</v>
      </c>
      <c r="C6537" s="144" t="s">
        <v>9300</v>
      </c>
      <c r="D6537" s="145">
        <v>10</v>
      </c>
      <c r="E6537" s="147">
        <v>43503</v>
      </c>
    </row>
    <row r="6538" spans="1:5" s="7" customFormat="1">
      <c r="A6538" s="7" t="s">
        <v>49</v>
      </c>
      <c r="C6538" s="144" t="s">
        <v>9301</v>
      </c>
      <c r="D6538" s="145">
        <v>2</v>
      </c>
      <c r="E6538" s="147">
        <v>43503</v>
      </c>
    </row>
    <row r="6539" spans="1:5" s="7" customFormat="1">
      <c r="A6539" s="7" t="s">
        <v>49</v>
      </c>
      <c r="C6539" s="144" t="s">
        <v>9302</v>
      </c>
      <c r="D6539" s="145">
        <v>5</v>
      </c>
      <c r="E6539" s="147">
        <v>43503</v>
      </c>
    </row>
    <row r="6540" spans="1:5" s="7" customFormat="1">
      <c r="A6540" s="7" t="s">
        <v>49</v>
      </c>
      <c r="C6540" s="144" t="s">
        <v>9303</v>
      </c>
      <c r="D6540" s="145">
        <v>5</v>
      </c>
      <c r="E6540" s="147">
        <v>43503</v>
      </c>
    </row>
    <row r="6541" spans="1:5" s="7" customFormat="1">
      <c r="A6541" s="7" t="s">
        <v>49</v>
      </c>
      <c r="C6541" s="144" t="s">
        <v>9304</v>
      </c>
      <c r="D6541" s="145">
        <v>10</v>
      </c>
      <c r="E6541" s="147">
        <v>43503</v>
      </c>
    </row>
    <row r="6542" spans="1:5" s="7" customFormat="1">
      <c r="A6542" s="7" t="s">
        <v>49</v>
      </c>
      <c r="C6542" s="144" t="s">
        <v>9305</v>
      </c>
      <c r="D6542" s="145">
        <v>4</v>
      </c>
      <c r="E6542" s="147">
        <v>43503</v>
      </c>
    </row>
    <row r="6543" spans="1:5" s="7" customFormat="1">
      <c r="A6543" s="7" t="s">
        <v>49</v>
      </c>
      <c r="C6543" s="144" t="s">
        <v>9306</v>
      </c>
      <c r="D6543" s="145">
        <v>1</v>
      </c>
      <c r="E6543" s="147">
        <v>43503</v>
      </c>
    </row>
    <row r="6544" spans="1:5" s="7" customFormat="1">
      <c r="A6544" s="7" t="s">
        <v>49</v>
      </c>
      <c r="C6544" s="144" t="s">
        <v>9307</v>
      </c>
      <c r="D6544" s="145">
        <v>5</v>
      </c>
      <c r="E6544" s="147">
        <v>43503</v>
      </c>
    </row>
    <row r="6545" spans="1:5" s="7" customFormat="1">
      <c r="A6545" s="7" t="s">
        <v>49</v>
      </c>
      <c r="C6545" s="144" t="s">
        <v>9308</v>
      </c>
      <c r="D6545" s="145">
        <v>1</v>
      </c>
      <c r="E6545" s="147">
        <v>43503</v>
      </c>
    </row>
    <row r="6546" spans="1:5" s="7" customFormat="1">
      <c r="A6546" s="7" t="s">
        <v>49</v>
      </c>
      <c r="C6546" s="144" t="s">
        <v>9309</v>
      </c>
      <c r="D6546" s="145">
        <v>0</v>
      </c>
      <c r="E6546" s="147">
        <v>43503</v>
      </c>
    </row>
    <row r="6547" spans="1:5" s="7" customFormat="1">
      <c r="A6547" s="7" t="s">
        <v>49</v>
      </c>
      <c r="C6547" s="144" t="s">
        <v>9310</v>
      </c>
      <c r="D6547" s="145">
        <v>2</v>
      </c>
      <c r="E6547" s="147">
        <v>43503</v>
      </c>
    </row>
    <row r="6548" spans="1:5" s="7" customFormat="1">
      <c r="A6548" s="7" t="s">
        <v>49</v>
      </c>
      <c r="C6548" s="144" t="s">
        <v>9311</v>
      </c>
      <c r="D6548" s="145">
        <v>7</v>
      </c>
      <c r="E6548" s="147">
        <v>43503</v>
      </c>
    </row>
    <row r="6549" spans="1:5" s="7" customFormat="1">
      <c r="A6549" s="7" t="s">
        <v>49</v>
      </c>
      <c r="C6549" s="144" t="s">
        <v>9312</v>
      </c>
      <c r="D6549" s="145">
        <v>10</v>
      </c>
      <c r="E6549" s="147">
        <v>43503</v>
      </c>
    </row>
    <row r="6550" spans="1:5" s="7" customFormat="1">
      <c r="A6550" s="7" t="s">
        <v>49</v>
      </c>
      <c r="C6550" s="144" t="s">
        <v>9313</v>
      </c>
      <c r="D6550" s="145">
        <v>1</v>
      </c>
      <c r="E6550" s="147">
        <v>43503</v>
      </c>
    </row>
    <row r="6551" spans="1:5" s="7" customFormat="1">
      <c r="A6551" s="7" t="s">
        <v>49</v>
      </c>
      <c r="C6551" s="144" t="s">
        <v>9314</v>
      </c>
      <c r="D6551" s="145">
        <v>0</v>
      </c>
      <c r="E6551" s="147">
        <v>43503</v>
      </c>
    </row>
    <row r="6552" spans="1:5" s="7" customFormat="1">
      <c r="A6552" s="7" t="s">
        <v>49</v>
      </c>
      <c r="C6552" s="144" t="s">
        <v>9367</v>
      </c>
      <c r="D6552" s="145">
        <v>2</v>
      </c>
      <c r="E6552" s="147">
        <v>43503</v>
      </c>
    </row>
    <row r="6553" spans="1:5" s="7" customFormat="1">
      <c r="A6553" s="7" t="s">
        <v>49</v>
      </c>
      <c r="C6553" s="144" t="s">
        <v>9315</v>
      </c>
      <c r="D6553" s="145">
        <v>5</v>
      </c>
      <c r="E6553" s="147">
        <v>43503</v>
      </c>
    </row>
    <row r="6554" spans="1:5" s="7" customFormat="1">
      <c r="A6554" s="7" t="s">
        <v>49</v>
      </c>
      <c r="C6554" s="144" t="s">
        <v>9316</v>
      </c>
      <c r="D6554" s="145">
        <v>2</v>
      </c>
      <c r="E6554" s="147">
        <v>43503</v>
      </c>
    </row>
    <row r="6555" spans="1:5" s="7" customFormat="1">
      <c r="A6555" s="7" t="s">
        <v>49</v>
      </c>
      <c r="C6555" s="144" t="s">
        <v>9317</v>
      </c>
      <c r="D6555" s="145">
        <v>4</v>
      </c>
      <c r="E6555" s="147">
        <v>43503</v>
      </c>
    </row>
    <row r="6556" spans="1:5" s="7" customFormat="1">
      <c r="A6556" s="7" t="s">
        <v>49</v>
      </c>
      <c r="C6556" s="144" t="s">
        <v>9318</v>
      </c>
      <c r="D6556" s="145">
        <v>10</v>
      </c>
      <c r="E6556" s="147">
        <v>43503</v>
      </c>
    </row>
    <row r="6557" spans="1:5" s="7" customFormat="1">
      <c r="A6557" s="7" t="s">
        <v>49</v>
      </c>
      <c r="C6557" s="144" t="s">
        <v>9319</v>
      </c>
      <c r="D6557" s="145">
        <v>1</v>
      </c>
      <c r="E6557" s="147">
        <v>43503</v>
      </c>
    </row>
    <row r="6558" spans="1:5" s="7" customFormat="1">
      <c r="A6558" s="7" t="s">
        <v>49</v>
      </c>
      <c r="C6558" s="144" t="s">
        <v>9415</v>
      </c>
      <c r="D6558" s="145">
        <v>6</v>
      </c>
      <c r="E6558" s="147">
        <v>43503</v>
      </c>
    </row>
    <row r="6559" spans="1:5" s="7" customFormat="1">
      <c r="A6559" s="7" t="s">
        <v>49</v>
      </c>
      <c r="C6559" s="144" t="s">
        <v>9416</v>
      </c>
      <c r="D6559" s="145">
        <v>1</v>
      </c>
      <c r="E6559" s="147">
        <v>43503</v>
      </c>
    </row>
    <row r="6560" spans="1:5" s="7" customFormat="1">
      <c r="A6560" s="7" t="s">
        <v>49</v>
      </c>
      <c r="C6560" s="144" t="s">
        <v>9338</v>
      </c>
      <c r="D6560" s="145">
        <v>0</v>
      </c>
      <c r="E6560" s="147">
        <v>43503</v>
      </c>
    </row>
    <row r="6561" spans="1:5" s="7" customFormat="1">
      <c r="A6561" s="7" t="s">
        <v>49</v>
      </c>
      <c r="C6561" s="144" t="s">
        <v>9417</v>
      </c>
      <c r="D6561" s="145">
        <v>14</v>
      </c>
      <c r="E6561" s="147">
        <v>43503</v>
      </c>
    </row>
    <row r="6562" spans="1:5" s="7" customFormat="1">
      <c r="A6562" s="7" t="s">
        <v>49</v>
      </c>
      <c r="C6562" s="144" t="s">
        <v>9418</v>
      </c>
      <c r="D6562" s="145">
        <v>27</v>
      </c>
      <c r="E6562" s="147">
        <v>43503</v>
      </c>
    </row>
    <row r="6563" spans="1:5" s="7" customFormat="1">
      <c r="A6563" s="7" t="s">
        <v>49</v>
      </c>
      <c r="C6563" s="144" t="s">
        <v>9419</v>
      </c>
      <c r="D6563" s="145">
        <v>4</v>
      </c>
      <c r="E6563" s="147">
        <v>43503</v>
      </c>
    </row>
    <row r="6564" spans="1:5" s="7" customFormat="1">
      <c r="A6564" s="7" t="s">
        <v>49</v>
      </c>
      <c r="C6564" s="144" t="s">
        <v>9420</v>
      </c>
      <c r="D6564" s="145">
        <v>25</v>
      </c>
      <c r="E6564" s="147">
        <v>43503</v>
      </c>
    </row>
    <row r="6565" spans="1:5" s="7" customFormat="1">
      <c r="A6565" s="7" t="s">
        <v>49</v>
      </c>
      <c r="C6565" s="144" t="s">
        <v>9421</v>
      </c>
      <c r="D6565" s="145">
        <v>5</v>
      </c>
      <c r="E6565" s="147">
        <v>43503</v>
      </c>
    </row>
    <row r="6566" spans="1:5" s="7" customFormat="1">
      <c r="A6566" s="7" t="s">
        <v>49</v>
      </c>
      <c r="C6566" s="144" t="s">
        <v>9422</v>
      </c>
      <c r="D6566" s="145">
        <v>21</v>
      </c>
      <c r="E6566" s="147">
        <v>43503</v>
      </c>
    </row>
    <row r="6567" spans="1:5" s="7" customFormat="1">
      <c r="A6567" s="7" t="s">
        <v>49</v>
      </c>
      <c r="C6567" s="144" t="s">
        <v>9423</v>
      </c>
      <c r="D6567" s="145">
        <v>2</v>
      </c>
      <c r="E6567" s="147">
        <v>43503</v>
      </c>
    </row>
    <row r="6568" spans="1:5" s="7" customFormat="1">
      <c r="A6568" s="7" t="s">
        <v>49</v>
      </c>
      <c r="C6568" s="144" t="s">
        <v>9424</v>
      </c>
      <c r="D6568" s="145">
        <v>8</v>
      </c>
      <c r="E6568" s="147">
        <v>43503</v>
      </c>
    </row>
    <row r="6569" spans="1:5" s="7" customFormat="1">
      <c r="A6569" s="7" t="s">
        <v>49</v>
      </c>
      <c r="C6569" s="144" t="s">
        <v>9349</v>
      </c>
      <c r="D6569" s="145">
        <v>43</v>
      </c>
      <c r="E6569" s="147">
        <v>43503</v>
      </c>
    </row>
    <row r="6570" spans="1:5" s="7" customFormat="1">
      <c r="A6570" s="7" t="s">
        <v>49</v>
      </c>
      <c r="C6570" s="144" t="s">
        <v>9425</v>
      </c>
      <c r="D6570" s="145">
        <v>13</v>
      </c>
      <c r="E6570" s="147">
        <v>43503</v>
      </c>
    </row>
    <row r="6571" spans="1:5" s="7" customFormat="1">
      <c r="A6571" s="7" t="s">
        <v>49</v>
      </c>
      <c r="C6571" s="144" t="s">
        <v>9426</v>
      </c>
      <c r="D6571" s="145">
        <v>34</v>
      </c>
      <c r="E6571" s="147">
        <v>43503</v>
      </c>
    </row>
    <row r="6572" spans="1:5" s="7" customFormat="1">
      <c r="A6572" s="7" t="s">
        <v>49</v>
      </c>
      <c r="C6572" s="144" t="s">
        <v>9427</v>
      </c>
      <c r="D6572" s="145">
        <v>25</v>
      </c>
      <c r="E6572" s="147">
        <v>43503</v>
      </c>
    </row>
    <row r="6573" spans="1:5" s="7" customFormat="1">
      <c r="A6573" s="7" t="s">
        <v>49</v>
      </c>
      <c r="C6573" s="144" t="s">
        <v>9428</v>
      </c>
      <c r="D6573" s="145">
        <v>0</v>
      </c>
      <c r="E6573" s="147">
        <v>43503</v>
      </c>
    </row>
    <row r="6574" spans="1:5" s="7" customFormat="1">
      <c r="A6574" s="7" t="s">
        <v>49</v>
      </c>
      <c r="C6574" s="144" t="s">
        <v>9446</v>
      </c>
      <c r="D6574" s="145">
        <v>0</v>
      </c>
      <c r="E6574" s="147">
        <v>43503</v>
      </c>
    </row>
    <row r="6575" spans="1:5" s="7" customFormat="1">
      <c r="A6575" s="7" t="s">
        <v>49</v>
      </c>
      <c r="C6575" s="144" t="s">
        <v>9429</v>
      </c>
      <c r="D6575" s="145">
        <v>29</v>
      </c>
      <c r="E6575" s="147">
        <v>43503</v>
      </c>
    </row>
    <row r="6576" spans="1:5" s="7" customFormat="1">
      <c r="A6576" s="7" t="s">
        <v>49</v>
      </c>
      <c r="C6576" s="144" t="s">
        <v>9430</v>
      </c>
      <c r="D6576" s="145">
        <v>23</v>
      </c>
      <c r="E6576" s="147">
        <v>43503</v>
      </c>
    </row>
    <row r="6577" spans="1:5" s="7" customFormat="1">
      <c r="A6577" s="7" t="s">
        <v>49</v>
      </c>
      <c r="C6577" s="144" t="s">
        <v>9431</v>
      </c>
      <c r="D6577" s="145">
        <v>4</v>
      </c>
      <c r="E6577" s="147">
        <v>43503</v>
      </c>
    </row>
    <row r="6578" spans="1:5" s="7" customFormat="1">
      <c r="A6578" s="7" t="s">
        <v>49</v>
      </c>
      <c r="C6578" s="144" t="s">
        <v>9432</v>
      </c>
      <c r="D6578" s="145">
        <v>2</v>
      </c>
      <c r="E6578" s="147">
        <v>43503</v>
      </c>
    </row>
    <row r="6579" spans="1:5" s="7" customFormat="1">
      <c r="A6579" s="7" t="s">
        <v>49</v>
      </c>
      <c r="C6579" s="144" t="s">
        <v>9433</v>
      </c>
      <c r="D6579" s="145">
        <v>26</v>
      </c>
      <c r="E6579" s="147">
        <v>43503</v>
      </c>
    </row>
    <row r="6580" spans="1:5" s="7" customFormat="1">
      <c r="A6580" s="7" t="s">
        <v>49</v>
      </c>
      <c r="C6580" s="144" t="s">
        <v>9305</v>
      </c>
      <c r="D6580" s="145">
        <v>0</v>
      </c>
      <c r="E6580" s="147">
        <v>43503</v>
      </c>
    </row>
    <row r="6581" spans="1:5" s="7" customFormat="1">
      <c r="A6581" s="7" t="s">
        <v>49</v>
      </c>
      <c r="C6581" s="144" t="s">
        <v>9361</v>
      </c>
      <c r="D6581" s="145">
        <v>5</v>
      </c>
      <c r="E6581" s="147">
        <v>43503</v>
      </c>
    </row>
    <row r="6582" spans="1:5" s="7" customFormat="1">
      <c r="A6582" s="7" t="s">
        <v>49</v>
      </c>
      <c r="C6582" s="144" t="s">
        <v>9434</v>
      </c>
      <c r="D6582" s="145">
        <v>7</v>
      </c>
      <c r="E6582" s="147">
        <v>43503</v>
      </c>
    </row>
    <row r="6583" spans="1:5" s="7" customFormat="1">
      <c r="A6583" s="7" t="s">
        <v>49</v>
      </c>
      <c r="C6583" s="144" t="s">
        <v>9435</v>
      </c>
      <c r="D6583" s="145">
        <v>1</v>
      </c>
      <c r="E6583" s="147">
        <v>43503</v>
      </c>
    </row>
    <row r="6584" spans="1:5" s="7" customFormat="1">
      <c r="A6584" s="7" t="s">
        <v>49</v>
      </c>
      <c r="C6584" s="144" t="s">
        <v>9436</v>
      </c>
      <c r="D6584" s="145">
        <v>0</v>
      </c>
      <c r="E6584" s="147">
        <v>43503</v>
      </c>
    </row>
    <row r="6585" spans="1:5" s="7" customFormat="1">
      <c r="A6585" s="7" t="s">
        <v>49</v>
      </c>
      <c r="C6585" s="144" t="s">
        <v>9437</v>
      </c>
      <c r="D6585" s="145">
        <v>3</v>
      </c>
      <c r="E6585" s="147">
        <v>43503</v>
      </c>
    </row>
    <row r="6586" spans="1:5" s="7" customFormat="1">
      <c r="A6586" s="7" t="s">
        <v>49</v>
      </c>
      <c r="C6586" s="144" t="s">
        <v>9438</v>
      </c>
      <c r="D6586" s="145">
        <v>14</v>
      </c>
      <c r="E6586" s="147">
        <v>43503</v>
      </c>
    </row>
    <row r="6587" spans="1:5" s="7" customFormat="1">
      <c r="A6587" s="7" t="s">
        <v>49</v>
      </c>
      <c r="C6587" s="144" t="s">
        <v>9448</v>
      </c>
      <c r="D6587" s="145">
        <v>1</v>
      </c>
      <c r="E6587" s="147">
        <v>43503</v>
      </c>
    </row>
    <row r="6588" spans="1:5" s="7" customFormat="1">
      <c r="A6588" s="7" t="s">
        <v>49</v>
      </c>
      <c r="C6588" s="144" t="s">
        <v>9439</v>
      </c>
      <c r="D6588" s="145">
        <v>8</v>
      </c>
      <c r="E6588" s="147">
        <v>43503</v>
      </c>
    </row>
    <row r="6589" spans="1:5" s="7" customFormat="1">
      <c r="A6589" s="7" t="s">
        <v>49</v>
      </c>
      <c r="C6589" s="144" t="s">
        <v>9440</v>
      </c>
      <c r="D6589" s="145">
        <v>3</v>
      </c>
      <c r="E6589" s="147">
        <v>43503</v>
      </c>
    </row>
    <row r="6590" spans="1:5" s="7" customFormat="1">
      <c r="A6590" s="7" t="s">
        <v>49</v>
      </c>
      <c r="C6590" s="144" t="s">
        <v>9441</v>
      </c>
      <c r="D6590" s="145">
        <v>1</v>
      </c>
      <c r="E6590" s="147">
        <v>43503</v>
      </c>
    </row>
    <row r="6591" spans="1:5" s="7" customFormat="1">
      <c r="A6591" s="7" t="s">
        <v>49</v>
      </c>
      <c r="C6591" s="144" t="s">
        <v>9442</v>
      </c>
      <c r="D6591" s="145">
        <v>12</v>
      </c>
      <c r="E6591" s="147">
        <v>43503</v>
      </c>
    </row>
    <row r="6592" spans="1:5" s="7" customFormat="1">
      <c r="A6592" s="7" t="s">
        <v>49</v>
      </c>
      <c r="C6592" s="144" t="s">
        <v>9449</v>
      </c>
      <c r="D6592" s="145">
        <v>4</v>
      </c>
      <c r="E6592" s="147">
        <v>43503</v>
      </c>
    </row>
    <row r="6593" spans="1:5" s="7" customFormat="1">
      <c r="A6593" s="7" t="s">
        <v>49</v>
      </c>
      <c r="C6593" s="144" t="s">
        <v>9443</v>
      </c>
      <c r="D6593" s="145">
        <v>8</v>
      </c>
      <c r="E6593" s="147">
        <v>43503</v>
      </c>
    </row>
    <row r="6594" spans="1:5" s="7" customFormat="1">
      <c r="A6594" s="7" t="s">
        <v>49</v>
      </c>
      <c r="C6594" s="144" t="s">
        <v>9445</v>
      </c>
      <c r="D6594" s="145">
        <v>5</v>
      </c>
      <c r="E6594" s="147">
        <v>43503</v>
      </c>
    </row>
    <row r="6595" spans="1:5" s="7" customFormat="1">
      <c r="A6595" s="7" t="s">
        <v>49</v>
      </c>
      <c r="C6595" s="144" t="s">
        <v>9444</v>
      </c>
      <c r="D6595" s="145">
        <v>5</v>
      </c>
      <c r="E6595" s="147">
        <v>43503</v>
      </c>
    </row>
    <row r="6596" spans="1:5" s="7" customFormat="1">
      <c r="A6596" s="7" t="s">
        <v>49</v>
      </c>
      <c r="C6596" s="144" t="s">
        <v>9447</v>
      </c>
      <c r="D6596" s="145">
        <v>0</v>
      </c>
      <c r="E6596" s="147">
        <v>43503</v>
      </c>
    </row>
    <row r="6597" spans="1:5" s="7" customFormat="1">
      <c r="A6597" s="7" t="s">
        <v>49</v>
      </c>
      <c r="C6597" s="144" t="s">
        <v>9570</v>
      </c>
      <c r="D6597" s="145">
        <v>0</v>
      </c>
      <c r="E6597" s="147">
        <v>43503</v>
      </c>
    </row>
    <row r="6598" spans="1:5" s="7" customFormat="1">
      <c r="A6598" s="7" t="s">
        <v>49</v>
      </c>
      <c r="C6598" s="144" t="s">
        <v>9686</v>
      </c>
      <c r="D6598" s="145">
        <v>0</v>
      </c>
      <c r="E6598" s="147">
        <v>43503</v>
      </c>
    </row>
    <row r="6599" spans="1:5" s="7" customFormat="1">
      <c r="A6599" s="7" t="s">
        <v>49</v>
      </c>
      <c r="C6599" s="144" t="s">
        <v>9613</v>
      </c>
      <c r="D6599" s="145">
        <v>0</v>
      </c>
      <c r="E6599" s="147">
        <v>43503</v>
      </c>
    </row>
    <row r="6600" spans="1:5" s="7" customFormat="1">
      <c r="A6600" s="7" t="s">
        <v>49</v>
      </c>
      <c r="C6600" s="144" t="s">
        <v>9390</v>
      </c>
      <c r="D6600" s="145">
        <v>0</v>
      </c>
      <c r="E6600" s="147">
        <v>43503</v>
      </c>
    </row>
    <row r="6601" spans="1:5" s="7" customFormat="1">
      <c r="A6601" s="7" t="s">
        <v>49</v>
      </c>
      <c r="C6601" s="144" t="s">
        <v>9389</v>
      </c>
      <c r="D6601" s="145">
        <v>0</v>
      </c>
      <c r="E6601" s="147">
        <v>43503</v>
      </c>
    </row>
    <row r="6602" spans="1:5" s="7" customFormat="1">
      <c r="A6602" s="7" t="s">
        <v>49</v>
      </c>
      <c r="C6602" s="144" t="s">
        <v>9376</v>
      </c>
      <c r="D6602" s="145">
        <v>0</v>
      </c>
      <c r="E6602" s="147">
        <v>43503</v>
      </c>
    </row>
    <row r="6603" spans="1:5" s="7" customFormat="1">
      <c r="A6603" s="7" t="s">
        <v>49</v>
      </c>
      <c r="C6603" s="144" t="s">
        <v>9687</v>
      </c>
      <c r="D6603" s="145">
        <v>0</v>
      </c>
      <c r="E6603" s="147">
        <v>43503</v>
      </c>
    </row>
    <row r="6604" spans="1:5" s="7" customFormat="1">
      <c r="A6604" s="7" t="s">
        <v>49</v>
      </c>
      <c r="C6604" s="144" t="s">
        <v>9688</v>
      </c>
      <c r="D6604" s="145">
        <v>0</v>
      </c>
      <c r="E6604" s="147">
        <v>43503</v>
      </c>
    </row>
    <row r="6605" spans="1:5" s="7" customFormat="1">
      <c r="A6605" s="7" t="s">
        <v>49</v>
      </c>
      <c r="C6605" s="144" t="s">
        <v>9689</v>
      </c>
      <c r="D6605" s="145">
        <v>0</v>
      </c>
      <c r="E6605" s="147">
        <v>43503</v>
      </c>
    </row>
    <row r="6606" spans="1:5" s="7" customFormat="1">
      <c r="A6606" s="7" t="s">
        <v>49</v>
      </c>
      <c r="C6606" s="144" t="s">
        <v>9690</v>
      </c>
      <c r="D6606" s="145">
        <v>0</v>
      </c>
      <c r="E6606" s="147">
        <v>43503</v>
      </c>
    </row>
    <row r="6607" spans="1:5" s="7" customFormat="1">
      <c r="A6607" s="7" t="s">
        <v>49</v>
      </c>
      <c r="C6607" s="144" t="s">
        <v>9669</v>
      </c>
      <c r="D6607" s="145">
        <v>0</v>
      </c>
      <c r="E6607" s="147">
        <v>43503</v>
      </c>
    </row>
    <row r="6608" spans="1:5" s="7" customFormat="1">
      <c r="A6608" s="7" t="s">
        <v>49</v>
      </c>
      <c r="C6608" s="144" t="s">
        <v>9691</v>
      </c>
      <c r="D6608" s="145">
        <v>0</v>
      </c>
      <c r="E6608" s="147">
        <v>43503</v>
      </c>
    </row>
    <row r="6609" spans="1:5" s="7" customFormat="1">
      <c r="A6609" s="7" t="s">
        <v>49</v>
      </c>
      <c r="C6609" s="144" t="s">
        <v>9692</v>
      </c>
      <c r="D6609" s="145">
        <v>0</v>
      </c>
      <c r="E6609" s="147">
        <v>43503</v>
      </c>
    </row>
    <row r="6610" spans="1:5" s="7" customFormat="1">
      <c r="A6610" s="7" t="s">
        <v>49</v>
      </c>
      <c r="C6610" s="144" t="s">
        <v>9693</v>
      </c>
      <c r="D6610" s="145">
        <v>0</v>
      </c>
      <c r="E6610" s="147">
        <v>43503</v>
      </c>
    </row>
    <row r="6611" spans="1:5" s="7" customFormat="1">
      <c r="A6611" s="7" t="s">
        <v>49</v>
      </c>
      <c r="C6611" s="144" t="s">
        <v>9694</v>
      </c>
      <c r="D6611" s="145">
        <v>0</v>
      </c>
      <c r="E6611" s="147">
        <v>43503</v>
      </c>
    </row>
    <row r="6612" spans="1:5" s="7" customFormat="1">
      <c r="A6612" s="7" t="s">
        <v>49</v>
      </c>
      <c r="C6612" s="144" t="s">
        <v>9337</v>
      </c>
      <c r="D6612" s="145">
        <v>0</v>
      </c>
      <c r="E6612" s="147">
        <v>43503</v>
      </c>
    </row>
    <row r="6613" spans="1:5" s="7" customFormat="1">
      <c r="A6613" s="7" t="s">
        <v>49</v>
      </c>
      <c r="C6613" s="144" t="s">
        <v>9338</v>
      </c>
      <c r="D6613" s="145">
        <v>0</v>
      </c>
      <c r="E6613" s="147">
        <v>43503</v>
      </c>
    </row>
    <row r="6614" spans="1:5" s="7" customFormat="1">
      <c r="A6614" s="7" t="s">
        <v>49</v>
      </c>
      <c r="C6614" s="144" t="s">
        <v>9339</v>
      </c>
      <c r="D6614" s="145">
        <v>0</v>
      </c>
      <c r="E6614" s="147">
        <v>43503</v>
      </c>
    </row>
    <row r="6615" spans="1:5" s="7" customFormat="1">
      <c r="A6615" s="7" t="s">
        <v>49</v>
      </c>
      <c r="C6615" s="144" t="s">
        <v>9695</v>
      </c>
      <c r="D6615" s="145">
        <v>0</v>
      </c>
      <c r="E6615" s="147">
        <v>43503</v>
      </c>
    </row>
    <row r="6616" spans="1:5" s="7" customFormat="1">
      <c r="A6616" s="7" t="s">
        <v>49</v>
      </c>
      <c r="C6616" s="144" t="s">
        <v>9696</v>
      </c>
      <c r="D6616" s="145">
        <v>0</v>
      </c>
      <c r="E6616" s="147">
        <v>43503</v>
      </c>
    </row>
    <row r="6617" spans="1:5" s="7" customFormat="1">
      <c r="A6617" s="7" t="s">
        <v>49</v>
      </c>
      <c r="C6617" s="144" t="s">
        <v>9697</v>
      </c>
      <c r="D6617" s="145">
        <v>0</v>
      </c>
      <c r="E6617" s="147">
        <v>43503</v>
      </c>
    </row>
    <row r="6618" spans="1:5" s="7" customFormat="1">
      <c r="A6618" s="7" t="s">
        <v>49</v>
      </c>
      <c r="C6618" s="144" t="s">
        <v>9698</v>
      </c>
      <c r="D6618" s="145">
        <v>0</v>
      </c>
      <c r="E6618" s="147">
        <v>43503</v>
      </c>
    </row>
    <row r="6619" spans="1:5" s="7" customFormat="1">
      <c r="A6619" s="7" t="s">
        <v>49</v>
      </c>
      <c r="C6619" s="144" t="s">
        <v>9699</v>
      </c>
      <c r="D6619" s="145">
        <v>0</v>
      </c>
      <c r="E6619" s="147">
        <v>43503</v>
      </c>
    </row>
    <row r="6620" spans="1:5" s="7" customFormat="1">
      <c r="A6620" s="7" t="s">
        <v>49</v>
      </c>
      <c r="C6620" s="144" t="s">
        <v>9700</v>
      </c>
      <c r="D6620" s="145">
        <v>0</v>
      </c>
      <c r="E6620" s="147">
        <v>43503</v>
      </c>
    </row>
    <row r="6621" spans="1:5" s="7" customFormat="1">
      <c r="A6621" s="7" t="s">
        <v>49</v>
      </c>
      <c r="C6621" s="144" t="s">
        <v>9701</v>
      </c>
      <c r="D6621" s="145">
        <v>0</v>
      </c>
      <c r="E6621" s="147">
        <v>43503</v>
      </c>
    </row>
    <row r="6622" spans="1:5" s="7" customFormat="1">
      <c r="A6622" s="7" t="s">
        <v>49</v>
      </c>
      <c r="C6622" s="144" t="s">
        <v>9702</v>
      </c>
      <c r="D6622" s="145">
        <v>0</v>
      </c>
      <c r="E6622" s="147">
        <v>43503</v>
      </c>
    </row>
    <row r="6623" spans="1:5" s="7" customFormat="1">
      <c r="A6623" s="7" t="s">
        <v>49</v>
      </c>
      <c r="C6623" s="144" t="s">
        <v>9703</v>
      </c>
      <c r="D6623" s="145">
        <v>0</v>
      </c>
      <c r="E6623" s="147">
        <v>43503</v>
      </c>
    </row>
    <row r="6624" spans="1:5" s="7" customFormat="1">
      <c r="A6624" s="7" t="s">
        <v>49</v>
      </c>
      <c r="C6624" s="144" t="s">
        <v>9704</v>
      </c>
      <c r="D6624" s="145">
        <v>0</v>
      </c>
      <c r="E6624" s="147">
        <v>43503</v>
      </c>
    </row>
    <row r="6625" spans="1:5" s="7" customFormat="1">
      <c r="A6625" s="7" t="s">
        <v>49</v>
      </c>
      <c r="C6625" s="144" t="s">
        <v>9705</v>
      </c>
      <c r="D6625" s="145">
        <v>0</v>
      </c>
      <c r="E6625" s="147">
        <v>43503</v>
      </c>
    </row>
    <row r="6626" spans="1:5" s="7" customFormat="1">
      <c r="A6626" s="7" t="s">
        <v>49</v>
      </c>
      <c r="C6626" s="144" t="s">
        <v>9706</v>
      </c>
      <c r="D6626" s="145">
        <v>0</v>
      </c>
      <c r="E6626" s="147">
        <v>43503</v>
      </c>
    </row>
    <row r="6627" spans="1:5" s="7" customFormat="1">
      <c r="A6627" s="7" t="s">
        <v>49</v>
      </c>
      <c r="C6627" s="144" t="s">
        <v>9707</v>
      </c>
      <c r="D6627" s="145">
        <v>0</v>
      </c>
      <c r="E6627" s="147">
        <v>43503</v>
      </c>
    </row>
    <row r="6628" spans="1:5" s="7" customFormat="1">
      <c r="A6628" s="7" t="s">
        <v>49</v>
      </c>
      <c r="C6628" s="144" t="s">
        <v>9708</v>
      </c>
      <c r="D6628" s="145">
        <v>0</v>
      </c>
      <c r="E6628" s="147">
        <v>43503</v>
      </c>
    </row>
    <row r="6629" spans="1:5" s="7" customFormat="1">
      <c r="A6629" s="7" t="s">
        <v>49</v>
      </c>
      <c r="C6629" s="144" t="s">
        <v>9709</v>
      </c>
      <c r="D6629" s="145">
        <v>0</v>
      </c>
      <c r="E6629" s="147">
        <v>43503</v>
      </c>
    </row>
    <row r="6630" spans="1:5" s="7" customFormat="1">
      <c r="A6630" s="7" t="s">
        <v>49</v>
      </c>
      <c r="C6630" s="144" t="s">
        <v>9710</v>
      </c>
      <c r="D6630" s="145">
        <v>0</v>
      </c>
      <c r="E6630" s="147">
        <v>43503</v>
      </c>
    </row>
    <row r="6631" spans="1:5" s="7" customFormat="1">
      <c r="A6631" s="7" t="s">
        <v>49</v>
      </c>
      <c r="C6631" s="144" t="s">
        <v>9711</v>
      </c>
      <c r="D6631" s="145">
        <v>0</v>
      </c>
      <c r="E6631" s="147">
        <v>43503</v>
      </c>
    </row>
    <row r="6632" spans="1:5" s="7" customFormat="1">
      <c r="A6632" s="7" t="s">
        <v>49</v>
      </c>
      <c r="C6632" s="144" t="s">
        <v>9712</v>
      </c>
      <c r="D6632" s="145">
        <v>0</v>
      </c>
      <c r="E6632" s="147">
        <v>43503</v>
      </c>
    </row>
    <row r="6633" spans="1:5" s="7" customFormat="1">
      <c r="A6633" s="7" t="s">
        <v>49</v>
      </c>
      <c r="C6633" s="144" t="s">
        <v>9713</v>
      </c>
      <c r="D6633" s="145">
        <v>0</v>
      </c>
      <c r="E6633" s="147">
        <v>43503</v>
      </c>
    </row>
    <row r="6634" spans="1:5" s="7" customFormat="1">
      <c r="A6634" s="7" t="s">
        <v>49</v>
      </c>
      <c r="C6634" s="144" t="s">
        <v>9392</v>
      </c>
      <c r="D6634" s="145">
        <v>0</v>
      </c>
      <c r="E6634" s="147">
        <v>43503</v>
      </c>
    </row>
    <row r="6635" spans="1:5" s="7" customFormat="1">
      <c r="A6635" s="7" t="s">
        <v>49</v>
      </c>
      <c r="C6635" s="144" t="s">
        <v>9714</v>
      </c>
      <c r="D6635" s="145">
        <v>0</v>
      </c>
      <c r="E6635" s="147">
        <v>43503</v>
      </c>
    </row>
    <row r="6636" spans="1:5" s="7" customFormat="1">
      <c r="A6636" s="7" t="s">
        <v>49</v>
      </c>
      <c r="C6636" s="144" t="s">
        <v>9715</v>
      </c>
      <c r="D6636" s="145">
        <v>0</v>
      </c>
      <c r="E6636" s="147">
        <v>43503</v>
      </c>
    </row>
    <row r="6637" spans="1:5" s="7" customFormat="1">
      <c r="A6637" s="7" t="s">
        <v>49</v>
      </c>
      <c r="C6637" s="144" t="s">
        <v>9716</v>
      </c>
      <c r="D6637" s="145">
        <v>0</v>
      </c>
      <c r="E6637" s="147">
        <v>43503</v>
      </c>
    </row>
    <row r="6638" spans="1:5" s="7" customFormat="1">
      <c r="A6638" s="7" t="s">
        <v>49</v>
      </c>
      <c r="C6638" s="144" t="s">
        <v>9717</v>
      </c>
      <c r="D6638" s="145">
        <v>0</v>
      </c>
      <c r="E6638" s="147">
        <v>43503</v>
      </c>
    </row>
    <row r="6639" spans="1:5" s="7" customFormat="1">
      <c r="A6639" s="7" t="s">
        <v>49</v>
      </c>
      <c r="C6639" s="144" t="s">
        <v>9718</v>
      </c>
      <c r="D6639" s="145">
        <v>0</v>
      </c>
      <c r="E6639" s="147">
        <v>43503</v>
      </c>
    </row>
    <row r="6640" spans="1:5" s="7" customFormat="1">
      <c r="A6640" s="7" t="s">
        <v>49</v>
      </c>
      <c r="C6640" s="144" t="s">
        <v>9719</v>
      </c>
      <c r="D6640" s="145">
        <v>0</v>
      </c>
      <c r="E6640" s="147">
        <v>43503</v>
      </c>
    </row>
    <row r="6641" spans="1:5" s="7" customFormat="1">
      <c r="A6641" s="7" t="s">
        <v>49</v>
      </c>
      <c r="C6641" s="144" t="s">
        <v>9720</v>
      </c>
      <c r="D6641" s="145">
        <v>0</v>
      </c>
      <c r="E6641" s="147">
        <v>43503</v>
      </c>
    </row>
    <row r="6642" spans="1:5" s="7" customFormat="1">
      <c r="A6642" s="7" t="s">
        <v>49</v>
      </c>
      <c r="C6642" s="144" t="s">
        <v>9721</v>
      </c>
      <c r="D6642" s="145">
        <v>0</v>
      </c>
      <c r="E6642" s="147">
        <v>43503</v>
      </c>
    </row>
    <row r="6643" spans="1:5" s="7" customFormat="1">
      <c r="A6643" s="7" t="s">
        <v>49</v>
      </c>
      <c r="C6643" s="144" t="s">
        <v>9722</v>
      </c>
      <c r="D6643" s="145">
        <v>0</v>
      </c>
      <c r="E6643" s="147">
        <v>43503</v>
      </c>
    </row>
    <row r="6644" spans="1:5" s="7" customFormat="1">
      <c r="A6644" s="7" t="s">
        <v>49</v>
      </c>
      <c r="C6644" s="144" t="s">
        <v>9723</v>
      </c>
      <c r="D6644" s="145">
        <v>0</v>
      </c>
      <c r="E6644" s="147">
        <v>43503</v>
      </c>
    </row>
    <row r="6645" spans="1:5" s="7" customFormat="1">
      <c r="A6645" s="7" t="s">
        <v>49</v>
      </c>
      <c r="C6645" s="144" t="s">
        <v>9724</v>
      </c>
      <c r="D6645" s="145">
        <v>0</v>
      </c>
      <c r="E6645" s="147">
        <v>43503</v>
      </c>
    </row>
    <row r="6646" spans="1:5" s="7" customFormat="1">
      <c r="A6646" s="7" t="s">
        <v>49</v>
      </c>
      <c r="C6646" s="144" t="s">
        <v>9725</v>
      </c>
      <c r="D6646" s="145">
        <v>0</v>
      </c>
      <c r="E6646" s="147">
        <v>43503</v>
      </c>
    </row>
    <row r="6647" spans="1:5" s="7" customFormat="1">
      <c r="A6647" s="7" t="s">
        <v>49</v>
      </c>
      <c r="C6647" s="144" t="s">
        <v>9726</v>
      </c>
      <c r="D6647" s="145">
        <v>0</v>
      </c>
      <c r="E6647" s="147">
        <v>43503</v>
      </c>
    </row>
    <row r="6648" spans="1:5" s="7" customFormat="1">
      <c r="A6648" s="7" t="s">
        <v>49</v>
      </c>
      <c r="C6648" s="144" t="s">
        <v>9727</v>
      </c>
      <c r="D6648" s="145">
        <v>0</v>
      </c>
      <c r="E6648" s="147">
        <v>43503</v>
      </c>
    </row>
    <row r="6649" spans="1:5" s="7" customFormat="1">
      <c r="A6649" s="7" t="s">
        <v>49</v>
      </c>
      <c r="C6649" s="144" t="s">
        <v>9728</v>
      </c>
      <c r="D6649" s="145">
        <v>0</v>
      </c>
      <c r="E6649" s="147">
        <v>43503</v>
      </c>
    </row>
    <row r="6650" spans="1:5" s="7" customFormat="1">
      <c r="A6650" s="7" t="s">
        <v>49</v>
      </c>
      <c r="C6650" s="144" t="s">
        <v>9729</v>
      </c>
      <c r="D6650" s="145">
        <v>0</v>
      </c>
      <c r="E6650" s="147">
        <v>43503</v>
      </c>
    </row>
    <row r="6651" spans="1:5" s="7" customFormat="1">
      <c r="A6651" s="7" t="s">
        <v>49</v>
      </c>
      <c r="C6651" s="144" t="s">
        <v>9730</v>
      </c>
      <c r="D6651" s="145">
        <v>0</v>
      </c>
      <c r="E6651" s="147">
        <v>43503</v>
      </c>
    </row>
    <row r="6652" spans="1:5" s="7" customFormat="1">
      <c r="A6652" s="7" t="s">
        <v>49</v>
      </c>
      <c r="C6652" s="144" t="s">
        <v>9731</v>
      </c>
      <c r="D6652" s="145">
        <v>0</v>
      </c>
      <c r="E6652" s="147">
        <v>43503</v>
      </c>
    </row>
    <row r="6653" spans="1:5" s="7" customFormat="1">
      <c r="A6653" s="7" t="s">
        <v>49</v>
      </c>
      <c r="C6653" s="144" t="s">
        <v>9732</v>
      </c>
      <c r="D6653" s="145">
        <v>0</v>
      </c>
      <c r="E6653" s="147">
        <v>43503</v>
      </c>
    </row>
    <row r="6654" spans="1:5" s="7" customFormat="1">
      <c r="A6654" s="7" t="s">
        <v>49</v>
      </c>
      <c r="C6654" s="144" t="s">
        <v>9733</v>
      </c>
      <c r="D6654" s="145">
        <v>0</v>
      </c>
      <c r="E6654" s="147">
        <v>43503</v>
      </c>
    </row>
    <row r="6655" spans="1:5" s="7" customFormat="1">
      <c r="A6655" s="7" t="s">
        <v>49</v>
      </c>
      <c r="C6655" s="144" t="s">
        <v>9734</v>
      </c>
      <c r="D6655" s="145">
        <v>0</v>
      </c>
      <c r="E6655" s="147">
        <v>43503</v>
      </c>
    </row>
    <row r="6656" spans="1:5" s="7" customFormat="1">
      <c r="A6656" s="7" t="s">
        <v>49</v>
      </c>
      <c r="C6656" s="144" t="s">
        <v>9735</v>
      </c>
      <c r="D6656" s="145">
        <v>0</v>
      </c>
      <c r="E6656" s="147">
        <v>43503</v>
      </c>
    </row>
    <row r="6657" spans="1:5" s="7" customFormat="1">
      <c r="A6657" s="7" t="s">
        <v>49</v>
      </c>
      <c r="C6657" s="144" t="s">
        <v>9736</v>
      </c>
      <c r="D6657" s="145">
        <v>0</v>
      </c>
      <c r="E6657" s="147">
        <v>43503</v>
      </c>
    </row>
    <row r="6658" spans="1:5" s="7" customFormat="1">
      <c r="A6658" s="7" t="s">
        <v>49</v>
      </c>
      <c r="C6658" s="144" t="s">
        <v>9737</v>
      </c>
      <c r="D6658" s="145">
        <v>0</v>
      </c>
      <c r="E6658" s="147">
        <v>43503</v>
      </c>
    </row>
    <row r="6659" spans="1:5" s="7" customFormat="1">
      <c r="A6659" s="7" t="s">
        <v>49</v>
      </c>
      <c r="C6659" s="144" t="s">
        <v>9738</v>
      </c>
      <c r="D6659" s="145">
        <v>0</v>
      </c>
      <c r="E6659" s="147">
        <v>43503</v>
      </c>
    </row>
    <row r="6660" spans="1:5" s="7" customFormat="1">
      <c r="A6660" s="7" t="s">
        <v>49</v>
      </c>
      <c r="C6660" s="144" t="s">
        <v>9739</v>
      </c>
      <c r="D6660" s="145">
        <v>0</v>
      </c>
      <c r="E6660" s="147">
        <v>43503</v>
      </c>
    </row>
    <row r="6661" spans="1:5" s="7" customFormat="1">
      <c r="A6661" s="7" t="s">
        <v>49</v>
      </c>
      <c r="C6661" s="144" t="s">
        <v>9740</v>
      </c>
      <c r="D6661" s="145">
        <v>0</v>
      </c>
      <c r="E6661" s="147">
        <v>43503</v>
      </c>
    </row>
    <row r="6662" spans="1:5" s="7" customFormat="1">
      <c r="A6662" s="7" t="s">
        <v>49</v>
      </c>
      <c r="C6662" s="144" t="s">
        <v>9741</v>
      </c>
      <c r="D6662" s="145">
        <v>0</v>
      </c>
      <c r="E6662" s="147">
        <v>43503</v>
      </c>
    </row>
    <row r="6663" spans="1:5" s="7" customFormat="1">
      <c r="A6663" s="7" t="s">
        <v>49</v>
      </c>
      <c r="C6663" s="144" t="s">
        <v>9742</v>
      </c>
      <c r="D6663" s="145">
        <v>0</v>
      </c>
      <c r="E6663" s="147">
        <v>43503</v>
      </c>
    </row>
    <row r="6664" spans="1:5" s="7" customFormat="1">
      <c r="A6664" s="7" t="s">
        <v>49</v>
      </c>
      <c r="C6664" s="144" t="s">
        <v>9743</v>
      </c>
      <c r="D6664" s="145">
        <v>0</v>
      </c>
      <c r="E6664" s="147">
        <v>43503</v>
      </c>
    </row>
    <row r="6665" spans="1:5" s="7" customFormat="1">
      <c r="A6665" s="7" t="s">
        <v>49</v>
      </c>
      <c r="C6665" s="144" t="s">
        <v>9744</v>
      </c>
      <c r="D6665" s="145">
        <v>0</v>
      </c>
      <c r="E6665" s="147">
        <v>43503</v>
      </c>
    </row>
    <row r="6666" spans="1:5" s="7" customFormat="1">
      <c r="A6666" s="7" t="s">
        <v>49</v>
      </c>
      <c r="C6666" s="144" t="s">
        <v>9745</v>
      </c>
      <c r="D6666" s="145">
        <v>0</v>
      </c>
      <c r="E6666" s="147">
        <v>43503</v>
      </c>
    </row>
    <row r="6667" spans="1:5" s="7" customFormat="1">
      <c r="A6667" s="7" t="s">
        <v>49</v>
      </c>
      <c r="C6667" s="144" t="s">
        <v>9746</v>
      </c>
      <c r="D6667" s="145">
        <v>0</v>
      </c>
      <c r="E6667" s="147">
        <v>43503</v>
      </c>
    </row>
    <row r="6668" spans="1:5" s="7" customFormat="1">
      <c r="A6668" s="7" t="s">
        <v>49</v>
      </c>
      <c r="C6668" s="144" t="s">
        <v>9747</v>
      </c>
      <c r="D6668" s="145">
        <v>0</v>
      </c>
      <c r="E6668" s="147">
        <v>43503</v>
      </c>
    </row>
    <row r="6669" spans="1:5" s="7" customFormat="1">
      <c r="A6669" s="7" t="s">
        <v>49</v>
      </c>
      <c r="C6669" s="144" t="s">
        <v>9748</v>
      </c>
      <c r="D6669" s="145">
        <v>0</v>
      </c>
      <c r="E6669" s="147">
        <v>43503</v>
      </c>
    </row>
    <row r="6670" spans="1:5" s="7" customFormat="1">
      <c r="A6670" s="7" t="s">
        <v>49</v>
      </c>
      <c r="C6670" s="144" t="s">
        <v>9377</v>
      </c>
      <c r="D6670" s="145">
        <v>14</v>
      </c>
      <c r="E6670" s="147">
        <v>43503</v>
      </c>
    </row>
    <row r="6671" spans="1:5" s="7" customFormat="1">
      <c r="A6671" s="7" t="s">
        <v>49</v>
      </c>
      <c r="C6671" s="144" t="s">
        <v>9388</v>
      </c>
      <c r="D6671" s="145">
        <v>18</v>
      </c>
      <c r="E6671" s="147">
        <v>43503</v>
      </c>
    </row>
    <row r="6672" spans="1:5" s="7" customFormat="1">
      <c r="A6672" s="7" t="s">
        <v>49</v>
      </c>
      <c r="C6672" s="144" t="s">
        <v>9402</v>
      </c>
      <c r="D6672" s="145">
        <v>0</v>
      </c>
      <c r="E6672" s="147">
        <v>43503</v>
      </c>
    </row>
    <row r="6673" spans="1:5" s="7" customFormat="1">
      <c r="A6673" s="7" t="s">
        <v>49</v>
      </c>
      <c r="C6673" s="144" t="s">
        <v>9378</v>
      </c>
      <c r="D6673" s="145">
        <v>2</v>
      </c>
      <c r="E6673" s="147">
        <v>43503</v>
      </c>
    </row>
    <row r="6674" spans="1:5" s="7" customFormat="1">
      <c r="A6674" s="7" t="s">
        <v>49</v>
      </c>
      <c r="C6674" s="144" t="s">
        <v>9379</v>
      </c>
      <c r="D6674" s="145">
        <v>3</v>
      </c>
      <c r="E6674" s="147">
        <v>43503</v>
      </c>
    </row>
    <row r="6675" spans="1:5" s="7" customFormat="1">
      <c r="A6675" s="7" t="s">
        <v>49</v>
      </c>
      <c r="C6675" s="144" t="s">
        <v>9380</v>
      </c>
      <c r="D6675" s="145">
        <v>29</v>
      </c>
      <c r="E6675" s="147">
        <v>43503</v>
      </c>
    </row>
    <row r="6676" spans="1:5" s="7" customFormat="1">
      <c r="A6676" s="7" t="s">
        <v>49</v>
      </c>
      <c r="C6676" s="144" t="s">
        <v>9381</v>
      </c>
      <c r="D6676" s="145">
        <v>2</v>
      </c>
      <c r="E6676" s="147">
        <v>43503</v>
      </c>
    </row>
    <row r="6677" spans="1:5" s="7" customFormat="1">
      <c r="A6677" s="7" t="s">
        <v>49</v>
      </c>
      <c r="C6677" s="144" t="s">
        <v>9382</v>
      </c>
      <c r="D6677" s="145">
        <v>0</v>
      </c>
      <c r="E6677" s="147">
        <v>43503</v>
      </c>
    </row>
    <row r="6678" spans="1:5" s="7" customFormat="1">
      <c r="A6678" s="7" t="s">
        <v>49</v>
      </c>
      <c r="C6678" s="144" t="s">
        <v>9383</v>
      </c>
      <c r="D6678" s="145">
        <v>0</v>
      </c>
      <c r="E6678" s="147">
        <v>43503</v>
      </c>
    </row>
    <row r="6679" spans="1:5" s="7" customFormat="1">
      <c r="A6679" s="7" t="s">
        <v>49</v>
      </c>
      <c r="C6679" s="144" t="s">
        <v>9384</v>
      </c>
      <c r="D6679" s="145">
        <v>8</v>
      </c>
      <c r="E6679" s="147">
        <v>43503</v>
      </c>
    </row>
    <row r="6680" spans="1:5" s="7" customFormat="1">
      <c r="A6680" s="7" t="s">
        <v>49</v>
      </c>
      <c r="C6680" s="144" t="s">
        <v>9385</v>
      </c>
      <c r="D6680" s="145">
        <v>1</v>
      </c>
      <c r="E6680" s="147">
        <v>43503</v>
      </c>
    </row>
    <row r="6681" spans="1:5" s="7" customFormat="1">
      <c r="A6681" s="7" t="s">
        <v>49</v>
      </c>
      <c r="C6681" s="144" t="s">
        <v>9386</v>
      </c>
      <c r="D6681" s="145">
        <v>2</v>
      </c>
      <c r="E6681" s="147">
        <v>43503</v>
      </c>
    </row>
    <row r="6682" spans="1:5" s="7" customFormat="1">
      <c r="A6682" s="7" t="s">
        <v>49</v>
      </c>
      <c r="C6682" s="144" t="s">
        <v>9387</v>
      </c>
      <c r="D6682" s="145">
        <v>1</v>
      </c>
      <c r="E6682" s="147">
        <v>43503</v>
      </c>
    </row>
    <row r="6683" spans="1:5" s="7" customFormat="1">
      <c r="A6683" s="7" t="s">
        <v>49</v>
      </c>
      <c r="C6683" s="144" t="s">
        <v>9391</v>
      </c>
      <c r="D6683" s="145">
        <v>1</v>
      </c>
      <c r="E6683" s="147">
        <v>43503</v>
      </c>
    </row>
    <row r="6684" spans="1:5" s="7" customFormat="1">
      <c r="A6684" s="7" t="s">
        <v>49</v>
      </c>
      <c r="C6684" s="144" t="s">
        <v>9673</v>
      </c>
      <c r="D6684" s="145">
        <v>12</v>
      </c>
      <c r="E6684" s="147">
        <v>43503</v>
      </c>
    </row>
    <row r="6685" spans="1:5" s="7" customFormat="1">
      <c r="A6685" s="7" t="s">
        <v>49</v>
      </c>
      <c r="C6685" s="144" t="s">
        <v>9749</v>
      </c>
      <c r="D6685" s="145">
        <v>0</v>
      </c>
      <c r="E6685" s="147">
        <v>43503</v>
      </c>
    </row>
    <row r="6686" spans="1:5" s="7" customFormat="1">
      <c r="A6686" s="7" t="s">
        <v>49</v>
      </c>
      <c r="C6686" s="144" t="s">
        <v>9553</v>
      </c>
      <c r="D6686" s="145">
        <v>20</v>
      </c>
      <c r="E6686" s="147">
        <v>43503</v>
      </c>
    </row>
    <row r="6687" spans="1:5" s="7" customFormat="1">
      <c r="A6687" s="7" t="s">
        <v>49</v>
      </c>
      <c r="C6687" s="144" t="s">
        <v>9750</v>
      </c>
      <c r="D6687" s="145">
        <v>0</v>
      </c>
      <c r="E6687" s="147">
        <v>43503</v>
      </c>
    </row>
    <row r="6688" spans="1:5" s="7" customFormat="1">
      <c r="A6688" s="7" t="s">
        <v>49</v>
      </c>
      <c r="C6688" s="144" t="s">
        <v>9554</v>
      </c>
      <c r="D6688" s="145">
        <v>15</v>
      </c>
      <c r="E6688" s="147">
        <v>43503</v>
      </c>
    </row>
    <row r="6689" spans="1:5" s="7" customFormat="1">
      <c r="A6689" s="7" t="s">
        <v>49</v>
      </c>
      <c r="C6689" s="144" t="s">
        <v>9555</v>
      </c>
      <c r="D6689" s="145">
        <v>1</v>
      </c>
      <c r="E6689" s="147">
        <v>43503</v>
      </c>
    </row>
    <row r="6690" spans="1:5" s="7" customFormat="1">
      <c r="A6690" s="7" t="s">
        <v>49</v>
      </c>
      <c r="C6690" s="144" t="s">
        <v>9556</v>
      </c>
      <c r="D6690" s="145">
        <v>18000</v>
      </c>
      <c r="E6690" s="147">
        <v>43503</v>
      </c>
    </row>
    <row r="6691" spans="1:5" s="7" customFormat="1">
      <c r="A6691" s="7" t="s">
        <v>49</v>
      </c>
      <c r="C6691" s="144" t="s">
        <v>9557</v>
      </c>
      <c r="D6691" s="145">
        <v>0</v>
      </c>
      <c r="E6691" s="147">
        <v>43503</v>
      </c>
    </row>
    <row r="6692" spans="1:5" s="7" customFormat="1">
      <c r="A6692" s="7" t="s">
        <v>49</v>
      </c>
      <c r="C6692" s="144" t="s">
        <v>9558</v>
      </c>
      <c r="D6692" s="145">
        <v>16</v>
      </c>
      <c r="E6692" s="147">
        <v>43503</v>
      </c>
    </row>
    <row r="6693" spans="1:5" s="7" customFormat="1">
      <c r="A6693" s="7" t="s">
        <v>49</v>
      </c>
      <c r="C6693" s="144" t="s">
        <v>9559</v>
      </c>
      <c r="D6693" s="145">
        <v>8</v>
      </c>
      <c r="E6693" s="147">
        <v>43503</v>
      </c>
    </row>
    <row r="6694" spans="1:5" s="7" customFormat="1">
      <c r="A6694" s="7" t="s">
        <v>49</v>
      </c>
      <c r="C6694" s="144" t="s">
        <v>9560</v>
      </c>
      <c r="D6694" s="145">
        <v>48</v>
      </c>
      <c r="E6694" s="147">
        <v>43503</v>
      </c>
    </row>
    <row r="6695" spans="1:5" s="7" customFormat="1">
      <c r="A6695" s="7" t="s">
        <v>49</v>
      </c>
      <c r="C6695" s="144" t="s">
        <v>9561</v>
      </c>
      <c r="D6695" s="145">
        <v>2</v>
      </c>
      <c r="E6695" s="147">
        <v>43503</v>
      </c>
    </row>
    <row r="6696" spans="1:5" s="7" customFormat="1">
      <c r="A6696" s="7" t="s">
        <v>49</v>
      </c>
      <c r="C6696" s="144" t="s">
        <v>9562</v>
      </c>
      <c r="D6696" s="145">
        <v>4300</v>
      </c>
      <c r="E6696" s="147">
        <v>43503</v>
      </c>
    </row>
    <row r="6697" spans="1:5" s="7" customFormat="1">
      <c r="A6697" s="7" t="s">
        <v>49</v>
      </c>
      <c r="C6697" s="144" t="s">
        <v>9563</v>
      </c>
      <c r="D6697" s="145">
        <v>0</v>
      </c>
      <c r="E6697" s="147">
        <v>43503</v>
      </c>
    </row>
    <row r="6698" spans="1:5" s="7" customFormat="1">
      <c r="A6698" s="7" t="s">
        <v>49</v>
      </c>
      <c r="C6698" s="144" t="s">
        <v>9564</v>
      </c>
      <c r="D6698" s="145">
        <v>0</v>
      </c>
      <c r="E6698" s="147">
        <v>43503</v>
      </c>
    </row>
    <row r="6699" spans="1:5" s="7" customFormat="1">
      <c r="A6699" s="7" t="s">
        <v>49</v>
      </c>
      <c r="C6699" s="144" t="s">
        <v>9565</v>
      </c>
      <c r="D6699" s="145">
        <v>0</v>
      </c>
      <c r="E6699" s="147">
        <v>43503</v>
      </c>
    </row>
    <row r="6700" spans="1:5" s="7" customFormat="1">
      <c r="A6700" s="7" t="s">
        <v>49</v>
      </c>
      <c r="C6700" s="144" t="s">
        <v>9566</v>
      </c>
      <c r="D6700" s="145">
        <v>0</v>
      </c>
      <c r="E6700" s="147">
        <v>43503</v>
      </c>
    </row>
    <row r="6701" spans="1:5" s="7" customFormat="1">
      <c r="A6701" s="7" t="s">
        <v>49</v>
      </c>
      <c r="C6701" s="144" t="s">
        <v>9567</v>
      </c>
      <c r="D6701" s="145">
        <v>0</v>
      </c>
      <c r="E6701" s="147">
        <v>43503</v>
      </c>
    </row>
    <row r="6702" spans="1:5" s="7" customFormat="1">
      <c r="A6702" s="7" t="s">
        <v>49</v>
      </c>
      <c r="C6702" s="144" t="s">
        <v>9568</v>
      </c>
      <c r="D6702" s="145">
        <v>0</v>
      </c>
      <c r="E6702" s="147">
        <v>43503</v>
      </c>
    </row>
    <row r="6703" spans="1:5" s="7" customFormat="1">
      <c r="A6703" s="7" t="s">
        <v>49</v>
      </c>
      <c r="C6703" s="144" t="s">
        <v>9569</v>
      </c>
      <c r="D6703" s="145">
        <v>7</v>
      </c>
      <c r="E6703" s="147">
        <v>43503</v>
      </c>
    </row>
    <row r="6704" spans="1:5" s="7" customFormat="1">
      <c r="A6704" s="7" t="s">
        <v>49</v>
      </c>
      <c r="C6704" s="144" t="s">
        <v>9570</v>
      </c>
      <c r="D6704" s="145">
        <v>2</v>
      </c>
      <c r="E6704" s="147">
        <v>43503</v>
      </c>
    </row>
    <row r="6705" spans="1:5" s="7" customFormat="1">
      <c r="A6705" s="7" t="s">
        <v>49</v>
      </c>
      <c r="C6705" s="144" t="s">
        <v>9751</v>
      </c>
      <c r="D6705" s="145">
        <v>0</v>
      </c>
      <c r="E6705" s="147">
        <v>43503</v>
      </c>
    </row>
    <row r="6706" spans="1:5" s="7" customFormat="1">
      <c r="A6706" s="7" t="s">
        <v>49</v>
      </c>
      <c r="C6706" s="144" t="s">
        <v>9571</v>
      </c>
      <c r="D6706" s="145">
        <v>2</v>
      </c>
      <c r="E6706" s="147">
        <v>43503</v>
      </c>
    </row>
    <row r="6707" spans="1:5" s="7" customFormat="1">
      <c r="A6707" s="7" t="s">
        <v>49</v>
      </c>
      <c r="C6707" s="144" t="s">
        <v>9572</v>
      </c>
      <c r="D6707" s="145">
        <v>2</v>
      </c>
      <c r="E6707" s="147">
        <v>43503</v>
      </c>
    </row>
    <row r="6708" spans="1:5" s="7" customFormat="1">
      <c r="A6708" s="7" t="s">
        <v>49</v>
      </c>
      <c r="C6708" s="144" t="s">
        <v>9668</v>
      </c>
      <c r="D6708" s="145">
        <v>0</v>
      </c>
      <c r="E6708" s="147">
        <v>43503</v>
      </c>
    </row>
    <row r="6709" spans="1:5" s="7" customFormat="1">
      <c r="A6709" s="7" t="s">
        <v>49</v>
      </c>
      <c r="C6709" s="144" t="s">
        <v>9573</v>
      </c>
      <c r="D6709" s="145">
        <v>32</v>
      </c>
      <c r="E6709" s="147">
        <v>43503</v>
      </c>
    </row>
    <row r="6710" spans="1:5" s="7" customFormat="1">
      <c r="A6710" s="7" t="s">
        <v>49</v>
      </c>
      <c r="C6710" s="144" t="s">
        <v>9667</v>
      </c>
      <c r="D6710" s="145">
        <v>6</v>
      </c>
      <c r="E6710" s="147">
        <v>43503</v>
      </c>
    </row>
    <row r="6711" spans="1:5" s="7" customFormat="1">
      <c r="A6711" s="7" t="s">
        <v>49</v>
      </c>
      <c r="C6711" s="144" t="s">
        <v>9574</v>
      </c>
      <c r="D6711" s="145">
        <v>3</v>
      </c>
      <c r="E6711" s="147">
        <v>43503</v>
      </c>
    </row>
    <row r="6712" spans="1:5" s="7" customFormat="1">
      <c r="A6712" s="7" t="s">
        <v>49</v>
      </c>
      <c r="C6712" s="144" t="s">
        <v>9575</v>
      </c>
      <c r="D6712" s="145">
        <v>15</v>
      </c>
      <c r="E6712" s="147">
        <v>43503</v>
      </c>
    </row>
    <row r="6713" spans="1:5" s="7" customFormat="1">
      <c r="A6713" s="7" t="s">
        <v>49</v>
      </c>
      <c r="C6713" s="144" t="s">
        <v>9576</v>
      </c>
      <c r="D6713" s="145">
        <v>0</v>
      </c>
      <c r="E6713" s="147">
        <v>43503</v>
      </c>
    </row>
    <row r="6714" spans="1:5" s="7" customFormat="1">
      <c r="A6714" s="7" t="s">
        <v>49</v>
      </c>
      <c r="C6714" s="144" t="s">
        <v>9326</v>
      </c>
      <c r="D6714" s="145">
        <v>0</v>
      </c>
      <c r="E6714" s="147">
        <v>43503</v>
      </c>
    </row>
    <row r="6715" spans="1:5" s="7" customFormat="1">
      <c r="A6715" s="7" t="s">
        <v>49</v>
      </c>
      <c r="C6715" s="144" t="s">
        <v>9577</v>
      </c>
      <c r="D6715" s="145">
        <v>1</v>
      </c>
      <c r="E6715" s="147">
        <v>43503</v>
      </c>
    </row>
    <row r="6716" spans="1:5" s="7" customFormat="1">
      <c r="A6716" s="7" t="s">
        <v>49</v>
      </c>
      <c r="C6716" s="144" t="s">
        <v>9578</v>
      </c>
      <c r="D6716" s="145">
        <v>1</v>
      </c>
      <c r="E6716" s="147">
        <v>43503</v>
      </c>
    </row>
    <row r="6717" spans="1:5" s="7" customFormat="1">
      <c r="A6717" s="7" t="s">
        <v>49</v>
      </c>
      <c r="C6717" s="144" t="s">
        <v>9579</v>
      </c>
      <c r="D6717" s="145">
        <v>0</v>
      </c>
      <c r="E6717" s="147">
        <v>43503</v>
      </c>
    </row>
    <row r="6718" spans="1:5" s="7" customFormat="1">
      <c r="A6718" s="7" t="s">
        <v>49</v>
      </c>
      <c r="C6718" s="144" t="s">
        <v>9580</v>
      </c>
      <c r="D6718" s="145">
        <v>10</v>
      </c>
      <c r="E6718" s="147">
        <v>43503</v>
      </c>
    </row>
    <row r="6719" spans="1:5" s="7" customFormat="1">
      <c r="A6719" s="7" t="s">
        <v>49</v>
      </c>
      <c r="C6719" s="144" t="s">
        <v>9581</v>
      </c>
      <c r="D6719" s="145">
        <v>10</v>
      </c>
      <c r="E6719" s="147">
        <v>43503</v>
      </c>
    </row>
    <row r="6720" spans="1:5" s="7" customFormat="1">
      <c r="A6720" s="7" t="s">
        <v>49</v>
      </c>
      <c r="C6720" s="144" t="s">
        <v>9582</v>
      </c>
      <c r="D6720" s="145">
        <v>2</v>
      </c>
      <c r="E6720" s="147">
        <v>43503</v>
      </c>
    </row>
    <row r="6721" spans="1:5" s="7" customFormat="1">
      <c r="A6721" s="7" t="s">
        <v>49</v>
      </c>
      <c r="C6721" s="144" t="s">
        <v>9583</v>
      </c>
      <c r="D6721" s="145">
        <v>4</v>
      </c>
      <c r="E6721" s="147">
        <v>43503</v>
      </c>
    </row>
    <row r="6722" spans="1:5" s="7" customFormat="1">
      <c r="A6722" s="7" t="s">
        <v>49</v>
      </c>
      <c r="C6722" s="144" t="s">
        <v>9584</v>
      </c>
      <c r="D6722" s="145">
        <v>0</v>
      </c>
      <c r="E6722" s="147">
        <v>43503</v>
      </c>
    </row>
    <row r="6723" spans="1:5" s="7" customFormat="1">
      <c r="A6723" s="7" t="s">
        <v>49</v>
      </c>
      <c r="C6723" s="144" t="s">
        <v>9585</v>
      </c>
      <c r="D6723" s="145">
        <v>1</v>
      </c>
      <c r="E6723" s="147">
        <v>43503</v>
      </c>
    </row>
    <row r="6724" spans="1:5" s="7" customFormat="1">
      <c r="A6724" s="7" t="s">
        <v>49</v>
      </c>
      <c r="C6724" s="144" t="s">
        <v>9586</v>
      </c>
      <c r="D6724" s="145">
        <v>20</v>
      </c>
      <c r="E6724" s="147">
        <v>43503</v>
      </c>
    </row>
    <row r="6725" spans="1:5" s="7" customFormat="1">
      <c r="A6725" s="7" t="s">
        <v>49</v>
      </c>
      <c r="C6725" s="144" t="s">
        <v>9587</v>
      </c>
      <c r="D6725" s="145">
        <v>30</v>
      </c>
      <c r="E6725" s="147">
        <v>43503</v>
      </c>
    </row>
    <row r="6726" spans="1:5" s="7" customFormat="1">
      <c r="A6726" s="7" t="s">
        <v>49</v>
      </c>
      <c r="C6726" s="144" t="s">
        <v>9588</v>
      </c>
      <c r="D6726" s="145">
        <v>0</v>
      </c>
      <c r="E6726" s="147">
        <v>43503</v>
      </c>
    </row>
    <row r="6727" spans="1:5" s="7" customFormat="1">
      <c r="A6727" s="7" t="s">
        <v>49</v>
      </c>
      <c r="C6727" s="144" t="s">
        <v>9589</v>
      </c>
      <c r="D6727" s="145">
        <v>3</v>
      </c>
      <c r="E6727" s="147">
        <v>43503</v>
      </c>
    </row>
    <row r="6728" spans="1:5" s="7" customFormat="1">
      <c r="A6728" s="7" t="s">
        <v>49</v>
      </c>
      <c r="C6728" s="144" t="s">
        <v>9590</v>
      </c>
      <c r="D6728" s="145">
        <v>5</v>
      </c>
      <c r="E6728" s="147">
        <v>43503</v>
      </c>
    </row>
    <row r="6729" spans="1:5" s="7" customFormat="1">
      <c r="A6729" s="7" t="s">
        <v>49</v>
      </c>
      <c r="C6729" s="144" t="s">
        <v>9591</v>
      </c>
      <c r="D6729" s="145">
        <v>12</v>
      </c>
      <c r="E6729" s="147">
        <v>43503</v>
      </c>
    </row>
    <row r="6730" spans="1:5" s="7" customFormat="1">
      <c r="A6730" s="7" t="s">
        <v>49</v>
      </c>
      <c r="C6730" s="144" t="s">
        <v>9592</v>
      </c>
      <c r="D6730" s="145">
        <v>3</v>
      </c>
      <c r="E6730" s="147">
        <v>43503</v>
      </c>
    </row>
    <row r="6731" spans="1:5" s="7" customFormat="1">
      <c r="A6731" s="7" t="s">
        <v>49</v>
      </c>
      <c r="C6731" s="144" t="s">
        <v>9593</v>
      </c>
      <c r="D6731" s="145">
        <v>21</v>
      </c>
      <c r="E6731" s="147">
        <v>43503</v>
      </c>
    </row>
    <row r="6732" spans="1:5" s="7" customFormat="1">
      <c r="A6732" s="7" t="s">
        <v>49</v>
      </c>
      <c r="C6732" s="144" t="s">
        <v>9594</v>
      </c>
      <c r="D6732" s="145">
        <v>0</v>
      </c>
      <c r="E6732" s="147">
        <v>43503</v>
      </c>
    </row>
    <row r="6733" spans="1:5" s="7" customFormat="1">
      <c r="A6733" s="7" t="s">
        <v>49</v>
      </c>
      <c r="C6733" s="144" t="s">
        <v>9595</v>
      </c>
      <c r="D6733" s="145">
        <v>5</v>
      </c>
      <c r="E6733" s="147">
        <v>43503</v>
      </c>
    </row>
    <row r="6734" spans="1:5" s="7" customFormat="1">
      <c r="A6734" s="7" t="s">
        <v>49</v>
      </c>
      <c r="C6734" s="144" t="s">
        <v>9752</v>
      </c>
      <c r="D6734" s="145">
        <v>0</v>
      </c>
      <c r="E6734" s="147">
        <v>43503</v>
      </c>
    </row>
    <row r="6735" spans="1:5" s="7" customFormat="1">
      <c r="A6735" s="7" t="s">
        <v>49</v>
      </c>
      <c r="C6735" s="144" t="s">
        <v>9753</v>
      </c>
      <c r="D6735" s="145">
        <v>0</v>
      </c>
      <c r="E6735" s="147">
        <v>43503</v>
      </c>
    </row>
    <row r="6736" spans="1:5" s="7" customFormat="1">
      <c r="A6736" s="7" t="s">
        <v>49</v>
      </c>
      <c r="C6736" s="144" t="s">
        <v>9596</v>
      </c>
      <c r="D6736" s="145">
        <v>2</v>
      </c>
      <c r="E6736" s="147">
        <v>43503</v>
      </c>
    </row>
    <row r="6737" spans="1:5" s="7" customFormat="1">
      <c r="A6737" s="7" t="s">
        <v>49</v>
      </c>
      <c r="C6737" s="144" t="s">
        <v>9597</v>
      </c>
      <c r="D6737" s="145">
        <v>1</v>
      </c>
      <c r="E6737" s="147">
        <v>43503</v>
      </c>
    </row>
    <row r="6738" spans="1:5" s="7" customFormat="1">
      <c r="A6738" s="7" t="s">
        <v>49</v>
      </c>
      <c r="C6738" s="144" t="s">
        <v>9754</v>
      </c>
      <c r="D6738" s="145">
        <v>0</v>
      </c>
      <c r="E6738" s="147">
        <v>43503</v>
      </c>
    </row>
    <row r="6739" spans="1:5" s="7" customFormat="1">
      <c r="A6739" s="7" t="s">
        <v>49</v>
      </c>
      <c r="C6739" s="144" t="s">
        <v>9598</v>
      </c>
      <c r="D6739" s="145">
        <v>0</v>
      </c>
      <c r="E6739" s="147">
        <v>43503</v>
      </c>
    </row>
    <row r="6740" spans="1:5" s="7" customFormat="1">
      <c r="A6740" s="7" t="s">
        <v>49</v>
      </c>
      <c r="C6740" s="144" t="s">
        <v>9599</v>
      </c>
      <c r="D6740" s="145">
        <v>0</v>
      </c>
      <c r="E6740" s="147">
        <v>43503</v>
      </c>
    </row>
    <row r="6741" spans="1:5" s="7" customFormat="1">
      <c r="A6741" s="7" t="s">
        <v>49</v>
      </c>
      <c r="C6741" s="144" t="s">
        <v>9600</v>
      </c>
      <c r="D6741" s="145">
        <v>1</v>
      </c>
      <c r="E6741" s="147">
        <v>43503</v>
      </c>
    </row>
    <row r="6742" spans="1:5" s="7" customFormat="1">
      <c r="A6742" s="7" t="s">
        <v>49</v>
      </c>
      <c r="C6742" s="144" t="s">
        <v>9601</v>
      </c>
      <c r="D6742" s="145">
        <v>6</v>
      </c>
      <c r="E6742" s="147">
        <v>43503</v>
      </c>
    </row>
    <row r="6743" spans="1:5" s="7" customFormat="1">
      <c r="A6743" s="7" t="s">
        <v>49</v>
      </c>
      <c r="C6743" s="144" t="s">
        <v>9755</v>
      </c>
      <c r="D6743" s="145">
        <v>0</v>
      </c>
      <c r="E6743" s="147">
        <v>43503</v>
      </c>
    </row>
    <row r="6744" spans="1:5" s="7" customFormat="1">
      <c r="A6744" s="7" t="s">
        <v>49</v>
      </c>
      <c r="C6744" s="144" t="s">
        <v>9602</v>
      </c>
      <c r="D6744" s="145">
        <v>1</v>
      </c>
      <c r="E6744" s="147">
        <v>43503</v>
      </c>
    </row>
    <row r="6745" spans="1:5" s="7" customFormat="1">
      <c r="A6745" s="7" t="s">
        <v>49</v>
      </c>
      <c r="C6745" s="144" t="s">
        <v>9603</v>
      </c>
      <c r="D6745" s="145">
        <v>1</v>
      </c>
      <c r="E6745" s="147">
        <v>43503</v>
      </c>
    </row>
    <row r="6746" spans="1:5" s="7" customFormat="1">
      <c r="A6746" s="7" t="s">
        <v>49</v>
      </c>
      <c r="C6746" s="144" t="s">
        <v>9604</v>
      </c>
      <c r="D6746" s="145">
        <v>1</v>
      </c>
      <c r="E6746" s="147">
        <v>43503</v>
      </c>
    </row>
    <row r="6747" spans="1:5" s="7" customFormat="1">
      <c r="A6747" s="7" t="s">
        <v>49</v>
      </c>
      <c r="C6747" s="144" t="s">
        <v>9605</v>
      </c>
      <c r="D6747" s="145">
        <v>1</v>
      </c>
      <c r="E6747" s="147">
        <v>43503</v>
      </c>
    </row>
    <row r="6748" spans="1:5" s="7" customFormat="1">
      <c r="A6748" s="7" t="s">
        <v>49</v>
      </c>
      <c r="C6748" s="144" t="s">
        <v>9453</v>
      </c>
      <c r="D6748" s="145">
        <v>0</v>
      </c>
      <c r="E6748" s="147">
        <v>43503</v>
      </c>
    </row>
    <row r="6749" spans="1:5" s="7" customFormat="1">
      <c r="A6749" s="7" t="s">
        <v>49</v>
      </c>
      <c r="C6749" s="144" t="s">
        <v>9606</v>
      </c>
      <c r="D6749" s="145">
        <v>2</v>
      </c>
      <c r="E6749" s="147">
        <v>43503</v>
      </c>
    </row>
    <row r="6750" spans="1:5" s="7" customFormat="1">
      <c r="A6750" s="7" t="s">
        <v>49</v>
      </c>
      <c r="C6750" s="144" t="s">
        <v>9454</v>
      </c>
      <c r="D6750" s="145">
        <v>0</v>
      </c>
      <c r="E6750" s="147">
        <v>43503</v>
      </c>
    </row>
    <row r="6751" spans="1:5" s="7" customFormat="1">
      <c r="A6751" s="7" t="s">
        <v>49</v>
      </c>
      <c r="C6751" s="144" t="s">
        <v>9756</v>
      </c>
      <c r="D6751" s="145">
        <v>0</v>
      </c>
      <c r="E6751" s="147">
        <v>43503</v>
      </c>
    </row>
    <row r="6752" spans="1:5" s="7" customFormat="1">
      <c r="A6752" s="7" t="s">
        <v>49</v>
      </c>
      <c r="C6752" s="144" t="s">
        <v>9455</v>
      </c>
      <c r="D6752" s="145">
        <v>0</v>
      </c>
      <c r="E6752" s="147">
        <v>43503</v>
      </c>
    </row>
    <row r="6753" spans="1:5" s="7" customFormat="1">
      <c r="A6753" s="7" t="s">
        <v>49</v>
      </c>
      <c r="C6753" s="144" t="s">
        <v>9607</v>
      </c>
      <c r="D6753" s="145">
        <v>0</v>
      </c>
      <c r="E6753" s="147">
        <v>43503</v>
      </c>
    </row>
    <row r="6754" spans="1:5" s="7" customFormat="1">
      <c r="A6754" s="7" t="s">
        <v>49</v>
      </c>
      <c r="C6754" s="144" t="s">
        <v>9608</v>
      </c>
      <c r="D6754" s="145">
        <v>2</v>
      </c>
      <c r="E6754" s="147">
        <v>43503</v>
      </c>
    </row>
    <row r="6755" spans="1:5" s="7" customFormat="1">
      <c r="A6755" s="7" t="s">
        <v>49</v>
      </c>
      <c r="C6755" s="144" t="s">
        <v>9609</v>
      </c>
      <c r="D6755" s="145">
        <v>0</v>
      </c>
      <c r="E6755" s="147">
        <v>43503</v>
      </c>
    </row>
    <row r="6756" spans="1:5" s="7" customFormat="1">
      <c r="A6756" s="7" t="s">
        <v>49</v>
      </c>
      <c r="C6756" s="144" t="s">
        <v>9610</v>
      </c>
      <c r="D6756" s="145">
        <v>1</v>
      </c>
      <c r="E6756" s="147">
        <v>43503</v>
      </c>
    </row>
    <row r="6757" spans="1:5" s="7" customFormat="1">
      <c r="A6757" s="7" t="s">
        <v>49</v>
      </c>
      <c r="C6757" s="144" t="s">
        <v>9611</v>
      </c>
      <c r="D6757" s="145">
        <v>8</v>
      </c>
      <c r="E6757" s="147">
        <v>43503</v>
      </c>
    </row>
    <row r="6758" spans="1:5" s="7" customFormat="1">
      <c r="A6758" s="7" t="s">
        <v>49</v>
      </c>
      <c r="C6758" s="144" t="s">
        <v>9612</v>
      </c>
      <c r="D6758" s="145">
        <v>8</v>
      </c>
      <c r="E6758" s="147">
        <v>43503</v>
      </c>
    </row>
    <row r="6759" spans="1:5" s="7" customFormat="1">
      <c r="A6759" s="7" t="s">
        <v>49</v>
      </c>
      <c r="C6759" s="144" t="s">
        <v>9613</v>
      </c>
      <c r="D6759" s="145">
        <v>5</v>
      </c>
      <c r="E6759" s="147">
        <v>43503</v>
      </c>
    </row>
    <row r="6760" spans="1:5" s="7" customFormat="1">
      <c r="A6760" s="7" t="s">
        <v>49</v>
      </c>
      <c r="C6760" s="144" t="s">
        <v>9614</v>
      </c>
      <c r="D6760" s="145">
        <v>0</v>
      </c>
      <c r="E6760" s="147">
        <v>43503</v>
      </c>
    </row>
    <row r="6761" spans="1:5" s="7" customFormat="1">
      <c r="A6761" s="7" t="s">
        <v>49</v>
      </c>
      <c r="C6761" s="144" t="s">
        <v>9615</v>
      </c>
      <c r="D6761" s="145">
        <v>1</v>
      </c>
      <c r="E6761" s="147">
        <v>43503</v>
      </c>
    </row>
    <row r="6762" spans="1:5" s="7" customFormat="1">
      <c r="A6762" s="7" t="s">
        <v>49</v>
      </c>
      <c r="C6762" s="144" t="s">
        <v>9616</v>
      </c>
      <c r="D6762" s="145">
        <v>0</v>
      </c>
      <c r="E6762" s="147">
        <v>43503</v>
      </c>
    </row>
    <row r="6763" spans="1:5" s="7" customFormat="1">
      <c r="A6763" s="7" t="s">
        <v>49</v>
      </c>
      <c r="C6763" s="144" t="s">
        <v>9617</v>
      </c>
      <c r="D6763" s="145">
        <v>2</v>
      </c>
      <c r="E6763" s="147">
        <v>43503</v>
      </c>
    </row>
    <row r="6764" spans="1:5" s="7" customFormat="1">
      <c r="A6764" s="7" t="s">
        <v>49</v>
      </c>
      <c r="C6764" s="144" t="s">
        <v>9618</v>
      </c>
      <c r="D6764" s="145">
        <v>1</v>
      </c>
      <c r="E6764" s="147">
        <v>43503</v>
      </c>
    </row>
    <row r="6765" spans="1:5" s="7" customFormat="1">
      <c r="A6765" s="7" t="s">
        <v>49</v>
      </c>
      <c r="C6765" s="144" t="s">
        <v>9456</v>
      </c>
      <c r="D6765" s="145">
        <v>0</v>
      </c>
      <c r="E6765" s="147">
        <v>43503</v>
      </c>
    </row>
    <row r="6766" spans="1:5" s="7" customFormat="1">
      <c r="A6766" s="7" t="s">
        <v>49</v>
      </c>
      <c r="C6766" s="144" t="s">
        <v>9457</v>
      </c>
      <c r="D6766" s="145">
        <v>4</v>
      </c>
      <c r="E6766" s="147">
        <v>43503</v>
      </c>
    </row>
    <row r="6767" spans="1:5" s="7" customFormat="1">
      <c r="A6767" s="7" t="s">
        <v>49</v>
      </c>
      <c r="C6767" s="144" t="s">
        <v>9458</v>
      </c>
      <c r="D6767" s="145">
        <v>11</v>
      </c>
      <c r="E6767" s="147">
        <v>43503</v>
      </c>
    </row>
    <row r="6768" spans="1:5" s="7" customFormat="1">
      <c r="A6768" s="7" t="s">
        <v>49</v>
      </c>
      <c r="C6768" s="144" t="s">
        <v>9459</v>
      </c>
      <c r="D6768" s="145">
        <v>1</v>
      </c>
      <c r="E6768" s="147">
        <v>43503</v>
      </c>
    </row>
    <row r="6769" spans="1:5" s="7" customFormat="1">
      <c r="A6769" s="7" t="s">
        <v>49</v>
      </c>
      <c r="C6769" s="144" t="s">
        <v>9460</v>
      </c>
      <c r="D6769" s="145">
        <v>0</v>
      </c>
      <c r="E6769" s="147">
        <v>43503</v>
      </c>
    </row>
    <row r="6770" spans="1:5" s="7" customFormat="1">
      <c r="A6770" s="7" t="s">
        <v>49</v>
      </c>
      <c r="C6770" s="144" t="s">
        <v>9619</v>
      </c>
      <c r="D6770" s="145">
        <v>0</v>
      </c>
      <c r="E6770" s="147">
        <v>43503</v>
      </c>
    </row>
    <row r="6771" spans="1:5" s="7" customFormat="1">
      <c r="A6771" s="7" t="s">
        <v>49</v>
      </c>
      <c r="C6771" s="144" t="s">
        <v>9461</v>
      </c>
      <c r="D6771" s="145">
        <v>1</v>
      </c>
      <c r="E6771" s="147">
        <v>43503</v>
      </c>
    </row>
    <row r="6772" spans="1:5" s="7" customFormat="1">
      <c r="A6772" s="7" t="s">
        <v>49</v>
      </c>
      <c r="C6772" s="144" t="s">
        <v>9620</v>
      </c>
      <c r="D6772" s="145">
        <v>1</v>
      </c>
      <c r="E6772" s="147">
        <v>43503</v>
      </c>
    </row>
    <row r="6773" spans="1:5" s="7" customFormat="1">
      <c r="A6773" s="7" t="s">
        <v>49</v>
      </c>
      <c r="C6773" s="144" t="s">
        <v>9462</v>
      </c>
      <c r="D6773" s="145">
        <v>7</v>
      </c>
      <c r="E6773" s="147">
        <v>43503</v>
      </c>
    </row>
    <row r="6774" spans="1:5" s="7" customFormat="1">
      <c r="A6774" s="7" t="s">
        <v>49</v>
      </c>
      <c r="C6774" s="144" t="s">
        <v>9621</v>
      </c>
      <c r="D6774" s="145">
        <v>0</v>
      </c>
      <c r="E6774" s="147">
        <v>43503</v>
      </c>
    </row>
    <row r="6775" spans="1:5" s="7" customFormat="1">
      <c r="A6775" s="7" t="s">
        <v>49</v>
      </c>
      <c r="C6775" s="144" t="s">
        <v>9757</v>
      </c>
      <c r="D6775" s="145">
        <v>0</v>
      </c>
      <c r="E6775" s="147">
        <v>43503</v>
      </c>
    </row>
    <row r="6776" spans="1:5" s="7" customFormat="1">
      <c r="A6776" s="7" t="s">
        <v>49</v>
      </c>
      <c r="C6776" s="144" t="s">
        <v>9672</v>
      </c>
      <c r="D6776" s="145">
        <v>1</v>
      </c>
      <c r="E6776" s="147">
        <v>43503</v>
      </c>
    </row>
    <row r="6777" spans="1:5" s="7" customFormat="1">
      <c r="A6777" s="7" t="s">
        <v>49</v>
      </c>
      <c r="C6777" s="144" t="s">
        <v>9675</v>
      </c>
      <c r="D6777" s="145">
        <v>0</v>
      </c>
      <c r="E6777" s="147">
        <v>43503</v>
      </c>
    </row>
    <row r="6778" spans="1:5" s="7" customFormat="1">
      <c r="A6778" s="7" t="s">
        <v>49</v>
      </c>
      <c r="C6778" s="144" t="s">
        <v>9676</v>
      </c>
      <c r="D6778" s="145">
        <v>0</v>
      </c>
      <c r="E6778" s="147">
        <v>43503</v>
      </c>
    </row>
    <row r="6779" spans="1:5" s="7" customFormat="1">
      <c r="A6779" s="7" t="s">
        <v>49</v>
      </c>
      <c r="C6779" s="144" t="s">
        <v>9674</v>
      </c>
      <c r="D6779" s="145">
        <v>0</v>
      </c>
      <c r="E6779" s="147">
        <v>43503</v>
      </c>
    </row>
    <row r="6780" spans="1:5" s="7" customFormat="1">
      <c r="A6780" s="7" t="s">
        <v>49</v>
      </c>
      <c r="C6780" s="144" t="s">
        <v>9622</v>
      </c>
      <c r="D6780" s="145">
        <v>0</v>
      </c>
      <c r="E6780" s="147">
        <v>43503</v>
      </c>
    </row>
    <row r="6781" spans="1:5" s="7" customFormat="1">
      <c r="A6781" s="7" t="s">
        <v>49</v>
      </c>
      <c r="C6781" s="144" t="s">
        <v>9623</v>
      </c>
      <c r="D6781" s="145">
        <v>0</v>
      </c>
      <c r="E6781" s="147">
        <v>43503</v>
      </c>
    </row>
    <row r="6782" spans="1:5" s="7" customFormat="1">
      <c r="A6782" s="7" t="s">
        <v>49</v>
      </c>
      <c r="C6782" s="144" t="s">
        <v>9677</v>
      </c>
      <c r="D6782" s="145">
        <v>0</v>
      </c>
      <c r="E6782" s="147">
        <v>43503</v>
      </c>
    </row>
    <row r="6783" spans="1:5" s="7" customFormat="1">
      <c r="A6783" s="7" t="s">
        <v>49</v>
      </c>
      <c r="C6783" s="144" t="s">
        <v>9624</v>
      </c>
      <c r="D6783" s="145">
        <v>0</v>
      </c>
      <c r="E6783" s="147">
        <v>43503</v>
      </c>
    </row>
    <row r="6784" spans="1:5" s="7" customFormat="1">
      <c r="A6784" s="7" t="s">
        <v>49</v>
      </c>
      <c r="C6784" s="144" t="s">
        <v>9625</v>
      </c>
      <c r="D6784" s="145">
        <v>9</v>
      </c>
      <c r="E6784" s="147">
        <v>43503</v>
      </c>
    </row>
    <row r="6785" spans="1:5" s="7" customFormat="1">
      <c r="A6785" s="7" t="s">
        <v>49</v>
      </c>
      <c r="C6785" s="144" t="s">
        <v>9626</v>
      </c>
      <c r="D6785" s="145">
        <v>8</v>
      </c>
      <c r="E6785" s="147">
        <v>43503</v>
      </c>
    </row>
    <row r="6786" spans="1:5" s="7" customFormat="1">
      <c r="A6786" s="7" t="s">
        <v>49</v>
      </c>
      <c r="C6786" s="144" t="s">
        <v>9627</v>
      </c>
      <c r="D6786" s="145">
        <v>9</v>
      </c>
      <c r="E6786" s="147">
        <v>43503</v>
      </c>
    </row>
    <row r="6787" spans="1:5" s="7" customFormat="1">
      <c r="A6787" s="7" t="s">
        <v>49</v>
      </c>
      <c r="C6787" s="144" t="s">
        <v>9628</v>
      </c>
      <c r="D6787" s="145">
        <v>100</v>
      </c>
      <c r="E6787" s="147">
        <v>43503</v>
      </c>
    </row>
    <row r="6788" spans="1:5" s="7" customFormat="1">
      <c r="A6788" s="7" t="s">
        <v>49</v>
      </c>
      <c r="C6788" s="144" t="s">
        <v>9629</v>
      </c>
      <c r="D6788" s="145">
        <v>49</v>
      </c>
      <c r="E6788" s="147">
        <v>43503</v>
      </c>
    </row>
    <row r="6789" spans="1:5" s="7" customFormat="1">
      <c r="A6789" s="7" t="s">
        <v>49</v>
      </c>
      <c r="C6789" s="144" t="s">
        <v>9630</v>
      </c>
      <c r="D6789" s="145">
        <v>72</v>
      </c>
      <c r="E6789" s="147">
        <v>43503</v>
      </c>
    </row>
    <row r="6790" spans="1:5" s="7" customFormat="1">
      <c r="A6790" s="7" t="s">
        <v>49</v>
      </c>
      <c r="C6790" s="144" t="s">
        <v>9631</v>
      </c>
      <c r="D6790" s="145">
        <v>26</v>
      </c>
      <c r="E6790" s="147">
        <v>43503</v>
      </c>
    </row>
    <row r="6791" spans="1:5" s="7" customFormat="1">
      <c r="A6791" s="7" t="s">
        <v>49</v>
      </c>
      <c r="C6791" s="144" t="s">
        <v>9632</v>
      </c>
      <c r="D6791" s="145">
        <v>1</v>
      </c>
      <c r="E6791" s="147">
        <v>43503</v>
      </c>
    </row>
    <row r="6792" spans="1:5" s="7" customFormat="1">
      <c r="A6792" s="7" t="s">
        <v>49</v>
      </c>
      <c r="C6792" s="144" t="s">
        <v>9633</v>
      </c>
      <c r="D6792" s="145">
        <v>5</v>
      </c>
      <c r="E6792" s="147">
        <v>43503</v>
      </c>
    </row>
    <row r="6793" spans="1:5" s="7" customFormat="1">
      <c r="A6793" s="7" t="s">
        <v>49</v>
      </c>
      <c r="C6793" s="144" t="s">
        <v>9634</v>
      </c>
      <c r="D6793" s="145">
        <v>0</v>
      </c>
      <c r="E6793" s="147">
        <v>43503</v>
      </c>
    </row>
    <row r="6794" spans="1:5" s="7" customFormat="1">
      <c r="A6794" s="7" t="s">
        <v>49</v>
      </c>
      <c r="C6794" s="144" t="s">
        <v>9635</v>
      </c>
      <c r="D6794" s="145">
        <v>10</v>
      </c>
      <c r="E6794" s="147">
        <v>43503</v>
      </c>
    </row>
    <row r="6795" spans="1:5" s="7" customFormat="1">
      <c r="A6795" s="7" t="s">
        <v>49</v>
      </c>
      <c r="C6795" s="144" t="s">
        <v>9636</v>
      </c>
      <c r="D6795" s="145">
        <v>0</v>
      </c>
      <c r="E6795" s="147">
        <v>43503</v>
      </c>
    </row>
    <row r="6796" spans="1:5" s="7" customFormat="1">
      <c r="A6796" s="7" t="s">
        <v>49</v>
      </c>
      <c r="C6796" s="144" t="s">
        <v>9637</v>
      </c>
      <c r="D6796" s="145">
        <v>2</v>
      </c>
      <c r="E6796" s="147">
        <v>43503</v>
      </c>
    </row>
    <row r="6797" spans="1:5" s="7" customFormat="1">
      <c r="A6797" s="7" t="s">
        <v>49</v>
      </c>
      <c r="C6797" s="144" t="s">
        <v>9638</v>
      </c>
      <c r="D6797" s="145">
        <v>30</v>
      </c>
      <c r="E6797" s="147">
        <v>43503</v>
      </c>
    </row>
    <row r="6798" spans="1:5" s="7" customFormat="1">
      <c r="A6798" s="7" t="s">
        <v>49</v>
      </c>
      <c r="C6798" s="144" t="s">
        <v>9758</v>
      </c>
      <c r="D6798" s="145">
        <v>65</v>
      </c>
      <c r="E6798" s="147">
        <v>43503</v>
      </c>
    </row>
    <row r="6799" spans="1:5" s="7" customFormat="1">
      <c r="A6799" s="7" t="s">
        <v>49</v>
      </c>
      <c r="C6799" s="144" t="s">
        <v>9670</v>
      </c>
      <c r="D6799" s="145">
        <v>45</v>
      </c>
      <c r="E6799" s="147">
        <v>43503</v>
      </c>
    </row>
    <row r="6800" spans="1:5" s="7" customFormat="1">
      <c r="A6800" s="7" t="s">
        <v>49</v>
      </c>
      <c r="C6800" s="144" t="s">
        <v>9639</v>
      </c>
      <c r="D6800" s="145">
        <v>114</v>
      </c>
      <c r="E6800" s="147">
        <v>43503</v>
      </c>
    </row>
    <row r="6801" spans="1:5" s="7" customFormat="1">
      <c r="A6801" s="7" t="s">
        <v>49</v>
      </c>
      <c r="C6801" s="144" t="s">
        <v>9640</v>
      </c>
      <c r="D6801" s="145">
        <v>234</v>
      </c>
      <c r="E6801" s="147">
        <v>43503</v>
      </c>
    </row>
    <row r="6802" spans="1:5" s="7" customFormat="1">
      <c r="A6802" s="7" t="s">
        <v>49</v>
      </c>
      <c r="C6802" s="144" t="s">
        <v>9641</v>
      </c>
      <c r="D6802" s="145">
        <v>11</v>
      </c>
      <c r="E6802" s="147">
        <v>43503</v>
      </c>
    </row>
    <row r="6803" spans="1:5" s="7" customFormat="1">
      <c r="A6803" s="7" t="s">
        <v>49</v>
      </c>
      <c r="C6803" s="144" t="s">
        <v>9642</v>
      </c>
      <c r="D6803" s="145">
        <v>333</v>
      </c>
      <c r="E6803" s="147">
        <v>43503</v>
      </c>
    </row>
    <row r="6804" spans="1:5" s="7" customFormat="1">
      <c r="A6804" s="7" t="s">
        <v>49</v>
      </c>
      <c r="C6804" s="144" t="s">
        <v>9643</v>
      </c>
      <c r="D6804" s="145">
        <v>138</v>
      </c>
      <c r="E6804" s="147">
        <v>43503</v>
      </c>
    </row>
    <row r="6805" spans="1:5" s="7" customFormat="1">
      <c r="A6805" s="7" t="s">
        <v>49</v>
      </c>
      <c r="C6805" s="144" t="s">
        <v>9644</v>
      </c>
      <c r="D6805" s="145">
        <v>25</v>
      </c>
      <c r="E6805" s="147">
        <v>43503</v>
      </c>
    </row>
    <row r="6806" spans="1:5" s="7" customFormat="1">
      <c r="A6806" s="7" t="s">
        <v>49</v>
      </c>
      <c r="C6806" s="144" t="s">
        <v>9645</v>
      </c>
      <c r="D6806" s="145">
        <v>25</v>
      </c>
      <c r="E6806" s="147">
        <v>43503</v>
      </c>
    </row>
    <row r="6807" spans="1:5" s="7" customFormat="1">
      <c r="A6807" s="7" t="s">
        <v>49</v>
      </c>
      <c r="C6807" s="144" t="s">
        <v>9646</v>
      </c>
      <c r="D6807" s="145">
        <v>22</v>
      </c>
      <c r="E6807" s="147">
        <v>43503</v>
      </c>
    </row>
    <row r="6808" spans="1:5" s="7" customFormat="1">
      <c r="A6808" s="7" t="s">
        <v>49</v>
      </c>
      <c r="C6808" s="144" t="s">
        <v>9647</v>
      </c>
      <c r="D6808" s="145">
        <v>12</v>
      </c>
      <c r="E6808" s="147">
        <v>43503</v>
      </c>
    </row>
    <row r="6809" spans="1:5" s="7" customFormat="1">
      <c r="A6809" s="7" t="s">
        <v>49</v>
      </c>
      <c r="C6809" s="144" t="s">
        <v>9648</v>
      </c>
      <c r="D6809" s="145">
        <v>7</v>
      </c>
      <c r="E6809" s="147">
        <v>43503</v>
      </c>
    </row>
    <row r="6810" spans="1:5" s="7" customFormat="1">
      <c r="A6810" s="7" t="s">
        <v>49</v>
      </c>
      <c r="C6810" s="144" t="s">
        <v>9649</v>
      </c>
      <c r="D6810" s="145">
        <v>0</v>
      </c>
      <c r="E6810" s="147">
        <v>43503</v>
      </c>
    </row>
    <row r="6811" spans="1:5" s="7" customFormat="1">
      <c r="A6811" s="7" t="s">
        <v>49</v>
      </c>
      <c r="C6811" s="144" t="s">
        <v>9650</v>
      </c>
      <c r="D6811" s="145">
        <v>0</v>
      </c>
      <c r="E6811" s="147">
        <v>43503</v>
      </c>
    </row>
    <row r="6812" spans="1:5" s="7" customFormat="1">
      <c r="A6812" s="7" t="s">
        <v>49</v>
      </c>
      <c r="C6812" s="144" t="s">
        <v>9759</v>
      </c>
      <c r="D6812" s="145">
        <v>0</v>
      </c>
      <c r="E6812" s="147">
        <v>43503</v>
      </c>
    </row>
    <row r="6813" spans="1:5" s="7" customFormat="1">
      <c r="A6813" s="7" t="s">
        <v>49</v>
      </c>
      <c r="C6813" s="144" t="s">
        <v>9651</v>
      </c>
      <c r="D6813" s="145">
        <v>85</v>
      </c>
      <c r="E6813" s="147">
        <v>43503</v>
      </c>
    </row>
    <row r="6814" spans="1:5" s="7" customFormat="1">
      <c r="A6814" s="7" t="s">
        <v>49</v>
      </c>
      <c r="C6814" s="144" t="s">
        <v>9652</v>
      </c>
      <c r="D6814" s="145">
        <v>0</v>
      </c>
      <c r="E6814" s="147">
        <v>43503</v>
      </c>
    </row>
    <row r="6815" spans="1:5" s="7" customFormat="1">
      <c r="A6815" s="7" t="s">
        <v>49</v>
      </c>
      <c r="C6815" s="144" t="s">
        <v>9653</v>
      </c>
      <c r="D6815" s="145">
        <v>4</v>
      </c>
      <c r="E6815" s="147">
        <v>43503</v>
      </c>
    </row>
    <row r="6816" spans="1:5" s="7" customFormat="1">
      <c r="A6816" s="7" t="s">
        <v>49</v>
      </c>
      <c r="C6816" s="144" t="s">
        <v>9654</v>
      </c>
      <c r="D6816" s="145">
        <v>3</v>
      </c>
      <c r="E6816" s="147">
        <v>43503</v>
      </c>
    </row>
    <row r="6817" spans="1:5" s="7" customFormat="1">
      <c r="A6817" s="7" t="s">
        <v>49</v>
      </c>
      <c r="C6817" s="144" t="s">
        <v>9655</v>
      </c>
      <c r="D6817" s="145">
        <v>2</v>
      </c>
      <c r="E6817" s="147">
        <v>43503</v>
      </c>
    </row>
    <row r="6818" spans="1:5" s="7" customFormat="1">
      <c r="A6818" s="7" t="s">
        <v>49</v>
      </c>
      <c r="C6818" s="144" t="s">
        <v>9760</v>
      </c>
      <c r="D6818" s="145">
        <v>0</v>
      </c>
      <c r="E6818" s="147">
        <v>43503</v>
      </c>
    </row>
    <row r="6819" spans="1:5" s="7" customFormat="1">
      <c r="A6819" s="7" t="s">
        <v>49</v>
      </c>
      <c r="C6819" s="144" t="s">
        <v>9656</v>
      </c>
      <c r="D6819" s="145">
        <v>0</v>
      </c>
      <c r="E6819" s="147">
        <v>43503</v>
      </c>
    </row>
    <row r="6820" spans="1:5" s="7" customFormat="1">
      <c r="A6820" s="7" t="s">
        <v>49</v>
      </c>
      <c r="C6820" s="144" t="s">
        <v>9761</v>
      </c>
      <c r="D6820" s="145">
        <v>0</v>
      </c>
      <c r="E6820" s="147">
        <v>43503</v>
      </c>
    </row>
    <row r="6821" spans="1:5" s="7" customFormat="1">
      <c r="A6821" s="7" t="s">
        <v>49</v>
      </c>
      <c r="C6821" s="144" t="s">
        <v>9669</v>
      </c>
      <c r="D6821" s="145">
        <v>0</v>
      </c>
      <c r="E6821" s="147">
        <v>43503</v>
      </c>
    </row>
    <row r="6822" spans="1:5" s="7" customFormat="1">
      <c r="A6822" s="7" t="s">
        <v>49</v>
      </c>
      <c r="C6822" s="144" t="s">
        <v>9337</v>
      </c>
      <c r="D6822" s="145">
        <v>0</v>
      </c>
      <c r="E6822" s="147">
        <v>43503</v>
      </c>
    </row>
    <row r="6823" spans="1:5" s="7" customFormat="1">
      <c r="A6823" s="7" t="s">
        <v>49</v>
      </c>
      <c r="C6823" s="144" t="s">
        <v>9338</v>
      </c>
      <c r="D6823" s="145">
        <v>0</v>
      </c>
      <c r="E6823" s="147">
        <v>43503</v>
      </c>
    </row>
    <row r="6824" spans="1:5" s="7" customFormat="1">
      <c r="A6824" s="7" t="s">
        <v>49</v>
      </c>
      <c r="C6824" s="144" t="s">
        <v>9479</v>
      </c>
      <c r="D6824" s="145">
        <v>0</v>
      </c>
      <c r="E6824" s="147">
        <v>43503</v>
      </c>
    </row>
    <row r="6825" spans="1:5" s="7" customFormat="1">
      <c r="A6825" s="7" t="s">
        <v>49</v>
      </c>
      <c r="C6825" s="144" t="s">
        <v>9762</v>
      </c>
      <c r="D6825" s="145">
        <v>0</v>
      </c>
      <c r="E6825" s="147">
        <v>43503</v>
      </c>
    </row>
    <row r="6826" spans="1:5" s="7" customFormat="1">
      <c r="A6826" s="7" t="s">
        <v>49</v>
      </c>
      <c r="C6826" s="144" t="s">
        <v>9348</v>
      </c>
      <c r="D6826" s="145">
        <v>0</v>
      </c>
      <c r="E6826" s="147">
        <v>43503</v>
      </c>
    </row>
    <row r="6827" spans="1:5" s="7" customFormat="1">
      <c r="A6827" s="7" t="s">
        <v>49</v>
      </c>
      <c r="C6827" s="144" t="s">
        <v>9480</v>
      </c>
      <c r="D6827" s="145">
        <v>0</v>
      </c>
      <c r="E6827" s="147">
        <v>43503</v>
      </c>
    </row>
    <row r="6828" spans="1:5" s="7" customFormat="1">
      <c r="A6828" s="7" t="s">
        <v>49</v>
      </c>
      <c r="C6828" s="144" t="s">
        <v>9657</v>
      </c>
      <c r="D6828" s="145">
        <v>3</v>
      </c>
      <c r="E6828" s="147">
        <v>43503</v>
      </c>
    </row>
    <row r="6829" spans="1:5" s="7" customFormat="1">
      <c r="A6829" s="7" t="s">
        <v>49</v>
      </c>
      <c r="C6829" s="144" t="s">
        <v>9658</v>
      </c>
      <c r="D6829" s="145">
        <v>0</v>
      </c>
      <c r="E6829" s="147">
        <v>43503</v>
      </c>
    </row>
    <row r="6830" spans="1:5" s="7" customFormat="1">
      <c r="A6830" s="7" t="s">
        <v>49</v>
      </c>
      <c r="C6830" s="144" t="s">
        <v>9679</v>
      </c>
      <c r="D6830" s="145">
        <v>3</v>
      </c>
      <c r="E6830" s="147">
        <v>43503</v>
      </c>
    </row>
    <row r="6831" spans="1:5" s="7" customFormat="1">
      <c r="A6831" s="7" t="s">
        <v>49</v>
      </c>
      <c r="C6831" s="144" t="s">
        <v>9678</v>
      </c>
      <c r="D6831" s="145">
        <v>2</v>
      </c>
      <c r="E6831" s="147">
        <v>43503</v>
      </c>
    </row>
    <row r="6832" spans="1:5" s="7" customFormat="1">
      <c r="A6832" s="7" t="s">
        <v>49</v>
      </c>
      <c r="C6832" s="144" t="s">
        <v>9659</v>
      </c>
      <c r="D6832" s="145">
        <v>0</v>
      </c>
      <c r="E6832" s="147">
        <v>43503</v>
      </c>
    </row>
    <row r="6833" spans="1:5" s="7" customFormat="1">
      <c r="A6833" s="7" t="s">
        <v>49</v>
      </c>
      <c r="C6833" s="144" t="s">
        <v>9660</v>
      </c>
      <c r="D6833" s="145">
        <v>7</v>
      </c>
      <c r="E6833" s="147">
        <v>43503</v>
      </c>
    </row>
    <row r="6834" spans="1:5" s="7" customFormat="1">
      <c r="A6834" s="7" t="s">
        <v>49</v>
      </c>
      <c r="C6834" s="144" t="s">
        <v>9661</v>
      </c>
      <c r="D6834" s="145">
        <v>0</v>
      </c>
      <c r="E6834" s="147">
        <v>43503</v>
      </c>
    </row>
    <row r="6835" spans="1:5" s="7" customFormat="1">
      <c r="A6835" s="7" t="s">
        <v>49</v>
      </c>
      <c r="C6835" s="144" t="s">
        <v>9763</v>
      </c>
      <c r="D6835" s="145">
        <v>0</v>
      </c>
      <c r="E6835" s="147">
        <v>43503</v>
      </c>
    </row>
    <row r="6836" spans="1:5" s="7" customFormat="1">
      <c r="A6836" s="7" t="s">
        <v>49</v>
      </c>
      <c r="C6836" s="144" t="s">
        <v>9662</v>
      </c>
      <c r="D6836" s="145">
        <v>0</v>
      </c>
      <c r="E6836" s="147">
        <v>43503</v>
      </c>
    </row>
    <row r="6837" spans="1:5" s="7" customFormat="1">
      <c r="A6837" s="7" t="s">
        <v>49</v>
      </c>
      <c r="C6837" s="144" t="s">
        <v>9663</v>
      </c>
      <c r="D6837" s="145">
        <v>0</v>
      </c>
      <c r="E6837" s="147">
        <v>43503</v>
      </c>
    </row>
    <row r="6838" spans="1:5" s="7" customFormat="1">
      <c r="A6838" s="7" t="s">
        <v>49</v>
      </c>
      <c r="C6838" s="144" t="s">
        <v>9664</v>
      </c>
      <c r="D6838" s="145">
        <v>0</v>
      </c>
      <c r="E6838" s="147">
        <v>43503</v>
      </c>
    </row>
    <row r="6839" spans="1:5" s="7" customFormat="1">
      <c r="A6839" s="7" t="s">
        <v>49</v>
      </c>
      <c r="C6839" s="144" t="s">
        <v>9665</v>
      </c>
      <c r="D6839" s="145">
        <v>0</v>
      </c>
      <c r="E6839" s="147">
        <v>43503</v>
      </c>
    </row>
    <row r="6840" spans="1:5" s="7" customFormat="1">
      <c r="A6840" s="7" t="s">
        <v>49</v>
      </c>
      <c r="C6840" s="144" t="s">
        <v>9666</v>
      </c>
      <c r="D6840" s="145">
        <v>1</v>
      </c>
      <c r="E6840" s="147">
        <v>43503</v>
      </c>
    </row>
    <row r="6841" spans="1:5" s="7" customFormat="1">
      <c r="A6841" s="7" t="s">
        <v>49</v>
      </c>
      <c r="C6841" s="144" t="s">
        <v>9485</v>
      </c>
      <c r="D6841" s="145">
        <v>3</v>
      </c>
      <c r="E6841" s="147">
        <v>43503</v>
      </c>
    </row>
    <row r="6842" spans="1:5" s="7" customFormat="1">
      <c r="A6842" s="7" t="s">
        <v>49</v>
      </c>
      <c r="C6842" s="144" t="s">
        <v>5136</v>
      </c>
      <c r="D6842" s="145">
        <v>1</v>
      </c>
      <c r="E6842" s="147">
        <v>43552</v>
      </c>
    </row>
    <row r="6843" spans="1:5" s="7" customFormat="1">
      <c r="A6843" s="7" t="s">
        <v>49</v>
      </c>
      <c r="C6843" s="144" t="s">
        <v>5140</v>
      </c>
      <c r="D6843" s="145">
        <v>0</v>
      </c>
      <c r="E6843" s="147">
        <v>43552</v>
      </c>
    </row>
    <row r="6844" spans="1:5" s="7" customFormat="1">
      <c r="A6844" s="7" t="s">
        <v>49</v>
      </c>
      <c r="C6844" s="144" t="s">
        <v>5138</v>
      </c>
      <c r="D6844" s="145">
        <v>0</v>
      </c>
      <c r="E6844" s="147">
        <v>43552</v>
      </c>
    </row>
    <row r="6845" spans="1:5" s="7" customFormat="1">
      <c r="A6845" s="7" t="s">
        <v>49</v>
      </c>
      <c r="C6845" s="144" t="s">
        <v>5102</v>
      </c>
      <c r="D6845" s="145">
        <v>1</v>
      </c>
      <c r="E6845" s="147">
        <v>43552</v>
      </c>
    </row>
    <row r="6846" spans="1:5" s="7" customFormat="1">
      <c r="A6846" s="7" t="s">
        <v>49</v>
      </c>
      <c r="C6846" s="144" t="s">
        <v>5116</v>
      </c>
      <c r="D6846" s="145">
        <v>0</v>
      </c>
      <c r="E6846" s="147">
        <v>43552</v>
      </c>
    </row>
    <row r="6847" spans="1:5" s="7" customFormat="1">
      <c r="A6847" s="7" t="s">
        <v>49</v>
      </c>
      <c r="C6847" s="144" t="s">
        <v>5118</v>
      </c>
      <c r="D6847" s="145">
        <v>2</v>
      </c>
      <c r="E6847" s="147">
        <v>43552</v>
      </c>
    </row>
    <row r="6848" spans="1:5" s="7" customFormat="1">
      <c r="A6848" s="7" t="s">
        <v>49</v>
      </c>
      <c r="C6848" s="144" t="s">
        <v>5120</v>
      </c>
      <c r="D6848" s="145">
        <v>0</v>
      </c>
      <c r="E6848" s="147">
        <v>43552</v>
      </c>
    </row>
    <row r="6849" spans="1:5" s="7" customFormat="1">
      <c r="A6849" s="7" t="s">
        <v>49</v>
      </c>
      <c r="C6849" s="144" t="s">
        <v>8304</v>
      </c>
      <c r="D6849" s="145">
        <v>1</v>
      </c>
      <c r="E6849" s="147">
        <v>43552</v>
      </c>
    </row>
    <row r="6850" spans="1:5" s="7" customFormat="1">
      <c r="A6850" s="7" t="s">
        <v>49</v>
      </c>
      <c r="C6850" s="144" t="s">
        <v>5122</v>
      </c>
      <c r="D6850" s="145">
        <v>1</v>
      </c>
      <c r="E6850" s="147">
        <v>43552</v>
      </c>
    </row>
    <row r="6851" spans="1:5" s="7" customFormat="1">
      <c r="A6851" s="7" t="s">
        <v>49</v>
      </c>
      <c r="C6851" s="144" t="s">
        <v>5124</v>
      </c>
      <c r="D6851" s="145">
        <v>0</v>
      </c>
      <c r="E6851" s="147">
        <v>43552</v>
      </c>
    </row>
    <row r="6852" spans="1:5" s="7" customFormat="1">
      <c r="A6852" s="7" t="s">
        <v>49</v>
      </c>
      <c r="C6852" s="144" t="s">
        <v>3573</v>
      </c>
      <c r="D6852" s="145">
        <v>0</v>
      </c>
      <c r="E6852" s="147">
        <v>43552</v>
      </c>
    </row>
    <row r="6853" spans="1:5" s="7" customFormat="1">
      <c r="A6853" s="7" t="s">
        <v>49</v>
      </c>
      <c r="C6853" s="144" t="s">
        <v>5134</v>
      </c>
      <c r="D6853" s="145">
        <v>0</v>
      </c>
      <c r="E6853" s="147">
        <v>43552</v>
      </c>
    </row>
    <row r="6854" spans="1:5" s="7" customFormat="1">
      <c r="A6854" s="7" t="s">
        <v>49</v>
      </c>
      <c r="C6854" s="144" t="s">
        <v>691</v>
      </c>
      <c r="D6854" s="145">
        <v>924</v>
      </c>
      <c r="E6854" s="147">
        <v>43552</v>
      </c>
    </row>
    <row r="6855" spans="1:5" s="7" customFormat="1">
      <c r="A6855" s="7" t="s">
        <v>49</v>
      </c>
      <c r="C6855" s="144" t="s">
        <v>697</v>
      </c>
      <c r="D6855" s="145">
        <v>887</v>
      </c>
      <c r="E6855" s="147">
        <v>43552</v>
      </c>
    </row>
    <row r="6856" spans="1:5" s="7" customFormat="1">
      <c r="A6856" s="7" t="s">
        <v>49</v>
      </c>
      <c r="C6856" s="144" t="s">
        <v>728</v>
      </c>
      <c r="D6856" s="145">
        <v>158</v>
      </c>
      <c r="E6856" s="147">
        <v>43552</v>
      </c>
    </row>
    <row r="6857" spans="1:5" s="7" customFormat="1">
      <c r="A6857" s="7" t="s">
        <v>49</v>
      </c>
      <c r="C6857" s="144" t="s">
        <v>5373</v>
      </c>
      <c r="D6857" s="145">
        <v>0</v>
      </c>
      <c r="E6857" s="147">
        <v>43552</v>
      </c>
    </row>
    <row r="6858" spans="1:5" s="7" customFormat="1">
      <c r="A6858" s="7" t="s">
        <v>49</v>
      </c>
      <c r="C6858" s="144" t="s">
        <v>733</v>
      </c>
      <c r="D6858" s="145">
        <v>24</v>
      </c>
      <c r="E6858" s="147">
        <v>43552</v>
      </c>
    </row>
    <row r="6859" spans="1:5" s="7" customFormat="1">
      <c r="A6859" s="7" t="s">
        <v>49</v>
      </c>
      <c r="C6859" s="144" t="s">
        <v>5377</v>
      </c>
      <c r="D6859" s="145">
        <v>0</v>
      </c>
      <c r="E6859" s="147">
        <v>43552</v>
      </c>
    </row>
    <row r="6860" spans="1:5" s="7" customFormat="1">
      <c r="A6860" s="7" t="s">
        <v>49</v>
      </c>
      <c r="C6860" s="144" t="s">
        <v>736</v>
      </c>
      <c r="D6860" s="145">
        <v>150</v>
      </c>
      <c r="E6860" s="147">
        <v>43552</v>
      </c>
    </row>
    <row r="6861" spans="1:5" s="7" customFormat="1">
      <c r="A6861" s="7" t="s">
        <v>49</v>
      </c>
      <c r="C6861" s="144" t="s">
        <v>5381</v>
      </c>
      <c r="D6861" s="145">
        <v>0</v>
      </c>
      <c r="E6861" s="147">
        <v>43552</v>
      </c>
    </row>
    <row r="6862" spans="1:5" s="7" customFormat="1">
      <c r="A6862" s="7" t="s">
        <v>49</v>
      </c>
      <c r="C6862" s="144" t="s">
        <v>740</v>
      </c>
      <c r="D6862" s="145">
        <v>222</v>
      </c>
      <c r="E6862" s="147">
        <v>43552</v>
      </c>
    </row>
    <row r="6863" spans="1:5" s="7" customFormat="1">
      <c r="A6863" s="7" t="s">
        <v>49</v>
      </c>
      <c r="C6863" s="144" t="s">
        <v>3396</v>
      </c>
      <c r="D6863" s="145">
        <v>35</v>
      </c>
      <c r="E6863" s="147">
        <v>43552</v>
      </c>
    </row>
    <row r="6864" spans="1:5" s="7" customFormat="1">
      <c r="A6864" s="7" t="s">
        <v>49</v>
      </c>
      <c r="C6864" s="144" t="s">
        <v>1050</v>
      </c>
      <c r="D6864" s="145">
        <v>50</v>
      </c>
      <c r="E6864" s="147">
        <v>43552</v>
      </c>
    </row>
    <row r="6865" spans="1:5" s="7" customFormat="1">
      <c r="A6865" s="7" t="s">
        <v>49</v>
      </c>
      <c r="C6865" s="144" t="s">
        <v>1054</v>
      </c>
      <c r="D6865" s="145">
        <v>123</v>
      </c>
      <c r="E6865" s="147">
        <v>43552</v>
      </c>
    </row>
    <row r="6866" spans="1:5" s="7" customFormat="1">
      <c r="A6866" s="7" t="s">
        <v>49</v>
      </c>
      <c r="C6866" s="144" t="s">
        <v>1057</v>
      </c>
      <c r="D6866" s="145">
        <v>101</v>
      </c>
      <c r="E6866" s="147">
        <v>43552</v>
      </c>
    </row>
    <row r="6867" spans="1:5" s="7" customFormat="1">
      <c r="A6867" s="7" t="s">
        <v>49</v>
      </c>
      <c r="C6867" s="144" t="s">
        <v>1060</v>
      </c>
      <c r="D6867" s="145">
        <v>124</v>
      </c>
      <c r="E6867" s="147">
        <v>43552</v>
      </c>
    </row>
    <row r="6868" spans="1:5" s="7" customFormat="1">
      <c r="A6868" s="7" t="s">
        <v>49</v>
      </c>
      <c r="C6868" s="144" t="s">
        <v>1063</v>
      </c>
      <c r="D6868" s="145">
        <v>190</v>
      </c>
      <c r="E6868" s="147">
        <v>43552</v>
      </c>
    </row>
    <row r="6869" spans="1:5" s="7" customFormat="1">
      <c r="A6869" s="7" t="s">
        <v>49</v>
      </c>
      <c r="C6869" s="144" t="s">
        <v>1066</v>
      </c>
      <c r="D6869" s="145">
        <v>86</v>
      </c>
      <c r="E6869" s="147">
        <v>43552</v>
      </c>
    </row>
    <row r="6870" spans="1:5" s="7" customFormat="1">
      <c r="A6870" s="7" t="s">
        <v>49</v>
      </c>
      <c r="C6870" s="144" t="s">
        <v>9174</v>
      </c>
      <c r="D6870" s="145">
        <v>26</v>
      </c>
      <c r="E6870" s="147">
        <v>43552</v>
      </c>
    </row>
    <row r="6871" spans="1:5" s="7" customFormat="1">
      <c r="A6871" s="7" t="s">
        <v>49</v>
      </c>
      <c r="C6871" s="144" t="s">
        <v>1069</v>
      </c>
      <c r="D6871" s="145">
        <v>36</v>
      </c>
      <c r="E6871" s="147">
        <v>43552</v>
      </c>
    </row>
    <row r="6872" spans="1:5" s="7" customFormat="1">
      <c r="A6872" s="7" t="s">
        <v>49</v>
      </c>
      <c r="C6872" s="144" t="s">
        <v>9175</v>
      </c>
      <c r="D6872" s="145">
        <v>5</v>
      </c>
      <c r="E6872" s="147">
        <v>43552</v>
      </c>
    </row>
    <row r="6873" spans="1:5" s="7" customFormat="1">
      <c r="A6873" s="7" t="s">
        <v>49</v>
      </c>
      <c r="C6873" s="144" t="s">
        <v>1074</v>
      </c>
      <c r="D6873" s="145">
        <v>118</v>
      </c>
      <c r="E6873" s="147">
        <v>43552</v>
      </c>
    </row>
    <row r="6874" spans="1:5" s="7" customFormat="1">
      <c r="A6874" s="7" t="s">
        <v>49</v>
      </c>
      <c r="C6874" s="144" t="s">
        <v>1077</v>
      </c>
      <c r="D6874" s="145">
        <v>0</v>
      </c>
      <c r="E6874" s="147">
        <v>43552</v>
      </c>
    </row>
    <row r="6875" spans="1:5" s="7" customFormat="1">
      <c r="A6875" s="7" t="s">
        <v>49</v>
      </c>
      <c r="C6875" s="144" t="s">
        <v>1081</v>
      </c>
      <c r="D6875" s="145">
        <v>123</v>
      </c>
      <c r="E6875" s="147">
        <v>43552</v>
      </c>
    </row>
    <row r="6876" spans="1:5" s="7" customFormat="1">
      <c r="A6876" s="7" t="s">
        <v>49</v>
      </c>
      <c r="C6876" s="144" t="s">
        <v>9176</v>
      </c>
      <c r="D6876" s="145">
        <v>9</v>
      </c>
      <c r="E6876" s="147">
        <v>43552</v>
      </c>
    </row>
    <row r="6877" spans="1:5" s="7" customFormat="1">
      <c r="A6877" s="7" t="s">
        <v>49</v>
      </c>
      <c r="C6877" s="144" t="s">
        <v>1085</v>
      </c>
      <c r="D6877" s="145">
        <v>159</v>
      </c>
      <c r="E6877" s="147">
        <v>43552</v>
      </c>
    </row>
    <row r="6878" spans="1:5" s="7" customFormat="1">
      <c r="A6878" s="7" t="s">
        <v>49</v>
      </c>
      <c r="C6878" s="144" t="s">
        <v>1089</v>
      </c>
      <c r="D6878" s="145">
        <v>0</v>
      </c>
      <c r="E6878" s="147">
        <v>43552</v>
      </c>
    </row>
    <row r="6879" spans="1:5" s="7" customFormat="1">
      <c r="A6879" s="7" t="s">
        <v>49</v>
      </c>
      <c r="C6879" s="144" t="s">
        <v>1092</v>
      </c>
      <c r="D6879" s="145">
        <v>153</v>
      </c>
      <c r="E6879" s="147">
        <v>43552</v>
      </c>
    </row>
    <row r="6880" spans="1:5" s="7" customFormat="1">
      <c r="A6880" s="7" t="s">
        <v>49</v>
      </c>
      <c r="C6880" s="144" t="s">
        <v>1358</v>
      </c>
      <c r="D6880" s="145">
        <v>318</v>
      </c>
      <c r="E6880" s="147">
        <v>43552</v>
      </c>
    </row>
    <row r="6881" spans="1:5" s="7" customFormat="1">
      <c r="A6881" s="7" t="s">
        <v>49</v>
      </c>
      <c r="C6881" s="144" t="s">
        <v>1362</v>
      </c>
      <c r="D6881" s="145">
        <v>99</v>
      </c>
      <c r="E6881" s="147">
        <v>43552</v>
      </c>
    </row>
    <row r="6882" spans="1:5" s="7" customFormat="1">
      <c r="A6882" s="7" t="s">
        <v>49</v>
      </c>
      <c r="C6882" s="144" t="s">
        <v>1366</v>
      </c>
      <c r="D6882" s="145">
        <v>163</v>
      </c>
      <c r="E6882" s="147">
        <v>43552</v>
      </c>
    </row>
    <row r="6883" spans="1:5" s="7" customFormat="1">
      <c r="A6883" s="7" t="s">
        <v>49</v>
      </c>
      <c r="C6883" s="144" t="s">
        <v>1369</v>
      </c>
      <c r="D6883" s="145">
        <v>27</v>
      </c>
      <c r="E6883" s="147">
        <v>43552</v>
      </c>
    </row>
    <row r="6884" spans="1:5" s="7" customFormat="1">
      <c r="A6884" s="7" t="s">
        <v>49</v>
      </c>
      <c r="C6884" s="144" t="s">
        <v>1372</v>
      </c>
      <c r="D6884" s="145">
        <v>116</v>
      </c>
      <c r="E6884" s="147">
        <v>43552</v>
      </c>
    </row>
    <row r="6885" spans="1:5" s="7" customFormat="1">
      <c r="A6885" s="7" t="s">
        <v>49</v>
      </c>
      <c r="C6885" s="144" t="s">
        <v>743</v>
      </c>
      <c r="D6885" s="145">
        <v>290</v>
      </c>
      <c r="E6885" s="147">
        <v>43552</v>
      </c>
    </row>
    <row r="6886" spans="1:5" s="7" customFormat="1">
      <c r="A6886" s="7" t="s">
        <v>49</v>
      </c>
      <c r="C6886" s="144" t="s">
        <v>1095</v>
      </c>
      <c r="D6886" s="145">
        <v>69</v>
      </c>
      <c r="E6886" s="147">
        <v>43552</v>
      </c>
    </row>
    <row r="6887" spans="1:5" s="7" customFormat="1">
      <c r="A6887" s="7" t="s">
        <v>49</v>
      </c>
      <c r="C6887" s="144" t="s">
        <v>1098</v>
      </c>
      <c r="D6887" s="145">
        <v>49</v>
      </c>
      <c r="E6887" s="147">
        <v>43552</v>
      </c>
    </row>
    <row r="6888" spans="1:5" s="7" customFormat="1">
      <c r="A6888" s="7" t="s">
        <v>49</v>
      </c>
      <c r="C6888" s="144" t="s">
        <v>9177</v>
      </c>
      <c r="D6888" s="145">
        <v>10</v>
      </c>
      <c r="E6888" s="147">
        <v>43552</v>
      </c>
    </row>
    <row r="6889" spans="1:5" s="7" customFormat="1">
      <c r="A6889" s="7" t="s">
        <v>49</v>
      </c>
      <c r="C6889" s="144" t="s">
        <v>5861</v>
      </c>
      <c r="D6889" s="145">
        <v>12</v>
      </c>
      <c r="E6889" s="147">
        <v>43552</v>
      </c>
    </row>
    <row r="6890" spans="1:5" s="7" customFormat="1">
      <c r="A6890" s="7" t="s">
        <v>49</v>
      </c>
      <c r="C6890" s="144" t="s">
        <v>9178</v>
      </c>
      <c r="D6890" s="145">
        <v>4</v>
      </c>
      <c r="E6890" s="147">
        <v>43552</v>
      </c>
    </row>
    <row r="6891" spans="1:5" s="7" customFormat="1">
      <c r="A6891" s="7" t="s">
        <v>49</v>
      </c>
      <c r="C6891" s="144" t="s">
        <v>1101</v>
      </c>
      <c r="D6891" s="145">
        <v>100</v>
      </c>
      <c r="E6891" s="147">
        <v>43552</v>
      </c>
    </row>
    <row r="6892" spans="1:5" s="7" customFormat="1">
      <c r="A6892" s="7" t="s">
        <v>49</v>
      </c>
      <c r="C6892" s="144" t="s">
        <v>1105</v>
      </c>
      <c r="D6892" s="145">
        <v>51</v>
      </c>
      <c r="E6892" s="147">
        <v>43552</v>
      </c>
    </row>
    <row r="6893" spans="1:5" s="7" customFormat="1">
      <c r="A6893" s="7" t="s">
        <v>49</v>
      </c>
      <c r="C6893" s="144" t="s">
        <v>1108</v>
      </c>
      <c r="D6893" s="145">
        <v>33</v>
      </c>
      <c r="E6893" s="147">
        <v>43552</v>
      </c>
    </row>
    <row r="6894" spans="1:5" s="7" customFormat="1">
      <c r="A6894" s="7" t="s">
        <v>49</v>
      </c>
      <c r="C6894" s="144" t="s">
        <v>1111</v>
      </c>
      <c r="D6894" s="145">
        <v>26</v>
      </c>
      <c r="E6894" s="147">
        <v>43552</v>
      </c>
    </row>
    <row r="6895" spans="1:5" s="7" customFormat="1">
      <c r="A6895" s="7" t="s">
        <v>49</v>
      </c>
      <c r="C6895" s="144" t="s">
        <v>3703</v>
      </c>
      <c r="D6895" s="145">
        <v>0</v>
      </c>
      <c r="E6895" s="147">
        <v>43552</v>
      </c>
    </row>
    <row r="6896" spans="1:5" s="7" customFormat="1">
      <c r="A6896" s="7" t="s">
        <v>49</v>
      </c>
      <c r="C6896" s="144" t="s">
        <v>753</v>
      </c>
      <c r="D6896" s="145">
        <v>328</v>
      </c>
      <c r="E6896" s="147">
        <v>43552</v>
      </c>
    </row>
    <row r="6897" spans="1:5" s="7" customFormat="1">
      <c r="A6897" s="7" t="s">
        <v>49</v>
      </c>
      <c r="C6897" s="144" t="s">
        <v>758</v>
      </c>
      <c r="D6897" s="145">
        <v>275</v>
      </c>
      <c r="E6897" s="147">
        <v>43552</v>
      </c>
    </row>
    <row r="6898" spans="1:5" s="7" customFormat="1">
      <c r="A6898" s="7" t="s">
        <v>49</v>
      </c>
      <c r="C6898" s="144" t="s">
        <v>770</v>
      </c>
      <c r="D6898" s="145">
        <v>14</v>
      </c>
      <c r="E6898" s="147">
        <v>43552</v>
      </c>
    </row>
    <row r="6899" spans="1:5" s="7" customFormat="1">
      <c r="A6899" s="7" t="s">
        <v>49</v>
      </c>
      <c r="C6899" s="144" t="s">
        <v>779</v>
      </c>
      <c r="D6899" s="145">
        <v>136</v>
      </c>
      <c r="E6899" s="147">
        <v>43552</v>
      </c>
    </row>
    <row r="6900" spans="1:5" s="7" customFormat="1">
      <c r="A6900" s="7" t="s">
        <v>49</v>
      </c>
      <c r="C6900" s="144" t="s">
        <v>782</v>
      </c>
      <c r="D6900" s="145">
        <v>107</v>
      </c>
      <c r="E6900" s="147">
        <v>43552</v>
      </c>
    </row>
    <row r="6901" spans="1:5" s="7" customFormat="1">
      <c r="A6901" s="7" t="s">
        <v>49</v>
      </c>
      <c r="C6901" s="144" t="s">
        <v>785</v>
      </c>
      <c r="D6901" s="145">
        <v>369</v>
      </c>
      <c r="E6901" s="147">
        <v>43552</v>
      </c>
    </row>
    <row r="6902" spans="1:5" s="7" customFormat="1">
      <c r="A6902" s="7" t="s">
        <v>49</v>
      </c>
      <c r="C6902" s="144" t="s">
        <v>788</v>
      </c>
      <c r="D6902" s="145">
        <v>608</v>
      </c>
      <c r="E6902" s="147">
        <v>43552</v>
      </c>
    </row>
    <row r="6903" spans="1:5" s="7" customFormat="1">
      <c r="A6903" s="7" t="s">
        <v>49</v>
      </c>
      <c r="C6903" s="144" t="s">
        <v>700</v>
      </c>
      <c r="D6903" s="145">
        <v>11</v>
      </c>
      <c r="E6903" s="147">
        <v>43552</v>
      </c>
    </row>
    <row r="6904" spans="1:5" s="7" customFormat="1">
      <c r="A6904" s="7" t="s">
        <v>49</v>
      </c>
      <c r="C6904" s="144" t="s">
        <v>705</v>
      </c>
      <c r="D6904" s="145">
        <v>12</v>
      </c>
      <c r="E6904" s="147">
        <v>43552</v>
      </c>
    </row>
    <row r="6905" spans="1:5" s="7" customFormat="1">
      <c r="A6905" s="7" t="s">
        <v>49</v>
      </c>
      <c r="C6905" s="144" t="s">
        <v>708</v>
      </c>
      <c r="D6905" s="145">
        <v>264</v>
      </c>
      <c r="E6905" s="147">
        <v>43552</v>
      </c>
    </row>
    <row r="6906" spans="1:5" s="7" customFormat="1">
      <c r="A6906" s="7" t="s">
        <v>49</v>
      </c>
      <c r="C6906" s="144" t="s">
        <v>5423</v>
      </c>
      <c r="D6906" s="145">
        <v>5</v>
      </c>
      <c r="E6906" s="147">
        <v>43552</v>
      </c>
    </row>
    <row r="6907" spans="1:5" s="7" customFormat="1">
      <c r="A6907" s="7" t="s">
        <v>49</v>
      </c>
      <c r="C6907" s="144" t="s">
        <v>5425</v>
      </c>
      <c r="D6907" s="145">
        <v>0</v>
      </c>
      <c r="E6907" s="147">
        <v>43552</v>
      </c>
    </row>
    <row r="6908" spans="1:5" s="7" customFormat="1">
      <c r="A6908" s="7" t="s">
        <v>49</v>
      </c>
      <c r="C6908" s="144" t="s">
        <v>711</v>
      </c>
      <c r="D6908" s="145">
        <v>0</v>
      </c>
      <c r="E6908" s="147">
        <v>43552</v>
      </c>
    </row>
    <row r="6909" spans="1:5" s="7" customFormat="1">
      <c r="A6909" s="7" t="s">
        <v>49</v>
      </c>
      <c r="C6909" s="144" t="s">
        <v>714</v>
      </c>
      <c r="D6909" s="145">
        <v>0</v>
      </c>
      <c r="E6909" s="147">
        <v>43552</v>
      </c>
    </row>
    <row r="6910" spans="1:5" s="7" customFormat="1">
      <c r="A6910" s="7" t="s">
        <v>49</v>
      </c>
      <c r="C6910" s="144" t="s">
        <v>717</v>
      </c>
      <c r="D6910" s="145">
        <v>165</v>
      </c>
      <c r="E6910" s="147">
        <v>43552</v>
      </c>
    </row>
    <row r="6911" spans="1:5" s="7" customFormat="1">
      <c r="A6911" s="7" t="s">
        <v>49</v>
      </c>
      <c r="C6911" s="144" t="s">
        <v>5430</v>
      </c>
      <c r="D6911" s="145">
        <v>24</v>
      </c>
      <c r="E6911" s="147">
        <v>43552</v>
      </c>
    </row>
    <row r="6912" spans="1:5" s="7" customFormat="1">
      <c r="A6912" s="7" t="s">
        <v>49</v>
      </c>
      <c r="C6912" s="144" t="s">
        <v>5432</v>
      </c>
      <c r="D6912" s="145">
        <v>0</v>
      </c>
      <c r="E6912" s="147">
        <v>43552</v>
      </c>
    </row>
    <row r="6913" spans="1:5" s="7" customFormat="1">
      <c r="A6913" s="7" t="s">
        <v>49</v>
      </c>
      <c r="C6913" s="144" t="s">
        <v>720</v>
      </c>
      <c r="D6913" s="145">
        <v>96</v>
      </c>
      <c r="E6913" s="147">
        <v>43552</v>
      </c>
    </row>
    <row r="6914" spans="1:5" s="7" customFormat="1">
      <c r="A6914" s="7" t="s">
        <v>49</v>
      </c>
      <c r="C6914" s="144" t="s">
        <v>1114</v>
      </c>
      <c r="D6914" s="145">
        <v>240</v>
      </c>
      <c r="E6914" s="147">
        <v>43552</v>
      </c>
    </row>
    <row r="6915" spans="1:5" s="7" customFormat="1">
      <c r="A6915" s="7" t="s">
        <v>49</v>
      </c>
      <c r="C6915" s="144" t="s">
        <v>1118</v>
      </c>
      <c r="D6915" s="145">
        <v>100</v>
      </c>
      <c r="E6915" s="147">
        <v>43552</v>
      </c>
    </row>
    <row r="6916" spans="1:5" s="7" customFormat="1">
      <c r="A6916" s="7" t="s">
        <v>49</v>
      </c>
      <c r="C6916" s="144" t="s">
        <v>1121</v>
      </c>
      <c r="D6916" s="145">
        <v>492</v>
      </c>
      <c r="E6916" s="147">
        <v>43552</v>
      </c>
    </row>
    <row r="6917" spans="1:5" s="7" customFormat="1">
      <c r="A6917" s="7" t="s">
        <v>49</v>
      </c>
      <c r="C6917" s="144" t="s">
        <v>1124</v>
      </c>
      <c r="D6917" s="145">
        <v>455</v>
      </c>
      <c r="E6917" s="147">
        <v>43552</v>
      </c>
    </row>
    <row r="6918" spans="1:5" s="7" customFormat="1">
      <c r="A6918" s="7" t="s">
        <v>49</v>
      </c>
      <c r="C6918" s="144" t="s">
        <v>1375</v>
      </c>
      <c r="D6918" s="145">
        <v>99</v>
      </c>
      <c r="E6918" s="147">
        <v>43552</v>
      </c>
    </row>
    <row r="6919" spans="1:5" s="7" customFormat="1">
      <c r="A6919" s="7" t="s">
        <v>49</v>
      </c>
      <c r="C6919" s="144" t="s">
        <v>5440</v>
      </c>
      <c r="D6919" s="145">
        <v>0</v>
      </c>
      <c r="E6919" s="147">
        <v>43552</v>
      </c>
    </row>
    <row r="6920" spans="1:5" s="7" customFormat="1">
      <c r="A6920" s="7" t="s">
        <v>49</v>
      </c>
      <c r="C6920" s="144" t="s">
        <v>5442</v>
      </c>
      <c r="D6920" s="145">
        <v>0</v>
      </c>
      <c r="E6920" s="147">
        <v>43552</v>
      </c>
    </row>
    <row r="6921" spans="1:5" s="7" customFormat="1">
      <c r="A6921" s="7" t="s">
        <v>49</v>
      </c>
      <c r="C6921" s="144" t="s">
        <v>5447</v>
      </c>
      <c r="D6921" s="145">
        <v>0</v>
      </c>
      <c r="E6921" s="147">
        <v>43552</v>
      </c>
    </row>
    <row r="6922" spans="1:5" s="7" customFormat="1">
      <c r="A6922" s="7" t="s">
        <v>49</v>
      </c>
      <c r="C6922" s="144" t="s">
        <v>798</v>
      </c>
      <c r="D6922" s="145">
        <v>0</v>
      </c>
      <c r="E6922" s="147">
        <v>43552</v>
      </c>
    </row>
    <row r="6923" spans="1:5" s="7" customFormat="1">
      <c r="A6923" s="7" t="s">
        <v>49</v>
      </c>
      <c r="C6923" s="144" t="s">
        <v>802</v>
      </c>
      <c r="D6923" s="145">
        <v>71</v>
      </c>
      <c r="E6923" s="147">
        <v>43552</v>
      </c>
    </row>
    <row r="6924" spans="1:5" s="7" customFormat="1">
      <c r="A6924" s="7" t="s">
        <v>49</v>
      </c>
      <c r="C6924" s="144" t="s">
        <v>807</v>
      </c>
      <c r="D6924" s="145">
        <v>69</v>
      </c>
      <c r="E6924" s="147">
        <v>43552</v>
      </c>
    </row>
    <row r="6925" spans="1:5" s="7" customFormat="1">
      <c r="A6925" s="7" t="s">
        <v>49</v>
      </c>
      <c r="C6925" s="144" t="s">
        <v>810</v>
      </c>
      <c r="D6925" s="145">
        <v>85</v>
      </c>
      <c r="E6925" s="147">
        <v>43552</v>
      </c>
    </row>
    <row r="6926" spans="1:5" s="7" customFormat="1">
      <c r="A6926" s="7" t="s">
        <v>49</v>
      </c>
      <c r="C6926" s="144" t="s">
        <v>813</v>
      </c>
      <c r="D6926" s="145">
        <v>1</v>
      </c>
      <c r="E6926" s="147">
        <v>43552</v>
      </c>
    </row>
    <row r="6927" spans="1:5" s="7" customFormat="1">
      <c r="A6927" s="7" t="s">
        <v>49</v>
      </c>
      <c r="C6927" s="144" t="s">
        <v>5458</v>
      </c>
      <c r="D6927" s="145">
        <v>3</v>
      </c>
      <c r="E6927" s="147">
        <v>43552</v>
      </c>
    </row>
    <row r="6928" spans="1:5" s="7" customFormat="1">
      <c r="A6928" s="7" t="s">
        <v>49</v>
      </c>
      <c r="C6928" s="144" t="s">
        <v>816</v>
      </c>
      <c r="D6928" s="145">
        <v>157</v>
      </c>
      <c r="E6928" s="147">
        <v>43552</v>
      </c>
    </row>
    <row r="6929" spans="1:5" s="7" customFormat="1">
      <c r="A6929" s="7" t="s">
        <v>49</v>
      </c>
      <c r="C6929" s="144" t="s">
        <v>819</v>
      </c>
      <c r="D6929" s="145">
        <v>535</v>
      </c>
      <c r="E6929" s="147">
        <v>43552</v>
      </c>
    </row>
    <row r="6930" spans="1:5" s="7" customFormat="1">
      <c r="A6930" s="7" t="s">
        <v>49</v>
      </c>
      <c r="C6930" s="144" t="s">
        <v>822</v>
      </c>
      <c r="D6930" s="145">
        <v>116</v>
      </c>
      <c r="E6930" s="147">
        <v>43552</v>
      </c>
    </row>
    <row r="6931" spans="1:5" s="7" customFormat="1">
      <c r="A6931" s="7" t="s">
        <v>49</v>
      </c>
      <c r="C6931" s="144" t="s">
        <v>824</v>
      </c>
      <c r="D6931" s="145">
        <v>378</v>
      </c>
      <c r="E6931" s="147">
        <v>43552</v>
      </c>
    </row>
    <row r="6932" spans="1:5" s="7" customFormat="1">
      <c r="A6932" s="7" t="s">
        <v>49</v>
      </c>
      <c r="C6932" s="144" t="s">
        <v>8403</v>
      </c>
      <c r="D6932" s="145">
        <v>0</v>
      </c>
      <c r="E6932" s="147">
        <v>43552</v>
      </c>
    </row>
    <row r="6933" spans="1:5" s="7" customFormat="1">
      <c r="A6933" s="7" t="s">
        <v>49</v>
      </c>
      <c r="C6933" s="144" t="s">
        <v>8404</v>
      </c>
      <c r="D6933" s="145">
        <v>1480</v>
      </c>
      <c r="E6933" s="147">
        <v>43552</v>
      </c>
    </row>
    <row r="6934" spans="1:5" s="7" customFormat="1">
      <c r="A6934" s="7" t="s">
        <v>49</v>
      </c>
      <c r="C6934" s="144" t="s">
        <v>579</v>
      </c>
      <c r="D6934" s="145">
        <v>151</v>
      </c>
      <c r="E6934" s="147">
        <v>43552</v>
      </c>
    </row>
    <row r="6935" spans="1:5" s="7" customFormat="1">
      <c r="A6935" s="7" t="s">
        <v>49</v>
      </c>
      <c r="C6935" s="144" t="s">
        <v>585</v>
      </c>
      <c r="D6935" s="145">
        <v>482</v>
      </c>
      <c r="E6935" s="147">
        <v>43552</v>
      </c>
    </row>
    <row r="6936" spans="1:5" s="7" customFormat="1">
      <c r="A6936" s="7" t="s">
        <v>49</v>
      </c>
      <c r="C6936" s="144" t="s">
        <v>588</v>
      </c>
      <c r="D6936" s="145">
        <v>511</v>
      </c>
      <c r="E6936" s="147">
        <v>43552</v>
      </c>
    </row>
    <row r="6937" spans="1:5" s="7" customFormat="1">
      <c r="A6937" s="7" t="s">
        <v>49</v>
      </c>
      <c r="C6937" s="144" t="s">
        <v>826</v>
      </c>
      <c r="D6937" s="145">
        <v>6</v>
      </c>
      <c r="E6937" s="147">
        <v>43552</v>
      </c>
    </row>
    <row r="6938" spans="1:5" s="7" customFormat="1">
      <c r="A6938" s="7" t="s">
        <v>49</v>
      </c>
      <c r="C6938" s="144" t="s">
        <v>830</v>
      </c>
      <c r="D6938" s="145">
        <v>721</v>
      </c>
      <c r="E6938" s="147">
        <v>43552</v>
      </c>
    </row>
    <row r="6939" spans="1:5" s="7" customFormat="1">
      <c r="A6939" s="7" t="s">
        <v>49</v>
      </c>
      <c r="C6939" s="144" t="s">
        <v>833</v>
      </c>
      <c r="D6939" s="145">
        <v>188</v>
      </c>
      <c r="E6939" s="147">
        <v>43552</v>
      </c>
    </row>
    <row r="6940" spans="1:5" s="7" customFormat="1">
      <c r="A6940" s="7" t="s">
        <v>49</v>
      </c>
      <c r="C6940" s="144" t="s">
        <v>836</v>
      </c>
      <c r="D6940" s="145">
        <v>0</v>
      </c>
      <c r="E6940" s="147">
        <v>43552</v>
      </c>
    </row>
    <row r="6941" spans="1:5" s="7" customFormat="1">
      <c r="A6941" s="7" t="s">
        <v>49</v>
      </c>
      <c r="C6941" s="144" t="s">
        <v>839</v>
      </c>
      <c r="D6941" s="145">
        <v>285</v>
      </c>
      <c r="E6941" s="147">
        <v>43552</v>
      </c>
    </row>
    <row r="6942" spans="1:5" s="7" customFormat="1">
      <c r="A6942" s="7" t="s">
        <v>49</v>
      </c>
      <c r="C6942" s="144" t="s">
        <v>1127</v>
      </c>
      <c r="D6942" s="145">
        <v>45</v>
      </c>
      <c r="E6942" s="147">
        <v>43552</v>
      </c>
    </row>
    <row r="6943" spans="1:5" s="7" customFormat="1">
      <c r="A6943" s="7" t="s">
        <v>49</v>
      </c>
      <c r="C6943" s="144" t="s">
        <v>5479</v>
      </c>
      <c r="D6943" s="145">
        <v>0</v>
      </c>
      <c r="E6943" s="147">
        <v>43552</v>
      </c>
    </row>
    <row r="6944" spans="1:5" s="7" customFormat="1">
      <c r="A6944" s="7" t="s">
        <v>49</v>
      </c>
      <c r="C6944" s="144" t="s">
        <v>5481</v>
      </c>
      <c r="D6944" s="145">
        <v>120</v>
      </c>
      <c r="E6944" s="147">
        <v>43552</v>
      </c>
    </row>
    <row r="6945" spans="1:5" s="7" customFormat="1">
      <c r="A6945" s="7" t="s">
        <v>49</v>
      </c>
      <c r="C6945" s="144" t="s">
        <v>5483</v>
      </c>
      <c r="D6945" s="145">
        <v>72</v>
      </c>
      <c r="E6945" s="147">
        <v>43552</v>
      </c>
    </row>
    <row r="6946" spans="1:5" s="7" customFormat="1">
      <c r="A6946" s="7" t="s">
        <v>49</v>
      </c>
      <c r="C6946" s="144" t="s">
        <v>9681</v>
      </c>
      <c r="D6946" s="145">
        <v>7</v>
      </c>
      <c r="E6946" s="147">
        <v>43552</v>
      </c>
    </row>
    <row r="6947" spans="1:5" s="7" customFormat="1">
      <c r="A6947" s="7" t="s">
        <v>49</v>
      </c>
      <c r="C6947" s="144" t="s">
        <v>3742</v>
      </c>
      <c r="D6947" s="145">
        <v>60</v>
      </c>
      <c r="E6947" s="147">
        <v>43552</v>
      </c>
    </row>
    <row r="6948" spans="1:5" s="7" customFormat="1">
      <c r="A6948" s="7" t="s">
        <v>49</v>
      </c>
      <c r="C6948" s="144" t="s">
        <v>842</v>
      </c>
      <c r="D6948" s="145">
        <v>241</v>
      </c>
      <c r="E6948" s="147">
        <v>43552</v>
      </c>
    </row>
    <row r="6949" spans="1:5" s="7" customFormat="1">
      <c r="A6949" s="7" t="s">
        <v>49</v>
      </c>
      <c r="C6949" s="144" t="s">
        <v>846</v>
      </c>
      <c r="D6949" s="145">
        <v>3</v>
      </c>
      <c r="E6949" s="147">
        <v>43552</v>
      </c>
    </row>
    <row r="6950" spans="1:5" s="7" customFormat="1">
      <c r="A6950" s="7" t="s">
        <v>49</v>
      </c>
      <c r="C6950" s="144" t="s">
        <v>849</v>
      </c>
      <c r="D6950" s="145">
        <v>917</v>
      </c>
      <c r="E6950" s="147">
        <v>43552</v>
      </c>
    </row>
    <row r="6951" spans="1:5" s="7" customFormat="1">
      <c r="A6951" s="7" t="s">
        <v>49</v>
      </c>
      <c r="C6951" s="144" t="s">
        <v>852</v>
      </c>
      <c r="D6951" s="145">
        <v>146</v>
      </c>
      <c r="E6951" s="147">
        <v>43552</v>
      </c>
    </row>
    <row r="6952" spans="1:5" s="7" customFormat="1">
      <c r="A6952" s="7" t="s">
        <v>49</v>
      </c>
      <c r="C6952" s="144" t="s">
        <v>854</v>
      </c>
      <c r="D6952" s="145">
        <v>1</v>
      </c>
      <c r="E6952" s="147">
        <v>43552</v>
      </c>
    </row>
    <row r="6953" spans="1:5" s="7" customFormat="1">
      <c r="A6953" s="7" t="s">
        <v>49</v>
      </c>
      <c r="C6953" s="144" t="s">
        <v>856</v>
      </c>
      <c r="D6953" s="145">
        <v>367</v>
      </c>
      <c r="E6953" s="147">
        <v>43552</v>
      </c>
    </row>
    <row r="6954" spans="1:5" s="7" customFormat="1">
      <c r="A6954" s="7" t="s">
        <v>49</v>
      </c>
      <c r="C6954" s="144" t="s">
        <v>859</v>
      </c>
      <c r="D6954" s="145">
        <v>15</v>
      </c>
      <c r="E6954" s="147">
        <v>43552</v>
      </c>
    </row>
    <row r="6955" spans="1:5" s="7" customFormat="1">
      <c r="A6955" s="7" t="s">
        <v>49</v>
      </c>
      <c r="C6955" s="144" t="s">
        <v>862</v>
      </c>
      <c r="D6955" s="145">
        <v>201</v>
      </c>
      <c r="E6955" s="147">
        <v>43552</v>
      </c>
    </row>
    <row r="6956" spans="1:5" s="7" customFormat="1">
      <c r="A6956" s="7" t="s">
        <v>49</v>
      </c>
      <c r="C6956" s="144" t="s">
        <v>865</v>
      </c>
      <c r="D6956" s="145">
        <v>245</v>
      </c>
      <c r="E6956" s="147">
        <v>43552</v>
      </c>
    </row>
    <row r="6957" spans="1:5" s="7" customFormat="1">
      <c r="A6957" s="7" t="s">
        <v>49</v>
      </c>
      <c r="C6957" s="144" t="s">
        <v>868</v>
      </c>
      <c r="D6957" s="145">
        <v>863</v>
      </c>
      <c r="E6957" s="147">
        <v>43552</v>
      </c>
    </row>
    <row r="6958" spans="1:5" s="7" customFormat="1">
      <c r="A6958" s="7" t="s">
        <v>49</v>
      </c>
      <c r="C6958" s="144" t="s">
        <v>870</v>
      </c>
      <c r="D6958" s="145">
        <v>865</v>
      </c>
      <c r="E6958" s="147">
        <v>43552</v>
      </c>
    </row>
    <row r="6959" spans="1:5" s="7" customFormat="1">
      <c r="A6959" s="7" t="s">
        <v>49</v>
      </c>
      <c r="C6959" s="144" t="s">
        <v>873</v>
      </c>
      <c r="D6959" s="145">
        <v>511</v>
      </c>
      <c r="E6959" s="147">
        <v>43552</v>
      </c>
    </row>
    <row r="6960" spans="1:5" s="7" customFormat="1">
      <c r="A6960" s="7" t="s">
        <v>49</v>
      </c>
      <c r="C6960" s="144" t="s">
        <v>876</v>
      </c>
      <c r="D6960" s="145">
        <v>199</v>
      </c>
      <c r="E6960" s="147">
        <v>43552</v>
      </c>
    </row>
    <row r="6961" spans="1:5" s="7" customFormat="1">
      <c r="A6961" s="7" t="s">
        <v>49</v>
      </c>
      <c r="C6961" s="144" t="s">
        <v>879</v>
      </c>
      <c r="D6961" s="145">
        <v>589</v>
      </c>
      <c r="E6961" s="147">
        <v>43552</v>
      </c>
    </row>
    <row r="6962" spans="1:5" s="7" customFormat="1">
      <c r="A6962" s="7" t="s">
        <v>49</v>
      </c>
      <c r="C6962" s="144" t="s">
        <v>882</v>
      </c>
      <c r="D6962" s="145">
        <v>510</v>
      </c>
      <c r="E6962" s="147">
        <v>43552</v>
      </c>
    </row>
    <row r="6963" spans="1:5" s="7" customFormat="1">
      <c r="A6963" s="7" t="s">
        <v>49</v>
      </c>
      <c r="C6963" s="144" t="s">
        <v>885</v>
      </c>
      <c r="D6963" s="145">
        <v>711</v>
      </c>
      <c r="E6963" s="147">
        <v>43552</v>
      </c>
    </row>
    <row r="6964" spans="1:5" s="7" customFormat="1">
      <c r="A6964" s="7" t="s">
        <v>49</v>
      </c>
      <c r="C6964" s="144" t="s">
        <v>1462</v>
      </c>
      <c r="D6964" s="145">
        <v>99</v>
      </c>
      <c r="E6964" s="147">
        <v>43552</v>
      </c>
    </row>
    <row r="6965" spans="1:5" s="7" customFormat="1">
      <c r="A6965" s="7" t="s">
        <v>49</v>
      </c>
      <c r="C6965" s="144" t="s">
        <v>888</v>
      </c>
      <c r="D6965" s="145">
        <v>1532</v>
      </c>
      <c r="E6965" s="147">
        <v>43552</v>
      </c>
    </row>
    <row r="6966" spans="1:5" s="7" customFormat="1">
      <c r="A6966" s="7" t="s">
        <v>49</v>
      </c>
      <c r="C6966" s="144" t="s">
        <v>1131</v>
      </c>
      <c r="D6966" s="145">
        <v>182</v>
      </c>
      <c r="E6966" s="147">
        <v>43552</v>
      </c>
    </row>
    <row r="6967" spans="1:5" s="7" customFormat="1">
      <c r="A6967" s="7" t="s">
        <v>49</v>
      </c>
      <c r="C6967" s="144" t="s">
        <v>892</v>
      </c>
      <c r="D6967" s="145">
        <v>426</v>
      </c>
      <c r="E6967" s="147">
        <v>43552</v>
      </c>
    </row>
    <row r="6968" spans="1:5" s="7" customFormat="1">
      <c r="A6968" s="7" t="s">
        <v>49</v>
      </c>
      <c r="C6968" s="144" t="s">
        <v>897</v>
      </c>
      <c r="D6968" s="145">
        <v>1068</v>
      </c>
      <c r="E6968" s="147">
        <v>43552</v>
      </c>
    </row>
    <row r="6969" spans="1:5" s="7" customFormat="1">
      <c r="A6969" s="7" t="s">
        <v>49</v>
      </c>
      <c r="C6969" s="144" t="s">
        <v>5526</v>
      </c>
      <c r="D6969" s="145">
        <v>4</v>
      </c>
      <c r="E6969" s="147">
        <v>43552</v>
      </c>
    </row>
    <row r="6970" spans="1:5" s="7" customFormat="1">
      <c r="A6970" s="7" t="s">
        <v>49</v>
      </c>
      <c r="C6970" s="144" t="s">
        <v>902</v>
      </c>
      <c r="D6970" s="145">
        <v>156</v>
      </c>
      <c r="E6970" s="147">
        <v>43552</v>
      </c>
    </row>
    <row r="6971" spans="1:5" s="7" customFormat="1">
      <c r="A6971" s="7" t="s">
        <v>49</v>
      </c>
      <c r="C6971" s="144" t="s">
        <v>903</v>
      </c>
      <c r="D6971" s="145">
        <v>429</v>
      </c>
      <c r="E6971" s="147">
        <v>43552</v>
      </c>
    </row>
    <row r="6972" spans="1:5" s="7" customFormat="1">
      <c r="A6972" s="7" t="s">
        <v>49</v>
      </c>
      <c r="C6972" s="144" t="s">
        <v>906</v>
      </c>
      <c r="D6972" s="145">
        <v>160</v>
      </c>
      <c r="E6972" s="147">
        <v>43552</v>
      </c>
    </row>
    <row r="6973" spans="1:5" s="7" customFormat="1">
      <c r="A6973" s="7" t="s">
        <v>49</v>
      </c>
      <c r="C6973" s="144" t="s">
        <v>909</v>
      </c>
      <c r="D6973" s="145">
        <v>178</v>
      </c>
      <c r="E6973" s="147">
        <v>43552</v>
      </c>
    </row>
    <row r="6974" spans="1:5" s="7" customFormat="1">
      <c r="A6974" s="7" t="s">
        <v>49</v>
      </c>
      <c r="C6974" s="144" t="s">
        <v>912</v>
      </c>
      <c r="D6974" s="145">
        <v>912</v>
      </c>
      <c r="E6974" s="147">
        <v>43552</v>
      </c>
    </row>
    <row r="6975" spans="1:5" s="7" customFormat="1">
      <c r="A6975" s="7" t="s">
        <v>49</v>
      </c>
      <c r="C6975" s="144" t="s">
        <v>916</v>
      </c>
      <c r="D6975" s="145">
        <v>1003</v>
      </c>
      <c r="E6975" s="147">
        <v>43552</v>
      </c>
    </row>
    <row r="6976" spans="1:5" s="7" customFormat="1">
      <c r="A6976" s="7" t="s">
        <v>49</v>
      </c>
      <c r="C6976" s="144" t="s">
        <v>919</v>
      </c>
      <c r="D6976" s="145">
        <v>293</v>
      </c>
      <c r="E6976" s="147">
        <v>43552</v>
      </c>
    </row>
    <row r="6977" spans="1:5" s="7" customFormat="1">
      <c r="A6977" s="7" t="s">
        <v>49</v>
      </c>
      <c r="C6977" s="144" t="s">
        <v>922</v>
      </c>
      <c r="D6977" s="145">
        <v>81</v>
      </c>
      <c r="E6977" s="147">
        <v>43552</v>
      </c>
    </row>
    <row r="6978" spans="1:5" s="7" customFormat="1">
      <c r="A6978" s="7" t="s">
        <v>49</v>
      </c>
      <c r="C6978" s="144" t="s">
        <v>925</v>
      </c>
      <c r="D6978" s="145">
        <v>552</v>
      </c>
      <c r="E6978" s="147">
        <v>43552</v>
      </c>
    </row>
    <row r="6979" spans="1:5" s="7" customFormat="1">
      <c r="A6979" s="7" t="s">
        <v>49</v>
      </c>
      <c r="C6979" s="144" t="s">
        <v>928</v>
      </c>
      <c r="D6979" s="145">
        <v>98</v>
      </c>
      <c r="E6979" s="147">
        <v>43552</v>
      </c>
    </row>
    <row r="6980" spans="1:5" s="7" customFormat="1">
      <c r="A6980" s="7" t="s">
        <v>49</v>
      </c>
      <c r="C6980" s="144" t="s">
        <v>1135</v>
      </c>
      <c r="D6980" s="145">
        <v>61</v>
      </c>
      <c r="E6980" s="147">
        <v>43552</v>
      </c>
    </row>
    <row r="6981" spans="1:5" s="7" customFormat="1">
      <c r="A6981" s="7" t="s">
        <v>49</v>
      </c>
      <c r="C6981" s="144" t="s">
        <v>1139</v>
      </c>
      <c r="D6981" s="145">
        <v>81</v>
      </c>
      <c r="E6981" s="147">
        <v>43552</v>
      </c>
    </row>
    <row r="6982" spans="1:5" s="7" customFormat="1">
      <c r="A6982" s="7" t="s">
        <v>49</v>
      </c>
      <c r="C6982" s="144" t="s">
        <v>1142</v>
      </c>
      <c r="D6982" s="145">
        <v>42</v>
      </c>
      <c r="E6982" s="147">
        <v>43552</v>
      </c>
    </row>
    <row r="6983" spans="1:5" s="7" customFormat="1">
      <c r="A6983" s="7" t="s">
        <v>49</v>
      </c>
      <c r="C6983" s="144" t="s">
        <v>1146</v>
      </c>
      <c r="D6983" s="145">
        <v>0</v>
      </c>
      <c r="E6983" s="147">
        <v>43552</v>
      </c>
    </row>
    <row r="6984" spans="1:5" s="7" customFormat="1">
      <c r="A6984" s="7" t="s">
        <v>49</v>
      </c>
      <c r="C6984" s="144" t="s">
        <v>5672</v>
      </c>
      <c r="D6984" s="145">
        <v>0</v>
      </c>
      <c r="E6984" s="147">
        <v>43552</v>
      </c>
    </row>
    <row r="6985" spans="1:5" s="7" customFormat="1">
      <c r="A6985" s="7" t="s">
        <v>49</v>
      </c>
      <c r="C6985" s="144" t="s">
        <v>9263</v>
      </c>
      <c r="D6985" s="145">
        <v>0</v>
      </c>
      <c r="E6985" s="147">
        <v>43552</v>
      </c>
    </row>
    <row r="6986" spans="1:5" s="7" customFormat="1">
      <c r="A6986" s="7" t="s">
        <v>49</v>
      </c>
      <c r="C6986" s="144" t="s">
        <v>591</v>
      </c>
      <c r="D6986" s="145">
        <v>259</v>
      </c>
      <c r="E6986" s="147">
        <v>43552</v>
      </c>
    </row>
    <row r="6987" spans="1:5" s="7" customFormat="1">
      <c r="A6987" s="7" t="s">
        <v>49</v>
      </c>
      <c r="C6987" s="144" t="s">
        <v>595</v>
      </c>
      <c r="D6987" s="145">
        <v>596</v>
      </c>
      <c r="E6987" s="147">
        <v>43552</v>
      </c>
    </row>
    <row r="6988" spans="1:5" s="7" customFormat="1">
      <c r="A6988" s="7" t="s">
        <v>49</v>
      </c>
      <c r="C6988" s="144" t="s">
        <v>1149</v>
      </c>
      <c r="D6988" s="145">
        <v>71</v>
      </c>
      <c r="E6988" s="147">
        <v>43552</v>
      </c>
    </row>
    <row r="6989" spans="1:5" s="7" customFormat="1">
      <c r="A6989" s="7" t="s">
        <v>49</v>
      </c>
      <c r="C6989" s="144" t="s">
        <v>5675</v>
      </c>
      <c r="D6989" s="145">
        <v>32</v>
      </c>
      <c r="E6989" s="147">
        <v>43552</v>
      </c>
    </row>
    <row r="6990" spans="1:5" s="7" customFormat="1">
      <c r="A6990" s="7" t="s">
        <v>49</v>
      </c>
      <c r="C6990" s="144" t="s">
        <v>5677</v>
      </c>
      <c r="D6990" s="145">
        <v>0</v>
      </c>
      <c r="E6990" s="147">
        <v>43552</v>
      </c>
    </row>
    <row r="6991" spans="1:5" s="7" customFormat="1">
      <c r="A6991" s="7" t="s">
        <v>49</v>
      </c>
      <c r="C6991" s="144" t="s">
        <v>1155</v>
      </c>
      <c r="D6991" s="145">
        <v>120</v>
      </c>
      <c r="E6991" s="147">
        <v>43552</v>
      </c>
    </row>
    <row r="6992" spans="1:5" s="7" customFormat="1">
      <c r="A6992" s="7" t="s">
        <v>49</v>
      </c>
      <c r="C6992" s="144" t="s">
        <v>1158</v>
      </c>
      <c r="D6992" s="145">
        <v>200</v>
      </c>
      <c r="E6992" s="147">
        <v>43552</v>
      </c>
    </row>
    <row r="6993" spans="1:5" s="7" customFormat="1">
      <c r="A6993" s="7" t="s">
        <v>49</v>
      </c>
      <c r="C6993" s="144" t="s">
        <v>1162</v>
      </c>
      <c r="D6993" s="145">
        <v>13</v>
      </c>
      <c r="E6993" s="147">
        <v>43552</v>
      </c>
    </row>
    <row r="6994" spans="1:5" s="7" customFormat="1">
      <c r="A6994" s="7" t="s">
        <v>49</v>
      </c>
      <c r="C6994" s="144" t="s">
        <v>5361</v>
      </c>
      <c r="D6994" s="145">
        <v>9</v>
      </c>
      <c r="E6994" s="147">
        <v>43552</v>
      </c>
    </row>
    <row r="6995" spans="1:5" s="7" customFormat="1">
      <c r="A6995" s="7" t="s">
        <v>49</v>
      </c>
      <c r="C6995" s="144" t="s">
        <v>934</v>
      </c>
      <c r="D6995" s="145">
        <v>86</v>
      </c>
      <c r="E6995" s="147">
        <v>43552</v>
      </c>
    </row>
    <row r="6996" spans="1:5" s="7" customFormat="1">
      <c r="A6996" s="7" t="s">
        <v>49</v>
      </c>
      <c r="C6996" s="144" t="s">
        <v>938</v>
      </c>
      <c r="D6996" s="145">
        <v>107</v>
      </c>
      <c r="E6996" s="147">
        <v>43552</v>
      </c>
    </row>
    <row r="6997" spans="1:5" s="7" customFormat="1">
      <c r="A6997" s="7" t="s">
        <v>49</v>
      </c>
      <c r="C6997" s="144" t="s">
        <v>941</v>
      </c>
      <c r="D6997" s="145">
        <v>340</v>
      </c>
      <c r="E6997" s="147">
        <v>43552</v>
      </c>
    </row>
    <row r="6998" spans="1:5" s="7" customFormat="1">
      <c r="A6998" s="7" t="s">
        <v>49</v>
      </c>
      <c r="C6998" s="144" t="s">
        <v>946</v>
      </c>
      <c r="D6998" s="145">
        <v>480</v>
      </c>
      <c r="E6998" s="147">
        <v>43552</v>
      </c>
    </row>
    <row r="6999" spans="1:5" s="7" customFormat="1">
      <c r="A6999" s="7" t="s">
        <v>49</v>
      </c>
      <c r="C6999" s="144" t="s">
        <v>952</v>
      </c>
      <c r="D6999" s="145">
        <v>477</v>
      </c>
      <c r="E6999" s="147">
        <v>43552</v>
      </c>
    </row>
    <row r="7000" spans="1:5" s="7" customFormat="1">
      <c r="A7000" s="7" t="s">
        <v>49</v>
      </c>
      <c r="C7000" s="144" t="s">
        <v>958</v>
      </c>
      <c r="D7000" s="145">
        <v>1</v>
      </c>
      <c r="E7000" s="147">
        <v>43552</v>
      </c>
    </row>
    <row r="7001" spans="1:5" s="7" customFormat="1">
      <c r="A7001" s="7" t="s">
        <v>49</v>
      </c>
      <c r="C7001" s="144" t="s">
        <v>961</v>
      </c>
      <c r="D7001" s="145">
        <v>283</v>
      </c>
      <c r="E7001" s="147">
        <v>43552</v>
      </c>
    </row>
    <row r="7002" spans="1:5" s="7" customFormat="1">
      <c r="A7002" s="7" t="s">
        <v>49</v>
      </c>
      <c r="C7002" s="144" t="s">
        <v>964</v>
      </c>
      <c r="D7002" s="145">
        <v>9</v>
      </c>
      <c r="E7002" s="147">
        <v>43552</v>
      </c>
    </row>
    <row r="7003" spans="1:5" s="7" customFormat="1">
      <c r="A7003" s="7" t="s">
        <v>49</v>
      </c>
      <c r="C7003" s="144" t="s">
        <v>967</v>
      </c>
      <c r="D7003" s="145">
        <v>305</v>
      </c>
      <c r="E7003" s="147">
        <v>43552</v>
      </c>
    </row>
    <row r="7004" spans="1:5" s="7" customFormat="1">
      <c r="A7004" s="7" t="s">
        <v>49</v>
      </c>
      <c r="C7004" s="144" t="s">
        <v>1326</v>
      </c>
      <c r="D7004" s="145">
        <v>98</v>
      </c>
      <c r="E7004" s="147">
        <v>43552</v>
      </c>
    </row>
    <row r="7005" spans="1:5" s="7" customFormat="1">
      <c r="A7005" s="7" t="s">
        <v>49</v>
      </c>
      <c r="C7005" s="144" t="s">
        <v>1330</v>
      </c>
      <c r="D7005" s="145">
        <v>70</v>
      </c>
      <c r="E7005" s="147">
        <v>43552</v>
      </c>
    </row>
    <row r="7006" spans="1:5" s="7" customFormat="1">
      <c r="A7006" s="7" t="s">
        <v>49</v>
      </c>
      <c r="C7006" s="144" t="s">
        <v>1333</v>
      </c>
      <c r="D7006" s="145">
        <v>58</v>
      </c>
      <c r="E7006" s="147">
        <v>43552</v>
      </c>
    </row>
    <row r="7007" spans="1:5" s="7" customFormat="1">
      <c r="A7007" s="7" t="s">
        <v>49</v>
      </c>
      <c r="C7007" s="144" t="s">
        <v>1336</v>
      </c>
      <c r="D7007" s="145">
        <v>250</v>
      </c>
      <c r="E7007" s="147">
        <v>43552</v>
      </c>
    </row>
    <row r="7008" spans="1:5" s="7" customFormat="1">
      <c r="A7008" s="7" t="s">
        <v>49</v>
      </c>
      <c r="C7008" s="144" t="s">
        <v>5866</v>
      </c>
      <c r="D7008" s="145">
        <v>0</v>
      </c>
      <c r="E7008" s="147">
        <v>43552</v>
      </c>
    </row>
    <row r="7009" spans="1:5" s="7" customFormat="1">
      <c r="A7009" s="7" t="s">
        <v>49</v>
      </c>
      <c r="C7009" s="144" t="s">
        <v>5868</v>
      </c>
      <c r="D7009" s="145">
        <v>0</v>
      </c>
      <c r="E7009" s="147">
        <v>43552</v>
      </c>
    </row>
    <row r="7010" spans="1:5" s="7" customFormat="1">
      <c r="A7010" s="7" t="s">
        <v>49</v>
      </c>
      <c r="C7010" s="144" t="s">
        <v>1166</v>
      </c>
      <c r="D7010" s="145">
        <v>0</v>
      </c>
      <c r="E7010" s="147">
        <v>43552</v>
      </c>
    </row>
    <row r="7011" spans="1:5" s="7" customFormat="1">
      <c r="A7011" s="7" t="s">
        <v>49</v>
      </c>
      <c r="C7011" s="144" t="s">
        <v>1170</v>
      </c>
      <c r="D7011" s="145">
        <v>3</v>
      </c>
      <c r="E7011" s="147">
        <v>43552</v>
      </c>
    </row>
    <row r="7012" spans="1:5" s="7" customFormat="1">
      <c r="A7012" s="7" t="s">
        <v>49</v>
      </c>
      <c r="C7012" s="144" t="s">
        <v>1173</v>
      </c>
      <c r="D7012" s="145">
        <v>199</v>
      </c>
      <c r="E7012" s="147">
        <v>43552</v>
      </c>
    </row>
    <row r="7013" spans="1:5" s="7" customFormat="1">
      <c r="A7013" s="7" t="s">
        <v>49</v>
      </c>
      <c r="C7013" s="144" t="s">
        <v>1176</v>
      </c>
      <c r="D7013" s="145">
        <v>277</v>
      </c>
      <c r="E7013" s="147">
        <v>43552</v>
      </c>
    </row>
    <row r="7014" spans="1:5" s="7" customFormat="1">
      <c r="A7014" s="7" t="s">
        <v>49</v>
      </c>
      <c r="C7014" s="144" t="s">
        <v>1378</v>
      </c>
      <c r="D7014" s="145">
        <v>324</v>
      </c>
      <c r="E7014" s="147">
        <v>43552</v>
      </c>
    </row>
    <row r="7015" spans="1:5" s="7" customFormat="1">
      <c r="A7015" s="7" t="s">
        <v>49</v>
      </c>
      <c r="C7015" s="144" t="s">
        <v>1179</v>
      </c>
      <c r="D7015" s="145">
        <v>125</v>
      </c>
      <c r="E7015" s="147">
        <v>43552</v>
      </c>
    </row>
    <row r="7016" spans="1:5" s="7" customFormat="1">
      <c r="A7016" s="7" t="s">
        <v>49</v>
      </c>
      <c r="C7016" s="144" t="s">
        <v>1182</v>
      </c>
      <c r="D7016" s="145">
        <v>160</v>
      </c>
      <c r="E7016" s="147">
        <v>43552</v>
      </c>
    </row>
    <row r="7017" spans="1:5" s="7" customFormat="1">
      <c r="A7017" s="7" t="s">
        <v>49</v>
      </c>
      <c r="C7017" s="144" t="s">
        <v>1185</v>
      </c>
      <c r="D7017" s="145">
        <v>1</v>
      </c>
      <c r="E7017" s="147">
        <v>43552</v>
      </c>
    </row>
    <row r="7018" spans="1:5" s="7" customFormat="1">
      <c r="A7018" s="7" t="s">
        <v>49</v>
      </c>
      <c r="C7018" s="144" t="s">
        <v>1188</v>
      </c>
      <c r="D7018" s="145">
        <v>206</v>
      </c>
      <c r="E7018" s="147">
        <v>43552</v>
      </c>
    </row>
    <row r="7019" spans="1:5" s="7" customFormat="1">
      <c r="A7019" s="7" t="s">
        <v>49</v>
      </c>
      <c r="C7019" s="144" t="s">
        <v>1191</v>
      </c>
      <c r="D7019" s="145">
        <v>162</v>
      </c>
      <c r="E7019" s="147">
        <v>43552</v>
      </c>
    </row>
    <row r="7020" spans="1:5" s="7" customFormat="1">
      <c r="A7020" s="7" t="s">
        <v>49</v>
      </c>
      <c r="C7020" s="144" t="s">
        <v>1197</v>
      </c>
      <c r="D7020" s="145">
        <v>303</v>
      </c>
      <c r="E7020" s="147">
        <v>43552</v>
      </c>
    </row>
    <row r="7021" spans="1:5" s="7" customFormat="1">
      <c r="A7021" s="7" t="s">
        <v>49</v>
      </c>
      <c r="C7021" s="144" t="s">
        <v>3165</v>
      </c>
      <c r="D7021" s="145">
        <v>1044</v>
      </c>
      <c r="E7021" s="147">
        <v>43552</v>
      </c>
    </row>
    <row r="7022" spans="1:5" s="7" customFormat="1">
      <c r="A7022" s="7" t="s">
        <v>49</v>
      </c>
      <c r="C7022" s="144" t="s">
        <v>8405</v>
      </c>
      <c r="D7022" s="145">
        <v>0</v>
      </c>
      <c r="E7022" s="147">
        <v>43552</v>
      </c>
    </row>
    <row r="7023" spans="1:5" s="7" customFormat="1">
      <c r="A7023" s="7" t="s">
        <v>49</v>
      </c>
      <c r="C7023" s="144" t="s">
        <v>8407</v>
      </c>
      <c r="D7023" s="145">
        <v>0</v>
      </c>
      <c r="E7023" s="147">
        <v>43552</v>
      </c>
    </row>
    <row r="7024" spans="1:5" s="7" customFormat="1">
      <c r="A7024" s="7" t="s">
        <v>49</v>
      </c>
      <c r="C7024" s="144" t="s">
        <v>3743</v>
      </c>
      <c r="D7024" s="145">
        <v>56</v>
      </c>
      <c r="E7024" s="147">
        <v>43552</v>
      </c>
    </row>
    <row r="7025" spans="1:5" s="7" customFormat="1">
      <c r="A7025" s="7" t="s">
        <v>49</v>
      </c>
      <c r="C7025" s="144" t="s">
        <v>8413</v>
      </c>
      <c r="D7025" s="145">
        <v>0</v>
      </c>
      <c r="E7025" s="147">
        <v>43552</v>
      </c>
    </row>
    <row r="7026" spans="1:5" s="7" customFormat="1">
      <c r="A7026" s="7" t="s">
        <v>49</v>
      </c>
      <c r="C7026" s="144" t="s">
        <v>8416</v>
      </c>
      <c r="D7026" s="145">
        <v>44</v>
      </c>
      <c r="E7026" s="147">
        <v>43552</v>
      </c>
    </row>
    <row r="7027" spans="1:5" s="7" customFormat="1">
      <c r="A7027" s="7" t="s">
        <v>49</v>
      </c>
      <c r="C7027" s="144" t="s">
        <v>8323</v>
      </c>
      <c r="D7027" s="145">
        <v>0</v>
      </c>
      <c r="E7027" s="147">
        <v>43552</v>
      </c>
    </row>
    <row r="7028" spans="1:5" s="7" customFormat="1">
      <c r="A7028" s="7" t="s">
        <v>49</v>
      </c>
      <c r="C7028" s="144" t="s">
        <v>1204</v>
      </c>
      <c r="D7028" s="145">
        <v>243</v>
      </c>
      <c r="E7028" s="147">
        <v>43552</v>
      </c>
    </row>
    <row r="7029" spans="1:5" s="7" customFormat="1">
      <c r="A7029" s="7" t="s">
        <v>49</v>
      </c>
      <c r="C7029" s="144" t="s">
        <v>1210</v>
      </c>
      <c r="D7029" s="145">
        <v>528</v>
      </c>
      <c r="E7029" s="147">
        <v>43552</v>
      </c>
    </row>
    <row r="7030" spans="1:5" s="7" customFormat="1">
      <c r="A7030" s="7" t="s">
        <v>49</v>
      </c>
      <c r="C7030" s="144" t="s">
        <v>1213</v>
      </c>
      <c r="D7030" s="145">
        <v>455</v>
      </c>
      <c r="E7030" s="147">
        <v>43552</v>
      </c>
    </row>
    <row r="7031" spans="1:5" s="7" customFormat="1">
      <c r="A7031" s="7" t="s">
        <v>49</v>
      </c>
      <c r="C7031" s="144" t="s">
        <v>1216</v>
      </c>
      <c r="D7031" s="145">
        <v>260</v>
      </c>
      <c r="E7031" s="147">
        <v>43552</v>
      </c>
    </row>
    <row r="7032" spans="1:5" s="7" customFormat="1">
      <c r="A7032" s="7" t="s">
        <v>49</v>
      </c>
      <c r="C7032" s="144" t="s">
        <v>1219</v>
      </c>
      <c r="D7032" s="145">
        <v>511</v>
      </c>
      <c r="E7032" s="147">
        <v>43552</v>
      </c>
    </row>
    <row r="7033" spans="1:5" s="7" customFormat="1">
      <c r="A7033" s="7" t="s">
        <v>49</v>
      </c>
      <c r="C7033" s="144" t="s">
        <v>1222</v>
      </c>
      <c r="D7033" s="145">
        <v>414</v>
      </c>
      <c r="E7033" s="147">
        <v>43552</v>
      </c>
    </row>
    <row r="7034" spans="1:5" s="7" customFormat="1">
      <c r="A7034" s="7" t="s">
        <v>49</v>
      </c>
      <c r="C7034" s="144" t="s">
        <v>1225</v>
      </c>
      <c r="D7034" s="145">
        <v>325</v>
      </c>
      <c r="E7034" s="147">
        <v>43552</v>
      </c>
    </row>
    <row r="7035" spans="1:5" s="7" customFormat="1">
      <c r="A7035" s="7" t="s">
        <v>49</v>
      </c>
      <c r="C7035" s="144" t="s">
        <v>1228</v>
      </c>
      <c r="D7035" s="145">
        <v>228</v>
      </c>
      <c r="E7035" s="147">
        <v>43552</v>
      </c>
    </row>
    <row r="7036" spans="1:5" s="7" customFormat="1">
      <c r="A7036" s="7" t="s">
        <v>49</v>
      </c>
      <c r="C7036" s="144" t="s">
        <v>1232</v>
      </c>
      <c r="D7036" s="145">
        <v>204</v>
      </c>
      <c r="E7036" s="147">
        <v>43552</v>
      </c>
    </row>
    <row r="7037" spans="1:5" s="7" customFormat="1">
      <c r="A7037" s="7" t="s">
        <v>49</v>
      </c>
      <c r="C7037" s="144" t="s">
        <v>1235</v>
      </c>
      <c r="D7037" s="145">
        <v>287</v>
      </c>
      <c r="E7037" s="147">
        <v>43552</v>
      </c>
    </row>
    <row r="7038" spans="1:5" s="7" customFormat="1">
      <c r="A7038" s="7" t="s">
        <v>49</v>
      </c>
      <c r="C7038" s="144" t="s">
        <v>1238</v>
      </c>
      <c r="D7038" s="145">
        <v>256</v>
      </c>
      <c r="E7038" s="147">
        <v>43552</v>
      </c>
    </row>
    <row r="7039" spans="1:5" s="7" customFormat="1">
      <c r="A7039" s="7" t="s">
        <v>49</v>
      </c>
      <c r="C7039" s="144" t="s">
        <v>1241</v>
      </c>
      <c r="D7039" s="145">
        <v>398</v>
      </c>
      <c r="E7039" s="147">
        <v>43552</v>
      </c>
    </row>
    <row r="7040" spans="1:5" s="7" customFormat="1">
      <c r="A7040" s="7" t="s">
        <v>49</v>
      </c>
      <c r="C7040" s="144" t="s">
        <v>1244</v>
      </c>
      <c r="D7040" s="145">
        <v>283</v>
      </c>
      <c r="E7040" s="147">
        <v>43552</v>
      </c>
    </row>
    <row r="7041" spans="1:5" s="7" customFormat="1">
      <c r="A7041" s="7" t="s">
        <v>49</v>
      </c>
      <c r="C7041" s="144" t="s">
        <v>1247</v>
      </c>
      <c r="D7041" s="145">
        <v>187</v>
      </c>
      <c r="E7041" s="147">
        <v>43552</v>
      </c>
    </row>
    <row r="7042" spans="1:5" s="7" customFormat="1">
      <c r="A7042" s="7" t="s">
        <v>49</v>
      </c>
      <c r="C7042" s="144" t="s">
        <v>1250</v>
      </c>
      <c r="D7042" s="145">
        <v>228</v>
      </c>
      <c r="E7042" s="147">
        <v>43552</v>
      </c>
    </row>
    <row r="7043" spans="1:5" s="7" customFormat="1">
      <c r="A7043" s="7" t="s">
        <v>49</v>
      </c>
      <c r="C7043" s="144" t="s">
        <v>1253</v>
      </c>
      <c r="D7043" s="145">
        <v>228</v>
      </c>
      <c r="E7043" s="147">
        <v>43552</v>
      </c>
    </row>
    <row r="7044" spans="1:5" s="7" customFormat="1">
      <c r="A7044" s="7" t="s">
        <v>49</v>
      </c>
      <c r="C7044" s="144" t="s">
        <v>1256</v>
      </c>
      <c r="D7044" s="145">
        <v>328</v>
      </c>
      <c r="E7044" s="147">
        <v>43552</v>
      </c>
    </row>
    <row r="7045" spans="1:5" s="7" customFormat="1">
      <c r="A7045" s="7" t="s">
        <v>49</v>
      </c>
      <c r="C7045" s="144" t="s">
        <v>1259</v>
      </c>
      <c r="D7045" s="145">
        <v>392</v>
      </c>
      <c r="E7045" s="147">
        <v>43552</v>
      </c>
    </row>
    <row r="7046" spans="1:5" s="7" customFormat="1">
      <c r="A7046" s="7" t="s">
        <v>49</v>
      </c>
      <c r="C7046" s="144" t="s">
        <v>1262</v>
      </c>
      <c r="D7046" s="145">
        <v>396</v>
      </c>
      <c r="E7046" s="147">
        <v>43552</v>
      </c>
    </row>
    <row r="7047" spans="1:5" s="7" customFormat="1">
      <c r="A7047" s="7" t="s">
        <v>49</v>
      </c>
      <c r="C7047" s="144" t="s">
        <v>1265</v>
      </c>
      <c r="D7047" s="145">
        <v>197</v>
      </c>
      <c r="E7047" s="147">
        <v>43552</v>
      </c>
    </row>
    <row r="7048" spans="1:5" s="7" customFormat="1">
      <c r="A7048" s="7" t="s">
        <v>49</v>
      </c>
      <c r="C7048" s="144" t="s">
        <v>1269</v>
      </c>
      <c r="D7048" s="145">
        <v>0</v>
      </c>
      <c r="E7048" s="147">
        <v>43552</v>
      </c>
    </row>
    <row r="7049" spans="1:5" s="7" customFormat="1">
      <c r="A7049" s="7" t="s">
        <v>49</v>
      </c>
      <c r="C7049" s="144" t="s">
        <v>1273</v>
      </c>
      <c r="D7049" s="145">
        <v>160</v>
      </c>
      <c r="E7049" s="147">
        <v>43552</v>
      </c>
    </row>
    <row r="7050" spans="1:5" s="7" customFormat="1">
      <c r="A7050" s="7" t="s">
        <v>49</v>
      </c>
      <c r="C7050" s="144" t="s">
        <v>1277</v>
      </c>
      <c r="D7050" s="145">
        <v>118</v>
      </c>
      <c r="E7050" s="147">
        <v>43552</v>
      </c>
    </row>
    <row r="7051" spans="1:5" s="7" customFormat="1">
      <c r="A7051" s="7" t="s">
        <v>49</v>
      </c>
      <c r="C7051" s="144" t="s">
        <v>1381</v>
      </c>
      <c r="D7051" s="145">
        <v>195</v>
      </c>
      <c r="E7051" s="147">
        <v>43552</v>
      </c>
    </row>
    <row r="7052" spans="1:5" s="7" customFormat="1">
      <c r="A7052" s="7" t="s">
        <v>49</v>
      </c>
      <c r="C7052" s="144" t="s">
        <v>1384</v>
      </c>
      <c r="D7052" s="145">
        <v>20</v>
      </c>
      <c r="E7052" s="147">
        <v>43552</v>
      </c>
    </row>
    <row r="7053" spans="1:5" s="7" customFormat="1">
      <c r="A7053" s="7" t="s">
        <v>49</v>
      </c>
      <c r="C7053" s="144" t="s">
        <v>1280</v>
      </c>
      <c r="D7053" s="145">
        <v>102</v>
      </c>
      <c r="E7053" s="147">
        <v>43552</v>
      </c>
    </row>
    <row r="7054" spans="1:5" s="7" customFormat="1">
      <c r="A7054" s="7" t="s">
        <v>49</v>
      </c>
      <c r="C7054" s="144" t="s">
        <v>5874</v>
      </c>
      <c r="D7054" s="145">
        <v>0</v>
      </c>
      <c r="E7054" s="147">
        <v>43552</v>
      </c>
    </row>
    <row r="7055" spans="1:5" s="7" customFormat="1">
      <c r="A7055" s="7" t="s">
        <v>49</v>
      </c>
      <c r="C7055" s="144" t="s">
        <v>1284</v>
      </c>
      <c r="D7055" s="145">
        <v>80</v>
      </c>
      <c r="E7055" s="147">
        <v>43552</v>
      </c>
    </row>
    <row r="7056" spans="1:5" s="7" customFormat="1">
      <c r="A7056" s="7" t="s">
        <v>49</v>
      </c>
      <c r="C7056" s="144" t="s">
        <v>1287</v>
      </c>
      <c r="D7056" s="145">
        <v>6</v>
      </c>
      <c r="E7056" s="147">
        <v>43552</v>
      </c>
    </row>
    <row r="7057" spans="1:5" s="7" customFormat="1">
      <c r="A7057" s="7" t="s">
        <v>49</v>
      </c>
      <c r="C7057" s="144" t="s">
        <v>5760</v>
      </c>
      <c r="D7057" s="145">
        <v>20</v>
      </c>
      <c r="E7057" s="147">
        <v>43552</v>
      </c>
    </row>
    <row r="7058" spans="1:5" s="7" customFormat="1">
      <c r="A7058" s="7" t="s">
        <v>49</v>
      </c>
      <c r="C7058" s="144" t="s">
        <v>5764</v>
      </c>
      <c r="D7058" s="145">
        <v>0</v>
      </c>
      <c r="E7058" s="147">
        <v>43552</v>
      </c>
    </row>
    <row r="7059" spans="1:5" s="7" customFormat="1">
      <c r="A7059" s="7" t="s">
        <v>49</v>
      </c>
      <c r="C7059" s="144" t="s">
        <v>5767</v>
      </c>
      <c r="D7059" s="145">
        <v>0</v>
      </c>
      <c r="E7059" s="147">
        <v>43552</v>
      </c>
    </row>
    <row r="7060" spans="1:5" s="7" customFormat="1">
      <c r="A7060" s="7" t="s">
        <v>49</v>
      </c>
      <c r="C7060" s="144" t="s">
        <v>5769</v>
      </c>
      <c r="D7060" s="145">
        <v>0</v>
      </c>
      <c r="E7060" s="147">
        <v>43552</v>
      </c>
    </row>
    <row r="7061" spans="1:5" s="7" customFormat="1">
      <c r="A7061" s="7" t="s">
        <v>49</v>
      </c>
      <c r="C7061" s="144" t="s">
        <v>5771</v>
      </c>
      <c r="D7061" s="145">
        <v>0</v>
      </c>
      <c r="E7061" s="147">
        <v>43552</v>
      </c>
    </row>
    <row r="7062" spans="1:5" s="7" customFormat="1">
      <c r="A7062" s="7" t="s">
        <v>49</v>
      </c>
      <c r="C7062" s="144" t="s">
        <v>1387</v>
      </c>
      <c r="D7062" s="145">
        <v>185</v>
      </c>
      <c r="E7062" s="147">
        <v>43552</v>
      </c>
    </row>
    <row r="7063" spans="1:5" s="7" customFormat="1">
      <c r="A7063" s="7" t="s">
        <v>49</v>
      </c>
      <c r="C7063" s="144" t="s">
        <v>1339</v>
      </c>
      <c r="D7063" s="145">
        <v>36</v>
      </c>
      <c r="E7063" s="147">
        <v>43552</v>
      </c>
    </row>
    <row r="7064" spans="1:5" s="7" customFormat="1">
      <c r="A7064" s="7" t="s">
        <v>49</v>
      </c>
      <c r="C7064" s="144" t="s">
        <v>1342</v>
      </c>
      <c r="D7064" s="145">
        <v>56</v>
      </c>
      <c r="E7064" s="147">
        <v>43552</v>
      </c>
    </row>
    <row r="7065" spans="1:5" s="7" customFormat="1">
      <c r="A7065" s="7" t="s">
        <v>49</v>
      </c>
      <c r="C7065" s="144" t="s">
        <v>1345</v>
      </c>
      <c r="D7065" s="145">
        <v>68</v>
      </c>
      <c r="E7065" s="147">
        <v>43552</v>
      </c>
    </row>
    <row r="7066" spans="1:5" s="7" customFormat="1">
      <c r="A7066" s="7" t="s">
        <v>49</v>
      </c>
      <c r="C7066" s="144" t="s">
        <v>1348</v>
      </c>
      <c r="D7066" s="145">
        <v>40</v>
      </c>
      <c r="E7066" s="147">
        <v>43552</v>
      </c>
    </row>
    <row r="7067" spans="1:5" s="7" customFormat="1">
      <c r="A7067" s="7" t="s">
        <v>49</v>
      </c>
      <c r="C7067" s="144" t="s">
        <v>1351</v>
      </c>
      <c r="D7067" s="145">
        <v>60</v>
      </c>
      <c r="E7067" s="147">
        <v>43552</v>
      </c>
    </row>
    <row r="7068" spans="1:5" s="7" customFormat="1">
      <c r="A7068" s="7" t="s">
        <v>49</v>
      </c>
      <c r="C7068" s="144" t="s">
        <v>1354</v>
      </c>
      <c r="D7068" s="145">
        <v>0</v>
      </c>
      <c r="E7068" s="147">
        <v>43552</v>
      </c>
    </row>
    <row r="7069" spans="1:5" s="7" customFormat="1">
      <c r="A7069" s="7" t="s">
        <v>49</v>
      </c>
      <c r="C7069" s="144" t="s">
        <v>3745</v>
      </c>
      <c r="D7069" s="145">
        <v>57</v>
      </c>
      <c r="E7069" s="147">
        <v>43552</v>
      </c>
    </row>
    <row r="7070" spans="1:5" s="7" customFormat="1">
      <c r="A7070" s="7" t="s">
        <v>49</v>
      </c>
      <c r="C7070" s="144" t="s">
        <v>1290</v>
      </c>
      <c r="D7070" s="145">
        <v>0</v>
      </c>
      <c r="E7070" s="147">
        <v>43552</v>
      </c>
    </row>
    <row r="7071" spans="1:5" s="7" customFormat="1">
      <c r="A7071" s="7" t="s">
        <v>49</v>
      </c>
      <c r="C7071" s="144" t="s">
        <v>5363</v>
      </c>
      <c r="D7071" s="145">
        <v>19</v>
      </c>
      <c r="E7071" s="147">
        <v>43552</v>
      </c>
    </row>
    <row r="7072" spans="1:5" s="7" customFormat="1">
      <c r="A7072" s="7" t="s">
        <v>49</v>
      </c>
      <c r="C7072" s="144" t="s">
        <v>5569</v>
      </c>
      <c r="D7072" s="145">
        <v>0</v>
      </c>
      <c r="E7072" s="147">
        <v>43552</v>
      </c>
    </row>
    <row r="7073" spans="1:5" s="7" customFormat="1">
      <c r="A7073" s="7" t="s">
        <v>49</v>
      </c>
      <c r="C7073" s="144" t="s">
        <v>5572</v>
      </c>
      <c r="D7073" s="145">
        <v>0</v>
      </c>
      <c r="E7073" s="147">
        <v>43552</v>
      </c>
    </row>
    <row r="7074" spans="1:5" s="7" customFormat="1">
      <c r="A7074" s="7" t="s">
        <v>49</v>
      </c>
      <c r="C7074" s="144" t="s">
        <v>5574</v>
      </c>
      <c r="D7074" s="145">
        <v>0</v>
      </c>
      <c r="E7074" s="147">
        <v>43552</v>
      </c>
    </row>
    <row r="7075" spans="1:5" s="7" customFormat="1">
      <c r="A7075" s="7" t="s">
        <v>49</v>
      </c>
      <c r="C7075" s="144" t="s">
        <v>9179</v>
      </c>
      <c r="D7075" s="145">
        <v>16</v>
      </c>
      <c r="E7075" s="147">
        <v>43552</v>
      </c>
    </row>
    <row r="7076" spans="1:5" s="7" customFormat="1">
      <c r="A7076" s="7" t="s">
        <v>49</v>
      </c>
      <c r="C7076" s="144" t="s">
        <v>976</v>
      </c>
      <c r="D7076" s="145">
        <v>37</v>
      </c>
      <c r="E7076" s="147">
        <v>43552</v>
      </c>
    </row>
    <row r="7077" spans="1:5" s="7" customFormat="1">
      <c r="A7077" s="7" t="s">
        <v>49</v>
      </c>
      <c r="C7077" s="144" t="s">
        <v>979</v>
      </c>
      <c r="D7077" s="145">
        <v>177</v>
      </c>
      <c r="E7077" s="147">
        <v>43552</v>
      </c>
    </row>
    <row r="7078" spans="1:5" s="7" customFormat="1">
      <c r="A7078" s="7" t="s">
        <v>49</v>
      </c>
      <c r="C7078" s="144" t="s">
        <v>983</v>
      </c>
      <c r="D7078" s="145">
        <v>15</v>
      </c>
      <c r="E7078" s="147">
        <v>43552</v>
      </c>
    </row>
    <row r="7079" spans="1:5" s="7" customFormat="1">
      <c r="A7079" s="7" t="s">
        <v>49</v>
      </c>
      <c r="C7079" s="144" t="s">
        <v>986</v>
      </c>
      <c r="D7079" s="145">
        <v>230</v>
      </c>
      <c r="E7079" s="147">
        <v>43552</v>
      </c>
    </row>
    <row r="7080" spans="1:5" s="7" customFormat="1">
      <c r="A7080" s="7" t="s">
        <v>49</v>
      </c>
      <c r="C7080" s="144" t="s">
        <v>724</v>
      </c>
      <c r="D7080" s="145">
        <v>61</v>
      </c>
      <c r="E7080" s="147">
        <v>43552</v>
      </c>
    </row>
    <row r="7081" spans="1:5" s="7" customFormat="1">
      <c r="A7081" s="7" t="s">
        <v>49</v>
      </c>
      <c r="C7081" s="144" t="s">
        <v>5777</v>
      </c>
      <c r="D7081" s="145">
        <v>28</v>
      </c>
      <c r="E7081" s="147">
        <v>43552</v>
      </c>
    </row>
    <row r="7082" spans="1:5" s="7" customFormat="1">
      <c r="A7082" s="7" t="s">
        <v>49</v>
      </c>
      <c r="C7082" s="144" t="s">
        <v>5779</v>
      </c>
      <c r="D7082" s="145">
        <v>0</v>
      </c>
      <c r="E7082" s="147">
        <v>43552</v>
      </c>
    </row>
    <row r="7083" spans="1:5" s="7" customFormat="1">
      <c r="A7083" s="7" t="s">
        <v>49</v>
      </c>
      <c r="C7083" s="144" t="s">
        <v>989</v>
      </c>
      <c r="D7083" s="145">
        <v>9</v>
      </c>
      <c r="E7083" s="147">
        <v>43552</v>
      </c>
    </row>
    <row r="7084" spans="1:5" s="7" customFormat="1">
      <c r="A7084" s="7" t="s">
        <v>49</v>
      </c>
      <c r="C7084" s="144" t="s">
        <v>1293</v>
      </c>
      <c r="D7084" s="145">
        <v>105</v>
      </c>
      <c r="E7084" s="147">
        <v>43552</v>
      </c>
    </row>
    <row r="7085" spans="1:5" s="7" customFormat="1">
      <c r="A7085" s="7" t="s">
        <v>49</v>
      </c>
      <c r="C7085" s="144" t="s">
        <v>3746</v>
      </c>
      <c r="D7085" s="145">
        <v>0</v>
      </c>
      <c r="E7085" s="147">
        <v>43552</v>
      </c>
    </row>
    <row r="7086" spans="1:5" s="7" customFormat="1">
      <c r="A7086" s="7" t="s">
        <v>49</v>
      </c>
      <c r="C7086" s="144" t="s">
        <v>1298</v>
      </c>
      <c r="D7086" s="145">
        <v>192</v>
      </c>
      <c r="E7086" s="147">
        <v>43552</v>
      </c>
    </row>
    <row r="7087" spans="1:5" s="7" customFormat="1">
      <c r="A7087" s="7" t="s">
        <v>49</v>
      </c>
      <c r="C7087" s="144" t="s">
        <v>1302</v>
      </c>
      <c r="D7087" s="145">
        <v>30</v>
      </c>
      <c r="E7087" s="147">
        <v>43552</v>
      </c>
    </row>
    <row r="7088" spans="1:5" s="7" customFormat="1">
      <c r="A7088" s="7" t="s">
        <v>49</v>
      </c>
      <c r="C7088" s="144" t="s">
        <v>1305</v>
      </c>
      <c r="D7088" s="145">
        <v>101</v>
      </c>
      <c r="E7088" s="147">
        <v>43552</v>
      </c>
    </row>
    <row r="7089" spans="1:5" s="7" customFormat="1">
      <c r="A7089" s="7" t="s">
        <v>49</v>
      </c>
      <c r="C7089" s="144" t="s">
        <v>993</v>
      </c>
      <c r="D7089" s="145">
        <v>125</v>
      </c>
      <c r="E7089" s="147">
        <v>43552</v>
      </c>
    </row>
    <row r="7090" spans="1:5" s="7" customFormat="1">
      <c r="A7090" s="7" t="s">
        <v>49</v>
      </c>
      <c r="C7090" s="144" t="s">
        <v>5592</v>
      </c>
      <c r="D7090" s="145">
        <v>12</v>
      </c>
      <c r="E7090" s="147">
        <v>43552</v>
      </c>
    </row>
    <row r="7091" spans="1:5" s="7" customFormat="1">
      <c r="A7091" s="7" t="s">
        <v>49</v>
      </c>
      <c r="C7091" s="144" t="s">
        <v>1391</v>
      </c>
      <c r="D7091" s="145">
        <v>76</v>
      </c>
      <c r="E7091" s="147">
        <v>43552</v>
      </c>
    </row>
    <row r="7092" spans="1:5" s="7" customFormat="1">
      <c r="A7092" s="7" t="s">
        <v>49</v>
      </c>
      <c r="C7092" s="144" t="s">
        <v>1396</v>
      </c>
      <c r="D7092" s="145">
        <v>77</v>
      </c>
      <c r="E7092" s="147">
        <v>43552</v>
      </c>
    </row>
    <row r="7093" spans="1:5" s="7" customFormat="1">
      <c r="A7093" s="7" t="s">
        <v>49</v>
      </c>
      <c r="C7093" s="144" t="s">
        <v>5884</v>
      </c>
      <c r="D7093" s="145">
        <v>38</v>
      </c>
      <c r="E7093" s="147">
        <v>43552</v>
      </c>
    </row>
    <row r="7094" spans="1:5" s="7" customFormat="1">
      <c r="A7094" s="7" t="s">
        <v>49</v>
      </c>
      <c r="C7094" s="144" t="s">
        <v>5886</v>
      </c>
      <c r="D7094" s="145">
        <v>44</v>
      </c>
      <c r="E7094" s="147">
        <v>43552</v>
      </c>
    </row>
    <row r="7095" spans="1:5" s="7" customFormat="1">
      <c r="A7095" s="7" t="s">
        <v>49</v>
      </c>
      <c r="C7095" s="144" t="s">
        <v>1309</v>
      </c>
      <c r="D7095" s="145">
        <v>82</v>
      </c>
      <c r="E7095" s="147">
        <v>43552</v>
      </c>
    </row>
    <row r="7096" spans="1:5" s="7" customFormat="1">
      <c r="A7096" s="7" t="s">
        <v>49</v>
      </c>
      <c r="C7096" s="144" t="s">
        <v>536</v>
      </c>
      <c r="D7096" s="145">
        <v>1</v>
      </c>
      <c r="E7096" s="147">
        <v>43552</v>
      </c>
    </row>
    <row r="7097" spans="1:5" s="7" customFormat="1">
      <c r="A7097" s="7" t="s">
        <v>49</v>
      </c>
      <c r="C7097" s="144" t="s">
        <v>541</v>
      </c>
      <c r="D7097" s="145">
        <v>0</v>
      </c>
      <c r="E7097" s="147">
        <v>43552</v>
      </c>
    </row>
    <row r="7098" spans="1:5" s="7" customFormat="1">
      <c r="A7098" s="7" t="s">
        <v>49</v>
      </c>
      <c r="C7098" s="144" t="s">
        <v>604</v>
      </c>
      <c r="D7098" s="145">
        <v>13</v>
      </c>
      <c r="E7098" s="147">
        <v>43552</v>
      </c>
    </row>
    <row r="7099" spans="1:5" s="7" customFormat="1">
      <c r="A7099" s="7" t="s">
        <v>49</v>
      </c>
      <c r="C7099" s="144" t="s">
        <v>609</v>
      </c>
      <c r="D7099" s="145">
        <v>3</v>
      </c>
      <c r="E7099" s="147">
        <v>43552</v>
      </c>
    </row>
    <row r="7100" spans="1:5" s="7" customFormat="1">
      <c r="A7100" s="7" t="s">
        <v>49</v>
      </c>
      <c r="C7100" s="144" t="s">
        <v>612</v>
      </c>
      <c r="D7100" s="145">
        <v>0</v>
      </c>
      <c r="E7100" s="147">
        <v>43552</v>
      </c>
    </row>
    <row r="7101" spans="1:5" s="7" customFormat="1">
      <c r="A7101" s="7" t="s">
        <v>49</v>
      </c>
      <c r="C7101" s="144" t="s">
        <v>617</v>
      </c>
      <c r="D7101" s="145">
        <v>0</v>
      </c>
      <c r="E7101" s="147">
        <v>43552</v>
      </c>
    </row>
    <row r="7102" spans="1:5" s="7" customFormat="1">
      <c r="A7102" s="7" t="s">
        <v>49</v>
      </c>
      <c r="C7102" s="144" t="s">
        <v>620</v>
      </c>
      <c r="D7102" s="145">
        <v>1</v>
      </c>
      <c r="E7102" s="147">
        <v>43552</v>
      </c>
    </row>
    <row r="7103" spans="1:5" s="7" customFormat="1">
      <c r="A7103" s="7" t="s">
        <v>49</v>
      </c>
      <c r="C7103" s="144" t="s">
        <v>624</v>
      </c>
      <c r="D7103" s="145">
        <v>56</v>
      </c>
      <c r="E7103" s="147">
        <v>43552</v>
      </c>
    </row>
    <row r="7104" spans="1:5" s="7" customFormat="1">
      <c r="A7104" s="7" t="s">
        <v>49</v>
      </c>
      <c r="C7104" s="144" t="s">
        <v>633</v>
      </c>
      <c r="D7104" s="145">
        <v>7</v>
      </c>
      <c r="E7104" s="147">
        <v>43552</v>
      </c>
    </row>
    <row r="7105" spans="1:5" s="7" customFormat="1">
      <c r="A7105" s="7" t="s">
        <v>49</v>
      </c>
      <c r="C7105" s="144" t="s">
        <v>636</v>
      </c>
      <c r="D7105" s="145">
        <v>0</v>
      </c>
      <c r="E7105" s="147">
        <v>43552</v>
      </c>
    </row>
    <row r="7106" spans="1:5" s="7" customFormat="1">
      <c r="A7106" s="7" t="s">
        <v>49</v>
      </c>
      <c r="C7106" s="144" t="s">
        <v>640</v>
      </c>
      <c r="D7106" s="145">
        <v>3</v>
      </c>
      <c r="E7106" s="147">
        <v>43552</v>
      </c>
    </row>
    <row r="7107" spans="1:5" s="7" customFormat="1">
      <c r="A7107" s="7" t="s">
        <v>49</v>
      </c>
      <c r="C7107" s="144" t="s">
        <v>649</v>
      </c>
      <c r="D7107" s="145">
        <v>2</v>
      </c>
      <c r="E7107" s="147">
        <v>43552</v>
      </c>
    </row>
    <row r="7108" spans="1:5" s="7" customFormat="1">
      <c r="A7108" s="7" t="s">
        <v>49</v>
      </c>
      <c r="C7108" s="144" t="s">
        <v>78</v>
      </c>
      <c r="D7108" s="145">
        <v>58</v>
      </c>
      <c r="E7108" s="147">
        <v>43552</v>
      </c>
    </row>
    <row r="7109" spans="1:5" s="7" customFormat="1">
      <c r="A7109" s="7" t="s">
        <v>49</v>
      </c>
      <c r="C7109" s="144" t="s">
        <v>82</v>
      </c>
      <c r="D7109" s="145">
        <v>88200</v>
      </c>
      <c r="E7109" s="147">
        <v>43552</v>
      </c>
    </row>
    <row r="7110" spans="1:5" s="7" customFormat="1">
      <c r="A7110" s="7" t="s">
        <v>49</v>
      </c>
      <c r="C7110" s="144" t="s">
        <v>112</v>
      </c>
      <c r="D7110" s="145">
        <v>246</v>
      </c>
      <c r="E7110" s="147">
        <v>43552</v>
      </c>
    </row>
    <row r="7111" spans="1:5" s="7" customFormat="1">
      <c r="A7111" s="7" t="s">
        <v>49</v>
      </c>
      <c r="C7111" s="144" t="s">
        <v>4770</v>
      </c>
      <c r="D7111" s="145">
        <v>3</v>
      </c>
      <c r="E7111" s="147">
        <v>43552</v>
      </c>
    </row>
    <row r="7112" spans="1:5" s="7" customFormat="1">
      <c r="A7112" s="7" t="s">
        <v>49</v>
      </c>
      <c r="C7112" s="144" t="s">
        <v>4772</v>
      </c>
      <c r="D7112" s="145">
        <v>11</v>
      </c>
      <c r="E7112" s="147">
        <v>43552</v>
      </c>
    </row>
    <row r="7113" spans="1:5" s="7" customFormat="1">
      <c r="A7113" s="7" t="s">
        <v>49</v>
      </c>
      <c r="C7113" s="144" t="s">
        <v>85</v>
      </c>
      <c r="D7113" s="145">
        <v>6721</v>
      </c>
      <c r="E7113" s="147">
        <v>43552</v>
      </c>
    </row>
    <row r="7114" spans="1:5" s="7" customFormat="1">
      <c r="A7114" s="7" t="s">
        <v>49</v>
      </c>
      <c r="C7114" s="144" t="s">
        <v>88</v>
      </c>
      <c r="D7114" s="145">
        <v>0</v>
      </c>
      <c r="E7114" s="147">
        <v>43552</v>
      </c>
    </row>
    <row r="7115" spans="1:5" s="7" customFormat="1">
      <c r="A7115" s="7" t="s">
        <v>49</v>
      </c>
      <c r="C7115" s="144" t="s">
        <v>91</v>
      </c>
      <c r="D7115" s="145">
        <v>1817</v>
      </c>
      <c r="E7115" s="147">
        <v>43552</v>
      </c>
    </row>
    <row r="7116" spans="1:5" s="7" customFormat="1">
      <c r="A7116" s="7" t="s">
        <v>49</v>
      </c>
      <c r="C7116" s="144" t="s">
        <v>94</v>
      </c>
      <c r="D7116" s="145">
        <v>158</v>
      </c>
      <c r="E7116" s="147">
        <v>43552</v>
      </c>
    </row>
    <row r="7117" spans="1:5" s="7" customFormat="1">
      <c r="A7117" s="7" t="s">
        <v>49</v>
      </c>
      <c r="C7117" s="144" t="s">
        <v>97</v>
      </c>
      <c r="D7117" s="145">
        <v>0</v>
      </c>
      <c r="E7117" s="147">
        <v>43552</v>
      </c>
    </row>
    <row r="7118" spans="1:5" s="7" customFormat="1">
      <c r="A7118" s="7" t="s">
        <v>49</v>
      </c>
      <c r="C7118" s="144" t="s">
        <v>99</v>
      </c>
      <c r="D7118" s="145">
        <v>40</v>
      </c>
      <c r="E7118" s="147">
        <v>43552</v>
      </c>
    </row>
    <row r="7119" spans="1:5" s="7" customFormat="1">
      <c r="A7119" s="7" t="s">
        <v>49</v>
      </c>
      <c r="C7119" s="144" t="s">
        <v>9180</v>
      </c>
      <c r="D7119" s="145">
        <v>0</v>
      </c>
      <c r="E7119" s="147">
        <v>43552</v>
      </c>
    </row>
    <row r="7120" spans="1:5" s="7" customFormat="1">
      <c r="A7120" s="7" t="s">
        <v>49</v>
      </c>
      <c r="C7120" s="144" t="s">
        <v>4970</v>
      </c>
      <c r="D7120" s="145">
        <v>12000</v>
      </c>
      <c r="E7120" s="147">
        <v>43552</v>
      </c>
    </row>
    <row r="7121" spans="1:5" s="7" customFormat="1">
      <c r="A7121" s="7" t="s">
        <v>49</v>
      </c>
      <c r="C7121" s="144" t="s">
        <v>4764</v>
      </c>
      <c r="D7121" s="145">
        <v>6053</v>
      </c>
      <c r="E7121" s="147">
        <v>43552</v>
      </c>
    </row>
    <row r="7122" spans="1:5" s="7" customFormat="1">
      <c r="A7122" s="7" t="s">
        <v>49</v>
      </c>
      <c r="C7122" s="144" t="s">
        <v>102</v>
      </c>
      <c r="D7122" s="145">
        <v>3675</v>
      </c>
      <c r="E7122" s="147">
        <v>43552</v>
      </c>
    </row>
    <row r="7123" spans="1:5" s="7" customFormat="1">
      <c r="A7123" s="7" t="s">
        <v>49</v>
      </c>
      <c r="C7123" s="144" t="s">
        <v>4756</v>
      </c>
      <c r="D7123" s="145">
        <v>1520</v>
      </c>
      <c r="E7123" s="147">
        <v>43552</v>
      </c>
    </row>
    <row r="7124" spans="1:5" s="7" customFormat="1">
      <c r="A7124" s="7" t="s">
        <v>49</v>
      </c>
      <c r="C7124" s="144" t="s">
        <v>106</v>
      </c>
      <c r="D7124" s="145">
        <v>47584</v>
      </c>
      <c r="E7124" s="147">
        <v>43552</v>
      </c>
    </row>
    <row r="7125" spans="1:5" s="7" customFormat="1">
      <c r="A7125" s="7" t="s">
        <v>49</v>
      </c>
      <c r="C7125" s="144" t="s">
        <v>4767</v>
      </c>
      <c r="D7125" s="145">
        <v>193</v>
      </c>
      <c r="E7125" s="147">
        <v>43552</v>
      </c>
    </row>
    <row r="7126" spans="1:5" s="7" customFormat="1">
      <c r="A7126" s="7" t="s">
        <v>49</v>
      </c>
      <c r="C7126" s="144" t="s">
        <v>109</v>
      </c>
      <c r="D7126" s="145">
        <v>35650</v>
      </c>
      <c r="E7126" s="147">
        <v>43552</v>
      </c>
    </row>
    <row r="7127" spans="1:5" s="7" customFormat="1">
      <c r="A7127" s="7" t="s">
        <v>49</v>
      </c>
      <c r="C7127" s="144" t="s">
        <v>4974</v>
      </c>
      <c r="D7127" s="145">
        <v>186</v>
      </c>
      <c r="E7127" s="147">
        <v>43552</v>
      </c>
    </row>
    <row r="7128" spans="1:5" s="7" customFormat="1">
      <c r="A7128" s="7" t="s">
        <v>49</v>
      </c>
      <c r="C7128" s="144" t="s">
        <v>349</v>
      </c>
      <c r="D7128" s="145">
        <v>1</v>
      </c>
      <c r="E7128" s="147">
        <v>43552</v>
      </c>
    </row>
    <row r="7129" spans="1:5" s="7" customFormat="1">
      <c r="A7129" s="7" t="s">
        <v>49</v>
      </c>
      <c r="C7129" s="144" t="s">
        <v>351</v>
      </c>
      <c r="D7129" s="145">
        <v>2</v>
      </c>
      <c r="E7129" s="147">
        <v>43552</v>
      </c>
    </row>
    <row r="7130" spans="1:5" s="7" customFormat="1">
      <c r="A7130" s="7" t="s">
        <v>49</v>
      </c>
      <c r="C7130" s="144" t="s">
        <v>354</v>
      </c>
      <c r="D7130" s="145">
        <v>1</v>
      </c>
      <c r="E7130" s="147">
        <v>43552</v>
      </c>
    </row>
    <row r="7131" spans="1:5" s="7" customFormat="1">
      <c r="A7131" s="7" t="s">
        <v>49</v>
      </c>
      <c r="C7131" s="144" t="s">
        <v>357</v>
      </c>
      <c r="D7131" s="145">
        <v>0</v>
      </c>
      <c r="E7131" s="147">
        <v>43552</v>
      </c>
    </row>
    <row r="7132" spans="1:5" s="7" customFormat="1">
      <c r="A7132" s="7" t="s">
        <v>49</v>
      </c>
      <c r="C7132" s="144" t="s">
        <v>360</v>
      </c>
      <c r="D7132" s="145">
        <v>85</v>
      </c>
      <c r="E7132" s="147">
        <v>43552</v>
      </c>
    </row>
    <row r="7133" spans="1:5" s="7" customFormat="1">
      <c r="A7133" s="7" t="s">
        <v>49</v>
      </c>
      <c r="C7133" s="144" t="s">
        <v>4774</v>
      </c>
      <c r="D7133" s="145">
        <v>22</v>
      </c>
      <c r="E7133" s="147">
        <v>43552</v>
      </c>
    </row>
    <row r="7134" spans="1:5" s="7" customFormat="1">
      <c r="A7134" s="7" t="s">
        <v>49</v>
      </c>
      <c r="C7134" s="144" t="s">
        <v>363</v>
      </c>
      <c r="D7134" s="145">
        <v>11</v>
      </c>
      <c r="E7134" s="147">
        <v>43552</v>
      </c>
    </row>
    <row r="7135" spans="1:5" s="7" customFormat="1">
      <c r="A7135" s="7" t="s">
        <v>49</v>
      </c>
      <c r="C7135" s="144" t="s">
        <v>118</v>
      </c>
      <c r="D7135" s="145">
        <v>457</v>
      </c>
      <c r="E7135" s="147">
        <v>43552</v>
      </c>
    </row>
    <row r="7136" spans="1:5" s="7" customFormat="1">
      <c r="A7136" s="7" t="s">
        <v>49</v>
      </c>
      <c r="C7136" s="144" t="s">
        <v>121</v>
      </c>
      <c r="D7136" s="145">
        <v>3964</v>
      </c>
      <c r="E7136" s="147">
        <v>43552</v>
      </c>
    </row>
    <row r="7137" spans="1:5" s="7" customFormat="1">
      <c r="A7137" s="7" t="s">
        <v>49</v>
      </c>
      <c r="C7137" s="144" t="s">
        <v>123</v>
      </c>
      <c r="D7137" s="145">
        <v>388</v>
      </c>
      <c r="E7137" s="147">
        <v>43552</v>
      </c>
    </row>
    <row r="7138" spans="1:5" s="7" customFormat="1">
      <c r="A7138" s="7" t="s">
        <v>49</v>
      </c>
      <c r="C7138" s="144" t="s">
        <v>4777</v>
      </c>
      <c r="D7138" s="145">
        <v>12</v>
      </c>
      <c r="E7138" s="147">
        <v>43552</v>
      </c>
    </row>
    <row r="7139" spans="1:5" s="7" customFormat="1">
      <c r="A7139" s="7" t="s">
        <v>49</v>
      </c>
      <c r="C7139" s="144" t="s">
        <v>368</v>
      </c>
      <c r="D7139" s="145">
        <v>63</v>
      </c>
      <c r="E7139" s="147">
        <v>43552</v>
      </c>
    </row>
    <row r="7140" spans="1:5" s="7" customFormat="1">
      <c r="A7140" s="7" t="s">
        <v>49</v>
      </c>
      <c r="C7140" s="144" t="s">
        <v>4978</v>
      </c>
      <c r="D7140" s="145">
        <v>324</v>
      </c>
      <c r="E7140" s="147">
        <v>43552</v>
      </c>
    </row>
    <row r="7141" spans="1:5" s="7" customFormat="1">
      <c r="A7141" s="7" t="s">
        <v>49</v>
      </c>
      <c r="C7141" s="144" t="s">
        <v>370</v>
      </c>
      <c r="D7141" s="145">
        <v>16</v>
      </c>
      <c r="E7141" s="147">
        <v>43552</v>
      </c>
    </row>
    <row r="7142" spans="1:5" s="7" customFormat="1">
      <c r="A7142" s="7" t="s">
        <v>49</v>
      </c>
      <c r="C7142" s="144" t="s">
        <v>372</v>
      </c>
      <c r="D7142" s="145">
        <v>22</v>
      </c>
      <c r="E7142" s="147">
        <v>43552</v>
      </c>
    </row>
    <row r="7143" spans="1:5" s="7" customFormat="1">
      <c r="A7143" s="7" t="s">
        <v>49</v>
      </c>
      <c r="C7143" s="144" t="s">
        <v>3747</v>
      </c>
      <c r="D7143" s="145">
        <v>221</v>
      </c>
      <c r="E7143" s="147">
        <v>43552</v>
      </c>
    </row>
    <row r="7144" spans="1:5" s="7" customFormat="1">
      <c r="A7144" s="7" t="s">
        <v>49</v>
      </c>
      <c r="C7144" s="144" t="s">
        <v>3748</v>
      </c>
      <c r="D7144" s="145">
        <v>1678</v>
      </c>
      <c r="E7144" s="147">
        <v>43552</v>
      </c>
    </row>
    <row r="7145" spans="1:5" s="7" customFormat="1">
      <c r="A7145" s="7" t="s">
        <v>49</v>
      </c>
      <c r="C7145" s="144" t="s">
        <v>3749</v>
      </c>
      <c r="D7145" s="145">
        <v>401</v>
      </c>
      <c r="E7145" s="147">
        <v>43552</v>
      </c>
    </row>
    <row r="7146" spans="1:5" s="7" customFormat="1">
      <c r="A7146" s="7" t="s">
        <v>49</v>
      </c>
      <c r="C7146" s="144" t="s">
        <v>3750</v>
      </c>
      <c r="D7146" s="145">
        <v>5</v>
      </c>
      <c r="E7146" s="147">
        <v>43552</v>
      </c>
    </row>
    <row r="7147" spans="1:5" s="7" customFormat="1">
      <c r="A7147" s="7" t="s">
        <v>49</v>
      </c>
      <c r="C7147" s="144" t="s">
        <v>3751</v>
      </c>
      <c r="D7147" s="145">
        <v>844</v>
      </c>
      <c r="E7147" s="147">
        <v>43552</v>
      </c>
    </row>
    <row r="7148" spans="1:5" s="7" customFormat="1">
      <c r="A7148" s="7" t="s">
        <v>49</v>
      </c>
      <c r="C7148" s="144" t="s">
        <v>261</v>
      </c>
      <c r="D7148" s="145">
        <v>23306</v>
      </c>
      <c r="E7148" s="147">
        <v>43552</v>
      </c>
    </row>
    <row r="7149" spans="1:5" s="7" customFormat="1">
      <c r="A7149" s="7" t="s">
        <v>49</v>
      </c>
      <c r="C7149" s="144" t="s">
        <v>264</v>
      </c>
      <c r="D7149" s="145">
        <v>17286</v>
      </c>
      <c r="E7149" s="147">
        <v>43552</v>
      </c>
    </row>
    <row r="7150" spans="1:5" s="7" customFormat="1">
      <c r="A7150" s="7" t="s">
        <v>49</v>
      </c>
      <c r="C7150" s="144" t="s">
        <v>267</v>
      </c>
      <c r="D7150" s="145">
        <v>13763</v>
      </c>
      <c r="E7150" s="147">
        <v>43552</v>
      </c>
    </row>
    <row r="7151" spans="1:5" s="7" customFormat="1">
      <c r="A7151" s="7" t="s">
        <v>49</v>
      </c>
      <c r="C7151" s="144" t="s">
        <v>270</v>
      </c>
      <c r="D7151" s="145">
        <v>7755</v>
      </c>
      <c r="E7151" s="147">
        <v>43552</v>
      </c>
    </row>
    <row r="7152" spans="1:5" s="7" customFormat="1">
      <c r="A7152" s="7" t="s">
        <v>49</v>
      </c>
      <c r="C7152" s="144" t="s">
        <v>273</v>
      </c>
      <c r="D7152" s="145">
        <v>8498</v>
      </c>
      <c r="E7152" s="147">
        <v>43552</v>
      </c>
    </row>
    <row r="7153" spans="1:5" s="7" customFormat="1">
      <c r="A7153" s="7" t="s">
        <v>49</v>
      </c>
      <c r="C7153" s="144" t="s">
        <v>276</v>
      </c>
      <c r="D7153" s="145">
        <v>8885</v>
      </c>
      <c r="E7153" s="147">
        <v>43552</v>
      </c>
    </row>
    <row r="7154" spans="1:5" s="7" customFormat="1">
      <c r="A7154" s="7" t="s">
        <v>49</v>
      </c>
      <c r="C7154" s="144" t="s">
        <v>279</v>
      </c>
      <c r="D7154" s="145">
        <v>4461</v>
      </c>
      <c r="E7154" s="147">
        <v>43552</v>
      </c>
    </row>
    <row r="7155" spans="1:5" s="7" customFormat="1">
      <c r="A7155" s="7" t="s">
        <v>49</v>
      </c>
      <c r="C7155" s="144" t="s">
        <v>282</v>
      </c>
      <c r="D7155" s="145">
        <v>5370</v>
      </c>
      <c r="E7155" s="147">
        <v>43552</v>
      </c>
    </row>
    <row r="7156" spans="1:5" s="7" customFormat="1">
      <c r="A7156" s="7" t="s">
        <v>49</v>
      </c>
      <c r="C7156" s="144" t="s">
        <v>285</v>
      </c>
      <c r="D7156" s="145">
        <v>3231</v>
      </c>
      <c r="E7156" s="147">
        <v>43552</v>
      </c>
    </row>
    <row r="7157" spans="1:5" s="7" customFormat="1">
      <c r="A7157" s="7" t="s">
        <v>49</v>
      </c>
      <c r="C7157" s="144" t="s">
        <v>288</v>
      </c>
      <c r="D7157" s="145">
        <v>6998</v>
      </c>
      <c r="E7157" s="147">
        <v>43552</v>
      </c>
    </row>
    <row r="7158" spans="1:5" s="7" customFormat="1">
      <c r="A7158" s="7" t="s">
        <v>49</v>
      </c>
      <c r="C7158" s="144" t="s">
        <v>291</v>
      </c>
      <c r="D7158" s="145">
        <v>4256</v>
      </c>
      <c r="E7158" s="147">
        <v>43552</v>
      </c>
    </row>
    <row r="7159" spans="1:5" s="7" customFormat="1">
      <c r="A7159" s="7" t="s">
        <v>49</v>
      </c>
      <c r="C7159" s="144" t="s">
        <v>294</v>
      </c>
      <c r="D7159" s="145">
        <v>2016</v>
      </c>
      <c r="E7159" s="147">
        <v>43552</v>
      </c>
    </row>
    <row r="7160" spans="1:5" s="7" customFormat="1">
      <c r="A7160" s="7" t="s">
        <v>49</v>
      </c>
      <c r="C7160" s="144" t="s">
        <v>297</v>
      </c>
      <c r="D7160" s="145">
        <v>11010</v>
      </c>
      <c r="E7160" s="147">
        <v>43552</v>
      </c>
    </row>
    <row r="7161" spans="1:5" s="7" customFormat="1">
      <c r="A7161" s="7" t="s">
        <v>49</v>
      </c>
      <c r="C7161" s="144" t="s">
        <v>300</v>
      </c>
      <c r="D7161" s="145">
        <v>2858</v>
      </c>
      <c r="E7161" s="147">
        <v>43552</v>
      </c>
    </row>
    <row r="7162" spans="1:5" s="7" customFormat="1">
      <c r="A7162" s="7" t="s">
        <v>49</v>
      </c>
      <c r="C7162" s="144" t="s">
        <v>303</v>
      </c>
      <c r="D7162" s="145">
        <v>2901</v>
      </c>
      <c r="E7162" s="147">
        <v>43552</v>
      </c>
    </row>
    <row r="7163" spans="1:5" s="7" customFormat="1">
      <c r="A7163" s="7" t="s">
        <v>49</v>
      </c>
      <c r="C7163" s="144" t="s">
        <v>306</v>
      </c>
      <c r="D7163" s="145">
        <v>507</v>
      </c>
      <c r="E7163" s="147">
        <v>43552</v>
      </c>
    </row>
    <row r="7164" spans="1:5" s="7" customFormat="1">
      <c r="A7164" s="7" t="s">
        <v>49</v>
      </c>
      <c r="C7164" s="144" t="s">
        <v>309</v>
      </c>
      <c r="D7164" s="145">
        <v>4247</v>
      </c>
      <c r="E7164" s="147">
        <v>43552</v>
      </c>
    </row>
    <row r="7165" spans="1:5" s="7" customFormat="1">
      <c r="A7165" s="7" t="s">
        <v>49</v>
      </c>
      <c r="C7165" s="144" t="s">
        <v>312</v>
      </c>
      <c r="D7165" s="145">
        <v>4530</v>
      </c>
      <c r="E7165" s="147">
        <v>43552</v>
      </c>
    </row>
    <row r="7166" spans="1:5" s="7" customFormat="1">
      <c r="A7166" s="7" t="s">
        <v>49</v>
      </c>
      <c r="C7166" s="144" t="s">
        <v>315</v>
      </c>
      <c r="D7166" s="145">
        <v>5034</v>
      </c>
      <c r="E7166" s="147">
        <v>43552</v>
      </c>
    </row>
    <row r="7167" spans="1:5" s="7" customFormat="1">
      <c r="A7167" s="7" t="s">
        <v>49</v>
      </c>
      <c r="C7167" s="144" t="s">
        <v>318</v>
      </c>
      <c r="D7167" s="145">
        <v>14576</v>
      </c>
      <c r="E7167" s="147">
        <v>43552</v>
      </c>
    </row>
    <row r="7168" spans="1:5" s="7" customFormat="1">
      <c r="A7168" s="7" t="s">
        <v>49</v>
      </c>
      <c r="C7168" s="144" t="s">
        <v>321</v>
      </c>
      <c r="D7168" s="145">
        <v>2001</v>
      </c>
      <c r="E7168" s="147">
        <v>43552</v>
      </c>
    </row>
    <row r="7169" spans="1:5" s="7" customFormat="1">
      <c r="A7169" s="7" t="s">
        <v>49</v>
      </c>
      <c r="C7169" s="144" t="s">
        <v>324</v>
      </c>
      <c r="D7169" s="145">
        <v>2783</v>
      </c>
      <c r="E7169" s="147">
        <v>43552</v>
      </c>
    </row>
    <row r="7170" spans="1:5" s="7" customFormat="1">
      <c r="A7170" s="7" t="s">
        <v>49</v>
      </c>
      <c r="C7170" s="144" t="s">
        <v>327</v>
      </c>
      <c r="D7170" s="145">
        <v>309</v>
      </c>
      <c r="E7170" s="147">
        <v>43552</v>
      </c>
    </row>
    <row r="7171" spans="1:5" s="7" customFormat="1">
      <c r="A7171" s="7" t="s">
        <v>49</v>
      </c>
      <c r="C7171" s="144" t="s">
        <v>330</v>
      </c>
      <c r="D7171" s="145">
        <v>16170</v>
      </c>
      <c r="E7171" s="147">
        <v>43552</v>
      </c>
    </row>
    <row r="7172" spans="1:5" s="7" customFormat="1">
      <c r="A7172" s="7" t="s">
        <v>49</v>
      </c>
      <c r="C7172" s="144" t="s">
        <v>333</v>
      </c>
      <c r="D7172" s="145">
        <v>26943</v>
      </c>
      <c r="E7172" s="147">
        <v>43552</v>
      </c>
    </row>
    <row r="7173" spans="1:5" s="7" customFormat="1">
      <c r="A7173" s="7" t="s">
        <v>49</v>
      </c>
      <c r="C7173" s="144" t="s">
        <v>336</v>
      </c>
      <c r="D7173" s="145">
        <v>13451</v>
      </c>
      <c r="E7173" s="147">
        <v>43552</v>
      </c>
    </row>
    <row r="7174" spans="1:5" s="7" customFormat="1">
      <c r="A7174" s="7" t="s">
        <v>49</v>
      </c>
      <c r="C7174" s="144" t="s">
        <v>339</v>
      </c>
      <c r="D7174" s="145">
        <v>21994</v>
      </c>
      <c r="E7174" s="147">
        <v>43552</v>
      </c>
    </row>
    <row r="7175" spans="1:5" s="7" customFormat="1">
      <c r="A7175" s="7" t="s">
        <v>49</v>
      </c>
      <c r="C7175" s="144" t="s">
        <v>342</v>
      </c>
      <c r="D7175" s="145">
        <v>3550</v>
      </c>
      <c r="E7175" s="147">
        <v>43552</v>
      </c>
    </row>
    <row r="7176" spans="1:5" s="7" customFormat="1">
      <c r="A7176" s="7" t="s">
        <v>49</v>
      </c>
      <c r="C7176" s="144" t="s">
        <v>5142</v>
      </c>
      <c r="D7176" s="145">
        <v>0</v>
      </c>
      <c r="E7176" s="147">
        <v>43552</v>
      </c>
    </row>
    <row r="7177" spans="1:5" s="7" customFormat="1">
      <c r="A7177" s="7" t="s">
        <v>49</v>
      </c>
      <c r="C7177" s="144" t="s">
        <v>5144</v>
      </c>
      <c r="D7177" s="145">
        <v>0</v>
      </c>
      <c r="E7177" s="147">
        <v>43552</v>
      </c>
    </row>
    <row r="7178" spans="1:5" s="7" customFormat="1">
      <c r="A7178" s="7" t="s">
        <v>49</v>
      </c>
      <c r="C7178" s="144" t="s">
        <v>4759</v>
      </c>
      <c r="D7178" s="145">
        <v>0</v>
      </c>
      <c r="E7178" s="147">
        <v>43552</v>
      </c>
    </row>
    <row r="7179" spans="1:5" s="7" customFormat="1">
      <c r="A7179" s="7" t="s">
        <v>49</v>
      </c>
      <c r="C7179" s="144" t="s">
        <v>5146</v>
      </c>
      <c r="D7179" s="145">
        <v>0</v>
      </c>
      <c r="E7179" s="147">
        <v>43552</v>
      </c>
    </row>
    <row r="7180" spans="1:5" s="7" customFormat="1">
      <c r="A7180" s="7" t="s">
        <v>49</v>
      </c>
      <c r="C7180" s="144" t="s">
        <v>3398</v>
      </c>
      <c r="D7180" s="145">
        <v>11000</v>
      </c>
      <c r="E7180" s="147">
        <v>43552</v>
      </c>
    </row>
    <row r="7181" spans="1:5" s="7" customFormat="1">
      <c r="A7181" s="7" t="s">
        <v>49</v>
      </c>
      <c r="C7181" s="144" t="s">
        <v>3399</v>
      </c>
      <c r="D7181" s="145">
        <v>15000</v>
      </c>
      <c r="E7181" s="147">
        <v>43552</v>
      </c>
    </row>
    <row r="7182" spans="1:5" s="7" customFormat="1">
      <c r="A7182" s="7" t="s">
        <v>49</v>
      </c>
      <c r="C7182" s="144" t="s">
        <v>3400</v>
      </c>
      <c r="D7182" s="145">
        <v>15000</v>
      </c>
      <c r="E7182" s="147">
        <v>43552</v>
      </c>
    </row>
    <row r="7183" spans="1:5" s="7" customFormat="1">
      <c r="A7183" s="7" t="s">
        <v>49</v>
      </c>
      <c r="C7183" s="144" t="s">
        <v>3401</v>
      </c>
      <c r="D7183" s="145">
        <v>9000</v>
      </c>
      <c r="E7183" s="147">
        <v>43552</v>
      </c>
    </row>
    <row r="7184" spans="1:5" s="7" customFormat="1">
      <c r="A7184" s="7" t="s">
        <v>49</v>
      </c>
      <c r="C7184" s="144" t="s">
        <v>3752</v>
      </c>
      <c r="D7184" s="145">
        <v>4141</v>
      </c>
      <c r="E7184" s="147">
        <v>43552</v>
      </c>
    </row>
    <row r="7185" spans="1:5" s="7" customFormat="1">
      <c r="A7185" s="7" t="s">
        <v>49</v>
      </c>
      <c r="C7185" s="144" t="s">
        <v>3753</v>
      </c>
      <c r="D7185" s="145">
        <v>15480</v>
      </c>
      <c r="E7185" s="147">
        <v>43552</v>
      </c>
    </row>
    <row r="7186" spans="1:5" s="7" customFormat="1">
      <c r="A7186" s="7" t="s">
        <v>49</v>
      </c>
      <c r="C7186" s="144" t="s">
        <v>3754</v>
      </c>
      <c r="D7186" s="145">
        <v>12487</v>
      </c>
      <c r="E7186" s="147">
        <v>43552</v>
      </c>
    </row>
    <row r="7187" spans="1:5" s="7" customFormat="1">
      <c r="A7187" s="7" t="s">
        <v>49</v>
      </c>
      <c r="C7187" s="144" t="s">
        <v>560</v>
      </c>
      <c r="D7187" s="145">
        <v>13395</v>
      </c>
      <c r="E7187" s="147">
        <v>43552</v>
      </c>
    </row>
    <row r="7188" spans="1:5" s="7" customFormat="1">
      <c r="A7188" s="7" t="s">
        <v>49</v>
      </c>
      <c r="C7188" s="144" t="s">
        <v>563</v>
      </c>
      <c r="D7188" s="145">
        <v>9965</v>
      </c>
      <c r="E7188" s="147">
        <v>43552</v>
      </c>
    </row>
    <row r="7189" spans="1:5" s="7" customFormat="1">
      <c r="A7189" s="7" t="s">
        <v>49</v>
      </c>
      <c r="C7189" s="144" t="s">
        <v>566</v>
      </c>
      <c r="D7189" s="145">
        <v>2969</v>
      </c>
      <c r="E7189" s="147">
        <v>43552</v>
      </c>
    </row>
    <row r="7190" spans="1:5" s="7" customFormat="1">
      <c r="A7190" s="7" t="s">
        <v>49</v>
      </c>
      <c r="C7190" s="144" t="s">
        <v>569</v>
      </c>
      <c r="D7190" s="145">
        <v>14715</v>
      </c>
      <c r="E7190" s="147">
        <v>43552</v>
      </c>
    </row>
    <row r="7191" spans="1:5" s="7" customFormat="1">
      <c r="A7191" s="7" t="s">
        <v>49</v>
      </c>
      <c r="C7191" s="144" t="s">
        <v>572</v>
      </c>
      <c r="D7191" s="145">
        <v>20812</v>
      </c>
      <c r="E7191" s="147">
        <v>43552</v>
      </c>
    </row>
    <row r="7192" spans="1:5" s="7" customFormat="1">
      <c r="A7192" s="7" t="s">
        <v>49</v>
      </c>
      <c r="C7192" s="144" t="s">
        <v>575</v>
      </c>
      <c r="D7192" s="145">
        <v>37375</v>
      </c>
      <c r="E7192" s="147">
        <v>43552</v>
      </c>
    </row>
    <row r="7193" spans="1:5" s="7" customFormat="1">
      <c r="A7193" s="7" t="s">
        <v>49</v>
      </c>
      <c r="C7193" s="144" t="s">
        <v>652</v>
      </c>
      <c r="D7193" s="145">
        <v>228</v>
      </c>
      <c r="E7193" s="147">
        <v>43552</v>
      </c>
    </row>
    <row r="7194" spans="1:5" s="7" customFormat="1">
      <c r="A7194" s="7" t="s">
        <v>49</v>
      </c>
      <c r="C7194" s="144" t="s">
        <v>376</v>
      </c>
      <c r="D7194" s="145">
        <v>739</v>
      </c>
      <c r="E7194" s="147">
        <v>43552</v>
      </c>
    </row>
    <row r="7195" spans="1:5" s="7" customFormat="1">
      <c r="A7195" s="7" t="s">
        <v>49</v>
      </c>
      <c r="C7195" s="144" t="s">
        <v>453</v>
      </c>
      <c r="D7195" s="145">
        <v>1337</v>
      </c>
      <c r="E7195" s="147">
        <v>43552</v>
      </c>
    </row>
    <row r="7196" spans="1:5" s="7" customFormat="1">
      <c r="A7196" s="7" t="s">
        <v>49</v>
      </c>
      <c r="C7196" s="144" t="s">
        <v>455</v>
      </c>
      <c r="D7196" s="145">
        <v>1314</v>
      </c>
      <c r="E7196" s="147">
        <v>43552</v>
      </c>
    </row>
    <row r="7197" spans="1:5" s="7" customFormat="1">
      <c r="A7197" s="7" t="s">
        <v>49</v>
      </c>
      <c r="C7197" s="144" t="s">
        <v>458</v>
      </c>
      <c r="D7197" s="145">
        <v>1021</v>
      </c>
      <c r="E7197" s="147">
        <v>43552</v>
      </c>
    </row>
    <row r="7198" spans="1:5" s="7" customFormat="1">
      <c r="A7198" s="7" t="s">
        <v>49</v>
      </c>
      <c r="C7198" s="144" t="s">
        <v>461</v>
      </c>
      <c r="D7198" s="145">
        <v>1812</v>
      </c>
      <c r="E7198" s="147">
        <v>43552</v>
      </c>
    </row>
    <row r="7199" spans="1:5" s="7" customFormat="1">
      <c r="A7199" s="7" t="s">
        <v>49</v>
      </c>
      <c r="C7199" s="144" t="s">
        <v>464</v>
      </c>
      <c r="D7199" s="145">
        <v>536</v>
      </c>
      <c r="E7199" s="147">
        <v>43552</v>
      </c>
    </row>
    <row r="7200" spans="1:5" s="7" customFormat="1">
      <c r="A7200" s="7" t="s">
        <v>49</v>
      </c>
      <c r="C7200" s="144" t="s">
        <v>467</v>
      </c>
      <c r="D7200" s="145">
        <v>594</v>
      </c>
      <c r="E7200" s="147">
        <v>43552</v>
      </c>
    </row>
    <row r="7201" spans="1:5" s="7" customFormat="1">
      <c r="A7201" s="7" t="s">
        <v>49</v>
      </c>
      <c r="C7201" s="144" t="s">
        <v>3755</v>
      </c>
      <c r="D7201" s="145">
        <v>71</v>
      </c>
      <c r="E7201" s="147">
        <v>43552</v>
      </c>
    </row>
    <row r="7202" spans="1:5" s="7" customFormat="1">
      <c r="A7202" s="7" t="s">
        <v>49</v>
      </c>
      <c r="C7202" s="144" t="s">
        <v>3756</v>
      </c>
      <c r="D7202" s="145">
        <v>69</v>
      </c>
      <c r="E7202" s="147">
        <v>43552</v>
      </c>
    </row>
    <row r="7203" spans="1:5" s="7" customFormat="1">
      <c r="A7203" s="7" t="s">
        <v>49</v>
      </c>
      <c r="C7203" s="144" t="s">
        <v>153</v>
      </c>
      <c r="D7203" s="145">
        <v>14</v>
      </c>
      <c r="E7203" s="147">
        <v>43552</v>
      </c>
    </row>
    <row r="7204" spans="1:5" s="7" customFormat="1">
      <c r="A7204" s="7" t="s">
        <v>49</v>
      </c>
      <c r="C7204" s="144" t="s">
        <v>386</v>
      </c>
      <c r="D7204" s="145">
        <v>3903</v>
      </c>
      <c r="E7204" s="147">
        <v>43552</v>
      </c>
    </row>
    <row r="7205" spans="1:5" s="7" customFormat="1">
      <c r="A7205" s="7" t="s">
        <v>49</v>
      </c>
      <c r="C7205" s="144" t="s">
        <v>391</v>
      </c>
      <c r="D7205" s="145">
        <v>2052</v>
      </c>
      <c r="E7205" s="147">
        <v>43552</v>
      </c>
    </row>
    <row r="7206" spans="1:5" s="7" customFormat="1">
      <c r="A7206" s="7" t="s">
        <v>49</v>
      </c>
      <c r="C7206" s="144" t="s">
        <v>394</v>
      </c>
      <c r="D7206" s="145">
        <v>1393</v>
      </c>
      <c r="E7206" s="147">
        <v>43552</v>
      </c>
    </row>
    <row r="7207" spans="1:5" s="7" customFormat="1">
      <c r="A7207" s="7" t="s">
        <v>49</v>
      </c>
      <c r="C7207" s="144" t="s">
        <v>397</v>
      </c>
      <c r="D7207" s="145">
        <v>1139</v>
      </c>
      <c r="E7207" s="147">
        <v>43552</v>
      </c>
    </row>
    <row r="7208" spans="1:5" s="7" customFormat="1">
      <c r="A7208" s="7" t="s">
        <v>49</v>
      </c>
      <c r="C7208" s="144" t="s">
        <v>403</v>
      </c>
      <c r="D7208" s="145">
        <v>1721</v>
      </c>
      <c r="E7208" s="147">
        <v>43552</v>
      </c>
    </row>
    <row r="7209" spans="1:5" s="7" customFormat="1">
      <c r="A7209" s="7" t="s">
        <v>49</v>
      </c>
      <c r="C7209" s="144" t="s">
        <v>406</v>
      </c>
      <c r="D7209" s="145">
        <v>519</v>
      </c>
      <c r="E7209" s="147">
        <v>43552</v>
      </c>
    </row>
    <row r="7210" spans="1:5" s="7" customFormat="1">
      <c r="A7210" s="7" t="s">
        <v>49</v>
      </c>
      <c r="C7210" s="144" t="s">
        <v>410</v>
      </c>
      <c r="D7210" s="145">
        <v>2200</v>
      </c>
      <c r="E7210" s="147">
        <v>43552</v>
      </c>
    </row>
    <row r="7211" spans="1:5" s="7" customFormat="1">
      <c r="A7211" s="7" t="s">
        <v>49</v>
      </c>
      <c r="C7211" s="144" t="s">
        <v>413</v>
      </c>
      <c r="D7211" s="145">
        <v>742</v>
      </c>
      <c r="E7211" s="147">
        <v>43552</v>
      </c>
    </row>
    <row r="7212" spans="1:5" s="7" customFormat="1">
      <c r="A7212" s="7" t="s">
        <v>49</v>
      </c>
      <c r="C7212" s="144" t="s">
        <v>416</v>
      </c>
      <c r="D7212" s="145">
        <v>677</v>
      </c>
      <c r="E7212" s="147">
        <v>43552</v>
      </c>
    </row>
    <row r="7213" spans="1:5" s="7" customFormat="1">
      <c r="A7213" s="7" t="s">
        <v>49</v>
      </c>
      <c r="C7213" s="144" t="s">
        <v>420</v>
      </c>
      <c r="D7213" s="145">
        <v>2830</v>
      </c>
      <c r="E7213" s="147">
        <v>43552</v>
      </c>
    </row>
    <row r="7214" spans="1:5" s="7" customFormat="1">
      <c r="A7214" s="7" t="s">
        <v>49</v>
      </c>
      <c r="C7214" s="144" t="s">
        <v>424</v>
      </c>
      <c r="D7214" s="145">
        <v>1199</v>
      </c>
      <c r="E7214" s="147">
        <v>43552</v>
      </c>
    </row>
    <row r="7215" spans="1:5" s="7" customFormat="1">
      <c r="A7215" s="7" t="s">
        <v>49</v>
      </c>
      <c r="C7215" s="144" t="s">
        <v>5348</v>
      </c>
      <c r="D7215" s="145">
        <v>0</v>
      </c>
      <c r="E7215" s="147">
        <v>43552</v>
      </c>
    </row>
    <row r="7216" spans="1:5" s="7" customFormat="1">
      <c r="A7216" s="7" t="s">
        <v>49</v>
      </c>
      <c r="C7216" s="144" t="s">
        <v>656</v>
      </c>
      <c r="D7216" s="145">
        <v>2695</v>
      </c>
      <c r="E7216" s="147">
        <v>43552</v>
      </c>
    </row>
    <row r="7217" spans="1:5" s="7" customFormat="1">
      <c r="A7217" s="7" t="s">
        <v>49</v>
      </c>
      <c r="C7217" s="144" t="s">
        <v>660</v>
      </c>
      <c r="D7217" s="145">
        <v>1269</v>
      </c>
      <c r="E7217" s="147">
        <v>43552</v>
      </c>
    </row>
    <row r="7218" spans="1:5" s="7" customFormat="1">
      <c r="A7218" s="7" t="s">
        <v>49</v>
      </c>
      <c r="C7218" s="144" t="s">
        <v>663</v>
      </c>
      <c r="D7218" s="145">
        <v>6152</v>
      </c>
      <c r="E7218" s="147">
        <v>43552</v>
      </c>
    </row>
    <row r="7219" spans="1:5" s="7" customFormat="1">
      <c r="A7219" s="7" t="s">
        <v>49</v>
      </c>
      <c r="C7219" s="144" t="s">
        <v>666</v>
      </c>
      <c r="D7219" s="145">
        <v>2309</v>
      </c>
      <c r="E7219" s="147">
        <v>43552</v>
      </c>
    </row>
    <row r="7220" spans="1:5" s="7" customFormat="1">
      <c r="A7220" s="7" t="s">
        <v>49</v>
      </c>
      <c r="C7220" s="144" t="s">
        <v>670</v>
      </c>
      <c r="D7220" s="145">
        <v>968</v>
      </c>
      <c r="E7220" s="147">
        <v>43552</v>
      </c>
    </row>
    <row r="7221" spans="1:5" s="7" customFormat="1">
      <c r="A7221" s="7" t="s">
        <v>49</v>
      </c>
      <c r="C7221" s="144" t="s">
        <v>673</v>
      </c>
      <c r="D7221" s="145">
        <v>6800</v>
      </c>
      <c r="E7221" s="147">
        <v>43552</v>
      </c>
    </row>
    <row r="7222" spans="1:5" s="7" customFormat="1">
      <c r="A7222" s="7" t="s">
        <v>49</v>
      </c>
      <c r="C7222" s="144" t="s">
        <v>676</v>
      </c>
      <c r="D7222" s="145">
        <v>986</v>
      </c>
      <c r="E7222" s="147">
        <v>43552</v>
      </c>
    </row>
    <row r="7223" spans="1:5" s="7" customFormat="1">
      <c r="A7223" s="7" t="s">
        <v>49</v>
      </c>
      <c r="C7223" s="144" t="s">
        <v>470</v>
      </c>
      <c r="D7223" s="145">
        <v>1460</v>
      </c>
      <c r="E7223" s="147">
        <v>43552</v>
      </c>
    </row>
    <row r="7224" spans="1:5" s="7" customFormat="1">
      <c r="A7224" s="7" t="s">
        <v>49</v>
      </c>
      <c r="C7224" s="144" t="s">
        <v>474</v>
      </c>
      <c r="D7224" s="145">
        <v>567</v>
      </c>
      <c r="E7224" s="147">
        <v>43552</v>
      </c>
    </row>
    <row r="7225" spans="1:5" s="7" customFormat="1">
      <c r="A7225" s="7" t="s">
        <v>49</v>
      </c>
      <c r="C7225" s="144" t="s">
        <v>477</v>
      </c>
      <c r="D7225" s="145">
        <v>123</v>
      </c>
      <c r="E7225" s="147">
        <v>43552</v>
      </c>
    </row>
    <row r="7226" spans="1:5" s="7" customFormat="1">
      <c r="A7226" s="7" t="s">
        <v>49</v>
      </c>
      <c r="C7226" s="144" t="s">
        <v>481</v>
      </c>
      <c r="D7226" s="145">
        <v>119</v>
      </c>
      <c r="E7226" s="147">
        <v>43552</v>
      </c>
    </row>
    <row r="7227" spans="1:5" s="7" customFormat="1">
      <c r="A7227" s="7" t="s">
        <v>49</v>
      </c>
      <c r="C7227" s="144" t="s">
        <v>484</v>
      </c>
      <c r="D7227" s="145">
        <v>88</v>
      </c>
      <c r="E7227" s="147">
        <v>43552</v>
      </c>
    </row>
    <row r="7228" spans="1:5" s="7" customFormat="1">
      <c r="A7228" s="7" t="s">
        <v>49</v>
      </c>
      <c r="C7228" s="144" t="s">
        <v>488</v>
      </c>
      <c r="D7228" s="145">
        <v>224</v>
      </c>
      <c r="E7228" s="147">
        <v>43552</v>
      </c>
    </row>
    <row r="7229" spans="1:5" s="7" customFormat="1">
      <c r="A7229" s="7" t="s">
        <v>49</v>
      </c>
      <c r="C7229" s="144" t="s">
        <v>491</v>
      </c>
      <c r="D7229" s="145">
        <v>235</v>
      </c>
      <c r="E7229" s="147">
        <v>43552</v>
      </c>
    </row>
    <row r="7230" spans="1:5" s="7" customFormat="1">
      <c r="A7230" s="7" t="s">
        <v>49</v>
      </c>
      <c r="C7230" s="144" t="s">
        <v>494</v>
      </c>
      <c r="D7230" s="145">
        <v>862</v>
      </c>
      <c r="E7230" s="147">
        <v>43552</v>
      </c>
    </row>
    <row r="7231" spans="1:5" s="7" customFormat="1">
      <c r="A7231" s="7" t="s">
        <v>49</v>
      </c>
      <c r="C7231" s="144" t="s">
        <v>497</v>
      </c>
      <c r="D7231" s="145">
        <v>111</v>
      </c>
      <c r="E7231" s="147">
        <v>43552</v>
      </c>
    </row>
    <row r="7232" spans="1:5" s="7" customFormat="1">
      <c r="A7232" s="7" t="s">
        <v>49</v>
      </c>
      <c r="C7232" s="144" t="s">
        <v>500</v>
      </c>
      <c r="D7232" s="145">
        <v>97</v>
      </c>
      <c r="E7232" s="147">
        <v>43552</v>
      </c>
    </row>
    <row r="7233" spans="1:5" s="7" customFormat="1">
      <c r="A7233" s="7" t="s">
        <v>49</v>
      </c>
      <c r="C7233" s="144" t="s">
        <v>679</v>
      </c>
      <c r="D7233" s="145">
        <v>16</v>
      </c>
      <c r="E7233" s="147">
        <v>43552</v>
      </c>
    </row>
    <row r="7234" spans="1:5" s="7" customFormat="1">
      <c r="A7234" s="7" t="s">
        <v>49</v>
      </c>
      <c r="C7234" s="144" t="s">
        <v>503</v>
      </c>
      <c r="D7234" s="145">
        <v>313</v>
      </c>
      <c r="E7234" s="147">
        <v>43552</v>
      </c>
    </row>
    <row r="7235" spans="1:5" s="7" customFormat="1">
      <c r="A7235" s="7" t="s">
        <v>49</v>
      </c>
      <c r="C7235" s="144" t="s">
        <v>507</v>
      </c>
      <c r="D7235" s="145">
        <v>479</v>
      </c>
      <c r="E7235" s="147">
        <v>43552</v>
      </c>
    </row>
    <row r="7236" spans="1:5" s="7" customFormat="1">
      <c r="A7236" s="7" t="s">
        <v>49</v>
      </c>
      <c r="C7236" s="144" t="s">
        <v>509</v>
      </c>
      <c r="D7236" s="145">
        <v>82</v>
      </c>
      <c r="E7236" s="147">
        <v>43552</v>
      </c>
    </row>
    <row r="7237" spans="1:5" s="7" customFormat="1">
      <c r="A7237" s="7" t="s">
        <v>49</v>
      </c>
      <c r="C7237" s="144" t="s">
        <v>3757</v>
      </c>
      <c r="D7237" s="145">
        <v>38</v>
      </c>
      <c r="E7237" s="147">
        <v>43552</v>
      </c>
    </row>
    <row r="7238" spans="1:5" s="7" customFormat="1">
      <c r="A7238" s="7" t="s">
        <v>49</v>
      </c>
      <c r="C7238" s="144" t="s">
        <v>514</v>
      </c>
      <c r="D7238" s="145">
        <v>184</v>
      </c>
      <c r="E7238" s="147">
        <v>43552</v>
      </c>
    </row>
    <row r="7239" spans="1:5" s="7" customFormat="1">
      <c r="A7239" s="7" t="s">
        <v>49</v>
      </c>
      <c r="C7239" s="144" t="s">
        <v>3758</v>
      </c>
      <c r="D7239" s="145">
        <v>47</v>
      </c>
      <c r="E7239" s="147">
        <v>43552</v>
      </c>
    </row>
    <row r="7240" spans="1:5" s="7" customFormat="1">
      <c r="A7240" s="7" t="s">
        <v>49</v>
      </c>
      <c r="C7240" s="144" t="s">
        <v>517</v>
      </c>
      <c r="D7240" s="145">
        <v>84</v>
      </c>
      <c r="E7240" s="147">
        <v>43552</v>
      </c>
    </row>
    <row r="7241" spans="1:5" s="7" customFormat="1">
      <c r="A7241" s="7" t="s">
        <v>49</v>
      </c>
      <c r="C7241" s="144" t="s">
        <v>5353</v>
      </c>
      <c r="D7241" s="145">
        <v>22</v>
      </c>
      <c r="E7241" s="147">
        <v>43552</v>
      </c>
    </row>
    <row r="7242" spans="1:5" s="7" customFormat="1">
      <c r="A7242" s="7" t="s">
        <v>49</v>
      </c>
      <c r="C7242" s="144" t="s">
        <v>526</v>
      </c>
      <c r="D7242" s="145">
        <v>195</v>
      </c>
      <c r="E7242" s="147">
        <v>43552</v>
      </c>
    </row>
    <row r="7243" spans="1:5" s="7" customFormat="1">
      <c r="A7243" s="7" t="s">
        <v>49</v>
      </c>
      <c r="C7243" s="144" t="s">
        <v>531</v>
      </c>
      <c r="D7243" s="145">
        <v>75</v>
      </c>
      <c r="E7243" s="147">
        <v>43552</v>
      </c>
    </row>
    <row r="7244" spans="1:5" s="7" customFormat="1">
      <c r="A7244" s="7" t="s">
        <v>49</v>
      </c>
      <c r="C7244" s="144" t="s">
        <v>427</v>
      </c>
      <c r="D7244" s="145">
        <v>180</v>
      </c>
      <c r="E7244" s="147">
        <v>43552</v>
      </c>
    </row>
    <row r="7245" spans="1:5" s="7" customFormat="1">
      <c r="A7245" s="7" t="s">
        <v>49</v>
      </c>
      <c r="C7245" s="144" t="s">
        <v>433</v>
      </c>
      <c r="D7245" s="145">
        <v>294</v>
      </c>
      <c r="E7245" s="147">
        <v>43552</v>
      </c>
    </row>
    <row r="7246" spans="1:5" s="7" customFormat="1">
      <c r="A7246" s="7" t="s">
        <v>49</v>
      </c>
      <c r="C7246" s="144" t="s">
        <v>436</v>
      </c>
      <c r="D7246" s="145">
        <v>315</v>
      </c>
      <c r="E7246" s="147">
        <v>43552</v>
      </c>
    </row>
    <row r="7247" spans="1:5" s="7" customFormat="1">
      <c r="A7247" s="7" t="s">
        <v>49</v>
      </c>
      <c r="C7247" s="144" t="s">
        <v>137</v>
      </c>
      <c r="D7247" s="145">
        <v>402</v>
      </c>
      <c r="E7247" s="147">
        <v>43552</v>
      </c>
    </row>
    <row r="7248" spans="1:5" s="7" customFormat="1">
      <c r="A7248" s="7" t="s">
        <v>49</v>
      </c>
      <c r="C7248" s="144" t="s">
        <v>139</v>
      </c>
      <c r="D7248" s="145">
        <v>1776</v>
      </c>
      <c r="E7248" s="147">
        <v>43552</v>
      </c>
    </row>
    <row r="7249" spans="1:5" s="7" customFormat="1">
      <c r="A7249" s="7" t="s">
        <v>49</v>
      </c>
      <c r="C7249" s="144" t="s">
        <v>142</v>
      </c>
      <c r="D7249" s="145">
        <v>1146</v>
      </c>
      <c r="E7249" s="147">
        <v>43552</v>
      </c>
    </row>
    <row r="7250" spans="1:5" s="7" customFormat="1">
      <c r="A7250" s="7" t="s">
        <v>49</v>
      </c>
      <c r="C7250" s="144" t="s">
        <v>4787</v>
      </c>
      <c r="D7250" s="145">
        <v>0</v>
      </c>
      <c r="E7250" s="147">
        <v>43552</v>
      </c>
    </row>
    <row r="7251" spans="1:5" s="7" customFormat="1">
      <c r="A7251" s="7" t="s">
        <v>49</v>
      </c>
      <c r="C7251" s="144" t="s">
        <v>144</v>
      </c>
      <c r="D7251" s="145">
        <v>253</v>
      </c>
      <c r="E7251" s="147">
        <v>43552</v>
      </c>
    </row>
    <row r="7252" spans="1:5" s="7" customFormat="1">
      <c r="A7252" s="7" t="s">
        <v>49</v>
      </c>
      <c r="C7252" s="144" t="s">
        <v>55</v>
      </c>
      <c r="D7252" s="145">
        <v>129</v>
      </c>
      <c r="E7252" s="147">
        <v>43552</v>
      </c>
    </row>
    <row r="7253" spans="1:5" s="7" customFormat="1">
      <c r="A7253" s="7" t="s">
        <v>49</v>
      </c>
      <c r="C7253" s="144" t="s">
        <v>146</v>
      </c>
      <c r="D7253" s="145">
        <v>28</v>
      </c>
      <c r="E7253" s="147">
        <v>43552</v>
      </c>
    </row>
    <row r="7254" spans="1:5" s="7" customFormat="1">
      <c r="A7254" s="7" t="s">
        <v>49</v>
      </c>
      <c r="C7254" s="144" t="s">
        <v>237</v>
      </c>
      <c r="D7254" s="145">
        <v>444</v>
      </c>
      <c r="E7254" s="147">
        <v>43552</v>
      </c>
    </row>
    <row r="7255" spans="1:5" s="7" customFormat="1">
      <c r="A7255" s="7" t="s">
        <v>49</v>
      </c>
      <c r="C7255" s="144" t="s">
        <v>126</v>
      </c>
      <c r="D7255" s="145">
        <v>250</v>
      </c>
      <c r="E7255" s="147">
        <v>43552</v>
      </c>
    </row>
    <row r="7256" spans="1:5" s="7" customFormat="1">
      <c r="A7256" s="7" t="s">
        <v>49</v>
      </c>
      <c r="C7256" s="144" t="s">
        <v>4980</v>
      </c>
      <c r="D7256" s="145">
        <v>0</v>
      </c>
      <c r="E7256" s="147">
        <v>43552</v>
      </c>
    </row>
    <row r="7257" spans="1:5" s="7" customFormat="1">
      <c r="A7257" s="7" t="s">
        <v>49</v>
      </c>
      <c r="C7257" s="144" t="s">
        <v>4779</v>
      </c>
      <c r="D7257" s="145">
        <v>40</v>
      </c>
      <c r="E7257" s="147">
        <v>43552</v>
      </c>
    </row>
    <row r="7258" spans="1:5" s="7" customFormat="1">
      <c r="A7258" s="7" t="s">
        <v>49</v>
      </c>
      <c r="C7258" s="144" t="s">
        <v>128</v>
      </c>
      <c r="D7258" s="145">
        <v>16</v>
      </c>
      <c r="E7258" s="147">
        <v>43552</v>
      </c>
    </row>
    <row r="7259" spans="1:5" s="7" customFormat="1">
      <c r="A7259" s="7" t="s">
        <v>49</v>
      </c>
      <c r="C7259" s="144" t="s">
        <v>4781</v>
      </c>
      <c r="D7259" s="145">
        <v>0</v>
      </c>
      <c r="E7259" s="147">
        <v>43552</v>
      </c>
    </row>
    <row r="7260" spans="1:5" s="7" customFormat="1">
      <c r="A7260" s="7" t="s">
        <v>49</v>
      </c>
      <c r="C7260" s="144" t="s">
        <v>130</v>
      </c>
      <c r="D7260" s="145">
        <v>494</v>
      </c>
      <c r="E7260" s="147">
        <v>43552</v>
      </c>
    </row>
    <row r="7261" spans="1:5" s="7" customFormat="1">
      <c r="A7261" s="7" t="s">
        <v>49</v>
      </c>
      <c r="C7261" s="144" t="s">
        <v>240</v>
      </c>
      <c r="D7261" s="145">
        <v>73</v>
      </c>
      <c r="E7261" s="147">
        <v>43552</v>
      </c>
    </row>
    <row r="7262" spans="1:5" s="7" customFormat="1">
      <c r="A7262" s="7" t="s">
        <v>49</v>
      </c>
      <c r="C7262" s="144" t="s">
        <v>242</v>
      </c>
      <c r="D7262" s="145">
        <v>129</v>
      </c>
      <c r="E7262" s="147">
        <v>43552</v>
      </c>
    </row>
    <row r="7263" spans="1:5" s="7" customFormat="1">
      <c r="A7263" s="7" t="s">
        <v>49</v>
      </c>
      <c r="C7263" s="144" t="s">
        <v>245</v>
      </c>
      <c r="D7263" s="145">
        <v>58</v>
      </c>
      <c r="E7263" s="147">
        <v>43552</v>
      </c>
    </row>
    <row r="7264" spans="1:5" s="7" customFormat="1">
      <c r="A7264" s="7" t="s">
        <v>49</v>
      </c>
      <c r="C7264" s="144" t="s">
        <v>248</v>
      </c>
      <c r="D7264" s="145">
        <v>195</v>
      </c>
      <c r="E7264" s="147">
        <v>43552</v>
      </c>
    </row>
    <row r="7265" spans="1:5" s="7" customFormat="1">
      <c r="A7265" s="7" t="s">
        <v>49</v>
      </c>
      <c r="C7265" s="144" t="s">
        <v>251</v>
      </c>
      <c r="D7265" s="145">
        <v>67</v>
      </c>
      <c r="E7265" s="147">
        <v>43552</v>
      </c>
    </row>
    <row r="7266" spans="1:5" s="7" customFormat="1">
      <c r="A7266" s="7" t="s">
        <v>49</v>
      </c>
      <c r="C7266" s="144" t="s">
        <v>4982</v>
      </c>
      <c r="D7266" s="145">
        <v>192</v>
      </c>
      <c r="E7266" s="147">
        <v>43552</v>
      </c>
    </row>
    <row r="7267" spans="1:5" s="7" customFormat="1">
      <c r="A7267" s="7" t="s">
        <v>49</v>
      </c>
      <c r="C7267" s="144" t="s">
        <v>221</v>
      </c>
      <c r="D7267" s="145">
        <v>665</v>
      </c>
      <c r="E7267" s="147">
        <v>43552</v>
      </c>
    </row>
    <row r="7268" spans="1:5" s="7" customFormat="1">
      <c r="A7268" s="7" t="s">
        <v>49</v>
      </c>
      <c r="C7268" s="144" t="s">
        <v>254</v>
      </c>
      <c r="D7268" s="145">
        <v>38</v>
      </c>
      <c r="E7268" s="147">
        <v>43552</v>
      </c>
    </row>
    <row r="7269" spans="1:5" s="7" customFormat="1">
      <c r="A7269" s="7" t="s">
        <v>49</v>
      </c>
      <c r="C7269" s="144" t="s">
        <v>257</v>
      </c>
      <c r="D7269" s="145">
        <v>42</v>
      </c>
      <c r="E7269" s="147">
        <v>43552</v>
      </c>
    </row>
    <row r="7270" spans="1:5" s="7" customFormat="1">
      <c r="A7270" s="7" t="s">
        <v>49</v>
      </c>
      <c r="C7270" s="144" t="s">
        <v>224</v>
      </c>
      <c r="D7270" s="145">
        <v>1105</v>
      </c>
      <c r="E7270" s="147">
        <v>43552</v>
      </c>
    </row>
    <row r="7271" spans="1:5" s="7" customFormat="1">
      <c r="A7271" s="7" t="s">
        <v>49</v>
      </c>
      <c r="C7271" s="144" t="s">
        <v>227</v>
      </c>
      <c r="D7271" s="145">
        <v>316</v>
      </c>
      <c r="E7271" s="147">
        <v>43552</v>
      </c>
    </row>
    <row r="7272" spans="1:5" s="7" customFormat="1">
      <c r="A7272" s="7" t="s">
        <v>49</v>
      </c>
      <c r="C7272" s="144" t="s">
        <v>4986</v>
      </c>
      <c r="D7272" s="145">
        <v>0</v>
      </c>
      <c r="E7272" s="147">
        <v>43552</v>
      </c>
    </row>
    <row r="7273" spans="1:5" s="7" customFormat="1">
      <c r="A7273" s="7" t="s">
        <v>49</v>
      </c>
      <c r="C7273" s="144" t="s">
        <v>62</v>
      </c>
      <c r="D7273" s="145">
        <v>193</v>
      </c>
      <c r="E7273" s="147">
        <v>43552</v>
      </c>
    </row>
    <row r="7274" spans="1:5" s="7" customFormat="1">
      <c r="A7274" s="7" t="s">
        <v>49</v>
      </c>
      <c r="C7274" s="144" t="s">
        <v>65</v>
      </c>
      <c r="D7274" s="145">
        <v>57</v>
      </c>
      <c r="E7274" s="147">
        <v>43552</v>
      </c>
    </row>
    <row r="7275" spans="1:5" s="7" customFormat="1">
      <c r="A7275" s="7" t="s">
        <v>49</v>
      </c>
      <c r="C7275" s="144" t="s">
        <v>68</v>
      </c>
      <c r="D7275" s="145">
        <v>0</v>
      </c>
      <c r="E7275" s="147">
        <v>43552</v>
      </c>
    </row>
    <row r="7276" spans="1:5" s="7" customFormat="1">
      <c r="A7276" s="7" t="s">
        <v>49</v>
      </c>
      <c r="C7276" s="144" t="s">
        <v>71</v>
      </c>
      <c r="D7276" s="145">
        <v>997</v>
      </c>
      <c r="E7276" s="147">
        <v>43552</v>
      </c>
    </row>
    <row r="7277" spans="1:5" s="7" customFormat="1">
      <c r="A7277" s="7" t="s">
        <v>49</v>
      </c>
      <c r="C7277" s="144" t="s">
        <v>74</v>
      </c>
      <c r="D7277" s="145">
        <v>4592</v>
      </c>
      <c r="E7277" s="147">
        <v>43552</v>
      </c>
    </row>
    <row r="7278" spans="1:5" s="7" customFormat="1">
      <c r="A7278" s="7" t="s">
        <v>49</v>
      </c>
      <c r="C7278" s="144" t="s">
        <v>133</v>
      </c>
      <c r="D7278" s="145">
        <v>444</v>
      </c>
      <c r="E7278" s="147">
        <v>43552</v>
      </c>
    </row>
    <row r="7279" spans="1:5" s="7" customFormat="1">
      <c r="A7279" s="7" t="s">
        <v>49</v>
      </c>
      <c r="C7279" s="144" t="s">
        <v>230</v>
      </c>
      <c r="D7279" s="145">
        <v>211</v>
      </c>
      <c r="E7279" s="147">
        <v>43552</v>
      </c>
    </row>
    <row r="7280" spans="1:5" s="7" customFormat="1">
      <c r="A7280" s="7" t="s">
        <v>49</v>
      </c>
      <c r="C7280" s="144" t="s">
        <v>4990</v>
      </c>
      <c r="D7280" s="145">
        <v>816</v>
      </c>
      <c r="E7280" s="147">
        <v>43552</v>
      </c>
    </row>
    <row r="7281" spans="1:5" s="7" customFormat="1">
      <c r="A7281" s="7" t="s">
        <v>49</v>
      </c>
      <c r="C7281" s="144" t="s">
        <v>4992</v>
      </c>
      <c r="D7281" s="145">
        <v>30</v>
      </c>
      <c r="E7281" s="147">
        <v>43552</v>
      </c>
    </row>
    <row r="7282" spans="1:5" s="7" customFormat="1">
      <c r="A7282" s="7" t="s">
        <v>49</v>
      </c>
      <c r="C7282" s="144" t="s">
        <v>157</v>
      </c>
      <c r="D7282" s="145">
        <v>80</v>
      </c>
      <c r="E7282" s="147">
        <v>43552</v>
      </c>
    </row>
    <row r="7283" spans="1:5" s="7" customFormat="1">
      <c r="A7283" s="7" t="s">
        <v>49</v>
      </c>
      <c r="C7283" s="144" t="s">
        <v>233</v>
      </c>
      <c r="D7283" s="145">
        <v>1</v>
      </c>
      <c r="E7283" s="147">
        <v>43552</v>
      </c>
    </row>
    <row r="7284" spans="1:5" s="7" customFormat="1">
      <c r="A7284" s="7" t="s">
        <v>49</v>
      </c>
      <c r="C7284" s="144" t="s">
        <v>2715</v>
      </c>
      <c r="D7284" s="145">
        <v>72</v>
      </c>
      <c r="E7284" s="147">
        <v>43552</v>
      </c>
    </row>
    <row r="7285" spans="1:5" s="7" customFormat="1">
      <c r="A7285" s="7" t="s">
        <v>49</v>
      </c>
      <c r="C7285" s="144" t="s">
        <v>2719</v>
      </c>
      <c r="D7285" s="145">
        <v>158</v>
      </c>
      <c r="E7285" s="147">
        <v>43552</v>
      </c>
    </row>
    <row r="7286" spans="1:5" s="7" customFormat="1">
      <c r="A7286" s="7" t="s">
        <v>49</v>
      </c>
      <c r="C7286" s="144" t="s">
        <v>2722</v>
      </c>
      <c r="D7286" s="145">
        <v>131</v>
      </c>
      <c r="E7286" s="147">
        <v>43552</v>
      </c>
    </row>
    <row r="7287" spans="1:5" s="7" customFormat="1">
      <c r="A7287" s="7" t="s">
        <v>49</v>
      </c>
      <c r="C7287" s="144" t="s">
        <v>2725</v>
      </c>
      <c r="D7287" s="145">
        <v>120</v>
      </c>
      <c r="E7287" s="147">
        <v>43552</v>
      </c>
    </row>
    <row r="7288" spans="1:5" s="7" customFormat="1">
      <c r="A7288" s="7" t="s">
        <v>49</v>
      </c>
      <c r="C7288" s="144" t="s">
        <v>2728</v>
      </c>
      <c r="D7288" s="145">
        <v>156</v>
      </c>
      <c r="E7288" s="147">
        <v>43552</v>
      </c>
    </row>
    <row r="7289" spans="1:5" s="7" customFormat="1">
      <c r="A7289" s="7" t="s">
        <v>49</v>
      </c>
      <c r="C7289" s="144" t="s">
        <v>2731</v>
      </c>
      <c r="D7289" s="145">
        <v>48</v>
      </c>
      <c r="E7289" s="147">
        <v>43552</v>
      </c>
    </row>
    <row r="7290" spans="1:5" s="7" customFormat="1">
      <c r="A7290" s="7" t="s">
        <v>49</v>
      </c>
      <c r="C7290" s="144" t="s">
        <v>7682</v>
      </c>
      <c r="D7290" s="145">
        <v>6</v>
      </c>
      <c r="E7290" s="147">
        <v>43552</v>
      </c>
    </row>
    <row r="7291" spans="1:5" s="7" customFormat="1">
      <c r="A7291" s="7" t="s">
        <v>49</v>
      </c>
      <c r="C7291" s="144" t="s">
        <v>7684</v>
      </c>
      <c r="D7291" s="145">
        <v>83</v>
      </c>
      <c r="E7291" s="147">
        <v>43552</v>
      </c>
    </row>
    <row r="7292" spans="1:5" s="7" customFormat="1">
      <c r="A7292" s="7" t="s">
        <v>49</v>
      </c>
      <c r="C7292" s="144" t="s">
        <v>2734</v>
      </c>
      <c r="D7292" s="145">
        <v>61</v>
      </c>
      <c r="E7292" s="147">
        <v>43552</v>
      </c>
    </row>
    <row r="7293" spans="1:5" s="7" customFormat="1">
      <c r="A7293" s="7" t="s">
        <v>49</v>
      </c>
      <c r="C7293" s="144" t="s">
        <v>7830</v>
      </c>
      <c r="D7293" s="145">
        <v>46</v>
      </c>
      <c r="E7293" s="147">
        <v>43552</v>
      </c>
    </row>
    <row r="7294" spans="1:5" s="7" customFormat="1">
      <c r="A7294" s="7" t="s">
        <v>49</v>
      </c>
      <c r="C7294" s="144" t="s">
        <v>3759</v>
      </c>
      <c r="D7294" s="145">
        <v>91</v>
      </c>
      <c r="E7294" s="147">
        <v>43552</v>
      </c>
    </row>
    <row r="7295" spans="1:5" s="7" customFormat="1">
      <c r="A7295" s="7" t="s">
        <v>49</v>
      </c>
      <c r="C7295" s="144" t="s">
        <v>3760</v>
      </c>
      <c r="D7295" s="145">
        <v>87</v>
      </c>
      <c r="E7295" s="147">
        <v>43552</v>
      </c>
    </row>
    <row r="7296" spans="1:5" s="7" customFormat="1">
      <c r="A7296" s="7" t="s">
        <v>49</v>
      </c>
      <c r="C7296" s="144" t="s">
        <v>3761</v>
      </c>
      <c r="D7296" s="145">
        <v>65</v>
      </c>
      <c r="E7296" s="147">
        <v>43552</v>
      </c>
    </row>
    <row r="7297" spans="1:5" s="7" customFormat="1">
      <c r="A7297" s="7" t="s">
        <v>49</v>
      </c>
      <c r="C7297" s="144" t="s">
        <v>7837</v>
      </c>
      <c r="D7297" s="145">
        <v>4</v>
      </c>
      <c r="E7297" s="147">
        <v>43552</v>
      </c>
    </row>
    <row r="7298" spans="1:5" s="7" customFormat="1">
      <c r="A7298" s="7" t="s">
        <v>49</v>
      </c>
      <c r="C7298" s="144" t="s">
        <v>7840</v>
      </c>
      <c r="D7298" s="145">
        <v>12</v>
      </c>
      <c r="E7298" s="147">
        <v>43552</v>
      </c>
    </row>
    <row r="7299" spans="1:5" s="7" customFormat="1">
      <c r="A7299" s="7" t="s">
        <v>49</v>
      </c>
      <c r="C7299" s="144" t="s">
        <v>7842</v>
      </c>
      <c r="D7299" s="145">
        <v>5</v>
      </c>
      <c r="E7299" s="147">
        <v>43552</v>
      </c>
    </row>
    <row r="7300" spans="1:5" s="7" customFormat="1">
      <c r="A7300" s="7" t="s">
        <v>49</v>
      </c>
      <c r="C7300" s="144" t="s">
        <v>7844</v>
      </c>
      <c r="D7300" s="145">
        <v>4</v>
      </c>
      <c r="E7300" s="147">
        <v>43552</v>
      </c>
    </row>
    <row r="7301" spans="1:5" s="7" customFormat="1">
      <c r="A7301" s="7" t="s">
        <v>49</v>
      </c>
      <c r="C7301" s="144" t="s">
        <v>3762</v>
      </c>
      <c r="D7301" s="145">
        <v>37</v>
      </c>
      <c r="E7301" s="147">
        <v>43552</v>
      </c>
    </row>
    <row r="7302" spans="1:5" s="7" customFormat="1">
      <c r="A7302" s="7" t="s">
        <v>49</v>
      </c>
      <c r="C7302" s="144" t="s">
        <v>7847</v>
      </c>
      <c r="D7302" s="145">
        <v>22</v>
      </c>
      <c r="E7302" s="147">
        <v>43552</v>
      </c>
    </row>
    <row r="7303" spans="1:5" s="7" customFormat="1">
      <c r="A7303" s="7" t="s">
        <v>49</v>
      </c>
      <c r="C7303" s="144" t="s">
        <v>9181</v>
      </c>
      <c r="D7303" s="145">
        <v>0</v>
      </c>
      <c r="E7303" s="147">
        <v>43552</v>
      </c>
    </row>
    <row r="7304" spans="1:5" s="7" customFormat="1">
      <c r="A7304" s="7" t="s">
        <v>49</v>
      </c>
      <c r="C7304" s="144" t="s">
        <v>7849</v>
      </c>
      <c r="D7304" s="145">
        <v>43</v>
      </c>
      <c r="E7304" s="147">
        <v>43552</v>
      </c>
    </row>
    <row r="7305" spans="1:5" s="7" customFormat="1">
      <c r="A7305" s="7" t="s">
        <v>49</v>
      </c>
      <c r="C7305" s="144" t="s">
        <v>2737</v>
      </c>
      <c r="D7305" s="145">
        <v>0</v>
      </c>
      <c r="E7305" s="147">
        <v>43552</v>
      </c>
    </row>
    <row r="7306" spans="1:5" s="7" customFormat="1">
      <c r="A7306" s="7" t="s">
        <v>49</v>
      </c>
      <c r="C7306" s="144" t="s">
        <v>7851</v>
      </c>
      <c r="D7306" s="145">
        <v>19</v>
      </c>
      <c r="E7306" s="147">
        <v>43552</v>
      </c>
    </row>
    <row r="7307" spans="1:5" s="7" customFormat="1">
      <c r="A7307" s="7" t="s">
        <v>49</v>
      </c>
      <c r="C7307" s="144" t="s">
        <v>2741</v>
      </c>
      <c r="D7307" s="145">
        <v>99</v>
      </c>
      <c r="E7307" s="147">
        <v>43552</v>
      </c>
    </row>
    <row r="7308" spans="1:5" s="7" customFormat="1">
      <c r="A7308" s="7" t="s">
        <v>49</v>
      </c>
      <c r="C7308" s="144" t="s">
        <v>7854</v>
      </c>
      <c r="D7308" s="145">
        <v>0</v>
      </c>
      <c r="E7308" s="147">
        <v>43552</v>
      </c>
    </row>
    <row r="7309" spans="1:5" s="7" customFormat="1">
      <c r="A7309" s="7" t="s">
        <v>49</v>
      </c>
      <c r="C7309" s="144" t="s">
        <v>2744</v>
      </c>
      <c r="D7309" s="145">
        <v>19</v>
      </c>
      <c r="E7309" s="147">
        <v>43552</v>
      </c>
    </row>
    <row r="7310" spans="1:5" s="7" customFormat="1">
      <c r="A7310" s="7" t="s">
        <v>49</v>
      </c>
      <c r="C7310" s="144" t="s">
        <v>7856</v>
      </c>
      <c r="D7310" s="145">
        <v>88</v>
      </c>
      <c r="E7310" s="147">
        <v>43552</v>
      </c>
    </row>
    <row r="7311" spans="1:5" s="7" customFormat="1">
      <c r="A7311" s="7" t="s">
        <v>49</v>
      </c>
      <c r="C7311" s="144" t="s">
        <v>2747</v>
      </c>
      <c r="D7311" s="145">
        <v>9</v>
      </c>
      <c r="E7311" s="147">
        <v>43552</v>
      </c>
    </row>
    <row r="7312" spans="1:5" s="7" customFormat="1">
      <c r="A7312" s="7" t="s">
        <v>49</v>
      </c>
      <c r="C7312" s="144" t="s">
        <v>7858</v>
      </c>
      <c r="D7312" s="145">
        <v>0</v>
      </c>
      <c r="E7312" s="147">
        <v>43552</v>
      </c>
    </row>
    <row r="7313" spans="1:5" s="7" customFormat="1">
      <c r="A7313" s="7" t="s">
        <v>49</v>
      </c>
      <c r="C7313" s="144" t="s">
        <v>2750</v>
      </c>
      <c r="D7313" s="145">
        <v>444</v>
      </c>
      <c r="E7313" s="147">
        <v>43552</v>
      </c>
    </row>
    <row r="7314" spans="1:5" s="7" customFormat="1">
      <c r="A7314" s="7" t="s">
        <v>49</v>
      </c>
      <c r="C7314" s="144" t="s">
        <v>2754</v>
      </c>
      <c r="D7314" s="145">
        <v>377</v>
      </c>
      <c r="E7314" s="147">
        <v>43552</v>
      </c>
    </row>
    <row r="7315" spans="1:5" s="7" customFormat="1">
      <c r="A7315" s="7" t="s">
        <v>49</v>
      </c>
      <c r="C7315" s="144" t="s">
        <v>2757</v>
      </c>
      <c r="D7315" s="145">
        <v>325</v>
      </c>
      <c r="E7315" s="147">
        <v>43552</v>
      </c>
    </row>
    <row r="7316" spans="1:5" s="7" customFormat="1">
      <c r="A7316" s="7" t="s">
        <v>49</v>
      </c>
      <c r="C7316" s="144" t="s">
        <v>2760</v>
      </c>
      <c r="D7316" s="145">
        <v>319</v>
      </c>
      <c r="E7316" s="147">
        <v>43552</v>
      </c>
    </row>
    <row r="7317" spans="1:5" s="7" customFormat="1">
      <c r="A7317" s="7" t="s">
        <v>49</v>
      </c>
      <c r="C7317" s="144" t="s">
        <v>2763</v>
      </c>
      <c r="D7317" s="145">
        <v>436</v>
      </c>
      <c r="E7317" s="147">
        <v>43552</v>
      </c>
    </row>
    <row r="7318" spans="1:5" s="7" customFormat="1">
      <c r="A7318" s="7" t="s">
        <v>49</v>
      </c>
      <c r="C7318" s="144" t="s">
        <v>2766</v>
      </c>
      <c r="D7318" s="145">
        <v>251</v>
      </c>
      <c r="E7318" s="147">
        <v>43552</v>
      </c>
    </row>
    <row r="7319" spans="1:5" s="7" customFormat="1">
      <c r="A7319" s="7" t="s">
        <v>49</v>
      </c>
      <c r="C7319" s="144" t="s">
        <v>3682</v>
      </c>
      <c r="D7319" s="145">
        <v>0</v>
      </c>
      <c r="E7319" s="147">
        <v>43552</v>
      </c>
    </row>
    <row r="7320" spans="1:5" s="7" customFormat="1">
      <c r="A7320" s="7" t="s">
        <v>49</v>
      </c>
      <c r="C7320" s="144" t="s">
        <v>3683</v>
      </c>
      <c r="D7320" s="145">
        <v>0</v>
      </c>
      <c r="E7320" s="147">
        <v>43552</v>
      </c>
    </row>
    <row r="7321" spans="1:5" s="7" customFormat="1">
      <c r="A7321" s="7" t="s">
        <v>49</v>
      </c>
      <c r="C7321" s="144" t="s">
        <v>2769</v>
      </c>
      <c r="D7321" s="145">
        <v>375</v>
      </c>
      <c r="E7321" s="147">
        <v>43552</v>
      </c>
    </row>
    <row r="7322" spans="1:5" s="7" customFormat="1">
      <c r="A7322" s="7" t="s">
        <v>49</v>
      </c>
      <c r="C7322" s="144" t="s">
        <v>2772</v>
      </c>
      <c r="D7322" s="145">
        <v>380</v>
      </c>
      <c r="E7322" s="147">
        <v>43552</v>
      </c>
    </row>
    <row r="7323" spans="1:5" s="7" customFormat="1">
      <c r="A7323" s="7" t="s">
        <v>49</v>
      </c>
      <c r="C7323" s="144" t="s">
        <v>2775</v>
      </c>
      <c r="D7323" s="145">
        <v>0</v>
      </c>
      <c r="E7323" s="147">
        <v>43552</v>
      </c>
    </row>
    <row r="7324" spans="1:5" s="7" customFormat="1">
      <c r="A7324" s="7" t="s">
        <v>49</v>
      </c>
      <c r="C7324" s="144" t="s">
        <v>2778</v>
      </c>
      <c r="D7324" s="145">
        <v>95</v>
      </c>
      <c r="E7324" s="147">
        <v>43552</v>
      </c>
    </row>
    <row r="7325" spans="1:5" s="7" customFormat="1">
      <c r="A7325" s="7" t="s">
        <v>49</v>
      </c>
      <c r="C7325" s="144" t="s">
        <v>7860</v>
      </c>
      <c r="D7325" s="145">
        <v>0</v>
      </c>
      <c r="E7325" s="147">
        <v>43552</v>
      </c>
    </row>
    <row r="7326" spans="1:5" s="7" customFormat="1">
      <c r="A7326" s="7" t="s">
        <v>49</v>
      </c>
      <c r="C7326" s="144" t="s">
        <v>7862</v>
      </c>
      <c r="D7326" s="145">
        <v>38</v>
      </c>
      <c r="E7326" s="147">
        <v>43552</v>
      </c>
    </row>
    <row r="7327" spans="1:5" s="7" customFormat="1">
      <c r="A7327" s="7" t="s">
        <v>49</v>
      </c>
      <c r="C7327" s="144" t="s">
        <v>2708</v>
      </c>
      <c r="D7327" s="145">
        <v>0</v>
      </c>
      <c r="E7327" s="147">
        <v>43552</v>
      </c>
    </row>
    <row r="7328" spans="1:5" s="7" customFormat="1">
      <c r="A7328" s="7" t="s">
        <v>49</v>
      </c>
      <c r="C7328" s="144" t="s">
        <v>2781</v>
      </c>
      <c r="D7328" s="145">
        <v>0</v>
      </c>
      <c r="E7328" s="147">
        <v>43552</v>
      </c>
    </row>
    <row r="7329" spans="1:5" s="7" customFormat="1">
      <c r="A7329" s="7" t="s">
        <v>49</v>
      </c>
      <c r="C7329" s="144" t="s">
        <v>2785</v>
      </c>
      <c r="D7329" s="145">
        <v>0</v>
      </c>
      <c r="E7329" s="147">
        <v>43552</v>
      </c>
    </row>
    <row r="7330" spans="1:5" s="7" customFormat="1">
      <c r="A7330" s="7" t="s">
        <v>49</v>
      </c>
      <c r="C7330" s="144" t="s">
        <v>3763</v>
      </c>
      <c r="D7330" s="145">
        <v>118</v>
      </c>
      <c r="E7330" s="147">
        <v>43552</v>
      </c>
    </row>
    <row r="7331" spans="1:5" s="7" customFormat="1">
      <c r="A7331" s="7" t="s">
        <v>49</v>
      </c>
      <c r="C7331" s="144" t="s">
        <v>2788</v>
      </c>
      <c r="D7331" s="145">
        <v>18</v>
      </c>
      <c r="E7331" s="147">
        <v>43552</v>
      </c>
    </row>
    <row r="7332" spans="1:5" s="7" customFormat="1">
      <c r="A7332" s="7" t="s">
        <v>49</v>
      </c>
      <c r="C7332" s="144" t="s">
        <v>2791</v>
      </c>
      <c r="D7332" s="145">
        <v>18</v>
      </c>
      <c r="E7332" s="147">
        <v>43552</v>
      </c>
    </row>
    <row r="7333" spans="1:5" s="7" customFormat="1">
      <c r="A7333" s="7" t="s">
        <v>49</v>
      </c>
      <c r="C7333" s="144" t="s">
        <v>3103</v>
      </c>
      <c r="D7333" s="145">
        <v>180</v>
      </c>
      <c r="E7333" s="147">
        <v>43552</v>
      </c>
    </row>
    <row r="7334" spans="1:5" s="7" customFormat="1">
      <c r="A7334" s="7" t="s">
        <v>49</v>
      </c>
      <c r="C7334" s="144" t="s">
        <v>3107</v>
      </c>
      <c r="D7334" s="145">
        <v>146</v>
      </c>
      <c r="E7334" s="147">
        <v>43552</v>
      </c>
    </row>
    <row r="7335" spans="1:5" s="7" customFormat="1">
      <c r="A7335" s="7" t="s">
        <v>49</v>
      </c>
      <c r="C7335" s="144" t="s">
        <v>3110</v>
      </c>
      <c r="D7335" s="145">
        <v>258</v>
      </c>
      <c r="E7335" s="147">
        <v>43552</v>
      </c>
    </row>
    <row r="7336" spans="1:5" s="7" customFormat="1">
      <c r="A7336" s="7" t="s">
        <v>49</v>
      </c>
      <c r="C7336" s="144" t="s">
        <v>3113</v>
      </c>
      <c r="D7336" s="145">
        <v>212</v>
      </c>
      <c r="E7336" s="147">
        <v>43552</v>
      </c>
    </row>
    <row r="7337" spans="1:5" s="7" customFormat="1">
      <c r="A7337" s="7" t="s">
        <v>49</v>
      </c>
      <c r="C7337" s="144" t="s">
        <v>3116</v>
      </c>
      <c r="D7337" s="145">
        <v>238</v>
      </c>
      <c r="E7337" s="147">
        <v>43552</v>
      </c>
    </row>
    <row r="7338" spans="1:5" s="7" customFormat="1">
      <c r="A7338" s="7" t="s">
        <v>49</v>
      </c>
      <c r="C7338" s="144" t="s">
        <v>3119</v>
      </c>
      <c r="D7338" s="145">
        <v>222</v>
      </c>
      <c r="E7338" s="147">
        <v>43552</v>
      </c>
    </row>
    <row r="7339" spans="1:5" s="7" customFormat="1">
      <c r="A7339" s="7" t="s">
        <v>49</v>
      </c>
      <c r="C7339" s="144" t="s">
        <v>3122</v>
      </c>
      <c r="D7339" s="145">
        <v>251</v>
      </c>
      <c r="E7339" s="147">
        <v>43552</v>
      </c>
    </row>
    <row r="7340" spans="1:5" s="7" customFormat="1">
      <c r="A7340" s="7" t="s">
        <v>49</v>
      </c>
      <c r="C7340" s="144" t="s">
        <v>3125</v>
      </c>
      <c r="D7340" s="145">
        <v>232</v>
      </c>
      <c r="E7340" s="147">
        <v>43552</v>
      </c>
    </row>
    <row r="7341" spans="1:5" s="7" customFormat="1">
      <c r="A7341" s="7" t="s">
        <v>49</v>
      </c>
      <c r="C7341" s="144" t="s">
        <v>3128</v>
      </c>
      <c r="D7341" s="145">
        <v>274</v>
      </c>
      <c r="E7341" s="147">
        <v>43552</v>
      </c>
    </row>
    <row r="7342" spans="1:5" s="7" customFormat="1">
      <c r="A7342" s="7" t="s">
        <v>49</v>
      </c>
      <c r="C7342" s="144" t="s">
        <v>3099</v>
      </c>
      <c r="D7342" s="145">
        <v>154</v>
      </c>
      <c r="E7342" s="147">
        <v>43552</v>
      </c>
    </row>
    <row r="7343" spans="1:5" s="7" customFormat="1">
      <c r="A7343" s="7" t="s">
        <v>49</v>
      </c>
      <c r="C7343" s="144" t="s">
        <v>7865</v>
      </c>
      <c r="D7343" s="145">
        <v>41</v>
      </c>
      <c r="E7343" s="147">
        <v>43552</v>
      </c>
    </row>
    <row r="7344" spans="1:5" s="7" customFormat="1">
      <c r="A7344" s="7" t="s">
        <v>49</v>
      </c>
      <c r="C7344" s="144" t="s">
        <v>3131</v>
      </c>
      <c r="D7344" s="145">
        <v>532</v>
      </c>
      <c r="E7344" s="147">
        <v>43552</v>
      </c>
    </row>
    <row r="7345" spans="1:5" s="7" customFormat="1">
      <c r="A7345" s="7" t="s">
        <v>49</v>
      </c>
      <c r="C7345" s="144" t="s">
        <v>8031</v>
      </c>
      <c r="D7345" s="145">
        <v>150</v>
      </c>
      <c r="E7345" s="147">
        <v>43552</v>
      </c>
    </row>
    <row r="7346" spans="1:5" s="7" customFormat="1">
      <c r="A7346" s="7" t="s">
        <v>49</v>
      </c>
      <c r="C7346" s="144" t="s">
        <v>8033</v>
      </c>
      <c r="D7346" s="145">
        <v>0</v>
      </c>
      <c r="E7346" s="147">
        <v>43552</v>
      </c>
    </row>
    <row r="7347" spans="1:5" s="7" customFormat="1">
      <c r="A7347" s="7" t="s">
        <v>49</v>
      </c>
      <c r="C7347" s="144" t="s">
        <v>8035</v>
      </c>
      <c r="D7347" s="145">
        <v>4</v>
      </c>
      <c r="E7347" s="147">
        <v>43552</v>
      </c>
    </row>
    <row r="7348" spans="1:5" s="7" customFormat="1">
      <c r="A7348" s="7" t="s">
        <v>49</v>
      </c>
      <c r="C7348" s="144" t="s">
        <v>3135</v>
      </c>
      <c r="D7348" s="145">
        <v>34</v>
      </c>
      <c r="E7348" s="147">
        <v>43552</v>
      </c>
    </row>
    <row r="7349" spans="1:5" s="7" customFormat="1">
      <c r="A7349" s="7" t="s">
        <v>49</v>
      </c>
      <c r="C7349" s="144" t="s">
        <v>3138</v>
      </c>
      <c r="D7349" s="145">
        <v>79</v>
      </c>
      <c r="E7349" s="147">
        <v>43552</v>
      </c>
    </row>
    <row r="7350" spans="1:5" s="7" customFormat="1">
      <c r="A7350" s="7" t="s">
        <v>49</v>
      </c>
      <c r="C7350" s="144" t="s">
        <v>7868</v>
      </c>
      <c r="D7350" s="145">
        <v>53</v>
      </c>
      <c r="E7350" s="147">
        <v>43552</v>
      </c>
    </row>
    <row r="7351" spans="1:5" s="7" customFormat="1">
      <c r="A7351" s="7" t="s">
        <v>49</v>
      </c>
      <c r="C7351" s="144" t="s">
        <v>7870</v>
      </c>
      <c r="D7351" s="145">
        <v>201</v>
      </c>
      <c r="E7351" s="147">
        <v>43552</v>
      </c>
    </row>
    <row r="7352" spans="1:5" s="7" customFormat="1">
      <c r="A7352" s="7" t="s">
        <v>49</v>
      </c>
      <c r="C7352" s="144" t="s">
        <v>7872</v>
      </c>
      <c r="D7352" s="145">
        <v>0</v>
      </c>
      <c r="E7352" s="147">
        <v>43552</v>
      </c>
    </row>
    <row r="7353" spans="1:5" s="7" customFormat="1">
      <c r="A7353" s="7" t="s">
        <v>49</v>
      </c>
      <c r="C7353" s="144" t="s">
        <v>7877</v>
      </c>
      <c r="D7353" s="145">
        <v>150</v>
      </c>
      <c r="E7353" s="147">
        <v>43552</v>
      </c>
    </row>
    <row r="7354" spans="1:5" s="7" customFormat="1">
      <c r="A7354" s="7" t="s">
        <v>49</v>
      </c>
      <c r="C7354" s="144" t="s">
        <v>7879</v>
      </c>
      <c r="D7354" s="145">
        <v>7</v>
      </c>
      <c r="E7354" s="147">
        <v>43552</v>
      </c>
    </row>
    <row r="7355" spans="1:5" s="7" customFormat="1">
      <c r="A7355" s="7" t="s">
        <v>49</v>
      </c>
      <c r="C7355" s="144" t="s">
        <v>2794</v>
      </c>
      <c r="D7355" s="145">
        <v>509</v>
      </c>
      <c r="E7355" s="147">
        <v>43552</v>
      </c>
    </row>
    <row r="7356" spans="1:5" s="7" customFormat="1">
      <c r="A7356" s="7" t="s">
        <v>49</v>
      </c>
      <c r="C7356" s="144" t="s">
        <v>7882</v>
      </c>
      <c r="D7356" s="145">
        <v>54</v>
      </c>
      <c r="E7356" s="147">
        <v>43552</v>
      </c>
    </row>
    <row r="7357" spans="1:5" s="7" customFormat="1">
      <c r="A7357" s="7" t="s">
        <v>49</v>
      </c>
      <c r="C7357" s="144" t="s">
        <v>3764</v>
      </c>
      <c r="D7357" s="145">
        <v>188</v>
      </c>
      <c r="E7357" s="147">
        <v>43552</v>
      </c>
    </row>
    <row r="7358" spans="1:5" s="7" customFormat="1">
      <c r="A7358" s="7" t="s">
        <v>49</v>
      </c>
      <c r="C7358" s="144" t="s">
        <v>7885</v>
      </c>
      <c r="D7358" s="145">
        <v>168</v>
      </c>
      <c r="E7358" s="147">
        <v>43552</v>
      </c>
    </row>
    <row r="7359" spans="1:5" s="7" customFormat="1">
      <c r="A7359" s="7" t="s">
        <v>49</v>
      </c>
      <c r="C7359" s="144" t="s">
        <v>7888</v>
      </c>
      <c r="D7359" s="145">
        <v>0</v>
      </c>
      <c r="E7359" s="147">
        <v>43552</v>
      </c>
    </row>
    <row r="7360" spans="1:5" s="7" customFormat="1">
      <c r="A7360" s="7" t="s">
        <v>49</v>
      </c>
      <c r="C7360" s="144" t="s">
        <v>7890</v>
      </c>
      <c r="D7360" s="145">
        <v>0</v>
      </c>
      <c r="E7360" s="147">
        <v>43552</v>
      </c>
    </row>
    <row r="7361" spans="1:5" s="7" customFormat="1">
      <c r="A7361" s="7" t="s">
        <v>49</v>
      </c>
      <c r="C7361" s="144" t="s">
        <v>7892</v>
      </c>
      <c r="D7361" s="145">
        <v>79</v>
      </c>
      <c r="E7361" s="147">
        <v>43552</v>
      </c>
    </row>
    <row r="7362" spans="1:5" s="7" customFormat="1">
      <c r="A7362" s="7" t="s">
        <v>49</v>
      </c>
      <c r="C7362" s="144" t="s">
        <v>7894</v>
      </c>
      <c r="D7362" s="145">
        <v>36</v>
      </c>
      <c r="E7362" s="147">
        <v>43552</v>
      </c>
    </row>
    <row r="7363" spans="1:5" s="7" customFormat="1">
      <c r="A7363" s="7" t="s">
        <v>49</v>
      </c>
      <c r="C7363" s="144" t="s">
        <v>7896</v>
      </c>
      <c r="D7363" s="145">
        <v>85</v>
      </c>
      <c r="E7363" s="147">
        <v>43552</v>
      </c>
    </row>
    <row r="7364" spans="1:5" s="7" customFormat="1">
      <c r="A7364" s="7" t="s">
        <v>49</v>
      </c>
      <c r="C7364" s="144" t="s">
        <v>2798</v>
      </c>
      <c r="D7364" s="145">
        <v>2</v>
      </c>
      <c r="E7364" s="147">
        <v>43552</v>
      </c>
    </row>
    <row r="7365" spans="1:5" s="7" customFormat="1">
      <c r="A7365" s="7" t="s">
        <v>49</v>
      </c>
      <c r="C7365" s="144" t="s">
        <v>2802</v>
      </c>
      <c r="D7365" s="145">
        <v>60</v>
      </c>
      <c r="E7365" s="147">
        <v>43552</v>
      </c>
    </row>
    <row r="7366" spans="1:5" s="7" customFormat="1">
      <c r="A7366" s="7" t="s">
        <v>49</v>
      </c>
      <c r="C7366" s="144" t="s">
        <v>2805</v>
      </c>
      <c r="D7366" s="145">
        <v>23</v>
      </c>
      <c r="E7366" s="147">
        <v>43552</v>
      </c>
    </row>
    <row r="7367" spans="1:5" s="7" customFormat="1">
      <c r="A7367" s="7" t="s">
        <v>49</v>
      </c>
      <c r="C7367" s="144" t="s">
        <v>2808</v>
      </c>
      <c r="D7367" s="145">
        <v>185</v>
      </c>
      <c r="E7367" s="147">
        <v>43552</v>
      </c>
    </row>
    <row r="7368" spans="1:5" s="7" customFormat="1">
      <c r="A7368" s="7" t="s">
        <v>49</v>
      </c>
      <c r="C7368" s="144" t="s">
        <v>2811</v>
      </c>
      <c r="D7368" s="145">
        <v>0</v>
      </c>
      <c r="E7368" s="147">
        <v>43552</v>
      </c>
    </row>
    <row r="7369" spans="1:5" s="7" customFormat="1">
      <c r="A7369" s="7" t="s">
        <v>49</v>
      </c>
      <c r="C7369" s="144" t="s">
        <v>2814</v>
      </c>
      <c r="D7369" s="145">
        <v>82</v>
      </c>
      <c r="E7369" s="147">
        <v>43552</v>
      </c>
    </row>
    <row r="7370" spans="1:5" s="7" customFormat="1">
      <c r="A7370" s="7" t="s">
        <v>49</v>
      </c>
      <c r="C7370" s="144" t="s">
        <v>7898</v>
      </c>
      <c r="D7370" s="145">
        <v>324</v>
      </c>
      <c r="E7370" s="147">
        <v>43552</v>
      </c>
    </row>
    <row r="7371" spans="1:5" s="7" customFormat="1">
      <c r="A7371" s="7" t="s">
        <v>49</v>
      </c>
      <c r="C7371" s="144" t="s">
        <v>3765</v>
      </c>
      <c r="D7371" s="145">
        <v>220</v>
      </c>
      <c r="E7371" s="147">
        <v>43552</v>
      </c>
    </row>
    <row r="7372" spans="1:5" s="7" customFormat="1">
      <c r="A7372" s="7" t="s">
        <v>49</v>
      </c>
      <c r="C7372" s="144" t="s">
        <v>8291</v>
      </c>
      <c r="D7372" s="145">
        <v>1461</v>
      </c>
      <c r="E7372" s="147">
        <v>43552</v>
      </c>
    </row>
    <row r="7373" spans="1:5" s="7" customFormat="1">
      <c r="A7373" s="7" t="s">
        <v>49</v>
      </c>
      <c r="C7373" s="144" t="s">
        <v>7901</v>
      </c>
      <c r="D7373" s="145">
        <v>0</v>
      </c>
      <c r="E7373" s="147">
        <v>43552</v>
      </c>
    </row>
    <row r="7374" spans="1:5" s="7" customFormat="1">
      <c r="A7374" s="7" t="s">
        <v>49</v>
      </c>
      <c r="C7374" s="144" t="s">
        <v>7903</v>
      </c>
      <c r="D7374" s="145">
        <v>92</v>
      </c>
      <c r="E7374" s="147">
        <v>43552</v>
      </c>
    </row>
    <row r="7375" spans="1:5" s="7" customFormat="1">
      <c r="A7375" s="7" t="s">
        <v>49</v>
      </c>
      <c r="C7375" s="144" t="s">
        <v>2817</v>
      </c>
      <c r="D7375" s="145">
        <v>711</v>
      </c>
      <c r="E7375" s="147">
        <v>43552</v>
      </c>
    </row>
    <row r="7376" spans="1:5" s="7" customFormat="1">
      <c r="A7376" s="7" t="s">
        <v>49</v>
      </c>
      <c r="C7376" s="144" t="s">
        <v>2821</v>
      </c>
      <c r="D7376" s="145">
        <v>418</v>
      </c>
      <c r="E7376" s="147">
        <v>43552</v>
      </c>
    </row>
    <row r="7377" spans="1:5" s="7" customFormat="1">
      <c r="A7377" s="7" t="s">
        <v>49</v>
      </c>
      <c r="C7377" s="144" t="s">
        <v>2824</v>
      </c>
      <c r="D7377" s="145">
        <v>495</v>
      </c>
      <c r="E7377" s="147">
        <v>43552</v>
      </c>
    </row>
    <row r="7378" spans="1:5" s="7" customFormat="1">
      <c r="A7378" s="7" t="s">
        <v>49</v>
      </c>
      <c r="C7378" s="144" t="s">
        <v>2827</v>
      </c>
      <c r="D7378" s="145">
        <v>526</v>
      </c>
      <c r="E7378" s="147">
        <v>43552</v>
      </c>
    </row>
    <row r="7379" spans="1:5" s="7" customFormat="1">
      <c r="A7379" s="7" t="s">
        <v>49</v>
      </c>
      <c r="C7379" s="144" t="s">
        <v>2830</v>
      </c>
      <c r="D7379" s="145">
        <v>567</v>
      </c>
      <c r="E7379" s="147">
        <v>43552</v>
      </c>
    </row>
    <row r="7380" spans="1:5" s="7" customFormat="1">
      <c r="A7380" s="7" t="s">
        <v>49</v>
      </c>
      <c r="C7380" s="144" t="s">
        <v>2833</v>
      </c>
      <c r="D7380" s="145">
        <v>385</v>
      </c>
      <c r="E7380" s="147">
        <v>43552</v>
      </c>
    </row>
    <row r="7381" spans="1:5" s="7" customFormat="1">
      <c r="A7381" s="7" t="s">
        <v>49</v>
      </c>
      <c r="C7381" s="144" t="s">
        <v>2836</v>
      </c>
      <c r="D7381" s="145">
        <v>470</v>
      </c>
      <c r="E7381" s="147">
        <v>43552</v>
      </c>
    </row>
    <row r="7382" spans="1:5" s="7" customFormat="1">
      <c r="A7382" s="7" t="s">
        <v>49</v>
      </c>
      <c r="C7382" s="144" t="s">
        <v>2839</v>
      </c>
      <c r="D7382" s="145">
        <v>405</v>
      </c>
      <c r="E7382" s="147">
        <v>43552</v>
      </c>
    </row>
    <row r="7383" spans="1:5" s="7" customFormat="1">
      <c r="A7383" s="7" t="s">
        <v>49</v>
      </c>
      <c r="C7383" s="144" t="s">
        <v>2842</v>
      </c>
      <c r="D7383" s="145">
        <v>306</v>
      </c>
      <c r="E7383" s="147">
        <v>43552</v>
      </c>
    </row>
    <row r="7384" spans="1:5" s="7" customFormat="1">
      <c r="A7384" s="7" t="s">
        <v>49</v>
      </c>
      <c r="C7384" s="144" t="s">
        <v>2845</v>
      </c>
      <c r="D7384" s="145">
        <v>533</v>
      </c>
      <c r="E7384" s="147">
        <v>43552</v>
      </c>
    </row>
    <row r="7385" spans="1:5" s="7" customFormat="1">
      <c r="A7385" s="7" t="s">
        <v>49</v>
      </c>
      <c r="C7385" s="144" t="s">
        <v>2848</v>
      </c>
      <c r="D7385" s="145">
        <v>14</v>
      </c>
      <c r="E7385" s="147">
        <v>43552</v>
      </c>
    </row>
    <row r="7386" spans="1:5" s="7" customFormat="1">
      <c r="A7386" s="7" t="s">
        <v>49</v>
      </c>
      <c r="C7386" s="144" t="s">
        <v>2851</v>
      </c>
      <c r="D7386" s="145">
        <v>435</v>
      </c>
      <c r="E7386" s="147">
        <v>43552</v>
      </c>
    </row>
    <row r="7387" spans="1:5" s="7" customFormat="1">
      <c r="A7387" s="7" t="s">
        <v>49</v>
      </c>
      <c r="C7387" s="144" t="s">
        <v>2854</v>
      </c>
      <c r="D7387" s="145">
        <v>270</v>
      </c>
      <c r="E7387" s="147">
        <v>43552</v>
      </c>
    </row>
    <row r="7388" spans="1:5" s="7" customFormat="1">
      <c r="A7388" s="7" t="s">
        <v>49</v>
      </c>
      <c r="C7388" s="144" t="s">
        <v>2858</v>
      </c>
      <c r="D7388" s="145">
        <v>0</v>
      </c>
      <c r="E7388" s="147">
        <v>43552</v>
      </c>
    </row>
    <row r="7389" spans="1:5" s="7" customFormat="1">
      <c r="A7389" s="7" t="s">
        <v>49</v>
      </c>
      <c r="C7389" s="144" t="s">
        <v>2861</v>
      </c>
      <c r="D7389" s="145">
        <v>0</v>
      </c>
      <c r="E7389" s="147">
        <v>43552</v>
      </c>
    </row>
    <row r="7390" spans="1:5" s="7" customFormat="1">
      <c r="A7390" s="7" t="s">
        <v>49</v>
      </c>
      <c r="C7390" s="144" t="s">
        <v>2864</v>
      </c>
      <c r="D7390" s="145">
        <v>16</v>
      </c>
      <c r="E7390" s="147">
        <v>43552</v>
      </c>
    </row>
    <row r="7391" spans="1:5" s="7" customFormat="1">
      <c r="A7391" s="7" t="s">
        <v>49</v>
      </c>
      <c r="C7391" s="144" t="s">
        <v>2867</v>
      </c>
      <c r="D7391" s="145">
        <v>264</v>
      </c>
      <c r="E7391" s="147">
        <v>43552</v>
      </c>
    </row>
    <row r="7392" spans="1:5" s="7" customFormat="1">
      <c r="A7392" s="7" t="s">
        <v>49</v>
      </c>
      <c r="C7392" s="144" t="s">
        <v>7911</v>
      </c>
      <c r="D7392" s="145">
        <v>0</v>
      </c>
      <c r="E7392" s="147">
        <v>43552</v>
      </c>
    </row>
    <row r="7393" spans="1:5" s="7" customFormat="1">
      <c r="A7393" s="7" t="s">
        <v>49</v>
      </c>
      <c r="C7393" s="144" t="s">
        <v>7913</v>
      </c>
      <c r="D7393" s="145">
        <v>0</v>
      </c>
      <c r="E7393" s="147">
        <v>43552</v>
      </c>
    </row>
    <row r="7394" spans="1:5" s="7" customFormat="1">
      <c r="A7394" s="7" t="s">
        <v>49</v>
      </c>
      <c r="C7394" s="144" t="s">
        <v>3766</v>
      </c>
      <c r="D7394" s="145">
        <v>94</v>
      </c>
      <c r="E7394" s="147">
        <v>43552</v>
      </c>
    </row>
    <row r="7395" spans="1:5" s="7" customFormat="1">
      <c r="A7395" s="7" t="s">
        <v>49</v>
      </c>
      <c r="C7395" s="144" t="s">
        <v>2712</v>
      </c>
      <c r="D7395" s="145">
        <v>304</v>
      </c>
      <c r="E7395" s="147">
        <v>43552</v>
      </c>
    </row>
    <row r="7396" spans="1:5" s="7" customFormat="1">
      <c r="A7396" s="7" t="s">
        <v>49</v>
      </c>
      <c r="C7396" s="144" t="s">
        <v>7798</v>
      </c>
      <c r="D7396" s="145">
        <v>302</v>
      </c>
      <c r="E7396" s="147">
        <v>43552</v>
      </c>
    </row>
    <row r="7397" spans="1:5" s="7" customFormat="1">
      <c r="A7397" s="7" t="s">
        <v>49</v>
      </c>
      <c r="C7397" s="144" t="s">
        <v>2870</v>
      </c>
      <c r="D7397" s="145">
        <v>218</v>
      </c>
      <c r="E7397" s="147">
        <v>43552</v>
      </c>
    </row>
    <row r="7398" spans="1:5" s="7" customFormat="1">
      <c r="A7398" s="7" t="s">
        <v>49</v>
      </c>
      <c r="C7398" s="144" t="s">
        <v>8037</v>
      </c>
      <c r="D7398" s="145">
        <v>1248</v>
      </c>
      <c r="E7398" s="147">
        <v>43552</v>
      </c>
    </row>
    <row r="7399" spans="1:5" s="7" customFormat="1">
      <c r="A7399" s="7" t="s">
        <v>49</v>
      </c>
      <c r="C7399" s="144" t="s">
        <v>3141</v>
      </c>
      <c r="D7399" s="145">
        <v>222</v>
      </c>
      <c r="E7399" s="147">
        <v>43552</v>
      </c>
    </row>
    <row r="7400" spans="1:5" s="7" customFormat="1">
      <c r="A7400" s="7" t="s">
        <v>49</v>
      </c>
      <c r="C7400" s="144" t="s">
        <v>3143</v>
      </c>
      <c r="D7400" s="145">
        <v>266</v>
      </c>
      <c r="E7400" s="147">
        <v>43552</v>
      </c>
    </row>
    <row r="7401" spans="1:5" s="7" customFormat="1">
      <c r="A7401" s="7" t="s">
        <v>49</v>
      </c>
      <c r="C7401" s="144" t="s">
        <v>3145</v>
      </c>
      <c r="D7401" s="145">
        <v>376</v>
      </c>
      <c r="E7401" s="147">
        <v>43552</v>
      </c>
    </row>
    <row r="7402" spans="1:5" s="7" customFormat="1">
      <c r="A7402" s="7" t="s">
        <v>49</v>
      </c>
      <c r="C7402" s="144" t="s">
        <v>2886</v>
      </c>
      <c r="D7402" s="145">
        <v>2654</v>
      </c>
      <c r="E7402" s="147">
        <v>43552</v>
      </c>
    </row>
    <row r="7403" spans="1:5" s="7" customFormat="1">
      <c r="A7403" s="7" t="s">
        <v>49</v>
      </c>
      <c r="C7403" s="144" t="s">
        <v>997</v>
      </c>
      <c r="D7403" s="145">
        <v>615</v>
      </c>
      <c r="E7403" s="147">
        <v>43552</v>
      </c>
    </row>
    <row r="7404" spans="1:5" s="7" customFormat="1">
      <c r="A7404" s="7" t="s">
        <v>49</v>
      </c>
      <c r="C7404" s="144" t="s">
        <v>1001</v>
      </c>
      <c r="D7404" s="145">
        <v>444</v>
      </c>
      <c r="E7404" s="147">
        <v>43552</v>
      </c>
    </row>
    <row r="7405" spans="1:5" s="7" customFormat="1">
      <c r="A7405" s="7" t="s">
        <v>49</v>
      </c>
      <c r="C7405" s="144" t="s">
        <v>544</v>
      </c>
      <c r="D7405" s="145">
        <v>909</v>
      </c>
      <c r="E7405" s="147">
        <v>43552</v>
      </c>
    </row>
    <row r="7406" spans="1:5" s="7" customFormat="1">
      <c r="A7406" s="7" t="s">
        <v>49</v>
      </c>
      <c r="C7406" s="144" t="s">
        <v>550</v>
      </c>
      <c r="D7406" s="145">
        <v>21</v>
      </c>
      <c r="E7406" s="147">
        <v>43552</v>
      </c>
    </row>
    <row r="7407" spans="1:5" s="7" customFormat="1">
      <c r="A7407" s="7" t="s">
        <v>49</v>
      </c>
      <c r="C7407" s="144" t="s">
        <v>553</v>
      </c>
      <c r="D7407" s="145">
        <v>133</v>
      </c>
      <c r="E7407" s="147">
        <v>43552</v>
      </c>
    </row>
    <row r="7408" spans="1:5" s="7" customFormat="1">
      <c r="A7408" s="7" t="s">
        <v>49</v>
      </c>
      <c r="C7408" s="144" t="s">
        <v>1004</v>
      </c>
      <c r="D7408" s="145">
        <v>1246</v>
      </c>
      <c r="E7408" s="147">
        <v>43552</v>
      </c>
    </row>
    <row r="7409" spans="1:5" s="7" customFormat="1">
      <c r="A7409" s="7" t="s">
        <v>49</v>
      </c>
      <c r="C7409" s="144" t="s">
        <v>1008</v>
      </c>
      <c r="D7409" s="145">
        <v>328</v>
      </c>
      <c r="E7409" s="147">
        <v>43552</v>
      </c>
    </row>
    <row r="7410" spans="1:5" s="7" customFormat="1">
      <c r="A7410" s="7" t="s">
        <v>49</v>
      </c>
      <c r="C7410" s="144" t="s">
        <v>1012</v>
      </c>
      <c r="D7410" s="145">
        <v>174</v>
      </c>
      <c r="E7410" s="147">
        <v>43552</v>
      </c>
    </row>
    <row r="7411" spans="1:5" s="7" customFormat="1">
      <c r="A7411" s="7" t="s">
        <v>49</v>
      </c>
      <c r="C7411" s="144" t="s">
        <v>1015</v>
      </c>
      <c r="D7411" s="145">
        <v>353</v>
      </c>
      <c r="E7411" s="147">
        <v>43552</v>
      </c>
    </row>
    <row r="7412" spans="1:5" s="7" customFormat="1">
      <c r="A7412" s="7" t="s">
        <v>49</v>
      </c>
      <c r="C7412" s="144" t="s">
        <v>1314</v>
      </c>
      <c r="D7412" s="145">
        <v>163</v>
      </c>
      <c r="E7412" s="147">
        <v>43552</v>
      </c>
    </row>
    <row r="7413" spans="1:5" s="7" customFormat="1">
      <c r="A7413" s="7" t="s">
        <v>49</v>
      </c>
      <c r="C7413" s="144" t="s">
        <v>1318</v>
      </c>
      <c r="D7413" s="145">
        <v>172</v>
      </c>
      <c r="E7413" s="147">
        <v>43552</v>
      </c>
    </row>
    <row r="7414" spans="1:5" s="7" customFormat="1">
      <c r="A7414" s="7" t="s">
        <v>49</v>
      </c>
      <c r="C7414" s="144" t="s">
        <v>5788</v>
      </c>
      <c r="D7414" s="145">
        <v>2</v>
      </c>
      <c r="E7414" s="147">
        <v>43552</v>
      </c>
    </row>
    <row r="7415" spans="1:5" s="7" customFormat="1">
      <c r="A7415" s="7" t="s">
        <v>49</v>
      </c>
      <c r="C7415" s="144" t="s">
        <v>1399</v>
      </c>
      <c r="D7415" s="145">
        <v>0</v>
      </c>
      <c r="E7415" s="147">
        <v>43552</v>
      </c>
    </row>
    <row r="7416" spans="1:5" s="7" customFormat="1">
      <c r="A7416" s="7" t="s">
        <v>49</v>
      </c>
      <c r="C7416" s="144" t="s">
        <v>5604</v>
      </c>
      <c r="D7416" s="145">
        <v>0</v>
      </c>
      <c r="E7416" s="147">
        <v>43552</v>
      </c>
    </row>
    <row r="7417" spans="1:5" s="7" customFormat="1">
      <c r="A7417" s="7" t="s">
        <v>49</v>
      </c>
      <c r="C7417" s="144" t="s">
        <v>1019</v>
      </c>
      <c r="D7417" s="145">
        <v>37</v>
      </c>
      <c r="E7417" s="147">
        <v>43552</v>
      </c>
    </row>
    <row r="7418" spans="1:5" s="7" customFormat="1">
      <c r="A7418" s="7" t="s">
        <v>49</v>
      </c>
      <c r="C7418" s="144" t="s">
        <v>1023</v>
      </c>
      <c r="D7418" s="145">
        <v>0</v>
      </c>
      <c r="E7418" s="147">
        <v>43552</v>
      </c>
    </row>
    <row r="7419" spans="1:5" s="7" customFormat="1">
      <c r="A7419" s="7" t="s">
        <v>49</v>
      </c>
      <c r="C7419" s="144" t="s">
        <v>1027</v>
      </c>
      <c r="D7419" s="145">
        <v>0</v>
      </c>
      <c r="E7419" s="147">
        <v>43552</v>
      </c>
    </row>
    <row r="7420" spans="1:5" s="7" customFormat="1">
      <c r="A7420" s="7" t="s">
        <v>49</v>
      </c>
      <c r="C7420" s="144" t="s">
        <v>7923</v>
      </c>
      <c r="D7420" s="145">
        <v>32</v>
      </c>
      <c r="E7420" s="147">
        <v>43552</v>
      </c>
    </row>
    <row r="7421" spans="1:5" s="7" customFormat="1">
      <c r="A7421" s="7" t="s">
        <v>49</v>
      </c>
      <c r="C7421" s="144" t="s">
        <v>439</v>
      </c>
      <c r="D7421" s="145">
        <v>0</v>
      </c>
      <c r="E7421" s="147">
        <v>43552</v>
      </c>
    </row>
    <row r="7422" spans="1:5" s="7" customFormat="1">
      <c r="A7422" s="7" t="s">
        <v>49</v>
      </c>
      <c r="C7422" s="144" t="s">
        <v>5612</v>
      </c>
      <c r="D7422" s="145">
        <v>0</v>
      </c>
      <c r="E7422" s="147">
        <v>43552</v>
      </c>
    </row>
    <row r="7423" spans="1:5" s="7" customFormat="1">
      <c r="A7423" s="7" t="s">
        <v>49</v>
      </c>
      <c r="C7423" s="144" t="s">
        <v>7926</v>
      </c>
      <c r="D7423" s="145">
        <v>1</v>
      </c>
      <c r="E7423" s="147">
        <v>43552</v>
      </c>
    </row>
    <row r="7424" spans="1:5" s="7" customFormat="1">
      <c r="A7424" s="7" t="s">
        <v>49</v>
      </c>
      <c r="C7424" s="144" t="s">
        <v>556</v>
      </c>
      <c r="D7424" s="145">
        <v>2039</v>
      </c>
      <c r="E7424" s="147">
        <v>43552</v>
      </c>
    </row>
    <row r="7425" spans="1:5" s="7" customFormat="1">
      <c r="A7425" s="7" t="s">
        <v>49</v>
      </c>
      <c r="C7425" s="144" t="s">
        <v>1033</v>
      </c>
      <c r="D7425" s="145">
        <v>114</v>
      </c>
      <c r="E7425" s="147">
        <v>43552</v>
      </c>
    </row>
    <row r="7426" spans="1:5" s="7" customFormat="1">
      <c r="A7426" s="7" t="s">
        <v>49</v>
      </c>
      <c r="C7426" s="144" t="s">
        <v>1321</v>
      </c>
      <c r="D7426" s="145">
        <v>1</v>
      </c>
      <c r="E7426" s="147">
        <v>43552</v>
      </c>
    </row>
    <row r="7427" spans="1:5" s="7" customFormat="1">
      <c r="A7427" s="7" t="s">
        <v>49</v>
      </c>
      <c r="C7427" s="144" t="s">
        <v>1037</v>
      </c>
      <c r="D7427" s="145">
        <v>283</v>
      </c>
      <c r="E7427" s="147">
        <v>43552</v>
      </c>
    </row>
    <row r="7428" spans="1:5" s="7" customFormat="1">
      <c r="A7428" s="7" t="s">
        <v>49</v>
      </c>
      <c r="C7428" s="144" t="s">
        <v>5620</v>
      </c>
      <c r="D7428" s="145">
        <v>0</v>
      </c>
      <c r="E7428" s="147">
        <v>43552</v>
      </c>
    </row>
    <row r="7429" spans="1:5" s="7" customFormat="1">
      <c r="A7429" s="7" t="s">
        <v>49</v>
      </c>
      <c r="C7429" s="144" t="s">
        <v>1403</v>
      </c>
      <c r="D7429" s="145">
        <v>28</v>
      </c>
      <c r="E7429" s="147">
        <v>43552</v>
      </c>
    </row>
    <row r="7430" spans="1:5" s="7" customFormat="1">
      <c r="A7430" s="7" t="s">
        <v>49</v>
      </c>
      <c r="C7430" s="144" t="s">
        <v>1406</v>
      </c>
      <c r="D7430" s="145">
        <v>56</v>
      </c>
      <c r="E7430" s="147">
        <v>43552</v>
      </c>
    </row>
    <row r="7431" spans="1:5" s="7" customFormat="1">
      <c r="A7431" s="7" t="s">
        <v>49</v>
      </c>
      <c r="C7431" s="144" t="s">
        <v>1042</v>
      </c>
      <c r="D7431" s="145">
        <v>236</v>
      </c>
      <c r="E7431" s="147">
        <v>43552</v>
      </c>
    </row>
    <row r="7432" spans="1:5" s="7" customFormat="1">
      <c r="A7432" s="7" t="s">
        <v>49</v>
      </c>
      <c r="C7432" s="144" t="s">
        <v>8045</v>
      </c>
      <c r="D7432" s="145">
        <v>0</v>
      </c>
      <c r="E7432" s="147">
        <v>43552</v>
      </c>
    </row>
    <row r="7433" spans="1:5" s="7" customFormat="1">
      <c r="A7433" s="7" t="s">
        <v>49</v>
      </c>
      <c r="C7433" s="144" t="s">
        <v>1045</v>
      </c>
      <c r="D7433" s="145">
        <v>0</v>
      </c>
      <c r="E7433" s="147">
        <v>43552</v>
      </c>
    </row>
    <row r="7434" spans="1:5" s="7" customFormat="1">
      <c r="A7434" s="7" t="s">
        <v>49</v>
      </c>
      <c r="C7434" s="144" t="s">
        <v>3148</v>
      </c>
      <c r="D7434" s="145">
        <v>48</v>
      </c>
      <c r="E7434" s="147">
        <v>43552</v>
      </c>
    </row>
    <row r="7435" spans="1:5" s="7" customFormat="1">
      <c r="A7435" s="7" t="s">
        <v>49</v>
      </c>
      <c r="C7435" s="144" t="s">
        <v>3152</v>
      </c>
      <c r="D7435" s="145">
        <v>95</v>
      </c>
      <c r="E7435" s="147">
        <v>43552</v>
      </c>
    </row>
    <row r="7436" spans="1:5" s="7" customFormat="1">
      <c r="A7436" s="7" t="s">
        <v>49</v>
      </c>
      <c r="C7436" s="144" t="s">
        <v>445</v>
      </c>
      <c r="D7436" s="145">
        <v>64</v>
      </c>
      <c r="E7436" s="147">
        <v>43552</v>
      </c>
    </row>
    <row r="7437" spans="1:5" s="7" customFormat="1">
      <c r="A7437" s="7" t="s">
        <v>49</v>
      </c>
      <c r="C7437" s="144" t="s">
        <v>7935</v>
      </c>
      <c r="D7437" s="145">
        <v>0</v>
      </c>
      <c r="E7437" s="147">
        <v>43552</v>
      </c>
    </row>
    <row r="7438" spans="1:5" s="7" customFormat="1">
      <c r="A7438" s="7" t="s">
        <v>49</v>
      </c>
      <c r="C7438" s="144" t="s">
        <v>2892</v>
      </c>
      <c r="D7438" s="145">
        <v>17</v>
      </c>
      <c r="E7438" s="147">
        <v>43552</v>
      </c>
    </row>
    <row r="7439" spans="1:5" s="7" customFormat="1">
      <c r="A7439" s="7" t="s">
        <v>49</v>
      </c>
      <c r="C7439" s="144" t="s">
        <v>2896</v>
      </c>
      <c r="D7439" s="145">
        <v>58</v>
      </c>
      <c r="E7439" s="147">
        <v>43552</v>
      </c>
    </row>
    <row r="7440" spans="1:5" s="7" customFormat="1">
      <c r="A7440" s="7" t="s">
        <v>49</v>
      </c>
      <c r="C7440" s="144" t="s">
        <v>2900</v>
      </c>
      <c r="D7440" s="145">
        <v>57</v>
      </c>
      <c r="E7440" s="147">
        <v>43552</v>
      </c>
    </row>
    <row r="7441" spans="1:5" s="7" customFormat="1">
      <c r="A7441" s="7" t="s">
        <v>49</v>
      </c>
      <c r="C7441" s="144" t="s">
        <v>2903</v>
      </c>
      <c r="D7441" s="145">
        <v>0</v>
      </c>
      <c r="E7441" s="147">
        <v>43552</v>
      </c>
    </row>
    <row r="7442" spans="1:5" s="7" customFormat="1">
      <c r="A7442" s="7" t="s">
        <v>49</v>
      </c>
      <c r="C7442" s="144" t="s">
        <v>2906</v>
      </c>
      <c r="D7442" s="145">
        <v>15</v>
      </c>
      <c r="E7442" s="147">
        <v>43552</v>
      </c>
    </row>
    <row r="7443" spans="1:5" s="7" customFormat="1">
      <c r="A7443" s="7" t="s">
        <v>49</v>
      </c>
      <c r="C7443" s="144" t="s">
        <v>2909</v>
      </c>
      <c r="D7443" s="145">
        <v>1</v>
      </c>
      <c r="E7443" s="147">
        <v>43552</v>
      </c>
    </row>
    <row r="7444" spans="1:5" s="7" customFormat="1">
      <c r="A7444" s="7" t="s">
        <v>49</v>
      </c>
      <c r="C7444" s="144" t="s">
        <v>2912</v>
      </c>
      <c r="D7444" s="145">
        <v>0</v>
      </c>
      <c r="E7444" s="147">
        <v>43552</v>
      </c>
    </row>
    <row r="7445" spans="1:5" s="7" customFormat="1">
      <c r="A7445" s="7" t="s">
        <v>49</v>
      </c>
      <c r="C7445" s="144" t="s">
        <v>2915</v>
      </c>
      <c r="D7445" s="145">
        <v>0</v>
      </c>
      <c r="E7445" s="147">
        <v>43552</v>
      </c>
    </row>
    <row r="7446" spans="1:5" s="7" customFormat="1">
      <c r="A7446" s="7" t="s">
        <v>49</v>
      </c>
      <c r="C7446" s="144" t="s">
        <v>2918</v>
      </c>
      <c r="D7446" s="145">
        <v>0</v>
      </c>
      <c r="E7446" s="147">
        <v>43552</v>
      </c>
    </row>
    <row r="7447" spans="1:5" s="7" customFormat="1">
      <c r="A7447" s="7" t="s">
        <v>49</v>
      </c>
      <c r="C7447" s="144" t="s">
        <v>7718</v>
      </c>
      <c r="D7447" s="145">
        <v>30</v>
      </c>
      <c r="E7447" s="147">
        <v>43552</v>
      </c>
    </row>
    <row r="7448" spans="1:5" s="7" customFormat="1">
      <c r="A7448" s="7" t="s">
        <v>49</v>
      </c>
      <c r="C7448" s="144" t="s">
        <v>7721</v>
      </c>
      <c r="D7448" s="145">
        <v>30</v>
      </c>
      <c r="E7448" s="147">
        <v>43552</v>
      </c>
    </row>
    <row r="7449" spans="1:5" s="7" customFormat="1">
      <c r="A7449" s="7" t="s">
        <v>49</v>
      </c>
      <c r="C7449" s="144" t="s">
        <v>7723</v>
      </c>
      <c r="D7449" s="145">
        <v>26</v>
      </c>
      <c r="E7449" s="147">
        <v>43552</v>
      </c>
    </row>
    <row r="7450" spans="1:5" s="7" customFormat="1">
      <c r="A7450" s="7" t="s">
        <v>49</v>
      </c>
      <c r="C7450" s="144" t="s">
        <v>7725</v>
      </c>
      <c r="D7450" s="145">
        <v>48</v>
      </c>
      <c r="E7450" s="147">
        <v>43552</v>
      </c>
    </row>
    <row r="7451" spans="1:5" s="7" customFormat="1">
      <c r="A7451" s="7" t="s">
        <v>49</v>
      </c>
      <c r="C7451" s="144" t="s">
        <v>2922</v>
      </c>
      <c r="D7451" s="145">
        <v>89</v>
      </c>
      <c r="E7451" s="147">
        <v>43552</v>
      </c>
    </row>
    <row r="7452" spans="1:5" s="7" customFormat="1">
      <c r="A7452" s="7" t="s">
        <v>49</v>
      </c>
      <c r="C7452" s="144" t="s">
        <v>7729</v>
      </c>
      <c r="D7452" s="145">
        <v>0</v>
      </c>
      <c r="E7452" s="147">
        <v>43552</v>
      </c>
    </row>
    <row r="7453" spans="1:5" s="7" customFormat="1">
      <c r="A7453" s="7" t="s">
        <v>49</v>
      </c>
      <c r="C7453" s="144" t="s">
        <v>2925</v>
      </c>
      <c r="D7453" s="145">
        <v>4</v>
      </c>
      <c r="E7453" s="147">
        <v>43552</v>
      </c>
    </row>
    <row r="7454" spans="1:5" s="7" customFormat="1">
      <c r="A7454" s="7" t="s">
        <v>49</v>
      </c>
      <c r="C7454" s="144" t="s">
        <v>2928</v>
      </c>
      <c r="D7454" s="145">
        <v>8</v>
      </c>
      <c r="E7454" s="147">
        <v>43552</v>
      </c>
    </row>
    <row r="7455" spans="1:5" s="7" customFormat="1">
      <c r="A7455" s="7" t="s">
        <v>49</v>
      </c>
      <c r="C7455" s="144" t="s">
        <v>2931</v>
      </c>
      <c r="D7455" s="145">
        <v>3</v>
      </c>
      <c r="E7455" s="147">
        <v>43552</v>
      </c>
    </row>
    <row r="7456" spans="1:5" s="7" customFormat="1">
      <c r="A7456" s="7" t="s">
        <v>49</v>
      </c>
      <c r="C7456" s="144" t="s">
        <v>448</v>
      </c>
      <c r="D7456" s="145">
        <v>0</v>
      </c>
      <c r="E7456" s="147">
        <v>43552</v>
      </c>
    </row>
    <row r="7457" spans="1:5" s="7" customFormat="1">
      <c r="A7457" s="7" t="s">
        <v>49</v>
      </c>
      <c r="C7457" s="144" t="s">
        <v>8053</v>
      </c>
      <c r="D7457" s="145">
        <v>18</v>
      </c>
      <c r="E7457" s="147">
        <v>43552</v>
      </c>
    </row>
    <row r="7458" spans="1:5" s="7" customFormat="1">
      <c r="A7458" s="7" t="s">
        <v>49</v>
      </c>
      <c r="C7458" s="144" t="s">
        <v>3157</v>
      </c>
      <c r="D7458" s="145">
        <v>0</v>
      </c>
      <c r="E7458" s="147">
        <v>43552</v>
      </c>
    </row>
    <row r="7459" spans="1:5" s="7" customFormat="1">
      <c r="A7459" s="7" t="s">
        <v>49</v>
      </c>
      <c r="C7459" s="144" t="s">
        <v>2957</v>
      </c>
      <c r="D7459" s="145">
        <v>56</v>
      </c>
      <c r="E7459" s="147">
        <v>43552</v>
      </c>
    </row>
    <row r="7460" spans="1:5" s="7" customFormat="1">
      <c r="A7460" s="7" t="s">
        <v>49</v>
      </c>
      <c r="C7460" s="144" t="s">
        <v>8055</v>
      </c>
      <c r="D7460" s="145">
        <v>34</v>
      </c>
      <c r="E7460" s="147">
        <v>43552</v>
      </c>
    </row>
    <row r="7461" spans="1:5" s="7" customFormat="1">
      <c r="A7461" s="7" t="s">
        <v>49</v>
      </c>
      <c r="C7461" s="144" t="s">
        <v>3161</v>
      </c>
      <c r="D7461" s="145">
        <v>54</v>
      </c>
      <c r="E7461" s="147">
        <v>43552</v>
      </c>
    </row>
    <row r="7462" spans="1:5" s="7" customFormat="1">
      <c r="A7462" s="7" t="s">
        <v>49</v>
      </c>
      <c r="C7462" s="144" t="s">
        <v>8059</v>
      </c>
      <c r="D7462" s="145">
        <v>16</v>
      </c>
      <c r="E7462" s="147">
        <v>43552</v>
      </c>
    </row>
    <row r="7463" spans="1:5" s="7" customFormat="1">
      <c r="A7463" s="7" t="s">
        <v>49</v>
      </c>
      <c r="C7463" s="144" t="s">
        <v>8061</v>
      </c>
      <c r="D7463" s="145">
        <v>27</v>
      </c>
      <c r="E7463" s="147">
        <v>43552</v>
      </c>
    </row>
    <row r="7464" spans="1:5" s="7" customFormat="1">
      <c r="A7464" s="7" t="s">
        <v>49</v>
      </c>
      <c r="C7464" s="144" t="s">
        <v>8063</v>
      </c>
      <c r="D7464" s="145">
        <v>4</v>
      </c>
      <c r="E7464" s="147">
        <v>43552</v>
      </c>
    </row>
    <row r="7465" spans="1:5" s="7" customFormat="1">
      <c r="A7465" s="7" t="s">
        <v>49</v>
      </c>
      <c r="C7465" s="144" t="s">
        <v>3767</v>
      </c>
      <c r="D7465" s="145">
        <v>41</v>
      </c>
      <c r="E7465" s="147">
        <v>43552</v>
      </c>
    </row>
    <row r="7466" spans="1:5" s="7" customFormat="1">
      <c r="A7466" s="7" t="s">
        <v>49</v>
      </c>
      <c r="C7466" s="144" t="s">
        <v>8066</v>
      </c>
      <c r="D7466" s="145">
        <v>1</v>
      </c>
      <c r="E7466" s="147">
        <v>43552</v>
      </c>
    </row>
    <row r="7467" spans="1:5" s="7" customFormat="1">
      <c r="A7467" s="7" t="s">
        <v>49</v>
      </c>
      <c r="C7467" s="144" t="s">
        <v>8068</v>
      </c>
      <c r="D7467" s="145">
        <v>0</v>
      </c>
      <c r="E7467" s="147">
        <v>43552</v>
      </c>
    </row>
    <row r="7468" spans="1:5" s="7" customFormat="1">
      <c r="A7468" s="7" t="s">
        <v>49</v>
      </c>
      <c r="C7468" s="144" t="s">
        <v>8070</v>
      </c>
      <c r="D7468" s="145">
        <v>0</v>
      </c>
      <c r="E7468" s="147">
        <v>43552</v>
      </c>
    </row>
    <row r="7469" spans="1:5" s="7" customFormat="1">
      <c r="A7469" s="7" t="s">
        <v>49</v>
      </c>
      <c r="C7469" s="144" t="s">
        <v>8072</v>
      </c>
      <c r="D7469" s="145">
        <v>0</v>
      </c>
      <c r="E7469" s="147">
        <v>43552</v>
      </c>
    </row>
    <row r="7470" spans="1:5" s="7" customFormat="1">
      <c r="A7470" s="7" t="s">
        <v>49</v>
      </c>
      <c r="C7470" s="144" t="s">
        <v>8074</v>
      </c>
      <c r="D7470" s="145">
        <v>0</v>
      </c>
      <c r="E7470" s="147">
        <v>43552</v>
      </c>
    </row>
    <row r="7471" spans="1:5" s="7" customFormat="1">
      <c r="A7471" s="7" t="s">
        <v>49</v>
      </c>
      <c r="C7471" s="144" t="s">
        <v>1584</v>
      </c>
      <c r="D7471" s="145">
        <v>126</v>
      </c>
      <c r="E7471" s="147">
        <v>43552</v>
      </c>
    </row>
    <row r="7472" spans="1:5" s="7" customFormat="1">
      <c r="A7472" s="7" t="s">
        <v>49</v>
      </c>
      <c r="C7472" s="144" t="s">
        <v>1589</v>
      </c>
      <c r="D7472" s="145">
        <v>58</v>
      </c>
      <c r="E7472" s="147">
        <v>43552</v>
      </c>
    </row>
    <row r="7473" spans="1:5" s="7" customFormat="1">
      <c r="A7473" s="7" t="s">
        <v>49</v>
      </c>
      <c r="C7473" s="144" t="s">
        <v>8076</v>
      </c>
      <c r="D7473" s="145">
        <v>9</v>
      </c>
      <c r="E7473" s="147">
        <v>43552</v>
      </c>
    </row>
    <row r="7474" spans="1:5" s="7" customFormat="1">
      <c r="A7474" s="7" t="s">
        <v>49</v>
      </c>
      <c r="C7474" s="144" t="s">
        <v>2934</v>
      </c>
      <c r="D7474" s="145">
        <v>97</v>
      </c>
      <c r="E7474" s="147">
        <v>43552</v>
      </c>
    </row>
    <row r="7475" spans="1:5" s="7" customFormat="1">
      <c r="A7475" s="7" t="s">
        <v>49</v>
      </c>
      <c r="C7475" s="144" t="s">
        <v>2938</v>
      </c>
      <c r="D7475" s="145">
        <v>39</v>
      </c>
      <c r="E7475" s="147">
        <v>43552</v>
      </c>
    </row>
    <row r="7476" spans="1:5" s="7" customFormat="1">
      <c r="A7476" s="7" t="s">
        <v>49</v>
      </c>
      <c r="C7476" s="144" t="s">
        <v>2941</v>
      </c>
      <c r="D7476" s="145">
        <v>7</v>
      </c>
      <c r="E7476" s="147">
        <v>43552</v>
      </c>
    </row>
    <row r="7477" spans="1:5" s="7" customFormat="1">
      <c r="A7477" s="7" t="s">
        <v>49</v>
      </c>
      <c r="C7477" s="144" t="s">
        <v>2944</v>
      </c>
      <c r="D7477" s="145">
        <v>5</v>
      </c>
      <c r="E7477" s="147">
        <v>43552</v>
      </c>
    </row>
    <row r="7478" spans="1:5" s="7" customFormat="1">
      <c r="A7478" s="7" t="s">
        <v>49</v>
      </c>
      <c r="C7478" s="144" t="s">
        <v>2947</v>
      </c>
      <c r="D7478" s="145">
        <v>154</v>
      </c>
      <c r="E7478" s="147">
        <v>43552</v>
      </c>
    </row>
    <row r="7479" spans="1:5" s="7" customFormat="1">
      <c r="A7479" s="7" t="s">
        <v>49</v>
      </c>
      <c r="C7479" s="144" t="s">
        <v>2951</v>
      </c>
      <c r="D7479" s="145">
        <v>12</v>
      </c>
      <c r="E7479" s="147">
        <v>43552</v>
      </c>
    </row>
    <row r="7480" spans="1:5" s="7" customFormat="1">
      <c r="A7480" s="7" t="s">
        <v>49</v>
      </c>
      <c r="C7480" s="144" t="s">
        <v>8478</v>
      </c>
      <c r="D7480" s="145">
        <v>0</v>
      </c>
      <c r="E7480" s="147">
        <v>43552</v>
      </c>
    </row>
    <row r="7481" spans="1:5" s="7" customFormat="1">
      <c r="A7481" s="7" t="s">
        <v>49</v>
      </c>
      <c r="C7481" s="144" t="s">
        <v>8481</v>
      </c>
      <c r="D7481" s="145">
        <v>1</v>
      </c>
      <c r="E7481" s="147">
        <v>43552</v>
      </c>
    </row>
    <row r="7482" spans="1:5" s="7" customFormat="1">
      <c r="A7482" s="7" t="s">
        <v>49</v>
      </c>
      <c r="C7482" s="144" t="s">
        <v>8483</v>
      </c>
      <c r="D7482" s="145">
        <v>0</v>
      </c>
      <c r="E7482" s="147">
        <v>43552</v>
      </c>
    </row>
    <row r="7483" spans="1:5" s="7" customFormat="1">
      <c r="A7483" s="7" t="s">
        <v>49</v>
      </c>
      <c r="C7483" s="144" t="s">
        <v>8485</v>
      </c>
      <c r="D7483" s="145">
        <v>1</v>
      </c>
      <c r="E7483" s="147">
        <v>43552</v>
      </c>
    </row>
    <row r="7484" spans="1:5" s="7" customFormat="1">
      <c r="A7484" s="7" t="s">
        <v>49</v>
      </c>
      <c r="C7484" s="144" t="s">
        <v>8487</v>
      </c>
      <c r="D7484" s="145">
        <v>0</v>
      </c>
      <c r="E7484" s="147">
        <v>43552</v>
      </c>
    </row>
    <row r="7485" spans="1:5" s="7" customFormat="1">
      <c r="A7485" s="7" t="s">
        <v>49</v>
      </c>
      <c r="C7485" s="144" t="s">
        <v>8489</v>
      </c>
      <c r="D7485" s="145">
        <v>0</v>
      </c>
      <c r="E7485" s="147">
        <v>43552</v>
      </c>
    </row>
    <row r="7486" spans="1:5" s="7" customFormat="1">
      <c r="A7486" s="7" t="s">
        <v>49</v>
      </c>
      <c r="C7486" s="144" t="s">
        <v>8491</v>
      </c>
      <c r="D7486" s="145">
        <v>0</v>
      </c>
      <c r="E7486" s="147">
        <v>43552</v>
      </c>
    </row>
    <row r="7487" spans="1:5" s="7" customFormat="1">
      <c r="A7487" s="7" t="s">
        <v>49</v>
      </c>
      <c r="C7487" s="144" t="s">
        <v>8493</v>
      </c>
      <c r="D7487" s="145">
        <v>0</v>
      </c>
      <c r="E7487" s="147">
        <v>43552</v>
      </c>
    </row>
    <row r="7488" spans="1:5" s="7" customFormat="1">
      <c r="A7488" s="7" t="s">
        <v>49</v>
      </c>
      <c r="C7488" s="144" t="s">
        <v>8495</v>
      </c>
      <c r="D7488" s="145">
        <v>0</v>
      </c>
      <c r="E7488" s="147">
        <v>43552</v>
      </c>
    </row>
    <row r="7489" spans="1:5" s="7" customFormat="1">
      <c r="A7489" s="7" t="s">
        <v>49</v>
      </c>
      <c r="C7489" s="144" t="s">
        <v>8497</v>
      </c>
      <c r="D7489" s="145">
        <v>0</v>
      </c>
      <c r="E7489" s="147">
        <v>43552</v>
      </c>
    </row>
    <row r="7490" spans="1:5" s="7" customFormat="1">
      <c r="A7490" s="7" t="s">
        <v>49</v>
      </c>
      <c r="C7490" s="144" t="s">
        <v>8499</v>
      </c>
      <c r="D7490" s="145">
        <v>0</v>
      </c>
      <c r="E7490" s="147">
        <v>43552</v>
      </c>
    </row>
    <row r="7491" spans="1:5" s="7" customFormat="1">
      <c r="A7491" s="7" t="s">
        <v>49</v>
      </c>
      <c r="C7491" s="144" t="s">
        <v>8501</v>
      </c>
      <c r="D7491" s="145">
        <v>0</v>
      </c>
      <c r="E7491" s="147">
        <v>43552</v>
      </c>
    </row>
    <row r="7492" spans="1:5" s="7" customFormat="1">
      <c r="A7492" s="7" t="s">
        <v>49</v>
      </c>
      <c r="C7492" s="144" t="s">
        <v>8503</v>
      </c>
      <c r="D7492" s="145">
        <v>0</v>
      </c>
      <c r="E7492" s="147">
        <v>43552</v>
      </c>
    </row>
    <row r="7493" spans="1:5" s="7" customFormat="1">
      <c r="A7493" s="7" t="s">
        <v>49</v>
      </c>
      <c r="C7493" s="144" t="s">
        <v>8505</v>
      </c>
      <c r="D7493" s="145">
        <v>0</v>
      </c>
      <c r="E7493" s="147">
        <v>43552</v>
      </c>
    </row>
    <row r="7494" spans="1:5" s="7" customFormat="1">
      <c r="A7494" s="7" t="s">
        <v>49</v>
      </c>
      <c r="C7494" s="144" t="s">
        <v>8199</v>
      </c>
      <c r="D7494" s="145">
        <v>0</v>
      </c>
      <c r="E7494" s="147">
        <v>43552</v>
      </c>
    </row>
    <row r="7495" spans="1:5" s="7" customFormat="1">
      <c r="A7495" s="7" t="s">
        <v>49</v>
      </c>
      <c r="C7495" s="144" t="s">
        <v>8688</v>
      </c>
      <c r="D7495" s="145">
        <v>0</v>
      </c>
      <c r="E7495" s="147">
        <v>43552</v>
      </c>
    </row>
    <row r="7496" spans="1:5" s="7" customFormat="1">
      <c r="A7496" s="7" t="s">
        <v>49</v>
      </c>
      <c r="C7496" s="144" t="s">
        <v>8690</v>
      </c>
      <c r="D7496" s="145">
        <v>0</v>
      </c>
      <c r="E7496" s="147">
        <v>43552</v>
      </c>
    </row>
    <row r="7497" spans="1:5" s="7" customFormat="1">
      <c r="A7497" s="7" t="s">
        <v>49</v>
      </c>
      <c r="C7497" s="144" t="s">
        <v>8692</v>
      </c>
      <c r="D7497" s="145">
        <v>0</v>
      </c>
      <c r="E7497" s="147">
        <v>43552</v>
      </c>
    </row>
    <row r="7498" spans="1:5" s="7" customFormat="1">
      <c r="A7498" s="7" t="s">
        <v>49</v>
      </c>
      <c r="C7498" s="144" t="s">
        <v>8706</v>
      </c>
      <c r="D7498" s="145">
        <v>0</v>
      </c>
      <c r="E7498" s="147">
        <v>43552</v>
      </c>
    </row>
    <row r="7499" spans="1:5" s="7" customFormat="1">
      <c r="A7499" s="7" t="s">
        <v>49</v>
      </c>
      <c r="C7499" s="144" t="s">
        <v>8709</v>
      </c>
      <c r="D7499" s="145">
        <v>0</v>
      </c>
      <c r="E7499" s="147">
        <v>43552</v>
      </c>
    </row>
    <row r="7500" spans="1:5" s="7" customFormat="1">
      <c r="A7500" s="7" t="s">
        <v>49</v>
      </c>
      <c r="C7500" s="144" t="s">
        <v>8712</v>
      </c>
      <c r="D7500" s="145">
        <v>0</v>
      </c>
      <c r="E7500" s="147">
        <v>43552</v>
      </c>
    </row>
    <row r="7501" spans="1:5" s="7" customFormat="1">
      <c r="A7501" s="7" t="s">
        <v>49</v>
      </c>
      <c r="C7501" s="144" t="s">
        <v>8715</v>
      </c>
      <c r="D7501" s="145">
        <v>0</v>
      </c>
      <c r="E7501" s="147">
        <v>43552</v>
      </c>
    </row>
    <row r="7502" spans="1:5" s="7" customFormat="1">
      <c r="A7502" s="7" t="s">
        <v>49</v>
      </c>
      <c r="C7502" s="144" t="s">
        <v>8717</v>
      </c>
      <c r="D7502" s="145">
        <v>0</v>
      </c>
      <c r="E7502" s="147">
        <v>43552</v>
      </c>
    </row>
    <row r="7503" spans="1:5" s="7" customFormat="1">
      <c r="A7503" s="7" t="s">
        <v>49</v>
      </c>
      <c r="C7503" s="144" t="s">
        <v>8694</v>
      </c>
      <c r="D7503" s="145">
        <v>12</v>
      </c>
      <c r="E7503" s="147">
        <v>43552</v>
      </c>
    </row>
    <row r="7504" spans="1:5" s="7" customFormat="1">
      <c r="A7504" s="7" t="s">
        <v>49</v>
      </c>
      <c r="C7504" s="144" t="s">
        <v>8696</v>
      </c>
      <c r="D7504" s="145">
        <v>0</v>
      </c>
      <c r="E7504" s="147">
        <v>43552</v>
      </c>
    </row>
    <row r="7505" spans="1:5" s="7" customFormat="1">
      <c r="A7505" s="7" t="s">
        <v>49</v>
      </c>
      <c r="C7505" s="144" t="s">
        <v>8720</v>
      </c>
      <c r="D7505" s="145">
        <v>0</v>
      </c>
      <c r="E7505" s="147">
        <v>43552</v>
      </c>
    </row>
    <row r="7506" spans="1:5" s="7" customFormat="1">
      <c r="A7506" s="7" t="s">
        <v>49</v>
      </c>
      <c r="C7506" s="144" t="s">
        <v>8698</v>
      </c>
      <c r="D7506" s="145">
        <v>0</v>
      </c>
      <c r="E7506" s="147">
        <v>43552</v>
      </c>
    </row>
    <row r="7507" spans="1:5" s="7" customFormat="1">
      <c r="A7507" s="7" t="s">
        <v>49</v>
      </c>
      <c r="C7507" s="144" t="s">
        <v>8685</v>
      </c>
      <c r="D7507" s="145">
        <v>0</v>
      </c>
      <c r="E7507" s="147">
        <v>43552</v>
      </c>
    </row>
    <row r="7508" spans="1:5" s="7" customFormat="1">
      <c r="A7508" s="7" t="s">
        <v>49</v>
      </c>
      <c r="C7508" s="144" t="s">
        <v>4800</v>
      </c>
      <c r="D7508" s="145">
        <v>1</v>
      </c>
      <c r="E7508" s="147">
        <v>43552</v>
      </c>
    </row>
    <row r="7509" spans="1:5" s="7" customFormat="1">
      <c r="A7509" s="7" t="s">
        <v>49</v>
      </c>
      <c r="C7509" s="144" t="s">
        <v>160</v>
      </c>
      <c r="D7509" s="145">
        <v>598</v>
      </c>
      <c r="E7509" s="147">
        <v>43552</v>
      </c>
    </row>
    <row r="7510" spans="1:5" s="7" customFormat="1">
      <c r="A7510" s="7" t="s">
        <v>49</v>
      </c>
      <c r="C7510" s="144" t="s">
        <v>4802</v>
      </c>
      <c r="D7510" s="145">
        <v>538</v>
      </c>
      <c r="E7510" s="147">
        <v>43552</v>
      </c>
    </row>
    <row r="7511" spans="1:5" s="7" customFormat="1">
      <c r="A7511" s="7" t="s">
        <v>49</v>
      </c>
      <c r="C7511" s="144" t="s">
        <v>163</v>
      </c>
      <c r="D7511" s="145">
        <v>5720</v>
      </c>
      <c r="E7511" s="147">
        <v>43552</v>
      </c>
    </row>
    <row r="7512" spans="1:5" s="7" customFormat="1">
      <c r="A7512" s="7" t="s">
        <v>49</v>
      </c>
      <c r="C7512" s="144" t="s">
        <v>166</v>
      </c>
      <c r="D7512" s="145">
        <v>2170</v>
      </c>
      <c r="E7512" s="147">
        <v>43552</v>
      </c>
    </row>
    <row r="7513" spans="1:5" s="7" customFormat="1">
      <c r="A7513" s="7" t="s">
        <v>49</v>
      </c>
      <c r="C7513" s="144" t="s">
        <v>169</v>
      </c>
      <c r="D7513" s="145">
        <v>1865</v>
      </c>
      <c r="E7513" s="147">
        <v>43552</v>
      </c>
    </row>
    <row r="7514" spans="1:5" s="7" customFormat="1">
      <c r="A7514" s="7" t="s">
        <v>49</v>
      </c>
      <c r="C7514" s="144" t="s">
        <v>172</v>
      </c>
      <c r="D7514" s="145">
        <v>183</v>
      </c>
      <c r="E7514" s="147">
        <v>43552</v>
      </c>
    </row>
    <row r="7515" spans="1:5" s="7" customFormat="1">
      <c r="A7515" s="7" t="s">
        <v>49</v>
      </c>
      <c r="C7515" s="144" t="s">
        <v>175</v>
      </c>
      <c r="D7515" s="145">
        <v>19</v>
      </c>
      <c r="E7515" s="147">
        <v>43552</v>
      </c>
    </row>
    <row r="7516" spans="1:5" s="7" customFormat="1">
      <c r="A7516" s="7" t="s">
        <v>49</v>
      </c>
      <c r="C7516" s="144" t="s">
        <v>178</v>
      </c>
      <c r="D7516" s="145">
        <v>22</v>
      </c>
      <c r="E7516" s="147">
        <v>43552</v>
      </c>
    </row>
    <row r="7517" spans="1:5" s="7" customFormat="1">
      <c r="A7517" s="7" t="s">
        <v>49</v>
      </c>
      <c r="C7517" s="144" t="s">
        <v>181</v>
      </c>
      <c r="D7517" s="145">
        <v>41</v>
      </c>
      <c r="E7517" s="147">
        <v>43552</v>
      </c>
    </row>
    <row r="7518" spans="1:5" s="7" customFormat="1">
      <c r="A7518" s="7" t="s">
        <v>49</v>
      </c>
      <c r="C7518" s="144" t="s">
        <v>184</v>
      </c>
      <c r="D7518" s="145">
        <v>122</v>
      </c>
      <c r="E7518" s="147">
        <v>43552</v>
      </c>
    </row>
    <row r="7519" spans="1:5" s="7" customFormat="1">
      <c r="A7519" s="7" t="s">
        <v>49</v>
      </c>
      <c r="C7519" s="144" t="s">
        <v>4806</v>
      </c>
      <c r="D7519" s="145">
        <v>152</v>
      </c>
      <c r="E7519" s="147">
        <v>43552</v>
      </c>
    </row>
    <row r="7520" spans="1:5" s="7" customFormat="1">
      <c r="A7520" s="7" t="s">
        <v>49</v>
      </c>
      <c r="C7520" s="144" t="s">
        <v>187</v>
      </c>
      <c r="D7520" s="145">
        <v>36</v>
      </c>
      <c r="E7520" s="147">
        <v>43552</v>
      </c>
    </row>
    <row r="7521" spans="1:5" s="7" customFormat="1">
      <c r="A7521" s="7" t="s">
        <v>49</v>
      </c>
      <c r="C7521" s="144" t="s">
        <v>150</v>
      </c>
      <c r="D7521" s="145">
        <v>85</v>
      </c>
      <c r="E7521" s="147">
        <v>43552</v>
      </c>
    </row>
    <row r="7522" spans="1:5" s="7" customFormat="1">
      <c r="A7522" s="7" t="s">
        <v>49</v>
      </c>
      <c r="C7522" s="144" t="s">
        <v>4808</v>
      </c>
      <c r="D7522" s="145">
        <v>44</v>
      </c>
      <c r="E7522" s="147">
        <v>43552</v>
      </c>
    </row>
    <row r="7523" spans="1:5" s="7" customFormat="1">
      <c r="A7523" s="7" t="s">
        <v>49</v>
      </c>
      <c r="C7523" s="144" t="s">
        <v>4810</v>
      </c>
      <c r="D7523" s="145">
        <v>1</v>
      </c>
      <c r="E7523" s="147">
        <v>43552</v>
      </c>
    </row>
    <row r="7524" spans="1:5" s="7" customFormat="1">
      <c r="A7524" s="7" t="s">
        <v>49</v>
      </c>
      <c r="C7524" s="144" t="s">
        <v>190</v>
      </c>
      <c r="D7524" s="145">
        <v>119</v>
      </c>
      <c r="E7524" s="147">
        <v>43552</v>
      </c>
    </row>
    <row r="7525" spans="1:5" s="7" customFormat="1">
      <c r="A7525" s="7" t="s">
        <v>49</v>
      </c>
      <c r="C7525" s="144" t="s">
        <v>4813</v>
      </c>
      <c r="D7525" s="145">
        <v>40</v>
      </c>
      <c r="E7525" s="147">
        <v>43552</v>
      </c>
    </row>
    <row r="7526" spans="1:5" s="7" customFormat="1">
      <c r="A7526" s="7" t="s">
        <v>49</v>
      </c>
      <c r="C7526" s="144" t="s">
        <v>4815</v>
      </c>
      <c r="D7526" s="145">
        <v>3</v>
      </c>
      <c r="E7526" s="147">
        <v>43552</v>
      </c>
    </row>
    <row r="7527" spans="1:5" s="7" customFormat="1">
      <c r="A7527" s="7" t="s">
        <v>49</v>
      </c>
      <c r="C7527" s="144" t="s">
        <v>4817</v>
      </c>
      <c r="D7527" s="145">
        <v>0</v>
      </c>
      <c r="E7527" s="147">
        <v>43552</v>
      </c>
    </row>
    <row r="7528" spans="1:5" s="7" customFormat="1">
      <c r="A7528" s="7" t="s">
        <v>49</v>
      </c>
      <c r="C7528" s="144" t="s">
        <v>193</v>
      </c>
      <c r="D7528" s="145">
        <v>16</v>
      </c>
      <c r="E7528" s="147">
        <v>43552</v>
      </c>
    </row>
    <row r="7529" spans="1:5" s="7" customFormat="1">
      <c r="A7529" s="7" t="s">
        <v>49</v>
      </c>
      <c r="C7529" s="144" t="s">
        <v>196</v>
      </c>
      <c r="D7529" s="145">
        <v>7</v>
      </c>
      <c r="E7529" s="147">
        <v>43552</v>
      </c>
    </row>
    <row r="7530" spans="1:5" s="7" customFormat="1">
      <c r="A7530" s="7" t="s">
        <v>49</v>
      </c>
      <c r="C7530" s="144" t="s">
        <v>4818</v>
      </c>
      <c r="D7530" s="145">
        <v>0</v>
      </c>
      <c r="E7530" s="147">
        <v>43552</v>
      </c>
    </row>
    <row r="7531" spans="1:5" s="7" customFormat="1">
      <c r="A7531" s="7" t="s">
        <v>49</v>
      </c>
      <c r="C7531" s="144" t="s">
        <v>4822</v>
      </c>
      <c r="D7531" s="145">
        <v>1</v>
      </c>
      <c r="E7531" s="147">
        <v>43552</v>
      </c>
    </row>
    <row r="7532" spans="1:5" s="7" customFormat="1">
      <c r="A7532" s="7" t="s">
        <v>49</v>
      </c>
      <c r="C7532" s="144" t="s">
        <v>4824</v>
      </c>
      <c r="D7532" s="145">
        <v>300</v>
      </c>
      <c r="E7532" s="147">
        <v>43552</v>
      </c>
    </row>
    <row r="7533" spans="1:5" s="7" customFormat="1">
      <c r="A7533" s="7" t="s">
        <v>49</v>
      </c>
      <c r="C7533" s="144" t="s">
        <v>199</v>
      </c>
      <c r="D7533" s="145">
        <v>3825</v>
      </c>
      <c r="E7533" s="147">
        <v>43552</v>
      </c>
    </row>
    <row r="7534" spans="1:5" s="7" customFormat="1">
      <c r="A7534" s="7" t="s">
        <v>49</v>
      </c>
      <c r="C7534" s="144" t="s">
        <v>4826</v>
      </c>
      <c r="D7534" s="145">
        <v>874</v>
      </c>
      <c r="E7534" s="147">
        <v>43552</v>
      </c>
    </row>
    <row r="7535" spans="1:5" s="7" customFormat="1">
      <c r="A7535" s="7" t="s">
        <v>49</v>
      </c>
      <c r="C7535" s="144" t="s">
        <v>202</v>
      </c>
      <c r="D7535" s="145">
        <v>1060</v>
      </c>
      <c r="E7535" s="147">
        <v>43552</v>
      </c>
    </row>
    <row r="7536" spans="1:5" s="7" customFormat="1">
      <c r="A7536" s="7" t="s">
        <v>49</v>
      </c>
      <c r="C7536" s="144" t="s">
        <v>205</v>
      </c>
      <c r="D7536" s="145">
        <v>3789</v>
      </c>
      <c r="E7536" s="147">
        <v>43552</v>
      </c>
    </row>
    <row r="7537" spans="1:5" s="7" customFormat="1">
      <c r="A7537" s="7" t="s">
        <v>49</v>
      </c>
      <c r="C7537" s="144" t="s">
        <v>208</v>
      </c>
      <c r="D7537" s="145">
        <v>170</v>
      </c>
      <c r="E7537" s="147">
        <v>43552</v>
      </c>
    </row>
    <row r="7538" spans="1:5" s="7" customFormat="1">
      <c r="A7538" s="7" t="s">
        <v>49</v>
      </c>
      <c r="C7538" s="144" t="s">
        <v>4828</v>
      </c>
      <c r="D7538" s="145">
        <v>85</v>
      </c>
      <c r="E7538" s="147">
        <v>43552</v>
      </c>
    </row>
    <row r="7539" spans="1:5" s="7" customFormat="1">
      <c r="A7539" s="7" t="s">
        <v>49</v>
      </c>
      <c r="C7539" s="144" t="s">
        <v>211</v>
      </c>
      <c r="D7539" s="145">
        <v>96</v>
      </c>
      <c r="E7539" s="147">
        <v>43552</v>
      </c>
    </row>
    <row r="7540" spans="1:5" s="7" customFormat="1">
      <c r="A7540" s="7" t="s">
        <v>49</v>
      </c>
      <c r="C7540" s="144" t="s">
        <v>214</v>
      </c>
      <c r="D7540" s="145">
        <v>98</v>
      </c>
      <c r="E7540" s="147">
        <v>43552</v>
      </c>
    </row>
    <row r="7541" spans="1:5" s="7" customFormat="1">
      <c r="A7541" s="7" t="s">
        <v>49</v>
      </c>
      <c r="C7541" s="144" t="s">
        <v>217</v>
      </c>
      <c r="D7541" s="145">
        <v>213</v>
      </c>
      <c r="E7541" s="147">
        <v>43552</v>
      </c>
    </row>
    <row r="7542" spans="1:5" s="7" customFormat="1">
      <c r="A7542" s="7" t="s">
        <v>49</v>
      </c>
      <c r="C7542" s="144" t="s">
        <v>4830</v>
      </c>
      <c r="D7542" s="145">
        <v>0</v>
      </c>
      <c r="E7542" s="147">
        <v>43552</v>
      </c>
    </row>
    <row r="7543" spans="1:5" s="7" customFormat="1">
      <c r="A7543" s="7" t="s">
        <v>49</v>
      </c>
      <c r="C7543" s="144" t="s">
        <v>8997</v>
      </c>
      <c r="D7543" s="145">
        <v>364</v>
      </c>
      <c r="E7543" s="147">
        <v>43552</v>
      </c>
    </row>
    <row r="7544" spans="1:5" s="7" customFormat="1">
      <c r="A7544" s="7" t="s">
        <v>49</v>
      </c>
      <c r="C7544" s="144" t="s">
        <v>9006</v>
      </c>
      <c r="D7544" s="145">
        <v>7</v>
      </c>
      <c r="E7544" s="147">
        <v>43552</v>
      </c>
    </row>
    <row r="7545" spans="1:5" s="7" customFormat="1">
      <c r="A7545" s="7" t="s">
        <v>49</v>
      </c>
      <c r="C7545" s="144" t="s">
        <v>9008</v>
      </c>
      <c r="D7545" s="145">
        <v>96</v>
      </c>
      <c r="E7545" s="147">
        <v>43552</v>
      </c>
    </row>
    <row r="7546" spans="1:5" s="7" customFormat="1">
      <c r="A7546" s="7" t="s">
        <v>49</v>
      </c>
      <c r="C7546" s="144" t="s">
        <v>9010</v>
      </c>
      <c r="D7546" s="145">
        <v>52</v>
      </c>
      <c r="E7546" s="147">
        <v>43552</v>
      </c>
    </row>
    <row r="7547" spans="1:5" s="7" customFormat="1">
      <c r="A7547" s="7" t="s">
        <v>49</v>
      </c>
      <c r="C7547" s="144" t="s">
        <v>9015</v>
      </c>
      <c r="D7547" s="145">
        <v>194</v>
      </c>
      <c r="E7547" s="147">
        <v>43552</v>
      </c>
    </row>
    <row r="7548" spans="1:5" s="7" customFormat="1">
      <c r="A7548" s="7" t="s">
        <v>49</v>
      </c>
      <c r="C7548" s="144" t="s">
        <v>9000</v>
      </c>
      <c r="D7548" s="145">
        <v>382</v>
      </c>
      <c r="E7548" s="147">
        <v>43552</v>
      </c>
    </row>
    <row r="7549" spans="1:5" s="7" customFormat="1">
      <c r="A7549" s="7" t="s">
        <v>49</v>
      </c>
      <c r="C7549" s="144" t="s">
        <v>9002</v>
      </c>
      <c r="D7549" s="145">
        <v>91</v>
      </c>
      <c r="E7549" s="147">
        <v>43552</v>
      </c>
    </row>
    <row r="7550" spans="1:5" s="7" customFormat="1">
      <c r="A7550" s="7" t="s">
        <v>49</v>
      </c>
      <c r="C7550" s="144" t="s">
        <v>9004</v>
      </c>
      <c r="D7550" s="145">
        <v>116</v>
      </c>
      <c r="E7550" s="147">
        <v>43552</v>
      </c>
    </row>
    <row r="7551" spans="1:5" s="7" customFormat="1">
      <c r="A7551" s="7" t="s">
        <v>49</v>
      </c>
      <c r="C7551" s="144" t="s">
        <v>9022</v>
      </c>
      <c r="D7551" s="145">
        <v>128</v>
      </c>
      <c r="E7551" s="147">
        <v>43552</v>
      </c>
    </row>
    <row r="7552" spans="1:5" s="7" customFormat="1">
      <c r="A7552" s="7" t="s">
        <v>49</v>
      </c>
      <c r="C7552" s="144" t="s">
        <v>9024</v>
      </c>
      <c r="D7552" s="145">
        <v>227</v>
      </c>
      <c r="E7552" s="147">
        <v>43552</v>
      </c>
    </row>
    <row r="7553" spans="1:5" s="7" customFormat="1">
      <c r="A7553" s="7" t="s">
        <v>49</v>
      </c>
      <c r="C7553" s="144" t="s">
        <v>9028</v>
      </c>
      <c r="D7553" s="145">
        <v>97</v>
      </c>
      <c r="E7553" s="147">
        <v>43552</v>
      </c>
    </row>
    <row r="7554" spans="1:5" s="7" customFormat="1">
      <c r="A7554" s="7" t="s">
        <v>49</v>
      </c>
      <c r="C7554" s="144" t="s">
        <v>9047</v>
      </c>
      <c r="D7554" s="145">
        <v>28</v>
      </c>
      <c r="E7554" s="147">
        <v>43552</v>
      </c>
    </row>
    <row r="7555" spans="1:5" s="7" customFormat="1">
      <c r="A7555" s="7" t="s">
        <v>49</v>
      </c>
      <c r="C7555" s="144" t="s">
        <v>519</v>
      </c>
      <c r="D7555" s="145">
        <v>2250</v>
      </c>
      <c r="E7555" s="147">
        <v>43552</v>
      </c>
    </row>
    <row r="7556" spans="1:5" s="7" customFormat="1">
      <c r="A7556" s="7" t="s">
        <v>49</v>
      </c>
      <c r="C7556" s="144" t="s">
        <v>8507</v>
      </c>
      <c r="D7556" s="145">
        <v>0</v>
      </c>
      <c r="E7556" s="147">
        <v>43552</v>
      </c>
    </row>
    <row r="7557" spans="1:5" s="7" customFormat="1">
      <c r="A7557" s="7" t="s">
        <v>49</v>
      </c>
      <c r="C7557" s="144" t="s">
        <v>8509</v>
      </c>
      <c r="D7557" s="145">
        <v>0</v>
      </c>
      <c r="E7557" s="147">
        <v>43552</v>
      </c>
    </row>
    <row r="7558" spans="1:5" s="7" customFormat="1">
      <c r="A7558" s="7" t="s">
        <v>49</v>
      </c>
      <c r="C7558" s="144" t="s">
        <v>8511</v>
      </c>
      <c r="D7558" s="145">
        <v>0</v>
      </c>
      <c r="E7558" s="147">
        <v>43552</v>
      </c>
    </row>
    <row r="7559" spans="1:5" s="7" customFormat="1">
      <c r="A7559" s="7" t="s">
        <v>49</v>
      </c>
      <c r="C7559" s="144" t="s">
        <v>8513</v>
      </c>
      <c r="D7559" s="145">
        <v>0</v>
      </c>
      <c r="E7559" s="147">
        <v>43552</v>
      </c>
    </row>
    <row r="7560" spans="1:5" s="7" customFormat="1">
      <c r="A7560" s="7" t="s">
        <v>49</v>
      </c>
      <c r="C7560" s="144" t="s">
        <v>8515</v>
      </c>
      <c r="D7560" s="145">
        <v>0</v>
      </c>
      <c r="E7560" s="147">
        <v>43552</v>
      </c>
    </row>
    <row r="7561" spans="1:5" s="7" customFormat="1">
      <c r="A7561" s="7" t="s">
        <v>49</v>
      </c>
      <c r="C7561" s="144" t="s">
        <v>8517</v>
      </c>
      <c r="D7561" s="145">
        <v>0</v>
      </c>
      <c r="E7561" s="147">
        <v>43552</v>
      </c>
    </row>
    <row r="7562" spans="1:5" s="7" customFormat="1">
      <c r="A7562" s="7" t="s">
        <v>49</v>
      </c>
      <c r="C7562" s="144" t="s">
        <v>8519</v>
      </c>
      <c r="D7562" s="145">
        <v>0</v>
      </c>
      <c r="E7562" s="147">
        <v>43552</v>
      </c>
    </row>
    <row r="7563" spans="1:5" s="7" customFormat="1">
      <c r="A7563" s="7" t="s">
        <v>49</v>
      </c>
      <c r="C7563" s="144" t="s">
        <v>8523</v>
      </c>
      <c r="D7563" s="145">
        <v>0</v>
      </c>
      <c r="E7563" s="147">
        <v>43552</v>
      </c>
    </row>
    <row r="7564" spans="1:5" s="7" customFormat="1">
      <c r="A7564" s="7" t="s">
        <v>49</v>
      </c>
      <c r="C7564" s="144" t="s">
        <v>8525</v>
      </c>
      <c r="D7564" s="145">
        <v>0</v>
      </c>
      <c r="E7564" s="147">
        <v>43552</v>
      </c>
    </row>
    <row r="7565" spans="1:5" s="7" customFormat="1">
      <c r="A7565" s="7" t="s">
        <v>49</v>
      </c>
      <c r="C7565" s="144" t="s">
        <v>8527</v>
      </c>
      <c r="D7565" s="145">
        <v>0</v>
      </c>
      <c r="E7565" s="147">
        <v>43552</v>
      </c>
    </row>
    <row r="7566" spans="1:5" s="7" customFormat="1">
      <c r="A7566" s="7" t="s">
        <v>49</v>
      </c>
      <c r="C7566" s="144" t="s">
        <v>8597</v>
      </c>
      <c r="D7566" s="145">
        <v>0</v>
      </c>
      <c r="E7566" s="147">
        <v>43552</v>
      </c>
    </row>
    <row r="7567" spans="1:5" s="7" customFormat="1">
      <c r="A7567" s="7" t="s">
        <v>49</v>
      </c>
      <c r="C7567" s="144" t="s">
        <v>5932</v>
      </c>
      <c r="D7567" s="145">
        <v>180</v>
      </c>
      <c r="E7567" s="147">
        <v>43552</v>
      </c>
    </row>
    <row r="7568" spans="1:5" s="7" customFormat="1">
      <c r="A7568" s="7" t="s">
        <v>49</v>
      </c>
      <c r="C7568" s="144" t="s">
        <v>3768</v>
      </c>
      <c r="D7568" s="145">
        <v>102</v>
      </c>
      <c r="E7568" s="147">
        <v>43552</v>
      </c>
    </row>
    <row r="7569" spans="1:5" s="7" customFormat="1">
      <c r="A7569" s="7" t="s">
        <v>49</v>
      </c>
      <c r="C7569" s="144" t="s">
        <v>6202</v>
      </c>
      <c r="D7569" s="145">
        <v>0</v>
      </c>
      <c r="E7569" s="147">
        <v>43552</v>
      </c>
    </row>
    <row r="7570" spans="1:5" s="7" customFormat="1">
      <c r="A7570" s="7" t="s">
        <v>49</v>
      </c>
      <c r="C7570" s="144" t="s">
        <v>6208</v>
      </c>
      <c r="D7570" s="145">
        <v>0</v>
      </c>
      <c r="E7570" s="147">
        <v>43552</v>
      </c>
    </row>
    <row r="7571" spans="1:5" s="7" customFormat="1">
      <c r="A7571" s="7" t="s">
        <v>49</v>
      </c>
      <c r="C7571" s="144" t="s">
        <v>3769</v>
      </c>
      <c r="D7571" s="145">
        <v>15</v>
      </c>
      <c r="E7571" s="147">
        <v>43552</v>
      </c>
    </row>
    <row r="7572" spans="1:5" s="7" customFormat="1">
      <c r="A7572" s="7" t="s">
        <v>49</v>
      </c>
      <c r="C7572" s="144" t="s">
        <v>3770</v>
      </c>
      <c r="D7572" s="145">
        <v>86</v>
      </c>
      <c r="E7572" s="147">
        <v>43552</v>
      </c>
    </row>
    <row r="7573" spans="1:5" s="7" customFormat="1">
      <c r="A7573" s="7" t="s">
        <v>49</v>
      </c>
      <c r="C7573" s="144" t="s">
        <v>5944</v>
      </c>
      <c r="D7573" s="145">
        <v>0</v>
      </c>
      <c r="E7573" s="147">
        <v>43552</v>
      </c>
    </row>
    <row r="7574" spans="1:5" s="7" customFormat="1">
      <c r="A7574" s="7" t="s">
        <v>49</v>
      </c>
      <c r="C7574" s="144" t="s">
        <v>5065</v>
      </c>
      <c r="D7574" s="145">
        <v>63</v>
      </c>
      <c r="E7574" s="147">
        <v>43552</v>
      </c>
    </row>
    <row r="7575" spans="1:5" s="7" customFormat="1">
      <c r="A7575" s="7" t="s">
        <v>49</v>
      </c>
      <c r="C7575" s="144" t="s">
        <v>5070</v>
      </c>
      <c r="D7575" s="145">
        <v>19</v>
      </c>
      <c r="E7575" s="147">
        <v>43552</v>
      </c>
    </row>
    <row r="7576" spans="1:5" s="7" customFormat="1">
      <c r="A7576" s="7" t="s">
        <v>49</v>
      </c>
      <c r="C7576" s="144" t="s">
        <v>5073</v>
      </c>
      <c r="D7576" s="145">
        <v>1</v>
      </c>
      <c r="E7576" s="147">
        <v>43552</v>
      </c>
    </row>
    <row r="7577" spans="1:5" s="7" customFormat="1">
      <c r="A7577" s="7" t="s">
        <v>49</v>
      </c>
      <c r="C7577" s="144" t="s">
        <v>5076</v>
      </c>
      <c r="D7577" s="145">
        <v>32</v>
      </c>
      <c r="E7577" s="147">
        <v>43552</v>
      </c>
    </row>
    <row r="7578" spans="1:5" s="7" customFormat="1">
      <c r="A7578" s="7" t="s">
        <v>49</v>
      </c>
      <c r="C7578" s="144" t="s">
        <v>5083</v>
      </c>
      <c r="D7578" s="145">
        <v>34</v>
      </c>
      <c r="E7578" s="147">
        <v>43552</v>
      </c>
    </row>
    <row r="7579" spans="1:5" s="7" customFormat="1">
      <c r="A7579" s="7" t="s">
        <v>49</v>
      </c>
      <c r="C7579" s="144" t="s">
        <v>5086</v>
      </c>
      <c r="D7579" s="145">
        <v>35</v>
      </c>
      <c r="E7579" s="147">
        <v>43552</v>
      </c>
    </row>
    <row r="7580" spans="1:5" s="7" customFormat="1">
      <c r="A7580" s="7" t="s">
        <v>49</v>
      </c>
      <c r="C7580" s="144" t="s">
        <v>5089</v>
      </c>
      <c r="D7580" s="145">
        <v>29</v>
      </c>
      <c r="E7580" s="147">
        <v>43552</v>
      </c>
    </row>
    <row r="7581" spans="1:5" s="7" customFormat="1">
      <c r="A7581" s="7" t="s">
        <v>49</v>
      </c>
      <c r="C7581" s="144" t="s">
        <v>1649</v>
      </c>
      <c r="D7581" s="145">
        <v>4</v>
      </c>
      <c r="E7581" s="147">
        <v>43552</v>
      </c>
    </row>
    <row r="7582" spans="1:5" s="7" customFormat="1">
      <c r="A7582" s="7" t="s">
        <v>49</v>
      </c>
      <c r="C7582" s="144" t="s">
        <v>1654</v>
      </c>
      <c r="D7582" s="145">
        <v>1</v>
      </c>
      <c r="E7582" s="147">
        <v>43552</v>
      </c>
    </row>
    <row r="7583" spans="1:5" s="7" customFormat="1">
      <c r="A7583" s="7" t="s">
        <v>49</v>
      </c>
      <c r="C7583" s="144" t="s">
        <v>1658</v>
      </c>
      <c r="D7583" s="145">
        <v>1</v>
      </c>
      <c r="E7583" s="147">
        <v>43552</v>
      </c>
    </row>
    <row r="7584" spans="1:5" s="7" customFormat="1">
      <c r="A7584" s="7" t="s">
        <v>49</v>
      </c>
      <c r="C7584" s="144" t="s">
        <v>1663</v>
      </c>
      <c r="D7584" s="145">
        <v>33</v>
      </c>
      <c r="E7584" s="147">
        <v>43552</v>
      </c>
    </row>
    <row r="7585" spans="1:5" s="7" customFormat="1">
      <c r="A7585" s="7" t="s">
        <v>49</v>
      </c>
      <c r="C7585" s="144" t="s">
        <v>1667</v>
      </c>
      <c r="D7585" s="145">
        <v>66</v>
      </c>
      <c r="E7585" s="147">
        <v>43552</v>
      </c>
    </row>
    <row r="7586" spans="1:5" s="7" customFormat="1">
      <c r="A7586" s="7" t="s">
        <v>49</v>
      </c>
      <c r="C7586" s="144" t="s">
        <v>1672</v>
      </c>
      <c r="D7586" s="145">
        <v>59</v>
      </c>
      <c r="E7586" s="147">
        <v>43552</v>
      </c>
    </row>
    <row r="7587" spans="1:5" s="7" customFormat="1">
      <c r="A7587" s="7" t="s">
        <v>49</v>
      </c>
      <c r="C7587" s="144" t="s">
        <v>6574</v>
      </c>
      <c r="D7587" s="145">
        <v>3</v>
      </c>
      <c r="E7587" s="147">
        <v>43552</v>
      </c>
    </row>
    <row r="7588" spans="1:5" s="7" customFormat="1">
      <c r="A7588" s="7" t="s">
        <v>49</v>
      </c>
      <c r="C7588" s="144" t="s">
        <v>6576</v>
      </c>
      <c r="D7588" s="145">
        <v>0</v>
      </c>
      <c r="E7588" s="147">
        <v>43552</v>
      </c>
    </row>
    <row r="7589" spans="1:5" s="7" customFormat="1">
      <c r="A7589" s="7" t="s">
        <v>49</v>
      </c>
      <c r="C7589" s="144" t="s">
        <v>6578</v>
      </c>
      <c r="D7589" s="145">
        <v>5</v>
      </c>
      <c r="E7589" s="147">
        <v>43552</v>
      </c>
    </row>
    <row r="7590" spans="1:5" s="7" customFormat="1">
      <c r="A7590" s="7" t="s">
        <v>49</v>
      </c>
      <c r="C7590" s="144" t="s">
        <v>6580</v>
      </c>
      <c r="D7590" s="145">
        <v>0</v>
      </c>
      <c r="E7590" s="147">
        <v>43552</v>
      </c>
    </row>
    <row r="7591" spans="1:5" s="7" customFormat="1">
      <c r="A7591" s="7" t="s">
        <v>49</v>
      </c>
      <c r="C7591" s="144" t="s">
        <v>6582</v>
      </c>
      <c r="D7591" s="145">
        <v>0</v>
      </c>
      <c r="E7591" s="147">
        <v>43552</v>
      </c>
    </row>
    <row r="7592" spans="1:5" s="7" customFormat="1">
      <c r="A7592" s="7" t="s">
        <v>49</v>
      </c>
      <c r="C7592" s="144" t="s">
        <v>1675</v>
      </c>
      <c r="D7592" s="145">
        <v>16</v>
      </c>
      <c r="E7592" s="147">
        <v>43552</v>
      </c>
    </row>
    <row r="7593" spans="1:5" s="7" customFormat="1">
      <c r="A7593" s="7" t="s">
        <v>49</v>
      </c>
      <c r="C7593" s="144" t="s">
        <v>1678</v>
      </c>
      <c r="D7593" s="145">
        <v>140</v>
      </c>
      <c r="E7593" s="147">
        <v>43552</v>
      </c>
    </row>
    <row r="7594" spans="1:5" s="7" customFormat="1">
      <c r="A7594" s="7" t="s">
        <v>49</v>
      </c>
      <c r="C7594" s="144" t="s">
        <v>1681</v>
      </c>
      <c r="D7594" s="145">
        <v>50</v>
      </c>
      <c r="E7594" s="147">
        <v>43552</v>
      </c>
    </row>
    <row r="7595" spans="1:5" s="7" customFormat="1">
      <c r="A7595" s="7" t="s">
        <v>49</v>
      </c>
      <c r="C7595" s="144" t="s">
        <v>1684</v>
      </c>
      <c r="D7595" s="145">
        <v>17</v>
      </c>
      <c r="E7595" s="147">
        <v>43552</v>
      </c>
    </row>
    <row r="7596" spans="1:5" s="7" customFormat="1">
      <c r="A7596" s="7" t="s">
        <v>49</v>
      </c>
      <c r="C7596" s="144" t="s">
        <v>1687</v>
      </c>
      <c r="D7596" s="145">
        <v>19</v>
      </c>
      <c r="E7596" s="147">
        <v>43552</v>
      </c>
    </row>
    <row r="7597" spans="1:5" s="7" customFormat="1">
      <c r="A7597" s="7" t="s">
        <v>49</v>
      </c>
      <c r="C7597" s="144" t="s">
        <v>1690</v>
      </c>
      <c r="D7597" s="145">
        <v>2</v>
      </c>
      <c r="E7597" s="147">
        <v>43552</v>
      </c>
    </row>
    <row r="7598" spans="1:5" s="7" customFormat="1">
      <c r="A7598" s="7" t="s">
        <v>49</v>
      </c>
      <c r="C7598" s="144" t="s">
        <v>1693</v>
      </c>
      <c r="D7598" s="145">
        <v>0</v>
      </c>
      <c r="E7598" s="147">
        <v>43552</v>
      </c>
    </row>
    <row r="7599" spans="1:5" s="7" customFormat="1">
      <c r="A7599" s="7" t="s">
        <v>49</v>
      </c>
      <c r="C7599" s="144" t="s">
        <v>1696</v>
      </c>
      <c r="D7599" s="145">
        <v>319</v>
      </c>
      <c r="E7599" s="147">
        <v>43552</v>
      </c>
    </row>
    <row r="7600" spans="1:5" s="7" customFormat="1">
      <c r="A7600" s="7" t="s">
        <v>49</v>
      </c>
      <c r="C7600" s="144" t="s">
        <v>1699</v>
      </c>
      <c r="D7600" s="145">
        <v>144</v>
      </c>
      <c r="E7600" s="147">
        <v>43552</v>
      </c>
    </row>
    <row r="7601" spans="1:5" s="7" customFormat="1">
      <c r="A7601" s="7" t="s">
        <v>49</v>
      </c>
      <c r="C7601" s="144" t="s">
        <v>1702</v>
      </c>
      <c r="D7601" s="145">
        <v>124</v>
      </c>
      <c r="E7601" s="147">
        <v>43552</v>
      </c>
    </row>
    <row r="7602" spans="1:5" s="7" customFormat="1">
      <c r="A7602" s="7" t="s">
        <v>49</v>
      </c>
      <c r="C7602" s="144" t="s">
        <v>1704</v>
      </c>
      <c r="D7602" s="145">
        <v>186</v>
      </c>
      <c r="E7602" s="147">
        <v>43552</v>
      </c>
    </row>
    <row r="7603" spans="1:5" s="7" customFormat="1">
      <c r="A7603" s="7" t="s">
        <v>49</v>
      </c>
      <c r="C7603" s="144" t="s">
        <v>1410</v>
      </c>
      <c r="D7603" s="145">
        <v>3180</v>
      </c>
      <c r="E7603" s="147">
        <v>43552</v>
      </c>
    </row>
    <row r="7604" spans="1:5" s="7" customFormat="1">
      <c r="A7604" s="7" t="s">
        <v>49</v>
      </c>
      <c r="C7604" s="144" t="s">
        <v>1414</v>
      </c>
      <c r="D7604" s="145">
        <v>1277</v>
      </c>
      <c r="E7604" s="147">
        <v>43552</v>
      </c>
    </row>
    <row r="7605" spans="1:5" s="7" customFormat="1">
      <c r="A7605" s="7" t="s">
        <v>49</v>
      </c>
      <c r="C7605" s="144" t="s">
        <v>9182</v>
      </c>
      <c r="D7605" s="145">
        <v>0</v>
      </c>
      <c r="E7605" s="147">
        <v>43552</v>
      </c>
    </row>
    <row r="7606" spans="1:5" s="7" customFormat="1">
      <c r="A7606" s="7" t="s">
        <v>49</v>
      </c>
      <c r="C7606" s="144" t="s">
        <v>9183</v>
      </c>
      <c r="D7606" s="145">
        <v>0</v>
      </c>
      <c r="E7606" s="147">
        <v>43552</v>
      </c>
    </row>
    <row r="7607" spans="1:5" s="7" customFormat="1">
      <c r="A7607" s="7" t="s">
        <v>49</v>
      </c>
      <c r="C7607" s="144" t="s">
        <v>1416</v>
      </c>
      <c r="D7607" s="145">
        <v>5010</v>
      </c>
      <c r="E7607" s="147">
        <v>43552</v>
      </c>
    </row>
    <row r="7608" spans="1:5" s="7" customFormat="1">
      <c r="A7608" s="7" t="s">
        <v>49</v>
      </c>
      <c r="C7608" s="144" t="s">
        <v>9184</v>
      </c>
      <c r="D7608" s="145">
        <v>0</v>
      </c>
      <c r="E7608" s="147">
        <v>43552</v>
      </c>
    </row>
    <row r="7609" spans="1:5" s="7" customFormat="1">
      <c r="A7609" s="7" t="s">
        <v>49</v>
      </c>
      <c r="C7609" s="144" t="s">
        <v>9185</v>
      </c>
      <c r="D7609" s="145">
        <v>0</v>
      </c>
      <c r="E7609" s="147">
        <v>43552</v>
      </c>
    </row>
    <row r="7610" spans="1:5" s="7" customFormat="1">
      <c r="A7610" s="7" t="s">
        <v>49</v>
      </c>
      <c r="C7610" s="144" t="s">
        <v>9186</v>
      </c>
      <c r="D7610" s="145">
        <v>0</v>
      </c>
      <c r="E7610" s="147">
        <v>43552</v>
      </c>
    </row>
    <row r="7611" spans="1:5" s="7" customFormat="1">
      <c r="A7611" s="7" t="s">
        <v>49</v>
      </c>
      <c r="C7611" s="144" t="s">
        <v>6614</v>
      </c>
      <c r="D7611" s="145">
        <v>0</v>
      </c>
      <c r="E7611" s="147">
        <v>43552</v>
      </c>
    </row>
    <row r="7612" spans="1:5" s="7" customFormat="1">
      <c r="A7612" s="7" t="s">
        <v>49</v>
      </c>
      <c r="C7612" s="144" t="s">
        <v>9187</v>
      </c>
      <c r="D7612" s="145">
        <v>0</v>
      </c>
      <c r="E7612" s="147">
        <v>43552</v>
      </c>
    </row>
    <row r="7613" spans="1:5" s="7" customFormat="1">
      <c r="A7613" s="7" t="s">
        <v>49</v>
      </c>
      <c r="C7613" s="144" t="s">
        <v>9188</v>
      </c>
      <c r="D7613" s="145">
        <v>0</v>
      </c>
      <c r="E7613" s="147">
        <v>43552</v>
      </c>
    </row>
    <row r="7614" spans="1:5" s="7" customFormat="1">
      <c r="A7614" s="7" t="s">
        <v>49</v>
      </c>
      <c r="C7614" s="144" t="s">
        <v>9189</v>
      </c>
      <c r="D7614" s="145">
        <v>0</v>
      </c>
      <c r="E7614" s="147">
        <v>43552</v>
      </c>
    </row>
    <row r="7615" spans="1:5" s="7" customFormat="1">
      <c r="A7615" s="7" t="s">
        <v>49</v>
      </c>
      <c r="C7615" s="144" t="s">
        <v>6617</v>
      </c>
      <c r="D7615" s="145">
        <v>1</v>
      </c>
      <c r="E7615" s="147">
        <v>43552</v>
      </c>
    </row>
    <row r="7616" spans="1:5" s="7" customFormat="1">
      <c r="A7616" s="7" t="s">
        <v>49</v>
      </c>
      <c r="C7616" s="144" t="s">
        <v>9190</v>
      </c>
      <c r="D7616" s="145">
        <v>0</v>
      </c>
      <c r="E7616" s="147">
        <v>43552</v>
      </c>
    </row>
    <row r="7617" spans="1:5" s="7" customFormat="1">
      <c r="A7617" s="7" t="s">
        <v>49</v>
      </c>
      <c r="C7617" s="144" t="s">
        <v>9191</v>
      </c>
      <c r="D7617" s="145">
        <v>0</v>
      </c>
      <c r="E7617" s="147">
        <v>43552</v>
      </c>
    </row>
    <row r="7618" spans="1:5" s="7" customFormat="1">
      <c r="A7618" s="7" t="s">
        <v>49</v>
      </c>
      <c r="C7618" s="144" t="s">
        <v>9192</v>
      </c>
      <c r="D7618" s="145">
        <v>0</v>
      </c>
      <c r="E7618" s="147">
        <v>43552</v>
      </c>
    </row>
    <row r="7619" spans="1:5" s="7" customFormat="1">
      <c r="A7619" s="7" t="s">
        <v>49</v>
      </c>
      <c r="C7619" s="144" t="s">
        <v>9193</v>
      </c>
      <c r="D7619" s="145">
        <v>0</v>
      </c>
      <c r="E7619" s="147">
        <v>43552</v>
      </c>
    </row>
    <row r="7620" spans="1:5" s="7" customFormat="1">
      <c r="A7620" s="7" t="s">
        <v>49</v>
      </c>
      <c r="C7620" s="144" t="s">
        <v>9194</v>
      </c>
      <c r="D7620" s="145">
        <v>0</v>
      </c>
      <c r="E7620" s="147">
        <v>43552</v>
      </c>
    </row>
    <row r="7621" spans="1:5" s="7" customFormat="1">
      <c r="A7621" s="7" t="s">
        <v>49</v>
      </c>
      <c r="C7621" s="144" t="s">
        <v>9195</v>
      </c>
      <c r="D7621" s="145">
        <v>0</v>
      </c>
      <c r="E7621" s="147">
        <v>43552</v>
      </c>
    </row>
    <row r="7622" spans="1:5" s="7" customFormat="1">
      <c r="A7622" s="7" t="s">
        <v>49</v>
      </c>
      <c r="C7622" s="144" t="s">
        <v>9196</v>
      </c>
      <c r="D7622" s="145">
        <v>0</v>
      </c>
      <c r="E7622" s="147">
        <v>43552</v>
      </c>
    </row>
    <row r="7623" spans="1:5" s="7" customFormat="1">
      <c r="A7623" s="7" t="s">
        <v>49</v>
      </c>
      <c r="C7623" s="144" t="s">
        <v>6619</v>
      </c>
      <c r="D7623" s="145">
        <v>0</v>
      </c>
      <c r="E7623" s="147">
        <v>43552</v>
      </c>
    </row>
    <row r="7624" spans="1:5" s="7" customFormat="1">
      <c r="A7624" s="7" t="s">
        <v>49</v>
      </c>
      <c r="C7624" s="144" t="s">
        <v>9197</v>
      </c>
      <c r="D7624" s="145">
        <v>0</v>
      </c>
      <c r="E7624" s="147">
        <v>43552</v>
      </c>
    </row>
    <row r="7625" spans="1:5" s="7" customFormat="1">
      <c r="A7625" s="7" t="s">
        <v>49</v>
      </c>
      <c r="C7625" s="144" t="s">
        <v>9198</v>
      </c>
      <c r="D7625" s="145">
        <v>0</v>
      </c>
      <c r="E7625" s="147">
        <v>43552</v>
      </c>
    </row>
    <row r="7626" spans="1:5" s="7" customFormat="1">
      <c r="A7626" s="7" t="s">
        <v>49</v>
      </c>
      <c r="C7626" s="144" t="s">
        <v>6621</v>
      </c>
      <c r="D7626" s="145">
        <v>0</v>
      </c>
      <c r="E7626" s="147">
        <v>43552</v>
      </c>
    </row>
    <row r="7627" spans="1:5" s="7" customFormat="1">
      <c r="A7627" s="7" t="s">
        <v>49</v>
      </c>
      <c r="C7627" s="144" t="s">
        <v>9199</v>
      </c>
      <c r="D7627" s="145">
        <v>0</v>
      </c>
      <c r="E7627" s="147">
        <v>43552</v>
      </c>
    </row>
    <row r="7628" spans="1:5" s="7" customFormat="1">
      <c r="A7628" s="7" t="s">
        <v>49</v>
      </c>
      <c r="C7628" s="144" t="s">
        <v>6623</v>
      </c>
      <c r="D7628" s="145">
        <v>13</v>
      </c>
      <c r="E7628" s="147">
        <v>43552</v>
      </c>
    </row>
    <row r="7629" spans="1:5" s="7" customFormat="1">
      <c r="A7629" s="7" t="s">
        <v>49</v>
      </c>
      <c r="C7629" s="144" t="s">
        <v>1420</v>
      </c>
      <c r="D7629" s="145">
        <v>268</v>
      </c>
      <c r="E7629" s="147">
        <v>43552</v>
      </c>
    </row>
    <row r="7630" spans="1:5" s="7" customFormat="1">
      <c r="A7630" s="7" t="s">
        <v>49</v>
      </c>
      <c r="C7630" s="144" t="s">
        <v>1707</v>
      </c>
      <c r="D7630" s="145">
        <v>277</v>
      </c>
      <c r="E7630" s="147">
        <v>43552</v>
      </c>
    </row>
    <row r="7631" spans="1:5" s="7" customFormat="1">
      <c r="A7631" s="7" t="s">
        <v>49</v>
      </c>
      <c r="C7631" s="144" t="s">
        <v>1424</v>
      </c>
      <c r="D7631" s="145">
        <v>0</v>
      </c>
      <c r="E7631" s="147">
        <v>43552</v>
      </c>
    </row>
    <row r="7632" spans="1:5" s="7" customFormat="1">
      <c r="A7632" s="7" t="s">
        <v>49</v>
      </c>
      <c r="C7632" s="144" t="s">
        <v>1710</v>
      </c>
      <c r="D7632" s="145">
        <v>32</v>
      </c>
      <c r="E7632" s="147">
        <v>43552</v>
      </c>
    </row>
    <row r="7633" spans="1:5" s="7" customFormat="1">
      <c r="A7633" s="7" t="s">
        <v>49</v>
      </c>
      <c r="C7633" s="144" t="s">
        <v>6629</v>
      </c>
      <c r="D7633" s="145">
        <v>41</v>
      </c>
      <c r="E7633" s="147">
        <v>43552</v>
      </c>
    </row>
    <row r="7634" spans="1:5" s="7" customFormat="1">
      <c r="A7634" s="7" t="s">
        <v>49</v>
      </c>
      <c r="C7634" s="144" t="s">
        <v>1712</v>
      </c>
      <c r="D7634" s="145">
        <v>180</v>
      </c>
      <c r="E7634" s="147">
        <v>43552</v>
      </c>
    </row>
    <row r="7635" spans="1:5" s="7" customFormat="1">
      <c r="A7635" s="7" t="s">
        <v>49</v>
      </c>
      <c r="C7635" s="144" t="s">
        <v>5947</v>
      </c>
      <c r="D7635" s="145">
        <v>4</v>
      </c>
      <c r="E7635" s="147">
        <v>43552</v>
      </c>
    </row>
    <row r="7636" spans="1:5" s="7" customFormat="1">
      <c r="A7636" s="7" t="s">
        <v>49</v>
      </c>
      <c r="C7636" s="144" t="s">
        <v>5949</v>
      </c>
      <c r="D7636" s="145">
        <v>2</v>
      </c>
      <c r="E7636" s="147">
        <v>43552</v>
      </c>
    </row>
    <row r="7637" spans="1:5" s="7" customFormat="1">
      <c r="A7637" s="7" t="s">
        <v>49</v>
      </c>
      <c r="C7637" s="144" t="s">
        <v>5951</v>
      </c>
      <c r="D7637" s="145">
        <v>2</v>
      </c>
      <c r="E7637" s="147">
        <v>43552</v>
      </c>
    </row>
    <row r="7638" spans="1:5" s="7" customFormat="1">
      <c r="A7638" s="7" t="s">
        <v>49</v>
      </c>
      <c r="C7638" s="144" t="s">
        <v>5953</v>
      </c>
      <c r="D7638" s="145">
        <v>2</v>
      </c>
      <c r="E7638" s="147">
        <v>43552</v>
      </c>
    </row>
    <row r="7639" spans="1:5" s="7" customFormat="1">
      <c r="A7639" s="7" t="s">
        <v>49</v>
      </c>
      <c r="C7639" s="144" t="s">
        <v>9200</v>
      </c>
      <c r="D7639" s="145">
        <v>0</v>
      </c>
      <c r="E7639" s="147">
        <v>43552</v>
      </c>
    </row>
    <row r="7640" spans="1:5" s="7" customFormat="1">
      <c r="A7640" s="7" t="s">
        <v>49</v>
      </c>
      <c r="C7640" s="144" t="s">
        <v>9201</v>
      </c>
      <c r="D7640" s="145">
        <v>0</v>
      </c>
      <c r="E7640" s="147">
        <v>43552</v>
      </c>
    </row>
    <row r="7641" spans="1:5" s="7" customFormat="1">
      <c r="A7641" s="7" t="s">
        <v>49</v>
      </c>
      <c r="C7641" s="144" t="s">
        <v>9202</v>
      </c>
      <c r="D7641" s="145">
        <v>0</v>
      </c>
      <c r="E7641" s="147">
        <v>43552</v>
      </c>
    </row>
    <row r="7642" spans="1:5" s="7" customFormat="1">
      <c r="A7642" s="7" t="s">
        <v>49</v>
      </c>
      <c r="C7642" s="144" t="s">
        <v>9203</v>
      </c>
      <c r="D7642" s="145">
        <v>0</v>
      </c>
      <c r="E7642" s="147">
        <v>43552</v>
      </c>
    </row>
    <row r="7643" spans="1:5" s="7" customFormat="1">
      <c r="A7643" s="7" t="s">
        <v>49</v>
      </c>
      <c r="C7643" s="144" t="s">
        <v>9204</v>
      </c>
      <c r="D7643" s="145">
        <v>0</v>
      </c>
      <c r="E7643" s="147">
        <v>43552</v>
      </c>
    </row>
    <row r="7644" spans="1:5" s="7" customFormat="1">
      <c r="A7644" s="7" t="s">
        <v>49</v>
      </c>
      <c r="C7644" s="144" t="s">
        <v>9205</v>
      </c>
      <c r="D7644" s="145">
        <v>0</v>
      </c>
      <c r="E7644" s="147">
        <v>43552</v>
      </c>
    </row>
    <row r="7645" spans="1:5" s="7" customFormat="1">
      <c r="A7645" s="7" t="s">
        <v>49</v>
      </c>
      <c r="C7645" s="144" t="s">
        <v>9206</v>
      </c>
      <c r="D7645" s="145">
        <v>0</v>
      </c>
      <c r="E7645" s="147">
        <v>43552</v>
      </c>
    </row>
    <row r="7646" spans="1:5" s="7" customFormat="1">
      <c r="A7646" s="7" t="s">
        <v>49</v>
      </c>
      <c r="C7646" s="144" t="s">
        <v>9207</v>
      </c>
      <c r="D7646" s="145">
        <v>0</v>
      </c>
      <c r="E7646" s="147">
        <v>43552</v>
      </c>
    </row>
    <row r="7647" spans="1:5" s="7" customFormat="1">
      <c r="A7647" s="7" t="s">
        <v>49</v>
      </c>
      <c r="C7647" s="144" t="s">
        <v>9208</v>
      </c>
      <c r="D7647" s="145">
        <v>0</v>
      </c>
      <c r="E7647" s="147">
        <v>43552</v>
      </c>
    </row>
    <row r="7648" spans="1:5" s="7" customFormat="1">
      <c r="A7648" s="7" t="s">
        <v>49</v>
      </c>
      <c r="C7648" s="144" t="s">
        <v>9209</v>
      </c>
      <c r="D7648" s="145">
        <v>0</v>
      </c>
      <c r="E7648" s="147">
        <v>43552</v>
      </c>
    </row>
    <row r="7649" spans="1:5" s="7" customFormat="1">
      <c r="A7649" s="7" t="s">
        <v>49</v>
      </c>
      <c r="C7649" s="144" t="s">
        <v>9210</v>
      </c>
      <c r="D7649" s="145">
        <v>0</v>
      </c>
      <c r="E7649" s="147">
        <v>43552</v>
      </c>
    </row>
    <row r="7650" spans="1:5" s="7" customFormat="1">
      <c r="A7650" s="7" t="s">
        <v>49</v>
      </c>
      <c r="C7650" s="144" t="s">
        <v>9211</v>
      </c>
      <c r="D7650" s="145">
        <v>0</v>
      </c>
      <c r="E7650" s="147">
        <v>43552</v>
      </c>
    </row>
    <row r="7651" spans="1:5" s="7" customFormat="1">
      <c r="A7651" s="7" t="s">
        <v>49</v>
      </c>
      <c r="C7651" s="144" t="s">
        <v>3869</v>
      </c>
      <c r="D7651" s="145">
        <v>236</v>
      </c>
      <c r="E7651" s="147">
        <v>43552</v>
      </c>
    </row>
    <row r="7652" spans="1:5" s="7" customFormat="1">
      <c r="A7652" s="7" t="s">
        <v>49</v>
      </c>
      <c r="C7652" s="144" t="s">
        <v>3870</v>
      </c>
      <c r="D7652" s="145">
        <v>159</v>
      </c>
      <c r="E7652" s="147">
        <v>43552</v>
      </c>
    </row>
    <row r="7653" spans="1:5" s="7" customFormat="1">
      <c r="A7653" s="7" t="s">
        <v>49</v>
      </c>
      <c r="C7653" s="144" t="s">
        <v>9212</v>
      </c>
      <c r="D7653" s="145">
        <v>0</v>
      </c>
      <c r="E7653" s="147">
        <v>43552</v>
      </c>
    </row>
    <row r="7654" spans="1:5" s="7" customFormat="1">
      <c r="A7654" s="7" t="s">
        <v>49</v>
      </c>
      <c r="C7654" s="144" t="s">
        <v>6636</v>
      </c>
      <c r="D7654" s="145">
        <v>92</v>
      </c>
      <c r="E7654" s="147">
        <v>43552</v>
      </c>
    </row>
    <row r="7655" spans="1:5" s="7" customFormat="1">
      <c r="A7655" s="7" t="s">
        <v>49</v>
      </c>
      <c r="C7655" s="144" t="s">
        <v>9213</v>
      </c>
      <c r="D7655" s="145">
        <v>0</v>
      </c>
      <c r="E7655" s="147">
        <v>43552</v>
      </c>
    </row>
    <row r="7656" spans="1:5" s="7" customFormat="1">
      <c r="A7656" s="7" t="s">
        <v>49</v>
      </c>
      <c r="C7656" s="144" t="s">
        <v>3871</v>
      </c>
      <c r="D7656" s="145">
        <v>105</v>
      </c>
      <c r="E7656" s="147">
        <v>43552</v>
      </c>
    </row>
    <row r="7657" spans="1:5" s="7" customFormat="1">
      <c r="A7657" s="7" t="s">
        <v>49</v>
      </c>
      <c r="C7657" s="144" t="s">
        <v>9214</v>
      </c>
      <c r="D7657" s="145">
        <v>0</v>
      </c>
      <c r="E7657" s="147">
        <v>43552</v>
      </c>
    </row>
    <row r="7658" spans="1:5" s="7" customFormat="1">
      <c r="A7658" s="7" t="s">
        <v>49</v>
      </c>
      <c r="C7658" s="144" t="s">
        <v>1714</v>
      </c>
      <c r="D7658" s="145">
        <v>108</v>
      </c>
      <c r="E7658" s="147">
        <v>43552</v>
      </c>
    </row>
    <row r="7659" spans="1:5" s="7" customFormat="1">
      <c r="A7659" s="7" t="s">
        <v>49</v>
      </c>
      <c r="C7659" s="144" t="s">
        <v>3872</v>
      </c>
      <c r="D7659" s="145">
        <v>103</v>
      </c>
      <c r="E7659" s="147">
        <v>43552</v>
      </c>
    </row>
    <row r="7660" spans="1:5" s="7" customFormat="1">
      <c r="A7660" s="7" t="s">
        <v>49</v>
      </c>
      <c r="C7660" s="144" t="s">
        <v>3873</v>
      </c>
      <c r="D7660" s="145">
        <v>80</v>
      </c>
      <c r="E7660" s="147">
        <v>43552</v>
      </c>
    </row>
    <row r="7661" spans="1:5" s="7" customFormat="1">
      <c r="A7661" s="7" t="s">
        <v>49</v>
      </c>
      <c r="C7661" s="144" t="s">
        <v>3874</v>
      </c>
      <c r="D7661" s="145">
        <v>92</v>
      </c>
      <c r="E7661" s="147">
        <v>43552</v>
      </c>
    </row>
    <row r="7662" spans="1:5" s="7" customFormat="1">
      <c r="A7662" s="7" t="s">
        <v>49</v>
      </c>
      <c r="C7662" s="144" t="s">
        <v>3875</v>
      </c>
      <c r="D7662" s="145">
        <v>91</v>
      </c>
      <c r="E7662" s="147">
        <v>43552</v>
      </c>
    </row>
    <row r="7663" spans="1:5" s="7" customFormat="1">
      <c r="A7663" s="7" t="s">
        <v>49</v>
      </c>
      <c r="C7663" s="144" t="s">
        <v>9215</v>
      </c>
      <c r="D7663" s="145">
        <v>0</v>
      </c>
      <c r="E7663" s="147">
        <v>43552</v>
      </c>
    </row>
    <row r="7664" spans="1:5" s="7" customFormat="1">
      <c r="A7664" s="7" t="s">
        <v>49</v>
      </c>
      <c r="C7664" s="144" t="s">
        <v>3876</v>
      </c>
      <c r="D7664" s="145">
        <v>80</v>
      </c>
      <c r="E7664" s="147">
        <v>43552</v>
      </c>
    </row>
    <row r="7665" spans="1:5" s="7" customFormat="1">
      <c r="A7665" s="7" t="s">
        <v>49</v>
      </c>
      <c r="C7665" s="144" t="s">
        <v>9216</v>
      </c>
      <c r="D7665" s="145">
        <v>0</v>
      </c>
      <c r="E7665" s="147">
        <v>43552</v>
      </c>
    </row>
    <row r="7666" spans="1:5" s="7" customFormat="1">
      <c r="A7666" s="7" t="s">
        <v>49</v>
      </c>
      <c r="C7666" s="144" t="s">
        <v>1717</v>
      </c>
      <c r="D7666" s="145">
        <v>44</v>
      </c>
      <c r="E7666" s="147">
        <v>43552</v>
      </c>
    </row>
    <row r="7667" spans="1:5" s="7" customFormat="1">
      <c r="A7667" s="7" t="s">
        <v>49</v>
      </c>
      <c r="C7667" s="144" t="s">
        <v>9217</v>
      </c>
      <c r="D7667" s="145">
        <v>0</v>
      </c>
      <c r="E7667" s="147">
        <v>43552</v>
      </c>
    </row>
    <row r="7668" spans="1:5" s="7" customFormat="1">
      <c r="A7668" s="7" t="s">
        <v>49</v>
      </c>
      <c r="C7668" s="144" t="s">
        <v>9218</v>
      </c>
      <c r="D7668" s="145">
        <v>0</v>
      </c>
      <c r="E7668" s="147">
        <v>43552</v>
      </c>
    </row>
    <row r="7669" spans="1:5" s="7" customFormat="1">
      <c r="A7669" s="7" t="s">
        <v>49</v>
      </c>
      <c r="C7669" s="144" t="s">
        <v>9219</v>
      </c>
      <c r="D7669" s="145">
        <v>0</v>
      </c>
      <c r="E7669" s="147">
        <v>43552</v>
      </c>
    </row>
    <row r="7670" spans="1:5" s="7" customFormat="1">
      <c r="A7670" s="7" t="s">
        <v>49</v>
      </c>
      <c r="C7670" s="144" t="s">
        <v>9220</v>
      </c>
      <c r="D7670" s="145">
        <v>0</v>
      </c>
      <c r="E7670" s="147">
        <v>43552</v>
      </c>
    </row>
    <row r="7671" spans="1:5" s="7" customFormat="1">
      <c r="A7671" s="7" t="s">
        <v>49</v>
      </c>
      <c r="C7671" s="144" t="s">
        <v>9221</v>
      </c>
      <c r="D7671" s="145">
        <v>0</v>
      </c>
      <c r="E7671" s="147">
        <v>43552</v>
      </c>
    </row>
    <row r="7672" spans="1:5" s="7" customFormat="1">
      <c r="A7672" s="7" t="s">
        <v>49</v>
      </c>
      <c r="C7672" s="144" t="s">
        <v>1721</v>
      </c>
      <c r="D7672" s="145">
        <v>22</v>
      </c>
      <c r="E7672" s="147">
        <v>43552</v>
      </c>
    </row>
    <row r="7673" spans="1:5" s="7" customFormat="1">
      <c r="A7673" s="7" t="s">
        <v>49</v>
      </c>
      <c r="C7673" s="144" t="s">
        <v>9222</v>
      </c>
      <c r="D7673" s="145">
        <v>0</v>
      </c>
      <c r="E7673" s="147">
        <v>43552</v>
      </c>
    </row>
    <row r="7674" spans="1:5" s="7" customFormat="1">
      <c r="A7674" s="7" t="s">
        <v>49</v>
      </c>
      <c r="C7674" s="144" t="s">
        <v>6650</v>
      </c>
      <c r="D7674" s="145">
        <v>0</v>
      </c>
      <c r="E7674" s="147">
        <v>43552</v>
      </c>
    </row>
    <row r="7675" spans="1:5" s="7" customFormat="1">
      <c r="A7675" s="7" t="s">
        <v>49</v>
      </c>
      <c r="C7675" s="144" t="s">
        <v>9223</v>
      </c>
      <c r="D7675" s="145">
        <v>0</v>
      </c>
      <c r="E7675" s="147">
        <v>43552</v>
      </c>
    </row>
    <row r="7676" spans="1:5" s="7" customFormat="1">
      <c r="A7676" s="7" t="s">
        <v>49</v>
      </c>
      <c r="C7676" s="144" t="s">
        <v>9680</v>
      </c>
      <c r="D7676" s="145">
        <v>0</v>
      </c>
      <c r="E7676" s="147">
        <v>43552</v>
      </c>
    </row>
    <row r="7677" spans="1:5" s="7" customFormat="1">
      <c r="A7677" s="7" t="s">
        <v>49</v>
      </c>
      <c r="C7677" s="144" t="s">
        <v>6540</v>
      </c>
      <c r="D7677" s="145">
        <v>290</v>
      </c>
      <c r="E7677" s="147">
        <v>43552</v>
      </c>
    </row>
    <row r="7678" spans="1:5" s="7" customFormat="1">
      <c r="A7678" s="7" t="s">
        <v>49</v>
      </c>
      <c r="C7678" s="144" t="s">
        <v>9224</v>
      </c>
      <c r="D7678" s="145">
        <v>0</v>
      </c>
      <c r="E7678" s="147">
        <v>43552</v>
      </c>
    </row>
    <row r="7679" spans="1:5" s="7" customFormat="1">
      <c r="A7679" s="7" t="s">
        <v>49</v>
      </c>
      <c r="C7679" s="144" t="s">
        <v>1595</v>
      </c>
      <c r="D7679" s="145">
        <v>123</v>
      </c>
      <c r="E7679" s="147">
        <v>43552</v>
      </c>
    </row>
    <row r="7680" spans="1:5" s="7" customFormat="1">
      <c r="A7680" s="7" t="s">
        <v>49</v>
      </c>
      <c r="C7680" s="144" t="s">
        <v>1599</v>
      </c>
      <c r="D7680" s="145">
        <v>155</v>
      </c>
      <c r="E7680" s="147">
        <v>43552</v>
      </c>
    </row>
    <row r="7681" spans="1:5" s="7" customFormat="1">
      <c r="A7681" s="7" t="s">
        <v>49</v>
      </c>
      <c r="C7681" s="144" t="s">
        <v>3771</v>
      </c>
      <c r="D7681" s="145">
        <v>145</v>
      </c>
      <c r="E7681" s="147">
        <v>43552</v>
      </c>
    </row>
    <row r="7682" spans="1:5" s="7" customFormat="1">
      <c r="A7682" s="7" t="s">
        <v>49</v>
      </c>
      <c r="C7682" s="144" t="s">
        <v>3772</v>
      </c>
      <c r="D7682" s="145">
        <v>311</v>
      </c>
      <c r="E7682" s="147">
        <v>43552</v>
      </c>
    </row>
    <row r="7683" spans="1:5" s="7" customFormat="1">
      <c r="A7683" s="7" t="s">
        <v>49</v>
      </c>
      <c r="C7683" s="144" t="s">
        <v>1602</v>
      </c>
      <c r="D7683" s="145">
        <v>1</v>
      </c>
      <c r="E7683" s="147">
        <v>43552</v>
      </c>
    </row>
    <row r="7684" spans="1:5" s="7" customFormat="1">
      <c r="A7684" s="7" t="s">
        <v>49</v>
      </c>
      <c r="C7684" s="144" t="s">
        <v>1606</v>
      </c>
      <c r="D7684" s="145">
        <v>611</v>
      </c>
      <c r="E7684" s="147">
        <v>43552</v>
      </c>
    </row>
    <row r="7685" spans="1:5" s="7" customFormat="1">
      <c r="A7685" s="7" t="s">
        <v>49</v>
      </c>
      <c r="C7685" s="144" t="s">
        <v>1610</v>
      </c>
      <c r="D7685" s="145">
        <v>265</v>
      </c>
      <c r="E7685" s="147">
        <v>43552</v>
      </c>
    </row>
    <row r="7686" spans="1:5" s="7" customFormat="1">
      <c r="A7686" s="7" t="s">
        <v>49</v>
      </c>
      <c r="C7686" s="144" t="s">
        <v>3773</v>
      </c>
      <c r="D7686" s="145">
        <v>46</v>
      </c>
      <c r="E7686" s="147">
        <v>43552</v>
      </c>
    </row>
    <row r="7687" spans="1:5" s="7" customFormat="1">
      <c r="A7687" s="7" t="s">
        <v>49</v>
      </c>
      <c r="C7687" s="144" t="s">
        <v>6226</v>
      </c>
      <c r="D7687" s="145">
        <v>169</v>
      </c>
      <c r="E7687" s="147">
        <v>43552</v>
      </c>
    </row>
    <row r="7688" spans="1:5" s="7" customFormat="1">
      <c r="A7688" s="7" t="s">
        <v>49</v>
      </c>
      <c r="C7688" s="144" t="s">
        <v>6228</v>
      </c>
      <c r="D7688" s="145">
        <v>0</v>
      </c>
      <c r="E7688" s="147">
        <v>43552</v>
      </c>
    </row>
    <row r="7689" spans="1:5" s="7" customFormat="1">
      <c r="A7689" s="7" t="s">
        <v>49</v>
      </c>
      <c r="C7689" s="144" t="s">
        <v>9225</v>
      </c>
      <c r="D7689" s="145">
        <v>0</v>
      </c>
      <c r="E7689" s="147">
        <v>43552</v>
      </c>
    </row>
    <row r="7690" spans="1:5" s="7" customFormat="1">
      <c r="A7690" s="7" t="s">
        <v>49</v>
      </c>
      <c r="C7690" s="144" t="s">
        <v>9226</v>
      </c>
      <c r="D7690" s="145">
        <v>0</v>
      </c>
      <c r="E7690" s="147">
        <v>43552</v>
      </c>
    </row>
    <row r="7691" spans="1:5" s="7" customFormat="1">
      <c r="A7691" s="7" t="s">
        <v>49</v>
      </c>
      <c r="C7691" s="144" t="s">
        <v>5970</v>
      </c>
      <c r="D7691" s="145">
        <v>0</v>
      </c>
      <c r="E7691" s="147">
        <v>43552</v>
      </c>
    </row>
    <row r="7692" spans="1:5" s="7" customFormat="1">
      <c r="A7692" s="7" t="s">
        <v>49</v>
      </c>
      <c r="C7692" s="144" t="s">
        <v>5206</v>
      </c>
      <c r="D7692" s="145">
        <v>3189</v>
      </c>
      <c r="E7692" s="147">
        <v>43552</v>
      </c>
    </row>
    <row r="7693" spans="1:5" s="7" customFormat="1">
      <c r="A7693" s="7" t="s">
        <v>49</v>
      </c>
      <c r="C7693" s="144" t="s">
        <v>5209</v>
      </c>
      <c r="D7693" s="145">
        <v>684</v>
      </c>
      <c r="E7693" s="147">
        <v>43552</v>
      </c>
    </row>
    <row r="7694" spans="1:5" s="7" customFormat="1">
      <c r="A7694" s="7" t="s">
        <v>49</v>
      </c>
      <c r="C7694" s="144" t="s">
        <v>5211</v>
      </c>
      <c r="D7694" s="145">
        <v>1292</v>
      </c>
      <c r="E7694" s="147">
        <v>43552</v>
      </c>
    </row>
    <row r="7695" spans="1:5" s="7" customFormat="1">
      <c r="A7695" s="7" t="s">
        <v>49</v>
      </c>
      <c r="C7695" s="144" t="s">
        <v>6656</v>
      </c>
      <c r="D7695" s="145">
        <v>0</v>
      </c>
      <c r="E7695" s="147">
        <v>43552</v>
      </c>
    </row>
    <row r="7696" spans="1:5" s="7" customFormat="1">
      <c r="A7696" s="7" t="s">
        <v>49</v>
      </c>
      <c r="C7696" s="144" t="s">
        <v>6658</v>
      </c>
      <c r="D7696" s="145">
        <v>131</v>
      </c>
      <c r="E7696" s="147">
        <v>43552</v>
      </c>
    </row>
    <row r="7697" spans="1:5" s="7" customFormat="1">
      <c r="A7697" s="7" t="s">
        <v>49</v>
      </c>
      <c r="C7697" s="144" t="s">
        <v>1723</v>
      </c>
      <c r="D7697" s="145">
        <v>12</v>
      </c>
      <c r="E7697" s="147">
        <v>43552</v>
      </c>
    </row>
    <row r="7698" spans="1:5" s="7" customFormat="1">
      <c r="A7698" s="7" t="s">
        <v>49</v>
      </c>
      <c r="C7698" s="144" t="s">
        <v>5980</v>
      </c>
      <c r="D7698" s="145">
        <v>61</v>
      </c>
      <c r="E7698" s="147">
        <v>43552</v>
      </c>
    </row>
    <row r="7699" spans="1:5" s="7" customFormat="1">
      <c r="A7699" s="7" t="s">
        <v>49</v>
      </c>
      <c r="C7699" s="144" t="s">
        <v>1726</v>
      </c>
      <c r="D7699" s="145">
        <v>53</v>
      </c>
      <c r="E7699" s="147">
        <v>43552</v>
      </c>
    </row>
    <row r="7700" spans="1:5" s="7" customFormat="1">
      <c r="A7700" s="7" t="s">
        <v>49</v>
      </c>
      <c r="C7700" s="144" t="s">
        <v>1729</v>
      </c>
      <c r="D7700" s="145">
        <v>57</v>
      </c>
      <c r="E7700" s="147">
        <v>43552</v>
      </c>
    </row>
    <row r="7701" spans="1:5" s="7" customFormat="1">
      <c r="A7701" s="7" t="s">
        <v>49</v>
      </c>
      <c r="C7701" s="144" t="s">
        <v>1645</v>
      </c>
      <c r="D7701" s="145">
        <v>0</v>
      </c>
      <c r="E7701" s="147">
        <v>43552</v>
      </c>
    </row>
    <row r="7702" spans="1:5" s="7" customFormat="1">
      <c r="A7702" s="7" t="s">
        <v>49</v>
      </c>
      <c r="C7702" s="144" t="s">
        <v>5983</v>
      </c>
      <c r="D7702" s="145">
        <v>56</v>
      </c>
      <c r="E7702" s="147">
        <v>43552</v>
      </c>
    </row>
    <row r="7703" spans="1:5" s="7" customFormat="1">
      <c r="A7703" s="7" t="s">
        <v>49</v>
      </c>
      <c r="C7703" s="144" t="s">
        <v>1732</v>
      </c>
      <c r="D7703" s="145">
        <v>54</v>
      </c>
      <c r="E7703" s="147">
        <v>43552</v>
      </c>
    </row>
    <row r="7704" spans="1:5" s="7" customFormat="1">
      <c r="A7704" s="7" t="s">
        <v>49</v>
      </c>
      <c r="C7704" s="144" t="s">
        <v>1736</v>
      </c>
      <c r="D7704" s="145">
        <v>35</v>
      </c>
      <c r="E7704" s="147">
        <v>43552</v>
      </c>
    </row>
    <row r="7705" spans="1:5" s="7" customFormat="1">
      <c r="A7705" s="7" t="s">
        <v>49</v>
      </c>
      <c r="C7705" s="144" t="s">
        <v>1739</v>
      </c>
      <c r="D7705" s="145">
        <v>0</v>
      </c>
      <c r="E7705" s="147">
        <v>43552</v>
      </c>
    </row>
    <row r="7706" spans="1:5" s="7" customFormat="1">
      <c r="A7706" s="7" t="s">
        <v>49</v>
      </c>
      <c r="C7706" s="144" t="s">
        <v>1742</v>
      </c>
      <c r="D7706" s="145">
        <v>62</v>
      </c>
      <c r="E7706" s="147">
        <v>43552</v>
      </c>
    </row>
    <row r="7707" spans="1:5" s="7" customFormat="1">
      <c r="A7707" s="7" t="s">
        <v>49</v>
      </c>
      <c r="C7707" s="144" t="s">
        <v>1745</v>
      </c>
      <c r="D7707" s="145">
        <v>28</v>
      </c>
      <c r="E7707" s="147">
        <v>43552</v>
      </c>
    </row>
    <row r="7708" spans="1:5" s="7" customFormat="1">
      <c r="A7708" s="7" t="s">
        <v>49</v>
      </c>
      <c r="C7708" s="144" t="s">
        <v>2960</v>
      </c>
      <c r="D7708" s="145">
        <v>285</v>
      </c>
      <c r="E7708" s="147">
        <v>43552</v>
      </c>
    </row>
    <row r="7709" spans="1:5" s="7" customFormat="1">
      <c r="A7709" s="7" t="s">
        <v>49</v>
      </c>
      <c r="C7709" s="144" t="s">
        <v>2964</v>
      </c>
      <c r="D7709" s="145">
        <v>137</v>
      </c>
      <c r="E7709" s="147">
        <v>43552</v>
      </c>
    </row>
    <row r="7710" spans="1:5" s="7" customFormat="1">
      <c r="A7710" s="7" t="s">
        <v>49</v>
      </c>
      <c r="C7710" s="144" t="s">
        <v>2967</v>
      </c>
      <c r="D7710" s="145">
        <v>213</v>
      </c>
      <c r="E7710" s="147">
        <v>43552</v>
      </c>
    </row>
    <row r="7711" spans="1:5" s="7" customFormat="1">
      <c r="A7711" s="7" t="s">
        <v>49</v>
      </c>
      <c r="C7711" s="144" t="s">
        <v>2970</v>
      </c>
      <c r="D7711" s="145">
        <v>321</v>
      </c>
      <c r="E7711" s="147">
        <v>43552</v>
      </c>
    </row>
    <row r="7712" spans="1:5" s="7" customFormat="1">
      <c r="A7712" s="7" t="s">
        <v>49</v>
      </c>
      <c r="C7712" s="144" t="s">
        <v>2973</v>
      </c>
      <c r="D7712" s="145">
        <v>3</v>
      </c>
      <c r="E7712" s="147">
        <v>43552</v>
      </c>
    </row>
    <row r="7713" spans="1:5" s="7" customFormat="1">
      <c r="A7713" s="7" t="s">
        <v>49</v>
      </c>
      <c r="C7713" s="144" t="s">
        <v>2976</v>
      </c>
      <c r="D7713" s="145">
        <v>243</v>
      </c>
      <c r="E7713" s="147">
        <v>43552</v>
      </c>
    </row>
    <row r="7714" spans="1:5" s="7" customFormat="1">
      <c r="A7714" s="7" t="s">
        <v>49</v>
      </c>
      <c r="C7714" s="144" t="s">
        <v>2979</v>
      </c>
      <c r="D7714" s="145">
        <v>101</v>
      </c>
      <c r="E7714" s="147">
        <v>43552</v>
      </c>
    </row>
    <row r="7715" spans="1:5" s="7" customFormat="1">
      <c r="A7715" s="7" t="s">
        <v>49</v>
      </c>
      <c r="C7715" s="144" t="s">
        <v>2982</v>
      </c>
      <c r="D7715" s="145">
        <v>139</v>
      </c>
      <c r="E7715" s="147">
        <v>43552</v>
      </c>
    </row>
    <row r="7716" spans="1:5" s="7" customFormat="1">
      <c r="A7716" s="7" t="s">
        <v>49</v>
      </c>
      <c r="C7716" s="144" t="s">
        <v>2988</v>
      </c>
      <c r="D7716" s="145">
        <v>311</v>
      </c>
      <c r="E7716" s="147">
        <v>43552</v>
      </c>
    </row>
    <row r="7717" spans="1:5" s="7" customFormat="1">
      <c r="A7717" s="7" t="s">
        <v>49</v>
      </c>
      <c r="C7717" s="144" t="s">
        <v>2991</v>
      </c>
      <c r="D7717" s="145">
        <v>123</v>
      </c>
      <c r="E7717" s="147">
        <v>43552</v>
      </c>
    </row>
    <row r="7718" spans="1:5" s="7" customFormat="1">
      <c r="A7718" s="7" t="s">
        <v>49</v>
      </c>
      <c r="C7718" s="144" t="s">
        <v>2994</v>
      </c>
      <c r="D7718" s="145">
        <v>108</v>
      </c>
      <c r="E7718" s="147">
        <v>43552</v>
      </c>
    </row>
    <row r="7719" spans="1:5" s="7" customFormat="1">
      <c r="A7719" s="7" t="s">
        <v>49</v>
      </c>
      <c r="C7719" s="144" t="s">
        <v>6714</v>
      </c>
      <c r="D7719" s="145">
        <v>7</v>
      </c>
      <c r="E7719" s="147">
        <v>43552</v>
      </c>
    </row>
    <row r="7720" spans="1:5" s="7" customFormat="1">
      <c r="A7720" s="7" t="s">
        <v>49</v>
      </c>
      <c r="C7720" s="144" t="s">
        <v>1467</v>
      </c>
      <c r="D7720" s="145">
        <v>91</v>
      </c>
      <c r="E7720" s="147">
        <v>43552</v>
      </c>
    </row>
    <row r="7721" spans="1:5" s="7" customFormat="1">
      <c r="A7721" s="7" t="s">
        <v>49</v>
      </c>
      <c r="C7721" s="144" t="s">
        <v>3774</v>
      </c>
      <c r="D7721" s="145">
        <v>68</v>
      </c>
      <c r="E7721" s="147">
        <v>43552</v>
      </c>
    </row>
    <row r="7722" spans="1:5" s="7" customFormat="1">
      <c r="A7722" s="7" t="s">
        <v>49</v>
      </c>
      <c r="C7722" s="144" t="s">
        <v>1472</v>
      </c>
      <c r="D7722" s="145">
        <v>41</v>
      </c>
      <c r="E7722" s="147">
        <v>43552</v>
      </c>
    </row>
    <row r="7723" spans="1:5" s="7" customFormat="1">
      <c r="A7723" s="7" t="s">
        <v>49</v>
      </c>
      <c r="C7723" s="144" t="s">
        <v>5997</v>
      </c>
      <c r="D7723" s="145">
        <v>14</v>
      </c>
      <c r="E7723" s="147">
        <v>43552</v>
      </c>
    </row>
    <row r="7724" spans="1:5" s="7" customFormat="1">
      <c r="A7724" s="7" t="s">
        <v>49</v>
      </c>
      <c r="C7724" s="144" t="s">
        <v>1749</v>
      </c>
      <c r="D7724" s="145">
        <v>66</v>
      </c>
      <c r="E7724" s="147">
        <v>43552</v>
      </c>
    </row>
    <row r="7725" spans="1:5" s="7" customFormat="1">
      <c r="A7725" s="7" t="s">
        <v>49</v>
      </c>
      <c r="C7725" s="144" t="s">
        <v>1753</v>
      </c>
      <c r="D7725" s="145">
        <v>49</v>
      </c>
      <c r="E7725" s="147">
        <v>43552</v>
      </c>
    </row>
    <row r="7726" spans="1:5" s="7" customFormat="1">
      <c r="A7726" s="7" t="s">
        <v>49</v>
      </c>
      <c r="C7726" s="144" t="s">
        <v>1756</v>
      </c>
      <c r="D7726" s="145">
        <v>100</v>
      </c>
      <c r="E7726" s="147">
        <v>43552</v>
      </c>
    </row>
    <row r="7727" spans="1:5" s="7" customFormat="1">
      <c r="A7727" s="7" t="s">
        <v>49</v>
      </c>
      <c r="C7727" s="144" t="s">
        <v>1759</v>
      </c>
      <c r="D7727" s="145">
        <v>31</v>
      </c>
      <c r="E7727" s="147">
        <v>43552</v>
      </c>
    </row>
    <row r="7728" spans="1:5" s="7" customFormat="1">
      <c r="A7728" s="7" t="s">
        <v>49</v>
      </c>
      <c r="C7728" s="144" t="s">
        <v>6728</v>
      </c>
      <c r="D7728" s="145">
        <v>22</v>
      </c>
      <c r="E7728" s="147">
        <v>43552</v>
      </c>
    </row>
    <row r="7729" spans="1:5" s="7" customFormat="1">
      <c r="A7729" s="7" t="s">
        <v>49</v>
      </c>
      <c r="C7729" s="144" t="s">
        <v>1762</v>
      </c>
      <c r="D7729" s="145">
        <v>43</v>
      </c>
      <c r="E7729" s="147">
        <v>43552</v>
      </c>
    </row>
    <row r="7730" spans="1:5" s="7" customFormat="1">
      <c r="A7730" s="7" t="s">
        <v>49</v>
      </c>
      <c r="C7730" s="144" t="s">
        <v>1765</v>
      </c>
      <c r="D7730" s="145">
        <v>68</v>
      </c>
      <c r="E7730" s="147">
        <v>43552</v>
      </c>
    </row>
    <row r="7731" spans="1:5" s="7" customFormat="1">
      <c r="A7731" s="7" t="s">
        <v>49</v>
      </c>
      <c r="C7731" s="144" t="s">
        <v>1768</v>
      </c>
      <c r="D7731" s="145">
        <v>42</v>
      </c>
      <c r="E7731" s="147">
        <v>43552</v>
      </c>
    </row>
    <row r="7732" spans="1:5" s="7" customFormat="1">
      <c r="A7732" s="7" t="s">
        <v>49</v>
      </c>
      <c r="C7732" s="144" t="s">
        <v>1770</v>
      </c>
      <c r="D7732" s="145">
        <v>72</v>
      </c>
      <c r="E7732" s="147">
        <v>43552</v>
      </c>
    </row>
    <row r="7733" spans="1:5" s="7" customFormat="1">
      <c r="A7733" s="7" t="s">
        <v>49</v>
      </c>
      <c r="C7733" s="144" t="s">
        <v>1773</v>
      </c>
      <c r="D7733" s="145">
        <v>107</v>
      </c>
      <c r="E7733" s="147">
        <v>43552</v>
      </c>
    </row>
    <row r="7734" spans="1:5" s="7" customFormat="1">
      <c r="A7734" s="7" t="s">
        <v>49</v>
      </c>
      <c r="C7734" s="144" t="s">
        <v>1776</v>
      </c>
      <c r="D7734" s="145">
        <v>88</v>
      </c>
      <c r="E7734" s="147">
        <v>43552</v>
      </c>
    </row>
    <row r="7735" spans="1:5" s="7" customFormat="1">
      <c r="A7735" s="7" t="s">
        <v>49</v>
      </c>
      <c r="C7735" s="144" t="s">
        <v>1779</v>
      </c>
      <c r="D7735" s="145">
        <v>56</v>
      </c>
      <c r="E7735" s="147">
        <v>43552</v>
      </c>
    </row>
    <row r="7736" spans="1:5" s="7" customFormat="1">
      <c r="A7736" s="7" t="s">
        <v>49</v>
      </c>
      <c r="C7736" s="144" t="s">
        <v>1782</v>
      </c>
      <c r="D7736" s="145">
        <v>18</v>
      </c>
      <c r="E7736" s="147">
        <v>43552</v>
      </c>
    </row>
    <row r="7737" spans="1:5" s="7" customFormat="1">
      <c r="A7737" s="7" t="s">
        <v>49</v>
      </c>
      <c r="C7737" s="144" t="s">
        <v>1785</v>
      </c>
      <c r="D7737" s="145">
        <v>29</v>
      </c>
      <c r="E7737" s="147">
        <v>43552</v>
      </c>
    </row>
    <row r="7738" spans="1:5" s="7" customFormat="1">
      <c r="A7738" s="7" t="s">
        <v>49</v>
      </c>
      <c r="C7738" s="144" t="s">
        <v>1789</v>
      </c>
      <c r="D7738" s="145">
        <v>24</v>
      </c>
      <c r="E7738" s="147">
        <v>43552</v>
      </c>
    </row>
    <row r="7739" spans="1:5" s="7" customFormat="1">
      <c r="A7739" s="7" t="s">
        <v>49</v>
      </c>
      <c r="C7739" s="144" t="s">
        <v>1792</v>
      </c>
      <c r="D7739" s="145">
        <v>15</v>
      </c>
      <c r="E7739" s="147">
        <v>43552</v>
      </c>
    </row>
    <row r="7740" spans="1:5" s="7" customFormat="1">
      <c r="A7740" s="7" t="s">
        <v>49</v>
      </c>
      <c r="C7740" s="144" t="s">
        <v>1796</v>
      </c>
      <c r="D7740" s="145">
        <v>49</v>
      </c>
      <c r="E7740" s="147">
        <v>43552</v>
      </c>
    </row>
    <row r="7741" spans="1:5" s="7" customFormat="1">
      <c r="A7741" s="7" t="s">
        <v>49</v>
      </c>
      <c r="C7741" s="144" t="s">
        <v>1799</v>
      </c>
      <c r="D7741" s="145">
        <v>24</v>
      </c>
      <c r="E7741" s="147">
        <v>43552</v>
      </c>
    </row>
    <row r="7742" spans="1:5" s="7" customFormat="1">
      <c r="A7742" s="7" t="s">
        <v>49</v>
      </c>
      <c r="C7742" s="144" t="s">
        <v>1802</v>
      </c>
      <c r="D7742" s="145">
        <v>44</v>
      </c>
      <c r="E7742" s="147">
        <v>43552</v>
      </c>
    </row>
    <row r="7743" spans="1:5" s="7" customFormat="1">
      <c r="A7743" s="7" t="s">
        <v>49</v>
      </c>
      <c r="C7743" s="144" t="s">
        <v>1805</v>
      </c>
      <c r="D7743" s="145">
        <v>3</v>
      </c>
      <c r="E7743" s="147">
        <v>43552</v>
      </c>
    </row>
    <row r="7744" spans="1:5" s="7" customFormat="1">
      <c r="A7744" s="7" t="s">
        <v>49</v>
      </c>
      <c r="C7744" s="144" t="s">
        <v>1808</v>
      </c>
      <c r="D7744" s="145">
        <v>81</v>
      </c>
      <c r="E7744" s="147">
        <v>43552</v>
      </c>
    </row>
    <row r="7745" spans="1:5" s="7" customFormat="1">
      <c r="A7745" s="7" t="s">
        <v>49</v>
      </c>
      <c r="C7745" s="144" t="s">
        <v>1811</v>
      </c>
      <c r="D7745" s="145">
        <v>11</v>
      </c>
      <c r="E7745" s="147">
        <v>43552</v>
      </c>
    </row>
    <row r="7746" spans="1:5" s="7" customFormat="1">
      <c r="A7746" s="7" t="s">
        <v>49</v>
      </c>
      <c r="C7746" s="144" t="s">
        <v>1815</v>
      </c>
      <c r="D7746" s="145">
        <v>16</v>
      </c>
      <c r="E7746" s="147">
        <v>43552</v>
      </c>
    </row>
    <row r="7747" spans="1:5" s="7" customFormat="1">
      <c r="A7747" s="7" t="s">
        <v>49</v>
      </c>
      <c r="C7747" s="144" t="s">
        <v>1818</v>
      </c>
      <c r="D7747" s="145">
        <v>9</v>
      </c>
      <c r="E7747" s="147">
        <v>43552</v>
      </c>
    </row>
    <row r="7748" spans="1:5" s="7" customFormat="1">
      <c r="A7748" s="7" t="s">
        <v>49</v>
      </c>
      <c r="C7748" s="144" t="s">
        <v>1821</v>
      </c>
      <c r="D7748" s="145">
        <v>15</v>
      </c>
      <c r="E7748" s="147">
        <v>43552</v>
      </c>
    </row>
    <row r="7749" spans="1:5" s="7" customFormat="1">
      <c r="A7749" s="7" t="s">
        <v>49</v>
      </c>
      <c r="C7749" s="144" t="s">
        <v>1824</v>
      </c>
      <c r="D7749" s="145">
        <v>24</v>
      </c>
      <c r="E7749" s="147">
        <v>43552</v>
      </c>
    </row>
    <row r="7750" spans="1:5" s="7" customFormat="1">
      <c r="A7750" s="7" t="s">
        <v>49</v>
      </c>
      <c r="C7750" s="144" t="s">
        <v>1827</v>
      </c>
      <c r="D7750" s="145">
        <v>15</v>
      </c>
      <c r="E7750" s="147">
        <v>43552</v>
      </c>
    </row>
    <row r="7751" spans="1:5" s="7" customFormat="1">
      <c r="A7751" s="7" t="s">
        <v>49</v>
      </c>
      <c r="C7751" s="144" t="s">
        <v>1830</v>
      </c>
      <c r="D7751" s="145">
        <v>25</v>
      </c>
      <c r="E7751" s="147">
        <v>43552</v>
      </c>
    </row>
    <row r="7752" spans="1:5" s="7" customFormat="1">
      <c r="A7752" s="7" t="s">
        <v>49</v>
      </c>
      <c r="C7752" s="144" t="s">
        <v>1833</v>
      </c>
      <c r="D7752" s="145">
        <v>15</v>
      </c>
      <c r="E7752" s="147">
        <v>43552</v>
      </c>
    </row>
    <row r="7753" spans="1:5" s="7" customFormat="1">
      <c r="A7753" s="7" t="s">
        <v>49</v>
      </c>
      <c r="C7753" s="144" t="s">
        <v>1836</v>
      </c>
      <c r="D7753" s="145">
        <v>5</v>
      </c>
      <c r="E7753" s="147">
        <v>43552</v>
      </c>
    </row>
    <row r="7754" spans="1:5" s="7" customFormat="1">
      <c r="A7754" s="7" t="s">
        <v>49</v>
      </c>
      <c r="C7754" s="144" t="s">
        <v>1839</v>
      </c>
      <c r="D7754" s="145">
        <v>7</v>
      </c>
      <c r="E7754" s="147">
        <v>43552</v>
      </c>
    </row>
    <row r="7755" spans="1:5" s="7" customFormat="1">
      <c r="A7755" s="7" t="s">
        <v>49</v>
      </c>
      <c r="C7755" s="144" t="s">
        <v>1843</v>
      </c>
      <c r="D7755" s="145">
        <v>0</v>
      </c>
      <c r="E7755" s="147">
        <v>43552</v>
      </c>
    </row>
    <row r="7756" spans="1:5" s="7" customFormat="1">
      <c r="A7756" s="7" t="s">
        <v>49</v>
      </c>
      <c r="C7756" s="144" t="s">
        <v>1846</v>
      </c>
      <c r="D7756" s="145">
        <v>0</v>
      </c>
      <c r="E7756" s="147">
        <v>43552</v>
      </c>
    </row>
    <row r="7757" spans="1:5" s="7" customFormat="1">
      <c r="A7757" s="7" t="s">
        <v>49</v>
      </c>
      <c r="C7757" s="144" t="s">
        <v>1849</v>
      </c>
      <c r="D7757" s="145">
        <v>7</v>
      </c>
      <c r="E7757" s="147">
        <v>43552</v>
      </c>
    </row>
    <row r="7758" spans="1:5" s="7" customFormat="1">
      <c r="A7758" s="7" t="s">
        <v>49</v>
      </c>
      <c r="C7758" s="144" t="s">
        <v>1852</v>
      </c>
      <c r="D7758" s="145">
        <v>9</v>
      </c>
      <c r="E7758" s="147">
        <v>43552</v>
      </c>
    </row>
    <row r="7759" spans="1:5" s="7" customFormat="1">
      <c r="A7759" s="7" t="s">
        <v>49</v>
      </c>
      <c r="C7759" s="144" t="s">
        <v>5999</v>
      </c>
      <c r="D7759" s="145">
        <v>157</v>
      </c>
      <c r="E7759" s="147">
        <v>43552</v>
      </c>
    </row>
    <row r="7760" spans="1:5" s="7" customFormat="1">
      <c r="A7760" s="7" t="s">
        <v>49</v>
      </c>
      <c r="C7760" s="144" t="s">
        <v>6001</v>
      </c>
      <c r="D7760" s="145">
        <v>216</v>
      </c>
      <c r="E7760" s="147">
        <v>43552</v>
      </c>
    </row>
    <row r="7761" spans="1:5" s="7" customFormat="1">
      <c r="A7761" s="7" t="s">
        <v>49</v>
      </c>
      <c r="C7761" s="144" t="s">
        <v>1475</v>
      </c>
      <c r="D7761" s="145">
        <v>39</v>
      </c>
      <c r="E7761" s="147">
        <v>43552</v>
      </c>
    </row>
    <row r="7762" spans="1:5" s="7" customFormat="1">
      <c r="A7762" s="7" t="s">
        <v>49</v>
      </c>
      <c r="C7762" s="144" t="s">
        <v>6005</v>
      </c>
      <c r="D7762" s="145">
        <v>65</v>
      </c>
      <c r="E7762" s="147">
        <v>43552</v>
      </c>
    </row>
    <row r="7763" spans="1:5" s="7" customFormat="1">
      <c r="A7763" s="7" t="s">
        <v>49</v>
      </c>
      <c r="C7763" s="144" t="s">
        <v>1478</v>
      </c>
      <c r="D7763" s="145">
        <v>519</v>
      </c>
      <c r="E7763" s="147">
        <v>43552</v>
      </c>
    </row>
    <row r="7764" spans="1:5" s="7" customFormat="1">
      <c r="A7764" s="7" t="s">
        <v>49</v>
      </c>
      <c r="C7764" s="144" t="s">
        <v>1855</v>
      </c>
      <c r="D7764" s="145">
        <v>131</v>
      </c>
      <c r="E7764" s="147">
        <v>43552</v>
      </c>
    </row>
    <row r="7765" spans="1:5" s="7" customFormat="1">
      <c r="A7765" s="7" t="s">
        <v>49</v>
      </c>
      <c r="C7765" s="144" t="s">
        <v>1859</v>
      </c>
      <c r="D7765" s="145">
        <v>89</v>
      </c>
      <c r="E7765" s="147">
        <v>43552</v>
      </c>
    </row>
    <row r="7766" spans="1:5" s="7" customFormat="1">
      <c r="A7766" s="7" t="s">
        <v>49</v>
      </c>
      <c r="C7766" s="144" t="s">
        <v>1862</v>
      </c>
      <c r="D7766" s="145">
        <v>120</v>
      </c>
      <c r="E7766" s="147">
        <v>43552</v>
      </c>
    </row>
    <row r="7767" spans="1:5" s="7" customFormat="1">
      <c r="A7767" s="7" t="s">
        <v>49</v>
      </c>
      <c r="C7767" s="144" t="s">
        <v>1865</v>
      </c>
      <c r="D7767" s="145">
        <v>132</v>
      </c>
      <c r="E7767" s="147">
        <v>43552</v>
      </c>
    </row>
    <row r="7768" spans="1:5" s="7" customFormat="1">
      <c r="A7768" s="7" t="s">
        <v>49</v>
      </c>
      <c r="C7768" s="144" t="s">
        <v>1868</v>
      </c>
      <c r="D7768" s="145">
        <v>105</v>
      </c>
      <c r="E7768" s="147">
        <v>43552</v>
      </c>
    </row>
    <row r="7769" spans="1:5" s="7" customFormat="1">
      <c r="A7769" s="7" t="s">
        <v>49</v>
      </c>
      <c r="C7769" s="144" t="s">
        <v>1871</v>
      </c>
      <c r="D7769" s="145">
        <v>0</v>
      </c>
      <c r="E7769" s="147">
        <v>43552</v>
      </c>
    </row>
    <row r="7770" spans="1:5" s="7" customFormat="1">
      <c r="A7770" s="7" t="s">
        <v>49</v>
      </c>
      <c r="C7770" s="144" t="s">
        <v>1874</v>
      </c>
      <c r="D7770" s="145">
        <v>90</v>
      </c>
      <c r="E7770" s="147">
        <v>43552</v>
      </c>
    </row>
    <row r="7771" spans="1:5" s="7" customFormat="1">
      <c r="A7771" s="7" t="s">
        <v>49</v>
      </c>
      <c r="C7771" s="144" t="s">
        <v>1877</v>
      </c>
      <c r="D7771" s="145">
        <v>281</v>
      </c>
      <c r="E7771" s="147">
        <v>43552</v>
      </c>
    </row>
    <row r="7772" spans="1:5" s="7" customFormat="1">
      <c r="A7772" s="7" t="s">
        <v>49</v>
      </c>
      <c r="C7772" s="144" t="s">
        <v>1880</v>
      </c>
      <c r="D7772" s="145">
        <v>10</v>
      </c>
      <c r="E7772" s="147">
        <v>43552</v>
      </c>
    </row>
    <row r="7773" spans="1:5" s="7" customFormat="1">
      <c r="A7773" s="7" t="s">
        <v>49</v>
      </c>
      <c r="C7773" s="144" t="s">
        <v>1883</v>
      </c>
      <c r="D7773" s="145">
        <v>90</v>
      </c>
      <c r="E7773" s="147">
        <v>43552</v>
      </c>
    </row>
    <row r="7774" spans="1:5" s="7" customFormat="1">
      <c r="A7774" s="7" t="s">
        <v>49</v>
      </c>
      <c r="C7774" s="144" t="s">
        <v>1482</v>
      </c>
      <c r="D7774" s="145">
        <v>0</v>
      </c>
      <c r="E7774" s="147">
        <v>43552</v>
      </c>
    </row>
    <row r="7775" spans="1:5" s="7" customFormat="1">
      <c r="A7775" s="7" t="s">
        <v>49</v>
      </c>
      <c r="C7775" s="144" t="s">
        <v>1486</v>
      </c>
      <c r="D7775" s="145">
        <v>8</v>
      </c>
      <c r="E7775" s="147">
        <v>43552</v>
      </c>
    </row>
    <row r="7776" spans="1:5" s="7" customFormat="1">
      <c r="A7776" s="7" t="s">
        <v>49</v>
      </c>
      <c r="C7776" s="144" t="s">
        <v>1489</v>
      </c>
      <c r="D7776" s="145">
        <v>0</v>
      </c>
      <c r="E7776" s="147">
        <v>43552</v>
      </c>
    </row>
    <row r="7777" spans="1:5" s="7" customFormat="1">
      <c r="A7777" s="7" t="s">
        <v>49</v>
      </c>
      <c r="C7777" s="144" t="s">
        <v>1887</v>
      </c>
      <c r="D7777" s="145">
        <v>8</v>
      </c>
      <c r="E7777" s="147">
        <v>43552</v>
      </c>
    </row>
    <row r="7778" spans="1:5" s="7" customFormat="1">
      <c r="A7778" s="7" t="s">
        <v>49</v>
      </c>
      <c r="C7778" s="144" t="s">
        <v>1891</v>
      </c>
      <c r="D7778" s="145">
        <v>26</v>
      </c>
      <c r="E7778" s="147">
        <v>43552</v>
      </c>
    </row>
    <row r="7779" spans="1:5" s="7" customFormat="1">
      <c r="A7779" s="7" t="s">
        <v>49</v>
      </c>
      <c r="C7779" s="144" t="s">
        <v>1894</v>
      </c>
      <c r="D7779" s="145">
        <v>35</v>
      </c>
      <c r="E7779" s="147">
        <v>43552</v>
      </c>
    </row>
    <row r="7780" spans="1:5" s="7" customFormat="1">
      <c r="A7780" s="7" t="s">
        <v>49</v>
      </c>
      <c r="C7780" s="144" t="s">
        <v>1897</v>
      </c>
      <c r="D7780" s="145">
        <v>60</v>
      </c>
      <c r="E7780" s="147">
        <v>43552</v>
      </c>
    </row>
    <row r="7781" spans="1:5" s="7" customFormat="1">
      <c r="A7781" s="7" t="s">
        <v>49</v>
      </c>
      <c r="C7781" s="144" t="s">
        <v>3394</v>
      </c>
      <c r="D7781" s="145">
        <v>46</v>
      </c>
      <c r="E7781" s="147">
        <v>43552</v>
      </c>
    </row>
    <row r="7782" spans="1:5" s="7" customFormat="1">
      <c r="A7782" s="7" t="s">
        <v>49</v>
      </c>
      <c r="C7782" s="144" t="s">
        <v>6814</v>
      </c>
      <c r="D7782" s="145">
        <v>11</v>
      </c>
      <c r="E7782" s="147">
        <v>43552</v>
      </c>
    </row>
    <row r="7783" spans="1:5" s="7" customFormat="1">
      <c r="A7783" s="7" t="s">
        <v>49</v>
      </c>
      <c r="C7783" s="144" t="s">
        <v>6816</v>
      </c>
      <c r="D7783" s="145">
        <v>44</v>
      </c>
      <c r="E7783" s="147">
        <v>43552</v>
      </c>
    </row>
    <row r="7784" spans="1:5" s="7" customFormat="1">
      <c r="A7784" s="7" t="s">
        <v>49</v>
      </c>
      <c r="C7784" s="144" t="s">
        <v>6818</v>
      </c>
      <c r="D7784" s="145">
        <v>22</v>
      </c>
      <c r="E7784" s="147">
        <v>43552</v>
      </c>
    </row>
    <row r="7785" spans="1:5" s="7" customFormat="1">
      <c r="A7785" s="7" t="s">
        <v>49</v>
      </c>
      <c r="C7785" s="144" t="s">
        <v>6820</v>
      </c>
      <c r="D7785" s="145">
        <v>23</v>
      </c>
      <c r="E7785" s="147">
        <v>43552</v>
      </c>
    </row>
    <row r="7786" spans="1:5" s="7" customFormat="1">
      <c r="A7786" s="7" t="s">
        <v>49</v>
      </c>
      <c r="C7786" s="144" t="s">
        <v>3775</v>
      </c>
      <c r="D7786" s="145">
        <v>8</v>
      </c>
      <c r="E7786" s="147">
        <v>43552</v>
      </c>
    </row>
    <row r="7787" spans="1:5" s="7" customFormat="1">
      <c r="A7787" s="7" t="s">
        <v>49</v>
      </c>
      <c r="C7787" s="144" t="s">
        <v>6823</v>
      </c>
      <c r="D7787" s="145">
        <v>3</v>
      </c>
      <c r="E7787" s="147">
        <v>43552</v>
      </c>
    </row>
    <row r="7788" spans="1:5" s="7" customFormat="1">
      <c r="A7788" s="7" t="s">
        <v>49</v>
      </c>
      <c r="C7788" s="144" t="s">
        <v>6825</v>
      </c>
      <c r="D7788" s="145">
        <v>0</v>
      </c>
      <c r="E7788" s="147">
        <v>43552</v>
      </c>
    </row>
    <row r="7789" spans="1:5" s="7" customFormat="1">
      <c r="A7789" s="7" t="s">
        <v>49</v>
      </c>
      <c r="C7789" s="144" t="s">
        <v>6827</v>
      </c>
      <c r="D7789" s="145">
        <v>0</v>
      </c>
      <c r="E7789" s="147">
        <v>43552</v>
      </c>
    </row>
    <row r="7790" spans="1:5" s="7" customFormat="1">
      <c r="A7790" s="7" t="s">
        <v>49</v>
      </c>
      <c r="C7790" s="144" t="s">
        <v>1902</v>
      </c>
      <c r="D7790" s="145">
        <v>16</v>
      </c>
      <c r="E7790" s="147">
        <v>43552</v>
      </c>
    </row>
    <row r="7791" spans="1:5" s="7" customFormat="1">
      <c r="A7791" s="7" t="s">
        <v>49</v>
      </c>
      <c r="C7791" s="144" t="s">
        <v>6831</v>
      </c>
      <c r="D7791" s="145">
        <v>11</v>
      </c>
      <c r="E7791" s="147">
        <v>43552</v>
      </c>
    </row>
    <row r="7792" spans="1:5" s="7" customFormat="1">
      <c r="A7792" s="7" t="s">
        <v>49</v>
      </c>
      <c r="C7792" s="144" t="s">
        <v>1905</v>
      </c>
      <c r="D7792" s="145">
        <v>0</v>
      </c>
      <c r="E7792" s="147">
        <v>43552</v>
      </c>
    </row>
    <row r="7793" spans="1:5" s="7" customFormat="1">
      <c r="A7793" s="7" t="s">
        <v>49</v>
      </c>
      <c r="C7793" s="144" t="s">
        <v>1908</v>
      </c>
      <c r="D7793" s="145">
        <v>3</v>
      </c>
      <c r="E7793" s="147">
        <v>43552</v>
      </c>
    </row>
    <row r="7794" spans="1:5" s="7" customFormat="1">
      <c r="A7794" s="7" t="s">
        <v>49</v>
      </c>
      <c r="C7794" s="144" t="s">
        <v>6837</v>
      </c>
      <c r="D7794" s="145">
        <v>0</v>
      </c>
      <c r="E7794" s="147">
        <v>43552</v>
      </c>
    </row>
    <row r="7795" spans="1:5" s="7" customFormat="1">
      <c r="A7795" s="7" t="s">
        <v>49</v>
      </c>
      <c r="C7795" s="144" t="s">
        <v>1911</v>
      </c>
      <c r="D7795" s="145">
        <v>94</v>
      </c>
      <c r="E7795" s="147">
        <v>43552</v>
      </c>
    </row>
    <row r="7796" spans="1:5" s="7" customFormat="1">
      <c r="A7796" s="7" t="s">
        <v>49</v>
      </c>
      <c r="C7796" s="144" t="s">
        <v>1914</v>
      </c>
      <c r="D7796" s="145">
        <v>95</v>
      </c>
      <c r="E7796" s="147">
        <v>43552</v>
      </c>
    </row>
    <row r="7797" spans="1:5" s="7" customFormat="1">
      <c r="A7797" s="7" t="s">
        <v>49</v>
      </c>
      <c r="C7797" s="144" t="s">
        <v>1917</v>
      </c>
      <c r="D7797" s="145">
        <v>230</v>
      </c>
      <c r="E7797" s="147">
        <v>43552</v>
      </c>
    </row>
    <row r="7798" spans="1:5" s="7" customFormat="1">
      <c r="A7798" s="7" t="s">
        <v>49</v>
      </c>
      <c r="C7798" s="144" t="s">
        <v>1920</v>
      </c>
      <c r="D7798" s="145">
        <v>128</v>
      </c>
      <c r="E7798" s="147">
        <v>43552</v>
      </c>
    </row>
    <row r="7799" spans="1:5" s="7" customFormat="1">
      <c r="A7799" s="7" t="s">
        <v>49</v>
      </c>
      <c r="C7799" s="144" t="s">
        <v>1613</v>
      </c>
      <c r="D7799" s="145">
        <v>0</v>
      </c>
      <c r="E7799" s="147">
        <v>43552</v>
      </c>
    </row>
    <row r="7800" spans="1:5" s="7" customFormat="1">
      <c r="A7800" s="7" t="s">
        <v>49</v>
      </c>
      <c r="C7800" s="144" t="s">
        <v>1617</v>
      </c>
      <c r="D7800" s="145">
        <v>68</v>
      </c>
      <c r="E7800" s="147">
        <v>43552</v>
      </c>
    </row>
    <row r="7801" spans="1:5" s="7" customFormat="1">
      <c r="A7801" s="7" t="s">
        <v>49</v>
      </c>
      <c r="C7801" s="144" t="s">
        <v>1620</v>
      </c>
      <c r="D7801" s="145">
        <v>26</v>
      </c>
      <c r="E7801" s="147">
        <v>43552</v>
      </c>
    </row>
    <row r="7802" spans="1:5" s="7" customFormat="1">
      <c r="A7802" s="7" t="s">
        <v>49</v>
      </c>
      <c r="C7802" s="144" t="s">
        <v>1623</v>
      </c>
      <c r="D7802" s="145">
        <v>40</v>
      </c>
      <c r="E7802" s="147">
        <v>43552</v>
      </c>
    </row>
    <row r="7803" spans="1:5" s="7" customFormat="1">
      <c r="A7803" s="7" t="s">
        <v>49</v>
      </c>
      <c r="C7803" s="144" t="s">
        <v>1626</v>
      </c>
      <c r="D7803" s="145">
        <v>18</v>
      </c>
      <c r="E7803" s="147">
        <v>43552</v>
      </c>
    </row>
    <row r="7804" spans="1:5" s="7" customFormat="1">
      <c r="A7804" s="7" t="s">
        <v>49</v>
      </c>
      <c r="C7804" s="144" t="s">
        <v>1632</v>
      </c>
      <c r="D7804" s="145">
        <v>41</v>
      </c>
      <c r="E7804" s="147">
        <v>43552</v>
      </c>
    </row>
    <row r="7805" spans="1:5" s="7" customFormat="1">
      <c r="A7805" s="7" t="s">
        <v>49</v>
      </c>
      <c r="C7805" s="144" t="s">
        <v>1635</v>
      </c>
      <c r="D7805" s="145">
        <v>0</v>
      </c>
      <c r="E7805" s="147">
        <v>43552</v>
      </c>
    </row>
    <row r="7806" spans="1:5" s="7" customFormat="1">
      <c r="A7806" s="7" t="s">
        <v>49</v>
      </c>
      <c r="C7806" s="144" t="s">
        <v>1638</v>
      </c>
      <c r="D7806" s="145">
        <v>18</v>
      </c>
      <c r="E7806" s="147">
        <v>43552</v>
      </c>
    </row>
    <row r="7807" spans="1:5" s="7" customFormat="1">
      <c r="A7807" s="7" t="s">
        <v>49</v>
      </c>
      <c r="C7807" s="144" t="s">
        <v>6250</v>
      </c>
      <c r="D7807" s="145">
        <v>105</v>
      </c>
      <c r="E7807" s="147">
        <v>43552</v>
      </c>
    </row>
    <row r="7808" spans="1:5" s="7" customFormat="1">
      <c r="A7808" s="7" t="s">
        <v>49</v>
      </c>
      <c r="C7808" s="144" t="s">
        <v>1641</v>
      </c>
      <c r="D7808" s="145">
        <v>87</v>
      </c>
      <c r="E7808" s="147">
        <v>43552</v>
      </c>
    </row>
    <row r="7809" spans="1:5" s="7" customFormat="1">
      <c r="A7809" s="7" t="s">
        <v>49</v>
      </c>
      <c r="C7809" s="144" t="s">
        <v>3866</v>
      </c>
      <c r="D7809" s="145">
        <v>61</v>
      </c>
      <c r="E7809" s="147">
        <v>43552</v>
      </c>
    </row>
    <row r="7810" spans="1:5" s="7" customFormat="1">
      <c r="A7810" s="7" t="s">
        <v>49</v>
      </c>
      <c r="C7810" s="144" t="s">
        <v>7982</v>
      </c>
      <c r="D7810" s="145">
        <v>40</v>
      </c>
      <c r="E7810" s="147">
        <v>43552</v>
      </c>
    </row>
    <row r="7811" spans="1:5" s="7" customFormat="1">
      <c r="A7811" s="7" t="s">
        <v>49</v>
      </c>
      <c r="C7811" s="144" t="s">
        <v>7985</v>
      </c>
      <c r="D7811" s="145">
        <v>61</v>
      </c>
      <c r="E7811" s="147">
        <v>43552</v>
      </c>
    </row>
    <row r="7812" spans="1:5" s="7" customFormat="1">
      <c r="A7812" s="7" t="s">
        <v>49</v>
      </c>
      <c r="C7812" s="144" t="s">
        <v>3776</v>
      </c>
      <c r="D7812" s="145">
        <v>100</v>
      </c>
      <c r="E7812" s="147">
        <v>43552</v>
      </c>
    </row>
    <row r="7813" spans="1:5" s="7" customFormat="1">
      <c r="A7813" s="7" t="s">
        <v>49</v>
      </c>
      <c r="C7813" s="144" t="s">
        <v>9227</v>
      </c>
      <c r="D7813" s="145">
        <v>0</v>
      </c>
      <c r="E7813" s="147">
        <v>43552</v>
      </c>
    </row>
    <row r="7814" spans="1:5" s="7" customFormat="1">
      <c r="A7814" s="7" t="s">
        <v>49</v>
      </c>
      <c r="C7814" s="144" t="s">
        <v>9228</v>
      </c>
      <c r="D7814" s="145">
        <v>0</v>
      </c>
      <c r="E7814" s="147">
        <v>43552</v>
      </c>
    </row>
    <row r="7815" spans="1:5" s="7" customFormat="1">
      <c r="A7815" s="7" t="s">
        <v>49</v>
      </c>
      <c r="C7815" s="144" t="s">
        <v>2997</v>
      </c>
      <c r="D7815" s="145">
        <v>91</v>
      </c>
      <c r="E7815" s="147">
        <v>43552</v>
      </c>
    </row>
    <row r="7816" spans="1:5" s="7" customFormat="1">
      <c r="A7816" s="7" t="s">
        <v>49</v>
      </c>
      <c r="C7816" s="144" t="s">
        <v>3001</v>
      </c>
      <c r="D7816" s="145">
        <v>64</v>
      </c>
      <c r="E7816" s="147">
        <v>43552</v>
      </c>
    </row>
    <row r="7817" spans="1:5" s="7" customFormat="1">
      <c r="A7817" s="7" t="s">
        <v>49</v>
      </c>
      <c r="C7817" s="144" t="s">
        <v>3004</v>
      </c>
      <c r="D7817" s="145">
        <v>80</v>
      </c>
      <c r="E7817" s="147">
        <v>43552</v>
      </c>
    </row>
    <row r="7818" spans="1:5" s="7" customFormat="1">
      <c r="A7818" s="7" t="s">
        <v>49</v>
      </c>
      <c r="C7818" s="144" t="s">
        <v>3007</v>
      </c>
      <c r="D7818" s="145">
        <v>223</v>
      </c>
      <c r="E7818" s="147">
        <v>43552</v>
      </c>
    </row>
    <row r="7819" spans="1:5" s="7" customFormat="1">
      <c r="A7819" s="7" t="s">
        <v>49</v>
      </c>
      <c r="C7819" s="144" t="s">
        <v>3011</v>
      </c>
      <c r="D7819" s="145">
        <v>140</v>
      </c>
      <c r="E7819" s="147">
        <v>43552</v>
      </c>
    </row>
    <row r="7820" spans="1:5" s="7" customFormat="1">
      <c r="A7820" s="7" t="s">
        <v>49</v>
      </c>
      <c r="C7820" s="144" t="s">
        <v>3014</v>
      </c>
      <c r="D7820" s="145">
        <v>44</v>
      </c>
      <c r="E7820" s="147">
        <v>43552</v>
      </c>
    </row>
    <row r="7821" spans="1:5" s="7" customFormat="1">
      <c r="A7821" s="7" t="s">
        <v>49</v>
      </c>
      <c r="C7821" s="144" t="s">
        <v>3018</v>
      </c>
      <c r="D7821" s="145">
        <v>168</v>
      </c>
      <c r="E7821" s="147">
        <v>43552</v>
      </c>
    </row>
    <row r="7822" spans="1:5" s="7" customFormat="1">
      <c r="A7822" s="7" t="s">
        <v>49</v>
      </c>
      <c r="C7822" s="144" t="s">
        <v>8811</v>
      </c>
      <c r="D7822" s="145">
        <v>0</v>
      </c>
      <c r="E7822" s="147">
        <v>43552</v>
      </c>
    </row>
    <row r="7823" spans="1:5" s="7" customFormat="1">
      <c r="A7823" s="7" t="s">
        <v>49</v>
      </c>
      <c r="C7823" s="144" t="s">
        <v>8814</v>
      </c>
      <c r="D7823" s="145">
        <v>0</v>
      </c>
      <c r="E7823" s="147">
        <v>43552</v>
      </c>
    </row>
    <row r="7824" spans="1:5" s="7" customFormat="1">
      <c r="A7824" s="7" t="s">
        <v>49</v>
      </c>
      <c r="C7824" s="144" t="s">
        <v>7988</v>
      </c>
      <c r="D7824" s="145">
        <v>0</v>
      </c>
      <c r="E7824" s="147">
        <v>43552</v>
      </c>
    </row>
    <row r="7825" spans="1:5" s="7" customFormat="1">
      <c r="A7825" s="7" t="s">
        <v>49</v>
      </c>
      <c r="C7825" s="144" t="s">
        <v>3021</v>
      </c>
      <c r="D7825" s="145">
        <v>607</v>
      </c>
      <c r="E7825" s="147">
        <v>43552</v>
      </c>
    </row>
    <row r="7826" spans="1:5" s="7" customFormat="1">
      <c r="A7826" s="7" t="s">
        <v>49</v>
      </c>
      <c r="C7826" s="144" t="s">
        <v>3024</v>
      </c>
      <c r="D7826" s="145">
        <v>213</v>
      </c>
      <c r="E7826" s="147">
        <v>43552</v>
      </c>
    </row>
    <row r="7827" spans="1:5" s="7" customFormat="1">
      <c r="A7827" s="7" t="s">
        <v>49</v>
      </c>
      <c r="C7827" s="144" t="s">
        <v>3028</v>
      </c>
      <c r="D7827" s="145">
        <v>298</v>
      </c>
      <c r="E7827" s="147">
        <v>43552</v>
      </c>
    </row>
    <row r="7828" spans="1:5" s="7" customFormat="1">
      <c r="A7828" s="7" t="s">
        <v>49</v>
      </c>
      <c r="C7828" s="144" t="s">
        <v>3032</v>
      </c>
      <c r="D7828" s="145">
        <v>194</v>
      </c>
      <c r="E7828" s="147">
        <v>43552</v>
      </c>
    </row>
    <row r="7829" spans="1:5" s="7" customFormat="1">
      <c r="A7829" s="7" t="s">
        <v>49</v>
      </c>
      <c r="C7829" s="144" t="s">
        <v>3035</v>
      </c>
      <c r="D7829" s="145">
        <v>389</v>
      </c>
      <c r="E7829" s="147">
        <v>43552</v>
      </c>
    </row>
    <row r="7830" spans="1:5" s="7" customFormat="1">
      <c r="A7830" s="7" t="s">
        <v>49</v>
      </c>
      <c r="C7830" s="144" t="s">
        <v>8876</v>
      </c>
      <c r="D7830" s="145">
        <v>0</v>
      </c>
      <c r="E7830" s="147">
        <v>43552</v>
      </c>
    </row>
    <row r="7831" spans="1:5" s="7" customFormat="1">
      <c r="A7831" s="7" t="s">
        <v>49</v>
      </c>
      <c r="C7831" s="144" t="s">
        <v>8879</v>
      </c>
      <c r="D7831" s="145">
        <v>0</v>
      </c>
      <c r="E7831" s="147">
        <v>43552</v>
      </c>
    </row>
    <row r="7832" spans="1:5" s="7" customFormat="1">
      <c r="A7832" s="7" t="s">
        <v>49</v>
      </c>
      <c r="C7832" s="144" t="s">
        <v>3037</v>
      </c>
      <c r="D7832" s="145">
        <v>352</v>
      </c>
      <c r="E7832" s="147">
        <v>43552</v>
      </c>
    </row>
    <row r="7833" spans="1:5" s="7" customFormat="1">
      <c r="A7833" s="7" t="s">
        <v>49</v>
      </c>
      <c r="C7833" s="144" t="s">
        <v>3040</v>
      </c>
      <c r="D7833" s="145">
        <v>984</v>
      </c>
      <c r="E7833" s="147">
        <v>43552</v>
      </c>
    </row>
    <row r="7834" spans="1:5" s="7" customFormat="1">
      <c r="A7834" s="7" t="s">
        <v>49</v>
      </c>
      <c r="C7834" s="144" t="s">
        <v>3042</v>
      </c>
      <c r="D7834" s="145">
        <v>178</v>
      </c>
      <c r="E7834" s="147">
        <v>43552</v>
      </c>
    </row>
    <row r="7835" spans="1:5" s="7" customFormat="1">
      <c r="A7835" s="7" t="s">
        <v>49</v>
      </c>
      <c r="C7835" s="144" t="s">
        <v>3045</v>
      </c>
      <c r="D7835" s="145">
        <v>122</v>
      </c>
      <c r="E7835" s="147">
        <v>43552</v>
      </c>
    </row>
    <row r="7836" spans="1:5" s="7" customFormat="1">
      <c r="A7836" s="7" t="s">
        <v>49</v>
      </c>
      <c r="C7836" s="144" t="s">
        <v>3047</v>
      </c>
      <c r="D7836" s="145">
        <v>0</v>
      </c>
      <c r="E7836" s="147">
        <v>43552</v>
      </c>
    </row>
    <row r="7837" spans="1:5" s="7" customFormat="1">
      <c r="A7837" s="7" t="s">
        <v>49</v>
      </c>
      <c r="C7837" s="144" t="s">
        <v>3049</v>
      </c>
      <c r="D7837" s="145">
        <v>327</v>
      </c>
      <c r="E7837" s="147">
        <v>43552</v>
      </c>
    </row>
    <row r="7838" spans="1:5" s="7" customFormat="1">
      <c r="A7838" s="7" t="s">
        <v>49</v>
      </c>
      <c r="C7838" s="144" t="s">
        <v>3051</v>
      </c>
      <c r="D7838" s="145">
        <v>91</v>
      </c>
      <c r="E7838" s="147">
        <v>43552</v>
      </c>
    </row>
    <row r="7839" spans="1:5" s="7" customFormat="1">
      <c r="A7839" s="7" t="s">
        <v>49</v>
      </c>
      <c r="C7839" s="144" t="s">
        <v>3053</v>
      </c>
      <c r="D7839" s="145">
        <v>0</v>
      </c>
      <c r="E7839" s="147">
        <v>43552</v>
      </c>
    </row>
    <row r="7840" spans="1:5" s="7" customFormat="1">
      <c r="A7840" s="7" t="s">
        <v>49</v>
      </c>
      <c r="C7840" s="144" t="s">
        <v>3777</v>
      </c>
      <c r="D7840" s="145">
        <v>55</v>
      </c>
      <c r="E7840" s="147">
        <v>43552</v>
      </c>
    </row>
    <row r="7841" spans="1:5" s="7" customFormat="1">
      <c r="A7841" s="7" t="s">
        <v>49</v>
      </c>
      <c r="C7841" s="144" t="s">
        <v>3778</v>
      </c>
      <c r="D7841" s="145">
        <v>78</v>
      </c>
      <c r="E7841" s="147">
        <v>43552</v>
      </c>
    </row>
    <row r="7842" spans="1:5" s="7" customFormat="1">
      <c r="A7842" s="7" t="s">
        <v>49</v>
      </c>
      <c r="C7842" s="144" t="s">
        <v>3688</v>
      </c>
      <c r="D7842" s="145">
        <v>90</v>
      </c>
      <c r="E7842" s="147">
        <v>43552</v>
      </c>
    </row>
    <row r="7843" spans="1:5" s="7" customFormat="1">
      <c r="A7843" s="7" t="s">
        <v>49</v>
      </c>
      <c r="C7843" s="144" t="s">
        <v>3779</v>
      </c>
      <c r="D7843" s="145">
        <v>92</v>
      </c>
      <c r="E7843" s="147">
        <v>43552</v>
      </c>
    </row>
    <row r="7844" spans="1:5" s="7" customFormat="1">
      <c r="A7844" s="7" t="s">
        <v>49</v>
      </c>
      <c r="C7844" s="144" t="s">
        <v>3055</v>
      </c>
      <c r="D7844" s="145">
        <v>2</v>
      </c>
      <c r="E7844" s="147">
        <v>43552</v>
      </c>
    </row>
    <row r="7845" spans="1:5" s="7" customFormat="1">
      <c r="A7845" s="7" t="s">
        <v>49</v>
      </c>
      <c r="C7845" s="144" t="s">
        <v>3058</v>
      </c>
      <c r="D7845" s="145">
        <v>170</v>
      </c>
      <c r="E7845" s="147">
        <v>43552</v>
      </c>
    </row>
    <row r="7846" spans="1:5" s="7" customFormat="1">
      <c r="A7846" s="7" t="s">
        <v>49</v>
      </c>
      <c r="C7846" s="144" t="s">
        <v>3060</v>
      </c>
      <c r="D7846" s="145">
        <v>277</v>
      </c>
      <c r="E7846" s="147">
        <v>43552</v>
      </c>
    </row>
    <row r="7847" spans="1:5" s="7" customFormat="1">
      <c r="A7847" s="7" t="s">
        <v>49</v>
      </c>
      <c r="C7847" s="144" t="s">
        <v>3062</v>
      </c>
      <c r="D7847" s="145">
        <v>173</v>
      </c>
      <c r="E7847" s="147">
        <v>43552</v>
      </c>
    </row>
    <row r="7848" spans="1:5" s="7" customFormat="1">
      <c r="A7848" s="7" t="s">
        <v>49</v>
      </c>
      <c r="C7848" s="144" t="s">
        <v>3064</v>
      </c>
      <c r="D7848" s="145">
        <v>712</v>
      </c>
      <c r="E7848" s="147">
        <v>43552</v>
      </c>
    </row>
    <row r="7849" spans="1:5" s="7" customFormat="1">
      <c r="A7849" s="7" t="s">
        <v>49</v>
      </c>
      <c r="C7849" s="144" t="s">
        <v>3066</v>
      </c>
      <c r="D7849" s="145">
        <v>0</v>
      </c>
      <c r="E7849" s="147">
        <v>43552</v>
      </c>
    </row>
    <row r="7850" spans="1:5" s="7" customFormat="1">
      <c r="A7850" s="7" t="s">
        <v>49</v>
      </c>
      <c r="C7850" s="144" t="s">
        <v>3068</v>
      </c>
      <c r="D7850" s="145">
        <v>255</v>
      </c>
      <c r="E7850" s="147">
        <v>43552</v>
      </c>
    </row>
    <row r="7851" spans="1:5" s="7" customFormat="1">
      <c r="A7851" s="7" t="s">
        <v>49</v>
      </c>
      <c r="C7851" s="144" t="s">
        <v>3070</v>
      </c>
      <c r="D7851" s="145">
        <v>268</v>
      </c>
      <c r="E7851" s="147">
        <v>43552</v>
      </c>
    </row>
    <row r="7852" spans="1:5" s="7" customFormat="1">
      <c r="A7852" s="7" t="s">
        <v>49</v>
      </c>
      <c r="C7852" s="144" t="s">
        <v>3072</v>
      </c>
      <c r="D7852" s="145">
        <v>125</v>
      </c>
      <c r="E7852" s="147">
        <v>43552</v>
      </c>
    </row>
    <row r="7853" spans="1:5" s="7" customFormat="1">
      <c r="A7853" s="7" t="s">
        <v>49</v>
      </c>
      <c r="C7853" s="144" t="s">
        <v>3074</v>
      </c>
      <c r="D7853" s="145">
        <v>313</v>
      </c>
      <c r="E7853" s="147">
        <v>43552</v>
      </c>
    </row>
    <row r="7854" spans="1:5" s="7" customFormat="1">
      <c r="A7854" s="7" t="s">
        <v>49</v>
      </c>
      <c r="C7854" s="144" t="s">
        <v>3077</v>
      </c>
      <c r="D7854" s="145">
        <v>474</v>
      </c>
      <c r="E7854" s="147">
        <v>43552</v>
      </c>
    </row>
    <row r="7855" spans="1:5" s="7" customFormat="1">
      <c r="A7855" s="7" t="s">
        <v>49</v>
      </c>
      <c r="C7855" s="144" t="s">
        <v>3079</v>
      </c>
      <c r="D7855" s="145">
        <v>216</v>
      </c>
      <c r="E7855" s="147">
        <v>43552</v>
      </c>
    </row>
    <row r="7856" spans="1:5" s="7" customFormat="1">
      <c r="A7856" s="7" t="s">
        <v>49</v>
      </c>
      <c r="C7856" s="144" t="s">
        <v>3081</v>
      </c>
      <c r="D7856" s="145">
        <v>113</v>
      </c>
      <c r="E7856" s="147">
        <v>43552</v>
      </c>
    </row>
    <row r="7857" spans="1:5" s="7" customFormat="1">
      <c r="A7857" s="7" t="s">
        <v>49</v>
      </c>
      <c r="C7857" s="144" t="s">
        <v>3083</v>
      </c>
      <c r="D7857" s="145">
        <v>491</v>
      </c>
      <c r="E7857" s="147">
        <v>43552</v>
      </c>
    </row>
    <row r="7858" spans="1:5" s="7" customFormat="1">
      <c r="A7858" s="7" t="s">
        <v>49</v>
      </c>
      <c r="C7858" s="144" t="s">
        <v>3085</v>
      </c>
      <c r="D7858" s="145">
        <v>14</v>
      </c>
      <c r="E7858" s="147">
        <v>43552</v>
      </c>
    </row>
    <row r="7859" spans="1:5" s="7" customFormat="1">
      <c r="A7859" s="7" t="s">
        <v>49</v>
      </c>
      <c r="C7859" s="144" t="s">
        <v>3088</v>
      </c>
      <c r="D7859" s="145">
        <v>150</v>
      </c>
      <c r="E7859" s="147">
        <v>43552</v>
      </c>
    </row>
    <row r="7860" spans="1:5" s="7" customFormat="1">
      <c r="A7860" s="7" t="s">
        <v>49</v>
      </c>
      <c r="C7860" s="144" t="s">
        <v>3090</v>
      </c>
      <c r="D7860" s="145">
        <v>303</v>
      </c>
      <c r="E7860" s="147">
        <v>43552</v>
      </c>
    </row>
    <row r="7861" spans="1:5" s="7" customFormat="1">
      <c r="A7861" s="7" t="s">
        <v>49</v>
      </c>
      <c r="C7861" s="144" t="s">
        <v>3092</v>
      </c>
      <c r="D7861" s="145">
        <v>286</v>
      </c>
      <c r="E7861" s="147">
        <v>43552</v>
      </c>
    </row>
    <row r="7862" spans="1:5" s="7" customFormat="1">
      <c r="A7862" s="7" t="s">
        <v>49</v>
      </c>
      <c r="C7862" s="144" t="s">
        <v>3095</v>
      </c>
      <c r="D7862" s="145">
        <v>0</v>
      </c>
      <c r="E7862" s="147">
        <v>43552</v>
      </c>
    </row>
    <row r="7863" spans="1:5" s="7" customFormat="1">
      <c r="A7863" s="7" t="s">
        <v>49</v>
      </c>
      <c r="C7863" s="144" t="s">
        <v>3097</v>
      </c>
      <c r="D7863" s="145">
        <v>204</v>
      </c>
      <c r="E7863" s="147">
        <v>43552</v>
      </c>
    </row>
    <row r="7864" spans="1:5" s="7" customFormat="1">
      <c r="A7864" s="7" t="s">
        <v>49</v>
      </c>
      <c r="C7864" s="144" t="s">
        <v>1923</v>
      </c>
      <c r="D7864" s="145">
        <v>273</v>
      </c>
      <c r="E7864" s="147">
        <v>43552</v>
      </c>
    </row>
    <row r="7865" spans="1:5" s="7" customFormat="1">
      <c r="A7865" s="7" t="s">
        <v>49</v>
      </c>
      <c r="C7865" s="144" t="s">
        <v>1927</v>
      </c>
      <c r="D7865" s="145">
        <v>485</v>
      </c>
      <c r="E7865" s="147">
        <v>43552</v>
      </c>
    </row>
    <row r="7866" spans="1:5" s="7" customFormat="1">
      <c r="A7866" s="7" t="s">
        <v>49</v>
      </c>
      <c r="C7866" s="144" t="s">
        <v>1931</v>
      </c>
      <c r="D7866" s="145">
        <v>493</v>
      </c>
      <c r="E7866" s="147">
        <v>43552</v>
      </c>
    </row>
    <row r="7867" spans="1:5" s="7" customFormat="1">
      <c r="A7867" s="7" t="s">
        <v>49</v>
      </c>
      <c r="C7867" s="144" t="s">
        <v>1934</v>
      </c>
      <c r="D7867" s="145">
        <v>323</v>
      </c>
      <c r="E7867" s="147">
        <v>43552</v>
      </c>
    </row>
    <row r="7868" spans="1:5" s="7" customFormat="1">
      <c r="A7868" s="7" t="s">
        <v>49</v>
      </c>
      <c r="C7868" s="144" t="s">
        <v>1937</v>
      </c>
      <c r="D7868" s="145">
        <v>203</v>
      </c>
      <c r="E7868" s="147">
        <v>43552</v>
      </c>
    </row>
    <row r="7869" spans="1:5" s="7" customFormat="1">
      <c r="A7869" s="7" t="s">
        <v>49</v>
      </c>
      <c r="C7869" s="144" t="s">
        <v>1940</v>
      </c>
      <c r="D7869" s="145">
        <v>301</v>
      </c>
      <c r="E7869" s="147">
        <v>43552</v>
      </c>
    </row>
    <row r="7870" spans="1:5" s="7" customFormat="1">
      <c r="A7870" s="7" t="s">
        <v>49</v>
      </c>
      <c r="C7870" s="144" t="s">
        <v>1943</v>
      </c>
      <c r="D7870" s="145">
        <v>33</v>
      </c>
      <c r="E7870" s="147">
        <v>43552</v>
      </c>
    </row>
    <row r="7871" spans="1:5" s="7" customFormat="1">
      <c r="A7871" s="7" t="s">
        <v>49</v>
      </c>
      <c r="C7871" s="144" t="s">
        <v>1946</v>
      </c>
      <c r="D7871" s="145">
        <v>49</v>
      </c>
      <c r="E7871" s="147">
        <v>43552</v>
      </c>
    </row>
    <row r="7872" spans="1:5" s="7" customFormat="1">
      <c r="A7872" s="7" t="s">
        <v>49</v>
      </c>
      <c r="C7872" s="144" t="s">
        <v>1949</v>
      </c>
      <c r="D7872" s="145">
        <v>157</v>
      </c>
      <c r="E7872" s="147">
        <v>43552</v>
      </c>
    </row>
    <row r="7873" spans="1:5" s="7" customFormat="1">
      <c r="A7873" s="7" t="s">
        <v>49</v>
      </c>
      <c r="C7873" s="144" t="s">
        <v>1952</v>
      </c>
      <c r="D7873" s="145">
        <v>138</v>
      </c>
      <c r="E7873" s="147">
        <v>43552</v>
      </c>
    </row>
    <row r="7874" spans="1:5" s="7" customFormat="1">
      <c r="A7874" s="7" t="s">
        <v>49</v>
      </c>
      <c r="C7874" s="144" t="s">
        <v>1955</v>
      </c>
      <c r="D7874" s="145">
        <v>369</v>
      </c>
      <c r="E7874" s="147">
        <v>43552</v>
      </c>
    </row>
    <row r="7875" spans="1:5" s="7" customFormat="1">
      <c r="A7875" s="7" t="s">
        <v>49</v>
      </c>
      <c r="C7875" s="144" t="s">
        <v>6868</v>
      </c>
      <c r="D7875" s="145">
        <v>36</v>
      </c>
      <c r="E7875" s="147">
        <v>43552</v>
      </c>
    </row>
    <row r="7876" spans="1:5" s="7" customFormat="1">
      <c r="A7876" s="7" t="s">
        <v>49</v>
      </c>
      <c r="C7876" s="144" t="s">
        <v>1959</v>
      </c>
      <c r="D7876" s="145">
        <v>183</v>
      </c>
      <c r="E7876" s="147">
        <v>43552</v>
      </c>
    </row>
    <row r="7877" spans="1:5" s="7" customFormat="1">
      <c r="A7877" s="7" t="s">
        <v>49</v>
      </c>
      <c r="C7877" s="144" t="s">
        <v>3780</v>
      </c>
      <c r="D7877" s="145">
        <v>69</v>
      </c>
      <c r="E7877" s="147">
        <v>43552</v>
      </c>
    </row>
    <row r="7878" spans="1:5" s="7" customFormat="1">
      <c r="A7878" s="7" t="s">
        <v>49</v>
      </c>
      <c r="C7878" s="144" t="s">
        <v>1963</v>
      </c>
      <c r="D7878" s="145">
        <v>209</v>
      </c>
      <c r="E7878" s="147">
        <v>43552</v>
      </c>
    </row>
    <row r="7879" spans="1:5" s="7" customFormat="1">
      <c r="A7879" s="7" t="s">
        <v>49</v>
      </c>
      <c r="C7879" s="144" t="s">
        <v>9229</v>
      </c>
      <c r="D7879" s="145">
        <v>0</v>
      </c>
      <c r="E7879" s="147">
        <v>43552</v>
      </c>
    </row>
    <row r="7880" spans="1:5" s="7" customFormat="1">
      <c r="A7880" s="7" t="s">
        <v>49</v>
      </c>
      <c r="C7880" s="144" t="s">
        <v>6877</v>
      </c>
      <c r="D7880" s="145">
        <v>0</v>
      </c>
      <c r="E7880" s="147">
        <v>43552</v>
      </c>
    </row>
    <row r="7881" spans="1:5" s="7" customFormat="1">
      <c r="A7881" s="7" t="s">
        <v>49</v>
      </c>
      <c r="C7881" s="144" t="s">
        <v>6543</v>
      </c>
      <c r="D7881" s="145">
        <v>0</v>
      </c>
      <c r="E7881" s="147">
        <v>43552</v>
      </c>
    </row>
    <row r="7882" spans="1:5" s="7" customFormat="1">
      <c r="A7882" s="7" t="s">
        <v>49</v>
      </c>
      <c r="C7882" s="144" t="s">
        <v>6547</v>
      </c>
      <c r="D7882" s="145">
        <v>5</v>
      </c>
      <c r="E7882" s="147">
        <v>43552</v>
      </c>
    </row>
    <row r="7883" spans="1:5" s="7" customFormat="1">
      <c r="A7883" s="7" t="s">
        <v>49</v>
      </c>
      <c r="C7883" s="144" t="s">
        <v>6551</v>
      </c>
      <c r="D7883" s="145">
        <v>4</v>
      </c>
      <c r="E7883" s="147">
        <v>43552</v>
      </c>
    </row>
    <row r="7884" spans="1:5" s="7" customFormat="1">
      <c r="A7884" s="7" t="s">
        <v>49</v>
      </c>
      <c r="C7884" s="144" t="s">
        <v>1966</v>
      </c>
      <c r="D7884" s="145">
        <v>1196</v>
      </c>
      <c r="E7884" s="147">
        <v>43552</v>
      </c>
    </row>
    <row r="7885" spans="1:5" s="7" customFormat="1">
      <c r="A7885" s="7" t="s">
        <v>49</v>
      </c>
      <c r="C7885" s="144" t="s">
        <v>1969</v>
      </c>
      <c r="D7885" s="145">
        <v>977</v>
      </c>
      <c r="E7885" s="147">
        <v>43552</v>
      </c>
    </row>
    <row r="7886" spans="1:5" s="7" customFormat="1">
      <c r="A7886" s="7" t="s">
        <v>49</v>
      </c>
      <c r="C7886" s="144" t="s">
        <v>1972</v>
      </c>
      <c r="D7886" s="145">
        <v>1098</v>
      </c>
      <c r="E7886" s="147">
        <v>43552</v>
      </c>
    </row>
    <row r="7887" spans="1:5" s="7" customFormat="1">
      <c r="A7887" s="7" t="s">
        <v>49</v>
      </c>
      <c r="C7887" s="144" t="s">
        <v>1975</v>
      </c>
      <c r="D7887" s="145">
        <v>606</v>
      </c>
      <c r="E7887" s="147">
        <v>43552</v>
      </c>
    </row>
    <row r="7888" spans="1:5" s="7" customFormat="1">
      <c r="A7888" s="7" t="s">
        <v>49</v>
      </c>
      <c r="C7888" s="144" t="s">
        <v>1978</v>
      </c>
      <c r="D7888" s="145">
        <v>922</v>
      </c>
      <c r="E7888" s="147">
        <v>43552</v>
      </c>
    </row>
    <row r="7889" spans="1:5" s="7" customFormat="1">
      <c r="A7889" s="7" t="s">
        <v>49</v>
      </c>
      <c r="C7889" s="144" t="s">
        <v>1985</v>
      </c>
      <c r="D7889" s="145">
        <v>460</v>
      </c>
      <c r="E7889" s="147">
        <v>43552</v>
      </c>
    </row>
    <row r="7890" spans="1:5" s="7" customFormat="1">
      <c r="A7890" s="7" t="s">
        <v>49</v>
      </c>
      <c r="C7890" s="144" t="s">
        <v>1988</v>
      </c>
      <c r="D7890" s="145">
        <v>242</v>
      </c>
      <c r="E7890" s="147">
        <v>43552</v>
      </c>
    </row>
    <row r="7891" spans="1:5" s="7" customFormat="1">
      <c r="A7891" s="7" t="s">
        <v>49</v>
      </c>
      <c r="C7891" s="144" t="s">
        <v>1992</v>
      </c>
      <c r="D7891" s="145">
        <v>0</v>
      </c>
      <c r="E7891" s="147">
        <v>43552</v>
      </c>
    </row>
    <row r="7892" spans="1:5" s="7" customFormat="1">
      <c r="A7892" s="7" t="s">
        <v>49</v>
      </c>
      <c r="C7892" s="144" t="s">
        <v>6898</v>
      </c>
      <c r="D7892" s="145">
        <v>32</v>
      </c>
      <c r="E7892" s="147">
        <v>43552</v>
      </c>
    </row>
    <row r="7893" spans="1:5" s="7" customFormat="1">
      <c r="A7893" s="7" t="s">
        <v>49</v>
      </c>
      <c r="C7893" s="144" t="s">
        <v>3781</v>
      </c>
      <c r="D7893" s="145">
        <v>51</v>
      </c>
      <c r="E7893" s="147">
        <v>43552</v>
      </c>
    </row>
    <row r="7894" spans="1:5" s="7" customFormat="1">
      <c r="A7894" s="7" t="s">
        <v>49</v>
      </c>
      <c r="C7894" s="144" t="s">
        <v>6901</v>
      </c>
      <c r="D7894" s="145">
        <v>102</v>
      </c>
      <c r="E7894" s="147">
        <v>43552</v>
      </c>
    </row>
    <row r="7895" spans="1:5" s="7" customFormat="1">
      <c r="A7895" s="7" t="s">
        <v>49</v>
      </c>
      <c r="C7895" s="144" t="s">
        <v>1995</v>
      </c>
      <c r="D7895" s="145">
        <v>202</v>
      </c>
      <c r="E7895" s="147">
        <v>43552</v>
      </c>
    </row>
    <row r="7896" spans="1:5" s="7" customFormat="1">
      <c r="A7896" s="7" t="s">
        <v>49</v>
      </c>
      <c r="C7896" s="144" t="s">
        <v>6906</v>
      </c>
      <c r="D7896" s="145">
        <v>15</v>
      </c>
      <c r="E7896" s="147">
        <v>43552</v>
      </c>
    </row>
    <row r="7897" spans="1:5" s="7" customFormat="1">
      <c r="A7897" s="7" t="s">
        <v>49</v>
      </c>
      <c r="C7897" s="144" t="s">
        <v>6908</v>
      </c>
      <c r="D7897" s="145">
        <v>14</v>
      </c>
      <c r="E7897" s="147">
        <v>43552</v>
      </c>
    </row>
    <row r="7898" spans="1:5" s="7" customFormat="1">
      <c r="A7898" s="7" t="s">
        <v>49</v>
      </c>
      <c r="C7898" s="144" t="s">
        <v>3782</v>
      </c>
      <c r="D7898" s="145">
        <v>35</v>
      </c>
      <c r="E7898" s="147">
        <v>43552</v>
      </c>
    </row>
    <row r="7899" spans="1:5" s="7" customFormat="1">
      <c r="A7899" s="7" t="s">
        <v>49</v>
      </c>
      <c r="C7899" s="144" t="s">
        <v>6911</v>
      </c>
      <c r="D7899" s="145">
        <v>1</v>
      </c>
      <c r="E7899" s="147">
        <v>43552</v>
      </c>
    </row>
    <row r="7900" spans="1:5" s="7" customFormat="1">
      <c r="A7900" s="7" t="s">
        <v>49</v>
      </c>
      <c r="C7900" s="144" t="s">
        <v>9230</v>
      </c>
      <c r="D7900" s="145">
        <v>0</v>
      </c>
      <c r="E7900" s="147">
        <v>43552</v>
      </c>
    </row>
    <row r="7901" spans="1:5" s="7" customFormat="1">
      <c r="A7901" s="7" t="s">
        <v>49</v>
      </c>
      <c r="C7901" s="144" t="s">
        <v>1999</v>
      </c>
      <c r="D7901" s="145">
        <v>149</v>
      </c>
      <c r="E7901" s="147">
        <v>43552</v>
      </c>
    </row>
    <row r="7902" spans="1:5" s="7" customFormat="1">
      <c r="A7902" s="7" t="s">
        <v>49</v>
      </c>
      <c r="C7902" s="144" t="s">
        <v>2002</v>
      </c>
      <c r="D7902" s="145">
        <v>16</v>
      </c>
      <c r="E7902" s="147">
        <v>43552</v>
      </c>
    </row>
    <row r="7903" spans="1:5" s="7" customFormat="1">
      <c r="A7903" s="7" t="s">
        <v>49</v>
      </c>
      <c r="C7903" s="144" t="s">
        <v>2005</v>
      </c>
      <c r="D7903" s="145">
        <v>55</v>
      </c>
      <c r="E7903" s="147">
        <v>43552</v>
      </c>
    </row>
    <row r="7904" spans="1:5" s="7" customFormat="1">
      <c r="A7904" s="7" t="s">
        <v>49</v>
      </c>
      <c r="C7904" s="144" t="s">
        <v>2008</v>
      </c>
      <c r="D7904" s="145">
        <v>160</v>
      </c>
      <c r="E7904" s="147">
        <v>43552</v>
      </c>
    </row>
    <row r="7905" spans="1:5" s="7" customFormat="1">
      <c r="A7905" s="7" t="s">
        <v>49</v>
      </c>
      <c r="C7905" s="144" t="s">
        <v>2011</v>
      </c>
      <c r="D7905" s="145">
        <v>182</v>
      </c>
      <c r="E7905" s="147">
        <v>43552</v>
      </c>
    </row>
    <row r="7906" spans="1:5" s="7" customFormat="1">
      <c r="A7906" s="7" t="s">
        <v>49</v>
      </c>
      <c r="C7906" s="144" t="s">
        <v>2015</v>
      </c>
      <c r="D7906" s="145">
        <v>67</v>
      </c>
      <c r="E7906" s="147">
        <v>43552</v>
      </c>
    </row>
    <row r="7907" spans="1:5" s="7" customFormat="1">
      <c r="A7907" s="7" t="s">
        <v>49</v>
      </c>
      <c r="C7907" s="144" t="s">
        <v>2018</v>
      </c>
      <c r="D7907" s="145">
        <v>18</v>
      </c>
      <c r="E7907" s="147">
        <v>43552</v>
      </c>
    </row>
    <row r="7908" spans="1:5" s="7" customFormat="1">
      <c r="A7908" s="7" t="s">
        <v>49</v>
      </c>
      <c r="C7908" s="144" t="s">
        <v>2021</v>
      </c>
      <c r="D7908" s="145">
        <v>400</v>
      </c>
      <c r="E7908" s="147">
        <v>43552</v>
      </c>
    </row>
    <row r="7909" spans="1:5" s="7" customFormat="1">
      <c r="A7909" s="7" t="s">
        <v>49</v>
      </c>
      <c r="C7909" s="144" t="s">
        <v>2024</v>
      </c>
      <c r="D7909" s="145">
        <v>1023</v>
      </c>
      <c r="E7909" s="147">
        <v>43552</v>
      </c>
    </row>
    <row r="7910" spans="1:5" s="7" customFormat="1">
      <c r="A7910" s="7" t="s">
        <v>49</v>
      </c>
      <c r="C7910" s="144" t="s">
        <v>2027</v>
      </c>
      <c r="D7910" s="145">
        <v>281</v>
      </c>
      <c r="E7910" s="147">
        <v>43552</v>
      </c>
    </row>
    <row r="7911" spans="1:5" s="7" customFormat="1">
      <c r="A7911" s="7" t="s">
        <v>49</v>
      </c>
      <c r="C7911" s="144" t="s">
        <v>2030</v>
      </c>
      <c r="D7911" s="145">
        <v>235</v>
      </c>
      <c r="E7911" s="147">
        <v>43552</v>
      </c>
    </row>
    <row r="7912" spans="1:5" s="7" customFormat="1">
      <c r="A7912" s="7" t="s">
        <v>49</v>
      </c>
      <c r="C7912" s="144" t="s">
        <v>2033</v>
      </c>
      <c r="D7912" s="145">
        <v>565</v>
      </c>
      <c r="E7912" s="147">
        <v>43552</v>
      </c>
    </row>
    <row r="7913" spans="1:5" s="7" customFormat="1">
      <c r="A7913" s="7" t="s">
        <v>49</v>
      </c>
      <c r="C7913" s="144" t="s">
        <v>6944</v>
      </c>
      <c r="D7913" s="145">
        <v>54</v>
      </c>
      <c r="E7913" s="147">
        <v>43552</v>
      </c>
    </row>
    <row r="7914" spans="1:5" s="7" customFormat="1">
      <c r="A7914" s="7" t="s">
        <v>49</v>
      </c>
      <c r="C7914" s="144" t="s">
        <v>6946</v>
      </c>
      <c r="D7914" s="145">
        <v>7</v>
      </c>
      <c r="E7914" s="147">
        <v>43552</v>
      </c>
    </row>
    <row r="7915" spans="1:5" s="7" customFormat="1">
      <c r="A7915" s="7" t="s">
        <v>49</v>
      </c>
      <c r="C7915" s="144" t="s">
        <v>2036</v>
      </c>
      <c r="D7915" s="145">
        <v>613</v>
      </c>
      <c r="E7915" s="147">
        <v>43552</v>
      </c>
    </row>
    <row r="7916" spans="1:5" s="7" customFormat="1">
      <c r="A7916" s="7" t="s">
        <v>49</v>
      </c>
      <c r="C7916" s="144" t="s">
        <v>2041</v>
      </c>
      <c r="D7916" s="145">
        <v>1</v>
      </c>
      <c r="E7916" s="147">
        <v>43552</v>
      </c>
    </row>
    <row r="7917" spans="1:5" s="7" customFormat="1">
      <c r="A7917" s="7" t="s">
        <v>49</v>
      </c>
      <c r="C7917" s="144" t="s">
        <v>3783</v>
      </c>
      <c r="D7917" s="145">
        <v>84</v>
      </c>
      <c r="E7917" s="147">
        <v>43552</v>
      </c>
    </row>
    <row r="7918" spans="1:5" s="7" customFormat="1">
      <c r="A7918" s="7" t="s">
        <v>49</v>
      </c>
      <c r="C7918" s="144" t="s">
        <v>6952</v>
      </c>
      <c r="D7918" s="145">
        <v>130</v>
      </c>
      <c r="E7918" s="147">
        <v>43552</v>
      </c>
    </row>
    <row r="7919" spans="1:5" s="7" customFormat="1">
      <c r="A7919" s="7" t="s">
        <v>49</v>
      </c>
      <c r="C7919" s="144" t="s">
        <v>2045</v>
      </c>
      <c r="D7919" s="145">
        <v>74</v>
      </c>
      <c r="E7919" s="147">
        <v>43552</v>
      </c>
    </row>
    <row r="7920" spans="1:5" s="7" customFormat="1">
      <c r="A7920" s="7" t="s">
        <v>49</v>
      </c>
      <c r="C7920" s="144" t="s">
        <v>2048</v>
      </c>
      <c r="D7920" s="145">
        <v>188</v>
      </c>
      <c r="E7920" s="147">
        <v>43552</v>
      </c>
    </row>
    <row r="7921" spans="1:5" s="7" customFormat="1">
      <c r="A7921" s="7" t="s">
        <v>49</v>
      </c>
      <c r="C7921" s="144" t="s">
        <v>2051</v>
      </c>
      <c r="D7921" s="145">
        <v>282</v>
      </c>
      <c r="E7921" s="147">
        <v>43552</v>
      </c>
    </row>
    <row r="7922" spans="1:5" s="7" customFormat="1">
      <c r="A7922" s="7" t="s">
        <v>49</v>
      </c>
      <c r="C7922" s="144" t="s">
        <v>2054</v>
      </c>
      <c r="D7922" s="145">
        <v>111</v>
      </c>
      <c r="E7922" s="147">
        <v>43552</v>
      </c>
    </row>
    <row r="7923" spans="1:5" s="7" customFormat="1">
      <c r="A7923" s="7" t="s">
        <v>49</v>
      </c>
      <c r="C7923" s="144" t="s">
        <v>3784</v>
      </c>
      <c r="D7923" s="145">
        <v>134</v>
      </c>
      <c r="E7923" s="147">
        <v>43552</v>
      </c>
    </row>
    <row r="7924" spans="1:5" s="7" customFormat="1">
      <c r="A7924" s="7" t="s">
        <v>49</v>
      </c>
      <c r="C7924" s="144" t="s">
        <v>3785</v>
      </c>
      <c r="D7924" s="145">
        <v>118</v>
      </c>
      <c r="E7924" s="147">
        <v>43552</v>
      </c>
    </row>
    <row r="7925" spans="1:5" s="7" customFormat="1">
      <c r="A7925" s="7" t="s">
        <v>49</v>
      </c>
      <c r="C7925" s="144" t="s">
        <v>2057</v>
      </c>
      <c r="D7925" s="145">
        <v>385</v>
      </c>
      <c r="E7925" s="147">
        <v>43552</v>
      </c>
    </row>
    <row r="7926" spans="1:5" s="7" customFormat="1">
      <c r="A7926" s="7" t="s">
        <v>49</v>
      </c>
      <c r="C7926" s="144" t="s">
        <v>2060</v>
      </c>
      <c r="D7926" s="145">
        <v>200</v>
      </c>
      <c r="E7926" s="147">
        <v>43552</v>
      </c>
    </row>
    <row r="7927" spans="1:5" s="7" customFormat="1">
      <c r="A7927" s="7" t="s">
        <v>49</v>
      </c>
      <c r="C7927" s="144" t="s">
        <v>2064</v>
      </c>
      <c r="D7927" s="145">
        <v>130</v>
      </c>
      <c r="E7927" s="147">
        <v>43552</v>
      </c>
    </row>
    <row r="7928" spans="1:5" s="7" customFormat="1">
      <c r="A7928" s="7" t="s">
        <v>49</v>
      </c>
      <c r="C7928" s="144" t="s">
        <v>2067</v>
      </c>
      <c r="D7928" s="145">
        <v>15</v>
      </c>
      <c r="E7928" s="147">
        <v>43552</v>
      </c>
    </row>
    <row r="7929" spans="1:5" s="7" customFormat="1">
      <c r="A7929" s="7" t="s">
        <v>49</v>
      </c>
      <c r="C7929" s="144" t="s">
        <v>6973</v>
      </c>
      <c r="D7929" s="145">
        <v>30</v>
      </c>
      <c r="E7929" s="147">
        <v>43552</v>
      </c>
    </row>
    <row r="7930" spans="1:5" s="7" customFormat="1">
      <c r="A7930" s="7" t="s">
        <v>49</v>
      </c>
      <c r="C7930" s="144" t="s">
        <v>2070</v>
      </c>
      <c r="D7930" s="145">
        <v>342</v>
      </c>
      <c r="E7930" s="147">
        <v>43552</v>
      </c>
    </row>
    <row r="7931" spans="1:5" s="7" customFormat="1">
      <c r="A7931" s="7" t="s">
        <v>49</v>
      </c>
      <c r="C7931" s="144" t="s">
        <v>2073</v>
      </c>
      <c r="D7931" s="145">
        <v>74</v>
      </c>
      <c r="E7931" s="147">
        <v>43552</v>
      </c>
    </row>
    <row r="7932" spans="1:5" s="7" customFormat="1">
      <c r="A7932" s="7" t="s">
        <v>49</v>
      </c>
      <c r="C7932" s="144" t="s">
        <v>2077</v>
      </c>
      <c r="D7932" s="145">
        <v>153</v>
      </c>
      <c r="E7932" s="147">
        <v>43552</v>
      </c>
    </row>
    <row r="7933" spans="1:5" s="7" customFormat="1">
      <c r="A7933" s="7" t="s">
        <v>49</v>
      </c>
      <c r="C7933" s="144" t="s">
        <v>2080</v>
      </c>
      <c r="D7933" s="145">
        <v>310</v>
      </c>
      <c r="E7933" s="147">
        <v>43552</v>
      </c>
    </row>
    <row r="7934" spans="1:5" s="7" customFormat="1">
      <c r="A7934" s="7" t="s">
        <v>49</v>
      </c>
      <c r="C7934" s="144" t="s">
        <v>2083</v>
      </c>
      <c r="D7934" s="145">
        <v>105</v>
      </c>
      <c r="E7934" s="147">
        <v>43552</v>
      </c>
    </row>
    <row r="7935" spans="1:5" s="7" customFormat="1">
      <c r="A7935" s="7" t="s">
        <v>49</v>
      </c>
      <c r="C7935" s="144" t="s">
        <v>9231</v>
      </c>
      <c r="D7935" s="145">
        <v>0</v>
      </c>
      <c r="E7935" s="147">
        <v>43552</v>
      </c>
    </row>
    <row r="7936" spans="1:5" s="7" customFormat="1">
      <c r="A7936" s="7" t="s">
        <v>49</v>
      </c>
      <c r="C7936" s="144" t="s">
        <v>2086</v>
      </c>
      <c r="D7936" s="145">
        <v>87</v>
      </c>
      <c r="E7936" s="147">
        <v>43552</v>
      </c>
    </row>
    <row r="7937" spans="1:5" s="7" customFormat="1">
      <c r="A7937" s="7" t="s">
        <v>49</v>
      </c>
      <c r="C7937" s="144" t="s">
        <v>2090</v>
      </c>
      <c r="D7937" s="145">
        <v>44</v>
      </c>
      <c r="E7937" s="147">
        <v>43552</v>
      </c>
    </row>
    <row r="7938" spans="1:5" s="7" customFormat="1">
      <c r="A7938" s="7" t="s">
        <v>49</v>
      </c>
      <c r="C7938" s="144" t="s">
        <v>2093</v>
      </c>
      <c r="D7938" s="145">
        <v>530</v>
      </c>
      <c r="E7938" s="147">
        <v>43552</v>
      </c>
    </row>
    <row r="7939" spans="1:5" s="7" customFormat="1">
      <c r="A7939" s="7" t="s">
        <v>49</v>
      </c>
      <c r="C7939" s="144" t="s">
        <v>2096</v>
      </c>
      <c r="D7939" s="145">
        <v>1479</v>
      </c>
      <c r="E7939" s="147">
        <v>43552</v>
      </c>
    </row>
    <row r="7940" spans="1:5" s="7" customFormat="1">
      <c r="A7940" s="7" t="s">
        <v>49</v>
      </c>
      <c r="C7940" s="144" t="s">
        <v>2099</v>
      </c>
      <c r="D7940" s="145">
        <v>1698</v>
      </c>
      <c r="E7940" s="147">
        <v>43552</v>
      </c>
    </row>
    <row r="7941" spans="1:5" s="7" customFormat="1">
      <c r="A7941" s="7" t="s">
        <v>49</v>
      </c>
      <c r="C7941" s="144" t="s">
        <v>2102</v>
      </c>
      <c r="D7941" s="145">
        <v>1397</v>
      </c>
      <c r="E7941" s="147">
        <v>43552</v>
      </c>
    </row>
    <row r="7942" spans="1:5" s="7" customFormat="1">
      <c r="A7942" s="7" t="s">
        <v>49</v>
      </c>
      <c r="C7942" s="144" t="s">
        <v>6997</v>
      </c>
      <c r="D7942" s="145">
        <v>0</v>
      </c>
      <c r="E7942" s="147">
        <v>43552</v>
      </c>
    </row>
    <row r="7943" spans="1:5" s="7" customFormat="1">
      <c r="A7943" s="7" t="s">
        <v>49</v>
      </c>
      <c r="C7943" s="144" t="s">
        <v>2105</v>
      </c>
      <c r="D7943" s="145">
        <v>1561</v>
      </c>
      <c r="E7943" s="147">
        <v>43552</v>
      </c>
    </row>
    <row r="7944" spans="1:5" s="7" customFormat="1">
      <c r="A7944" s="7" t="s">
        <v>49</v>
      </c>
      <c r="C7944" s="144" t="s">
        <v>4994</v>
      </c>
      <c r="D7944" s="145">
        <v>0</v>
      </c>
      <c r="E7944" s="147">
        <v>43552</v>
      </c>
    </row>
    <row r="7945" spans="1:5" s="7" customFormat="1">
      <c r="A7945" s="7" t="s">
        <v>49</v>
      </c>
      <c r="C7945" s="144" t="s">
        <v>7002</v>
      </c>
      <c r="D7945" s="145">
        <v>137</v>
      </c>
      <c r="E7945" s="147">
        <v>43552</v>
      </c>
    </row>
    <row r="7946" spans="1:5" s="7" customFormat="1">
      <c r="A7946" s="7" t="s">
        <v>49</v>
      </c>
      <c r="C7946" s="144" t="s">
        <v>7004</v>
      </c>
      <c r="D7946" s="145">
        <v>108</v>
      </c>
      <c r="E7946" s="147">
        <v>43552</v>
      </c>
    </row>
    <row r="7947" spans="1:5" s="7" customFormat="1">
      <c r="A7947" s="7" t="s">
        <v>49</v>
      </c>
      <c r="C7947" s="144" t="s">
        <v>7006</v>
      </c>
      <c r="D7947" s="145">
        <v>0</v>
      </c>
      <c r="E7947" s="147">
        <v>43552</v>
      </c>
    </row>
    <row r="7948" spans="1:5" s="7" customFormat="1">
      <c r="A7948" s="7" t="s">
        <v>49</v>
      </c>
      <c r="C7948" s="144" t="s">
        <v>7008</v>
      </c>
      <c r="D7948" s="145">
        <v>19</v>
      </c>
      <c r="E7948" s="147">
        <v>43552</v>
      </c>
    </row>
    <row r="7949" spans="1:5" s="7" customFormat="1">
      <c r="A7949" s="7" t="s">
        <v>49</v>
      </c>
      <c r="C7949" s="144" t="s">
        <v>7010</v>
      </c>
      <c r="D7949" s="145">
        <v>33</v>
      </c>
      <c r="E7949" s="147">
        <v>43552</v>
      </c>
    </row>
    <row r="7950" spans="1:5" s="7" customFormat="1">
      <c r="A7950" s="7" t="s">
        <v>49</v>
      </c>
      <c r="C7950" s="144" t="s">
        <v>7012</v>
      </c>
      <c r="D7950" s="145">
        <v>0</v>
      </c>
      <c r="E7950" s="147">
        <v>43552</v>
      </c>
    </row>
    <row r="7951" spans="1:5" s="7" customFormat="1">
      <c r="A7951" s="7" t="s">
        <v>49</v>
      </c>
      <c r="C7951" s="144" t="s">
        <v>7014</v>
      </c>
      <c r="D7951" s="145">
        <v>59</v>
      </c>
      <c r="E7951" s="147">
        <v>43552</v>
      </c>
    </row>
    <row r="7952" spans="1:5" s="7" customFormat="1">
      <c r="A7952" s="7" t="s">
        <v>49</v>
      </c>
      <c r="C7952" s="144" t="s">
        <v>7016</v>
      </c>
      <c r="D7952" s="145">
        <v>87</v>
      </c>
      <c r="E7952" s="147">
        <v>43552</v>
      </c>
    </row>
    <row r="7953" spans="1:5" s="7" customFormat="1">
      <c r="A7953" s="7" t="s">
        <v>49</v>
      </c>
      <c r="C7953" s="144" t="s">
        <v>7018</v>
      </c>
      <c r="D7953" s="145">
        <v>0</v>
      </c>
      <c r="E7953" s="147">
        <v>43552</v>
      </c>
    </row>
    <row r="7954" spans="1:5" s="7" customFormat="1">
      <c r="A7954" s="7" t="s">
        <v>49</v>
      </c>
      <c r="C7954" s="144" t="s">
        <v>7021</v>
      </c>
      <c r="D7954" s="145">
        <v>233</v>
      </c>
      <c r="E7954" s="147">
        <v>43552</v>
      </c>
    </row>
    <row r="7955" spans="1:5" s="7" customFormat="1">
      <c r="A7955" s="7" t="s">
        <v>49</v>
      </c>
      <c r="C7955" s="144" t="s">
        <v>9683</v>
      </c>
      <c r="D7955" s="145">
        <v>0</v>
      </c>
      <c r="E7955" s="147">
        <v>43552</v>
      </c>
    </row>
    <row r="7956" spans="1:5" s="7" customFormat="1">
      <c r="A7956" s="7" t="s">
        <v>49</v>
      </c>
      <c r="C7956" s="144" t="s">
        <v>7023</v>
      </c>
      <c r="D7956" s="145">
        <v>0</v>
      </c>
      <c r="E7956" s="147">
        <v>43552</v>
      </c>
    </row>
    <row r="7957" spans="1:5" s="7" customFormat="1">
      <c r="A7957" s="7" t="s">
        <v>49</v>
      </c>
      <c r="C7957" s="144" t="s">
        <v>2109</v>
      </c>
      <c r="D7957" s="145">
        <v>309</v>
      </c>
      <c r="E7957" s="147">
        <v>43552</v>
      </c>
    </row>
    <row r="7958" spans="1:5" s="7" customFormat="1">
      <c r="A7958" s="7" t="s">
        <v>49</v>
      </c>
      <c r="C7958" s="144" t="s">
        <v>7027</v>
      </c>
      <c r="D7958" s="145">
        <v>135</v>
      </c>
      <c r="E7958" s="147">
        <v>43552</v>
      </c>
    </row>
    <row r="7959" spans="1:5" s="7" customFormat="1">
      <c r="A7959" s="7" t="s">
        <v>49</v>
      </c>
      <c r="C7959" s="144" t="s">
        <v>2112</v>
      </c>
      <c r="D7959" s="145">
        <v>270</v>
      </c>
      <c r="E7959" s="147">
        <v>43552</v>
      </c>
    </row>
    <row r="7960" spans="1:5" s="7" customFormat="1">
      <c r="A7960" s="7" t="s">
        <v>49</v>
      </c>
      <c r="C7960" s="144" t="s">
        <v>2115</v>
      </c>
      <c r="D7960" s="145">
        <v>313</v>
      </c>
      <c r="E7960" s="147">
        <v>43552</v>
      </c>
    </row>
    <row r="7961" spans="1:5" s="7" customFormat="1">
      <c r="A7961" s="7" t="s">
        <v>49</v>
      </c>
      <c r="C7961" s="144" t="s">
        <v>7033</v>
      </c>
      <c r="D7961" s="145">
        <v>2</v>
      </c>
      <c r="E7961" s="147">
        <v>43552</v>
      </c>
    </row>
    <row r="7962" spans="1:5" s="7" customFormat="1">
      <c r="A7962" s="7" t="s">
        <v>49</v>
      </c>
      <c r="C7962" s="144" t="s">
        <v>2118</v>
      </c>
      <c r="D7962" s="145">
        <v>431</v>
      </c>
      <c r="E7962" s="147">
        <v>43552</v>
      </c>
    </row>
    <row r="7963" spans="1:5" s="7" customFormat="1">
      <c r="A7963" s="7" t="s">
        <v>49</v>
      </c>
      <c r="C7963" s="144" t="s">
        <v>2122</v>
      </c>
      <c r="D7963" s="145">
        <v>92</v>
      </c>
      <c r="E7963" s="147">
        <v>43552</v>
      </c>
    </row>
    <row r="7964" spans="1:5" s="7" customFormat="1">
      <c r="A7964" s="7" t="s">
        <v>49</v>
      </c>
      <c r="C7964" s="144" t="s">
        <v>7039</v>
      </c>
      <c r="D7964" s="145">
        <v>0</v>
      </c>
      <c r="E7964" s="147">
        <v>43552</v>
      </c>
    </row>
    <row r="7965" spans="1:5" s="7" customFormat="1">
      <c r="A7965" s="7" t="s">
        <v>49</v>
      </c>
      <c r="C7965" s="144" t="s">
        <v>7042</v>
      </c>
      <c r="D7965" s="145">
        <v>0</v>
      </c>
      <c r="E7965" s="147">
        <v>43552</v>
      </c>
    </row>
    <row r="7966" spans="1:5" s="7" customFormat="1">
      <c r="A7966" s="7" t="s">
        <v>49</v>
      </c>
      <c r="C7966" s="144" t="s">
        <v>7047</v>
      </c>
      <c r="D7966" s="145">
        <v>0</v>
      </c>
      <c r="E7966" s="147">
        <v>43552</v>
      </c>
    </row>
    <row r="7967" spans="1:5" s="7" customFormat="1">
      <c r="A7967" s="7" t="s">
        <v>49</v>
      </c>
      <c r="C7967" s="144" t="s">
        <v>7049</v>
      </c>
      <c r="D7967" s="145">
        <v>0</v>
      </c>
      <c r="E7967" s="147">
        <v>43552</v>
      </c>
    </row>
    <row r="7968" spans="1:5" s="7" customFormat="1">
      <c r="A7968" s="7" t="s">
        <v>49</v>
      </c>
      <c r="C7968" s="144" t="s">
        <v>3786</v>
      </c>
      <c r="D7968" s="145">
        <v>56</v>
      </c>
      <c r="E7968" s="147">
        <v>43552</v>
      </c>
    </row>
    <row r="7969" spans="1:5" s="7" customFormat="1">
      <c r="A7969" s="7" t="s">
        <v>49</v>
      </c>
      <c r="C7969" s="144" t="s">
        <v>7052</v>
      </c>
      <c r="D7969" s="145">
        <v>0</v>
      </c>
      <c r="E7969" s="147">
        <v>43552</v>
      </c>
    </row>
    <row r="7970" spans="1:5" s="7" customFormat="1">
      <c r="A7970" s="7" t="s">
        <v>49</v>
      </c>
      <c r="C7970" s="144" t="s">
        <v>7054</v>
      </c>
      <c r="D7970" s="145">
        <v>1</v>
      </c>
      <c r="E7970" s="147">
        <v>43552</v>
      </c>
    </row>
    <row r="7971" spans="1:5" s="7" customFormat="1">
      <c r="A7971" s="7" t="s">
        <v>49</v>
      </c>
      <c r="C7971" s="144" t="s">
        <v>7056</v>
      </c>
      <c r="D7971" s="145">
        <v>0</v>
      </c>
      <c r="E7971" s="147">
        <v>43552</v>
      </c>
    </row>
    <row r="7972" spans="1:5" s="7" customFormat="1">
      <c r="A7972" s="7" t="s">
        <v>49</v>
      </c>
      <c r="C7972" s="144" t="s">
        <v>7058</v>
      </c>
      <c r="D7972" s="145">
        <v>23</v>
      </c>
      <c r="E7972" s="147">
        <v>43552</v>
      </c>
    </row>
    <row r="7973" spans="1:5" s="7" customFormat="1">
      <c r="A7973" s="7" t="s">
        <v>49</v>
      </c>
      <c r="C7973" s="144" t="s">
        <v>7060</v>
      </c>
      <c r="D7973" s="145">
        <v>0</v>
      </c>
      <c r="E7973" s="147">
        <v>43552</v>
      </c>
    </row>
    <row r="7974" spans="1:5" s="7" customFormat="1">
      <c r="A7974" s="7" t="s">
        <v>49</v>
      </c>
      <c r="C7974" s="144" t="s">
        <v>7063</v>
      </c>
      <c r="D7974" s="145">
        <v>0</v>
      </c>
      <c r="E7974" s="147">
        <v>43552</v>
      </c>
    </row>
    <row r="7975" spans="1:5" s="7" customFormat="1">
      <c r="A7975" s="7" t="s">
        <v>49</v>
      </c>
      <c r="C7975" s="144" t="s">
        <v>7065</v>
      </c>
      <c r="D7975" s="145">
        <v>0</v>
      </c>
      <c r="E7975" s="147">
        <v>43552</v>
      </c>
    </row>
    <row r="7976" spans="1:5" s="7" customFormat="1">
      <c r="A7976" s="7" t="s">
        <v>49</v>
      </c>
      <c r="C7976" s="144" t="s">
        <v>7067</v>
      </c>
      <c r="D7976" s="145">
        <v>46</v>
      </c>
      <c r="E7976" s="147">
        <v>43552</v>
      </c>
    </row>
    <row r="7977" spans="1:5" s="7" customFormat="1">
      <c r="A7977" s="7" t="s">
        <v>49</v>
      </c>
      <c r="C7977" s="144" t="s">
        <v>7069</v>
      </c>
      <c r="D7977" s="145">
        <v>0</v>
      </c>
      <c r="E7977" s="147">
        <v>43552</v>
      </c>
    </row>
    <row r="7978" spans="1:5" s="7" customFormat="1">
      <c r="A7978" s="7" t="s">
        <v>49</v>
      </c>
      <c r="C7978" s="144" t="s">
        <v>7072</v>
      </c>
      <c r="D7978" s="145">
        <v>0</v>
      </c>
      <c r="E7978" s="147">
        <v>43552</v>
      </c>
    </row>
    <row r="7979" spans="1:5" s="7" customFormat="1">
      <c r="A7979" s="7" t="s">
        <v>49</v>
      </c>
      <c r="C7979" s="144" t="s">
        <v>7074</v>
      </c>
      <c r="D7979" s="145">
        <v>1</v>
      </c>
      <c r="E7979" s="147">
        <v>43552</v>
      </c>
    </row>
    <row r="7980" spans="1:5" s="7" customFormat="1">
      <c r="A7980" s="7" t="s">
        <v>49</v>
      </c>
      <c r="C7980" s="144" t="s">
        <v>7076</v>
      </c>
      <c r="D7980" s="145">
        <v>7</v>
      </c>
      <c r="E7980" s="147">
        <v>43552</v>
      </c>
    </row>
    <row r="7981" spans="1:5" s="7" customFormat="1">
      <c r="A7981" s="7" t="s">
        <v>49</v>
      </c>
      <c r="C7981" s="144" t="s">
        <v>7078</v>
      </c>
      <c r="D7981" s="145">
        <v>0</v>
      </c>
      <c r="E7981" s="147">
        <v>43552</v>
      </c>
    </row>
    <row r="7982" spans="1:5" s="7" customFormat="1">
      <c r="A7982" s="7" t="s">
        <v>49</v>
      </c>
      <c r="C7982" s="144" t="s">
        <v>2125</v>
      </c>
      <c r="D7982" s="145">
        <v>1531</v>
      </c>
      <c r="E7982" s="147">
        <v>43552</v>
      </c>
    </row>
    <row r="7983" spans="1:5" s="7" customFormat="1">
      <c r="A7983" s="7" t="s">
        <v>49</v>
      </c>
      <c r="C7983" s="144" t="s">
        <v>2129</v>
      </c>
      <c r="D7983" s="145">
        <v>1343</v>
      </c>
      <c r="E7983" s="147">
        <v>43552</v>
      </c>
    </row>
    <row r="7984" spans="1:5" s="7" customFormat="1">
      <c r="A7984" s="7" t="s">
        <v>49</v>
      </c>
      <c r="C7984" s="144" t="s">
        <v>9232</v>
      </c>
      <c r="D7984" s="145">
        <v>0</v>
      </c>
      <c r="E7984" s="147">
        <v>43552</v>
      </c>
    </row>
    <row r="7985" spans="1:5" s="7" customFormat="1">
      <c r="A7985" s="7" t="s">
        <v>49</v>
      </c>
      <c r="C7985" s="144" t="s">
        <v>6052</v>
      </c>
      <c r="D7985" s="145">
        <v>0</v>
      </c>
      <c r="E7985" s="147">
        <v>43552</v>
      </c>
    </row>
    <row r="7986" spans="1:5" s="7" customFormat="1">
      <c r="A7986" s="7" t="s">
        <v>49</v>
      </c>
      <c r="C7986" s="144" t="s">
        <v>1492</v>
      </c>
      <c r="D7986" s="145">
        <v>461</v>
      </c>
      <c r="E7986" s="147">
        <v>43552</v>
      </c>
    </row>
    <row r="7987" spans="1:5" s="7" customFormat="1">
      <c r="A7987" s="7" t="s">
        <v>49</v>
      </c>
      <c r="C7987" s="144" t="s">
        <v>6056</v>
      </c>
      <c r="D7987" s="145">
        <v>0</v>
      </c>
      <c r="E7987" s="147">
        <v>43552</v>
      </c>
    </row>
    <row r="7988" spans="1:5" s="7" customFormat="1">
      <c r="A7988" s="7" t="s">
        <v>49</v>
      </c>
      <c r="C7988" s="144" t="s">
        <v>1496</v>
      </c>
      <c r="D7988" s="145">
        <v>669</v>
      </c>
      <c r="E7988" s="147">
        <v>43552</v>
      </c>
    </row>
    <row r="7989" spans="1:5" s="7" customFormat="1">
      <c r="A7989" s="7" t="s">
        <v>49</v>
      </c>
      <c r="C7989" s="144" t="s">
        <v>1500</v>
      </c>
      <c r="D7989" s="145">
        <v>395</v>
      </c>
      <c r="E7989" s="147">
        <v>43552</v>
      </c>
    </row>
    <row r="7990" spans="1:5" s="7" customFormat="1">
      <c r="A7990" s="7" t="s">
        <v>49</v>
      </c>
      <c r="C7990" s="144" t="s">
        <v>3787</v>
      </c>
      <c r="D7990" s="145">
        <v>218</v>
      </c>
      <c r="E7990" s="147">
        <v>43552</v>
      </c>
    </row>
    <row r="7991" spans="1:5" s="7" customFormat="1">
      <c r="A7991" s="7" t="s">
        <v>49</v>
      </c>
      <c r="C7991" s="144" t="s">
        <v>6063</v>
      </c>
      <c r="D7991" s="145">
        <v>0</v>
      </c>
      <c r="E7991" s="147">
        <v>43552</v>
      </c>
    </row>
    <row r="7992" spans="1:5" s="7" customFormat="1">
      <c r="A7992" s="7" t="s">
        <v>49</v>
      </c>
      <c r="C7992" s="144" t="s">
        <v>6066</v>
      </c>
      <c r="D7992" s="145">
        <v>480</v>
      </c>
      <c r="E7992" s="147">
        <v>43552</v>
      </c>
    </row>
    <row r="7993" spans="1:5" s="7" customFormat="1">
      <c r="A7993" s="7" t="s">
        <v>49</v>
      </c>
      <c r="C7993" s="144" t="s">
        <v>6069</v>
      </c>
      <c r="D7993" s="145">
        <v>0</v>
      </c>
      <c r="E7993" s="147">
        <v>43552</v>
      </c>
    </row>
    <row r="7994" spans="1:5" s="7" customFormat="1">
      <c r="A7994" s="7" t="s">
        <v>49</v>
      </c>
      <c r="C7994" s="144" t="s">
        <v>7084</v>
      </c>
      <c r="D7994" s="145">
        <v>0</v>
      </c>
      <c r="E7994" s="147">
        <v>43552</v>
      </c>
    </row>
    <row r="7995" spans="1:5" s="7" customFormat="1">
      <c r="A7995" s="7" t="s">
        <v>49</v>
      </c>
      <c r="C7995" s="144" t="s">
        <v>7087</v>
      </c>
      <c r="D7995" s="145">
        <v>0</v>
      </c>
      <c r="E7995" s="147">
        <v>43552</v>
      </c>
    </row>
    <row r="7996" spans="1:5" s="7" customFormat="1">
      <c r="A7996" s="7" t="s">
        <v>49</v>
      </c>
      <c r="C7996" s="144" t="s">
        <v>2132</v>
      </c>
      <c r="D7996" s="145">
        <v>231</v>
      </c>
      <c r="E7996" s="147">
        <v>43552</v>
      </c>
    </row>
    <row r="7997" spans="1:5" s="7" customFormat="1">
      <c r="A7997" s="7" t="s">
        <v>49</v>
      </c>
      <c r="C7997" s="144" t="s">
        <v>3788</v>
      </c>
      <c r="D7997" s="145">
        <v>130</v>
      </c>
      <c r="E7997" s="147">
        <v>43552</v>
      </c>
    </row>
    <row r="7998" spans="1:5" s="7" customFormat="1">
      <c r="A7998" s="7" t="s">
        <v>49</v>
      </c>
      <c r="C7998" s="144" t="s">
        <v>2136</v>
      </c>
      <c r="D7998" s="145">
        <v>121</v>
      </c>
      <c r="E7998" s="147">
        <v>43552</v>
      </c>
    </row>
    <row r="7999" spans="1:5" s="7" customFormat="1">
      <c r="A7999" s="7" t="s">
        <v>49</v>
      </c>
      <c r="C7999" s="144" t="s">
        <v>2139</v>
      </c>
      <c r="D7999" s="145">
        <v>43</v>
      </c>
      <c r="E7999" s="147">
        <v>43552</v>
      </c>
    </row>
    <row r="8000" spans="1:5" s="7" customFormat="1">
      <c r="A8000" s="7" t="s">
        <v>49</v>
      </c>
      <c r="C8000" s="144" t="s">
        <v>2142</v>
      </c>
      <c r="D8000" s="145">
        <v>61</v>
      </c>
      <c r="E8000" s="147">
        <v>43552</v>
      </c>
    </row>
    <row r="8001" spans="1:5" s="7" customFormat="1">
      <c r="A8001" s="7" t="s">
        <v>49</v>
      </c>
      <c r="C8001" s="144" t="s">
        <v>3789</v>
      </c>
      <c r="D8001" s="145">
        <v>21</v>
      </c>
      <c r="E8001" s="147">
        <v>43552</v>
      </c>
    </row>
    <row r="8002" spans="1:5" s="7" customFormat="1">
      <c r="A8002" s="7" t="s">
        <v>49</v>
      </c>
      <c r="C8002" s="144" t="s">
        <v>9233</v>
      </c>
      <c r="D8002" s="145">
        <v>0</v>
      </c>
      <c r="E8002" s="147">
        <v>43552</v>
      </c>
    </row>
    <row r="8003" spans="1:5" s="7" customFormat="1">
      <c r="A8003" s="7" t="s">
        <v>49</v>
      </c>
      <c r="C8003" s="144" t="s">
        <v>7100</v>
      </c>
      <c r="D8003" s="145">
        <v>0</v>
      </c>
      <c r="E8003" s="147">
        <v>43552</v>
      </c>
    </row>
    <row r="8004" spans="1:5" s="7" customFormat="1">
      <c r="A8004" s="7" t="s">
        <v>49</v>
      </c>
      <c r="C8004" s="144" t="s">
        <v>2146</v>
      </c>
      <c r="D8004" s="145">
        <v>1203</v>
      </c>
      <c r="E8004" s="147">
        <v>43552</v>
      </c>
    </row>
    <row r="8005" spans="1:5" s="7" customFormat="1">
      <c r="A8005" s="7" t="s">
        <v>49</v>
      </c>
      <c r="C8005" s="144" t="s">
        <v>2149</v>
      </c>
      <c r="D8005" s="145">
        <v>942</v>
      </c>
      <c r="E8005" s="147">
        <v>43552</v>
      </c>
    </row>
    <row r="8006" spans="1:5" s="7" customFormat="1">
      <c r="A8006" s="7" t="s">
        <v>49</v>
      </c>
      <c r="C8006" s="144" t="s">
        <v>2152</v>
      </c>
      <c r="D8006" s="145">
        <v>665</v>
      </c>
      <c r="E8006" s="147">
        <v>43552</v>
      </c>
    </row>
    <row r="8007" spans="1:5" s="7" customFormat="1">
      <c r="A8007" s="7" t="s">
        <v>49</v>
      </c>
      <c r="C8007" s="144" t="s">
        <v>2155</v>
      </c>
      <c r="D8007" s="145">
        <v>1569</v>
      </c>
      <c r="E8007" s="147">
        <v>43552</v>
      </c>
    </row>
    <row r="8008" spans="1:5" s="7" customFormat="1">
      <c r="A8008" s="7" t="s">
        <v>49</v>
      </c>
      <c r="C8008" s="144" t="s">
        <v>3790</v>
      </c>
      <c r="D8008" s="145">
        <v>97</v>
      </c>
      <c r="E8008" s="147">
        <v>43552</v>
      </c>
    </row>
    <row r="8009" spans="1:5" s="7" customFormat="1">
      <c r="A8009" s="7" t="s">
        <v>49</v>
      </c>
      <c r="C8009" s="144" t="s">
        <v>3791</v>
      </c>
      <c r="D8009" s="145">
        <v>112</v>
      </c>
      <c r="E8009" s="147">
        <v>43552</v>
      </c>
    </row>
    <row r="8010" spans="1:5" s="7" customFormat="1">
      <c r="A8010" s="7" t="s">
        <v>49</v>
      </c>
      <c r="C8010" s="144" t="s">
        <v>3792</v>
      </c>
      <c r="D8010" s="145">
        <v>105</v>
      </c>
      <c r="E8010" s="147">
        <v>43552</v>
      </c>
    </row>
    <row r="8011" spans="1:5" s="7" customFormat="1">
      <c r="A8011" s="7" t="s">
        <v>49</v>
      </c>
      <c r="C8011" s="144" t="s">
        <v>3793</v>
      </c>
      <c r="D8011" s="145">
        <v>143</v>
      </c>
      <c r="E8011" s="147">
        <v>43552</v>
      </c>
    </row>
    <row r="8012" spans="1:5" s="7" customFormat="1">
      <c r="A8012" s="7" t="s">
        <v>49</v>
      </c>
      <c r="C8012" s="144" t="s">
        <v>3794</v>
      </c>
      <c r="D8012" s="145">
        <v>145</v>
      </c>
      <c r="E8012" s="147">
        <v>43552</v>
      </c>
    </row>
    <row r="8013" spans="1:5" s="7" customFormat="1">
      <c r="A8013" s="7" t="s">
        <v>49</v>
      </c>
      <c r="C8013" s="144" t="s">
        <v>3795</v>
      </c>
      <c r="D8013" s="145">
        <v>105</v>
      </c>
      <c r="E8013" s="147">
        <v>43552</v>
      </c>
    </row>
    <row r="8014" spans="1:5" s="7" customFormat="1">
      <c r="A8014" s="7" t="s">
        <v>49</v>
      </c>
      <c r="C8014" s="144" t="s">
        <v>9234</v>
      </c>
      <c r="D8014" s="145">
        <v>0</v>
      </c>
      <c r="E8014" s="147">
        <v>43552</v>
      </c>
    </row>
    <row r="8015" spans="1:5" s="7" customFormat="1">
      <c r="A8015" s="7" t="s">
        <v>49</v>
      </c>
      <c r="C8015" s="144" t="s">
        <v>9235</v>
      </c>
      <c r="D8015" s="145">
        <v>0</v>
      </c>
      <c r="E8015" s="147">
        <v>43552</v>
      </c>
    </row>
    <row r="8016" spans="1:5" s="7" customFormat="1">
      <c r="A8016" s="7" t="s">
        <v>49</v>
      </c>
      <c r="C8016" s="144" t="s">
        <v>9236</v>
      </c>
      <c r="D8016" s="145">
        <v>0</v>
      </c>
      <c r="E8016" s="147">
        <v>43552</v>
      </c>
    </row>
    <row r="8017" spans="1:5" s="7" customFormat="1">
      <c r="A8017" s="7" t="s">
        <v>49</v>
      </c>
      <c r="C8017" s="144" t="s">
        <v>9237</v>
      </c>
      <c r="D8017" s="145">
        <v>0</v>
      </c>
      <c r="E8017" s="147">
        <v>43552</v>
      </c>
    </row>
    <row r="8018" spans="1:5" s="7" customFormat="1">
      <c r="A8018" s="7" t="s">
        <v>49</v>
      </c>
      <c r="C8018" s="144" t="s">
        <v>9238</v>
      </c>
      <c r="D8018" s="145">
        <v>0</v>
      </c>
      <c r="E8018" s="147">
        <v>43552</v>
      </c>
    </row>
    <row r="8019" spans="1:5" s="7" customFormat="1">
      <c r="A8019" s="7" t="s">
        <v>49</v>
      </c>
      <c r="C8019" s="144" t="s">
        <v>9239</v>
      </c>
      <c r="D8019" s="145">
        <v>0</v>
      </c>
      <c r="E8019" s="147">
        <v>43552</v>
      </c>
    </row>
    <row r="8020" spans="1:5" s="7" customFormat="1">
      <c r="A8020" s="7" t="s">
        <v>49</v>
      </c>
      <c r="C8020" s="144" t="s">
        <v>9240</v>
      </c>
      <c r="D8020" s="145">
        <v>0</v>
      </c>
      <c r="E8020" s="147">
        <v>43552</v>
      </c>
    </row>
    <row r="8021" spans="1:5" s="7" customFormat="1">
      <c r="A8021" s="7" t="s">
        <v>49</v>
      </c>
      <c r="C8021" s="144" t="s">
        <v>9241</v>
      </c>
      <c r="D8021" s="145">
        <v>0</v>
      </c>
      <c r="E8021" s="147">
        <v>43552</v>
      </c>
    </row>
    <row r="8022" spans="1:5" s="7" customFormat="1">
      <c r="A8022" s="7" t="s">
        <v>49</v>
      </c>
      <c r="C8022" s="144" t="s">
        <v>9242</v>
      </c>
      <c r="D8022" s="145">
        <v>0</v>
      </c>
      <c r="E8022" s="147">
        <v>43552</v>
      </c>
    </row>
    <row r="8023" spans="1:5" s="7" customFormat="1">
      <c r="A8023" s="7" t="s">
        <v>49</v>
      </c>
      <c r="C8023" s="144" t="s">
        <v>9243</v>
      </c>
      <c r="D8023" s="145">
        <v>0</v>
      </c>
      <c r="E8023" s="147">
        <v>43552</v>
      </c>
    </row>
    <row r="8024" spans="1:5" s="7" customFormat="1">
      <c r="A8024" s="7" t="s">
        <v>49</v>
      </c>
      <c r="C8024" s="144" t="s">
        <v>7124</v>
      </c>
      <c r="D8024" s="145">
        <v>55</v>
      </c>
      <c r="E8024" s="147">
        <v>43552</v>
      </c>
    </row>
    <row r="8025" spans="1:5" s="7" customFormat="1">
      <c r="A8025" s="7" t="s">
        <v>49</v>
      </c>
      <c r="C8025" s="144" t="s">
        <v>9244</v>
      </c>
      <c r="D8025" s="145">
        <v>0</v>
      </c>
      <c r="E8025" s="147">
        <v>43552</v>
      </c>
    </row>
    <row r="8026" spans="1:5" s="7" customFormat="1">
      <c r="A8026" s="7" t="s">
        <v>49</v>
      </c>
      <c r="C8026" s="144" t="s">
        <v>7127</v>
      </c>
      <c r="D8026" s="145">
        <v>0</v>
      </c>
      <c r="E8026" s="147">
        <v>43552</v>
      </c>
    </row>
    <row r="8027" spans="1:5" s="7" customFormat="1">
      <c r="A8027" s="7" t="s">
        <v>49</v>
      </c>
      <c r="C8027" s="144" t="s">
        <v>7129</v>
      </c>
      <c r="D8027" s="145">
        <v>0</v>
      </c>
      <c r="E8027" s="147">
        <v>43552</v>
      </c>
    </row>
    <row r="8028" spans="1:5" s="7" customFormat="1">
      <c r="A8028" s="7" t="s">
        <v>49</v>
      </c>
      <c r="C8028" s="144" t="s">
        <v>9245</v>
      </c>
      <c r="D8028" s="145">
        <v>0</v>
      </c>
      <c r="E8028" s="147">
        <v>43552</v>
      </c>
    </row>
    <row r="8029" spans="1:5" s="7" customFormat="1">
      <c r="A8029" s="7" t="s">
        <v>49</v>
      </c>
      <c r="C8029" s="144" t="s">
        <v>9246</v>
      </c>
      <c r="D8029" s="145">
        <v>0</v>
      </c>
      <c r="E8029" s="147">
        <v>43552</v>
      </c>
    </row>
    <row r="8030" spans="1:5" s="7" customFormat="1">
      <c r="A8030" s="7" t="s">
        <v>49</v>
      </c>
      <c r="C8030" s="144" t="s">
        <v>9247</v>
      </c>
      <c r="D8030" s="145">
        <v>0</v>
      </c>
      <c r="E8030" s="147">
        <v>43552</v>
      </c>
    </row>
    <row r="8031" spans="1:5" s="7" customFormat="1">
      <c r="A8031" s="7" t="s">
        <v>49</v>
      </c>
      <c r="C8031" s="144" t="s">
        <v>9248</v>
      </c>
      <c r="D8031" s="145">
        <v>0</v>
      </c>
      <c r="E8031" s="147">
        <v>43552</v>
      </c>
    </row>
    <row r="8032" spans="1:5" s="7" customFormat="1">
      <c r="A8032" s="7" t="s">
        <v>49</v>
      </c>
      <c r="C8032" s="144" t="s">
        <v>3796</v>
      </c>
      <c r="D8032" s="145">
        <v>16</v>
      </c>
      <c r="E8032" s="147">
        <v>43552</v>
      </c>
    </row>
    <row r="8033" spans="1:5" s="7" customFormat="1">
      <c r="A8033" s="7" t="s">
        <v>49</v>
      </c>
      <c r="C8033" s="144" t="s">
        <v>9249</v>
      </c>
      <c r="D8033" s="145">
        <v>0</v>
      </c>
      <c r="E8033" s="147">
        <v>43552</v>
      </c>
    </row>
    <row r="8034" spans="1:5" s="7" customFormat="1">
      <c r="A8034" s="7" t="s">
        <v>49</v>
      </c>
      <c r="C8034" s="144" t="s">
        <v>5898</v>
      </c>
      <c r="D8034" s="145">
        <v>0</v>
      </c>
      <c r="E8034" s="147">
        <v>43552</v>
      </c>
    </row>
    <row r="8035" spans="1:5" s="7" customFormat="1">
      <c r="A8035" s="7" t="s">
        <v>49</v>
      </c>
      <c r="C8035" s="144" t="s">
        <v>1504</v>
      </c>
      <c r="D8035" s="145">
        <v>259</v>
      </c>
      <c r="E8035" s="147">
        <v>43552</v>
      </c>
    </row>
    <row r="8036" spans="1:5" s="7" customFormat="1">
      <c r="A8036" s="7" t="s">
        <v>49</v>
      </c>
      <c r="C8036" s="144" t="s">
        <v>1509</v>
      </c>
      <c r="D8036" s="145">
        <v>74</v>
      </c>
      <c r="E8036" s="147">
        <v>43552</v>
      </c>
    </row>
    <row r="8037" spans="1:5" s="7" customFormat="1">
      <c r="A8037" s="7" t="s">
        <v>49</v>
      </c>
      <c r="C8037" s="144" t="s">
        <v>1512</v>
      </c>
      <c r="D8037" s="145">
        <v>150</v>
      </c>
      <c r="E8037" s="147">
        <v>43552</v>
      </c>
    </row>
    <row r="8038" spans="1:5" s="7" customFormat="1">
      <c r="A8038" s="7" t="s">
        <v>49</v>
      </c>
      <c r="C8038" s="144" t="s">
        <v>1516</v>
      </c>
      <c r="D8038" s="145">
        <v>266</v>
      </c>
      <c r="E8038" s="147">
        <v>43552</v>
      </c>
    </row>
    <row r="8039" spans="1:5" s="7" customFormat="1">
      <c r="A8039" s="7" t="s">
        <v>49</v>
      </c>
      <c r="C8039" s="144" t="s">
        <v>9250</v>
      </c>
      <c r="D8039" s="145">
        <v>0</v>
      </c>
      <c r="E8039" s="147">
        <v>43552</v>
      </c>
    </row>
    <row r="8040" spans="1:5" s="7" customFormat="1">
      <c r="A8040" s="7" t="s">
        <v>49</v>
      </c>
      <c r="C8040" s="144" t="s">
        <v>1519</v>
      </c>
      <c r="D8040" s="145">
        <v>209</v>
      </c>
      <c r="E8040" s="147">
        <v>43552</v>
      </c>
    </row>
    <row r="8041" spans="1:5" s="7" customFormat="1">
      <c r="A8041" s="7" t="s">
        <v>49</v>
      </c>
      <c r="C8041" s="144" t="s">
        <v>1427</v>
      </c>
      <c r="D8041" s="145">
        <v>2543</v>
      </c>
      <c r="E8041" s="147">
        <v>43552</v>
      </c>
    </row>
    <row r="8042" spans="1:5" s="7" customFormat="1">
      <c r="A8042" s="7" t="s">
        <v>49</v>
      </c>
      <c r="C8042" s="144" t="s">
        <v>1431</v>
      </c>
      <c r="D8042" s="145">
        <v>14</v>
      </c>
      <c r="E8042" s="147">
        <v>43552</v>
      </c>
    </row>
    <row r="8043" spans="1:5" s="7" customFormat="1">
      <c r="A8043" s="7" t="s">
        <v>49</v>
      </c>
      <c r="C8043" s="144" t="s">
        <v>5903</v>
      </c>
      <c r="D8043" s="145">
        <v>0</v>
      </c>
      <c r="E8043" s="147">
        <v>43552</v>
      </c>
    </row>
    <row r="8044" spans="1:5" s="7" customFormat="1">
      <c r="A8044" s="7" t="s">
        <v>49</v>
      </c>
      <c r="C8044" s="144" t="s">
        <v>1434</v>
      </c>
      <c r="D8044" s="145">
        <v>3571</v>
      </c>
      <c r="E8044" s="147">
        <v>43552</v>
      </c>
    </row>
    <row r="8045" spans="1:5" s="7" customFormat="1">
      <c r="A8045" s="7" t="s">
        <v>49</v>
      </c>
      <c r="C8045" s="144" t="s">
        <v>5907</v>
      </c>
      <c r="D8045" s="145">
        <v>0</v>
      </c>
      <c r="E8045" s="147">
        <v>43552</v>
      </c>
    </row>
    <row r="8046" spans="1:5" s="7" customFormat="1">
      <c r="A8046" s="7" t="s">
        <v>49</v>
      </c>
      <c r="C8046" s="144" t="s">
        <v>1437</v>
      </c>
      <c r="D8046" s="145">
        <v>875</v>
      </c>
      <c r="E8046" s="147">
        <v>43552</v>
      </c>
    </row>
    <row r="8047" spans="1:5" s="7" customFormat="1">
      <c r="A8047" s="7" t="s">
        <v>49</v>
      </c>
      <c r="C8047" s="144" t="s">
        <v>1440</v>
      </c>
      <c r="D8047" s="145">
        <v>479</v>
      </c>
      <c r="E8047" s="147">
        <v>43552</v>
      </c>
    </row>
    <row r="8048" spans="1:5" s="7" customFormat="1">
      <c r="A8048" s="7" t="s">
        <v>49</v>
      </c>
      <c r="C8048" s="144" t="s">
        <v>5911</v>
      </c>
      <c r="D8048" s="145">
        <v>40</v>
      </c>
      <c r="E8048" s="147">
        <v>43552</v>
      </c>
    </row>
    <row r="8049" spans="1:5" s="7" customFormat="1">
      <c r="A8049" s="7" t="s">
        <v>49</v>
      </c>
      <c r="C8049" s="144" t="s">
        <v>1444</v>
      </c>
      <c r="D8049" s="145">
        <v>20</v>
      </c>
      <c r="E8049" s="147">
        <v>43552</v>
      </c>
    </row>
    <row r="8050" spans="1:5" s="7" customFormat="1">
      <c r="A8050" s="7" t="s">
        <v>49</v>
      </c>
      <c r="C8050" s="144" t="s">
        <v>1448</v>
      </c>
      <c r="D8050" s="145">
        <v>814</v>
      </c>
      <c r="E8050" s="147">
        <v>43552</v>
      </c>
    </row>
    <row r="8051" spans="1:5" s="7" customFormat="1">
      <c r="A8051" s="7" t="s">
        <v>49</v>
      </c>
      <c r="C8051" s="144" t="s">
        <v>5915</v>
      </c>
      <c r="D8051" s="145">
        <v>130</v>
      </c>
      <c r="E8051" s="147">
        <v>43552</v>
      </c>
    </row>
    <row r="8052" spans="1:5" s="7" customFormat="1">
      <c r="A8052" s="7" t="s">
        <v>49</v>
      </c>
      <c r="C8052" s="144" t="s">
        <v>1452</v>
      </c>
      <c r="D8052" s="145">
        <v>5675</v>
      </c>
      <c r="E8052" s="147">
        <v>43552</v>
      </c>
    </row>
    <row r="8053" spans="1:5" s="7" customFormat="1">
      <c r="A8053" s="7" t="s">
        <v>49</v>
      </c>
      <c r="C8053" s="144" t="s">
        <v>1455</v>
      </c>
      <c r="D8053" s="145">
        <v>2580</v>
      </c>
      <c r="E8053" s="147">
        <v>43552</v>
      </c>
    </row>
    <row r="8054" spans="1:5" s="7" customFormat="1">
      <c r="A8054" s="7" t="s">
        <v>49</v>
      </c>
      <c r="C8054" s="144" t="s">
        <v>1458</v>
      </c>
      <c r="D8054" s="145">
        <v>14040</v>
      </c>
      <c r="E8054" s="147">
        <v>43552</v>
      </c>
    </row>
    <row r="8055" spans="1:5" s="7" customFormat="1">
      <c r="A8055" s="7" t="s">
        <v>49</v>
      </c>
      <c r="C8055" s="144" t="s">
        <v>7133</v>
      </c>
      <c r="D8055" s="145">
        <v>0</v>
      </c>
      <c r="E8055" s="147">
        <v>43552</v>
      </c>
    </row>
    <row r="8056" spans="1:5" s="7" customFormat="1">
      <c r="A8056" s="7" t="s">
        <v>49</v>
      </c>
      <c r="C8056" s="144" t="s">
        <v>7135</v>
      </c>
      <c r="D8056" s="145">
        <v>0</v>
      </c>
      <c r="E8056" s="147">
        <v>43552</v>
      </c>
    </row>
    <row r="8057" spans="1:5" s="7" customFormat="1">
      <c r="A8057" s="7" t="s">
        <v>49</v>
      </c>
      <c r="C8057" s="144" t="s">
        <v>7137</v>
      </c>
      <c r="D8057" s="145">
        <v>21</v>
      </c>
      <c r="E8057" s="147">
        <v>43552</v>
      </c>
    </row>
    <row r="8058" spans="1:5" s="7" customFormat="1">
      <c r="A8058" s="7" t="s">
        <v>49</v>
      </c>
      <c r="C8058" s="144" t="s">
        <v>7139</v>
      </c>
      <c r="D8058" s="145">
        <v>0</v>
      </c>
      <c r="E8058" s="147">
        <v>43552</v>
      </c>
    </row>
    <row r="8059" spans="1:5" s="7" customFormat="1">
      <c r="A8059" s="7" t="s">
        <v>49</v>
      </c>
      <c r="C8059" s="144" t="s">
        <v>2161</v>
      </c>
      <c r="D8059" s="145">
        <v>112</v>
      </c>
      <c r="E8059" s="147">
        <v>43552</v>
      </c>
    </row>
    <row r="8060" spans="1:5" s="7" customFormat="1">
      <c r="A8060" s="7" t="s">
        <v>49</v>
      </c>
      <c r="C8060" s="144" t="s">
        <v>2164</v>
      </c>
      <c r="D8060" s="145">
        <v>747</v>
      </c>
      <c r="E8060" s="147">
        <v>43552</v>
      </c>
    </row>
    <row r="8061" spans="1:5" s="7" customFormat="1">
      <c r="A8061" s="7" t="s">
        <v>49</v>
      </c>
      <c r="C8061" s="144" t="s">
        <v>2167</v>
      </c>
      <c r="D8061" s="145">
        <v>315</v>
      </c>
      <c r="E8061" s="147">
        <v>43552</v>
      </c>
    </row>
    <row r="8062" spans="1:5" s="7" customFormat="1">
      <c r="A8062" s="7" t="s">
        <v>49</v>
      </c>
      <c r="C8062" s="144" t="s">
        <v>2170</v>
      </c>
      <c r="D8062" s="145">
        <v>283</v>
      </c>
      <c r="E8062" s="147">
        <v>43552</v>
      </c>
    </row>
    <row r="8063" spans="1:5" s="7" customFormat="1">
      <c r="A8063" s="7" t="s">
        <v>49</v>
      </c>
      <c r="C8063" s="144" t="s">
        <v>2173</v>
      </c>
      <c r="D8063" s="145">
        <v>313</v>
      </c>
      <c r="E8063" s="147">
        <v>43552</v>
      </c>
    </row>
    <row r="8064" spans="1:5" s="7" customFormat="1">
      <c r="A8064" s="7" t="s">
        <v>49</v>
      </c>
      <c r="C8064" s="144" t="s">
        <v>2176</v>
      </c>
      <c r="D8064" s="145">
        <v>315</v>
      </c>
      <c r="E8064" s="147">
        <v>43552</v>
      </c>
    </row>
    <row r="8065" spans="1:5" s="7" customFormat="1">
      <c r="A8065" s="7" t="s">
        <v>49</v>
      </c>
      <c r="C8065" s="144" t="s">
        <v>2179</v>
      </c>
      <c r="D8065" s="145">
        <v>0</v>
      </c>
      <c r="E8065" s="147">
        <v>43552</v>
      </c>
    </row>
    <row r="8066" spans="1:5" s="7" customFormat="1">
      <c r="A8066" s="7" t="s">
        <v>49</v>
      </c>
      <c r="C8066" s="144" t="s">
        <v>2182</v>
      </c>
      <c r="D8066" s="145">
        <v>319</v>
      </c>
      <c r="E8066" s="147">
        <v>43552</v>
      </c>
    </row>
    <row r="8067" spans="1:5" s="7" customFormat="1">
      <c r="A8067" s="7" t="s">
        <v>49</v>
      </c>
      <c r="C8067" s="144" t="s">
        <v>2185</v>
      </c>
      <c r="D8067" s="145">
        <v>816</v>
      </c>
      <c r="E8067" s="147">
        <v>43552</v>
      </c>
    </row>
    <row r="8068" spans="1:5" s="7" customFormat="1">
      <c r="A8068" s="7" t="s">
        <v>49</v>
      </c>
      <c r="C8068" s="144" t="s">
        <v>2188</v>
      </c>
      <c r="D8068" s="145">
        <v>183</v>
      </c>
      <c r="E8068" s="147">
        <v>43552</v>
      </c>
    </row>
    <row r="8069" spans="1:5" s="7" customFormat="1">
      <c r="A8069" s="7" t="s">
        <v>49</v>
      </c>
      <c r="C8069" s="144" t="s">
        <v>6257</v>
      </c>
      <c r="D8069" s="145">
        <v>0</v>
      </c>
      <c r="E8069" s="147">
        <v>43552</v>
      </c>
    </row>
    <row r="8070" spans="1:5" s="7" customFormat="1">
      <c r="A8070" s="7" t="s">
        <v>49</v>
      </c>
      <c r="C8070" s="144" t="s">
        <v>3797</v>
      </c>
      <c r="D8070" s="145">
        <v>143</v>
      </c>
      <c r="E8070" s="147">
        <v>43552</v>
      </c>
    </row>
    <row r="8071" spans="1:5" s="7" customFormat="1">
      <c r="A8071" s="7" t="s">
        <v>49</v>
      </c>
      <c r="C8071" s="144" t="s">
        <v>7161</v>
      </c>
      <c r="D8071" s="145">
        <v>227</v>
      </c>
      <c r="E8071" s="147">
        <v>43552</v>
      </c>
    </row>
    <row r="8072" spans="1:5" s="7" customFormat="1">
      <c r="A8072" s="7" t="s">
        <v>49</v>
      </c>
      <c r="C8072" s="144" t="s">
        <v>2195</v>
      </c>
      <c r="D8072" s="145">
        <v>103</v>
      </c>
      <c r="E8072" s="147">
        <v>43552</v>
      </c>
    </row>
    <row r="8073" spans="1:5" s="7" customFormat="1">
      <c r="A8073" s="7" t="s">
        <v>49</v>
      </c>
      <c r="C8073" s="144" t="s">
        <v>7163</v>
      </c>
      <c r="D8073" s="145">
        <v>0</v>
      </c>
      <c r="E8073" s="147">
        <v>43552</v>
      </c>
    </row>
    <row r="8074" spans="1:5" s="7" customFormat="1">
      <c r="A8074" s="7" t="s">
        <v>49</v>
      </c>
      <c r="C8074" s="144" t="s">
        <v>2198</v>
      </c>
      <c r="D8074" s="145">
        <v>1574</v>
      </c>
      <c r="E8074" s="147">
        <v>43552</v>
      </c>
    </row>
    <row r="8075" spans="1:5" s="7" customFormat="1">
      <c r="A8075" s="7" t="s">
        <v>49</v>
      </c>
      <c r="C8075" s="144" t="s">
        <v>2201</v>
      </c>
      <c r="D8075" s="145">
        <v>1434</v>
      </c>
      <c r="E8075" s="147">
        <v>43552</v>
      </c>
    </row>
    <row r="8076" spans="1:5" s="7" customFormat="1">
      <c r="A8076" s="7" t="s">
        <v>49</v>
      </c>
      <c r="C8076" s="144" t="s">
        <v>2204</v>
      </c>
      <c r="D8076" s="145">
        <v>999</v>
      </c>
      <c r="E8076" s="147">
        <v>43552</v>
      </c>
    </row>
    <row r="8077" spans="1:5" s="7" customFormat="1">
      <c r="A8077" s="7" t="s">
        <v>49</v>
      </c>
      <c r="C8077" s="144" t="s">
        <v>2207</v>
      </c>
      <c r="D8077" s="145">
        <v>984</v>
      </c>
      <c r="E8077" s="147">
        <v>43552</v>
      </c>
    </row>
    <row r="8078" spans="1:5" s="7" customFormat="1">
      <c r="A8078" s="7" t="s">
        <v>49</v>
      </c>
      <c r="C8078" s="144" t="s">
        <v>2210</v>
      </c>
      <c r="D8078" s="145">
        <v>721</v>
      </c>
      <c r="E8078" s="147">
        <v>43552</v>
      </c>
    </row>
    <row r="8079" spans="1:5" s="7" customFormat="1">
      <c r="A8079" s="7" t="s">
        <v>49</v>
      </c>
      <c r="C8079" s="144" t="s">
        <v>2213</v>
      </c>
      <c r="D8079" s="145">
        <v>442</v>
      </c>
      <c r="E8079" s="147">
        <v>43552</v>
      </c>
    </row>
    <row r="8080" spans="1:5" s="7" customFormat="1">
      <c r="A8080" s="7" t="s">
        <v>49</v>
      </c>
      <c r="C8080" s="144" t="s">
        <v>2216</v>
      </c>
      <c r="D8080" s="145">
        <v>1080</v>
      </c>
      <c r="E8080" s="147">
        <v>43552</v>
      </c>
    </row>
    <row r="8081" spans="1:5" s="7" customFormat="1">
      <c r="A8081" s="7" t="s">
        <v>49</v>
      </c>
      <c r="C8081" s="144" t="s">
        <v>2219</v>
      </c>
      <c r="D8081" s="145">
        <v>1608</v>
      </c>
      <c r="E8081" s="147">
        <v>43552</v>
      </c>
    </row>
    <row r="8082" spans="1:5" s="7" customFormat="1">
      <c r="A8082" s="7" t="s">
        <v>49</v>
      </c>
      <c r="C8082" s="144" t="s">
        <v>2222</v>
      </c>
      <c r="D8082" s="145">
        <v>844</v>
      </c>
      <c r="E8082" s="147">
        <v>43552</v>
      </c>
    </row>
    <row r="8083" spans="1:5" s="7" customFormat="1">
      <c r="A8083" s="7" t="s">
        <v>49</v>
      </c>
      <c r="C8083" s="144" t="s">
        <v>2225</v>
      </c>
      <c r="D8083" s="145">
        <v>53</v>
      </c>
      <c r="E8083" s="147">
        <v>43552</v>
      </c>
    </row>
    <row r="8084" spans="1:5" s="7" customFormat="1">
      <c r="A8084" s="7" t="s">
        <v>49</v>
      </c>
      <c r="C8084" s="144" t="s">
        <v>2228</v>
      </c>
      <c r="D8084" s="145">
        <v>705</v>
      </c>
      <c r="E8084" s="147">
        <v>43552</v>
      </c>
    </row>
    <row r="8085" spans="1:5" s="7" customFormat="1">
      <c r="A8085" s="7" t="s">
        <v>49</v>
      </c>
      <c r="C8085" s="144" t="s">
        <v>2231</v>
      </c>
      <c r="D8085" s="145">
        <v>659</v>
      </c>
      <c r="E8085" s="147">
        <v>43552</v>
      </c>
    </row>
    <row r="8086" spans="1:5" s="7" customFormat="1">
      <c r="A8086" s="7" t="s">
        <v>49</v>
      </c>
      <c r="C8086" s="144" t="s">
        <v>7186</v>
      </c>
      <c r="D8086" s="145">
        <v>0</v>
      </c>
      <c r="E8086" s="147">
        <v>43552</v>
      </c>
    </row>
    <row r="8087" spans="1:5" s="7" customFormat="1">
      <c r="A8087" s="7" t="s">
        <v>49</v>
      </c>
      <c r="C8087" s="144" t="s">
        <v>7187</v>
      </c>
      <c r="D8087" s="145">
        <v>129</v>
      </c>
      <c r="E8087" s="147">
        <v>43552</v>
      </c>
    </row>
    <row r="8088" spans="1:5" s="7" customFormat="1">
      <c r="A8088" s="7" t="s">
        <v>49</v>
      </c>
      <c r="C8088" s="144" t="s">
        <v>7188</v>
      </c>
      <c r="D8088" s="145">
        <v>14</v>
      </c>
      <c r="E8088" s="147">
        <v>43552</v>
      </c>
    </row>
    <row r="8089" spans="1:5" s="7" customFormat="1">
      <c r="A8089" s="7" t="s">
        <v>49</v>
      </c>
      <c r="C8089" s="144" t="s">
        <v>7190</v>
      </c>
      <c r="D8089" s="145">
        <v>60</v>
      </c>
      <c r="E8089" s="147">
        <v>43552</v>
      </c>
    </row>
    <row r="8090" spans="1:5" s="7" customFormat="1">
      <c r="A8090" s="7" t="s">
        <v>49</v>
      </c>
      <c r="C8090" s="144" t="s">
        <v>7192</v>
      </c>
      <c r="D8090" s="145">
        <v>70</v>
      </c>
      <c r="E8090" s="147">
        <v>43552</v>
      </c>
    </row>
    <row r="8091" spans="1:5" s="7" customFormat="1">
      <c r="A8091" s="7" t="s">
        <v>49</v>
      </c>
      <c r="C8091" s="144" t="s">
        <v>7194</v>
      </c>
      <c r="D8091" s="145">
        <v>0</v>
      </c>
      <c r="E8091" s="147">
        <v>43552</v>
      </c>
    </row>
    <row r="8092" spans="1:5" s="7" customFormat="1">
      <c r="A8092" s="7" t="s">
        <v>49</v>
      </c>
      <c r="C8092" s="144" t="s">
        <v>2234</v>
      </c>
      <c r="D8092" s="145">
        <v>242</v>
      </c>
      <c r="E8092" s="147">
        <v>43552</v>
      </c>
    </row>
    <row r="8093" spans="1:5" s="7" customFormat="1">
      <c r="A8093" s="7" t="s">
        <v>49</v>
      </c>
      <c r="C8093" s="144" t="s">
        <v>7200</v>
      </c>
      <c r="D8093" s="145">
        <v>63</v>
      </c>
      <c r="E8093" s="147">
        <v>43552</v>
      </c>
    </row>
    <row r="8094" spans="1:5" s="7" customFormat="1">
      <c r="A8094" s="7" t="s">
        <v>49</v>
      </c>
      <c r="C8094" s="144" t="s">
        <v>2238</v>
      </c>
      <c r="D8094" s="145">
        <v>1241</v>
      </c>
      <c r="E8094" s="147">
        <v>43552</v>
      </c>
    </row>
    <row r="8095" spans="1:5" s="7" customFormat="1">
      <c r="A8095" s="7" t="s">
        <v>49</v>
      </c>
      <c r="C8095" s="144" t="s">
        <v>2242</v>
      </c>
      <c r="D8095" s="145">
        <v>1331</v>
      </c>
      <c r="E8095" s="147">
        <v>43552</v>
      </c>
    </row>
    <row r="8096" spans="1:5" s="7" customFormat="1">
      <c r="A8096" s="7" t="s">
        <v>49</v>
      </c>
      <c r="C8096" s="144" t="s">
        <v>2245</v>
      </c>
      <c r="D8096" s="145">
        <v>1060</v>
      </c>
      <c r="E8096" s="147">
        <v>43552</v>
      </c>
    </row>
    <row r="8097" spans="1:5" s="7" customFormat="1">
      <c r="A8097" s="7" t="s">
        <v>49</v>
      </c>
      <c r="C8097" s="144" t="s">
        <v>2248</v>
      </c>
      <c r="D8097" s="145">
        <v>1133</v>
      </c>
      <c r="E8097" s="147">
        <v>43552</v>
      </c>
    </row>
    <row r="8098" spans="1:5" s="7" customFormat="1">
      <c r="A8098" s="7" t="s">
        <v>49</v>
      </c>
      <c r="C8098" s="144" t="s">
        <v>2251</v>
      </c>
      <c r="D8098" s="145">
        <v>1382</v>
      </c>
      <c r="E8098" s="147">
        <v>43552</v>
      </c>
    </row>
    <row r="8099" spans="1:5" s="7" customFormat="1">
      <c r="A8099" s="7" t="s">
        <v>49</v>
      </c>
      <c r="C8099" s="144" t="s">
        <v>2254</v>
      </c>
      <c r="D8099" s="145">
        <v>50</v>
      </c>
      <c r="E8099" s="147">
        <v>43552</v>
      </c>
    </row>
    <row r="8100" spans="1:5" s="7" customFormat="1">
      <c r="A8100" s="7" t="s">
        <v>49</v>
      </c>
      <c r="C8100" s="144" t="s">
        <v>2257</v>
      </c>
      <c r="D8100" s="145">
        <v>138</v>
      </c>
      <c r="E8100" s="147">
        <v>43552</v>
      </c>
    </row>
    <row r="8101" spans="1:5" s="7" customFormat="1">
      <c r="A8101" s="7" t="s">
        <v>49</v>
      </c>
      <c r="C8101" s="144" t="s">
        <v>2260</v>
      </c>
      <c r="D8101" s="145">
        <v>123</v>
      </c>
      <c r="E8101" s="147">
        <v>43552</v>
      </c>
    </row>
    <row r="8102" spans="1:5" s="7" customFormat="1">
      <c r="A8102" s="7" t="s">
        <v>49</v>
      </c>
      <c r="C8102" s="144" t="s">
        <v>2263</v>
      </c>
      <c r="D8102" s="145">
        <v>5607</v>
      </c>
      <c r="E8102" s="147">
        <v>43552</v>
      </c>
    </row>
    <row r="8103" spans="1:5" s="7" customFormat="1">
      <c r="A8103" s="7" t="s">
        <v>49</v>
      </c>
      <c r="C8103" s="144" t="s">
        <v>2266</v>
      </c>
      <c r="D8103" s="145">
        <v>3337</v>
      </c>
      <c r="E8103" s="147">
        <v>43552</v>
      </c>
    </row>
    <row r="8104" spans="1:5" s="7" customFormat="1">
      <c r="A8104" s="7" t="s">
        <v>49</v>
      </c>
      <c r="C8104" s="144" t="s">
        <v>2269</v>
      </c>
      <c r="D8104" s="145">
        <v>11</v>
      </c>
      <c r="E8104" s="147">
        <v>43552</v>
      </c>
    </row>
    <row r="8105" spans="1:5" s="7" customFormat="1">
      <c r="A8105" s="7" t="s">
        <v>49</v>
      </c>
      <c r="C8105" s="144" t="s">
        <v>2272</v>
      </c>
      <c r="D8105" s="145">
        <v>350</v>
      </c>
      <c r="E8105" s="147">
        <v>43552</v>
      </c>
    </row>
    <row r="8106" spans="1:5" s="7" customFormat="1">
      <c r="A8106" s="7" t="s">
        <v>49</v>
      </c>
      <c r="C8106" s="144" t="s">
        <v>2275</v>
      </c>
      <c r="D8106" s="145">
        <v>336</v>
      </c>
      <c r="E8106" s="147">
        <v>43552</v>
      </c>
    </row>
    <row r="8107" spans="1:5" s="7" customFormat="1">
      <c r="A8107" s="7" t="s">
        <v>49</v>
      </c>
      <c r="C8107" s="144" t="s">
        <v>2278</v>
      </c>
      <c r="D8107" s="145">
        <v>486</v>
      </c>
      <c r="E8107" s="147">
        <v>43552</v>
      </c>
    </row>
    <row r="8108" spans="1:5" s="7" customFormat="1">
      <c r="A8108" s="7" t="s">
        <v>49</v>
      </c>
      <c r="C8108" s="144" t="s">
        <v>2281</v>
      </c>
      <c r="D8108" s="145">
        <v>1</v>
      </c>
      <c r="E8108" s="147">
        <v>43552</v>
      </c>
    </row>
    <row r="8109" spans="1:5" s="7" customFormat="1">
      <c r="A8109" s="7" t="s">
        <v>49</v>
      </c>
      <c r="C8109" s="144" t="s">
        <v>2284</v>
      </c>
      <c r="D8109" s="145">
        <v>608</v>
      </c>
      <c r="E8109" s="147">
        <v>43552</v>
      </c>
    </row>
    <row r="8110" spans="1:5" s="7" customFormat="1">
      <c r="A8110" s="7" t="s">
        <v>49</v>
      </c>
      <c r="C8110" s="144" t="s">
        <v>2287</v>
      </c>
      <c r="D8110" s="145">
        <v>2009</v>
      </c>
      <c r="E8110" s="147">
        <v>43552</v>
      </c>
    </row>
    <row r="8111" spans="1:5" s="7" customFormat="1">
      <c r="A8111" s="7" t="s">
        <v>49</v>
      </c>
      <c r="C8111" s="144" t="s">
        <v>2290</v>
      </c>
      <c r="D8111" s="145">
        <v>1128</v>
      </c>
      <c r="E8111" s="147">
        <v>43552</v>
      </c>
    </row>
    <row r="8112" spans="1:5" s="7" customFormat="1">
      <c r="A8112" s="7" t="s">
        <v>49</v>
      </c>
      <c r="C8112" s="144" t="s">
        <v>2293</v>
      </c>
      <c r="D8112" s="145">
        <v>1239</v>
      </c>
      <c r="E8112" s="147">
        <v>43552</v>
      </c>
    </row>
    <row r="8113" spans="1:5" s="7" customFormat="1">
      <c r="A8113" s="7" t="s">
        <v>49</v>
      </c>
      <c r="C8113" s="144" t="s">
        <v>2296</v>
      </c>
      <c r="D8113" s="145">
        <v>9</v>
      </c>
      <c r="E8113" s="147">
        <v>43552</v>
      </c>
    </row>
    <row r="8114" spans="1:5" s="7" customFormat="1">
      <c r="A8114" s="7" t="s">
        <v>49</v>
      </c>
      <c r="C8114" s="144" t="s">
        <v>2298</v>
      </c>
      <c r="D8114" s="145">
        <v>1913</v>
      </c>
      <c r="E8114" s="147">
        <v>43552</v>
      </c>
    </row>
    <row r="8115" spans="1:5" s="7" customFormat="1">
      <c r="A8115" s="7" t="s">
        <v>49</v>
      </c>
      <c r="C8115" s="144" t="s">
        <v>2301</v>
      </c>
      <c r="D8115" s="145">
        <v>57</v>
      </c>
      <c r="E8115" s="147">
        <v>43552</v>
      </c>
    </row>
    <row r="8116" spans="1:5" s="7" customFormat="1">
      <c r="A8116" s="7" t="s">
        <v>49</v>
      </c>
      <c r="C8116" s="144" t="s">
        <v>7239</v>
      </c>
      <c r="D8116" s="145">
        <v>0</v>
      </c>
      <c r="E8116" s="147">
        <v>43552</v>
      </c>
    </row>
    <row r="8117" spans="1:5" s="7" customFormat="1">
      <c r="A8117" s="7" t="s">
        <v>49</v>
      </c>
      <c r="C8117" s="144" t="s">
        <v>2304</v>
      </c>
      <c r="D8117" s="145">
        <v>19</v>
      </c>
      <c r="E8117" s="147">
        <v>43552</v>
      </c>
    </row>
    <row r="8118" spans="1:5" s="7" customFormat="1">
      <c r="A8118" s="7" t="s">
        <v>49</v>
      </c>
      <c r="C8118" s="144" t="s">
        <v>2307</v>
      </c>
      <c r="D8118" s="145">
        <v>1259</v>
      </c>
      <c r="E8118" s="147">
        <v>43552</v>
      </c>
    </row>
    <row r="8119" spans="1:5" s="7" customFormat="1">
      <c r="A8119" s="7" t="s">
        <v>49</v>
      </c>
      <c r="C8119" s="144" t="s">
        <v>2310</v>
      </c>
      <c r="D8119" s="145">
        <v>12</v>
      </c>
      <c r="E8119" s="147">
        <v>43552</v>
      </c>
    </row>
    <row r="8120" spans="1:5" s="7" customFormat="1">
      <c r="A8120" s="7" t="s">
        <v>49</v>
      </c>
      <c r="C8120" s="144" t="s">
        <v>2313</v>
      </c>
      <c r="D8120" s="145">
        <v>977</v>
      </c>
      <c r="E8120" s="147">
        <v>43552</v>
      </c>
    </row>
    <row r="8121" spans="1:5" s="7" customFormat="1">
      <c r="A8121" s="7" t="s">
        <v>49</v>
      </c>
      <c r="C8121" s="144" t="s">
        <v>2316</v>
      </c>
      <c r="D8121" s="145">
        <v>744</v>
      </c>
      <c r="E8121" s="147">
        <v>43552</v>
      </c>
    </row>
    <row r="8122" spans="1:5" s="7" customFormat="1">
      <c r="A8122" s="7" t="s">
        <v>49</v>
      </c>
      <c r="C8122" s="144" t="s">
        <v>7250</v>
      </c>
      <c r="D8122" s="145">
        <v>0</v>
      </c>
      <c r="E8122" s="147">
        <v>43552</v>
      </c>
    </row>
    <row r="8123" spans="1:5" s="7" customFormat="1">
      <c r="A8123" s="7" t="s">
        <v>49</v>
      </c>
      <c r="C8123" s="144" t="s">
        <v>2318</v>
      </c>
      <c r="D8123" s="145">
        <v>349</v>
      </c>
      <c r="E8123" s="147">
        <v>43552</v>
      </c>
    </row>
    <row r="8124" spans="1:5" s="7" customFormat="1">
      <c r="A8124" s="7" t="s">
        <v>49</v>
      </c>
      <c r="C8124" s="144" t="s">
        <v>7254</v>
      </c>
      <c r="D8124" s="145">
        <v>16</v>
      </c>
      <c r="E8124" s="147">
        <v>43552</v>
      </c>
    </row>
    <row r="8125" spans="1:5" s="7" customFormat="1">
      <c r="A8125" s="7" t="s">
        <v>49</v>
      </c>
      <c r="C8125" s="144" t="s">
        <v>4996</v>
      </c>
      <c r="D8125" s="145">
        <v>0</v>
      </c>
      <c r="E8125" s="147">
        <v>43552</v>
      </c>
    </row>
    <row r="8126" spans="1:5" s="7" customFormat="1">
      <c r="A8126" s="7" t="s">
        <v>49</v>
      </c>
      <c r="C8126" s="144" t="s">
        <v>5000</v>
      </c>
      <c r="D8126" s="145">
        <v>0</v>
      </c>
      <c r="E8126" s="147">
        <v>43552</v>
      </c>
    </row>
    <row r="8127" spans="1:5" s="7" customFormat="1">
      <c r="A8127" s="7" t="s">
        <v>49</v>
      </c>
      <c r="C8127" s="144" t="s">
        <v>2320</v>
      </c>
      <c r="D8127" s="145">
        <v>1</v>
      </c>
      <c r="E8127" s="147">
        <v>43552</v>
      </c>
    </row>
    <row r="8128" spans="1:5" s="7" customFormat="1">
      <c r="A8128" s="7" t="s">
        <v>49</v>
      </c>
      <c r="C8128" s="144" t="s">
        <v>2323</v>
      </c>
      <c r="D8128" s="145">
        <v>682</v>
      </c>
      <c r="E8128" s="147">
        <v>43552</v>
      </c>
    </row>
    <row r="8129" spans="1:5" s="7" customFormat="1">
      <c r="A8129" s="7" t="s">
        <v>49</v>
      </c>
      <c r="C8129" s="144" t="s">
        <v>2327</v>
      </c>
      <c r="D8129" s="145">
        <v>215</v>
      </c>
      <c r="E8129" s="147">
        <v>43552</v>
      </c>
    </row>
    <row r="8130" spans="1:5" s="7" customFormat="1">
      <c r="A8130" s="7" t="s">
        <v>49</v>
      </c>
      <c r="C8130" s="144" t="s">
        <v>2330</v>
      </c>
      <c r="D8130" s="145">
        <v>113</v>
      </c>
      <c r="E8130" s="147">
        <v>43552</v>
      </c>
    </row>
    <row r="8131" spans="1:5" s="7" customFormat="1">
      <c r="A8131" s="7" t="s">
        <v>49</v>
      </c>
      <c r="C8131" s="144" t="s">
        <v>2333</v>
      </c>
      <c r="D8131" s="145">
        <v>209</v>
      </c>
      <c r="E8131" s="147">
        <v>43552</v>
      </c>
    </row>
    <row r="8132" spans="1:5" s="7" customFormat="1">
      <c r="A8132" s="7" t="s">
        <v>49</v>
      </c>
      <c r="C8132" s="144" t="s">
        <v>2336</v>
      </c>
      <c r="D8132" s="145">
        <v>243</v>
      </c>
      <c r="E8132" s="147">
        <v>43552</v>
      </c>
    </row>
    <row r="8133" spans="1:5" s="7" customFormat="1">
      <c r="A8133" s="7" t="s">
        <v>49</v>
      </c>
      <c r="C8133" s="144" t="s">
        <v>2339</v>
      </c>
      <c r="D8133" s="145">
        <v>710</v>
      </c>
      <c r="E8133" s="147">
        <v>43552</v>
      </c>
    </row>
    <row r="8134" spans="1:5" s="7" customFormat="1">
      <c r="A8134" s="7" t="s">
        <v>49</v>
      </c>
      <c r="C8134" s="144" t="s">
        <v>2342</v>
      </c>
      <c r="D8134" s="145">
        <v>277</v>
      </c>
      <c r="E8134" s="147">
        <v>43552</v>
      </c>
    </row>
    <row r="8135" spans="1:5" s="7" customFormat="1">
      <c r="A8135" s="7" t="s">
        <v>49</v>
      </c>
      <c r="C8135" s="144" t="s">
        <v>2345</v>
      </c>
      <c r="D8135" s="145">
        <v>165</v>
      </c>
      <c r="E8135" s="147">
        <v>43552</v>
      </c>
    </row>
    <row r="8136" spans="1:5" s="7" customFormat="1">
      <c r="A8136" s="7" t="s">
        <v>49</v>
      </c>
      <c r="C8136" s="144" t="s">
        <v>7272</v>
      </c>
      <c r="D8136" s="145">
        <v>0</v>
      </c>
      <c r="E8136" s="147">
        <v>43552</v>
      </c>
    </row>
    <row r="8137" spans="1:5" s="7" customFormat="1">
      <c r="A8137" s="7" t="s">
        <v>49</v>
      </c>
      <c r="C8137" s="144" t="s">
        <v>2348</v>
      </c>
      <c r="D8137" s="145">
        <v>26</v>
      </c>
      <c r="E8137" s="147">
        <v>43552</v>
      </c>
    </row>
    <row r="8138" spans="1:5" s="7" customFormat="1">
      <c r="A8138" s="7" t="s">
        <v>49</v>
      </c>
      <c r="C8138" s="144" t="s">
        <v>2351</v>
      </c>
      <c r="D8138" s="145">
        <v>235</v>
      </c>
      <c r="E8138" s="147">
        <v>43552</v>
      </c>
    </row>
    <row r="8139" spans="1:5" s="7" customFormat="1">
      <c r="A8139" s="7" t="s">
        <v>49</v>
      </c>
      <c r="C8139" s="144" t="s">
        <v>2354</v>
      </c>
      <c r="D8139" s="145">
        <v>232</v>
      </c>
      <c r="E8139" s="147">
        <v>43552</v>
      </c>
    </row>
    <row r="8140" spans="1:5" s="7" customFormat="1">
      <c r="A8140" s="7" t="s">
        <v>49</v>
      </c>
      <c r="C8140" s="144" t="s">
        <v>2357</v>
      </c>
      <c r="D8140" s="145">
        <v>312</v>
      </c>
      <c r="E8140" s="147">
        <v>43552</v>
      </c>
    </row>
    <row r="8141" spans="1:5" s="7" customFormat="1">
      <c r="A8141" s="7" t="s">
        <v>49</v>
      </c>
      <c r="C8141" s="144" t="s">
        <v>2361</v>
      </c>
      <c r="D8141" s="145">
        <v>151</v>
      </c>
      <c r="E8141" s="147">
        <v>43552</v>
      </c>
    </row>
    <row r="8142" spans="1:5" s="7" customFormat="1">
      <c r="A8142" s="7" t="s">
        <v>49</v>
      </c>
      <c r="C8142" s="144" t="s">
        <v>3798</v>
      </c>
      <c r="D8142" s="145">
        <v>97</v>
      </c>
      <c r="E8142" s="147">
        <v>43552</v>
      </c>
    </row>
    <row r="8143" spans="1:5" s="7" customFormat="1">
      <c r="A8143" s="7" t="s">
        <v>49</v>
      </c>
      <c r="C8143" s="144" t="s">
        <v>2364</v>
      </c>
      <c r="D8143" s="145">
        <v>2537</v>
      </c>
      <c r="E8143" s="147">
        <v>43552</v>
      </c>
    </row>
    <row r="8144" spans="1:5" s="7" customFormat="1">
      <c r="A8144" s="7" t="s">
        <v>49</v>
      </c>
      <c r="C8144" s="144" t="s">
        <v>2367</v>
      </c>
      <c r="D8144" s="145">
        <v>2646</v>
      </c>
      <c r="E8144" s="147">
        <v>43552</v>
      </c>
    </row>
    <row r="8145" spans="1:5" s="7" customFormat="1">
      <c r="A8145" s="7" t="s">
        <v>49</v>
      </c>
      <c r="C8145" s="144" t="s">
        <v>2370</v>
      </c>
      <c r="D8145" s="145">
        <v>2475</v>
      </c>
      <c r="E8145" s="147">
        <v>43552</v>
      </c>
    </row>
    <row r="8146" spans="1:5" s="7" customFormat="1">
      <c r="A8146" s="7" t="s">
        <v>49</v>
      </c>
      <c r="C8146" s="144" t="s">
        <v>2373</v>
      </c>
      <c r="D8146" s="145">
        <v>2539</v>
      </c>
      <c r="E8146" s="147">
        <v>43552</v>
      </c>
    </row>
    <row r="8147" spans="1:5" s="7" customFormat="1">
      <c r="A8147" s="7" t="s">
        <v>49</v>
      </c>
      <c r="C8147" s="144" t="s">
        <v>2376</v>
      </c>
      <c r="D8147" s="145">
        <v>2590</v>
      </c>
      <c r="E8147" s="147">
        <v>43552</v>
      </c>
    </row>
    <row r="8148" spans="1:5" s="7" customFormat="1">
      <c r="A8148" s="7" t="s">
        <v>49</v>
      </c>
      <c r="C8148" s="144" t="s">
        <v>2379</v>
      </c>
      <c r="D8148" s="145">
        <v>982</v>
      </c>
      <c r="E8148" s="147">
        <v>43552</v>
      </c>
    </row>
    <row r="8149" spans="1:5" s="7" customFormat="1">
      <c r="A8149" s="7" t="s">
        <v>49</v>
      </c>
      <c r="C8149" s="144" t="s">
        <v>2382</v>
      </c>
      <c r="D8149" s="145">
        <v>2570</v>
      </c>
      <c r="E8149" s="147">
        <v>43552</v>
      </c>
    </row>
    <row r="8150" spans="1:5" s="7" customFormat="1">
      <c r="A8150" s="7" t="s">
        <v>49</v>
      </c>
      <c r="C8150" s="144" t="s">
        <v>2385</v>
      </c>
      <c r="D8150" s="145">
        <v>2369</v>
      </c>
      <c r="E8150" s="147">
        <v>43552</v>
      </c>
    </row>
    <row r="8151" spans="1:5" s="7" customFormat="1">
      <c r="A8151" s="7" t="s">
        <v>49</v>
      </c>
      <c r="C8151" s="144" t="s">
        <v>7299</v>
      </c>
      <c r="D8151" s="145">
        <v>394</v>
      </c>
      <c r="E8151" s="147">
        <v>43552</v>
      </c>
    </row>
    <row r="8152" spans="1:5" s="7" customFormat="1">
      <c r="A8152" s="7" t="s">
        <v>49</v>
      </c>
      <c r="C8152" s="144" t="s">
        <v>7303</v>
      </c>
      <c r="D8152" s="145">
        <v>560</v>
      </c>
      <c r="E8152" s="147">
        <v>43552</v>
      </c>
    </row>
    <row r="8153" spans="1:5" s="7" customFormat="1">
      <c r="A8153" s="7" t="s">
        <v>49</v>
      </c>
      <c r="C8153" s="144" t="s">
        <v>7306</v>
      </c>
      <c r="D8153" s="145">
        <v>445</v>
      </c>
      <c r="E8153" s="147">
        <v>43552</v>
      </c>
    </row>
    <row r="8154" spans="1:5" s="7" customFormat="1">
      <c r="A8154" s="7" t="s">
        <v>49</v>
      </c>
      <c r="C8154" s="144" t="s">
        <v>7309</v>
      </c>
      <c r="D8154" s="145">
        <v>455</v>
      </c>
      <c r="E8154" s="147">
        <v>43552</v>
      </c>
    </row>
    <row r="8155" spans="1:5" s="7" customFormat="1">
      <c r="A8155" s="7" t="s">
        <v>49</v>
      </c>
      <c r="C8155" s="144" t="s">
        <v>7313</v>
      </c>
      <c r="D8155" s="145">
        <v>358</v>
      </c>
      <c r="E8155" s="147">
        <v>43552</v>
      </c>
    </row>
    <row r="8156" spans="1:5" s="7" customFormat="1">
      <c r="A8156" s="7" t="s">
        <v>49</v>
      </c>
      <c r="C8156" s="144" t="s">
        <v>7317</v>
      </c>
      <c r="D8156" s="145">
        <v>2</v>
      </c>
      <c r="E8156" s="147">
        <v>43552</v>
      </c>
    </row>
    <row r="8157" spans="1:5" s="7" customFormat="1">
      <c r="A8157" s="7" t="s">
        <v>49</v>
      </c>
      <c r="C8157" s="144" t="s">
        <v>7319</v>
      </c>
      <c r="D8157" s="145">
        <v>312</v>
      </c>
      <c r="E8157" s="147">
        <v>43552</v>
      </c>
    </row>
    <row r="8158" spans="1:5" s="7" customFormat="1">
      <c r="A8158" s="7" t="s">
        <v>49</v>
      </c>
      <c r="C8158" s="144" t="s">
        <v>7322</v>
      </c>
      <c r="D8158" s="145">
        <v>591</v>
      </c>
      <c r="E8158" s="147">
        <v>43552</v>
      </c>
    </row>
    <row r="8159" spans="1:5" s="7" customFormat="1">
      <c r="A8159" s="7" t="s">
        <v>49</v>
      </c>
      <c r="C8159" s="144" t="s">
        <v>2388</v>
      </c>
      <c r="D8159" s="145">
        <v>230</v>
      </c>
      <c r="E8159" s="147">
        <v>43552</v>
      </c>
    </row>
    <row r="8160" spans="1:5" s="7" customFormat="1">
      <c r="A8160" s="7" t="s">
        <v>49</v>
      </c>
      <c r="C8160" s="144" t="s">
        <v>2391</v>
      </c>
      <c r="D8160" s="145">
        <v>111</v>
      </c>
      <c r="E8160" s="147">
        <v>43552</v>
      </c>
    </row>
    <row r="8161" spans="1:5" s="7" customFormat="1">
      <c r="A8161" s="7" t="s">
        <v>49</v>
      </c>
      <c r="C8161" s="144" t="s">
        <v>2394</v>
      </c>
      <c r="D8161" s="145">
        <v>486</v>
      </c>
      <c r="E8161" s="147">
        <v>43552</v>
      </c>
    </row>
    <row r="8162" spans="1:5" s="7" customFormat="1">
      <c r="A8162" s="7" t="s">
        <v>49</v>
      </c>
      <c r="C8162" s="144" t="s">
        <v>2397</v>
      </c>
      <c r="D8162" s="145">
        <v>817</v>
      </c>
      <c r="E8162" s="147">
        <v>43552</v>
      </c>
    </row>
    <row r="8163" spans="1:5" s="7" customFormat="1">
      <c r="A8163" s="7" t="s">
        <v>49</v>
      </c>
      <c r="C8163" s="144" t="s">
        <v>2400</v>
      </c>
      <c r="D8163" s="145">
        <v>142</v>
      </c>
      <c r="E8163" s="147">
        <v>43552</v>
      </c>
    </row>
    <row r="8164" spans="1:5" s="7" customFormat="1">
      <c r="A8164" s="7" t="s">
        <v>49</v>
      </c>
      <c r="C8164" s="144" t="s">
        <v>2403</v>
      </c>
      <c r="D8164" s="145">
        <v>1986</v>
      </c>
      <c r="E8164" s="147">
        <v>43552</v>
      </c>
    </row>
    <row r="8165" spans="1:5" s="7" customFormat="1">
      <c r="A8165" s="7" t="s">
        <v>49</v>
      </c>
      <c r="C8165" s="144" t="s">
        <v>2406</v>
      </c>
      <c r="D8165" s="145">
        <v>11</v>
      </c>
      <c r="E8165" s="147">
        <v>43552</v>
      </c>
    </row>
    <row r="8166" spans="1:5" s="7" customFormat="1">
      <c r="A8166" s="7" t="s">
        <v>49</v>
      </c>
      <c r="C8166" s="144" t="s">
        <v>2409</v>
      </c>
      <c r="D8166" s="145">
        <v>1155</v>
      </c>
      <c r="E8166" s="147">
        <v>43552</v>
      </c>
    </row>
    <row r="8167" spans="1:5" s="7" customFormat="1">
      <c r="A8167" s="7" t="s">
        <v>49</v>
      </c>
      <c r="C8167" s="144" t="s">
        <v>2412</v>
      </c>
      <c r="D8167" s="145">
        <v>280</v>
      </c>
      <c r="E8167" s="147">
        <v>43552</v>
      </c>
    </row>
    <row r="8168" spans="1:5" s="7" customFormat="1">
      <c r="A8168" s="7" t="s">
        <v>49</v>
      </c>
      <c r="C8168" s="144" t="s">
        <v>2415</v>
      </c>
      <c r="D8168" s="145">
        <v>243</v>
      </c>
      <c r="E8168" s="147">
        <v>43552</v>
      </c>
    </row>
    <row r="8169" spans="1:5" s="7" customFormat="1">
      <c r="A8169" s="7" t="s">
        <v>49</v>
      </c>
      <c r="C8169" s="144" t="s">
        <v>2418</v>
      </c>
      <c r="D8169" s="145">
        <v>240</v>
      </c>
      <c r="E8169" s="147">
        <v>43552</v>
      </c>
    </row>
    <row r="8170" spans="1:5" s="7" customFormat="1">
      <c r="A8170" s="7" t="s">
        <v>49</v>
      </c>
      <c r="C8170" s="144" t="s">
        <v>2421</v>
      </c>
      <c r="D8170" s="145">
        <v>484</v>
      </c>
      <c r="E8170" s="147">
        <v>43552</v>
      </c>
    </row>
    <row r="8171" spans="1:5" s="7" customFormat="1">
      <c r="A8171" s="7" t="s">
        <v>49</v>
      </c>
      <c r="C8171" s="144" t="s">
        <v>7349</v>
      </c>
      <c r="D8171" s="145">
        <v>0</v>
      </c>
      <c r="E8171" s="147">
        <v>43552</v>
      </c>
    </row>
    <row r="8172" spans="1:5" s="7" customFormat="1">
      <c r="A8172" s="7" t="s">
        <v>49</v>
      </c>
      <c r="C8172" s="144" t="s">
        <v>7351</v>
      </c>
      <c r="D8172" s="145">
        <v>64</v>
      </c>
      <c r="E8172" s="147">
        <v>43552</v>
      </c>
    </row>
    <row r="8173" spans="1:5" s="7" customFormat="1">
      <c r="A8173" s="7" t="s">
        <v>49</v>
      </c>
      <c r="C8173" s="144" t="s">
        <v>2424</v>
      </c>
      <c r="D8173" s="145">
        <v>1398</v>
      </c>
      <c r="E8173" s="147">
        <v>43552</v>
      </c>
    </row>
    <row r="8174" spans="1:5" s="7" customFormat="1">
      <c r="A8174" s="7" t="s">
        <v>49</v>
      </c>
      <c r="C8174" s="144" t="s">
        <v>2427</v>
      </c>
      <c r="D8174" s="145">
        <v>223</v>
      </c>
      <c r="E8174" s="147">
        <v>43552</v>
      </c>
    </row>
    <row r="8175" spans="1:5" s="7" customFormat="1">
      <c r="A8175" s="7" t="s">
        <v>49</v>
      </c>
      <c r="C8175" s="144" t="s">
        <v>2430</v>
      </c>
      <c r="D8175" s="145">
        <v>368</v>
      </c>
      <c r="E8175" s="147">
        <v>43552</v>
      </c>
    </row>
    <row r="8176" spans="1:5" s="7" customFormat="1">
      <c r="A8176" s="7" t="s">
        <v>49</v>
      </c>
      <c r="C8176" s="144" t="s">
        <v>2433</v>
      </c>
      <c r="D8176" s="145">
        <v>517</v>
      </c>
      <c r="E8176" s="147">
        <v>43552</v>
      </c>
    </row>
    <row r="8177" spans="1:5" s="7" customFormat="1">
      <c r="A8177" s="7" t="s">
        <v>49</v>
      </c>
      <c r="C8177" s="144" t="s">
        <v>2436</v>
      </c>
      <c r="D8177" s="145">
        <v>1580</v>
      </c>
      <c r="E8177" s="147">
        <v>43552</v>
      </c>
    </row>
    <row r="8178" spans="1:5" s="7" customFormat="1">
      <c r="A8178" s="7" t="s">
        <v>49</v>
      </c>
      <c r="C8178" s="144" t="s">
        <v>2439</v>
      </c>
      <c r="D8178" s="145">
        <v>197</v>
      </c>
      <c r="E8178" s="147">
        <v>43552</v>
      </c>
    </row>
    <row r="8179" spans="1:5" s="7" customFormat="1">
      <c r="A8179" s="7" t="s">
        <v>49</v>
      </c>
      <c r="C8179" s="144" t="s">
        <v>3802</v>
      </c>
      <c r="D8179" s="145">
        <v>240</v>
      </c>
      <c r="E8179" s="147">
        <v>43552</v>
      </c>
    </row>
    <row r="8180" spans="1:5" s="7" customFormat="1">
      <c r="A8180" s="7" t="s">
        <v>49</v>
      </c>
      <c r="C8180" s="144" t="s">
        <v>3803</v>
      </c>
      <c r="D8180" s="145">
        <v>179</v>
      </c>
      <c r="E8180" s="147">
        <v>43552</v>
      </c>
    </row>
    <row r="8181" spans="1:5" s="7" customFormat="1">
      <c r="A8181" s="7" t="s">
        <v>49</v>
      </c>
      <c r="C8181" s="144" t="s">
        <v>7367</v>
      </c>
      <c r="D8181" s="145">
        <v>29</v>
      </c>
      <c r="E8181" s="147">
        <v>43552</v>
      </c>
    </row>
    <row r="8182" spans="1:5" s="7" customFormat="1">
      <c r="A8182" s="7" t="s">
        <v>49</v>
      </c>
      <c r="C8182" s="144" t="s">
        <v>3804</v>
      </c>
      <c r="D8182" s="145">
        <v>60</v>
      </c>
      <c r="E8182" s="147">
        <v>43552</v>
      </c>
    </row>
    <row r="8183" spans="1:5" s="7" customFormat="1">
      <c r="A8183" s="7" t="s">
        <v>49</v>
      </c>
      <c r="C8183" s="144" t="s">
        <v>7370</v>
      </c>
      <c r="D8183" s="145">
        <v>31</v>
      </c>
      <c r="E8183" s="147">
        <v>43552</v>
      </c>
    </row>
    <row r="8184" spans="1:5" s="7" customFormat="1">
      <c r="A8184" s="7" t="s">
        <v>49</v>
      </c>
      <c r="C8184" s="144" t="s">
        <v>3805</v>
      </c>
      <c r="D8184" s="145">
        <v>65</v>
      </c>
      <c r="E8184" s="147">
        <v>43552</v>
      </c>
    </row>
    <row r="8185" spans="1:5" s="7" customFormat="1">
      <c r="A8185" s="7" t="s">
        <v>49</v>
      </c>
      <c r="C8185" s="144" t="s">
        <v>7373</v>
      </c>
      <c r="D8185" s="145">
        <v>2</v>
      </c>
      <c r="E8185" s="147">
        <v>43552</v>
      </c>
    </row>
    <row r="8186" spans="1:5" s="7" customFormat="1">
      <c r="A8186" s="7" t="s">
        <v>49</v>
      </c>
      <c r="C8186" s="144" t="s">
        <v>2442</v>
      </c>
      <c r="D8186" s="145">
        <v>0</v>
      </c>
      <c r="E8186" s="147">
        <v>43552</v>
      </c>
    </row>
    <row r="8187" spans="1:5" s="7" customFormat="1">
      <c r="A8187" s="7" t="s">
        <v>49</v>
      </c>
      <c r="C8187" s="144" t="s">
        <v>2445</v>
      </c>
      <c r="D8187" s="145">
        <v>1187</v>
      </c>
      <c r="E8187" s="147">
        <v>43552</v>
      </c>
    </row>
    <row r="8188" spans="1:5" s="7" customFormat="1">
      <c r="A8188" s="7" t="s">
        <v>49</v>
      </c>
      <c r="C8188" s="144" t="s">
        <v>2448</v>
      </c>
      <c r="D8188" s="145">
        <v>365</v>
      </c>
      <c r="E8188" s="147">
        <v>43552</v>
      </c>
    </row>
    <row r="8189" spans="1:5" s="7" customFormat="1">
      <c r="A8189" s="7" t="s">
        <v>49</v>
      </c>
      <c r="C8189" s="144" t="s">
        <v>2451</v>
      </c>
      <c r="D8189" s="145">
        <v>725</v>
      </c>
      <c r="E8189" s="147">
        <v>43552</v>
      </c>
    </row>
    <row r="8190" spans="1:5" s="7" customFormat="1">
      <c r="A8190" s="7" t="s">
        <v>49</v>
      </c>
      <c r="C8190" s="144" t="s">
        <v>2454</v>
      </c>
      <c r="D8190" s="145">
        <v>1199</v>
      </c>
      <c r="E8190" s="147">
        <v>43552</v>
      </c>
    </row>
    <row r="8191" spans="1:5" s="7" customFormat="1">
      <c r="A8191" s="7" t="s">
        <v>49</v>
      </c>
      <c r="C8191" s="144" t="s">
        <v>2457</v>
      </c>
      <c r="D8191" s="145">
        <v>2927</v>
      </c>
      <c r="E8191" s="147">
        <v>43552</v>
      </c>
    </row>
    <row r="8192" spans="1:5" s="7" customFormat="1">
      <c r="A8192" s="7" t="s">
        <v>49</v>
      </c>
      <c r="C8192" s="144" t="s">
        <v>2460</v>
      </c>
      <c r="D8192" s="145">
        <v>560</v>
      </c>
      <c r="E8192" s="147">
        <v>43552</v>
      </c>
    </row>
    <row r="8193" spans="1:5" s="7" customFormat="1">
      <c r="A8193" s="7" t="s">
        <v>49</v>
      </c>
      <c r="C8193" s="144" t="s">
        <v>7389</v>
      </c>
      <c r="D8193" s="145">
        <v>89</v>
      </c>
      <c r="E8193" s="147">
        <v>43552</v>
      </c>
    </row>
    <row r="8194" spans="1:5" s="7" customFormat="1">
      <c r="A8194" s="7" t="s">
        <v>49</v>
      </c>
      <c r="C8194" s="144" t="s">
        <v>7391</v>
      </c>
      <c r="D8194" s="145">
        <v>25</v>
      </c>
      <c r="E8194" s="147">
        <v>43552</v>
      </c>
    </row>
    <row r="8195" spans="1:5" s="7" customFormat="1">
      <c r="A8195" s="7" t="s">
        <v>49</v>
      </c>
      <c r="C8195" s="144" t="s">
        <v>7393</v>
      </c>
      <c r="D8195" s="145">
        <v>0</v>
      </c>
      <c r="E8195" s="147">
        <v>43552</v>
      </c>
    </row>
    <row r="8196" spans="1:5" s="7" customFormat="1">
      <c r="A8196" s="7" t="s">
        <v>49</v>
      </c>
      <c r="C8196" s="144" t="s">
        <v>3806</v>
      </c>
      <c r="D8196" s="145">
        <v>264</v>
      </c>
      <c r="E8196" s="147">
        <v>43552</v>
      </c>
    </row>
    <row r="8197" spans="1:5" s="7" customFormat="1">
      <c r="A8197" s="7" t="s">
        <v>49</v>
      </c>
      <c r="C8197" s="144" t="s">
        <v>7395</v>
      </c>
      <c r="D8197" s="145">
        <v>12</v>
      </c>
      <c r="E8197" s="147">
        <v>43552</v>
      </c>
    </row>
    <row r="8198" spans="1:5" s="7" customFormat="1">
      <c r="A8198" s="7" t="s">
        <v>49</v>
      </c>
      <c r="C8198" s="144" t="s">
        <v>2463</v>
      </c>
      <c r="D8198" s="145">
        <v>217</v>
      </c>
      <c r="E8198" s="147">
        <v>43552</v>
      </c>
    </row>
    <row r="8199" spans="1:5" s="7" customFormat="1">
      <c r="A8199" s="7" t="s">
        <v>49</v>
      </c>
      <c r="C8199" s="144" t="s">
        <v>7399</v>
      </c>
      <c r="D8199" s="145">
        <v>0</v>
      </c>
      <c r="E8199" s="147">
        <v>43552</v>
      </c>
    </row>
    <row r="8200" spans="1:5" s="7" customFormat="1">
      <c r="A8200" s="7" t="s">
        <v>49</v>
      </c>
      <c r="C8200" s="144" t="s">
        <v>7401</v>
      </c>
      <c r="D8200" s="145">
        <v>0</v>
      </c>
      <c r="E8200" s="147">
        <v>43552</v>
      </c>
    </row>
    <row r="8201" spans="1:5" s="7" customFormat="1">
      <c r="A8201" s="7" t="s">
        <v>49</v>
      </c>
      <c r="C8201" s="144" t="s">
        <v>7403</v>
      </c>
      <c r="D8201" s="145">
        <v>5</v>
      </c>
      <c r="E8201" s="147">
        <v>43552</v>
      </c>
    </row>
    <row r="8202" spans="1:5" s="7" customFormat="1">
      <c r="A8202" s="7" t="s">
        <v>49</v>
      </c>
      <c r="C8202" s="144" t="s">
        <v>7405</v>
      </c>
      <c r="D8202" s="145">
        <v>0</v>
      </c>
      <c r="E8202" s="147">
        <v>43552</v>
      </c>
    </row>
    <row r="8203" spans="1:5" s="7" customFormat="1">
      <c r="A8203" s="7" t="s">
        <v>49</v>
      </c>
      <c r="C8203" s="144" t="s">
        <v>7407</v>
      </c>
      <c r="D8203" s="145">
        <v>3</v>
      </c>
      <c r="E8203" s="147">
        <v>43552</v>
      </c>
    </row>
    <row r="8204" spans="1:5" s="7" customFormat="1">
      <c r="A8204" s="7" t="s">
        <v>49</v>
      </c>
      <c r="C8204" s="144" t="s">
        <v>7409</v>
      </c>
      <c r="D8204" s="145">
        <v>0</v>
      </c>
      <c r="E8204" s="147">
        <v>43552</v>
      </c>
    </row>
    <row r="8205" spans="1:5" s="7" customFormat="1">
      <c r="A8205" s="7" t="s">
        <v>49</v>
      </c>
      <c r="C8205" s="144" t="s">
        <v>7411</v>
      </c>
      <c r="D8205" s="145">
        <v>47</v>
      </c>
      <c r="E8205" s="147">
        <v>43552</v>
      </c>
    </row>
    <row r="8206" spans="1:5" s="7" customFormat="1">
      <c r="A8206" s="7" t="s">
        <v>49</v>
      </c>
      <c r="C8206" s="144" t="s">
        <v>2466</v>
      </c>
      <c r="D8206" s="145">
        <v>339</v>
      </c>
      <c r="E8206" s="147">
        <v>43552</v>
      </c>
    </row>
    <row r="8207" spans="1:5" s="7" customFormat="1">
      <c r="A8207" s="7" t="s">
        <v>49</v>
      </c>
      <c r="C8207" s="144" t="s">
        <v>2468</v>
      </c>
      <c r="D8207" s="145">
        <v>2361</v>
      </c>
      <c r="E8207" s="147">
        <v>43552</v>
      </c>
    </row>
    <row r="8208" spans="1:5" s="7" customFormat="1">
      <c r="A8208" s="7" t="s">
        <v>49</v>
      </c>
      <c r="C8208" s="144" t="s">
        <v>2471</v>
      </c>
      <c r="D8208" s="145">
        <v>3000</v>
      </c>
      <c r="E8208" s="147">
        <v>43552</v>
      </c>
    </row>
    <row r="8209" spans="1:5" s="7" customFormat="1">
      <c r="A8209" s="7" t="s">
        <v>49</v>
      </c>
      <c r="C8209" s="144" t="s">
        <v>2475</v>
      </c>
      <c r="D8209" s="145">
        <v>0</v>
      </c>
      <c r="E8209" s="147">
        <v>43552</v>
      </c>
    </row>
    <row r="8210" spans="1:5" s="7" customFormat="1">
      <c r="A8210" s="7" t="s">
        <v>49</v>
      </c>
      <c r="C8210" s="144" t="s">
        <v>2478</v>
      </c>
      <c r="D8210" s="145">
        <v>0</v>
      </c>
      <c r="E8210" s="147">
        <v>43552</v>
      </c>
    </row>
    <row r="8211" spans="1:5" s="7" customFormat="1">
      <c r="A8211" s="7" t="s">
        <v>49</v>
      </c>
      <c r="C8211" s="144" t="s">
        <v>2480</v>
      </c>
      <c r="D8211" s="145">
        <v>19</v>
      </c>
      <c r="E8211" s="147">
        <v>43552</v>
      </c>
    </row>
    <row r="8212" spans="1:5" s="7" customFormat="1">
      <c r="A8212" s="7" t="s">
        <v>49</v>
      </c>
      <c r="C8212" s="144" t="s">
        <v>2483</v>
      </c>
      <c r="D8212" s="145">
        <v>166</v>
      </c>
      <c r="E8212" s="147">
        <v>43552</v>
      </c>
    </row>
    <row r="8213" spans="1:5" s="7" customFormat="1">
      <c r="A8213" s="7" t="s">
        <v>49</v>
      </c>
      <c r="C8213" s="144" t="s">
        <v>3807</v>
      </c>
      <c r="D8213" s="145">
        <v>77</v>
      </c>
      <c r="E8213" s="147">
        <v>43552</v>
      </c>
    </row>
    <row r="8214" spans="1:5" s="7" customFormat="1">
      <c r="A8214" s="7" t="s">
        <v>49</v>
      </c>
      <c r="C8214" s="144" t="s">
        <v>2486</v>
      </c>
      <c r="D8214" s="145">
        <v>2084</v>
      </c>
      <c r="E8214" s="147">
        <v>43552</v>
      </c>
    </row>
    <row r="8215" spans="1:5" s="7" customFormat="1">
      <c r="A8215" s="7" t="s">
        <v>49</v>
      </c>
      <c r="C8215" s="144" t="s">
        <v>2489</v>
      </c>
      <c r="D8215" s="145">
        <v>572</v>
      </c>
      <c r="E8215" s="147">
        <v>43552</v>
      </c>
    </row>
    <row r="8216" spans="1:5" s="7" customFormat="1">
      <c r="A8216" s="7" t="s">
        <v>49</v>
      </c>
      <c r="C8216" s="144" t="s">
        <v>2492</v>
      </c>
      <c r="D8216" s="145">
        <v>492</v>
      </c>
      <c r="E8216" s="147">
        <v>43552</v>
      </c>
    </row>
    <row r="8217" spans="1:5" s="7" customFormat="1">
      <c r="A8217" s="7" t="s">
        <v>49</v>
      </c>
      <c r="C8217" s="144" t="s">
        <v>7433</v>
      </c>
      <c r="D8217" s="145">
        <v>0</v>
      </c>
      <c r="E8217" s="147">
        <v>43552</v>
      </c>
    </row>
    <row r="8218" spans="1:5" s="7" customFormat="1">
      <c r="A8218" s="7" t="s">
        <v>49</v>
      </c>
      <c r="C8218" s="144" t="s">
        <v>2495</v>
      </c>
      <c r="D8218" s="145">
        <v>0</v>
      </c>
      <c r="E8218" s="147">
        <v>43552</v>
      </c>
    </row>
    <row r="8219" spans="1:5" s="7" customFormat="1">
      <c r="A8219" s="7" t="s">
        <v>49</v>
      </c>
      <c r="C8219" s="144" t="s">
        <v>7436</v>
      </c>
      <c r="D8219" s="145">
        <v>91</v>
      </c>
      <c r="E8219" s="147">
        <v>43552</v>
      </c>
    </row>
    <row r="8220" spans="1:5" s="7" customFormat="1">
      <c r="A8220" s="7" t="s">
        <v>49</v>
      </c>
      <c r="C8220" s="144" t="s">
        <v>2498</v>
      </c>
      <c r="D8220" s="145">
        <v>39</v>
      </c>
      <c r="E8220" s="147">
        <v>43552</v>
      </c>
    </row>
    <row r="8221" spans="1:5" s="7" customFormat="1">
      <c r="A8221" s="7" t="s">
        <v>49</v>
      </c>
      <c r="C8221" s="144" t="s">
        <v>7442</v>
      </c>
      <c r="D8221" s="145">
        <v>0</v>
      </c>
      <c r="E8221" s="147">
        <v>43552</v>
      </c>
    </row>
    <row r="8222" spans="1:5" s="7" customFormat="1">
      <c r="A8222" s="7" t="s">
        <v>49</v>
      </c>
      <c r="C8222" s="144" t="s">
        <v>3808</v>
      </c>
      <c r="D8222" s="145">
        <v>152</v>
      </c>
      <c r="E8222" s="147">
        <v>43552</v>
      </c>
    </row>
    <row r="8223" spans="1:5" s="7" customFormat="1">
      <c r="A8223" s="7" t="s">
        <v>49</v>
      </c>
      <c r="C8223" s="144" t="s">
        <v>7444</v>
      </c>
      <c r="D8223" s="145">
        <v>0</v>
      </c>
      <c r="E8223" s="147">
        <v>43552</v>
      </c>
    </row>
    <row r="8224" spans="1:5" s="7" customFormat="1">
      <c r="A8224" s="7" t="s">
        <v>49</v>
      </c>
      <c r="C8224" s="144" t="s">
        <v>7446</v>
      </c>
      <c r="D8224" s="145">
        <v>0</v>
      </c>
      <c r="E8224" s="147">
        <v>43552</v>
      </c>
    </row>
    <row r="8225" spans="1:5" s="7" customFormat="1">
      <c r="A8225" s="7" t="s">
        <v>49</v>
      </c>
      <c r="C8225" s="144" t="s">
        <v>3809</v>
      </c>
      <c r="D8225" s="145">
        <v>297</v>
      </c>
      <c r="E8225" s="147">
        <v>43552</v>
      </c>
    </row>
    <row r="8226" spans="1:5" s="7" customFormat="1">
      <c r="A8226" s="7" t="s">
        <v>49</v>
      </c>
      <c r="C8226" s="144" t="s">
        <v>3810</v>
      </c>
      <c r="D8226" s="145">
        <v>81</v>
      </c>
      <c r="E8226" s="147">
        <v>43552</v>
      </c>
    </row>
    <row r="8227" spans="1:5" s="7" customFormat="1">
      <c r="A8227" s="7" t="s">
        <v>49</v>
      </c>
      <c r="C8227" s="144" t="s">
        <v>3811</v>
      </c>
      <c r="D8227" s="145">
        <v>47</v>
      </c>
      <c r="E8227" s="147">
        <v>43552</v>
      </c>
    </row>
    <row r="8228" spans="1:5" s="7" customFormat="1">
      <c r="A8228" s="7" t="s">
        <v>49</v>
      </c>
      <c r="C8228" s="144" t="s">
        <v>7451</v>
      </c>
      <c r="D8228" s="145">
        <v>0</v>
      </c>
      <c r="E8228" s="147">
        <v>43552</v>
      </c>
    </row>
    <row r="8229" spans="1:5" s="7" customFormat="1">
      <c r="A8229" s="7" t="s">
        <v>49</v>
      </c>
      <c r="C8229" s="144" t="s">
        <v>7453</v>
      </c>
      <c r="D8229" s="145">
        <v>0</v>
      </c>
      <c r="E8229" s="147">
        <v>43552</v>
      </c>
    </row>
    <row r="8230" spans="1:5" s="7" customFormat="1">
      <c r="A8230" s="7" t="s">
        <v>49</v>
      </c>
      <c r="C8230" s="144" t="s">
        <v>7455</v>
      </c>
      <c r="D8230" s="145">
        <v>1</v>
      </c>
      <c r="E8230" s="147">
        <v>43552</v>
      </c>
    </row>
    <row r="8231" spans="1:5" s="7" customFormat="1">
      <c r="A8231" s="7" t="s">
        <v>49</v>
      </c>
      <c r="C8231" s="144" t="s">
        <v>7457</v>
      </c>
      <c r="D8231" s="145">
        <v>0</v>
      </c>
      <c r="E8231" s="147">
        <v>43552</v>
      </c>
    </row>
    <row r="8232" spans="1:5" s="7" customFormat="1">
      <c r="A8232" s="7" t="s">
        <v>49</v>
      </c>
      <c r="C8232" s="144" t="s">
        <v>7459</v>
      </c>
      <c r="D8232" s="145">
        <v>0</v>
      </c>
      <c r="E8232" s="147">
        <v>43552</v>
      </c>
    </row>
    <row r="8233" spans="1:5" s="7" customFormat="1">
      <c r="A8233" s="7" t="s">
        <v>49</v>
      </c>
      <c r="C8233" s="144" t="s">
        <v>3812</v>
      </c>
      <c r="D8233" s="145">
        <v>41</v>
      </c>
      <c r="E8233" s="147">
        <v>43552</v>
      </c>
    </row>
    <row r="8234" spans="1:5" s="7" customFormat="1">
      <c r="A8234" s="7" t="s">
        <v>49</v>
      </c>
      <c r="C8234" s="144" t="s">
        <v>7462</v>
      </c>
      <c r="D8234" s="145">
        <v>1</v>
      </c>
      <c r="E8234" s="147">
        <v>43552</v>
      </c>
    </row>
    <row r="8235" spans="1:5" s="7" customFormat="1">
      <c r="A8235" s="7" t="s">
        <v>49</v>
      </c>
      <c r="C8235" s="144" t="s">
        <v>2502</v>
      </c>
      <c r="D8235" s="145">
        <v>335</v>
      </c>
      <c r="E8235" s="147">
        <v>43552</v>
      </c>
    </row>
    <row r="8236" spans="1:5" s="7" customFormat="1">
      <c r="A8236" s="7" t="s">
        <v>49</v>
      </c>
      <c r="C8236" s="144" t="s">
        <v>7466</v>
      </c>
      <c r="D8236" s="145">
        <v>0</v>
      </c>
      <c r="E8236" s="147">
        <v>43552</v>
      </c>
    </row>
    <row r="8237" spans="1:5" s="7" customFormat="1">
      <c r="A8237" s="7" t="s">
        <v>49</v>
      </c>
      <c r="C8237" s="144" t="s">
        <v>7468</v>
      </c>
      <c r="D8237" s="145">
        <v>88</v>
      </c>
      <c r="E8237" s="147">
        <v>43552</v>
      </c>
    </row>
    <row r="8238" spans="1:5" s="7" customFormat="1">
      <c r="A8238" s="7" t="s">
        <v>49</v>
      </c>
      <c r="C8238" s="144" t="s">
        <v>2505</v>
      </c>
      <c r="D8238" s="145">
        <v>653</v>
      </c>
      <c r="E8238" s="147">
        <v>43552</v>
      </c>
    </row>
    <row r="8239" spans="1:5" s="7" customFormat="1">
      <c r="A8239" s="7" t="s">
        <v>49</v>
      </c>
      <c r="C8239" s="144" t="s">
        <v>2508</v>
      </c>
      <c r="D8239" s="145">
        <v>792</v>
      </c>
      <c r="E8239" s="147">
        <v>43552</v>
      </c>
    </row>
    <row r="8240" spans="1:5" s="7" customFormat="1">
      <c r="A8240" s="7" t="s">
        <v>49</v>
      </c>
      <c r="C8240" s="144" t="s">
        <v>2511</v>
      </c>
      <c r="D8240" s="145">
        <v>93</v>
      </c>
      <c r="E8240" s="147">
        <v>43552</v>
      </c>
    </row>
    <row r="8241" spans="1:5" s="7" customFormat="1">
      <c r="A8241" s="7" t="s">
        <v>49</v>
      </c>
      <c r="C8241" s="144" t="s">
        <v>7475</v>
      </c>
      <c r="D8241" s="145">
        <v>202</v>
      </c>
      <c r="E8241" s="147">
        <v>43552</v>
      </c>
    </row>
    <row r="8242" spans="1:5" s="7" customFormat="1">
      <c r="A8242" s="7" t="s">
        <v>49</v>
      </c>
      <c r="C8242" s="144" t="s">
        <v>2514</v>
      </c>
      <c r="D8242" s="145">
        <v>502</v>
      </c>
      <c r="E8242" s="147">
        <v>43552</v>
      </c>
    </row>
    <row r="8243" spans="1:5" s="7" customFormat="1">
      <c r="A8243" s="7" t="s">
        <v>49</v>
      </c>
      <c r="C8243" s="144" t="s">
        <v>7479</v>
      </c>
      <c r="D8243" s="145">
        <v>1</v>
      </c>
      <c r="E8243" s="147">
        <v>43552</v>
      </c>
    </row>
    <row r="8244" spans="1:5" s="7" customFormat="1">
      <c r="A8244" s="7" t="s">
        <v>49</v>
      </c>
      <c r="C8244" s="144" t="s">
        <v>2517</v>
      </c>
      <c r="D8244" s="145">
        <v>967</v>
      </c>
      <c r="E8244" s="147">
        <v>43552</v>
      </c>
    </row>
    <row r="8245" spans="1:5" s="7" customFormat="1">
      <c r="A8245" s="7" t="s">
        <v>49</v>
      </c>
      <c r="C8245" s="144" t="s">
        <v>2520</v>
      </c>
      <c r="D8245" s="145">
        <v>740</v>
      </c>
      <c r="E8245" s="147">
        <v>43552</v>
      </c>
    </row>
    <row r="8246" spans="1:5" s="7" customFormat="1">
      <c r="A8246" s="7" t="s">
        <v>49</v>
      </c>
      <c r="C8246" s="144" t="s">
        <v>3813</v>
      </c>
      <c r="D8246" s="145">
        <v>93</v>
      </c>
      <c r="E8246" s="147">
        <v>43552</v>
      </c>
    </row>
    <row r="8247" spans="1:5" s="7" customFormat="1">
      <c r="A8247" s="7" t="s">
        <v>49</v>
      </c>
      <c r="C8247" s="144" t="s">
        <v>2524</v>
      </c>
      <c r="D8247" s="145">
        <v>74</v>
      </c>
      <c r="E8247" s="147">
        <v>43552</v>
      </c>
    </row>
    <row r="8248" spans="1:5" s="7" customFormat="1">
      <c r="A8248" s="7" t="s">
        <v>49</v>
      </c>
      <c r="C8248" s="144" t="s">
        <v>2528</v>
      </c>
      <c r="D8248" s="145">
        <v>229</v>
      </c>
      <c r="E8248" s="147">
        <v>43552</v>
      </c>
    </row>
    <row r="8249" spans="1:5" s="7" customFormat="1">
      <c r="A8249" s="7" t="s">
        <v>49</v>
      </c>
      <c r="C8249" s="144" t="s">
        <v>2532</v>
      </c>
      <c r="D8249" s="145">
        <v>501</v>
      </c>
      <c r="E8249" s="147">
        <v>43552</v>
      </c>
    </row>
    <row r="8250" spans="1:5" s="7" customFormat="1">
      <c r="A8250" s="7" t="s">
        <v>49</v>
      </c>
      <c r="C8250" s="144" t="s">
        <v>3814</v>
      </c>
      <c r="D8250" s="145">
        <v>312</v>
      </c>
      <c r="E8250" s="147">
        <v>43552</v>
      </c>
    </row>
    <row r="8251" spans="1:5" s="7" customFormat="1">
      <c r="A8251" s="7" t="s">
        <v>49</v>
      </c>
      <c r="C8251" s="144" t="s">
        <v>2538</v>
      </c>
      <c r="D8251" s="145">
        <v>556</v>
      </c>
      <c r="E8251" s="147">
        <v>43552</v>
      </c>
    </row>
    <row r="8252" spans="1:5" s="7" customFormat="1">
      <c r="A8252" s="7" t="s">
        <v>49</v>
      </c>
      <c r="C8252" s="144" t="s">
        <v>7500</v>
      </c>
      <c r="D8252" s="145">
        <v>0</v>
      </c>
      <c r="E8252" s="147">
        <v>43552</v>
      </c>
    </row>
    <row r="8253" spans="1:5" s="7" customFormat="1">
      <c r="A8253" s="7" t="s">
        <v>49</v>
      </c>
      <c r="C8253" s="144" t="s">
        <v>3393</v>
      </c>
      <c r="D8253" s="145">
        <v>600</v>
      </c>
      <c r="E8253" s="147">
        <v>43552</v>
      </c>
    </row>
    <row r="8254" spans="1:5" s="7" customFormat="1">
      <c r="A8254" s="7" t="s">
        <v>49</v>
      </c>
      <c r="C8254" s="144" t="s">
        <v>2544</v>
      </c>
      <c r="D8254" s="145">
        <v>1198</v>
      </c>
      <c r="E8254" s="147">
        <v>43552</v>
      </c>
    </row>
    <row r="8255" spans="1:5" s="7" customFormat="1">
      <c r="A8255" s="7" t="s">
        <v>49</v>
      </c>
      <c r="C8255" s="144" t="s">
        <v>7508</v>
      </c>
      <c r="D8255" s="145">
        <v>0</v>
      </c>
      <c r="E8255" s="147">
        <v>43552</v>
      </c>
    </row>
    <row r="8256" spans="1:5" s="7" customFormat="1">
      <c r="A8256" s="7" t="s">
        <v>49</v>
      </c>
      <c r="C8256" s="144" t="s">
        <v>2547</v>
      </c>
      <c r="D8256" s="145">
        <v>319</v>
      </c>
      <c r="E8256" s="147">
        <v>43552</v>
      </c>
    </row>
    <row r="8257" spans="1:5" s="7" customFormat="1">
      <c r="A8257" s="7" t="s">
        <v>49</v>
      </c>
      <c r="C8257" s="144" t="s">
        <v>2550</v>
      </c>
      <c r="D8257" s="145">
        <v>527</v>
      </c>
      <c r="E8257" s="147">
        <v>43552</v>
      </c>
    </row>
    <row r="8258" spans="1:5" s="7" customFormat="1">
      <c r="A8258" s="7" t="s">
        <v>49</v>
      </c>
      <c r="C8258" s="144" t="s">
        <v>3815</v>
      </c>
      <c r="D8258" s="145">
        <v>216</v>
      </c>
      <c r="E8258" s="147">
        <v>43552</v>
      </c>
    </row>
    <row r="8259" spans="1:5" s="7" customFormat="1">
      <c r="A8259" s="7" t="s">
        <v>49</v>
      </c>
      <c r="C8259" s="144" t="s">
        <v>2561</v>
      </c>
      <c r="D8259" s="145">
        <v>1</v>
      </c>
      <c r="E8259" s="147">
        <v>43552</v>
      </c>
    </row>
    <row r="8260" spans="1:5" s="7" customFormat="1">
      <c r="A8260" s="7" t="s">
        <v>49</v>
      </c>
      <c r="C8260" s="144" t="s">
        <v>5002</v>
      </c>
      <c r="D8260" s="145">
        <v>0</v>
      </c>
      <c r="E8260" s="147">
        <v>43552</v>
      </c>
    </row>
    <row r="8261" spans="1:5" s="7" customFormat="1">
      <c r="A8261" s="7" t="s">
        <v>49</v>
      </c>
      <c r="C8261" s="144" t="s">
        <v>7523</v>
      </c>
      <c r="D8261" s="145">
        <v>9</v>
      </c>
      <c r="E8261" s="147">
        <v>43552</v>
      </c>
    </row>
    <row r="8262" spans="1:5" s="7" customFormat="1">
      <c r="A8262" s="7" t="s">
        <v>49</v>
      </c>
      <c r="C8262" s="144" t="s">
        <v>2563</v>
      </c>
      <c r="D8262" s="145">
        <v>411</v>
      </c>
      <c r="E8262" s="147">
        <v>43552</v>
      </c>
    </row>
    <row r="8263" spans="1:5" s="7" customFormat="1">
      <c r="A8263" s="7" t="s">
        <v>49</v>
      </c>
      <c r="C8263" s="144" t="s">
        <v>2567</v>
      </c>
      <c r="D8263" s="145">
        <v>0</v>
      </c>
      <c r="E8263" s="147">
        <v>43552</v>
      </c>
    </row>
    <row r="8264" spans="1:5" s="7" customFormat="1">
      <c r="A8264" s="7" t="s">
        <v>49</v>
      </c>
      <c r="C8264" s="144" t="s">
        <v>2570</v>
      </c>
      <c r="D8264" s="145">
        <v>242</v>
      </c>
      <c r="E8264" s="147">
        <v>43552</v>
      </c>
    </row>
    <row r="8265" spans="1:5" s="7" customFormat="1">
      <c r="A8265" s="7" t="s">
        <v>49</v>
      </c>
      <c r="C8265" s="144" t="s">
        <v>2573</v>
      </c>
      <c r="D8265" s="145">
        <v>1</v>
      </c>
      <c r="E8265" s="147">
        <v>43552</v>
      </c>
    </row>
    <row r="8266" spans="1:5" s="7" customFormat="1">
      <c r="A8266" s="7" t="s">
        <v>49</v>
      </c>
      <c r="C8266" s="144" t="s">
        <v>2576</v>
      </c>
      <c r="D8266" s="145">
        <v>0</v>
      </c>
      <c r="E8266" s="147">
        <v>43552</v>
      </c>
    </row>
    <row r="8267" spans="1:5" s="7" customFormat="1">
      <c r="A8267" s="7" t="s">
        <v>49</v>
      </c>
      <c r="C8267" s="144" t="s">
        <v>2579</v>
      </c>
      <c r="D8267" s="145">
        <v>56</v>
      </c>
      <c r="E8267" s="147">
        <v>43552</v>
      </c>
    </row>
    <row r="8268" spans="1:5" s="7" customFormat="1">
      <c r="A8268" s="7" t="s">
        <v>49</v>
      </c>
      <c r="C8268" s="144" t="s">
        <v>2581</v>
      </c>
      <c r="D8268" s="145">
        <v>188</v>
      </c>
      <c r="E8268" s="147">
        <v>43552</v>
      </c>
    </row>
    <row r="8269" spans="1:5" s="7" customFormat="1">
      <c r="A8269" s="7" t="s">
        <v>49</v>
      </c>
      <c r="C8269" s="144" t="s">
        <v>2584</v>
      </c>
      <c r="D8269" s="145">
        <v>461</v>
      </c>
      <c r="E8269" s="147">
        <v>43552</v>
      </c>
    </row>
    <row r="8270" spans="1:5" s="7" customFormat="1">
      <c r="A8270" s="7" t="s">
        <v>49</v>
      </c>
      <c r="C8270" s="144" t="s">
        <v>2587</v>
      </c>
      <c r="D8270" s="145">
        <v>226</v>
      </c>
      <c r="E8270" s="147">
        <v>43552</v>
      </c>
    </row>
    <row r="8271" spans="1:5" s="7" customFormat="1">
      <c r="A8271" s="7" t="s">
        <v>49</v>
      </c>
      <c r="C8271" s="144" t="s">
        <v>2590</v>
      </c>
      <c r="D8271" s="145">
        <v>339</v>
      </c>
      <c r="E8271" s="147">
        <v>43552</v>
      </c>
    </row>
    <row r="8272" spans="1:5" s="7" customFormat="1">
      <c r="A8272" s="7" t="s">
        <v>49</v>
      </c>
      <c r="C8272" s="144" t="s">
        <v>2593</v>
      </c>
      <c r="D8272" s="145">
        <v>2370</v>
      </c>
      <c r="E8272" s="147">
        <v>43552</v>
      </c>
    </row>
    <row r="8273" spans="1:5" s="7" customFormat="1">
      <c r="A8273" s="7" t="s">
        <v>49</v>
      </c>
      <c r="C8273" s="144" t="s">
        <v>2596</v>
      </c>
      <c r="D8273" s="145">
        <v>11</v>
      </c>
      <c r="E8273" s="147">
        <v>43552</v>
      </c>
    </row>
    <row r="8274" spans="1:5" s="7" customFormat="1">
      <c r="A8274" s="7" t="s">
        <v>49</v>
      </c>
      <c r="C8274" s="144" t="s">
        <v>2599</v>
      </c>
      <c r="D8274" s="145">
        <v>2277</v>
      </c>
      <c r="E8274" s="147">
        <v>43552</v>
      </c>
    </row>
    <row r="8275" spans="1:5" s="7" customFormat="1">
      <c r="A8275" s="7" t="s">
        <v>49</v>
      </c>
      <c r="C8275" s="144" t="s">
        <v>2602</v>
      </c>
      <c r="D8275" s="145">
        <v>2522</v>
      </c>
      <c r="E8275" s="147">
        <v>43552</v>
      </c>
    </row>
    <row r="8276" spans="1:5" s="7" customFormat="1">
      <c r="A8276" s="7" t="s">
        <v>49</v>
      </c>
      <c r="C8276" s="144" t="s">
        <v>2605</v>
      </c>
      <c r="D8276" s="145">
        <v>278</v>
      </c>
      <c r="E8276" s="147">
        <v>43552</v>
      </c>
    </row>
    <row r="8277" spans="1:5" s="7" customFormat="1">
      <c r="A8277" s="7" t="s">
        <v>49</v>
      </c>
      <c r="C8277" s="144" t="s">
        <v>7556</v>
      </c>
      <c r="D8277" s="145">
        <v>103</v>
      </c>
      <c r="E8277" s="147">
        <v>43552</v>
      </c>
    </row>
    <row r="8278" spans="1:5" s="7" customFormat="1">
      <c r="A8278" s="7" t="s">
        <v>49</v>
      </c>
      <c r="C8278" s="144" t="s">
        <v>2608</v>
      </c>
      <c r="D8278" s="145">
        <v>2</v>
      </c>
      <c r="E8278" s="147">
        <v>43552</v>
      </c>
    </row>
    <row r="8279" spans="1:5" s="7" customFormat="1">
      <c r="A8279" s="7" t="s">
        <v>49</v>
      </c>
      <c r="C8279" s="144" t="s">
        <v>2611</v>
      </c>
      <c r="D8279" s="145">
        <v>212</v>
      </c>
      <c r="E8279" s="147">
        <v>43552</v>
      </c>
    </row>
    <row r="8280" spans="1:5" s="7" customFormat="1">
      <c r="A8280" s="7" t="s">
        <v>49</v>
      </c>
      <c r="C8280" s="144" t="s">
        <v>7561</v>
      </c>
      <c r="D8280" s="145">
        <v>0</v>
      </c>
      <c r="E8280" s="147">
        <v>43552</v>
      </c>
    </row>
    <row r="8281" spans="1:5" s="7" customFormat="1">
      <c r="A8281" s="7" t="s">
        <v>49</v>
      </c>
      <c r="C8281" s="144" t="s">
        <v>2614</v>
      </c>
      <c r="D8281" s="145">
        <v>77</v>
      </c>
      <c r="E8281" s="147">
        <v>43552</v>
      </c>
    </row>
    <row r="8282" spans="1:5" s="7" customFormat="1">
      <c r="A8282" s="7" t="s">
        <v>49</v>
      </c>
      <c r="C8282" s="144" t="s">
        <v>7565</v>
      </c>
      <c r="D8282" s="145">
        <v>79</v>
      </c>
      <c r="E8282" s="147">
        <v>43552</v>
      </c>
    </row>
    <row r="8283" spans="1:5" s="7" customFormat="1">
      <c r="A8283" s="7" t="s">
        <v>49</v>
      </c>
      <c r="C8283" s="144" t="s">
        <v>2617</v>
      </c>
      <c r="D8283" s="145">
        <v>292</v>
      </c>
      <c r="E8283" s="147">
        <v>43552</v>
      </c>
    </row>
    <row r="8284" spans="1:5" s="7" customFormat="1">
      <c r="A8284" s="7" t="s">
        <v>49</v>
      </c>
      <c r="C8284" s="144" t="s">
        <v>2620</v>
      </c>
      <c r="D8284" s="145">
        <v>20</v>
      </c>
      <c r="E8284" s="147">
        <v>43552</v>
      </c>
    </row>
    <row r="8285" spans="1:5" s="7" customFormat="1">
      <c r="A8285" s="7" t="s">
        <v>49</v>
      </c>
      <c r="C8285" s="144" t="s">
        <v>2623</v>
      </c>
      <c r="D8285" s="145">
        <v>467</v>
      </c>
      <c r="E8285" s="147">
        <v>43552</v>
      </c>
    </row>
    <row r="8286" spans="1:5" s="7" customFormat="1">
      <c r="A8286" s="7" t="s">
        <v>49</v>
      </c>
      <c r="C8286" s="144" t="s">
        <v>2626</v>
      </c>
      <c r="D8286" s="145">
        <v>282</v>
      </c>
      <c r="E8286" s="147">
        <v>43552</v>
      </c>
    </row>
    <row r="8287" spans="1:5" s="7" customFormat="1">
      <c r="A8287" s="7" t="s">
        <v>49</v>
      </c>
      <c r="C8287" s="144" t="s">
        <v>2629</v>
      </c>
      <c r="D8287" s="145">
        <v>305</v>
      </c>
      <c r="E8287" s="147">
        <v>43552</v>
      </c>
    </row>
    <row r="8288" spans="1:5" s="7" customFormat="1">
      <c r="A8288" s="7" t="s">
        <v>49</v>
      </c>
      <c r="C8288" s="144" t="s">
        <v>3816</v>
      </c>
      <c r="D8288" s="145">
        <v>209</v>
      </c>
      <c r="E8288" s="147">
        <v>43552</v>
      </c>
    </row>
    <row r="8289" spans="1:5" s="7" customFormat="1">
      <c r="A8289" s="7" t="s">
        <v>49</v>
      </c>
      <c r="C8289" s="144" t="s">
        <v>3817</v>
      </c>
      <c r="D8289" s="145">
        <v>163</v>
      </c>
      <c r="E8289" s="147">
        <v>43552</v>
      </c>
    </row>
    <row r="8290" spans="1:5" s="7" customFormat="1">
      <c r="A8290" s="7" t="s">
        <v>49</v>
      </c>
      <c r="C8290" s="144" t="s">
        <v>3818</v>
      </c>
      <c r="D8290" s="145">
        <v>124</v>
      </c>
      <c r="E8290" s="147">
        <v>43552</v>
      </c>
    </row>
    <row r="8291" spans="1:5" s="7" customFormat="1">
      <c r="A8291" s="7" t="s">
        <v>49</v>
      </c>
      <c r="C8291" s="144" t="s">
        <v>3819</v>
      </c>
      <c r="D8291" s="145">
        <v>217</v>
      </c>
      <c r="E8291" s="147">
        <v>43552</v>
      </c>
    </row>
    <row r="8292" spans="1:5" s="7" customFormat="1">
      <c r="A8292" s="7" t="s">
        <v>49</v>
      </c>
      <c r="C8292" s="144" t="s">
        <v>3820</v>
      </c>
      <c r="D8292" s="145">
        <v>215</v>
      </c>
      <c r="E8292" s="147">
        <v>43552</v>
      </c>
    </row>
    <row r="8293" spans="1:5" s="7" customFormat="1">
      <c r="A8293" s="7" t="s">
        <v>49</v>
      </c>
      <c r="C8293" s="144" t="s">
        <v>2632</v>
      </c>
      <c r="D8293" s="145">
        <v>531</v>
      </c>
      <c r="E8293" s="147">
        <v>43552</v>
      </c>
    </row>
    <row r="8294" spans="1:5" s="7" customFormat="1">
      <c r="A8294" s="7" t="s">
        <v>49</v>
      </c>
      <c r="C8294" s="144" t="s">
        <v>2635</v>
      </c>
      <c r="D8294" s="145">
        <v>575</v>
      </c>
      <c r="E8294" s="147">
        <v>43552</v>
      </c>
    </row>
    <row r="8295" spans="1:5" s="7" customFormat="1">
      <c r="A8295" s="7" t="s">
        <v>49</v>
      </c>
      <c r="C8295" s="144" t="s">
        <v>2638</v>
      </c>
      <c r="D8295" s="145">
        <v>2205</v>
      </c>
      <c r="E8295" s="147">
        <v>43552</v>
      </c>
    </row>
    <row r="8296" spans="1:5" s="7" customFormat="1">
      <c r="A8296" s="7" t="s">
        <v>49</v>
      </c>
      <c r="C8296" s="144" t="s">
        <v>7590</v>
      </c>
      <c r="D8296" s="145">
        <v>0</v>
      </c>
      <c r="E8296" s="147">
        <v>43552</v>
      </c>
    </row>
    <row r="8297" spans="1:5" s="7" customFormat="1">
      <c r="A8297" s="7" t="s">
        <v>49</v>
      </c>
      <c r="C8297" s="144" t="s">
        <v>7592</v>
      </c>
      <c r="D8297" s="145">
        <v>0</v>
      </c>
      <c r="E8297" s="147">
        <v>43552</v>
      </c>
    </row>
    <row r="8298" spans="1:5" s="7" customFormat="1">
      <c r="A8298" s="7" t="s">
        <v>49</v>
      </c>
      <c r="C8298" s="144" t="s">
        <v>7594</v>
      </c>
      <c r="D8298" s="145">
        <v>0</v>
      </c>
      <c r="E8298" s="147">
        <v>43552</v>
      </c>
    </row>
    <row r="8299" spans="1:5" s="7" customFormat="1">
      <c r="A8299" s="7" t="s">
        <v>49</v>
      </c>
      <c r="C8299" s="144" t="s">
        <v>2641</v>
      </c>
      <c r="D8299" s="145">
        <v>191</v>
      </c>
      <c r="E8299" s="147">
        <v>43552</v>
      </c>
    </row>
    <row r="8300" spans="1:5" s="7" customFormat="1">
      <c r="A8300" s="7" t="s">
        <v>49</v>
      </c>
      <c r="C8300" s="144" t="s">
        <v>2644</v>
      </c>
      <c r="D8300" s="145">
        <v>971</v>
      </c>
      <c r="E8300" s="147">
        <v>43552</v>
      </c>
    </row>
    <row r="8301" spans="1:5" s="7" customFormat="1">
      <c r="A8301" s="7" t="s">
        <v>49</v>
      </c>
      <c r="C8301" s="144" t="s">
        <v>2647</v>
      </c>
      <c r="D8301" s="145">
        <v>302</v>
      </c>
      <c r="E8301" s="147">
        <v>43552</v>
      </c>
    </row>
    <row r="8302" spans="1:5" s="7" customFormat="1">
      <c r="A8302" s="7" t="s">
        <v>49</v>
      </c>
      <c r="C8302" s="144" t="s">
        <v>2650</v>
      </c>
      <c r="D8302" s="145">
        <v>517</v>
      </c>
      <c r="E8302" s="147">
        <v>43552</v>
      </c>
    </row>
    <row r="8303" spans="1:5" s="7" customFormat="1">
      <c r="A8303" s="7" t="s">
        <v>49</v>
      </c>
      <c r="C8303" s="144" t="s">
        <v>2653</v>
      </c>
      <c r="D8303" s="145">
        <v>0</v>
      </c>
      <c r="E8303" s="147">
        <v>43552</v>
      </c>
    </row>
    <row r="8304" spans="1:5" s="7" customFormat="1">
      <c r="A8304" s="7" t="s">
        <v>49</v>
      </c>
      <c r="C8304" s="144" t="s">
        <v>7606</v>
      </c>
      <c r="D8304" s="145">
        <v>24</v>
      </c>
      <c r="E8304" s="147">
        <v>43552</v>
      </c>
    </row>
    <row r="8305" spans="1:5" s="7" customFormat="1">
      <c r="A8305" s="7" t="s">
        <v>49</v>
      </c>
      <c r="C8305" s="144" t="s">
        <v>2656</v>
      </c>
      <c r="D8305" s="145">
        <v>188</v>
      </c>
      <c r="E8305" s="147">
        <v>43552</v>
      </c>
    </row>
    <row r="8306" spans="1:5" s="7" customFormat="1">
      <c r="A8306" s="7" t="s">
        <v>49</v>
      </c>
      <c r="C8306" s="144" t="s">
        <v>2659</v>
      </c>
      <c r="D8306" s="145">
        <v>418</v>
      </c>
      <c r="E8306" s="147">
        <v>43552</v>
      </c>
    </row>
    <row r="8307" spans="1:5" s="7" customFormat="1">
      <c r="A8307" s="7" t="s">
        <v>49</v>
      </c>
      <c r="C8307" s="144" t="s">
        <v>3821</v>
      </c>
      <c r="D8307" s="145">
        <v>88</v>
      </c>
      <c r="E8307" s="147">
        <v>43552</v>
      </c>
    </row>
    <row r="8308" spans="1:5" s="7" customFormat="1">
      <c r="A8308" s="7" t="s">
        <v>49</v>
      </c>
      <c r="C8308" s="144" t="s">
        <v>3822</v>
      </c>
      <c r="D8308" s="145">
        <v>90</v>
      </c>
      <c r="E8308" s="147">
        <v>43552</v>
      </c>
    </row>
    <row r="8309" spans="1:5" s="7" customFormat="1">
      <c r="A8309" s="7" t="s">
        <v>49</v>
      </c>
      <c r="C8309" s="144" t="s">
        <v>2662</v>
      </c>
      <c r="D8309" s="145">
        <v>99</v>
      </c>
      <c r="E8309" s="147">
        <v>43552</v>
      </c>
    </row>
    <row r="8310" spans="1:5" s="7" customFormat="1">
      <c r="A8310" s="7" t="s">
        <v>49</v>
      </c>
      <c r="C8310" s="144" t="s">
        <v>2665</v>
      </c>
      <c r="D8310" s="145">
        <v>270</v>
      </c>
      <c r="E8310" s="147">
        <v>43552</v>
      </c>
    </row>
    <row r="8311" spans="1:5" s="7" customFormat="1">
      <c r="A8311" s="7" t="s">
        <v>49</v>
      </c>
      <c r="C8311" s="144" t="s">
        <v>2668</v>
      </c>
      <c r="D8311" s="145">
        <v>112</v>
      </c>
      <c r="E8311" s="147">
        <v>43552</v>
      </c>
    </row>
    <row r="8312" spans="1:5" s="7" customFormat="1">
      <c r="A8312" s="7" t="s">
        <v>49</v>
      </c>
      <c r="C8312" s="144" t="s">
        <v>2671</v>
      </c>
      <c r="D8312" s="145">
        <v>108</v>
      </c>
      <c r="E8312" s="147">
        <v>43552</v>
      </c>
    </row>
    <row r="8313" spans="1:5" s="7" customFormat="1">
      <c r="A8313" s="7" t="s">
        <v>49</v>
      </c>
      <c r="C8313" s="144" t="s">
        <v>2674</v>
      </c>
      <c r="D8313" s="145">
        <v>23</v>
      </c>
      <c r="E8313" s="147">
        <v>43552</v>
      </c>
    </row>
    <row r="8314" spans="1:5" s="7" customFormat="1">
      <c r="A8314" s="7" t="s">
        <v>49</v>
      </c>
      <c r="C8314" s="144" t="s">
        <v>2677</v>
      </c>
      <c r="D8314" s="145">
        <v>235</v>
      </c>
      <c r="E8314" s="147">
        <v>43552</v>
      </c>
    </row>
    <row r="8315" spans="1:5" s="7" customFormat="1">
      <c r="A8315" s="7" t="s">
        <v>49</v>
      </c>
      <c r="C8315" s="144" t="s">
        <v>2680</v>
      </c>
      <c r="D8315" s="145">
        <v>4</v>
      </c>
      <c r="E8315" s="147">
        <v>43552</v>
      </c>
    </row>
    <row r="8316" spans="1:5" s="7" customFormat="1">
      <c r="A8316" s="7" t="s">
        <v>49</v>
      </c>
      <c r="C8316" s="144" t="s">
        <v>2683</v>
      </c>
      <c r="D8316" s="145">
        <v>40</v>
      </c>
      <c r="E8316" s="147">
        <v>43552</v>
      </c>
    </row>
    <row r="8317" spans="1:5" s="7" customFormat="1">
      <c r="A8317" s="7" t="s">
        <v>49</v>
      </c>
      <c r="C8317" s="144" t="s">
        <v>2686</v>
      </c>
      <c r="D8317" s="145">
        <v>1199</v>
      </c>
      <c r="E8317" s="147">
        <v>43552</v>
      </c>
    </row>
    <row r="8318" spans="1:5" s="7" customFormat="1">
      <c r="A8318" s="7" t="s">
        <v>49</v>
      </c>
      <c r="C8318" s="144" t="s">
        <v>2689</v>
      </c>
      <c r="D8318" s="145">
        <v>1680</v>
      </c>
      <c r="E8318" s="147">
        <v>43552</v>
      </c>
    </row>
    <row r="8319" spans="1:5" s="7" customFormat="1">
      <c r="A8319" s="7" t="s">
        <v>49</v>
      </c>
      <c r="C8319" s="144" t="s">
        <v>3823</v>
      </c>
      <c r="D8319" s="145">
        <v>40</v>
      </c>
      <c r="E8319" s="147">
        <v>43552</v>
      </c>
    </row>
    <row r="8320" spans="1:5" s="7" customFormat="1">
      <c r="A8320" s="7" t="s">
        <v>49</v>
      </c>
      <c r="C8320" s="144" t="s">
        <v>7634</v>
      </c>
      <c r="D8320" s="145">
        <v>30</v>
      </c>
      <c r="E8320" s="147">
        <v>43552</v>
      </c>
    </row>
    <row r="8321" spans="1:5" s="7" customFormat="1">
      <c r="A8321" s="7" t="s">
        <v>49</v>
      </c>
      <c r="C8321" s="144" t="s">
        <v>9251</v>
      </c>
      <c r="D8321" s="145">
        <v>0</v>
      </c>
      <c r="E8321" s="147">
        <v>43552</v>
      </c>
    </row>
    <row r="8322" spans="1:5" s="7" customFormat="1">
      <c r="A8322" s="7" t="s">
        <v>49</v>
      </c>
      <c r="C8322" s="144" t="s">
        <v>2692</v>
      </c>
      <c r="D8322" s="145">
        <v>1125</v>
      </c>
      <c r="E8322" s="147">
        <v>43552</v>
      </c>
    </row>
    <row r="8323" spans="1:5" s="7" customFormat="1">
      <c r="A8323" s="7" t="s">
        <v>49</v>
      </c>
      <c r="C8323" s="144" t="s">
        <v>2695</v>
      </c>
      <c r="D8323" s="145">
        <v>153</v>
      </c>
      <c r="E8323" s="147">
        <v>43552</v>
      </c>
    </row>
    <row r="8324" spans="1:5" s="7" customFormat="1">
      <c r="A8324" s="7" t="s">
        <v>49</v>
      </c>
      <c r="C8324" s="144" t="s">
        <v>2698</v>
      </c>
      <c r="D8324" s="145">
        <v>212</v>
      </c>
      <c r="E8324" s="147">
        <v>43552</v>
      </c>
    </row>
    <row r="8325" spans="1:5" s="7" customFormat="1">
      <c r="A8325" s="7" t="s">
        <v>49</v>
      </c>
      <c r="C8325" s="144" t="s">
        <v>2701</v>
      </c>
      <c r="D8325" s="145">
        <v>204</v>
      </c>
      <c r="E8325" s="147">
        <v>43552</v>
      </c>
    </row>
    <row r="8326" spans="1:5" s="7" customFormat="1">
      <c r="A8326" s="7" t="s">
        <v>49</v>
      </c>
      <c r="C8326" s="144" t="s">
        <v>2704</v>
      </c>
      <c r="D8326" s="145">
        <v>281</v>
      </c>
      <c r="E8326" s="147">
        <v>43552</v>
      </c>
    </row>
    <row r="8327" spans="1:5" s="7" customFormat="1">
      <c r="A8327" s="7" t="s">
        <v>49</v>
      </c>
      <c r="C8327" s="144" t="s">
        <v>3824</v>
      </c>
      <c r="D8327" s="145">
        <v>75</v>
      </c>
      <c r="E8327" s="147">
        <v>43552</v>
      </c>
    </row>
    <row r="8328" spans="1:5" s="7" customFormat="1">
      <c r="A8328" s="7" t="s">
        <v>49</v>
      </c>
      <c r="C8328" s="144" t="s">
        <v>3825</v>
      </c>
      <c r="D8328" s="145">
        <v>0</v>
      </c>
      <c r="E8328" s="147">
        <v>43552</v>
      </c>
    </row>
    <row r="8329" spans="1:5" s="7" customFormat="1">
      <c r="A8329" s="7" t="s">
        <v>49</v>
      </c>
      <c r="C8329" s="144" t="s">
        <v>9033</v>
      </c>
      <c r="D8329" s="145">
        <v>26</v>
      </c>
      <c r="E8329" s="147">
        <v>43552</v>
      </c>
    </row>
    <row r="8330" spans="1:5" s="7" customFormat="1">
      <c r="A8330" s="7" t="s">
        <v>49</v>
      </c>
      <c r="C8330" s="144" t="s">
        <v>9049</v>
      </c>
      <c r="D8330" s="145">
        <v>0</v>
      </c>
      <c r="E8330" s="147">
        <v>43552</v>
      </c>
    </row>
    <row r="8331" spans="1:5" s="7" customFormat="1">
      <c r="A8331" s="7" t="s">
        <v>49</v>
      </c>
      <c r="C8331" s="144" t="s">
        <v>9051</v>
      </c>
      <c r="D8331" s="145">
        <v>43</v>
      </c>
      <c r="E8331" s="147">
        <v>43552</v>
      </c>
    </row>
    <row r="8332" spans="1:5" s="7" customFormat="1">
      <c r="A8332" s="7" t="s">
        <v>49</v>
      </c>
      <c r="C8332" s="144" t="s">
        <v>9053</v>
      </c>
      <c r="D8332" s="145">
        <v>60</v>
      </c>
      <c r="E8332" s="147">
        <v>43552</v>
      </c>
    </row>
    <row r="8333" spans="1:5" s="7" customFormat="1">
      <c r="A8333" s="7" t="s">
        <v>49</v>
      </c>
      <c r="C8333" s="144" t="s">
        <v>9055</v>
      </c>
      <c r="D8333" s="145">
        <v>55</v>
      </c>
      <c r="E8333" s="147">
        <v>43552</v>
      </c>
    </row>
    <row r="8334" spans="1:5" s="7" customFormat="1">
      <c r="A8334" s="7" t="s">
        <v>49</v>
      </c>
      <c r="C8334" s="144" t="s">
        <v>9057</v>
      </c>
      <c r="D8334" s="145">
        <v>43</v>
      </c>
      <c r="E8334" s="147">
        <v>43552</v>
      </c>
    </row>
    <row r="8335" spans="1:5" s="7" customFormat="1">
      <c r="A8335" s="7" t="s">
        <v>49</v>
      </c>
      <c r="C8335" s="144" t="s">
        <v>9059</v>
      </c>
      <c r="D8335" s="145">
        <v>38</v>
      </c>
      <c r="E8335" s="147">
        <v>43552</v>
      </c>
    </row>
    <row r="8336" spans="1:5" s="7" customFormat="1">
      <c r="A8336" s="7" t="s">
        <v>49</v>
      </c>
      <c r="C8336" s="144" t="s">
        <v>9064</v>
      </c>
      <c r="D8336" s="145">
        <v>47</v>
      </c>
      <c r="E8336" s="147">
        <v>43552</v>
      </c>
    </row>
    <row r="8337" spans="1:5" s="7" customFormat="1">
      <c r="A8337" s="7" t="s">
        <v>49</v>
      </c>
      <c r="C8337" s="144" t="s">
        <v>9066</v>
      </c>
      <c r="D8337" s="145">
        <v>16</v>
      </c>
      <c r="E8337" s="147">
        <v>43552</v>
      </c>
    </row>
    <row r="8338" spans="1:5" s="7" customFormat="1">
      <c r="A8338" s="7" t="s">
        <v>49</v>
      </c>
      <c r="C8338" s="144" t="s">
        <v>9068</v>
      </c>
      <c r="D8338" s="145">
        <v>0</v>
      </c>
      <c r="E8338" s="147">
        <v>43552</v>
      </c>
    </row>
    <row r="8339" spans="1:5" s="7" customFormat="1">
      <c r="A8339" s="7" t="s">
        <v>49</v>
      </c>
      <c r="C8339" s="144" t="s">
        <v>9070</v>
      </c>
      <c r="D8339" s="145">
        <v>23</v>
      </c>
      <c r="E8339" s="147">
        <v>43552</v>
      </c>
    </row>
    <row r="8340" spans="1:5" s="7" customFormat="1">
      <c r="A8340" s="7" t="s">
        <v>49</v>
      </c>
      <c r="C8340" s="144" t="s">
        <v>9072</v>
      </c>
      <c r="D8340" s="145">
        <v>26</v>
      </c>
      <c r="E8340" s="147">
        <v>43552</v>
      </c>
    </row>
    <row r="8341" spans="1:5" s="7" customFormat="1">
      <c r="A8341" s="7" t="s">
        <v>49</v>
      </c>
      <c r="C8341" s="144" t="s">
        <v>9074</v>
      </c>
      <c r="D8341" s="145">
        <v>6</v>
      </c>
      <c r="E8341" s="147">
        <v>43552</v>
      </c>
    </row>
    <row r="8342" spans="1:5" s="7" customFormat="1">
      <c r="A8342" s="7" t="s">
        <v>49</v>
      </c>
      <c r="C8342" s="144" t="s">
        <v>9076</v>
      </c>
      <c r="D8342" s="145">
        <v>18</v>
      </c>
      <c r="E8342" s="147">
        <v>43552</v>
      </c>
    </row>
    <row r="8343" spans="1:5" s="7" customFormat="1">
      <c r="A8343" s="7" t="s">
        <v>49</v>
      </c>
      <c r="C8343" s="144" t="s">
        <v>9078</v>
      </c>
      <c r="D8343" s="145">
        <v>16</v>
      </c>
      <c r="E8343" s="147">
        <v>43552</v>
      </c>
    </row>
    <row r="8344" spans="1:5" s="7" customFormat="1">
      <c r="A8344" s="7" t="s">
        <v>49</v>
      </c>
      <c r="C8344" s="144" t="s">
        <v>9035</v>
      </c>
      <c r="D8344" s="145">
        <v>128</v>
      </c>
      <c r="E8344" s="147">
        <v>43552</v>
      </c>
    </row>
    <row r="8345" spans="1:5" s="7" customFormat="1">
      <c r="A8345" s="7" t="s">
        <v>49</v>
      </c>
      <c r="C8345" s="144" t="s">
        <v>9080</v>
      </c>
      <c r="D8345" s="145">
        <v>10</v>
      </c>
      <c r="E8345" s="147">
        <v>43552</v>
      </c>
    </row>
    <row r="8346" spans="1:5" s="7" customFormat="1">
      <c r="A8346" s="7" t="s">
        <v>49</v>
      </c>
      <c r="C8346" s="144" t="s">
        <v>9082</v>
      </c>
      <c r="D8346" s="145">
        <v>11</v>
      </c>
      <c r="E8346" s="147">
        <v>43552</v>
      </c>
    </row>
    <row r="8347" spans="1:5" s="7" customFormat="1">
      <c r="A8347" s="7" t="s">
        <v>49</v>
      </c>
      <c r="C8347" s="144" t="s">
        <v>9084</v>
      </c>
      <c r="D8347" s="145">
        <v>70</v>
      </c>
      <c r="E8347" s="147">
        <v>43552</v>
      </c>
    </row>
    <row r="8348" spans="1:5" s="7" customFormat="1">
      <c r="A8348" s="7" t="s">
        <v>49</v>
      </c>
      <c r="C8348" s="144" t="s">
        <v>9088</v>
      </c>
      <c r="D8348" s="145">
        <v>0</v>
      </c>
      <c r="E8348" s="147">
        <v>43552</v>
      </c>
    </row>
    <row r="8349" spans="1:5" s="7" customFormat="1">
      <c r="A8349" s="7" t="s">
        <v>49</v>
      </c>
      <c r="C8349" s="144" t="s">
        <v>9092</v>
      </c>
      <c r="D8349" s="145">
        <v>2</v>
      </c>
      <c r="E8349" s="147">
        <v>43552</v>
      </c>
    </row>
    <row r="8350" spans="1:5" s="7" customFormat="1">
      <c r="A8350" s="7" t="s">
        <v>49</v>
      </c>
      <c r="C8350" s="144" t="s">
        <v>9094</v>
      </c>
      <c r="D8350" s="145">
        <v>59</v>
      </c>
      <c r="E8350" s="147">
        <v>43552</v>
      </c>
    </row>
    <row r="8351" spans="1:5" s="7" customFormat="1">
      <c r="A8351" s="7" t="s">
        <v>49</v>
      </c>
      <c r="C8351" s="144" t="s">
        <v>9043</v>
      </c>
      <c r="D8351" s="145">
        <v>41</v>
      </c>
      <c r="E8351" s="147">
        <v>43552</v>
      </c>
    </row>
    <row r="8352" spans="1:5" s="7" customFormat="1">
      <c r="A8352" s="7" t="s">
        <v>49</v>
      </c>
      <c r="C8352" s="144" t="s">
        <v>9045</v>
      </c>
      <c r="D8352" s="145">
        <v>90</v>
      </c>
      <c r="E8352" s="147">
        <v>43552</v>
      </c>
    </row>
    <row r="8353" spans="1:5" s="7" customFormat="1">
      <c r="A8353" s="7" t="s">
        <v>49</v>
      </c>
      <c r="C8353" s="144" t="s">
        <v>8101</v>
      </c>
      <c r="D8353" s="145">
        <v>392</v>
      </c>
      <c r="E8353" s="147">
        <v>43552</v>
      </c>
    </row>
    <row r="8354" spans="1:5" s="7" customFormat="1">
      <c r="A8354" s="7" t="s">
        <v>49</v>
      </c>
      <c r="C8354" s="144" t="s">
        <v>8084</v>
      </c>
      <c r="D8354" s="145">
        <v>528</v>
      </c>
      <c r="E8354" s="147">
        <v>43552</v>
      </c>
    </row>
    <row r="8355" spans="1:5" s="7" customFormat="1">
      <c r="A8355" s="7" t="s">
        <v>49</v>
      </c>
      <c r="C8355" s="144" t="s">
        <v>8105</v>
      </c>
      <c r="D8355" s="145">
        <v>0</v>
      </c>
      <c r="E8355" s="147">
        <v>43552</v>
      </c>
    </row>
    <row r="8356" spans="1:5" s="7" customFormat="1">
      <c r="A8356" s="7" t="s">
        <v>49</v>
      </c>
      <c r="C8356" s="144" t="s">
        <v>8086</v>
      </c>
      <c r="D8356" s="145">
        <v>23</v>
      </c>
      <c r="E8356" s="147">
        <v>43552</v>
      </c>
    </row>
    <row r="8357" spans="1:5" s="7" customFormat="1">
      <c r="A8357" s="7" t="s">
        <v>49</v>
      </c>
      <c r="C8357" s="144" t="s">
        <v>8113</v>
      </c>
      <c r="D8357" s="145">
        <v>414</v>
      </c>
      <c r="E8357" s="147">
        <v>43552</v>
      </c>
    </row>
    <row r="8358" spans="1:5" s="7" customFormat="1">
      <c r="A8358" s="7" t="s">
        <v>49</v>
      </c>
      <c r="C8358" s="144" t="s">
        <v>8088</v>
      </c>
      <c r="D8358" s="145">
        <v>1537</v>
      </c>
      <c r="E8358" s="147">
        <v>43552</v>
      </c>
    </row>
    <row r="8359" spans="1:5" s="7" customFormat="1">
      <c r="A8359" s="7" t="s">
        <v>49</v>
      </c>
      <c r="C8359" s="144" t="s">
        <v>8115</v>
      </c>
      <c r="D8359" s="145">
        <v>84</v>
      </c>
      <c r="E8359" s="147">
        <v>43552</v>
      </c>
    </row>
    <row r="8360" spans="1:5" s="7" customFormat="1">
      <c r="A8360" s="7" t="s">
        <v>49</v>
      </c>
      <c r="C8360" s="144" t="s">
        <v>8119</v>
      </c>
      <c r="D8360" s="145">
        <v>349</v>
      </c>
      <c r="E8360" s="147">
        <v>43552</v>
      </c>
    </row>
    <row r="8361" spans="1:5" s="7" customFormat="1">
      <c r="A8361" s="7" t="s">
        <v>49</v>
      </c>
      <c r="C8361" s="144" t="s">
        <v>8121</v>
      </c>
      <c r="D8361" s="145">
        <v>35</v>
      </c>
      <c r="E8361" s="147">
        <v>43552</v>
      </c>
    </row>
    <row r="8362" spans="1:5" s="7" customFormat="1">
      <c r="A8362" s="7" t="s">
        <v>49</v>
      </c>
      <c r="C8362" s="144" t="s">
        <v>8123</v>
      </c>
      <c r="D8362" s="145">
        <v>800</v>
      </c>
      <c r="E8362" s="147">
        <v>43552</v>
      </c>
    </row>
    <row r="8363" spans="1:5" s="7" customFormat="1">
      <c r="A8363" s="7" t="s">
        <v>49</v>
      </c>
      <c r="C8363" s="144" t="s">
        <v>8127</v>
      </c>
      <c r="D8363" s="145">
        <v>46</v>
      </c>
      <c r="E8363" s="147">
        <v>43552</v>
      </c>
    </row>
    <row r="8364" spans="1:5" s="7" customFormat="1">
      <c r="A8364" s="7" t="s">
        <v>49</v>
      </c>
      <c r="C8364" s="144" t="s">
        <v>9252</v>
      </c>
      <c r="D8364" s="145">
        <v>0</v>
      </c>
      <c r="E8364" s="147">
        <v>43552</v>
      </c>
    </row>
    <row r="8365" spans="1:5" s="7" customFormat="1">
      <c r="A8365" s="7" t="s">
        <v>49</v>
      </c>
      <c r="C8365" s="144" t="s">
        <v>8129</v>
      </c>
      <c r="D8365" s="145">
        <v>2572</v>
      </c>
      <c r="E8365" s="147">
        <v>43552</v>
      </c>
    </row>
    <row r="8366" spans="1:5" s="7" customFormat="1">
      <c r="A8366" s="7" t="s">
        <v>49</v>
      </c>
      <c r="C8366" s="144" t="s">
        <v>8090</v>
      </c>
      <c r="D8366" s="145">
        <v>248</v>
      </c>
      <c r="E8366" s="147">
        <v>43552</v>
      </c>
    </row>
    <row r="8367" spans="1:5" s="7" customFormat="1">
      <c r="A8367" s="7" t="s">
        <v>49</v>
      </c>
      <c r="C8367" s="144" t="s">
        <v>8092</v>
      </c>
      <c r="D8367" s="145">
        <v>45</v>
      </c>
      <c r="E8367" s="147">
        <v>43552</v>
      </c>
    </row>
    <row r="8368" spans="1:5" s="7" customFormat="1">
      <c r="A8368" s="7" t="s">
        <v>49</v>
      </c>
      <c r="C8368" s="144" t="s">
        <v>8204</v>
      </c>
      <c r="D8368" s="145">
        <v>733</v>
      </c>
      <c r="E8368" s="147">
        <v>43552</v>
      </c>
    </row>
    <row r="8369" spans="1:5" s="7" customFormat="1">
      <c r="A8369" s="7" t="s">
        <v>49</v>
      </c>
      <c r="C8369" s="144" t="s">
        <v>8138</v>
      </c>
      <c r="D8369" s="145">
        <v>70</v>
      </c>
      <c r="E8369" s="147">
        <v>43552</v>
      </c>
    </row>
    <row r="8370" spans="1:5" s="7" customFormat="1">
      <c r="A8370" s="7" t="s">
        <v>49</v>
      </c>
      <c r="C8370" s="144" t="s">
        <v>8206</v>
      </c>
      <c r="D8370" s="145">
        <v>24</v>
      </c>
      <c r="E8370" s="147">
        <v>43552</v>
      </c>
    </row>
    <row r="8371" spans="1:5" s="7" customFormat="1">
      <c r="A8371" s="7" t="s">
        <v>49</v>
      </c>
      <c r="C8371" s="144" t="s">
        <v>8208</v>
      </c>
      <c r="D8371" s="145">
        <v>684</v>
      </c>
      <c r="E8371" s="147">
        <v>43552</v>
      </c>
    </row>
    <row r="8372" spans="1:5" s="7" customFormat="1">
      <c r="A8372" s="7" t="s">
        <v>49</v>
      </c>
      <c r="C8372" s="144" t="s">
        <v>8210</v>
      </c>
      <c r="D8372" s="145">
        <v>16</v>
      </c>
      <c r="E8372" s="147">
        <v>43552</v>
      </c>
    </row>
    <row r="8373" spans="1:5" s="7" customFormat="1">
      <c r="A8373" s="7" t="s">
        <v>49</v>
      </c>
      <c r="C8373" s="144" t="s">
        <v>8212</v>
      </c>
      <c r="D8373" s="145">
        <v>30</v>
      </c>
      <c r="E8373" s="147">
        <v>43552</v>
      </c>
    </row>
    <row r="8374" spans="1:5" s="7" customFormat="1">
      <c r="A8374" s="7" t="s">
        <v>49</v>
      </c>
      <c r="C8374" s="144" t="s">
        <v>8214</v>
      </c>
      <c r="D8374" s="145">
        <v>31</v>
      </c>
      <c r="E8374" s="147">
        <v>43552</v>
      </c>
    </row>
    <row r="8375" spans="1:5" s="7" customFormat="1">
      <c r="A8375" s="7" t="s">
        <v>49</v>
      </c>
      <c r="C8375" s="144" t="s">
        <v>8216</v>
      </c>
      <c r="D8375" s="145">
        <v>22</v>
      </c>
      <c r="E8375" s="147">
        <v>43552</v>
      </c>
    </row>
    <row r="8376" spans="1:5" s="7" customFormat="1">
      <c r="A8376" s="7" t="s">
        <v>49</v>
      </c>
      <c r="C8376" s="144" t="s">
        <v>8218</v>
      </c>
      <c r="D8376" s="145">
        <v>77</v>
      </c>
      <c r="E8376" s="147">
        <v>43552</v>
      </c>
    </row>
    <row r="8377" spans="1:5" s="7" customFormat="1">
      <c r="A8377" s="7" t="s">
        <v>49</v>
      </c>
      <c r="C8377" s="144" t="s">
        <v>8220</v>
      </c>
      <c r="D8377" s="145">
        <v>8</v>
      </c>
      <c r="E8377" s="147">
        <v>43552</v>
      </c>
    </row>
    <row r="8378" spans="1:5" s="7" customFormat="1">
      <c r="A8378" s="7" t="s">
        <v>49</v>
      </c>
      <c r="C8378" s="144" t="s">
        <v>8221</v>
      </c>
      <c r="D8378" s="145">
        <v>385</v>
      </c>
      <c r="E8378" s="147">
        <v>43552</v>
      </c>
    </row>
    <row r="8379" spans="1:5" s="7" customFormat="1">
      <c r="A8379" s="7" t="s">
        <v>49</v>
      </c>
      <c r="C8379" s="144" t="s">
        <v>8223</v>
      </c>
      <c r="D8379" s="145">
        <v>624</v>
      </c>
      <c r="E8379" s="147">
        <v>43552</v>
      </c>
    </row>
    <row r="8380" spans="1:5" s="7" customFormat="1">
      <c r="A8380" s="7" t="s">
        <v>49</v>
      </c>
      <c r="C8380" s="144" t="s">
        <v>8225</v>
      </c>
      <c r="D8380" s="145">
        <v>27</v>
      </c>
      <c r="E8380" s="147">
        <v>43552</v>
      </c>
    </row>
    <row r="8381" spans="1:5" s="7" customFormat="1">
      <c r="A8381" s="7" t="s">
        <v>49</v>
      </c>
      <c r="C8381" s="144" t="s">
        <v>8227</v>
      </c>
      <c r="D8381" s="145">
        <v>614</v>
      </c>
      <c r="E8381" s="147">
        <v>43552</v>
      </c>
    </row>
    <row r="8382" spans="1:5" s="7" customFormat="1">
      <c r="A8382" s="7" t="s">
        <v>49</v>
      </c>
      <c r="C8382" s="144" t="s">
        <v>8229</v>
      </c>
      <c r="D8382" s="145">
        <v>617</v>
      </c>
      <c r="E8382" s="147">
        <v>43552</v>
      </c>
    </row>
    <row r="8383" spans="1:5" s="7" customFormat="1">
      <c r="A8383" s="7" t="s">
        <v>49</v>
      </c>
      <c r="C8383" s="144" t="s">
        <v>8231</v>
      </c>
      <c r="D8383" s="145">
        <v>193</v>
      </c>
      <c r="E8383" s="147">
        <v>43552</v>
      </c>
    </row>
    <row r="8384" spans="1:5" s="7" customFormat="1">
      <c r="A8384" s="7" t="s">
        <v>49</v>
      </c>
      <c r="C8384" s="144" t="s">
        <v>8233</v>
      </c>
      <c r="D8384" s="145">
        <v>227</v>
      </c>
      <c r="E8384" s="147">
        <v>43552</v>
      </c>
    </row>
    <row r="8385" spans="1:5" s="7" customFormat="1">
      <c r="A8385" s="7" t="s">
        <v>49</v>
      </c>
      <c r="C8385" s="144" t="s">
        <v>8235</v>
      </c>
      <c r="D8385" s="145">
        <v>31</v>
      </c>
      <c r="E8385" s="147">
        <v>43552</v>
      </c>
    </row>
    <row r="8386" spans="1:5" s="7" customFormat="1">
      <c r="A8386" s="7" t="s">
        <v>49</v>
      </c>
      <c r="C8386" s="144" t="s">
        <v>8237</v>
      </c>
      <c r="D8386" s="145">
        <v>0</v>
      </c>
      <c r="E8386" s="147">
        <v>43552</v>
      </c>
    </row>
    <row r="8387" spans="1:5" s="7" customFormat="1">
      <c r="A8387" s="7" t="s">
        <v>49</v>
      </c>
      <c r="C8387" s="144" t="s">
        <v>8239</v>
      </c>
      <c r="D8387" s="145">
        <v>474</v>
      </c>
      <c r="E8387" s="147">
        <v>43552</v>
      </c>
    </row>
    <row r="8388" spans="1:5" s="7" customFormat="1">
      <c r="A8388" s="7" t="s">
        <v>49</v>
      </c>
      <c r="C8388" s="144" t="s">
        <v>8241</v>
      </c>
      <c r="D8388" s="145">
        <v>279</v>
      </c>
      <c r="E8388" s="147">
        <v>43552</v>
      </c>
    </row>
    <row r="8389" spans="1:5" s="7" customFormat="1">
      <c r="A8389" s="7" t="s">
        <v>49</v>
      </c>
      <c r="C8389" s="144" t="s">
        <v>8242</v>
      </c>
      <c r="D8389" s="145">
        <v>118</v>
      </c>
      <c r="E8389" s="147">
        <v>43552</v>
      </c>
    </row>
    <row r="8390" spans="1:5" s="7" customFormat="1">
      <c r="A8390" s="7" t="s">
        <v>49</v>
      </c>
      <c r="C8390" s="144" t="s">
        <v>8243</v>
      </c>
      <c r="D8390" s="145">
        <v>733</v>
      </c>
      <c r="E8390" s="147">
        <v>43552</v>
      </c>
    </row>
    <row r="8391" spans="1:5" s="7" customFormat="1">
      <c r="A8391" s="7" t="s">
        <v>49</v>
      </c>
      <c r="C8391" s="144" t="s">
        <v>8245</v>
      </c>
      <c r="D8391" s="145">
        <v>469</v>
      </c>
      <c r="E8391" s="147">
        <v>43552</v>
      </c>
    </row>
    <row r="8392" spans="1:5" s="7" customFormat="1">
      <c r="A8392" s="7" t="s">
        <v>49</v>
      </c>
      <c r="C8392" s="144" t="s">
        <v>8246</v>
      </c>
      <c r="D8392" s="145">
        <v>728</v>
      </c>
      <c r="E8392" s="147">
        <v>43552</v>
      </c>
    </row>
    <row r="8393" spans="1:5" s="7" customFormat="1">
      <c r="A8393" s="7" t="s">
        <v>49</v>
      </c>
      <c r="C8393" s="144" t="s">
        <v>8247</v>
      </c>
      <c r="D8393" s="145">
        <v>779</v>
      </c>
      <c r="E8393" s="147">
        <v>43552</v>
      </c>
    </row>
    <row r="8394" spans="1:5" s="7" customFormat="1">
      <c r="A8394" s="7" t="s">
        <v>49</v>
      </c>
      <c r="C8394" s="144" t="s">
        <v>8249</v>
      </c>
      <c r="D8394" s="145">
        <v>88</v>
      </c>
      <c r="E8394" s="147">
        <v>43552</v>
      </c>
    </row>
    <row r="8395" spans="1:5" s="7" customFormat="1">
      <c r="A8395" s="7" t="s">
        <v>49</v>
      </c>
      <c r="C8395" s="144" t="s">
        <v>8251</v>
      </c>
      <c r="D8395" s="145">
        <v>29</v>
      </c>
      <c r="E8395" s="147">
        <v>43552</v>
      </c>
    </row>
    <row r="8396" spans="1:5" s="7" customFormat="1">
      <c r="A8396" s="7" t="s">
        <v>49</v>
      </c>
      <c r="C8396" s="144" t="s">
        <v>8252</v>
      </c>
      <c r="D8396" s="145">
        <v>29</v>
      </c>
      <c r="E8396" s="147">
        <v>43552</v>
      </c>
    </row>
    <row r="8397" spans="1:5" s="7" customFormat="1">
      <c r="A8397" s="7" t="s">
        <v>49</v>
      </c>
      <c r="C8397" s="144" t="s">
        <v>8253</v>
      </c>
      <c r="D8397" s="145">
        <v>91</v>
      </c>
      <c r="E8397" s="147">
        <v>43552</v>
      </c>
    </row>
    <row r="8398" spans="1:5" s="7" customFormat="1">
      <c r="A8398" s="7" t="s">
        <v>49</v>
      </c>
      <c r="C8398" s="144" t="s">
        <v>8255</v>
      </c>
      <c r="D8398" s="145">
        <v>90</v>
      </c>
      <c r="E8398" s="147">
        <v>43552</v>
      </c>
    </row>
    <row r="8399" spans="1:5" s="7" customFormat="1">
      <c r="A8399" s="7" t="s">
        <v>49</v>
      </c>
      <c r="C8399" s="144" t="s">
        <v>8256</v>
      </c>
      <c r="D8399" s="145">
        <v>90</v>
      </c>
      <c r="E8399" s="147">
        <v>43552</v>
      </c>
    </row>
    <row r="8400" spans="1:5" s="7" customFormat="1">
      <c r="A8400" s="7" t="s">
        <v>49</v>
      </c>
      <c r="C8400" s="144" t="s">
        <v>8140</v>
      </c>
      <c r="D8400" s="145">
        <v>20</v>
      </c>
      <c r="E8400" s="147">
        <v>43552</v>
      </c>
    </row>
    <row r="8401" spans="1:5" s="7" customFormat="1">
      <c r="A8401" s="7" t="s">
        <v>49</v>
      </c>
      <c r="C8401" s="144" t="s">
        <v>8257</v>
      </c>
      <c r="D8401" s="145">
        <v>1</v>
      </c>
      <c r="E8401" s="147">
        <v>43552</v>
      </c>
    </row>
    <row r="8402" spans="1:5" s="7" customFormat="1">
      <c r="A8402" s="7" t="s">
        <v>49</v>
      </c>
      <c r="C8402" s="144" t="s">
        <v>8259</v>
      </c>
      <c r="D8402" s="145">
        <v>6</v>
      </c>
      <c r="E8402" s="147">
        <v>43552</v>
      </c>
    </row>
    <row r="8403" spans="1:5" s="7" customFormat="1">
      <c r="A8403" s="7" t="s">
        <v>49</v>
      </c>
      <c r="C8403" s="144" t="s">
        <v>8261</v>
      </c>
      <c r="D8403" s="145">
        <v>2</v>
      </c>
      <c r="E8403" s="147">
        <v>43552</v>
      </c>
    </row>
    <row r="8404" spans="1:5" s="7" customFormat="1">
      <c r="A8404" s="7" t="s">
        <v>49</v>
      </c>
      <c r="C8404" s="144" t="s">
        <v>8263</v>
      </c>
      <c r="D8404" s="145">
        <v>88</v>
      </c>
      <c r="E8404" s="147">
        <v>43552</v>
      </c>
    </row>
    <row r="8405" spans="1:5" s="7" customFormat="1">
      <c r="A8405" s="7" t="s">
        <v>49</v>
      </c>
      <c r="C8405" s="144" t="s">
        <v>8265</v>
      </c>
      <c r="D8405" s="145">
        <v>89</v>
      </c>
      <c r="E8405" s="147">
        <v>43552</v>
      </c>
    </row>
    <row r="8406" spans="1:5" s="7" customFormat="1">
      <c r="A8406" s="7" t="s">
        <v>49</v>
      </c>
      <c r="C8406" s="144" t="s">
        <v>8266</v>
      </c>
      <c r="D8406" s="145">
        <v>88</v>
      </c>
      <c r="E8406" s="147">
        <v>43552</v>
      </c>
    </row>
    <row r="8407" spans="1:5" s="7" customFormat="1">
      <c r="A8407" s="7" t="s">
        <v>49</v>
      </c>
      <c r="C8407" s="144" t="s">
        <v>8267</v>
      </c>
      <c r="D8407" s="145">
        <v>243</v>
      </c>
      <c r="E8407" s="147">
        <v>43552</v>
      </c>
    </row>
    <row r="8408" spans="1:5" s="7" customFormat="1">
      <c r="A8408" s="7" t="s">
        <v>49</v>
      </c>
      <c r="C8408" s="144" t="s">
        <v>8269</v>
      </c>
      <c r="D8408" s="145">
        <v>242</v>
      </c>
      <c r="E8408" s="147">
        <v>43552</v>
      </c>
    </row>
    <row r="8409" spans="1:5" s="7" customFormat="1">
      <c r="A8409" s="7" t="s">
        <v>49</v>
      </c>
      <c r="C8409" s="144" t="s">
        <v>8270</v>
      </c>
      <c r="D8409" s="145">
        <v>102</v>
      </c>
      <c r="E8409" s="147">
        <v>43552</v>
      </c>
    </row>
    <row r="8410" spans="1:5" s="7" customFormat="1">
      <c r="A8410" s="7" t="s">
        <v>49</v>
      </c>
      <c r="C8410" s="144" t="s">
        <v>8271</v>
      </c>
      <c r="D8410" s="145">
        <v>152</v>
      </c>
      <c r="E8410" s="147">
        <v>43552</v>
      </c>
    </row>
    <row r="8411" spans="1:5" s="7" customFormat="1">
      <c r="A8411" s="7" t="s">
        <v>49</v>
      </c>
      <c r="C8411" s="144" t="s">
        <v>8273</v>
      </c>
      <c r="D8411" s="145">
        <v>154</v>
      </c>
      <c r="E8411" s="147">
        <v>43552</v>
      </c>
    </row>
    <row r="8412" spans="1:5" s="7" customFormat="1">
      <c r="A8412" s="7" t="s">
        <v>49</v>
      </c>
      <c r="C8412" s="144" t="s">
        <v>8274</v>
      </c>
      <c r="D8412" s="145">
        <v>154</v>
      </c>
      <c r="E8412" s="147">
        <v>43552</v>
      </c>
    </row>
    <row r="8413" spans="1:5" s="7" customFormat="1">
      <c r="A8413" s="7" t="s">
        <v>49</v>
      </c>
      <c r="C8413" s="144" t="s">
        <v>8275</v>
      </c>
      <c r="D8413" s="145">
        <v>60</v>
      </c>
      <c r="E8413" s="147">
        <v>43552</v>
      </c>
    </row>
    <row r="8414" spans="1:5" s="7" customFormat="1">
      <c r="A8414" s="7" t="s">
        <v>49</v>
      </c>
      <c r="C8414" s="144" t="s">
        <v>5202</v>
      </c>
      <c r="D8414" s="145">
        <v>0</v>
      </c>
      <c r="E8414" s="147">
        <v>43552</v>
      </c>
    </row>
    <row r="8415" spans="1:5" s="7" customFormat="1">
      <c r="A8415" s="7" t="s">
        <v>49</v>
      </c>
      <c r="C8415" s="144" t="s">
        <v>5218</v>
      </c>
      <c r="D8415" s="145">
        <v>0</v>
      </c>
      <c r="E8415" s="147">
        <v>43552</v>
      </c>
    </row>
    <row r="8416" spans="1:5" s="7" customFormat="1">
      <c r="A8416" s="7" t="s">
        <v>49</v>
      </c>
      <c r="C8416" s="144" t="s">
        <v>5213</v>
      </c>
      <c r="D8416" s="145">
        <v>0</v>
      </c>
      <c r="E8416" s="147">
        <v>43552</v>
      </c>
    </row>
    <row r="8417" spans="1:5" s="7" customFormat="1">
      <c r="A8417" s="7" t="s">
        <v>49</v>
      </c>
      <c r="C8417" s="144" t="s">
        <v>5216</v>
      </c>
      <c r="D8417" s="145">
        <v>14</v>
      </c>
      <c r="E8417" s="147">
        <v>43552</v>
      </c>
    </row>
    <row r="8418" spans="1:5" s="7" customFormat="1">
      <c r="A8418" s="7" t="s">
        <v>49</v>
      </c>
      <c r="C8418" s="144" t="s">
        <v>5005</v>
      </c>
      <c r="D8418" s="145">
        <v>270</v>
      </c>
      <c r="E8418" s="147">
        <v>43552</v>
      </c>
    </row>
    <row r="8419" spans="1:5" s="7" customFormat="1">
      <c r="A8419" s="7" t="s">
        <v>49</v>
      </c>
      <c r="C8419" s="144" t="s">
        <v>5008</v>
      </c>
      <c r="D8419" s="145">
        <v>1980</v>
      </c>
      <c r="E8419" s="147">
        <v>43552</v>
      </c>
    </row>
    <row r="8420" spans="1:5" s="7" customFormat="1">
      <c r="A8420" s="7" t="s">
        <v>49</v>
      </c>
      <c r="C8420" s="144" t="s">
        <v>5010</v>
      </c>
      <c r="D8420" s="145">
        <v>0</v>
      </c>
      <c r="E8420" s="147">
        <v>43552</v>
      </c>
    </row>
    <row r="8421" spans="1:5" s="7" customFormat="1">
      <c r="A8421" s="7" t="s">
        <v>49</v>
      </c>
      <c r="C8421" s="144" t="s">
        <v>5012</v>
      </c>
      <c r="D8421" s="145">
        <v>3270</v>
      </c>
      <c r="E8421" s="147">
        <v>43552</v>
      </c>
    </row>
    <row r="8422" spans="1:5" s="7" customFormat="1">
      <c r="A8422" s="7" t="s">
        <v>49</v>
      </c>
      <c r="C8422" s="144" t="s">
        <v>5014</v>
      </c>
      <c r="D8422" s="145">
        <v>1030</v>
      </c>
      <c r="E8422" s="147">
        <v>43552</v>
      </c>
    </row>
    <row r="8423" spans="1:5" s="7" customFormat="1">
      <c r="A8423" s="7" t="s">
        <v>49</v>
      </c>
      <c r="C8423" s="144" t="s">
        <v>5016</v>
      </c>
      <c r="D8423" s="145">
        <v>1940</v>
      </c>
      <c r="E8423" s="147">
        <v>43552</v>
      </c>
    </row>
    <row r="8424" spans="1:5" s="7" customFormat="1">
      <c r="A8424" s="7" t="s">
        <v>49</v>
      </c>
      <c r="C8424" s="144" t="s">
        <v>5018</v>
      </c>
      <c r="D8424" s="145">
        <v>0</v>
      </c>
      <c r="E8424" s="147">
        <v>43552</v>
      </c>
    </row>
    <row r="8425" spans="1:5" s="7" customFormat="1">
      <c r="A8425" s="7" t="s">
        <v>49</v>
      </c>
      <c r="C8425" s="144" t="s">
        <v>5020</v>
      </c>
      <c r="D8425" s="145">
        <v>2830</v>
      </c>
      <c r="E8425" s="147">
        <v>43552</v>
      </c>
    </row>
    <row r="8426" spans="1:5" s="7" customFormat="1">
      <c r="A8426" s="7" t="s">
        <v>49</v>
      </c>
      <c r="C8426" s="144" t="s">
        <v>6102</v>
      </c>
      <c r="D8426" s="145">
        <v>0</v>
      </c>
      <c r="E8426" s="147">
        <v>43552</v>
      </c>
    </row>
    <row r="8427" spans="1:5" s="7" customFormat="1">
      <c r="A8427" s="7" t="s">
        <v>49</v>
      </c>
      <c r="C8427" s="144" t="s">
        <v>6104</v>
      </c>
      <c r="D8427" s="145">
        <v>0</v>
      </c>
      <c r="E8427" s="147">
        <v>43552</v>
      </c>
    </row>
    <row r="8428" spans="1:5" s="7" customFormat="1">
      <c r="A8428" s="7" t="s">
        <v>49</v>
      </c>
      <c r="C8428" s="144" t="s">
        <v>6106</v>
      </c>
      <c r="D8428" s="145">
        <v>0</v>
      </c>
      <c r="E8428" s="147">
        <v>43552</v>
      </c>
    </row>
    <row r="8429" spans="1:5" s="7" customFormat="1">
      <c r="A8429" s="7" t="s">
        <v>49</v>
      </c>
      <c r="C8429" s="144" t="s">
        <v>6108</v>
      </c>
      <c r="D8429" s="145">
        <v>0</v>
      </c>
      <c r="E8429" s="147">
        <v>43552</v>
      </c>
    </row>
    <row r="8430" spans="1:5" s="7" customFormat="1">
      <c r="A8430" s="7" t="s">
        <v>49</v>
      </c>
      <c r="C8430" s="144" t="s">
        <v>6110</v>
      </c>
      <c r="D8430" s="145">
        <v>20</v>
      </c>
      <c r="E8430" s="147">
        <v>43552</v>
      </c>
    </row>
    <row r="8431" spans="1:5" s="7" customFormat="1">
      <c r="A8431" s="7" t="s">
        <v>49</v>
      </c>
      <c r="C8431" s="144" t="s">
        <v>6112</v>
      </c>
      <c r="D8431" s="145">
        <v>19</v>
      </c>
      <c r="E8431" s="147">
        <v>43552</v>
      </c>
    </row>
    <row r="8432" spans="1:5" s="7" customFormat="1">
      <c r="A8432" s="7" t="s">
        <v>49</v>
      </c>
      <c r="C8432" s="144" t="s">
        <v>6122</v>
      </c>
      <c r="D8432" s="145">
        <v>0</v>
      </c>
      <c r="E8432" s="147">
        <v>43552</v>
      </c>
    </row>
    <row r="8433" spans="1:5" s="7" customFormat="1">
      <c r="A8433" s="7" t="s">
        <v>49</v>
      </c>
      <c r="C8433" s="144" t="s">
        <v>6124</v>
      </c>
      <c r="D8433" s="145">
        <v>45</v>
      </c>
      <c r="E8433" s="147">
        <v>43552</v>
      </c>
    </row>
    <row r="8434" spans="1:5" s="7" customFormat="1">
      <c r="A8434" s="7" t="s">
        <v>49</v>
      </c>
      <c r="C8434" s="144" t="s">
        <v>6126</v>
      </c>
      <c r="D8434" s="145">
        <v>77</v>
      </c>
      <c r="E8434" s="147">
        <v>43552</v>
      </c>
    </row>
    <row r="8435" spans="1:5" s="7" customFormat="1">
      <c r="A8435" s="7" t="s">
        <v>49</v>
      </c>
      <c r="C8435" s="144" t="s">
        <v>6128</v>
      </c>
      <c r="D8435" s="145">
        <v>75</v>
      </c>
      <c r="E8435" s="147">
        <v>43552</v>
      </c>
    </row>
    <row r="8436" spans="1:5" s="7" customFormat="1">
      <c r="A8436" s="7" t="s">
        <v>49</v>
      </c>
      <c r="C8436" s="144" t="s">
        <v>6132</v>
      </c>
      <c r="D8436" s="145">
        <v>32</v>
      </c>
      <c r="E8436" s="147">
        <v>43552</v>
      </c>
    </row>
    <row r="8437" spans="1:5" s="7" customFormat="1">
      <c r="A8437" s="7" t="s">
        <v>49</v>
      </c>
      <c r="C8437" s="144" t="s">
        <v>6134</v>
      </c>
      <c r="D8437" s="145">
        <v>7</v>
      </c>
      <c r="E8437" s="147">
        <v>43552</v>
      </c>
    </row>
    <row r="8438" spans="1:5" s="7" customFormat="1">
      <c r="A8438" s="7" t="s">
        <v>49</v>
      </c>
      <c r="C8438" s="144" t="s">
        <v>1522</v>
      </c>
      <c r="D8438" s="145">
        <v>121</v>
      </c>
      <c r="E8438" s="147">
        <v>43552</v>
      </c>
    </row>
    <row r="8439" spans="1:5" s="7" customFormat="1">
      <c r="A8439" s="7" t="s">
        <v>49</v>
      </c>
      <c r="C8439" s="144" t="s">
        <v>1525</v>
      </c>
      <c r="D8439" s="145">
        <v>0</v>
      </c>
      <c r="E8439" s="147">
        <v>43552</v>
      </c>
    </row>
    <row r="8440" spans="1:5" s="7" customFormat="1">
      <c r="A8440" s="7" t="s">
        <v>49</v>
      </c>
      <c r="C8440" s="144" t="s">
        <v>1528</v>
      </c>
      <c r="D8440" s="145">
        <v>32</v>
      </c>
      <c r="E8440" s="147">
        <v>43552</v>
      </c>
    </row>
    <row r="8441" spans="1:5" s="7" customFormat="1">
      <c r="A8441" s="7" t="s">
        <v>49</v>
      </c>
      <c r="C8441" s="144" t="s">
        <v>6140</v>
      </c>
      <c r="D8441" s="145">
        <v>72</v>
      </c>
      <c r="E8441" s="147">
        <v>43552</v>
      </c>
    </row>
    <row r="8442" spans="1:5" s="7" customFormat="1">
      <c r="A8442" s="7" t="s">
        <v>49</v>
      </c>
      <c r="C8442" s="144" t="s">
        <v>8672</v>
      </c>
      <c r="D8442" s="145">
        <v>167</v>
      </c>
      <c r="E8442" s="147">
        <v>43552</v>
      </c>
    </row>
    <row r="8443" spans="1:5" s="7" customFormat="1">
      <c r="A8443" s="7" t="s">
        <v>49</v>
      </c>
      <c r="C8443" s="144" t="s">
        <v>8674</v>
      </c>
      <c r="D8443" s="145">
        <v>113</v>
      </c>
      <c r="E8443" s="147">
        <v>43552</v>
      </c>
    </row>
    <row r="8444" spans="1:5" s="7" customFormat="1">
      <c r="A8444" s="7" t="s">
        <v>49</v>
      </c>
      <c r="C8444" s="144" t="s">
        <v>1531</v>
      </c>
      <c r="D8444" s="145">
        <v>5</v>
      </c>
      <c r="E8444" s="147">
        <v>43552</v>
      </c>
    </row>
    <row r="8445" spans="1:5" s="7" customFormat="1">
      <c r="A8445" s="7" t="s">
        <v>49</v>
      </c>
      <c r="C8445" s="144" t="s">
        <v>1534</v>
      </c>
      <c r="D8445" s="145">
        <v>0</v>
      </c>
      <c r="E8445" s="147">
        <v>43552</v>
      </c>
    </row>
    <row r="8446" spans="1:5" s="7" customFormat="1">
      <c r="A8446" s="7" t="s">
        <v>49</v>
      </c>
      <c r="C8446" s="144" t="s">
        <v>1537</v>
      </c>
      <c r="D8446" s="145">
        <v>75</v>
      </c>
      <c r="E8446" s="147">
        <v>43552</v>
      </c>
    </row>
    <row r="8447" spans="1:5" s="7" customFormat="1">
      <c r="A8447" s="7" t="s">
        <v>49</v>
      </c>
      <c r="C8447" s="144" t="s">
        <v>6146</v>
      </c>
      <c r="D8447" s="145">
        <v>0</v>
      </c>
      <c r="E8447" s="147">
        <v>43552</v>
      </c>
    </row>
    <row r="8448" spans="1:5" s="7" customFormat="1">
      <c r="A8448" s="7" t="s">
        <v>49</v>
      </c>
      <c r="C8448" s="144" t="s">
        <v>1540</v>
      </c>
      <c r="D8448" s="145">
        <v>150</v>
      </c>
      <c r="E8448" s="147">
        <v>43552</v>
      </c>
    </row>
    <row r="8449" spans="1:5" s="7" customFormat="1">
      <c r="A8449" s="7" t="s">
        <v>49</v>
      </c>
      <c r="C8449" s="144" t="s">
        <v>1543</v>
      </c>
      <c r="D8449" s="145">
        <v>113</v>
      </c>
      <c r="E8449" s="147">
        <v>43552</v>
      </c>
    </row>
    <row r="8450" spans="1:5" s="7" customFormat="1">
      <c r="A8450" s="7" t="s">
        <v>49</v>
      </c>
      <c r="C8450" s="144" t="s">
        <v>1546</v>
      </c>
      <c r="D8450" s="145">
        <v>239</v>
      </c>
      <c r="E8450" s="147">
        <v>43552</v>
      </c>
    </row>
    <row r="8451" spans="1:5" s="7" customFormat="1">
      <c r="A8451" s="7" t="s">
        <v>49</v>
      </c>
      <c r="C8451" s="144" t="s">
        <v>3665</v>
      </c>
      <c r="D8451" s="145">
        <v>0</v>
      </c>
      <c r="E8451" s="147">
        <v>43552</v>
      </c>
    </row>
    <row r="8452" spans="1:5" s="7" customFormat="1">
      <c r="A8452" s="7" t="s">
        <v>49</v>
      </c>
      <c r="C8452" s="144" t="s">
        <v>3666</v>
      </c>
      <c r="D8452" s="145">
        <v>2</v>
      </c>
      <c r="E8452" s="147">
        <v>43552</v>
      </c>
    </row>
    <row r="8453" spans="1:5" s="7" customFormat="1">
      <c r="A8453" s="7" t="s">
        <v>49</v>
      </c>
      <c r="C8453" s="144" t="s">
        <v>8356</v>
      </c>
      <c r="D8453" s="145">
        <v>0</v>
      </c>
      <c r="E8453" s="147">
        <v>43552</v>
      </c>
    </row>
    <row r="8454" spans="1:5" s="7" customFormat="1">
      <c r="A8454" s="7" t="s">
        <v>49</v>
      </c>
      <c r="C8454" s="144" t="s">
        <v>1549</v>
      </c>
      <c r="D8454" s="145">
        <v>0</v>
      </c>
      <c r="E8454" s="147">
        <v>43552</v>
      </c>
    </row>
    <row r="8455" spans="1:5" s="7" customFormat="1">
      <c r="A8455" s="7" t="s">
        <v>49</v>
      </c>
      <c r="C8455" s="144" t="s">
        <v>8358</v>
      </c>
      <c r="D8455" s="145">
        <v>0</v>
      </c>
      <c r="E8455" s="147">
        <v>43552</v>
      </c>
    </row>
    <row r="8456" spans="1:5" s="7" customFormat="1">
      <c r="A8456" s="7" t="s">
        <v>49</v>
      </c>
      <c r="C8456" s="144" t="s">
        <v>8281</v>
      </c>
      <c r="D8456" s="145">
        <v>18</v>
      </c>
      <c r="E8456" s="147">
        <v>43552</v>
      </c>
    </row>
    <row r="8457" spans="1:5" s="7" customFormat="1">
      <c r="A8457" s="7" t="s">
        <v>49</v>
      </c>
      <c r="C8457" s="144" t="s">
        <v>1552</v>
      </c>
      <c r="D8457" s="145">
        <v>616</v>
      </c>
      <c r="E8457" s="147">
        <v>43552</v>
      </c>
    </row>
    <row r="8458" spans="1:5" s="7" customFormat="1">
      <c r="A8458" s="7" t="s">
        <v>49</v>
      </c>
      <c r="C8458" s="144" t="s">
        <v>1554</v>
      </c>
      <c r="D8458" s="145">
        <v>0</v>
      </c>
      <c r="E8458" s="147">
        <v>43552</v>
      </c>
    </row>
    <row r="8459" spans="1:5" s="7" customFormat="1">
      <c r="A8459" s="7" t="s">
        <v>49</v>
      </c>
      <c r="C8459" s="144" t="s">
        <v>1557</v>
      </c>
      <c r="D8459" s="145">
        <v>819</v>
      </c>
      <c r="E8459" s="147">
        <v>43552</v>
      </c>
    </row>
    <row r="8460" spans="1:5" s="7" customFormat="1">
      <c r="A8460" s="7" t="s">
        <v>49</v>
      </c>
      <c r="C8460" s="144" t="s">
        <v>8675</v>
      </c>
      <c r="D8460" s="145">
        <v>0</v>
      </c>
      <c r="E8460" s="147">
        <v>43552</v>
      </c>
    </row>
    <row r="8461" spans="1:5" s="7" customFormat="1">
      <c r="A8461" s="7" t="s">
        <v>49</v>
      </c>
      <c r="C8461" s="144" t="s">
        <v>8677</v>
      </c>
      <c r="D8461" s="145">
        <v>95</v>
      </c>
      <c r="E8461" s="147">
        <v>43552</v>
      </c>
    </row>
    <row r="8462" spans="1:5" s="7" customFormat="1">
      <c r="A8462" s="7" t="s">
        <v>49</v>
      </c>
      <c r="C8462" s="144" t="s">
        <v>8364</v>
      </c>
      <c r="D8462" s="145">
        <v>0</v>
      </c>
      <c r="E8462" s="147">
        <v>43552</v>
      </c>
    </row>
    <row r="8463" spans="1:5" s="7" customFormat="1">
      <c r="A8463" s="7" t="s">
        <v>49</v>
      </c>
      <c r="C8463" s="144" t="s">
        <v>1559</v>
      </c>
      <c r="D8463" s="145">
        <v>0</v>
      </c>
      <c r="E8463" s="147">
        <v>43552</v>
      </c>
    </row>
    <row r="8464" spans="1:5" s="7" customFormat="1">
      <c r="A8464" s="7" t="s">
        <v>49</v>
      </c>
      <c r="C8464" s="144" t="s">
        <v>8679</v>
      </c>
      <c r="D8464" s="145">
        <v>502</v>
      </c>
      <c r="E8464" s="147">
        <v>43552</v>
      </c>
    </row>
    <row r="8465" spans="1:5" s="7" customFormat="1">
      <c r="A8465" s="7" t="s">
        <v>49</v>
      </c>
      <c r="C8465" s="144" t="s">
        <v>8681</v>
      </c>
      <c r="D8465" s="145">
        <v>20</v>
      </c>
      <c r="E8465" s="147">
        <v>43552</v>
      </c>
    </row>
    <row r="8466" spans="1:5" s="7" customFormat="1">
      <c r="A8466" s="7" t="s">
        <v>49</v>
      </c>
      <c r="C8466" s="144" t="s">
        <v>1562</v>
      </c>
      <c r="D8466" s="145">
        <v>758</v>
      </c>
      <c r="E8466" s="147">
        <v>43552</v>
      </c>
    </row>
    <row r="8467" spans="1:5" s="7" customFormat="1">
      <c r="A8467" s="7" t="s">
        <v>49</v>
      </c>
      <c r="C8467" s="144" t="s">
        <v>9096</v>
      </c>
      <c r="D8467" s="145">
        <v>644</v>
      </c>
      <c r="E8467" s="147">
        <v>43552</v>
      </c>
    </row>
    <row r="8468" spans="1:5" s="7" customFormat="1">
      <c r="A8468" s="7" t="s">
        <v>49</v>
      </c>
      <c r="C8468" s="144" t="s">
        <v>1565</v>
      </c>
      <c r="D8468" s="145">
        <v>0</v>
      </c>
      <c r="E8468" s="147">
        <v>43552</v>
      </c>
    </row>
    <row r="8469" spans="1:5" s="7" customFormat="1">
      <c r="A8469" s="7" t="s">
        <v>49</v>
      </c>
      <c r="C8469" s="144" t="s">
        <v>1568</v>
      </c>
      <c r="D8469" s="145">
        <v>539</v>
      </c>
      <c r="E8469" s="147">
        <v>43552</v>
      </c>
    </row>
    <row r="8470" spans="1:5" s="7" customFormat="1">
      <c r="A8470" s="7" t="s">
        <v>49</v>
      </c>
      <c r="C8470" s="144" t="s">
        <v>1570</v>
      </c>
      <c r="D8470" s="145">
        <v>0</v>
      </c>
      <c r="E8470" s="147">
        <v>43552</v>
      </c>
    </row>
    <row r="8471" spans="1:5" s="7" customFormat="1">
      <c r="A8471" s="7" t="s">
        <v>49</v>
      </c>
      <c r="C8471" s="144" t="s">
        <v>1573</v>
      </c>
      <c r="D8471" s="145">
        <v>94</v>
      </c>
      <c r="E8471" s="147">
        <v>43552</v>
      </c>
    </row>
    <row r="8472" spans="1:5" s="7" customFormat="1">
      <c r="A8472" s="7" t="s">
        <v>49</v>
      </c>
      <c r="C8472" s="144" t="s">
        <v>1575</v>
      </c>
      <c r="D8472" s="145">
        <v>368</v>
      </c>
      <c r="E8472" s="147">
        <v>43552</v>
      </c>
    </row>
    <row r="8473" spans="1:5" s="7" customFormat="1">
      <c r="A8473" s="7" t="s">
        <v>49</v>
      </c>
      <c r="C8473" s="144" t="s">
        <v>1577</v>
      </c>
      <c r="D8473" s="145">
        <v>50</v>
      </c>
      <c r="E8473" s="147">
        <v>43552</v>
      </c>
    </row>
    <row r="8474" spans="1:5" s="7" customFormat="1">
      <c r="A8474" s="7" t="s">
        <v>49</v>
      </c>
      <c r="C8474" s="144" t="s">
        <v>1579</v>
      </c>
      <c r="D8474" s="145">
        <v>467</v>
      </c>
      <c r="E8474" s="147">
        <v>43552</v>
      </c>
    </row>
    <row r="8475" spans="1:5" s="7" customFormat="1">
      <c r="A8475" s="7" t="s">
        <v>49</v>
      </c>
      <c r="C8475" s="144" t="s">
        <v>1580</v>
      </c>
      <c r="D8475" s="145">
        <v>238</v>
      </c>
      <c r="E8475" s="147">
        <v>43552</v>
      </c>
    </row>
    <row r="8476" spans="1:5" s="7" customFormat="1">
      <c r="A8476" s="7" t="s">
        <v>49</v>
      </c>
      <c r="C8476" s="144" t="s">
        <v>1582</v>
      </c>
      <c r="D8476" s="145">
        <v>488</v>
      </c>
      <c r="E8476" s="147">
        <v>43552</v>
      </c>
    </row>
    <row r="8477" spans="1:5" s="7" customFormat="1">
      <c r="A8477" s="7" t="s">
        <v>49</v>
      </c>
      <c r="C8477" s="144" t="s">
        <v>5195</v>
      </c>
      <c r="D8477" s="145">
        <v>3352</v>
      </c>
      <c r="E8477" s="147">
        <v>43552</v>
      </c>
    </row>
    <row r="8478" spans="1:5" s="7" customFormat="1">
      <c r="A8478" s="7" t="s">
        <v>49</v>
      </c>
      <c r="C8478" s="144" t="s">
        <v>5291</v>
      </c>
      <c r="D8478" s="145">
        <v>141</v>
      </c>
      <c r="E8478" s="147">
        <v>43552</v>
      </c>
    </row>
    <row r="8479" spans="1:5" s="7" customFormat="1">
      <c r="A8479" s="7" t="s">
        <v>49</v>
      </c>
      <c r="C8479" s="144" t="s">
        <v>5296</v>
      </c>
      <c r="D8479" s="145">
        <v>1</v>
      </c>
      <c r="E8479" s="147">
        <v>43552</v>
      </c>
    </row>
    <row r="8480" spans="1:5" s="7" customFormat="1">
      <c r="A8480" s="7" t="s">
        <v>49</v>
      </c>
      <c r="C8480" s="144" t="s">
        <v>5299</v>
      </c>
      <c r="D8480" s="145">
        <v>1</v>
      </c>
      <c r="E8480" s="147">
        <v>43552</v>
      </c>
    </row>
    <row r="8481" spans="1:5" s="7" customFormat="1">
      <c r="A8481" s="7" t="s">
        <v>49</v>
      </c>
      <c r="C8481" s="144" t="s">
        <v>9253</v>
      </c>
      <c r="D8481" s="145">
        <v>0</v>
      </c>
      <c r="E8481" s="147">
        <v>43552</v>
      </c>
    </row>
    <row r="8482" spans="1:5" s="7" customFormat="1">
      <c r="A8482" s="7" t="s">
        <v>49</v>
      </c>
      <c r="C8482" s="144" t="s">
        <v>9254</v>
      </c>
      <c r="D8482" s="145">
        <v>0</v>
      </c>
      <c r="E8482" s="147">
        <v>43552</v>
      </c>
    </row>
    <row r="8483" spans="1:5" s="7" customFormat="1">
      <c r="A8483" s="7" t="s">
        <v>49</v>
      </c>
      <c r="C8483" s="144" t="s">
        <v>9255</v>
      </c>
      <c r="D8483" s="145">
        <v>0</v>
      </c>
      <c r="E8483" s="147">
        <v>43552</v>
      </c>
    </row>
    <row r="8484" spans="1:5" s="7" customFormat="1">
      <c r="A8484" s="7" t="s">
        <v>49</v>
      </c>
      <c r="C8484" s="144" t="s">
        <v>9256</v>
      </c>
      <c r="D8484" s="145">
        <v>0</v>
      </c>
      <c r="E8484" s="147">
        <v>43552</v>
      </c>
    </row>
    <row r="8485" spans="1:5" s="7" customFormat="1">
      <c r="A8485" s="7" t="s">
        <v>49</v>
      </c>
      <c r="C8485" s="144" t="s">
        <v>5302</v>
      </c>
      <c r="D8485" s="145">
        <v>24</v>
      </c>
      <c r="E8485" s="147">
        <v>43552</v>
      </c>
    </row>
    <row r="8486" spans="1:5" s="7" customFormat="1">
      <c r="A8486" s="7" t="s">
        <v>49</v>
      </c>
      <c r="C8486" s="144" t="s">
        <v>5305</v>
      </c>
      <c r="D8486" s="145">
        <v>49</v>
      </c>
      <c r="E8486" s="147">
        <v>43552</v>
      </c>
    </row>
    <row r="8487" spans="1:5" s="7" customFormat="1">
      <c r="A8487" s="7" t="s">
        <v>49</v>
      </c>
      <c r="C8487" s="144" t="s">
        <v>5308</v>
      </c>
      <c r="D8487" s="145">
        <v>8</v>
      </c>
      <c r="E8487" s="147">
        <v>43552</v>
      </c>
    </row>
    <row r="8488" spans="1:5" s="7" customFormat="1">
      <c r="A8488" s="7" t="s">
        <v>49</v>
      </c>
      <c r="C8488" s="144" t="s">
        <v>9257</v>
      </c>
      <c r="D8488" s="145">
        <v>0</v>
      </c>
      <c r="E8488" s="147">
        <v>43552</v>
      </c>
    </row>
    <row r="8489" spans="1:5" s="7" customFormat="1">
      <c r="A8489" s="7" t="s">
        <v>49</v>
      </c>
      <c r="C8489" s="144" t="s">
        <v>5311</v>
      </c>
      <c r="D8489" s="145">
        <v>3</v>
      </c>
      <c r="E8489" s="147">
        <v>43552</v>
      </c>
    </row>
    <row r="8490" spans="1:5" s="7" customFormat="1">
      <c r="A8490" s="7" t="s">
        <v>49</v>
      </c>
      <c r="C8490" s="144" t="s">
        <v>3826</v>
      </c>
      <c r="D8490" s="145">
        <v>24</v>
      </c>
      <c r="E8490" s="147">
        <v>43552</v>
      </c>
    </row>
    <row r="8491" spans="1:5" s="7" customFormat="1">
      <c r="A8491" s="7" t="s">
        <v>49</v>
      </c>
      <c r="C8491" s="144" t="s">
        <v>3827</v>
      </c>
      <c r="D8491" s="145">
        <v>3</v>
      </c>
      <c r="E8491" s="147">
        <v>43552</v>
      </c>
    </row>
    <row r="8492" spans="1:5" s="7" customFormat="1">
      <c r="A8492" s="7" t="s">
        <v>49</v>
      </c>
      <c r="C8492" s="144" t="s">
        <v>3828</v>
      </c>
      <c r="D8492" s="145">
        <v>8</v>
      </c>
      <c r="E8492" s="147">
        <v>43552</v>
      </c>
    </row>
    <row r="8493" spans="1:5" s="7" customFormat="1">
      <c r="A8493" s="7" t="s">
        <v>49</v>
      </c>
      <c r="C8493" s="144" t="s">
        <v>9258</v>
      </c>
      <c r="D8493" s="145">
        <v>0</v>
      </c>
      <c r="E8493" s="147">
        <v>43552</v>
      </c>
    </row>
    <row r="8494" spans="1:5" s="7" customFormat="1">
      <c r="A8494" s="7" t="s">
        <v>49</v>
      </c>
      <c r="C8494" s="144" t="s">
        <v>8299</v>
      </c>
      <c r="D8494" s="145">
        <v>23</v>
      </c>
      <c r="E8494" s="147">
        <v>43552</v>
      </c>
    </row>
    <row r="8495" spans="1:5" s="7" customFormat="1">
      <c r="A8495" s="7" t="s">
        <v>49</v>
      </c>
      <c r="C8495" s="144" t="s">
        <v>8302</v>
      </c>
      <c r="D8495" s="145">
        <v>12</v>
      </c>
      <c r="E8495" s="147">
        <v>43552</v>
      </c>
    </row>
    <row r="8496" spans="1:5" s="7" customFormat="1">
      <c r="A8496" s="7" t="s">
        <v>49</v>
      </c>
      <c r="C8496" s="144" t="s">
        <v>7650</v>
      </c>
      <c r="D8496" s="145">
        <v>0</v>
      </c>
      <c r="E8496" s="147">
        <v>43552</v>
      </c>
    </row>
    <row r="8497" spans="1:5" s="7" customFormat="1">
      <c r="A8497" s="7" t="s">
        <v>49</v>
      </c>
      <c r="C8497" s="144" t="s">
        <v>7652</v>
      </c>
      <c r="D8497" s="145">
        <v>0</v>
      </c>
      <c r="E8497" s="147">
        <v>43552</v>
      </c>
    </row>
    <row r="8498" spans="1:5" s="7" customFormat="1">
      <c r="A8498" s="7" t="s">
        <v>49</v>
      </c>
      <c r="C8498" s="144" t="s">
        <v>6260</v>
      </c>
      <c r="D8498" s="145">
        <v>20</v>
      </c>
      <c r="E8498" s="147">
        <v>43552</v>
      </c>
    </row>
    <row r="8499" spans="1:5" s="7" customFormat="1">
      <c r="A8499" s="7" t="s">
        <v>49</v>
      </c>
      <c r="C8499" s="144" t="s">
        <v>6263</v>
      </c>
      <c r="D8499" s="145">
        <v>25</v>
      </c>
      <c r="E8499" s="147">
        <v>43552</v>
      </c>
    </row>
    <row r="8500" spans="1:5" s="7" customFormat="1">
      <c r="A8500" s="7" t="s">
        <v>49</v>
      </c>
      <c r="C8500" s="144" t="s">
        <v>6265</v>
      </c>
      <c r="D8500" s="145">
        <v>16</v>
      </c>
      <c r="E8500" s="147">
        <v>43552</v>
      </c>
    </row>
    <row r="8501" spans="1:5" s="7" customFormat="1">
      <c r="A8501" s="7" t="s">
        <v>49</v>
      </c>
      <c r="C8501" s="144" t="s">
        <v>6267</v>
      </c>
      <c r="D8501" s="145">
        <v>35</v>
      </c>
      <c r="E8501" s="147">
        <v>43552</v>
      </c>
    </row>
    <row r="8502" spans="1:5" s="7" customFormat="1">
      <c r="A8502" s="7" t="s">
        <v>49</v>
      </c>
      <c r="C8502" s="144" t="s">
        <v>6269</v>
      </c>
      <c r="D8502" s="145">
        <v>50</v>
      </c>
      <c r="E8502" s="147">
        <v>43552</v>
      </c>
    </row>
    <row r="8503" spans="1:5" s="7" customFormat="1">
      <c r="A8503" s="7" t="s">
        <v>49</v>
      </c>
      <c r="C8503" s="144" t="s">
        <v>6273</v>
      </c>
      <c r="D8503" s="145">
        <v>7</v>
      </c>
      <c r="E8503" s="147">
        <v>43552</v>
      </c>
    </row>
    <row r="8504" spans="1:5" s="7" customFormat="1">
      <c r="A8504" s="7" t="s">
        <v>49</v>
      </c>
      <c r="C8504" s="144" t="s">
        <v>6275</v>
      </c>
      <c r="D8504" s="145">
        <v>0</v>
      </c>
      <c r="E8504" s="147">
        <v>43552</v>
      </c>
    </row>
    <row r="8505" spans="1:5" s="7" customFormat="1">
      <c r="A8505" s="7" t="s">
        <v>49</v>
      </c>
      <c r="C8505" s="144" t="s">
        <v>6277</v>
      </c>
      <c r="D8505" s="145">
        <v>0</v>
      </c>
      <c r="E8505" s="147">
        <v>43552</v>
      </c>
    </row>
    <row r="8506" spans="1:5" s="7" customFormat="1">
      <c r="A8506" s="7" t="s">
        <v>49</v>
      </c>
      <c r="C8506" s="144" t="s">
        <v>6279</v>
      </c>
      <c r="D8506" s="145">
        <v>0</v>
      </c>
      <c r="E8506" s="147">
        <v>43552</v>
      </c>
    </row>
    <row r="8507" spans="1:5" s="7" customFormat="1">
      <c r="A8507" s="7" t="s">
        <v>49</v>
      </c>
      <c r="C8507" s="144" t="s">
        <v>6281</v>
      </c>
      <c r="D8507" s="145">
        <v>50</v>
      </c>
      <c r="E8507" s="147">
        <v>43552</v>
      </c>
    </row>
    <row r="8508" spans="1:5" s="7" customFormat="1">
      <c r="A8508" s="7" t="s">
        <v>49</v>
      </c>
      <c r="C8508" s="144" t="s">
        <v>6283</v>
      </c>
      <c r="D8508" s="145">
        <v>0</v>
      </c>
      <c r="E8508" s="147">
        <v>43552</v>
      </c>
    </row>
    <row r="8509" spans="1:5" s="7" customFormat="1">
      <c r="A8509" s="7" t="s">
        <v>49</v>
      </c>
      <c r="C8509" s="144" t="s">
        <v>6285</v>
      </c>
      <c r="D8509" s="145">
        <v>0</v>
      </c>
      <c r="E8509" s="147">
        <v>43552</v>
      </c>
    </row>
    <row r="8510" spans="1:5" s="7" customFormat="1">
      <c r="A8510" s="7" t="s">
        <v>49</v>
      </c>
      <c r="C8510" s="144" t="s">
        <v>6287</v>
      </c>
      <c r="D8510" s="145">
        <v>15</v>
      </c>
      <c r="E8510" s="147">
        <v>43552</v>
      </c>
    </row>
    <row r="8511" spans="1:5" s="7" customFormat="1">
      <c r="A8511" s="7" t="s">
        <v>49</v>
      </c>
      <c r="C8511" s="144" t="s">
        <v>6289</v>
      </c>
      <c r="D8511" s="145">
        <v>25</v>
      </c>
      <c r="E8511" s="147">
        <v>43552</v>
      </c>
    </row>
    <row r="8512" spans="1:5" s="7" customFormat="1">
      <c r="A8512" s="7" t="s">
        <v>49</v>
      </c>
      <c r="C8512" s="144" t="s">
        <v>6291</v>
      </c>
      <c r="D8512" s="145">
        <v>0</v>
      </c>
      <c r="E8512" s="147">
        <v>43552</v>
      </c>
    </row>
    <row r="8513" spans="1:5" s="7" customFormat="1">
      <c r="A8513" s="7" t="s">
        <v>49</v>
      </c>
      <c r="C8513" s="144" t="s">
        <v>6293</v>
      </c>
      <c r="D8513" s="145">
        <v>0</v>
      </c>
      <c r="E8513" s="147">
        <v>43552</v>
      </c>
    </row>
    <row r="8514" spans="1:5" s="7" customFormat="1">
      <c r="A8514" s="7" t="s">
        <v>49</v>
      </c>
      <c r="C8514" s="144" t="s">
        <v>7654</v>
      </c>
      <c r="D8514" s="145">
        <v>0</v>
      </c>
      <c r="E8514" s="147">
        <v>43552</v>
      </c>
    </row>
    <row r="8515" spans="1:5" s="7" customFormat="1">
      <c r="A8515" s="7" t="s">
        <v>49</v>
      </c>
      <c r="C8515" s="144" t="s">
        <v>7656</v>
      </c>
      <c r="D8515" s="145">
        <v>0</v>
      </c>
      <c r="E8515" s="147">
        <v>43552</v>
      </c>
    </row>
    <row r="8516" spans="1:5" s="7" customFormat="1">
      <c r="A8516" s="7" t="s">
        <v>49</v>
      </c>
      <c r="C8516" s="144" t="s">
        <v>6295</v>
      </c>
      <c r="D8516" s="145">
        <v>0</v>
      </c>
      <c r="E8516" s="147">
        <v>43552</v>
      </c>
    </row>
    <row r="8517" spans="1:5" s="7" customFormat="1">
      <c r="A8517" s="7" t="s">
        <v>49</v>
      </c>
      <c r="C8517" s="144" t="s">
        <v>6297</v>
      </c>
      <c r="D8517" s="145">
        <v>0</v>
      </c>
      <c r="E8517" s="147">
        <v>43552</v>
      </c>
    </row>
    <row r="8518" spans="1:5" s="7" customFormat="1">
      <c r="A8518" s="7" t="s">
        <v>49</v>
      </c>
      <c r="C8518" s="144" t="s">
        <v>6299</v>
      </c>
      <c r="D8518" s="145">
        <v>0</v>
      </c>
      <c r="E8518" s="147">
        <v>43552</v>
      </c>
    </row>
    <row r="8519" spans="1:5" s="7" customFormat="1">
      <c r="A8519" s="7" t="s">
        <v>49</v>
      </c>
      <c r="C8519" s="144" t="s">
        <v>6301</v>
      </c>
      <c r="D8519" s="145">
        <v>0</v>
      </c>
      <c r="E8519" s="147">
        <v>43552</v>
      </c>
    </row>
    <row r="8520" spans="1:5" s="7" customFormat="1">
      <c r="A8520" s="7" t="s">
        <v>49</v>
      </c>
      <c r="C8520" s="144" t="s">
        <v>6305</v>
      </c>
      <c r="D8520" s="145">
        <v>0</v>
      </c>
      <c r="E8520" s="147">
        <v>43552</v>
      </c>
    </row>
    <row r="8521" spans="1:5" s="7" customFormat="1">
      <c r="A8521" s="7" t="s">
        <v>49</v>
      </c>
      <c r="C8521" s="144" t="s">
        <v>6307</v>
      </c>
      <c r="D8521" s="145">
        <v>0</v>
      </c>
      <c r="E8521" s="147">
        <v>43552</v>
      </c>
    </row>
    <row r="8522" spans="1:5" s="7" customFormat="1">
      <c r="A8522" s="7" t="s">
        <v>49</v>
      </c>
      <c r="C8522" s="144" t="s">
        <v>6308</v>
      </c>
      <c r="D8522" s="145">
        <v>0</v>
      </c>
      <c r="E8522" s="147">
        <v>43552</v>
      </c>
    </row>
    <row r="8523" spans="1:5" s="7" customFormat="1">
      <c r="A8523" s="7" t="s">
        <v>49</v>
      </c>
      <c r="C8523" s="144" t="s">
        <v>6309</v>
      </c>
      <c r="D8523" s="145">
        <v>0</v>
      </c>
      <c r="E8523" s="147">
        <v>43552</v>
      </c>
    </row>
    <row r="8524" spans="1:5" s="7" customFormat="1">
      <c r="A8524" s="7" t="s">
        <v>49</v>
      </c>
      <c r="C8524" s="144" t="s">
        <v>6311</v>
      </c>
      <c r="D8524" s="145">
        <v>0</v>
      </c>
      <c r="E8524" s="147">
        <v>43552</v>
      </c>
    </row>
    <row r="8525" spans="1:5" s="7" customFormat="1">
      <c r="A8525" s="7" t="s">
        <v>49</v>
      </c>
      <c r="C8525" s="144" t="s">
        <v>6315</v>
      </c>
      <c r="D8525" s="145">
        <v>0</v>
      </c>
      <c r="E8525" s="147">
        <v>43552</v>
      </c>
    </row>
    <row r="8526" spans="1:5" s="7" customFormat="1">
      <c r="A8526" s="7" t="s">
        <v>49</v>
      </c>
      <c r="C8526" s="144" t="s">
        <v>6317</v>
      </c>
      <c r="D8526" s="145">
        <v>0</v>
      </c>
      <c r="E8526" s="147">
        <v>43552</v>
      </c>
    </row>
    <row r="8527" spans="1:5" s="7" customFormat="1">
      <c r="A8527" s="7" t="s">
        <v>49</v>
      </c>
      <c r="C8527" s="144" t="s">
        <v>6319</v>
      </c>
      <c r="D8527" s="145">
        <v>0</v>
      </c>
      <c r="E8527" s="147">
        <v>43552</v>
      </c>
    </row>
    <row r="8528" spans="1:5" s="7" customFormat="1">
      <c r="A8528" s="7" t="s">
        <v>49</v>
      </c>
      <c r="C8528" s="144" t="s">
        <v>6321</v>
      </c>
      <c r="D8528" s="145">
        <v>0</v>
      </c>
      <c r="E8528" s="147">
        <v>43552</v>
      </c>
    </row>
    <row r="8529" spans="1:5" s="7" customFormat="1">
      <c r="A8529" s="7" t="s">
        <v>49</v>
      </c>
      <c r="C8529" s="144" t="s">
        <v>6323</v>
      </c>
      <c r="D8529" s="145">
        <v>0</v>
      </c>
      <c r="E8529" s="147">
        <v>43552</v>
      </c>
    </row>
    <row r="8530" spans="1:5" s="7" customFormat="1">
      <c r="A8530" s="7" t="s">
        <v>49</v>
      </c>
      <c r="C8530" s="144" t="s">
        <v>6325</v>
      </c>
      <c r="D8530" s="145">
        <v>0</v>
      </c>
      <c r="E8530" s="147">
        <v>43552</v>
      </c>
    </row>
    <row r="8531" spans="1:5" s="7" customFormat="1">
      <c r="A8531" s="7" t="s">
        <v>49</v>
      </c>
      <c r="C8531" s="144" t="s">
        <v>6327</v>
      </c>
      <c r="D8531" s="145">
        <v>0</v>
      </c>
      <c r="E8531" s="147">
        <v>43552</v>
      </c>
    </row>
    <row r="8532" spans="1:5" s="7" customFormat="1">
      <c r="A8532" s="7" t="s">
        <v>49</v>
      </c>
      <c r="C8532" s="144" t="s">
        <v>6329</v>
      </c>
      <c r="D8532" s="145">
        <v>0</v>
      </c>
      <c r="E8532" s="147">
        <v>43552</v>
      </c>
    </row>
    <row r="8533" spans="1:5" s="7" customFormat="1">
      <c r="A8533" s="7" t="s">
        <v>49</v>
      </c>
      <c r="C8533" s="144" t="s">
        <v>6331</v>
      </c>
      <c r="D8533" s="145">
        <v>0</v>
      </c>
      <c r="E8533" s="147">
        <v>43552</v>
      </c>
    </row>
    <row r="8534" spans="1:5" s="7" customFormat="1">
      <c r="A8534" s="7" t="s">
        <v>49</v>
      </c>
      <c r="C8534" s="144" t="s">
        <v>6333</v>
      </c>
      <c r="D8534" s="145">
        <v>0</v>
      </c>
      <c r="E8534" s="147">
        <v>43552</v>
      </c>
    </row>
    <row r="8535" spans="1:5" s="7" customFormat="1">
      <c r="A8535" s="7" t="s">
        <v>49</v>
      </c>
      <c r="C8535" s="144" t="s">
        <v>6335</v>
      </c>
      <c r="D8535" s="145">
        <v>0</v>
      </c>
      <c r="E8535" s="147">
        <v>43552</v>
      </c>
    </row>
    <row r="8536" spans="1:5" s="7" customFormat="1">
      <c r="A8536" s="7" t="s">
        <v>49</v>
      </c>
      <c r="C8536" s="144" t="s">
        <v>6337</v>
      </c>
      <c r="D8536" s="145">
        <v>0</v>
      </c>
      <c r="E8536" s="147">
        <v>43552</v>
      </c>
    </row>
    <row r="8537" spans="1:5" s="7" customFormat="1">
      <c r="A8537" s="7" t="s">
        <v>49</v>
      </c>
      <c r="C8537" s="144" t="s">
        <v>6341</v>
      </c>
      <c r="D8537" s="145">
        <v>0</v>
      </c>
      <c r="E8537" s="147">
        <v>43552</v>
      </c>
    </row>
    <row r="8538" spans="1:5" s="7" customFormat="1">
      <c r="A8538" s="7" t="s">
        <v>49</v>
      </c>
      <c r="C8538" s="144" t="s">
        <v>6343</v>
      </c>
      <c r="D8538" s="145">
        <v>6</v>
      </c>
      <c r="E8538" s="147">
        <v>43552</v>
      </c>
    </row>
    <row r="8539" spans="1:5" s="7" customFormat="1">
      <c r="A8539" s="7" t="s">
        <v>49</v>
      </c>
      <c r="C8539" s="144" t="s">
        <v>6345</v>
      </c>
      <c r="D8539" s="145">
        <v>0</v>
      </c>
      <c r="E8539" s="147">
        <v>43552</v>
      </c>
    </row>
    <row r="8540" spans="1:5" s="7" customFormat="1">
      <c r="A8540" s="7" t="s">
        <v>49</v>
      </c>
      <c r="C8540" s="144" t="s">
        <v>6347</v>
      </c>
      <c r="D8540" s="145">
        <v>0</v>
      </c>
      <c r="E8540" s="147">
        <v>43552</v>
      </c>
    </row>
    <row r="8541" spans="1:5" s="7" customFormat="1">
      <c r="A8541" s="7" t="s">
        <v>49</v>
      </c>
      <c r="C8541" s="144" t="s">
        <v>6349</v>
      </c>
      <c r="D8541" s="145">
        <v>0</v>
      </c>
      <c r="E8541" s="147">
        <v>43552</v>
      </c>
    </row>
    <row r="8542" spans="1:5" s="7" customFormat="1">
      <c r="A8542" s="7" t="s">
        <v>49</v>
      </c>
      <c r="C8542" s="144" t="s">
        <v>6351</v>
      </c>
      <c r="D8542" s="145">
        <v>11</v>
      </c>
      <c r="E8542" s="147">
        <v>43552</v>
      </c>
    </row>
    <row r="8543" spans="1:5" s="7" customFormat="1">
      <c r="A8543" s="7" t="s">
        <v>49</v>
      </c>
      <c r="C8543" s="144" t="s">
        <v>6353</v>
      </c>
      <c r="D8543" s="145">
        <v>2</v>
      </c>
      <c r="E8543" s="147">
        <v>43552</v>
      </c>
    </row>
    <row r="8544" spans="1:5" s="7" customFormat="1">
      <c r="A8544" s="7" t="s">
        <v>49</v>
      </c>
      <c r="C8544" s="144" t="s">
        <v>6357</v>
      </c>
      <c r="D8544" s="145">
        <v>0</v>
      </c>
      <c r="E8544" s="147">
        <v>43552</v>
      </c>
    </row>
    <row r="8545" spans="1:5" s="7" customFormat="1">
      <c r="A8545" s="7" t="s">
        <v>49</v>
      </c>
      <c r="C8545" s="144" t="s">
        <v>6359</v>
      </c>
      <c r="D8545" s="145">
        <v>0</v>
      </c>
      <c r="E8545" s="147">
        <v>43552</v>
      </c>
    </row>
    <row r="8546" spans="1:5" s="7" customFormat="1">
      <c r="A8546" s="7" t="s">
        <v>49</v>
      </c>
      <c r="C8546" s="144" t="s">
        <v>6361</v>
      </c>
      <c r="D8546" s="145">
        <v>0</v>
      </c>
      <c r="E8546" s="147">
        <v>43552</v>
      </c>
    </row>
    <row r="8547" spans="1:5" s="7" customFormat="1">
      <c r="A8547" s="7" t="s">
        <v>49</v>
      </c>
      <c r="C8547" s="144" t="s">
        <v>6369</v>
      </c>
      <c r="D8547" s="145">
        <v>0</v>
      </c>
      <c r="E8547" s="147">
        <v>43552</v>
      </c>
    </row>
    <row r="8548" spans="1:5" s="7" customFormat="1">
      <c r="A8548" s="7" t="s">
        <v>49</v>
      </c>
      <c r="C8548" s="144" t="s">
        <v>6375</v>
      </c>
      <c r="D8548" s="145">
        <v>0</v>
      </c>
      <c r="E8548" s="147">
        <v>43552</v>
      </c>
    </row>
    <row r="8549" spans="1:5" s="7" customFormat="1">
      <c r="A8549" s="7" t="s">
        <v>49</v>
      </c>
      <c r="C8549" s="144" t="s">
        <v>6389</v>
      </c>
      <c r="D8549" s="145">
        <v>2</v>
      </c>
      <c r="E8549" s="147">
        <v>43552</v>
      </c>
    </row>
    <row r="8550" spans="1:5" s="7" customFormat="1">
      <c r="A8550" s="7" t="s">
        <v>49</v>
      </c>
      <c r="C8550" s="144" t="s">
        <v>6391</v>
      </c>
      <c r="D8550" s="145">
        <v>4</v>
      </c>
      <c r="E8550" s="147">
        <v>43552</v>
      </c>
    </row>
    <row r="8551" spans="1:5" s="7" customFormat="1">
      <c r="A8551" s="7" t="s">
        <v>49</v>
      </c>
      <c r="C8551" s="144" t="s">
        <v>6393</v>
      </c>
      <c r="D8551" s="145">
        <v>17</v>
      </c>
      <c r="E8551" s="147">
        <v>43552</v>
      </c>
    </row>
    <row r="8552" spans="1:5" s="7" customFormat="1">
      <c r="A8552" s="7" t="s">
        <v>49</v>
      </c>
      <c r="C8552" s="144" t="s">
        <v>6395</v>
      </c>
      <c r="D8552" s="145">
        <v>12</v>
      </c>
      <c r="E8552" s="147">
        <v>43552</v>
      </c>
    </row>
    <row r="8553" spans="1:5" s="7" customFormat="1">
      <c r="A8553" s="7" t="s">
        <v>49</v>
      </c>
      <c r="C8553" s="144" t="s">
        <v>6397</v>
      </c>
      <c r="D8553" s="145">
        <v>0</v>
      </c>
      <c r="E8553" s="147">
        <v>43552</v>
      </c>
    </row>
    <row r="8554" spans="1:5" s="7" customFormat="1">
      <c r="A8554" s="7" t="s">
        <v>49</v>
      </c>
      <c r="C8554" s="144" t="s">
        <v>6399</v>
      </c>
      <c r="D8554" s="145">
        <v>0</v>
      </c>
      <c r="E8554" s="147">
        <v>43552</v>
      </c>
    </row>
    <row r="8555" spans="1:5" s="7" customFormat="1">
      <c r="A8555" s="7" t="s">
        <v>49</v>
      </c>
      <c r="C8555" s="144" t="s">
        <v>6401</v>
      </c>
      <c r="D8555" s="145">
        <v>0</v>
      </c>
      <c r="E8555" s="147">
        <v>43552</v>
      </c>
    </row>
    <row r="8556" spans="1:5" s="7" customFormat="1">
      <c r="A8556" s="7" t="s">
        <v>49</v>
      </c>
      <c r="C8556" s="144" t="s">
        <v>6185</v>
      </c>
      <c r="D8556" s="145">
        <v>100</v>
      </c>
      <c r="E8556" s="147">
        <v>43552</v>
      </c>
    </row>
    <row r="8557" spans="1:5" s="7" customFormat="1">
      <c r="A8557" s="7" t="s">
        <v>49</v>
      </c>
      <c r="C8557" s="144" t="s">
        <v>6402</v>
      </c>
      <c r="D8557" s="145">
        <v>0</v>
      </c>
      <c r="E8557" s="147">
        <v>43552</v>
      </c>
    </row>
    <row r="8558" spans="1:5" s="7" customFormat="1">
      <c r="A8558" s="7" t="s">
        <v>49</v>
      </c>
      <c r="C8558" s="144" t="s">
        <v>6404</v>
      </c>
      <c r="D8558" s="145">
        <v>16</v>
      </c>
      <c r="E8558" s="147">
        <v>43552</v>
      </c>
    </row>
    <row r="8559" spans="1:5" s="7" customFormat="1">
      <c r="A8559" s="7" t="s">
        <v>49</v>
      </c>
      <c r="C8559" s="144" t="s">
        <v>6406</v>
      </c>
      <c r="D8559" s="145">
        <v>35</v>
      </c>
      <c r="E8559" s="147">
        <v>43552</v>
      </c>
    </row>
    <row r="8560" spans="1:5" s="7" customFormat="1">
      <c r="A8560" s="7" t="s">
        <v>49</v>
      </c>
      <c r="C8560" s="144" t="s">
        <v>6408</v>
      </c>
      <c r="D8560" s="145">
        <v>50</v>
      </c>
      <c r="E8560" s="147">
        <v>43552</v>
      </c>
    </row>
    <row r="8561" spans="1:5" s="7" customFormat="1">
      <c r="A8561" s="7" t="s">
        <v>49</v>
      </c>
      <c r="C8561" s="144" t="s">
        <v>6410</v>
      </c>
      <c r="D8561" s="145">
        <v>16</v>
      </c>
      <c r="E8561" s="147">
        <v>43552</v>
      </c>
    </row>
    <row r="8562" spans="1:5" s="7" customFormat="1">
      <c r="A8562" s="7" t="s">
        <v>49</v>
      </c>
      <c r="C8562" s="144" t="s">
        <v>6412</v>
      </c>
      <c r="D8562" s="145">
        <v>56</v>
      </c>
      <c r="E8562" s="147">
        <v>43552</v>
      </c>
    </row>
    <row r="8563" spans="1:5" s="7" customFormat="1">
      <c r="A8563" s="7" t="s">
        <v>49</v>
      </c>
      <c r="C8563" s="144" t="s">
        <v>6414</v>
      </c>
      <c r="D8563" s="145">
        <v>50</v>
      </c>
      <c r="E8563" s="147">
        <v>43552</v>
      </c>
    </row>
    <row r="8564" spans="1:5" s="7" customFormat="1">
      <c r="A8564" s="7" t="s">
        <v>49</v>
      </c>
      <c r="C8564" s="144" t="s">
        <v>6416</v>
      </c>
      <c r="D8564" s="145">
        <v>15</v>
      </c>
      <c r="E8564" s="147">
        <v>43552</v>
      </c>
    </row>
    <row r="8565" spans="1:5" s="7" customFormat="1">
      <c r="A8565" s="7" t="s">
        <v>49</v>
      </c>
      <c r="C8565" s="144" t="s">
        <v>6418</v>
      </c>
      <c r="D8565" s="145">
        <v>25</v>
      </c>
      <c r="E8565" s="147">
        <v>43552</v>
      </c>
    </row>
    <row r="8566" spans="1:5" s="7" customFormat="1">
      <c r="A8566" s="7" t="s">
        <v>49</v>
      </c>
      <c r="C8566" s="144" t="s">
        <v>6419</v>
      </c>
      <c r="D8566" s="145">
        <v>0</v>
      </c>
      <c r="E8566" s="147">
        <v>43552</v>
      </c>
    </row>
    <row r="8567" spans="1:5" s="7" customFormat="1">
      <c r="A8567" s="7" t="s">
        <v>49</v>
      </c>
      <c r="C8567" s="144" t="s">
        <v>6421</v>
      </c>
      <c r="D8567" s="145">
        <v>1</v>
      </c>
      <c r="E8567" s="147">
        <v>43552</v>
      </c>
    </row>
    <row r="8568" spans="1:5" s="7" customFormat="1">
      <c r="A8568" s="7" t="s">
        <v>49</v>
      </c>
      <c r="C8568" s="144" t="s">
        <v>6423</v>
      </c>
      <c r="D8568" s="145">
        <v>0</v>
      </c>
      <c r="E8568" s="147">
        <v>43552</v>
      </c>
    </row>
    <row r="8569" spans="1:5" s="7" customFormat="1">
      <c r="A8569" s="7" t="s">
        <v>49</v>
      </c>
      <c r="C8569" s="144" t="s">
        <v>6431</v>
      </c>
      <c r="D8569" s="145">
        <v>0</v>
      </c>
      <c r="E8569" s="147">
        <v>43552</v>
      </c>
    </row>
    <row r="8570" spans="1:5" s="7" customFormat="1">
      <c r="A8570" s="7" t="s">
        <v>49</v>
      </c>
      <c r="C8570" s="144" t="s">
        <v>6440</v>
      </c>
      <c r="D8570" s="145">
        <v>0</v>
      </c>
      <c r="E8570" s="147">
        <v>43552</v>
      </c>
    </row>
    <row r="8571" spans="1:5" s="7" customFormat="1">
      <c r="A8571" s="7" t="s">
        <v>49</v>
      </c>
      <c r="C8571" s="144" t="s">
        <v>6450</v>
      </c>
      <c r="D8571" s="145">
        <v>15</v>
      </c>
      <c r="E8571" s="147">
        <v>43552</v>
      </c>
    </row>
    <row r="8572" spans="1:5" s="7" customFormat="1">
      <c r="A8572" s="7" t="s">
        <v>49</v>
      </c>
      <c r="C8572" s="144" t="s">
        <v>6452</v>
      </c>
      <c r="D8572" s="145">
        <v>25</v>
      </c>
      <c r="E8572" s="147">
        <v>43552</v>
      </c>
    </row>
    <row r="8573" spans="1:5" s="7" customFormat="1">
      <c r="A8573" s="7" t="s">
        <v>49</v>
      </c>
      <c r="C8573" s="144" t="s">
        <v>6454</v>
      </c>
      <c r="D8573" s="145">
        <v>0</v>
      </c>
      <c r="E8573" s="147">
        <v>43552</v>
      </c>
    </row>
    <row r="8574" spans="1:5" s="7" customFormat="1">
      <c r="A8574" s="7" t="s">
        <v>49</v>
      </c>
      <c r="C8574" s="144" t="s">
        <v>6458</v>
      </c>
      <c r="D8574" s="145">
        <v>0</v>
      </c>
      <c r="E8574" s="147">
        <v>43552</v>
      </c>
    </row>
    <row r="8575" spans="1:5" s="7" customFormat="1">
      <c r="A8575" s="7" t="s">
        <v>49</v>
      </c>
      <c r="C8575" s="144" t="s">
        <v>6459</v>
      </c>
      <c r="D8575" s="145">
        <v>14</v>
      </c>
      <c r="E8575" s="147">
        <v>43552</v>
      </c>
    </row>
    <row r="8576" spans="1:5" s="7" customFormat="1">
      <c r="A8576" s="7" t="s">
        <v>49</v>
      </c>
      <c r="C8576" s="144" t="s">
        <v>6461</v>
      </c>
      <c r="D8576" s="145">
        <v>31</v>
      </c>
      <c r="E8576" s="147">
        <v>43552</v>
      </c>
    </row>
    <row r="8577" spans="1:5" s="7" customFormat="1">
      <c r="A8577" s="7" t="s">
        <v>49</v>
      </c>
      <c r="C8577" s="144" t="s">
        <v>6463</v>
      </c>
      <c r="D8577" s="145">
        <v>33</v>
      </c>
      <c r="E8577" s="147">
        <v>43552</v>
      </c>
    </row>
    <row r="8578" spans="1:5" s="7" customFormat="1">
      <c r="A8578" s="7" t="s">
        <v>49</v>
      </c>
      <c r="C8578" s="144" t="s">
        <v>6465</v>
      </c>
      <c r="D8578" s="145">
        <v>0</v>
      </c>
      <c r="E8578" s="147">
        <v>43552</v>
      </c>
    </row>
    <row r="8579" spans="1:5" s="7" customFormat="1">
      <c r="A8579" s="7" t="s">
        <v>49</v>
      </c>
      <c r="C8579" s="144" t="s">
        <v>6467</v>
      </c>
      <c r="D8579" s="145">
        <v>8</v>
      </c>
      <c r="E8579" s="147">
        <v>43552</v>
      </c>
    </row>
    <row r="8580" spans="1:5" s="7" customFormat="1">
      <c r="A8580" s="7" t="s">
        <v>49</v>
      </c>
      <c r="C8580" s="144" t="s">
        <v>6469</v>
      </c>
      <c r="D8580" s="145">
        <v>0</v>
      </c>
      <c r="E8580" s="147">
        <v>43552</v>
      </c>
    </row>
    <row r="8581" spans="1:5" s="7" customFormat="1">
      <c r="A8581" s="7" t="s">
        <v>49</v>
      </c>
      <c r="C8581" s="144" t="s">
        <v>6471</v>
      </c>
      <c r="D8581" s="145">
        <v>35</v>
      </c>
      <c r="E8581" s="147">
        <v>43552</v>
      </c>
    </row>
    <row r="8582" spans="1:5" s="7" customFormat="1">
      <c r="A8582" s="7" t="s">
        <v>49</v>
      </c>
      <c r="C8582" s="144" t="s">
        <v>6473</v>
      </c>
      <c r="D8582" s="145">
        <v>50</v>
      </c>
      <c r="E8582" s="147">
        <v>43552</v>
      </c>
    </row>
    <row r="8583" spans="1:5" s="7" customFormat="1">
      <c r="A8583" s="7" t="s">
        <v>49</v>
      </c>
      <c r="C8583" s="144" t="s">
        <v>7658</v>
      </c>
      <c r="D8583" s="145">
        <v>0</v>
      </c>
      <c r="E8583" s="147">
        <v>43552</v>
      </c>
    </row>
    <row r="8584" spans="1:5" s="7" customFormat="1">
      <c r="A8584" s="7" t="s">
        <v>49</v>
      </c>
      <c r="C8584" s="144" t="s">
        <v>7660</v>
      </c>
      <c r="D8584" s="145">
        <v>0</v>
      </c>
      <c r="E8584" s="147">
        <v>43552</v>
      </c>
    </row>
    <row r="8585" spans="1:5" s="7" customFormat="1">
      <c r="A8585" s="7" t="s">
        <v>49</v>
      </c>
      <c r="C8585" s="144" t="s">
        <v>7662</v>
      </c>
      <c r="D8585" s="145">
        <v>0</v>
      </c>
      <c r="E8585" s="147">
        <v>43552</v>
      </c>
    </row>
    <row r="8586" spans="1:5" s="7" customFormat="1">
      <c r="A8586" s="7" t="s">
        <v>49</v>
      </c>
      <c r="C8586" s="144" t="s">
        <v>6475</v>
      </c>
      <c r="D8586" s="145">
        <v>0</v>
      </c>
      <c r="E8586" s="147">
        <v>43552</v>
      </c>
    </row>
    <row r="8587" spans="1:5" s="7" customFormat="1">
      <c r="A8587" s="7" t="s">
        <v>49</v>
      </c>
      <c r="C8587" s="144" t="s">
        <v>6477</v>
      </c>
      <c r="D8587" s="145">
        <v>0</v>
      </c>
      <c r="E8587" s="147">
        <v>43552</v>
      </c>
    </row>
    <row r="8588" spans="1:5" s="7" customFormat="1">
      <c r="A8588" s="7" t="s">
        <v>49</v>
      </c>
      <c r="C8588" s="144" t="s">
        <v>6479</v>
      </c>
      <c r="D8588" s="145">
        <v>0</v>
      </c>
      <c r="E8588" s="147">
        <v>43552</v>
      </c>
    </row>
    <row r="8589" spans="1:5" s="7" customFormat="1">
      <c r="A8589" s="7" t="s">
        <v>49</v>
      </c>
      <c r="C8589" s="144" t="s">
        <v>7664</v>
      </c>
      <c r="D8589" s="145">
        <v>0</v>
      </c>
      <c r="E8589" s="147">
        <v>43552</v>
      </c>
    </row>
    <row r="8590" spans="1:5" s="7" customFormat="1">
      <c r="A8590" s="7" t="s">
        <v>49</v>
      </c>
      <c r="C8590" s="144" t="s">
        <v>7666</v>
      </c>
      <c r="D8590" s="145">
        <v>0</v>
      </c>
      <c r="E8590" s="147">
        <v>43552</v>
      </c>
    </row>
    <row r="8591" spans="1:5" s="7" customFormat="1">
      <c r="A8591" s="7" t="s">
        <v>49</v>
      </c>
      <c r="C8591" s="144" t="s">
        <v>7668</v>
      </c>
      <c r="D8591" s="145">
        <v>0</v>
      </c>
      <c r="E8591" s="147">
        <v>43552</v>
      </c>
    </row>
    <row r="8592" spans="1:5" s="7" customFormat="1">
      <c r="A8592" s="7" t="s">
        <v>49</v>
      </c>
      <c r="C8592" s="144" t="s">
        <v>6491</v>
      </c>
      <c r="D8592" s="145">
        <v>0</v>
      </c>
      <c r="E8592" s="147">
        <v>43552</v>
      </c>
    </row>
    <row r="8593" spans="1:5" s="7" customFormat="1">
      <c r="A8593" s="7" t="s">
        <v>49</v>
      </c>
      <c r="C8593" s="144" t="s">
        <v>6493</v>
      </c>
      <c r="D8593" s="145">
        <v>0</v>
      </c>
      <c r="E8593" s="147">
        <v>43552</v>
      </c>
    </row>
    <row r="8594" spans="1:5" s="7" customFormat="1">
      <c r="A8594" s="7" t="s">
        <v>49</v>
      </c>
      <c r="C8594" s="144" t="s">
        <v>6495</v>
      </c>
      <c r="D8594" s="145">
        <v>0</v>
      </c>
      <c r="E8594" s="147">
        <v>43552</v>
      </c>
    </row>
    <row r="8595" spans="1:5" s="7" customFormat="1">
      <c r="A8595" s="7" t="s">
        <v>49</v>
      </c>
      <c r="C8595" s="144" t="s">
        <v>6497</v>
      </c>
      <c r="D8595" s="145">
        <v>0</v>
      </c>
      <c r="E8595" s="147">
        <v>43552</v>
      </c>
    </row>
    <row r="8596" spans="1:5" s="7" customFormat="1">
      <c r="A8596" s="7" t="s">
        <v>49</v>
      </c>
      <c r="C8596" s="144" t="s">
        <v>6499</v>
      </c>
      <c r="D8596" s="145">
        <v>0</v>
      </c>
      <c r="E8596" s="147">
        <v>43552</v>
      </c>
    </row>
    <row r="8597" spans="1:5" s="7" customFormat="1">
      <c r="A8597" s="7" t="s">
        <v>49</v>
      </c>
      <c r="C8597" s="144" t="s">
        <v>6501</v>
      </c>
      <c r="D8597" s="145">
        <v>0</v>
      </c>
      <c r="E8597" s="147">
        <v>43552</v>
      </c>
    </row>
    <row r="8598" spans="1:5" s="7" customFormat="1">
      <c r="A8598" s="7" t="s">
        <v>49</v>
      </c>
      <c r="C8598" s="144" t="s">
        <v>6503</v>
      </c>
      <c r="D8598" s="145">
        <v>16</v>
      </c>
      <c r="E8598" s="147">
        <v>43552</v>
      </c>
    </row>
    <row r="8599" spans="1:5" s="7" customFormat="1">
      <c r="A8599" s="7" t="s">
        <v>49</v>
      </c>
      <c r="C8599" s="144" t="s">
        <v>6505</v>
      </c>
      <c r="D8599" s="145">
        <v>35</v>
      </c>
      <c r="E8599" s="147">
        <v>43552</v>
      </c>
    </row>
    <row r="8600" spans="1:5" s="7" customFormat="1">
      <c r="A8600" s="7" t="s">
        <v>49</v>
      </c>
      <c r="C8600" s="144" t="s">
        <v>6507</v>
      </c>
      <c r="D8600" s="145">
        <v>50</v>
      </c>
      <c r="E8600" s="147">
        <v>43552</v>
      </c>
    </row>
    <row r="8601" spans="1:5" s="7" customFormat="1">
      <c r="A8601" s="7" t="s">
        <v>49</v>
      </c>
      <c r="C8601" s="144" t="s">
        <v>6509</v>
      </c>
      <c r="D8601" s="145">
        <v>0</v>
      </c>
      <c r="E8601" s="147">
        <v>43552</v>
      </c>
    </row>
    <row r="8602" spans="1:5" s="7" customFormat="1">
      <c r="A8602" s="7" t="s">
        <v>49</v>
      </c>
      <c r="C8602" s="144" t="s">
        <v>6511</v>
      </c>
      <c r="D8602" s="145">
        <v>0</v>
      </c>
      <c r="E8602" s="147">
        <v>43552</v>
      </c>
    </row>
    <row r="8603" spans="1:5" s="7" customFormat="1">
      <c r="A8603" s="7" t="s">
        <v>49</v>
      </c>
      <c r="C8603" s="144" t="s">
        <v>6513</v>
      </c>
      <c r="D8603" s="145">
        <v>0</v>
      </c>
      <c r="E8603" s="147">
        <v>43552</v>
      </c>
    </row>
    <row r="8604" spans="1:5" s="7" customFormat="1">
      <c r="A8604" s="7" t="s">
        <v>49</v>
      </c>
      <c r="C8604" s="144" t="s">
        <v>6515</v>
      </c>
      <c r="D8604" s="145">
        <v>0</v>
      </c>
      <c r="E8604" s="147">
        <v>43552</v>
      </c>
    </row>
    <row r="8605" spans="1:5" s="7" customFormat="1">
      <c r="A8605" s="7" t="s">
        <v>49</v>
      </c>
      <c r="C8605" s="144" t="s">
        <v>6517</v>
      </c>
      <c r="D8605" s="145">
        <v>16</v>
      </c>
      <c r="E8605" s="147">
        <v>43552</v>
      </c>
    </row>
    <row r="8606" spans="1:5" s="7" customFormat="1">
      <c r="A8606" s="7" t="s">
        <v>49</v>
      </c>
      <c r="C8606" s="144" t="s">
        <v>6519</v>
      </c>
      <c r="D8606" s="145">
        <v>35</v>
      </c>
      <c r="E8606" s="147">
        <v>43552</v>
      </c>
    </row>
    <row r="8607" spans="1:5" s="7" customFormat="1">
      <c r="A8607" s="7" t="s">
        <v>49</v>
      </c>
      <c r="C8607" s="144" t="s">
        <v>6521</v>
      </c>
      <c r="D8607" s="145">
        <v>50</v>
      </c>
      <c r="E8607" s="147">
        <v>43552</v>
      </c>
    </row>
    <row r="8608" spans="1:5" s="7" customFormat="1">
      <c r="A8608" s="7" t="s">
        <v>49</v>
      </c>
      <c r="C8608" s="144" t="s">
        <v>6523</v>
      </c>
      <c r="D8608" s="145">
        <v>16</v>
      </c>
      <c r="E8608" s="147">
        <v>43552</v>
      </c>
    </row>
    <row r="8609" spans="1:5" s="7" customFormat="1">
      <c r="A8609" s="7" t="s">
        <v>49</v>
      </c>
      <c r="C8609" s="144" t="s">
        <v>6525</v>
      </c>
      <c r="D8609" s="145">
        <v>35</v>
      </c>
      <c r="E8609" s="147">
        <v>43552</v>
      </c>
    </row>
    <row r="8610" spans="1:5" s="7" customFormat="1">
      <c r="A8610" s="7" t="s">
        <v>49</v>
      </c>
      <c r="C8610" s="144" t="s">
        <v>6527</v>
      </c>
      <c r="D8610" s="145">
        <v>50</v>
      </c>
      <c r="E8610" s="147">
        <v>43552</v>
      </c>
    </row>
    <row r="8611" spans="1:5" s="7" customFormat="1">
      <c r="A8611" s="7" t="s">
        <v>49</v>
      </c>
      <c r="C8611" s="144" t="s">
        <v>6529</v>
      </c>
      <c r="D8611" s="145">
        <v>0</v>
      </c>
      <c r="E8611" s="147">
        <v>43552</v>
      </c>
    </row>
    <row r="8612" spans="1:5" s="7" customFormat="1">
      <c r="A8612" s="7" t="s">
        <v>49</v>
      </c>
      <c r="C8612" s="144" t="s">
        <v>6531</v>
      </c>
      <c r="D8612" s="145">
        <v>0</v>
      </c>
      <c r="E8612" s="147">
        <v>43552</v>
      </c>
    </row>
    <row r="8613" spans="1:5" s="7" customFormat="1">
      <c r="A8613" s="7" t="s">
        <v>49</v>
      </c>
      <c r="C8613" s="144" t="s">
        <v>6533</v>
      </c>
      <c r="D8613" s="145">
        <v>0</v>
      </c>
      <c r="E8613" s="147">
        <v>43552</v>
      </c>
    </row>
    <row r="8614" spans="1:5" s="7" customFormat="1">
      <c r="A8614" s="7" t="s">
        <v>49</v>
      </c>
      <c r="C8614" s="144" t="s">
        <v>5043</v>
      </c>
      <c r="D8614" s="145">
        <v>23</v>
      </c>
      <c r="E8614" s="147">
        <v>43552</v>
      </c>
    </row>
    <row r="8615" spans="1:5" s="7" customFormat="1">
      <c r="A8615" s="7" t="s">
        <v>49</v>
      </c>
      <c r="C8615" s="144" t="s">
        <v>4832</v>
      </c>
      <c r="D8615" s="145">
        <v>0</v>
      </c>
      <c r="E8615" s="147">
        <v>43552</v>
      </c>
    </row>
    <row r="8616" spans="1:5" s="7" customFormat="1">
      <c r="A8616" s="7" t="s">
        <v>49</v>
      </c>
      <c r="C8616" s="144" t="s">
        <v>4838</v>
      </c>
      <c r="D8616" s="145">
        <v>0</v>
      </c>
      <c r="E8616" s="147">
        <v>43552</v>
      </c>
    </row>
    <row r="8617" spans="1:5" s="7" customFormat="1">
      <c r="A8617" s="7" t="s">
        <v>49</v>
      </c>
      <c r="C8617" s="144" t="s">
        <v>4842</v>
      </c>
      <c r="D8617" s="145">
        <v>198</v>
      </c>
      <c r="E8617" s="147">
        <v>43552</v>
      </c>
    </row>
    <row r="8618" spans="1:5" s="7" customFormat="1">
      <c r="A8618" s="7" t="s">
        <v>49</v>
      </c>
      <c r="C8618" s="144" t="s">
        <v>4844</v>
      </c>
      <c r="D8618" s="145">
        <v>0</v>
      </c>
      <c r="E8618" s="147">
        <v>43552</v>
      </c>
    </row>
    <row r="8619" spans="1:5" s="7" customFormat="1">
      <c r="A8619" s="7" t="s">
        <v>49</v>
      </c>
      <c r="C8619" s="144" t="s">
        <v>4846</v>
      </c>
      <c r="D8619" s="145">
        <v>0</v>
      </c>
      <c r="E8619" s="147">
        <v>43552</v>
      </c>
    </row>
    <row r="8620" spans="1:5" s="7" customFormat="1">
      <c r="A8620" s="7" t="s">
        <v>49</v>
      </c>
      <c r="C8620" s="144" t="s">
        <v>4848</v>
      </c>
      <c r="D8620" s="145">
        <v>0</v>
      </c>
      <c r="E8620" s="147">
        <v>43552</v>
      </c>
    </row>
    <row r="8621" spans="1:5" s="7" customFormat="1">
      <c r="A8621" s="7" t="s">
        <v>49</v>
      </c>
      <c r="C8621" s="144" t="s">
        <v>4850</v>
      </c>
      <c r="D8621" s="145">
        <v>0</v>
      </c>
      <c r="E8621" s="147">
        <v>43552</v>
      </c>
    </row>
    <row r="8622" spans="1:5" s="7" customFormat="1">
      <c r="A8622" s="7" t="s">
        <v>49</v>
      </c>
      <c r="C8622" s="144" t="s">
        <v>4854</v>
      </c>
      <c r="D8622" s="145">
        <v>0</v>
      </c>
      <c r="E8622" s="147">
        <v>43552</v>
      </c>
    </row>
    <row r="8623" spans="1:5" s="7" customFormat="1">
      <c r="A8623" s="7" t="s">
        <v>49</v>
      </c>
      <c r="C8623" s="144" t="s">
        <v>4856</v>
      </c>
      <c r="D8623" s="145">
        <v>0</v>
      </c>
      <c r="E8623" s="147">
        <v>43552</v>
      </c>
    </row>
    <row r="8624" spans="1:5" s="7" customFormat="1">
      <c r="A8624" s="7" t="s">
        <v>49</v>
      </c>
      <c r="C8624" s="144" t="s">
        <v>4860</v>
      </c>
      <c r="D8624" s="145">
        <v>10</v>
      </c>
      <c r="E8624" s="147">
        <v>43552</v>
      </c>
    </row>
    <row r="8625" spans="1:5" s="7" customFormat="1">
      <c r="A8625" s="7" t="s">
        <v>49</v>
      </c>
      <c r="C8625" s="144" t="s">
        <v>4862</v>
      </c>
      <c r="D8625" s="145">
        <v>31</v>
      </c>
      <c r="E8625" s="147">
        <v>43552</v>
      </c>
    </row>
    <row r="8626" spans="1:5" s="7" customFormat="1">
      <c r="A8626" s="7" t="s">
        <v>49</v>
      </c>
      <c r="C8626" s="144" t="s">
        <v>4866</v>
      </c>
      <c r="D8626" s="145">
        <v>0</v>
      </c>
      <c r="E8626" s="147">
        <v>43552</v>
      </c>
    </row>
    <row r="8627" spans="1:5" s="7" customFormat="1">
      <c r="A8627" s="7" t="s">
        <v>49</v>
      </c>
      <c r="C8627" s="144" t="s">
        <v>5049</v>
      </c>
      <c r="D8627" s="145">
        <v>5</v>
      </c>
      <c r="E8627" s="147">
        <v>43552</v>
      </c>
    </row>
    <row r="8628" spans="1:5" s="7" customFormat="1">
      <c r="A8628" s="7" t="s">
        <v>49</v>
      </c>
      <c r="C8628" s="144" t="s">
        <v>5051</v>
      </c>
      <c r="D8628" s="145">
        <v>3</v>
      </c>
      <c r="E8628" s="147">
        <v>43552</v>
      </c>
    </row>
    <row r="8629" spans="1:5" s="7" customFormat="1">
      <c r="A8629" s="7" t="s">
        <v>49</v>
      </c>
      <c r="C8629" s="144" t="s">
        <v>5053</v>
      </c>
      <c r="D8629" s="145">
        <v>3</v>
      </c>
      <c r="E8629" s="147">
        <v>43552</v>
      </c>
    </row>
    <row r="8630" spans="1:5" s="7" customFormat="1">
      <c r="A8630" s="7" t="s">
        <v>49</v>
      </c>
      <c r="C8630" s="144" t="s">
        <v>5055</v>
      </c>
      <c r="D8630" s="145">
        <v>1</v>
      </c>
      <c r="E8630" s="147">
        <v>43552</v>
      </c>
    </row>
    <row r="8631" spans="1:5" s="7" customFormat="1">
      <c r="A8631" s="7" t="s">
        <v>49</v>
      </c>
      <c r="C8631" s="144" t="s">
        <v>5057</v>
      </c>
      <c r="D8631" s="145">
        <v>6</v>
      </c>
      <c r="E8631" s="147">
        <v>43552</v>
      </c>
    </row>
    <row r="8632" spans="1:5" s="7" customFormat="1">
      <c r="A8632" s="7" t="s">
        <v>49</v>
      </c>
      <c r="C8632" s="144" t="s">
        <v>4785</v>
      </c>
      <c r="D8632" s="145">
        <v>164</v>
      </c>
      <c r="E8632" s="147">
        <v>43552</v>
      </c>
    </row>
    <row r="8633" spans="1:5" s="7" customFormat="1">
      <c r="A8633" s="7" t="s">
        <v>49</v>
      </c>
      <c r="C8633" s="144" t="s">
        <v>5059</v>
      </c>
      <c r="D8633" s="145">
        <v>53</v>
      </c>
      <c r="E8633" s="147">
        <v>43552</v>
      </c>
    </row>
    <row r="8634" spans="1:5" s="7" customFormat="1">
      <c r="A8634" s="7" t="s">
        <v>49</v>
      </c>
      <c r="C8634" s="144" t="s">
        <v>5063</v>
      </c>
      <c r="D8634" s="145">
        <v>15</v>
      </c>
      <c r="E8634" s="147">
        <v>43552</v>
      </c>
    </row>
    <row r="8635" spans="1:5" s="7" customFormat="1">
      <c r="A8635" s="7" t="s">
        <v>49</v>
      </c>
      <c r="C8635" s="144" t="s">
        <v>5027</v>
      </c>
      <c r="D8635" s="145">
        <v>138</v>
      </c>
      <c r="E8635" s="147">
        <v>43552</v>
      </c>
    </row>
    <row r="8636" spans="1:5" s="7" customFormat="1">
      <c r="A8636" s="7" t="s">
        <v>49</v>
      </c>
      <c r="C8636" s="144" t="s">
        <v>4872</v>
      </c>
      <c r="D8636" s="145">
        <v>25</v>
      </c>
      <c r="E8636" s="147">
        <v>43552</v>
      </c>
    </row>
    <row r="8637" spans="1:5" s="7" customFormat="1">
      <c r="A8637" s="7" t="s">
        <v>49</v>
      </c>
      <c r="C8637" s="144" t="s">
        <v>4874</v>
      </c>
      <c r="D8637" s="145">
        <v>22</v>
      </c>
      <c r="E8637" s="147">
        <v>43552</v>
      </c>
    </row>
    <row r="8638" spans="1:5" s="7" customFormat="1">
      <c r="A8638" s="7" t="s">
        <v>49</v>
      </c>
      <c r="C8638" s="144" t="s">
        <v>4876</v>
      </c>
      <c r="D8638" s="145">
        <v>161</v>
      </c>
      <c r="E8638" s="147">
        <v>43552</v>
      </c>
    </row>
    <row r="8639" spans="1:5" s="7" customFormat="1">
      <c r="A8639" s="7" t="s">
        <v>49</v>
      </c>
      <c r="C8639" s="144" t="s">
        <v>4878</v>
      </c>
      <c r="D8639" s="145">
        <v>51</v>
      </c>
      <c r="E8639" s="147">
        <v>43552</v>
      </c>
    </row>
    <row r="8640" spans="1:5" s="7" customFormat="1">
      <c r="A8640" s="7" t="s">
        <v>49</v>
      </c>
      <c r="C8640" s="144" t="s">
        <v>4880</v>
      </c>
      <c r="D8640" s="145">
        <v>61</v>
      </c>
      <c r="E8640" s="147">
        <v>43552</v>
      </c>
    </row>
    <row r="8641" spans="1:5" s="7" customFormat="1">
      <c r="A8641" s="7" t="s">
        <v>49</v>
      </c>
      <c r="C8641" s="144" t="s">
        <v>4882</v>
      </c>
      <c r="D8641" s="145">
        <v>55</v>
      </c>
      <c r="E8641" s="147">
        <v>43552</v>
      </c>
    </row>
    <row r="8642" spans="1:5" s="7" customFormat="1">
      <c r="A8642" s="7" t="s">
        <v>49</v>
      </c>
      <c r="C8642" s="144" t="s">
        <v>4884</v>
      </c>
      <c r="D8642" s="145">
        <v>33</v>
      </c>
      <c r="E8642" s="147">
        <v>43552</v>
      </c>
    </row>
    <row r="8643" spans="1:5" s="7" customFormat="1">
      <c r="A8643" s="7" t="s">
        <v>49</v>
      </c>
      <c r="C8643" s="144" t="s">
        <v>4886</v>
      </c>
      <c r="D8643" s="145">
        <v>125</v>
      </c>
      <c r="E8643" s="147">
        <v>43552</v>
      </c>
    </row>
    <row r="8644" spans="1:5" s="7" customFormat="1">
      <c r="A8644" s="7" t="s">
        <v>49</v>
      </c>
      <c r="C8644" s="144" t="s">
        <v>4888</v>
      </c>
      <c r="D8644" s="145">
        <v>8</v>
      </c>
      <c r="E8644" s="147">
        <v>43552</v>
      </c>
    </row>
    <row r="8645" spans="1:5" s="7" customFormat="1">
      <c r="A8645" s="7" t="s">
        <v>49</v>
      </c>
      <c r="C8645" s="144" t="s">
        <v>4890</v>
      </c>
      <c r="D8645" s="145">
        <v>26</v>
      </c>
      <c r="E8645" s="147">
        <v>43552</v>
      </c>
    </row>
    <row r="8646" spans="1:5" s="7" customFormat="1">
      <c r="A8646" s="7" t="s">
        <v>49</v>
      </c>
      <c r="C8646" s="144" t="s">
        <v>4892</v>
      </c>
      <c r="D8646" s="145">
        <v>119</v>
      </c>
      <c r="E8646" s="147">
        <v>43552</v>
      </c>
    </row>
    <row r="8647" spans="1:5" s="7" customFormat="1">
      <c r="A8647" s="7" t="s">
        <v>49</v>
      </c>
      <c r="C8647" s="144" t="s">
        <v>4896</v>
      </c>
      <c r="D8647" s="145">
        <v>0</v>
      </c>
      <c r="E8647" s="147">
        <v>43552</v>
      </c>
    </row>
    <row r="8648" spans="1:5" s="7" customFormat="1">
      <c r="A8648" s="7" t="s">
        <v>49</v>
      </c>
      <c r="C8648" s="144" t="s">
        <v>4898</v>
      </c>
      <c r="D8648" s="145">
        <v>1203</v>
      </c>
      <c r="E8648" s="147">
        <v>43552</v>
      </c>
    </row>
    <row r="8649" spans="1:5" s="7" customFormat="1">
      <c r="A8649" s="7" t="s">
        <v>49</v>
      </c>
      <c r="C8649" s="144" t="s">
        <v>4900</v>
      </c>
      <c r="D8649" s="145">
        <v>35</v>
      </c>
      <c r="E8649" s="147">
        <v>43552</v>
      </c>
    </row>
    <row r="8650" spans="1:5" s="7" customFormat="1">
      <c r="A8650" s="7" t="s">
        <v>49</v>
      </c>
      <c r="C8650" s="144" t="s">
        <v>4902</v>
      </c>
      <c r="D8650" s="145">
        <v>112</v>
      </c>
      <c r="E8650" s="147">
        <v>43552</v>
      </c>
    </row>
    <row r="8651" spans="1:5" s="7" customFormat="1">
      <c r="A8651" s="7" t="s">
        <v>49</v>
      </c>
      <c r="C8651" s="144" t="s">
        <v>4904</v>
      </c>
      <c r="D8651" s="145">
        <v>996</v>
      </c>
      <c r="E8651" s="147">
        <v>43552</v>
      </c>
    </row>
    <row r="8652" spans="1:5" s="7" customFormat="1">
      <c r="A8652" s="7" t="s">
        <v>49</v>
      </c>
      <c r="C8652" s="144" t="s">
        <v>4906</v>
      </c>
      <c r="D8652" s="145">
        <v>100</v>
      </c>
      <c r="E8652" s="147">
        <v>43552</v>
      </c>
    </row>
    <row r="8653" spans="1:5" s="7" customFormat="1">
      <c r="A8653" s="7" t="s">
        <v>49</v>
      </c>
      <c r="C8653" s="144" t="s">
        <v>4908</v>
      </c>
      <c r="D8653" s="145">
        <v>6</v>
      </c>
      <c r="E8653" s="147">
        <v>43552</v>
      </c>
    </row>
    <row r="8654" spans="1:5" s="7" customFormat="1">
      <c r="A8654" s="7" t="s">
        <v>49</v>
      </c>
      <c r="C8654" s="144" t="s">
        <v>4910</v>
      </c>
      <c r="D8654" s="145">
        <v>387</v>
      </c>
      <c r="E8654" s="147">
        <v>43552</v>
      </c>
    </row>
    <row r="8655" spans="1:5" s="7" customFormat="1">
      <c r="A8655" s="7" t="s">
        <v>49</v>
      </c>
      <c r="C8655" s="144" t="s">
        <v>4912</v>
      </c>
      <c r="D8655" s="145">
        <v>3</v>
      </c>
      <c r="E8655" s="147">
        <v>43552</v>
      </c>
    </row>
    <row r="8656" spans="1:5" s="7" customFormat="1">
      <c r="A8656" s="7" t="s">
        <v>49</v>
      </c>
      <c r="C8656" s="144" t="s">
        <v>4914</v>
      </c>
      <c r="D8656" s="145">
        <v>25</v>
      </c>
      <c r="E8656" s="147">
        <v>43552</v>
      </c>
    </row>
    <row r="8657" spans="1:5" s="7" customFormat="1">
      <c r="A8657" s="7" t="s">
        <v>49</v>
      </c>
      <c r="C8657" s="144" t="s">
        <v>4916</v>
      </c>
      <c r="D8657" s="145">
        <v>5</v>
      </c>
      <c r="E8657" s="147">
        <v>43552</v>
      </c>
    </row>
    <row r="8658" spans="1:5" s="7" customFormat="1">
      <c r="A8658" s="7" t="s">
        <v>49</v>
      </c>
      <c r="C8658" s="144" t="s">
        <v>4918</v>
      </c>
      <c r="D8658" s="145">
        <v>206</v>
      </c>
      <c r="E8658" s="147">
        <v>43552</v>
      </c>
    </row>
    <row r="8659" spans="1:5" s="7" customFormat="1">
      <c r="A8659" s="7" t="s">
        <v>49</v>
      </c>
      <c r="C8659" s="144" t="s">
        <v>4920</v>
      </c>
      <c r="D8659" s="145">
        <v>8</v>
      </c>
      <c r="E8659" s="147">
        <v>43552</v>
      </c>
    </row>
    <row r="8660" spans="1:5" s="7" customFormat="1">
      <c r="A8660" s="7" t="s">
        <v>49</v>
      </c>
      <c r="C8660" s="144" t="s">
        <v>4922</v>
      </c>
      <c r="D8660" s="145">
        <v>9</v>
      </c>
      <c r="E8660" s="147">
        <v>43552</v>
      </c>
    </row>
    <row r="8661" spans="1:5" s="7" customFormat="1">
      <c r="A8661" s="7" t="s">
        <v>49</v>
      </c>
      <c r="C8661" s="144" t="s">
        <v>4930</v>
      </c>
      <c r="D8661" s="145">
        <v>67</v>
      </c>
      <c r="E8661" s="147">
        <v>43552</v>
      </c>
    </row>
    <row r="8662" spans="1:5" s="7" customFormat="1">
      <c r="A8662" s="7" t="s">
        <v>49</v>
      </c>
      <c r="C8662" s="144" t="s">
        <v>4932</v>
      </c>
      <c r="D8662" s="145">
        <v>1</v>
      </c>
      <c r="E8662" s="147">
        <v>43552</v>
      </c>
    </row>
    <row r="8663" spans="1:5" s="7" customFormat="1">
      <c r="A8663" s="7" t="s">
        <v>49</v>
      </c>
      <c r="C8663" s="144" t="s">
        <v>4934</v>
      </c>
      <c r="D8663" s="145">
        <v>68</v>
      </c>
      <c r="E8663" s="147">
        <v>43552</v>
      </c>
    </row>
    <row r="8664" spans="1:5" s="7" customFormat="1">
      <c r="A8664" s="7" t="s">
        <v>49</v>
      </c>
      <c r="C8664" s="144" t="s">
        <v>4936</v>
      </c>
      <c r="D8664" s="145">
        <v>2</v>
      </c>
      <c r="E8664" s="147">
        <v>43552</v>
      </c>
    </row>
    <row r="8665" spans="1:5" s="7" customFormat="1">
      <c r="A8665" s="7" t="s">
        <v>49</v>
      </c>
      <c r="C8665" s="144" t="s">
        <v>4938</v>
      </c>
      <c r="D8665" s="145">
        <v>15</v>
      </c>
      <c r="E8665" s="147">
        <v>43552</v>
      </c>
    </row>
    <row r="8666" spans="1:5" s="7" customFormat="1">
      <c r="A8666" s="7" t="s">
        <v>49</v>
      </c>
      <c r="C8666" s="144" t="s">
        <v>4940</v>
      </c>
      <c r="D8666" s="145">
        <v>309</v>
      </c>
      <c r="E8666" s="147">
        <v>43552</v>
      </c>
    </row>
    <row r="8667" spans="1:5" s="7" customFormat="1">
      <c r="A8667" s="7" t="s">
        <v>49</v>
      </c>
      <c r="C8667" s="144" t="s">
        <v>4942</v>
      </c>
      <c r="D8667" s="145">
        <v>48</v>
      </c>
      <c r="E8667" s="147">
        <v>43552</v>
      </c>
    </row>
    <row r="8668" spans="1:5" s="7" customFormat="1">
      <c r="A8668" s="7" t="s">
        <v>49</v>
      </c>
      <c r="C8668" s="144" t="s">
        <v>4944</v>
      </c>
      <c r="D8668" s="145">
        <v>127</v>
      </c>
      <c r="E8668" s="147">
        <v>43552</v>
      </c>
    </row>
    <row r="8669" spans="1:5" s="7" customFormat="1">
      <c r="A8669" s="7" t="s">
        <v>49</v>
      </c>
      <c r="C8669" s="144" t="s">
        <v>4946</v>
      </c>
      <c r="D8669" s="145">
        <v>1801</v>
      </c>
      <c r="E8669" s="147">
        <v>43552</v>
      </c>
    </row>
    <row r="8670" spans="1:5" s="7" customFormat="1">
      <c r="A8670" s="7" t="s">
        <v>49</v>
      </c>
      <c r="C8670" s="144" t="s">
        <v>4948</v>
      </c>
      <c r="D8670" s="145">
        <v>87</v>
      </c>
      <c r="E8670" s="147">
        <v>43552</v>
      </c>
    </row>
    <row r="8671" spans="1:5" s="7" customFormat="1">
      <c r="A8671" s="7" t="s">
        <v>49</v>
      </c>
      <c r="C8671" s="144" t="s">
        <v>4950</v>
      </c>
      <c r="D8671" s="145">
        <v>194</v>
      </c>
      <c r="E8671" s="147">
        <v>43552</v>
      </c>
    </row>
    <row r="8672" spans="1:5" s="7" customFormat="1">
      <c r="A8672" s="7" t="s">
        <v>49</v>
      </c>
      <c r="C8672" s="144" t="s">
        <v>4952</v>
      </c>
      <c r="D8672" s="145">
        <v>11</v>
      </c>
      <c r="E8672" s="147">
        <v>43552</v>
      </c>
    </row>
    <row r="8673" spans="1:5" s="7" customFormat="1">
      <c r="A8673" s="7" t="s">
        <v>49</v>
      </c>
      <c r="C8673" s="144" t="s">
        <v>4954</v>
      </c>
      <c r="D8673" s="145">
        <v>802</v>
      </c>
      <c r="E8673" s="147">
        <v>43552</v>
      </c>
    </row>
    <row r="8674" spans="1:5" s="7" customFormat="1">
      <c r="A8674" s="7" t="s">
        <v>49</v>
      </c>
      <c r="C8674" s="144" t="s">
        <v>4956</v>
      </c>
      <c r="D8674" s="145">
        <v>96</v>
      </c>
      <c r="E8674" s="147">
        <v>43552</v>
      </c>
    </row>
    <row r="8675" spans="1:5" s="7" customFormat="1">
      <c r="A8675" s="7" t="s">
        <v>49</v>
      </c>
      <c r="C8675" s="144" t="s">
        <v>4958</v>
      </c>
      <c r="D8675" s="145">
        <v>103</v>
      </c>
      <c r="E8675" s="147">
        <v>43552</v>
      </c>
    </row>
    <row r="8676" spans="1:5" s="7" customFormat="1">
      <c r="A8676" s="7" t="s">
        <v>49</v>
      </c>
      <c r="C8676" s="144" t="s">
        <v>4960</v>
      </c>
      <c r="D8676" s="145">
        <v>38</v>
      </c>
      <c r="E8676" s="147">
        <v>43552</v>
      </c>
    </row>
    <row r="8677" spans="1:5" s="7" customFormat="1">
      <c r="A8677" s="7" t="s">
        <v>49</v>
      </c>
      <c r="C8677" s="144" t="s">
        <v>4962</v>
      </c>
      <c r="D8677" s="145">
        <v>41</v>
      </c>
      <c r="E8677" s="147">
        <v>43552</v>
      </c>
    </row>
    <row r="8678" spans="1:5" s="7" customFormat="1">
      <c r="A8678" s="7" t="s">
        <v>49</v>
      </c>
      <c r="C8678" s="144" t="s">
        <v>4964</v>
      </c>
      <c r="D8678" s="145">
        <v>20</v>
      </c>
      <c r="E8678" s="147">
        <v>43552</v>
      </c>
    </row>
    <row r="8679" spans="1:5" s="7" customFormat="1">
      <c r="A8679" s="7" t="s">
        <v>49</v>
      </c>
      <c r="C8679" s="144" t="s">
        <v>4968</v>
      </c>
      <c r="D8679" s="145">
        <v>3</v>
      </c>
      <c r="E8679" s="147">
        <v>43552</v>
      </c>
    </row>
    <row r="8680" spans="1:5" s="7" customFormat="1">
      <c r="A8680" s="7" t="s">
        <v>49</v>
      </c>
      <c r="C8680" s="144" t="s">
        <v>9026</v>
      </c>
      <c r="D8680" s="145">
        <v>138</v>
      </c>
      <c r="E8680" s="147">
        <v>43552</v>
      </c>
    </row>
    <row r="8681" spans="1:5" s="7" customFormat="1">
      <c r="A8681" s="7" t="s">
        <v>49</v>
      </c>
      <c r="C8681" s="144" t="s">
        <v>7489</v>
      </c>
      <c r="D8681" s="145">
        <v>26</v>
      </c>
      <c r="E8681" s="147">
        <v>43552</v>
      </c>
    </row>
    <row r="8682" spans="1:5" s="7" customFormat="1">
      <c r="A8682" s="7" t="s">
        <v>49</v>
      </c>
      <c r="C8682" s="144" t="s">
        <v>5136</v>
      </c>
      <c r="D8682" s="145">
        <v>0</v>
      </c>
      <c r="E8682" s="147">
        <v>43726</v>
      </c>
    </row>
    <row r="8683" spans="1:5" s="7" customFormat="1">
      <c r="A8683" s="7" t="s">
        <v>49</v>
      </c>
      <c r="C8683" s="144" t="s">
        <v>5140</v>
      </c>
      <c r="D8683" s="145">
        <v>1</v>
      </c>
      <c r="E8683" s="147">
        <v>43726</v>
      </c>
    </row>
    <row r="8684" spans="1:5" s="7" customFormat="1">
      <c r="A8684" s="7" t="s">
        <v>49</v>
      </c>
      <c r="C8684" s="144" t="s">
        <v>5138</v>
      </c>
      <c r="D8684" s="145">
        <v>1</v>
      </c>
      <c r="E8684" s="147">
        <v>43726</v>
      </c>
    </row>
    <row r="8685" spans="1:5" s="7" customFormat="1">
      <c r="A8685" s="7" t="s">
        <v>49</v>
      </c>
      <c r="C8685" s="144" t="s">
        <v>5102</v>
      </c>
      <c r="D8685" s="145">
        <v>1</v>
      </c>
      <c r="E8685" s="147">
        <v>43726</v>
      </c>
    </row>
    <row r="8686" spans="1:5" s="7" customFormat="1">
      <c r="A8686" s="7" t="s">
        <v>49</v>
      </c>
      <c r="C8686" s="144" t="s">
        <v>5112</v>
      </c>
      <c r="D8686" s="145">
        <v>1</v>
      </c>
      <c r="E8686" s="147">
        <v>43726</v>
      </c>
    </row>
    <row r="8687" spans="1:5" s="7" customFormat="1">
      <c r="A8687" s="7" t="s">
        <v>49</v>
      </c>
      <c r="C8687" s="144" t="s">
        <v>5114</v>
      </c>
      <c r="D8687" s="145">
        <v>1</v>
      </c>
      <c r="E8687" s="147">
        <v>43726</v>
      </c>
    </row>
    <row r="8688" spans="1:5" s="7" customFormat="1">
      <c r="A8688" s="7" t="s">
        <v>49</v>
      </c>
      <c r="C8688" s="144" t="s">
        <v>5116</v>
      </c>
      <c r="D8688" s="145">
        <v>1</v>
      </c>
      <c r="E8688" s="147">
        <v>43726</v>
      </c>
    </row>
    <row r="8689" spans="1:5" s="7" customFormat="1">
      <c r="A8689" s="7" t="s">
        <v>49</v>
      </c>
      <c r="C8689" s="144" t="s">
        <v>5118</v>
      </c>
      <c r="D8689" s="145">
        <v>1</v>
      </c>
      <c r="E8689" s="147">
        <v>43726</v>
      </c>
    </row>
    <row r="8690" spans="1:5" s="7" customFormat="1">
      <c r="A8690" s="7" t="s">
        <v>49</v>
      </c>
      <c r="C8690" s="144" t="s">
        <v>5120</v>
      </c>
      <c r="D8690" s="145">
        <v>1</v>
      </c>
      <c r="E8690" s="147">
        <v>43726</v>
      </c>
    </row>
    <row r="8691" spans="1:5" s="7" customFormat="1">
      <c r="A8691" s="7" t="s">
        <v>49</v>
      </c>
      <c r="C8691" s="144" t="s">
        <v>8304</v>
      </c>
      <c r="D8691" s="145">
        <v>1</v>
      </c>
      <c r="E8691" s="147">
        <v>43726</v>
      </c>
    </row>
    <row r="8692" spans="1:5" s="7" customFormat="1">
      <c r="A8692" s="7" t="s">
        <v>49</v>
      </c>
      <c r="C8692" s="144" t="s">
        <v>5122</v>
      </c>
      <c r="D8692" s="145">
        <v>1</v>
      </c>
      <c r="E8692" s="147">
        <v>43726</v>
      </c>
    </row>
    <row r="8693" spans="1:5" s="7" customFormat="1">
      <c r="A8693" s="7" t="s">
        <v>49</v>
      </c>
      <c r="C8693" s="144" t="s">
        <v>5124</v>
      </c>
      <c r="D8693" s="145">
        <v>1</v>
      </c>
      <c r="E8693" s="147">
        <v>43726</v>
      </c>
    </row>
    <row r="8694" spans="1:5" s="7" customFormat="1">
      <c r="A8694" s="7" t="s">
        <v>49</v>
      </c>
      <c r="C8694" s="144" t="s">
        <v>3573</v>
      </c>
      <c r="D8694" s="145">
        <v>0</v>
      </c>
      <c r="E8694" s="147">
        <v>43726</v>
      </c>
    </row>
    <row r="8695" spans="1:5" s="7" customFormat="1">
      <c r="A8695" s="7" t="s">
        <v>49</v>
      </c>
      <c r="C8695" s="144" t="s">
        <v>5134</v>
      </c>
      <c r="D8695" s="145">
        <v>1</v>
      </c>
      <c r="E8695" s="147">
        <v>43726</v>
      </c>
    </row>
    <row r="8696" spans="1:5" s="7" customFormat="1">
      <c r="A8696" s="7" t="s">
        <v>49</v>
      </c>
      <c r="C8696" s="144" t="s">
        <v>691</v>
      </c>
      <c r="D8696" s="145">
        <v>36</v>
      </c>
      <c r="E8696" s="147">
        <v>43726</v>
      </c>
    </row>
    <row r="8697" spans="1:5" s="7" customFormat="1">
      <c r="A8697" s="7" t="s">
        <v>49</v>
      </c>
      <c r="C8697" s="144" t="s">
        <v>697</v>
      </c>
      <c r="D8697" s="145">
        <v>1049</v>
      </c>
      <c r="E8697" s="147">
        <v>43726</v>
      </c>
    </row>
    <row r="8698" spans="1:5" s="7" customFormat="1">
      <c r="A8698" s="7" t="s">
        <v>49</v>
      </c>
      <c r="C8698" s="144" t="s">
        <v>728</v>
      </c>
      <c r="D8698" s="145">
        <v>189</v>
      </c>
      <c r="E8698" s="147">
        <v>43726</v>
      </c>
    </row>
    <row r="8699" spans="1:5" s="7" customFormat="1">
      <c r="A8699" s="7" t="s">
        <v>49</v>
      </c>
      <c r="C8699" s="144" t="s">
        <v>5373</v>
      </c>
      <c r="D8699" s="145">
        <v>0</v>
      </c>
      <c r="E8699" s="147">
        <v>43726</v>
      </c>
    </row>
    <row r="8700" spans="1:5" s="7" customFormat="1">
      <c r="A8700" s="7" t="s">
        <v>49</v>
      </c>
      <c r="C8700" s="144" t="s">
        <v>733</v>
      </c>
      <c r="D8700" s="145">
        <v>156</v>
      </c>
      <c r="E8700" s="147">
        <v>43726</v>
      </c>
    </row>
    <row r="8701" spans="1:5" s="7" customFormat="1">
      <c r="A8701" s="7" t="s">
        <v>49</v>
      </c>
      <c r="C8701" s="144" t="s">
        <v>5377</v>
      </c>
      <c r="D8701" s="145">
        <v>0</v>
      </c>
      <c r="E8701" s="147">
        <v>43726</v>
      </c>
    </row>
    <row r="8702" spans="1:5" s="7" customFormat="1">
      <c r="A8702" s="7" t="s">
        <v>49</v>
      </c>
      <c r="C8702" s="144" t="s">
        <v>736</v>
      </c>
      <c r="D8702" s="145">
        <v>139</v>
      </c>
      <c r="E8702" s="147">
        <v>43726</v>
      </c>
    </row>
    <row r="8703" spans="1:5" s="7" customFormat="1">
      <c r="A8703" s="7" t="s">
        <v>49</v>
      </c>
      <c r="C8703" s="144" t="s">
        <v>5381</v>
      </c>
      <c r="D8703" s="145">
        <v>0</v>
      </c>
      <c r="E8703" s="147">
        <v>43726</v>
      </c>
    </row>
    <row r="8704" spans="1:5" s="7" customFormat="1">
      <c r="A8704" s="7" t="s">
        <v>49</v>
      </c>
      <c r="C8704" s="144" t="s">
        <v>740</v>
      </c>
      <c r="D8704" s="145">
        <v>0</v>
      </c>
      <c r="E8704" s="147">
        <v>43726</v>
      </c>
    </row>
    <row r="8705" spans="1:5" s="7" customFormat="1">
      <c r="A8705" s="7" t="s">
        <v>49</v>
      </c>
      <c r="C8705" s="144" t="s">
        <v>3396</v>
      </c>
      <c r="D8705" s="145">
        <v>0</v>
      </c>
      <c r="E8705" s="147">
        <v>43726</v>
      </c>
    </row>
    <row r="8706" spans="1:5" s="7" customFormat="1">
      <c r="A8706" s="7" t="s">
        <v>49</v>
      </c>
      <c r="C8706" s="144" t="s">
        <v>1050</v>
      </c>
      <c r="D8706" s="145">
        <v>110</v>
      </c>
      <c r="E8706" s="147">
        <v>43726</v>
      </c>
    </row>
    <row r="8707" spans="1:5" s="7" customFormat="1">
      <c r="A8707" s="7" t="s">
        <v>49</v>
      </c>
      <c r="C8707" s="144" t="s">
        <v>1054</v>
      </c>
      <c r="D8707" s="145">
        <v>186</v>
      </c>
      <c r="E8707" s="147">
        <v>43726</v>
      </c>
    </row>
    <row r="8708" spans="1:5" s="7" customFormat="1">
      <c r="A8708" s="7" t="s">
        <v>49</v>
      </c>
      <c r="C8708" s="144" t="s">
        <v>1057</v>
      </c>
      <c r="D8708" s="145">
        <v>34</v>
      </c>
      <c r="E8708" s="147">
        <v>43726</v>
      </c>
    </row>
    <row r="8709" spans="1:5" s="7" customFormat="1">
      <c r="A8709" s="7" t="s">
        <v>49</v>
      </c>
      <c r="C8709" s="144" t="s">
        <v>1060</v>
      </c>
      <c r="D8709" s="145">
        <v>69</v>
      </c>
      <c r="E8709" s="147">
        <v>43726</v>
      </c>
    </row>
    <row r="8710" spans="1:5" s="7" customFormat="1">
      <c r="A8710" s="7" t="s">
        <v>49</v>
      </c>
      <c r="C8710" s="144" t="s">
        <v>1063</v>
      </c>
      <c r="D8710" s="145">
        <v>48</v>
      </c>
      <c r="E8710" s="147">
        <v>43726</v>
      </c>
    </row>
    <row r="8711" spans="1:5" s="7" customFormat="1">
      <c r="A8711" s="7" t="s">
        <v>49</v>
      </c>
      <c r="C8711" s="144" t="s">
        <v>1066</v>
      </c>
      <c r="D8711" s="145">
        <v>0</v>
      </c>
      <c r="E8711" s="147">
        <v>43726</v>
      </c>
    </row>
    <row r="8712" spans="1:5" s="7" customFormat="1">
      <c r="A8712" s="7" t="s">
        <v>49</v>
      </c>
      <c r="C8712" s="144" t="s">
        <v>9174</v>
      </c>
      <c r="D8712" s="145">
        <v>0</v>
      </c>
      <c r="E8712" s="147">
        <v>43726</v>
      </c>
    </row>
    <row r="8713" spans="1:5" s="7" customFormat="1">
      <c r="A8713" s="7" t="s">
        <v>49</v>
      </c>
      <c r="C8713" s="144" t="s">
        <v>1069</v>
      </c>
      <c r="D8713" s="145">
        <v>4</v>
      </c>
      <c r="E8713" s="147">
        <v>43726</v>
      </c>
    </row>
    <row r="8714" spans="1:5" s="7" customFormat="1">
      <c r="A8714" s="7" t="s">
        <v>49</v>
      </c>
      <c r="C8714" s="144" t="s">
        <v>9175</v>
      </c>
      <c r="D8714" s="145">
        <v>0</v>
      </c>
      <c r="E8714" s="147">
        <v>43726</v>
      </c>
    </row>
    <row r="8715" spans="1:5" s="7" customFormat="1">
      <c r="A8715" s="7" t="s">
        <v>49</v>
      </c>
      <c r="C8715" s="144" t="s">
        <v>1074</v>
      </c>
      <c r="D8715" s="145">
        <v>73</v>
      </c>
      <c r="E8715" s="147">
        <v>43726</v>
      </c>
    </row>
    <row r="8716" spans="1:5" s="7" customFormat="1">
      <c r="A8716" s="7" t="s">
        <v>49</v>
      </c>
      <c r="C8716" s="144" t="s">
        <v>1077</v>
      </c>
      <c r="D8716" s="145">
        <v>62</v>
      </c>
      <c r="E8716" s="147">
        <v>43726</v>
      </c>
    </row>
    <row r="8717" spans="1:5" s="7" customFormat="1">
      <c r="A8717" s="7" t="s">
        <v>49</v>
      </c>
      <c r="C8717" s="144" t="s">
        <v>1081</v>
      </c>
      <c r="D8717" s="145">
        <v>292</v>
      </c>
      <c r="E8717" s="147">
        <v>43726</v>
      </c>
    </row>
    <row r="8718" spans="1:5" s="7" customFormat="1">
      <c r="A8718" s="7" t="s">
        <v>49</v>
      </c>
      <c r="C8718" s="144" t="s">
        <v>9176</v>
      </c>
      <c r="D8718" s="145">
        <v>0</v>
      </c>
      <c r="E8718" s="147">
        <v>43726</v>
      </c>
    </row>
    <row r="8719" spans="1:5" s="7" customFormat="1">
      <c r="A8719" s="7" t="s">
        <v>49</v>
      </c>
      <c r="C8719" s="144" t="s">
        <v>1085</v>
      </c>
      <c r="D8719" s="145">
        <v>439</v>
      </c>
      <c r="E8719" s="147">
        <v>43726</v>
      </c>
    </row>
    <row r="8720" spans="1:5" s="7" customFormat="1">
      <c r="A8720" s="7" t="s">
        <v>49</v>
      </c>
      <c r="C8720" s="144" t="s">
        <v>1089</v>
      </c>
      <c r="D8720" s="145">
        <v>173</v>
      </c>
      <c r="E8720" s="147">
        <v>43726</v>
      </c>
    </row>
    <row r="8721" spans="1:5" s="7" customFormat="1">
      <c r="A8721" s="7" t="s">
        <v>49</v>
      </c>
      <c r="C8721" s="144" t="s">
        <v>1092</v>
      </c>
      <c r="D8721" s="145">
        <v>357</v>
      </c>
      <c r="E8721" s="147">
        <v>43726</v>
      </c>
    </row>
    <row r="8722" spans="1:5" s="7" customFormat="1">
      <c r="A8722" s="7" t="s">
        <v>49</v>
      </c>
      <c r="C8722" s="144" t="s">
        <v>1358</v>
      </c>
      <c r="D8722" s="145">
        <v>10</v>
      </c>
      <c r="E8722" s="147">
        <v>43726</v>
      </c>
    </row>
    <row r="8723" spans="1:5" s="7" customFormat="1">
      <c r="A8723" s="7" t="s">
        <v>49</v>
      </c>
      <c r="C8723" s="144" t="s">
        <v>1362</v>
      </c>
      <c r="D8723" s="145">
        <v>0</v>
      </c>
      <c r="E8723" s="147">
        <v>43726</v>
      </c>
    </row>
    <row r="8724" spans="1:5" s="7" customFormat="1">
      <c r="A8724" s="7" t="s">
        <v>49</v>
      </c>
      <c r="C8724" s="144" t="s">
        <v>1366</v>
      </c>
      <c r="D8724" s="145">
        <v>0</v>
      </c>
      <c r="E8724" s="147">
        <v>43726</v>
      </c>
    </row>
    <row r="8725" spans="1:5" s="7" customFormat="1">
      <c r="A8725" s="7" t="s">
        <v>49</v>
      </c>
      <c r="C8725" s="144" t="s">
        <v>1369</v>
      </c>
      <c r="D8725" s="145">
        <v>53</v>
      </c>
      <c r="E8725" s="147">
        <v>43726</v>
      </c>
    </row>
    <row r="8726" spans="1:5" s="7" customFormat="1">
      <c r="A8726" s="7" t="s">
        <v>49</v>
      </c>
      <c r="C8726" s="144" t="s">
        <v>1372</v>
      </c>
      <c r="D8726" s="145">
        <v>0</v>
      </c>
      <c r="E8726" s="147">
        <v>43726</v>
      </c>
    </row>
    <row r="8727" spans="1:5" s="7" customFormat="1">
      <c r="A8727" s="7" t="s">
        <v>49</v>
      </c>
      <c r="C8727" s="144" t="s">
        <v>743</v>
      </c>
      <c r="D8727" s="145">
        <v>317</v>
      </c>
      <c r="E8727" s="147">
        <v>43726</v>
      </c>
    </row>
    <row r="8728" spans="1:5" s="7" customFormat="1">
      <c r="A8728" s="7" t="s">
        <v>49</v>
      </c>
      <c r="C8728" s="144" t="s">
        <v>1095</v>
      </c>
      <c r="D8728" s="145">
        <v>26</v>
      </c>
      <c r="E8728" s="147">
        <v>43726</v>
      </c>
    </row>
    <row r="8729" spans="1:5" s="7" customFormat="1">
      <c r="A8729" s="7" t="s">
        <v>49</v>
      </c>
      <c r="C8729" s="144" t="s">
        <v>1098</v>
      </c>
      <c r="D8729" s="145">
        <v>0</v>
      </c>
      <c r="E8729" s="147">
        <v>43726</v>
      </c>
    </row>
    <row r="8730" spans="1:5" s="7" customFormat="1">
      <c r="A8730" s="7" t="s">
        <v>49</v>
      </c>
      <c r="C8730" s="144" t="s">
        <v>9177</v>
      </c>
      <c r="D8730" s="145">
        <v>0</v>
      </c>
      <c r="E8730" s="147">
        <v>43726</v>
      </c>
    </row>
    <row r="8731" spans="1:5" s="7" customFormat="1">
      <c r="A8731" s="7" t="s">
        <v>49</v>
      </c>
      <c r="C8731" s="144" t="s">
        <v>5861</v>
      </c>
      <c r="D8731" s="145">
        <v>6</v>
      </c>
      <c r="E8731" s="147">
        <v>43726</v>
      </c>
    </row>
    <row r="8732" spans="1:5" s="7" customFormat="1">
      <c r="A8732" s="7" t="s">
        <v>49</v>
      </c>
      <c r="C8732" s="144" t="s">
        <v>9178</v>
      </c>
      <c r="D8732" s="145">
        <v>0</v>
      </c>
      <c r="E8732" s="147">
        <v>43726</v>
      </c>
    </row>
    <row r="8733" spans="1:5" s="7" customFormat="1">
      <c r="A8733" s="7" t="s">
        <v>49</v>
      </c>
      <c r="C8733" s="144" t="s">
        <v>1101</v>
      </c>
      <c r="D8733" s="145">
        <v>5</v>
      </c>
      <c r="E8733" s="147">
        <v>43726</v>
      </c>
    </row>
    <row r="8734" spans="1:5" s="7" customFormat="1">
      <c r="A8734" s="7" t="s">
        <v>49</v>
      </c>
      <c r="C8734" s="144" t="s">
        <v>1105</v>
      </c>
      <c r="D8734" s="145">
        <v>18</v>
      </c>
      <c r="E8734" s="147">
        <v>43726</v>
      </c>
    </row>
    <row r="8735" spans="1:5" s="7" customFormat="1">
      <c r="A8735" s="7" t="s">
        <v>49</v>
      </c>
      <c r="C8735" s="144" t="s">
        <v>1108</v>
      </c>
      <c r="D8735" s="145">
        <v>0</v>
      </c>
      <c r="E8735" s="147">
        <v>43726</v>
      </c>
    </row>
    <row r="8736" spans="1:5" s="7" customFormat="1">
      <c r="A8736" s="7" t="s">
        <v>49</v>
      </c>
      <c r="C8736" s="144" t="s">
        <v>1111</v>
      </c>
      <c r="D8736" s="145">
        <v>0</v>
      </c>
      <c r="E8736" s="147">
        <v>43726</v>
      </c>
    </row>
    <row r="8737" spans="1:5" s="7" customFormat="1">
      <c r="A8737" s="7" t="s">
        <v>49</v>
      </c>
      <c r="C8737" s="144" t="s">
        <v>749</v>
      </c>
      <c r="D8737" s="145">
        <v>65</v>
      </c>
      <c r="E8737" s="147">
        <v>43726</v>
      </c>
    </row>
    <row r="8738" spans="1:5" s="7" customFormat="1">
      <c r="A8738" s="7" t="s">
        <v>49</v>
      </c>
      <c r="C8738" s="144" t="s">
        <v>3703</v>
      </c>
      <c r="D8738" s="145">
        <v>1135</v>
      </c>
      <c r="E8738" s="147">
        <v>43726</v>
      </c>
    </row>
    <row r="8739" spans="1:5" s="7" customFormat="1">
      <c r="A8739" s="7" t="s">
        <v>49</v>
      </c>
      <c r="C8739" s="144" t="s">
        <v>753</v>
      </c>
      <c r="D8739" s="145">
        <v>1280</v>
      </c>
      <c r="E8739" s="147">
        <v>43726</v>
      </c>
    </row>
    <row r="8740" spans="1:5" s="7" customFormat="1">
      <c r="A8740" s="7" t="s">
        <v>49</v>
      </c>
      <c r="C8740" s="144" t="s">
        <v>756</v>
      </c>
      <c r="D8740" s="145">
        <v>1</v>
      </c>
      <c r="E8740" s="147">
        <v>43726</v>
      </c>
    </row>
    <row r="8741" spans="1:5" s="7" customFormat="1">
      <c r="A8741" s="7" t="s">
        <v>49</v>
      </c>
      <c r="C8741" s="144" t="s">
        <v>758</v>
      </c>
      <c r="D8741" s="145">
        <v>0</v>
      </c>
      <c r="E8741" s="147">
        <v>43726</v>
      </c>
    </row>
    <row r="8742" spans="1:5" s="7" customFormat="1">
      <c r="A8742" s="7" t="s">
        <v>49</v>
      </c>
      <c r="C8742" s="144" t="s">
        <v>770</v>
      </c>
      <c r="D8742" s="145">
        <v>0</v>
      </c>
      <c r="E8742" s="147">
        <v>43726</v>
      </c>
    </row>
    <row r="8743" spans="1:5" s="7" customFormat="1">
      <c r="A8743" s="7" t="s">
        <v>49</v>
      </c>
      <c r="C8743" s="144" t="s">
        <v>773</v>
      </c>
      <c r="D8743" s="145">
        <v>71</v>
      </c>
      <c r="E8743" s="147">
        <v>43726</v>
      </c>
    </row>
    <row r="8744" spans="1:5" s="7" customFormat="1">
      <c r="A8744" s="7" t="s">
        <v>49</v>
      </c>
      <c r="C8744" s="144" t="s">
        <v>776</v>
      </c>
      <c r="D8744" s="145">
        <v>0</v>
      </c>
      <c r="E8744" s="147">
        <v>43726</v>
      </c>
    </row>
    <row r="8745" spans="1:5" s="7" customFormat="1">
      <c r="A8745" s="7" t="s">
        <v>49</v>
      </c>
      <c r="C8745" s="144" t="s">
        <v>779</v>
      </c>
      <c r="D8745" s="145">
        <v>0</v>
      </c>
      <c r="E8745" s="147">
        <v>43726</v>
      </c>
    </row>
    <row r="8746" spans="1:5" s="7" customFormat="1">
      <c r="A8746" s="7" t="s">
        <v>49</v>
      </c>
      <c r="C8746" s="144" t="s">
        <v>782</v>
      </c>
      <c r="D8746" s="145">
        <v>1</v>
      </c>
      <c r="E8746" s="147">
        <v>43726</v>
      </c>
    </row>
    <row r="8747" spans="1:5" s="7" customFormat="1">
      <c r="A8747" s="7" t="s">
        <v>49</v>
      </c>
      <c r="C8747" s="144" t="s">
        <v>785</v>
      </c>
      <c r="D8747" s="145">
        <v>1</v>
      </c>
      <c r="E8747" s="147">
        <v>43726</v>
      </c>
    </row>
    <row r="8748" spans="1:5" s="7" customFormat="1">
      <c r="A8748" s="7" t="s">
        <v>49</v>
      </c>
      <c r="C8748" s="144" t="s">
        <v>788</v>
      </c>
      <c r="D8748" s="145">
        <v>0</v>
      </c>
      <c r="E8748" s="147">
        <v>43726</v>
      </c>
    </row>
    <row r="8749" spans="1:5" s="7" customFormat="1">
      <c r="A8749" s="7" t="s">
        <v>49</v>
      </c>
      <c r="C8749" s="144" t="s">
        <v>700</v>
      </c>
      <c r="D8749" s="145">
        <v>59</v>
      </c>
      <c r="E8749" s="147">
        <v>43726</v>
      </c>
    </row>
    <row r="8750" spans="1:5" s="7" customFormat="1">
      <c r="A8750" s="7" t="s">
        <v>49</v>
      </c>
      <c r="C8750" s="144" t="s">
        <v>705</v>
      </c>
      <c r="D8750" s="145">
        <v>117</v>
      </c>
      <c r="E8750" s="147">
        <v>43726</v>
      </c>
    </row>
    <row r="8751" spans="1:5" s="7" customFormat="1">
      <c r="A8751" s="7" t="s">
        <v>49</v>
      </c>
      <c r="C8751" s="144" t="s">
        <v>708</v>
      </c>
      <c r="D8751" s="145">
        <v>191</v>
      </c>
      <c r="E8751" s="147">
        <v>43726</v>
      </c>
    </row>
    <row r="8752" spans="1:5" s="7" customFormat="1">
      <c r="A8752" s="7" t="s">
        <v>49</v>
      </c>
      <c r="C8752" s="144" t="s">
        <v>5423</v>
      </c>
      <c r="D8752" s="145">
        <v>0</v>
      </c>
      <c r="E8752" s="147">
        <v>43726</v>
      </c>
    </row>
    <row r="8753" spans="1:5" s="7" customFormat="1">
      <c r="A8753" s="7" t="s">
        <v>49</v>
      </c>
      <c r="C8753" s="144" t="s">
        <v>5425</v>
      </c>
      <c r="D8753" s="145">
        <v>0</v>
      </c>
      <c r="E8753" s="147">
        <v>43726</v>
      </c>
    </row>
    <row r="8754" spans="1:5" s="7" customFormat="1">
      <c r="A8754" s="7" t="s">
        <v>49</v>
      </c>
      <c r="C8754" s="144" t="s">
        <v>711</v>
      </c>
      <c r="D8754" s="145">
        <v>9</v>
      </c>
      <c r="E8754" s="147">
        <v>43726</v>
      </c>
    </row>
    <row r="8755" spans="1:5" s="7" customFormat="1">
      <c r="A8755" s="7" t="s">
        <v>49</v>
      </c>
      <c r="C8755" s="144" t="s">
        <v>714</v>
      </c>
      <c r="D8755" s="145">
        <v>22</v>
      </c>
      <c r="E8755" s="147">
        <v>43726</v>
      </c>
    </row>
    <row r="8756" spans="1:5" s="7" customFormat="1">
      <c r="A8756" s="7" t="s">
        <v>49</v>
      </c>
      <c r="C8756" s="144" t="s">
        <v>717</v>
      </c>
      <c r="D8756" s="145">
        <v>240</v>
      </c>
      <c r="E8756" s="147">
        <v>43726</v>
      </c>
    </row>
    <row r="8757" spans="1:5" s="7" customFormat="1">
      <c r="A8757" s="7" t="s">
        <v>49</v>
      </c>
      <c r="C8757" s="144" t="s">
        <v>5430</v>
      </c>
      <c r="D8757" s="145">
        <v>0</v>
      </c>
      <c r="E8757" s="147">
        <v>43726</v>
      </c>
    </row>
    <row r="8758" spans="1:5" s="7" customFormat="1">
      <c r="A8758" s="7" t="s">
        <v>49</v>
      </c>
      <c r="C8758" s="144" t="s">
        <v>5432</v>
      </c>
      <c r="D8758" s="145">
        <v>0</v>
      </c>
      <c r="E8758" s="147">
        <v>43726</v>
      </c>
    </row>
    <row r="8759" spans="1:5" s="7" customFormat="1">
      <c r="A8759" s="7" t="s">
        <v>49</v>
      </c>
      <c r="C8759" s="144" t="s">
        <v>720</v>
      </c>
      <c r="D8759" s="145">
        <v>2</v>
      </c>
      <c r="E8759" s="147">
        <v>43726</v>
      </c>
    </row>
    <row r="8760" spans="1:5" s="7" customFormat="1">
      <c r="A8760" s="7" t="s">
        <v>49</v>
      </c>
      <c r="C8760" s="144" t="s">
        <v>1114</v>
      </c>
      <c r="D8760" s="145">
        <v>192</v>
      </c>
      <c r="E8760" s="147">
        <v>43726</v>
      </c>
    </row>
    <row r="8761" spans="1:5" s="7" customFormat="1">
      <c r="A8761" s="7" t="s">
        <v>49</v>
      </c>
      <c r="C8761" s="144" t="s">
        <v>1118</v>
      </c>
      <c r="D8761" s="145">
        <v>238</v>
      </c>
      <c r="E8761" s="147">
        <v>43726</v>
      </c>
    </row>
    <row r="8762" spans="1:5" s="7" customFormat="1">
      <c r="A8762" s="7" t="s">
        <v>49</v>
      </c>
      <c r="C8762" s="144" t="s">
        <v>1121</v>
      </c>
      <c r="D8762" s="145">
        <v>91</v>
      </c>
      <c r="E8762" s="147">
        <v>43726</v>
      </c>
    </row>
    <row r="8763" spans="1:5" s="7" customFormat="1">
      <c r="A8763" s="7" t="s">
        <v>49</v>
      </c>
      <c r="C8763" s="144" t="s">
        <v>1124</v>
      </c>
      <c r="D8763" s="145">
        <v>212</v>
      </c>
      <c r="E8763" s="147">
        <v>43726</v>
      </c>
    </row>
    <row r="8764" spans="1:5" s="7" customFormat="1">
      <c r="A8764" s="7" t="s">
        <v>49</v>
      </c>
      <c r="C8764" s="144" t="s">
        <v>1375</v>
      </c>
      <c r="D8764" s="145">
        <v>298</v>
      </c>
      <c r="E8764" s="147">
        <v>43726</v>
      </c>
    </row>
    <row r="8765" spans="1:5" s="7" customFormat="1">
      <c r="A8765" s="7" t="s">
        <v>49</v>
      </c>
      <c r="C8765" s="144" t="s">
        <v>5440</v>
      </c>
      <c r="D8765" s="145">
        <v>0</v>
      </c>
      <c r="E8765" s="147">
        <v>43726</v>
      </c>
    </row>
    <row r="8766" spans="1:5" s="7" customFormat="1">
      <c r="A8766" s="7" t="s">
        <v>49</v>
      </c>
      <c r="C8766" s="144" t="s">
        <v>5442</v>
      </c>
      <c r="D8766" s="145">
        <v>0</v>
      </c>
      <c r="E8766" s="147">
        <v>43726</v>
      </c>
    </row>
    <row r="8767" spans="1:5" s="7" customFormat="1">
      <c r="A8767" s="7" t="s">
        <v>49</v>
      </c>
      <c r="C8767" s="144" t="s">
        <v>5447</v>
      </c>
      <c r="D8767" s="145">
        <v>0</v>
      </c>
      <c r="E8767" s="147">
        <v>43726</v>
      </c>
    </row>
    <row r="8768" spans="1:5" s="7" customFormat="1">
      <c r="A8768" s="7" t="s">
        <v>49</v>
      </c>
      <c r="C8768" s="144" t="s">
        <v>798</v>
      </c>
      <c r="D8768" s="145">
        <v>0</v>
      </c>
      <c r="E8768" s="147">
        <v>43726</v>
      </c>
    </row>
    <row r="8769" spans="1:5" s="7" customFormat="1">
      <c r="A8769" s="7" t="s">
        <v>49</v>
      </c>
      <c r="C8769" s="144" t="s">
        <v>802</v>
      </c>
      <c r="D8769" s="145">
        <v>72</v>
      </c>
      <c r="E8769" s="147">
        <v>43726</v>
      </c>
    </row>
    <row r="8770" spans="1:5" s="7" customFormat="1">
      <c r="A8770" s="7" t="s">
        <v>49</v>
      </c>
      <c r="C8770" s="144" t="s">
        <v>807</v>
      </c>
      <c r="D8770" s="145">
        <v>57</v>
      </c>
      <c r="E8770" s="147">
        <v>43726</v>
      </c>
    </row>
    <row r="8771" spans="1:5" s="7" customFormat="1">
      <c r="A8771" s="7" t="s">
        <v>49</v>
      </c>
      <c r="C8771" s="144" t="s">
        <v>810</v>
      </c>
      <c r="D8771" s="145">
        <v>82</v>
      </c>
      <c r="E8771" s="147">
        <v>43726</v>
      </c>
    </row>
    <row r="8772" spans="1:5" s="7" customFormat="1">
      <c r="A8772" s="7" t="s">
        <v>49</v>
      </c>
      <c r="C8772" s="144" t="s">
        <v>813</v>
      </c>
      <c r="D8772" s="145">
        <v>9</v>
      </c>
      <c r="E8772" s="147">
        <v>43726</v>
      </c>
    </row>
    <row r="8773" spans="1:5" s="7" customFormat="1">
      <c r="A8773" s="7" t="s">
        <v>49</v>
      </c>
      <c r="C8773" s="144" t="s">
        <v>5458</v>
      </c>
      <c r="D8773" s="145">
        <v>0</v>
      </c>
      <c r="E8773" s="147">
        <v>43726</v>
      </c>
    </row>
    <row r="8774" spans="1:5" s="7" customFormat="1">
      <c r="A8774" s="7" t="s">
        <v>49</v>
      </c>
      <c r="C8774" s="144" t="s">
        <v>816</v>
      </c>
      <c r="D8774" s="145">
        <v>607</v>
      </c>
      <c r="E8774" s="147">
        <v>43726</v>
      </c>
    </row>
    <row r="8775" spans="1:5" s="7" customFormat="1">
      <c r="A8775" s="7" t="s">
        <v>49</v>
      </c>
      <c r="C8775" s="144" t="s">
        <v>819</v>
      </c>
      <c r="D8775" s="145">
        <v>231</v>
      </c>
      <c r="E8775" s="147">
        <v>43726</v>
      </c>
    </row>
    <row r="8776" spans="1:5" s="7" customFormat="1">
      <c r="A8776" s="7" t="s">
        <v>49</v>
      </c>
      <c r="C8776" s="144" t="s">
        <v>822</v>
      </c>
      <c r="D8776" s="145">
        <v>0</v>
      </c>
      <c r="E8776" s="147">
        <v>43726</v>
      </c>
    </row>
    <row r="8777" spans="1:5" s="7" customFormat="1">
      <c r="A8777" s="7" t="s">
        <v>49</v>
      </c>
      <c r="C8777" s="144" t="s">
        <v>824</v>
      </c>
      <c r="D8777" s="145">
        <v>617</v>
      </c>
      <c r="E8777" s="147">
        <v>43726</v>
      </c>
    </row>
    <row r="8778" spans="1:5" s="7" customFormat="1">
      <c r="A8778" s="7" t="s">
        <v>49</v>
      </c>
      <c r="C8778" s="144" t="s">
        <v>8403</v>
      </c>
      <c r="D8778" s="145">
        <v>0</v>
      </c>
      <c r="E8778" s="147">
        <v>43726</v>
      </c>
    </row>
    <row r="8779" spans="1:5" s="7" customFormat="1">
      <c r="A8779" s="7" t="s">
        <v>49</v>
      </c>
      <c r="C8779" s="144" t="s">
        <v>8404</v>
      </c>
      <c r="D8779" s="145">
        <v>244</v>
      </c>
      <c r="E8779" s="147">
        <v>43726</v>
      </c>
    </row>
    <row r="8780" spans="1:5" s="7" customFormat="1">
      <c r="A8780" s="7" t="s">
        <v>49</v>
      </c>
      <c r="C8780" s="144" t="s">
        <v>579</v>
      </c>
      <c r="D8780" s="145">
        <v>664</v>
      </c>
      <c r="E8780" s="147">
        <v>43726</v>
      </c>
    </row>
    <row r="8781" spans="1:5" s="7" customFormat="1">
      <c r="A8781" s="7" t="s">
        <v>49</v>
      </c>
      <c r="C8781" s="144" t="s">
        <v>585</v>
      </c>
      <c r="D8781" s="145">
        <v>136</v>
      </c>
      <c r="E8781" s="147">
        <v>43726</v>
      </c>
    </row>
    <row r="8782" spans="1:5" s="7" customFormat="1">
      <c r="A8782" s="7" t="s">
        <v>49</v>
      </c>
      <c r="C8782" s="144" t="s">
        <v>588</v>
      </c>
      <c r="D8782" s="145">
        <v>167</v>
      </c>
      <c r="E8782" s="147">
        <v>43726</v>
      </c>
    </row>
    <row r="8783" spans="1:5" s="7" customFormat="1">
      <c r="A8783" s="7" t="s">
        <v>49</v>
      </c>
      <c r="C8783" s="144" t="s">
        <v>826</v>
      </c>
      <c r="D8783" s="145">
        <v>101</v>
      </c>
      <c r="E8783" s="147">
        <v>43726</v>
      </c>
    </row>
    <row r="8784" spans="1:5" s="7" customFormat="1">
      <c r="A8784" s="7" t="s">
        <v>49</v>
      </c>
      <c r="C8784" s="144" t="s">
        <v>830</v>
      </c>
      <c r="D8784" s="145">
        <v>1201</v>
      </c>
      <c r="E8784" s="147">
        <v>43726</v>
      </c>
    </row>
    <row r="8785" spans="1:5" s="7" customFormat="1">
      <c r="A8785" s="7" t="s">
        <v>49</v>
      </c>
      <c r="C8785" s="144" t="s">
        <v>833</v>
      </c>
      <c r="D8785" s="145">
        <v>31</v>
      </c>
      <c r="E8785" s="147">
        <v>43726</v>
      </c>
    </row>
    <row r="8786" spans="1:5" s="7" customFormat="1">
      <c r="A8786" s="7" t="s">
        <v>49</v>
      </c>
      <c r="C8786" s="144" t="s">
        <v>836</v>
      </c>
      <c r="D8786" s="145">
        <v>99</v>
      </c>
      <c r="E8786" s="147">
        <v>43726</v>
      </c>
    </row>
    <row r="8787" spans="1:5" s="7" customFormat="1">
      <c r="A8787" s="7" t="s">
        <v>49</v>
      </c>
      <c r="C8787" s="144" t="s">
        <v>839</v>
      </c>
      <c r="D8787" s="145">
        <v>672</v>
      </c>
      <c r="E8787" s="147">
        <v>43726</v>
      </c>
    </row>
    <row r="8788" spans="1:5" s="7" customFormat="1">
      <c r="A8788" s="7" t="s">
        <v>49</v>
      </c>
      <c r="C8788" s="144" t="s">
        <v>1127</v>
      </c>
      <c r="D8788" s="145">
        <v>27</v>
      </c>
      <c r="E8788" s="147">
        <v>43726</v>
      </c>
    </row>
    <row r="8789" spans="1:5" s="7" customFormat="1">
      <c r="A8789" s="7" t="s">
        <v>49</v>
      </c>
      <c r="C8789" s="144" t="s">
        <v>5479</v>
      </c>
      <c r="D8789" s="145">
        <v>0</v>
      </c>
      <c r="E8789" s="147">
        <v>43726</v>
      </c>
    </row>
    <row r="8790" spans="1:5" s="7" customFormat="1">
      <c r="A8790" s="7" t="s">
        <v>49</v>
      </c>
      <c r="C8790" s="144" t="s">
        <v>5481</v>
      </c>
      <c r="D8790" s="145">
        <v>49</v>
      </c>
      <c r="E8790" s="147">
        <v>43726</v>
      </c>
    </row>
    <row r="8791" spans="1:5" s="7" customFormat="1">
      <c r="A8791" s="7" t="s">
        <v>49</v>
      </c>
      <c r="C8791" s="144" t="s">
        <v>5483</v>
      </c>
      <c r="D8791" s="145">
        <v>59</v>
      </c>
      <c r="E8791" s="147">
        <v>43726</v>
      </c>
    </row>
    <row r="8792" spans="1:5" s="7" customFormat="1">
      <c r="A8792" s="7" t="s">
        <v>49</v>
      </c>
      <c r="C8792" s="144" t="s">
        <v>9681</v>
      </c>
      <c r="D8792" s="145">
        <v>0</v>
      </c>
      <c r="E8792" s="147">
        <v>43726</v>
      </c>
    </row>
    <row r="8793" spans="1:5" s="7" customFormat="1">
      <c r="A8793" s="7" t="s">
        <v>49</v>
      </c>
      <c r="C8793" s="144" t="s">
        <v>3742</v>
      </c>
      <c r="D8793" s="145">
        <v>112</v>
      </c>
      <c r="E8793" s="147">
        <v>43726</v>
      </c>
    </row>
    <row r="8794" spans="1:5" s="7" customFormat="1">
      <c r="A8794" s="7" t="s">
        <v>49</v>
      </c>
      <c r="C8794" s="144" t="s">
        <v>842</v>
      </c>
      <c r="D8794" s="145">
        <v>209</v>
      </c>
      <c r="E8794" s="147">
        <v>43726</v>
      </c>
    </row>
    <row r="8795" spans="1:5" s="7" customFormat="1">
      <c r="A8795" s="7" t="s">
        <v>49</v>
      </c>
      <c r="C8795" s="144" t="s">
        <v>846</v>
      </c>
      <c r="D8795" s="145">
        <v>5</v>
      </c>
      <c r="E8795" s="147">
        <v>43726</v>
      </c>
    </row>
    <row r="8796" spans="1:5" s="7" customFormat="1">
      <c r="A8796" s="7" t="s">
        <v>49</v>
      </c>
      <c r="C8796" s="144" t="s">
        <v>849</v>
      </c>
      <c r="D8796" s="145">
        <v>304</v>
      </c>
      <c r="E8796" s="147">
        <v>43726</v>
      </c>
    </row>
    <row r="8797" spans="1:5" s="7" customFormat="1">
      <c r="A8797" s="7" t="s">
        <v>49</v>
      </c>
      <c r="C8797" s="144" t="s">
        <v>852</v>
      </c>
      <c r="D8797" s="145">
        <v>371</v>
      </c>
      <c r="E8797" s="147">
        <v>43726</v>
      </c>
    </row>
    <row r="8798" spans="1:5" s="7" customFormat="1">
      <c r="A8798" s="7" t="s">
        <v>49</v>
      </c>
      <c r="C8798" s="144" t="s">
        <v>854</v>
      </c>
      <c r="D8798" s="145">
        <v>154</v>
      </c>
      <c r="E8798" s="147">
        <v>43726</v>
      </c>
    </row>
    <row r="8799" spans="1:5" s="7" customFormat="1">
      <c r="A8799" s="7" t="s">
        <v>49</v>
      </c>
      <c r="C8799" s="144" t="s">
        <v>856</v>
      </c>
      <c r="D8799" s="145">
        <v>250</v>
      </c>
      <c r="E8799" s="147">
        <v>43726</v>
      </c>
    </row>
    <row r="8800" spans="1:5" s="7" customFormat="1">
      <c r="A8800" s="7" t="s">
        <v>49</v>
      </c>
      <c r="C8800" s="144" t="s">
        <v>859</v>
      </c>
      <c r="D8800" s="145">
        <v>158</v>
      </c>
      <c r="E8800" s="147">
        <v>43726</v>
      </c>
    </row>
    <row r="8801" spans="1:5" s="7" customFormat="1">
      <c r="A8801" s="7" t="s">
        <v>49</v>
      </c>
      <c r="C8801" s="144" t="s">
        <v>862</v>
      </c>
      <c r="D8801" s="145">
        <v>1051</v>
      </c>
      <c r="E8801" s="147">
        <v>43726</v>
      </c>
    </row>
    <row r="8802" spans="1:5" s="7" customFormat="1">
      <c r="A8802" s="7" t="s">
        <v>49</v>
      </c>
      <c r="C8802" s="144" t="s">
        <v>865</v>
      </c>
      <c r="D8802" s="145">
        <v>766</v>
      </c>
      <c r="E8802" s="147">
        <v>43726</v>
      </c>
    </row>
    <row r="8803" spans="1:5" s="7" customFormat="1">
      <c r="A8803" s="7" t="s">
        <v>49</v>
      </c>
      <c r="C8803" s="144" t="s">
        <v>868</v>
      </c>
      <c r="D8803" s="145">
        <v>382</v>
      </c>
      <c r="E8803" s="147">
        <v>43726</v>
      </c>
    </row>
    <row r="8804" spans="1:5" s="7" customFormat="1">
      <c r="A8804" s="7" t="s">
        <v>49</v>
      </c>
      <c r="C8804" s="144" t="s">
        <v>870</v>
      </c>
      <c r="D8804" s="145">
        <v>723</v>
      </c>
      <c r="E8804" s="147">
        <v>43726</v>
      </c>
    </row>
    <row r="8805" spans="1:5" s="7" customFormat="1">
      <c r="A8805" s="7" t="s">
        <v>49</v>
      </c>
      <c r="C8805" s="144" t="s">
        <v>873</v>
      </c>
      <c r="D8805" s="145">
        <v>604</v>
      </c>
      <c r="E8805" s="147">
        <v>43726</v>
      </c>
    </row>
    <row r="8806" spans="1:5" s="7" customFormat="1">
      <c r="A8806" s="7" t="s">
        <v>49</v>
      </c>
      <c r="C8806" s="144" t="s">
        <v>876</v>
      </c>
      <c r="D8806" s="145">
        <v>787</v>
      </c>
      <c r="E8806" s="147">
        <v>43726</v>
      </c>
    </row>
    <row r="8807" spans="1:5" s="7" customFormat="1">
      <c r="A8807" s="7" t="s">
        <v>49</v>
      </c>
      <c r="C8807" s="144" t="s">
        <v>879</v>
      </c>
      <c r="D8807" s="145">
        <v>381</v>
      </c>
      <c r="E8807" s="147">
        <v>43726</v>
      </c>
    </row>
    <row r="8808" spans="1:5" s="7" customFormat="1">
      <c r="A8808" s="7" t="s">
        <v>49</v>
      </c>
      <c r="C8808" s="144" t="s">
        <v>882</v>
      </c>
      <c r="D8808" s="145">
        <v>667</v>
      </c>
      <c r="E8808" s="147">
        <v>43726</v>
      </c>
    </row>
    <row r="8809" spans="1:5" s="7" customFormat="1">
      <c r="A8809" s="7" t="s">
        <v>49</v>
      </c>
      <c r="C8809" s="144" t="s">
        <v>885</v>
      </c>
      <c r="D8809" s="145">
        <v>788</v>
      </c>
      <c r="E8809" s="147">
        <v>43726</v>
      </c>
    </row>
    <row r="8810" spans="1:5" s="7" customFormat="1">
      <c r="A8810" s="7" t="s">
        <v>49</v>
      </c>
      <c r="C8810" s="144" t="s">
        <v>1462</v>
      </c>
      <c r="D8810" s="145">
        <v>93</v>
      </c>
      <c r="E8810" s="147">
        <v>43726</v>
      </c>
    </row>
    <row r="8811" spans="1:5" s="7" customFormat="1">
      <c r="A8811" s="7" t="s">
        <v>49</v>
      </c>
      <c r="C8811" s="144" t="s">
        <v>888</v>
      </c>
      <c r="D8811" s="145">
        <v>1884</v>
      </c>
      <c r="E8811" s="147">
        <v>43726</v>
      </c>
    </row>
    <row r="8812" spans="1:5" s="7" customFormat="1">
      <c r="A8812" s="7" t="s">
        <v>49</v>
      </c>
      <c r="C8812" s="144" t="s">
        <v>1131</v>
      </c>
      <c r="D8812" s="145">
        <v>79</v>
      </c>
      <c r="E8812" s="147">
        <v>43726</v>
      </c>
    </row>
    <row r="8813" spans="1:5" s="7" customFormat="1">
      <c r="A8813" s="7" t="s">
        <v>49</v>
      </c>
      <c r="C8813" s="144" t="s">
        <v>892</v>
      </c>
      <c r="D8813" s="145">
        <v>340</v>
      </c>
      <c r="E8813" s="147">
        <v>43726</v>
      </c>
    </row>
    <row r="8814" spans="1:5" s="7" customFormat="1">
      <c r="A8814" s="7" t="s">
        <v>49</v>
      </c>
      <c r="C8814" s="144" t="s">
        <v>897</v>
      </c>
      <c r="D8814" s="145">
        <v>590</v>
      </c>
      <c r="E8814" s="147">
        <v>43726</v>
      </c>
    </row>
    <row r="8815" spans="1:5" s="7" customFormat="1">
      <c r="A8815" s="7" t="s">
        <v>49</v>
      </c>
      <c r="C8815" s="144" t="s">
        <v>900</v>
      </c>
      <c r="D8815" s="145">
        <v>0</v>
      </c>
      <c r="E8815" s="147">
        <v>43726</v>
      </c>
    </row>
    <row r="8816" spans="1:5" s="7" customFormat="1">
      <c r="A8816" s="7" t="s">
        <v>49</v>
      </c>
      <c r="C8816" s="144" t="s">
        <v>5526</v>
      </c>
      <c r="D8816" s="145">
        <v>0</v>
      </c>
      <c r="E8816" s="147">
        <v>43726</v>
      </c>
    </row>
    <row r="8817" spans="1:5" s="7" customFormat="1">
      <c r="A8817" s="7" t="s">
        <v>49</v>
      </c>
      <c r="C8817" s="144" t="s">
        <v>902</v>
      </c>
      <c r="D8817" s="145">
        <v>0</v>
      </c>
      <c r="E8817" s="147">
        <v>43726</v>
      </c>
    </row>
    <row r="8818" spans="1:5" s="7" customFormat="1">
      <c r="A8818" s="7" t="s">
        <v>49</v>
      </c>
      <c r="C8818" s="144" t="s">
        <v>903</v>
      </c>
      <c r="D8818" s="145">
        <v>0</v>
      </c>
      <c r="E8818" s="147">
        <v>43726</v>
      </c>
    </row>
    <row r="8819" spans="1:5" s="7" customFormat="1">
      <c r="A8819" s="7" t="s">
        <v>49</v>
      </c>
      <c r="C8819" s="144" t="s">
        <v>906</v>
      </c>
      <c r="D8819" s="145">
        <v>504</v>
      </c>
      <c r="E8819" s="147">
        <v>43726</v>
      </c>
    </row>
    <row r="8820" spans="1:5" s="7" customFormat="1">
      <c r="A8820" s="7" t="s">
        <v>49</v>
      </c>
      <c r="C8820" s="144" t="s">
        <v>909</v>
      </c>
      <c r="D8820" s="145">
        <v>484</v>
      </c>
      <c r="E8820" s="147">
        <v>43726</v>
      </c>
    </row>
    <row r="8821" spans="1:5" s="7" customFormat="1">
      <c r="A8821" s="7" t="s">
        <v>49</v>
      </c>
      <c r="C8821" s="144" t="s">
        <v>912</v>
      </c>
      <c r="D8821" s="145">
        <v>422</v>
      </c>
      <c r="E8821" s="147">
        <v>43726</v>
      </c>
    </row>
    <row r="8822" spans="1:5" s="7" customFormat="1">
      <c r="A8822" s="7" t="s">
        <v>49</v>
      </c>
      <c r="C8822" s="144" t="s">
        <v>916</v>
      </c>
      <c r="D8822" s="145">
        <v>630</v>
      </c>
      <c r="E8822" s="147">
        <v>43726</v>
      </c>
    </row>
    <row r="8823" spans="1:5" s="7" customFormat="1">
      <c r="A8823" s="7" t="s">
        <v>49</v>
      </c>
      <c r="C8823" s="144" t="s">
        <v>919</v>
      </c>
      <c r="D8823" s="145">
        <v>219</v>
      </c>
      <c r="E8823" s="147">
        <v>43726</v>
      </c>
    </row>
    <row r="8824" spans="1:5" s="7" customFormat="1">
      <c r="A8824" s="7" t="s">
        <v>49</v>
      </c>
      <c r="C8824" s="144" t="s">
        <v>922</v>
      </c>
      <c r="D8824" s="145">
        <v>526</v>
      </c>
      <c r="E8824" s="147">
        <v>43726</v>
      </c>
    </row>
    <row r="8825" spans="1:5" s="7" customFormat="1">
      <c r="A8825" s="7" t="s">
        <v>49</v>
      </c>
      <c r="C8825" s="144" t="s">
        <v>925</v>
      </c>
      <c r="D8825" s="145">
        <v>321</v>
      </c>
      <c r="E8825" s="147">
        <v>43726</v>
      </c>
    </row>
    <row r="8826" spans="1:5" s="7" customFormat="1">
      <c r="A8826" s="7" t="s">
        <v>49</v>
      </c>
      <c r="C8826" s="144" t="s">
        <v>928</v>
      </c>
      <c r="D8826" s="145">
        <v>16</v>
      </c>
      <c r="E8826" s="147">
        <v>43726</v>
      </c>
    </row>
    <row r="8827" spans="1:5" s="7" customFormat="1">
      <c r="A8827" s="7" t="s">
        <v>49</v>
      </c>
      <c r="C8827" s="144" t="s">
        <v>931</v>
      </c>
      <c r="D8827" s="145">
        <v>22</v>
      </c>
      <c r="E8827" s="147">
        <v>43726</v>
      </c>
    </row>
    <row r="8828" spans="1:5" s="7" customFormat="1">
      <c r="A8828" s="7" t="s">
        <v>49</v>
      </c>
      <c r="C8828" s="144" t="s">
        <v>1135</v>
      </c>
      <c r="D8828" s="145">
        <v>126</v>
      </c>
      <c r="E8828" s="147">
        <v>43726</v>
      </c>
    </row>
    <row r="8829" spans="1:5" s="7" customFormat="1">
      <c r="A8829" s="7" t="s">
        <v>49</v>
      </c>
      <c r="C8829" s="144" t="s">
        <v>1139</v>
      </c>
      <c r="D8829" s="145">
        <v>62</v>
      </c>
      <c r="E8829" s="147">
        <v>43726</v>
      </c>
    </row>
    <row r="8830" spans="1:5" s="7" customFormat="1">
      <c r="A8830" s="7" t="s">
        <v>49</v>
      </c>
      <c r="C8830" s="144" t="s">
        <v>1142</v>
      </c>
      <c r="D8830" s="145">
        <v>234</v>
      </c>
      <c r="E8830" s="147">
        <v>43726</v>
      </c>
    </row>
    <row r="8831" spans="1:5" s="7" customFormat="1">
      <c r="A8831" s="7" t="s">
        <v>49</v>
      </c>
      <c r="C8831" s="144" t="s">
        <v>1146</v>
      </c>
      <c r="D8831" s="145">
        <v>251</v>
      </c>
      <c r="E8831" s="147">
        <v>43726</v>
      </c>
    </row>
    <row r="8832" spans="1:5" s="7" customFormat="1">
      <c r="A8832" s="7" t="s">
        <v>49</v>
      </c>
      <c r="C8832" s="144" t="s">
        <v>5672</v>
      </c>
      <c r="D8832" s="145">
        <v>0</v>
      </c>
      <c r="E8832" s="147">
        <v>43726</v>
      </c>
    </row>
    <row r="8833" spans="1:5" s="7" customFormat="1">
      <c r="A8833" s="7" t="s">
        <v>49</v>
      </c>
      <c r="C8833" s="144" t="s">
        <v>9263</v>
      </c>
      <c r="D8833" s="145">
        <v>0</v>
      </c>
      <c r="E8833" s="147">
        <v>43726</v>
      </c>
    </row>
    <row r="8834" spans="1:5" s="7" customFormat="1">
      <c r="A8834" s="7" t="s">
        <v>49</v>
      </c>
      <c r="C8834" s="144" t="s">
        <v>591</v>
      </c>
      <c r="D8834" s="145">
        <v>19</v>
      </c>
      <c r="E8834" s="147">
        <v>43726</v>
      </c>
    </row>
    <row r="8835" spans="1:5" s="7" customFormat="1">
      <c r="A8835" s="7" t="s">
        <v>49</v>
      </c>
      <c r="C8835" s="144" t="s">
        <v>595</v>
      </c>
      <c r="D8835" s="145">
        <v>332</v>
      </c>
      <c r="E8835" s="147">
        <v>43726</v>
      </c>
    </row>
    <row r="8836" spans="1:5" s="7" customFormat="1">
      <c r="A8836" s="7" t="s">
        <v>49</v>
      </c>
      <c r="C8836" s="144" t="s">
        <v>600</v>
      </c>
      <c r="D8836" s="145">
        <v>477</v>
      </c>
      <c r="E8836" s="147">
        <v>43726</v>
      </c>
    </row>
    <row r="8837" spans="1:5" s="7" customFormat="1">
      <c r="A8837" s="7" t="s">
        <v>49</v>
      </c>
      <c r="C8837" s="144" t="s">
        <v>1149</v>
      </c>
      <c r="D8837" s="145">
        <v>88</v>
      </c>
      <c r="E8837" s="147">
        <v>43726</v>
      </c>
    </row>
    <row r="8838" spans="1:5" s="7" customFormat="1">
      <c r="A8838" s="7" t="s">
        <v>49</v>
      </c>
      <c r="C8838" s="144" t="s">
        <v>5675</v>
      </c>
      <c r="D8838" s="145">
        <v>0</v>
      </c>
      <c r="E8838" s="147">
        <v>43726</v>
      </c>
    </row>
    <row r="8839" spans="1:5" s="7" customFormat="1">
      <c r="A8839" s="7" t="s">
        <v>49</v>
      </c>
      <c r="C8839" s="144" t="s">
        <v>5677</v>
      </c>
      <c r="D8839" s="145">
        <v>0</v>
      </c>
      <c r="E8839" s="147">
        <v>43726</v>
      </c>
    </row>
    <row r="8840" spans="1:5" s="7" customFormat="1">
      <c r="A8840" s="7" t="s">
        <v>49</v>
      </c>
      <c r="C8840" s="144" t="s">
        <v>1155</v>
      </c>
      <c r="D8840" s="145">
        <v>115</v>
      </c>
      <c r="E8840" s="147">
        <v>43726</v>
      </c>
    </row>
    <row r="8841" spans="1:5" s="7" customFormat="1">
      <c r="A8841" s="7" t="s">
        <v>49</v>
      </c>
      <c r="C8841" s="144" t="s">
        <v>1158</v>
      </c>
      <c r="D8841" s="145">
        <v>207</v>
      </c>
      <c r="E8841" s="147">
        <v>43726</v>
      </c>
    </row>
    <row r="8842" spans="1:5" s="7" customFormat="1">
      <c r="A8842" s="7" t="s">
        <v>49</v>
      </c>
      <c r="C8842" s="144" t="s">
        <v>1162</v>
      </c>
      <c r="D8842" s="145">
        <v>0</v>
      </c>
      <c r="E8842" s="147">
        <v>43726</v>
      </c>
    </row>
    <row r="8843" spans="1:5" s="7" customFormat="1">
      <c r="A8843" s="7" t="s">
        <v>49</v>
      </c>
      <c r="C8843" s="144" t="s">
        <v>5361</v>
      </c>
      <c r="D8843" s="145">
        <v>0</v>
      </c>
      <c r="E8843" s="147">
        <v>43726</v>
      </c>
    </row>
    <row r="8844" spans="1:5" s="7" customFormat="1">
      <c r="A8844" s="7" t="s">
        <v>49</v>
      </c>
      <c r="C8844" s="144" t="s">
        <v>934</v>
      </c>
      <c r="D8844" s="145">
        <v>446</v>
      </c>
      <c r="E8844" s="147">
        <v>43726</v>
      </c>
    </row>
    <row r="8845" spans="1:5" s="7" customFormat="1">
      <c r="A8845" s="7" t="s">
        <v>49</v>
      </c>
      <c r="C8845" s="144" t="s">
        <v>938</v>
      </c>
      <c r="D8845" s="145">
        <v>555</v>
      </c>
      <c r="E8845" s="147">
        <v>43726</v>
      </c>
    </row>
    <row r="8846" spans="1:5" s="7" customFormat="1">
      <c r="A8846" s="7" t="s">
        <v>49</v>
      </c>
      <c r="C8846" s="144" t="s">
        <v>941</v>
      </c>
      <c r="D8846" s="145">
        <v>573</v>
      </c>
      <c r="E8846" s="147">
        <v>43726</v>
      </c>
    </row>
    <row r="8847" spans="1:5" s="7" customFormat="1">
      <c r="A8847" s="7" t="s">
        <v>49</v>
      </c>
      <c r="C8847" s="144" t="s">
        <v>946</v>
      </c>
      <c r="D8847" s="145">
        <v>1254</v>
      </c>
      <c r="E8847" s="147">
        <v>43726</v>
      </c>
    </row>
    <row r="8848" spans="1:5" s="7" customFormat="1">
      <c r="A8848" s="7" t="s">
        <v>49</v>
      </c>
      <c r="C8848" s="144" t="s">
        <v>949</v>
      </c>
      <c r="D8848" s="145">
        <v>299</v>
      </c>
      <c r="E8848" s="147">
        <v>43726</v>
      </c>
    </row>
    <row r="8849" spans="1:5" s="7" customFormat="1">
      <c r="A8849" s="7" t="s">
        <v>49</v>
      </c>
      <c r="C8849" s="144" t="s">
        <v>952</v>
      </c>
      <c r="D8849" s="145">
        <v>901</v>
      </c>
      <c r="E8849" s="147">
        <v>43726</v>
      </c>
    </row>
    <row r="8850" spans="1:5" s="7" customFormat="1">
      <c r="A8850" s="7" t="s">
        <v>49</v>
      </c>
      <c r="C8850" s="144" t="s">
        <v>955</v>
      </c>
      <c r="D8850" s="145">
        <v>0</v>
      </c>
      <c r="E8850" s="147">
        <v>43726</v>
      </c>
    </row>
    <row r="8851" spans="1:5" s="7" customFormat="1">
      <c r="A8851" s="7" t="s">
        <v>49</v>
      </c>
      <c r="C8851" s="144" t="s">
        <v>958</v>
      </c>
      <c r="D8851" s="145">
        <v>83</v>
      </c>
      <c r="E8851" s="147">
        <v>43726</v>
      </c>
    </row>
    <row r="8852" spans="1:5" s="7" customFormat="1">
      <c r="A8852" s="7" t="s">
        <v>49</v>
      </c>
      <c r="C8852" s="144" t="s">
        <v>961</v>
      </c>
      <c r="D8852" s="145">
        <v>1363</v>
      </c>
      <c r="E8852" s="147">
        <v>43726</v>
      </c>
    </row>
    <row r="8853" spans="1:5" s="7" customFormat="1">
      <c r="A8853" s="7" t="s">
        <v>49</v>
      </c>
      <c r="C8853" s="144" t="s">
        <v>964</v>
      </c>
      <c r="D8853" s="145">
        <v>48</v>
      </c>
      <c r="E8853" s="147">
        <v>43726</v>
      </c>
    </row>
    <row r="8854" spans="1:5" s="7" customFormat="1">
      <c r="A8854" s="7" t="s">
        <v>49</v>
      </c>
      <c r="C8854" s="144" t="s">
        <v>967</v>
      </c>
      <c r="D8854" s="145">
        <v>398</v>
      </c>
      <c r="E8854" s="147">
        <v>43726</v>
      </c>
    </row>
    <row r="8855" spans="1:5" s="7" customFormat="1">
      <c r="A8855" s="7" t="s">
        <v>49</v>
      </c>
      <c r="C8855" s="144" t="s">
        <v>1326</v>
      </c>
      <c r="D8855" s="145">
        <v>101</v>
      </c>
      <c r="E8855" s="147">
        <v>43726</v>
      </c>
    </row>
    <row r="8856" spans="1:5" s="7" customFormat="1">
      <c r="A8856" s="7" t="s">
        <v>49</v>
      </c>
      <c r="C8856" s="144" t="s">
        <v>1330</v>
      </c>
      <c r="D8856" s="145">
        <v>98</v>
      </c>
      <c r="E8856" s="147">
        <v>43726</v>
      </c>
    </row>
    <row r="8857" spans="1:5" s="7" customFormat="1">
      <c r="A8857" s="7" t="s">
        <v>49</v>
      </c>
      <c r="C8857" s="144" t="s">
        <v>1333</v>
      </c>
      <c r="D8857" s="145">
        <v>33</v>
      </c>
      <c r="E8857" s="147">
        <v>43726</v>
      </c>
    </row>
    <row r="8858" spans="1:5" s="7" customFormat="1">
      <c r="A8858" s="7" t="s">
        <v>49</v>
      </c>
      <c r="C8858" s="144" t="s">
        <v>1336</v>
      </c>
      <c r="D8858" s="145">
        <v>135</v>
      </c>
      <c r="E8858" s="147">
        <v>43726</v>
      </c>
    </row>
    <row r="8859" spans="1:5" s="7" customFormat="1">
      <c r="A8859" s="7" t="s">
        <v>49</v>
      </c>
      <c r="C8859" s="144" t="s">
        <v>5866</v>
      </c>
      <c r="D8859" s="145">
        <v>0</v>
      </c>
      <c r="E8859" s="147">
        <v>43726</v>
      </c>
    </row>
    <row r="8860" spans="1:5" s="7" customFormat="1">
      <c r="A8860" s="7" t="s">
        <v>49</v>
      </c>
      <c r="C8860" s="144" t="s">
        <v>5868</v>
      </c>
      <c r="D8860" s="145">
        <v>0</v>
      </c>
      <c r="E8860" s="147">
        <v>43726</v>
      </c>
    </row>
    <row r="8861" spans="1:5" s="7" customFormat="1">
      <c r="A8861" s="7" t="s">
        <v>49</v>
      </c>
      <c r="C8861" s="144" t="s">
        <v>1166</v>
      </c>
      <c r="D8861" s="145">
        <v>211</v>
      </c>
      <c r="E8861" s="147">
        <v>43726</v>
      </c>
    </row>
    <row r="8862" spans="1:5" s="7" customFormat="1">
      <c r="A8862" s="7" t="s">
        <v>49</v>
      </c>
      <c r="C8862" s="144" t="s">
        <v>1170</v>
      </c>
      <c r="D8862" s="145">
        <v>14</v>
      </c>
      <c r="E8862" s="147">
        <v>43726</v>
      </c>
    </row>
    <row r="8863" spans="1:5" s="7" customFormat="1">
      <c r="A8863" s="7" t="s">
        <v>49</v>
      </c>
      <c r="C8863" s="144" t="s">
        <v>1173</v>
      </c>
      <c r="D8863" s="145">
        <v>1</v>
      </c>
      <c r="E8863" s="147">
        <v>43726</v>
      </c>
    </row>
    <row r="8864" spans="1:5" s="7" customFormat="1">
      <c r="A8864" s="7" t="s">
        <v>49</v>
      </c>
      <c r="C8864" s="144" t="s">
        <v>1176</v>
      </c>
      <c r="D8864" s="145">
        <v>171</v>
      </c>
      <c r="E8864" s="147">
        <v>43726</v>
      </c>
    </row>
    <row r="8865" spans="1:5" s="7" customFormat="1">
      <c r="A8865" s="7" t="s">
        <v>49</v>
      </c>
      <c r="C8865" s="144" t="s">
        <v>1378</v>
      </c>
      <c r="D8865" s="145">
        <v>118</v>
      </c>
      <c r="E8865" s="147">
        <v>43726</v>
      </c>
    </row>
    <row r="8866" spans="1:5" s="7" customFormat="1">
      <c r="A8866" s="7" t="s">
        <v>49</v>
      </c>
      <c r="C8866" s="144" t="s">
        <v>1179</v>
      </c>
      <c r="D8866" s="145">
        <v>76</v>
      </c>
      <c r="E8866" s="147">
        <v>43726</v>
      </c>
    </row>
    <row r="8867" spans="1:5" s="7" customFormat="1">
      <c r="A8867" s="7" t="s">
        <v>49</v>
      </c>
      <c r="C8867" s="144" t="s">
        <v>1182</v>
      </c>
      <c r="D8867" s="145">
        <v>108</v>
      </c>
      <c r="E8867" s="147">
        <v>43726</v>
      </c>
    </row>
    <row r="8868" spans="1:5" s="7" customFormat="1">
      <c r="A8868" s="7" t="s">
        <v>49</v>
      </c>
      <c r="C8868" s="144" t="s">
        <v>1185</v>
      </c>
      <c r="D8868" s="145">
        <v>232</v>
      </c>
      <c r="E8868" s="147">
        <v>43726</v>
      </c>
    </row>
    <row r="8869" spans="1:5" s="7" customFormat="1">
      <c r="A8869" s="7" t="s">
        <v>49</v>
      </c>
      <c r="C8869" s="144" t="s">
        <v>1188</v>
      </c>
      <c r="D8869" s="145">
        <v>321</v>
      </c>
      <c r="E8869" s="147">
        <v>43726</v>
      </c>
    </row>
    <row r="8870" spans="1:5" s="7" customFormat="1">
      <c r="A8870" s="7" t="s">
        <v>49</v>
      </c>
      <c r="C8870" s="144" t="s">
        <v>1191</v>
      </c>
      <c r="D8870" s="145">
        <v>223</v>
      </c>
      <c r="E8870" s="147">
        <v>43726</v>
      </c>
    </row>
    <row r="8871" spans="1:5" s="7" customFormat="1">
      <c r="A8871" s="7" t="s">
        <v>49</v>
      </c>
      <c r="C8871" s="144" t="s">
        <v>1194</v>
      </c>
      <c r="D8871" s="145">
        <v>349</v>
      </c>
      <c r="E8871" s="147">
        <v>43726</v>
      </c>
    </row>
    <row r="8872" spans="1:5" s="7" customFormat="1">
      <c r="A8872" s="7" t="s">
        <v>49</v>
      </c>
      <c r="C8872" s="144" t="s">
        <v>1197</v>
      </c>
      <c r="D8872" s="145">
        <v>252</v>
      </c>
      <c r="E8872" s="147">
        <v>43726</v>
      </c>
    </row>
    <row r="8873" spans="1:5" s="7" customFormat="1">
      <c r="A8873" s="7" t="s">
        <v>49</v>
      </c>
      <c r="C8873" s="144" t="s">
        <v>3165</v>
      </c>
      <c r="D8873" s="145">
        <v>226</v>
      </c>
      <c r="E8873" s="147">
        <v>43726</v>
      </c>
    </row>
    <row r="8874" spans="1:5" s="7" customFormat="1">
      <c r="A8874" s="7" t="s">
        <v>49</v>
      </c>
      <c r="C8874" s="144" t="s">
        <v>8405</v>
      </c>
      <c r="D8874" s="145">
        <v>0</v>
      </c>
      <c r="E8874" s="147">
        <v>43726</v>
      </c>
    </row>
    <row r="8875" spans="1:5" s="7" customFormat="1">
      <c r="A8875" s="7" t="s">
        <v>49</v>
      </c>
      <c r="C8875" s="144" t="s">
        <v>8407</v>
      </c>
      <c r="D8875" s="145">
        <v>0</v>
      </c>
      <c r="E8875" s="147">
        <v>43726</v>
      </c>
    </row>
    <row r="8876" spans="1:5" s="7" customFormat="1">
      <c r="A8876" s="7" t="s">
        <v>49</v>
      </c>
      <c r="C8876" s="144" t="s">
        <v>3743</v>
      </c>
      <c r="D8876" s="145">
        <v>0</v>
      </c>
      <c r="E8876" s="147">
        <v>43726</v>
      </c>
    </row>
    <row r="8877" spans="1:5" s="7" customFormat="1">
      <c r="A8877" s="7" t="s">
        <v>49</v>
      </c>
      <c r="C8877" s="144" t="s">
        <v>3744</v>
      </c>
      <c r="D8877" s="145">
        <v>70</v>
      </c>
      <c r="E8877" s="147">
        <v>43726</v>
      </c>
    </row>
    <row r="8878" spans="1:5" s="7" customFormat="1">
      <c r="A8878" s="7" t="s">
        <v>49</v>
      </c>
      <c r="C8878" s="144" t="s">
        <v>8413</v>
      </c>
      <c r="D8878" s="145">
        <v>0</v>
      </c>
      <c r="E8878" s="147">
        <v>43726</v>
      </c>
    </row>
    <row r="8879" spans="1:5" s="7" customFormat="1">
      <c r="A8879" s="7" t="s">
        <v>49</v>
      </c>
      <c r="C8879" s="144" t="s">
        <v>8416</v>
      </c>
      <c r="D8879" s="145">
        <v>0</v>
      </c>
      <c r="E8879" s="147">
        <v>43726</v>
      </c>
    </row>
    <row r="8880" spans="1:5" s="7" customFormat="1">
      <c r="A8880" s="7" t="s">
        <v>49</v>
      </c>
      <c r="C8880" s="144" t="s">
        <v>8323</v>
      </c>
      <c r="D8880" s="145">
        <v>0</v>
      </c>
      <c r="E8880" s="147">
        <v>43726</v>
      </c>
    </row>
    <row r="8881" spans="1:5" s="7" customFormat="1">
      <c r="A8881" s="7" t="s">
        <v>49</v>
      </c>
      <c r="C8881" s="144" t="s">
        <v>1200</v>
      </c>
      <c r="D8881" s="145">
        <v>220</v>
      </c>
      <c r="E8881" s="147">
        <v>43726</v>
      </c>
    </row>
    <row r="8882" spans="1:5" s="7" customFormat="1">
      <c r="A8882" s="7" t="s">
        <v>49</v>
      </c>
      <c r="C8882" s="144" t="s">
        <v>1204</v>
      </c>
      <c r="D8882" s="145">
        <v>149</v>
      </c>
      <c r="E8882" s="147">
        <v>43726</v>
      </c>
    </row>
    <row r="8883" spans="1:5" s="7" customFormat="1">
      <c r="A8883" s="7" t="s">
        <v>49</v>
      </c>
      <c r="C8883" s="144" t="s">
        <v>1207</v>
      </c>
      <c r="D8883" s="145">
        <v>156</v>
      </c>
      <c r="E8883" s="147">
        <v>43726</v>
      </c>
    </row>
    <row r="8884" spans="1:5" s="7" customFormat="1">
      <c r="A8884" s="7" t="s">
        <v>49</v>
      </c>
      <c r="C8884" s="144" t="s">
        <v>1210</v>
      </c>
      <c r="D8884" s="145">
        <v>642</v>
      </c>
      <c r="E8884" s="147">
        <v>43726</v>
      </c>
    </row>
    <row r="8885" spans="1:5" s="7" customFormat="1">
      <c r="A8885" s="7" t="s">
        <v>49</v>
      </c>
      <c r="C8885" s="144" t="s">
        <v>1213</v>
      </c>
      <c r="D8885" s="145">
        <v>433</v>
      </c>
      <c r="E8885" s="147">
        <v>43726</v>
      </c>
    </row>
    <row r="8886" spans="1:5" s="7" customFormat="1">
      <c r="A8886" s="7" t="s">
        <v>49</v>
      </c>
      <c r="C8886" s="144" t="s">
        <v>1216</v>
      </c>
      <c r="D8886" s="145">
        <v>279</v>
      </c>
      <c r="E8886" s="147">
        <v>43726</v>
      </c>
    </row>
    <row r="8887" spans="1:5" s="7" customFormat="1">
      <c r="A8887" s="7" t="s">
        <v>49</v>
      </c>
      <c r="C8887" s="144" t="s">
        <v>1219</v>
      </c>
      <c r="D8887" s="145">
        <v>655</v>
      </c>
      <c r="E8887" s="147">
        <v>43726</v>
      </c>
    </row>
    <row r="8888" spans="1:5" s="7" customFormat="1">
      <c r="A8888" s="7" t="s">
        <v>49</v>
      </c>
      <c r="C8888" s="144" t="s">
        <v>1222</v>
      </c>
      <c r="D8888" s="145">
        <v>327</v>
      </c>
      <c r="E8888" s="147">
        <v>43726</v>
      </c>
    </row>
    <row r="8889" spans="1:5" s="7" customFormat="1">
      <c r="A8889" s="7" t="s">
        <v>49</v>
      </c>
      <c r="C8889" s="144" t="s">
        <v>1225</v>
      </c>
      <c r="D8889" s="145">
        <v>346</v>
      </c>
      <c r="E8889" s="147">
        <v>43726</v>
      </c>
    </row>
    <row r="8890" spans="1:5" s="7" customFormat="1">
      <c r="A8890" s="7" t="s">
        <v>49</v>
      </c>
      <c r="C8890" s="144" t="s">
        <v>1228</v>
      </c>
      <c r="D8890" s="145">
        <v>149</v>
      </c>
      <c r="E8890" s="147">
        <v>43726</v>
      </c>
    </row>
    <row r="8891" spans="1:5" s="7" customFormat="1">
      <c r="A8891" s="7" t="s">
        <v>49</v>
      </c>
      <c r="C8891" s="144" t="s">
        <v>1232</v>
      </c>
      <c r="D8891" s="145">
        <v>30</v>
      </c>
      <c r="E8891" s="147">
        <v>43726</v>
      </c>
    </row>
    <row r="8892" spans="1:5" s="7" customFormat="1">
      <c r="A8892" s="7" t="s">
        <v>49</v>
      </c>
      <c r="C8892" s="144" t="s">
        <v>1235</v>
      </c>
      <c r="D8892" s="145">
        <v>0</v>
      </c>
      <c r="E8892" s="147">
        <v>43726</v>
      </c>
    </row>
    <row r="8893" spans="1:5" s="7" customFormat="1">
      <c r="A8893" s="7" t="s">
        <v>49</v>
      </c>
      <c r="C8893" s="144" t="s">
        <v>1238</v>
      </c>
      <c r="D8893" s="145">
        <v>548</v>
      </c>
      <c r="E8893" s="147">
        <v>43726</v>
      </c>
    </row>
    <row r="8894" spans="1:5" s="7" customFormat="1">
      <c r="A8894" s="7" t="s">
        <v>49</v>
      </c>
      <c r="C8894" s="144" t="s">
        <v>1241</v>
      </c>
      <c r="D8894" s="145">
        <v>300</v>
      </c>
      <c r="E8894" s="147">
        <v>43726</v>
      </c>
    </row>
    <row r="8895" spans="1:5" s="7" customFormat="1">
      <c r="A8895" s="7" t="s">
        <v>49</v>
      </c>
      <c r="C8895" s="144" t="s">
        <v>1244</v>
      </c>
      <c r="D8895" s="145">
        <v>57</v>
      </c>
      <c r="E8895" s="147">
        <v>43726</v>
      </c>
    </row>
    <row r="8896" spans="1:5" s="7" customFormat="1">
      <c r="A8896" s="7" t="s">
        <v>49</v>
      </c>
      <c r="C8896" s="144" t="s">
        <v>1247</v>
      </c>
      <c r="D8896" s="145">
        <v>159</v>
      </c>
      <c r="E8896" s="147">
        <v>43726</v>
      </c>
    </row>
    <row r="8897" spans="1:5" s="7" customFormat="1">
      <c r="A8897" s="7" t="s">
        <v>49</v>
      </c>
      <c r="C8897" s="144" t="s">
        <v>1250</v>
      </c>
      <c r="D8897" s="145">
        <v>116</v>
      </c>
      <c r="E8897" s="147">
        <v>43726</v>
      </c>
    </row>
    <row r="8898" spans="1:5" s="7" customFormat="1">
      <c r="A8898" s="7" t="s">
        <v>49</v>
      </c>
      <c r="C8898" s="144" t="s">
        <v>1253</v>
      </c>
      <c r="D8898" s="145">
        <v>170</v>
      </c>
      <c r="E8898" s="147">
        <v>43726</v>
      </c>
    </row>
    <row r="8899" spans="1:5" s="7" customFormat="1">
      <c r="A8899" s="7" t="s">
        <v>49</v>
      </c>
      <c r="C8899" s="144" t="s">
        <v>1256</v>
      </c>
      <c r="D8899" s="145">
        <v>358</v>
      </c>
      <c r="E8899" s="147">
        <v>43726</v>
      </c>
    </row>
    <row r="8900" spans="1:5" s="7" customFormat="1">
      <c r="A8900" s="7" t="s">
        <v>49</v>
      </c>
      <c r="C8900" s="144" t="s">
        <v>1259</v>
      </c>
      <c r="D8900" s="145">
        <v>145</v>
      </c>
      <c r="E8900" s="147">
        <v>43726</v>
      </c>
    </row>
    <row r="8901" spans="1:5" s="7" customFormat="1">
      <c r="A8901" s="7" t="s">
        <v>49</v>
      </c>
      <c r="C8901" s="144" t="s">
        <v>1262</v>
      </c>
      <c r="D8901" s="145">
        <v>105</v>
      </c>
      <c r="E8901" s="147">
        <v>43726</v>
      </c>
    </row>
    <row r="8902" spans="1:5" s="7" customFormat="1">
      <c r="A8902" s="7" t="s">
        <v>49</v>
      </c>
      <c r="C8902" s="144" t="s">
        <v>1265</v>
      </c>
      <c r="D8902" s="145">
        <v>18</v>
      </c>
      <c r="E8902" s="147">
        <v>43726</v>
      </c>
    </row>
    <row r="8903" spans="1:5" s="7" customFormat="1">
      <c r="A8903" s="7" t="s">
        <v>49</v>
      </c>
      <c r="C8903" s="144" t="s">
        <v>1269</v>
      </c>
      <c r="D8903" s="145">
        <v>22</v>
      </c>
      <c r="E8903" s="147">
        <v>43726</v>
      </c>
    </row>
    <row r="8904" spans="1:5" s="7" customFormat="1">
      <c r="A8904" s="7" t="s">
        <v>49</v>
      </c>
      <c r="C8904" s="144" t="s">
        <v>1273</v>
      </c>
      <c r="D8904" s="145">
        <v>4</v>
      </c>
      <c r="E8904" s="147">
        <v>43726</v>
      </c>
    </row>
    <row r="8905" spans="1:5" s="7" customFormat="1">
      <c r="A8905" s="7" t="s">
        <v>49</v>
      </c>
      <c r="C8905" s="144" t="s">
        <v>1277</v>
      </c>
      <c r="D8905" s="145">
        <v>252</v>
      </c>
      <c r="E8905" s="147">
        <v>43726</v>
      </c>
    </row>
    <row r="8906" spans="1:5" s="7" customFormat="1">
      <c r="A8906" s="7" t="s">
        <v>49</v>
      </c>
      <c r="C8906" s="144" t="s">
        <v>1381</v>
      </c>
      <c r="D8906" s="145">
        <v>0</v>
      </c>
      <c r="E8906" s="147">
        <v>43726</v>
      </c>
    </row>
    <row r="8907" spans="1:5" s="7" customFormat="1">
      <c r="A8907" s="7" t="s">
        <v>49</v>
      </c>
      <c r="C8907" s="144" t="s">
        <v>1384</v>
      </c>
      <c r="D8907" s="145">
        <v>55</v>
      </c>
      <c r="E8907" s="147">
        <v>43726</v>
      </c>
    </row>
    <row r="8908" spans="1:5" s="7" customFormat="1">
      <c r="A8908" s="7" t="s">
        <v>49</v>
      </c>
      <c r="C8908" s="144" t="s">
        <v>1280</v>
      </c>
      <c r="D8908" s="145">
        <v>2</v>
      </c>
      <c r="E8908" s="147">
        <v>43726</v>
      </c>
    </row>
    <row r="8909" spans="1:5" s="7" customFormat="1">
      <c r="A8909" s="7" t="s">
        <v>49</v>
      </c>
      <c r="C8909" s="144" t="s">
        <v>5874</v>
      </c>
      <c r="D8909" s="145">
        <v>0</v>
      </c>
      <c r="E8909" s="147">
        <v>43726</v>
      </c>
    </row>
    <row r="8910" spans="1:5" s="7" customFormat="1">
      <c r="A8910" s="7" t="s">
        <v>49</v>
      </c>
      <c r="C8910" s="144" t="s">
        <v>1284</v>
      </c>
      <c r="D8910" s="145">
        <v>2</v>
      </c>
      <c r="E8910" s="147">
        <v>43726</v>
      </c>
    </row>
    <row r="8911" spans="1:5" s="7" customFormat="1">
      <c r="A8911" s="7" t="s">
        <v>49</v>
      </c>
      <c r="C8911" s="144" t="s">
        <v>1287</v>
      </c>
      <c r="D8911" s="145">
        <v>0</v>
      </c>
      <c r="E8911" s="147">
        <v>43726</v>
      </c>
    </row>
    <row r="8912" spans="1:5" s="7" customFormat="1">
      <c r="A8912" s="7" t="s">
        <v>49</v>
      </c>
      <c r="C8912" s="144" t="s">
        <v>5760</v>
      </c>
      <c r="D8912" s="145">
        <v>2</v>
      </c>
      <c r="E8912" s="147">
        <v>43726</v>
      </c>
    </row>
    <row r="8913" spans="1:5" s="7" customFormat="1">
      <c r="A8913" s="7" t="s">
        <v>49</v>
      </c>
      <c r="C8913" s="144" t="s">
        <v>5764</v>
      </c>
      <c r="D8913" s="145">
        <v>0</v>
      </c>
      <c r="E8913" s="147">
        <v>43726</v>
      </c>
    </row>
    <row r="8914" spans="1:5" s="7" customFormat="1">
      <c r="A8914" s="7" t="s">
        <v>49</v>
      </c>
      <c r="C8914" s="144" t="s">
        <v>5767</v>
      </c>
      <c r="D8914" s="145">
        <v>0</v>
      </c>
      <c r="E8914" s="147">
        <v>43726</v>
      </c>
    </row>
    <row r="8915" spans="1:5" s="7" customFormat="1">
      <c r="A8915" s="7" t="s">
        <v>49</v>
      </c>
      <c r="C8915" s="144" t="s">
        <v>5769</v>
      </c>
      <c r="D8915" s="145">
        <v>0</v>
      </c>
      <c r="E8915" s="147">
        <v>43726</v>
      </c>
    </row>
    <row r="8916" spans="1:5" s="7" customFormat="1">
      <c r="A8916" s="7" t="s">
        <v>49</v>
      </c>
      <c r="C8916" s="144" t="s">
        <v>5771</v>
      </c>
      <c r="D8916" s="145">
        <v>0</v>
      </c>
      <c r="E8916" s="147">
        <v>43726</v>
      </c>
    </row>
    <row r="8917" spans="1:5" s="7" customFormat="1">
      <c r="A8917" s="7" t="s">
        <v>49</v>
      </c>
      <c r="C8917" s="144" t="s">
        <v>1387</v>
      </c>
      <c r="D8917" s="145">
        <v>137</v>
      </c>
      <c r="E8917" s="147">
        <v>43726</v>
      </c>
    </row>
    <row r="8918" spans="1:5" s="7" customFormat="1">
      <c r="A8918" s="7" t="s">
        <v>49</v>
      </c>
      <c r="C8918" s="144" t="s">
        <v>1339</v>
      </c>
      <c r="D8918" s="145">
        <v>37</v>
      </c>
      <c r="E8918" s="147">
        <v>43726</v>
      </c>
    </row>
    <row r="8919" spans="1:5" s="7" customFormat="1">
      <c r="A8919" s="7" t="s">
        <v>49</v>
      </c>
      <c r="C8919" s="144" t="s">
        <v>1342</v>
      </c>
      <c r="D8919" s="145">
        <v>28</v>
      </c>
      <c r="E8919" s="147">
        <v>43726</v>
      </c>
    </row>
    <row r="8920" spans="1:5" s="7" customFormat="1">
      <c r="A8920" s="7" t="s">
        <v>49</v>
      </c>
      <c r="C8920" s="144" t="s">
        <v>1345</v>
      </c>
      <c r="D8920" s="145">
        <v>0</v>
      </c>
      <c r="E8920" s="147">
        <v>43726</v>
      </c>
    </row>
    <row r="8921" spans="1:5" s="7" customFormat="1">
      <c r="A8921" s="7" t="s">
        <v>49</v>
      </c>
      <c r="C8921" s="144" t="s">
        <v>1348</v>
      </c>
      <c r="D8921" s="145">
        <v>4</v>
      </c>
      <c r="E8921" s="147">
        <v>43726</v>
      </c>
    </row>
    <row r="8922" spans="1:5" s="7" customFormat="1">
      <c r="A8922" s="7" t="s">
        <v>49</v>
      </c>
      <c r="C8922" s="144" t="s">
        <v>1351</v>
      </c>
      <c r="D8922" s="145">
        <v>0</v>
      </c>
      <c r="E8922" s="147">
        <v>43726</v>
      </c>
    </row>
    <row r="8923" spans="1:5" s="7" customFormat="1">
      <c r="A8923" s="7" t="s">
        <v>49</v>
      </c>
      <c r="C8923" s="144" t="s">
        <v>1354</v>
      </c>
      <c r="D8923" s="145">
        <v>18</v>
      </c>
      <c r="E8923" s="147">
        <v>43726</v>
      </c>
    </row>
    <row r="8924" spans="1:5" s="7" customFormat="1">
      <c r="A8924" s="7" t="s">
        <v>49</v>
      </c>
      <c r="C8924" s="144" t="s">
        <v>3745</v>
      </c>
      <c r="D8924" s="145">
        <v>51</v>
      </c>
      <c r="E8924" s="147">
        <v>43726</v>
      </c>
    </row>
    <row r="8925" spans="1:5" s="7" customFormat="1">
      <c r="A8925" s="7" t="s">
        <v>49</v>
      </c>
      <c r="C8925" s="144" t="s">
        <v>1290</v>
      </c>
      <c r="D8925" s="145">
        <v>3</v>
      </c>
      <c r="E8925" s="147">
        <v>43726</v>
      </c>
    </row>
    <row r="8926" spans="1:5" s="7" customFormat="1">
      <c r="A8926" s="7" t="s">
        <v>49</v>
      </c>
      <c r="C8926" s="144" t="s">
        <v>5363</v>
      </c>
      <c r="D8926" s="145">
        <v>0</v>
      </c>
      <c r="E8926" s="147">
        <v>43726</v>
      </c>
    </row>
    <row r="8927" spans="1:5" s="7" customFormat="1">
      <c r="A8927" s="7" t="s">
        <v>49</v>
      </c>
      <c r="C8927" s="144" t="s">
        <v>5569</v>
      </c>
      <c r="D8927" s="145">
        <v>0</v>
      </c>
      <c r="E8927" s="147">
        <v>43726</v>
      </c>
    </row>
    <row r="8928" spans="1:5" s="7" customFormat="1">
      <c r="A8928" s="7" t="s">
        <v>49</v>
      </c>
      <c r="C8928" s="144" t="s">
        <v>5572</v>
      </c>
      <c r="D8928" s="145">
        <v>0</v>
      </c>
      <c r="E8928" s="147">
        <v>43726</v>
      </c>
    </row>
    <row r="8929" spans="1:5" s="7" customFormat="1">
      <c r="A8929" s="7" t="s">
        <v>49</v>
      </c>
      <c r="C8929" s="144" t="s">
        <v>5574</v>
      </c>
      <c r="D8929" s="145">
        <v>0</v>
      </c>
      <c r="E8929" s="147">
        <v>43726</v>
      </c>
    </row>
    <row r="8930" spans="1:5" s="7" customFormat="1">
      <c r="A8930" s="7" t="s">
        <v>49</v>
      </c>
      <c r="C8930" s="144" t="s">
        <v>9179</v>
      </c>
      <c r="D8930" s="145">
        <v>0</v>
      </c>
      <c r="E8930" s="147">
        <v>43726</v>
      </c>
    </row>
    <row r="8931" spans="1:5" s="7" customFormat="1">
      <c r="A8931" s="7" t="s">
        <v>49</v>
      </c>
      <c r="C8931" s="144" t="s">
        <v>970</v>
      </c>
      <c r="D8931" s="145">
        <v>0</v>
      </c>
      <c r="E8931" s="147">
        <v>43726</v>
      </c>
    </row>
    <row r="8932" spans="1:5" s="7" customFormat="1">
      <c r="A8932" s="7" t="s">
        <v>49</v>
      </c>
      <c r="C8932" s="144" t="s">
        <v>973</v>
      </c>
      <c r="D8932" s="145">
        <v>241</v>
      </c>
      <c r="E8932" s="147">
        <v>43726</v>
      </c>
    </row>
    <row r="8933" spans="1:5" s="7" customFormat="1">
      <c r="A8933" s="7" t="s">
        <v>49</v>
      </c>
      <c r="C8933" s="144" t="s">
        <v>976</v>
      </c>
      <c r="D8933" s="145">
        <v>177</v>
      </c>
      <c r="E8933" s="147">
        <v>43726</v>
      </c>
    </row>
    <row r="8934" spans="1:5" s="7" customFormat="1">
      <c r="A8934" s="7" t="s">
        <v>49</v>
      </c>
      <c r="C8934" s="144" t="s">
        <v>979</v>
      </c>
      <c r="D8934" s="145">
        <v>69</v>
      </c>
      <c r="E8934" s="147">
        <v>43726</v>
      </c>
    </row>
    <row r="8935" spans="1:5" s="7" customFormat="1">
      <c r="A8935" s="7" t="s">
        <v>49</v>
      </c>
      <c r="C8935" s="144" t="s">
        <v>983</v>
      </c>
      <c r="D8935" s="145">
        <v>69</v>
      </c>
      <c r="E8935" s="147">
        <v>43726</v>
      </c>
    </row>
    <row r="8936" spans="1:5" s="7" customFormat="1">
      <c r="A8936" s="7" t="s">
        <v>49</v>
      </c>
      <c r="C8936" s="144" t="s">
        <v>986</v>
      </c>
      <c r="D8936" s="145">
        <v>140</v>
      </c>
      <c r="E8936" s="147">
        <v>43726</v>
      </c>
    </row>
    <row r="8937" spans="1:5" s="7" customFormat="1">
      <c r="A8937" s="7" t="s">
        <v>49</v>
      </c>
      <c r="C8937" s="144" t="s">
        <v>724</v>
      </c>
      <c r="D8937" s="145">
        <v>2</v>
      </c>
      <c r="E8937" s="147">
        <v>43726</v>
      </c>
    </row>
    <row r="8938" spans="1:5" s="7" customFormat="1">
      <c r="A8938" s="7" t="s">
        <v>49</v>
      </c>
      <c r="C8938" s="144" t="s">
        <v>5777</v>
      </c>
      <c r="D8938" s="145">
        <v>21</v>
      </c>
      <c r="E8938" s="147">
        <v>43726</v>
      </c>
    </row>
    <row r="8939" spans="1:5" s="7" customFormat="1">
      <c r="A8939" s="7" t="s">
        <v>49</v>
      </c>
      <c r="C8939" s="144" t="s">
        <v>5779</v>
      </c>
      <c r="D8939" s="145">
        <v>0</v>
      </c>
      <c r="E8939" s="147">
        <v>43726</v>
      </c>
    </row>
    <row r="8940" spans="1:5" s="7" customFormat="1">
      <c r="A8940" s="7" t="s">
        <v>49</v>
      </c>
      <c r="C8940" s="144" t="s">
        <v>989</v>
      </c>
      <c r="D8940" s="145">
        <v>125</v>
      </c>
      <c r="E8940" s="147">
        <v>43726</v>
      </c>
    </row>
    <row r="8941" spans="1:5" s="7" customFormat="1">
      <c r="A8941" s="7" t="s">
        <v>49</v>
      </c>
      <c r="C8941" s="144" t="s">
        <v>1293</v>
      </c>
      <c r="D8941" s="145">
        <v>55</v>
      </c>
      <c r="E8941" s="147">
        <v>43726</v>
      </c>
    </row>
    <row r="8942" spans="1:5" s="7" customFormat="1">
      <c r="A8942" s="7" t="s">
        <v>49</v>
      </c>
      <c r="C8942" s="144" t="s">
        <v>3746</v>
      </c>
      <c r="D8942" s="145">
        <v>48</v>
      </c>
      <c r="E8942" s="147">
        <v>43726</v>
      </c>
    </row>
    <row r="8943" spans="1:5" s="7" customFormat="1">
      <c r="A8943" s="7" t="s">
        <v>49</v>
      </c>
      <c r="C8943" s="144" t="s">
        <v>1298</v>
      </c>
      <c r="D8943" s="145">
        <v>118</v>
      </c>
      <c r="E8943" s="147">
        <v>43726</v>
      </c>
    </row>
    <row r="8944" spans="1:5" s="7" customFormat="1">
      <c r="A8944" s="7" t="s">
        <v>49</v>
      </c>
      <c r="C8944" s="144" t="s">
        <v>1302</v>
      </c>
      <c r="D8944" s="145">
        <v>236</v>
      </c>
      <c r="E8944" s="147">
        <v>43726</v>
      </c>
    </row>
    <row r="8945" spans="1:5" s="7" customFormat="1">
      <c r="A8945" s="7" t="s">
        <v>49</v>
      </c>
      <c r="C8945" s="144" t="s">
        <v>1305</v>
      </c>
      <c r="D8945" s="145">
        <v>38</v>
      </c>
      <c r="E8945" s="147">
        <v>43726</v>
      </c>
    </row>
    <row r="8946" spans="1:5" s="7" customFormat="1">
      <c r="A8946" s="7" t="s">
        <v>49</v>
      </c>
      <c r="C8946" s="144" t="s">
        <v>993</v>
      </c>
      <c r="D8946" s="145">
        <v>0</v>
      </c>
      <c r="E8946" s="147">
        <v>43726</v>
      </c>
    </row>
    <row r="8947" spans="1:5" s="7" customFormat="1">
      <c r="A8947" s="7" t="s">
        <v>49</v>
      </c>
      <c r="C8947" s="144" t="s">
        <v>5592</v>
      </c>
      <c r="D8947" s="145">
        <v>0</v>
      </c>
      <c r="E8947" s="147">
        <v>43726</v>
      </c>
    </row>
    <row r="8948" spans="1:5" s="7" customFormat="1">
      <c r="A8948" s="7" t="s">
        <v>49</v>
      </c>
      <c r="C8948" s="144" t="s">
        <v>1391</v>
      </c>
      <c r="D8948" s="145">
        <v>16</v>
      </c>
      <c r="E8948" s="147">
        <v>43726</v>
      </c>
    </row>
    <row r="8949" spans="1:5" s="7" customFormat="1">
      <c r="A8949" s="7" t="s">
        <v>49</v>
      </c>
      <c r="C8949" s="144" t="s">
        <v>1396</v>
      </c>
      <c r="D8949" s="145">
        <v>20</v>
      </c>
      <c r="E8949" s="147">
        <v>43726</v>
      </c>
    </row>
    <row r="8950" spans="1:5" s="7" customFormat="1">
      <c r="A8950" s="7" t="s">
        <v>49</v>
      </c>
      <c r="C8950" s="144" t="s">
        <v>5884</v>
      </c>
      <c r="D8950" s="145">
        <v>12</v>
      </c>
      <c r="E8950" s="147">
        <v>43726</v>
      </c>
    </row>
    <row r="8951" spans="1:5" s="7" customFormat="1">
      <c r="A8951" s="7" t="s">
        <v>49</v>
      </c>
      <c r="C8951" s="144" t="s">
        <v>5886</v>
      </c>
      <c r="D8951" s="145">
        <v>4</v>
      </c>
      <c r="E8951" s="147">
        <v>43726</v>
      </c>
    </row>
    <row r="8952" spans="1:5" s="7" customFormat="1">
      <c r="A8952" s="7" t="s">
        <v>49</v>
      </c>
      <c r="C8952" s="144" t="s">
        <v>1309</v>
      </c>
      <c r="D8952" s="145">
        <v>69</v>
      </c>
      <c r="E8952" s="147">
        <v>43726</v>
      </c>
    </row>
    <row r="8953" spans="1:5" s="7" customFormat="1">
      <c r="A8953" s="7" t="s">
        <v>49</v>
      </c>
      <c r="C8953" s="144" t="s">
        <v>1312</v>
      </c>
      <c r="D8953" s="145">
        <v>48</v>
      </c>
      <c r="E8953" s="147">
        <v>43726</v>
      </c>
    </row>
    <row r="8954" spans="1:5" s="7" customFormat="1">
      <c r="A8954" s="7" t="s">
        <v>49</v>
      </c>
      <c r="C8954" s="144" t="s">
        <v>536</v>
      </c>
      <c r="D8954" s="145">
        <v>1</v>
      </c>
      <c r="E8954" s="147">
        <v>43726</v>
      </c>
    </row>
    <row r="8955" spans="1:5" s="7" customFormat="1">
      <c r="A8955" s="7" t="s">
        <v>49</v>
      </c>
      <c r="C8955" s="144" t="s">
        <v>541</v>
      </c>
      <c r="D8955" s="145">
        <v>0</v>
      </c>
      <c r="E8955" s="147">
        <v>43726</v>
      </c>
    </row>
    <row r="8956" spans="1:5" s="7" customFormat="1">
      <c r="A8956" s="7" t="s">
        <v>49</v>
      </c>
      <c r="C8956" s="144" t="s">
        <v>604</v>
      </c>
      <c r="D8956" s="145">
        <v>0</v>
      </c>
      <c r="E8956" s="147">
        <v>43726</v>
      </c>
    </row>
    <row r="8957" spans="1:5" s="7" customFormat="1">
      <c r="A8957" s="7" t="s">
        <v>49</v>
      </c>
      <c r="C8957" s="144" t="s">
        <v>609</v>
      </c>
      <c r="D8957" s="145">
        <v>5</v>
      </c>
      <c r="E8957" s="147">
        <v>43726</v>
      </c>
    </row>
    <row r="8958" spans="1:5" s="7" customFormat="1">
      <c r="A8958" s="7" t="s">
        <v>49</v>
      </c>
      <c r="C8958" s="144" t="s">
        <v>612</v>
      </c>
      <c r="D8958" s="145">
        <v>4</v>
      </c>
      <c r="E8958" s="147">
        <v>43726</v>
      </c>
    </row>
    <row r="8959" spans="1:5" s="7" customFormat="1">
      <c r="A8959" s="7" t="s">
        <v>49</v>
      </c>
      <c r="C8959" s="144" t="s">
        <v>617</v>
      </c>
      <c r="D8959" s="145">
        <v>0</v>
      </c>
      <c r="E8959" s="147">
        <v>43726</v>
      </c>
    </row>
    <row r="8960" spans="1:5" s="7" customFormat="1">
      <c r="A8960" s="7" t="s">
        <v>49</v>
      </c>
      <c r="C8960" s="144" t="s">
        <v>620</v>
      </c>
      <c r="D8960" s="145">
        <v>1</v>
      </c>
      <c r="E8960" s="147">
        <v>43726</v>
      </c>
    </row>
    <row r="8961" spans="1:5" s="7" customFormat="1">
      <c r="A8961" s="7" t="s">
        <v>49</v>
      </c>
      <c r="C8961" s="144" t="s">
        <v>624</v>
      </c>
      <c r="D8961" s="145">
        <v>39</v>
      </c>
      <c r="E8961" s="147">
        <v>43726</v>
      </c>
    </row>
    <row r="8962" spans="1:5" s="7" customFormat="1">
      <c r="A8962" s="7" t="s">
        <v>49</v>
      </c>
      <c r="C8962" s="144" t="s">
        <v>633</v>
      </c>
      <c r="D8962" s="145">
        <v>14</v>
      </c>
      <c r="E8962" s="147">
        <v>43726</v>
      </c>
    </row>
    <row r="8963" spans="1:5" s="7" customFormat="1">
      <c r="A8963" s="7" t="s">
        <v>49</v>
      </c>
      <c r="C8963" s="144" t="s">
        <v>636</v>
      </c>
      <c r="D8963" s="145">
        <v>0</v>
      </c>
      <c r="E8963" s="147">
        <v>43726</v>
      </c>
    </row>
    <row r="8964" spans="1:5" s="7" customFormat="1">
      <c r="A8964" s="7" t="s">
        <v>49</v>
      </c>
      <c r="C8964" s="144" t="s">
        <v>640</v>
      </c>
      <c r="D8964" s="145">
        <v>3</v>
      </c>
      <c r="E8964" s="147">
        <v>43726</v>
      </c>
    </row>
    <row r="8965" spans="1:5" s="7" customFormat="1">
      <c r="A8965" s="7" t="s">
        <v>49</v>
      </c>
      <c r="C8965" s="144" t="s">
        <v>649</v>
      </c>
      <c r="D8965" s="145">
        <v>2</v>
      </c>
      <c r="E8965" s="147">
        <v>43726</v>
      </c>
    </row>
    <row r="8966" spans="1:5" s="7" customFormat="1">
      <c r="A8966" s="7" t="s">
        <v>49</v>
      </c>
      <c r="C8966" s="144" t="s">
        <v>78</v>
      </c>
      <c r="D8966" s="145">
        <v>53</v>
      </c>
      <c r="E8966" s="147">
        <v>43726</v>
      </c>
    </row>
    <row r="8967" spans="1:5" s="7" customFormat="1">
      <c r="A8967" s="7" t="s">
        <v>49</v>
      </c>
      <c r="C8967" s="144" t="s">
        <v>82</v>
      </c>
      <c r="D8967" s="145">
        <v>111768</v>
      </c>
      <c r="E8967" s="147">
        <v>43726</v>
      </c>
    </row>
    <row r="8968" spans="1:5" s="7" customFormat="1">
      <c r="A8968" s="7" t="s">
        <v>49</v>
      </c>
      <c r="C8968" s="144" t="s">
        <v>112</v>
      </c>
      <c r="D8968" s="145">
        <v>82</v>
      </c>
      <c r="E8968" s="147">
        <v>43726</v>
      </c>
    </row>
    <row r="8969" spans="1:5" s="7" customFormat="1">
      <c r="A8969" s="7" t="s">
        <v>49</v>
      </c>
      <c r="C8969" s="144" t="s">
        <v>4770</v>
      </c>
      <c r="D8969" s="145">
        <v>3</v>
      </c>
      <c r="E8969" s="147">
        <v>43726</v>
      </c>
    </row>
    <row r="8970" spans="1:5" s="7" customFormat="1">
      <c r="A8970" s="7" t="s">
        <v>49</v>
      </c>
      <c r="C8970" s="144" t="s">
        <v>4772</v>
      </c>
      <c r="D8970" s="145">
        <v>11</v>
      </c>
      <c r="E8970" s="147">
        <v>43726</v>
      </c>
    </row>
    <row r="8971" spans="1:5" s="7" customFormat="1">
      <c r="A8971" s="7" t="s">
        <v>49</v>
      </c>
      <c r="C8971" s="144" t="s">
        <v>85</v>
      </c>
      <c r="D8971" s="145">
        <v>3959</v>
      </c>
      <c r="E8971" s="147">
        <v>43726</v>
      </c>
    </row>
    <row r="8972" spans="1:5" s="7" customFormat="1">
      <c r="A8972" s="7" t="s">
        <v>49</v>
      </c>
      <c r="C8972" s="144" t="s">
        <v>88</v>
      </c>
      <c r="D8972" s="145">
        <v>0</v>
      </c>
      <c r="E8972" s="147">
        <v>43726</v>
      </c>
    </row>
    <row r="8973" spans="1:5" s="7" customFormat="1">
      <c r="A8973" s="7" t="s">
        <v>49</v>
      </c>
      <c r="C8973" s="144" t="s">
        <v>91</v>
      </c>
      <c r="D8973" s="145">
        <v>1638</v>
      </c>
      <c r="E8973" s="147">
        <v>43726</v>
      </c>
    </row>
    <row r="8974" spans="1:5" s="7" customFormat="1">
      <c r="A8974" s="7" t="s">
        <v>49</v>
      </c>
      <c r="C8974" s="144" t="s">
        <v>94</v>
      </c>
      <c r="D8974" s="145">
        <v>146</v>
      </c>
      <c r="E8974" s="147">
        <v>43726</v>
      </c>
    </row>
    <row r="8975" spans="1:5" s="7" customFormat="1">
      <c r="A8975" s="7" t="s">
        <v>49</v>
      </c>
      <c r="C8975" s="144" t="s">
        <v>97</v>
      </c>
      <c r="D8975" s="145">
        <v>0</v>
      </c>
      <c r="E8975" s="147">
        <v>43726</v>
      </c>
    </row>
    <row r="8976" spans="1:5" s="7" customFormat="1">
      <c r="A8976" s="7" t="s">
        <v>49</v>
      </c>
      <c r="C8976" s="144" t="s">
        <v>99</v>
      </c>
      <c r="D8976" s="145">
        <v>398</v>
      </c>
      <c r="E8976" s="147">
        <v>43726</v>
      </c>
    </row>
    <row r="8977" spans="1:5" s="7" customFormat="1">
      <c r="A8977" s="7" t="s">
        <v>49</v>
      </c>
      <c r="C8977" s="144" t="s">
        <v>9180</v>
      </c>
      <c r="D8977" s="145">
        <v>0</v>
      </c>
      <c r="E8977" s="147">
        <v>43726</v>
      </c>
    </row>
    <row r="8978" spans="1:5" s="7" customFormat="1">
      <c r="A8978" s="7" t="s">
        <v>49</v>
      </c>
      <c r="C8978" s="144" t="s">
        <v>4970</v>
      </c>
      <c r="D8978" s="145">
        <v>8000</v>
      </c>
      <c r="E8978" s="147">
        <v>43726</v>
      </c>
    </row>
    <row r="8979" spans="1:5" s="7" customFormat="1">
      <c r="A8979" s="7" t="s">
        <v>49</v>
      </c>
      <c r="C8979" s="144" t="s">
        <v>4764</v>
      </c>
      <c r="D8979" s="145">
        <v>840</v>
      </c>
      <c r="E8979" s="147">
        <v>43726</v>
      </c>
    </row>
    <row r="8980" spans="1:5" s="7" customFormat="1">
      <c r="A8980" s="7" t="s">
        <v>49</v>
      </c>
      <c r="C8980" s="144" t="s">
        <v>102</v>
      </c>
      <c r="D8980" s="145">
        <v>4735</v>
      </c>
      <c r="E8980" s="147">
        <v>43726</v>
      </c>
    </row>
    <row r="8981" spans="1:5" s="7" customFormat="1">
      <c r="A8981" s="7" t="s">
        <v>49</v>
      </c>
      <c r="C8981" s="144" t="s">
        <v>4756</v>
      </c>
      <c r="D8981" s="145">
        <v>1520</v>
      </c>
      <c r="E8981" s="147">
        <v>43726</v>
      </c>
    </row>
    <row r="8982" spans="1:5" s="7" customFormat="1">
      <c r="A8982" s="7" t="s">
        <v>49</v>
      </c>
      <c r="C8982" s="144" t="s">
        <v>106</v>
      </c>
      <c r="D8982" s="145">
        <v>13166</v>
      </c>
      <c r="E8982" s="147">
        <v>43726</v>
      </c>
    </row>
    <row r="8983" spans="1:5" s="7" customFormat="1">
      <c r="A8983" s="7" t="s">
        <v>49</v>
      </c>
      <c r="C8983" s="144" t="s">
        <v>4767</v>
      </c>
      <c r="D8983" s="145">
        <v>4369</v>
      </c>
      <c r="E8983" s="147">
        <v>43726</v>
      </c>
    </row>
    <row r="8984" spans="1:5" s="7" customFormat="1">
      <c r="A8984" s="7" t="s">
        <v>49</v>
      </c>
      <c r="C8984" s="144" t="s">
        <v>109</v>
      </c>
      <c r="D8984" s="145">
        <v>576</v>
      </c>
      <c r="E8984" s="147">
        <v>43726</v>
      </c>
    </row>
    <row r="8985" spans="1:5" s="7" customFormat="1">
      <c r="A8985" s="7" t="s">
        <v>49</v>
      </c>
      <c r="C8985" s="144" t="s">
        <v>4974</v>
      </c>
      <c r="D8985" s="145">
        <v>186</v>
      </c>
      <c r="E8985" s="147">
        <v>43726</v>
      </c>
    </row>
    <row r="8986" spans="1:5" s="7" customFormat="1">
      <c r="A8986" s="7" t="s">
        <v>49</v>
      </c>
      <c r="C8986" s="144" t="s">
        <v>349</v>
      </c>
      <c r="D8986" s="145">
        <v>1</v>
      </c>
      <c r="E8986" s="147">
        <v>43726</v>
      </c>
    </row>
    <row r="8987" spans="1:5" s="7" customFormat="1">
      <c r="A8987" s="7" t="s">
        <v>49</v>
      </c>
      <c r="C8987" s="144" t="s">
        <v>351</v>
      </c>
      <c r="D8987" s="145">
        <v>2</v>
      </c>
      <c r="E8987" s="147">
        <v>43726</v>
      </c>
    </row>
    <row r="8988" spans="1:5" s="7" customFormat="1">
      <c r="A8988" s="7" t="s">
        <v>49</v>
      </c>
      <c r="C8988" s="144" t="s">
        <v>354</v>
      </c>
      <c r="D8988" s="145">
        <v>1</v>
      </c>
      <c r="E8988" s="147">
        <v>43726</v>
      </c>
    </row>
    <row r="8989" spans="1:5" s="7" customFormat="1">
      <c r="A8989" s="7" t="s">
        <v>49</v>
      </c>
      <c r="C8989" s="144" t="s">
        <v>357</v>
      </c>
      <c r="D8989" s="145">
        <v>0</v>
      </c>
      <c r="E8989" s="147">
        <v>43726</v>
      </c>
    </row>
    <row r="8990" spans="1:5" s="7" customFormat="1">
      <c r="A8990" s="7" t="s">
        <v>49</v>
      </c>
      <c r="C8990" s="144" t="s">
        <v>360</v>
      </c>
      <c r="D8990" s="145">
        <v>11</v>
      </c>
      <c r="E8990" s="147">
        <v>43726</v>
      </c>
    </row>
    <row r="8991" spans="1:5" s="7" customFormat="1">
      <c r="A8991" s="7" t="s">
        <v>49</v>
      </c>
      <c r="C8991" s="144" t="s">
        <v>4774</v>
      </c>
      <c r="D8991" s="145">
        <v>58</v>
      </c>
      <c r="E8991" s="147">
        <v>43726</v>
      </c>
    </row>
    <row r="8992" spans="1:5" s="7" customFormat="1">
      <c r="A8992" s="7" t="s">
        <v>49</v>
      </c>
      <c r="C8992" s="144" t="s">
        <v>363</v>
      </c>
      <c r="D8992" s="145">
        <v>11</v>
      </c>
      <c r="E8992" s="147">
        <v>43726</v>
      </c>
    </row>
    <row r="8993" spans="1:5" s="7" customFormat="1">
      <c r="A8993" s="7" t="s">
        <v>49</v>
      </c>
      <c r="C8993" s="144" t="s">
        <v>118</v>
      </c>
      <c r="D8993" s="145">
        <v>376</v>
      </c>
      <c r="E8993" s="147">
        <v>43726</v>
      </c>
    </row>
    <row r="8994" spans="1:5" s="7" customFormat="1">
      <c r="A8994" s="7" t="s">
        <v>49</v>
      </c>
      <c r="C8994" s="144" t="s">
        <v>121</v>
      </c>
      <c r="D8994" s="145">
        <v>1008</v>
      </c>
      <c r="E8994" s="147">
        <v>43726</v>
      </c>
    </row>
    <row r="8995" spans="1:5" s="7" customFormat="1">
      <c r="A8995" s="7" t="s">
        <v>49</v>
      </c>
      <c r="C8995" s="144" t="s">
        <v>123</v>
      </c>
      <c r="D8995" s="145">
        <v>312</v>
      </c>
      <c r="E8995" s="147">
        <v>43726</v>
      </c>
    </row>
    <row r="8996" spans="1:5" s="7" customFormat="1">
      <c r="A8996" s="7" t="s">
        <v>49</v>
      </c>
      <c r="C8996" s="144" t="s">
        <v>4777</v>
      </c>
      <c r="D8996" s="145">
        <v>12</v>
      </c>
      <c r="E8996" s="147">
        <v>43726</v>
      </c>
    </row>
    <row r="8997" spans="1:5" s="7" customFormat="1">
      <c r="A8997" s="7" t="s">
        <v>49</v>
      </c>
      <c r="C8997" s="144" t="s">
        <v>368</v>
      </c>
      <c r="D8997" s="145">
        <v>60</v>
      </c>
      <c r="E8997" s="147">
        <v>43726</v>
      </c>
    </row>
    <row r="8998" spans="1:5" s="7" customFormat="1">
      <c r="A8998" s="7" t="s">
        <v>49</v>
      </c>
      <c r="C8998" s="144" t="s">
        <v>4978</v>
      </c>
      <c r="D8998" s="145">
        <v>324</v>
      </c>
      <c r="E8998" s="147">
        <v>43726</v>
      </c>
    </row>
    <row r="8999" spans="1:5" s="7" customFormat="1">
      <c r="A8999" s="7" t="s">
        <v>49</v>
      </c>
      <c r="C8999" s="144" t="s">
        <v>370</v>
      </c>
      <c r="D8999" s="145">
        <v>161</v>
      </c>
      <c r="E8999" s="147">
        <v>43726</v>
      </c>
    </row>
    <row r="9000" spans="1:5" s="7" customFormat="1">
      <c r="A9000" s="7" t="s">
        <v>49</v>
      </c>
      <c r="C9000" s="144" t="s">
        <v>372</v>
      </c>
      <c r="D9000" s="145">
        <v>69</v>
      </c>
      <c r="E9000" s="147">
        <v>43726</v>
      </c>
    </row>
    <row r="9001" spans="1:5" s="7" customFormat="1">
      <c r="A9001" s="7" t="s">
        <v>49</v>
      </c>
      <c r="C9001" s="144" t="s">
        <v>3747</v>
      </c>
      <c r="D9001" s="145">
        <v>221</v>
      </c>
      <c r="E9001" s="147">
        <v>43726</v>
      </c>
    </row>
    <row r="9002" spans="1:5" s="7" customFormat="1">
      <c r="A9002" s="7" t="s">
        <v>49</v>
      </c>
      <c r="C9002" s="144" t="s">
        <v>3748</v>
      </c>
      <c r="D9002" s="145">
        <v>1696</v>
      </c>
      <c r="E9002" s="147">
        <v>43726</v>
      </c>
    </row>
    <row r="9003" spans="1:5" s="7" customFormat="1">
      <c r="A9003" s="7" t="s">
        <v>49</v>
      </c>
      <c r="C9003" s="144" t="s">
        <v>3749</v>
      </c>
      <c r="D9003" s="145">
        <v>400</v>
      </c>
      <c r="E9003" s="147">
        <v>43726</v>
      </c>
    </row>
    <row r="9004" spans="1:5" s="7" customFormat="1">
      <c r="A9004" s="7" t="s">
        <v>49</v>
      </c>
      <c r="C9004" s="144" t="s">
        <v>3750</v>
      </c>
      <c r="D9004" s="145">
        <v>1</v>
      </c>
      <c r="E9004" s="147">
        <v>43726</v>
      </c>
    </row>
    <row r="9005" spans="1:5" s="7" customFormat="1">
      <c r="A9005" s="7" t="s">
        <v>49</v>
      </c>
      <c r="C9005" s="144" t="s">
        <v>3751</v>
      </c>
      <c r="D9005" s="145">
        <v>847</v>
      </c>
      <c r="E9005" s="147">
        <v>43726</v>
      </c>
    </row>
    <row r="9006" spans="1:5" s="7" customFormat="1">
      <c r="A9006" s="7" t="s">
        <v>49</v>
      </c>
      <c r="C9006" s="144" t="s">
        <v>261</v>
      </c>
      <c r="D9006" s="145">
        <v>21761</v>
      </c>
      <c r="E9006" s="147">
        <v>43726</v>
      </c>
    </row>
    <row r="9007" spans="1:5" s="7" customFormat="1">
      <c r="A9007" s="7" t="s">
        <v>49</v>
      </c>
      <c r="C9007" s="144" t="s">
        <v>264</v>
      </c>
      <c r="D9007" s="145">
        <v>13640</v>
      </c>
      <c r="E9007" s="147">
        <v>43726</v>
      </c>
    </row>
    <row r="9008" spans="1:5" s="7" customFormat="1">
      <c r="A9008" s="7" t="s">
        <v>49</v>
      </c>
      <c r="C9008" s="144" t="s">
        <v>267</v>
      </c>
      <c r="D9008" s="145">
        <v>11900</v>
      </c>
      <c r="E9008" s="147">
        <v>43726</v>
      </c>
    </row>
    <row r="9009" spans="1:5" s="7" customFormat="1">
      <c r="A9009" s="7" t="s">
        <v>49</v>
      </c>
      <c r="C9009" s="144" t="s">
        <v>270</v>
      </c>
      <c r="D9009" s="145">
        <v>5087</v>
      </c>
      <c r="E9009" s="147">
        <v>43726</v>
      </c>
    </row>
    <row r="9010" spans="1:5" s="7" customFormat="1">
      <c r="A9010" s="7" t="s">
        <v>49</v>
      </c>
      <c r="C9010" s="144" t="s">
        <v>273</v>
      </c>
      <c r="D9010" s="145">
        <v>7195</v>
      </c>
      <c r="E9010" s="147">
        <v>43726</v>
      </c>
    </row>
    <row r="9011" spans="1:5" s="7" customFormat="1">
      <c r="A9011" s="7" t="s">
        <v>49</v>
      </c>
      <c r="C9011" s="144" t="s">
        <v>276</v>
      </c>
      <c r="D9011" s="145">
        <v>8332</v>
      </c>
      <c r="E9011" s="147">
        <v>43726</v>
      </c>
    </row>
    <row r="9012" spans="1:5" s="7" customFormat="1">
      <c r="A9012" s="7" t="s">
        <v>49</v>
      </c>
      <c r="C9012" s="144" t="s">
        <v>279</v>
      </c>
      <c r="D9012" s="145">
        <v>4327</v>
      </c>
      <c r="E9012" s="147">
        <v>43726</v>
      </c>
    </row>
    <row r="9013" spans="1:5" s="7" customFormat="1">
      <c r="A9013" s="7" t="s">
        <v>49</v>
      </c>
      <c r="C9013" s="144" t="s">
        <v>282</v>
      </c>
      <c r="D9013" s="145">
        <v>5501</v>
      </c>
      <c r="E9013" s="147">
        <v>43726</v>
      </c>
    </row>
    <row r="9014" spans="1:5" s="7" customFormat="1">
      <c r="A9014" s="7" t="s">
        <v>49</v>
      </c>
      <c r="C9014" s="144" t="s">
        <v>285</v>
      </c>
      <c r="D9014" s="145">
        <v>3200</v>
      </c>
      <c r="E9014" s="147">
        <v>43726</v>
      </c>
    </row>
    <row r="9015" spans="1:5" s="7" customFormat="1">
      <c r="A9015" s="7" t="s">
        <v>49</v>
      </c>
      <c r="C9015" s="144" t="s">
        <v>288</v>
      </c>
      <c r="D9015" s="145">
        <v>6988</v>
      </c>
      <c r="E9015" s="147">
        <v>43726</v>
      </c>
    </row>
    <row r="9016" spans="1:5" s="7" customFormat="1">
      <c r="A9016" s="7" t="s">
        <v>49</v>
      </c>
      <c r="C9016" s="144" t="s">
        <v>291</v>
      </c>
      <c r="D9016" s="145">
        <v>4076</v>
      </c>
      <c r="E9016" s="147">
        <v>43726</v>
      </c>
    </row>
    <row r="9017" spans="1:5" s="7" customFormat="1">
      <c r="A9017" s="7" t="s">
        <v>49</v>
      </c>
      <c r="C9017" s="144" t="s">
        <v>294</v>
      </c>
      <c r="D9017" s="145">
        <v>2002</v>
      </c>
      <c r="E9017" s="147">
        <v>43726</v>
      </c>
    </row>
    <row r="9018" spans="1:5" s="7" customFormat="1">
      <c r="A9018" s="7" t="s">
        <v>49</v>
      </c>
      <c r="C9018" s="144" t="s">
        <v>297</v>
      </c>
      <c r="D9018" s="145">
        <v>10730</v>
      </c>
      <c r="E9018" s="147">
        <v>43726</v>
      </c>
    </row>
    <row r="9019" spans="1:5" s="7" customFormat="1">
      <c r="A9019" s="7" t="s">
        <v>49</v>
      </c>
      <c r="C9019" s="144" t="s">
        <v>300</v>
      </c>
      <c r="D9019" s="145">
        <v>3556</v>
      </c>
      <c r="E9019" s="147">
        <v>43726</v>
      </c>
    </row>
    <row r="9020" spans="1:5" s="7" customFormat="1">
      <c r="A9020" s="7" t="s">
        <v>49</v>
      </c>
      <c r="C9020" s="144" t="s">
        <v>303</v>
      </c>
      <c r="D9020" s="145">
        <v>2736</v>
      </c>
      <c r="E9020" s="147">
        <v>43726</v>
      </c>
    </row>
    <row r="9021" spans="1:5" s="7" customFormat="1">
      <c r="A9021" s="7" t="s">
        <v>49</v>
      </c>
      <c r="C9021" s="144" t="s">
        <v>306</v>
      </c>
      <c r="D9021" s="145">
        <v>500</v>
      </c>
      <c r="E9021" s="147">
        <v>43726</v>
      </c>
    </row>
    <row r="9022" spans="1:5" s="7" customFormat="1">
      <c r="A9022" s="7" t="s">
        <v>49</v>
      </c>
      <c r="C9022" s="144" t="s">
        <v>309</v>
      </c>
      <c r="D9022" s="145">
        <v>3488</v>
      </c>
      <c r="E9022" s="147">
        <v>43726</v>
      </c>
    </row>
    <row r="9023" spans="1:5" s="7" customFormat="1">
      <c r="A9023" s="7" t="s">
        <v>49</v>
      </c>
      <c r="C9023" s="144" t="s">
        <v>312</v>
      </c>
      <c r="D9023" s="145">
        <v>2978</v>
      </c>
      <c r="E9023" s="147">
        <v>43726</v>
      </c>
    </row>
    <row r="9024" spans="1:5" s="7" customFormat="1">
      <c r="A9024" s="7" t="s">
        <v>49</v>
      </c>
      <c r="C9024" s="144" t="s">
        <v>315</v>
      </c>
      <c r="D9024" s="145">
        <v>3111</v>
      </c>
      <c r="E9024" s="147">
        <v>43726</v>
      </c>
    </row>
    <row r="9025" spans="1:5" s="7" customFormat="1">
      <c r="A9025" s="7" t="s">
        <v>49</v>
      </c>
      <c r="C9025" s="144" t="s">
        <v>318</v>
      </c>
      <c r="D9025" s="145">
        <v>12939</v>
      </c>
      <c r="E9025" s="147">
        <v>43726</v>
      </c>
    </row>
    <row r="9026" spans="1:5" s="7" customFormat="1">
      <c r="A9026" s="7" t="s">
        <v>49</v>
      </c>
      <c r="C9026" s="144" t="s">
        <v>321</v>
      </c>
      <c r="D9026" s="145">
        <v>2532</v>
      </c>
      <c r="E9026" s="147">
        <v>43726</v>
      </c>
    </row>
    <row r="9027" spans="1:5" s="7" customFormat="1">
      <c r="A9027" s="7" t="s">
        <v>49</v>
      </c>
      <c r="C9027" s="144" t="s">
        <v>324</v>
      </c>
      <c r="D9027" s="145">
        <v>800</v>
      </c>
      <c r="E9027" s="147">
        <v>43726</v>
      </c>
    </row>
    <row r="9028" spans="1:5" s="7" customFormat="1">
      <c r="A9028" s="7" t="s">
        <v>49</v>
      </c>
      <c r="C9028" s="144" t="s">
        <v>327</v>
      </c>
      <c r="D9028" s="145">
        <v>1235</v>
      </c>
      <c r="E9028" s="147">
        <v>43726</v>
      </c>
    </row>
    <row r="9029" spans="1:5" s="7" customFormat="1">
      <c r="A9029" s="7" t="s">
        <v>49</v>
      </c>
      <c r="C9029" s="144" t="s">
        <v>330</v>
      </c>
      <c r="D9029" s="145">
        <v>13035</v>
      </c>
      <c r="E9029" s="147">
        <v>43726</v>
      </c>
    </row>
    <row r="9030" spans="1:5" s="7" customFormat="1">
      <c r="A9030" s="7" t="s">
        <v>49</v>
      </c>
      <c r="C9030" s="144" t="s">
        <v>333</v>
      </c>
      <c r="D9030" s="145">
        <v>23301</v>
      </c>
      <c r="E9030" s="147">
        <v>43726</v>
      </c>
    </row>
    <row r="9031" spans="1:5" s="7" customFormat="1">
      <c r="A9031" s="7" t="s">
        <v>49</v>
      </c>
      <c r="C9031" s="144" t="s">
        <v>336</v>
      </c>
      <c r="D9031" s="145">
        <v>9589</v>
      </c>
      <c r="E9031" s="147">
        <v>43726</v>
      </c>
    </row>
    <row r="9032" spans="1:5" s="7" customFormat="1">
      <c r="A9032" s="7" t="s">
        <v>49</v>
      </c>
      <c r="C9032" s="144" t="s">
        <v>339</v>
      </c>
      <c r="D9032" s="145">
        <v>15194</v>
      </c>
      <c r="E9032" s="147">
        <v>43726</v>
      </c>
    </row>
    <row r="9033" spans="1:5" s="7" customFormat="1">
      <c r="A9033" s="7" t="s">
        <v>49</v>
      </c>
      <c r="C9033" s="144" t="s">
        <v>342</v>
      </c>
      <c r="D9033" s="145">
        <v>2035</v>
      </c>
      <c r="E9033" s="147">
        <v>43726</v>
      </c>
    </row>
    <row r="9034" spans="1:5" s="7" customFormat="1">
      <c r="A9034" s="7" t="s">
        <v>49</v>
      </c>
      <c r="C9034" s="144" t="s">
        <v>5142</v>
      </c>
      <c r="D9034" s="145">
        <v>0</v>
      </c>
      <c r="E9034" s="147">
        <v>43726</v>
      </c>
    </row>
    <row r="9035" spans="1:5" s="7" customFormat="1">
      <c r="A9035" s="7" t="s">
        <v>49</v>
      </c>
      <c r="C9035" s="144" t="s">
        <v>5144</v>
      </c>
      <c r="D9035" s="145">
        <v>0</v>
      </c>
      <c r="E9035" s="147">
        <v>43726</v>
      </c>
    </row>
    <row r="9036" spans="1:5" s="7" customFormat="1">
      <c r="A9036" s="7" t="s">
        <v>49</v>
      </c>
      <c r="C9036" s="144" t="s">
        <v>4759</v>
      </c>
      <c r="D9036" s="145">
        <v>0</v>
      </c>
      <c r="E9036" s="147">
        <v>43726</v>
      </c>
    </row>
    <row r="9037" spans="1:5" s="7" customFormat="1">
      <c r="A9037" s="7" t="s">
        <v>49</v>
      </c>
      <c r="C9037" s="144" t="s">
        <v>5146</v>
      </c>
      <c r="D9037" s="145">
        <v>0</v>
      </c>
      <c r="E9037" s="147">
        <v>43726</v>
      </c>
    </row>
    <row r="9038" spans="1:5" s="7" customFormat="1">
      <c r="A9038" s="7" t="s">
        <v>49</v>
      </c>
      <c r="C9038" s="144" t="s">
        <v>3398</v>
      </c>
      <c r="D9038" s="145">
        <v>7995</v>
      </c>
      <c r="E9038" s="147">
        <v>43726</v>
      </c>
    </row>
    <row r="9039" spans="1:5" s="7" customFormat="1">
      <c r="A9039" s="7" t="s">
        <v>49</v>
      </c>
      <c r="C9039" s="144" t="s">
        <v>3399</v>
      </c>
      <c r="D9039" s="145">
        <v>13000</v>
      </c>
      <c r="E9039" s="147">
        <v>43726</v>
      </c>
    </row>
    <row r="9040" spans="1:5" s="7" customFormat="1">
      <c r="A9040" s="7" t="s">
        <v>49</v>
      </c>
      <c r="C9040" s="144" t="s">
        <v>3400</v>
      </c>
      <c r="D9040" s="145">
        <v>12000</v>
      </c>
      <c r="E9040" s="147">
        <v>43726</v>
      </c>
    </row>
    <row r="9041" spans="1:5" s="7" customFormat="1">
      <c r="A9041" s="7" t="s">
        <v>49</v>
      </c>
      <c r="C9041" s="144" t="s">
        <v>3401</v>
      </c>
      <c r="D9041" s="145">
        <v>6997</v>
      </c>
      <c r="E9041" s="147">
        <v>43726</v>
      </c>
    </row>
    <row r="9042" spans="1:5" s="7" customFormat="1">
      <c r="A9042" s="7" t="s">
        <v>49</v>
      </c>
      <c r="C9042" s="144" t="s">
        <v>3752</v>
      </c>
      <c r="D9042" s="145">
        <v>3941</v>
      </c>
      <c r="E9042" s="147">
        <v>43726</v>
      </c>
    </row>
    <row r="9043" spans="1:5" s="7" customFormat="1">
      <c r="A9043" s="7" t="s">
        <v>49</v>
      </c>
      <c r="C9043" s="144" t="s">
        <v>3753</v>
      </c>
      <c r="D9043" s="145">
        <v>15380</v>
      </c>
      <c r="E9043" s="147">
        <v>43726</v>
      </c>
    </row>
    <row r="9044" spans="1:5" s="7" customFormat="1">
      <c r="A9044" s="7" t="s">
        <v>49</v>
      </c>
      <c r="C9044" s="144" t="s">
        <v>3754</v>
      </c>
      <c r="D9044" s="145">
        <v>12387</v>
      </c>
      <c r="E9044" s="147">
        <v>43726</v>
      </c>
    </row>
    <row r="9045" spans="1:5" s="7" customFormat="1">
      <c r="A9045" s="7" t="s">
        <v>49</v>
      </c>
      <c r="C9045" s="144" t="s">
        <v>560</v>
      </c>
      <c r="D9045" s="145">
        <v>6985</v>
      </c>
      <c r="E9045" s="147">
        <v>43726</v>
      </c>
    </row>
    <row r="9046" spans="1:5" s="7" customFormat="1">
      <c r="A9046" s="7" t="s">
        <v>49</v>
      </c>
      <c r="C9046" s="144" t="s">
        <v>563</v>
      </c>
      <c r="D9046" s="145">
        <v>6705</v>
      </c>
      <c r="E9046" s="147">
        <v>43726</v>
      </c>
    </row>
    <row r="9047" spans="1:5" s="7" customFormat="1">
      <c r="A9047" s="7" t="s">
        <v>49</v>
      </c>
      <c r="C9047" s="144" t="s">
        <v>566</v>
      </c>
      <c r="D9047" s="145">
        <v>200</v>
      </c>
      <c r="E9047" s="147">
        <v>43726</v>
      </c>
    </row>
    <row r="9048" spans="1:5" s="7" customFormat="1">
      <c r="A9048" s="7" t="s">
        <v>49</v>
      </c>
      <c r="C9048" s="144" t="s">
        <v>569</v>
      </c>
      <c r="D9048" s="145">
        <v>10122</v>
      </c>
      <c r="E9048" s="147">
        <v>43726</v>
      </c>
    </row>
    <row r="9049" spans="1:5" s="7" customFormat="1">
      <c r="A9049" s="7" t="s">
        <v>49</v>
      </c>
      <c r="C9049" s="144" t="s">
        <v>572</v>
      </c>
      <c r="D9049" s="145">
        <v>20045</v>
      </c>
      <c r="E9049" s="147">
        <v>43726</v>
      </c>
    </row>
    <row r="9050" spans="1:5" s="7" customFormat="1">
      <c r="A9050" s="7" t="s">
        <v>49</v>
      </c>
      <c r="C9050" s="144" t="s">
        <v>575</v>
      </c>
      <c r="D9050" s="145">
        <v>35650</v>
      </c>
      <c r="E9050" s="147">
        <v>43726</v>
      </c>
    </row>
    <row r="9051" spans="1:5" s="7" customFormat="1">
      <c r="A9051" s="7" t="s">
        <v>49</v>
      </c>
      <c r="C9051" s="144" t="s">
        <v>652</v>
      </c>
      <c r="D9051" s="145">
        <v>90</v>
      </c>
      <c r="E9051" s="147">
        <v>43726</v>
      </c>
    </row>
    <row r="9052" spans="1:5" s="7" customFormat="1">
      <c r="A9052" s="7" t="s">
        <v>49</v>
      </c>
      <c r="C9052" s="144" t="s">
        <v>376</v>
      </c>
      <c r="D9052" s="145">
        <v>32</v>
      </c>
      <c r="E9052" s="147">
        <v>43726</v>
      </c>
    </row>
    <row r="9053" spans="1:5" s="7" customFormat="1">
      <c r="A9053" s="7" t="s">
        <v>49</v>
      </c>
      <c r="C9053" s="144" t="s">
        <v>453</v>
      </c>
      <c r="D9053" s="145">
        <v>342</v>
      </c>
      <c r="E9053" s="147">
        <v>43726</v>
      </c>
    </row>
    <row r="9054" spans="1:5" s="7" customFormat="1">
      <c r="A9054" s="7" t="s">
        <v>49</v>
      </c>
      <c r="C9054" s="144" t="s">
        <v>455</v>
      </c>
      <c r="D9054" s="145">
        <v>604</v>
      </c>
      <c r="E9054" s="147">
        <v>43726</v>
      </c>
    </row>
    <row r="9055" spans="1:5" s="7" customFormat="1">
      <c r="A9055" s="7" t="s">
        <v>49</v>
      </c>
      <c r="C9055" s="144" t="s">
        <v>458</v>
      </c>
      <c r="D9055" s="145">
        <v>250</v>
      </c>
      <c r="E9055" s="147">
        <v>43726</v>
      </c>
    </row>
    <row r="9056" spans="1:5" s="7" customFormat="1">
      <c r="A9056" s="7" t="s">
        <v>49</v>
      </c>
      <c r="C9056" s="144" t="s">
        <v>461</v>
      </c>
      <c r="D9056" s="145">
        <v>421</v>
      </c>
      <c r="E9056" s="147">
        <v>43726</v>
      </c>
    </row>
    <row r="9057" spans="1:5" s="7" customFormat="1">
      <c r="A9057" s="7" t="s">
        <v>49</v>
      </c>
      <c r="C9057" s="144" t="s">
        <v>464</v>
      </c>
      <c r="D9057" s="145">
        <v>222</v>
      </c>
      <c r="E9057" s="147">
        <v>43726</v>
      </c>
    </row>
    <row r="9058" spans="1:5" s="7" customFormat="1">
      <c r="A9058" s="7" t="s">
        <v>49</v>
      </c>
      <c r="C9058" s="144" t="s">
        <v>467</v>
      </c>
      <c r="D9058" s="145">
        <v>263</v>
      </c>
      <c r="E9058" s="147">
        <v>43726</v>
      </c>
    </row>
    <row r="9059" spans="1:5" s="7" customFormat="1">
      <c r="A9059" s="7" t="s">
        <v>49</v>
      </c>
      <c r="C9059" s="144" t="s">
        <v>3755</v>
      </c>
      <c r="D9059" s="145">
        <v>72</v>
      </c>
      <c r="E9059" s="147">
        <v>43726</v>
      </c>
    </row>
    <row r="9060" spans="1:5" s="7" customFormat="1">
      <c r="A9060" s="7" t="s">
        <v>49</v>
      </c>
      <c r="C9060" s="144" t="s">
        <v>3756</v>
      </c>
      <c r="D9060" s="145">
        <v>42</v>
      </c>
      <c r="E9060" s="147">
        <v>43726</v>
      </c>
    </row>
    <row r="9061" spans="1:5" s="7" customFormat="1">
      <c r="A9061" s="7" t="s">
        <v>49</v>
      </c>
      <c r="C9061" s="144" t="s">
        <v>153</v>
      </c>
      <c r="D9061" s="145">
        <v>13</v>
      </c>
      <c r="E9061" s="147">
        <v>43726</v>
      </c>
    </row>
    <row r="9062" spans="1:5" s="7" customFormat="1">
      <c r="A9062" s="7" t="s">
        <v>49</v>
      </c>
      <c r="C9062" s="144" t="s">
        <v>386</v>
      </c>
      <c r="D9062" s="145">
        <v>1916</v>
      </c>
      <c r="E9062" s="147">
        <v>43726</v>
      </c>
    </row>
    <row r="9063" spans="1:5" s="7" customFormat="1">
      <c r="A9063" s="7" t="s">
        <v>49</v>
      </c>
      <c r="C9063" s="144" t="s">
        <v>391</v>
      </c>
      <c r="D9063" s="145">
        <v>869</v>
      </c>
      <c r="E9063" s="147">
        <v>43726</v>
      </c>
    </row>
    <row r="9064" spans="1:5" s="7" customFormat="1">
      <c r="A9064" s="7" t="s">
        <v>49</v>
      </c>
      <c r="C9064" s="144" t="s">
        <v>394</v>
      </c>
      <c r="D9064" s="145">
        <v>1008</v>
      </c>
      <c r="E9064" s="147">
        <v>43726</v>
      </c>
    </row>
    <row r="9065" spans="1:5" s="7" customFormat="1">
      <c r="A9065" s="7" t="s">
        <v>49</v>
      </c>
      <c r="C9065" s="144" t="s">
        <v>397</v>
      </c>
      <c r="D9065" s="145">
        <v>392</v>
      </c>
      <c r="E9065" s="147">
        <v>43726</v>
      </c>
    </row>
    <row r="9066" spans="1:5" s="7" customFormat="1">
      <c r="A9066" s="7" t="s">
        <v>49</v>
      </c>
      <c r="C9066" s="144" t="s">
        <v>403</v>
      </c>
      <c r="D9066" s="145">
        <v>1280</v>
      </c>
      <c r="E9066" s="147">
        <v>43726</v>
      </c>
    </row>
    <row r="9067" spans="1:5" s="7" customFormat="1">
      <c r="A9067" s="7" t="s">
        <v>49</v>
      </c>
      <c r="C9067" s="144" t="s">
        <v>406</v>
      </c>
      <c r="D9067" s="145">
        <v>137</v>
      </c>
      <c r="E9067" s="147">
        <v>43726</v>
      </c>
    </row>
    <row r="9068" spans="1:5" s="7" customFormat="1">
      <c r="A9068" s="7" t="s">
        <v>49</v>
      </c>
      <c r="C9068" s="144" t="s">
        <v>410</v>
      </c>
      <c r="D9068" s="145">
        <v>1308</v>
      </c>
      <c r="E9068" s="147">
        <v>43726</v>
      </c>
    </row>
    <row r="9069" spans="1:5" s="7" customFormat="1">
      <c r="A9069" s="7" t="s">
        <v>49</v>
      </c>
      <c r="C9069" s="144" t="s">
        <v>413</v>
      </c>
      <c r="D9069" s="145">
        <v>400</v>
      </c>
      <c r="E9069" s="147">
        <v>43726</v>
      </c>
    </row>
    <row r="9070" spans="1:5" s="7" customFormat="1">
      <c r="A9070" s="7" t="s">
        <v>49</v>
      </c>
      <c r="C9070" s="144" t="s">
        <v>416</v>
      </c>
      <c r="D9070" s="145">
        <v>231</v>
      </c>
      <c r="E9070" s="147">
        <v>43726</v>
      </c>
    </row>
    <row r="9071" spans="1:5" s="7" customFormat="1">
      <c r="A9071" s="7" t="s">
        <v>49</v>
      </c>
      <c r="C9071" s="144" t="s">
        <v>420</v>
      </c>
      <c r="D9071" s="145">
        <v>1155</v>
      </c>
      <c r="E9071" s="147">
        <v>43726</v>
      </c>
    </row>
    <row r="9072" spans="1:5" s="7" customFormat="1">
      <c r="A9072" s="7" t="s">
        <v>49</v>
      </c>
      <c r="C9072" s="144" t="s">
        <v>424</v>
      </c>
      <c r="D9072" s="145">
        <v>975</v>
      </c>
      <c r="E9072" s="147">
        <v>43726</v>
      </c>
    </row>
    <row r="9073" spans="1:5" s="7" customFormat="1">
      <c r="A9073" s="7" t="s">
        <v>49</v>
      </c>
      <c r="C9073" s="144" t="s">
        <v>5348</v>
      </c>
      <c r="D9073" s="145">
        <v>0</v>
      </c>
      <c r="E9073" s="147">
        <v>43726</v>
      </c>
    </row>
    <row r="9074" spans="1:5" s="7" customFormat="1">
      <c r="A9074" s="7" t="s">
        <v>49</v>
      </c>
      <c r="C9074" s="144" t="s">
        <v>656</v>
      </c>
      <c r="D9074" s="145">
        <v>2453</v>
      </c>
      <c r="E9074" s="147">
        <v>43726</v>
      </c>
    </row>
    <row r="9075" spans="1:5" s="7" customFormat="1">
      <c r="A9075" s="7" t="s">
        <v>49</v>
      </c>
      <c r="C9075" s="144" t="s">
        <v>660</v>
      </c>
      <c r="D9075" s="145">
        <v>1266</v>
      </c>
      <c r="E9075" s="147">
        <v>43726</v>
      </c>
    </row>
    <row r="9076" spans="1:5" s="7" customFormat="1">
      <c r="A9076" s="7" t="s">
        <v>49</v>
      </c>
      <c r="C9076" s="144" t="s">
        <v>663</v>
      </c>
      <c r="D9076" s="145">
        <v>3076</v>
      </c>
      <c r="E9076" s="147">
        <v>43726</v>
      </c>
    </row>
    <row r="9077" spans="1:5" s="7" customFormat="1">
      <c r="A9077" s="7" t="s">
        <v>49</v>
      </c>
      <c r="C9077" s="144" t="s">
        <v>666</v>
      </c>
      <c r="D9077" s="145">
        <v>1972</v>
      </c>
      <c r="E9077" s="147">
        <v>43726</v>
      </c>
    </row>
    <row r="9078" spans="1:5" s="7" customFormat="1">
      <c r="A9078" s="7" t="s">
        <v>49</v>
      </c>
      <c r="C9078" s="144" t="s">
        <v>670</v>
      </c>
      <c r="D9078" s="145">
        <v>882</v>
      </c>
      <c r="E9078" s="147">
        <v>43726</v>
      </c>
    </row>
    <row r="9079" spans="1:5" s="7" customFormat="1">
      <c r="A9079" s="7" t="s">
        <v>49</v>
      </c>
      <c r="C9079" s="144" t="s">
        <v>673</v>
      </c>
      <c r="D9079" s="145">
        <v>5607</v>
      </c>
      <c r="E9079" s="147">
        <v>43726</v>
      </c>
    </row>
    <row r="9080" spans="1:5" s="7" customFormat="1">
      <c r="A9080" s="7" t="s">
        <v>49</v>
      </c>
      <c r="C9080" s="144" t="s">
        <v>676</v>
      </c>
      <c r="D9080" s="145">
        <v>786</v>
      </c>
      <c r="E9080" s="147">
        <v>43726</v>
      </c>
    </row>
    <row r="9081" spans="1:5" s="7" customFormat="1">
      <c r="A9081" s="7" t="s">
        <v>49</v>
      </c>
      <c r="C9081" s="144" t="s">
        <v>470</v>
      </c>
      <c r="D9081" s="145">
        <v>432</v>
      </c>
      <c r="E9081" s="147">
        <v>43726</v>
      </c>
    </row>
    <row r="9082" spans="1:5" s="7" customFormat="1">
      <c r="A9082" s="7" t="s">
        <v>49</v>
      </c>
      <c r="C9082" s="144" t="s">
        <v>474</v>
      </c>
      <c r="D9082" s="145">
        <v>339</v>
      </c>
      <c r="E9082" s="147">
        <v>43726</v>
      </c>
    </row>
    <row r="9083" spans="1:5" s="7" customFormat="1">
      <c r="A9083" s="7" t="s">
        <v>49</v>
      </c>
      <c r="C9083" s="144" t="s">
        <v>477</v>
      </c>
      <c r="D9083" s="145">
        <v>1</v>
      </c>
      <c r="E9083" s="147">
        <v>43726</v>
      </c>
    </row>
    <row r="9084" spans="1:5" s="7" customFormat="1">
      <c r="A9084" s="7" t="s">
        <v>49</v>
      </c>
      <c r="C9084" s="144" t="s">
        <v>481</v>
      </c>
      <c r="D9084" s="145">
        <v>1</v>
      </c>
      <c r="E9084" s="147">
        <v>43726</v>
      </c>
    </row>
    <row r="9085" spans="1:5" s="7" customFormat="1">
      <c r="A9085" s="7" t="s">
        <v>49</v>
      </c>
      <c r="C9085" s="144" t="s">
        <v>484</v>
      </c>
      <c r="D9085" s="145">
        <v>1</v>
      </c>
      <c r="E9085" s="147">
        <v>43726</v>
      </c>
    </row>
    <row r="9086" spans="1:5" s="7" customFormat="1">
      <c r="A9086" s="7" t="s">
        <v>49</v>
      </c>
      <c r="C9086" s="144" t="s">
        <v>488</v>
      </c>
      <c r="D9086" s="145">
        <v>9</v>
      </c>
      <c r="E9086" s="147">
        <v>43726</v>
      </c>
    </row>
    <row r="9087" spans="1:5" s="7" customFormat="1">
      <c r="A9087" s="7" t="s">
        <v>49</v>
      </c>
      <c r="C9087" s="144" t="s">
        <v>491</v>
      </c>
      <c r="D9087" s="145">
        <v>96</v>
      </c>
      <c r="E9087" s="147">
        <v>43726</v>
      </c>
    </row>
    <row r="9088" spans="1:5" s="7" customFormat="1">
      <c r="A9088" s="7" t="s">
        <v>49</v>
      </c>
      <c r="C9088" s="144" t="s">
        <v>494</v>
      </c>
      <c r="D9088" s="145">
        <v>185</v>
      </c>
      <c r="E9088" s="147">
        <v>43726</v>
      </c>
    </row>
    <row r="9089" spans="1:5" s="7" customFormat="1">
      <c r="A9089" s="7" t="s">
        <v>49</v>
      </c>
      <c r="C9089" s="144" t="s">
        <v>497</v>
      </c>
      <c r="D9089" s="145">
        <v>11</v>
      </c>
      <c r="E9089" s="147">
        <v>43726</v>
      </c>
    </row>
    <row r="9090" spans="1:5" s="7" customFormat="1">
      <c r="A9090" s="7" t="s">
        <v>49</v>
      </c>
      <c r="C9090" s="144" t="s">
        <v>500</v>
      </c>
      <c r="D9090" s="145">
        <v>0</v>
      </c>
      <c r="E9090" s="147">
        <v>43726</v>
      </c>
    </row>
    <row r="9091" spans="1:5" s="7" customFormat="1">
      <c r="A9091" s="7" t="s">
        <v>49</v>
      </c>
      <c r="C9091" s="144" t="s">
        <v>679</v>
      </c>
      <c r="D9091" s="145">
        <v>13</v>
      </c>
      <c r="E9091" s="147">
        <v>43726</v>
      </c>
    </row>
    <row r="9092" spans="1:5" s="7" customFormat="1">
      <c r="A9092" s="7" t="s">
        <v>49</v>
      </c>
      <c r="C9092" s="144" t="s">
        <v>503</v>
      </c>
      <c r="D9092" s="145">
        <v>254</v>
      </c>
      <c r="E9092" s="147">
        <v>43726</v>
      </c>
    </row>
    <row r="9093" spans="1:5" s="7" customFormat="1">
      <c r="A9093" s="7" t="s">
        <v>49</v>
      </c>
      <c r="C9093" s="144" t="s">
        <v>507</v>
      </c>
      <c r="D9093" s="145">
        <v>136</v>
      </c>
      <c r="E9093" s="147">
        <v>43726</v>
      </c>
    </row>
    <row r="9094" spans="1:5" s="7" customFormat="1">
      <c r="A9094" s="7" t="s">
        <v>49</v>
      </c>
      <c r="C9094" s="144" t="s">
        <v>509</v>
      </c>
      <c r="D9094" s="145">
        <v>82</v>
      </c>
      <c r="E9094" s="147">
        <v>43726</v>
      </c>
    </row>
    <row r="9095" spans="1:5" s="7" customFormat="1">
      <c r="A9095" s="7" t="s">
        <v>49</v>
      </c>
      <c r="C9095" s="144" t="s">
        <v>3757</v>
      </c>
      <c r="D9095" s="145">
        <v>38</v>
      </c>
      <c r="E9095" s="147">
        <v>43726</v>
      </c>
    </row>
    <row r="9096" spans="1:5" s="7" customFormat="1">
      <c r="A9096" s="7" t="s">
        <v>49</v>
      </c>
      <c r="C9096" s="144" t="s">
        <v>514</v>
      </c>
      <c r="D9096" s="145">
        <v>184</v>
      </c>
      <c r="E9096" s="147">
        <v>43726</v>
      </c>
    </row>
    <row r="9097" spans="1:5" s="7" customFormat="1">
      <c r="A9097" s="7" t="s">
        <v>49</v>
      </c>
      <c r="C9097" s="144" t="s">
        <v>3758</v>
      </c>
      <c r="D9097" s="145">
        <v>44</v>
      </c>
      <c r="E9097" s="147">
        <v>43726</v>
      </c>
    </row>
    <row r="9098" spans="1:5" s="7" customFormat="1">
      <c r="A9098" s="7" t="s">
        <v>49</v>
      </c>
      <c r="C9098" s="144" t="s">
        <v>517</v>
      </c>
      <c r="D9098" s="145">
        <v>81</v>
      </c>
      <c r="E9098" s="147">
        <v>43726</v>
      </c>
    </row>
    <row r="9099" spans="1:5" s="7" customFormat="1">
      <c r="A9099" s="7" t="s">
        <v>49</v>
      </c>
      <c r="C9099" s="144" t="s">
        <v>5353</v>
      </c>
      <c r="D9099" s="145">
        <v>22</v>
      </c>
      <c r="E9099" s="147">
        <v>43726</v>
      </c>
    </row>
    <row r="9100" spans="1:5" s="7" customFormat="1">
      <c r="A9100" s="7" t="s">
        <v>49</v>
      </c>
      <c r="C9100" s="144" t="s">
        <v>526</v>
      </c>
      <c r="D9100" s="145">
        <v>186</v>
      </c>
      <c r="E9100" s="147">
        <v>43726</v>
      </c>
    </row>
    <row r="9101" spans="1:5" s="7" customFormat="1">
      <c r="A9101" s="7" t="s">
        <v>49</v>
      </c>
      <c r="C9101" s="144" t="s">
        <v>531</v>
      </c>
      <c r="D9101" s="145">
        <v>55</v>
      </c>
      <c r="E9101" s="147">
        <v>43726</v>
      </c>
    </row>
    <row r="9102" spans="1:5" s="7" customFormat="1">
      <c r="A9102" s="7" t="s">
        <v>49</v>
      </c>
      <c r="C9102" s="144" t="s">
        <v>427</v>
      </c>
      <c r="D9102" s="145">
        <v>135</v>
      </c>
      <c r="E9102" s="147">
        <v>43726</v>
      </c>
    </row>
    <row r="9103" spans="1:5" s="7" customFormat="1">
      <c r="A9103" s="7" t="s">
        <v>49</v>
      </c>
      <c r="C9103" s="144" t="s">
        <v>433</v>
      </c>
      <c r="D9103" s="145">
        <v>284</v>
      </c>
      <c r="E9103" s="147">
        <v>43726</v>
      </c>
    </row>
    <row r="9104" spans="1:5" s="7" customFormat="1">
      <c r="A9104" s="7" t="s">
        <v>49</v>
      </c>
      <c r="C9104" s="144" t="s">
        <v>436</v>
      </c>
      <c r="D9104" s="145">
        <v>260</v>
      </c>
      <c r="E9104" s="147">
        <v>43726</v>
      </c>
    </row>
    <row r="9105" spans="1:5" s="7" customFormat="1">
      <c r="A9105" s="7" t="s">
        <v>49</v>
      </c>
      <c r="C9105" s="144" t="s">
        <v>137</v>
      </c>
      <c r="D9105" s="145">
        <v>386</v>
      </c>
      <c r="E9105" s="147">
        <v>43726</v>
      </c>
    </row>
    <row r="9106" spans="1:5" s="7" customFormat="1">
      <c r="A9106" s="7" t="s">
        <v>49</v>
      </c>
      <c r="C9106" s="144" t="s">
        <v>139</v>
      </c>
      <c r="D9106" s="145">
        <v>1093</v>
      </c>
      <c r="E9106" s="147">
        <v>43726</v>
      </c>
    </row>
    <row r="9107" spans="1:5" s="7" customFormat="1">
      <c r="A9107" s="7" t="s">
        <v>49</v>
      </c>
      <c r="C9107" s="144" t="s">
        <v>142</v>
      </c>
      <c r="D9107" s="145">
        <v>574</v>
      </c>
      <c r="E9107" s="147">
        <v>43726</v>
      </c>
    </row>
    <row r="9108" spans="1:5" s="7" customFormat="1">
      <c r="A9108" s="7" t="s">
        <v>49</v>
      </c>
      <c r="C9108" s="144" t="s">
        <v>4787</v>
      </c>
      <c r="D9108" s="145">
        <v>0</v>
      </c>
      <c r="E9108" s="147">
        <v>43726</v>
      </c>
    </row>
    <row r="9109" spans="1:5" s="7" customFormat="1">
      <c r="A9109" s="7" t="s">
        <v>49</v>
      </c>
      <c r="C9109" s="144" t="s">
        <v>144</v>
      </c>
      <c r="D9109" s="145">
        <v>227</v>
      </c>
      <c r="E9109" s="147">
        <v>43726</v>
      </c>
    </row>
    <row r="9110" spans="1:5" s="7" customFormat="1">
      <c r="A9110" s="7" t="s">
        <v>49</v>
      </c>
      <c r="C9110" s="144" t="s">
        <v>55</v>
      </c>
      <c r="D9110" s="145">
        <v>75</v>
      </c>
      <c r="E9110" s="147">
        <v>43726</v>
      </c>
    </row>
    <row r="9111" spans="1:5" s="7" customFormat="1">
      <c r="A9111" s="7" t="s">
        <v>49</v>
      </c>
      <c r="C9111" s="144" t="s">
        <v>146</v>
      </c>
      <c r="D9111" s="145">
        <v>15</v>
      </c>
      <c r="E9111" s="147">
        <v>43726</v>
      </c>
    </row>
    <row r="9112" spans="1:5" s="7" customFormat="1">
      <c r="A9112" s="7" t="s">
        <v>49</v>
      </c>
      <c r="C9112" s="144" t="s">
        <v>237</v>
      </c>
      <c r="D9112" s="145">
        <v>1197</v>
      </c>
      <c r="E9112" s="147">
        <v>43726</v>
      </c>
    </row>
    <row r="9113" spans="1:5" s="7" customFormat="1">
      <c r="A9113" s="7" t="s">
        <v>49</v>
      </c>
      <c r="C9113" s="144" t="s">
        <v>126</v>
      </c>
      <c r="D9113" s="145">
        <v>56</v>
      </c>
      <c r="E9113" s="147">
        <v>43726</v>
      </c>
    </row>
    <row r="9114" spans="1:5" s="7" customFormat="1">
      <c r="A9114" s="7" t="s">
        <v>49</v>
      </c>
      <c r="C9114" s="144" t="s">
        <v>4980</v>
      </c>
      <c r="D9114" s="145">
        <v>0</v>
      </c>
      <c r="E9114" s="147">
        <v>43726</v>
      </c>
    </row>
    <row r="9115" spans="1:5" s="7" customFormat="1">
      <c r="A9115" s="7" t="s">
        <v>49</v>
      </c>
      <c r="C9115" s="144" t="s">
        <v>4779</v>
      </c>
      <c r="D9115" s="145">
        <v>66</v>
      </c>
      <c r="E9115" s="147">
        <v>43726</v>
      </c>
    </row>
    <row r="9116" spans="1:5" s="7" customFormat="1">
      <c r="A9116" s="7" t="s">
        <v>49</v>
      </c>
      <c r="C9116" s="144" t="s">
        <v>128</v>
      </c>
      <c r="D9116" s="145">
        <v>1</v>
      </c>
      <c r="E9116" s="147">
        <v>43726</v>
      </c>
    </row>
    <row r="9117" spans="1:5" s="7" customFormat="1">
      <c r="A9117" s="7" t="s">
        <v>49</v>
      </c>
      <c r="C9117" s="144" t="s">
        <v>4781</v>
      </c>
      <c r="D9117" s="145">
        <v>0</v>
      </c>
      <c r="E9117" s="147">
        <v>43726</v>
      </c>
    </row>
    <row r="9118" spans="1:5" s="7" customFormat="1">
      <c r="A9118" s="7" t="s">
        <v>49</v>
      </c>
      <c r="C9118" s="144" t="s">
        <v>130</v>
      </c>
      <c r="D9118" s="145">
        <v>432</v>
      </c>
      <c r="E9118" s="147">
        <v>43726</v>
      </c>
    </row>
    <row r="9119" spans="1:5" s="7" customFormat="1">
      <c r="A9119" s="7" t="s">
        <v>49</v>
      </c>
      <c r="C9119" s="144" t="s">
        <v>240</v>
      </c>
      <c r="D9119" s="145">
        <v>60</v>
      </c>
      <c r="E9119" s="147">
        <v>43726</v>
      </c>
    </row>
    <row r="9120" spans="1:5" s="7" customFormat="1">
      <c r="A9120" s="7" t="s">
        <v>49</v>
      </c>
      <c r="C9120" s="144" t="s">
        <v>242</v>
      </c>
      <c r="D9120" s="145">
        <v>20</v>
      </c>
      <c r="E9120" s="147">
        <v>43726</v>
      </c>
    </row>
    <row r="9121" spans="1:5" s="7" customFormat="1">
      <c r="A9121" s="7" t="s">
        <v>49</v>
      </c>
      <c r="C9121" s="144" t="s">
        <v>245</v>
      </c>
      <c r="D9121" s="145">
        <v>25</v>
      </c>
      <c r="E9121" s="147">
        <v>43726</v>
      </c>
    </row>
    <row r="9122" spans="1:5" s="7" customFormat="1">
      <c r="A9122" s="7" t="s">
        <v>49</v>
      </c>
      <c r="C9122" s="144" t="s">
        <v>248</v>
      </c>
      <c r="D9122" s="145">
        <v>36</v>
      </c>
      <c r="E9122" s="147">
        <v>43726</v>
      </c>
    </row>
    <row r="9123" spans="1:5" s="7" customFormat="1">
      <c r="A9123" s="7" t="s">
        <v>49</v>
      </c>
      <c r="C9123" s="144" t="s">
        <v>251</v>
      </c>
      <c r="D9123" s="145">
        <v>10</v>
      </c>
      <c r="E9123" s="147">
        <v>43726</v>
      </c>
    </row>
    <row r="9124" spans="1:5" s="7" customFormat="1">
      <c r="A9124" s="7" t="s">
        <v>49</v>
      </c>
      <c r="C9124" s="144" t="s">
        <v>4982</v>
      </c>
      <c r="D9124" s="145">
        <v>192</v>
      </c>
      <c r="E9124" s="147">
        <v>43726</v>
      </c>
    </row>
    <row r="9125" spans="1:5" s="7" customFormat="1">
      <c r="A9125" s="7" t="s">
        <v>49</v>
      </c>
      <c r="C9125" s="144" t="s">
        <v>221</v>
      </c>
      <c r="D9125" s="145">
        <v>662</v>
      </c>
      <c r="E9125" s="147">
        <v>43726</v>
      </c>
    </row>
    <row r="9126" spans="1:5" s="7" customFormat="1">
      <c r="A9126" s="7" t="s">
        <v>49</v>
      </c>
      <c r="C9126" s="144" t="s">
        <v>254</v>
      </c>
      <c r="D9126" s="145">
        <v>37</v>
      </c>
      <c r="E9126" s="147">
        <v>43726</v>
      </c>
    </row>
    <row r="9127" spans="1:5" s="7" customFormat="1">
      <c r="A9127" s="7" t="s">
        <v>49</v>
      </c>
      <c r="C9127" s="144" t="s">
        <v>257</v>
      </c>
      <c r="D9127" s="145">
        <v>18</v>
      </c>
      <c r="E9127" s="147">
        <v>43726</v>
      </c>
    </row>
    <row r="9128" spans="1:5" s="7" customFormat="1">
      <c r="A9128" s="7" t="s">
        <v>49</v>
      </c>
      <c r="C9128" s="144" t="s">
        <v>4984</v>
      </c>
      <c r="D9128" s="145">
        <v>8</v>
      </c>
      <c r="E9128" s="147">
        <v>43726</v>
      </c>
    </row>
    <row r="9129" spans="1:5" s="7" customFormat="1">
      <c r="A9129" s="7" t="s">
        <v>49</v>
      </c>
      <c r="C9129" s="144" t="s">
        <v>224</v>
      </c>
      <c r="D9129" s="145">
        <v>1105</v>
      </c>
      <c r="E9129" s="147">
        <v>43726</v>
      </c>
    </row>
    <row r="9130" spans="1:5" s="7" customFormat="1">
      <c r="A9130" s="7" t="s">
        <v>49</v>
      </c>
      <c r="C9130" s="144" t="s">
        <v>227</v>
      </c>
      <c r="D9130" s="145">
        <v>316</v>
      </c>
      <c r="E9130" s="147">
        <v>43726</v>
      </c>
    </row>
    <row r="9131" spans="1:5" s="7" customFormat="1">
      <c r="A9131" s="7" t="s">
        <v>49</v>
      </c>
      <c r="C9131" s="144" t="s">
        <v>62</v>
      </c>
      <c r="D9131" s="145">
        <v>181</v>
      </c>
      <c r="E9131" s="147">
        <v>43726</v>
      </c>
    </row>
    <row r="9132" spans="1:5" s="7" customFormat="1">
      <c r="A9132" s="7" t="s">
        <v>49</v>
      </c>
      <c r="C9132" s="144" t="s">
        <v>65</v>
      </c>
      <c r="D9132" s="145">
        <v>57</v>
      </c>
      <c r="E9132" s="147">
        <v>43726</v>
      </c>
    </row>
    <row r="9133" spans="1:5" s="7" customFormat="1">
      <c r="A9133" s="7" t="s">
        <v>49</v>
      </c>
      <c r="C9133" s="144" t="s">
        <v>68</v>
      </c>
      <c r="D9133" s="145">
        <v>19</v>
      </c>
      <c r="E9133" s="147">
        <v>43726</v>
      </c>
    </row>
    <row r="9134" spans="1:5" s="7" customFormat="1">
      <c r="A9134" s="7" t="s">
        <v>49</v>
      </c>
      <c r="C9134" s="144" t="s">
        <v>71</v>
      </c>
      <c r="D9134" s="145">
        <v>689</v>
      </c>
      <c r="E9134" s="147">
        <v>43726</v>
      </c>
    </row>
    <row r="9135" spans="1:5" s="7" customFormat="1">
      <c r="A9135" s="7" t="s">
        <v>49</v>
      </c>
      <c r="C9135" s="144" t="s">
        <v>74</v>
      </c>
      <c r="D9135" s="145">
        <v>1915</v>
      </c>
      <c r="E9135" s="147">
        <v>43726</v>
      </c>
    </row>
    <row r="9136" spans="1:5" s="7" customFormat="1">
      <c r="A9136" s="7" t="s">
        <v>49</v>
      </c>
      <c r="C9136" s="144" t="s">
        <v>133</v>
      </c>
      <c r="D9136" s="145">
        <v>432</v>
      </c>
      <c r="E9136" s="147">
        <v>43726</v>
      </c>
    </row>
    <row r="9137" spans="1:5" s="7" customFormat="1">
      <c r="A9137" s="7" t="s">
        <v>49</v>
      </c>
      <c r="C9137" s="144" t="s">
        <v>230</v>
      </c>
      <c r="D9137" s="145">
        <v>195</v>
      </c>
      <c r="E9137" s="147">
        <v>43726</v>
      </c>
    </row>
    <row r="9138" spans="1:5" s="7" customFormat="1">
      <c r="A9138" s="7" t="s">
        <v>49</v>
      </c>
      <c r="C9138" s="144" t="s">
        <v>4990</v>
      </c>
      <c r="D9138" s="145">
        <v>505</v>
      </c>
      <c r="E9138" s="147">
        <v>43726</v>
      </c>
    </row>
    <row r="9139" spans="1:5" s="7" customFormat="1">
      <c r="A9139" s="7" t="s">
        <v>49</v>
      </c>
      <c r="C9139" s="144" t="s">
        <v>4992</v>
      </c>
      <c r="D9139" s="145">
        <v>30</v>
      </c>
      <c r="E9139" s="147">
        <v>43726</v>
      </c>
    </row>
    <row r="9140" spans="1:5" s="7" customFormat="1">
      <c r="A9140" s="7" t="s">
        <v>49</v>
      </c>
      <c r="C9140" s="144" t="s">
        <v>157</v>
      </c>
      <c r="D9140" s="145">
        <v>18</v>
      </c>
      <c r="E9140" s="147">
        <v>43726</v>
      </c>
    </row>
    <row r="9141" spans="1:5" s="7" customFormat="1">
      <c r="A9141" s="7" t="s">
        <v>49</v>
      </c>
      <c r="C9141" s="144" t="s">
        <v>233</v>
      </c>
      <c r="D9141" s="145">
        <v>1</v>
      </c>
      <c r="E9141" s="147">
        <v>43726</v>
      </c>
    </row>
    <row r="9142" spans="1:5" s="7" customFormat="1">
      <c r="A9142" s="7" t="s">
        <v>49</v>
      </c>
      <c r="C9142" s="144" t="s">
        <v>2715</v>
      </c>
      <c r="D9142" s="145">
        <v>5</v>
      </c>
      <c r="E9142" s="147">
        <v>43726</v>
      </c>
    </row>
    <row r="9143" spans="1:5" s="7" customFormat="1">
      <c r="A9143" s="7" t="s">
        <v>49</v>
      </c>
      <c r="C9143" s="144" t="s">
        <v>2719</v>
      </c>
      <c r="D9143" s="145">
        <v>22</v>
      </c>
      <c r="E9143" s="147">
        <v>43726</v>
      </c>
    </row>
    <row r="9144" spans="1:5" s="7" customFormat="1">
      <c r="A9144" s="7" t="s">
        <v>49</v>
      </c>
      <c r="C9144" s="144" t="s">
        <v>2722</v>
      </c>
      <c r="D9144" s="145">
        <v>45</v>
      </c>
      <c r="E9144" s="147">
        <v>43726</v>
      </c>
    </row>
    <row r="9145" spans="1:5" s="7" customFormat="1">
      <c r="A9145" s="7" t="s">
        <v>49</v>
      </c>
      <c r="C9145" s="144" t="s">
        <v>2725</v>
      </c>
      <c r="D9145" s="145">
        <v>0</v>
      </c>
      <c r="E9145" s="147">
        <v>43726</v>
      </c>
    </row>
    <row r="9146" spans="1:5" s="7" customFormat="1">
      <c r="A9146" s="7" t="s">
        <v>49</v>
      </c>
      <c r="C9146" s="144" t="s">
        <v>2728</v>
      </c>
      <c r="D9146" s="145">
        <v>22</v>
      </c>
      <c r="E9146" s="147">
        <v>43726</v>
      </c>
    </row>
    <row r="9147" spans="1:5" s="7" customFormat="1">
      <c r="A9147" s="7" t="s">
        <v>49</v>
      </c>
      <c r="C9147" s="144" t="s">
        <v>2731</v>
      </c>
      <c r="D9147" s="145">
        <v>0</v>
      </c>
      <c r="E9147" s="147">
        <v>43726</v>
      </c>
    </row>
    <row r="9148" spans="1:5" s="7" customFormat="1">
      <c r="A9148" s="7" t="s">
        <v>49</v>
      </c>
      <c r="C9148" s="144" t="s">
        <v>7682</v>
      </c>
      <c r="D9148" s="145">
        <v>0</v>
      </c>
      <c r="E9148" s="147">
        <v>43726</v>
      </c>
    </row>
    <row r="9149" spans="1:5" s="7" customFormat="1">
      <c r="A9149" s="7" t="s">
        <v>49</v>
      </c>
      <c r="C9149" s="144" t="s">
        <v>7684</v>
      </c>
      <c r="D9149" s="145">
        <v>79</v>
      </c>
      <c r="E9149" s="147">
        <v>43726</v>
      </c>
    </row>
    <row r="9150" spans="1:5" s="7" customFormat="1">
      <c r="A9150" s="7" t="s">
        <v>49</v>
      </c>
      <c r="C9150" s="144" t="s">
        <v>2734</v>
      </c>
      <c r="D9150" s="145">
        <v>5</v>
      </c>
      <c r="E9150" s="147">
        <v>43726</v>
      </c>
    </row>
    <row r="9151" spans="1:5" s="7" customFormat="1">
      <c r="A9151" s="7" t="s">
        <v>49</v>
      </c>
      <c r="C9151" s="144" t="s">
        <v>7830</v>
      </c>
      <c r="D9151" s="145">
        <v>0</v>
      </c>
      <c r="E9151" s="147">
        <v>43726</v>
      </c>
    </row>
    <row r="9152" spans="1:5" s="7" customFormat="1">
      <c r="A9152" s="7" t="s">
        <v>49</v>
      </c>
      <c r="C9152" s="144" t="s">
        <v>3759</v>
      </c>
      <c r="D9152" s="145">
        <v>91</v>
      </c>
      <c r="E9152" s="147">
        <v>43726</v>
      </c>
    </row>
    <row r="9153" spans="1:5" s="7" customFormat="1">
      <c r="A9153" s="7" t="s">
        <v>49</v>
      </c>
      <c r="C9153" s="144" t="s">
        <v>3760</v>
      </c>
      <c r="D9153" s="145">
        <v>87</v>
      </c>
      <c r="E9153" s="147">
        <v>43726</v>
      </c>
    </row>
    <row r="9154" spans="1:5" s="7" customFormat="1">
      <c r="A9154" s="7" t="s">
        <v>49</v>
      </c>
      <c r="C9154" s="144" t="s">
        <v>3761</v>
      </c>
      <c r="D9154" s="145">
        <v>65</v>
      </c>
      <c r="E9154" s="147">
        <v>43726</v>
      </c>
    </row>
    <row r="9155" spans="1:5" s="7" customFormat="1">
      <c r="A9155" s="7" t="s">
        <v>49</v>
      </c>
      <c r="C9155" s="144" t="s">
        <v>7837</v>
      </c>
      <c r="D9155" s="145">
        <v>4</v>
      </c>
      <c r="E9155" s="147">
        <v>43726</v>
      </c>
    </row>
    <row r="9156" spans="1:5" s="7" customFormat="1">
      <c r="A9156" s="7" t="s">
        <v>49</v>
      </c>
      <c r="C9156" s="144" t="s">
        <v>7840</v>
      </c>
      <c r="D9156" s="145">
        <v>12</v>
      </c>
      <c r="E9156" s="147">
        <v>43726</v>
      </c>
    </row>
    <row r="9157" spans="1:5" s="7" customFormat="1">
      <c r="A9157" s="7" t="s">
        <v>49</v>
      </c>
      <c r="C9157" s="144" t="s">
        <v>7842</v>
      </c>
      <c r="D9157" s="145">
        <v>3</v>
      </c>
      <c r="E9157" s="147">
        <v>43726</v>
      </c>
    </row>
    <row r="9158" spans="1:5" s="7" customFormat="1">
      <c r="A9158" s="7" t="s">
        <v>49</v>
      </c>
      <c r="C9158" s="144" t="s">
        <v>7844</v>
      </c>
      <c r="D9158" s="145">
        <v>4</v>
      </c>
      <c r="E9158" s="147">
        <v>43726</v>
      </c>
    </row>
    <row r="9159" spans="1:5" s="7" customFormat="1">
      <c r="A9159" s="7" t="s">
        <v>49</v>
      </c>
      <c r="C9159" s="144" t="s">
        <v>3762</v>
      </c>
      <c r="D9159" s="145">
        <v>27</v>
      </c>
      <c r="E9159" s="147">
        <v>43726</v>
      </c>
    </row>
    <row r="9160" spans="1:5" s="7" customFormat="1">
      <c r="A9160" s="7" t="s">
        <v>49</v>
      </c>
      <c r="C9160" s="144" t="s">
        <v>7847</v>
      </c>
      <c r="D9160" s="145">
        <v>22</v>
      </c>
      <c r="E9160" s="147">
        <v>43726</v>
      </c>
    </row>
    <row r="9161" spans="1:5" s="7" customFormat="1">
      <c r="A9161" s="7" t="s">
        <v>49</v>
      </c>
      <c r="C9161" s="144" t="s">
        <v>9181</v>
      </c>
      <c r="D9161" s="145">
        <v>0</v>
      </c>
      <c r="E9161" s="147">
        <v>43726</v>
      </c>
    </row>
    <row r="9162" spans="1:5" s="7" customFormat="1">
      <c r="A9162" s="7" t="s">
        <v>49</v>
      </c>
      <c r="C9162" s="144" t="s">
        <v>7849</v>
      </c>
      <c r="D9162" s="145">
        <v>33</v>
      </c>
      <c r="E9162" s="147">
        <v>43726</v>
      </c>
    </row>
    <row r="9163" spans="1:5" s="7" customFormat="1">
      <c r="A9163" s="7" t="s">
        <v>49</v>
      </c>
      <c r="C9163" s="144" t="s">
        <v>2737</v>
      </c>
      <c r="D9163" s="145">
        <v>1921</v>
      </c>
      <c r="E9163" s="147">
        <v>43726</v>
      </c>
    </row>
    <row r="9164" spans="1:5" s="7" customFormat="1">
      <c r="A9164" s="7" t="s">
        <v>49</v>
      </c>
      <c r="C9164" s="144" t="s">
        <v>7851</v>
      </c>
      <c r="D9164" s="145">
        <v>0</v>
      </c>
      <c r="E9164" s="147">
        <v>43726</v>
      </c>
    </row>
    <row r="9165" spans="1:5" s="7" customFormat="1">
      <c r="A9165" s="7" t="s">
        <v>49</v>
      </c>
      <c r="C9165" s="144" t="s">
        <v>2741</v>
      </c>
      <c r="D9165" s="145">
        <v>1934</v>
      </c>
      <c r="E9165" s="147">
        <v>43726</v>
      </c>
    </row>
    <row r="9166" spans="1:5" s="7" customFormat="1">
      <c r="A9166" s="7" t="s">
        <v>49</v>
      </c>
      <c r="C9166" s="144" t="s">
        <v>7854</v>
      </c>
      <c r="D9166" s="145">
        <v>0</v>
      </c>
      <c r="E9166" s="147">
        <v>43726</v>
      </c>
    </row>
    <row r="9167" spans="1:5" s="7" customFormat="1">
      <c r="A9167" s="7" t="s">
        <v>49</v>
      </c>
      <c r="C9167" s="144" t="s">
        <v>2744</v>
      </c>
      <c r="D9167" s="145">
        <v>2040</v>
      </c>
      <c r="E9167" s="147">
        <v>43726</v>
      </c>
    </row>
    <row r="9168" spans="1:5" s="7" customFormat="1">
      <c r="A9168" s="7" t="s">
        <v>49</v>
      </c>
      <c r="C9168" s="144" t="s">
        <v>7856</v>
      </c>
      <c r="D9168" s="145">
        <v>9</v>
      </c>
      <c r="E9168" s="147">
        <v>43726</v>
      </c>
    </row>
    <row r="9169" spans="1:5" s="7" customFormat="1">
      <c r="A9169" s="7" t="s">
        <v>49</v>
      </c>
      <c r="C9169" s="144" t="s">
        <v>2747</v>
      </c>
      <c r="D9169" s="145">
        <v>2984</v>
      </c>
      <c r="E9169" s="147">
        <v>43726</v>
      </c>
    </row>
    <row r="9170" spans="1:5" s="7" customFormat="1">
      <c r="A9170" s="7" t="s">
        <v>49</v>
      </c>
      <c r="C9170" s="144" t="s">
        <v>7858</v>
      </c>
      <c r="D9170" s="145">
        <v>0</v>
      </c>
      <c r="E9170" s="147">
        <v>43726</v>
      </c>
    </row>
    <row r="9171" spans="1:5" s="7" customFormat="1">
      <c r="A9171" s="7" t="s">
        <v>49</v>
      </c>
      <c r="C9171" s="144" t="s">
        <v>2750</v>
      </c>
      <c r="D9171" s="145">
        <v>282</v>
      </c>
      <c r="E9171" s="147">
        <v>43726</v>
      </c>
    </row>
    <row r="9172" spans="1:5" s="7" customFormat="1">
      <c r="A9172" s="7" t="s">
        <v>49</v>
      </c>
      <c r="C9172" s="144" t="s">
        <v>2754</v>
      </c>
      <c r="D9172" s="145">
        <v>394</v>
      </c>
      <c r="E9172" s="147">
        <v>43726</v>
      </c>
    </row>
    <row r="9173" spans="1:5" s="7" customFormat="1">
      <c r="A9173" s="7" t="s">
        <v>49</v>
      </c>
      <c r="C9173" s="144" t="s">
        <v>2757</v>
      </c>
      <c r="D9173" s="145">
        <v>62</v>
      </c>
      <c r="E9173" s="147">
        <v>43726</v>
      </c>
    </row>
    <row r="9174" spans="1:5" s="7" customFormat="1">
      <c r="A9174" s="7" t="s">
        <v>49</v>
      </c>
      <c r="C9174" s="144" t="s">
        <v>2760</v>
      </c>
      <c r="D9174" s="145">
        <v>26</v>
      </c>
      <c r="E9174" s="147">
        <v>43726</v>
      </c>
    </row>
    <row r="9175" spans="1:5" s="7" customFormat="1">
      <c r="A9175" s="7" t="s">
        <v>49</v>
      </c>
      <c r="C9175" s="144" t="s">
        <v>2763</v>
      </c>
      <c r="D9175" s="145">
        <v>168</v>
      </c>
      <c r="E9175" s="147">
        <v>43726</v>
      </c>
    </row>
    <row r="9176" spans="1:5" s="7" customFormat="1">
      <c r="A9176" s="7" t="s">
        <v>49</v>
      </c>
      <c r="C9176" s="144" t="s">
        <v>2766</v>
      </c>
      <c r="D9176" s="145">
        <v>62</v>
      </c>
      <c r="E9176" s="147">
        <v>43726</v>
      </c>
    </row>
    <row r="9177" spans="1:5" s="7" customFormat="1">
      <c r="A9177" s="7" t="s">
        <v>49</v>
      </c>
      <c r="C9177" s="144" t="s">
        <v>3682</v>
      </c>
      <c r="D9177" s="145">
        <v>0</v>
      </c>
      <c r="E9177" s="147">
        <v>43726</v>
      </c>
    </row>
    <row r="9178" spans="1:5" s="7" customFormat="1">
      <c r="A9178" s="7" t="s">
        <v>49</v>
      </c>
      <c r="C9178" s="144" t="s">
        <v>3683</v>
      </c>
      <c r="D9178" s="145">
        <v>0</v>
      </c>
      <c r="E9178" s="147">
        <v>43726</v>
      </c>
    </row>
    <row r="9179" spans="1:5" s="7" customFormat="1">
      <c r="A9179" s="7" t="s">
        <v>49</v>
      </c>
      <c r="C9179" s="144" t="s">
        <v>2769</v>
      </c>
      <c r="D9179" s="145">
        <v>247</v>
      </c>
      <c r="E9179" s="147">
        <v>43726</v>
      </c>
    </row>
    <row r="9180" spans="1:5" s="7" customFormat="1">
      <c r="A9180" s="7" t="s">
        <v>49</v>
      </c>
      <c r="C9180" s="144" t="s">
        <v>2772</v>
      </c>
      <c r="D9180" s="145">
        <v>193</v>
      </c>
      <c r="E9180" s="147">
        <v>43726</v>
      </c>
    </row>
    <row r="9181" spans="1:5" s="7" customFormat="1">
      <c r="A9181" s="7" t="s">
        <v>49</v>
      </c>
      <c r="C9181" s="144" t="s">
        <v>2775</v>
      </c>
      <c r="D9181" s="145">
        <v>93</v>
      </c>
      <c r="E9181" s="147">
        <v>43726</v>
      </c>
    </row>
    <row r="9182" spans="1:5" s="7" customFormat="1">
      <c r="A9182" s="7" t="s">
        <v>49</v>
      </c>
      <c r="C9182" s="144" t="s">
        <v>2778</v>
      </c>
      <c r="D9182" s="145">
        <v>117</v>
      </c>
      <c r="E9182" s="147">
        <v>43726</v>
      </c>
    </row>
    <row r="9183" spans="1:5" s="7" customFormat="1">
      <c r="A9183" s="7" t="s">
        <v>49</v>
      </c>
      <c r="C9183" s="144" t="s">
        <v>7860</v>
      </c>
      <c r="D9183" s="145">
        <v>0</v>
      </c>
      <c r="E9183" s="147">
        <v>43726</v>
      </c>
    </row>
    <row r="9184" spans="1:5" s="7" customFormat="1">
      <c r="A9184" s="7" t="s">
        <v>49</v>
      </c>
      <c r="C9184" s="144" t="s">
        <v>7862</v>
      </c>
      <c r="D9184" s="145">
        <v>0</v>
      </c>
      <c r="E9184" s="147">
        <v>43726</v>
      </c>
    </row>
    <row r="9185" spans="1:5" s="7" customFormat="1">
      <c r="A9185" s="7" t="s">
        <v>49</v>
      </c>
      <c r="C9185" s="144" t="s">
        <v>2708</v>
      </c>
      <c r="D9185" s="145">
        <v>1280</v>
      </c>
      <c r="E9185" s="147">
        <v>43726</v>
      </c>
    </row>
    <row r="9186" spans="1:5" s="7" customFormat="1">
      <c r="A9186" s="7" t="s">
        <v>49</v>
      </c>
      <c r="C9186" s="144" t="s">
        <v>2781</v>
      </c>
      <c r="D9186" s="145">
        <v>2377</v>
      </c>
      <c r="E9186" s="147">
        <v>43726</v>
      </c>
    </row>
    <row r="9187" spans="1:5" s="7" customFormat="1">
      <c r="A9187" s="7" t="s">
        <v>49</v>
      </c>
      <c r="C9187" s="144" t="s">
        <v>2785</v>
      </c>
      <c r="D9187" s="145">
        <v>2430</v>
      </c>
      <c r="E9187" s="147">
        <v>43726</v>
      </c>
    </row>
    <row r="9188" spans="1:5" s="7" customFormat="1">
      <c r="A9188" s="7" t="s">
        <v>49</v>
      </c>
      <c r="C9188" s="144" t="s">
        <v>3763</v>
      </c>
      <c r="D9188" s="145">
        <v>60</v>
      </c>
      <c r="E9188" s="147">
        <v>43726</v>
      </c>
    </row>
    <row r="9189" spans="1:5" s="7" customFormat="1">
      <c r="A9189" s="7" t="s">
        <v>49</v>
      </c>
      <c r="C9189" s="144" t="s">
        <v>2788</v>
      </c>
      <c r="D9189" s="145">
        <v>2717</v>
      </c>
      <c r="E9189" s="147">
        <v>43726</v>
      </c>
    </row>
    <row r="9190" spans="1:5" s="7" customFormat="1">
      <c r="A9190" s="7" t="s">
        <v>49</v>
      </c>
      <c r="C9190" s="144" t="s">
        <v>2791</v>
      </c>
      <c r="D9190" s="145">
        <v>2217</v>
      </c>
      <c r="E9190" s="147">
        <v>43726</v>
      </c>
    </row>
    <row r="9191" spans="1:5" s="7" customFormat="1">
      <c r="A9191" s="7" t="s">
        <v>49</v>
      </c>
      <c r="C9191" s="144" t="s">
        <v>3103</v>
      </c>
      <c r="D9191" s="145">
        <v>156</v>
      </c>
      <c r="E9191" s="147">
        <v>43726</v>
      </c>
    </row>
    <row r="9192" spans="1:5" s="7" customFormat="1">
      <c r="A9192" s="7" t="s">
        <v>49</v>
      </c>
      <c r="C9192" s="144" t="s">
        <v>3107</v>
      </c>
      <c r="D9192" s="145">
        <v>165</v>
      </c>
      <c r="E9192" s="147">
        <v>43726</v>
      </c>
    </row>
    <row r="9193" spans="1:5" s="7" customFormat="1">
      <c r="A9193" s="7" t="s">
        <v>49</v>
      </c>
      <c r="C9193" s="144" t="s">
        <v>3110</v>
      </c>
      <c r="D9193" s="145">
        <v>157</v>
      </c>
      <c r="E9193" s="147">
        <v>43726</v>
      </c>
    </row>
    <row r="9194" spans="1:5" s="7" customFormat="1">
      <c r="A9194" s="7" t="s">
        <v>49</v>
      </c>
      <c r="C9194" s="144" t="s">
        <v>3113</v>
      </c>
      <c r="D9194" s="145">
        <v>207</v>
      </c>
      <c r="E9194" s="147">
        <v>43726</v>
      </c>
    </row>
    <row r="9195" spans="1:5" s="7" customFormat="1">
      <c r="A9195" s="7" t="s">
        <v>49</v>
      </c>
      <c r="C9195" s="144" t="s">
        <v>3116</v>
      </c>
      <c r="D9195" s="145">
        <v>206</v>
      </c>
      <c r="E9195" s="147">
        <v>43726</v>
      </c>
    </row>
    <row r="9196" spans="1:5" s="7" customFormat="1">
      <c r="A9196" s="7" t="s">
        <v>49</v>
      </c>
      <c r="C9196" s="144" t="s">
        <v>3119</v>
      </c>
      <c r="D9196" s="145">
        <v>222</v>
      </c>
      <c r="E9196" s="147">
        <v>43726</v>
      </c>
    </row>
    <row r="9197" spans="1:5" s="7" customFormat="1">
      <c r="A9197" s="7" t="s">
        <v>49</v>
      </c>
      <c r="C9197" s="144" t="s">
        <v>3122</v>
      </c>
      <c r="D9197" s="145">
        <v>137</v>
      </c>
      <c r="E9197" s="147">
        <v>43726</v>
      </c>
    </row>
    <row r="9198" spans="1:5" s="7" customFormat="1">
      <c r="A9198" s="7" t="s">
        <v>49</v>
      </c>
      <c r="C9198" s="144" t="s">
        <v>3125</v>
      </c>
      <c r="D9198" s="145">
        <v>25</v>
      </c>
      <c r="E9198" s="147">
        <v>43726</v>
      </c>
    </row>
    <row r="9199" spans="1:5" s="7" customFormat="1">
      <c r="A9199" s="7" t="s">
        <v>49</v>
      </c>
      <c r="C9199" s="144" t="s">
        <v>3128</v>
      </c>
      <c r="D9199" s="145">
        <v>230</v>
      </c>
      <c r="E9199" s="147">
        <v>43726</v>
      </c>
    </row>
    <row r="9200" spans="1:5" s="7" customFormat="1">
      <c r="A9200" s="7" t="s">
        <v>49</v>
      </c>
      <c r="C9200" s="144" t="s">
        <v>3099</v>
      </c>
      <c r="D9200" s="145">
        <v>78</v>
      </c>
      <c r="E9200" s="147">
        <v>43726</v>
      </c>
    </row>
    <row r="9201" spans="1:5" s="7" customFormat="1">
      <c r="A9201" s="7" t="s">
        <v>49</v>
      </c>
      <c r="C9201" s="144" t="s">
        <v>7865</v>
      </c>
      <c r="D9201" s="145">
        <v>0</v>
      </c>
      <c r="E9201" s="147">
        <v>43726</v>
      </c>
    </row>
    <row r="9202" spans="1:5" s="7" customFormat="1">
      <c r="A9202" s="7" t="s">
        <v>49</v>
      </c>
      <c r="C9202" s="144" t="s">
        <v>3131</v>
      </c>
      <c r="D9202" s="145">
        <v>434</v>
      </c>
      <c r="E9202" s="147">
        <v>43726</v>
      </c>
    </row>
    <row r="9203" spans="1:5" s="7" customFormat="1">
      <c r="A9203" s="7" t="s">
        <v>49</v>
      </c>
      <c r="C9203" s="144" t="s">
        <v>8031</v>
      </c>
      <c r="D9203" s="145">
        <v>3</v>
      </c>
      <c r="E9203" s="147">
        <v>43726</v>
      </c>
    </row>
    <row r="9204" spans="1:5" s="7" customFormat="1">
      <c r="A9204" s="7" t="s">
        <v>49</v>
      </c>
      <c r="C9204" s="144" t="s">
        <v>8033</v>
      </c>
      <c r="D9204" s="145">
        <v>0</v>
      </c>
      <c r="E9204" s="147">
        <v>43726</v>
      </c>
    </row>
    <row r="9205" spans="1:5" s="7" customFormat="1">
      <c r="A9205" s="7" t="s">
        <v>49</v>
      </c>
      <c r="C9205" s="144" t="s">
        <v>8035</v>
      </c>
      <c r="D9205" s="145">
        <v>0</v>
      </c>
      <c r="E9205" s="147">
        <v>43726</v>
      </c>
    </row>
    <row r="9206" spans="1:5" s="7" customFormat="1">
      <c r="A9206" s="7" t="s">
        <v>49</v>
      </c>
      <c r="C9206" s="144" t="s">
        <v>3135</v>
      </c>
      <c r="D9206" s="145">
        <v>4</v>
      </c>
      <c r="E9206" s="147">
        <v>43726</v>
      </c>
    </row>
    <row r="9207" spans="1:5" s="7" customFormat="1">
      <c r="A9207" s="7" t="s">
        <v>49</v>
      </c>
      <c r="C9207" s="144" t="s">
        <v>3138</v>
      </c>
      <c r="D9207" s="145">
        <v>32</v>
      </c>
      <c r="E9207" s="147">
        <v>43726</v>
      </c>
    </row>
    <row r="9208" spans="1:5" s="7" customFormat="1">
      <c r="A9208" s="7" t="s">
        <v>49</v>
      </c>
      <c r="C9208" s="144" t="s">
        <v>7868</v>
      </c>
      <c r="D9208" s="145">
        <v>0</v>
      </c>
      <c r="E9208" s="147">
        <v>43726</v>
      </c>
    </row>
    <row r="9209" spans="1:5" s="7" customFormat="1">
      <c r="A9209" s="7" t="s">
        <v>49</v>
      </c>
      <c r="C9209" s="144" t="s">
        <v>7870</v>
      </c>
      <c r="D9209" s="145">
        <v>104</v>
      </c>
      <c r="E9209" s="147">
        <v>43726</v>
      </c>
    </row>
    <row r="9210" spans="1:5" s="7" customFormat="1">
      <c r="A9210" s="7" t="s">
        <v>49</v>
      </c>
      <c r="C9210" s="144" t="s">
        <v>7872</v>
      </c>
      <c r="D9210" s="145">
        <v>0</v>
      </c>
      <c r="E9210" s="147">
        <v>43726</v>
      </c>
    </row>
    <row r="9211" spans="1:5" s="7" customFormat="1">
      <c r="A9211" s="7" t="s">
        <v>49</v>
      </c>
      <c r="C9211" s="144" t="s">
        <v>7877</v>
      </c>
      <c r="D9211" s="145">
        <v>92</v>
      </c>
      <c r="E9211" s="147">
        <v>43726</v>
      </c>
    </row>
    <row r="9212" spans="1:5" s="7" customFormat="1">
      <c r="A9212" s="7" t="s">
        <v>49</v>
      </c>
      <c r="C9212" s="144" t="s">
        <v>7879</v>
      </c>
      <c r="D9212" s="145">
        <v>0</v>
      </c>
      <c r="E9212" s="147">
        <v>43726</v>
      </c>
    </row>
    <row r="9213" spans="1:5" s="7" customFormat="1">
      <c r="A9213" s="7" t="s">
        <v>49</v>
      </c>
      <c r="C9213" s="144" t="s">
        <v>2794</v>
      </c>
      <c r="D9213" s="145">
        <v>715</v>
      </c>
      <c r="E9213" s="147">
        <v>43726</v>
      </c>
    </row>
    <row r="9214" spans="1:5" s="7" customFormat="1">
      <c r="A9214" s="7" t="s">
        <v>49</v>
      </c>
      <c r="C9214" s="144" t="s">
        <v>7882</v>
      </c>
      <c r="D9214" s="145">
        <v>14</v>
      </c>
      <c r="E9214" s="147">
        <v>43726</v>
      </c>
    </row>
    <row r="9215" spans="1:5" s="7" customFormat="1">
      <c r="A9215" s="7" t="s">
        <v>49</v>
      </c>
      <c r="C9215" s="144" t="s">
        <v>3764</v>
      </c>
      <c r="D9215" s="145">
        <v>152</v>
      </c>
      <c r="E9215" s="147">
        <v>43726</v>
      </c>
    </row>
    <row r="9216" spans="1:5" s="7" customFormat="1">
      <c r="A9216" s="7" t="s">
        <v>49</v>
      </c>
      <c r="C9216" s="144" t="s">
        <v>7885</v>
      </c>
      <c r="D9216" s="145">
        <v>168</v>
      </c>
      <c r="E9216" s="147">
        <v>43726</v>
      </c>
    </row>
    <row r="9217" spans="1:5" s="7" customFormat="1">
      <c r="A9217" s="7" t="s">
        <v>49</v>
      </c>
      <c r="C9217" s="144" t="s">
        <v>7888</v>
      </c>
      <c r="D9217" s="145">
        <v>0</v>
      </c>
      <c r="E9217" s="147">
        <v>43726</v>
      </c>
    </row>
    <row r="9218" spans="1:5" s="7" customFormat="1">
      <c r="A9218" s="7" t="s">
        <v>49</v>
      </c>
      <c r="C9218" s="144" t="s">
        <v>7890</v>
      </c>
      <c r="D9218" s="145">
        <v>0</v>
      </c>
      <c r="E9218" s="147">
        <v>43726</v>
      </c>
    </row>
    <row r="9219" spans="1:5" s="7" customFormat="1">
      <c r="A9219" s="7" t="s">
        <v>49</v>
      </c>
      <c r="C9219" s="144" t="s">
        <v>7892</v>
      </c>
      <c r="D9219" s="145">
        <v>0</v>
      </c>
      <c r="E9219" s="147">
        <v>43726</v>
      </c>
    </row>
    <row r="9220" spans="1:5" s="7" customFormat="1">
      <c r="A9220" s="7" t="s">
        <v>49</v>
      </c>
      <c r="C9220" s="144" t="s">
        <v>7894</v>
      </c>
      <c r="D9220" s="145">
        <v>0</v>
      </c>
      <c r="E9220" s="147">
        <v>43726</v>
      </c>
    </row>
    <row r="9221" spans="1:5" s="7" customFormat="1">
      <c r="A9221" s="7" t="s">
        <v>49</v>
      </c>
      <c r="C9221" s="144" t="s">
        <v>7896</v>
      </c>
      <c r="D9221" s="145">
        <v>0</v>
      </c>
      <c r="E9221" s="147">
        <v>43726</v>
      </c>
    </row>
    <row r="9222" spans="1:5" s="7" customFormat="1">
      <c r="A9222" s="7" t="s">
        <v>49</v>
      </c>
      <c r="C9222" s="144" t="s">
        <v>2798</v>
      </c>
      <c r="D9222" s="145">
        <v>465</v>
      </c>
      <c r="E9222" s="147">
        <v>43726</v>
      </c>
    </row>
    <row r="9223" spans="1:5" s="7" customFormat="1">
      <c r="A9223" s="7" t="s">
        <v>49</v>
      </c>
      <c r="C9223" s="144" t="s">
        <v>2802</v>
      </c>
      <c r="D9223" s="145">
        <v>947</v>
      </c>
      <c r="E9223" s="147">
        <v>43726</v>
      </c>
    </row>
    <row r="9224" spans="1:5" s="7" customFormat="1">
      <c r="A9224" s="7" t="s">
        <v>49</v>
      </c>
      <c r="C9224" s="144" t="s">
        <v>2805</v>
      </c>
      <c r="D9224" s="145">
        <v>897</v>
      </c>
      <c r="E9224" s="147">
        <v>43726</v>
      </c>
    </row>
    <row r="9225" spans="1:5" s="7" customFormat="1">
      <c r="A9225" s="7" t="s">
        <v>49</v>
      </c>
      <c r="C9225" s="144" t="s">
        <v>2808</v>
      </c>
      <c r="D9225" s="145">
        <v>882</v>
      </c>
      <c r="E9225" s="147">
        <v>43726</v>
      </c>
    </row>
    <row r="9226" spans="1:5" s="7" customFormat="1">
      <c r="A9226" s="7" t="s">
        <v>49</v>
      </c>
      <c r="C9226" s="144" t="s">
        <v>2811</v>
      </c>
      <c r="D9226" s="145">
        <v>188</v>
      </c>
      <c r="E9226" s="147">
        <v>43726</v>
      </c>
    </row>
    <row r="9227" spans="1:5" s="7" customFormat="1">
      <c r="A9227" s="7" t="s">
        <v>49</v>
      </c>
      <c r="C9227" s="144" t="s">
        <v>2814</v>
      </c>
      <c r="D9227" s="145">
        <v>642</v>
      </c>
      <c r="E9227" s="147">
        <v>43726</v>
      </c>
    </row>
    <row r="9228" spans="1:5" s="7" customFormat="1">
      <c r="A9228" s="7" t="s">
        <v>49</v>
      </c>
      <c r="C9228" s="144" t="s">
        <v>7898</v>
      </c>
      <c r="D9228" s="145">
        <v>59</v>
      </c>
      <c r="E9228" s="147">
        <v>43726</v>
      </c>
    </row>
    <row r="9229" spans="1:5" s="7" customFormat="1">
      <c r="A9229" s="7" t="s">
        <v>49</v>
      </c>
      <c r="C9229" s="144" t="s">
        <v>3765</v>
      </c>
      <c r="D9229" s="145">
        <v>731</v>
      </c>
      <c r="E9229" s="147">
        <v>43726</v>
      </c>
    </row>
    <row r="9230" spans="1:5" s="7" customFormat="1">
      <c r="A9230" s="7" t="s">
        <v>49</v>
      </c>
      <c r="C9230" s="144" t="s">
        <v>8291</v>
      </c>
      <c r="D9230" s="145">
        <v>1273</v>
      </c>
      <c r="E9230" s="147">
        <v>43726</v>
      </c>
    </row>
    <row r="9231" spans="1:5" s="7" customFormat="1">
      <c r="A9231" s="7" t="s">
        <v>49</v>
      </c>
      <c r="C9231" s="144" t="s">
        <v>7901</v>
      </c>
      <c r="D9231" s="145">
        <v>0</v>
      </c>
      <c r="E9231" s="147">
        <v>43726</v>
      </c>
    </row>
    <row r="9232" spans="1:5" s="7" customFormat="1">
      <c r="A9232" s="7" t="s">
        <v>49</v>
      </c>
      <c r="C9232" s="144" t="s">
        <v>7903</v>
      </c>
      <c r="D9232" s="145">
        <v>86</v>
      </c>
      <c r="E9232" s="147">
        <v>43726</v>
      </c>
    </row>
    <row r="9233" spans="1:5" s="7" customFormat="1">
      <c r="A9233" s="7" t="s">
        <v>49</v>
      </c>
      <c r="C9233" s="144" t="s">
        <v>7905</v>
      </c>
      <c r="D9233" s="145">
        <v>779</v>
      </c>
      <c r="E9233" s="147">
        <v>43726</v>
      </c>
    </row>
    <row r="9234" spans="1:5" s="7" customFormat="1">
      <c r="A9234" s="7" t="s">
        <v>49</v>
      </c>
      <c r="C9234" s="144" t="s">
        <v>2817</v>
      </c>
      <c r="D9234" s="145">
        <v>1471</v>
      </c>
      <c r="E9234" s="147">
        <v>43726</v>
      </c>
    </row>
    <row r="9235" spans="1:5" s="7" customFormat="1">
      <c r="A9235" s="7" t="s">
        <v>49</v>
      </c>
      <c r="C9235" s="144" t="s">
        <v>2821</v>
      </c>
      <c r="D9235" s="145">
        <v>653</v>
      </c>
      <c r="E9235" s="147">
        <v>43726</v>
      </c>
    </row>
    <row r="9236" spans="1:5" s="7" customFormat="1">
      <c r="A9236" s="7" t="s">
        <v>49</v>
      </c>
      <c r="C9236" s="144" t="s">
        <v>2824</v>
      </c>
      <c r="D9236" s="145">
        <v>926</v>
      </c>
      <c r="E9236" s="147">
        <v>43726</v>
      </c>
    </row>
    <row r="9237" spans="1:5" s="7" customFormat="1">
      <c r="A9237" s="7" t="s">
        <v>49</v>
      </c>
      <c r="C9237" s="144" t="s">
        <v>2827</v>
      </c>
      <c r="D9237" s="145">
        <v>845</v>
      </c>
      <c r="E9237" s="147">
        <v>43726</v>
      </c>
    </row>
    <row r="9238" spans="1:5" s="7" customFormat="1">
      <c r="A9238" s="7" t="s">
        <v>49</v>
      </c>
      <c r="C9238" s="144" t="s">
        <v>2830</v>
      </c>
      <c r="D9238" s="145">
        <v>813</v>
      </c>
      <c r="E9238" s="147">
        <v>43726</v>
      </c>
    </row>
    <row r="9239" spans="1:5" s="7" customFormat="1">
      <c r="A9239" s="7" t="s">
        <v>49</v>
      </c>
      <c r="C9239" s="144" t="s">
        <v>2833</v>
      </c>
      <c r="D9239" s="145">
        <v>155</v>
      </c>
      <c r="E9239" s="147">
        <v>43726</v>
      </c>
    </row>
    <row r="9240" spans="1:5" s="7" customFormat="1">
      <c r="A9240" s="7" t="s">
        <v>49</v>
      </c>
      <c r="C9240" s="144" t="s">
        <v>2836</v>
      </c>
      <c r="D9240" s="145">
        <v>244</v>
      </c>
      <c r="E9240" s="147">
        <v>43726</v>
      </c>
    </row>
    <row r="9241" spans="1:5" s="7" customFormat="1">
      <c r="A9241" s="7" t="s">
        <v>49</v>
      </c>
      <c r="C9241" s="144" t="s">
        <v>2839</v>
      </c>
      <c r="D9241" s="145">
        <v>257</v>
      </c>
      <c r="E9241" s="147">
        <v>43726</v>
      </c>
    </row>
    <row r="9242" spans="1:5" s="7" customFormat="1">
      <c r="A9242" s="7" t="s">
        <v>49</v>
      </c>
      <c r="C9242" s="144" t="s">
        <v>2842</v>
      </c>
      <c r="D9242" s="145">
        <v>159</v>
      </c>
      <c r="E9242" s="147">
        <v>43726</v>
      </c>
    </row>
    <row r="9243" spans="1:5" s="7" customFormat="1">
      <c r="A9243" s="7" t="s">
        <v>49</v>
      </c>
      <c r="C9243" s="144" t="s">
        <v>2845</v>
      </c>
      <c r="D9243" s="145">
        <v>268</v>
      </c>
      <c r="E9243" s="147">
        <v>43726</v>
      </c>
    </row>
    <row r="9244" spans="1:5" s="7" customFormat="1">
      <c r="A9244" s="7" t="s">
        <v>49</v>
      </c>
      <c r="C9244" s="144" t="s">
        <v>2848</v>
      </c>
      <c r="D9244" s="145">
        <v>285</v>
      </c>
      <c r="E9244" s="147">
        <v>43726</v>
      </c>
    </row>
    <row r="9245" spans="1:5" s="7" customFormat="1">
      <c r="A9245" s="7" t="s">
        <v>49</v>
      </c>
      <c r="C9245" s="144" t="s">
        <v>2851</v>
      </c>
      <c r="D9245" s="145">
        <v>317</v>
      </c>
      <c r="E9245" s="147">
        <v>43726</v>
      </c>
    </row>
    <row r="9246" spans="1:5" s="7" customFormat="1">
      <c r="A9246" s="7" t="s">
        <v>49</v>
      </c>
      <c r="C9246" s="144" t="s">
        <v>2854</v>
      </c>
      <c r="D9246" s="145">
        <v>474</v>
      </c>
      <c r="E9246" s="147">
        <v>43726</v>
      </c>
    </row>
    <row r="9247" spans="1:5" s="7" customFormat="1">
      <c r="A9247" s="7" t="s">
        <v>49</v>
      </c>
      <c r="C9247" s="144" t="s">
        <v>2858</v>
      </c>
      <c r="D9247" s="145">
        <v>193</v>
      </c>
      <c r="E9247" s="147">
        <v>43726</v>
      </c>
    </row>
    <row r="9248" spans="1:5" s="7" customFormat="1">
      <c r="A9248" s="7" t="s">
        <v>49</v>
      </c>
      <c r="C9248" s="144" t="s">
        <v>2861</v>
      </c>
      <c r="D9248" s="145">
        <v>0</v>
      </c>
      <c r="E9248" s="147">
        <v>43726</v>
      </c>
    </row>
    <row r="9249" spans="1:5" s="7" customFormat="1">
      <c r="A9249" s="7" t="s">
        <v>49</v>
      </c>
      <c r="C9249" s="144" t="s">
        <v>2864</v>
      </c>
      <c r="D9249" s="145">
        <v>334</v>
      </c>
      <c r="E9249" s="147">
        <v>43726</v>
      </c>
    </row>
    <row r="9250" spans="1:5" s="7" customFormat="1">
      <c r="A9250" s="7" t="s">
        <v>49</v>
      </c>
      <c r="C9250" s="144" t="s">
        <v>2867</v>
      </c>
      <c r="D9250" s="145">
        <v>630</v>
      </c>
      <c r="E9250" s="147">
        <v>43726</v>
      </c>
    </row>
    <row r="9251" spans="1:5" s="7" customFormat="1">
      <c r="A9251" s="7" t="s">
        <v>49</v>
      </c>
      <c r="C9251" s="144" t="s">
        <v>7911</v>
      </c>
      <c r="D9251" s="145">
        <v>747</v>
      </c>
      <c r="E9251" s="147">
        <v>43726</v>
      </c>
    </row>
    <row r="9252" spans="1:5" s="7" customFormat="1">
      <c r="A9252" s="7" t="s">
        <v>49</v>
      </c>
      <c r="C9252" s="144" t="s">
        <v>7913</v>
      </c>
      <c r="D9252" s="145">
        <v>0</v>
      </c>
      <c r="E9252" s="147">
        <v>43726</v>
      </c>
    </row>
    <row r="9253" spans="1:5" s="7" customFormat="1">
      <c r="A9253" s="7" t="s">
        <v>49</v>
      </c>
      <c r="C9253" s="144" t="s">
        <v>3766</v>
      </c>
      <c r="D9253" s="145">
        <v>36</v>
      </c>
      <c r="E9253" s="147">
        <v>43726</v>
      </c>
    </row>
    <row r="9254" spans="1:5" s="7" customFormat="1">
      <c r="A9254" s="7" t="s">
        <v>49</v>
      </c>
      <c r="C9254" s="144" t="s">
        <v>2712</v>
      </c>
      <c r="D9254" s="145">
        <v>231</v>
      </c>
      <c r="E9254" s="147">
        <v>43726</v>
      </c>
    </row>
    <row r="9255" spans="1:5" s="7" customFormat="1">
      <c r="A9255" s="7" t="s">
        <v>49</v>
      </c>
      <c r="C9255" s="144" t="s">
        <v>7798</v>
      </c>
      <c r="D9255" s="145">
        <v>203</v>
      </c>
      <c r="E9255" s="147">
        <v>43726</v>
      </c>
    </row>
    <row r="9256" spans="1:5" s="7" customFormat="1">
      <c r="A9256" s="7" t="s">
        <v>49</v>
      </c>
      <c r="C9256" s="144" t="s">
        <v>2870</v>
      </c>
      <c r="D9256" s="145">
        <v>137</v>
      </c>
      <c r="E9256" s="147">
        <v>43726</v>
      </c>
    </row>
    <row r="9257" spans="1:5" s="7" customFormat="1">
      <c r="A9257" s="7" t="s">
        <v>49</v>
      </c>
      <c r="C9257" s="144" t="s">
        <v>8037</v>
      </c>
      <c r="D9257" s="145">
        <v>323</v>
      </c>
      <c r="E9257" s="147">
        <v>43726</v>
      </c>
    </row>
    <row r="9258" spans="1:5" s="7" customFormat="1">
      <c r="A9258" s="7" t="s">
        <v>49</v>
      </c>
      <c r="C9258" s="144" t="s">
        <v>3141</v>
      </c>
      <c r="D9258" s="145">
        <v>204</v>
      </c>
      <c r="E9258" s="147">
        <v>43726</v>
      </c>
    </row>
    <row r="9259" spans="1:5" s="7" customFormat="1">
      <c r="A9259" s="7" t="s">
        <v>49</v>
      </c>
      <c r="C9259" s="144" t="s">
        <v>3143</v>
      </c>
      <c r="D9259" s="145">
        <v>158</v>
      </c>
      <c r="E9259" s="147">
        <v>43726</v>
      </c>
    </row>
    <row r="9260" spans="1:5" s="7" customFormat="1">
      <c r="A9260" s="7" t="s">
        <v>49</v>
      </c>
      <c r="C9260" s="144" t="s">
        <v>3145</v>
      </c>
      <c r="D9260" s="145">
        <v>238</v>
      </c>
      <c r="E9260" s="147">
        <v>43726</v>
      </c>
    </row>
    <row r="9261" spans="1:5" s="7" customFormat="1">
      <c r="A9261" s="7" t="s">
        <v>49</v>
      </c>
      <c r="C9261" s="144" t="s">
        <v>2873</v>
      </c>
      <c r="D9261" s="145">
        <v>2652</v>
      </c>
      <c r="E9261" s="147">
        <v>43726</v>
      </c>
    </row>
    <row r="9262" spans="1:5" s="7" customFormat="1">
      <c r="A9262" s="7" t="s">
        <v>49</v>
      </c>
      <c r="C9262" s="144" t="s">
        <v>2877</v>
      </c>
      <c r="D9262" s="145">
        <v>2978</v>
      </c>
      <c r="E9262" s="147">
        <v>43726</v>
      </c>
    </row>
    <row r="9263" spans="1:5" s="7" customFormat="1">
      <c r="A9263" s="7" t="s">
        <v>49</v>
      </c>
      <c r="C9263" s="144" t="s">
        <v>2883</v>
      </c>
      <c r="D9263" s="145">
        <v>2820</v>
      </c>
      <c r="E9263" s="147">
        <v>43726</v>
      </c>
    </row>
    <row r="9264" spans="1:5" s="7" customFormat="1">
      <c r="A9264" s="7" t="s">
        <v>49</v>
      </c>
      <c r="C9264" s="144" t="s">
        <v>3677</v>
      </c>
      <c r="D9264" s="145">
        <v>3000</v>
      </c>
      <c r="E9264" s="147">
        <v>43726</v>
      </c>
    </row>
    <row r="9265" spans="1:5" s="7" customFormat="1">
      <c r="A9265" s="7" t="s">
        <v>49</v>
      </c>
      <c r="C9265" s="144" t="s">
        <v>2886</v>
      </c>
      <c r="D9265" s="145">
        <v>11588</v>
      </c>
      <c r="E9265" s="147">
        <v>43726</v>
      </c>
    </row>
    <row r="9266" spans="1:5" s="7" customFormat="1">
      <c r="A9266" s="7" t="s">
        <v>49</v>
      </c>
      <c r="C9266" s="144" t="s">
        <v>2889</v>
      </c>
      <c r="D9266" s="145">
        <v>2869</v>
      </c>
      <c r="E9266" s="147">
        <v>43726</v>
      </c>
    </row>
    <row r="9267" spans="1:5" s="7" customFormat="1">
      <c r="A9267" s="7" t="s">
        <v>49</v>
      </c>
      <c r="C9267" s="144" t="s">
        <v>997</v>
      </c>
      <c r="D9267" s="145">
        <v>1</v>
      </c>
      <c r="E9267" s="147">
        <v>43726</v>
      </c>
    </row>
    <row r="9268" spans="1:5" s="7" customFormat="1">
      <c r="A9268" s="7" t="s">
        <v>49</v>
      </c>
      <c r="C9268" s="144" t="s">
        <v>1001</v>
      </c>
      <c r="D9268" s="145">
        <v>4</v>
      </c>
      <c r="E9268" s="147">
        <v>43726</v>
      </c>
    </row>
    <row r="9269" spans="1:5" s="7" customFormat="1">
      <c r="A9269" s="7" t="s">
        <v>49</v>
      </c>
      <c r="C9269" s="144" t="s">
        <v>544</v>
      </c>
      <c r="D9269" s="145">
        <v>833</v>
      </c>
      <c r="E9269" s="147">
        <v>43726</v>
      </c>
    </row>
    <row r="9270" spans="1:5" s="7" customFormat="1">
      <c r="A9270" s="7" t="s">
        <v>49</v>
      </c>
      <c r="C9270" s="144" t="s">
        <v>550</v>
      </c>
      <c r="D9270" s="145">
        <v>844</v>
      </c>
      <c r="E9270" s="147">
        <v>43726</v>
      </c>
    </row>
    <row r="9271" spans="1:5" s="7" customFormat="1">
      <c r="A9271" s="7" t="s">
        <v>49</v>
      </c>
      <c r="C9271" s="144" t="s">
        <v>553</v>
      </c>
      <c r="D9271" s="145">
        <v>110</v>
      </c>
      <c r="E9271" s="147">
        <v>43726</v>
      </c>
    </row>
    <row r="9272" spans="1:5" s="7" customFormat="1">
      <c r="A9272" s="7" t="s">
        <v>49</v>
      </c>
      <c r="C9272" s="144" t="s">
        <v>1004</v>
      </c>
      <c r="D9272" s="145">
        <v>721</v>
      </c>
      <c r="E9272" s="147">
        <v>43726</v>
      </c>
    </row>
    <row r="9273" spans="1:5" s="7" customFormat="1">
      <c r="A9273" s="7" t="s">
        <v>49</v>
      </c>
      <c r="C9273" s="144" t="s">
        <v>1008</v>
      </c>
      <c r="D9273" s="145">
        <v>922</v>
      </c>
      <c r="E9273" s="147">
        <v>43726</v>
      </c>
    </row>
    <row r="9274" spans="1:5" s="7" customFormat="1">
      <c r="A9274" s="7" t="s">
        <v>49</v>
      </c>
      <c r="C9274" s="144" t="s">
        <v>1012</v>
      </c>
      <c r="D9274" s="145">
        <v>157</v>
      </c>
      <c r="E9274" s="147">
        <v>43726</v>
      </c>
    </row>
    <row r="9275" spans="1:5" s="7" customFormat="1">
      <c r="A9275" s="7" t="s">
        <v>49</v>
      </c>
      <c r="C9275" s="144" t="s">
        <v>1015</v>
      </c>
      <c r="D9275" s="145">
        <v>546</v>
      </c>
      <c r="E9275" s="147">
        <v>43726</v>
      </c>
    </row>
    <row r="9276" spans="1:5" s="7" customFormat="1">
      <c r="A9276" s="7" t="s">
        <v>49</v>
      </c>
      <c r="C9276" s="144" t="s">
        <v>1314</v>
      </c>
      <c r="D9276" s="145">
        <v>328</v>
      </c>
      <c r="E9276" s="147">
        <v>43726</v>
      </c>
    </row>
    <row r="9277" spans="1:5" s="7" customFormat="1">
      <c r="A9277" s="7" t="s">
        <v>49</v>
      </c>
      <c r="C9277" s="144" t="s">
        <v>1318</v>
      </c>
      <c r="D9277" s="145">
        <v>204</v>
      </c>
      <c r="E9277" s="147">
        <v>43726</v>
      </c>
    </row>
    <row r="9278" spans="1:5" s="7" customFormat="1">
      <c r="A9278" s="7" t="s">
        <v>49</v>
      </c>
      <c r="C9278" s="144" t="s">
        <v>5788</v>
      </c>
      <c r="D9278" s="145">
        <v>0</v>
      </c>
      <c r="E9278" s="147">
        <v>43726</v>
      </c>
    </row>
    <row r="9279" spans="1:5" s="7" customFormat="1">
      <c r="A9279" s="7" t="s">
        <v>49</v>
      </c>
      <c r="C9279" s="144" t="s">
        <v>1399</v>
      </c>
      <c r="D9279" s="145">
        <v>54</v>
      </c>
      <c r="E9279" s="147">
        <v>43726</v>
      </c>
    </row>
    <row r="9280" spans="1:5" s="7" customFormat="1">
      <c r="A9280" s="7" t="s">
        <v>49</v>
      </c>
      <c r="C9280" s="144" t="s">
        <v>5604</v>
      </c>
      <c r="D9280" s="145">
        <v>0</v>
      </c>
      <c r="E9280" s="147">
        <v>43726</v>
      </c>
    </row>
    <row r="9281" spans="1:5" s="7" customFormat="1">
      <c r="A9281" s="7" t="s">
        <v>49</v>
      </c>
      <c r="C9281" s="144" t="s">
        <v>1019</v>
      </c>
      <c r="D9281" s="145">
        <v>0</v>
      </c>
      <c r="E9281" s="147">
        <v>43726</v>
      </c>
    </row>
    <row r="9282" spans="1:5" s="7" customFormat="1">
      <c r="A9282" s="7" t="s">
        <v>49</v>
      </c>
      <c r="C9282" s="144" t="s">
        <v>1023</v>
      </c>
      <c r="D9282" s="145">
        <v>22</v>
      </c>
      <c r="E9282" s="147">
        <v>43726</v>
      </c>
    </row>
    <row r="9283" spans="1:5" s="7" customFormat="1">
      <c r="A9283" s="7" t="s">
        <v>49</v>
      </c>
      <c r="C9283" s="144" t="s">
        <v>1027</v>
      </c>
      <c r="D9283" s="145">
        <v>62</v>
      </c>
      <c r="E9283" s="147">
        <v>43726</v>
      </c>
    </row>
    <row r="9284" spans="1:5" s="7" customFormat="1">
      <c r="A9284" s="7" t="s">
        <v>49</v>
      </c>
      <c r="C9284" s="144" t="s">
        <v>7923</v>
      </c>
      <c r="D9284" s="145">
        <v>0</v>
      </c>
      <c r="E9284" s="147">
        <v>43726</v>
      </c>
    </row>
    <row r="9285" spans="1:5" s="7" customFormat="1">
      <c r="A9285" s="7" t="s">
        <v>49</v>
      </c>
      <c r="C9285" s="144" t="s">
        <v>439</v>
      </c>
      <c r="D9285" s="145">
        <v>170</v>
      </c>
      <c r="E9285" s="147">
        <v>43726</v>
      </c>
    </row>
    <row r="9286" spans="1:5" s="7" customFormat="1">
      <c r="A9286" s="7" t="s">
        <v>49</v>
      </c>
      <c r="C9286" s="144" t="s">
        <v>5612</v>
      </c>
      <c r="D9286" s="145">
        <v>0</v>
      </c>
      <c r="E9286" s="147">
        <v>43726</v>
      </c>
    </row>
    <row r="9287" spans="1:5" s="7" customFormat="1">
      <c r="A9287" s="7" t="s">
        <v>49</v>
      </c>
      <c r="C9287" s="144" t="s">
        <v>7926</v>
      </c>
      <c r="D9287" s="145">
        <v>0</v>
      </c>
      <c r="E9287" s="147">
        <v>43726</v>
      </c>
    </row>
    <row r="9288" spans="1:5" s="7" customFormat="1">
      <c r="A9288" s="7" t="s">
        <v>49</v>
      </c>
      <c r="C9288" s="144" t="s">
        <v>556</v>
      </c>
      <c r="D9288" s="145">
        <v>1755</v>
      </c>
      <c r="E9288" s="147">
        <v>43726</v>
      </c>
    </row>
    <row r="9289" spans="1:5" s="7" customFormat="1">
      <c r="A9289" s="7" t="s">
        <v>49</v>
      </c>
      <c r="C9289" s="144" t="s">
        <v>1030</v>
      </c>
      <c r="D9289" s="145">
        <v>0</v>
      </c>
      <c r="E9289" s="147">
        <v>43726</v>
      </c>
    </row>
    <row r="9290" spans="1:5" s="7" customFormat="1">
      <c r="A9290" s="7" t="s">
        <v>49</v>
      </c>
      <c r="C9290" s="144" t="s">
        <v>1033</v>
      </c>
      <c r="D9290" s="145">
        <v>75</v>
      </c>
      <c r="E9290" s="147">
        <v>43726</v>
      </c>
    </row>
    <row r="9291" spans="1:5" s="7" customFormat="1">
      <c r="A9291" s="7" t="s">
        <v>49</v>
      </c>
      <c r="C9291" s="144" t="s">
        <v>1321</v>
      </c>
      <c r="D9291" s="145">
        <v>0</v>
      </c>
      <c r="E9291" s="147">
        <v>43726</v>
      </c>
    </row>
    <row r="9292" spans="1:5" s="7" customFormat="1">
      <c r="A9292" s="7" t="s">
        <v>49</v>
      </c>
      <c r="C9292" s="144" t="s">
        <v>1037</v>
      </c>
      <c r="D9292" s="145">
        <v>89</v>
      </c>
      <c r="E9292" s="147">
        <v>43726</v>
      </c>
    </row>
    <row r="9293" spans="1:5" s="7" customFormat="1">
      <c r="A9293" s="7" t="s">
        <v>49</v>
      </c>
      <c r="C9293" s="144" t="s">
        <v>5620</v>
      </c>
      <c r="D9293" s="145">
        <v>0</v>
      </c>
      <c r="E9293" s="147">
        <v>43726</v>
      </c>
    </row>
    <row r="9294" spans="1:5" s="7" customFormat="1">
      <c r="A9294" s="7" t="s">
        <v>49</v>
      </c>
      <c r="C9294" s="144" t="s">
        <v>1403</v>
      </c>
      <c r="D9294" s="145">
        <v>1</v>
      </c>
      <c r="E9294" s="147">
        <v>43726</v>
      </c>
    </row>
    <row r="9295" spans="1:5" s="7" customFormat="1">
      <c r="A9295" s="7" t="s">
        <v>49</v>
      </c>
      <c r="C9295" s="144" t="s">
        <v>1406</v>
      </c>
      <c r="D9295" s="145">
        <v>0</v>
      </c>
      <c r="E9295" s="147">
        <v>43726</v>
      </c>
    </row>
    <row r="9296" spans="1:5" s="7" customFormat="1">
      <c r="A9296" s="7" t="s">
        <v>49</v>
      </c>
      <c r="C9296" s="144" t="s">
        <v>1042</v>
      </c>
      <c r="D9296" s="145">
        <v>11</v>
      </c>
      <c r="E9296" s="147">
        <v>43726</v>
      </c>
    </row>
    <row r="9297" spans="1:5" s="7" customFormat="1">
      <c r="A9297" s="7" t="s">
        <v>49</v>
      </c>
      <c r="C9297" s="144" t="s">
        <v>8045</v>
      </c>
      <c r="D9297" s="145">
        <v>0</v>
      </c>
      <c r="E9297" s="147">
        <v>43726</v>
      </c>
    </row>
    <row r="9298" spans="1:5" s="7" customFormat="1">
      <c r="A9298" s="7" t="s">
        <v>49</v>
      </c>
      <c r="C9298" s="144" t="s">
        <v>1045</v>
      </c>
      <c r="D9298" s="145">
        <v>13</v>
      </c>
      <c r="E9298" s="147">
        <v>43726</v>
      </c>
    </row>
    <row r="9299" spans="1:5" s="7" customFormat="1">
      <c r="A9299" s="7" t="s">
        <v>49</v>
      </c>
      <c r="C9299" s="144" t="s">
        <v>3148</v>
      </c>
      <c r="D9299" s="145">
        <v>156</v>
      </c>
      <c r="E9299" s="147">
        <v>43726</v>
      </c>
    </row>
    <row r="9300" spans="1:5" s="7" customFormat="1">
      <c r="A9300" s="7" t="s">
        <v>49</v>
      </c>
      <c r="C9300" s="144" t="s">
        <v>3152</v>
      </c>
      <c r="D9300" s="145">
        <v>9</v>
      </c>
      <c r="E9300" s="147">
        <v>43726</v>
      </c>
    </row>
    <row r="9301" spans="1:5" s="7" customFormat="1">
      <c r="A9301" s="7" t="s">
        <v>49</v>
      </c>
      <c r="C9301" s="144" t="s">
        <v>445</v>
      </c>
      <c r="D9301" s="145">
        <v>406</v>
      </c>
      <c r="E9301" s="147">
        <v>43726</v>
      </c>
    </row>
    <row r="9302" spans="1:5" s="7" customFormat="1">
      <c r="A9302" s="7" t="s">
        <v>49</v>
      </c>
      <c r="C9302" s="144" t="s">
        <v>7935</v>
      </c>
      <c r="D9302" s="145">
        <v>0</v>
      </c>
      <c r="E9302" s="147">
        <v>43726</v>
      </c>
    </row>
    <row r="9303" spans="1:5" s="7" customFormat="1">
      <c r="A9303" s="7" t="s">
        <v>49</v>
      </c>
      <c r="C9303" s="144" t="s">
        <v>686</v>
      </c>
      <c r="D9303" s="145">
        <v>41</v>
      </c>
      <c r="E9303" s="147">
        <v>43726</v>
      </c>
    </row>
    <row r="9304" spans="1:5" s="7" customFormat="1">
      <c r="A9304" s="7" t="s">
        <v>49</v>
      </c>
      <c r="C9304" s="144" t="s">
        <v>2892</v>
      </c>
      <c r="D9304" s="145">
        <v>1</v>
      </c>
      <c r="E9304" s="147">
        <v>43726</v>
      </c>
    </row>
    <row r="9305" spans="1:5" s="7" customFormat="1">
      <c r="A9305" s="7" t="s">
        <v>49</v>
      </c>
      <c r="C9305" s="144" t="s">
        <v>2896</v>
      </c>
      <c r="D9305" s="145">
        <v>8</v>
      </c>
      <c r="E9305" s="147">
        <v>43726</v>
      </c>
    </row>
    <row r="9306" spans="1:5" s="7" customFormat="1">
      <c r="A9306" s="7" t="s">
        <v>49</v>
      </c>
      <c r="C9306" s="144" t="s">
        <v>2900</v>
      </c>
      <c r="D9306" s="145">
        <v>0</v>
      </c>
      <c r="E9306" s="147">
        <v>43726</v>
      </c>
    </row>
    <row r="9307" spans="1:5" s="7" customFormat="1">
      <c r="A9307" s="7" t="s">
        <v>49</v>
      </c>
      <c r="C9307" s="144" t="s">
        <v>2903</v>
      </c>
      <c r="D9307" s="145">
        <v>0</v>
      </c>
      <c r="E9307" s="147">
        <v>43726</v>
      </c>
    </row>
    <row r="9308" spans="1:5" s="7" customFormat="1">
      <c r="A9308" s="7" t="s">
        <v>49</v>
      </c>
      <c r="C9308" s="144" t="s">
        <v>2906</v>
      </c>
      <c r="D9308" s="145">
        <v>0</v>
      </c>
      <c r="E9308" s="147">
        <v>43726</v>
      </c>
    </row>
    <row r="9309" spans="1:5" s="7" customFormat="1">
      <c r="A9309" s="7" t="s">
        <v>49</v>
      </c>
      <c r="C9309" s="144" t="s">
        <v>2909</v>
      </c>
      <c r="D9309" s="145">
        <v>0</v>
      </c>
      <c r="E9309" s="147">
        <v>43726</v>
      </c>
    </row>
    <row r="9310" spans="1:5" s="7" customFormat="1">
      <c r="A9310" s="7" t="s">
        <v>49</v>
      </c>
      <c r="C9310" s="144" t="s">
        <v>2912</v>
      </c>
      <c r="D9310" s="145">
        <v>0</v>
      </c>
      <c r="E9310" s="147">
        <v>43726</v>
      </c>
    </row>
    <row r="9311" spans="1:5" s="7" customFormat="1">
      <c r="A9311" s="7" t="s">
        <v>49</v>
      </c>
      <c r="C9311" s="144" t="s">
        <v>2915</v>
      </c>
      <c r="D9311" s="145">
        <v>32</v>
      </c>
      <c r="E9311" s="147">
        <v>43726</v>
      </c>
    </row>
    <row r="9312" spans="1:5" s="7" customFormat="1">
      <c r="A9312" s="7" t="s">
        <v>49</v>
      </c>
      <c r="C9312" s="144" t="s">
        <v>2918</v>
      </c>
      <c r="D9312" s="145">
        <v>0</v>
      </c>
      <c r="E9312" s="147">
        <v>43726</v>
      </c>
    </row>
    <row r="9313" spans="1:5" s="7" customFormat="1">
      <c r="A9313" s="7" t="s">
        <v>49</v>
      </c>
      <c r="C9313" s="144" t="s">
        <v>7718</v>
      </c>
      <c r="D9313" s="145">
        <v>5</v>
      </c>
      <c r="E9313" s="147">
        <v>43726</v>
      </c>
    </row>
    <row r="9314" spans="1:5" s="7" customFormat="1">
      <c r="A9314" s="7" t="s">
        <v>49</v>
      </c>
      <c r="C9314" s="144" t="s">
        <v>7721</v>
      </c>
      <c r="D9314" s="145">
        <v>0</v>
      </c>
      <c r="E9314" s="147">
        <v>43726</v>
      </c>
    </row>
    <row r="9315" spans="1:5" s="7" customFormat="1">
      <c r="A9315" s="7" t="s">
        <v>49</v>
      </c>
      <c r="C9315" s="144" t="s">
        <v>7723</v>
      </c>
      <c r="D9315" s="145">
        <v>0</v>
      </c>
      <c r="E9315" s="147">
        <v>43726</v>
      </c>
    </row>
    <row r="9316" spans="1:5" s="7" customFormat="1">
      <c r="A9316" s="7" t="s">
        <v>49</v>
      </c>
      <c r="C9316" s="144" t="s">
        <v>7725</v>
      </c>
      <c r="D9316" s="145">
        <v>36</v>
      </c>
      <c r="E9316" s="147">
        <v>43726</v>
      </c>
    </row>
    <row r="9317" spans="1:5" s="7" customFormat="1">
      <c r="A9317" s="7" t="s">
        <v>49</v>
      </c>
      <c r="C9317" s="144" t="s">
        <v>2922</v>
      </c>
      <c r="D9317" s="145">
        <v>14</v>
      </c>
      <c r="E9317" s="147">
        <v>43726</v>
      </c>
    </row>
    <row r="9318" spans="1:5" s="7" customFormat="1">
      <c r="A9318" s="7" t="s">
        <v>49</v>
      </c>
      <c r="C9318" s="144" t="s">
        <v>7729</v>
      </c>
      <c r="D9318" s="145">
        <v>0</v>
      </c>
      <c r="E9318" s="147">
        <v>43726</v>
      </c>
    </row>
    <row r="9319" spans="1:5" s="7" customFormat="1">
      <c r="A9319" s="7" t="s">
        <v>49</v>
      </c>
      <c r="C9319" s="144" t="s">
        <v>2925</v>
      </c>
      <c r="D9319" s="145">
        <v>32</v>
      </c>
      <c r="E9319" s="147">
        <v>43726</v>
      </c>
    </row>
    <row r="9320" spans="1:5" s="7" customFormat="1">
      <c r="A9320" s="7" t="s">
        <v>49</v>
      </c>
      <c r="C9320" s="144" t="s">
        <v>2928</v>
      </c>
      <c r="D9320" s="145">
        <v>0</v>
      </c>
      <c r="E9320" s="147">
        <v>43726</v>
      </c>
    </row>
    <row r="9321" spans="1:5" s="7" customFormat="1">
      <c r="A9321" s="7" t="s">
        <v>49</v>
      </c>
      <c r="C9321" s="144" t="s">
        <v>2931</v>
      </c>
      <c r="D9321" s="145">
        <v>1</v>
      </c>
      <c r="E9321" s="147">
        <v>43726</v>
      </c>
    </row>
    <row r="9322" spans="1:5" s="7" customFormat="1">
      <c r="A9322" s="7" t="s">
        <v>49</v>
      </c>
      <c r="C9322" s="144" t="s">
        <v>448</v>
      </c>
      <c r="D9322" s="145">
        <v>292</v>
      </c>
      <c r="E9322" s="147">
        <v>43726</v>
      </c>
    </row>
    <row r="9323" spans="1:5" s="7" customFormat="1">
      <c r="A9323" s="7" t="s">
        <v>49</v>
      </c>
      <c r="C9323" s="144" t="s">
        <v>8053</v>
      </c>
      <c r="D9323" s="145">
        <v>0</v>
      </c>
      <c r="E9323" s="147">
        <v>43726</v>
      </c>
    </row>
    <row r="9324" spans="1:5" s="7" customFormat="1">
      <c r="A9324" s="7" t="s">
        <v>49</v>
      </c>
      <c r="C9324" s="144" t="s">
        <v>3157</v>
      </c>
      <c r="D9324" s="145">
        <v>0</v>
      </c>
      <c r="E9324" s="147">
        <v>43726</v>
      </c>
    </row>
    <row r="9325" spans="1:5" s="7" customFormat="1">
      <c r="A9325" s="7" t="s">
        <v>49</v>
      </c>
      <c r="C9325" s="144" t="s">
        <v>2957</v>
      </c>
      <c r="D9325" s="145">
        <v>56</v>
      </c>
      <c r="E9325" s="147">
        <v>43726</v>
      </c>
    </row>
    <row r="9326" spans="1:5" s="7" customFormat="1">
      <c r="A9326" s="7" t="s">
        <v>49</v>
      </c>
      <c r="C9326" s="144" t="s">
        <v>8055</v>
      </c>
      <c r="D9326" s="145">
        <v>0</v>
      </c>
      <c r="E9326" s="147">
        <v>43726</v>
      </c>
    </row>
    <row r="9327" spans="1:5" s="7" customFormat="1">
      <c r="A9327" s="7" t="s">
        <v>49</v>
      </c>
      <c r="C9327" s="144" t="s">
        <v>3161</v>
      </c>
      <c r="D9327" s="145">
        <v>14</v>
      </c>
      <c r="E9327" s="147">
        <v>43726</v>
      </c>
    </row>
    <row r="9328" spans="1:5" s="7" customFormat="1">
      <c r="A9328" s="7" t="s">
        <v>49</v>
      </c>
      <c r="C9328" s="144" t="s">
        <v>3679</v>
      </c>
      <c r="D9328" s="145">
        <v>156</v>
      </c>
      <c r="E9328" s="147">
        <v>43726</v>
      </c>
    </row>
    <row r="9329" spans="1:5" s="7" customFormat="1">
      <c r="A9329" s="7" t="s">
        <v>49</v>
      </c>
      <c r="C9329" s="144" t="s">
        <v>3678</v>
      </c>
      <c r="D9329" s="145">
        <v>266</v>
      </c>
      <c r="E9329" s="147">
        <v>43726</v>
      </c>
    </row>
    <row r="9330" spans="1:5" s="7" customFormat="1">
      <c r="A9330" s="7" t="s">
        <v>49</v>
      </c>
      <c r="C9330" s="144" t="s">
        <v>3695</v>
      </c>
      <c r="D9330" s="145">
        <v>1160</v>
      </c>
      <c r="E9330" s="147">
        <v>43726</v>
      </c>
    </row>
    <row r="9331" spans="1:5" s="7" customFormat="1">
      <c r="A9331" s="7" t="s">
        <v>49</v>
      </c>
      <c r="C9331" s="144" t="s">
        <v>3696</v>
      </c>
      <c r="D9331" s="145">
        <v>2784</v>
      </c>
      <c r="E9331" s="147">
        <v>43726</v>
      </c>
    </row>
    <row r="9332" spans="1:5" s="7" customFormat="1">
      <c r="A9332" s="7" t="s">
        <v>49</v>
      </c>
      <c r="C9332" s="144" t="s">
        <v>3691</v>
      </c>
      <c r="D9332" s="145">
        <v>87</v>
      </c>
      <c r="E9332" s="147">
        <v>43726</v>
      </c>
    </row>
    <row r="9333" spans="1:5" s="7" customFormat="1">
      <c r="A9333" s="7" t="s">
        <v>49</v>
      </c>
      <c r="C9333" s="144" t="s">
        <v>3693</v>
      </c>
      <c r="D9333" s="145">
        <v>120</v>
      </c>
      <c r="E9333" s="147">
        <v>43726</v>
      </c>
    </row>
    <row r="9334" spans="1:5" s="7" customFormat="1">
      <c r="A9334" s="7" t="s">
        <v>49</v>
      </c>
      <c r="C9334" s="144" t="s">
        <v>3692</v>
      </c>
      <c r="D9334" s="145">
        <v>120</v>
      </c>
      <c r="E9334" s="147">
        <v>43726</v>
      </c>
    </row>
    <row r="9335" spans="1:5" s="7" customFormat="1">
      <c r="A9335" s="7" t="s">
        <v>49</v>
      </c>
      <c r="C9335" s="144" t="s">
        <v>3697</v>
      </c>
      <c r="D9335" s="145">
        <v>770</v>
      </c>
      <c r="E9335" s="147">
        <v>43726</v>
      </c>
    </row>
    <row r="9336" spans="1:5" s="7" customFormat="1">
      <c r="A9336" s="7" t="s">
        <v>49</v>
      </c>
      <c r="C9336" s="144" t="s">
        <v>8059</v>
      </c>
      <c r="D9336" s="145">
        <v>16</v>
      </c>
      <c r="E9336" s="147">
        <v>43726</v>
      </c>
    </row>
    <row r="9337" spans="1:5" s="7" customFormat="1">
      <c r="A9337" s="7" t="s">
        <v>49</v>
      </c>
      <c r="C9337" s="144" t="s">
        <v>8061</v>
      </c>
      <c r="D9337" s="145">
        <v>24</v>
      </c>
      <c r="E9337" s="147">
        <v>43726</v>
      </c>
    </row>
    <row r="9338" spans="1:5" s="7" customFormat="1">
      <c r="A9338" s="7" t="s">
        <v>49</v>
      </c>
      <c r="C9338" s="144" t="s">
        <v>8063</v>
      </c>
      <c r="D9338" s="145">
        <v>0</v>
      </c>
      <c r="E9338" s="147">
        <v>43726</v>
      </c>
    </row>
    <row r="9339" spans="1:5" s="7" customFormat="1">
      <c r="A9339" s="7" t="s">
        <v>49</v>
      </c>
      <c r="C9339" s="144" t="s">
        <v>3767</v>
      </c>
      <c r="D9339" s="145">
        <v>25</v>
      </c>
      <c r="E9339" s="147">
        <v>43726</v>
      </c>
    </row>
    <row r="9340" spans="1:5" s="7" customFormat="1">
      <c r="A9340" s="7" t="s">
        <v>49</v>
      </c>
      <c r="C9340" s="144" t="s">
        <v>8066</v>
      </c>
      <c r="D9340" s="145">
        <v>0</v>
      </c>
      <c r="E9340" s="147">
        <v>43726</v>
      </c>
    </row>
    <row r="9341" spans="1:5" s="7" customFormat="1">
      <c r="A9341" s="7" t="s">
        <v>49</v>
      </c>
      <c r="C9341" s="144" t="s">
        <v>8068</v>
      </c>
      <c r="D9341" s="145">
        <v>0</v>
      </c>
      <c r="E9341" s="147">
        <v>43726</v>
      </c>
    </row>
    <row r="9342" spans="1:5" s="7" customFormat="1">
      <c r="A9342" s="7" t="s">
        <v>49</v>
      </c>
      <c r="C9342" s="144" t="s">
        <v>8070</v>
      </c>
      <c r="D9342" s="145">
        <v>0</v>
      </c>
      <c r="E9342" s="147">
        <v>43726</v>
      </c>
    </row>
    <row r="9343" spans="1:5" s="7" customFormat="1">
      <c r="A9343" s="7" t="s">
        <v>49</v>
      </c>
      <c r="C9343" s="144" t="s">
        <v>8072</v>
      </c>
      <c r="D9343" s="145">
        <v>0</v>
      </c>
      <c r="E9343" s="147">
        <v>43726</v>
      </c>
    </row>
    <row r="9344" spans="1:5" s="7" customFormat="1">
      <c r="A9344" s="7" t="s">
        <v>49</v>
      </c>
      <c r="C9344" s="144" t="s">
        <v>8074</v>
      </c>
      <c r="D9344" s="145">
        <v>0</v>
      </c>
      <c r="E9344" s="147">
        <v>43726</v>
      </c>
    </row>
    <row r="9345" spans="1:5" s="7" customFormat="1">
      <c r="A9345" s="7" t="s">
        <v>49</v>
      </c>
      <c r="C9345" s="144" t="s">
        <v>1584</v>
      </c>
      <c r="D9345" s="145">
        <v>0</v>
      </c>
      <c r="E9345" s="147">
        <v>43726</v>
      </c>
    </row>
    <row r="9346" spans="1:5" s="7" customFormat="1">
      <c r="A9346" s="7" t="s">
        <v>49</v>
      </c>
      <c r="C9346" s="144" t="s">
        <v>1589</v>
      </c>
      <c r="D9346" s="145">
        <v>0</v>
      </c>
      <c r="E9346" s="147">
        <v>43726</v>
      </c>
    </row>
    <row r="9347" spans="1:5" s="7" customFormat="1">
      <c r="A9347" s="7" t="s">
        <v>49</v>
      </c>
      <c r="C9347" s="144" t="s">
        <v>8076</v>
      </c>
      <c r="D9347" s="145">
        <v>0</v>
      </c>
      <c r="E9347" s="147">
        <v>43726</v>
      </c>
    </row>
    <row r="9348" spans="1:5" s="7" customFormat="1">
      <c r="A9348" s="7" t="s">
        <v>49</v>
      </c>
      <c r="C9348" s="144" t="s">
        <v>2934</v>
      </c>
      <c r="D9348" s="145">
        <v>27</v>
      </c>
      <c r="E9348" s="147">
        <v>43726</v>
      </c>
    </row>
    <row r="9349" spans="1:5" s="7" customFormat="1">
      <c r="A9349" s="7" t="s">
        <v>49</v>
      </c>
      <c r="C9349" s="144" t="s">
        <v>2938</v>
      </c>
      <c r="D9349" s="145">
        <v>1</v>
      </c>
      <c r="E9349" s="147">
        <v>43726</v>
      </c>
    </row>
    <row r="9350" spans="1:5" s="7" customFormat="1">
      <c r="A9350" s="7" t="s">
        <v>49</v>
      </c>
      <c r="C9350" s="144" t="s">
        <v>2941</v>
      </c>
      <c r="D9350" s="145">
        <v>0</v>
      </c>
      <c r="E9350" s="147">
        <v>43726</v>
      </c>
    </row>
    <row r="9351" spans="1:5" s="7" customFormat="1">
      <c r="A9351" s="7" t="s">
        <v>49</v>
      </c>
      <c r="C9351" s="144" t="s">
        <v>2944</v>
      </c>
      <c r="D9351" s="145">
        <v>0</v>
      </c>
      <c r="E9351" s="147">
        <v>43726</v>
      </c>
    </row>
    <row r="9352" spans="1:5" s="7" customFormat="1">
      <c r="A9352" s="7" t="s">
        <v>49</v>
      </c>
      <c r="C9352" s="144" t="s">
        <v>2947</v>
      </c>
      <c r="D9352" s="145">
        <v>137</v>
      </c>
      <c r="E9352" s="147">
        <v>43726</v>
      </c>
    </row>
    <row r="9353" spans="1:5" s="7" customFormat="1">
      <c r="A9353" s="7" t="s">
        <v>49</v>
      </c>
      <c r="C9353" s="144" t="s">
        <v>2951</v>
      </c>
      <c r="D9353" s="145">
        <v>60</v>
      </c>
      <c r="E9353" s="147">
        <v>43726</v>
      </c>
    </row>
    <row r="9354" spans="1:5" s="7" customFormat="1">
      <c r="A9354" s="7" t="s">
        <v>49</v>
      </c>
      <c r="C9354" s="144" t="s">
        <v>8478</v>
      </c>
      <c r="D9354" s="145">
        <v>0</v>
      </c>
      <c r="E9354" s="147">
        <v>43726</v>
      </c>
    </row>
    <row r="9355" spans="1:5" s="7" customFormat="1">
      <c r="A9355" s="7" t="s">
        <v>49</v>
      </c>
      <c r="C9355" s="144" t="s">
        <v>8481</v>
      </c>
      <c r="D9355" s="145">
        <v>1</v>
      </c>
      <c r="E9355" s="147">
        <v>43726</v>
      </c>
    </row>
    <row r="9356" spans="1:5" s="7" customFormat="1">
      <c r="A9356" s="7" t="s">
        <v>49</v>
      </c>
      <c r="C9356" s="144" t="s">
        <v>8483</v>
      </c>
      <c r="D9356" s="145">
        <v>0</v>
      </c>
      <c r="E9356" s="147">
        <v>43726</v>
      </c>
    </row>
    <row r="9357" spans="1:5" s="7" customFormat="1">
      <c r="A9357" s="7" t="s">
        <v>49</v>
      </c>
      <c r="C9357" s="144" t="s">
        <v>8485</v>
      </c>
      <c r="D9357" s="145">
        <v>1</v>
      </c>
      <c r="E9357" s="147">
        <v>43726</v>
      </c>
    </row>
    <row r="9358" spans="1:5" s="7" customFormat="1">
      <c r="A9358" s="7" t="s">
        <v>49</v>
      </c>
      <c r="C9358" s="144" t="s">
        <v>8487</v>
      </c>
      <c r="D9358" s="145">
        <v>0</v>
      </c>
      <c r="E9358" s="147">
        <v>43726</v>
      </c>
    </row>
    <row r="9359" spans="1:5" s="7" customFormat="1">
      <c r="A9359" s="7" t="s">
        <v>49</v>
      </c>
      <c r="C9359" s="144" t="s">
        <v>8489</v>
      </c>
      <c r="D9359" s="145">
        <v>0</v>
      </c>
      <c r="E9359" s="147">
        <v>43726</v>
      </c>
    </row>
    <row r="9360" spans="1:5" s="7" customFormat="1">
      <c r="A9360" s="7" t="s">
        <v>49</v>
      </c>
      <c r="C9360" s="144" t="s">
        <v>8491</v>
      </c>
      <c r="D9360" s="145">
        <v>0</v>
      </c>
      <c r="E9360" s="147">
        <v>43726</v>
      </c>
    </row>
    <row r="9361" spans="1:5" s="7" customFormat="1">
      <c r="A9361" s="7" t="s">
        <v>49</v>
      </c>
      <c r="C9361" s="144" t="s">
        <v>8493</v>
      </c>
      <c r="D9361" s="145">
        <v>0</v>
      </c>
      <c r="E9361" s="147">
        <v>43726</v>
      </c>
    </row>
    <row r="9362" spans="1:5" s="7" customFormat="1">
      <c r="A9362" s="7" t="s">
        <v>49</v>
      </c>
      <c r="C9362" s="144" t="s">
        <v>8495</v>
      </c>
      <c r="D9362" s="145">
        <v>0</v>
      </c>
      <c r="E9362" s="147">
        <v>43726</v>
      </c>
    </row>
    <row r="9363" spans="1:5" s="7" customFormat="1">
      <c r="A9363" s="7" t="s">
        <v>49</v>
      </c>
      <c r="C9363" s="144" t="s">
        <v>8497</v>
      </c>
      <c r="D9363" s="145">
        <v>0</v>
      </c>
      <c r="E9363" s="147">
        <v>43726</v>
      </c>
    </row>
    <row r="9364" spans="1:5" s="7" customFormat="1">
      <c r="A9364" s="7" t="s">
        <v>49</v>
      </c>
      <c r="C9364" s="144" t="s">
        <v>8499</v>
      </c>
      <c r="D9364" s="145">
        <v>0</v>
      </c>
      <c r="E9364" s="147">
        <v>43726</v>
      </c>
    </row>
    <row r="9365" spans="1:5" s="7" customFormat="1">
      <c r="A9365" s="7" t="s">
        <v>49</v>
      </c>
      <c r="C9365" s="144" t="s">
        <v>8501</v>
      </c>
      <c r="D9365" s="145">
        <v>0</v>
      </c>
      <c r="E9365" s="147">
        <v>43726</v>
      </c>
    </row>
    <row r="9366" spans="1:5" s="7" customFormat="1">
      <c r="A9366" s="7" t="s">
        <v>49</v>
      </c>
      <c r="C9366" s="144" t="s">
        <v>8503</v>
      </c>
      <c r="D9366" s="145">
        <v>0</v>
      </c>
      <c r="E9366" s="147">
        <v>43726</v>
      </c>
    </row>
    <row r="9367" spans="1:5" s="7" customFormat="1">
      <c r="A9367" s="7" t="s">
        <v>49</v>
      </c>
      <c r="C9367" s="144" t="s">
        <v>8505</v>
      </c>
      <c r="D9367" s="145">
        <v>0</v>
      </c>
      <c r="E9367" s="147">
        <v>43726</v>
      </c>
    </row>
    <row r="9368" spans="1:5" s="7" customFormat="1">
      <c r="A9368" s="7" t="s">
        <v>49</v>
      </c>
      <c r="C9368" s="144" t="s">
        <v>8199</v>
      </c>
      <c r="D9368" s="145">
        <v>0</v>
      </c>
      <c r="E9368" s="147">
        <v>43726</v>
      </c>
    </row>
    <row r="9369" spans="1:5" s="7" customFormat="1">
      <c r="A9369" s="7" t="s">
        <v>49</v>
      </c>
      <c r="C9369" s="144" t="s">
        <v>8688</v>
      </c>
      <c r="D9369" s="145">
        <v>0</v>
      </c>
      <c r="E9369" s="147">
        <v>43726</v>
      </c>
    </row>
    <row r="9370" spans="1:5" s="7" customFormat="1">
      <c r="A9370" s="7" t="s">
        <v>49</v>
      </c>
      <c r="C9370" s="144" t="s">
        <v>8690</v>
      </c>
      <c r="D9370" s="145">
        <v>0</v>
      </c>
      <c r="E9370" s="147">
        <v>43726</v>
      </c>
    </row>
    <row r="9371" spans="1:5" s="7" customFormat="1">
      <c r="A9371" s="7" t="s">
        <v>49</v>
      </c>
      <c r="C9371" s="144" t="s">
        <v>8692</v>
      </c>
      <c r="D9371" s="145">
        <v>0</v>
      </c>
      <c r="E9371" s="147">
        <v>43726</v>
      </c>
    </row>
    <row r="9372" spans="1:5" s="7" customFormat="1">
      <c r="A9372" s="7" t="s">
        <v>49</v>
      </c>
      <c r="C9372" s="144" t="s">
        <v>8706</v>
      </c>
      <c r="D9372" s="145">
        <v>0</v>
      </c>
      <c r="E9372" s="147">
        <v>43726</v>
      </c>
    </row>
    <row r="9373" spans="1:5" s="7" customFormat="1">
      <c r="A9373" s="7" t="s">
        <v>49</v>
      </c>
      <c r="C9373" s="144" t="s">
        <v>8709</v>
      </c>
      <c r="D9373" s="145">
        <v>0</v>
      </c>
      <c r="E9373" s="147">
        <v>43726</v>
      </c>
    </row>
    <row r="9374" spans="1:5" s="7" customFormat="1">
      <c r="A9374" s="7" t="s">
        <v>49</v>
      </c>
      <c r="C9374" s="144" t="s">
        <v>8712</v>
      </c>
      <c r="D9374" s="145">
        <v>0</v>
      </c>
      <c r="E9374" s="147">
        <v>43726</v>
      </c>
    </row>
    <row r="9375" spans="1:5" s="7" customFormat="1">
      <c r="A9375" s="7" t="s">
        <v>49</v>
      </c>
      <c r="C9375" s="144" t="s">
        <v>8715</v>
      </c>
      <c r="D9375" s="145">
        <v>0</v>
      </c>
      <c r="E9375" s="147">
        <v>43726</v>
      </c>
    </row>
    <row r="9376" spans="1:5" s="7" customFormat="1">
      <c r="A9376" s="7" t="s">
        <v>49</v>
      </c>
      <c r="C9376" s="144" t="s">
        <v>8717</v>
      </c>
      <c r="D9376" s="145">
        <v>0</v>
      </c>
      <c r="E9376" s="147">
        <v>43726</v>
      </c>
    </row>
    <row r="9377" spans="1:5" s="7" customFormat="1">
      <c r="A9377" s="7" t="s">
        <v>49</v>
      </c>
      <c r="C9377" s="144" t="s">
        <v>8694</v>
      </c>
      <c r="D9377" s="145">
        <v>1</v>
      </c>
      <c r="E9377" s="147">
        <v>43726</v>
      </c>
    </row>
    <row r="9378" spans="1:5" s="7" customFormat="1">
      <c r="A9378" s="7" t="s">
        <v>49</v>
      </c>
      <c r="C9378" s="144" t="s">
        <v>8696</v>
      </c>
      <c r="D9378" s="145">
        <v>0</v>
      </c>
      <c r="E9378" s="147">
        <v>43726</v>
      </c>
    </row>
    <row r="9379" spans="1:5" s="7" customFormat="1">
      <c r="A9379" s="7" t="s">
        <v>49</v>
      </c>
      <c r="C9379" s="144" t="s">
        <v>8720</v>
      </c>
      <c r="D9379" s="145">
        <v>0</v>
      </c>
      <c r="E9379" s="147">
        <v>43726</v>
      </c>
    </row>
    <row r="9380" spans="1:5" s="7" customFormat="1">
      <c r="A9380" s="7" t="s">
        <v>49</v>
      </c>
      <c r="C9380" s="144" t="s">
        <v>8698</v>
      </c>
      <c r="D9380" s="145">
        <v>0</v>
      </c>
      <c r="E9380" s="147">
        <v>43726</v>
      </c>
    </row>
    <row r="9381" spans="1:5" s="7" customFormat="1">
      <c r="A9381" s="7" t="s">
        <v>49</v>
      </c>
      <c r="C9381" s="144" t="s">
        <v>8685</v>
      </c>
      <c r="D9381" s="145">
        <v>0</v>
      </c>
      <c r="E9381" s="147">
        <v>43726</v>
      </c>
    </row>
    <row r="9382" spans="1:5" s="7" customFormat="1">
      <c r="A9382" s="7" t="s">
        <v>49</v>
      </c>
      <c r="C9382" s="144" t="s">
        <v>4800</v>
      </c>
      <c r="D9382" s="145">
        <v>1</v>
      </c>
      <c r="E9382" s="147">
        <v>43726</v>
      </c>
    </row>
    <row r="9383" spans="1:5" s="7" customFormat="1">
      <c r="A9383" s="7" t="s">
        <v>49</v>
      </c>
      <c r="C9383" s="144" t="s">
        <v>160</v>
      </c>
      <c r="D9383" s="145">
        <v>253</v>
      </c>
      <c r="E9383" s="147">
        <v>43726</v>
      </c>
    </row>
    <row r="9384" spans="1:5" s="7" customFormat="1">
      <c r="A9384" s="7" t="s">
        <v>49</v>
      </c>
      <c r="C9384" s="144" t="s">
        <v>4802</v>
      </c>
      <c r="D9384" s="145">
        <v>533</v>
      </c>
      <c r="E9384" s="147">
        <v>43726</v>
      </c>
    </row>
    <row r="9385" spans="1:5" s="7" customFormat="1">
      <c r="A9385" s="7" t="s">
        <v>49</v>
      </c>
      <c r="C9385" s="144" t="s">
        <v>163</v>
      </c>
      <c r="D9385" s="145">
        <v>80</v>
      </c>
      <c r="E9385" s="147">
        <v>43726</v>
      </c>
    </row>
    <row r="9386" spans="1:5" s="7" customFormat="1">
      <c r="A9386" s="7" t="s">
        <v>49</v>
      </c>
      <c r="C9386" s="144" t="s">
        <v>166</v>
      </c>
      <c r="D9386" s="145">
        <v>1590</v>
      </c>
      <c r="E9386" s="147">
        <v>43726</v>
      </c>
    </row>
    <row r="9387" spans="1:5" s="7" customFormat="1">
      <c r="A9387" s="7" t="s">
        <v>49</v>
      </c>
      <c r="C9387" s="144" t="s">
        <v>169</v>
      </c>
      <c r="D9387" s="145">
        <v>1765</v>
      </c>
      <c r="E9387" s="147">
        <v>43726</v>
      </c>
    </row>
    <row r="9388" spans="1:5" s="7" customFormat="1">
      <c r="A9388" s="7" t="s">
        <v>49</v>
      </c>
      <c r="C9388" s="144" t="s">
        <v>172</v>
      </c>
      <c r="D9388" s="145">
        <v>172</v>
      </c>
      <c r="E9388" s="147">
        <v>43726</v>
      </c>
    </row>
    <row r="9389" spans="1:5" s="7" customFormat="1">
      <c r="A9389" s="7" t="s">
        <v>49</v>
      </c>
      <c r="C9389" s="144" t="s">
        <v>175</v>
      </c>
      <c r="D9389" s="145">
        <v>16</v>
      </c>
      <c r="E9389" s="147">
        <v>43726</v>
      </c>
    </row>
    <row r="9390" spans="1:5" s="7" customFormat="1">
      <c r="A9390" s="7" t="s">
        <v>49</v>
      </c>
      <c r="C9390" s="144" t="s">
        <v>178</v>
      </c>
      <c r="D9390" s="145">
        <v>22</v>
      </c>
      <c r="E9390" s="147">
        <v>43726</v>
      </c>
    </row>
    <row r="9391" spans="1:5" s="7" customFormat="1">
      <c r="A9391" s="7" t="s">
        <v>49</v>
      </c>
      <c r="C9391" s="144" t="s">
        <v>181</v>
      </c>
      <c r="D9391" s="145">
        <v>41</v>
      </c>
      <c r="E9391" s="147">
        <v>43726</v>
      </c>
    </row>
    <row r="9392" spans="1:5" s="7" customFormat="1">
      <c r="A9392" s="7" t="s">
        <v>49</v>
      </c>
      <c r="C9392" s="144" t="s">
        <v>184</v>
      </c>
      <c r="D9392" s="145">
        <v>78</v>
      </c>
      <c r="E9392" s="147">
        <v>43726</v>
      </c>
    </row>
    <row r="9393" spans="1:5" s="7" customFormat="1">
      <c r="A9393" s="7" t="s">
        <v>49</v>
      </c>
      <c r="C9393" s="144" t="s">
        <v>4806</v>
      </c>
      <c r="D9393" s="145">
        <v>34</v>
      </c>
      <c r="E9393" s="147">
        <v>43726</v>
      </c>
    </row>
    <row r="9394" spans="1:5" s="7" customFormat="1">
      <c r="A9394" s="7" t="s">
        <v>49</v>
      </c>
      <c r="C9394" s="144" t="s">
        <v>187</v>
      </c>
      <c r="D9394" s="145">
        <v>36</v>
      </c>
      <c r="E9394" s="147">
        <v>43726</v>
      </c>
    </row>
    <row r="9395" spans="1:5" s="7" customFormat="1">
      <c r="A9395" s="7" t="s">
        <v>49</v>
      </c>
      <c r="C9395" s="144" t="s">
        <v>150</v>
      </c>
      <c r="D9395" s="145">
        <v>0</v>
      </c>
      <c r="E9395" s="147">
        <v>43726</v>
      </c>
    </row>
    <row r="9396" spans="1:5" s="7" customFormat="1">
      <c r="A9396" s="7" t="s">
        <v>49</v>
      </c>
      <c r="C9396" s="144" t="s">
        <v>4808</v>
      </c>
      <c r="D9396" s="145">
        <v>0</v>
      </c>
      <c r="E9396" s="147">
        <v>43726</v>
      </c>
    </row>
    <row r="9397" spans="1:5" s="7" customFormat="1">
      <c r="A9397" s="7" t="s">
        <v>49</v>
      </c>
      <c r="C9397" s="144" t="s">
        <v>4810</v>
      </c>
      <c r="D9397" s="145">
        <v>1</v>
      </c>
      <c r="E9397" s="147">
        <v>43726</v>
      </c>
    </row>
    <row r="9398" spans="1:5" s="7" customFormat="1">
      <c r="A9398" s="7" t="s">
        <v>49</v>
      </c>
      <c r="C9398" s="144" t="s">
        <v>190</v>
      </c>
      <c r="D9398" s="145">
        <v>202</v>
      </c>
      <c r="E9398" s="147">
        <v>43726</v>
      </c>
    </row>
    <row r="9399" spans="1:5" s="7" customFormat="1">
      <c r="A9399" s="7" t="s">
        <v>49</v>
      </c>
      <c r="C9399" s="144" t="s">
        <v>4813</v>
      </c>
      <c r="D9399" s="145">
        <v>40</v>
      </c>
      <c r="E9399" s="147">
        <v>43726</v>
      </c>
    </row>
    <row r="9400" spans="1:5" s="7" customFormat="1">
      <c r="A9400" s="7" t="s">
        <v>49</v>
      </c>
      <c r="C9400" s="144" t="s">
        <v>4815</v>
      </c>
      <c r="D9400" s="145">
        <v>3</v>
      </c>
      <c r="E9400" s="147">
        <v>43726</v>
      </c>
    </row>
    <row r="9401" spans="1:5" s="7" customFormat="1">
      <c r="A9401" s="7" t="s">
        <v>49</v>
      </c>
      <c r="C9401" s="144" t="s">
        <v>4817</v>
      </c>
      <c r="D9401" s="145">
        <v>0</v>
      </c>
      <c r="E9401" s="147">
        <v>43726</v>
      </c>
    </row>
    <row r="9402" spans="1:5" s="7" customFormat="1">
      <c r="A9402" s="7" t="s">
        <v>49</v>
      </c>
      <c r="C9402" s="144" t="s">
        <v>193</v>
      </c>
      <c r="D9402" s="145">
        <v>11</v>
      </c>
      <c r="E9402" s="147">
        <v>43726</v>
      </c>
    </row>
    <row r="9403" spans="1:5" s="7" customFormat="1">
      <c r="A9403" s="7" t="s">
        <v>49</v>
      </c>
      <c r="C9403" s="144" t="s">
        <v>196</v>
      </c>
      <c r="D9403" s="145">
        <v>0</v>
      </c>
      <c r="E9403" s="147">
        <v>43726</v>
      </c>
    </row>
    <row r="9404" spans="1:5" s="7" customFormat="1">
      <c r="A9404" s="7" t="s">
        <v>49</v>
      </c>
      <c r="C9404" s="144" t="s">
        <v>4818</v>
      </c>
      <c r="D9404" s="145">
        <v>20</v>
      </c>
      <c r="E9404" s="147">
        <v>43726</v>
      </c>
    </row>
    <row r="9405" spans="1:5" s="7" customFormat="1">
      <c r="A9405" s="7" t="s">
        <v>49</v>
      </c>
      <c r="C9405" s="144" t="s">
        <v>4822</v>
      </c>
      <c r="D9405" s="145">
        <v>1</v>
      </c>
      <c r="E9405" s="147">
        <v>43726</v>
      </c>
    </row>
    <row r="9406" spans="1:5" s="7" customFormat="1">
      <c r="A9406" s="7" t="s">
        <v>49</v>
      </c>
      <c r="C9406" s="144" t="s">
        <v>4824</v>
      </c>
      <c r="D9406" s="145">
        <v>300</v>
      </c>
      <c r="E9406" s="147">
        <v>43726</v>
      </c>
    </row>
    <row r="9407" spans="1:5" s="7" customFormat="1">
      <c r="A9407" s="7" t="s">
        <v>49</v>
      </c>
      <c r="C9407" s="144" t="s">
        <v>199</v>
      </c>
      <c r="D9407" s="145">
        <v>3823</v>
      </c>
      <c r="E9407" s="147">
        <v>43726</v>
      </c>
    </row>
    <row r="9408" spans="1:5" s="7" customFormat="1">
      <c r="A9408" s="7" t="s">
        <v>49</v>
      </c>
      <c r="C9408" s="144" t="s">
        <v>4826</v>
      </c>
      <c r="D9408" s="145">
        <v>859</v>
      </c>
      <c r="E9408" s="147">
        <v>43726</v>
      </c>
    </row>
    <row r="9409" spans="1:5" s="7" customFormat="1">
      <c r="A9409" s="7" t="s">
        <v>49</v>
      </c>
      <c r="C9409" s="144" t="s">
        <v>202</v>
      </c>
      <c r="D9409" s="145">
        <v>0</v>
      </c>
      <c r="E9409" s="147">
        <v>43726</v>
      </c>
    </row>
    <row r="9410" spans="1:5" s="7" customFormat="1">
      <c r="A9410" s="7" t="s">
        <v>49</v>
      </c>
      <c r="C9410" s="144" t="s">
        <v>205</v>
      </c>
      <c r="D9410" s="145">
        <v>3650</v>
      </c>
      <c r="E9410" s="147">
        <v>43726</v>
      </c>
    </row>
    <row r="9411" spans="1:5" s="7" customFormat="1">
      <c r="A9411" s="7" t="s">
        <v>49</v>
      </c>
      <c r="C9411" s="144" t="s">
        <v>208</v>
      </c>
      <c r="D9411" s="145">
        <v>142</v>
      </c>
      <c r="E9411" s="147">
        <v>43726</v>
      </c>
    </row>
    <row r="9412" spans="1:5" s="7" customFormat="1">
      <c r="A9412" s="7" t="s">
        <v>49</v>
      </c>
      <c r="C9412" s="144" t="s">
        <v>4828</v>
      </c>
      <c r="D9412" s="145">
        <v>85</v>
      </c>
      <c r="E9412" s="147">
        <v>43726</v>
      </c>
    </row>
    <row r="9413" spans="1:5" s="7" customFormat="1">
      <c r="A9413" s="7" t="s">
        <v>49</v>
      </c>
      <c r="C9413" s="144" t="s">
        <v>211</v>
      </c>
      <c r="D9413" s="145">
        <v>54</v>
      </c>
      <c r="E9413" s="147">
        <v>43726</v>
      </c>
    </row>
    <row r="9414" spans="1:5" s="7" customFormat="1">
      <c r="A9414" s="7" t="s">
        <v>49</v>
      </c>
      <c r="C9414" s="144" t="s">
        <v>214</v>
      </c>
      <c r="D9414" s="145">
        <v>0</v>
      </c>
      <c r="E9414" s="147">
        <v>43726</v>
      </c>
    </row>
    <row r="9415" spans="1:5" s="7" customFormat="1">
      <c r="A9415" s="7" t="s">
        <v>49</v>
      </c>
      <c r="C9415" s="144" t="s">
        <v>217</v>
      </c>
      <c r="D9415" s="145">
        <v>129</v>
      </c>
      <c r="E9415" s="147">
        <v>43726</v>
      </c>
    </row>
    <row r="9416" spans="1:5" s="7" customFormat="1">
      <c r="A9416" s="7" t="s">
        <v>49</v>
      </c>
      <c r="C9416" s="144" t="s">
        <v>4830</v>
      </c>
      <c r="D9416" s="145">
        <v>23</v>
      </c>
      <c r="E9416" s="147">
        <v>43726</v>
      </c>
    </row>
    <row r="9417" spans="1:5" s="7" customFormat="1">
      <c r="A9417" s="7" t="s">
        <v>49</v>
      </c>
      <c r="C9417" s="144" t="s">
        <v>8997</v>
      </c>
      <c r="D9417" s="145">
        <v>77</v>
      </c>
      <c r="E9417" s="147">
        <v>43726</v>
      </c>
    </row>
    <row r="9418" spans="1:5" s="7" customFormat="1">
      <c r="A9418" s="7" t="s">
        <v>49</v>
      </c>
      <c r="C9418" s="144" t="s">
        <v>9006</v>
      </c>
      <c r="D9418" s="145">
        <v>5</v>
      </c>
      <c r="E9418" s="147">
        <v>43726</v>
      </c>
    </row>
    <row r="9419" spans="1:5" s="7" customFormat="1">
      <c r="A9419" s="7" t="s">
        <v>49</v>
      </c>
      <c r="C9419" s="144" t="s">
        <v>9008</v>
      </c>
      <c r="D9419" s="145">
        <v>10</v>
      </c>
      <c r="E9419" s="147">
        <v>43726</v>
      </c>
    </row>
    <row r="9420" spans="1:5" s="7" customFormat="1">
      <c r="A9420" s="7" t="s">
        <v>49</v>
      </c>
      <c r="C9420" s="144" t="s">
        <v>9010</v>
      </c>
      <c r="D9420" s="145">
        <v>291</v>
      </c>
      <c r="E9420" s="147">
        <v>43726</v>
      </c>
    </row>
    <row r="9421" spans="1:5" s="7" customFormat="1">
      <c r="A9421" s="7" t="s">
        <v>49</v>
      </c>
      <c r="C9421" s="144" t="s">
        <v>9015</v>
      </c>
      <c r="D9421" s="145">
        <v>203</v>
      </c>
      <c r="E9421" s="147">
        <v>43726</v>
      </c>
    </row>
    <row r="9422" spans="1:5" s="7" customFormat="1">
      <c r="A9422" s="7" t="s">
        <v>49</v>
      </c>
      <c r="C9422" s="144" t="s">
        <v>9000</v>
      </c>
      <c r="D9422" s="145">
        <v>34</v>
      </c>
      <c r="E9422" s="147">
        <v>43726</v>
      </c>
    </row>
    <row r="9423" spans="1:5" s="7" customFormat="1">
      <c r="A9423" s="7" t="s">
        <v>49</v>
      </c>
      <c r="C9423" s="144" t="s">
        <v>9002</v>
      </c>
      <c r="D9423" s="145">
        <v>71</v>
      </c>
      <c r="E9423" s="147">
        <v>43726</v>
      </c>
    </row>
    <row r="9424" spans="1:5" s="7" customFormat="1">
      <c r="A9424" s="7" t="s">
        <v>49</v>
      </c>
      <c r="C9424" s="144" t="s">
        <v>9004</v>
      </c>
      <c r="D9424" s="145">
        <v>55</v>
      </c>
      <c r="E9424" s="147">
        <v>43726</v>
      </c>
    </row>
    <row r="9425" spans="1:5" s="7" customFormat="1">
      <c r="A9425" s="7" t="s">
        <v>49</v>
      </c>
      <c r="C9425" s="144" t="s">
        <v>9022</v>
      </c>
      <c r="D9425" s="145">
        <v>64</v>
      </c>
      <c r="E9425" s="147">
        <v>43726</v>
      </c>
    </row>
    <row r="9426" spans="1:5" s="7" customFormat="1">
      <c r="A9426" s="7" t="s">
        <v>49</v>
      </c>
      <c r="C9426" s="144" t="s">
        <v>9024</v>
      </c>
      <c r="D9426" s="145">
        <v>224</v>
      </c>
      <c r="E9426" s="147">
        <v>43726</v>
      </c>
    </row>
    <row r="9427" spans="1:5" s="7" customFormat="1">
      <c r="A9427" s="7" t="s">
        <v>49</v>
      </c>
      <c r="C9427" s="144" t="s">
        <v>9028</v>
      </c>
      <c r="D9427" s="145">
        <v>66</v>
      </c>
      <c r="E9427" s="147">
        <v>43726</v>
      </c>
    </row>
    <row r="9428" spans="1:5" s="7" customFormat="1">
      <c r="A9428" s="7" t="s">
        <v>49</v>
      </c>
      <c r="C9428" s="144" t="s">
        <v>9047</v>
      </c>
      <c r="D9428" s="145">
        <v>6</v>
      </c>
      <c r="E9428" s="147">
        <v>43726</v>
      </c>
    </row>
    <row r="9429" spans="1:5" s="7" customFormat="1">
      <c r="A9429" s="7" t="s">
        <v>49</v>
      </c>
      <c r="C9429" s="144" t="s">
        <v>519</v>
      </c>
      <c r="D9429" s="145">
        <v>953</v>
      </c>
      <c r="E9429" s="147">
        <v>43726</v>
      </c>
    </row>
    <row r="9430" spans="1:5" s="7" customFormat="1">
      <c r="A9430" s="7" t="s">
        <v>49</v>
      </c>
      <c r="C9430" s="144" t="s">
        <v>8507</v>
      </c>
      <c r="D9430" s="145">
        <v>0</v>
      </c>
      <c r="E9430" s="147">
        <v>43726</v>
      </c>
    </row>
    <row r="9431" spans="1:5" s="7" customFormat="1">
      <c r="A9431" s="7" t="s">
        <v>49</v>
      </c>
      <c r="C9431" s="144" t="s">
        <v>8509</v>
      </c>
      <c r="D9431" s="145">
        <v>0</v>
      </c>
      <c r="E9431" s="147">
        <v>43726</v>
      </c>
    </row>
    <row r="9432" spans="1:5" s="7" customFormat="1">
      <c r="A9432" s="7" t="s">
        <v>49</v>
      </c>
      <c r="C9432" s="144" t="s">
        <v>8511</v>
      </c>
      <c r="D9432" s="145">
        <v>0</v>
      </c>
      <c r="E9432" s="147">
        <v>43726</v>
      </c>
    </row>
    <row r="9433" spans="1:5" s="7" customFormat="1">
      <c r="A9433" s="7" t="s">
        <v>49</v>
      </c>
      <c r="C9433" s="144" t="s">
        <v>8513</v>
      </c>
      <c r="D9433" s="145">
        <v>0</v>
      </c>
      <c r="E9433" s="147">
        <v>43726</v>
      </c>
    </row>
    <row r="9434" spans="1:5" s="7" customFormat="1">
      <c r="A9434" s="7" t="s">
        <v>49</v>
      </c>
      <c r="C9434" s="144" t="s">
        <v>8515</v>
      </c>
      <c r="D9434" s="145">
        <v>0</v>
      </c>
      <c r="E9434" s="147">
        <v>43726</v>
      </c>
    </row>
    <row r="9435" spans="1:5" s="7" customFormat="1">
      <c r="A9435" s="7" t="s">
        <v>49</v>
      </c>
      <c r="C9435" s="144" t="s">
        <v>8517</v>
      </c>
      <c r="D9435" s="145">
        <v>0</v>
      </c>
      <c r="E9435" s="147">
        <v>43726</v>
      </c>
    </row>
    <row r="9436" spans="1:5" s="7" customFormat="1">
      <c r="A9436" s="7" t="s">
        <v>49</v>
      </c>
      <c r="C9436" s="144" t="s">
        <v>8519</v>
      </c>
      <c r="D9436" s="145">
        <v>0</v>
      </c>
      <c r="E9436" s="147">
        <v>43726</v>
      </c>
    </row>
    <row r="9437" spans="1:5" s="7" customFormat="1">
      <c r="A9437" s="7" t="s">
        <v>49</v>
      </c>
      <c r="C9437" s="144" t="s">
        <v>8523</v>
      </c>
      <c r="D9437" s="145">
        <v>0</v>
      </c>
      <c r="E9437" s="147">
        <v>43726</v>
      </c>
    </row>
    <row r="9438" spans="1:5" s="7" customFormat="1">
      <c r="A9438" s="7" t="s">
        <v>49</v>
      </c>
      <c r="C9438" s="144" t="s">
        <v>8525</v>
      </c>
      <c r="D9438" s="145">
        <v>0</v>
      </c>
      <c r="E9438" s="147">
        <v>43726</v>
      </c>
    </row>
    <row r="9439" spans="1:5" s="7" customFormat="1">
      <c r="A9439" s="7" t="s">
        <v>49</v>
      </c>
      <c r="C9439" s="144" t="s">
        <v>8527</v>
      </c>
      <c r="D9439" s="145">
        <v>0</v>
      </c>
      <c r="E9439" s="147">
        <v>43726</v>
      </c>
    </row>
    <row r="9440" spans="1:5" s="7" customFormat="1">
      <c r="A9440" s="7" t="s">
        <v>49</v>
      </c>
      <c r="C9440" s="144" t="s">
        <v>8597</v>
      </c>
      <c r="D9440" s="145">
        <v>0</v>
      </c>
      <c r="E9440" s="147">
        <v>43726</v>
      </c>
    </row>
    <row r="9441" spans="1:5" s="7" customFormat="1">
      <c r="A9441" s="7" t="s">
        <v>49</v>
      </c>
      <c r="C9441" s="144" t="s">
        <v>5932</v>
      </c>
      <c r="D9441" s="145">
        <v>180</v>
      </c>
      <c r="E9441" s="147">
        <v>43726</v>
      </c>
    </row>
    <row r="9442" spans="1:5" s="7" customFormat="1">
      <c r="A9442" s="7" t="s">
        <v>49</v>
      </c>
      <c r="C9442" s="144" t="s">
        <v>3768</v>
      </c>
      <c r="D9442" s="145">
        <v>85</v>
      </c>
      <c r="E9442" s="147">
        <v>43726</v>
      </c>
    </row>
    <row r="9443" spans="1:5" s="7" customFormat="1">
      <c r="A9443" s="7" t="s">
        <v>49</v>
      </c>
      <c r="C9443" s="144" t="s">
        <v>6202</v>
      </c>
      <c r="D9443" s="145">
        <v>0</v>
      </c>
      <c r="E9443" s="147">
        <v>43726</v>
      </c>
    </row>
    <row r="9444" spans="1:5" s="7" customFormat="1">
      <c r="A9444" s="7" t="s">
        <v>49</v>
      </c>
      <c r="C9444" s="144" t="s">
        <v>6208</v>
      </c>
      <c r="D9444" s="145">
        <v>0</v>
      </c>
      <c r="E9444" s="147">
        <v>43726</v>
      </c>
    </row>
    <row r="9445" spans="1:5" s="7" customFormat="1">
      <c r="A9445" s="7" t="s">
        <v>49</v>
      </c>
      <c r="C9445" s="144" t="s">
        <v>3769</v>
      </c>
      <c r="D9445" s="145">
        <v>12</v>
      </c>
      <c r="E9445" s="147">
        <v>43726</v>
      </c>
    </row>
    <row r="9446" spans="1:5" s="7" customFormat="1">
      <c r="A9446" s="7" t="s">
        <v>49</v>
      </c>
      <c r="C9446" s="144" t="s">
        <v>3770</v>
      </c>
      <c r="D9446" s="145">
        <v>86</v>
      </c>
      <c r="E9446" s="147">
        <v>43726</v>
      </c>
    </row>
    <row r="9447" spans="1:5" s="7" customFormat="1">
      <c r="A9447" s="7" t="s">
        <v>49</v>
      </c>
      <c r="C9447" s="144" t="s">
        <v>3390</v>
      </c>
      <c r="D9447" s="145">
        <v>90</v>
      </c>
      <c r="E9447" s="147">
        <v>43726</v>
      </c>
    </row>
    <row r="9448" spans="1:5" s="7" customFormat="1">
      <c r="A9448" s="7" t="s">
        <v>49</v>
      </c>
      <c r="C9448" s="144" t="s">
        <v>5944</v>
      </c>
      <c r="D9448" s="145">
        <v>0</v>
      </c>
      <c r="E9448" s="147">
        <v>43726</v>
      </c>
    </row>
    <row r="9449" spans="1:5" s="7" customFormat="1">
      <c r="A9449" s="7" t="s">
        <v>49</v>
      </c>
      <c r="C9449" s="144" t="s">
        <v>5065</v>
      </c>
      <c r="D9449" s="145">
        <v>63</v>
      </c>
      <c r="E9449" s="147">
        <v>43726</v>
      </c>
    </row>
    <row r="9450" spans="1:5" s="7" customFormat="1">
      <c r="A9450" s="7" t="s">
        <v>49</v>
      </c>
      <c r="C9450" s="144" t="s">
        <v>5070</v>
      </c>
      <c r="D9450" s="145">
        <v>19</v>
      </c>
      <c r="E9450" s="147">
        <v>43726</v>
      </c>
    </row>
    <row r="9451" spans="1:5" s="7" customFormat="1">
      <c r="A9451" s="7" t="s">
        <v>49</v>
      </c>
      <c r="C9451" s="144" t="s">
        <v>5073</v>
      </c>
      <c r="D9451" s="145">
        <v>1</v>
      </c>
      <c r="E9451" s="147">
        <v>43726</v>
      </c>
    </row>
    <row r="9452" spans="1:5" s="7" customFormat="1">
      <c r="A9452" s="7" t="s">
        <v>49</v>
      </c>
      <c r="C9452" s="144" t="s">
        <v>5076</v>
      </c>
      <c r="D9452" s="145">
        <v>32</v>
      </c>
      <c r="E9452" s="147">
        <v>43726</v>
      </c>
    </row>
    <row r="9453" spans="1:5" s="7" customFormat="1">
      <c r="A9453" s="7" t="s">
        <v>49</v>
      </c>
      <c r="C9453" s="144" t="s">
        <v>5083</v>
      </c>
      <c r="D9453" s="145">
        <v>34</v>
      </c>
      <c r="E9453" s="147">
        <v>43726</v>
      </c>
    </row>
    <row r="9454" spans="1:5" s="7" customFormat="1">
      <c r="A9454" s="7" t="s">
        <v>49</v>
      </c>
      <c r="C9454" s="144" t="s">
        <v>5086</v>
      </c>
      <c r="D9454" s="145">
        <v>35</v>
      </c>
      <c r="E9454" s="147">
        <v>43726</v>
      </c>
    </row>
    <row r="9455" spans="1:5" s="7" customFormat="1">
      <c r="A9455" s="7" t="s">
        <v>49</v>
      </c>
      <c r="C9455" s="144" t="s">
        <v>5089</v>
      </c>
      <c r="D9455" s="145">
        <v>29</v>
      </c>
      <c r="E9455" s="147">
        <v>43726</v>
      </c>
    </row>
    <row r="9456" spans="1:5" s="7" customFormat="1">
      <c r="A9456" s="7" t="s">
        <v>49</v>
      </c>
      <c r="C9456" s="144" t="s">
        <v>1649</v>
      </c>
      <c r="D9456" s="145">
        <v>36</v>
      </c>
      <c r="E9456" s="147">
        <v>43726</v>
      </c>
    </row>
    <row r="9457" spans="1:5" s="7" customFormat="1">
      <c r="A9457" s="7" t="s">
        <v>49</v>
      </c>
      <c r="C9457" s="144" t="s">
        <v>1654</v>
      </c>
      <c r="D9457" s="145">
        <v>11</v>
      </c>
      <c r="E9457" s="147">
        <v>43726</v>
      </c>
    </row>
    <row r="9458" spans="1:5" s="7" customFormat="1">
      <c r="A9458" s="7" t="s">
        <v>49</v>
      </c>
      <c r="C9458" s="144" t="s">
        <v>1658</v>
      </c>
      <c r="D9458" s="145">
        <v>23</v>
      </c>
      <c r="E9458" s="147">
        <v>43726</v>
      </c>
    </row>
    <row r="9459" spans="1:5" s="7" customFormat="1">
      <c r="A9459" s="7" t="s">
        <v>49</v>
      </c>
      <c r="C9459" s="144" t="s">
        <v>1663</v>
      </c>
      <c r="D9459" s="145">
        <v>178</v>
      </c>
      <c r="E9459" s="147">
        <v>43726</v>
      </c>
    </row>
    <row r="9460" spans="1:5" s="7" customFormat="1">
      <c r="A9460" s="7" t="s">
        <v>49</v>
      </c>
      <c r="C9460" s="144" t="s">
        <v>1667</v>
      </c>
      <c r="D9460" s="145">
        <v>49</v>
      </c>
      <c r="E9460" s="147">
        <v>43726</v>
      </c>
    </row>
    <row r="9461" spans="1:5" s="7" customFormat="1">
      <c r="A9461" s="7" t="s">
        <v>49</v>
      </c>
      <c r="C9461" s="144" t="s">
        <v>1672</v>
      </c>
      <c r="D9461" s="145">
        <v>26</v>
      </c>
      <c r="E9461" s="147">
        <v>43726</v>
      </c>
    </row>
    <row r="9462" spans="1:5" s="7" customFormat="1">
      <c r="A9462" s="7" t="s">
        <v>49</v>
      </c>
      <c r="C9462" s="144" t="s">
        <v>6574</v>
      </c>
      <c r="D9462" s="145">
        <v>0</v>
      </c>
      <c r="E9462" s="147">
        <v>43726</v>
      </c>
    </row>
    <row r="9463" spans="1:5" s="7" customFormat="1">
      <c r="A9463" s="7" t="s">
        <v>49</v>
      </c>
      <c r="C9463" s="144" t="s">
        <v>6576</v>
      </c>
      <c r="D9463" s="145">
        <v>0</v>
      </c>
      <c r="E9463" s="147">
        <v>43726</v>
      </c>
    </row>
    <row r="9464" spans="1:5" s="7" customFormat="1">
      <c r="A9464" s="7" t="s">
        <v>49</v>
      </c>
      <c r="C9464" s="144" t="s">
        <v>6578</v>
      </c>
      <c r="D9464" s="145">
        <v>0</v>
      </c>
      <c r="E9464" s="147">
        <v>43726</v>
      </c>
    </row>
    <row r="9465" spans="1:5" s="7" customFormat="1">
      <c r="A9465" s="7" t="s">
        <v>49</v>
      </c>
      <c r="C9465" s="144" t="s">
        <v>6580</v>
      </c>
      <c r="D9465" s="145">
        <v>0</v>
      </c>
      <c r="E9465" s="147">
        <v>43726</v>
      </c>
    </row>
    <row r="9466" spans="1:5" s="7" customFormat="1">
      <c r="A9466" s="7" t="s">
        <v>49</v>
      </c>
      <c r="C9466" s="144" t="s">
        <v>6582</v>
      </c>
      <c r="D9466" s="145">
        <v>0</v>
      </c>
      <c r="E9466" s="147">
        <v>43726</v>
      </c>
    </row>
    <row r="9467" spans="1:5" s="7" customFormat="1">
      <c r="A9467" s="7" t="s">
        <v>49</v>
      </c>
      <c r="C9467" s="144" t="s">
        <v>1675</v>
      </c>
      <c r="D9467" s="145">
        <v>0</v>
      </c>
      <c r="E9467" s="147">
        <v>43726</v>
      </c>
    </row>
    <row r="9468" spans="1:5" s="7" customFormat="1">
      <c r="A9468" s="7" t="s">
        <v>49</v>
      </c>
      <c r="C9468" s="144" t="s">
        <v>1678</v>
      </c>
      <c r="D9468" s="145">
        <v>102</v>
      </c>
      <c r="E9468" s="147">
        <v>43726</v>
      </c>
    </row>
    <row r="9469" spans="1:5" s="7" customFormat="1">
      <c r="A9469" s="7" t="s">
        <v>49</v>
      </c>
      <c r="C9469" s="144" t="s">
        <v>1681</v>
      </c>
      <c r="D9469" s="145">
        <v>24</v>
      </c>
      <c r="E9469" s="147">
        <v>43726</v>
      </c>
    </row>
    <row r="9470" spans="1:5" s="7" customFormat="1">
      <c r="A9470" s="7" t="s">
        <v>49</v>
      </c>
      <c r="C9470" s="144" t="s">
        <v>1684</v>
      </c>
      <c r="D9470" s="145">
        <v>11</v>
      </c>
      <c r="E9470" s="147">
        <v>43726</v>
      </c>
    </row>
    <row r="9471" spans="1:5" s="7" customFormat="1">
      <c r="A9471" s="7" t="s">
        <v>49</v>
      </c>
      <c r="C9471" s="144" t="s">
        <v>1687</v>
      </c>
      <c r="D9471" s="145">
        <v>11</v>
      </c>
      <c r="E9471" s="147">
        <v>43726</v>
      </c>
    </row>
    <row r="9472" spans="1:5" s="7" customFormat="1">
      <c r="A9472" s="7" t="s">
        <v>49</v>
      </c>
      <c r="C9472" s="144" t="s">
        <v>1690</v>
      </c>
      <c r="D9472" s="145">
        <v>11</v>
      </c>
      <c r="E9472" s="147">
        <v>43726</v>
      </c>
    </row>
    <row r="9473" spans="1:5" s="7" customFormat="1">
      <c r="A9473" s="7" t="s">
        <v>49</v>
      </c>
      <c r="C9473" s="144" t="s">
        <v>1693</v>
      </c>
      <c r="D9473" s="145">
        <v>170</v>
      </c>
      <c r="E9473" s="147">
        <v>43726</v>
      </c>
    </row>
    <row r="9474" spans="1:5" s="7" customFormat="1">
      <c r="A9474" s="7" t="s">
        <v>49</v>
      </c>
      <c r="C9474" s="144" t="s">
        <v>1696</v>
      </c>
      <c r="D9474" s="145">
        <v>240</v>
      </c>
      <c r="E9474" s="147">
        <v>43726</v>
      </c>
    </row>
    <row r="9475" spans="1:5" s="7" customFormat="1">
      <c r="A9475" s="7" t="s">
        <v>49</v>
      </c>
      <c r="C9475" s="144" t="s">
        <v>1699</v>
      </c>
      <c r="D9475" s="145">
        <v>106</v>
      </c>
      <c r="E9475" s="147">
        <v>43726</v>
      </c>
    </row>
    <row r="9476" spans="1:5" s="7" customFormat="1">
      <c r="A9476" s="7" t="s">
        <v>49</v>
      </c>
      <c r="C9476" s="144" t="s">
        <v>1702</v>
      </c>
      <c r="D9476" s="145">
        <v>82</v>
      </c>
      <c r="E9476" s="147">
        <v>43726</v>
      </c>
    </row>
    <row r="9477" spans="1:5" s="7" customFormat="1">
      <c r="A9477" s="7" t="s">
        <v>49</v>
      </c>
      <c r="C9477" s="144" t="s">
        <v>1704</v>
      </c>
      <c r="D9477" s="145">
        <v>71</v>
      </c>
      <c r="E9477" s="147">
        <v>43726</v>
      </c>
    </row>
    <row r="9478" spans="1:5" s="7" customFormat="1">
      <c r="A9478" s="7" t="s">
        <v>49</v>
      </c>
      <c r="C9478" s="144" t="s">
        <v>1410</v>
      </c>
      <c r="D9478" s="145">
        <v>2085</v>
      </c>
      <c r="E9478" s="147">
        <v>43726</v>
      </c>
    </row>
    <row r="9479" spans="1:5" s="7" customFormat="1">
      <c r="A9479" s="7" t="s">
        <v>49</v>
      </c>
      <c r="C9479" s="144" t="s">
        <v>1414</v>
      </c>
      <c r="D9479" s="145">
        <v>3</v>
      </c>
      <c r="E9479" s="147">
        <v>43726</v>
      </c>
    </row>
    <row r="9480" spans="1:5" s="7" customFormat="1">
      <c r="A9480" s="7" t="s">
        <v>49</v>
      </c>
      <c r="C9480" s="144" t="s">
        <v>1416</v>
      </c>
      <c r="D9480" s="145">
        <v>1065</v>
      </c>
      <c r="E9480" s="147">
        <v>43726</v>
      </c>
    </row>
    <row r="9481" spans="1:5" s="7" customFormat="1">
      <c r="A9481" s="7" t="s">
        <v>49</v>
      </c>
      <c r="C9481" s="144" t="s">
        <v>6614</v>
      </c>
      <c r="D9481" s="145">
        <v>0</v>
      </c>
      <c r="E9481" s="147">
        <v>43726</v>
      </c>
    </row>
    <row r="9482" spans="1:5" s="7" customFormat="1">
      <c r="A9482" s="7" t="s">
        <v>49</v>
      </c>
      <c r="C9482" s="144" t="s">
        <v>6616</v>
      </c>
      <c r="D9482" s="145">
        <v>0</v>
      </c>
      <c r="E9482" s="147">
        <v>43726</v>
      </c>
    </row>
    <row r="9483" spans="1:5" s="7" customFormat="1">
      <c r="A9483" s="7" t="s">
        <v>49</v>
      </c>
      <c r="C9483" s="144" t="s">
        <v>6617</v>
      </c>
      <c r="D9483" s="145">
        <v>0</v>
      </c>
      <c r="E9483" s="147">
        <v>43726</v>
      </c>
    </row>
    <row r="9484" spans="1:5" s="7" customFormat="1">
      <c r="A9484" s="7" t="s">
        <v>49</v>
      </c>
      <c r="C9484" s="144" t="s">
        <v>6619</v>
      </c>
      <c r="D9484" s="145">
        <v>0</v>
      </c>
      <c r="E9484" s="147">
        <v>43726</v>
      </c>
    </row>
    <row r="9485" spans="1:5" s="7" customFormat="1">
      <c r="A9485" s="7" t="s">
        <v>49</v>
      </c>
      <c r="C9485" s="144" t="s">
        <v>6621</v>
      </c>
      <c r="D9485" s="145">
        <v>0</v>
      </c>
      <c r="E9485" s="147">
        <v>43726</v>
      </c>
    </row>
    <row r="9486" spans="1:5" s="7" customFormat="1">
      <c r="A9486" s="7" t="s">
        <v>49</v>
      </c>
      <c r="C9486" s="144" t="s">
        <v>6623</v>
      </c>
      <c r="D9486" s="145">
        <v>0</v>
      </c>
      <c r="E9486" s="147">
        <v>43726</v>
      </c>
    </row>
    <row r="9487" spans="1:5" s="7" customFormat="1">
      <c r="A9487" s="7" t="s">
        <v>49</v>
      </c>
      <c r="C9487" s="144" t="s">
        <v>1420</v>
      </c>
      <c r="D9487" s="145">
        <v>639</v>
      </c>
      <c r="E9487" s="147">
        <v>43726</v>
      </c>
    </row>
    <row r="9488" spans="1:5" s="7" customFormat="1">
      <c r="A9488" s="7" t="s">
        <v>49</v>
      </c>
      <c r="C9488" s="144" t="s">
        <v>1707</v>
      </c>
      <c r="D9488" s="145">
        <v>114</v>
      </c>
      <c r="E9488" s="147">
        <v>43726</v>
      </c>
    </row>
    <row r="9489" spans="1:5" s="7" customFormat="1">
      <c r="A9489" s="7" t="s">
        <v>49</v>
      </c>
      <c r="C9489" s="144" t="s">
        <v>1424</v>
      </c>
      <c r="D9489" s="145">
        <v>391</v>
      </c>
      <c r="E9489" s="147">
        <v>43726</v>
      </c>
    </row>
    <row r="9490" spans="1:5" s="7" customFormat="1">
      <c r="A9490" s="7" t="s">
        <v>49</v>
      </c>
      <c r="C9490" s="144" t="s">
        <v>1710</v>
      </c>
      <c r="D9490" s="145">
        <v>6</v>
      </c>
      <c r="E9490" s="147">
        <v>43726</v>
      </c>
    </row>
    <row r="9491" spans="1:5" s="7" customFormat="1">
      <c r="A9491" s="7" t="s">
        <v>49</v>
      </c>
      <c r="C9491" s="144" t="s">
        <v>6629</v>
      </c>
      <c r="D9491" s="145">
        <v>0</v>
      </c>
      <c r="E9491" s="147">
        <v>43726</v>
      </c>
    </row>
    <row r="9492" spans="1:5" s="7" customFormat="1">
      <c r="A9492" s="7" t="s">
        <v>49</v>
      </c>
      <c r="C9492" s="144" t="s">
        <v>1712</v>
      </c>
      <c r="D9492" s="145">
        <v>168</v>
      </c>
      <c r="E9492" s="147">
        <v>43726</v>
      </c>
    </row>
    <row r="9493" spans="1:5" s="7" customFormat="1">
      <c r="A9493" s="7" t="s">
        <v>49</v>
      </c>
      <c r="C9493" s="144" t="s">
        <v>5947</v>
      </c>
      <c r="D9493" s="145">
        <v>0</v>
      </c>
      <c r="E9493" s="147">
        <v>43726</v>
      </c>
    </row>
    <row r="9494" spans="1:5" s="7" customFormat="1">
      <c r="A9494" s="7" t="s">
        <v>49</v>
      </c>
      <c r="C9494" s="144" t="s">
        <v>5949</v>
      </c>
      <c r="D9494" s="145">
        <v>0</v>
      </c>
      <c r="E9494" s="147">
        <v>43726</v>
      </c>
    </row>
    <row r="9495" spans="1:5" s="7" customFormat="1">
      <c r="A9495" s="7" t="s">
        <v>49</v>
      </c>
      <c r="C9495" s="144" t="s">
        <v>5951</v>
      </c>
      <c r="D9495" s="145">
        <v>0</v>
      </c>
      <c r="E9495" s="147">
        <v>43726</v>
      </c>
    </row>
    <row r="9496" spans="1:5" s="7" customFormat="1">
      <c r="A9496" s="7" t="s">
        <v>49</v>
      </c>
      <c r="C9496" s="144" t="s">
        <v>5953</v>
      </c>
      <c r="D9496" s="145">
        <v>0</v>
      </c>
      <c r="E9496" s="147">
        <v>43726</v>
      </c>
    </row>
    <row r="9497" spans="1:5" s="7" customFormat="1">
      <c r="A9497" s="7" t="s">
        <v>49</v>
      </c>
      <c r="C9497" s="144" t="s">
        <v>3869</v>
      </c>
      <c r="D9497" s="145">
        <v>228</v>
      </c>
      <c r="E9497" s="147">
        <v>43726</v>
      </c>
    </row>
    <row r="9498" spans="1:5" s="7" customFormat="1">
      <c r="A9498" s="7" t="s">
        <v>49</v>
      </c>
      <c r="C9498" s="144" t="s">
        <v>3870</v>
      </c>
      <c r="D9498" s="145">
        <v>135</v>
      </c>
      <c r="E9498" s="147">
        <v>43726</v>
      </c>
    </row>
    <row r="9499" spans="1:5" s="7" customFormat="1">
      <c r="A9499" s="7" t="s">
        <v>49</v>
      </c>
      <c r="C9499" s="144" t="s">
        <v>6636</v>
      </c>
      <c r="D9499" s="145">
        <v>24</v>
      </c>
      <c r="E9499" s="147">
        <v>43726</v>
      </c>
    </row>
    <row r="9500" spans="1:5" s="7" customFormat="1">
      <c r="A9500" s="7" t="s">
        <v>49</v>
      </c>
      <c r="C9500" s="144" t="s">
        <v>3871</v>
      </c>
      <c r="D9500" s="145">
        <v>97</v>
      </c>
      <c r="E9500" s="147">
        <v>43726</v>
      </c>
    </row>
    <row r="9501" spans="1:5" s="7" customFormat="1">
      <c r="A9501" s="7" t="s">
        <v>49</v>
      </c>
      <c r="C9501" s="144" t="s">
        <v>1714</v>
      </c>
      <c r="D9501" s="145">
        <v>60</v>
      </c>
      <c r="E9501" s="147">
        <v>43726</v>
      </c>
    </row>
    <row r="9502" spans="1:5" s="7" customFormat="1">
      <c r="A9502" s="7" t="s">
        <v>49</v>
      </c>
      <c r="C9502" s="144" t="s">
        <v>3872</v>
      </c>
      <c r="D9502" s="145">
        <v>103</v>
      </c>
      <c r="E9502" s="147">
        <v>43726</v>
      </c>
    </row>
    <row r="9503" spans="1:5" s="7" customFormat="1">
      <c r="A9503" s="7" t="s">
        <v>49</v>
      </c>
      <c r="C9503" s="144" t="s">
        <v>3873</v>
      </c>
      <c r="D9503" s="145">
        <v>57</v>
      </c>
      <c r="E9503" s="147">
        <v>43726</v>
      </c>
    </row>
    <row r="9504" spans="1:5" s="7" customFormat="1">
      <c r="A9504" s="7" t="s">
        <v>49</v>
      </c>
      <c r="C9504" s="144" t="s">
        <v>3874</v>
      </c>
      <c r="D9504" s="145">
        <v>92</v>
      </c>
      <c r="E9504" s="147">
        <v>43726</v>
      </c>
    </row>
    <row r="9505" spans="1:5" s="7" customFormat="1">
      <c r="A9505" s="7" t="s">
        <v>49</v>
      </c>
      <c r="C9505" s="144" t="s">
        <v>3875</v>
      </c>
      <c r="D9505" s="145">
        <v>88</v>
      </c>
      <c r="E9505" s="147">
        <v>43726</v>
      </c>
    </row>
    <row r="9506" spans="1:5" s="7" customFormat="1">
      <c r="A9506" s="7" t="s">
        <v>49</v>
      </c>
      <c r="C9506" s="144" t="s">
        <v>3876</v>
      </c>
      <c r="D9506" s="145">
        <v>73</v>
      </c>
      <c r="E9506" s="147">
        <v>43726</v>
      </c>
    </row>
    <row r="9507" spans="1:5" s="7" customFormat="1">
      <c r="A9507" s="7" t="s">
        <v>49</v>
      </c>
      <c r="C9507" s="144" t="s">
        <v>1717</v>
      </c>
      <c r="D9507" s="145">
        <v>1</v>
      </c>
      <c r="E9507" s="147">
        <v>43726</v>
      </c>
    </row>
    <row r="9508" spans="1:5" s="7" customFormat="1">
      <c r="A9508" s="7" t="s">
        <v>49</v>
      </c>
      <c r="C9508" s="144" t="s">
        <v>1721</v>
      </c>
      <c r="D9508" s="145">
        <v>0</v>
      </c>
      <c r="E9508" s="147">
        <v>43726</v>
      </c>
    </row>
    <row r="9509" spans="1:5" s="7" customFormat="1">
      <c r="A9509" s="7" t="s">
        <v>49</v>
      </c>
      <c r="C9509" s="144" t="s">
        <v>6650</v>
      </c>
      <c r="D9509" s="145">
        <v>0</v>
      </c>
      <c r="E9509" s="147">
        <v>43726</v>
      </c>
    </row>
    <row r="9510" spans="1:5" s="7" customFormat="1">
      <c r="A9510" s="7" t="s">
        <v>49</v>
      </c>
      <c r="C9510" s="144" t="s">
        <v>9680</v>
      </c>
      <c r="D9510" s="145">
        <v>0</v>
      </c>
      <c r="E9510" s="147">
        <v>43726</v>
      </c>
    </row>
    <row r="9511" spans="1:5" s="7" customFormat="1">
      <c r="A9511" s="7" t="s">
        <v>49</v>
      </c>
      <c r="C9511" s="144" t="s">
        <v>6540</v>
      </c>
      <c r="D9511" s="145">
        <v>290</v>
      </c>
      <c r="E9511" s="147">
        <v>43726</v>
      </c>
    </row>
    <row r="9512" spans="1:5" s="7" customFormat="1">
      <c r="A9512" s="7" t="s">
        <v>49</v>
      </c>
      <c r="C9512" s="144" t="s">
        <v>9224</v>
      </c>
      <c r="D9512" s="145">
        <v>0</v>
      </c>
      <c r="E9512" s="147">
        <v>43726</v>
      </c>
    </row>
    <row r="9513" spans="1:5" s="7" customFormat="1">
      <c r="A9513" s="7" t="s">
        <v>49</v>
      </c>
      <c r="C9513" s="144" t="s">
        <v>1595</v>
      </c>
      <c r="D9513" s="145">
        <v>13</v>
      </c>
      <c r="E9513" s="147">
        <v>43726</v>
      </c>
    </row>
    <row r="9514" spans="1:5" s="7" customFormat="1">
      <c r="A9514" s="7" t="s">
        <v>49</v>
      </c>
      <c r="C9514" s="144" t="s">
        <v>1599</v>
      </c>
      <c r="D9514" s="145">
        <v>110</v>
      </c>
      <c r="E9514" s="147">
        <v>43726</v>
      </c>
    </row>
    <row r="9515" spans="1:5" s="7" customFormat="1">
      <c r="A9515" s="7" t="s">
        <v>49</v>
      </c>
      <c r="C9515" s="144" t="s">
        <v>3771</v>
      </c>
      <c r="D9515" s="145">
        <v>140</v>
      </c>
      <c r="E9515" s="147">
        <v>43726</v>
      </c>
    </row>
    <row r="9516" spans="1:5" s="7" customFormat="1">
      <c r="A9516" s="7" t="s">
        <v>49</v>
      </c>
      <c r="C9516" s="144" t="s">
        <v>3772</v>
      </c>
      <c r="D9516" s="145">
        <v>311</v>
      </c>
      <c r="E9516" s="147">
        <v>43726</v>
      </c>
    </row>
    <row r="9517" spans="1:5" s="7" customFormat="1">
      <c r="A9517" s="7" t="s">
        <v>49</v>
      </c>
      <c r="C9517" s="144" t="s">
        <v>1602</v>
      </c>
      <c r="D9517" s="145">
        <v>268</v>
      </c>
      <c r="E9517" s="147">
        <v>43726</v>
      </c>
    </row>
    <row r="9518" spans="1:5" s="7" customFormat="1">
      <c r="A9518" s="7" t="s">
        <v>49</v>
      </c>
      <c r="C9518" s="144" t="s">
        <v>1606</v>
      </c>
      <c r="D9518" s="145">
        <v>549</v>
      </c>
      <c r="E9518" s="147">
        <v>43726</v>
      </c>
    </row>
    <row r="9519" spans="1:5" s="7" customFormat="1">
      <c r="A9519" s="7" t="s">
        <v>49</v>
      </c>
      <c r="C9519" s="144" t="s">
        <v>1610</v>
      </c>
      <c r="D9519" s="145">
        <v>216</v>
      </c>
      <c r="E9519" s="147">
        <v>43726</v>
      </c>
    </row>
    <row r="9520" spans="1:5" s="7" customFormat="1">
      <c r="A9520" s="7" t="s">
        <v>49</v>
      </c>
      <c r="C9520" s="144" t="s">
        <v>3773</v>
      </c>
      <c r="D9520" s="145">
        <v>46</v>
      </c>
      <c r="E9520" s="147">
        <v>43726</v>
      </c>
    </row>
    <row r="9521" spans="1:5" s="7" customFormat="1">
      <c r="A9521" s="7" t="s">
        <v>49</v>
      </c>
      <c r="C9521" s="144" t="s">
        <v>6226</v>
      </c>
      <c r="D9521" s="145">
        <v>0</v>
      </c>
      <c r="E9521" s="147">
        <v>43726</v>
      </c>
    </row>
    <row r="9522" spans="1:5" s="7" customFormat="1">
      <c r="A9522" s="7" t="s">
        <v>49</v>
      </c>
      <c r="C9522" s="144" t="s">
        <v>6228</v>
      </c>
      <c r="D9522" s="145">
        <v>0</v>
      </c>
      <c r="E9522" s="147">
        <v>43726</v>
      </c>
    </row>
    <row r="9523" spans="1:5" s="7" customFormat="1">
      <c r="A9523" s="7" t="s">
        <v>49</v>
      </c>
      <c r="C9523" s="144" t="s">
        <v>9225</v>
      </c>
      <c r="D9523" s="145">
        <v>0</v>
      </c>
      <c r="E9523" s="147">
        <v>43726</v>
      </c>
    </row>
    <row r="9524" spans="1:5" s="7" customFormat="1">
      <c r="A9524" s="7" t="s">
        <v>49</v>
      </c>
      <c r="C9524" s="144" t="s">
        <v>9226</v>
      </c>
      <c r="D9524" s="145">
        <v>0</v>
      </c>
      <c r="E9524" s="147">
        <v>43726</v>
      </c>
    </row>
    <row r="9525" spans="1:5" s="7" customFormat="1">
      <c r="A9525" s="7" t="s">
        <v>49</v>
      </c>
      <c r="C9525" s="144" t="s">
        <v>5970</v>
      </c>
      <c r="D9525" s="145">
        <v>0</v>
      </c>
      <c r="E9525" s="147">
        <v>43726</v>
      </c>
    </row>
    <row r="9526" spans="1:5" s="7" customFormat="1">
      <c r="A9526" s="7" t="s">
        <v>49</v>
      </c>
      <c r="C9526" s="144" t="s">
        <v>5206</v>
      </c>
      <c r="D9526" s="145">
        <v>3189</v>
      </c>
      <c r="E9526" s="147">
        <v>43726</v>
      </c>
    </row>
    <row r="9527" spans="1:5" s="7" customFormat="1">
      <c r="A9527" s="7" t="s">
        <v>49</v>
      </c>
      <c r="C9527" s="144" t="s">
        <v>5209</v>
      </c>
      <c r="D9527" s="145">
        <v>684</v>
      </c>
      <c r="E9527" s="147">
        <v>43726</v>
      </c>
    </row>
    <row r="9528" spans="1:5" s="7" customFormat="1">
      <c r="A9528" s="7" t="s">
        <v>49</v>
      </c>
      <c r="C9528" s="144" t="s">
        <v>5211</v>
      </c>
      <c r="D9528" s="145">
        <v>1292</v>
      </c>
      <c r="E9528" s="147">
        <v>43726</v>
      </c>
    </row>
    <row r="9529" spans="1:5" s="7" customFormat="1">
      <c r="A9529" s="7" t="s">
        <v>49</v>
      </c>
      <c r="C9529" s="144" t="s">
        <v>6656</v>
      </c>
      <c r="D9529" s="145">
        <v>0</v>
      </c>
      <c r="E9529" s="147">
        <v>43726</v>
      </c>
    </row>
    <row r="9530" spans="1:5" s="7" customFormat="1">
      <c r="A9530" s="7" t="s">
        <v>49</v>
      </c>
      <c r="C9530" s="144" t="s">
        <v>6658</v>
      </c>
      <c r="D9530" s="145">
        <v>48</v>
      </c>
      <c r="E9530" s="147">
        <v>43726</v>
      </c>
    </row>
    <row r="9531" spans="1:5" s="7" customFormat="1">
      <c r="A9531" s="7" t="s">
        <v>49</v>
      </c>
      <c r="C9531" s="144" t="s">
        <v>1723</v>
      </c>
      <c r="D9531" s="145">
        <v>6</v>
      </c>
      <c r="E9531" s="147">
        <v>43726</v>
      </c>
    </row>
    <row r="9532" spans="1:5" s="7" customFormat="1">
      <c r="A9532" s="7" t="s">
        <v>49</v>
      </c>
      <c r="C9532" s="144" t="s">
        <v>5980</v>
      </c>
      <c r="D9532" s="145">
        <v>21</v>
      </c>
      <c r="E9532" s="147">
        <v>43726</v>
      </c>
    </row>
    <row r="9533" spans="1:5" s="7" customFormat="1">
      <c r="A9533" s="7" t="s">
        <v>49</v>
      </c>
      <c r="C9533" s="144" t="s">
        <v>1726</v>
      </c>
      <c r="D9533" s="145">
        <v>114</v>
      </c>
      <c r="E9533" s="147">
        <v>43726</v>
      </c>
    </row>
    <row r="9534" spans="1:5" s="7" customFormat="1">
      <c r="A9534" s="7" t="s">
        <v>49</v>
      </c>
      <c r="C9534" s="144" t="s">
        <v>1729</v>
      </c>
      <c r="D9534" s="145">
        <v>13</v>
      </c>
      <c r="E9534" s="147">
        <v>43726</v>
      </c>
    </row>
    <row r="9535" spans="1:5" s="7" customFormat="1">
      <c r="A9535" s="7" t="s">
        <v>49</v>
      </c>
      <c r="C9535" s="144" t="s">
        <v>1645</v>
      </c>
      <c r="D9535" s="145">
        <v>95</v>
      </c>
      <c r="E9535" s="147">
        <v>43726</v>
      </c>
    </row>
    <row r="9536" spans="1:5" s="7" customFormat="1">
      <c r="A9536" s="7" t="s">
        <v>49</v>
      </c>
      <c r="C9536" s="144" t="s">
        <v>5983</v>
      </c>
      <c r="D9536" s="145">
        <v>39</v>
      </c>
      <c r="E9536" s="147">
        <v>43726</v>
      </c>
    </row>
    <row r="9537" spans="1:5" s="7" customFormat="1">
      <c r="A9537" s="7" t="s">
        <v>49</v>
      </c>
      <c r="C9537" s="144" t="s">
        <v>1732</v>
      </c>
      <c r="D9537" s="145">
        <v>51</v>
      </c>
      <c r="E9537" s="147">
        <v>43726</v>
      </c>
    </row>
    <row r="9538" spans="1:5" s="7" customFormat="1">
      <c r="A9538" s="7" t="s">
        <v>49</v>
      </c>
      <c r="C9538" s="144" t="s">
        <v>1736</v>
      </c>
      <c r="D9538" s="145">
        <v>23</v>
      </c>
      <c r="E9538" s="147">
        <v>43726</v>
      </c>
    </row>
    <row r="9539" spans="1:5" s="7" customFormat="1">
      <c r="A9539" s="7" t="s">
        <v>49</v>
      </c>
      <c r="C9539" s="144" t="s">
        <v>1739</v>
      </c>
      <c r="D9539" s="145">
        <v>0</v>
      </c>
      <c r="E9539" s="147">
        <v>43726</v>
      </c>
    </row>
    <row r="9540" spans="1:5" s="7" customFormat="1">
      <c r="A9540" s="7" t="s">
        <v>49</v>
      </c>
      <c r="C9540" s="144" t="s">
        <v>1742</v>
      </c>
      <c r="D9540" s="145">
        <v>38</v>
      </c>
      <c r="E9540" s="147">
        <v>43726</v>
      </c>
    </row>
    <row r="9541" spans="1:5" s="7" customFormat="1">
      <c r="A9541" s="7" t="s">
        <v>49</v>
      </c>
      <c r="C9541" s="144" t="s">
        <v>1745</v>
      </c>
      <c r="D9541" s="145">
        <v>27</v>
      </c>
      <c r="E9541" s="147">
        <v>43726</v>
      </c>
    </row>
    <row r="9542" spans="1:5" s="7" customFormat="1">
      <c r="A9542" s="7" t="s">
        <v>49</v>
      </c>
      <c r="C9542" s="144" t="s">
        <v>6677</v>
      </c>
      <c r="D9542" s="145">
        <v>4</v>
      </c>
      <c r="E9542" s="147">
        <v>43726</v>
      </c>
    </row>
    <row r="9543" spans="1:5" s="7" customFormat="1">
      <c r="A9543" s="7" t="s">
        <v>49</v>
      </c>
      <c r="C9543" s="144" t="s">
        <v>2960</v>
      </c>
      <c r="D9543" s="145">
        <v>46</v>
      </c>
      <c r="E9543" s="147">
        <v>43726</v>
      </c>
    </row>
    <row r="9544" spans="1:5" s="7" customFormat="1">
      <c r="A9544" s="7" t="s">
        <v>49</v>
      </c>
      <c r="C9544" s="144" t="s">
        <v>2964</v>
      </c>
      <c r="D9544" s="145">
        <v>133</v>
      </c>
      <c r="E9544" s="147">
        <v>43726</v>
      </c>
    </row>
    <row r="9545" spans="1:5" s="7" customFormat="1">
      <c r="A9545" s="7" t="s">
        <v>49</v>
      </c>
      <c r="C9545" s="144" t="s">
        <v>2967</v>
      </c>
      <c r="D9545" s="145">
        <v>124</v>
      </c>
      <c r="E9545" s="147">
        <v>43726</v>
      </c>
    </row>
    <row r="9546" spans="1:5" s="7" customFormat="1">
      <c r="A9546" s="7" t="s">
        <v>49</v>
      </c>
      <c r="C9546" s="144" t="s">
        <v>2970</v>
      </c>
      <c r="D9546" s="145">
        <v>379</v>
      </c>
      <c r="E9546" s="147">
        <v>43726</v>
      </c>
    </row>
    <row r="9547" spans="1:5" s="7" customFormat="1">
      <c r="A9547" s="7" t="s">
        <v>49</v>
      </c>
      <c r="C9547" s="144" t="s">
        <v>2973</v>
      </c>
      <c r="D9547" s="145">
        <v>131</v>
      </c>
      <c r="E9547" s="147">
        <v>43726</v>
      </c>
    </row>
    <row r="9548" spans="1:5" s="7" customFormat="1">
      <c r="A9548" s="7" t="s">
        <v>49</v>
      </c>
      <c r="C9548" s="144" t="s">
        <v>2976</v>
      </c>
      <c r="D9548" s="145">
        <v>307</v>
      </c>
      <c r="E9548" s="147">
        <v>43726</v>
      </c>
    </row>
    <row r="9549" spans="1:5" s="7" customFormat="1">
      <c r="A9549" s="7" t="s">
        <v>49</v>
      </c>
      <c r="C9549" s="144" t="s">
        <v>2979</v>
      </c>
      <c r="D9549" s="145">
        <v>170</v>
      </c>
      <c r="E9549" s="147">
        <v>43726</v>
      </c>
    </row>
    <row r="9550" spans="1:5" s="7" customFormat="1">
      <c r="A9550" s="7" t="s">
        <v>49</v>
      </c>
      <c r="C9550" s="144" t="s">
        <v>2982</v>
      </c>
      <c r="D9550" s="145">
        <v>252</v>
      </c>
      <c r="E9550" s="147">
        <v>43726</v>
      </c>
    </row>
    <row r="9551" spans="1:5" s="7" customFormat="1">
      <c r="A9551" s="7" t="s">
        <v>49</v>
      </c>
      <c r="C9551" s="144" t="s">
        <v>2985</v>
      </c>
      <c r="D9551" s="145">
        <v>275</v>
      </c>
      <c r="E9551" s="147">
        <v>43726</v>
      </c>
    </row>
    <row r="9552" spans="1:5" s="7" customFormat="1">
      <c r="A9552" s="7" t="s">
        <v>49</v>
      </c>
      <c r="C9552" s="144" t="s">
        <v>2988</v>
      </c>
      <c r="D9552" s="145">
        <v>213</v>
      </c>
      <c r="E9552" s="147">
        <v>43726</v>
      </c>
    </row>
    <row r="9553" spans="1:5" s="7" customFormat="1">
      <c r="A9553" s="7" t="s">
        <v>49</v>
      </c>
      <c r="C9553" s="144" t="s">
        <v>2991</v>
      </c>
      <c r="D9553" s="145">
        <v>103</v>
      </c>
      <c r="E9553" s="147">
        <v>43726</v>
      </c>
    </row>
    <row r="9554" spans="1:5" s="7" customFormat="1">
      <c r="A9554" s="7" t="s">
        <v>49</v>
      </c>
      <c r="C9554" s="144" t="s">
        <v>2994</v>
      </c>
      <c r="D9554" s="145">
        <v>85</v>
      </c>
      <c r="E9554" s="147">
        <v>43726</v>
      </c>
    </row>
    <row r="9555" spans="1:5" s="7" customFormat="1">
      <c r="A9555" s="7" t="s">
        <v>49</v>
      </c>
      <c r="C9555" s="144" t="s">
        <v>4175</v>
      </c>
      <c r="D9555" s="145">
        <v>59</v>
      </c>
      <c r="E9555" s="147">
        <v>43726</v>
      </c>
    </row>
    <row r="9556" spans="1:5" s="7" customFormat="1">
      <c r="A9556" s="7" t="s">
        <v>49</v>
      </c>
      <c r="C9556" s="144" t="s">
        <v>4176</v>
      </c>
      <c r="D9556" s="145">
        <v>57</v>
      </c>
      <c r="E9556" s="147">
        <v>43726</v>
      </c>
    </row>
    <row r="9557" spans="1:5" s="7" customFormat="1">
      <c r="A9557" s="7" t="s">
        <v>49</v>
      </c>
      <c r="C9557" s="144" t="s">
        <v>6714</v>
      </c>
      <c r="D9557" s="145">
        <v>0</v>
      </c>
      <c r="E9557" s="147">
        <v>43726</v>
      </c>
    </row>
    <row r="9558" spans="1:5" s="7" customFormat="1">
      <c r="A9558" s="7" t="s">
        <v>49</v>
      </c>
      <c r="C9558" s="144" t="s">
        <v>4177</v>
      </c>
      <c r="D9558" s="145">
        <v>59</v>
      </c>
      <c r="E9558" s="147">
        <v>43726</v>
      </c>
    </row>
    <row r="9559" spans="1:5" s="7" customFormat="1">
      <c r="A9559" s="7" t="s">
        <v>49</v>
      </c>
      <c r="C9559" s="144" t="s">
        <v>1467</v>
      </c>
      <c r="D9559" s="145">
        <v>39</v>
      </c>
      <c r="E9559" s="147">
        <v>43726</v>
      </c>
    </row>
    <row r="9560" spans="1:5" s="7" customFormat="1">
      <c r="A9560" s="7" t="s">
        <v>49</v>
      </c>
      <c r="C9560" s="144" t="s">
        <v>3774</v>
      </c>
      <c r="D9560" s="145">
        <v>5</v>
      </c>
      <c r="E9560" s="147">
        <v>43726</v>
      </c>
    </row>
    <row r="9561" spans="1:5" s="7" customFormat="1">
      <c r="A9561" s="7" t="s">
        <v>49</v>
      </c>
      <c r="C9561" s="144" t="s">
        <v>1472</v>
      </c>
      <c r="D9561" s="145">
        <v>5</v>
      </c>
      <c r="E9561" s="147">
        <v>43726</v>
      </c>
    </row>
    <row r="9562" spans="1:5" s="7" customFormat="1">
      <c r="A9562" s="7" t="s">
        <v>49</v>
      </c>
      <c r="C9562" s="144" t="s">
        <v>5997</v>
      </c>
      <c r="D9562" s="145">
        <v>14</v>
      </c>
      <c r="E9562" s="147">
        <v>43726</v>
      </c>
    </row>
    <row r="9563" spans="1:5" s="7" customFormat="1">
      <c r="A9563" s="7" t="s">
        <v>49</v>
      </c>
      <c r="C9563" s="144" t="s">
        <v>1749</v>
      </c>
      <c r="D9563" s="145">
        <v>45</v>
      </c>
      <c r="E9563" s="147">
        <v>43726</v>
      </c>
    </row>
    <row r="9564" spans="1:5" s="7" customFormat="1">
      <c r="A9564" s="7" t="s">
        <v>49</v>
      </c>
      <c r="C9564" s="144" t="s">
        <v>1753</v>
      </c>
      <c r="D9564" s="145">
        <v>40</v>
      </c>
      <c r="E9564" s="147">
        <v>43726</v>
      </c>
    </row>
    <row r="9565" spans="1:5" s="7" customFormat="1">
      <c r="A9565" s="7" t="s">
        <v>49</v>
      </c>
      <c r="C9565" s="144" t="s">
        <v>1756</v>
      </c>
      <c r="D9565" s="145">
        <v>22</v>
      </c>
      <c r="E9565" s="147">
        <v>43726</v>
      </c>
    </row>
    <row r="9566" spans="1:5" s="7" customFormat="1">
      <c r="A9566" s="7" t="s">
        <v>49</v>
      </c>
      <c r="C9566" s="144" t="s">
        <v>1759</v>
      </c>
      <c r="D9566" s="145">
        <v>16</v>
      </c>
      <c r="E9566" s="147">
        <v>43726</v>
      </c>
    </row>
    <row r="9567" spans="1:5" s="7" customFormat="1">
      <c r="A9567" s="7" t="s">
        <v>49</v>
      </c>
      <c r="C9567" s="144" t="s">
        <v>6728</v>
      </c>
      <c r="D9567" s="145">
        <v>0</v>
      </c>
      <c r="E9567" s="147">
        <v>43726</v>
      </c>
    </row>
    <row r="9568" spans="1:5" s="7" customFormat="1">
      <c r="A9568" s="7" t="s">
        <v>49</v>
      </c>
      <c r="C9568" s="144" t="s">
        <v>1762</v>
      </c>
      <c r="D9568" s="145">
        <v>58</v>
      </c>
      <c r="E9568" s="147">
        <v>43726</v>
      </c>
    </row>
    <row r="9569" spans="1:5" s="7" customFormat="1">
      <c r="A9569" s="7" t="s">
        <v>49</v>
      </c>
      <c r="C9569" s="144" t="s">
        <v>1765</v>
      </c>
      <c r="D9569" s="145">
        <v>34</v>
      </c>
      <c r="E9569" s="147">
        <v>43726</v>
      </c>
    </row>
    <row r="9570" spans="1:5" s="7" customFormat="1">
      <c r="A9570" s="7" t="s">
        <v>49</v>
      </c>
      <c r="C9570" s="144" t="s">
        <v>1768</v>
      </c>
      <c r="D9570" s="145">
        <v>1</v>
      </c>
      <c r="E9570" s="147">
        <v>43726</v>
      </c>
    </row>
    <row r="9571" spans="1:5" s="7" customFormat="1">
      <c r="A9571" s="7" t="s">
        <v>49</v>
      </c>
      <c r="C9571" s="144" t="s">
        <v>1770</v>
      </c>
      <c r="D9571" s="145">
        <v>43</v>
      </c>
      <c r="E9571" s="147">
        <v>43726</v>
      </c>
    </row>
    <row r="9572" spans="1:5" s="7" customFormat="1">
      <c r="A9572" s="7" t="s">
        <v>49</v>
      </c>
      <c r="C9572" s="144" t="s">
        <v>1773</v>
      </c>
      <c r="D9572" s="145">
        <v>90</v>
      </c>
      <c r="E9572" s="147">
        <v>43726</v>
      </c>
    </row>
    <row r="9573" spans="1:5" s="7" customFormat="1">
      <c r="A9573" s="7" t="s">
        <v>49</v>
      </c>
      <c r="C9573" s="144" t="s">
        <v>1776</v>
      </c>
      <c r="D9573" s="145">
        <v>80</v>
      </c>
      <c r="E9573" s="147">
        <v>43726</v>
      </c>
    </row>
    <row r="9574" spans="1:5" s="7" customFormat="1">
      <c r="A9574" s="7" t="s">
        <v>49</v>
      </c>
      <c r="C9574" s="144" t="s">
        <v>1779</v>
      </c>
      <c r="D9574" s="145">
        <v>42</v>
      </c>
      <c r="E9574" s="147">
        <v>43726</v>
      </c>
    </row>
    <row r="9575" spans="1:5" s="7" customFormat="1">
      <c r="A9575" s="7" t="s">
        <v>49</v>
      </c>
      <c r="C9575" s="144" t="s">
        <v>1782</v>
      </c>
      <c r="D9575" s="145">
        <v>16</v>
      </c>
      <c r="E9575" s="147">
        <v>43726</v>
      </c>
    </row>
    <row r="9576" spans="1:5" s="7" customFormat="1">
      <c r="A9576" s="7" t="s">
        <v>49</v>
      </c>
      <c r="C9576" s="144" t="s">
        <v>1785</v>
      </c>
      <c r="D9576" s="145">
        <v>27</v>
      </c>
      <c r="E9576" s="147">
        <v>43726</v>
      </c>
    </row>
    <row r="9577" spans="1:5" s="7" customFormat="1">
      <c r="A9577" s="7" t="s">
        <v>49</v>
      </c>
      <c r="C9577" s="144" t="s">
        <v>1789</v>
      </c>
      <c r="D9577" s="145">
        <v>23</v>
      </c>
      <c r="E9577" s="147">
        <v>43726</v>
      </c>
    </row>
    <row r="9578" spans="1:5" s="7" customFormat="1">
      <c r="A9578" s="7" t="s">
        <v>49</v>
      </c>
      <c r="C9578" s="144" t="s">
        <v>1792</v>
      </c>
      <c r="D9578" s="145">
        <v>31</v>
      </c>
      <c r="E9578" s="147">
        <v>43726</v>
      </c>
    </row>
    <row r="9579" spans="1:5" s="7" customFormat="1">
      <c r="A9579" s="7" t="s">
        <v>49</v>
      </c>
      <c r="C9579" s="144" t="s">
        <v>1796</v>
      </c>
      <c r="D9579" s="145">
        <v>46</v>
      </c>
      <c r="E9579" s="147">
        <v>43726</v>
      </c>
    </row>
    <row r="9580" spans="1:5" s="7" customFormat="1">
      <c r="A9580" s="7" t="s">
        <v>49</v>
      </c>
      <c r="C9580" s="144" t="s">
        <v>1799</v>
      </c>
      <c r="D9580" s="145">
        <v>1</v>
      </c>
      <c r="E9580" s="147">
        <v>43726</v>
      </c>
    </row>
    <row r="9581" spans="1:5" s="7" customFormat="1">
      <c r="A9581" s="7" t="s">
        <v>49</v>
      </c>
      <c r="C9581" s="144" t="s">
        <v>1802</v>
      </c>
      <c r="D9581" s="145">
        <v>42</v>
      </c>
      <c r="E9581" s="147">
        <v>43726</v>
      </c>
    </row>
    <row r="9582" spans="1:5" s="7" customFormat="1">
      <c r="A9582" s="7" t="s">
        <v>49</v>
      </c>
      <c r="C9582" s="144" t="s">
        <v>1805</v>
      </c>
      <c r="D9582" s="145">
        <v>35</v>
      </c>
      <c r="E9582" s="147">
        <v>43726</v>
      </c>
    </row>
    <row r="9583" spans="1:5" s="7" customFormat="1">
      <c r="A9583" s="7" t="s">
        <v>49</v>
      </c>
      <c r="C9583" s="144" t="s">
        <v>1808</v>
      </c>
      <c r="D9583" s="145">
        <v>80</v>
      </c>
      <c r="E9583" s="147">
        <v>43726</v>
      </c>
    </row>
    <row r="9584" spans="1:5" s="7" customFormat="1">
      <c r="A9584" s="7" t="s">
        <v>49</v>
      </c>
      <c r="C9584" s="144" t="s">
        <v>1811</v>
      </c>
      <c r="D9584" s="145">
        <v>0</v>
      </c>
      <c r="E9584" s="147">
        <v>43726</v>
      </c>
    </row>
    <row r="9585" spans="1:5" s="7" customFormat="1">
      <c r="A9585" s="7" t="s">
        <v>49</v>
      </c>
      <c r="C9585" s="144" t="s">
        <v>1815</v>
      </c>
      <c r="D9585" s="145">
        <v>14</v>
      </c>
      <c r="E9585" s="147">
        <v>43726</v>
      </c>
    </row>
    <row r="9586" spans="1:5" s="7" customFormat="1">
      <c r="A9586" s="7" t="s">
        <v>49</v>
      </c>
      <c r="C9586" s="144" t="s">
        <v>1818</v>
      </c>
      <c r="D9586" s="145">
        <v>18</v>
      </c>
      <c r="E9586" s="147">
        <v>43726</v>
      </c>
    </row>
    <row r="9587" spans="1:5" s="7" customFormat="1">
      <c r="A9587" s="7" t="s">
        <v>49</v>
      </c>
      <c r="C9587" s="144" t="s">
        <v>1821</v>
      </c>
      <c r="D9587" s="145">
        <v>4</v>
      </c>
      <c r="E9587" s="147">
        <v>43726</v>
      </c>
    </row>
    <row r="9588" spans="1:5" s="7" customFormat="1">
      <c r="A9588" s="7" t="s">
        <v>49</v>
      </c>
      <c r="C9588" s="144" t="s">
        <v>1824</v>
      </c>
      <c r="D9588" s="145">
        <v>13</v>
      </c>
      <c r="E9588" s="147">
        <v>43726</v>
      </c>
    </row>
    <row r="9589" spans="1:5" s="7" customFormat="1">
      <c r="A9589" s="7" t="s">
        <v>49</v>
      </c>
      <c r="C9589" s="144" t="s">
        <v>1827</v>
      </c>
      <c r="D9589" s="145">
        <v>12</v>
      </c>
      <c r="E9589" s="147">
        <v>43726</v>
      </c>
    </row>
    <row r="9590" spans="1:5" s="7" customFormat="1">
      <c r="A9590" s="7" t="s">
        <v>49</v>
      </c>
      <c r="C9590" s="144" t="s">
        <v>1830</v>
      </c>
      <c r="D9590" s="145">
        <v>17</v>
      </c>
      <c r="E9590" s="147">
        <v>43726</v>
      </c>
    </row>
    <row r="9591" spans="1:5" s="7" customFormat="1">
      <c r="A9591" s="7" t="s">
        <v>49</v>
      </c>
      <c r="C9591" s="144" t="s">
        <v>1833</v>
      </c>
      <c r="D9591" s="145">
        <v>13</v>
      </c>
      <c r="E9591" s="147">
        <v>43726</v>
      </c>
    </row>
    <row r="9592" spans="1:5" s="7" customFormat="1">
      <c r="A9592" s="7" t="s">
        <v>49</v>
      </c>
      <c r="C9592" s="144" t="s">
        <v>1836</v>
      </c>
      <c r="D9592" s="145">
        <v>1</v>
      </c>
      <c r="E9592" s="147">
        <v>43726</v>
      </c>
    </row>
    <row r="9593" spans="1:5" s="7" customFormat="1">
      <c r="A9593" s="7" t="s">
        <v>49</v>
      </c>
      <c r="C9593" s="144" t="s">
        <v>1839</v>
      </c>
      <c r="D9593" s="145">
        <v>7</v>
      </c>
      <c r="E9593" s="147">
        <v>43726</v>
      </c>
    </row>
    <row r="9594" spans="1:5" s="7" customFormat="1">
      <c r="A9594" s="7" t="s">
        <v>49</v>
      </c>
      <c r="C9594" s="144" t="s">
        <v>1843</v>
      </c>
      <c r="D9594" s="145">
        <v>5</v>
      </c>
      <c r="E9594" s="147">
        <v>43726</v>
      </c>
    </row>
    <row r="9595" spans="1:5" s="7" customFormat="1">
      <c r="A9595" s="7" t="s">
        <v>49</v>
      </c>
      <c r="C9595" s="144" t="s">
        <v>1846</v>
      </c>
      <c r="D9595" s="145">
        <v>12</v>
      </c>
      <c r="E9595" s="147">
        <v>43726</v>
      </c>
    </row>
    <row r="9596" spans="1:5" s="7" customFormat="1">
      <c r="A9596" s="7" t="s">
        <v>49</v>
      </c>
      <c r="C9596" s="144" t="s">
        <v>1849</v>
      </c>
      <c r="D9596" s="145">
        <v>5</v>
      </c>
      <c r="E9596" s="147">
        <v>43726</v>
      </c>
    </row>
    <row r="9597" spans="1:5" s="7" customFormat="1">
      <c r="A9597" s="7" t="s">
        <v>49</v>
      </c>
      <c r="C9597" s="144" t="s">
        <v>1852</v>
      </c>
      <c r="D9597" s="145">
        <v>12</v>
      </c>
      <c r="E9597" s="147">
        <v>43726</v>
      </c>
    </row>
    <row r="9598" spans="1:5" s="7" customFormat="1">
      <c r="A9598" s="7" t="s">
        <v>49</v>
      </c>
      <c r="C9598" s="144" t="s">
        <v>5999</v>
      </c>
      <c r="D9598" s="145">
        <v>2</v>
      </c>
      <c r="E9598" s="147">
        <v>43726</v>
      </c>
    </row>
    <row r="9599" spans="1:5" s="7" customFormat="1">
      <c r="A9599" s="7" t="s">
        <v>49</v>
      </c>
      <c r="C9599" s="144" t="s">
        <v>6001</v>
      </c>
      <c r="D9599" s="145">
        <v>61</v>
      </c>
      <c r="E9599" s="147">
        <v>43726</v>
      </c>
    </row>
    <row r="9600" spans="1:5" s="7" customFormat="1">
      <c r="A9600" s="7" t="s">
        <v>49</v>
      </c>
      <c r="C9600" s="144" t="s">
        <v>1475</v>
      </c>
      <c r="D9600" s="145">
        <v>392</v>
      </c>
      <c r="E9600" s="147">
        <v>43726</v>
      </c>
    </row>
    <row r="9601" spans="1:5" s="7" customFormat="1">
      <c r="A9601" s="7" t="s">
        <v>49</v>
      </c>
      <c r="C9601" s="144" t="s">
        <v>6005</v>
      </c>
      <c r="D9601" s="145">
        <v>0</v>
      </c>
      <c r="E9601" s="147">
        <v>43726</v>
      </c>
    </row>
    <row r="9602" spans="1:5" s="7" customFormat="1">
      <c r="A9602" s="7" t="s">
        <v>49</v>
      </c>
      <c r="C9602" s="144" t="s">
        <v>1478</v>
      </c>
      <c r="D9602" s="145">
        <v>428</v>
      </c>
      <c r="E9602" s="147">
        <v>43726</v>
      </c>
    </row>
    <row r="9603" spans="1:5" s="7" customFormat="1">
      <c r="A9603" s="7" t="s">
        <v>49</v>
      </c>
      <c r="C9603" s="144" t="s">
        <v>1855</v>
      </c>
      <c r="D9603" s="145">
        <v>123</v>
      </c>
      <c r="E9603" s="147">
        <v>43726</v>
      </c>
    </row>
    <row r="9604" spans="1:5" s="7" customFormat="1">
      <c r="A9604" s="7" t="s">
        <v>49</v>
      </c>
      <c r="C9604" s="144" t="s">
        <v>1859</v>
      </c>
      <c r="D9604" s="145">
        <v>65</v>
      </c>
      <c r="E9604" s="147">
        <v>43726</v>
      </c>
    </row>
    <row r="9605" spans="1:5" s="7" customFormat="1">
      <c r="A9605" s="7" t="s">
        <v>49</v>
      </c>
      <c r="C9605" s="144" t="s">
        <v>1862</v>
      </c>
      <c r="D9605" s="145">
        <v>114</v>
      </c>
      <c r="E9605" s="147">
        <v>43726</v>
      </c>
    </row>
    <row r="9606" spans="1:5" s="7" customFormat="1">
      <c r="A9606" s="7" t="s">
        <v>49</v>
      </c>
      <c r="C9606" s="144" t="s">
        <v>1865</v>
      </c>
      <c r="D9606" s="145">
        <v>83</v>
      </c>
      <c r="E9606" s="147">
        <v>43726</v>
      </c>
    </row>
    <row r="9607" spans="1:5" s="7" customFormat="1">
      <c r="A9607" s="7" t="s">
        <v>49</v>
      </c>
      <c r="C9607" s="144" t="s">
        <v>1868</v>
      </c>
      <c r="D9607" s="145">
        <v>96</v>
      </c>
      <c r="E9607" s="147">
        <v>43726</v>
      </c>
    </row>
    <row r="9608" spans="1:5" s="7" customFormat="1">
      <c r="A9608" s="7" t="s">
        <v>49</v>
      </c>
      <c r="C9608" s="144" t="s">
        <v>1871</v>
      </c>
      <c r="D9608" s="145">
        <v>58</v>
      </c>
      <c r="E9608" s="147">
        <v>43726</v>
      </c>
    </row>
    <row r="9609" spans="1:5" s="7" customFormat="1">
      <c r="A9609" s="7" t="s">
        <v>49</v>
      </c>
      <c r="C9609" s="144" t="s">
        <v>1874</v>
      </c>
      <c r="D9609" s="145">
        <v>129</v>
      </c>
      <c r="E9609" s="147">
        <v>43726</v>
      </c>
    </row>
    <row r="9610" spans="1:5" s="7" customFormat="1">
      <c r="A9610" s="7" t="s">
        <v>49</v>
      </c>
      <c r="C9610" s="144" t="s">
        <v>1877</v>
      </c>
      <c r="D9610" s="145">
        <v>198</v>
      </c>
      <c r="E9610" s="147">
        <v>43726</v>
      </c>
    </row>
    <row r="9611" spans="1:5" s="7" customFormat="1">
      <c r="A9611" s="7" t="s">
        <v>49</v>
      </c>
      <c r="C9611" s="144" t="s">
        <v>1880</v>
      </c>
      <c r="D9611" s="145">
        <v>170</v>
      </c>
      <c r="E9611" s="147">
        <v>43726</v>
      </c>
    </row>
    <row r="9612" spans="1:5" s="7" customFormat="1">
      <c r="A9612" s="7" t="s">
        <v>49</v>
      </c>
      <c r="C9612" s="144" t="s">
        <v>1883</v>
      </c>
      <c r="D9612" s="145">
        <v>80</v>
      </c>
      <c r="E9612" s="147">
        <v>43726</v>
      </c>
    </row>
    <row r="9613" spans="1:5" s="7" customFormat="1">
      <c r="A9613" s="7" t="s">
        <v>49</v>
      </c>
      <c r="C9613" s="144" t="s">
        <v>1482</v>
      </c>
      <c r="D9613" s="145">
        <v>103</v>
      </c>
      <c r="E9613" s="147">
        <v>43726</v>
      </c>
    </row>
    <row r="9614" spans="1:5" s="7" customFormat="1">
      <c r="A9614" s="7" t="s">
        <v>49</v>
      </c>
      <c r="C9614" s="144" t="s">
        <v>1486</v>
      </c>
      <c r="D9614" s="145">
        <v>0</v>
      </c>
      <c r="E9614" s="147">
        <v>43726</v>
      </c>
    </row>
    <row r="9615" spans="1:5" s="7" customFormat="1">
      <c r="A9615" s="7" t="s">
        <v>49</v>
      </c>
      <c r="C9615" s="144" t="s">
        <v>1489</v>
      </c>
      <c r="D9615" s="145">
        <v>16</v>
      </c>
      <c r="E9615" s="147">
        <v>43726</v>
      </c>
    </row>
    <row r="9616" spans="1:5" s="7" customFormat="1">
      <c r="A9616" s="7" t="s">
        <v>49</v>
      </c>
      <c r="C9616" s="144" t="s">
        <v>1887</v>
      </c>
      <c r="D9616" s="145">
        <v>1</v>
      </c>
      <c r="E9616" s="147">
        <v>43726</v>
      </c>
    </row>
    <row r="9617" spans="1:5" s="7" customFormat="1">
      <c r="A9617" s="7" t="s">
        <v>49</v>
      </c>
      <c r="C9617" s="144" t="s">
        <v>1891</v>
      </c>
      <c r="D9617" s="145">
        <v>2</v>
      </c>
      <c r="E9617" s="147">
        <v>43726</v>
      </c>
    </row>
    <row r="9618" spans="1:5" s="7" customFormat="1">
      <c r="A9618" s="7" t="s">
        <v>49</v>
      </c>
      <c r="C9618" s="144" t="s">
        <v>1894</v>
      </c>
      <c r="D9618" s="145">
        <v>4</v>
      </c>
      <c r="E9618" s="147">
        <v>43726</v>
      </c>
    </row>
    <row r="9619" spans="1:5" s="7" customFormat="1">
      <c r="A9619" s="7" t="s">
        <v>49</v>
      </c>
      <c r="C9619" s="144" t="s">
        <v>1897</v>
      </c>
      <c r="D9619" s="145">
        <v>34</v>
      </c>
      <c r="E9619" s="147">
        <v>43726</v>
      </c>
    </row>
    <row r="9620" spans="1:5" s="7" customFormat="1">
      <c r="A9620" s="7" t="s">
        <v>49</v>
      </c>
      <c r="C9620" s="144" t="s">
        <v>3394</v>
      </c>
      <c r="D9620" s="145">
        <v>40</v>
      </c>
      <c r="E9620" s="147">
        <v>43726</v>
      </c>
    </row>
    <row r="9621" spans="1:5" s="7" customFormat="1">
      <c r="A9621" s="7" t="s">
        <v>49</v>
      </c>
      <c r="C9621" s="144" t="s">
        <v>6814</v>
      </c>
      <c r="D9621" s="145">
        <v>0</v>
      </c>
      <c r="E9621" s="147">
        <v>43726</v>
      </c>
    </row>
    <row r="9622" spans="1:5" s="7" customFormat="1">
      <c r="A9622" s="7" t="s">
        <v>49</v>
      </c>
      <c r="C9622" s="144" t="s">
        <v>6816</v>
      </c>
      <c r="D9622" s="145">
        <v>25</v>
      </c>
      <c r="E9622" s="147">
        <v>43726</v>
      </c>
    </row>
    <row r="9623" spans="1:5" s="7" customFormat="1">
      <c r="A9623" s="7" t="s">
        <v>49</v>
      </c>
      <c r="C9623" s="144" t="s">
        <v>6818</v>
      </c>
      <c r="D9623" s="145">
        <v>0</v>
      </c>
      <c r="E9623" s="147">
        <v>43726</v>
      </c>
    </row>
    <row r="9624" spans="1:5" s="7" customFormat="1">
      <c r="A9624" s="7" t="s">
        <v>49</v>
      </c>
      <c r="C9624" s="144" t="s">
        <v>6820</v>
      </c>
      <c r="D9624" s="145">
        <v>0</v>
      </c>
      <c r="E9624" s="147">
        <v>43726</v>
      </c>
    </row>
    <row r="9625" spans="1:5" s="7" customFormat="1">
      <c r="A9625" s="7" t="s">
        <v>49</v>
      </c>
      <c r="C9625" s="144" t="s">
        <v>3775</v>
      </c>
      <c r="D9625" s="145">
        <v>5</v>
      </c>
      <c r="E9625" s="147">
        <v>43726</v>
      </c>
    </row>
    <row r="9626" spans="1:5" s="7" customFormat="1">
      <c r="A9626" s="7" t="s">
        <v>49</v>
      </c>
      <c r="C9626" s="144" t="s">
        <v>6823</v>
      </c>
      <c r="D9626" s="145">
        <v>0</v>
      </c>
      <c r="E9626" s="147">
        <v>43726</v>
      </c>
    </row>
    <row r="9627" spans="1:5" s="7" customFormat="1">
      <c r="A9627" s="7" t="s">
        <v>49</v>
      </c>
      <c r="C9627" s="144" t="s">
        <v>6825</v>
      </c>
      <c r="D9627" s="145">
        <v>0</v>
      </c>
      <c r="E9627" s="147">
        <v>43726</v>
      </c>
    </row>
    <row r="9628" spans="1:5" s="7" customFormat="1">
      <c r="A9628" s="7" t="s">
        <v>49</v>
      </c>
      <c r="C9628" s="144" t="s">
        <v>6827</v>
      </c>
      <c r="D9628" s="145">
        <v>0</v>
      </c>
      <c r="E9628" s="147">
        <v>43726</v>
      </c>
    </row>
    <row r="9629" spans="1:5" s="7" customFormat="1">
      <c r="A9629" s="7" t="s">
        <v>49</v>
      </c>
      <c r="C9629" s="144" t="s">
        <v>1902</v>
      </c>
      <c r="D9629" s="145">
        <v>10</v>
      </c>
      <c r="E9629" s="147">
        <v>43726</v>
      </c>
    </row>
    <row r="9630" spans="1:5" s="7" customFormat="1">
      <c r="A9630" s="7" t="s">
        <v>49</v>
      </c>
      <c r="C9630" s="144" t="s">
        <v>6831</v>
      </c>
      <c r="D9630" s="145">
        <v>0</v>
      </c>
      <c r="E9630" s="147">
        <v>43726</v>
      </c>
    </row>
    <row r="9631" spans="1:5" s="7" customFormat="1">
      <c r="A9631" s="7" t="s">
        <v>49</v>
      </c>
      <c r="C9631" s="144" t="s">
        <v>1905</v>
      </c>
      <c r="D9631" s="145">
        <v>8</v>
      </c>
      <c r="E9631" s="147">
        <v>43726</v>
      </c>
    </row>
    <row r="9632" spans="1:5" s="7" customFormat="1">
      <c r="A9632" s="7" t="s">
        <v>49</v>
      </c>
      <c r="C9632" s="144" t="s">
        <v>1908</v>
      </c>
      <c r="D9632" s="145">
        <v>140</v>
      </c>
      <c r="E9632" s="147">
        <v>43726</v>
      </c>
    </row>
    <row r="9633" spans="1:5" s="7" customFormat="1">
      <c r="A9633" s="7" t="s">
        <v>49</v>
      </c>
      <c r="C9633" s="144" t="s">
        <v>6837</v>
      </c>
      <c r="D9633" s="145">
        <v>0</v>
      </c>
      <c r="E9633" s="147">
        <v>43726</v>
      </c>
    </row>
    <row r="9634" spans="1:5" s="7" customFormat="1">
      <c r="A9634" s="7" t="s">
        <v>49</v>
      </c>
      <c r="C9634" s="144" t="s">
        <v>1911</v>
      </c>
      <c r="D9634" s="145">
        <v>4</v>
      </c>
      <c r="E9634" s="147">
        <v>43726</v>
      </c>
    </row>
    <row r="9635" spans="1:5" s="7" customFormat="1">
      <c r="A9635" s="7" t="s">
        <v>49</v>
      </c>
      <c r="C9635" s="144" t="s">
        <v>1914</v>
      </c>
      <c r="D9635" s="145">
        <v>13</v>
      </c>
      <c r="E9635" s="147">
        <v>43726</v>
      </c>
    </row>
    <row r="9636" spans="1:5" s="7" customFormat="1">
      <c r="A9636" s="7" t="s">
        <v>49</v>
      </c>
      <c r="C9636" s="144" t="s">
        <v>1917</v>
      </c>
      <c r="D9636" s="145">
        <v>108</v>
      </c>
      <c r="E9636" s="147">
        <v>43726</v>
      </c>
    </row>
    <row r="9637" spans="1:5" s="7" customFormat="1">
      <c r="A9637" s="7" t="s">
        <v>49</v>
      </c>
      <c r="C9637" s="144" t="s">
        <v>1920</v>
      </c>
      <c r="D9637" s="145">
        <v>16</v>
      </c>
      <c r="E9637" s="147">
        <v>43726</v>
      </c>
    </row>
    <row r="9638" spans="1:5" s="7" customFormat="1">
      <c r="A9638" s="7" t="s">
        <v>49</v>
      </c>
      <c r="C9638" s="144" t="s">
        <v>1613</v>
      </c>
      <c r="D9638" s="145">
        <v>119</v>
      </c>
      <c r="E9638" s="147">
        <v>43726</v>
      </c>
    </row>
    <row r="9639" spans="1:5" s="7" customFormat="1">
      <c r="A9639" s="7" t="s">
        <v>49</v>
      </c>
      <c r="C9639" s="144" t="s">
        <v>1617</v>
      </c>
      <c r="D9639" s="145">
        <v>76</v>
      </c>
      <c r="E9639" s="147">
        <v>43726</v>
      </c>
    </row>
    <row r="9640" spans="1:5" s="7" customFormat="1">
      <c r="A9640" s="7" t="s">
        <v>49</v>
      </c>
      <c r="C9640" s="144" t="s">
        <v>1620</v>
      </c>
      <c r="D9640" s="145">
        <v>26</v>
      </c>
      <c r="E9640" s="147">
        <v>43726</v>
      </c>
    </row>
    <row r="9641" spans="1:5" s="7" customFormat="1">
      <c r="A9641" s="7" t="s">
        <v>49</v>
      </c>
      <c r="C9641" s="144" t="s">
        <v>1623</v>
      </c>
      <c r="D9641" s="145">
        <v>102</v>
      </c>
      <c r="E9641" s="147">
        <v>43726</v>
      </c>
    </row>
    <row r="9642" spans="1:5" s="7" customFormat="1">
      <c r="A9642" s="7" t="s">
        <v>49</v>
      </c>
      <c r="C9642" s="144" t="s">
        <v>1626</v>
      </c>
      <c r="D9642" s="145">
        <v>90</v>
      </c>
      <c r="E9642" s="147">
        <v>43726</v>
      </c>
    </row>
    <row r="9643" spans="1:5" s="7" customFormat="1">
      <c r="A9643" s="7" t="s">
        <v>49</v>
      </c>
      <c r="C9643" s="144" t="s">
        <v>1629</v>
      </c>
      <c r="D9643" s="145">
        <v>61</v>
      </c>
      <c r="E9643" s="147">
        <v>43726</v>
      </c>
    </row>
    <row r="9644" spans="1:5" s="7" customFormat="1">
      <c r="A9644" s="7" t="s">
        <v>49</v>
      </c>
      <c r="C9644" s="144" t="s">
        <v>1632</v>
      </c>
      <c r="D9644" s="145">
        <v>0</v>
      </c>
      <c r="E9644" s="147">
        <v>43726</v>
      </c>
    </row>
    <row r="9645" spans="1:5" s="7" customFormat="1">
      <c r="A9645" s="7" t="s">
        <v>49</v>
      </c>
      <c r="C9645" s="144" t="s">
        <v>1635</v>
      </c>
      <c r="D9645" s="145">
        <v>4</v>
      </c>
      <c r="E9645" s="147">
        <v>43726</v>
      </c>
    </row>
    <row r="9646" spans="1:5" s="7" customFormat="1">
      <c r="A9646" s="7" t="s">
        <v>49</v>
      </c>
      <c r="C9646" s="144" t="s">
        <v>1638</v>
      </c>
      <c r="D9646" s="145">
        <v>13</v>
      </c>
      <c r="E9646" s="147">
        <v>43726</v>
      </c>
    </row>
    <row r="9647" spans="1:5" s="7" customFormat="1">
      <c r="A9647" s="7" t="s">
        <v>49</v>
      </c>
      <c r="C9647" s="144" t="s">
        <v>6250</v>
      </c>
      <c r="D9647" s="145">
        <v>18</v>
      </c>
      <c r="E9647" s="147">
        <v>43726</v>
      </c>
    </row>
    <row r="9648" spans="1:5" s="7" customFormat="1">
      <c r="A9648" s="7" t="s">
        <v>49</v>
      </c>
      <c r="C9648" s="144" t="s">
        <v>1641</v>
      </c>
      <c r="D9648" s="145">
        <v>26</v>
      </c>
      <c r="E9648" s="147">
        <v>43726</v>
      </c>
    </row>
    <row r="9649" spans="1:5" s="7" customFormat="1">
      <c r="A9649" s="7" t="s">
        <v>49</v>
      </c>
      <c r="C9649" s="144" t="s">
        <v>3669</v>
      </c>
      <c r="D9649" s="145">
        <v>72</v>
      </c>
      <c r="E9649" s="147">
        <v>43726</v>
      </c>
    </row>
    <row r="9650" spans="1:5" s="7" customFormat="1">
      <c r="A9650" s="7" t="s">
        <v>49</v>
      </c>
      <c r="C9650" s="144" t="s">
        <v>3667</v>
      </c>
      <c r="D9650" s="145">
        <v>105</v>
      </c>
      <c r="E9650" s="147">
        <v>43726</v>
      </c>
    </row>
    <row r="9651" spans="1:5" s="7" customFormat="1">
      <c r="A9651" s="7" t="s">
        <v>49</v>
      </c>
      <c r="C9651" s="144" t="s">
        <v>3668</v>
      </c>
      <c r="D9651" s="145">
        <v>87</v>
      </c>
      <c r="E9651" s="147">
        <v>43726</v>
      </c>
    </row>
    <row r="9652" spans="1:5" s="7" customFormat="1">
      <c r="A9652" s="7" t="s">
        <v>49</v>
      </c>
      <c r="C9652" s="144" t="s">
        <v>3671</v>
      </c>
      <c r="D9652" s="145">
        <v>50</v>
      </c>
      <c r="E9652" s="147">
        <v>43726</v>
      </c>
    </row>
    <row r="9653" spans="1:5" s="7" customFormat="1">
      <c r="A9653" s="7" t="s">
        <v>49</v>
      </c>
      <c r="C9653" s="144" t="s">
        <v>3673</v>
      </c>
      <c r="D9653" s="145">
        <v>10</v>
      </c>
      <c r="E9653" s="147">
        <v>43726</v>
      </c>
    </row>
    <row r="9654" spans="1:5" s="7" customFormat="1">
      <c r="A9654" s="7" t="s">
        <v>49</v>
      </c>
      <c r="C9654" s="144" t="s">
        <v>3674</v>
      </c>
      <c r="D9654" s="145">
        <v>40</v>
      </c>
      <c r="E9654" s="147">
        <v>43726</v>
      </c>
    </row>
    <row r="9655" spans="1:5" s="7" customFormat="1">
      <c r="A9655" s="7" t="s">
        <v>49</v>
      </c>
      <c r="C9655" s="144" t="s">
        <v>3676</v>
      </c>
      <c r="D9655" s="145">
        <v>9</v>
      </c>
      <c r="E9655" s="147">
        <v>43726</v>
      </c>
    </row>
    <row r="9656" spans="1:5" s="7" customFormat="1">
      <c r="A9656" s="7" t="s">
        <v>49</v>
      </c>
      <c r="C9656" s="144" t="s">
        <v>3866</v>
      </c>
      <c r="D9656" s="145">
        <v>0</v>
      </c>
      <c r="E9656" s="147">
        <v>43726</v>
      </c>
    </row>
    <row r="9657" spans="1:5" s="7" customFormat="1">
      <c r="A9657" s="7" t="s">
        <v>49</v>
      </c>
      <c r="C9657" s="144" t="s">
        <v>7982</v>
      </c>
      <c r="D9657" s="145">
        <v>80</v>
      </c>
      <c r="E9657" s="147">
        <v>43726</v>
      </c>
    </row>
    <row r="9658" spans="1:5" s="7" customFormat="1">
      <c r="A9658" s="7" t="s">
        <v>49</v>
      </c>
      <c r="C9658" s="144" t="s">
        <v>7985</v>
      </c>
      <c r="D9658" s="145">
        <v>21</v>
      </c>
      <c r="E9658" s="147">
        <v>43726</v>
      </c>
    </row>
    <row r="9659" spans="1:5" s="7" customFormat="1">
      <c r="A9659" s="7" t="s">
        <v>49</v>
      </c>
      <c r="C9659" s="144" t="s">
        <v>3776</v>
      </c>
      <c r="D9659" s="145">
        <v>100</v>
      </c>
      <c r="E9659" s="147">
        <v>43726</v>
      </c>
    </row>
    <row r="9660" spans="1:5" s="7" customFormat="1">
      <c r="A9660" s="7" t="s">
        <v>49</v>
      </c>
      <c r="C9660" s="144" t="s">
        <v>9227</v>
      </c>
      <c r="D9660" s="145">
        <v>0</v>
      </c>
      <c r="E9660" s="147">
        <v>43726</v>
      </c>
    </row>
    <row r="9661" spans="1:5" s="7" customFormat="1">
      <c r="A9661" s="7" t="s">
        <v>49</v>
      </c>
      <c r="C9661" s="144" t="s">
        <v>9228</v>
      </c>
      <c r="D9661" s="145">
        <v>0</v>
      </c>
      <c r="E9661" s="147">
        <v>43726</v>
      </c>
    </row>
    <row r="9662" spans="1:5" s="7" customFormat="1">
      <c r="A9662" s="7" t="s">
        <v>49</v>
      </c>
      <c r="C9662" s="144" t="s">
        <v>2997</v>
      </c>
      <c r="D9662" s="145">
        <v>23</v>
      </c>
      <c r="E9662" s="147">
        <v>43726</v>
      </c>
    </row>
    <row r="9663" spans="1:5" s="7" customFormat="1">
      <c r="A9663" s="7" t="s">
        <v>49</v>
      </c>
      <c r="C9663" s="144" t="s">
        <v>3001</v>
      </c>
      <c r="D9663" s="145">
        <v>8</v>
      </c>
      <c r="E9663" s="147">
        <v>43726</v>
      </c>
    </row>
    <row r="9664" spans="1:5" s="7" customFormat="1">
      <c r="A9664" s="7" t="s">
        <v>49</v>
      </c>
      <c r="C9664" s="144" t="s">
        <v>3004</v>
      </c>
      <c r="D9664" s="145">
        <v>1</v>
      </c>
      <c r="E9664" s="147">
        <v>43726</v>
      </c>
    </row>
    <row r="9665" spans="1:5" s="7" customFormat="1">
      <c r="A9665" s="7" t="s">
        <v>49</v>
      </c>
      <c r="C9665" s="144" t="s">
        <v>3007</v>
      </c>
      <c r="D9665" s="145">
        <v>743</v>
      </c>
      <c r="E9665" s="147">
        <v>43726</v>
      </c>
    </row>
    <row r="9666" spans="1:5" s="7" customFormat="1">
      <c r="A9666" s="7" t="s">
        <v>49</v>
      </c>
      <c r="C9666" s="144" t="s">
        <v>3011</v>
      </c>
      <c r="D9666" s="145">
        <v>278</v>
      </c>
      <c r="E9666" s="147">
        <v>43726</v>
      </c>
    </row>
    <row r="9667" spans="1:5" s="7" customFormat="1">
      <c r="A9667" s="7" t="s">
        <v>49</v>
      </c>
      <c r="C9667" s="144" t="s">
        <v>3014</v>
      </c>
      <c r="D9667" s="145">
        <v>197</v>
      </c>
      <c r="E9667" s="147">
        <v>43726</v>
      </c>
    </row>
    <row r="9668" spans="1:5" s="7" customFormat="1">
      <c r="A9668" s="7" t="s">
        <v>49</v>
      </c>
      <c r="C9668" s="144" t="s">
        <v>3018</v>
      </c>
      <c r="D9668" s="145">
        <v>175</v>
      </c>
      <c r="E9668" s="147">
        <v>43726</v>
      </c>
    </row>
    <row r="9669" spans="1:5" s="7" customFormat="1">
      <c r="A9669" s="7" t="s">
        <v>49</v>
      </c>
      <c r="C9669" s="144" t="s">
        <v>8811</v>
      </c>
      <c r="D9669" s="145">
        <v>0</v>
      </c>
      <c r="E9669" s="147">
        <v>43726</v>
      </c>
    </row>
    <row r="9670" spans="1:5" s="7" customFormat="1">
      <c r="A9670" s="7" t="s">
        <v>49</v>
      </c>
      <c r="C9670" s="144" t="s">
        <v>8814</v>
      </c>
      <c r="D9670" s="145">
        <v>0</v>
      </c>
      <c r="E9670" s="147">
        <v>43726</v>
      </c>
    </row>
    <row r="9671" spans="1:5" s="7" customFormat="1">
      <c r="A9671" s="7" t="s">
        <v>49</v>
      </c>
      <c r="C9671" s="144" t="s">
        <v>7988</v>
      </c>
      <c r="D9671" s="145">
        <v>0</v>
      </c>
      <c r="E9671" s="147">
        <v>43726</v>
      </c>
    </row>
    <row r="9672" spans="1:5" s="7" customFormat="1">
      <c r="A9672" s="7" t="s">
        <v>49</v>
      </c>
      <c r="C9672" s="144" t="s">
        <v>3021</v>
      </c>
      <c r="D9672" s="145">
        <v>737</v>
      </c>
      <c r="E9672" s="147">
        <v>43726</v>
      </c>
    </row>
    <row r="9673" spans="1:5" s="7" customFormat="1">
      <c r="A9673" s="7" t="s">
        <v>49</v>
      </c>
      <c r="C9673" s="144" t="s">
        <v>3024</v>
      </c>
      <c r="D9673" s="145">
        <v>173</v>
      </c>
      <c r="E9673" s="147">
        <v>43726</v>
      </c>
    </row>
    <row r="9674" spans="1:5" s="7" customFormat="1">
      <c r="A9674" s="7" t="s">
        <v>49</v>
      </c>
      <c r="C9674" s="144" t="s">
        <v>3028</v>
      </c>
      <c r="D9674" s="145">
        <v>276</v>
      </c>
      <c r="E9674" s="147">
        <v>43726</v>
      </c>
    </row>
    <row r="9675" spans="1:5" s="7" customFormat="1">
      <c r="A9675" s="7" t="s">
        <v>49</v>
      </c>
      <c r="C9675" s="144" t="s">
        <v>3032</v>
      </c>
      <c r="D9675" s="145">
        <v>390</v>
      </c>
      <c r="E9675" s="147">
        <v>43726</v>
      </c>
    </row>
    <row r="9676" spans="1:5" s="7" customFormat="1">
      <c r="A9676" s="7" t="s">
        <v>49</v>
      </c>
      <c r="C9676" s="144" t="s">
        <v>3035</v>
      </c>
      <c r="D9676" s="145">
        <v>91</v>
      </c>
      <c r="E9676" s="147">
        <v>43726</v>
      </c>
    </row>
    <row r="9677" spans="1:5" s="7" customFormat="1">
      <c r="A9677" s="7" t="s">
        <v>49</v>
      </c>
      <c r="C9677" s="144" t="s">
        <v>8876</v>
      </c>
      <c r="D9677" s="145">
        <v>0</v>
      </c>
      <c r="E9677" s="147">
        <v>43726</v>
      </c>
    </row>
    <row r="9678" spans="1:5" s="7" customFormat="1">
      <c r="A9678" s="7" t="s">
        <v>49</v>
      </c>
      <c r="C9678" s="144" t="s">
        <v>8879</v>
      </c>
      <c r="D9678" s="145">
        <v>0</v>
      </c>
      <c r="E9678" s="147">
        <v>43726</v>
      </c>
    </row>
    <row r="9679" spans="1:5" s="7" customFormat="1">
      <c r="A9679" s="7" t="s">
        <v>49</v>
      </c>
      <c r="C9679" s="144" t="s">
        <v>3037</v>
      </c>
      <c r="D9679" s="145">
        <v>1173</v>
      </c>
      <c r="E9679" s="147">
        <v>43726</v>
      </c>
    </row>
    <row r="9680" spans="1:5" s="7" customFormat="1">
      <c r="A9680" s="7" t="s">
        <v>49</v>
      </c>
      <c r="C9680" s="144" t="s">
        <v>3040</v>
      </c>
      <c r="D9680" s="145">
        <v>819</v>
      </c>
      <c r="E9680" s="147">
        <v>43726</v>
      </c>
    </row>
    <row r="9681" spans="1:5" s="7" customFormat="1">
      <c r="A9681" s="7" t="s">
        <v>49</v>
      </c>
      <c r="C9681" s="144" t="s">
        <v>3042</v>
      </c>
      <c r="D9681" s="145">
        <v>855</v>
      </c>
      <c r="E9681" s="147">
        <v>43726</v>
      </c>
    </row>
    <row r="9682" spans="1:5" s="7" customFormat="1">
      <c r="A9682" s="7" t="s">
        <v>49</v>
      </c>
      <c r="C9682" s="144" t="s">
        <v>3045</v>
      </c>
      <c r="D9682" s="145">
        <v>361</v>
      </c>
      <c r="E9682" s="147">
        <v>43726</v>
      </c>
    </row>
    <row r="9683" spans="1:5" s="7" customFormat="1">
      <c r="A9683" s="7" t="s">
        <v>49</v>
      </c>
      <c r="C9683" s="144" t="s">
        <v>3047</v>
      </c>
      <c r="D9683" s="145">
        <v>177</v>
      </c>
      <c r="E9683" s="147">
        <v>43726</v>
      </c>
    </row>
    <row r="9684" spans="1:5" s="7" customFormat="1">
      <c r="A9684" s="7" t="s">
        <v>49</v>
      </c>
      <c r="C9684" s="144" t="s">
        <v>3049</v>
      </c>
      <c r="D9684" s="145">
        <v>972</v>
      </c>
      <c r="E9684" s="147">
        <v>43726</v>
      </c>
    </row>
    <row r="9685" spans="1:5" s="7" customFormat="1">
      <c r="A9685" s="7" t="s">
        <v>49</v>
      </c>
      <c r="C9685" s="144" t="s">
        <v>3051</v>
      </c>
      <c r="D9685" s="145">
        <v>640</v>
      </c>
      <c r="E9685" s="147">
        <v>43726</v>
      </c>
    </row>
    <row r="9686" spans="1:5" s="7" customFormat="1">
      <c r="A9686" s="7" t="s">
        <v>49</v>
      </c>
      <c r="C9686" s="144" t="s">
        <v>3053</v>
      </c>
      <c r="D9686" s="145">
        <v>4</v>
      </c>
      <c r="E9686" s="147">
        <v>43726</v>
      </c>
    </row>
    <row r="9687" spans="1:5" s="7" customFormat="1">
      <c r="A9687" s="7" t="s">
        <v>49</v>
      </c>
      <c r="C9687" s="144" t="s">
        <v>3777</v>
      </c>
      <c r="D9687" s="145">
        <v>12</v>
      </c>
      <c r="E9687" s="147">
        <v>43726</v>
      </c>
    </row>
    <row r="9688" spans="1:5" s="7" customFormat="1">
      <c r="A9688" s="7" t="s">
        <v>49</v>
      </c>
      <c r="C9688" s="144" t="s">
        <v>3778</v>
      </c>
      <c r="D9688" s="145">
        <v>25</v>
      </c>
      <c r="E9688" s="147">
        <v>43726</v>
      </c>
    </row>
    <row r="9689" spans="1:5" s="7" customFormat="1">
      <c r="A9689" s="7" t="s">
        <v>49</v>
      </c>
      <c r="C9689" s="144" t="s">
        <v>3688</v>
      </c>
      <c r="D9689" s="145">
        <v>1</v>
      </c>
      <c r="E9689" s="147">
        <v>43726</v>
      </c>
    </row>
    <row r="9690" spans="1:5" s="7" customFormat="1">
      <c r="A9690" s="7" t="s">
        <v>49</v>
      </c>
      <c r="C9690" s="144" t="s">
        <v>3779</v>
      </c>
      <c r="D9690" s="145">
        <v>31</v>
      </c>
      <c r="E9690" s="147">
        <v>43726</v>
      </c>
    </row>
    <row r="9691" spans="1:5" s="7" customFormat="1">
      <c r="A9691" s="7" t="s">
        <v>49</v>
      </c>
      <c r="C9691" s="144" t="s">
        <v>3055</v>
      </c>
      <c r="D9691" s="145">
        <v>811</v>
      </c>
      <c r="E9691" s="147">
        <v>43726</v>
      </c>
    </row>
    <row r="9692" spans="1:5" s="7" customFormat="1">
      <c r="A9692" s="7" t="s">
        <v>49</v>
      </c>
      <c r="C9692" s="144" t="s">
        <v>3058</v>
      </c>
      <c r="D9692" s="145">
        <v>752</v>
      </c>
      <c r="E9692" s="147">
        <v>43726</v>
      </c>
    </row>
    <row r="9693" spans="1:5" s="7" customFormat="1">
      <c r="A9693" s="7" t="s">
        <v>49</v>
      </c>
      <c r="C9693" s="144" t="s">
        <v>3060</v>
      </c>
      <c r="D9693" s="145">
        <v>539</v>
      </c>
      <c r="E9693" s="147">
        <v>43726</v>
      </c>
    </row>
    <row r="9694" spans="1:5" s="7" customFormat="1">
      <c r="A9694" s="7" t="s">
        <v>49</v>
      </c>
      <c r="C9694" s="144" t="s">
        <v>3062</v>
      </c>
      <c r="D9694" s="145">
        <v>711</v>
      </c>
      <c r="E9694" s="147">
        <v>43726</v>
      </c>
    </row>
    <row r="9695" spans="1:5" s="7" customFormat="1">
      <c r="A9695" s="7" t="s">
        <v>49</v>
      </c>
      <c r="C9695" s="144" t="s">
        <v>3064</v>
      </c>
      <c r="D9695" s="145">
        <v>1496</v>
      </c>
      <c r="E9695" s="147">
        <v>43726</v>
      </c>
    </row>
    <row r="9696" spans="1:5" s="7" customFormat="1">
      <c r="A9696" s="7" t="s">
        <v>49</v>
      </c>
      <c r="C9696" s="144" t="s">
        <v>3066</v>
      </c>
      <c r="D9696" s="145">
        <v>920</v>
      </c>
      <c r="E9696" s="147">
        <v>43726</v>
      </c>
    </row>
    <row r="9697" spans="1:5" s="7" customFormat="1">
      <c r="A9697" s="7" t="s">
        <v>49</v>
      </c>
      <c r="C9697" s="144" t="s">
        <v>3068</v>
      </c>
      <c r="D9697" s="145">
        <v>1087</v>
      </c>
      <c r="E9697" s="147">
        <v>43726</v>
      </c>
    </row>
    <row r="9698" spans="1:5" s="7" customFormat="1">
      <c r="A9698" s="7" t="s">
        <v>49</v>
      </c>
      <c r="C9698" s="144" t="s">
        <v>3070</v>
      </c>
      <c r="D9698" s="145">
        <v>433</v>
      </c>
      <c r="E9698" s="147">
        <v>43726</v>
      </c>
    </row>
    <row r="9699" spans="1:5" s="7" customFormat="1">
      <c r="A9699" s="7" t="s">
        <v>49</v>
      </c>
      <c r="C9699" s="144" t="s">
        <v>3072</v>
      </c>
      <c r="D9699" s="145">
        <v>254</v>
      </c>
      <c r="E9699" s="147">
        <v>43726</v>
      </c>
    </row>
    <row r="9700" spans="1:5" s="7" customFormat="1">
      <c r="A9700" s="7" t="s">
        <v>49</v>
      </c>
      <c r="C9700" s="144" t="s">
        <v>3074</v>
      </c>
      <c r="D9700" s="145">
        <v>506</v>
      </c>
      <c r="E9700" s="147">
        <v>43726</v>
      </c>
    </row>
    <row r="9701" spans="1:5" s="7" customFormat="1">
      <c r="A9701" s="7" t="s">
        <v>49</v>
      </c>
      <c r="C9701" s="144" t="s">
        <v>3077</v>
      </c>
      <c r="D9701" s="145">
        <v>623</v>
      </c>
      <c r="E9701" s="147">
        <v>43726</v>
      </c>
    </row>
    <row r="9702" spans="1:5" s="7" customFormat="1">
      <c r="A9702" s="7" t="s">
        <v>49</v>
      </c>
      <c r="C9702" s="144" t="s">
        <v>3079</v>
      </c>
      <c r="D9702" s="145">
        <v>495</v>
      </c>
      <c r="E9702" s="147">
        <v>43726</v>
      </c>
    </row>
    <row r="9703" spans="1:5" s="7" customFormat="1">
      <c r="A9703" s="7" t="s">
        <v>49</v>
      </c>
      <c r="C9703" s="144" t="s">
        <v>3081</v>
      </c>
      <c r="D9703" s="145">
        <v>438</v>
      </c>
      <c r="E9703" s="147">
        <v>43726</v>
      </c>
    </row>
    <row r="9704" spans="1:5" s="7" customFormat="1">
      <c r="A9704" s="7" t="s">
        <v>49</v>
      </c>
      <c r="C9704" s="144" t="s">
        <v>3083</v>
      </c>
      <c r="D9704" s="145">
        <v>246</v>
      </c>
      <c r="E9704" s="147">
        <v>43726</v>
      </c>
    </row>
    <row r="9705" spans="1:5" s="7" customFormat="1">
      <c r="A9705" s="7" t="s">
        <v>49</v>
      </c>
      <c r="C9705" s="144" t="s">
        <v>3085</v>
      </c>
      <c r="D9705" s="145">
        <v>478</v>
      </c>
      <c r="E9705" s="147">
        <v>43726</v>
      </c>
    </row>
    <row r="9706" spans="1:5" s="7" customFormat="1">
      <c r="A9706" s="7" t="s">
        <v>49</v>
      </c>
      <c r="C9706" s="144" t="s">
        <v>3088</v>
      </c>
      <c r="D9706" s="145">
        <v>1</v>
      </c>
      <c r="E9706" s="147">
        <v>43726</v>
      </c>
    </row>
    <row r="9707" spans="1:5" s="7" customFormat="1">
      <c r="A9707" s="7" t="s">
        <v>49</v>
      </c>
      <c r="C9707" s="144" t="s">
        <v>3090</v>
      </c>
      <c r="D9707" s="145">
        <v>0</v>
      </c>
      <c r="E9707" s="147">
        <v>43726</v>
      </c>
    </row>
    <row r="9708" spans="1:5" s="7" customFormat="1">
      <c r="A9708" s="7" t="s">
        <v>49</v>
      </c>
      <c r="C9708" s="144" t="s">
        <v>3092</v>
      </c>
      <c r="D9708" s="145">
        <v>201</v>
      </c>
      <c r="E9708" s="147">
        <v>43726</v>
      </c>
    </row>
    <row r="9709" spans="1:5" s="7" customFormat="1">
      <c r="A9709" s="7" t="s">
        <v>49</v>
      </c>
      <c r="C9709" s="144" t="s">
        <v>3095</v>
      </c>
      <c r="D9709" s="145">
        <v>429</v>
      </c>
      <c r="E9709" s="147">
        <v>43726</v>
      </c>
    </row>
    <row r="9710" spans="1:5" s="7" customFormat="1">
      <c r="A9710" s="7" t="s">
        <v>49</v>
      </c>
      <c r="C9710" s="144" t="s">
        <v>3097</v>
      </c>
      <c r="D9710" s="145">
        <v>535</v>
      </c>
      <c r="E9710" s="147">
        <v>43726</v>
      </c>
    </row>
    <row r="9711" spans="1:5" s="7" customFormat="1">
      <c r="A9711" s="7" t="s">
        <v>49</v>
      </c>
      <c r="C9711" s="144" t="s">
        <v>1923</v>
      </c>
      <c r="D9711" s="145">
        <v>2</v>
      </c>
      <c r="E9711" s="147">
        <v>43726</v>
      </c>
    </row>
    <row r="9712" spans="1:5" s="7" customFormat="1">
      <c r="A9712" s="7" t="s">
        <v>49</v>
      </c>
      <c r="C9712" s="144" t="s">
        <v>1927</v>
      </c>
      <c r="D9712" s="145">
        <v>0</v>
      </c>
      <c r="E9712" s="147">
        <v>43726</v>
      </c>
    </row>
    <row r="9713" spans="1:5" s="7" customFormat="1">
      <c r="A9713" s="7" t="s">
        <v>49</v>
      </c>
      <c r="C9713" s="144" t="s">
        <v>1931</v>
      </c>
      <c r="D9713" s="145">
        <v>281</v>
      </c>
      <c r="E9713" s="147">
        <v>43726</v>
      </c>
    </row>
    <row r="9714" spans="1:5" s="7" customFormat="1">
      <c r="A9714" s="7" t="s">
        <v>49</v>
      </c>
      <c r="C9714" s="144" t="s">
        <v>1934</v>
      </c>
      <c r="D9714" s="145">
        <v>97</v>
      </c>
      <c r="E9714" s="147">
        <v>43726</v>
      </c>
    </row>
    <row r="9715" spans="1:5" s="7" customFormat="1">
      <c r="A9715" s="7" t="s">
        <v>49</v>
      </c>
      <c r="C9715" s="144" t="s">
        <v>1937</v>
      </c>
      <c r="D9715" s="145">
        <v>0</v>
      </c>
      <c r="E9715" s="147">
        <v>43726</v>
      </c>
    </row>
    <row r="9716" spans="1:5" s="7" customFormat="1">
      <c r="A9716" s="7" t="s">
        <v>49</v>
      </c>
      <c r="C9716" s="144" t="s">
        <v>1940</v>
      </c>
      <c r="D9716" s="145">
        <v>91</v>
      </c>
      <c r="E9716" s="147">
        <v>43726</v>
      </c>
    </row>
    <row r="9717" spans="1:5" s="7" customFormat="1">
      <c r="A9717" s="7" t="s">
        <v>49</v>
      </c>
      <c r="C9717" s="144" t="s">
        <v>1943</v>
      </c>
      <c r="D9717" s="145">
        <v>56</v>
      </c>
      <c r="E9717" s="147">
        <v>43726</v>
      </c>
    </row>
    <row r="9718" spans="1:5" s="7" customFormat="1">
      <c r="A9718" s="7" t="s">
        <v>49</v>
      </c>
      <c r="C9718" s="144" t="s">
        <v>1946</v>
      </c>
      <c r="D9718" s="145">
        <v>64</v>
      </c>
      <c r="E9718" s="147">
        <v>43726</v>
      </c>
    </row>
    <row r="9719" spans="1:5" s="7" customFormat="1">
      <c r="A9719" s="7" t="s">
        <v>49</v>
      </c>
      <c r="C9719" s="144" t="s">
        <v>1949</v>
      </c>
      <c r="D9719" s="145">
        <v>204</v>
      </c>
      <c r="E9719" s="147">
        <v>43726</v>
      </c>
    </row>
    <row r="9720" spans="1:5" s="7" customFormat="1">
      <c r="A9720" s="7" t="s">
        <v>49</v>
      </c>
      <c r="C9720" s="144" t="s">
        <v>1952</v>
      </c>
      <c r="D9720" s="145">
        <v>142</v>
      </c>
      <c r="E9720" s="147">
        <v>43726</v>
      </c>
    </row>
    <row r="9721" spans="1:5" s="7" customFormat="1">
      <c r="A9721" s="7" t="s">
        <v>49</v>
      </c>
      <c r="C9721" s="144" t="s">
        <v>1955</v>
      </c>
      <c r="D9721" s="145">
        <v>165</v>
      </c>
      <c r="E9721" s="147">
        <v>43726</v>
      </c>
    </row>
    <row r="9722" spans="1:5" s="7" customFormat="1">
      <c r="A9722" s="7" t="s">
        <v>49</v>
      </c>
      <c r="C9722" s="144" t="s">
        <v>6868</v>
      </c>
      <c r="D9722" s="145">
        <v>36</v>
      </c>
      <c r="E9722" s="147">
        <v>43726</v>
      </c>
    </row>
    <row r="9723" spans="1:5" s="7" customFormat="1">
      <c r="A9723" s="7" t="s">
        <v>49</v>
      </c>
      <c r="C9723" s="144" t="s">
        <v>1959</v>
      </c>
      <c r="D9723" s="145">
        <v>23</v>
      </c>
      <c r="E9723" s="147">
        <v>43726</v>
      </c>
    </row>
    <row r="9724" spans="1:5" s="7" customFormat="1">
      <c r="A9724" s="7" t="s">
        <v>49</v>
      </c>
      <c r="C9724" s="144" t="s">
        <v>3780</v>
      </c>
      <c r="D9724" s="145">
        <v>41</v>
      </c>
      <c r="E9724" s="147">
        <v>43726</v>
      </c>
    </row>
    <row r="9725" spans="1:5" s="7" customFormat="1">
      <c r="A9725" s="7" t="s">
        <v>49</v>
      </c>
      <c r="C9725" s="144" t="s">
        <v>1963</v>
      </c>
      <c r="D9725" s="145">
        <v>122</v>
      </c>
      <c r="E9725" s="147">
        <v>43726</v>
      </c>
    </row>
    <row r="9726" spans="1:5" s="7" customFormat="1">
      <c r="A9726" s="7" t="s">
        <v>49</v>
      </c>
      <c r="C9726" s="144" t="s">
        <v>9229</v>
      </c>
      <c r="D9726" s="145">
        <v>0</v>
      </c>
      <c r="E9726" s="147">
        <v>43726</v>
      </c>
    </row>
    <row r="9727" spans="1:5" s="7" customFormat="1">
      <c r="A9727" s="7" t="s">
        <v>49</v>
      </c>
      <c r="C9727" s="144" t="s">
        <v>6877</v>
      </c>
      <c r="D9727" s="145">
        <v>0</v>
      </c>
      <c r="E9727" s="147">
        <v>43726</v>
      </c>
    </row>
    <row r="9728" spans="1:5" s="7" customFormat="1">
      <c r="A9728" s="7" t="s">
        <v>49</v>
      </c>
      <c r="C9728" s="144" t="s">
        <v>6543</v>
      </c>
      <c r="D9728" s="145">
        <v>0</v>
      </c>
      <c r="E9728" s="147">
        <v>43726</v>
      </c>
    </row>
    <row r="9729" spans="1:5" s="7" customFormat="1">
      <c r="A9729" s="7" t="s">
        <v>49</v>
      </c>
      <c r="C9729" s="144" t="s">
        <v>6547</v>
      </c>
      <c r="D9729" s="145">
        <v>5</v>
      </c>
      <c r="E9729" s="147">
        <v>43726</v>
      </c>
    </row>
    <row r="9730" spans="1:5" s="7" customFormat="1">
      <c r="A9730" s="7" t="s">
        <v>49</v>
      </c>
      <c r="C9730" s="144" t="s">
        <v>6551</v>
      </c>
      <c r="D9730" s="145">
        <v>4</v>
      </c>
      <c r="E9730" s="147">
        <v>43726</v>
      </c>
    </row>
    <row r="9731" spans="1:5" s="7" customFormat="1">
      <c r="A9731" s="7" t="s">
        <v>49</v>
      </c>
      <c r="C9731" s="144" t="s">
        <v>1966</v>
      </c>
      <c r="D9731" s="145">
        <v>3373</v>
      </c>
      <c r="E9731" s="147">
        <v>43726</v>
      </c>
    </row>
    <row r="9732" spans="1:5" s="7" customFormat="1">
      <c r="A9732" s="7" t="s">
        <v>49</v>
      </c>
      <c r="C9732" s="144" t="s">
        <v>1969</v>
      </c>
      <c r="D9732" s="145">
        <v>1762</v>
      </c>
      <c r="E9732" s="147">
        <v>43726</v>
      </c>
    </row>
    <row r="9733" spans="1:5" s="7" customFormat="1">
      <c r="A9733" s="7" t="s">
        <v>49</v>
      </c>
      <c r="C9733" s="144" t="s">
        <v>1972</v>
      </c>
      <c r="D9733" s="145">
        <v>1557</v>
      </c>
      <c r="E9733" s="147">
        <v>43726</v>
      </c>
    </row>
    <row r="9734" spans="1:5" s="7" customFormat="1">
      <c r="A9734" s="7" t="s">
        <v>49</v>
      </c>
      <c r="C9734" s="144" t="s">
        <v>1975</v>
      </c>
      <c r="D9734" s="145">
        <v>2237</v>
      </c>
      <c r="E9734" s="147">
        <v>43726</v>
      </c>
    </row>
    <row r="9735" spans="1:5" s="7" customFormat="1">
      <c r="A9735" s="7" t="s">
        <v>49</v>
      </c>
      <c r="C9735" s="144" t="s">
        <v>1978</v>
      </c>
      <c r="D9735" s="145">
        <v>1704</v>
      </c>
      <c r="E9735" s="147">
        <v>43726</v>
      </c>
    </row>
    <row r="9736" spans="1:5" s="7" customFormat="1">
      <c r="A9736" s="7" t="s">
        <v>49</v>
      </c>
      <c r="C9736" s="144" t="s">
        <v>1985</v>
      </c>
      <c r="D9736" s="145">
        <v>252</v>
      </c>
      <c r="E9736" s="147">
        <v>43726</v>
      </c>
    </row>
    <row r="9737" spans="1:5" s="7" customFormat="1">
      <c r="A9737" s="7" t="s">
        <v>49</v>
      </c>
      <c r="C9737" s="144" t="s">
        <v>1988</v>
      </c>
      <c r="D9737" s="145">
        <v>123</v>
      </c>
      <c r="E9737" s="147">
        <v>43726</v>
      </c>
    </row>
    <row r="9738" spans="1:5" s="7" customFormat="1">
      <c r="A9738" s="7" t="s">
        <v>49</v>
      </c>
      <c r="C9738" s="144" t="s">
        <v>1992</v>
      </c>
      <c r="D9738" s="145">
        <v>271</v>
      </c>
      <c r="E9738" s="147">
        <v>43726</v>
      </c>
    </row>
    <row r="9739" spans="1:5" s="7" customFormat="1">
      <c r="A9739" s="7" t="s">
        <v>49</v>
      </c>
      <c r="C9739" s="144" t="s">
        <v>6898</v>
      </c>
      <c r="D9739" s="145">
        <v>0</v>
      </c>
      <c r="E9739" s="147">
        <v>43726</v>
      </c>
    </row>
    <row r="9740" spans="1:5" s="7" customFormat="1">
      <c r="A9740" s="7" t="s">
        <v>49</v>
      </c>
      <c r="C9740" s="144" t="s">
        <v>3781</v>
      </c>
      <c r="D9740" s="145">
        <v>51</v>
      </c>
      <c r="E9740" s="147">
        <v>43726</v>
      </c>
    </row>
    <row r="9741" spans="1:5" s="7" customFormat="1">
      <c r="A9741" s="7" t="s">
        <v>49</v>
      </c>
      <c r="C9741" s="144" t="s">
        <v>6901</v>
      </c>
      <c r="D9741" s="145">
        <v>27</v>
      </c>
      <c r="E9741" s="147">
        <v>43726</v>
      </c>
    </row>
    <row r="9742" spans="1:5" s="7" customFormat="1">
      <c r="A9742" s="7" t="s">
        <v>49</v>
      </c>
      <c r="C9742" s="144" t="s">
        <v>1995</v>
      </c>
      <c r="D9742" s="145">
        <v>12</v>
      </c>
      <c r="E9742" s="147">
        <v>43726</v>
      </c>
    </row>
    <row r="9743" spans="1:5" s="7" customFormat="1">
      <c r="A9743" s="7" t="s">
        <v>49</v>
      </c>
      <c r="C9743" s="144" t="s">
        <v>6906</v>
      </c>
      <c r="D9743" s="145">
        <v>12</v>
      </c>
      <c r="E9743" s="147">
        <v>43726</v>
      </c>
    </row>
    <row r="9744" spans="1:5" s="7" customFormat="1">
      <c r="A9744" s="7" t="s">
        <v>49</v>
      </c>
      <c r="C9744" s="144" t="s">
        <v>6908</v>
      </c>
      <c r="D9744" s="145">
        <v>1</v>
      </c>
      <c r="E9744" s="147">
        <v>43726</v>
      </c>
    </row>
    <row r="9745" spans="1:5" s="7" customFormat="1">
      <c r="A9745" s="7" t="s">
        <v>49</v>
      </c>
      <c r="C9745" s="144" t="s">
        <v>3782</v>
      </c>
      <c r="D9745" s="145">
        <v>34</v>
      </c>
      <c r="E9745" s="147">
        <v>43726</v>
      </c>
    </row>
    <row r="9746" spans="1:5" s="7" customFormat="1">
      <c r="A9746" s="7" t="s">
        <v>49</v>
      </c>
      <c r="C9746" s="144" t="s">
        <v>6911</v>
      </c>
      <c r="D9746" s="145">
        <v>0</v>
      </c>
      <c r="E9746" s="147">
        <v>43726</v>
      </c>
    </row>
    <row r="9747" spans="1:5" s="7" customFormat="1">
      <c r="A9747" s="7" t="s">
        <v>49</v>
      </c>
      <c r="C9747" s="144" t="s">
        <v>1999</v>
      </c>
      <c r="D9747" s="145">
        <v>192</v>
      </c>
      <c r="E9747" s="147">
        <v>43726</v>
      </c>
    </row>
    <row r="9748" spans="1:5" s="7" customFormat="1">
      <c r="A9748" s="7" t="s">
        <v>49</v>
      </c>
      <c r="C9748" s="144" t="s">
        <v>2002</v>
      </c>
      <c r="D9748" s="145">
        <v>1072</v>
      </c>
      <c r="E9748" s="147">
        <v>43726</v>
      </c>
    </row>
    <row r="9749" spans="1:5" s="7" customFormat="1">
      <c r="A9749" s="7" t="s">
        <v>49</v>
      </c>
      <c r="C9749" s="144" t="s">
        <v>2005</v>
      </c>
      <c r="D9749" s="145">
        <v>238</v>
      </c>
      <c r="E9749" s="147">
        <v>43726</v>
      </c>
    </row>
    <row r="9750" spans="1:5" s="7" customFormat="1">
      <c r="A9750" s="7" t="s">
        <v>49</v>
      </c>
      <c r="C9750" s="144" t="s">
        <v>2008</v>
      </c>
      <c r="D9750" s="145">
        <v>100</v>
      </c>
      <c r="E9750" s="147">
        <v>43726</v>
      </c>
    </row>
    <row r="9751" spans="1:5" s="7" customFormat="1">
      <c r="A9751" s="7" t="s">
        <v>49</v>
      </c>
      <c r="C9751" s="144" t="s">
        <v>2011</v>
      </c>
      <c r="D9751" s="145">
        <v>409</v>
      </c>
      <c r="E9751" s="147">
        <v>43726</v>
      </c>
    </row>
    <row r="9752" spans="1:5" s="7" customFormat="1">
      <c r="A9752" s="7" t="s">
        <v>49</v>
      </c>
      <c r="C9752" s="144" t="s">
        <v>2015</v>
      </c>
      <c r="D9752" s="145">
        <v>51</v>
      </c>
      <c r="E9752" s="147">
        <v>43726</v>
      </c>
    </row>
    <row r="9753" spans="1:5" s="7" customFormat="1">
      <c r="A9753" s="7" t="s">
        <v>49</v>
      </c>
      <c r="C9753" s="144" t="s">
        <v>2018</v>
      </c>
      <c r="D9753" s="145">
        <v>12</v>
      </c>
      <c r="E9753" s="147">
        <v>43726</v>
      </c>
    </row>
    <row r="9754" spans="1:5" s="7" customFormat="1">
      <c r="A9754" s="7" t="s">
        <v>49</v>
      </c>
      <c r="C9754" s="144" t="s">
        <v>2021</v>
      </c>
      <c r="D9754" s="145">
        <v>2081</v>
      </c>
      <c r="E9754" s="147">
        <v>43726</v>
      </c>
    </row>
    <row r="9755" spans="1:5" s="7" customFormat="1">
      <c r="A9755" s="7" t="s">
        <v>49</v>
      </c>
      <c r="C9755" s="144" t="s">
        <v>2024</v>
      </c>
      <c r="D9755" s="145">
        <v>1408</v>
      </c>
      <c r="E9755" s="147">
        <v>43726</v>
      </c>
    </row>
    <row r="9756" spans="1:5" s="7" customFormat="1">
      <c r="A9756" s="7" t="s">
        <v>49</v>
      </c>
      <c r="C9756" s="144" t="s">
        <v>2027</v>
      </c>
      <c r="D9756" s="145">
        <v>3826</v>
      </c>
      <c r="E9756" s="147">
        <v>43726</v>
      </c>
    </row>
    <row r="9757" spans="1:5" s="7" customFormat="1">
      <c r="A9757" s="7" t="s">
        <v>49</v>
      </c>
      <c r="C9757" s="144" t="s">
        <v>2030</v>
      </c>
      <c r="D9757" s="145">
        <v>1403</v>
      </c>
      <c r="E9757" s="147">
        <v>43726</v>
      </c>
    </row>
    <row r="9758" spans="1:5" s="7" customFormat="1">
      <c r="A9758" s="7" t="s">
        <v>49</v>
      </c>
      <c r="C9758" s="144" t="s">
        <v>2033</v>
      </c>
      <c r="D9758" s="145">
        <v>918</v>
      </c>
      <c r="E9758" s="147">
        <v>43726</v>
      </c>
    </row>
    <row r="9759" spans="1:5" s="7" customFormat="1">
      <c r="A9759" s="7" t="s">
        <v>49</v>
      </c>
      <c r="C9759" s="144" t="s">
        <v>6944</v>
      </c>
      <c r="D9759" s="145">
        <v>12</v>
      </c>
      <c r="E9759" s="147">
        <v>43726</v>
      </c>
    </row>
    <row r="9760" spans="1:5" s="7" customFormat="1">
      <c r="A9760" s="7" t="s">
        <v>49</v>
      </c>
      <c r="C9760" s="144" t="s">
        <v>6946</v>
      </c>
      <c r="D9760" s="145">
        <v>0</v>
      </c>
      <c r="E9760" s="147">
        <v>43726</v>
      </c>
    </row>
    <row r="9761" spans="1:5" s="7" customFormat="1">
      <c r="A9761" s="7" t="s">
        <v>49</v>
      </c>
      <c r="C9761" s="144" t="s">
        <v>2036</v>
      </c>
      <c r="D9761" s="145">
        <v>292</v>
      </c>
      <c r="E9761" s="147">
        <v>43726</v>
      </c>
    </row>
    <row r="9762" spans="1:5" s="7" customFormat="1">
      <c r="A9762" s="7" t="s">
        <v>49</v>
      </c>
      <c r="C9762" s="144" t="s">
        <v>2041</v>
      </c>
      <c r="D9762" s="145">
        <v>389</v>
      </c>
      <c r="E9762" s="147">
        <v>43726</v>
      </c>
    </row>
    <row r="9763" spans="1:5" s="7" customFormat="1">
      <c r="A9763" s="7" t="s">
        <v>49</v>
      </c>
      <c r="C9763" s="144" t="s">
        <v>3783</v>
      </c>
      <c r="D9763" s="145">
        <v>35</v>
      </c>
      <c r="E9763" s="147">
        <v>43726</v>
      </c>
    </row>
    <row r="9764" spans="1:5" s="7" customFormat="1">
      <c r="A9764" s="7" t="s">
        <v>49</v>
      </c>
      <c r="C9764" s="144" t="s">
        <v>6952</v>
      </c>
      <c r="D9764" s="145">
        <v>3</v>
      </c>
      <c r="E9764" s="147">
        <v>43726</v>
      </c>
    </row>
    <row r="9765" spans="1:5" s="7" customFormat="1">
      <c r="A9765" s="7" t="s">
        <v>49</v>
      </c>
      <c r="C9765" s="144" t="s">
        <v>2045</v>
      </c>
      <c r="D9765" s="145">
        <v>95</v>
      </c>
      <c r="E9765" s="147">
        <v>43726</v>
      </c>
    </row>
    <row r="9766" spans="1:5" s="7" customFormat="1">
      <c r="A9766" s="7" t="s">
        <v>49</v>
      </c>
      <c r="C9766" s="144" t="s">
        <v>2048</v>
      </c>
      <c r="D9766" s="145">
        <v>179</v>
      </c>
      <c r="E9766" s="147">
        <v>43726</v>
      </c>
    </row>
    <row r="9767" spans="1:5" s="7" customFormat="1">
      <c r="A9767" s="7" t="s">
        <v>49</v>
      </c>
      <c r="C9767" s="144" t="s">
        <v>2051</v>
      </c>
      <c r="D9767" s="145">
        <v>525</v>
      </c>
      <c r="E9767" s="147">
        <v>43726</v>
      </c>
    </row>
    <row r="9768" spans="1:5" s="7" customFormat="1">
      <c r="A9768" s="7" t="s">
        <v>49</v>
      </c>
      <c r="C9768" s="144" t="s">
        <v>2054</v>
      </c>
      <c r="D9768" s="145">
        <v>70</v>
      </c>
      <c r="E9768" s="147">
        <v>43726</v>
      </c>
    </row>
    <row r="9769" spans="1:5" s="7" customFormat="1">
      <c r="A9769" s="7" t="s">
        <v>49</v>
      </c>
      <c r="C9769" s="144" t="s">
        <v>3784</v>
      </c>
      <c r="D9769" s="145">
        <v>111</v>
      </c>
      <c r="E9769" s="147">
        <v>43726</v>
      </c>
    </row>
    <row r="9770" spans="1:5" s="7" customFormat="1">
      <c r="A9770" s="7" t="s">
        <v>49</v>
      </c>
      <c r="C9770" s="144" t="s">
        <v>3785</v>
      </c>
      <c r="D9770" s="145">
        <v>70</v>
      </c>
      <c r="E9770" s="147">
        <v>43726</v>
      </c>
    </row>
    <row r="9771" spans="1:5" s="7" customFormat="1">
      <c r="A9771" s="7" t="s">
        <v>49</v>
      </c>
      <c r="C9771" s="144" t="s">
        <v>2057</v>
      </c>
      <c r="D9771" s="145">
        <v>55</v>
      </c>
      <c r="E9771" s="147">
        <v>43726</v>
      </c>
    </row>
    <row r="9772" spans="1:5" s="7" customFormat="1">
      <c r="A9772" s="7" t="s">
        <v>49</v>
      </c>
      <c r="C9772" s="144" t="s">
        <v>2060</v>
      </c>
      <c r="D9772" s="145">
        <v>209</v>
      </c>
      <c r="E9772" s="147">
        <v>43726</v>
      </c>
    </row>
    <row r="9773" spans="1:5" s="7" customFormat="1">
      <c r="A9773" s="7" t="s">
        <v>49</v>
      </c>
      <c r="C9773" s="144" t="s">
        <v>2064</v>
      </c>
      <c r="D9773" s="145">
        <v>1</v>
      </c>
      <c r="E9773" s="147">
        <v>43726</v>
      </c>
    </row>
    <row r="9774" spans="1:5" s="7" customFormat="1">
      <c r="A9774" s="7" t="s">
        <v>49</v>
      </c>
      <c r="C9774" s="144" t="s">
        <v>2067</v>
      </c>
      <c r="D9774" s="145">
        <v>6</v>
      </c>
      <c r="E9774" s="147">
        <v>43726</v>
      </c>
    </row>
    <row r="9775" spans="1:5" s="7" customFormat="1">
      <c r="A9775" s="7" t="s">
        <v>49</v>
      </c>
      <c r="C9775" s="144" t="s">
        <v>6973</v>
      </c>
      <c r="D9775" s="145">
        <v>0</v>
      </c>
      <c r="E9775" s="147">
        <v>43726</v>
      </c>
    </row>
    <row r="9776" spans="1:5" s="7" customFormat="1">
      <c r="A9776" s="7" t="s">
        <v>49</v>
      </c>
      <c r="C9776" s="144" t="s">
        <v>2070</v>
      </c>
      <c r="D9776" s="145">
        <v>23</v>
      </c>
      <c r="E9776" s="147">
        <v>43726</v>
      </c>
    </row>
    <row r="9777" spans="1:5" s="7" customFormat="1">
      <c r="A9777" s="7" t="s">
        <v>49</v>
      </c>
      <c r="C9777" s="144" t="s">
        <v>2073</v>
      </c>
      <c r="D9777" s="145">
        <v>1</v>
      </c>
      <c r="E9777" s="147">
        <v>43726</v>
      </c>
    </row>
    <row r="9778" spans="1:5" s="7" customFormat="1">
      <c r="A9778" s="7" t="s">
        <v>49</v>
      </c>
      <c r="C9778" s="144" t="s">
        <v>2077</v>
      </c>
      <c r="D9778" s="145">
        <v>5</v>
      </c>
      <c r="E9778" s="147">
        <v>43726</v>
      </c>
    </row>
    <row r="9779" spans="1:5" s="7" customFormat="1">
      <c r="A9779" s="7" t="s">
        <v>49</v>
      </c>
      <c r="C9779" s="144" t="s">
        <v>2080</v>
      </c>
      <c r="D9779" s="145">
        <v>220</v>
      </c>
      <c r="E9779" s="147">
        <v>43726</v>
      </c>
    </row>
    <row r="9780" spans="1:5" s="7" customFormat="1">
      <c r="A9780" s="7" t="s">
        <v>49</v>
      </c>
      <c r="C9780" s="144" t="s">
        <v>2083</v>
      </c>
      <c r="D9780" s="145">
        <v>48</v>
      </c>
      <c r="E9780" s="147">
        <v>43726</v>
      </c>
    </row>
    <row r="9781" spans="1:5" s="7" customFormat="1">
      <c r="A9781" s="7" t="s">
        <v>49</v>
      </c>
      <c r="C9781" s="144" t="s">
        <v>9231</v>
      </c>
      <c r="D9781" s="145">
        <v>0</v>
      </c>
      <c r="E9781" s="147">
        <v>43726</v>
      </c>
    </row>
    <row r="9782" spans="1:5" s="7" customFormat="1">
      <c r="A9782" s="7" t="s">
        <v>49</v>
      </c>
      <c r="C9782" s="144" t="s">
        <v>2086</v>
      </c>
      <c r="D9782" s="145">
        <v>49</v>
      </c>
      <c r="E9782" s="147">
        <v>43726</v>
      </c>
    </row>
    <row r="9783" spans="1:5" s="7" customFormat="1">
      <c r="A9783" s="7" t="s">
        <v>49</v>
      </c>
      <c r="C9783" s="144" t="s">
        <v>2090</v>
      </c>
      <c r="D9783" s="145">
        <v>86</v>
      </c>
      <c r="E9783" s="147">
        <v>43726</v>
      </c>
    </row>
    <row r="9784" spans="1:5" s="7" customFormat="1">
      <c r="A9784" s="7" t="s">
        <v>49</v>
      </c>
      <c r="C9784" s="144" t="s">
        <v>2093</v>
      </c>
      <c r="D9784" s="145">
        <v>1066</v>
      </c>
      <c r="E9784" s="147">
        <v>43726</v>
      </c>
    </row>
    <row r="9785" spans="1:5" s="7" customFormat="1">
      <c r="A9785" s="7" t="s">
        <v>49</v>
      </c>
      <c r="C9785" s="144" t="s">
        <v>2096</v>
      </c>
      <c r="D9785" s="145">
        <v>1864</v>
      </c>
      <c r="E9785" s="147">
        <v>43726</v>
      </c>
    </row>
    <row r="9786" spans="1:5" s="7" customFormat="1">
      <c r="A9786" s="7" t="s">
        <v>49</v>
      </c>
      <c r="C9786" s="144" t="s">
        <v>2099</v>
      </c>
      <c r="D9786" s="145">
        <v>1173</v>
      </c>
      <c r="E9786" s="147">
        <v>43726</v>
      </c>
    </row>
    <row r="9787" spans="1:5" s="7" customFormat="1">
      <c r="A9787" s="7" t="s">
        <v>49</v>
      </c>
      <c r="C9787" s="144" t="s">
        <v>2102</v>
      </c>
      <c r="D9787" s="145">
        <v>260</v>
      </c>
      <c r="E9787" s="147">
        <v>43726</v>
      </c>
    </row>
    <row r="9788" spans="1:5" s="7" customFormat="1">
      <c r="A9788" s="7" t="s">
        <v>49</v>
      </c>
      <c r="C9788" s="144" t="s">
        <v>6997</v>
      </c>
      <c r="D9788" s="145">
        <v>0</v>
      </c>
      <c r="E9788" s="147">
        <v>43726</v>
      </c>
    </row>
    <row r="9789" spans="1:5" s="7" customFormat="1">
      <c r="A9789" s="7" t="s">
        <v>49</v>
      </c>
      <c r="C9789" s="144" t="s">
        <v>2105</v>
      </c>
      <c r="D9789" s="145">
        <v>1186</v>
      </c>
      <c r="E9789" s="147">
        <v>43726</v>
      </c>
    </row>
    <row r="9790" spans="1:5" s="7" customFormat="1">
      <c r="A9790" s="7" t="s">
        <v>49</v>
      </c>
      <c r="C9790" s="144" t="s">
        <v>4994</v>
      </c>
      <c r="D9790" s="145">
        <v>0</v>
      </c>
      <c r="E9790" s="147">
        <v>43726</v>
      </c>
    </row>
    <row r="9791" spans="1:5" s="7" customFormat="1">
      <c r="A9791" s="7" t="s">
        <v>49</v>
      </c>
      <c r="C9791" s="144" t="s">
        <v>7002</v>
      </c>
      <c r="D9791" s="145">
        <v>1</v>
      </c>
      <c r="E9791" s="147">
        <v>43726</v>
      </c>
    </row>
    <row r="9792" spans="1:5" s="7" customFormat="1">
      <c r="A9792" s="7" t="s">
        <v>49</v>
      </c>
      <c r="C9792" s="144" t="s">
        <v>7004</v>
      </c>
      <c r="D9792" s="145">
        <v>0</v>
      </c>
      <c r="E9792" s="147">
        <v>43726</v>
      </c>
    </row>
    <row r="9793" spans="1:5" s="7" customFormat="1">
      <c r="A9793" s="7" t="s">
        <v>49</v>
      </c>
      <c r="C9793" s="144" t="s">
        <v>7006</v>
      </c>
      <c r="D9793" s="145">
        <v>0</v>
      </c>
      <c r="E9793" s="147">
        <v>43726</v>
      </c>
    </row>
    <row r="9794" spans="1:5" s="7" customFormat="1">
      <c r="A9794" s="7" t="s">
        <v>49</v>
      </c>
      <c r="C9794" s="144" t="s">
        <v>7008</v>
      </c>
      <c r="D9794" s="145">
        <v>0</v>
      </c>
      <c r="E9794" s="147">
        <v>43726</v>
      </c>
    </row>
    <row r="9795" spans="1:5" s="7" customFormat="1">
      <c r="A9795" s="7" t="s">
        <v>49</v>
      </c>
      <c r="C9795" s="144" t="s">
        <v>7010</v>
      </c>
      <c r="D9795" s="145">
        <v>0</v>
      </c>
      <c r="E9795" s="147">
        <v>43726</v>
      </c>
    </row>
    <row r="9796" spans="1:5" s="7" customFormat="1">
      <c r="A9796" s="7" t="s">
        <v>49</v>
      </c>
      <c r="C9796" s="144" t="s">
        <v>7012</v>
      </c>
      <c r="D9796" s="145">
        <v>0</v>
      </c>
      <c r="E9796" s="147">
        <v>43726</v>
      </c>
    </row>
    <row r="9797" spans="1:5" s="7" customFormat="1">
      <c r="A9797" s="7" t="s">
        <v>49</v>
      </c>
      <c r="C9797" s="144" t="s">
        <v>7014</v>
      </c>
      <c r="D9797" s="145">
        <v>0</v>
      </c>
      <c r="E9797" s="147">
        <v>43726</v>
      </c>
    </row>
    <row r="9798" spans="1:5" s="7" customFormat="1">
      <c r="A9798" s="7" t="s">
        <v>49</v>
      </c>
      <c r="C9798" s="144" t="s">
        <v>7016</v>
      </c>
      <c r="D9798" s="145">
        <v>0</v>
      </c>
      <c r="E9798" s="147">
        <v>43726</v>
      </c>
    </row>
    <row r="9799" spans="1:5" s="7" customFormat="1">
      <c r="A9799" s="7" t="s">
        <v>49</v>
      </c>
      <c r="C9799" s="144" t="s">
        <v>7018</v>
      </c>
      <c r="D9799" s="145">
        <v>0</v>
      </c>
      <c r="E9799" s="147">
        <v>43726</v>
      </c>
    </row>
    <row r="9800" spans="1:5" s="7" customFormat="1">
      <c r="A9800" s="7" t="s">
        <v>49</v>
      </c>
      <c r="C9800" s="144" t="s">
        <v>7021</v>
      </c>
      <c r="D9800" s="145">
        <v>0</v>
      </c>
      <c r="E9800" s="147">
        <v>43726</v>
      </c>
    </row>
    <row r="9801" spans="1:5" s="7" customFormat="1">
      <c r="A9801" s="7" t="s">
        <v>49</v>
      </c>
      <c r="C9801" s="144" t="s">
        <v>9683</v>
      </c>
      <c r="D9801" s="145">
        <v>0</v>
      </c>
      <c r="E9801" s="147">
        <v>43726</v>
      </c>
    </row>
    <row r="9802" spans="1:5" s="7" customFormat="1">
      <c r="A9802" s="7" t="s">
        <v>49</v>
      </c>
      <c r="C9802" s="144" t="s">
        <v>7023</v>
      </c>
      <c r="D9802" s="145">
        <v>0</v>
      </c>
      <c r="E9802" s="147">
        <v>43726</v>
      </c>
    </row>
    <row r="9803" spans="1:5" s="7" customFormat="1">
      <c r="A9803" s="7" t="s">
        <v>49</v>
      </c>
      <c r="C9803" s="144" t="s">
        <v>2109</v>
      </c>
      <c r="D9803" s="145">
        <v>87</v>
      </c>
      <c r="E9803" s="147">
        <v>43726</v>
      </c>
    </row>
    <row r="9804" spans="1:5" s="7" customFormat="1">
      <c r="A9804" s="7" t="s">
        <v>49</v>
      </c>
      <c r="C9804" s="144" t="s">
        <v>7027</v>
      </c>
      <c r="D9804" s="145">
        <v>1</v>
      </c>
      <c r="E9804" s="147">
        <v>43726</v>
      </c>
    </row>
    <row r="9805" spans="1:5" s="7" customFormat="1">
      <c r="A9805" s="7" t="s">
        <v>49</v>
      </c>
      <c r="C9805" s="144" t="s">
        <v>2112</v>
      </c>
      <c r="D9805" s="145">
        <v>80</v>
      </c>
      <c r="E9805" s="147">
        <v>43726</v>
      </c>
    </row>
    <row r="9806" spans="1:5" s="7" customFormat="1">
      <c r="A9806" s="7" t="s">
        <v>49</v>
      </c>
      <c r="C9806" s="144" t="s">
        <v>2115</v>
      </c>
      <c r="D9806" s="145">
        <v>212</v>
      </c>
      <c r="E9806" s="147">
        <v>43726</v>
      </c>
    </row>
    <row r="9807" spans="1:5" s="7" customFormat="1">
      <c r="A9807" s="7" t="s">
        <v>49</v>
      </c>
      <c r="C9807" s="144" t="s">
        <v>7033</v>
      </c>
      <c r="D9807" s="145">
        <v>0</v>
      </c>
      <c r="E9807" s="147">
        <v>43726</v>
      </c>
    </row>
    <row r="9808" spans="1:5" s="7" customFormat="1">
      <c r="A9808" s="7" t="s">
        <v>49</v>
      </c>
      <c r="C9808" s="144" t="s">
        <v>2118</v>
      </c>
      <c r="D9808" s="145">
        <v>8</v>
      </c>
      <c r="E9808" s="147">
        <v>43726</v>
      </c>
    </row>
    <row r="9809" spans="1:5" s="7" customFormat="1">
      <c r="A9809" s="7" t="s">
        <v>49</v>
      </c>
      <c r="C9809" s="144" t="s">
        <v>2122</v>
      </c>
      <c r="D9809" s="145">
        <v>199</v>
      </c>
      <c r="E9809" s="147">
        <v>43726</v>
      </c>
    </row>
    <row r="9810" spans="1:5" s="7" customFormat="1">
      <c r="A9810" s="7" t="s">
        <v>49</v>
      </c>
      <c r="C9810" s="144" t="s">
        <v>7039</v>
      </c>
      <c r="D9810" s="145">
        <v>0</v>
      </c>
      <c r="E9810" s="147">
        <v>43726</v>
      </c>
    </row>
    <row r="9811" spans="1:5" s="7" customFormat="1">
      <c r="A9811" s="7" t="s">
        <v>49</v>
      </c>
      <c r="C9811" s="144" t="s">
        <v>7042</v>
      </c>
      <c r="D9811" s="145">
        <v>0</v>
      </c>
      <c r="E9811" s="147">
        <v>43726</v>
      </c>
    </row>
    <row r="9812" spans="1:5" s="7" customFormat="1">
      <c r="A9812" s="7" t="s">
        <v>49</v>
      </c>
      <c r="C9812" s="144" t="s">
        <v>7047</v>
      </c>
      <c r="D9812" s="145">
        <v>0</v>
      </c>
      <c r="E9812" s="147">
        <v>43726</v>
      </c>
    </row>
    <row r="9813" spans="1:5" s="7" customFormat="1">
      <c r="A9813" s="7" t="s">
        <v>49</v>
      </c>
      <c r="C9813" s="144" t="s">
        <v>7049</v>
      </c>
      <c r="D9813" s="145">
        <v>0</v>
      </c>
      <c r="E9813" s="147">
        <v>43726</v>
      </c>
    </row>
    <row r="9814" spans="1:5" s="7" customFormat="1">
      <c r="A9814" s="7" t="s">
        <v>49</v>
      </c>
      <c r="C9814" s="144" t="s">
        <v>3786</v>
      </c>
      <c r="D9814" s="145">
        <v>56</v>
      </c>
      <c r="E9814" s="147">
        <v>43726</v>
      </c>
    </row>
    <row r="9815" spans="1:5" s="7" customFormat="1">
      <c r="A9815" s="7" t="s">
        <v>49</v>
      </c>
      <c r="C9815" s="144" t="s">
        <v>7052</v>
      </c>
      <c r="D9815" s="145">
        <v>0</v>
      </c>
      <c r="E9815" s="147">
        <v>43726</v>
      </c>
    </row>
    <row r="9816" spans="1:5" s="7" customFormat="1">
      <c r="A9816" s="7" t="s">
        <v>49</v>
      </c>
      <c r="C9816" s="144" t="s">
        <v>7054</v>
      </c>
      <c r="D9816" s="145">
        <v>0</v>
      </c>
      <c r="E9816" s="147">
        <v>43726</v>
      </c>
    </row>
    <row r="9817" spans="1:5" s="7" customFormat="1">
      <c r="A9817" s="7" t="s">
        <v>49</v>
      </c>
      <c r="C9817" s="144" t="s">
        <v>7056</v>
      </c>
      <c r="D9817" s="145">
        <v>0</v>
      </c>
      <c r="E9817" s="147">
        <v>43726</v>
      </c>
    </row>
    <row r="9818" spans="1:5" s="7" customFormat="1">
      <c r="A9818" s="7" t="s">
        <v>49</v>
      </c>
      <c r="C9818" s="144" t="s">
        <v>7058</v>
      </c>
      <c r="D9818" s="145">
        <v>0</v>
      </c>
      <c r="E9818" s="147">
        <v>43726</v>
      </c>
    </row>
    <row r="9819" spans="1:5" s="7" customFormat="1">
      <c r="A9819" s="7" t="s">
        <v>49</v>
      </c>
      <c r="C9819" s="144" t="s">
        <v>7060</v>
      </c>
      <c r="D9819" s="145">
        <v>0</v>
      </c>
      <c r="E9819" s="147">
        <v>43726</v>
      </c>
    </row>
    <row r="9820" spans="1:5" s="7" customFormat="1">
      <c r="A9820" s="7" t="s">
        <v>49</v>
      </c>
      <c r="C9820" s="144" t="s">
        <v>7063</v>
      </c>
      <c r="D9820" s="145">
        <v>0</v>
      </c>
      <c r="E9820" s="147">
        <v>43726</v>
      </c>
    </row>
    <row r="9821" spans="1:5" s="7" customFormat="1">
      <c r="A9821" s="7" t="s">
        <v>49</v>
      </c>
      <c r="C9821" s="144" t="s">
        <v>7065</v>
      </c>
      <c r="D9821" s="145">
        <v>0</v>
      </c>
      <c r="E9821" s="147">
        <v>43726</v>
      </c>
    </row>
    <row r="9822" spans="1:5" s="7" customFormat="1">
      <c r="A9822" s="7" t="s">
        <v>49</v>
      </c>
      <c r="C9822" s="144" t="s">
        <v>7067</v>
      </c>
      <c r="D9822" s="145">
        <v>0</v>
      </c>
      <c r="E9822" s="147">
        <v>43726</v>
      </c>
    </row>
    <row r="9823" spans="1:5" s="7" customFormat="1">
      <c r="A9823" s="7" t="s">
        <v>49</v>
      </c>
      <c r="C9823" s="144" t="s">
        <v>7069</v>
      </c>
      <c r="D9823" s="145">
        <v>0</v>
      </c>
      <c r="E9823" s="147">
        <v>43726</v>
      </c>
    </row>
    <row r="9824" spans="1:5" s="7" customFormat="1">
      <c r="A9824" s="7" t="s">
        <v>49</v>
      </c>
      <c r="C9824" s="144" t="s">
        <v>7072</v>
      </c>
      <c r="D9824" s="145">
        <v>0</v>
      </c>
      <c r="E9824" s="147">
        <v>43726</v>
      </c>
    </row>
    <row r="9825" spans="1:5" s="7" customFormat="1">
      <c r="A9825" s="7" t="s">
        <v>49</v>
      </c>
      <c r="C9825" s="144" t="s">
        <v>7074</v>
      </c>
      <c r="D9825" s="145">
        <v>0</v>
      </c>
      <c r="E9825" s="147">
        <v>43726</v>
      </c>
    </row>
    <row r="9826" spans="1:5" s="7" customFormat="1">
      <c r="A9826" s="7" t="s">
        <v>49</v>
      </c>
      <c r="C9826" s="144" t="s">
        <v>7076</v>
      </c>
      <c r="D9826" s="145">
        <v>0</v>
      </c>
      <c r="E9826" s="147">
        <v>43726</v>
      </c>
    </row>
    <row r="9827" spans="1:5" s="7" customFormat="1">
      <c r="A9827" s="7" t="s">
        <v>49</v>
      </c>
      <c r="C9827" s="144" t="s">
        <v>7078</v>
      </c>
      <c r="D9827" s="145">
        <v>0</v>
      </c>
      <c r="E9827" s="147">
        <v>43726</v>
      </c>
    </row>
    <row r="9828" spans="1:5" s="7" customFormat="1">
      <c r="A9828" s="7" t="s">
        <v>49</v>
      </c>
      <c r="C9828" s="144" t="s">
        <v>2125</v>
      </c>
      <c r="D9828" s="145">
        <v>466</v>
      </c>
      <c r="E9828" s="147">
        <v>43726</v>
      </c>
    </row>
    <row r="9829" spans="1:5" s="7" customFormat="1">
      <c r="A9829" s="7" t="s">
        <v>49</v>
      </c>
      <c r="C9829" s="144" t="s">
        <v>2129</v>
      </c>
      <c r="D9829" s="145">
        <v>2366</v>
      </c>
      <c r="E9829" s="147">
        <v>43726</v>
      </c>
    </row>
    <row r="9830" spans="1:5" s="7" customFormat="1">
      <c r="A9830" s="7" t="s">
        <v>49</v>
      </c>
      <c r="C9830" s="144" t="s">
        <v>9232</v>
      </c>
      <c r="D9830" s="145">
        <v>0</v>
      </c>
      <c r="E9830" s="147">
        <v>43726</v>
      </c>
    </row>
    <row r="9831" spans="1:5" s="7" customFormat="1">
      <c r="A9831" s="7" t="s">
        <v>49</v>
      </c>
      <c r="C9831" s="144" t="s">
        <v>6052</v>
      </c>
      <c r="D9831" s="145">
        <v>0</v>
      </c>
      <c r="E9831" s="147">
        <v>43726</v>
      </c>
    </row>
    <row r="9832" spans="1:5" s="7" customFormat="1">
      <c r="A9832" s="7" t="s">
        <v>49</v>
      </c>
      <c r="C9832" s="144" t="s">
        <v>1492</v>
      </c>
      <c r="D9832" s="145">
        <v>644</v>
      </c>
      <c r="E9832" s="147">
        <v>43726</v>
      </c>
    </row>
    <row r="9833" spans="1:5" s="7" customFormat="1">
      <c r="A9833" s="7" t="s">
        <v>49</v>
      </c>
      <c r="C9833" s="144" t="s">
        <v>6056</v>
      </c>
      <c r="D9833" s="145">
        <v>0</v>
      </c>
      <c r="E9833" s="147">
        <v>43726</v>
      </c>
    </row>
    <row r="9834" spans="1:5" s="7" customFormat="1">
      <c r="A9834" s="7" t="s">
        <v>49</v>
      </c>
      <c r="C9834" s="144" t="s">
        <v>1496</v>
      </c>
      <c r="D9834" s="145">
        <v>259</v>
      </c>
      <c r="E9834" s="147">
        <v>43726</v>
      </c>
    </row>
    <row r="9835" spans="1:5" s="7" customFormat="1">
      <c r="A9835" s="7" t="s">
        <v>49</v>
      </c>
      <c r="C9835" s="144" t="s">
        <v>1500</v>
      </c>
      <c r="D9835" s="145">
        <v>537</v>
      </c>
      <c r="E9835" s="147">
        <v>43726</v>
      </c>
    </row>
    <row r="9836" spans="1:5" s="7" customFormat="1">
      <c r="A9836" s="7" t="s">
        <v>49</v>
      </c>
      <c r="C9836" s="144" t="s">
        <v>3787</v>
      </c>
      <c r="D9836" s="145">
        <v>2</v>
      </c>
      <c r="E9836" s="147">
        <v>43726</v>
      </c>
    </row>
    <row r="9837" spans="1:5" s="7" customFormat="1">
      <c r="A9837" s="7" t="s">
        <v>49</v>
      </c>
      <c r="C9837" s="144" t="s">
        <v>6063</v>
      </c>
      <c r="D9837" s="145">
        <v>0</v>
      </c>
      <c r="E9837" s="147">
        <v>43726</v>
      </c>
    </row>
    <row r="9838" spans="1:5" s="7" customFormat="1">
      <c r="A9838" s="7" t="s">
        <v>49</v>
      </c>
      <c r="C9838" s="144" t="s">
        <v>6066</v>
      </c>
      <c r="D9838" s="145">
        <v>45</v>
      </c>
      <c r="E9838" s="147">
        <v>43726</v>
      </c>
    </row>
    <row r="9839" spans="1:5" s="7" customFormat="1">
      <c r="A9839" s="7" t="s">
        <v>49</v>
      </c>
      <c r="C9839" s="144" t="s">
        <v>6069</v>
      </c>
      <c r="D9839" s="145">
        <v>0</v>
      </c>
      <c r="E9839" s="147">
        <v>43726</v>
      </c>
    </row>
    <row r="9840" spans="1:5" s="7" customFormat="1">
      <c r="A9840" s="7" t="s">
        <v>49</v>
      </c>
      <c r="C9840" s="144" t="s">
        <v>7084</v>
      </c>
      <c r="D9840" s="145">
        <v>0</v>
      </c>
      <c r="E9840" s="147">
        <v>43726</v>
      </c>
    </row>
    <row r="9841" spans="1:5" s="7" customFormat="1">
      <c r="A9841" s="7" t="s">
        <v>49</v>
      </c>
      <c r="C9841" s="144" t="s">
        <v>7087</v>
      </c>
      <c r="D9841" s="145">
        <v>0</v>
      </c>
      <c r="E9841" s="147">
        <v>43726</v>
      </c>
    </row>
    <row r="9842" spans="1:5" s="7" customFormat="1">
      <c r="A9842" s="7" t="s">
        <v>49</v>
      </c>
      <c r="C9842" s="144" t="s">
        <v>2132</v>
      </c>
      <c r="D9842" s="145">
        <v>203</v>
      </c>
      <c r="E9842" s="147">
        <v>43726</v>
      </c>
    </row>
    <row r="9843" spans="1:5" s="7" customFormat="1">
      <c r="A9843" s="7" t="s">
        <v>49</v>
      </c>
      <c r="C9843" s="144" t="s">
        <v>3788</v>
      </c>
      <c r="D9843" s="145">
        <v>125</v>
      </c>
      <c r="E9843" s="147">
        <v>43726</v>
      </c>
    </row>
    <row r="9844" spans="1:5" s="7" customFormat="1">
      <c r="A9844" s="7" t="s">
        <v>49</v>
      </c>
      <c r="C9844" s="144" t="s">
        <v>2136</v>
      </c>
      <c r="D9844" s="145">
        <v>169</v>
      </c>
      <c r="E9844" s="147">
        <v>43726</v>
      </c>
    </row>
    <row r="9845" spans="1:5" s="7" customFormat="1">
      <c r="A9845" s="7" t="s">
        <v>49</v>
      </c>
      <c r="C9845" s="144" t="s">
        <v>2139</v>
      </c>
      <c r="D9845" s="145">
        <v>105</v>
      </c>
      <c r="E9845" s="147">
        <v>43726</v>
      </c>
    </row>
    <row r="9846" spans="1:5" s="7" customFormat="1">
      <c r="A9846" s="7" t="s">
        <v>49</v>
      </c>
      <c r="C9846" s="144" t="s">
        <v>2142</v>
      </c>
      <c r="D9846" s="145">
        <v>15</v>
      </c>
      <c r="E9846" s="147">
        <v>43726</v>
      </c>
    </row>
    <row r="9847" spans="1:5" s="7" customFormat="1">
      <c r="A9847" s="7" t="s">
        <v>49</v>
      </c>
      <c r="C9847" s="144" t="s">
        <v>3789</v>
      </c>
      <c r="D9847" s="145">
        <v>20</v>
      </c>
      <c r="E9847" s="147">
        <v>43726</v>
      </c>
    </row>
    <row r="9848" spans="1:5" s="7" customFormat="1">
      <c r="A9848" s="7" t="s">
        <v>49</v>
      </c>
      <c r="C9848" s="144" t="s">
        <v>7100</v>
      </c>
      <c r="D9848" s="145">
        <v>0</v>
      </c>
      <c r="E9848" s="147">
        <v>43726</v>
      </c>
    </row>
    <row r="9849" spans="1:5" s="7" customFormat="1">
      <c r="A9849" s="7" t="s">
        <v>49</v>
      </c>
      <c r="C9849" s="144" t="s">
        <v>2146</v>
      </c>
      <c r="D9849" s="145">
        <v>1007</v>
      </c>
      <c r="E9849" s="147">
        <v>43726</v>
      </c>
    </row>
    <row r="9850" spans="1:5" s="7" customFormat="1">
      <c r="A9850" s="7" t="s">
        <v>49</v>
      </c>
      <c r="C9850" s="144" t="s">
        <v>2149</v>
      </c>
      <c r="D9850" s="145">
        <v>1213</v>
      </c>
      <c r="E9850" s="147">
        <v>43726</v>
      </c>
    </row>
    <row r="9851" spans="1:5" s="7" customFormat="1">
      <c r="A9851" s="7" t="s">
        <v>49</v>
      </c>
      <c r="C9851" s="144" t="s">
        <v>2152</v>
      </c>
      <c r="D9851" s="145">
        <v>1396</v>
      </c>
      <c r="E9851" s="147">
        <v>43726</v>
      </c>
    </row>
    <row r="9852" spans="1:5" s="7" customFormat="1">
      <c r="A9852" s="7" t="s">
        <v>49</v>
      </c>
      <c r="C9852" s="144" t="s">
        <v>2155</v>
      </c>
      <c r="D9852" s="145">
        <v>1785</v>
      </c>
      <c r="E9852" s="147">
        <v>43726</v>
      </c>
    </row>
    <row r="9853" spans="1:5" s="7" customFormat="1">
      <c r="A9853" s="7" t="s">
        <v>49</v>
      </c>
      <c r="C9853" s="144" t="s">
        <v>3790</v>
      </c>
      <c r="D9853" s="145">
        <v>97</v>
      </c>
      <c r="E9853" s="147">
        <v>43726</v>
      </c>
    </row>
    <row r="9854" spans="1:5" s="7" customFormat="1">
      <c r="A9854" s="7" t="s">
        <v>49</v>
      </c>
      <c r="C9854" s="144" t="s">
        <v>3791</v>
      </c>
      <c r="D9854" s="145">
        <v>76</v>
      </c>
      <c r="E9854" s="147">
        <v>43726</v>
      </c>
    </row>
    <row r="9855" spans="1:5" s="7" customFormat="1">
      <c r="A9855" s="7" t="s">
        <v>49</v>
      </c>
      <c r="C9855" s="144" t="s">
        <v>3792</v>
      </c>
      <c r="D9855" s="145">
        <v>103</v>
      </c>
      <c r="E9855" s="147">
        <v>43726</v>
      </c>
    </row>
    <row r="9856" spans="1:5" s="7" customFormat="1">
      <c r="A9856" s="7" t="s">
        <v>49</v>
      </c>
      <c r="C9856" s="144" t="s">
        <v>3793</v>
      </c>
      <c r="D9856" s="145">
        <v>142</v>
      </c>
      <c r="E9856" s="147">
        <v>43726</v>
      </c>
    </row>
    <row r="9857" spans="1:5" s="7" customFormat="1">
      <c r="A9857" s="7" t="s">
        <v>49</v>
      </c>
      <c r="C9857" s="144" t="s">
        <v>3794</v>
      </c>
      <c r="D9857" s="145">
        <v>144</v>
      </c>
      <c r="E9857" s="147">
        <v>43726</v>
      </c>
    </row>
    <row r="9858" spans="1:5" s="7" customFormat="1">
      <c r="A9858" s="7" t="s">
        <v>49</v>
      </c>
      <c r="C9858" s="144" t="s">
        <v>3795</v>
      </c>
      <c r="D9858" s="145">
        <v>104</v>
      </c>
      <c r="E9858" s="147">
        <v>43726</v>
      </c>
    </row>
    <row r="9859" spans="1:5" s="7" customFormat="1">
      <c r="A9859" s="7" t="s">
        <v>49</v>
      </c>
      <c r="C9859" s="144" t="s">
        <v>7124</v>
      </c>
      <c r="D9859" s="145">
        <v>10</v>
      </c>
      <c r="E9859" s="147">
        <v>43726</v>
      </c>
    </row>
    <row r="9860" spans="1:5" s="7" customFormat="1">
      <c r="A9860" s="7" t="s">
        <v>49</v>
      </c>
      <c r="C9860" s="144" t="s">
        <v>7127</v>
      </c>
      <c r="D9860" s="145">
        <v>0</v>
      </c>
      <c r="E9860" s="147">
        <v>43726</v>
      </c>
    </row>
    <row r="9861" spans="1:5" s="7" customFormat="1">
      <c r="A9861" s="7" t="s">
        <v>49</v>
      </c>
      <c r="C9861" s="144" t="s">
        <v>7129</v>
      </c>
      <c r="D9861" s="145">
        <v>0</v>
      </c>
      <c r="E9861" s="147">
        <v>43726</v>
      </c>
    </row>
    <row r="9862" spans="1:5" s="7" customFormat="1">
      <c r="A9862" s="7" t="s">
        <v>49</v>
      </c>
      <c r="C9862" s="144" t="s">
        <v>3796</v>
      </c>
      <c r="D9862" s="145">
        <v>14</v>
      </c>
      <c r="E9862" s="147">
        <v>43726</v>
      </c>
    </row>
    <row r="9863" spans="1:5" s="7" customFormat="1">
      <c r="A9863" s="7" t="s">
        <v>49</v>
      </c>
      <c r="C9863" s="144" t="s">
        <v>5898</v>
      </c>
      <c r="D9863" s="145">
        <v>0</v>
      </c>
      <c r="E9863" s="147">
        <v>43726</v>
      </c>
    </row>
    <row r="9864" spans="1:5" s="7" customFormat="1">
      <c r="A9864" s="7" t="s">
        <v>49</v>
      </c>
      <c r="C9864" s="144" t="s">
        <v>1504</v>
      </c>
      <c r="D9864" s="145">
        <v>42</v>
      </c>
      <c r="E9864" s="147">
        <v>43726</v>
      </c>
    </row>
    <row r="9865" spans="1:5" s="7" customFormat="1">
      <c r="A9865" s="7" t="s">
        <v>49</v>
      </c>
      <c r="C9865" s="144" t="s">
        <v>1509</v>
      </c>
      <c r="D9865" s="145">
        <v>25</v>
      </c>
      <c r="E9865" s="147">
        <v>43726</v>
      </c>
    </row>
    <row r="9866" spans="1:5" s="7" customFormat="1">
      <c r="A9866" s="7" t="s">
        <v>49</v>
      </c>
      <c r="C9866" s="144" t="s">
        <v>1512</v>
      </c>
      <c r="D9866" s="145">
        <v>9</v>
      </c>
      <c r="E9866" s="147">
        <v>43726</v>
      </c>
    </row>
    <row r="9867" spans="1:5" s="7" customFormat="1">
      <c r="A9867" s="7" t="s">
        <v>49</v>
      </c>
      <c r="C9867" s="144" t="s">
        <v>1516</v>
      </c>
      <c r="D9867" s="145">
        <v>0</v>
      </c>
      <c r="E9867" s="147">
        <v>43726</v>
      </c>
    </row>
    <row r="9868" spans="1:5" s="7" customFormat="1">
      <c r="A9868" s="7" t="s">
        <v>49</v>
      </c>
      <c r="C9868" s="144" t="s">
        <v>9250</v>
      </c>
      <c r="D9868" s="145">
        <v>0</v>
      </c>
      <c r="E9868" s="147">
        <v>43726</v>
      </c>
    </row>
    <row r="9869" spans="1:5" s="7" customFormat="1">
      <c r="A9869" s="7" t="s">
        <v>49</v>
      </c>
      <c r="C9869" s="144" t="s">
        <v>1519</v>
      </c>
      <c r="D9869" s="145">
        <v>0</v>
      </c>
      <c r="E9869" s="147">
        <v>43726</v>
      </c>
    </row>
    <row r="9870" spans="1:5" s="7" customFormat="1">
      <c r="A9870" s="7" t="s">
        <v>49</v>
      </c>
      <c r="C9870" s="144" t="s">
        <v>1427</v>
      </c>
      <c r="D9870" s="145">
        <v>1942</v>
      </c>
      <c r="E9870" s="147">
        <v>43726</v>
      </c>
    </row>
    <row r="9871" spans="1:5" s="7" customFormat="1">
      <c r="A9871" s="7" t="s">
        <v>49</v>
      </c>
      <c r="C9871" s="144" t="s">
        <v>1431</v>
      </c>
      <c r="D9871" s="145">
        <v>1360</v>
      </c>
      <c r="E9871" s="147">
        <v>43726</v>
      </c>
    </row>
    <row r="9872" spans="1:5" s="7" customFormat="1">
      <c r="A9872" s="7" t="s">
        <v>49</v>
      </c>
      <c r="C9872" s="144" t="s">
        <v>5903</v>
      </c>
      <c r="D9872" s="145">
        <v>0</v>
      </c>
      <c r="E9872" s="147">
        <v>43726</v>
      </c>
    </row>
    <row r="9873" spans="1:5" s="7" customFormat="1">
      <c r="A9873" s="7" t="s">
        <v>49</v>
      </c>
      <c r="C9873" s="144" t="s">
        <v>1434</v>
      </c>
      <c r="D9873" s="145">
        <v>2371</v>
      </c>
      <c r="E9873" s="147">
        <v>43726</v>
      </c>
    </row>
    <row r="9874" spans="1:5" s="7" customFormat="1">
      <c r="A9874" s="7" t="s">
        <v>49</v>
      </c>
      <c r="C9874" s="144" t="s">
        <v>5907</v>
      </c>
      <c r="D9874" s="145">
        <v>0</v>
      </c>
      <c r="E9874" s="147">
        <v>43726</v>
      </c>
    </row>
    <row r="9875" spans="1:5" s="7" customFormat="1">
      <c r="A9875" s="7" t="s">
        <v>49</v>
      </c>
      <c r="C9875" s="144" t="s">
        <v>1437</v>
      </c>
      <c r="D9875" s="145">
        <v>607</v>
      </c>
      <c r="E9875" s="147">
        <v>43726</v>
      </c>
    </row>
    <row r="9876" spans="1:5" s="7" customFormat="1">
      <c r="A9876" s="7" t="s">
        <v>49</v>
      </c>
      <c r="C9876" s="144" t="s">
        <v>1440</v>
      </c>
      <c r="D9876" s="145">
        <v>926</v>
      </c>
      <c r="E9876" s="147">
        <v>43726</v>
      </c>
    </row>
    <row r="9877" spans="1:5" s="7" customFormat="1">
      <c r="A9877" s="7" t="s">
        <v>49</v>
      </c>
      <c r="C9877" s="144" t="s">
        <v>5911</v>
      </c>
      <c r="D9877" s="145">
        <v>17</v>
      </c>
      <c r="E9877" s="147">
        <v>43726</v>
      </c>
    </row>
    <row r="9878" spans="1:5" s="7" customFormat="1">
      <c r="A9878" s="7" t="s">
        <v>49</v>
      </c>
      <c r="C9878" s="144" t="s">
        <v>1444</v>
      </c>
      <c r="D9878" s="145">
        <v>423</v>
      </c>
      <c r="E9878" s="147">
        <v>43726</v>
      </c>
    </row>
    <row r="9879" spans="1:5" s="7" customFormat="1">
      <c r="A9879" s="7" t="s">
        <v>49</v>
      </c>
      <c r="C9879" s="144" t="s">
        <v>1448</v>
      </c>
      <c r="D9879" s="145">
        <v>699</v>
      </c>
      <c r="E9879" s="147">
        <v>43726</v>
      </c>
    </row>
    <row r="9880" spans="1:5" s="7" customFormat="1">
      <c r="A9880" s="7" t="s">
        <v>49</v>
      </c>
      <c r="C9880" s="144" t="s">
        <v>5915</v>
      </c>
      <c r="D9880" s="145">
        <v>0</v>
      </c>
      <c r="E9880" s="147">
        <v>43726</v>
      </c>
    </row>
    <row r="9881" spans="1:5" s="7" customFormat="1">
      <c r="A9881" s="7" t="s">
        <v>49</v>
      </c>
      <c r="C9881" s="144" t="s">
        <v>1452</v>
      </c>
      <c r="D9881" s="145">
        <v>10855</v>
      </c>
      <c r="E9881" s="147">
        <v>43726</v>
      </c>
    </row>
    <row r="9882" spans="1:5" s="7" customFormat="1">
      <c r="A9882" s="7" t="s">
        <v>49</v>
      </c>
      <c r="C9882" s="144" t="s">
        <v>1455</v>
      </c>
      <c r="D9882" s="145">
        <v>8340</v>
      </c>
      <c r="E9882" s="147">
        <v>43726</v>
      </c>
    </row>
    <row r="9883" spans="1:5" s="7" customFormat="1">
      <c r="A9883" s="7" t="s">
        <v>49</v>
      </c>
      <c r="C9883" s="144" t="s">
        <v>1458</v>
      </c>
      <c r="D9883" s="145">
        <v>11678</v>
      </c>
      <c r="E9883" s="147">
        <v>43726</v>
      </c>
    </row>
    <row r="9884" spans="1:5" s="7" customFormat="1">
      <c r="A9884" s="7" t="s">
        <v>49</v>
      </c>
      <c r="C9884" s="144" t="s">
        <v>7133</v>
      </c>
      <c r="D9884" s="145">
        <v>0</v>
      </c>
      <c r="E9884" s="147">
        <v>43726</v>
      </c>
    </row>
    <row r="9885" spans="1:5" s="7" customFormat="1">
      <c r="A9885" s="7" t="s">
        <v>49</v>
      </c>
      <c r="C9885" s="144" t="s">
        <v>7135</v>
      </c>
      <c r="D9885" s="145">
        <v>0</v>
      </c>
      <c r="E9885" s="147">
        <v>43726</v>
      </c>
    </row>
    <row r="9886" spans="1:5" s="7" customFormat="1">
      <c r="A9886" s="7" t="s">
        <v>49</v>
      </c>
      <c r="C9886" s="144" t="s">
        <v>7137</v>
      </c>
      <c r="D9886" s="145">
        <v>0</v>
      </c>
      <c r="E9886" s="147">
        <v>43726</v>
      </c>
    </row>
    <row r="9887" spans="1:5" s="7" customFormat="1">
      <c r="A9887" s="7" t="s">
        <v>49</v>
      </c>
      <c r="C9887" s="144" t="s">
        <v>7139</v>
      </c>
      <c r="D9887" s="145">
        <v>0</v>
      </c>
      <c r="E9887" s="147">
        <v>43726</v>
      </c>
    </row>
    <row r="9888" spans="1:5" s="7" customFormat="1">
      <c r="A9888" s="7" t="s">
        <v>49</v>
      </c>
      <c r="C9888" s="144" t="s">
        <v>2161</v>
      </c>
      <c r="D9888" s="145">
        <v>330</v>
      </c>
      <c r="E9888" s="147">
        <v>43726</v>
      </c>
    </row>
    <row r="9889" spans="1:5" s="7" customFormat="1">
      <c r="A9889" s="7" t="s">
        <v>49</v>
      </c>
      <c r="C9889" s="144" t="s">
        <v>2164</v>
      </c>
      <c r="D9889" s="145">
        <v>510</v>
      </c>
      <c r="E9889" s="147">
        <v>43726</v>
      </c>
    </row>
    <row r="9890" spans="1:5" s="7" customFormat="1">
      <c r="A9890" s="7" t="s">
        <v>49</v>
      </c>
      <c r="C9890" s="144" t="s">
        <v>2167</v>
      </c>
      <c r="D9890" s="145">
        <v>1</v>
      </c>
      <c r="E9890" s="147">
        <v>43726</v>
      </c>
    </row>
    <row r="9891" spans="1:5" s="7" customFormat="1">
      <c r="A9891" s="7" t="s">
        <v>49</v>
      </c>
      <c r="C9891" s="144" t="s">
        <v>2170</v>
      </c>
      <c r="D9891" s="145">
        <v>622</v>
      </c>
      <c r="E9891" s="147">
        <v>43726</v>
      </c>
    </row>
    <row r="9892" spans="1:5" s="7" customFormat="1">
      <c r="A9892" s="7" t="s">
        <v>49</v>
      </c>
      <c r="C9892" s="144" t="s">
        <v>2173</v>
      </c>
      <c r="D9892" s="145">
        <v>175</v>
      </c>
      <c r="E9892" s="147">
        <v>43726</v>
      </c>
    </row>
    <row r="9893" spans="1:5" s="7" customFormat="1">
      <c r="A9893" s="7" t="s">
        <v>49</v>
      </c>
      <c r="C9893" s="144" t="s">
        <v>2176</v>
      </c>
      <c r="D9893" s="145">
        <v>7</v>
      </c>
      <c r="E9893" s="147">
        <v>43726</v>
      </c>
    </row>
    <row r="9894" spans="1:5" s="7" customFormat="1">
      <c r="A9894" s="7" t="s">
        <v>49</v>
      </c>
      <c r="C9894" s="144" t="s">
        <v>2179</v>
      </c>
      <c r="D9894" s="145">
        <v>1447</v>
      </c>
      <c r="E9894" s="147">
        <v>43726</v>
      </c>
    </row>
    <row r="9895" spans="1:5" s="7" customFormat="1">
      <c r="A9895" s="7" t="s">
        <v>49</v>
      </c>
      <c r="C9895" s="144" t="s">
        <v>2182</v>
      </c>
      <c r="D9895" s="145">
        <v>1320</v>
      </c>
      <c r="E9895" s="147">
        <v>43726</v>
      </c>
    </row>
    <row r="9896" spans="1:5" s="7" customFormat="1">
      <c r="A9896" s="7" t="s">
        <v>49</v>
      </c>
      <c r="C9896" s="144" t="s">
        <v>2185</v>
      </c>
      <c r="D9896" s="145">
        <v>646</v>
      </c>
      <c r="E9896" s="147">
        <v>43726</v>
      </c>
    </row>
    <row r="9897" spans="1:5" s="7" customFormat="1">
      <c r="A9897" s="7" t="s">
        <v>49</v>
      </c>
      <c r="C9897" s="144" t="s">
        <v>2188</v>
      </c>
      <c r="D9897" s="145">
        <v>0</v>
      </c>
      <c r="E9897" s="147">
        <v>43726</v>
      </c>
    </row>
    <row r="9898" spans="1:5" s="7" customFormat="1">
      <c r="A9898" s="7" t="s">
        <v>49</v>
      </c>
      <c r="C9898" s="144" t="s">
        <v>2192</v>
      </c>
      <c r="D9898" s="145">
        <v>279</v>
      </c>
      <c r="E9898" s="147">
        <v>43726</v>
      </c>
    </row>
    <row r="9899" spans="1:5" s="7" customFormat="1">
      <c r="A9899" s="7" t="s">
        <v>49</v>
      </c>
      <c r="C9899" s="144" t="s">
        <v>6257</v>
      </c>
      <c r="D9899" s="145">
        <v>0</v>
      </c>
      <c r="E9899" s="147">
        <v>43726</v>
      </c>
    </row>
    <row r="9900" spans="1:5" s="7" customFormat="1">
      <c r="A9900" s="7" t="s">
        <v>49</v>
      </c>
      <c r="C9900" s="144" t="s">
        <v>3797</v>
      </c>
      <c r="D9900" s="145">
        <v>143</v>
      </c>
      <c r="E9900" s="147">
        <v>43726</v>
      </c>
    </row>
    <row r="9901" spans="1:5" s="7" customFormat="1">
      <c r="A9901" s="7" t="s">
        <v>49</v>
      </c>
      <c r="C9901" s="144" t="s">
        <v>7161</v>
      </c>
      <c r="D9901" s="145">
        <v>88</v>
      </c>
      <c r="E9901" s="147">
        <v>43726</v>
      </c>
    </row>
    <row r="9902" spans="1:5" s="7" customFormat="1">
      <c r="A9902" s="7" t="s">
        <v>49</v>
      </c>
      <c r="C9902" s="144" t="s">
        <v>2195</v>
      </c>
      <c r="D9902" s="145">
        <v>60</v>
      </c>
      <c r="E9902" s="147">
        <v>43726</v>
      </c>
    </row>
    <row r="9903" spans="1:5" s="7" customFormat="1">
      <c r="A9903" s="7" t="s">
        <v>49</v>
      </c>
      <c r="C9903" s="144" t="s">
        <v>7163</v>
      </c>
      <c r="D9903" s="145">
        <v>0</v>
      </c>
      <c r="E9903" s="147">
        <v>43726</v>
      </c>
    </row>
    <row r="9904" spans="1:5" s="7" customFormat="1">
      <c r="A9904" s="7" t="s">
        <v>49</v>
      </c>
      <c r="C9904" s="144" t="s">
        <v>1647</v>
      </c>
      <c r="D9904" s="145">
        <v>2664</v>
      </c>
      <c r="E9904" s="147">
        <v>43726</v>
      </c>
    </row>
    <row r="9905" spans="1:5" s="7" customFormat="1">
      <c r="A9905" s="7" t="s">
        <v>49</v>
      </c>
      <c r="C9905" s="144" t="s">
        <v>2198</v>
      </c>
      <c r="D9905" s="145">
        <v>366</v>
      </c>
      <c r="E9905" s="147">
        <v>43726</v>
      </c>
    </row>
    <row r="9906" spans="1:5" s="7" customFormat="1">
      <c r="A9906" s="7" t="s">
        <v>49</v>
      </c>
      <c r="C9906" s="144" t="s">
        <v>2201</v>
      </c>
      <c r="D9906" s="145">
        <v>220</v>
      </c>
      <c r="E9906" s="147">
        <v>43726</v>
      </c>
    </row>
    <row r="9907" spans="1:5" s="7" customFormat="1">
      <c r="A9907" s="7" t="s">
        <v>49</v>
      </c>
      <c r="C9907" s="144" t="s">
        <v>2204</v>
      </c>
      <c r="D9907" s="145">
        <v>4</v>
      </c>
      <c r="E9907" s="147">
        <v>43726</v>
      </c>
    </row>
    <row r="9908" spans="1:5" s="7" customFormat="1">
      <c r="A9908" s="7" t="s">
        <v>49</v>
      </c>
      <c r="C9908" s="144" t="s">
        <v>2207</v>
      </c>
      <c r="D9908" s="145">
        <v>543</v>
      </c>
      <c r="E9908" s="147">
        <v>43726</v>
      </c>
    </row>
    <row r="9909" spans="1:5" s="7" customFormat="1">
      <c r="A9909" s="7" t="s">
        <v>49</v>
      </c>
      <c r="C9909" s="144" t="s">
        <v>2210</v>
      </c>
      <c r="D9909" s="145">
        <v>156</v>
      </c>
      <c r="E9909" s="147">
        <v>43726</v>
      </c>
    </row>
    <row r="9910" spans="1:5" s="7" customFormat="1">
      <c r="A9910" s="7" t="s">
        <v>49</v>
      </c>
      <c r="C9910" s="144" t="s">
        <v>2213</v>
      </c>
      <c r="D9910" s="145">
        <v>0</v>
      </c>
      <c r="E9910" s="147">
        <v>43726</v>
      </c>
    </row>
    <row r="9911" spans="1:5" s="7" customFormat="1">
      <c r="A9911" s="7" t="s">
        <v>49</v>
      </c>
      <c r="C9911" s="144" t="s">
        <v>2216</v>
      </c>
      <c r="D9911" s="145">
        <v>244</v>
      </c>
      <c r="E9911" s="147">
        <v>43726</v>
      </c>
    </row>
    <row r="9912" spans="1:5" s="7" customFormat="1">
      <c r="A9912" s="7" t="s">
        <v>49</v>
      </c>
      <c r="C9912" s="144" t="s">
        <v>2219</v>
      </c>
      <c r="D9912" s="145">
        <v>836</v>
      </c>
      <c r="E9912" s="147">
        <v>43726</v>
      </c>
    </row>
    <row r="9913" spans="1:5" s="7" customFormat="1">
      <c r="A9913" s="7" t="s">
        <v>49</v>
      </c>
      <c r="C9913" s="144" t="s">
        <v>2222</v>
      </c>
      <c r="D9913" s="145">
        <v>590</v>
      </c>
      <c r="E9913" s="147">
        <v>43726</v>
      </c>
    </row>
    <row r="9914" spans="1:5" s="7" customFormat="1">
      <c r="A9914" s="7" t="s">
        <v>49</v>
      </c>
      <c r="C9914" s="144" t="s">
        <v>2225</v>
      </c>
      <c r="D9914" s="145">
        <v>2588</v>
      </c>
      <c r="E9914" s="147">
        <v>43726</v>
      </c>
    </row>
    <row r="9915" spans="1:5" s="7" customFormat="1">
      <c r="A9915" s="7" t="s">
        <v>49</v>
      </c>
      <c r="C9915" s="144" t="s">
        <v>2228</v>
      </c>
      <c r="D9915" s="145">
        <v>873</v>
      </c>
      <c r="E9915" s="147">
        <v>43726</v>
      </c>
    </row>
    <row r="9916" spans="1:5" s="7" customFormat="1">
      <c r="A9916" s="7" t="s">
        <v>49</v>
      </c>
      <c r="C9916" s="144" t="s">
        <v>2231</v>
      </c>
      <c r="D9916" s="145">
        <v>756</v>
      </c>
      <c r="E9916" s="147">
        <v>43726</v>
      </c>
    </row>
    <row r="9917" spans="1:5" s="7" customFormat="1">
      <c r="A9917" s="7" t="s">
        <v>49</v>
      </c>
      <c r="C9917" s="144" t="s">
        <v>3395</v>
      </c>
      <c r="D9917" s="145">
        <v>115</v>
      </c>
      <c r="E9917" s="147">
        <v>43726</v>
      </c>
    </row>
    <row r="9918" spans="1:5" s="7" customFormat="1">
      <c r="A9918" s="7" t="s">
        <v>49</v>
      </c>
      <c r="C9918" s="144" t="s">
        <v>7186</v>
      </c>
      <c r="D9918" s="145">
        <v>0</v>
      </c>
      <c r="E9918" s="147">
        <v>43726</v>
      </c>
    </row>
    <row r="9919" spans="1:5" s="7" customFormat="1">
      <c r="A9919" s="7" t="s">
        <v>49</v>
      </c>
      <c r="C9919" s="144" t="s">
        <v>7187</v>
      </c>
      <c r="D9919" s="145">
        <v>22</v>
      </c>
      <c r="E9919" s="147">
        <v>43726</v>
      </c>
    </row>
    <row r="9920" spans="1:5" s="7" customFormat="1">
      <c r="A9920" s="7" t="s">
        <v>49</v>
      </c>
      <c r="C9920" s="144" t="s">
        <v>7188</v>
      </c>
      <c r="D9920" s="145">
        <v>0</v>
      </c>
      <c r="E9920" s="147">
        <v>43726</v>
      </c>
    </row>
    <row r="9921" spans="1:5" s="7" customFormat="1">
      <c r="A9921" s="7" t="s">
        <v>49</v>
      </c>
      <c r="C9921" s="144" t="s">
        <v>7190</v>
      </c>
      <c r="D9921" s="145">
        <v>0</v>
      </c>
      <c r="E9921" s="147">
        <v>43726</v>
      </c>
    </row>
    <row r="9922" spans="1:5" s="7" customFormat="1">
      <c r="A9922" s="7" t="s">
        <v>49</v>
      </c>
      <c r="C9922" s="144" t="s">
        <v>7192</v>
      </c>
      <c r="D9922" s="145">
        <v>0</v>
      </c>
      <c r="E9922" s="147">
        <v>43726</v>
      </c>
    </row>
    <row r="9923" spans="1:5" s="7" customFormat="1">
      <c r="A9923" s="7" t="s">
        <v>49</v>
      </c>
      <c r="C9923" s="144" t="s">
        <v>7194</v>
      </c>
      <c r="D9923" s="145">
        <v>0</v>
      </c>
      <c r="E9923" s="147">
        <v>43726</v>
      </c>
    </row>
    <row r="9924" spans="1:5" s="7" customFormat="1">
      <c r="A9924" s="7" t="s">
        <v>49</v>
      </c>
      <c r="C9924" s="144" t="s">
        <v>2234</v>
      </c>
      <c r="D9924" s="145">
        <v>139</v>
      </c>
      <c r="E9924" s="147">
        <v>43726</v>
      </c>
    </row>
    <row r="9925" spans="1:5" s="7" customFormat="1">
      <c r="A9925" s="7" t="s">
        <v>49</v>
      </c>
      <c r="C9925" s="144" t="s">
        <v>7200</v>
      </c>
      <c r="D9925" s="145">
        <v>0</v>
      </c>
      <c r="E9925" s="147">
        <v>43726</v>
      </c>
    </row>
    <row r="9926" spans="1:5" s="7" customFormat="1">
      <c r="A9926" s="7" t="s">
        <v>49</v>
      </c>
      <c r="C9926" s="144" t="s">
        <v>2238</v>
      </c>
      <c r="D9926" s="145">
        <v>3020</v>
      </c>
      <c r="E9926" s="147">
        <v>43726</v>
      </c>
    </row>
    <row r="9927" spans="1:5" s="7" customFormat="1">
      <c r="A9927" s="7" t="s">
        <v>49</v>
      </c>
      <c r="C9927" s="144" t="s">
        <v>2242</v>
      </c>
      <c r="D9927" s="145">
        <v>3097</v>
      </c>
      <c r="E9927" s="147">
        <v>43726</v>
      </c>
    </row>
    <row r="9928" spans="1:5" s="7" customFormat="1">
      <c r="A9928" s="7" t="s">
        <v>49</v>
      </c>
      <c r="C9928" s="144" t="s">
        <v>2245</v>
      </c>
      <c r="D9928" s="145">
        <v>2966</v>
      </c>
      <c r="E9928" s="147">
        <v>43726</v>
      </c>
    </row>
    <row r="9929" spans="1:5" s="7" customFormat="1">
      <c r="A9929" s="7" t="s">
        <v>49</v>
      </c>
      <c r="C9929" s="144" t="s">
        <v>2248</v>
      </c>
      <c r="D9929" s="145">
        <v>3103</v>
      </c>
      <c r="E9929" s="147">
        <v>43726</v>
      </c>
    </row>
    <row r="9930" spans="1:5" s="7" customFormat="1">
      <c r="A9930" s="7" t="s">
        <v>49</v>
      </c>
      <c r="C9930" s="144" t="s">
        <v>2251</v>
      </c>
      <c r="D9930" s="145">
        <v>3188</v>
      </c>
      <c r="E9930" s="147">
        <v>43726</v>
      </c>
    </row>
    <row r="9931" spans="1:5" s="7" customFormat="1">
      <c r="A9931" s="7" t="s">
        <v>49</v>
      </c>
      <c r="C9931" s="144" t="s">
        <v>2254</v>
      </c>
      <c r="D9931" s="145">
        <v>1697</v>
      </c>
      <c r="E9931" s="147">
        <v>43726</v>
      </c>
    </row>
    <row r="9932" spans="1:5" s="7" customFormat="1">
      <c r="A9932" s="7" t="s">
        <v>49</v>
      </c>
      <c r="C9932" s="144" t="s">
        <v>2257</v>
      </c>
      <c r="D9932" s="145">
        <v>1147</v>
      </c>
      <c r="E9932" s="147">
        <v>43726</v>
      </c>
    </row>
    <row r="9933" spans="1:5" s="7" customFormat="1">
      <c r="A9933" s="7" t="s">
        <v>49</v>
      </c>
      <c r="C9933" s="144" t="s">
        <v>2260</v>
      </c>
      <c r="D9933" s="145">
        <v>1163</v>
      </c>
      <c r="E9933" s="147">
        <v>43726</v>
      </c>
    </row>
    <row r="9934" spans="1:5" s="7" customFormat="1">
      <c r="A9934" s="7" t="s">
        <v>49</v>
      </c>
      <c r="C9934" s="144" t="s">
        <v>2263</v>
      </c>
      <c r="D9934" s="145">
        <v>3365</v>
      </c>
      <c r="E9934" s="147">
        <v>43726</v>
      </c>
    </row>
    <row r="9935" spans="1:5" s="7" customFormat="1">
      <c r="A9935" s="7" t="s">
        <v>49</v>
      </c>
      <c r="C9935" s="144" t="s">
        <v>2266</v>
      </c>
      <c r="D9935" s="145">
        <v>1623</v>
      </c>
      <c r="E9935" s="147">
        <v>43726</v>
      </c>
    </row>
    <row r="9936" spans="1:5" s="7" customFormat="1">
      <c r="A9936" s="7" t="s">
        <v>49</v>
      </c>
      <c r="C9936" s="144" t="s">
        <v>2269</v>
      </c>
      <c r="D9936" s="145">
        <v>417</v>
      </c>
      <c r="E9936" s="147">
        <v>43726</v>
      </c>
    </row>
    <row r="9937" spans="1:5" s="7" customFormat="1">
      <c r="A9937" s="7" t="s">
        <v>49</v>
      </c>
      <c r="C9937" s="144" t="s">
        <v>2272</v>
      </c>
      <c r="D9937" s="145">
        <v>8</v>
      </c>
      <c r="E9937" s="147">
        <v>43726</v>
      </c>
    </row>
    <row r="9938" spans="1:5" s="7" customFormat="1">
      <c r="A9938" s="7" t="s">
        <v>49</v>
      </c>
      <c r="C9938" s="144" t="s">
        <v>2275</v>
      </c>
      <c r="D9938" s="145">
        <v>1470</v>
      </c>
      <c r="E9938" s="147">
        <v>43726</v>
      </c>
    </row>
    <row r="9939" spans="1:5" s="7" customFormat="1">
      <c r="A9939" s="7" t="s">
        <v>49</v>
      </c>
      <c r="C9939" s="144" t="s">
        <v>2278</v>
      </c>
      <c r="D9939" s="145">
        <v>1502</v>
      </c>
      <c r="E9939" s="147">
        <v>43726</v>
      </c>
    </row>
    <row r="9940" spans="1:5" s="7" customFormat="1">
      <c r="A9940" s="7" t="s">
        <v>49</v>
      </c>
      <c r="C9940" s="144" t="s">
        <v>2281</v>
      </c>
      <c r="D9940" s="145">
        <v>1</v>
      </c>
      <c r="E9940" s="147">
        <v>43726</v>
      </c>
    </row>
    <row r="9941" spans="1:5" s="7" customFormat="1">
      <c r="A9941" s="7" t="s">
        <v>49</v>
      </c>
      <c r="C9941" s="144" t="s">
        <v>2284</v>
      </c>
      <c r="D9941" s="145">
        <v>1075</v>
      </c>
      <c r="E9941" s="147">
        <v>43726</v>
      </c>
    </row>
    <row r="9942" spans="1:5" s="7" customFormat="1">
      <c r="A9942" s="7" t="s">
        <v>49</v>
      </c>
      <c r="C9942" s="144" t="s">
        <v>2287</v>
      </c>
      <c r="D9942" s="145">
        <v>3754</v>
      </c>
      <c r="E9942" s="147">
        <v>43726</v>
      </c>
    </row>
    <row r="9943" spans="1:5" s="7" customFormat="1">
      <c r="A9943" s="7" t="s">
        <v>49</v>
      </c>
      <c r="C9943" s="144" t="s">
        <v>2290</v>
      </c>
      <c r="D9943" s="145">
        <v>2359</v>
      </c>
      <c r="E9943" s="147">
        <v>43726</v>
      </c>
    </row>
    <row r="9944" spans="1:5" s="7" customFormat="1">
      <c r="A9944" s="7" t="s">
        <v>49</v>
      </c>
      <c r="C9944" s="144" t="s">
        <v>2293</v>
      </c>
      <c r="D9944" s="145">
        <v>3273</v>
      </c>
      <c r="E9944" s="147">
        <v>43726</v>
      </c>
    </row>
    <row r="9945" spans="1:5" s="7" customFormat="1">
      <c r="A9945" s="7" t="s">
        <v>49</v>
      </c>
      <c r="C9945" s="144" t="s">
        <v>2296</v>
      </c>
      <c r="D9945" s="145">
        <v>1043</v>
      </c>
      <c r="E9945" s="147">
        <v>43726</v>
      </c>
    </row>
    <row r="9946" spans="1:5" s="7" customFormat="1">
      <c r="A9946" s="7" t="s">
        <v>49</v>
      </c>
      <c r="C9946" s="144" t="s">
        <v>2298</v>
      </c>
      <c r="D9946" s="145">
        <v>1308</v>
      </c>
      <c r="E9946" s="147">
        <v>43726</v>
      </c>
    </row>
    <row r="9947" spans="1:5" s="7" customFormat="1">
      <c r="A9947" s="7" t="s">
        <v>49</v>
      </c>
      <c r="C9947" s="144" t="s">
        <v>2301</v>
      </c>
      <c r="D9947" s="145">
        <v>0</v>
      </c>
      <c r="E9947" s="147">
        <v>43726</v>
      </c>
    </row>
    <row r="9948" spans="1:5" s="7" customFormat="1">
      <c r="A9948" s="7" t="s">
        <v>49</v>
      </c>
      <c r="C9948" s="144" t="s">
        <v>7239</v>
      </c>
      <c r="D9948" s="145">
        <v>0</v>
      </c>
      <c r="E9948" s="147">
        <v>43726</v>
      </c>
    </row>
    <row r="9949" spans="1:5" s="7" customFormat="1">
      <c r="A9949" s="7" t="s">
        <v>49</v>
      </c>
      <c r="C9949" s="144" t="s">
        <v>2304</v>
      </c>
      <c r="D9949" s="145">
        <v>3075</v>
      </c>
      <c r="E9949" s="147">
        <v>43726</v>
      </c>
    </row>
    <row r="9950" spans="1:5" s="7" customFormat="1">
      <c r="A9950" s="7" t="s">
        <v>49</v>
      </c>
      <c r="C9950" s="144" t="s">
        <v>2307</v>
      </c>
      <c r="D9950" s="145">
        <v>2592</v>
      </c>
      <c r="E9950" s="147">
        <v>43726</v>
      </c>
    </row>
    <row r="9951" spans="1:5" s="7" customFormat="1">
      <c r="A9951" s="7" t="s">
        <v>49</v>
      </c>
      <c r="C9951" s="144" t="s">
        <v>2310</v>
      </c>
      <c r="D9951" s="145">
        <v>1605</v>
      </c>
      <c r="E9951" s="147">
        <v>43726</v>
      </c>
    </row>
    <row r="9952" spans="1:5" s="7" customFormat="1">
      <c r="A9952" s="7" t="s">
        <v>49</v>
      </c>
      <c r="C9952" s="144" t="s">
        <v>2313</v>
      </c>
      <c r="D9952" s="145">
        <v>186</v>
      </c>
      <c r="E9952" s="147">
        <v>43726</v>
      </c>
    </row>
    <row r="9953" spans="1:5" s="7" customFormat="1">
      <c r="A9953" s="7" t="s">
        <v>49</v>
      </c>
      <c r="C9953" s="144" t="s">
        <v>2316</v>
      </c>
      <c r="D9953" s="145">
        <v>43</v>
      </c>
      <c r="E9953" s="147">
        <v>43726</v>
      </c>
    </row>
    <row r="9954" spans="1:5" s="7" customFormat="1">
      <c r="A9954" s="7" t="s">
        <v>49</v>
      </c>
      <c r="C9954" s="144" t="s">
        <v>7250</v>
      </c>
      <c r="D9954" s="145">
        <v>0</v>
      </c>
      <c r="E9954" s="147">
        <v>43726</v>
      </c>
    </row>
    <row r="9955" spans="1:5" s="7" customFormat="1">
      <c r="A9955" s="7" t="s">
        <v>49</v>
      </c>
      <c r="C9955" s="144" t="s">
        <v>2318</v>
      </c>
      <c r="D9955" s="145">
        <v>483</v>
      </c>
      <c r="E9955" s="147">
        <v>43726</v>
      </c>
    </row>
    <row r="9956" spans="1:5" s="7" customFormat="1">
      <c r="A9956" s="7" t="s">
        <v>49</v>
      </c>
      <c r="C9956" s="144" t="s">
        <v>7254</v>
      </c>
      <c r="D9956" s="145">
        <v>15</v>
      </c>
      <c r="E9956" s="147">
        <v>43726</v>
      </c>
    </row>
    <row r="9957" spans="1:5" s="7" customFormat="1">
      <c r="A9957" s="7" t="s">
        <v>49</v>
      </c>
      <c r="C9957" s="144" t="s">
        <v>4996</v>
      </c>
      <c r="D9957" s="145">
        <v>0</v>
      </c>
      <c r="E9957" s="147">
        <v>43726</v>
      </c>
    </row>
    <row r="9958" spans="1:5" s="7" customFormat="1">
      <c r="A9958" s="7" t="s">
        <v>49</v>
      </c>
      <c r="C9958" s="144" t="s">
        <v>5000</v>
      </c>
      <c r="D9958" s="145">
        <v>0</v>
      </c>
      <c r="E9958" s="147">
        <v>43726</v>
      </c>
    </row>
    <row r="9959" spans="1:5" s="7" customFormat="1">
      <c r="A9959" s="7" t="s">
        <v>49</v>
      </c>
      <c r="C9959" s="144" t="s">
        <v>2320</v>
      </c>
      <c r="D9959" s="145">
        <v>0</v>
      </c>
      <c r="E9959" s="147">
        <v>43726</v>
      </c>
    </row>
    <row r="9960" spans="1:5" s="7" customFormat="1">
      <c r="A9960" s="7" t="s">
        <v>49</v>
      </c>
      <c r="C9960" s="144" t="s">
        <v>2323</v>
      </c>
      <c r="D9960" s="145">
        <v>568</v>
      </c>
      <c r="E9960" s="147">
        <v>43726</v>
      </c>
    </row>
    <row r="9961" spans="1:5" s="7" customFormat="1">
      <c r="A9961" s="7" t="s">
        <v>49</v>
      </c>
      <c r="C9961" s="144" t="s">
        <v>2327</v>
      </c>
      <c r="D9961" s="145">
        <v>183</v>
      </c>
      <c r="E9961" s="147">
        <v>43726</v>
      </c>
    </row>
    <row r="9962" spans="1:5" s="7" customFormat="1">
      <c r="A9962" s="7" t="s">
        <v>49</v>
      </c>
      <c r="C9962" s="144" t="s">
        <v>2330</v>
      </c>
      <c r="D9962" s="145">
        <v>403</v>
      </c>
      <c r="E9962" s="147">
        <v>43726</v>
      </c>
    </row>
    <row r="9963" spans="1:5" s="7" customFormat="1">
      <c r="A9963" s="7" t="s">
        <v>49</v>
      </c>
      <c r="C9963" s="144" t="s">
        <v>2333</v>
      </c>
      <c r="D9963" s="145">
        <v>498</v>
      </c>
      <c r="E9963" s="147">
        <v>43726</v>
      </c>
    </row>
    <row r="9964" spans="1:5" s="7" customFormat="1">
      <c r="A9964" s="7" t="s">
        <v>49</v>
      </c>
      <c r="C9964" s="144" t="s">
        <v>2336</v>
      </c>
      <c r="D9964" s="145">
        <v>487</v>
      </c>
      <c r="E9964" s="147">
        <v>43726</v>
      </c>
    </row>
    <row r="9965" spans="1:5" s="7" customFormat="1">
      <c r="A9965" s="7" t="s">
        <v>49</v>
      </c>
      <c r="C9965" s="144" t="s">
        <v>2339</v>
      </c>
      <c r="D9965" s="145">
        <v>0</v>
      </c>
      <c r="E9965" s="147">
        <v>43726</v>
      </c>
    </row>
    <row r="9966" spans="1:5" s="7" customFormat="1">
      <c r="A9966" s="7" t="s">
        <v>49</v>
      </c>
      <c r="C9966" s="144" t="s">
        <v>2342</v>
      </c>
      <c r="D9966" s="145">
        <v>825</v>
      </c>
      <c r="E9966" s="147">
        <v>43726</v>
      </c>
    </row>
    <row r="9967" spans="1:5" s="7" customFormat="1">
      <c r="A9967" s="7" t="s">
        <v>49</v>
      </c>
      <c r="C9967" s="144" t="s">
        <v>2345</v>
      </c>
      <c r="D9967" s="145">
        <v>692</v>
      </c>
      <c r="E9967" s="147">
        <v>43726</v>
      </c>
    </row>
    <row r="9968" spans="1:5" s="7" customFormat="1">
      <c r="A9968" s="7" t="s">
        <v>49</v>
      </c>
      <c r="C9968" s="144" t="s">
        <v>7272</v>
      </c>
      <c r="D9968" s="145">
        <v>0</v>
      </c>
      <c r="E9968" s="147">
        <v>43726</v>
      </c>
    </row>
    <row r="9969" spans="1:5" s="7" customFormat="1">
      <c r="A9969" s="7" t="s">
        <v>49</v>
      </c>
      <c r="C9969" s="144" t="s">
        <v>2348</v>
      </c>
      <c r="D9969" s="145">
        <v>199</v>
      </c>
      <c r="E9969" s="147">
        <v>43726</v>
      </c>
    </row>
    <row r="9970" spans="1:5" s="7" customFormat="1">
      <c r="A9970" s="7" t="s">
        <v>49</v>
      </c>
      <c r="C9970" s="144" t="s">
        <v>2351</v>
      </c>
      <c r="D9970" s="145">
        <v>113</v>
      </c>
      <c r="E9970" s="147">
        <v>43726</v>
      </c>
    </row>
    <row r="9971" spans="1:5" s="7" customFormat="1">
      <c r="A9971" s="7" t="s">
        <v>49</v>
      </c>
      <c r="C9971" s="144" t="s">
        <v>2354</v>
      </c>
      <c r="D9971" s="145">
        <v>201</v>
      </c>
      <c r="E9971" s="147">
        <v>43726</v>
      </c>
    </row>
    <row r="9972" spans="1:5" s="7" customFormat="1">
      <c r="A9972" s="7" t="s">
        <v>49</v>
      </c>
      <c r="C9972" s="144" t="s">
        <v>2357</v>
      </c>
      <c r="D9972" s="145">
        <v>230</v>
      </c>
      <c r="E9972" s="147">
        <v>43726</v>
      </c>
    </row>
    <row r="9973" spans="1:5" s="7" customFormat="1">
      <c r="A9973" s="7" t="s">
        <v>49</v>
      </c>
      <c r="C9973" s="144" t="s">
        <v>2361</v>
      </c>
      <c r="D9973" s="145">
        <v>138</v>
      </c>
      <c r="E9973" s="147">
        <v>43726</v>
      </c>
    </row>
    <row r="9974" spans="1:5" s="7" customFormat="1">
      <c r="A9974" s="7" t="s">
        <v>49</v>
      </c>
      <c r="C9974" s="144" t="s">
        <v>3798</v>
      </c>
      <c r="D9974" s="145">
        <v>81</v>
      </c>
      <c r="E9974" s="147">
        <v>43726</v>
      </c>
    </row>
    <row r="9975" spans="1:5" s="7" customFormat="1">
      <c r="A9975" s="7" t="s">
        <v>49</v>
      </c>
      <c r="C9975" s="144" t="s">
        <v>2364</v>
      </c>
      <c r="D9975" s="145">
        <v>3359</v>
      </c>
      <c r="E9975" s="147">
        <v>43726</v>
      </c>
    </row>
    <row r="9976" spans="1:5" s="7" customFormat="1">
      <c r="A9976" s="7" t="s">
        <v>49</v>
      </c>
      <c r="C9976" s="144" t="s">
        <v>2367</v>
      </c>
      <c r="D9976" s="145">
        <v>3617</v>
      </c>
      <c r="E9976" s="147">
        <v>43726</v>
      </c>
    </row>
    <row r="9977" spans="1:5" s="7" customFormat="1">
      <c r="A9977" s="7" t="s">
        <v>49</v>
      </c>
      <c r="C9977" s="144" t="s">
        <v>2370</v>
      </c>
      <c r="D9977" s="145">
        <v>3493</v>
      </c>
      <c r="E9977" s="147">
        <v>43726</v>
      </c>
    </row>
    <row r="9978" spans="1:5" s="7" customFormat="1">
      <c r="A9978" s="7" t="s">
        <v>49</v>
      </c>
      <c r="C9978" s="144" t="s">
        <v>2373</v>
      </c>
      <c r="D9978" s="145">
        <v>3389</v>
      </c>
      <c r="E9978" s="147">
        <v>43726</v>
      </c>
    </row>
    <row r="9979" spans="1:5" s="7" customFormat="1">
      <c r="A9979" s="7" t="s">
        <v>49</v>
      </c>
      <c r="C9979" s="144" t="s">
        <v>2376</v>
      </c>
      <c r="D9979" s="145">
        <v>3036</v>
      </c>
      <c r="E9979" s="147">
        <v>43726</v>
      </c>
    </row>
    <row r="9980" spans="1:5" s="7" customFormat="1">
      <c r="A9980" s="7" t="s">
        <v>49</v>
      </c>
      <c r="C9980" s="144" t="s">
        <v>2379</v>
      </c>
      <c r="D9980" s="145">
        <v>289</v>
      </c>
      <c r="E9980" s="147">
        <v>43726</v>
      </c>
    </row>
    <row r="9981" spans="1:5" s="7" customFormat="1">
      <c r="A9981" s="7" t="s">
        <v>49</v>
      </c>
      <c r="C9981" s="144" t="s">
        <v>2382</v>
      </c>
      <c r="D9981" s="145">
        <v>3442</v>
      </c>
      <c r="E9981" s="147">
        <v>43726</v>
      </c>
    </row>
    <row r="9982" spans="1:5" s="7" customFormat="1">
      <c r="A9982" s="7" t="s">
        <v>49</v>
      </c>
      <c r="C9982" s="144" t="s">
        <v>2385</v>
      </c>
      <c r="D9982" s="145">
        <v>3014</v>
      </c>
      <c r="E9982" s="147">
        <v>43726</v>
      </c>
    </row>
    <row r="9983" spans="1:5" s="7" customFormat="1">
      <c r="A9983" s="7" t="s">
        <v>49</v>
      </c>
      <c r="C9983" s="144" t="s">
        <v>7299</v>
      </c>
      <c r="D9983" s="145">
        <v>0</v>
      </c>
      <c r="E9983" s="147">
        <v>43726</v>
      </c>
    </row>
    <row r="9984" spans="1:5" s="7" customFormat="1">
      <c r="A9984" s="7" t="s">
        <v>49</v>
      </c>
      <c r="C9984" s="144" t="s">
        <v>7301</v>
      </c>
      <c r="D9984" s="145">
        <v>34</v>
      </c>
      <c r="E9984" s="147">
        <v>43726</v>
      </c>
    </row>
    <row r="9985" spans="1:5" s="7" customFormat="1">
      <c r="A9985" s="7" t="s">
        <v>49</v>
      </c>
      <c r="C9985" s="144" t="s">
        <v>7303</v>
      </c>
      <c r="D9985" s="145">
        <v>0</v>
      </c>
      <c r="E9985" s="147">
        <v>43726</v>
      </c>
    </row>
    <row r="9986" spans="1:5" s="7" customFormat="1">
      <c r="A9986" s="7" t="s">
        <v>49</v>
      </c>
      <c r="C9986" s="144" t="s">
        <v>3799</v>
      </c>
      <c r="D9986" s="145">
        <v>78</v>
      </c>
      <c r="E9986" s="147">
        <v>43726</v>
      </c>
    </row>
    <row r="9987" spans="1:5" s="7" customFormat="1">
      <c r="A9987" s="7" t="s">
        <v>49</v>
      </c>
      <c r="C9987" s="144" t="s">
        <v>7306</v>
      </c>
      <c r="D9987" s="145">
        <v>0</v>
      </c>
      <c r="E9987" s="147">
        <v>43726</v>
      </c>
    </row>
    <row r="9988" spans="1:5" s="7" customFormat="1">
      <c r="A9988" s="7" t="s">
        <v>49</v>
      </c>
      <c r="C9988" s="144" t="s">
        <v>3800</v>
      </c>
      <c r="D9988" s="145">
        <v>35</v>
      </c>
      <c r="E9988" s="147">
        <v>43726</v>
      </c>
    </row>
    <row r="9989" spans="1:5" s="7" customFormat="1">
      <c r="A9989" s="7" t="s">
        <v>49</v>
      </c>
      <c r="C9989" s="144" t="s">
        <v>7309</v>
      </c>
      <c r="D9989" s="145">
        <v>1</v>
      </c>
      <c r="E9989" s="147">
        <v>43726</v>
      </c>
    </row>
    <row r="9990" spans="1:5" s="7" customFormat="1">
      <c r="A9990" s="7" t="s">
        <v>49</v>
      </c>
      <c r="C9990" s="144" t="s">
        <v>7311</v>
      </c>
      <c r="D9990" s="145">
        <v>55</v>
      </c>
      <c r="E9990" s="147">
        <v>43726</v>
      </c>
    </row>
    <row r="9991" spans="1:5" s="7" customFormat="1">
      <c r="A9991" s="7" t="s">
        <v>49</v>
      </c>
      <c r="C9991" s="144" t="s">
        <v>7313</v>
      </c>
      <c r="D9991" s="145">
        <v>0</v>
      </c>
      <c r="E9991" s="147">
        <v>43726</v>
      </c>
    </row>
    <row r="9992" spans="1:5" s="7" customFormat="1">
      <c r="A9992" s="7" t="s">
        <v>49</v>
      </c>
      <c r="C9992" s="144" t="s">
        <v>7315</v>
      </c>
      <c r="D9992" s="145">
        <v>3</v>
      </c>
      <c r="E9992" s="147">
        <v>43726</v>
      </c>
    </row>
    <row r="9993" spans="1:5" s="7" customFormat="1">
      <c r="A9993" s="7" t="s">
        <v>49</v>
      </c>
      <c r="C9993" s="144" t="s">
        <v>7317</v>
      </c>
      <c r="D9993" s="145">
        <v>0</v>
      </c>
      <c r="E9993" s="147">
        <v>43726</v>
      </c>
    </row>
    <row r="9994" spans="1:5" s="7" customFormat="1">
      <c r="A9994" s="7" t="s">
        <v>49</v>
      </c>
      <c r="C9994" s="144" t="s">
        <v>7319</v>
      </c>
      <c r="D9994" s="145">
        <v>0</v>
      </c>
      <c r="E9994" s="147">
        <v>43726</v>
      </c>
    </row>
    <row r="9995" spans="1:5" s="7" customFormat="1">
      <c r="A9995" s="7" t="s">
        <v>49</v>
      </c>
      <c r="C9995" s="144" t="s">
        <v>3801</v>
      </c>
      <c r="D9995" s="145">
        <v>23</v>
      </c>
      <c r="E9995" s="147">
        <v>43726</v>
      </c>
    </row>
    <row r="9996" spans="1:5" s="7" customFormat="1">
      <c r="A9996" s="7" t="s">
        <v>49</v>
      </c>
      <c r="C9996" s="144" t="s">
        <v>7322</v>
      </c>
      <c r="D9996" s="145">
        <v>0</v>
      </c>
      <c r="E9996" s="147">
        <v>43726</v>
      </c>
    </row>
    <row r="9997" spans="1:5" s="7" customFormat="1">
      <c r="A9997" s="7" t="s">
        <v>49</v>
      </c>
      <c r="C9997" s="144" t="s">
        <v>7324</v>
      </c>
      <c r="D9997" s="145">
        <v>72</v>
      </c>
      <c r="E9997" s="147">
        <v>43726</v>
      </c>
    </row>
    <row r="9998" spans="1:5" s="7" customFormat="1">
      <c r="A9998" s="7" t="s">
        <v>49</v>
      </c>
      <c r="C9998" s="144" t="s">
        <v>2388</v>
      </c>
      <c r="D9998" s="145">
        <v>514</v>
      </c>
      <c r="E9998" s="147">
        <v>43726</v>
      </c>
    </row>
    <row r="9999" spans="1:5" s="7" customFormat="1">
      <c r="A9999" s="7" t="s">
        <v>49</v>
      </c>
      <c r="C9999" s="144" t="s">
        <v>2391</v>
      </c>
      <c r="D9999" s="145">
        <v>483</v>
      </c>
      <c r="E9999" s="147">
        <v>43726</v>
      </c>
    </row>
    <row r="10000" spans="1:5" s="7" customFormat="1">
      <c r="A10000" s="7" t="s">
        <v>49</v>
      </c>
      <c r="C10000" s="144" t="s">
        <v>2394</v>
      </c>
      <c r="D10000" s="145">
        <v>1139</v>
      </c>
      <c r="E10000" s="147">
        <v>43726</v>
      </c>
    </row>
    <row r="10001" spans="1:5" s="7" customFormat="1">
      <c r="A10001" s="7" t="s">
        <v>49</v>
      </c>
      <c r="C10001" s="144" t="s">
        <v>2397</v>
      </c>
      <c r="D10001" s="145">
        <v>1932</v>
      </c>
      <c r="E10001" s="147">
        <v>43726</v>
      </c>
    </row>
    <row r="10002" spans="1:5" s="7" customFormat="1">
      <c r="A10002" s="7" t="s">
        <v>49</v>
      </c>
      <c r="C10002" s="144" t="s">
        <v>2400</v>
      </c>
      <c r="D10002" s="145">
        <v>232</v>
      </c>
      <c r="E10002" s="147">
        <v>43726</v>
      </c>
    </row>
    <row r="10003" spans="1:5" s="7" customFormat="1">
      <c r="A10003" s="7" t="s">
        <v>49</v>
      </c>
      <c r="C10003" s="144" t="s">
        <v>2403</v>
      </c>
      <c r="D10003" s="145">
        <v>2707</v>
      </c>
      <c r="E10003" s="147">
        <v>43726</v>
      </c>
    </row>
    <row r="10004" spans="1:5" s="7" customFormat="1">
      <c r="A10004" s="7" t="s">
        <v>49</v>
      </c>
      <c r="C10004" s="144" t="s">
        <v>2406</v>
      </c>
      <c r="D10004" s="145">
        <v>879</v>
      </c>
      <c r="E10004" s="147">
        <v>43726</v>
      </c>
    </row>
    <row r="10005" spans="1:5" s="7" customFormat="1">
      <c r="A10005" s="7" t="s">
        <v>49</v>
      </c>
      <c r="C10005" s="144" t="s">
        <v>2409</v>
      </c>
      <c r="D10005" s="145">
        <v>1666</v>
      </c>
      <c r="E10005" s="147">
        <v>43726</v>
      </c>
    </row>
    <row r="10006" spans="1:5" s="7" customFormat="1">
      <c r="A10006" s="7" t="s">
        <v>49</v>
      </c>
      <c r="C10006" s="144" t="s">
        <v>2412</v>
      </c>
      <c r="D10006" s="145">
        <v>422</v>
      </c>
      <c r="E10006" s="147">
        <v>43726</v>
      </c>
    </row>
    <row r="10007" spans="1:5" s="7" customFormat="1">
      <c r="A10007" s="7" t="s">
        <v>49</v>
      </c>
      <c r="C10007" s="144" t="s">
        <v>2415</v>
      </c>
      <c r="D10007" s="145">
        <v>71</v>
      </c>
      <c r="E10007" s="147">
        <v>43726</v>
      </c>
    </row>
    <row r="10008" spans="1:5" s="7" customFormat="1">
      <c r="A10008" s="7" t="s">
        <v>49</v>
      </c>
      <c r="C10008" s="144" t="s">
        <v>2418</v>
      </c>
      <c r="D10008" s="145">
        <v>131</v>
      </c>
      <c r="E10008" s="147">
        <v>43726</v>
      </c>
    </row>
    <row r="10009" spans="1:5" s="7" customFormat="1">
      <c r="A10009" s="7" t="s">
        <v>49</v>
      </c>
      <c r="C10009" s="144" t="s">
        <v>2421</v>
      </c>
      <c r="D10009" s="145">
        <v>316</v>
      </c>
      <c r="E10009" s="147">
        <v>43726</v>
      </c>
    </row>
    <row r="10010" spans="1:5" s="7" customFormat="1">
      <c r="A10010" s="7" t="s">
        <v>49</v>
      </c>
      <c r="C10010" s="144" t="s">
        <v>7349</v>
      </c>
      <c r="D10010" s="145">
        <v>0</v>
      </c>
      <c r="E10010" s="147">
        <v>43726</v>
      </c>
    </row>
    <row r="10011" spans="1:5" s="7" customFormat="1">
      <c r="A10011" s="7" t="s">
        <v>49</v>
      </c>
      <c r="C10011" s="144" t="s">
        <v>7351</v>
      </c>
      <c r="D10011" s="145">
        <v>0</v>
      </c>
      <c r="E10011" s="147">
        <v>43726</v>
      </c>
    </row>
    <row r="10012" spans="1:5" s="7" customFormat="1">
      <c r="A10012" s="7" t="s">
        <v>49</v>
      </c>
      <c r="C10012" s="144" t="s">
        <v>2424</v>
      </c>
      <c r="D10012" s="145">
        <v>1576</v>
      </c>
      <c r="E10012" s="147">
        <v>43726</v>
      </c>
    </row>
    <row r="10013" spans="1:5" s="7" customFormat="1">
      <c r="A10013" s="7" t="s">
        <v>49</v>
      </c>
      <c r="C10013" s="144" t="s">
        <v>2427</v>
      </c>
      <c r="D10013" s="145">
        <v>482</v>
      </c>
      <c r="E10013" s="147">
        <v>43726</v>
      </c>
    </row>
    <row r="10014" spans="1:5" s="7" customFormat="1">
      <c r="A10014" s="7" t="s">
        <v>49</v>
      </c>
      <c r="C10014" s="144" t="s">
        <v>2430</v>
      </c>
      <c r="D10014" s="145">
        <v>136</v>
      </c>
      <c r="E10014" s="147">
        <v>43726</v>
      </c>
    </row>
    <row r="10015" spans="1:5" s="7" customFormat="1">
      <c r="A10015" s="7" t="s">
        <v>49</v>
      </c>
      <c r="C10015" s="144" t="s">
        <v>2433</v>
      </c>
      <c r="D10015" s="145">
        <v>123</v>
      </c>
      <c r="E10015" s="147">
        <v>43726</v>
      </c>
    </row>
    <row r="10016" spans="1:5" s="7" customFormat="1">
      <c r="A10016" s="7" t="s">
        <v>49</v>
      </c>
      <c r="C10016" s="144" t="s">
        <v>2436</v>
      </c>
      <c r="D10016" s="145">
        <v>510</v>
      </c>
      <c r="E10016" s="147">
        <v>43726</v>
      </c>
    </row>
    <row r="10017" spans="1:5" s="7" customFormat="1">
      <c r="A10017" s="7" t="s">
        <v>49</v>
      </c>
      <c r="C10017" s="144" t="s">
        <v>2439</v>
      </c>
      <c r="D10017" s="145">
        <v>744</v>
      </c>
      <c r="E10017" s="147">
        <v>43726</v>
      </c>
    </row>
    <row r="10018" spans="1:5" s="7" customFormat="1">
      <c r="A10018" s="7" t="s">
        <v>49</v>
      </c>
      <c r="C10018" s="144" t="s">
        <v>3802</v>
      </c>
      <c r="D10018" s="145">
        <v>239</v>
      </c>
      <c r="E10018" s="147">
        <v>43726</v>
      </c>
    </row>
    <row r="10019" spans="1:5" s="7" customFormat="1">
      <c r="A10019" s="7" t="s">
        <v>49</v>
      </c>
      <c r="C10019" s="144" t="s">
        <v>7364</v>
      </c>
      <c r="D10019" s="145">
        <v>0</v>
      </c>
      <c r="E10019" s="147">
        <v>43726</v>
      </c>
    </row>
    <row r="10020" spans="1:5" s="7" customFormat="1">
      <c r="A10020" s="7" t="s">
        <v>49</v>
      </c>
      <c r="C10020" s="144" t="s">
        <v>3803</v>
      </c>
      <c r="D10020" s="145">
        <v>150</v>
      </c>
      <c r="E10020" s="147">
        <v>43726</v>
      </c>
    </row>
    <row r="10021" spans="1:5" s="7" customFormat="1">
      <c r="A10021" s="7" t="s">
        <v>49</v>
      </c>
      <c r="C10021" s="144" t="s">
        <v>7367</v>
      </c>
      <c r="D10021" s="145">
        <v>0</v>
      </c>
      <c r="E10021" s="147">
        <v>43726</v>
      </c>
    </row>
    <row r="10022" spans="1:5" s="7" customFormat="1">
      <c r="A10022" s="7" t="s">
        <v>49</v>
      </c>
      <c r="C10022" s="144" t="s">
        <v>3804</v>
      </c>
      <c r="D10022" s="145">
        <v>55</v>
      </c>
      <c r="E10022" s="147">
        <v>43726</v>
      </c>
    </row>
    <row r="10023" spans="1:5" s="7" customFormat="1">
      <c r="A10023" s="7" t="s">
        <v>49</v>
      </c>
      <c r="C10023" s="144" t="s">
        <v>7370</v>
      </c>
      <c r="D10023" s="145">
        <v>1</v>
      </c>
      <c r="E10023" s="147">
        <v>43726</v>
      </c>
    </row>
    <row r="10024" spans="1:5" s="7" customFormat="1">
      <c r="A10024" s="7" t="s">
        <v>49</v>
      </c>
      <c r="C10024" s="144" t="s">
        <v>3805</v>
      </c>
      <c r="D10024" s="145">
        <v>58</v>
      </c>
      <c r="E10024" s="147">
        <v>43726</v>
      </c>
    </row>
    <row r="10025" spans="1:5" s="7" customFormat="1">
      <c r="A10025" s="7" t="s">
        <v>49</v>
      </c>
      <c r="C10025" s="144" t="s">
        <v>7373</v>
      </c>
      <c r="D10025" s="145">
        <v>0</v>
      </c>
      <c r="E10025" s="147">
        <v>43726</v>
      </c>
    </row>
    <row r="10026" spans="1:5" s="7" customFormat="1">
      <c r="A10026" s="7" t="s">
        <v>49</v>
      </c>
      <c r="C10026" s="144" t="s">
        <v>2442</v>
      </c>
      <c r="D10026" s="145">
        <v>201</v>
      </c>
      <c r="E10026" s="147">
        <v>43726</v>
      </c>
    </row>
    <row r="10027" spans="1:5" s="7" customFormat="1">
      <c r="A10027" s="7" t="s">
        <v>49</v>
      </c>
      <c r="C10027" s="144" t="s">
        <v>2445</v>
      </c>
      <c r="D10027" s="145">
        <v>1073</v>
      </c>
      <c r="E10027" s="147">
        <v>43726</v>
      </c>
    </row>
    <row r="10028" spans="1:5" s="7" customFormat="1">
      <c r="A10028" s="7" t="s">
        <v>49</v>
      </c>
      <c r="C10028" s="144" t="s">
        <v>2448</v>
      </c>
      <c r="D10028" s="145">
        <v>399</v>
      </c>
      <c r="E10028" s="147">
        <v>43726</v>
      </c>
    </row>
    <row r="10029" spans="1:5" s="7" customFormat="1">
      <c r="A10029" s="7" t="s">
        <v>49</v>
      </c>
      <c r="C10029" s="144" t="s">
        <v>2451</v>
      </c>
      <c r="D10029" s="145">
        <v>536</v>
      </c>
      <c r="E10029" s="147">
        <v>43726</v>
      </c>
    </row>
    <row r="10030" spans="1:5" s="7" customFormat="1">
      <c r="A10030" s="7" t="s">
        <v>49</v>
      </c>
      <c r="C10030" s="144" t="s">
        <v>2454</v>
      </c>
      <c r="D10030" s="145">
        <v>1307</v>
      </c>
      <c r="E10030" s="147">
        <v>43726</v>
      </c>
    </row>
    <row r="10031" spans="1:5" s="7" customFormat="1">
      <c r="A10031" s="7" t="s">
        <v>49</v>
      </c>
      <c r="C10031" s="144" t="s">
        <v>2457</v>
      </c>
      <c r="D10031" s="145">
        <v>3512</v>
      </c>
      <c r="E10031" s="147">
        <v>43726</v>
      </c>
    </row>
    <row r="10032" spans="1:5" s="7" customFormat="1">
      <c r="A10032" s="7" t="s">
        <v>49</v>
      </c>
      <c r="C10032" s="144" t="s">
        <v>2460</v>
      </c>
      <c r="D10032" s="145">
        <v>331</v>
      </c>
      <c r="E10032" s="147">
        <v>43726</v>
      </c>
    </row>
    <row r="10033" spans="1:5" s="7" customFormat="1">
      <c r="A10033" s="7" t="s">
        <v>49</v>
      </c>
      <c r="C10033" s="144" t="s">
        <v>7389</v>
      </c>
      <c r="D10033" s="145">
        <v>0</v>
      </c>
      <c r="E10033" s="147">
        <v>43726</v>
      </c>
    </row>
    <row r="10034" spans="1:5" s="7" customFormat="1">
      <c r="A10034" s="7" t="s">
        <v>49</v>
      </c>
      <c r="C10034" s="144" t="s">
        <v>7391</v>
      </c>
      <c r="D10034" s="145">
        <v>0</v>
      </c>
      <c r="E10034" s="147">
        <v>43726</v>
      </c>
    </row>
    <row r="10035" spans="1:5" s="7" customFormat="1">
      <c r="A10035" s="7" t="s">
        <v>49</v>
      </c>
      <c r="C10035" s="144" t="s">
        <v>7393</v>
      </c>
      <c r="D10035" s="145">
        <v>0</v>
      </c>
      <c r="E10035" s="147">
        <v>43726</v>
      </c>
    </row>
    <row r="10036" spans="1:5" s="7" customFormat="1">
      <c r="A10036" s="7" t="s">
        <v>49</v>
      </c>
      <c r="C10036" s="144" t="s">
        <v>3806</v>
      </c>
      <c r="D10036" s="145">
        <v>264</v>
      </c>
      <c r="E10036" s="147">
        <v>43726</v>
      </c>
    </row>
    <row r="10037" spans="1:5" s="7" customFormat="1">
      <c r="A10037" s="7" t="s">
        <v>49</v>
      </c>
      <c r="C10037" s="144" t="s">
        <v>7395</v>
      </c>
      <c r="D10037" s="145">
        <v>5</v>
      </c>
      <c r="E10037" s="147">
        <v>43726</v>
      </c>
    </row>
    <row r="10038" spans="1:5" s="7" customFormat="1">
      <c r="A10038" s="7" t="s">
        <v>49</v>
      </c>
      <c r="C10038" s="144" t="s">
        <v>2463</v>
      </c>
      <c r="D10038" s="145">
        <v>177</v>
      </c>
      <c r="E10038" s="147">
        <v>43726</v>
      </c>
    </row>
    <row r="10039" spans="1:5" s="7" customFormat="1">
      <c r="A10039" s="7" t="s">
        <v>49</v>
      </c>
      <c r="C10039" s="144" t="s">
        <v>7399</v>
      </c>
      <c r="D10039" s="145">
        <v>0</v>
      </c>
      <c r="E10039" s="147">
        <v>43726</v>
      </c>
    </row>
    <row r="10040" spans="1:5" s="7" customFormat="1">
      <c r="A10040" s="7" t="s">
        <v>49</v>
      </c>
      <c r="C10040" s="144" t="s">
        <v>7401</v>
      </c>
      <c r="D10040" s="145">
        <v>0</v>
      </c>
      <c r="E10040" s="147">
        <v>43726</v>
      </c>
    </row>
    <row r="10041" spans="1:5" s="7" customFormat="1">
      <c r="A10041" s="7" t="s">
        <v>49</v>
      </c>
      <c r="C10041" s="144" t="s">
        <v>7403</v>
      </c>
      <c r="D10041" s="145">
        <v>0</v>
      </c>
      <c r="E10041" s="147">
        <v>43726</v>
      </c>
    </row>
    <row r="10042" spans="1:5" s="7" customFormat="1">
      <c r="A10042" s="7" t="s">
        <v>49</v>
      </c>
      <c r="C10042" s="144" t="s">
        <v>7405</v>
      </c>
      <c r="D10042" s="145">
        <v>0</v>
      </c>
      <c r="E10042" s="147">
        <v>43726</v>
      </c>
    </row>
    <row r="10043" spans="1:5" s="7" customFormat="1">
      <c r="A10043" s="7" t="s">
        <v>49</v>
      </c>
      <c r="C10043" s="144" t="s">
        <v>7407</v>
      </c>
      <c r="D10043" s="145">
        <v>0</v>
      </c>
      <c r="E10043" s="147">
        <v>43726</v>
      </c>
    </row>
    <row r="10044" spans="1:5" s="7" customFormat="1">
      <c r="A10044" s="7" t="s">
        <v>49</v>
      </c>
      <c r="C10044" s="144" t="s">
        <v>7409</v>
      </c>
      <c r="D10044" s="145">
        <v>0</v>
      </c>
      <c r="E10044" s="147">
        <v>43726</v>
      </c>
    </row>
    <row r="10045" spans="1:5" s="7" customFormat="1">
      <c r="A10045" s="7" t="s">
        <v>49</v>
      </c>
      <c r="C10045" s="144" t="s">
        <v>7411</v>
      </c>
      <c r="D10045" s="145">
        <v>0</v>
      </c>
      <c r="E10045" s="147">
        <v>43726</v>
      </c>
    </row>
    <row r="10046" spans="1:5" s="7" customFormat="1">
      <c r="A10046" s="7" t="s">
        <v>49</v>
      </c>
      <c r="C10046" s="144" t="s">
        <v>2466</v>
      </c>
      <c r="D10046" s="145">
        <v>249</v>
      </c>
      <c r="E10046" s="147">
        <v>43726</v>
      </c>
    </row>
    <row r="10047" spans="1:5" s="7" customFormat="1">
      <c r="A10047" s="7" t="s">
        <v>49</v>
      </c>
      <c r="C10047" s="144" t="s">
        <v>2468</v>
      </c>
      <c r="D10047" s="145">
        <v>2213</v>
      </c>
      <c r="E10047" s="147">
        <v>43726</v>
      </c>
    </row>
    <row r="10048" spans="1:5" s="7" customFormat="1">
      <c r="A10048" s="7" t="s">
        <v>49</v>
      </c>
      <c r="C10048" s="144" t="s">
        <v>2471</v>
      </c>
      <c r="D10048" s="145">
        <v>3000</v>
      </c>
      <c r="E10048" s="147">
        <v>43726</v>
      </c>
    </row>
    <row r="10049" spans="1:5" s="7" customFormat="1">
      <c r="A10049" s="7" t="s">
        <v>49</v>
      </c>
      <c r="C10049" s="144" t="s">
        <v>2475</v>
      </c>
      <c r="D10049" s="145">
        <v>1448</v>
      </c>
      <c r="E10049" s="147">
        <v>43726</v>
      </c>
    </row>
    <row r="10050" spans="1:5" s="7" customFormat="1">
      <c r="A10050" s="7" t="s">
        <v>49</v>
      </c>
      <c r="C10050" s="144" t="s">
        <v>2478</v>
      </c>
      <c r="D10050" s="145">
        <v>1350</v>
      </c>
      <c r="E10050" s="147">
        <v>43726</v>
      </c>
    </row>
    <row r="10051" spans="1:5" s="7" customFormat="1">
      <c r="A10051" s="7" t="s">
        <v>49</v>
      </c>
      <c r="C10051" s="144" t="s">
        <v>2480</v>
      </c>
      <c r="D10051" s="145">
        <v>476</v>
      </c>
      <c r="E10051" s="147">
        <v>43726</v>
      </c>
    </row>
    <row r="10052" spans="1:5" s="7" customFormat="1">
      <c r="A10052" s="7" t="s">
        <v>49</v>
      </c>
      <c r="C10052" s="144" t="s">
        <v>2483</v>
      </c>
      <c r="D10052" s="145">
        <v>162</v>
      </c>
      <c r="E10052" s="147">
        <v>43726</v>
      </c>
    </row>
    <row r="10053" spans="1:5" s="7" customFormat="1">
      <c r="A10053" s="7" t="s">
        <v>49</v>
      </c>
      <c r="C10053" s="144" t="s">
        <v>3807</v>
      </c>
      <c r="D10053" s="145">
        <v>68</v>
      </c>
      <c r="E10053" s="147">
        <v>43726</v>
      </c>
    </row>
    <row r="10054" spans="1:5" s="7" customFormat="1">
      <c r="A10054" s="7" t="s">
        <v>49</v>
      </c>
      <c r="C10054" s="144" t="s">
        <v>2486</v>
      </c>
      <c r="D10054" s="145">
        <v>2482</v>
      </c>
      <c r="E10054" s="147">
        <v>43726</v>
      </c>
    </row>
    <row r="10055" spans="1:5" s="7" customFormat="1">
      <c r="A10055" s="7" t="s">
        <v>49</v>
      </c>
      <c r="C10055" s="144" t="s">
        <v>2489</v>
      </c>
      <c r="D10055" s="145">
        <v>226</v>
      </c>
      <c r="E10055" s="147">
        <v>43726</v>
      </c>
    </row>
    <row r="10056" spans="1:5" s="7" customFormat="1">
      <c r="A10056" s="7" t="s">
        <v>49</v>
      </c>
      <c r="C10056" s="144" t="s">
        <v>2492</v>
      </c>
      <c r="D10056" s="145">
        <v>452</v>
      </c>
      <c r="E10056" s="147">
        <v>43726</v>
      </c>
    </row>
    <row r="10057" spans="1:5" s="7" customFormat="1">
      <c r="A10057" s="7" t="s">
        <v>49</v>
      </c>
      <c r="C10057" s="144" t="s">
        <v>7433</v>
      </c>
      <c r="D10057" s="145">
        <v>0</v>
      </c>
      <c r="E10057" s="147">
        <v>43726</v>
      </c>
    </row>
    <row r="10058" spans="1:5" s="7" customFormat="1">
      <c r="A10058" s="7" t="s">
        <v>49</v>
      </c>
      <c r="C10058" s="144" t="s">
        <v>2495</v>
      </c>
      <c r="D10058" s="145">
        <v>0</v>
      </c>
      <c r="E10058" s="147">
        <v>43726</v>
      </c>
    </row>
    <row r="10059" spans="1:5" s="7" customFormat="1">
      <c r="A10059" s="7" t="s">
        <v>49</v>
      </c>
      <c r="C10059" s="144" t="s">
        <v>7436</v>
      </c>
      <c r="D10059" s="145">
        <v>70</v>
      </c>
      <c r="E10059" s="147">
        <v>43726</v>
      </c>
    </row>
    <row r="10060" spans="1:5" s="7" customFormat="1">
      <c r="A10060" s="7" t="s">
        <v>49</v>
      </c>
      <c r="C10060" s="144" t="s">
        <v>7438</v>
      </c>
      <c r="D10060" s="145">
        <v>0</v>
      </c>
      <c r="E10060" s="147">
        <v>43726</v>
      </c>
    </row>
    <row r="10061" spans="1:5" s="7" customFormat="1">
      <c r="A10061" s="7" t="s">
        <v>49</v>
      </c>
      <c r="C10061" s="144" t="s">
        <v>2498</v>
      </c>
      <c r="D10061" s="145">
        <v>16</v>
      </c>
      <c r="E10061" s="147">
        <v>43726</v>
      </c>
    </row>
    <row r="10062" spans="1:5" s="7" customFormat="1">
      <c r="A10062" s="7" t="s">
        <v>49</v>
      </c>
      <c r="C10062" s="144" t="s">
        <v>7442</v>
      </c>
      <c r="D10062" s="145">
        <v>0</v>
      </c>
      <c r="E10062" s="147">
        <v>43726</v>
      </c>
    </row>
    <row r="10063" spans="1:5" s="7" customFormat="1">
      <c r="A10063" s="7" t="s">
        <v>49</v>
      </c>
      <c r="C10063" s="144" t="s">
        <v>3808</v>
      </c>
      <c r="D10063" s="145">
        <v>17</v>
      </c>
      <c r="E10063" s="147">
        <v>43726</v>
      </c>
    </row>
    <row r="10064" spans="1:5" s="7" customFormat="1">
      <c r="A10064" s="7" t="s">
        <v>49</v>
      </c>
      <c r="C10064" s="144" t="s">
        <v>7444</v>
      </c>
      <c r="D10064" s="145">
        <v>0</v>
      </c>
      <c r="E10064" s="147">
        <v>43726</v>
      </c>
    </row>
    <row r="10065" spans="1:5" s="7" customFormat="1">
      <c r="A10065" s="7" t="s">
        <v>49</v>
      </c>
      <c r="C10065" s="144" t="s">
        <v>7446</v>
      </c>
      <c r="D10065" s="145">
        <v>0</v>
      </c>
      <c r="E10065" s="147">
        <v>43726</v>
      </c>
    </row>
    <row r="10066" spans="1:5" s="7" customFormat="1">
      <c r="A10066" s="7" t="s">
        <v>49</v>
      </c>
      <c r="C10066" s="144" t="s">
        <v>3809</v>
      </c>
      <c r="D10066" s="145">
        <v>260</v>
      </c>
      <c r="E10066" s="147">
        <v>43726</v>
      </c>
    </row>
    <row r="10067" spans="1:5" s="7" customFormat="1">
      <c r="A10067" s="7" t="s">
        <v>49</v>
      </c>
      <c r="C10067" s="144" t="s">
        <v>3810</v>
      </c>
      <c r="D10067" s="145">
        <v>76</v>
      </c>
      <c r="E10067" s="147">
        <v>43726</v>
      </c>
    </row>
    <row r="10068" spans="1:5" s="7" customFormat="1">
      <c r="A10068" s="7" t="s">
        <v>49</v>
      </c>
      <c r="C10068" s="144" t="s">
        <v>3811</v>
      </c>
      <c r="D10068" s="145">
        <v>38</v>
      </c>
      <c r="E10068" s="147">
        <v>43726</v>
      </c>
    </row>
    <row r="10069" spans="1:5" s="7" customFormat="1">
      <c r="A10069" s="7" t="s">
        <v>49</v>
      </c>
      <c r="C10069" s="144" t="s">
        <v>7451</v>
      </c>
      <c r="D10069" s="145">
        <v>0</v>
      </c>
      <c r="E10069" s="147">
        <v>43726</v>
      </c>
    </row>
    <row r="10070" spans="1:5" s="7" customFormat="1">
      <c r="A10070" s="7" t="s">
        <v>49</v>
      </c>
      <c r="C10070" s="144" t="s">
        <v>7453</v>
      </c>
      <c r="D10070" s="145">
        <v>0</v>
      </c>
      <c r="E10070" s="147">
        <v>43726</v>
      </c>
    </row>
    <row r="10071" spans="1:5" s="7" customFormat="1">
      <c r="A10071" s="7" t="s">
        <v>49</v>
      </c>
      <c r="C10071" s="144" t="s">
        <v>7455</v>
      </c>
      <c r="D10071" s="145">
        <v>204</v>
      </c>
      <c r="E10071" s="147">
        <v>43726</v>
      </c>
    </row>
    <row r="10072" spans="1:5" s="7" customFormat="1">
      <c r="A10072" s="7" t="s">
        <v>49</v>
      </c>
      <c r="C10072" s="144" t="s">
        <v>7457</v>
      </c>
      <c r="D10072" s="145">
        <v>0</v>
      </c>
      <c r="E10072" s="147">
        <v>43726</v>
      </c>
    </row>
    <row r="10073" spans="1:5" s="7" customFormat="1">
      <c r="A10073" s="7" t="s">
        <v>49</v>
      </c>
      <c r="C10073" s="144" t="s">
        <v>7459</v>
      </c>
      <c r="D10073" s="145">
        <v>0</v>
      </c>
      <c r="E10073" s="147">
        <v>43726</v>
      </c>
    </row>
    <row r="10074" spans="1:5" s="7" customFormat="1">
      <c r="A10074" s="7" t="s">
        <v>49</v>
      </c>
      <c r="C10074" s="144" t="s">
        <v>3812</v>
      </c>
      <c r="D10074" s="145">
        <v>1</v>
      </c>
      <c r="E10074" s="147">
        <v>43726</v>
      </c>
    </row>
    <row r="10075" spans="1:5" s="7" customFormat="1">
      <c r="A10075" s="7" t="s">
        <v>49</v>
      </c>
      <c r="C10075" s="144" t="s">
        <v>7462</v>
      </c>
      <c r="D10075" s="145">
        <v>0</v>
      </c>
      <c r="E10075" s="147">
        <v>43726</v>
      </c>
    </row>
    <row r="10076" spans="1:5" s="7" customFormat="1">
      <c r="A10076" s="7" t="s">
        <v>49</v>
      </c>
      <c r="C10076" s="144" t="s">
        <v>2502</v>
      </c>
      <c r="D10076" s="145">
        <v>449</v>
      </c>
      <c r="E10076" s="147">
        <v>43726</v>
      </c>
    </row>
    <row r="10077" spans="1:5" s="7" customFormat="1">
      <c r="A10077" s="7" t="s">
        <v>49</v>
      </c>
      <c r="C10077" s="144" t="s">
        <v>7466</v>
      </c>
      <c r="D10077" s="145">
        <v>0</v>
      </c>
      <c r="E10077" s="147">
        <v>43726</v>
      </c>
    </row>
    <row r="10078" spans="1:5" s="7" customFormat="1">
      <c r="A10078" s="7" t="s">
        <v>49</v>
      </c>
      <c r="C10078" s="144" t="s">
        <v>7468</v>
      </c>
      <c r="D10078" s="145">
        <v>22</v>
      </c>
      <c r="E10078" s="147">
        <v>43726</v>
      </c>
    </row>
    <row r="10079" spans="1:5" s="7" customFormat="1">
      <c r="A10079" s="7" t="s">
        <v>49</v>
      </c>
      <c r="C10079" s="144" t="s">
        <v>2505</v>
      </c>
      <c r="D10079" s="145">
        <v>595</v>
      </c>
      <c r="E10079" s="147">
        <v>43726</v>
      </c>
    </row>
    <row r="10080" spans="1:5" s="7" customFormat="1">
      <c r="A10080" s="7" t="s">
        <v>49</v>
      </c>
      <c r="C10080" s="144" t="s">
        <v>2508</v>
      </c>
      <c r="D10080" s="145">
        <v>1786</v>
      </c>
      <c r="E10080" s="147">
        <v>43726</v>
      </c>
    </row>
    <row r="10081" spans="1:5" s="7" customFormat="1">
      <c r="A10081" s="7" t="s">
        <v>49</v>
      </c>
      <c r="C10081" s="144" t="s">
        <v>2511</v>
      </c>
      <c r="D10081" s="145">
        <v>590</v>
      </c>
      <c r="E10081" s="147">
        <v>43726</v>
      </c>
    </row>
    <row r="10082" spans="1:5" s="7" customFormat="1">
      <c r="A10082" s="7" t="s">
        <v>49</v>
      </c>
      <c r="C10082" s="144" t="s">
        <v>7475</v>
      </c>
      <c r="D10082" s="145">
        <v>38</v>
      </c>
      <c r="E10082" s="147">
        <v>43726</v>
      </c>
    </row>
    <row r="10083" spans="1:5" s="7" customFormat="1">
      <c r="A10083" s="7" t="s">
        <v>49</v>
      </c>
      <c r="C10083" s="144" t="s">
        <v>2514</v>
      </c>
      <c r="D10083" s="145">
        <v>390</v>
      </c>
      <c r="E10083" s="147">
        <v>43726</v>
      </c>
    </row>
    <row r="10084" spans="1:5" s="7" customFormat="1">
      <c r="A10084" s="7" t="s">
        <v>49</v>
      </c>
      <c r="C10084" s="144" t="s">
        <v>7479</v>
      </c>
      <c r="D10084" s="145">
        <v>0</v>
      </c>
      <c r="E10084" s="147">
        <v>43726</v>
      </c>
    </row>
    <row r="10085" spans="1:5" s="7" customFormat="1">
      <c r="A10085" s="7" t="s">
        <v>49</v>
      </c>
      <c r="C10085" s="144" t="s">
        <v>2517</v>
      </c>
      <c r="D10085" s="145">
        <v>0</v>
      </c>
      <c r="E10085" s="147">
        <v>43726</v>
      </c>
    </row>
    <row r="10086" spans="1:5" s="7" customFormat="1">
      <c r="A10086" s="7" t="s">
        <v>49</v>
      </c>
      <c r="C10086" s="144" t="s">
        <v>2520</v>
      </c>
      <c r="D10086" s="145">
        <v>761</v>
      </c>
      <c r="E10086" s="147">
        <v>43726</v>
      </c>
    </row>
    <row r="10087" spans="1:5" s="7" customFormat="1">
      <c r="A10087" s="7" t="s">
        <v>49</v>
      </c>
      <c r="C10087" s="144" t="s">
        <v>3813</v>
      </c>
      <c r="D10087" s="145">
        <v>79</v>
      </c>
      <c r="E10087" s="147">
        <v>43726</v>
      </c>
    </row>
    <row r="10088" spans="1:5" s="7" customFormat="1">
      <c r="A10088" s="7" t="s">
        <v>49</v>
      </c>
      <c r="C10088" s="144" t="s">
        <v>2524</v>
      </c>
      <c r="D10088" s="145">
        <v>36</v>
      </c>
      <c r="E10088" s="147">
        <v>43726</v>
      </c>
    </row>
    <row r="10089" spans="1:5" s="7" customFormat="1">
      <c r="A10089" s="7" t="s">
        <v>49</v>
      </c>
      <c r="C10089" s="144" t="s">
        <v>7489</v>
      </c>
      <c r="D10089" s="145">
        <v>0</v>
      </c>
      <c r="E10089" s="147">
        <v>43726</v>
      </c>
    </row>
    <row r="10090" spans="1:5" s="7" customFormat="1">
      <c r="A10090" s="7" t="s">
        <v>49</v>
      </c>
      <c r="C10090" s="144" t="s">
        <v>2528</v>
      </c>
      <c r="D10090" s="145">
        <v>10</v>
      </c>
      <c r="E10090" s="147">
        <v>43726</v>
      </c>
    </row>
    <row r="10091" spans="1:5" s="7" customFormat="1">
      <c r="A10091" s="7" t="s">
        <v>49</v>
      </c>
      <c r="C10091" s="144" t="s">
        <v>2532</v>
      </c>
      <c r="D10091" s="145">
        <v>446</v>
      </c>
      <c r="E10091" s="147">
        <v>43726</v>
      </c>
    </row>
    <row r="10092" spans="1:5" s="7" customFormat="1">
      <c r="A10092" s="7" t="s">
        <v>49</v>
      </c>
      <c r="C10092" s="144" t="s">
        <v>3814</v>
      </c>
      <c r="D10092" s="145">
        <v>246</v>
      </c>
      <c r="E10092" s="147">
        <v>43726</v>
      </c>
    </row>
    <row r="10093" spans="1:5" s="7" customFormat="1">
      <c r="A10093" s="7" t="s">
        <v>49</v>
      </c>
      <c r="C10093" s="144" t="s">
        <v>2535</v>
      </c>
      <c r="D10093" s="145">
        <v>562</v>
      </c>
      <c r="E10093" s="147">
        <v>43726</v>
      </c>
    </row>
    <row r="10094" spans="1:5" s="7" customFormat="1">
      <c r="A10094" s="7" t="s">
        <v>49</v>
      </c>
      <c r="C10094" s="144" t="s">
        <v>2538</v>
      </c>
      <c r="D10094" s="145">
        <v>521</v>
      </c>
      <c r="E10094" s="147">
        <v>43726</v>
      </c>
    </row>
    <row r="10095" spans="1:5" s="7" customFormat="1">
      <c r="A10095" s="7" t="s">
        <v>49</v>
      </c>
      <c r="C10095" s="144" t="s">
        <v>7500</v>
      </c>
      <c r="D10095" s="145">
        <v>0</v>
      </c>
      <c r="E10095" s="147">
        <v>43726</v>
      </c>
    </row>
    <row r="10096" spans="1:5" s="7" customFormat="1">
      <c r="A10096" s="7" t="s">
        <v>49</v>
      </c>
      <c r="C10096" s="144" t="s">
        <v>3393</v>
      </c>
      <c r="D10096" s="145">
        <v>392</v>
      </c>
      <c r="E10096" s="147">
        <v>43726</v>
      </c>
    </row>
    <row r="10097" spans="1:5" s="7" customFormat="1">
      <c r="A10097" s="7" t="s">
        <v>49</v>
      </c>
      <c r="C10097" s="144" t="s">
        <v>2541</v>
      </c>
      <c r="D10097" s="145">
        <v>209</v>
      </c>
      <c r="E10097" s="147">
        <v>43726</v>
      </c>
    </row>
    <row r="10098" spans="1:5" s="7" customFormat="1">
      <c r="A10098" s="7" t="s">
        <v>49</v>
      </c>
      <c r="C10098" s="144" t="s">
        <v>2544</v>
      </c>
      <c r="D10098" s="145">
        <v>1025</v>
      </c>
      <c r="E10098" s="147">
        <v>43726</v>
      </c>
    </row>
    <row r="10099" spans="1:5" s="7" customFormat="1">
      <c r="A10099" s="7" t="s">
        <v>49</v>
      </c>
      <c r="C10099" s="144" t="s">
        <v>7508</v>
      </c>
      <c r="D10099" s="145">
        <v>0</v>
      </c>
      <c r="E10099" s="147">
        <v>43726</v>
      </c>
    </row>
    <row r="10100" spans="1:5" s="7" customFormat="1">
      <c r="A10100" s="7" t="s">
        <v>49</v>
      </c>
      <c r="C10100" s="144" t="s">
        <v>2547</v>
      </c>
      <c r="D10100" s="145">
        <v>139</v>
      </c>
      <c r="E10100" s="147">
        <v>43726</v>
      </c>
    </row>
    <row r="10101" spans="1:5" s="7" customFormat="1">
      <c r="A10101" s="7" t="s">
        <v>49</v>
      </c>
      <c r="C10101" s="144" t="s">
        <v>2550</v>
      </c>
      <c r="D10101" s="145">
        <v>493</v>
      </c>
      <c r="E10101" s="147">
        <v>43726</v>
      </c>
    </row>
    <row r="10102" spans="1:5" s="7" customFormat="1">
      <c r="A10102" s="7" t="s">
        <v>49</v>
      </c>
      <c r="C10102" s="144" t="s">
        <v>3815</v>
      </c>
      <c r="D10102" s="145">
        <v>216</v>
      </c>
      <c r="E10102" s="147">
        <v>43726</v>
      </c>
    </row>
    <row r="10103" spans="1:5" s="7" customFormat="1">
      <c r="A10103" s="7" t="s">
        <v>49</v>
      </c>
      <c r="C10103" s="144" t="s">
        <v>2553</v>
      </c>
      <c r="D10103" s="145">
        <v>560</v>
      </c>
      <c r="E10103" s="147">
        <v>43726</v>
      </c>
    </row>
    <row r="10104" spans="1:5" s="7" customFormat="1">
      <c r="A10104" s="7" t="s">
        <v>49</v>
      </c>
      <c r="C10104" s="144" t="s">
        <v>2555</v>
      </c>
      <c r="D10104" s="145">
        <v>1000</v>
      </c>
      <c r="E10104" s="147">
        <v>43726</v>
      </c>
    </row>
    <row r="10105" spans="1:5" s="7" customFormat="1">
      <c r="A10105" s="7" t="s">
        <v>49</v>
      </c>
      <c r="C10105" s="144" t="s">
        <v>2557</v>
      </c>
      <c r="D10105" s="145">
        <v>360</v>
      </c>
      <c r="E10105" s="147">
        <v>43726</v>
      </c>
    </row>
    <row r="10106" spans="1:5" s="7" customFormat="1">
      <c r="A10106" s="7" t="s">
        <v>49</v>
      </c>
      <c r="C10106" s="144" t="s">
        <v>2559</v>
      </c>
      <c r="D10106" s="145">
        <v>986</v>
      </c>
      <c r="E10106" s="147">
        <v>43726</v>
      </c>
    </row>
    <row r="10107" spans="1:5" s="7" customFormat="1">
      <c r="A10107" s="7" t="s">
        <v>49</v>
      </c>
      <c r="C10107" s="144" t="s">
        <v>2561</v>
      </c>
      <c r="D10107" s="145">
        <v>1835</v>
      </c>
      <c r="E10107" s="147">
        <v>43726</v>
      </c>
    </row>
    <row r="10108" spans="1:5" s="7" customFormat="1">
      <c r="A10108" s="7" t="s">
        <v>49</v>
      </c>
      <c r="C10108" s="144" t="s">
        <v>5002</v>
      </c>
      <c r="D10108" s="145">
        <v>0</v>
      </c>
      <c r="E10108" s="147">
        <v>43726</v>
      </c>
    </row>
    <row r="10109" spans="1:5" s="7" customFormat="1">
      <c r="A10109" s="7" t="s">
        <v>49</v>
      </c>
      <c r="C10109" s="144" t="s">
        <v>7523</v>
      </c>
      <c r="D10109" s="145">
        <v>367</v>
      </c>
      <c r="E10109" s="147">
        <v>43726</v>
      </c>
    </row>
    <row r="10110" spans="1:5" s="7" customFormat="1">
      <c r="A10110" s="7" t="s">
        <v>49</v>
      </c>
      <c r="C10110" s="144" t="s">
        <v>2563</v>
      </c>
      <c r="D10110" s="145">
        <v>142</v>
      </c>
      <c r="E10110" s="147">
        <v>43726</v>
      </c>
    </row>
    <row r="10111" spans="1:5" s="7" customFormat="1">
      <c r="A10111" s="7" t="s">
        <v>49</v>
      </c>
      <c r="C10111" s="144" t="s">
        <v>2567</v>
      </c>
      <c r="D10111" s="145">
        <v>1444</v>
      </c>
      <c r="E10111" s="147">
        <v>43726</v>
      </c>
    </row>
    <row r="10112" spans="1:5" s="7" customFormat="1">
      <c r="A10112" s="7" t="s">
        <v>49</v>
      </c>
      <c r="C10112" s="144" t="s">
        <v>2570</v>
      </c>
      <c r="D10112" s="145">
        <v>642</v>
      </c>
      <c r="E10112" s="147">
        <v>43726</v>
      </c>
    </row>
    <row r="10113" spans="1:5" s="7" customFormat="1">
      <c r="A10113" s="7" t="s">
        <v>49</v>
      </c>
      <c r="C10113" s="144" t="s">
        <v>2573</v>
      </c>
      <c r="D10113" s="145">
        <v>858</v>
      </c>
      <c r="E10113" s="147">
        <v>43726</v>
      </c>
    </row>
    <row r="10114" spans="1:5" s="7" customFormat="1">
      <c r="A10114" s="7" t="s">
        <v>49</v>
      </c>
      <c r="C10114" s="144" t="s">
        <v>2576</v>
      </c>
      <c r="D10114" s="145">
        <v>708</v>
      </c>
      <c r="E10114" s="147">
        <v>43726</v>
      </c>
    </row>
    <row r="10115" spans="1:5" s="7" customFormat="1">
      <c r="A10115" s="7" t="s">
        <v>49</v>
      </c>
      <c r="C10115" s="144" t="s">
        <v>2579</v>
      </c>
      <c r="D10115" s="145">
        <v>23</v>
      </c>
      <c r="E10115" s="147">
        <v>43726</v>
      </c>
    </row>
    <row r="10116" spans="1:5" s="7" customFormat="1">
      <c r="A10116" s="7" t="s">
        <v>49</v>
      </c>
      <c r="C10116" s="144" t="s">
        <v>2581</v>
      </c>
      <c r="D10116" s="145">
        <v>146</v>
      </c>
      <c r="E10116" s="147">
        <v>43726</v>
      </c>
    </row>
    <row r="10117" spans="1:5" s="7" customFormat="1">
      <c r="A10117" s="7" t="s">
        <v>49</v>
      </c>
      <c r="C10117" s="144" t="s">
        <v>2584</v>
      </c>
      <c r="D10117" s="145">
        <v>358</v>
      </c>
      <c r="E10117" s="147">
        <v>43726</v>
      </c>
    </row>
    <row r="10118" spans="1:5" s="7" customFormat="1">
      <c r="A10118" s="7" t="s">
        <v>49</v>
      </c>
      <c r="C10118" s="144" t="s">
        <v>2587</v>
      </c>
      <c r="D10118" s="145">
        <v>133</v>
      </c>
      <c r="E10118" s="147">
        <v>43726</v>
      </c>
    </row>
    <row r="10119" spans="1:5" s="7" customFormat="1">
      <c r="A10119" s="7" t="s">
        <v>49</v>
      </c>
      <c r="C10119" s="144" t="s">
        <v>2590</v>
      </c>
      <c r="D10119" s="145">
        <v>270</v>
      </c>
      <c r="E10119" s="147">
        <v>43726</v>
      </c>
    </row>
    <row r="10120" spans="1:5" s="7" customFormat="1">
      <c r="A10120" s="7" t="s">
        <v>49</v>
      </c>
      <c r="C10120" s="144" t="s">
        <v>2593</v>
      </c>
      <c r="D10120" s="145">
        <v>2493</v>
      </c>
      <c r="E10120" s="147">
        <v>43726</v>
      </c>
    </row>
    <row r="10121" spans="1:5" s="7" customFormat="1">
      <c r="A10121" s="7" t="s">
        <v>49</v>
      </c>
      <c r="C10121" s="144" t="s">
        <v>2596</v>
      </c>
      <c r="D10121" s="145">
        <v>1729</v>
      </c>
      <c r="E10121" s="147">
        <v>43726</v>
      </c>
    </row>
    <row r="10122" spans="1:5" s="7" customFormat="1">
      <c r="A10122" s="7" t="s">
        <v>49</v>
      </c>
      <c r="C10122" s="144" t="s">
        <v>2599</v>
      </c>
      <c r="D10122" s="145">
        <v>2193</v>
      </c>
      <c r="E10122" s="147">
        <v>43726</v>
      </c>
    </row>
    <row r="10123" spans="1:5" s="7" customFormat="1">
      <c r="A10123" s="7" t="s">
        <v>49</v>
      </c>
      <c r="C10123" s="144" t="s">
        <v>2602</v>
      </c>
      <c r="D10123" s="145">
        <v>4402</v>
      </c>
      <c r="E10123" s="147">
        <v>43726</v>
      </c>
    </row>
    <row r="10124" spans="1:5" s="7" customFormat="1">
      <c r="A10124" s="7" t="s">
        <v>49</v>
      </c>
      <c r="C10124" s="144" t="s">
        <v>2605</v>
      </c>
      <c r="D10124" s="145">
        <v>454</v>
      </c>
      <c r="E10124" s="147">
        <v>43726</v>
      </c>
    </row>
    <row r="10125" spans="1:5" s="7" customFormat="1">
      <c r="A10125" s="7" t="s">
        <v>49</v>
      </c>
      <c r="C10125" s="144" t="s">
        <v>7556</v>
      </c>
      <c r="D10125" s="145">
        <v>54</v>
      </c>
      <c r="E10125" s="147">
        <v>43726</v>
      </c>
    </row>
    <row r="10126" spans="1:5" s="7" customFormat="1">
      <c r="A10126" s="7" t="s">
        <v>49</v>
      </c>
      <c r="C10126" s="144" t="s">
        <v>2608</v>
      </c>
      <c r="D10126" s="145">
        <v>462</v>
      </c>
      <c r="E10126" s="147">
        <v>43726</v>
      </c>
    </row>
    <row r="10127" spans="1:5" s="7" customFormat="1">
      <c r="A10127" s="7" t="s">
        <v>49</v>
      </c>
      <c r="C10127" s="144" t="s">
        <v>2611</v>
      </c>
      <c r="D10127" s="145">
        <v>312</v>
      </c>
      <c r="E10127" s="147">
        <v>43726</v>
      </c>
    </row>
    <row r="10128" spans="1:5" s="7" customFormat="1">
      <c r="A10128" s="7" t="s">
        <v>49</v>
      </c>
      <c r="C10128" s="144" t="s">
        <v>7561</v>
      </c>
      <c r="D10128" s="145">
        <v>0</v>
      </c>
      <c r="E10128" s="147">
        <v>43726</v>
      </c>
    </row>
    <row r="10129" spans="1:5" s="7" customFormat="1">
      <c r="A10129" s="7" t="s">
        <v>49</v>
      </c>
      <c r="C10129" s="144" t="s">
        <v>2614</v>
      </c>
      <c r="D10129" s="145">
        <v>1</v>
      </c>
      <c r="E10129" s="147">
        <v>43726</v>
      </c>
    </row>
    <row r="10130" spans="1:5" s="7" customFormat="1">
      <c r="A10130" s="7" t="s">
        <v>49</v>
      </c>
      <c r="C10130" s="144" t="s">
        <v>7565</v>
      </c>
      <c r="D10130" s="145">
        <v>0</v>
      </c>
      <c r="E10130" s="147">
        <v>43726</v>
      </c>
    </row>
    <row r="10131" spans="1:5" s="7" customFormat="1">
      <c r="A10131" s="7" t="s">
        <v>49</v>
      </c>
      <c r="C10131" s="144" t="s">
        <v>2617</v>
      </c>
      <c r="D10131" s="145">
        <v>37</v>
      </c>
      <c r="E10131" s="147">
        <v>43726</v>
      </c>
    </row>
    <row r="10132" spans="1:5" s="7" customFormat="1">
      <c r="A10132" s="7" t="s">
        <v>49</v>
      </c>
      <c r="C10132" s="144" t="s">
        <v>2620</v>
      </c>
      <c r="D10132" s="145">
        <v>0</v>
      </c>
      <c r="E10132" s="147">
        <v>43726</v>
      </c>
    </row>
    <row r="10133" spans="1:5" s="7" customFormat="1">
      <c r="A10133" s="7" t="s">
        <v>49</v>
      </c>
      <c r="C10133" s="144" t="s">
        <v>2623</v>
      </c>
      <c r="D10133" s="145">
        <v>97</v>
      </c>
      <c r="E10133" s="147">
        <v>43726</v>
      </c>
    </row>
    <row r="10134" spans="1:5" s="7" customFormat="1">
      <c r="A10134" s="7" t="s">
        <v>49</v>
      </c>
      <c r="C10134" s="144" t="s">
        <v>2626</v>
      </c>
      <c r="D10134" s="145">
        <v>1</v>
      </c>
      <c r="E10134" s="147">
        <v>43726</v>
      </c>
    </row>
    <row r="10135" spans="1:5" s="7" customFormat="1">
      <c r="A10135" s="7" t="s">
        <v>49</v>
      </c>
      <c r="C10135" s="144" t="s">
        <v>2629</v>
      </c>
      <c r="D10135" s="145">
        <v>339</v>
      </c>
      <c r="E10135" s="147">
        <v>43726</v>
      </c>
    </row>
    <row r="10136" spans="1:5" s="7" customFormat="1">
      <c r="A10136" s="7" t="s">
        <v>49</v>
      </c>
      <c r="C10136" s="144" t="s">
        <v>7577</v>
      </c>
      <c r="D10136" s="145">
        <v>0</v>
      </c>
      <c r="E10136" s="147">
        <v>43726</v>
      </c>
    </row>
    <row r="10137" spans="1:5" s="7" customFormat="1">
      <c r="A10137" s="7" t="s">
        <v>49</v>
      </c>
      <c r="C10137" s="144" t="s">
        <v>3816</v>
      </c>
      <c r="D10137" s="145">
        <v>159</v>
      </c>
      <c r="E10137" s="147">
        <v>43726</v>
      </c>
    </row>
    <row r="10138" spans="1:5" s="7" customFormat="1">
      <c r="A10138" s="7" t="s">
        <v>49</v>
      </c>
      <c r="C10138" s="144" t="s">
        <v>3817</v>
      </c>
      <c r="D10138" s="145">
        <v>110</v>
      </c>
      <c r="E10138" s="147">
        <v>43726</v>
      </c>
    </row>
    <row r="10139" spans="1:5" s="7" customFormat="1">
      <c r="A10139" s="7" t="s">
        <v>49</v>
      </c>
      <c r="C10139" s="144" t="s">
        <v>3818</v>
      </c>
      <c r="D10139" s="145">
        <v>72</v>
      </c>
      <c r="E10139" s="147">
        <v>43726</v>
      </c>
    </row>
    <row r="10140" spans="1:5" s="7" customFormat="1">
      <c r="A10140" s="7" t="s">
        <v>49</v>
      </c>
      <c r="C10140" s="144" t="s">
        <v>3819</v>
      </c>
      <c r="D10140" s="145">
        <v>177</v>
      </c>
      <c r="E10140" s="147">
        <v>43726</v>
      </c>
    </row>
    <row r="10141" spans="1:5" s="7" customFormat="1">
      <c r="A10141" s="7" t="s">
        <v>49</v>
      </c>
      <c r="C10141" s="144" t="s">
        <v>3820</v>
      </c>
      <c r="D10141" s="145">
        <v>215</v>
      </c>
      <c r="E10141" s="147">
        <v>43726</v>
      </c>
    </row>
    <row r="10142" spans="1:5" s="7" customFormat="1">
      <c r="A10142" s="7" t="s">
        <v>49</v>
      </c>
      <c r="C10142" s="144" t="s">
        <v>2632</v>
      </c>
      <c r="D10142" s="145">
        <v>1107</v>
      </c>
      <c r="E10142" s="147">
        <v>43726</v>
      </c>
    </row>
    <row r="10143" spans="1:5" s="7" customFormat="1">
      <c r="A10143" s="7" t="s">
        <v>49</v>
      </c>
      <c r="C10143" s="144" t="s">
        <v>2635</v>
      </c>
      <c r="D10143" s="145">
        <v>913</v>
      </c>
      <c r="E10143" s="147">
        <v>43726</v>
      </c>
    </row>
    <row r="10144" spans="1:5" s="7" customFormat="1">
      <c r="A10144" s="7" t="s">
        <v>49</v>
      </c>
      <c r="C10144" s="144" t="s">
        <v>2638</v>
      </c>
      <c r="D10144" s="145">
        <v>3490</v>
      </c>
      <c r="E10144" s="147">
        <v>43726</v>
      </c>
    </row>
    <row r="10145" spans="1:5" s="7" customFormat="1">
      <c r="A10145" s="7" t="s">
        <v>49</v>
      </c>
      <c r="C10145" s="144" t="s">
        <v>7590</v>
      </c>
      <c r="D10145" s="145">
        <v>0</v>
      </c>
      <c r="E10145" s="147">
        <v>43726</v>
      </c>
    </row>
    <row r="10146" spans="1:5" s="7" customFormat="1">
      <c r="A10146" s="7" t="s">
        <v>49</v>
      </c>
      <c r="C10146" s="144" t="s">
        <v>7592</v>
      </c>
      <c r="D10146" s="145">
        <v>0</v>
      </c>
      <c r="E10146" s="147">
        <v>43726</v>
      </c>
    </row>
    <row r="10147" spans="1:5" s="7" customFormat="1">
      <c r="A10147" s="7" t="s">
        <v>49</v>
      </c>
      <c r="C10147" s="144" t="s">
        <v>7594</v>
      </c>
      <c r="D10147" s="145">
        <v>0</v>
      </c>
      <c r="E10147" s="147">
        <v>43726</v>
      </c>
    </row>
    <row r="10148" spans="1:5" s="7" customFormat="1">
      <c r="A10148" s="7" t="s">
        <v>49</v>
      </c>
      <c r="C10148" s="144" t="s">
        <v>2641</v>
      </c>
      <c r="D10148" s="145">
        <v>690</v>
      </c>
      <c r="E10148" s="147">
        <v>43726</v>
      </c>
    </row>
    <row r="10149" spans="1:5" s="7" customFormat="1">
      <c r="A10149" s="7" t="s">
        <v>49</v>
      </c>
      <c r="C10149" s="144" t="s">
        <v>2644</v>
      </c>
      <c r="D10149" s="145">
        <v>599</v>
      </c>
      <c r="E10149" s="147">
        <v>43726</v>
      </c>
    </row>
    <row r="10150" spans="1:5" s="7" customFormat="1">
      <c r="A10150" s="7" t="s">
        <v>49</v>
      </c>
      <c r="C10150" s="144" t="s">
        <v>2647</v>
      </c>
      <c r="D10150" s="145">
        <v>662</v>
      </c>
      <c r="E10150" s="147">
        <v>43726</v>
      </c>
    </row>
    <row r="10151" spans="1:5" s="7" customFormat="1">
      <c r="A10151" s="7" t="s">
        <v>49</v>
      </c>
      <c r="C10151" s="144" t="s">
        <v>2650</v>
      </c>
      <c r="D10151" s="145">
        <v>714</v>
      </c>
      <c r="E10151" s="147">
        <v>43726</v>
      </c>
    </row>
    <row r="10152" spans="1:5" s="7" customFormat="1">
      <c r="A10152" s="7" t="s">
        <v>49</v>
      </c>
      <c r="C10152" s="144" t="s">
        <v>2653</v>
      </c>
      <c r="D10152" s="145">
        <v>122</v>
      </c>
      <c r="E10152" s="147">
        <v>43726</v>
      </c>
    </row>
    <row r="10153" spans="1:5" s="7" customFormat="1">
      <c r="A10153" s="7" t="s">
        <v>49</v>
      </c>
      <c r="C10153" s="144" t="s">
        <v>7606</v>
      </c>
      <c r="D10153" s="145">
        <v>15</v>
      </c>
      <c r="E10153" s="147">
        <v>43726</v>
      </c>
    </row>
    <row r="10154" spans="1:5" s="7" customFormat="1">
      <c r="A10154" s="7" t="s">
        <v>49</v>
      </c>
      <c r="C10154" s="144" t="s">
        <v>2656</v>
      </c>
      <c r="D10154" s="145">
        <v>151</v>
      </c>
      <c r="E10154" s="147">
        <v>43726</v>
      </c>
    </row>
    <row r="10155" spans="1:5" s="7" customFormat="1">
      <c r="A10155" s="7" t="s">
        <v>49</v>
      </c>
      <c r="C10155" s="144" t="s">
        <v>2659</v>
      </c>
      <c r="D10155" s="145">
        <v>367</v>
      </c>
      <c r="E10155" s="147">
        <v>43726</v>
      </c>
    </row>
    <row r="10156" spans="1:5" s="7" customFormat="1">
      <c r="A10156" s="7" t="s">
        <v>49</v>
      </c>
      <c r="C10156" s="144" t="s">
        <v>3821</v>
      </c>
      <c r="D10156" s="145">
        <v>76</v>
      </c>
      <c r="E10156" s="147">
        <v>43726</v>
      </c>
    </row>
    <row r="10157" spans="1:5" s="7" customFormat="1">
      <c r="A10157" s="7" t="s">
        <v>49</v>
      </c>
      <c r="C10157" s="144" t="s">
        <v>3822</v>
      </c>
      <c r="D10157" s="145">
        <v>84</v>
      </c>
      <c r="E10157" s="147">
        <v>43726</v>
      </c>
    </row>
    <row r="10158" spans="1:5" s="7" customFormat="1">
      <c r="A10158" s="7" t="s">
        <v>49</v>
      </c>
      <c r="C10158" s="144" t="s">
        <v>2662</v>
      </c>
      <c r="D10158" s="145">
        <v>91</v>
      </c>
      <c r="E10158" s="147">
        <v>43726</v>
      </c>
    </row>
    <row r="10159" spans="1:5" s="7" customFormat="1">
      <c r="A10159" s="7" t="s">
        <v>49</v>
      </c>
      <c r="C10159" s="144" t="s">
        <v>2665</v>
      </c>
      <c r="D10159" s="145">
        <v>1311</v>
      </c>
      <c r="E10159" s="147">
        <v>43726</v>
      </c>
    </row>
    <row r="10160" spans="1:5" s="7" customFormat="1">
      <c r="A10160" s="7" t="s">
        <v>49</v>
      </c>
      <c r="C10160" s="144" t="s">
        <v>2668</v>
      </c>
      <c r="D10160" s="145">
        <v>1166</v>
      </c>
      <c r="E10160" s="147">
        <v>43726</v>
      </c>
    </row>
    <row r="10161" spans="1:5" s="7" customFormat="1">
      <c r="A10161" s="7" t="s">
        <v>49</v>
      </c>
      <c r="C10161" s="144" t="s">
        <v>2671</v>
      </c>
      <c r="D10161" s="145">
        <v>1190</v>
      </c>
      <c r="E10161" s="147">
        <v>43726</v>
      </c>
    </row>
    <row r="10162" spans="1:5" s="7" customFormat="1">
      <c r="A10162" s="7" t="s">
        <v>49</v>
      </c>
      <c r="C10162" s="144" t="s">
        <v>2674</v>
      </c>
      <c r="D10162" s="145">
        <v>14</v>
      </c>
      <c r="E10162" s="147">
        <v>43726</v>
      </c>
    </row>
    <row r="10163" spans="1:5" s="7" customFormat="1">
      <c r="A10163" s="7" t="s">
        <v>49</v>
      </c>
      <c r="C10163" s="144" t="s">
        <v>2677</v>
      </c>
      <c r="D10163" s="145">
        <v>722</v>
      </c>
      <c r="E10163" s="147">
        <v>43726</v>
      </c>
    </row>
    <row r="10164" spans="1:5" s="7" customFormat="1">
      <c r="A10164" s="7" t="s">
        <v>49</v>
      </c>
      <c r="C10164" s="144" t="s">
        <v>2680</v>
      </c>
      <c r="D10164" s="145">
        <v>81</v>
      </c>
      <c r="E10164" s="147">
        <v>43726</v>
      </c>
    </row>
    <row r="10165" spans="1:5" s="7" customFormat="1">
      <c r="A10165" s="7" t="s">
        <v>49</v>
      </c>
      <c r="C10165" s="144" t="s">
        <v>2683</v>
      </c>
      <c r="D10165" s="145">
        <v>609</v>
      </c>
      <c r="E10165" s="147">
        <v>43726</v>
      </c>
    </row>
    <row r="10166" spans="1:5" s="7" customFormat="1">
      <c r="A10166" s="7" t="s">
        <v>49</v>
      </c>
      <c r="C10166" s="144" t="s">
        <v>2686</v>
      </c>
      <c r="D10166" s="145">
        <v>1609</v>
      </c>
      <c r="E10166" s="147">
        <v>43726</v>
      </c>
    </row>
    <row r="10167" spans="1:5" s="7" customFormat="1">
      <c r="A10167" s="7" t="s">
        <v>49</v>
      </c>
      <c r="C10167" s="144" t="s">
        <v>2689</v>
      </c>
      <c r="D10167" s="145">
        <v>1427</v>
      </c>
      <c r="E10167" s="147">
        <v>43726</v>
      </c>
    </row>
    <row r="10168" spans="1:5" s="7" customFormat="1">
      <c r="A10168" s="7" t="s">
        <v>49</v>
      </c>
      <c r="C10168" s="144" t="s">
        <v>3823</v>
      </c>
      <c r="D10168" s="145">
        <v>29</v>
      </c>
      <c r="E10168" s="147">
        <v>43726</v>
      </c>
    </row>
    <row r="10169" spans="1:5" s="7" customFormat="1">
      <c r="A10169" s="7" t="s">
        <v>49</v>
      </c>
      <c r="C10169" s="144" t="s">
        <v>7634</v>
      </c>
      <c r="D10169" s="145">
        <v>0</v>
      </c>
      <c r="E10169" s="147">
        <v>43726</v>
      </c>
    </row>
    <row r="10170" spans="1:5" s="7" customFormat="1">
      <c r="A10170" s="7" t="s">
        <v>49</v>
      </c>
      <c r="C10170" s="144" t="s">
        <v>9251</v>
      </c>
      <c r="D10170" s="145">
        <v>0</v>
      </c>
      <c r="E10170" s="147">
        <v>43726</v>
      </c>
    </row>
    <row r="10171" spans="1:5" s="7" customFormat="1">
      <c r="A10171" s="7" t="s">
        <v>49</v>
      </c>
      <c r="C10171" s="144" t="s">
        <v>2692</v>
      </c>
      <c r="D10171" s="145">
        <v>964</v>
      </c>
      <c r="E10171" s="147">
        <v>43726</v>
      </c>
    </row>
    <row r="10172" spans="1:5" s="7" customFormat="1">
      <c r="A10172" s="7" t="s">
        <v>49</v>
      </c>
      <c r="C10172" s="144" t="s">
        <v>2695</v>
      </c>
      <c r="D10172" s="145">
        <v>77</v>
      </c>
      <c r="E10172" s="147">
        <v>43726</v>
      </c>
    </row>
    <row r="10173" spans="1:5" s="7" customFormat="1">
      <c r="A10173" s="7" t="s">
        <v>49</v>
      </c>
      <c r="C10173" s="144" t="s">
        <v>2698</v>
      </c>
      <c r="D10173" s="145">
        <v>390</v>
      </c>
      <c r="E10173" s="147">
        <v>43726</v>
      </c>
    </row>
    <row r="10174" spans="1:5" s="7" customFormat="1">
      <c r="A10174" s="7" t="s">
        <v>49</v>
      </c>
      <c r="C10174" s="144" t="s">
        <v>2701</v>
      </c>
      <c r="D10174" s="145">
        <v>134</v>
      </c>
      <c r="E10174" s="147">
        <v>43726</v>
      </c>
    </row>
    <row r="10175" spans="1:5" s="7" customFormat="1">
      <c r="A10175" s="7" t="s">
        <v>49</v>
      </c>
      <c r="C10175" s="144" t="s">
        <v>2704</v>
      </c>
      <c r="D10175" s="145">
        <v>198</v>
      </c>
      <c r="E10175" s="147">
        <v>43726</v>
      </c>
    </row>
    <row r="10176" spans="1:5" s="7" customFormat="1">
      <c r="A10176" s="7" t="s">
        <v>49</v>
      </c>
      <c r="C10176" s="144" t="s">
        <v>3824</v>
      </c>
      <c r="D10176" s="145">
        <v>66</v>
      </c>
      <c r="E10176" s="147">
        <v>43726</v>
      </c>
    </row>
    <row r="10177" spans="1:5" s="7" customFormat="1">
      <c r="A10177" s="7" t="s">
        <v>49</v>
      </c>
      <c r="C10177" s="144" t="s">
        <v>3825</v>
      </c>
      <c r="D10177" s="145">
        <v>780</v>
      </c>
      <c r="E10177" s="147">
        <v>43726</v>
      </c>
    </row>
    <row r="10178" spans="1:5" s="7" customFormat="1">
      <c r="A10178" s="7" t="s">
        <v>49</v>
      </c>
      <c r="C10178" s="144" t="s">
        <v>5922</v>
      </c>
      <c r="D10178" s="145">
        <v>0</v>
      </c>
      <c r="E10178" s="147">
        <v>43726</v>
      </c>
    </row>
    <row r="10179" spans="1:5" s="7" customFormat="1">
      <c r="A10179" s="7" t="s">
        <v>49</v>
      </c>
      <c r="C10179" s="144" t="s">
        <v>5925</v>
      </c>
      <c r="D10179" s="145">
        <v>0</v>
      </c>
      <c r="E10179" s="147">
        <v>43726</v>
      </c>
    </row>
    <row r="10180" spans="1:5" s="7" customFormat="1">
      <c r="A10180" s="7" t="s">
        <v>49</v>
      </c>
      <c r="C10180" s="144" t="s">
        <v>9033</v>
      </c>
      <c r="D10180" s="145">
        <v>10</v>
      </c>
      <c r="E10180" s="147">
        <v>43726</v>
      </c>
    </row>
    <row r="10181" spans="1:5" s="7" customFormat="1">
      <c r="A10181" s="7" t="s">
        <v>49</v>
      </c>
      <c r="C10181" s="144" t="s">
        <v>9049</v>
      </c>
      <c r="D10181" s="145">
        <v>18</v>
      </c>
      <c r="E10181" s="147">
        <v>43726</v>
      </c>
    </row>
    <row r="10182" spans="1:5" s="7" customFormat="1">
      <c r="A10182" s="7" t="s">
        <v>49</v>
      </c>
      <c r="C10182" s="144" t="s">
        <v>9051</v>
      </c>
      <c r="D10182" s="145">
        <v>14</v>
      </c>
      <c r="E10182" s="147">
        <v>43726</v>
      </c>
    </row>
    <row r="10183" spans="1:5" s="7" customFormat="1">
      <c r="A10183" s="7" t="s">
        <v>49</v>
      </c>
      <c r="C10183" s="144" t="s">
        <v>9053</v>
      </c>
      <c r="D10183" s="145">
        <v>15</v>
      </c>
      <c r="E10183" s="147">
        <v>43726</v>
      </c>
    </row>
    <row r="10184" spans="1:5" s="7" customFormat="1">
      <c r="A10184" s="7" t="s">
        <v>49</v>
      </c>
      <c r="C10184" s="144" t="s">
        <v>9055</v>
      </c>
      <c r="D10184" s="145">
        <v>15</v>
      </c>
      <c r="E10184" s="147">
        <v>43726</v>
      </c>
    </row>
    <row r="10185" spans="1:5" s="7" customFormat="1">
      <c r="A10185" s="7" t="s">
        <v>49</v>
      </c>
      <c r="C10185" s="144" t="s">
        <v>9057</v>
      </c>
      <c r="D10185" s="145">
        <v>15</v>
      </c>
      <c r="E10185" s="147">
        <v>43726</v>
      </c>
    </row>
    <row r="10186" spans="1:5" s="7" customFormat="1">
      <c r="A10186" s="7" t="s">
        <v>49</v>
      </c>
      <c r="C10186" s="144" t="s">
        <v>9059</v>
      </c>
      <c r="D10186" s="145">
        <v>10</v>
      </c>
      <c r="E10186" s="147">
        <v>43726</v>
      </c>
    </row>
    <row r="10187" spans="1:5" s="7" customFormat="1">
      <c r="A10187" s="7" t="s">
        <v>49</v>
      </c>
      <c r="C10187" s="144" t="s">
        <v>9064</v>
      </c>
      <c r="D10187" s="145">
        <v>7</v>
      </c>
      <c r="E10187" s="147">
        <v>43726</v>
      </c>
    </row>
    <row r="10188" spans="1:5" s="7" customFormat="1">
      <c r="A10188" s="7" t="s">
        <v>49</v>
      </c>
      <c r="C10188" s="144" t="s">
        <v>9066</v>
      </c>
      <c r="D10188" s="145">
        <v>18</v>
      </c>
      <c r="E10188" s="147">
        <v>43726</v>
      </c>
    </row>
    <row r="10189" spans="1:5" s="7" customFormat="1">
      <c r="A10189" s="7" t="s">
        <v>49</v>
      </c>
      <c r="C10189" s="144" t="s">
        <v>9068</v>
      </c>
      <c r="D10189" s="145">
        <v>1</v>
      </c>
      <c r="E10189" s="147">
        <v>43726</v>
      </c>
    </row>
    <row r="10190" spans="1:5" s="7" customFormat="1">
      <c r="A10190" s="7" t="s">
        <v>49</v>
      </c>
      <c r="C10190" s="144" t="s">
        <v>9070</v>
      </c>
      <c r="D10190" s="145">
        <v>9</v>
      </c>
      <c r="E10190" s="147">
        <v>43726</v>
      </c>
    </row>
    <row r="10191" spans="1:5" s="7" customFormat="1">
      <c r="A10191" s="7" t="s">
        <v>49</v>
      </c>
      <c r="C10191" s="144" t="s">
        <v>9072</v>
      </c>
      <c r="D10191" s="145">
        <v>0</v>
      </c>
      <c r="E10191" s="147">
        <v>43726</v>
      </c>
    </row>
    <row r="10192" spans="1:5" s="7" customFormat="1">
      <c r="A10192" s="7" t="s">
        <v>49</v>
      </c>
      <c r="C10192" s="144" t="s">
        <v>9074</v>
      </c>
      <c r="D10192" s="145">
        <v>3</v>
      </c>
      <c r="E10192" s="147">
        <v>43726</v>
      </c>
    </row>
    <row r="10193" spans="1:5" s="7" customFormat="1">
      <c r="A10193" s="7" t="s">
        <v>49</v>
      </c>
      <c r="C10193" s="144" t="s">
        <v>9076</v>
      </c>
      <c r="D10193" s="145">
        <v>0</v>
      </c>
      <c r="E10193" s="147">
        <v>43726</v>
      </c>
    </row>
    <row r="10194" spans="1:5" s="7" customFormat="1">
      <c r="A10194" s="7" t="s">
        <v>49</v>
      </c>
      <c r="C10194" s="144" t="s">
        <v>9078</v>
      </c>
      <c r="D10194" s="145">
        <v>10</v>
      </c>
      <c r="E10194" s="147">
        <v>43726</v>
      </c>
    </row>
    <row r="10195" spans="1:5" s="7" customFormat="1">
      <c r="A10195" s="7" t="s">
        <v>49</v>
      </c>
      <c r="C10195" s="144" t="s">
        <v>9035</v>
      </c>
      <c r="D10195" s="145">
        <v>15</v>
      </c>
      <c r="E10195" s="147">
        <v>43726</v>
      </c>
    </row>
    <row r="10196" spans="1:5" s="7" customFormat="1">
      <c r="A10196" s="7" t="s">
        <v>49</v>
      </c>
      <c r="C10196" s="144" t="s">
        <v>9080</v>
      </c>
      <c r="D10196" s="145">
        <v>14</v>
      </c>
      <c r="E10196" s="147">
        <v>43726</v>
      </c>
    </row>
    <row r="10197" spans="1:5" s="7" customFormat="1">
      <c r="A10197" s="7" t="s">
        <v>49</v>
      </c>
      <c r="C10197" s="144" t="s">
        <v>9082</v>
      </c>
      <c r="D10197" s="145">
        <v>8</v>
      </c>
      <c r="E10197" s="147">
        <v>43726</v>
      </c>
    </row>
    <row r="10198" spans="1:5" s="7" customFormat="1">
      <c r="A10198" s="7" t="s">
        <v>49</v>
      </c>
      <c r="C10198" s="144" t="s">
        <v>9084</v>
      </c>
      <c r="D10198" s="145">
        <v>20</v>
      </c>
      <c r="E10198" s="147">
        <v>43726</v>
      </c>
    </row>
    <row r="10199" spans="1:5" s="7" customFormat="1">
      <c r="A10199" s="7" t="s">
        <v>49</v>
      </c>
      <c r="C10199" s="144" t="s">
        <v>9088</v>
      </c>
      <c r="D10199" s="145">
        <v>4</v>
      </c>
      <c r="E10199" s="147">
        <v>43726</v>
      </c>
    </row>
    <row r="10200" spans="1:5" s="7" customFormat="1">
      <c r="A10200" s="7" t="s">
        <v>49</v>
      </c>
      <c r="C10200" s="144" t="s">
        <v>9092</v>
      </c>
      <c r="D10200" s="145">
        <v>5</v>
      </c>
      <c r="E10200" s="147">
        <v>43726</v>
      </c>
    </row>
    <row r="10201" spans="1:5" s="7" customFormat="1">
      <c r="A10201" s="7" t="s">
        <v>49</v>
      </c>
      <c r="C10201" s="144" t="s">
        <v>9094</v>
      </c>
      <c r="D10201" s="145">
        <v>8</v>
      </c>
      <c r="E10201" s="147">
        <v>43726</v>
      </c>
    </row>
    <row r="10202" spans="1:5" s="7" customFormat="1">
      <c r="A10202" s="7" t="s">
        <v>49</v>
      </c>
      <c r="C10202" s="144" t="s">
        <v>9043</v>
      </c>
      <c r="D10202" s="145">
        <v>13</v>
      </c>
      <c r="E10202" s="147">
        <v>43726</v>
      </c>
    </row>
    <row r="10203" spans="1:5" s="7" customFormat="1">
      <c r="A10203" s="7" t="s">
        <v>49</v>
      </c>
      <c r="C10203" s="144" t="s">
        <v>9045</v>
      </c>
      <c r="D10203" s="145">
        <v>72</v>
      </c>
      <c r="E10203" s="147">
        <v>43726</v>
      </c>
    </row>
    <row r="10204" spans="1:5" s="7" customFormat="1">
      <c r="A10204" s="7" t="s">
        <v>49</v>
      </c>
      <c r="C10204" s="144" t="s">
        <v>8101</v>
      </c>
      <c r="D10204" s="145">
        <v>20</v>
      </c>
      <c r="E10204" s="147">
        <v>43726</v>
      </c>
    </row>
    <row r="10205" spans="1:5" s="7" customFormat="1">
      <c r="A10205" s="7" t="s">
        <v>49</v>
      </c>
      <c r="C10205" s="144" t="s">
        <v>8084</v>
      </c>
      <c r="D10205" s="145">
        <v>3</v>
      </c>
      <c r="E10205" s="147">
        <v>43726</v>
      </c>
    </row>
    <row r="10206" spans="1:5" s="7" customFormat="1">
      <c r="A10206" s="7" t="s">
        <v>49</v>
      </c>
      <c r="C10206" s="144" t="s">
        <v>8105</v>
      </c>
      <c r="D10206" s="145">
        <v>156</v>
      </c>
      <c r="E10206" s="147">
        <v>43726</v>
      </c>
    </row>
    <row r="10207" spans="1:5" s="7" customFormat="1">
      <c r="A10207" s="7" t="s">
        <v>49</v>
      </c>
      <c r="C10207" s="144" t="s">
        <v>8086</v>
      </c>
      <c r="D10207" s="145">
        <v>15</v>
      </c>
      <c r="E10207" s="147">
        <v>43726</v>
      </c>
    </row>
    <row r="10208" spans="1:5" s="7" customFormat="1">
      <c r="A10208" s="7" t="s">
        <v>49</v>
      </c>
      <c r="C10208" s="144" t="s">
        <v>8113</v>
      </c>
      <c r="D10208" s="145">
        <v>0</v>
      </c>
      <c r="E10208" s="147">
        <v>43726</v>
      </c>
    </row>
    <row r="10209" spans="1:5" s="7" customFormat="1">
      <c r="A10209" s="7" t="s">
        <v>49</v>
      </c>
      <c r="C10209" s="144" t="s">
        <v>8088</v>
      </c>
      <c r="D10209" s="145">
        <v>0</v>
      </c>
      <c r="E10209" s="147">
        <v>43726</v>
      </c>
    </row>
    <row r="10210" spans="1:5" s="7" customFormat="1">
      <c r="A10210" s="7" t="s">
        <v>49</v>
      </c>
      <c r="C10210" s="144" t="s">
        <v>8115</v>
      </c>
      <c r="D10210" s="145">
        <v>17</v>
      </c>
      <c r="E10210" s="147">
        <v>43726</v>
      </c>
    </row>
    <row r="10211" spans="1:5" s="7" customFormat="1">
      <c r="A10211" s="7" t="s">
        <v>49</v>
      </c>
      <c r="C10211" s="144" t="s">
        <v>8117</v>
      </c>
      <c r="D10211" s="145">
        <v>0</v>
      </c>
      <c r="E10211" s="147">
        <v>43726</v>
      </c>
    </row>
    <row r="10212" spans="1:5" s="7" customFormat="1">
      <c r="A10212" s="7" t="s">
        <v>49</v>
      </c>
      <c r="C10212" s="144" t="s">
        <v>8119</v>
      </c>
      <c r="D10212" s="145">
        <v>7</v>
      </c>
      <c r="E10212" s="147">
        <v>43726</v>
      </c>
    </row>
    <row r="10213" spans="1:5" s="7" customFormat="1">
      <c r="A10213" s="7" t="s">
        <v>49</v>
      </c>
      <c r="C10213" s="144" t="s">
        <v>8121</v>
      </c>
      <c r="D10213" s="145">
        <v>11</v>
      </c>
      <c r="E10213" s="147">
        <v>43726</v>
      </c>
    </row>
    <row r="10214" spans="1:5" s="7" customFormat="1">
      <c r="A10214" s="7" t="s">
        <v>49</v>
      </c>
      <c r="C10214" s="144" t="s">
        <v>8123</v>
      </c>
      <c r="D10214" s="145">
        <v>0</v>
      </c>
      <c r="E10214" s="147">
        <v>43726</v>
      </c>
    </row>
    <row r="10215" spans="1:5" s="7" customFormat="1">
      <c r="A10215" s="7" t="s">
        <v>49</v>
      </c>
      <c r="C10215" s="144" t="s">
        <v>8127</v>
      </c>
      <c r="D10215" s="145">
        <v>4</v>
      </c>
      <c r="E10215" s="147">
        <v>43726</v>
      </c>
    </row>
    <row r="10216" spans="1:5" s="7" customFormat="1">
      <c r="A10216" s="7" t="s">
        <v>49</v>
      </c>
      <c r="C10216" s="144" t="s">
        <v>9252</v>
      </c>
      <c r="D10216" s="145">
        <v>0</v>
      </c>
      <c r="E10216" s="147">
        <v>43726</v>
      </c>
    </row>
    <row r="10217" spans="1:5" s="7" customFormat="1">
      <c r="A10217" s="7" t="s">
        <v>49</v>
      </c>
      <c r="C10217" s="144" t="s">
        <v>8129</v>
      </c>
      <c r="D10217" s="145">
        <v>124</v>
      </c>
      <c r="E10217" s="147">
        <v>43726</v>
      </c>
    </row>
    <row r="10218" spans="1:5" s="7" customFormat="1">
      <c r="A10218" s="7" t="s">
        <v>49</v>
      </c>
      <c r="C10218" s="144" t="s">
        <v>8090</v>
      </c>
      <c r="D10218" s="145">
        <v>121</v>
      </c>
      <c r="E10218" s="147">
        <v>43726</v>
      </c>
    </row>
    <row r="10219" spans="1:5" s="7" customFormat="1">
      <c r="A10219" s="7" t="s">
        <v>49</v>
      </c>
      <c r="C10219" s="144" t="s">
        <v>8092</v>
      </c>
      <c r="D10219" s="145">
        <v>24</v>
      </c>
      <c r="E10219" s="147">
        <v>43726</v>
      </c>
    </row>
    <row r="10220" spans="1:5" s="7" customFormat="1">
      <c r="A10220" s="7" t="s">
        <v>49</v>
      </c>
      <c r="C10220" s="144" t="s">
        <v>8204</v>
      </c>
      <c r="D10220" s="145">
        <v>10</v>
      </c>
      <c r="E10220" s="147">
        <v>43726</v>
      </c>
    </row>
    <row r="10221" spans="1:5" s="7" customFormat="1">
      <c r="A10221" s="7" t="s">
        <v>49</v>
      </c>
      <c r="C10221" s="144" t="s">
        <v>8138</v>
      </c>
      <c r="D10221" s="145">
        <v>4</v>
      </c>
      <c r="E10221" s="147">
        <v>43726</v>
      </c>
    </row>
    <row r="10222" spans="1:5" s="7" customFormat="1">
      <c r="A10222" s="7" t="s">
        <v>49</v>
      </c>
      <c r="C10222" s="144" t="s">
        <v>8206</v>
      </c>
      <c r="D10222" s="145">
        <v>57</v>
      </c>
      <c r="E10222" s="147">
        <v>43726</v>
      </c>
    </row>
    <row r="10223" spans="1:5" s="7" customFormat="1">
      <c r="A10223" s="7" t="s">
        <v>49</v>
      </c>
      <c r="C10223" s="144" t="s">
        <v>8208</v>
      </c>
      <c r="D10223" s="145">
        <v>7</v>
      </c>
      <c r="E10223" s="147">
        <v>43726</v>
      </c>
    </row>
    <row r="10224" spans="1:5" s="7" customFormat="1">
      <c r="A10224" s="7" t="s">
        <v>49</v>
      </c>
      <c r="C10224" s="144" t="s">
        <v>8210</v>
      </c>
      <c r="D10224" s="145">
        <v>80</v>
      </c>
      <c r="E10224" s="147">
        <v>43726</v>
      </c>
    </row>
    <row r="10225" spans="1:5" s="7" customFormat="1">
      <c r="A10225" s="7" t="s">
        <v>49</v>
      </c>
      <c r="C10225" s="144" t="s">
        <v>8212</v>
      </c>
      <c r="D10225" s="145">
        <v>63</v>
      </c>
      <c r="E10225" s="147">
        <v>43726</v>
      </c>
    </row>
    <row r="10226" spans="1:5" s="7" customFormat="1">
      <c r="A10226" s="7" t="s">
        <v>49</v>
      </c>
      <c r="C10226" s="144" t="s">
        <v>8214</v>
      </c>
      <c r="D10226" s="145">
        <v>80</v>
      </c>
      <c r="E10226" s="147">
        <v>43726</v>
      </c>
    </row>
    <row r="10227" spans="1:5" s="7" customFormat="1">
      <c r="A10227" s="7" t="s">
        <v>49</v>
      </c>
      <c r="C10227" s="144" t="s">
        <v>8216</v>
      </c>
      <c r="D10227" s="145">
        <v>55</v>
      </c>
      <c r="E10227" s="147">
        <v>43726</v>
      </c>
    </row>
    <row r="10228" spans="1:5" s="7" customFormat="1">
      <c r="A10228" s="7" t="s">
        <v>49</v>
      </c>
      <c r="C10228" s="144" t="s">
        <v>8218</v>
      </c>
      <c r="D10228" s="145">
        <v>0</v>
      </c>
      <c r="E10228" s="147">
        <v>43726</v>
      </c>
    </row>
    <row r="10229" spans="1:5" s="7" customFormat="1">
      <c r="A10229" s="7" t="s">
        <v>49</v>
      </c>
      <c r="C10229" s="144" t="s">
        <v>8220</v>
      </c>
      <c r="D10229" s="145">
        <v>0</v>
      </c>
      <c r="E10229" s="147">
        <v>43726</v>
      </c>
    </row>
    <row r="10230" spans="1:5" s="7" customFormat="1">
      <c r="A10230" s="7" t="s">
        <v>49</v>
      </c>
      <c r="C10230" s="144" t="s">
        <v>8221</v>
      </c>
      <c r="D10230" s="145">
        <v>18</v>
      </c>
      <c r="E10230" s="147">
        <v>43726</v>
      </c>
    </row>
    <row r="10231" spans="1:5" s="7" customFormat="1">
      <c r="A10231" s="7" t="s">
        <v>49</v>
      </c>
      <c r="C10231" s="144" t="s">
        <v>8223</v>
      </c>
      <c r="D10231" s="145">
        <v>6</v>
      </c>
      <c r="E10231" s="147">
        <v>43726</v>
      </c>
    </row>
    <row r="10232" spans="1:5" s="7" customFormat="1">
      <c r="A10232" s="7" t="s">
        <v>49</v>
      </c>
      <c r="C10232" s="144" t="s">
        <v>8225</v>
      </c>
      <c r="D10232" s="145">
        <v>8</v>
      </c>
      <c r="E10232" s="147">
        <v>43726</v>
      </c>
    </row>
    <row r="10233" spans="1:5" s="7" customFormat="1">
      <c r="A10233" s="7" t="s">
        <v>49</v>
      </c>
      <c r="C10233" s="144" t="s">
        <v>8227</v>
      </c>
      <c r="D10233" s="145">
        <v>8</v>
      </c>
      <c r="E10233" s="147">
        <v>43726</v>
      </c>
    </row>
    <row r="10234" spans="1:5" s="7" customFormat="1">
      <c r="A10234" s="7" t="s">
        <v>49</v>
      </c>
      <c r="C10234" s="144" t="s">
        <v>8229</v>
      </c>
      <c r="D10234" s="145">
        <v>0</v>
      </c>
      <c r="E10234" s="147">
        <v>43726</v>
      </c>
    </row>
    <row r="10235" spans="1:5" s="7" customFormat="1">
      <c r="A10235" s="7" t="s">
        <v>49</v>
      </c>
      <c r="C10235" s="144" t="s">
        <v>8231</v>
      </c>
      <c r="D10235" s="145">
        <v>31</v>
      </c>
      <c r="E10235" s="147">
        <v>43726</v>
      </c>
    </row>
    <row r="10236" spans="1:5" s="7" customFormat="1">
      <c r="A10236" s="7" t="s">
        <v>49</v>
      </c>
      <c r="C10236" s="144" t="s">
        <v>8233</v>
      </c>
      <c r="D10236" s="145">
        <v>23</v>
      </c>
      <c r="E10236" s="147">
        <v>43726</v>
      </c>
    </row>
    <row r="10237" spans="1:5" s="7" customFormat="1">
      <c r="A10237" s="7" t="s">
        <v>49</v>
      </c>
      <c r="C10237" s="144" t="s">
        <v>8235</v>
      </c>
      <c r="D10237" s="145">
        <v>26</v>
      </c>
      <c r="E10237" s="147">
        <v>43726</v>
      </c>
    </row>
    <row r="10238" spans="1:5" s="7" customFormat="1">
      <c r="A10238" s="7" t="s">
        <v>49</v>
      </c>
      <c r="C10238" s="144" t="s">
        <v>8237</v>
      </c>
      <c r="D10238" s="145">
        <v>3</v>
      </c>
      <c r="E10238" s="147">
        <v>43726</v>
      </c>
    </row>
    <row r="10239" spans="1:5" s="7" customFormat="1">
      <c r="A10239" s="7" t="s">
        <v>49</v>
      </c>
      <c r="C10239" s="144" t="s">
        <v>8239</v>
      </c>
      <c r="D10239" s="145">
        <v>0</v>
      </c>
      <c r="E10239" s="147">
        <v>43726</v>
      </c>
    </row>
    <row r="10240" spans="1:5" s="7" customFormat="1">
      <c r="A10240" s="7" t="s">
        <v>49</v>
      </c>
      <c r="C10240" s="144" t="s">
        <v>8241</v>
      </c>
      <c r="D10240" s="145">
        <v>2</v>
      </c>
      <c r="E10240" s="147">
        <v>43726</v>
      </c>
    </row>
    <row r="10241" spans="1:5" s="7" customFormat="1">
      <c r="A10241" s="7" t="s">
        <v>49</v>
      </c>
      <c r="C10241" s="144" t="s">
        <v>8242</v>
      </c>
      <c r="D10241" s="145">
        <v>0</v>
      </c>
      <c r="E10241" s="147">
        <v>43726</v>
      </c>
    </row>
    <row r="10242" spans="1:5" s="7" customFormat="1">
      <c r="A10242" s="7" t="s">
        <v>49</v>
      </c>
      <c r="C10242" s="144" t="s">
        <v>8243</v>
      </c>
      <c r="D10242" s="145">
        <v>1</v>
      </c>
      <c r="E10242" s="147">
        <v>43726</v>
      </c>
    </row>
    <row r="10243" spans="1:5" s="7" customFormat="1">
      <c r="A10243" s="7" t="s">
        <v>49</v>
      </c>
      <c r="C10243" s="144" t="s">
        <v>8245</v>
      </c>
      <c r="D10243" s="145">
        <v>16</v>
      </c>
      <c r="E10243" s="147">
        <v>43726</v>
      </c>
    </row>
    <row r="10244" spans="1:5" s="7" customFormat="1">
      <c r="A10244" s="7" t="s">
        <v>49</v>
      </c>
      <c r="C10244" s="144" t="s">
        <v>8246</v>
      </c>
      <c r="D10244" s="145">
        <v>16</v>
      </c>
      <c r="E10244" s="147">
        <v>43726</v>
      </c>
    </row>
    <row r="10245" spans="1:5" s="7" customFormat="1">
      <c r="A10245" s="7" t="s">
        <v>49</v>
      </c>
      <c r="C10245" s="144" t="s">
        <v>8247</v>
      </c>
      <c r="D10245" s="145">
        <v>0</v>
      </c>
      <c r="E10245" s="147">
        <v>43726</v>
      </c>
    </row>
    <row r="10246" spans="1:5" s="7" customFormat="1">
      <c r="A10246" s="7" t="s">
        <v>49</v>
      </c>
      <c r="C10246" s="144" t="s">
        <v>8249</v>
      </c>
      <c r="D10246" s="145">
        <v>1</v>
      </c>
      <c r="E10246" s="147">
        <v>43726</v>
      </c>
    </row>
    <row r="10247" spans="1:5" s="7" customFormat="1">
      <c r="A10247" s="7" t="s">
        <v>49</v>
      </c>
      <c r="C10247" s="144" t="s">
        <v>8251</v>
      </c>
      <c r="D10247" s="145">
        <v>1</v>
      </c>
      <c r="E10247" s="147">
        <v>43726</v>
      </c>
    </row>
    <row r="10248" spans="1:5" s="7" customFormat="1">
      <c r="A10248" s="7" t="s">
        <v>49</v>
      </c>
      <c r="C10248" s="144" t="s">
        <v>8252</v>
      </c>
      <c r="D10248" s="145">
        <v>1</v>
      </c>
      <c r="E10248" s="147">
        <v>43726</v>
      </c>
    </row>
    <row r="10249" spans="1:5" s="7" customFormat="1">
      <c r="A10249" s="7" t="s">
        <v>49</v>
      </c>
      <c r="C10249" s="144" t="s">
        <v>8253</v>
      </c>
      <c r="D10249" s="145">
        <v>1</v>
      </c>
      <c r="E10249" s="147">
        <v>43726</v>
      </c>
    </row>
    <row r="10250" spans="1:5" s="7" customFormat="1">
      <c r="A10250" s="7" t="s">
        <v>49</v>
      </c>
      <c r="C10250" s="144" t="s">
        <v>8255</v>
      </c>
      <c r="D10250" s="145">
        <v>3</v>
      </c>
      <c r="E10250" s="147">
        <v>43726</v>
      </c>
    </row>
    <row r="10251" spans="1:5" s="7" customFormat="1">
      <c r="A10251" s="7" t="s">
        <v>49</v>
      </c>
      <c r="C10251" s="144" t="s">
        <v>8256</v>
      </c>
      <c r="D10251" s="145">
        <v>63</v>
      </c>
      <c r="E10251" s="147">
        <v>43726</v>
      </c>
    </row>
    <row r="10252" spans="1:5" s="7" customFormat="1">
      <c r="A10252" s="7" t="s">
        <v>49</v>
      </c>
      <c r="C10252" s="144" t="s">
        <v>8140</v>
      </c>
      <c r="D10252" s="145">
        <v>11</v>
      </c>
      <c r="E10252" s="147">
        <v>43726</v>
      </c>
    </row>
    <row r="10253" spans="1:5" s="7" customFormat="1">
      <c r="A10253" s="7" t="s">
        <v>49</v>
      </c>
      <c r="C10253" s="144" t="s">
        <v>8257</v>
      </c>
      <c r="D10253" s="145">
        <v>0</v>
      </c>
      <c r="E10253" s="147">
        <v>43726</v>
      </c>
    </row>
    <row r="10254" spans="1:5" s="7" customFormat="1">
      <c r="A10254" s="7" t="s">
        <v>49</v>
      </c>
      <c r="C10254" s="144" t="s">
        <v>8259</v>
      </c>
      <c r="D10254" s="145">
        <v>0</v>
      </c>
      <c r="E10254" s="147">
        <v>43726</v>
      </c>
    </row>
    <row r="10255" spans="1:5" s="7" customFormat="1">
      <c r="A10255" s="7" t="s">
        <v>49</v>
      </c>
      <c r="C10255" s="144" t="s">
        <v>8261</v>
      </c>
      <c r="D10255" s="145">
        <v>5</v>
      </c>
      <c r="E10255" s="147">
        <v>43726</v>
      </c>
    </row>
    <row r="10256" spans="1:5" s="7" customFormat="1">
      <c r="A10256" s="7" t="s">
        <v>49</v>
      </c>
      <c r="C10256" s="144" t="s">
        <v>8263</v>
      </c>
      <c r="D10256" s="145">
        <v>1</v>
      </c>
      <c r="E10256" s="147">
        <v>43726</v>
      </c>
    </row>
    <row r="10257" spans="1:5" s="7" customFormat="1">
      <c r="A10257" s="7" t="s">
        <v>49</v>
      </c>
      <c r="C10257" s="144" t="s">
        <v>8265</v>
      </c>
      <c r="D10257" s="145">
        <v>13</v>
      </c>
      <c r="E10257" s="147">
        <v>43726</v>
      </c>
    </row>
    <row r="10258" spans="1:5" s="7" customFormat="1">
      <c r="A10258" s="7" t="s">
        <v>49</v>
      </c>
      <c r="C10258" s="144" t="s">
        <v>8266</v>
      </c>
      <c r="D10258" s="145">
        <v>1</v>
      </c>
      <c r="E10258" s="147">
        <v>43726</v>
      </c>
    </row>
    <row r="10259" spans="1:5" s="7" customFormat="1">
      <c r="A10259" s="7" t="s">
        <v>49</v>
      </c>
      <c r="C10259" s="144" t="s">
        <v>8267</v>
      </c>
      <c r="D10259" s="145">
        <v>0</v>
      </c>
      <c r="E10259" s="147">
        <v>43726</v>
      </c>
    </row>
    <row r="10260" spans="1:5" s="7" customFormat="1">
      <c r="A10260" s="7" t="s">
        <v>49</v>
      </c>
      <c r="C10260" s="144" t="s">
        <v>8269</v>
      </c>
      <c r="D10260" s="145">
        <v>14</v>
      </c>
      <c r="E10260" s="147">
        <v>43726</v>
      </c>
    </row>
    <row r="10261" spans="1:5" s="7" customFormat="1">
      <c r="A10261" s="7" t="s">
        <v>49</v>
      </c>
      <c r="C10261" s="144" t="s">
        <v>8270</v>
      </c>
      <c r="D10261" s="145">
        <v>22</v>
      </c>
      <c r="E10261" s="147">
        <v>43726</v>
      </c>
    </row>
    <row r="10262" spans="1:5" s="7" customFormat="1">
      <c r="A10262" s="7" t="s">
        <v>49</v>
      </c>
      <c r="C10262" s="144" t="s">
        <v>8271</v>
      </c>
      <c r="D10262" s="145">
        <v>0</v>
      </c>
      <c r="E10262" s="147">
        <v>43726</v>
      </c>
    </row>
    <row r="10263" spans="1:5" s="7" customFormat="1">
      <c r="A10263" s="7" t="s">
        <v>49</v>
      </c>
      <c r="C10263" s="144" t="s">
        <v>8273</v>
      </c>
      <c r="D10263" s="145">
        <v>5</v>
      </c>
      <c r="E10263" s="147">
        <v>43726</v>
      </c>
    </row>
    <row r="10264" spans="1:5" s="7" customFormat="1">
      <c r="A10264" s="7" t="s">
        <v>49</v>
      </c>
      <c r="C10264" s="144" t="s">
        <v>8274</v>
      </c>
      <c r="D10264" s="145">
        <v>0</v>
      </c>
      <c r="E10264" s="147">
        <v>43726</v>
      </c>
    </row>
    <row r="10265" spans="1:5" s="7" customFormat="1">
      <c r="A10265" s="7" t="s">
        <v>49</v>
      </c>
      <c r="C10265" s="144" t="s">
        <v>8275</v>
      </c>
      <c r="D10265" s="145">
        <v>6</v>
      </c>
      <c r="E10265" s="147">
        <v>43726</v>
      </c>
    </row>
    <row r="10266" spans="1:5" s="7" customFormat="1">
      <c r="A10266" s="7" t="s">
        <v>49</v>
      </c>
      <c r="C10266" s="144" t="s">
        <v>5202</v>
      </c>
      <c r="D10266" s="145">
        <v>0</v>
      </c>
      <c r="E10266" s="147">
        <v>43726</v>
      </c>
    </row>
    <row r="10267" spans="1:5" s="7" customFormat="1">
      <c r="A10267" s="7" t="s">
        <v>49</v>
      </c>
      <c r="C10267" s="144" t="s">
        <v>5218</v>
      </c>
      <c r="D10267" s="145">
        <v>0</v>
      </c>
      <c r="E10267" s="147">
        <v>43726</v>
      </c>
    </row>
    <row r="10268" spans="1:5" s="7" customFormat="1">
      <c r="A10268" s="7" t="s">
        <v>49</v>
      </c>
      <c r="C10268" s="144" t="s">
        <v>5213</v>
      </c>
      <c r="D10268" s="145">
        <v>3</v>
      </c>
      <c r="E10268" s="147">
        <v>43726</v>
      </c>
    </row>
    <row r="10269" spans="1:5" s="7" customFormat="1">
      <c r="A10269" s="7" t="s">
        <v>49</v>
      </c>
      <c r="C10269" s="144" t="s">
        <v>5216</v>
      </c>
      <c r="D10269" s="145">
        <v>12</v>
      </c>
      <c r="E10269" s="147">
        <v>43726</v>
      </c>
    </row>
    <row r="10270" spans="1:5" s="7" customFormat="1">
      <c r="A10270" s="7" t="s">
        <v>49</v>
      </c>
      <c r="C10270" s="144" t="s">
        <v>5005</v>
      </c>
      <c r="D10270" s="145">
        <v>270</v>
      </c>
      <c r="E10270" s="147">
        <v>43726</v>
      </c>
    </row>
    <row r="10271" spans="1:5" s="7" customFormat="1">
      <c r="A10271" s="7" t="s">
        <v>49</v>
      </c>
      <c r="C10271" s="144" t="s">
        <v>5008</v>
      </c>
      <c r="D10271" s="145">
        <v>710</v>
      </c>
      <c r="E10271" s="147">
        <v>43726</v>
      </c>
    </row>
    <row r="10272" spans="1:5" s="7" customFormat="1">
      <c r="A10272" s="7" t="s">
        <v>49</v>
      </c>
      <c r="C10272" s="144" t="s">
        <v>5010</v>
      </c>
      <c r="D10272" s="145">
        <v>0</v>
      </c>
      <c r="E10272" s="147">
        <v>43726</v>
      </c>
    </row>
    <row r="10273" spans="1:5" s="7" customFormat="1">
      <c r="A10273" s="7" t="s">
        <v>49</v>
      </c>
      <c r="C10273" s="144" t="s">
        <v>5012</v>
      </c>
      <c r="D10273" s="145">
        <v>1440</v>
      </c>
      <c r="E10273" s="147">
        <v>43726</v>
      </c>
    </row>
    <row r="10274" spans="1:5" s="7" customFormat="1">
      <c r="A10274" s="7" t="s">
        <v>49</v>
      </c>
      <c r="C10274" s="144" t="s">
        <v>5014</v>
      </c>
      <c r="D10274" s="145">
        <v>995</v>
      </c>
      <c r="E10274" s="147">
        <v>43726</v>
      </c>
    </row>
    <row r="10275" spans="1:5" s="7" customFormat="1">
      <c r="A10275" s="7" t="s">
        <v>49</v>
      </c>
      <c r="C10275" s="144" t="s">
        <v>5016</v>
      </c>
      <c r="D10275" s="145">
        <v>1160</v>
      </c>
      <c r="E10275" s="147">
        <v>43726</v>
      </c>
    </row>
    <row r="10276" spans="1:5" s="7" customFormat="1">
      <c r="A10276" s="7" t="s">
        <v>49</v>
      </c>
      <c r="C10276" s="144" t="s">
        <v>5018</v>
      </c>
      <c r="D10276" s="145">
        <v>0</v>
      </c>
      <c r="E10276" s="147">
        <v>43726</v>
      </c>
    </row>
    <row r="10277" spans="1:5" s="7" customFormat="1">
      <c r="A10277" s="7" t="s">
        <v>49</v>
      </c>
      <c r="C10277" s="144" t="s">
        <v>5020</v>
      </c>
      <c r="D10277" s="145">
        <v>2326</v>
      </c>
      <c r="E10277" s="147">
        <v>43726</v>
      </c>
    </row>
    <row r="10278" spans="1:5" s="7" customFormat="1">
      <c r="A10278" s="7" t="s">
        <v>49</v>
      </c>
      <c r="C10278" s="144" t="s">
        <v>5023</v>
      </c>
      <c r="D10278" s="145">
        <v>500</v>
      </c>
      <c r="E10278" s="147">
        <v>43726</v>
      </c>
    </row>
    <row r="10279" spans="1:5" s="7" customFormat="1">
      <c r="A10279" s="7" t="s">
        <v>49</v>
      </c>
      <c r="C10279" s="144" t="s">
        <v>6102</v>
      </c>
      <c r="D10279" s="145">
        <v>0</v>
      </c>
      <c r="E10279" s="147">
        <v>43726</v>
      </c>
    </row>
    <row r="10280" spans="1:5" s="7" customFormat="1">
      <c r="A10280" s="7" t="s">
        <v>49</v>
      </c>
      <c r="C10280" s="144" t="s">
        <v>6104</v>
      </c>
      <c r="D10280" s="145">
        <v>0</v>
      </c>
      <c r="E10280" s="147">
        <v>43726</v>
      </c>
    </row>
    <row r="10281" spans="1:5" s="7" customFormat="1">
      <c r="A10281" s="7" t="s">
        <v>49</v>
      </c>
      <c r="C10281" s="144" t="s">
        <v>6106</v>
      </c>
      <c r="D10281" s="145">
        <v>0</v>
      </c>
      <c r="E10281" s="147">
        <v>43726</v>
      </c>
    </row>
    <row r="10282" spans="1:5" s="7" customFormat="1">
      <c r="A10282" s="7" t="s">
        <v>49</v>
      </c>
      <c r="C10282" s="144" t="s">
        <v>6108</v>
      </c>
      <c r="D10282" s="145">
        <v>0</v>
      </c>
      <c r="E10282" s="147">
        <v>43726</v>
      </c>
    </row>
    <row r="10283" spans="1:5" s="7" customFormat="1">
      <c r="A10283" s="7" t="s">
        <v>49</v>
      </c>
      <c r="C10283" s="144" t="s">
        <v>6110</v>
      </c>
      <c r="D10283" s="145">
        <v>0</v>
      </c>
      <c r="E10283" s="147">
        <v>43726</v>
      </c>
    </row>
    <row r="10284" spans="1:5" s="7" customFormat="1">
      <c r="A10284" s="7" t="s">
        <v>49</v>
      </c>
      <c r="C10284" s="144" t="s">
        <v>6112</v>
      </c>
      <c r="D10284" s="145">
        <v>0</v>
      </c>
      <c r="E10284" s="147">
        <v>43726</v>
      </c>
    </row>
    <row r="10285" spans="1:5" s="7" customFormat="1">
      <c r="A10285" s="7" t="s">
        <v>49</v>
      </c>
      <c r="C10285" s="144" t="s">
        <v>6114</v>
      </c>
      <c r="D10285" s="145">
        <v>20</v>
      </c>
      <c r="E10285" s="147">
        <v>43726</v>
      </c>
    </row>
    <row r="10286" spans="1:5" s="7" customFormat="1">
      <c r="A10286" s="7" t="s">
        <v>49</v>
      </c>
      <c r="C10286" s="144" t="s">
        <v>6116</v>
      </c>
      <c r="D10286" s="145">
        <v>0</v>
      </c>
      <c r="E10286" s="147">
        <v>43726</v>
      </c>
    </row>
    <row r="10287" spans="1:5" s="7" customFormat="1">
      <c r="A10287" s="7" t="s">
        <v>49</v>
      </c>
      <c r="C10287" s="144" t="s">
        <v>6118</v>
      </c>
      <c r="D10287" s="145">
        <v>0</v>
      </c>
      <c r="E10287" s="147">
        <v>43726</v>
      </c>
    </row>
    <row r="10288" spans="1:5" s="7" customFormat="1">
      <c r="A10288" s="7" t="s">
        <v>49</v>
      </c>
      <c r="C10288" s="144" t="s">
        <v>6120</v>
      </c>
      <c r="D10288" s="145">
        <v>0</v>
      </c>
      <c r="E10288" s="147">
        <v>43726</v>
      </c>
    </row>
    <row r="10289" spans="1:5" s="7" customFormat="1">
      <c r="A10289" s="7" t="s">
        <v>49</v>
      </c>
      <c r="C10289" s="144" t="s">
        <v>6122</v>
      </c>
      <c r="D10289" s="145">
        <v>0</v>
      </c>
      <c r="E10289" s="147">
        <v>43726</v>
      </c>
    </row>
    <row r="10290" spans="1:5" s="7" customFormat="1">
      <c r="A10290" s="7" t="s">
        <v>49</v>
      </c>
      <c r="C10290" s="144" t="s">
        <v>6124</v>
      </c>
      <c r="D10290" s="145">
        <v>0</v>
      </c>
      <c r="E10290" s="147">
        <v>43726</v>
      </c>
    </row>
    <row r="10291" spans="1:5" s="7" customFormat="1">
      <c r="A10291" s="7" t="s">
        <v>49</v>
      </c>
      <c r="C10291" s="144" t="s">
        <v>6126</v>
      </c>
      <c r="D10291" s="145">
        <v>0</v>
      </c>
      <c r="E10291" s="147">
        <v>43726</v>
      </c>
    </row>
    <row r="10292" spans="1:5" s="7" customFormat="1">
      <c r="A10292" s="7" t="s">
        <v>49</v>
      </c>
      <c r="C10292" s="144" t="s">
        <v>6128</v>
      </c>
      <c r="D10292" s="145">
        <v>0</v>
      </c>
      <c r="E10292" s="147">
        <v>43726</v>
      </c>
    </row>
    <row r="10293" spans="1:5" s="7" customFormat="1">
      <c r="A10293" s="7" t="s">
        <v>49</v>
      </c>
      <c r="C10293" s="144" t="s">
        <v>6132</v>
      </c>
      <c r="D10293" s="145">
        <v>0</v>
      </c>
      <c r="E10293" s="147">
        <v>43726</v>
      </c>
    </row>
    <row r="10294" spans="1:5" s="7" customFormat="1">
      <c r="A10294" s="7" t="s">
        <v>49</v>
      </c>
      <c r="C10294" s="144" t="s">
        <v>6134</v>
      </c>
      <c r="D10294" s="145">
        <v>0</v>
      </c>
      <c r="E10294" s="147">
        <v>43726</v>
      </c>
    </row>
    <row r="10295" spans="1:5" s="7" customFormat="1">
      <c r="A10295" s="7" t="s">
        <v>49</v>
      </c>
      <c r="C10295" s="144" t="s">
        <v>1522</v>
      </c>
      <c r="D10295" s="145">
        <v>107</v>
      </c>
      <c r="E10295" s="147">
        <v>43726</v>
      </c>
    </row>
    <row r="10296" spans="1:5" s="7" customFormat="1">
      <c r="A10296" s="7" t="s">
        <v>49</v>
      </c>
      <c r="C10296" s="144" t="s">
        <v>1525</v>
      </c>
      <c r="D10296" s="145">
        <v>0</v>
      </c>
      <c r="E10296" s="147">
        <v>43726</v>
      </c>
    </row>
    <row r="10297" spans="1:5" s="7" customFormat="1">
      <c r="A10297" s="7" t="s">
        <v>49</v>
      </c>
      <c r="C10297" s="144" t="s">
        <v>1528</v>
      </c>
      <c r="D10297" s="145">
        <v>60</v>
      </c>
      <c r="E10297" s="147">
        <v>43726</v>
      </c>
    </row>
    <row r="10298" spans="1:5" s="7" customFormat="1">
      <c r="A10298" s="7" t="s">
        <v>49</v>
      </c>
      <c r="C10298" s="144" t="s">
        <v>6140</v>
      </c>
      <c r="D10298" s="145">
        <v>45</v>
      </c>
      <c r="E10298" s="147">
        <v>43726</v>
      </c>
    </row>
    <row r="10299" spans="1:5" s="7" customFormat="1">
      <c r="A10299" s="7" t="s">
        <v>49</v>
      </c>
      <c r="C10299" s="144" t="s">
        <v>8672</v>
      </c>
      <c r="D10299" s="145">
        <v>0</v>
      </c>
      <c r="E10299" s="147">
        <v>43726</v>
      </c>
    </row>
    <row r="10300" spans="1:5" s="7" customFormat="1">
      <c r="A10300" s="7" t="s">
        <v>49</v>
      </c>
      <c r="C10300" s="144" t="s">
        <v>8674</v>
      </c>
      <c r="D10300" s="145">
        <v>0</v>
      </c>
      <c r="E10300" s="147">
        <v>43726</v>
      </c>
    </row>
    <row r="10301" spans="1:5" s="7" customFormat="1">
      <c r="A10301" s="7" t="s">
        <v>49</v>
      </c>
      <c r="C10301" s="144" t="s">
        <v>1531</v>
      </c>
      <c r="D10301" s="145">
        <v>0</v>
      </c>
      <c r="E10301" s="147">
        <v>43726</v>
      </c>
    </row>
    <row r="10302" spans="1:5" s="7" customFormat="1">
      <c r="A10302" s="7" t="s">
        <v>49</v>
      </c>
      <c r="C10302" s="144" t="s">
        <v>1534</v>
      </c>
      <c r="D10302" s="145">
        <v>0</v>
      </c>
      <c r="E10302" s="147">
        <v>43726</v>
      </c>
    </row>
    <row r="10303" spans="1:5" s="7" customFormat="1">
      <c r="A10303" s="7" t="s">
        <v>49</v>
      </c>
      <c r="C10303" s="144" t="s">
        <v>1537</v>
      </c>
      <c r="D10303" s="145">
        <v>0</v>
      </c>
      <c r="E10303" s="147">
        <v>43726</v>
      </c>
    </row>
    <row r="10304" spans="1:5" s="7" customFormat="1">
      <c r="A10304" s="7" t="s">
        <v>49</v>
      </c>
      <c r="C10304" s="144" t="s">
        <v>6146</v>
      </c>
      <c r="D10304" s="145">
        <v>0</v>
      </c>
      <c r="E10304" s="147">
        <v>43726</v>
      </c>
    </row>
    <row r="10305" spans="1:5" s="7" customFormat="1">
      <c r="A10305" s="7" t="s">
        <v>49</v>
      </c>
      <c r="C10305" s="144" t="s">
        <v>1540</v>
      </c>
      <c r="D10305" s="145">
        <v>44</v>
      </c>
      <c r="E10305" s="147">
        <v>43726</v>
      </c>
    </row>
    <row r="10306" spans="1:5" s="7" customFormat="1">
      <c r="A10306" s="7" t="s">
        <v>49</v>
      </c>
      <c r="C10306" s="144" t="s">
        <v>1543</v>
      </c>
      <c r="D10306" s="145">
        <v>13</v>
      </c>
      <c r="E10306" s="147">
        <v>43726</v>
      </c>
    </row>
    <row r="10307" spans="1:5" s="7" customFormat="1">
      <c r="A10307" s="7" t="s">
        <v>49</v>
      </c>
      <c r="C10307" s="144" t="s">
        <v>1546</v>
      </c>
      <c r="D10307" s="145">
        <v>0</v>
      </c>
      <c r="E10307" s="147">
        <v>43726</v>
      </c>
    </row>
    <row r="10308" spans="1:5" s="7" customFormat="1">
      <c r="A10308" s="7" t="s">
        <v>49</v>
      </c>
      <c r="C10308" s="144" t="s">
        <v>3665</v>
      </c>
      <c r="D10308" s="145">
        <v>180</v>
      </c>
      <c r="E10308" s="147">
        <v>43726</v>
      </c>
    </row>
    <row r="10309" spans="1:5" s="7" customFormat="1">
      <c r="A10309" s="7" t="s">
        <v>49</v>
      </c>
      <c r="C10309" s="144" t="s">
        <v>3666</v>
      </c>
      <c r="D10309" s="145">
        <v>176</v>
      </c>
      <c r="E10309" s="147">
        <v>43726</v>
      </c>
    </row>
    <row r="10310" spans="1:5" s="7" customFormat="1">
      <c r="A10310" s="7" t="s">
        <v>49</v>
      </c>
      <c r="C10310" s="144" t="s">
        <v>8356</v>
      </c>
      <c r="D10310" s="145">
        <v>0</v>
      </c>
      <c r="E10310" s="147">
        <v>43726</v>
      </c>
    </row>
    <row r="10311" spans="1:5" s="7" customFormat="1">
      <c r="A10311" s="7" t="s">
        <v>49</v>
      </c>
      <c r="C10311" s="144" t="s">
        <v>1549</v>
      </c>
      <c r="D10311" s="145">
        <v>0</v>
      </c>
      <c r="E10311" s="147">
        <v>43726</v>
      </c>
    </row>
    <row r="10312" spans="1:5" s="7" customFormat="1">
      <c r="A10312" s="7" t="s">
        <v>49</v>
      </c>
      <c r="C10312" s="144" t="s">
        <v>8358</v>
      </c>
      <c r="D10312" s="145">
        <v>0</v>
      </c>
      <c r="E10312" s="147">
        <v>43726</v>
      </c>
    </row>
    <row r="10313" spans="1:5" s="7" customFormat="1">
      <c r="A10313" s="7" t="s">
        <v>49</v>
      </c>
      <c r="C10313" s="144" t="s">
        <v>8277</v>
      </c>
      <c r="D10313" s="145">
        <v>16</v>
      </c>
      <c r="E10313" s="147">
        <v>43726</v>
      </c>
    </row>
    <row r="10314" spans="1:5" s="7" customFormat="1">
      <c r="A10314" s="7" t="s">
        <v>49</v>
      </c>
      <c r="C10314" s="144" t="s">
        <v>6072</v>
      </c>
      <c r="D10314" s="145">
        <v>16</v>
      </c>
      <c r="E10314" s="147">
        <v>43726</v>
      </c>
    </row>
    <row r="10315" spans="1:5" s="7" customFormat="1">
      <c r="A10315" s="7" t="s">
        <v>49</v>
      </c>
      <c r="C10315" s="144" t="s">
        <v>8281</v>
      </c>
      <c r="D10315" s="145">
        <v>0</v>
      </c>
      <c r="E10315" s="147">
        <v>43726</v>
      </c>
    </row>
    <row r="10316" spans="1:5" s="7" customFormat="1">
      <c r="A10316" s="7" t="s">
        <v>49</v>
      </c>
      <c r="C10316" s="144" t="s">
        <v>8360</v>
      </c>
      <c r="D10316" s="145">
        <v>16</v>
      </c>
      <c r="E10316" s="147">
        <v>43726</v>
      </c>
    </row>
    <row r="10317" spans="1:5" s="7" customFormat="1">
      <c r="A10317" s="7" t="s">
        <v>49</v>
      </c>
      <c r="C10317" s="144" t="s">
        <v>8362</v>
      </c>
      <c r="D10317" s="145">
        <v>0</v>
      </c>
      <c r="E10317" s="147">
        <v>43726</v>
      </c>
    </row>
    <row r="10318" spans="1:5" s="7" customFormat="1">
      <c r="A10318" s="7" t="s">
        <v>49</v>
      </c>
      <c r="C10318" s="144" t="s">
        <v>8287</v>
      </c>
      <c r="D10318" s="145">
        <v>0</v>
      </c>
      <c r="E10318" s="147">
        <v>43726</v>
      </c>
    </row>
    <row r="10319" spans="1:5" s="7" customFormat="1">
      <c r="A10319" s="7" t="s">
        <v>49</v>
      </c>
      <c r="C10319" s="144" t="s">
        <v>8363</v>
      </c>
      <c r="D10319" s="145">
        <v>0</v>
      </c>
      <c r="E10319" s="147">
        <v>43726</v>
      </c>
    </row>
    <row r="10320" spans="1:5" s="7" customFormat="1">
      <c r="A10320" s="7" t="s">
        <v>49</v>
      </c>
      <c r="C10320" s="144" t="s">
        <v>1552</v>
      </c>
      <c r="D10320" s="145">
        <v>652</v>
      </c>
      <c r="E10320" s="147">
        <v>43726</v>
      </c>
    </row>
    <row r="10321" spans="1:5" s="7" customFormat="1">
      <c r="A10321" s="7" t="s">
        <v>49</v>
      </c>
      <c r="C10321" s="144" t="s">
        <v>1554</v>
      </c>
      <c r="D10321" s="145">
        <v>1</v>
      </c>
      <c r="E10321" s="147">
        <v>43726</v>
      </c>
    </row>
    <row r="10322" spans="1:5" s="7" customFormat="1">
      <c r="A10322" s="7" t="s">
        <v>49</v>
      </c>
      <c r="C10322" s="144" t="s">
        <v>1557</v>
      </c>
      <c r="D10322" s="145">
        <v>430</v>
      </c>
      <c r="E10322" s="147">
        <v>43726</v>
      </c>
    </row>
    <row r="10323" spans="1:5" s="7" customFormat="1">
      <c r="A10323" s="7" t="s">
        <v>49</v>
      </c>
      <c r="C10323" s="144" t="s">
        <v>8675</v>
      </c>
      <c r="D10323" s="145">
        <v>0</v>
      </c>
      <c r="E10323" s="147">
        <v>43726</v>
      </c>
    </row>
    <row r="10324" spans="1:5" s="7" customFormat="1">
      <c r="A10324" s="7" t="s">
        <v>49</v>
      </c>
      <c r="C10324" s="144" t="s">
        <v>8677</v>
      </c>
      <c r="D10324" s="145">
        <v>0</v>
      </c>
      <c r="E10324" s="147">
        <v>43726</v>
      </c>
    </row>
    <row r="10325" spans="1:5" s="7" customFormat="1">
      <c r="A10325" s="7" t="s">
        <v>49</v>
      </c>
      <c r="C10325" s="144" t="s">
        <v>8364</v>
      </c>
      <c r="D10325" s="145">
        <v>0</v>
      </c>
      <c r="E10325" s="147">
        <v>43726</v>
      </c>
    </row>
    <row r="10326" spans="1:5" s="7" customFormat="1">
      <c r="A10326" s="7" t="s">
        <v>49</v>
      </c>
      <c r="C10326" s="144" t="s">
        <v>1559</v>
      </c>
      <c r="D10326" s="145">
        <v>68</v>
      </c>
      <c r="E10326" s="147">
        <v>43726</v>
      </c>
    </row>
    <row r="10327" spans="1:5" s="7" customFormat="1">
      <c r="A10327" s="7" t="s">
        <v>49</v>
      </c>
      <c r="C10327" s="144" t="s">
        <v>8679</v>
      </c>
      <c r="D10327" s="145">
        <v>1908</v>
      </c>
      <c r="E10327" s="147">
        <v>43726</v>
      </c>
    </row>
    <row r="10328" spans="1:5" s="7" customFormat="1">
      <c r="A10328" s="7" t="s">
        <v>49</v>
      </c>
      <c r="C10328" s="144" t="s">
        <v>8681</v>
      </c>
      <c r="D10328" s="145">
        <v>0</v>
      </c>
      <c r="E10328" s="147">
        <v>43726</v>
      </c>
    </row>
    <row r="10329" spans="1:5" s="7" customFormat="1">
      <c r="A10329" s="7" t="s">
        <v>49</v>
      </c>
      <c r="C10329" s="144" t="s">
        <v>1562</v>
      </c>
      <c r="D10329" s="145">
        <v>20</v>
      </c>
      <c r="E10329" s="147">
        <v>43726</v>
      </c>
    </row>
    <row r="10330" spans="1:5" s="7" customFormat="1">
      <c r="A10330" s="7" t="s">
        <v>49</v>
      </c>
      <c r="C10330" s="144" t="s">
        <v>9096</v>
      </c>
      <c r="D10330" s="145">
        <v>345</v>
      </c>
      <c r="E10330" s="147">
        <v>43726</v>
      </c>
    </row>
    <row r="10331" spans="1:5" s="7" customFormat="1">
      <c r="A10331" s="7" t="s">
        <v>49</v>
      </c>
      <c r="C10331" s="144" t="s">
        <v>1565</v>
      </c>
      <c r="D10331" s="145">
        <v>144</v>
      </c>
      <c r="E10331" s="147">
        <v>43726</v>
      </c>
    </row>
    <row r="10332" spans="1:5" s="7" customFormat="1">
      <c r="A10332" s="7" t="s">
        <v>49</v>
      </c>
      <c r="C10332" s="144" t="s">
        <v>1568</v>
      </c>
      <c r="D10332" s="145">
        <v>66</v>
      </c>
      <c r="E10332" s="147">
        <v>43726</v>
      </c>
    </row>
    <row r="10333" spans="1:5" s="7" customFormat="1">
      <c r="A10333" s="7" t="s">
        <v>49</v>
      </c>
      <c r="C10333" s="144" t="s">
        <v>1570</v>
      </c>
      <c r="D10333" s="145">
        <v>28</v>
      </c>
      <c r="E10333" s="147">
        <v>43726</v>
      </c>
    </row>
    <row r="10334" spans="1:5" s="7" customFormat="1">
      <c r="A10334" s="7" t="s">
        <v>49</v>
      </c>
      <c r="C10334" s="144" t="s">
        <v>1573</v>
      </c>
      <c r="D10334" s="145">
        <v>0</v>
      </c>
      <c r="E10334" s="147">
        <v>43726</v>
      </c>
    </row>
    <row r="10335" spans="1:5" s="7" customFormat="1">
      <c r="A10335" s="7" t="s">
        <v>49</v>
      </c>
      <c r="C10335" s="144" t="s">
        <v>1575</v>
      </c>
      <c r="D10335" s="145">
        <v>0</v>
      </c>
      <c r="E10335" s="147">
        <v>43726</v>
      </c>
    </row>
    <row r="10336" spans="1:5" s="7" customFormat="1">
      <c r="A10336" s="7" t="s">
        <v>49</v>
      </c>
      <c r="C10336" s="144" t="s">
        <v>1577</v>
      </c>
      <c r="D10336" s="145">
        <v>0</v>
      </c>
      <c r="E10336" s="147">
        <v>43726</v>
      </c>
    </row>
    <row r="10337" spans="1:5" s="7" customFormat="1">
      <c r="A10337" s="7" t="s">
        <v>49</v>
      </c>
      <c r="C10337" s="144" t="s">
        <v>1579</v>
      </c>
      <c r="D10337" s="145">
        <v>180</v>
      </c>
      <c r="E10337" s="147">
        <v>43726</v>
      </c>
    </row>
    <row r="10338" spans="1:5" s="7" customFormat="1">
      <c r="A10338" s="7" t="s">
        <v>49</v>
      </c>
      <c r="C10338" s="144" t="s">
        <v>1580</v>
      </c>
      <c r="D10338" s="145">
        <v>84</v>
      </c>
      <c r="E10338" s="147">
        <v>43726</v>
      </c>
    </row>
    <row r="10339" spans="1:5" s="7" customFormat="1">
      <c r="A10339" s="7" t="s">
        <v>49</v>
      </c>
      <c r="C10339" s="144" t="s">
        <v>1582</v>
      </c>
      <c r="D10339" s="145">
        <v>0</v>
      </c>
      <c r="E10339" s="147">
        <v>43726</v>
      </c>
    </row>
    <row r="10340" spans="1:5" s="7" customFormat="1">
      <c r="A10340" s="7" t="s">
        <v>49</v>
      </c>
      <c r="C10340" s="144" t="s">
        <v>3402</v>
      </c>
      <c r="D10340" s="145">
        <v>1</v>
      </c>
      <c r="E10340" s="147">
        <v>43726</v>
      </c>
    </row>
    <row r="10341" spans="1:5" s="7" customFormat="1">
      <c r="A10341" s="7" t="s">
        <v>49</v>
      </c>
      <c r="C10341" s="144" t="s">
        <v>5195</v>
      </c>
      <c r="D10341" s="145">
        <v>3330</v>
      </c>
      <c r="E10341" s="147">
        <v>43726</v>
      </c>
    </row>
    <row r="10342" spans="1:5" s="7" customFormat="1">
      <c r="A10342" s="7" t="s">
        <v>49</v>
      </c>
      <c r="C10342" s="144" t="s">
        <v>5291</v>
      </c>
      <c r="D10342" s="145">
        <v>141</v>
      </c>
      <c r="E10342" s="147">
        <v>43726</v>
      </c>
    </row>
    <row r="10343" spans="1:5" s="7" customFormat="1">
      <c r="A10343" s="7" t="s">
        <v>49</v>
      </c>
      <c r="C10343" s="144" t="s">
        <v>5296</v>
      </c>
      <c r="D10343" s="145">
        <v>1</v>
      </c>
      <c r="E10343" s="147">
        <v>43726</v>
      </c>
    </row>
    <row r="10344" spans="1:5" s="7" customFormat="1">
      <c r="A10344" s="7" t="s">
        <v>49</v>
      </c>
      <c r="C10344" s="144" t="s">
        <v>5299</v>
      </c>
      <c r="D10344" s="145">
        <v>1</v>
      </c>
      <c r="E10344" s="147">
        <v>43726</v>
      </c>
    </row>
    <row r="10345" spans="1:5" s="7" customFormat="1">
      <c r="A10345" s="7" t="s">
        <v>49</v>
      </c>
      <c r="C10345" s="144" t="s">
        <v>9253</v>
      </c>
      <c r="D10345" s="145">
        <v>0</v>
      </c>
      <c r="E10345" s="147">
        <v>43726</v>
      </c>
    </row>
    <row r="10346" spans="1:5" s="7" customFormat="1">
      <c r="A10346" s="7" t="s">
        <v>49</v>
      </c>
      <c r="C10346" s="144" t="s">
        <v>9254</v>
      </c>
      <c r="D10346" s="145">
        <v>0</v>
      </c>
      <c r="E10346" s="147">
        <v>43726</v>
      </c>
    </row>
    <row r="10347" spans="1:5" s="7" customFormat="1">
      <c r="A10347" s="7" t="s">
        <v>49</v>
      </c>
      <c r="C10347" s="144" t="s">
        <v>9255</v>
      </c>
      <c r="D10347" s="145">
        <v>0</v>
      </c>
      <c r="E10347" s="147">
        <v>43726</v>
      </c>
    </row>
    <row r="10348" spans="1:5" s="7" customFormat="1">
      <c r="A10348" s="7" t="s">
        <v>49</v>
      </c>
      <c r="C10348" s="144" t="s">
        <v>9256</v>
      </c>
      <c r="D10348" s="145">
        <v>0</v>
      </c>
      <c r="E10348" s="147">
        <v>43726</v>
      </c>
    </row>
    <row r="10349" spans="1:5" s="7" customFormat="1">
      <c r="A10349" s="7" t="s">
        <v>49</v>
      </c>
      <c r="C10349" s="144" t="s">
        <v>5302</v>
      </c>
      <c r="D10349" s="145">
        <v>24</v>
      </c>
      <c r="E10349" s="147">
        <v>43726</v>
      </c>
    </row>
    <row r="10350" spans="1:5" s="7" customFormat="1">
      <c r="A10350" s="7" t="s">
        <v>49</v>
      </c>
      <c r="C10350" s="144" t="s">
        <v>5305</v>
      </c>
      <c r="D10350" s="145">
        <v>49</v>
      </c>
      <c r="E10350" s="147">
        <v>43726</v>
      </c>
    </row>
    <row r="10351" spans="1:5" s="7" customFormat="1">
      <c r="A10351" s="7" t="s">
        <v>49</v>
      </c>
      <c r="C10351" s="144" t="s">
        <v>5308</v>
      </c>
      <c r="D10351" s="145">
        <v>8</v>
      </c>
      <c r="E10351" s="147">
        <v>43726</v>
      </c>
    </row>
    <row r="10352" spans="1:5" s="7" customFormat="1">
      <c r="A10352" s="7" t="s">
        <v>49</v>
      </c>
      <c r="C10352" s="144" t="s">
        <v>9257</v>
      </c>
      <c r="D10352" s="145">
        <v>0</v>
      </c>
      <c r="E10352" s="147">
        <v>43726</v>
      </c>
    </row>
    <row r="10353" spans="1:5" s="7" customFormat="1">
      <c r="A10353" s="7" t="s">
        <v>49</v>
      </c>
      <c r="C10353" s="144" t="s">
        <v>5311</v>
      </c>
      <c r="D10353" s="145">
        <v>3</v>
      </c>
      <c r="E10353" s="147">
        <v>43726</v>
      </c>
    </row>
    <row r="10354" spans="1:5" s="7" customFormat="1">
      <c r="A10354" s="7" t="s">
        <v>49</v>
      </c>
      <c r="C10354" s="144" t="s">
        <v>3826</v>
      </c>
      <c r="D10354" s="145">
        <v>24</v>
      </c>
      <c r="E10354" s="147">
        <v>43726</v>
      </c>
    </row>
    <row r="10355" spans="1:5" s="7" customFormat="1">
      <c r="A10355" s="7" t="s">
        <v>49</v>
      </c>
      <c r="C10355" s="144" t="s">
        <v>3827</v>
      </c>
      <c r="D10355" s="145">
        <v>3</v>
      </c>
      <c r="E10355" s="147">
        <v>43726</v>
      </c>
    </row>
    <row r="10356" spans="1:5" s="7" customFormat="1">
      <c r="A10356" s="7" t="s">
        <v>49</v>
      </c>
      <c r="C10356" s="144" t="s">
        <v>3828</v>
      </c>
      <c r="D10356" s="145">
        <v>8</v>
      </c>
      <c r="E10356" s="147">
        <v>43726</v>
      </c>
    </row>
    <row r="10357" spans="1:5" s="7" customFormat="1">
      <c r="A10357" s="7" t="s">
        <v>49</v>
      </c>
      <c r="C10357" s="144" t="s">
        <v>9258</v>
      </c>
      <c r="D10357" s="145">
        <v>0</v>
      </c>
      <c r="E10357" s="147">
        <v>43726</v>
      </c>
    </row>
    <row r="10358" spans="1:5" s="7" customFormat="1">
      <c r="A10358" s="7" t="s">
        <v>49</v>
      </c>
      <c r="C10358" s="144" t="s">
        <v>8299</v>
      </c>
      <c r="D10358" s="145">
        <v>23</v>
      </c>
      <c r="E10358" s="147">
        <v>43726</v>
      </c>
    </row>
    <row r="10359" spans="1:5" s="7" customFormat="1">
      <c r="A10359" s="7" t="s">
        <v>49</v>
      </c>
      <c r="C10359" s="144" t="s">
        <v>8302</v>
      </c>
      <c r="D10359" s="145">
        <v>12</v>
      </c>
      <c r="E10359" s="147">
        <v>43726</v>
      </c>
    </row>
    <row r="10360" spans="1:5" s="7" customFormat="1">
      <c r="A10360" s="7" t="s">
        <v>49</v>
      </c>
      <c r="C10360" s="144" t="s">
        <v>7650</v>
      </c>
      <c r="D10360" s="145">
        <v>0</v>
      </c>
      <c r="E10360" s="147">
        <v>43726</v>
      </c>
    </row>
    <row r="10361" spans="1:5" s="7" customFormat="1">
      <c r="A10361" s="7" t="s">
        <v>49</v>
      </c>
      <c r="C10361" s="144" t="s">
        <v>7652</v>
      </c>
      <c r="D10361" s="145">
        <v>0</v>
      </c>
      <c r="E10361" s="147">
        <v>43726</v>
      </c>
    </row>
    <row r="10362" spans="1:5" s="7" customFormat="1">
      <c r="A10362" s="7" t="s">
        <v>49</v>
      </c>
      <c r="C10362" s="144" t="s">
        <v>6260</v>
      </c>
      <c r="D10362" s="145">
        <v>0</v>
      </c>
      <c r="E10362" s="147">
        <v>43726</v>
      </c>
    </row>
    <row r="10363" spans="1:5" s="7" customFormat="1">
      <c r="A10363" s="7" t="s">
        <v>49</v>
      </c>
      <c r="C10363" s="144" t="s">
        <v>6263</v>
      </c>
      <c r="D10363" s="145">
        <v>0</v>
      </c>
      <c r="E10363" s="147">
        <v>43726</v>
      </c>
    </row>
    <row r="10364" spans="1:5" s="7" customFormat="1">
      <c r="A10364" s="7" t="s">
        <v>49</v>
      </c>
      <c r="C10364" s="144" t="s">
        <v>6265</v>
      </c>
      <c r="D10364" s="145">
        <v>0</v>
      </c>
      <c r="E10364" s="147">
        <v>43726</v>
      </c>
    </row>
    <row r="10365" spans="1:5" s="7" customFormat="1">
      <c r="A10365" s="7" t="s">
        <v>49</v>
      </c>
      <c r="C10365" s="144" t="s">
        <v>6267</v>
      </c>
      <c r="D10365" s="145">
        <v>2</v>
      </c>
      <c r="E10365" s="147">
        <v>43726</v>
      </c>
    </row>
    <row r="10366" spans="1:5" s="7" customFormat="1">
      <c r="A10366" s="7" t="s">
        <v>49</v>
      </c>
      <c r="C10366" s="144" t="s">
        <v>6269</v>
      </c>
      <c r="D10366" s="145">
        <v>0</v>
      </c>
      <c r="E10366" s="147">
        <v>43726</v>
      </c>
    </row>
    <row r="10367" spans="1:5" s="7" customFormat="1">
      <c r="A10367" s="7" t="s">
        <v>49</v>
      </c>
      <c r="C10367" s="144" t="s">
        <v>6273</v>
      </c>
      <c r="D10367" s="145">
        <v>0</v>
      </c>
      <c r="E10367" s="147">
        <v>43726</v>
      </c>
    </row>
    <row r="10368" spans="1:5" s="7" customFormat="1">
      <c r="A10368" s="7" t="s">
        <v>49</v>
      </c>
      <c r="C10368" s="144" t="s">
        <v>6275</v>
      </c>
      <c r="D10368" s="145">
        <v>0</v>
      </c>
      <c r="E10368" s="147">
        <v>43726</v>
      </c>
    </row>
    <row r="10369" spans="1:5" s="7" customFormat="1">
      <c r="A10369" s="7" t="s">
        <v>49</v>
      </c>
      <c r="C10369" s="144" t="s">
        <v>6277</v>
      </c>
      <c r="D10369" s="145">
        <v>0</v>
      </c>
      <c r="E10369" s="147">
        <v>43726</v>
      </c>
    </row>
    <row r="10370" spans="1:5" s="7" customFormat="1">
      <c r="A10370" s="7" t="s">
        <v>49</v>
      </c>
      <c r="C10370" s="144" t="s">
        <v>6279</v>
      </c>
      <c r="D10370" s="145">
        <v>11</v>
      </c>
      <c r="E10370" s="147">
        <v>43726</v>
      </c>
    </row>
    <row r="10371" spans="1:5" s="7" customFormat="1">
      <c r="A10371" s="7" t="s">
        <v>49</v>
      </c>
      <c r="C10371" s="144" t="s">
        <v>6281</v>
      </c>
      <c r="D10371" s="145">
        <v>0</v>
      </c>
      <c r="E10371" s="147">
        <v>43726</v>
      </c>
    </row>
    <row r="10372" spans="1:5" s="7" customFormat="1">
      <c r="A10372" s="7" t="s">
        <v>49</v>
      </c>
      <c r="C10372" s="144" t="s">
        <v>6283</v>
      </c>
      <c r="D10372" s="145">
        <v>0</v>
      </c>
      <c r="E10372" s="147">
        <v>43726</v>
      </c>
    </row>
    <row r="10373" spans="1:5" s="7" customFormat="1">
      <c r="A10373" s="7" t="s">
        <v>49</v>
      </c>
      <c r="C10373" s="144" t="s">
        <v>6285</v>
      </c>
      <c r="D10373" s="145">
        <v>0</v>
      </c>
      <c r="E10373" s="147">
        <v>43726</v>
      </c>
    </row>
    <row r="10374" spans="1:5" s="7" customFormat="1">
      <c r="A10374" s="7" t="s">
        <v>49</v>
      </c>
      <c r="C10374" s="144" t="s">
        <v>6287</v>
      </c>
      <c r="D10374" s="145">
        <v>6</v>
      </c>
      <c r="E10374" s="147">
        <v>43726</v>
      </c>
    </row>
    <row r="10375" spans="1:5" s="7" customFormat="1">
      <c r="A10375" s="7" t="s">
        <v>49</v>
      </c>
      <c r="C10375" s="144" t="s">
        <v>6289</v>
      </c>
      <c r="D10375" s="145">
        <v>9</v>
      </c>
      <c r="E10375" s="147">
        <v>43726</v>
      </c>
    </row>
    <row r="10376" spans="1:5" s="7" customFormat="1">
      <c r="A10376" s="7" t="s">
        <v>49</v>
      </c>
      <c r="C10376" s="144" t="s">
        <v>6291</v>
      </c>
      <c r="D10376" s="145">
        <v>0</v>
      </c>
      <c r="E10376" s="147">
        <v>43726</v>
      </c>
    </row>
    <row r="10377" spans="1:5" s="7" customFormat="1">
      <c r="A10377" s="7" t="s">
        <v>49</v>
      </c>
      <c r="C10377" s="144" t="s">
        <v>6293</v>
      </c>
      <c r="D10377" s="145">
        <v>0</v>
      </c>
      <c r="E10377" s="147">
        <v>43726</v>
      </c>
    </row>
    <row r="10378" spans="1:5" s="7" customFormat="1">
      <c r="A10378" s="7" t="s">
        <v>49</v>
      </c>
      <c r="C10378" s="144" t="s">
        <v>7654</v>
      </c>
      <c r="D10378" s="145">
        <v>0</v>
      </c>
      <c r="E10378" s="147">
        <v>43726</v>
      </c>
    </row>
    <row r="10379" spans="1:5" s="7" customFormat="1">
      <c r="A10379" s="7" t="s">
        <v>49</v>
      </c>
      <c r="C10379" s="144" t="s">
        <v>7656</v>
      </c>
      <c r="D10379" s="145">
        <v>0</v>
      </c>
      <c r="E10379" s="147">
        <v>43726</v>
      </c>
    </row>
    <row r="10380" spans="1:5" s="7" customFormat="1">
      <c r="A10380" s="7" t="s">
        <v>49</v>
      </c>
      <c r="C10380" s="144" t="s">
        <v>6295</v>
      </c>
      <c r="D10380" s="145">
        <v>0</v>
      </c>
      <c r="E10380" s="147">
        <v>43726</v>
      </c>
    </row>
    <row r="10381" spans="1:5" s="7" customFormat="1">
      <c r="A10381" s="7" t="s">
        <v>49</v>
      </c>
      <c r="C10381" s="144" t="s">
        <v>6297</v>
      </c>
      <c r="D10381" s="145">
        <v>0</v>
      </c>
      <c r="E10381" s="147">
        <v>43726</v>
      </c>
    </row>
    <row r="10382" spans="1:5" s="7" customFormat="1">
      <c r="A10382" s="7" t="s">
        <v>49</v>
      </c>
      <c r="C10382" s="144" t="s">
        <v>6299</v>
      </c>
      <c r="D10382" s="145">
        <v>0</v>
      </c>
      <c r="E10382" s="147">
        <v>43726</v>
      </c>
    </row>
    <row r="10383" spans="1:5" s="7" customFormat="1">
      <c r="A10383" s="7" t="s">
        <v>49</v>
      </c>
      <c r="C10383" s="144" t="s">
        <v>6301</v>
      </c>
      <c r="D10383" s="145">
        <v>0</v>
      </c>
      <c r="E10383" s="147">
        <v>43726</v>
      </c>
    </row>
    <row r="10384" spans="1:5" s="7" customFormat="1">
      <c r="A10384" s="7" t="s">
        <v>49</v>
      </c>
      <c r="C10384" s="144" t="s">
        <v>6305</v>
      </c>
      <c r="D10384" s="145">
        <v>0</v>
      </c>
      <c r="E10384" s="147">
        <v>43726</v>
      </c>
    </row>
    <row r="10385" spans="1:5" s="7" customFormat="1">
      <c r="A10385" s="7" t="s">
        <v>49</v>
      </c>
      <c r="C10385" s="144" t="s">
        <v>6307</v>
      </c>
      <c r="D10385" s="145">
        <v>0</v>
      </c>
      <c r="E10385" s="147">
        <v>43726</v>
      </c>
    </row>
    <row r="10386" spans="1:5" s="7" customFormat="1">
      <c r="A10386" s="7" t="s">
        <v>49</v>
      </c>
      <c r="C10386" s="144" t="s">
        <v>6308</v>
      </c>
      <c r="D10386" s="145">
        <v>0</v>
      </c>
      <c r="E10386" s="147">
        <v>43726</v>
      </c>
    </row>
    <row r="10387" spans="1:5" s="7" customFormat="1">
      <c r="A10387" s="7" t="s">
        <v>49</v>
      </c>
      <c r="C10387" s="144" t="s">
        <v>6309</v>
      </c>
      <c r="D10387" s="145">
        <v>0</v>
      </c>
      <c r="E10387" s="147">
        <v>43726</v>
      </c>
    </row>
    <row r="10388" spans="1:5" s="7" customFormat="1">
      <c r="A10388" s="7" t="s">
        <v>49</v>
      </c>
      <c r="C10388" s="144" t="s">
        <v>6311</v>
      </c>
      <c r="D10388" s="145">
        <v>0</v>
      </c>
      <c r="E10388" s="147">
        <v>43726</v>
      </c>
    </row>
    <row r="10389" spans="1:5" s="7" customFormat="1">
      <c r="A10389" s="7" t="s">
        <v>49</v>
      </c>
      <c r="C10389" s="144" t="s">
        <v>6315</v>
      </c>
      <c r="D10389" s="145">
        <v>0</v>
      </c>
      <c r="E10389" s="147">
        <v>43726</v>
      </c>
    </row>
    <row r="10390" spans="1:5" s="7" customFormat="1">
      <c r="A10390" s="7" t="s">
        <v>49</v>
      </c>
      <c r="C10390" s="144" t="s">
        <v>6317</v>
      </c>
      <c r="D10390" s="145">
        <v>0</v>
      </c>
      <c r="E10390" s="147">
        <v>43726</v>
      </c>
    </row>
    <row r="10391" spans="1:5" s="7" customFormat="1">
      <c r="A10391" s="7" t="s">
        <v>49</v>
      </c>
      <c r="C10391" s="144" t="s">
        <v>6319</v>
      </c>
      <c r="D10391" s="145">
        <v>0</v>
      </c>
      <c r="E10391" s="147">
        <v>43726</v>
      </c>
    </row>
    <row r="10392" spans="1:5" s="7" customFormat="1">
      <c r="A10392" s="7" t="s">
        <v>49</v>
      </c>
      <c r="C10392" s="144" t="s">
        <v>6321</v>
      </c>
      <c r="D10392" s="145">
        <v>0</v>
      </c>
      <c r="E10392" s="147">
        <v>43726</v>
      </c>
    </row>
    <row r="10393" spans="1:5" s="7" customFormat="1">
      <c r="A10393" s="7" t="s">
        <v>49</v>
      </c>
      <c r="C10393" s="144" t="s">
        <v>6323</v>
      </c>
      <c r="D10393" s="145">
        <v>0</v>
      </c>
      <c r="E10393" s="147">
        <v>43726</v>
      </c>
    </row>
    <row r="10394" spans="1:5" s="7" customFormat="1">
      <c r="A10394" s="7" t="s">
        <v>49</v>
      </c>
      <c r="C10394" s="144" t="s">
        <v>6325</v>
      </c>
      <c r="D10394" s="145">
        <v>0</v>
      </c>
      <c r="E10394" s="147">
        <v>43726</v>
      </c>
    </row>
    <row r="10395" spans="1:5" s="7" customFormat="1">
      <c r="A10395" s="7" t="s">
        <v>49</v>
      </c>
      <c r="C10395" s="144" t="s">
        <v>6327</v>
      </c>
      <c r="D10395" s="145">
        <v>0</v>
      </c>
      <c r="E10395" s="147">
        <v>43726</v>
      </c>
    </row>
    <row r="10396" spans="1:5" s="7" customFormat="1">
      <c r="A10396" s="7" t="s">
        <v>49</v>
      </c>
      <c r="C10396" s="144" t="s">
        <v>6329</v>
      </c>
      <c r="D10396" s="145">
        <v>0</v>
      </c>
      <c r="E10396" s="147">
        <v>43726</v>
      </c>
    </row>
    <row r="10397" spans="1:5" s="7" customFormat="1">
      <c r="A10397" s="7" t="s">
        <v>49</v>
      </c>
      <c r="C10397" s="144" t="s">
        <v>6331</v>
      </c>
      <c r="D10397" s="145">
        <v>0</v>
      </c>
      <c r="E10397" s="147">
        <v>43726</v>
      </c>
    </row>
    <row r="10398" spans="1:5" s="7" customFormat="1">
      <c r="A10398" s="7" t="s">
        <v>49</v>
      </c>
      <c r="C10398" s="144" t="s">
        <v>6333</v>
      </c>
      <c r="D10398" s="145">
        <v>0</v>
      </c>
      <c r="E10398" s="147">
        <v>43726</v>
      </c>
    </row>
    <row r="10399" spans="1:5" s="7" customFormat="1">
      <c r="A10399" s="7" t="s">
        <v>49</v>
      </c>
      <c r="C10399" s="144" t="s">
        <v>6335</v>
      </c>
      <c r="D10399" s="145">
        <v>0</v>
      </c>
      <c r="E10399" s="147">
        <v>43726</v>
      </c>
    </row>
    <row r="10400" spans="1:5" s="7" customFormat="1">
      <c r="A10400" s="7" t="s">
        <v>49</v>
      </c>
      <c r="C10400" s="144" t="s">
        <v>6337</v>
      </c>
      <c r="D10400" s="145">
        <v>0</v>
      </c>
      <c r="E10400" s="147">
        <v>43726</v>
      </c>
    </row>
    <row r="10401" spans="1:5" s="7" customFormat="1">
      <c r="A10401" s="7" t="s">
        <v>49</v>
      </c>
      <c r="C10401" s="144" t="s">
        <v>6339</v>
      </c>
      <c r="D10401" s="145">
        <v>0</v>
      </c>
      <c r="E10401" s="147">
        <v>43726</v>
      </c>
    </row>
    <row r="10402" spans="1:5" s="7" customFormat="1">
      <c r="A10402" s="7" t="s">
        <v>49</v>
      </c>
      <c r="C10402" s="144" t="s">
        <v>6341</v>
      </c>
      <c r="D10402" s="145">
        <v>1</v>
      </c>
      <c r="E10402" s="147">
        <v>43726</v>
      </c>
    </row>
    <row r="10403" spans="1:5" s="7" customFormat="1">
      <c r="A10403" s="7" t="s">
        <v>49</v>
      </c>
      <c r="C10403" s="144" t="s">
        <v>6343</v>
      </c>
      <c r="D10403" s="145">
        <v>0</v>
      </c>
      <c r="E10403" s="147">
        <v>43726</v>
      </c>
    </row>
    <row r="10404" spans="1:5" s="7" customFormat="1">
      <c r="A10404" s="7" t="s">
        <v>49</v>
      </c>
      <c r="C10404" s="144" t="s">
        <v>6345</v>
      </c>
      <c r="D10404" s="145">
        <v>0</v>
      </c>
      <c r="E10404" s="147">
        <v>43726</v>
      </c>
    </row>
    <row r="10405" spans="1:5" s="7" customFormat="1">
      <c r="A10405" s="7" t="s">
        <v>49</v>
      </c>
      <c r="C10405" s="144" t="s">
        <v>6347</v>
      </c>
      <c r="D10405" s="145">
        <v>0</v>
      </c>
      <c r="E10405" s="147">
        <v>43726</v>
      </c>
    </row>
    <row r="10406" spans="1:5" s="7" customFormat="1">
      <c r="A10406" s="7" t="s">
        <v>49</v>
      </c>
      <c r="C10406" s="144" t="s">
        <v>6349</v>
      </c>
      <c r="D10406" s="145">
        <v>0</v>
      </c>
      <c r="E10406" s="147">
        <v>43726</v>
      </c>
    </row>
    <row r="10407" spans="1:5" s="7" customFormat="1">
      <c r="A10407" s="7" t="s">
        <v>49</v>
      </c>
      <c r="C10407" s="144" t="s">
        <v>6351</v>
      </c>
      <c r="D10407" s="145">
        <v>11</v>
      </c>
      <c r="E10407" s="147">
        <v>43726</v>
      </c>
    </row>
    <row r="10408" spans="1:5" s="7" customFormat="1">
      <c r="A10408" s="7" t="s">
        <v>49</v>
      </c>
      <c r="C10408" s="144" t="s">
        <v>6353</v>
      </c>
      <c r="D10408" s="145">
        <v>2</v>
      </c>
      <c r="E10408" s="147">
        <v>43726</v>
      </c>
    </row>
    <row r="10409" spans="1:5" s="7" customFormat="1">
      <c r="A10409" s="7" t="s">
        <v>49</v>
      </c>
      <c r="C10409" s="144" t="s">
        <v>6357</v>
      </c>
      <c r="D10409" s="145">
        <v>0</v>
      </c>
      <c r="E10409" s="147">
        <v>43726</v>
      </c>
    </row>
    <row r="10410" spans="1:5" s="7" customFormat="1">
      <c r="A10410" s="7" t="s">
        <v>49</v>
      </c>
      <c r="C10410" s="144" t="s">
        <v>6359</v>
      </c>
      <c r="D10410" s="145">
        <v>0</v>
      </c>
      <c r="E10410" s="147">
        <v>43726</v>
      </c>
    </row>
    <row r="10411" spans="1:5" s="7" customFormat="1">
      <c r="A10411" s="7" t="s">
        <v>49</v>
      </c>
      <c r="C10411" s="144" t="s">
        <v>6361</v>
      </c>
      <c r="D10411" s="145">
        <v>0</v>
      </c>
      <c r="E10411" s="147">
        <v>43726</v>
      </c>
    </row>
    <row r="10412" spans="1:5" s="7" customFormat="1">
      <c r="A10412" s="7" t="s">
        <v>49</v>
      </c>
      <c r="C10412" s="144" t="s">
        <v>6369</v>
      </c>
      <c r="D10412" s="145">
        <v>0</v>
      </c>
      <c r="E10412" s="147">
        <v>43726</v>
      </c>
    </row>
    <row r="10413" spans="1:5" s="7" customFormat="1">
      <c r="A10413" s="7" t="s">
        <v>49</v>
      </c>
      <c r="C10413" s="144" t="s">
        <v>6371</v>
      </c>
      <c r="D10413" s="145">
        <v>0</v>
      </c>
      <c r="E10413" s="147">
        <v>43726</v>
      </c>
    </row>
    <row r="10414" spans="1:5" s="7" customFormat="1">
      <c r="A10414" s="7" t="s">
        <v>49</v>
      </c>
      <c r="C10414" s="144" t="s">
        <v>6373</v>
      </c>
      <c r="D10414" s="145">
        <v>0</v>
      </c>
      <c r="E10414" s="147">
        <v>43726</v>
      </c>
    </row>
    <row r="10415" spans="1:5" s="7" customFormat="1">
      <c r="A10415" s="7" t="s">
        <v>49</v>
      </c>
      <c r="C10415" s="144" t="s">
        <v>6375</v>
      </c>
      <c r="D10415" s="145">
        <v>0</v>
      </c>
      <c r="E10415" s="147">
        <v>43726</v>
      </c>
    </row>
    <row r="10416" spans="1:5" s="7" customFormat="1">
      <c r="A10416" s="7" t="s">
        <v>49</v>
      </c>
      <c r="C10416" s="144" t="s">
        <v>6381</v>
      </c>
      <c r="D10416" s="145">
        <v>0</v>
      </c>
      <c r="E10416" s="147">
        <v>43726</v>
      </c>
    </row>
    <row r="10417" spans="1:5" s="7" customFormat="1">
      <c r="A10417" s="7" t="s">
        <v>49</v>
      </c>
      <c r="C10417" s="144" t="s">
        <v>6383</v>
      </c>
      <c r="D10417" s="145">
        <v>0</v>
      </c>
      <c r="E10417" s="147">
        <v>43726</v>
      </c>
    </row>
    <row r="10418" spans="1:5" s="7" customFormat="1">
      <c r="A10418" s="7" t="s">
        <v>49</v>
      </c>
      <c r="C10418" s="144" t="s">
        <v>6385</v>
      </c>
      <c r="D10418" s="145">
        <v>0</v>
      </c>
      <c r="E10418" s="147">
        <v>43726</v>
      </c>
    </row>
    <row r="10419" spans="1:5" s="7" customFormat="1">
      <c r="A10419" s="7" t="s">
        <v>49</v>
      </c>
      <c r="C10419" s="144" t="s">
        <v>6389</v>
      </c>
      <c r="D10419" s="145">
        <v>0</v>
      </c>
      <c r="E10419" s="147">
        <v>43726</v>
      </c>
    </row>
    <row r="10420" spans="1:5" s="7" customFormat="1">
      <c r="A10420" s="7" t="s">
        <v>49</v>
      </c>
      <c r="C10420" s="144" t="s">
        <v>6391</v>
      </c>
      <c r="D10420" s="145">
        <v>4</v>
      </c>
      <c r="E10420" s="147">
        <v>43726</v>
      </c>
    </row>
    <row r="10421" spans="1:5" s="7" customFormat="1">
      <c r="A10421" s="7" t="s">
        <v>49</v>
      </c>
      <c r="C10421" s="144" t="s">
        <v>6393</v>
      </c>
      <c r="D10421" s="145">
        <v>14</v>
      </c>
      <c r="E10421" s="147">
        <v>43726</v>
      </c>
    </row>
    <row r="10422" spans="1:5" s="7" customFormat="1">
      <c r="A10422" s="7" t="s">
        <v>49</v>
      </c>
      <c r="C10422" s="144" t="s">
        <v>6395</v>
      </c>
      <c r="D10422" s="145">
        <v>1</v>
      </c>
      <c r="E10422" s="147">
        <v>43726</v>
      </c>
    </row>
    <row r="10423" spans="1:5" s="7" customFormat="1">
      <c r="A10423" s="7" t="s">
        <v>49</v>
      </c>
      <c r="C10423" s="144" t="s">
        <v>6397</v>
      </c>
      <c r="D10423" s="145">
        <v>0</v>
      </c>
      <c r="E10423" s="147">
        <v>43726</v>
      </c>
    </row>
    <row r="10424" spans="1:5" s="7" customFormat="1">
      <c r="A10424" s="7" t="s">
        <v>49</v>
      </c>
      <c r="C10424" s="144" t="s">
        <v>6399</v>
      </c>
      <c r="D10424" s="145">
        <v>0</v>
      </c>
      <c r="E10424" s="147">
        <v>43726</v>
      </c>
    </row>
    <row r="10425" spans="1:5" s="7" customFormat="1">
      <c r="A10425" s="7" t="s">
        <v>49</v>
      </c>
      <c r="C10425" s="144" t="s">
        <v>6401</v>
      </c>
      <c r="D10425" s="145">
        <v>0</v>
      </c>
      <c r="E10425" s="147">
        <v>43726</v>
      </c>
    </row>
    <row r="10426" spans="1:5" s="7" customFormat="1">
      <c r="A10426" s="7" t="s">
        <v>49</v>
      </c>
      <c r="C10426" s="144" t="s">
        <v>6185</v>
      </c>
      <c r="D10426" s="145">
        <v>4</v>
      </c>
      <c r="E10426" s="147">
        <v>43726</v>
      </c>
    </row>
    <row r="10427" spans="1:5" s="7" customFormat="1">
      <c r="A10427" s="7" t="s">
        <v>49</v>
      </c>
      <c r="C10427" s="144" t="s">
        <v>6402</v>
      </c>
      <c r="D10427" s="145">
        <v>14</v>
      </c>
      <c r="E10427" s="147">
        <v>43726</v>
      </c>
    </row>
    <row r="10428" spans="1:5" s="7" customFormat="1">
      <c r="A10428" s="7" t="s">
        <v>49</v>
      </c>
      <c r="C10428" s="144" t="s">
        <v>6404</v>
      </c>
      <c r="D10428" s="145">
        <v>8</v>
      </c>
      <c r="E10428" s="147">
        <v>43726</v>
      </c>
    </row>
    <row r="10429" spans="1:5" s="7" customFormat="1">
      <c r="A10429" s="7" t="s">
        <v>49</v>
      </c>
      <c r="C10429" s="144" t="s">
        <v>6406</v>
      </c>
      <c r="D10429" s="145">
        <v>0</v>
      </c>
      <c r="E10429" s="147">
        <v>43726</v>
      </c>
    </row>
    <row r="10430" spans="1:5" s="7" customFormat="1">
      <c r="A10430" s="7" t="s">
        <v>49</v>
      </c>
      <c r="C10430" s="144" t="s">
        <v>6408</v>
      </c>
      <c r="D10430" s="145">
        <v>0</v>
      </c>
      <c r="E10430" s="147">
        <v>43726</v>
      </c>
    </row>
    <row r="10431" spans="1:5" s="7" customFormat="1">
      <c r="A10431" s="7" t="s">
        <v>49</v>
      </c>
      <c r="C10431" s="144" t="s">
        <v>6410</v>
      </c>
      <c r="D10431" s="145">
        <v>0</v>
      </c>
      <c r="E10431" s="147">
        <v>43726</v>
      </c>
    </row>
    <row r="10432" spans="1:5" s="7" customFormat="1">
      <c r="A10432" s="7" t="s">
        <v>49</v>
      </c>
      <c r="C10432" s="144" t="s">
        <v>6412</v>
      </c>
      <c r="D10432" s="145">
        <v>0</v>
      </c>
      <c r="E10432" s="147">
        <v>43726</v>
      </c>
    </row>
    <row r="10433" spans="1:5" s="7" customFormat="1">
      <c r="A10433" s="7" t="s">
        <v>49</v>
      </c>
      <c r="C10433" s="144" t="s">
        <v>6414</v>
      </c>
      <c r="D10433" s="145">
        <v>0</v>
      </c>
      <c r="E10433" s="147">
        <v>43726</v>
      </c>
    </row>
    <row r="10434" spans="1:5" s="7" customFormat="1">
      <c r="A10434" s="7" t="s">
        <v>49</v>
      </c>
      <c r="C10434" s="144" t="s">
        <v>6416</v>
      </c>
      <c r="D10434" s="145">
        <v>0</v>
      </c>
      <c r="E10434" s="147">
        <v>43726</v>
      </c>
    </row>
    <row r="10435" spans="1:5" s="7" customFormat="1">
      <c r="A10435" s="7" t="s">
        <v>49</v>
      </c>
      <c r="C10435" s="144" t="s">
        <v>6418</v>
      </c>
      <c r="D10435" s="145">
        <v>0</v>
      </c>
      <c r="E10435" s="147">
        <v>43726</v>
      </c>
    </row>
    <row r="10436" spans="1:5" s="7" customFormat="1">
      <c r="A10436" s="7" t="s">
        <v>49</v>
      </c>
      <c r="C10436" s="144" t="s">
        <v>6419</v>
      </c>
      <c r="D10436" s="145">
        <v>2</v>
      </c>
      <c r="E10436" s="147">
        <v>43726</v>
      </c>
    </row>
    <row r="10437" spans="1:5" s="7" customFormat="1">
      <c r="A10437" s="7" t="s">
        <v>49</v>
      </c>
      <c r="C10437" s="144" t="s">
        <v>6421</v>
      </c>
      <c r="D10437" s="145">
        <v>6</v>
      </c>
      <c r="E10437" s="147">
        <v>43726</v>
      </c>
    </row>
    <row r="10438" spans="1:5" s="7" customFormat="1">
      <c r="A10438" s="7" t="s">
        <v>49</v>
      </c>
      <c r="C10438" s="144" t="s">
        <v>6423</v>
      </c>
      <c r="D10438" s="145">
        <v>12</v>
      </c>
      <c r="E10438" s="147">
        <v>43726</v>
      </c>
    </row>
    <row r="10439" spans="1:5" s="7" customFormat="1">
      <c r="A10439" s="7" t="s">
        <v>49</v>
      </c>
      <c r="C10439" s="144" t="s">
        <v>6425</v>
      </c>
      <c r="D10439" s="145">
        <v>0</v>
      </c>
      <c r="E10439" s="147">
        <v>43726</v>
      </c>
    </row>
    <row r="10440" spans="1:5" s="7" customFormat="1">
      <c r="A10440" s="7" t="s">
        <v>49</v>
      </c>
      <c r="C10440" s="144" t="s">
        <v>6427</v>
      </c>
      <c r="D10440" s="145">
        <v>1</v>
      </c>
      <c r="E10440" s="147">
        <v>43726</v>
      </c>
    </row>
    <row r="10441" spans="1:5" s="7" customFormat="1">
      <c r="A10441" s="7" t="s">
        <v>49</v>
      </c>
      <c r="C10441" s="144" t="s">
        <v>6429</v>
      </c>
      <c r="D10441" s="145">
        <v>0</v>
      </c>
      <c r="E10441" s="147">
        <v>43726</v>
      </c>
    </row>
    <row r="10442" spans="1:5" s="7" customFormat="1">
      <c r="A10442" s="7" t="s">
        <v>49</v>
      </c>
      <c r="C10442" s="144" t="s">
        <v>6431</v>
      </c>
      <c r="D10442" s="145">
        <v>0</v>
      </c>
      <c r="E10442" s="147">
        <v>43726</v>
      </c>
    </row>
    <row r="10443" spans="1:5" s="7" customFormat="1">
      <c r="A10443" s="7" t="s">
        <v>49</v>
      </c>
      <c r="C10443" s="144" t="s">
        <v>6440</v>
      </c>
      <c r="D10443" s="145">
        <v>0</v>
      </c>
      <c r="E10443" s="147">
        <v>43726</v>
      </c>
    </row>
    <row r="10444" spans="1:5" s="7" customFormat="1">
      <c r="A10444" s="7" t="s">
        <v>49</v>
      </c>
      <c r="C10444" s="144" t="s">
        <v>6444</v>
      </c>
      <c r="D10444" s="145">
        <v>3</v>
      </c>
      <c r="E10444" s="147">
        <v>43726</v>
      </c>
    </row>
    <row r="10445" spans="1:5" s="7" customFormat="1">
      <c r="A10445" s="7" t="s">
        <v>49</v>
      </c>
      <c r="C10445" s="144" t="s">
        <v>6446</v>
      </c>
      <c r="D10445" s="145">
        <v>0</v>
      </c>
      <c r="E10445" s="147">
        <v>43726</v>
      </c>
    </row>
    <row r="10446" spans="1:5" s="7" customFormat="1">
      <c r="A10446" s="7" t="s">
        <v>49</v>
      </c>
      <c r="C10446" s="144" t="s">
        <v>6448</v>
      </c>
      <c r="D10446" s="145">
        <v>10</v>
      </c>
      <c r="E10446" s="147">
        <v>43726</v>
      </c>
    </row>
    <row r="10447" spans="1:5" s="7" customFormat="1">
      <c r="A10447" s="7" t="s">
        <v>49</v>
      </c>
      <c r="C10447" s="144" t="s">
        <v>6450</v>
      </c>
      <c r="D10447" s="145">
        <v>3</v>
      </c>
      <c r="E10447" s="147">
        <v>43726</v>
      </c>
    </row>
    <row r="10448" spans="1:5" s="7" customFormat="1">
      <c r="A10448" s="7" t="s">
        <v>49</v>
      </c>
      <c r="C10448" s="144" t="s">
        <v>6452</v>
      </c>
      <c r="D10448" s="145">
        <v>0</v>
      </c>
      <c r="E10448" s="147">
        <v>43726</v>
      </c>
    </row>
    <row r="10449" spans="1:5" s="7" customFormat="1">
      <c r="A10449" s="7" t="s">
        <v>49</v>
      </c>
      <c r="C10449" s="144" t="s">
        <v>6454</v>
      </c>
      <c r="D10449" s="145">
        <v>0</v>
      </c>
      <c r="E10449" s="147">
        <v>43726</v>
      </c>
    </row>
    <row r="10450" spans="1:5" s="7" customFormat="1">
      <c r="A10450" s="7" t="s">
        <v>49</v>
      </c>
      <c r="C10450" s="144" t="s">
        <v>6458</v>
      </c>
      <c r="D10450" s="145">
        <v>0</v>
      </c>
      <c r="E10450" s="147">
        <v>43726</v>
      </c>
    </row>
    <row r="10451" spans="1:5" s="7" customFormat="1">
      <c r="A10451" s="7" t="s">
        <v>49</v>
      </c>
      <c r="C10451" s="144" t="s">
        <v>6459</v>
      </c>
      <c r="D10451" s="145">
        <v>3</v>
      </c>
      <c r="E10451" s="147">
        <v>43726</v>
      </c>
    </row>
    <row r="10452" spans="1:5" s="7" customFormat="1">
      <c r="A10452" s="7" t="s">
        <v>49</v>
      </c>
      <c r="C10452" s="144" t="s">
        <v>6461</v>
      </c>
      <c r="D10452" s="145">
        <v>0</v>
      </c>
      <c r="E10452" s="147">
        <v>43726</v>
      </c>
    </row>
    <row r="10453" spans="1:5" s="7" customFormat="1">
      <c r="A10453" s="7" t="s">
        <v>49</v>
      </c>
      <c r="C10453" s="144" t="s">
        <v>6463</v>
      </c>
      <c r="D10453" s="145">
        <v>1</v>
      </c>
      <c r="E10453" s="147">
        <v>43726</v>
      </c>
    </row>
    <row r="10454" spans="1:5" s="7" customFormat="1">
      <c r="A10454" s="7" t="s">
        <v>49</v>
      </c>
      <c r="C10454" s="144" t="s">
        <v>6465</v>
      </c>
      <c r="D10454" s="145">
        <v>2</v>
      </c>
      <c r="E10454" s="147">
        <v>43726</v>
      </c>
    </row>
    <row r="10455" spans="1:5" s="7" customFormat="1">
      <c r="A10455" s="7" t="s">
        <v>49</v>
      </c>
      <c r="C10455" s="144" t="s">
        <v>6467</v>
      </c>
      <c r="D10455" s="145">
        <v>0</v>
      </c>
      <c r="E10455" s="147">
        <v>43726</v>
      </c>
    </row>
    <row r="10456" spans="1:5" s="7" customFormat="1">
      <c r="A10456" s="7" t="s">
        <v>49</v>
      </c>
      <c r="C10456" s="144" t="s">
        <v>6187</v>
      </c>
      <c r="D10456" s="145">
        <v>0</v>
      </c>
      <c r="E10456" s="147">
        <v>43726</v>
      </c>
    </row>
    <row r="10457" spans="1:5" s="7" customFormat="1">
      <c r="A10457" s="7" t="s">
        <v>49</v>
      </c>
      <c r="C10457" s="144" t="s">
        <v>6189</v>
      </c>
      <c r="D10457" s="145">
        <v>1</v>
      </c>
      <c r="E10457" s="147">
        <v>43726</v>
      </c>
    </row>
    <row r="10458" spans="1:5" s="7" customFormat="1">
      <c r="A10458" s="7" t="s">
        <v>49</v>
      </c>
      <c r="C10458" s="144" t="s">
        <v>6191</v>
      </c>
      <c r="D10458" s="145">
        <v>0</v>
      </c>
      <c r="E10458" s="147">
        <v>43726</v>
      </c>
    </row>
    <row r="10459" spans="1:5" s="7" customFormat="1">
      <c r="A10459" s="7" t="s">
        <v>49</v>
      </c>
      <c r="C10459" s="144" t="s">
        <v>6469</v>
      </c>
      <c r="D10459" s="145">
        <v>9</v>
      </c>
      <c r="E10459" s="147">
        <v>43726</v>
      </c>
    </row>
    <row r="10460" spans="1:5" s="7" customFormat="1">
      <c r="A10460" s="7" t="s">
        <v>49</v>
      </c>
      <c r="C10460" s="144" t="s">
        <v>6471</v>
      </c>
      <c r="D10460" s="145">
        <v>0</v>
      </c>
      <c r="E10460" s="147">
        <v>43726</v>
      </c>
    </row>
    <row r="10461" spans="1:5" s="7" customFormat="1">
      <c r="A10461" s="7" t="s">
        <v>49</v>
      </c>
      <c r="C10461" s="144" t="s">
        <v>6473</v>
      </c>
      <c r="D10461" s="145">
        <v>5</v>
      </c>
      <c r="E10461" s="147">
        <v>43726</v>
      </c>
    </row>
    <row r="10462" spans="1:5" s="7" customFormat="1">
      <c r="A10462" s="7" t="s">
        <v>49</v>
      </c>
      <c r="C10462" s="144" t="s">
        <v>7658</v>
      </c>
      <c r="D10462" s="145">
        <v>0</v>
      </c>
      <c r="E10462" s="147">
        <v>43726</v>
      </c>
    </row>
    <row r="10463" spans="1:5" s="7" customFormat="1">
      <c r="A10463" s="7" t="s">
        <v>49</v>
      </c>
      <c r="C10463" s="144" t="s">
        <v>7660</v>
      </c>
      <c r="D10463" s="145">
        <v>0</v>
      </c>
      <c r="E10463" s="147">
        <v>43726</v>
      </c>
    </row>
    <row r="10464" spans="1:5" s="7" customFormat="1">
      <c r="A10464" s="7" t="s">
        <v>49</v>
      </c>
      <c r="C10464" s="144" t="s">
        <v>7662</v>
      </c>
      <c r="D10464" s="145">
        <v>0</v>
      </c>
      <c r="E10464" s="147">
        <v>43726</v>
      </c>
    </row>
    <row r="10465" spans="1:5" s="7" customFormat="1">
      <c r="A10465" s="7" t="s">
        <v>49</v>
      </c>
      <c r="C10465" s="144" t="s">
        <v>6475</v>
      </c>
      <c r="D10465" s="145">
        <v>0</v>
      </c>
      <c r="E10465" s="147">
        <v>43726</v>
      </c>
    </row>
    <row r="10466" spans="1:5" s="7" customFormat="1">
      <c r="A10466" s="7" t="s">
        <v>49</v>
      </c>
      <c r="C10466" s="144" t="s">
        <v>6477</v>
      </c>
      <c r="D10466" s="145">
        <v>4</v>
      </c>
      <c r="E10466" s="147">
        <v>43726</v>
      </c>
    </row>
    <row r="10467" spans="1:5" s="7" customFormat="1">
      <c r="A10467" s="7" t="s">
        <v>49</v>
      </c>
      <c r="C10467" s="144" t="s">
        <v>6479</v>
      </c>
      <c r="D10467" s="145">
        <v>0</v>
      </c>
      <c r="E10467" s="147">
        <v>43726</v>
      </c>
    </row>
    <row r="10468" spans="1:5" s="7" customFormat="1">
      <c r="A10468" s="7" t="s">
        <v>49</v>
      </c>
      <c r="C10468" s="144" t="s">
        <v>7664</v>
      </c>
      <c r="D10468" s="145">
        <v>0</v>
      </c>
      <c r="E10468" s="147">
        <v>43726</v>
      </c>
    </row>
    <row r="10469" spans="1:5" s="7" customFormat="1">
      <c r="A10469" s="7" t="s">
        <v>49</v>
      </c>
      <c r="C10469" s="144" t="s">
        <v>7666</v>
      </c>
      <c r="D10469" s="145">
        <v>2</v>
      </c>
      <c r="E10469" s="147">
        <v>43726</v>
      </c>
    </row>
    <row r="10470" spans="1:5" s="7" customFormat="1">
      <c r="A10470" s="7" t="s">
        <v>49</v>
      </c>
      <c r="C10470" s="144" t="s">
        <v>7668</v>
      </c>
      <c r="D10470" s="145">
        <v>0</v>
      </c>
      <c r="E10470" s="147">
        <v>43726</v>
      </c>
    </row>
    <row r="10471" spans="1:5" s="7" customFormat="1">
      <c r="A10471" s="7" t="s">
        <v>49</v>
      </c>
      <c r="C10471" s="144" t="s">
        <v>6485</v>
      </c>
      <c r="D10471" s="145">
        <v>14</v>
      </c>
      <c r="E10471" s="147">
        <v>43726</v>
      </c>
    </row>
    <row r="10472" spans="1:5" s="7" customFormat="1">
      <c r="A10472" s="7" t="s">
        <v>49</v>
      </c>
      <c r="C10472" s="144" t="s">
        <v>6487</v>
      </c>
      <c r="D10472" s="145">
        <v>18</v>
      </c>
      <c r="E10472" s="147">
        <v>43726</v>
      </c>
    </row>
    <row r="10473" spans="1:5" s="7" customFormat="1">
      <c r="A10473" s="7" t="s">
        <v>49</v>
      </c>
      <c r="C10473" s="144" t="s">
        <v>6489</v>
      </c>
      <c r="D10473" s="145">
        <v>0</v>
      </c>
      <c r="E10473" s="147">
        <v>43726</v>
      </c>
    </row>
    <row r="10474" spans="1:5" s="7" customFormat="1">
      <c r="A10474" s="7" t="s">
        <v>49</v>
      </c>
      <c r="C10474" s="144" t="s">
        <v>6491</v>
      </c>
      <c r="D10474" s="145">
        <v>0</v>
      </c>
      <c r="E10474" s="147">
        <v>43726</v>
      </c>
    </row>
    <row r="10475" spans="1:5" s="7" customFormat="1">
      <c r="A10475" s="7" t="s">
        <v>49</v>
      </c>
      <c r="C10475" s="144" t="s">
        <v>6493</v>
      </c>
      <c r="D10475" s="145">
        <v>0</v>
      </c>
      <c r="E10475" s="147">
        <v>43726</v>
      </c>
    </row>
    <row r="10476" spans="1:5" s="7" customFormat="1">
      <c r="A10476" s="7" t="s">
        <v>49</v>
      </c>
      <c r="C10476" s="144" t="s">
        <v>6193</v>
      </c>
      <c r="D10476" s="145">
        <v>1</v>
      </c>
      <c r="E10476" s="147">
        <v>43726</v>
      </c>
    </row>
    <row r="10477" spans="1:5" s="7" customFormat="1">
      <c r="A10477" s="7" t="s">
        <v>49</v>
      </c>
      <c r="C10477" s="144" t="s">
        <v>6195</v>
      </c>
      <c r="D10477" s="145">
        <v>5</v>
      </c>
      <c r="E10477" s="147">
        <v>43726</v>
      </c>
    </row>
    <row r="10478" spans="1:5" s="7" customFormat="1">
      <c r="A10478" s="7" t="s">
        <v>49</v>
      </c>
      <c r="C10478" s="144" t="s">
        <v>6495</v>
      </c>
      <c r="D10478" s="145">
        <v>0</v>
      </c>
      <c r="E10478" s="147">
        <v>43726</v>
      </c>
    </row>
    <row r="10479" spans="1:5" s="7" customFormat="1">
      <c r="A10479" s="7" t="s">
        <v>49</v>
      </c>
      <c r="C10479" s="144" t="s">
        <v>6497</v>
      </c>
      <c r="D10479" s="145">
        <v>0</v>
      </c>
      <c r="E10479" s="147">
        <v>43726</v>
      </c>
    </row>
    <row r="10480" spans="1:5" s="7" customFormat="1">
      <c r="A10480" s="7" t="s">
        <v>49</v>
      </c>
      <c r="C10480" s="144" t="s">
        <v>6499</v>
      </c>
      <c r="D10480" s="145">
        <v>0</v>
      </c>
      <c r="E10480" s="147">
        <v>43726</v>
      </c>
    </row>
    <row r="10481" spans="1:5" s="7" customFormat="1">
      <c r="A10481" s="7" t="s">
        <v>49</v>
      </c>
      <c r="C10481" s="144" t="s">
        <v>6501</v>
      </c>
      <c r="D10481" s="145">
        <v>0</v>
      </c>
      <c r="E10481" s="147">
        <v>43726</v>
      </c>
    </row>
    <row r="10482" spans="1:5" s="7" customFormat="1">
      <c r="A10482" s="7" t="s">
        <v>49</v>
      </c>
      <c r="C10482" s="144" t="s">
        <v>6503</v>
      </c>
      <c r="D10482" s="145">
        <v>0</v>
      </c>
      <c r="E10482" s="147">
        <v>43726</v>
      </c>
    </row>
    <row r="10483" spans="1:5" s="7" customFormat="1">
      <c r="A10483" s="7" t="s">
        <v>49</v>
      </c>
      <c r="C10483" s="144" t="s">
        <v>6505</v>
      </c>
      <c r="D10483" s="145">
        <v>0</v>
      </c>
      <c r="E10483" s="147">
        <v>43726</v>
      </c>
    </row>
    <row r="10484" spans="1:5" s="7" customFormat="1">
      <c r="A10484" s="7" t="s">
        <v>49</v>
      </c>
      <c r="C10484" s="144" t="s">
        <v>6507</v>
      </c>
      <c r="D10484" s="145">
        <v>0</v>
      </c>
      <c r="E10484" s="147">
        <v>43726</v>
      </c>
    </row>
    <row r="10485" spans="1:5" s="7" customFormat="1">
      <c r="A10485" s="7" t="s">
        <v>49</v>
      </c>
      <c r="C10485" s="144" t="s">
        <v>6509</v>
      </c>
      <c r="D10485" s="145">
        <v>0</v>
      </c>
      <c r="E10485" s="147">
        <v>43726</v>
      </c>
    </row>
    <row r="10486" spans="1:5" s="7" customFormat="1">
      <c r="A10486" s="7" t="s">
        <v>49</v>
      </c>
      <c r="C10486" s="144" t="s">
        <v>6511</v>
      </c>
      <c r="D10486" s="145">
        <v>0</v>
      </c>
      <c r="E10486" s="147">
        <v>43726</v>
      </c>
    </row>
    <row r="10487" spans="1:5" s="7" customFormat="1">
      <c r="A10487" s="7" t="s">
        <v>49</v>
      </c>
      <c r="C10487" s="144" t="s">
        <v>6513</v>
      </c>
      <c r="D10487" s="145">
        <v>0</v>
      </c>
      <c r="E10487" s="147">
        <v>43726</v>
      </c>
    </row>
    <row r="10488" spans="1:5" s="7" customFormat="1">
      <c r="A10488" s="7" t="s">
        <v>49</v>
      </c>
      <c r="C10488" s="144" t="s">
        <v>6515</v>
      </c>
      <c r="D10488" s="145">
        <v>0</v>
      </c>
      <c r="E10488" s="147">
        <v>43726</v>
      </c>
    </row>
    <row r="10489" spans="1:5" s="7" customFormat="1">
      <c r="A10489" s="7" t="s">
        <v>49</v>
      </c>
      <c r="C10489" s="144" t="s">
        <v>6517</v>
      </c>
      <c r="D10489" s="145">
        <v>0</v>
      </c>
      <c r="E10489" s="147">
        <v>43726</v>
      </c>
    </row>
    <row r="10490" spans="1:5" s="7" customFormat="1">
      <c r="A10490" s="7" t="s">
        <v>49</v>
      </c>
      <c r="C10490" s="144" t="s">
        <v>6519</v>
      </c>
      <c r="D10490" s="145">
        <v>0</v>
      </c>
      <c r="E10490" s="147">
        <v>43726</v>
      </c>
    </row>
    <row r="10491" spans="1:5" s="7" customFormat="1">
      <c r="A10491" s="7" t="s">
        <v>49</v>
      </c>
      <c r="C10491" s="144" t="s">
        <v>6521</v>
      </c>
      <c r="D10491" s="145">
        <v>0</v>
      </c>
      <c r="E10491" s="147">
        <v>43726</v>
      </c>
    </row>
    <row r="10492" spans="1:5" s="7" customFormat="1">
      <c r="A10492" s="7" t="s">
        <v>49</v>
      </c>
      <c r="C10492" s="144" t="s">
        <v>6523</v>
      </c>
      <c r="D10492" s="145">
        <v>4</v>
      </c>
      <c r="E10492" s="147">
        <v>43726</v>
      </c>
    </row>
    <row r="10493" spans="1:5" s="7" customFormat="1">
      <c r="A10493" s="7" t="s">
        <v>49</v>
      </c>
      <c r="C10493" s="144" t="s">
        <v>6525</v>
      </c>
      <c r="D10493" s="145">
        <v>0</v>
      </c>
      <c r="E10493" s="147">
        <v>43726</v>
      </c>
    </row>
    <row r="10494" spans="1:5" s="7" customFormat="1">
      <c r="A10494" s="7" t="s">
        <v>49</v>
      </c>
      <c r="C10494" s="144" t="s">
        <v>6527</v>
      </c>
      <c r="D10494" s="145">
        <v>0</v>
      </c>
      <c r="E10494" s="147">
        <v>43726</v>
      </c>
    </row>
    <row r="10495" spans="1:5" s="7" customFormat="1">
      <c r="A10495" s="7" t="s">
        <v>49</v>
      </c>
      <c r="C10495" s="144" t="s">
        <v>6529</v>
      </c>
      <c r="D10495" s="145">
        <v>0</v>
      </c>
      <c r="E10495" s="147">
        <v>43726</v>
      </c>
    </row>
    <row r="10496" spans="1:5" s="7" customFormat="1">
      <c r="A10496" s="7" t="s">
        <v>49</v>
      </c>
      <c r="C10496" s="144" t="s">
        <v>6531</v>
      </c>
      <c r="D10496" s="145">
        <v>0</v>
      </c>
      <c r="E10496" s="147">
        <v>43726</v>
      </c>
    </row>
    <row r="10497" spans="1:5" s="7" customFormat="1">
      <c r="A10497" s="7" t="s">
        <v>49</v>
      </c>
      <c r="C10497" s="144" t="s">
        <v>6533</v>
      </c>
      <c r="D10497" s="145">
        <v>0</v>
      </c>
      <c r="E10497" s="147">
        <v>43726</v>
      </c>
    </row>
    <row r="10498" spans="1:5" s="7" customFormat="1">
      <c r="A10498" s="7" t="s">
        <v>49</v>
      </c>
      <c r="C10498" s="144" t="s">
        <v>5043</v>
      </c>
      <c r="D10498" s="145">
        <v>23</v>
      </c>
      <c r="E10498" s="147">
        <v>43726</v>
      </c>
    </row>
    <row r="10499" spans="1:5" s="7" customFormat="1">
      <c r="A10499" s="7" t="s">
        <v>49</v>
      </c>
      <c r="C10499" s="144" t="s">
        <v>4832</v>
      </c>
      <c r="D10499" s="145">
        <v>0</v>
      </c>
      <c r="E10499" s="147">
        <v>43726</v>
      </c>
    </row>
    <row r="10500" spans="1:5" s="7" customFormat="1">
      <c r="A10500" s="7" t="s">
        <v>49</v>
      </c>
      <c r="C10500" s="144" t="s">
        <v>4838</v>
      </c>
      <c r="D10500" s="145">
        <v>89</v>
      </c>
      <c r="E10500" s="147">
        <v>43726</v>
      </c>
    </row>
    <row r="10501" spans="1:5" s="7" customFormat="1">
      <c r="A10501" s="7" t="s">
        <v>49</v>
      </c>
      <c r="C10501" s="144" t="s">
        <v>4842</v>
      </c>
      <c r="D10501" s="145">
        <v>112</v>
      </c>
      <c r="E10501" s="147">
        <v>43726</v>
      </c>
    </row>
    <row r="10502" spans="1:5" s="7" customFormat="1">
      <c r="A10502" s="7" t="s">
        <v>49</v>
      </c>
      <c r="C10502" s="144" t="s">
        <v>4844</v>
      </c>
      <c r="D10502" s="145">
        <v>0</v>
      </c>
      <c r="E10502" s="147">
        <v>43726</v>
      </c>
    </row>
    <row r="10503" spans="1:5" s="7" customFormat="1">
      <c r="A10503" s="7" t="s">
        <v>49</v>
      </c>
      <c r="C10503" s="144" t="s">
        <v>4846</v>
      </c>
      <c r="D10503" s="145">
        <v>3</v>
      </c>
      <c r="E10503" s="147">
        <v>43726</v>
      </c>
    </row>
    <row r="10504" spans="1:5" s="7" customFormat="1">
      <c r="A10504" s="7" t="s">
        <v>49</v>
      </c>
      <c r="C10504" s="144" t="s">
        <v>4848</v>
      </c>
      <c r="D10504" s="145">
        <v>0</v>
      </c>
      <c r="E10504" s="147">
        <v>43726</v>
      </c>
    </row>
    <row r="10505" spans="1:5" s="7" customFormat="1">
      <c r="A10505" s="7" t="s">
        <v>49</v>
      </c>
      <c r="C10505" s="144" t="s">
        <v>4850</v>
      </c>
      <c r="D10505" s="145">
        <v>10</v>
      </c>
      <c r="E10505" s="147">
        <v>43726</v>
      </c>
    </row>
    <row r="10506" spans="1:5" s="7" customFormat="1">
      <c r="A10506" s="7" t="s">
        <v>49</v>
      </c>
      <c r="C10506" s="144" t="s">
        <v>4854</v>
      </c>
      <c r="D10506" s="145">
        <v>0</v>
      </c>
      <c r="E10506" s="147">
        <v>43726</v>
      </c>
    </row>
    <row r="10507" spans="1:5" s="7" customFormat="1">
      <c r="A10507" s="7" t="s">
        <v>49</v>
      </c>
      <c r="C10507" s="144" t="s">
        <v>4856</v>
      </c>
      <c r="D10507" s="145">
        <v>6</v>
      </c>
      <c r="E10507" s="147">
        <v>43726</v>
      </c>
    </row>
    <row r="10508" spans="1:5" s="7" customFormat="1">
      <c r="A10508" s="7" t="s">
        <v>49</v>
      </c>
      <c r="C10508" s="144" t="s">
        <v>4860</v>
      </c>
      <c r="D10508" s="145">
        <v>10</v>
      </c>
      <c r="E10508" s="147">
        <v>43726</v>
      </c>
    </row>
    <row r="10509" spans="1:5" s="7" customFormat="1">
      <c r="A10509" s="7" t="s">
        <v>49</v>
      </c>
      <c r="C10509" s="144" t="s">
        <v>4862</v>
      </c>
      <c r="D10509" s="145">
        <v>0</v>
      </c>
      <c r="E10509" s="147">
        <v>43726</v>
      </c>
    </row>
    <row r="10510" spans="1:5" s="7" customFormat="1">
      <c r="A10510" s="7" t="s">
        <v>49</v>
      </c>
      <c r="C10510" s="144" t="s">
        <v>4866</v>
      </c>
      <c r="D10510" s="145">
        <v>30</v>
      </c>
      <c r="E10510" s="147">
        <v>43726</v>
      </c>
    </row>
    <row r="10511" spans="1:5" s="7" customFormat="1">
      <c r="A10511" s="7" t="s">
        <v>49</v>
      </c>
      <c r="C10511" s="144" t="s">
        <v>4868</v>
      </c>
      <c r="D10511" s="145">
        <v>0</v>
      </c>
      <c r="E10511" s="147">
        <v>43726</v>
      </c>
    </row>
    <row r="10512" spans="1:5" s="7" customFormat="1">
      <c r="A10512" s="7" t="s">
        <v>49</v>
      </c>
      <c r="C10512" s="144" t="s">
        <v>5049</v>
      </c>
      <c r="D10512" s="145">
        <v>5</v>
      </c>
      <c r="E10512" s="147">
        <v>43726</v>
      </c>
    </row>
    <row r="10513" spans="1:5" s="7" customFormat="1">
      <c r="A10513" s="7" t="s">
        <v>49</v>
      </c>
      <c r="C10513" s="144" t="s">
        <v>5051</v>
      </c>
      <c r="D10513" s="145">
        <v>3</v>
      </c>
      <c r="E10513" s="147">
        <v>43726</v>
      </c>
    </row>
    <row r="10514" spans="1:5" s="7" customFormat="1">
      <c r="A10514" s="7" t="s">
        <v>49</v>
      </c>
      <c r="C10514" s="144" t="s">
        <v>5053</v>
      </c>
      <c r="D10514" s="145">
        <v>3</v>
      </c>
      <c r="E10514" s="147">
        <v>43726</v>
      </c>
    </row>
    <row r="10515" spans="1:5" s="7" customFormat="1">
      <c r="A10515" s="7" t="s">
        <v>49</v>
      </c>
      <c r="C10515" s="144" t="s">
        <v>5055</v>
      </c>
      <c r="D10515" s="145">
        <v>1</v>
      </c>
      <c r="E10515" s="147">
        <v>43726</v>
      </c>
    </row>
    <row r="10516" spans="1:5" s="7" customFormat="1">
      <c r="A10516" s="7" t="s">
        <v>49</v>
      </c>
      <c r="C10516" s="144" t="s">
        <v>5057</v>
      </c>
      <c r="D10516" s="145">
        <v>6</v>
      </c>
      <c r="E10516" s="147">
        <v>43726</v>
      </c>
    </row>
    <row r="10517" spans="1:5" s="7" customFormat="1">
      <c r="A10517" s="7" t="s">
        <v>49</v>
      </c>
      <c r="C10517" s="144" t="s">
        <v>4785</v>
      </c>
      <c r="D10517" s="145">
        <v>164</v>
      </c>
      <c r="E10517" s="147">
        <v>43726</v>
      </c>
    </row>
    <row r="10518" spans="1:5" s="7" customFormat="1">
      <c r="A10518" s="7" t="s">
        <v>49</v>
      </c>
      <c r="C10518" s="144" t="s">
        <v>5059</v>
      </c>
      <c r="D10518" s="145">
        <v>53</v>
      </c>
      <c r="E10518" s="147">
        <v>43726</v>
      </c>
    </row>
    <row r="10519" spans="1:5" s="7" customFormat="1">
      <c r="A10519" s="7" t="s">
        <v>49</v>
      </c>
      <c r="C10519" s="144" t="s">
        <v>5063</v>
      </c>
      <c r="D10519" s="145">
        <v>15</v>
      </c>
      <c r="E10519" s="147">
        <v>43726</v>
      </c>
    </row>
    <row r="10520" spans="1:5" s="7" customFormat="1">
      <c r="A10520" s="7" t="s">
        <v>49</v>
      </c>
      <c r="C10520" s="144" t="s">
        <v>5027</v>
      </c>
      <c r="D10520" s="145">
        <v>134</v>
      </c>
      <c r="E10520" s="147">
        <v>43726</v>
      </c>
    </row>
    <row r="10521" spans="1:5" s="7" customFormat="1">
      <c r="A10521" s="7" t="s">
        <v>49</v>
      </c>
      <c r="C10521" s="144" t="s">
        <v>4872</v>
      </c>
      <c r="D10521" s="145">
        <v>25</v>
      </c>
      <c r="E10521" s="147">
        <v>43726</v>
      </c>
    </row>
    <row r="10522" spans="1:5" s="7" customFormat="1">
      <c r="A10522" s="7" t="s">
        <v>49</v>
      </c>
      <c r="C10522" s="144" t="s">
        <v>4874</v>
      </c>
      <c r="D10522" s="145">
        <v>22</v>
      </c>
      <c r="E10522" s="147">
        <v>43726</v>
      </c>
    </row>
    <row r="10523" spans="1:5" s="7" customFormat="1">
      <c r="A10523" s="7" t="s">
        <v>49</v>
      </c>
      <c r="C10523" s="144" t="s">
        <v>4876</v>
      </c>
      <c r="D10523" s="145">
        <v>161</v>
      </c>
      <c r="E10523" s="147">
        <v>43726</v>
      </c>
    </row>
    <row r="10524" spans="1:5" s="7" customFormat="1">
      <c r="A10524" s="7" t="s">
        <v>49</v>
      </c>
      <c r="C10524" s="144" t="s">
        <v>4878</v>
      </c>
      <c r="D10524" s="145">
        <v>63</v>
      </c>
      <c r="E10524" s="147">
        <v>43726</v>
      </c>
    </row>
    <row r="10525" spans="1:5" s="7" customFormat="1">
      <c r="A10525" s="7" t="s">
        <v>49</v>
      </c>
      <c r="C10525" s="144" t="s">
        <v>4880</v>
      </c>
      <c r="D10525" s="145">
        <v>61</v>
      </c>
      <c r="E10525" s="147">
        <v>43726</v>
      </c>
    </row>
    <row r="10526" spans="1:5" s="7" customFormat="1">
      <c r="A10526" s="7" t="s">
        <v>49</v>
      </c>
      <c r="C10526" s="144" t="s">
        <v>4882</v>
      </c>
      <c r="D10526" s="145">
        <v>55</v>
      </c>
      <c r="E10526" s="147">
        <v>43726</v>
      </c>
    </row>
    <row r="10527" spans="1:5" s="7" customFormat="1">
      <c r="A10527" s="7" t="s">
        <v>49</v>
      </c>
      <c r="C10527" s="144" t="s">
        <v>4884</v>
      </c>
      <c r="D10527" s="145">
        <v>33</v>
      </c>
      <c r="E10527" s="147">
        <v>43726</v>
      </c>
    </row>
    <row r="10528" spans="1:5" s="7" customFormat="1">
      <c r="A10528" s="7" t="s">
        <v>49</v>
      </c>
      <c r="C10528" s="144" t="s">
        <v>4886</v>
      </c>
      <c r="D10528" s="145">
        <v>123</v>
      </c>
      <c r="E10528" s="147">
        <v>43726</v>
      </c>
    </row>
    <row r="10529" spans="1:5" s="7" customFormat="1">
      <c r="A10529" s="7" t="s">
        <v>49</v>
      </c>
      <c r="C10529" s="144" t="s">
        <v>4888</v>
      </c>
      <c r="D10529" s="145">
        <v>8</v>
      </c>
      <c r="E10529" s="147">
        <v>43726</v>
      </c>
    </row>
    <row r="10530" spans="1:5" s="7" customFormat="1">
      <c r="A10530" s="7" t="s">
        <v>49</v>
      </c>
      <c r="C10530" s="144" t="s">
        <v>4890</v>
      </c>
      <c r="D10530" s="145">
        <v>26</v>
      </c>
      <c r="E10530" s="147">
        <v>43726</v>
      </c>
    </row>
    <row r="10531" spans="1:5" s="7" customFormat="1">
      <c r="A10531" s="7" t="s">
        <v>49</v>
      </c>
      <c r="C10531" s="144" t="s">
        <v>4892</v>
      </c>
      <c r="D10531" s="145">
        <v>113</v>
      </c>
      <c r="E10531" s="147">
        <v>43726</v>
      </c>
    </row>
    <row r="10532" spans="1:5" s="7" customFormat="1">
      <c r="A10532" s="7" t="s">
        <v>49</v>
      </c>
      <c r="C10532" s="144" t="s">
        <v>4896</v>
      </c>
      <c r="D10532" s="145">
        <v>0</v>
      </c>
      <c r="E10532" s="147">
        <v>43726</v>
      </c>
    </row>
    <row r="10533" spans="1:5" s="7" customFormat="1">
      <c r="A10533" s="7" t="s">
        <v>49</v>
      </c>
      <c r="C10533" s="144" t="s">
        <v>4898</v>
      </c>
      <c r="D10533" s="145">
        <v>1126</v>
      </c>
      <c r="E10533" s="147">
        <v>43726</v>
      </c>
    </row>
    <row r="10534" spans="1:5" s="7" customFormat="1">
      <c r="A10534" s="7" t="s">
        <v>49</v>
      </c>
      <c r="C10534" s="144" t="s">
        <v>4900</v>
      </c>
      <c r="D10534" s="145">
        <v>35</v>
      </c>
      <c r="E10534" s="147">
        <v>43726</v>
      </c>
    </row>
    <row r="10535" spans="1:5" s="7" customFormat="1">
      <c r="A10535" s="7" t="s">
        <v>49</v>
      </c>
      <c r="C10535" s="144" t="s">
        <v>4902</v>
      </c>
      <c r="D10535" s="145">
        <v>98</v>
      </c>
      <c r="E10535" s="147">
        <v>43726</v>
      </c>
    </row>
    <row r="10536" spans="1:5" s="7" customFormat="1">
      <c r="A10536" s="7" t="s">
        <v>49</v>
      </c>
      <c r="C10536" s="144" t="s">
        <v>4904</v>
      </c>
      <c r="D10536" s="145">
        <v>995</v>
      </c>
      <c r="E10536" s="147">
        <v>43726</v>
      </c>
    </row>
    <row r="10537" spans="1:5" s="7" customFormat="1">
      <c r="A10537" s="7" t="s">
        <v>49</v>
      </c>
      <c r="C10537" s="144" t="s">
        <v>4906</v>
      </c>
      <c r="D10537" s="145">
        <v>100</v>
      </c>
      <c r="E10537" s="147">
        <v>43726</v>
      </c>
    </row>
    <row r="10538" spans="1:5" s="7" customFormat="1">
      <c r="A10538" s="7" t="s">
        <v>49</v>
      </c>
      <c r="C10538" s="144" t="s">
        <v>4908</v>
      </c>
      <c r="D10538" s="145">
        <v>6</v>
      </c>
      <c r="E10538" s="147">
        <v>43726</v>
      </c>
    </row>
    <row r="10539" spans="1:5" s="7" customFormat="1">
      <c r="A10539" s="7" t="s">
        <v>49</v>
      </c>
      <c r="C10539" s="144" t="s">
        <v>4910</v>
      </c>
      <c r="D10539" s="145">
        <v>372</v>
      </c>
      <c r="E10539" s="147">
        <v>43726</v>
      </c>
    </row>
    <row r="10540" spans="1:5" s="7" customFormat="1">
      <c r="A10540" s="7" t="s">
        <v>49</v>
      </c>
      <c r="C10540" s="144" t="s">
        <v>4912</v>
      </c>
      <c r="D10540" s="145">
        <v>3</v>
      </c>
      <c r="E10540" s="147">
        <v>43726</v>
      </c>
    </row>
    <row r="10541" spans="1:5" s="7" customFormat="1">
      <c r="A10541" s="7" t="s">
        <v>49</v>
      </c>
      <c r="C10541" s="144" t="s">
        <v>4914</v>
      </c>
      <c r="D10541" s="145">
        <v>20</v>
      </c>
      <c r="E10541" s="147">
        <v>43726</v>
      </c>
    </row>
    <row r="10542" spans="1:5" s="7" customFormat="1">
      <c r="A10542" s="7" t="s">
        <v>49</v>
      </c>
      <c r="C10542" s="144" t="s">
        <v>4916</v>
      </c>
      <c r="D10542" s="145">
        <v>5</v>
      </c>
      <c r="E10542" s="147">
        <v>43726</v>
      </c>
    </row>
    <row r="10543" spans="1:5" s="7" customFormat="1">
      <c r="A10543" s="7" t="s">
        <v>49</v>
      </c>
      <c r="C10543" s="144" t="s">
        <v>4918</v>
      </c>
      <c r="D10543" s="145">
        <v>201</v>
      </c>
      <c r="E10543" s="147">
        <v>43726</v>
      </c>
    </row>
    <row r="10544" spans="1:5" s="7" customFormat="1">
      <c r="A10544" s="7" t="s">
        <v>49</v>
      </c>
      <c r="C10544" s="144" t="s">
        <v>4920</v>
      </c>
      <c r="D10544" s="145">
        <v>8</v>
      </c>
      <c r="E10544" s="147">
        <v>43726</v>
      </c>
    </row>
    <row r="10545" spans="1:5" s="7" customFormat="1">
      <c r="A10545" s="7" t="s">
        <v>49</v>
      </c>
      <c r="C10545" s="144" t="s">
        <v>4922</v>
      </c>
      <c r="D10545" s="145">
        <v>9</v>
      </c>
      <c r="E10545" s="147">
        <v>43726</v>
      </c>
    </row>
    <row r="10546" spans="1:5" s="7" customFormat="1">
      <c r="A10546" s="7" t="s">
        <v>49</v>
      </c>
      <c r="C10546" s="144" t="s">
        <v>4930</v>
      </c>
      <c r="D10546" s="145">
        <v>67</v>
      </c>
      <c r="E10546" s="147">
        <v>43726</v>
      </c>
    </row>
    <row r="10547" spans="1:5" s="7" customFormat="1">
      <c r="A10547" s="7" t="s">
        <v>49</v>
      </c>
      <c r="C10547" s="144" t="s">
        <v>4932</v>
      </c>
      <c r="D10547" s="145">
        <v>1</v>
      </c>
      <c r="E10547" s="147">
        <v>43726</v>
      </c>
    </row>
    <row r="10548" spans="1:5" s="7" customFormat="1">
      <c r="A10548" s="7" t="s">
        <v>49</v>
      </c>
      <c r="C10548" s="144" t="s">
        <v>4934</v>
      </c>
      <c r="D10548" s="145">
        <v>68</v>
      </c>
      <c r="E10548" s="147">
        <v>43726</v>
      </c>
    </row>
    <row r="10549" spans="1:5" s="7" customFormat="1">
      <c r="A10549" s="7" t="s">
        <v>49</v>
      </c>
      <c r="C10549" s="144" t="s">
        <v>4936</v>
      </c>
      <c r="D10549" s="145">
        <v>2</v>
      </c>
      <c r="E10549" s="147">
        <v>43726</v>
      </c>
    </row>
    <row r="10550" spans="1:5" s="7" customFormat="1">
      <c r="A10550" s="7" t="s">
        <v>49</v>
      </c>
      <c r="C10550" s="144" t="s">
        <v>4938</v>
      </c>
      <c r="D10550" s="145">
        <v>15</v>
      </c>
      <c r="E10550" s="147">
        <v>43726</v>
      </c>
    </row>
    <row r="10551" spans="1:5" s="7" customFormat="1">
      <c r="A10551" s="7" t="s">
        <v>49</v>
      </c>
      <c r="C10551" s="144" t="s">
        <v>4940</v>
      </c>
      <c r="D10551" s="145">
        <v>309</v>
      </c>
      <c r="E10551" s="147">
        <v>43726</v>
      </c>
    </row>
    <row r="10552" spans="1:5" s="7" customFormat="1">
      <c r="A10552" s="7" t="s">
        <v>49</v>
      </c>
      <c r="C10552" s="144" t="s">
        <v>4942</v>
      </c>
      <c r="D10552" s="145">
        <v>48</v>
      </c>
      <c r="E10552" s="147">
        <v>43726</v>
      </c>
    </row>
    <row r="10553" spans="1:5" s="7" customFormat="1">
      <c r="A10553" s="7" t="s">
        <v>49</v>
      </c>
      <c r="C10553" s="144" t="s">
        <v>4944</v>
      </c>
      <c r="D10553" s="145">
        <v>127</v>
      </c>
      <c r="E10553" s="147">
        <v>43726</v>
      </c>
    </row>
    <row r="10554" spans="1:5" s="7" customFormat="1">
      <c r="A10554" s="7" t="s">
        <v>49</v>
      </c>
      <c r="C10554" s="144" t="s">
        <v>4946</v>
      </c>
      <c r="D10554" s="145">
        <v>1801</v>
      </c>
      <c r="E10554" s="147">
        <v>43726</v>
      </c>
    </row>
    <row r="10555" spans="1:5" s="7" customFormat="1">
      <c r="A10555" s="7" t="s">
        <v>49</v>
      </c>
      <c r="C10555" s="144" t="s">
        <v>4948</v>
      </c>
      <c r="D10555" s="145">
        <v>87</v>
      </c>
      <c r="E10555" s="147">
        <v>43726</v>
      </c>
    </row>
    <row r="10556" spans="1:5" s="7" customFormat="1">
      <c r="A10556" s="7" t="s">
        <v>49</v>
      </c>
      <c r="C10556" s="144" t="s">
        <v>4950</v>
      </c>
      <c r="D10556" s="145">
        <v>194</v>
      </c>
      <c r="E10556" s="147">
        <v>43726</v>
      </c>
    </row>
    <row r="10557" spans="1:5" s="7" customFormat="1">
      <c r="A10557" s="7" t="s">
        <v>49</v>
      </c>
      <c r="C10557" s="144" t="s">
        <v>4952</v>
      </c>
      <c r="D10557" s="145">
        <v>11</v>
      </c>
      <c r="E10557" s="147">
        <v>43726</v>
      </c>
    </row>
    <row r="10558" spans="1:5" s="7" customFormat="1">
      <c r="A10558" s="7" t="s">
        <v>49</v>
      </c>
      <c r="C10558" s="144" t="s">
        <v>4954</v>
      </c>
      <c r="D10558" s="145">
        <v>802</v>
      </c>
      <c r="E10558" s="147">
        <v>43726</v>
      </c>
    </row>
    <row r="10559" spans="1:5" s="7" customFormat="1">
      <c r="A10559" s="7" t="s">
        <v>49</v>
      </c>
      <c r="C10559" s="144" t="s">
        <v>4956</v>
      </c>
      <c r="D10559" s="145">
        <v>96</v>
      </c>
      <c r="E10559" s="147">
        <v>43726</v>
      </c>
    </row>
    <row r="10560" spans="1:5" s="7" customFormat="1">
      <c r="A10560" s="7" t="s">
        <v>49</v>
      </c>
      <c r="C10560" s="144" t="s">
        <v>4958</v>
      </c>
      <c r="D10560" s="145">
        <v>103</v>
      </c>
      <c r="E10560" s="147">
        <v>43726</v>
      </c>
    </row>
    <row r="10561" spans="1:5" s="7" customFormat="1">
      <c r="A10561" s="7" t="s">
        <v>49</v>
      </c>
      <c r="C10561" s="144" t="s">
        <v>4960</v>
      </c>
      <c r="D10561" s="145">
        <v>38</v>
      </c>
      <c r="E10561" s="147">
        <v>43726</v>
      </c>
    </row>
    <row r="10562" spans="1:5" s="7" customFormat="1">
      <c r="A10562" s="7" t="s">
        <v>49</v>
      </c>
      <c r="C10562" s="144" t="s">
        <v>4962</v>
      </c>
      <c r="D10562" s="145">
        <v>41</v>
      </c>
      <c r="E10562" s="147">
        <v>43726</v>
      </c>
    </row>
    <row r="10563" spans="1:5" s="7" customFormat="1">
      <c r="A10563" s="7" t="s">
        <v>49</v>
      </c>
      <c r="C10563" s="144" t="s">
        <v>4964</v>
      </c>
      <c r="D10563" s="145">
        <v>20</v>
      </c>
      <c r="E10563" s="147">
        <v>43726</v>
      </c>
    </row>
    <row r="10564" spans="1:5" s="7" customFormat="1">
      <c r="A10564" s="7" t="s">
        <v>49</v>
      </c>
      <c r="C10564" s="144" t="s">
        <v>4968</v>
      </c>
      <c r="D10564" s="145">
        <v>3</v>
      </c>
      <c r="E10564" s="147">
        <v>43726</v>
      </c>
    </row>
    <row r="10565" spans="1:5" s="7" customFormat="1">
      <c r="A10565" s="7" t="s">
        <v>49</v>
      </c>
      <c r="C10565" s="144" t="s">
        <v>5039</v>
      </c>
      <c r="D10565" s="145">
        <v>500</v>
      </c>
      <c r="E10565" s="147">
        <v>43726</v>
      </c>
    </row>
    <row r="10566" spans="1:5" s="7" customFormat="1">
      <c r="A10566" s="7" t="s">
        <v>49</v>
      </c>
      <c r="C10566" s="144" t="s">
        <v>9764</v>
      </c>
      <c r="D10566" s="145">
        <v>56</v>
      </c>
      <c r="E10566" s="147">
        <v>43753</v>
      </c>
    </row>
    <row r="10567" spans="1:5" s="7" customFormat="1">
      <c r="A10567" s="7" t="s">
        <v>49</v>
      </c>
      <c r="C10567" s="144" t="s">
        <v>9765</v>
      </c>
      <c r="D10567" s="145">
        <v>13</v>
      </c>
      <c r="E10567" s="147">
        <v>43753</v>
      </c>
    </row>
    <row r="10568" spans="1:5" s="7" customFormat="1">
      <c r="A10568" s="7" t="s">
        <v>49</v>
      </c>
      <c r="C10568" s="144" t="s">
        <v>9766</v>
      </c>
      <c r="D10568" s="145">
        <v>29</v>
      </c>
      <c r="E10568" s="147">
        <v>43753</v>
      </c>
    </row>
    <row r="10569" spans="1:5" s="7" customFormat="1">
      <c r="A10569" s="7" t="s">
        <v>49</v>
      </c>
      <c r="C10569" s="144" t="s">
        <v>9767</v>
      </c>
      <c r="D10569" s="145">
        <v>4</v>
      </c>
      <c r="E10569" s="147">
        <v>43753</v>
      </c>
    </row>
    <row r="10570" spans="1:5" s="7" customFormat="1">
      <c r="A10570" s="7" t="s">
        <v>49</v>
      </c>
      <c r="C10570" s="144" t="s">
        <v>9768</v>
      </c>
      <c r="D10570" s="145">
        <v>5</v>
      </c>
      <c r="E10570" s="147">
        <v>43753</v>
      </c>
    </row>
    <row r="10571" spans="1:5" s="7" customFormat="1">
      <c r="A10571" s="7" t="s">
        <v>49</v>
      </c>
      <c r="C10571" s="144" t="s">
        <v>9769</v>
      </c>
      <c r="D10571" s="145">
        <v>2</v>
      </c>
      <c r="E10571" s="147">
        <v>43753</v>
      </c>
    </row>
    <row r="10572" spans="1:5" s="7" customFormat="1">
      <c r="A10572" s="7" t="s">
        <v>49</v>
      </c>
      <c r="C10572" s="144" t="s">
        <v>9770</v>
      </c>
      <c r="D10572" s="145">
        <v>1</v>
      </c>
      <c r="E10572" s="147">
        <v>43753</v>
      </c>
    </row>
    <row r="10573" spans="1:5" s="7" customFormat="1">
      <c r="A10573" s="7" t="s">
        <v>49</v>
      </c>
      <c r="C10573" s="144" t="s">
        <v>9771</v>
      </c>
      <c r="D10573" s="145">
        <v>4</v>
      </c>
      <c r="E10573" s="147">
        <v>43753</v>
      </c>
    </row>
    <row r="10574" spans="1:5" s="7" customFormat="1">
      <c r="A10574" s="7" t="s">
        <v>49</v>
      </c>
      <c r="C10574" s="144" t="s">
        <v>9772</v>
      </c>
      <c r="D10574" s="145">
        <v>5</v>
      </c>
      <c r="E10574" s="147">
        <v>43753</v>
      </c>
    </row>
    <row r="10575" spans="1:5" s="7" customFormat="1">
      <c r="A10575" s="7" t="s">
        <v>49</v>
      </c>
      <c r="C10575" s="144" t="s">
        <v>9773</v>
      </c>
      <c r="D10575" s="145">
        <v>152</v>
      </c>
      <c r="E10575" s="147">
        <v>43753</v>
      </c>
    </row>
    <row r="10576" spans="1:5" s="7" customFormat="1">
      <c r="A10576" s="7" t="s">
        <v>49</v>
      </c>
      <c r="C10576" s="144" t="s">
        <v>9774</v>
      </c>
      <c r="D10576" s="145">
        <v>37</v>
      </c>
      <c r="E10576" s="147">
        <v>43753</v>
      </c>
    </row>
    <row r="10577" spans="1:5" s="7" customFormat="1">
      <c r="A10577" s="7" t="s">
        <v>49</v>
      </c>
      <c r="C10577" s="144" t="s">
        <v>9775</v>
      </c>
      <c r="D10577" s="145">
        <v>10</v>
      </c>
      <c r="E10577" s="147">
        <v>43753</v>
      </c>
    </row>
    <row r="10578" spans="1:5" s="7" customFormat="1">
      <c r="A10578" s="7" t="s">
        <v>49</v>
      </c>
      <c r="C10578" s="144" t="s">
        <v>9776</v>
      </c>
      <c r="D10578" s="145">
        <v>0</v>
      </c>
      <c r="E10578" s="147">
        <v>43753</v>
      </c>
    </row>
    <row r="10579" spans="1:5" s="7" customFormat="1">
      <c r="A10579" s="7" t="s">
        <v>49</v>
      </c>
      <c r="C10579" s="144" t="s">
        <v>9777</v>
      </c>
      <c r="D10579" s="145">
        <v>12</v>
      </c>
      <c r="E10579" s="147">
        <v>43753</v>
      </c>
    </row>
    <row r="10580" spans="1:5" s="7" customFormat="1">
      <c r="A10580" s="7" t="s">
        <v>49</v>
      </c>
      <c r="C10580" s="144" t="s">
        <v>9778</v>
      </c>
      <c r="D10580" s="145">
        <v>5</v>
      </c>
      <c r="E10580" s="147">
        <v>43753</v>
      </c>
    </row>
    <row r="10581" spans="1:5" s="7" customFormat="1">
      <c r="A10581" s="7" t="s">
        <v>49</v>
      </c>
      <c r="C10581" s="144" t="s">
        <v>9779</v>
      </c>
      <c r="D10581" s="145">
        <v>8</v>
      </c>
      <c r="E10581" s="147">
        <v>43753</v>
      </c>
    </row>
    <row r="10582" spans="1:5" s="7" customFormat="1">
      <c r="A10582" s="7" t="s">
        <v>49</v>
      </c>
      <c r="C10582" s="144" t="s">
        <v>9780</v>
      </c>
      <c r="D10582" s="145">
        <v>2</v>
      </c>
      <c r="E10582" s="147">
        <v>43753</v>
      </c>
    </row>
    <row r="10583" spans="1:5" s="7" customFormat="1">
      <c r="A10583" s="7" t="s">
        <v>49</v>
      </c>
      <c r="C10583" s="144" t="s">
        <v>9781</v>
      </c>
      <c r="D10583" s="145">
        <v>2</v>
      </c>
      <c r="E10583" s="147">
        <v>43753</v>
      </c>
    </row>
    <row r="10584" spans="1:5" s="7" customFormat="1">
      <c r="A10584" s="7" t="s">
        <v>49</v>
      </c>
      <c r="C10584" s="144" t="s">
        <v>9782</v>
      </c>
      <c r="D10584" s="145">
        <v>1000</v>
      </c>
      <c r="E10584" s="147">
        <v>43753</v>
      </c>
    </row>
    <row r="10585" spans="1:5" s="7" customFormat="1">
      <c r="A10585" s="7" t="s">
        <v>49</v>
      </c>
      <c r="C10585" s="144" t="s">
        <v>9783</v>
      </c>
      <c r="D10585" s="145">
        <v>25</v>
      </c>
      <c r="E10585" s="147">
        <v>43753</v>
      </c>
    </row>
    <row r="10586" spans="1:5" s="7" customFormat="1">
      <c r="A10586" s="7" t="s">
        <v>49</v>
      </c>
      <c r="C10586" s="144" t="s">
        <v>9784</v>
      </c>
      <c r="D10586" s="145">
        <v>27</v>
      </c>
      <c r="E10586" s="147">
        <v>43753</v>
      </c>
    </row>
    <row r="10587" spans="1:5" s="7" customFormat="1">
      <c r="A10587" s="7" t="s">
        <v>49</v>
      </c>
      <c r="C10587" s="144" t="s">
        <v>9785</v>
      </c>
      <c r="D10587" s="145">
        <v>29</v>
      </c>
      <c r="E10587" s="147">
        <v>43753</v>
      </c>
    </row>
    <row r="10588" spans="1:5" s="7" customFormat="1">
      <c r="A10588" s="7" t="s">
        <v>49</v>
      </c>
      <c r="C10588" s="144" t="s">
        <v>9786</v>
      </c>
      <c r="D10588" s="145">
        <v>12</v>
      </c>
      <c r="E10588" s="147">
        <v>43753</v>
      </c>
    </row>
    <row r="10589" spans="1:5" s="7" customFormat="1">
      <c r="A10589" s="7" t="s">
        <v>49</v>
      </c>
      <c r="C10589" s="144" t="s">
        <v>9787</v>
      </c>
      <c r="D10589" s="145">
        <v>20</v>
      </c>
      <c r="E10589" s="147">
        <v>43753</v>
      </c>
    </row>
    <row r="10590" spans="1:5" s="7" customFormat="1">
      <c r="A10590" s="7" t="s">
        <v>49</v>
      </c>
      <c r="C10590" s="144" t="s">
        <v>9788</v>
      </c>
      <c r="D10590" s="145">
        <v>59</v>
      </c>
      <c r="E10590" s="147">
        <v>43753</v>
      </c>
    </row>
    <row r="10591" spans="1:5" s="7" customFormat="1">
      <c r="A10591" s="7" t="s">
        <v>49</v>
      </c>
      <c r="C10591" s="144" t="s">
        <v>9789</v>
      </c>
      <c r="D10591" s="145">
        <v>0</v>
      </c>
      <c r="E10591" s="147">
        <v>43753</v>
      </c>
    </row>
    <row r="10592" spans="1:5" s="7" customFormat="1">
      <c r="A10592" s="7" t="s">
        <v>49</v>
      </c>
      <c r="C10592" s="144" t="s">
        <v>9790</v>
      </c>
      <c r="D10592" s="145">
        <v>0</v>
      </c>
      <c r="E10592" s="147">
        <v>43753</v>
      </c>
    </row>
    <row r="10593" spans="1:5" s="7" customFormat="1">
      <c r="A10593" s="7" t="s">
        <v>49</v>
      </c>
      <c r="C10593" s="144" t="s">
        <v>9791</v>
      </c>
      <c r="D10593" s="145">
        <v>2000</v>
      </c>
      <c r="E10593" s="147">
        <v>43753</v>
      </c>
    </row>
    <row r="10594" spans="1:5" s="7" customFormat="1">
      <c r="A10594" s="7" t="s">
        <v>49</v>
      </c>
      <c r="C10594" s="144" t="s">
        <v>9792</v>
      </c>
      <c r="D10594" s="145">
        <v>4</v>
      </c>
      <c r="E10594" s="147">
        <v>43753</v>
      </c>
    </row>
    <row r="10595" spans="1:5" s="7" customFormat="1">
      <c r="A10595" s="7" t="s">
        <v>49</v>
      </c>
      <c r="C10595" s="144" t="s">
        <v>9793</v>
      </c>
      <c r="D10595" s="145">
        <v>239</v>
      </c>
      <c r="E10595" s="147">
        <v>43753</v>
      </c>
    </row>
    <row r="10596" spans="1:5" s="7" customFormat="1">
      <c r="A10596" s="7" t="s">
        <v>49</v>
      </c>
      <c r="C10596" s="144" t="s">
        <v>9794</v>
      </c>
      <c r="D10596" s="145">
        <v>114</v>
      </c>
      <c r="E10596" s="147">
        <v>43753</v>
      </c>
    </row>
    <row r="10597" spans="1:5" s="7" customFormat="1">
      <c r="A10597" s="7" t="s">
        <v>49</v>
      </c>
      <c r="C10597" s="144" t="s">
        <v>9795</v>
      </c>
      <c r="D10597" s="145">
        <v>7</v>
      </c>
      <c r="E10597" s="147">
        <v>43753</v>
      </c>
    </row>
    <row r="10598" spans="1:5" s="7" customFormat="1">
      <c r="A10598" s="7" t="s">
        <v>49</v>
      </c>
      <c r="C10598" s="144" t="s">
        <v>9796</v>
      </c>
      <c r="D10598" s="145">
        <v>270</v>
      </c>
      <c r="E10598" s="147">
        <v>43753</v>
      </c>
    </row>
    <row r="10599" spans="1:5" s="7" customFormat="1">
      <c r="A10599" s="7" t="s">
        <v>49</v>
      </c>
      <c r="C10599" s="144" t="s">
        <v>9797</v>
      </c>
      <c r="D10599" s="145">
        <v>199</v>
      </c>
      <c r="E10599" s="147">
        <v>43753</v>
      </c>
    </row>
    <row r="10600" spans="1:5" s="7" customFormat="1">
      <c r="A10600" s="7" t="s">
        <v>49</v>
      </c>
      <c r="C10600" s="144" t="s">
        <v>9798</v>
      </c>
      <c r="D10600" s="145">
        <v>20</v>
      </c>
      <c r="E10600" s="147">
        <v>43753</v>
      </c>
    </row>
    <row r="10601" spans="1:5" s="7" customFormat="1">
      <c r="A10601" s="7" t="s">
        <v>49</v>
      </c>
      <c r="C10601" s="144" t="s">
        <v>9799</v>
      </c>
      <c r="D10601" s="145">
        <v>7</v>
      </c>
      <c r="E10601" s="147">
        <v>43753</v>
      </c>
    </row>
    <row r="10602" spans="1:5" s="7" customFormat="1">
      <c r="A10602" s="7" t="s">
        <v>49</v>
      </c>
      <c r="C10602" s="144" t="s">
        <v>9800</v>
      </c>
      <c r="D10602" s="145">
        <v>42</v>
      </c>
      <c r="E10602" s="147">
        <v>43753</v>
      </c>
    </row>
    <row r="10603" spans="1:5" s="7" customFormat="1">
      <c r="A10603" s="7" t="s">
        <v>49</v>
      </c>
      <c r="C10603" s="144" t="s">
        <v>9801</v>
      </c>
      <c r="D10603" s="145">
        <v>13</v>
      </c>
      <c r="E10603" s="147">
        <v>43753</v>
      </c>
    </row>
    <row r="10604" spans="1:5" s="7" customFormat="1">
      <c r="A10604" s="7" t="s">
        <v>49</v>
      </c>
      <c r="C10604" s="144" t="s">
        <v>9802</v>
      </c>
      <c r="D10604" s="145">
        <v>58</v>
      </c>
      <c r="E10604" s="147">
        <v>43753</v>
      </c>
    </row>
    <row r="10605" spans="1:5" s="7" customFormat="1">
      <c r="A10605" s="7" t="s">
        <v>49</v>
      </c>
      <c r="C10605" s="144" t="s">
        <v>9803</v>
      </c>
      <c r="D10605" s="145">
        <v>26</v>
      </c>
      <c r="E10605" s="147">
        <v>43753</v>
      </c>
    </row>
    <row r="10606" spans="1:5" s="7" customFormat="1">
      <c r="A10606" s="7" t="s">
        <v>49</v>
      </c>
      <c r="C10606" s="144" t="s">
        <v>9804</v>
      </c>
      <c r="D10606" s="145">
        <v>19</v>
      </c>
      <c r="E10606" s="147">
        <v>43753</v>
      </c>
    </row>
    <row r="10607" spans="1:5" s="7" customFormat="1">
      <c r="A10607" s="7" t="s">
        <v>49</v>
      </c>
      <c r="C10607" s="144" t="s">
        <v>9805</v>
      </c>
      <c r="D10607" s="145">
        <v>3</v>
      </c>
      <c r="E10607" s="147">
        <v>43753</v>
      </c>
    </row>
    <row r="10608" spans="1:5" s="7" customFormat="1">
      <c r="A10608" s="7" t="s">
        <v>49</v>
      </c>
      <c r="C10608" s="144" t="s">
        <v>9806</v>
      </c>
      <c r="D10608" s="145">
        <v>0</v>
      </c>
      <c r="E10608" s="147">
        <v>43753</v>
      </c>
    </row>
    <row r="10609" spans="1:5" s="7" customFormat="1">
      <c r="A10609" s="7" t="s">
        <v>49</v>
      </c>
      <c r="C10609" s="144" t="s">
        <v>9807</v>
      </c>
      <c r="D10609" s="145">
        <v>1</v>
      </c>
      <c r="E10609" s="147">
        <v>43753</v>
      </c>
    </row>
    <row r="10610" spans="1:5" s="7" customFormat="1">
      <c r="A10610" s="7" t="s">
        <v>49</v>
      </c>
      <c r="C10610" s="144" t="s">
        <v>9808</v>
      </c>
      <c r="D10610" s="145">
        <v>1</v>
      </c>
      <c r="E10610" s="147">
        <v>43753</v>
      </c>
    </row>
    <row r="10611" spans="1:5" s="7" customFormat="1">
      <c r="A10611" s="7" t="s">
        <v>49</v>
      </c>
      <c r="C10611" s="144" t="s">
        <v>9809</v>
      </c>
      <c r="D10611" s="145">
        <v>0</v>
      </c>
      <c r="E10611" s="147">
        <v>43753</v>
      </c>
    </row>
    <row r="10612" spans="1:5" s="7" customFormat="1">
      <c r="A10612" s="7" t="s">
        <v>49</v>
      </c>
      <c r="C10612" s="144" t="s">
        <v>9810</v>
      </c>
      <c r="D10612" s="145">
        <v>4</v>
      </c>
      <c r="E10612" s="147">
        <v>43753</v>
      </c>
    </row>
    <row r="10613" spans="1:5" s="7" customFormat="1">
      <c r="A10613" s="7" t="s">
        <v>49</v>
      </c>
      <c r="C10613" s="144" t="s">
        <v>9811</v>
      </c>
      <c r="D10613" s="145">
        <v>1</v>
      </c>
      <c r="E10613" s="147">
        <v>43753</v>
      </c>
    </row>
    <row r="10614" spans="1:5" s="7" customFormat="1">
      <c r="A10614" s="7" t="s">
        <v>49</v>
      </c>
      <c r="C10614" s="144" t="s">
        <v>9812</v>
      </c>
      <c r="D10614" s="145">
        <v>3</v>
      </c>
      <c r="E10614" s="147">
        <v>43753</v>
      </c>
    </row>
    <row r="10615" spans="1:5" s="7" customFormat="1">
      <c r="A10615" s="7" t="s">
        <v>49</v>
      </c>
      <c r="C10615" s="144" t="s">
        <v>9813</v>
      </c>
      <c r="D10615" s="145">
        <v>0</v>
      </c>
      <c r="E10615" s="147">
        <v>43753</v>
      </c>
    </row>
    <row r="10616" spans="1:5" s="7" customFormat="1">
      <c r="A10616" s="7" t="s">
        <v>49</v>
      </c>
      <c r="C10616" s="144" t="s">
        <v>9814</v>
      </c>
      <c r="D10616" s="145">
        <v>0</v>
      </c>
      <c r="E10616" s="147">
        <v>43753</v>
      </c>
    </row>
    <row r="10617" spans="1:5" s="7" customFormat="1">
      <c r="A10617" s="7" t="s">
        <v>49</v>
      </c>
      <c r="C10617" s="144" t="s">
        <v>9815</v>
      </c>
      <c r="D10617" s="145">
        <v>2</v>
      </c>
      <c r="E10617" s="147">
        <v>43753</v>
      </c>
    </row>
    <row r="10618" spans="1:5" s="7" customFormat="1">
      <c r="A10618" s="7" t="s">
        <v>49</v>
      </c>
      <c r="C10618" s="144" t="s">
        <v>9816</v>
      </c>
      <c r="D10618" s="145">
        <v>0</v>
      </c>
      <c r="E10618" s="147">
        <v>43753</v>
      </c>
    </row>
    <row r="10619" spans="1:5" s="7" customFormat="1">
      <c r="A10619" s="7" t="s">
        <v>49</v>
      </c>
      <c r="C10619" s="144" t="s">
        <v>9817</v>
      </c>
      <c r="D10619" s="145">
        <v>0</v>
      </c>
      <c r="E10619" s="147">
        <v>43753</v>
      </c>
    </row>
    <row r="10620" spans="1:5" s="7" customFormat="1">
      <c r="A10620" s="7" t="s">
        <v>49</v>
      </c>
      <c r="C10620" s="144" t="s">
        <v>9818</v>
      </c>
      <c r="D10620" s="145">
        <v>0</v>
      </c>
      <c r="E10620" s="147">
        <v>43753</v>
      </c>
    </row>
    <row r="10621" spans="1:5" s="7" customFormat="1">
      <c r="A10621" s="7" t="s">
        <v>49</v>
      </c>
      <c r="C10621" s="144" t="s">
        <v>9819</v>
      </c>
      <c r="D10621" s="145">
        <v>0</v>
      </c>
      <c r="E10621" s="147">
        <v>43753</v>
      </c>
    </row>
    <row r="10622" spans="1:5" s="7" customFormat="1">
      <c r="A10622" s="7" t="s">
        <v>49</v>
      </c>
      <c r="C10622" s="144" t="s">
        <v>9820</v>
      </c>
      <c r="D10622" s="145">
        <v>0</v>
      </c>
      <c r="E10622" s="147">
        <v>43753</v>
      </c>
    </row>
    <row r="10623" spans="1:5" s="7" customFormat="1">
      <c r="A10623" s="7" t="s">
        <v>49</v>
      </c>
      <c r="C10623" s="144" t="s">
        <v>9821</v>
      </c>
      <c r="D10623" s="145">
        <v>0</v>
      </c>
      <c r="E10623" s="147">
        <v>43753</v>
      </c>
    </row>
    <row r="10624" spans="1:5" s="7" customFormat="1">
      <c r="A10624" s="7" t="s">
        <v>49</v>
      </c>
      <c r="C10624" s="144" t="s">
        <v>9822</v>
      </c>
      <c r="D10624" s="145">
        <v>0</v>
      </c>
      <c r="E10624" s="147">
        <v>43753</v>
      </c>
    </row>
    <row r="10625" spans="1:5" s="7" customFormat="1">
      <c r="A10625" s="7" t="s">
        <v>49</v>
      </c>
      <c r="C10625" s="144" t="s">
        <v>9823</v>
      </c>
      <c r="D10625" s="145">
        <v>0</v>
      </c>
      <c r="E10625" s="147">
        <v>43753</v>
      </c>
    </row>
    <row r="10626" spans="1:5" s="7" customFormat="1">
      <c r="A10626" s="7" t="s">
        <v>49</v>
      </c>
      <c r="C10626" s="144" t="s">
        <v>9824</v>
      </c>
      <c r="D10626" s="145">
        <v>0</v>
      </c>
      <c r="E10626" s="147">
        <v>43753</v>
      </c>
    </row>
    <row r="10627" spans="1:5" s="7" customFormat="1">
      <c r="A10627" s="7" t="s">
        <v>49</v>
      </c>
      <c r="C10627" s="144" t="s">
        <v>9825</v>
      </c>
      <c r="D10627" s="145">
        <v>16</v>
      </c>
      <c r="E10627" s="147">
        <v>43753</v>
      </c>
    </row>
    <row r="10628" spans="1:5" s="7" customFormat="1">
      <c r="A10628" s="7" t="s">
        <v>49</v>
      </c>
      <c r="C10628" s="144" t="s">
        <v>9826</v>
      </c>
      <c r="D10628" s="145">
        <v>5</v>
      </c>
      <c r="E10628" s="147">
        <v>43753</v>
      </c>
    </row>
    <row r="10629" spans="1:5" s="7" customFormat="1">
      <c r="A10629" s="7" t="s">
        <v>49</v>
      </c>
      <c r="C10629" s="144" t="s">
        <v>9827</v>
      </c>
      <c r="D10629" s="145">
        <v>176</v>
      </c>
      <c r="E10629" s="147">
        <v>43753</v>
      </c>
    </row>
    <row r="10630" spans="1:5" s="7" customFormat="1">
      <c r="A10630" s="7" t="s">
        <v>49</v>
      </c>
      <c r="C10630" s="144" t="s">
        <v>9828</v>
      </c>
      <c r="D10630" s="145">
        <v>4</v>
      </c>
      <c r="E10630" s="147">
        <v>43753</v>
      </c>
    </row>
    <row r="10631" spans="1:5" s="7" customFormat="1">
      <c r="A10631" s="7" t="s">
        <v>49</v>
      </c>
      <c r="C10631" s="144" t="s">
        <v>9829</v>
      </c>
      <c r="D10631" s="145">
        <v>0</v>
      </c>
      <c r="E10631" s="147">
        <v>43753</v>
      </c>
    </row>
    <row r="10632" spans="1:5" s="7" customFormat="1">
      <c r="A10632" s="7" t="s">
        <v>49</v>
      </c>
      <c r="C10632" s="144" t="s">
        <v>9830</v>
      </c>
      <c r="D10632" s="145">
        <v>0</v>
      </c>
      <c r="E10632" s="147">
        <v>43753</v>
      </c>
    </row>
    <row r="10633" spans="1:5" s="7" customFormat="1">
      <c r="A10633" s="7" t="s">
        <v>49</v>
      </c>
      <c r="C10633" s="144" t="s">
        <v>9831</v>
      </c>
      <c r="D10633" s="145">
        <v>42</v>
      </c>
      <c r="E10633" s="147">
        <v>43753</v>
      </c>
    </row>
    <row r="10634" spans="1:5" s="7" customFormat="1">
      <c r="A10634" s="7" t="s">
        <v>49</v>
      </c>
      <c r="C10634" s="144" t="s">
        <v>9832</v>
      </c>
      <c r="D10634" s="145">
        <v>88</v>
      </c>
      <c r="E10634" s="147">
        <v>43753</v>
      </c>
    </row>
    <row r="10635" spans="1:5" s="7" customFormat="1">
      <c r="A10635" s="7" t="s">
        <v>49</v>
      </c>
      <c r="C10635" s="144" t="s">
        <v>9833</v>
      </c>
      <c r="D10635" s="145">
        <v>4</v>
      </c>
      <c r="E10635" s="147">
        <v>43753</v>
      </c>
    </row>
    <row r="10636" spans="1:5" s="7" customFormat="1">
      <c r="A10636" s="7" t="s">
        <v>49</v>
      </c>
      <c r="C10636" s="144" t="s">
        <v>9834</v>
      </c>
      <c r="D10636" s="145">
        <v>41</v>
      </c>
      <c r="E10636" s="147">
        <v>43753</v>
      </c>
    </row>
    <row r="10637" spans="1:5" s="7" customFormat="1">
      <c r="A10637" s="7" t="s">
        <v>49</v>
      </c>
      <c r="C10637" s="144" t="s">
        <v>9835</v>
      </c>
      <c r="D10637" s="145">
        <v>96</v>
      </c>
      <c r="E10637" s="147">
        <v>43753</v>
      </c>
    </row>
    <row r="10638" spans="1:5" s="7" customFormat="1">
      <c r="A10638" s="7" t="s">
        <v>49</v>
      </c>
      <c r="C10638" s="144" t="s">
        <v>9836</v>
      </c>
      <c r="D10638" s="145">
        <v>0</v>
      </c>
      <c r="E10638" s="147">
        <v>43753</v>
      </c>
    </row>
    <row r="10639" spans="1:5" s="7" customFormat="1">
      <c r="A10639" s="7" t="s">
        <v>49</v>
      </c>
      <c r="C10639" s="144" t="s">
        <v>9837</v>
      </c>
      <c r="D10639" s="145">
        <v>2</v>
      </c>
      <c r="E10639" s="147">
        <v>43753</v>
      </c>
    </row>
    <row r="10640" spans="1:5" s="7" customFormat="1">
      <c r="A10640" s="7" t="s">
        <v>49</v>
      </c>
      <c r="C10640" s="144" t="s">
        <v>9838</v>
      </c>
      <c r="D10640" s="145">
        <v>1</v>
      </c>
      <c r="E10640" s="147">
        <v>43753</v>
      </c>
    </row>
    <row r="10641" spans="1:5" s="7" customFormat="1">
      <c r="A10641" s="7" t="s">
        <v>49</v>
      </c>
      <c r="C10641" s="144" t="s">
        <v>9839</v>
      </c>
      <c r="D10641" s="145">
        <v>1343</v>
      </c>
      <c r="E10641" s="147">
        <v>43753</v>
      </c>
    </row>
    <row r="10642" spans="1:5" s="7" customFormat="1">
      <c r="A10642" s="7" t="s">
        <v>49</v>
      </c>
      <c r="C10642" s="144" t="s">
        <v>9840</v>
      </c>
      <c r="D10642" s="145">
        <v>1</v>
      </c>
      <c r="E10642" s="147">
        <v>43753</v>
      </c>
    </row>
    <row r="10643" spans="1:5" s="7" customFormat="1">
      <c r="A10643" s="7" t="s">
        <v>49</v>
      </c>
      <c r="C10643" s="144" t="s">
        <v>9841</v>
      </c>
      <c r="D10643" s="145">
        <v>5</v>
      </c>
      <c r="E10643" s="147">
        <v>43753</v>
      </c>
    </row>
    <row r="10644" spans="1:5" s="7" customFormat="1">
      <c r="A10644" s="7" t="s">
        <v>49</v>
      </c>
      <c r="C10644" s="144" t="s">
        <v>9842</v>
      </c>
      <c r="D10644" s="145">
        <v>4</v>
      </c>
      <c r="E10644" s="147">
        <v>43753</v>
      </c>
    </row>
    <row r="10645" spans="1:5" s="7" customFormat="1">
      <c r="A10645" s="7" t="s">
        <v>49</v>
      </c>
      <c r="C10645" s="144" t="s">
        <v>9843</v>
      </c>
      <c r="D10645" s="145">
        <v>23</v>
      </c>
      <c r="E10645" s="147">
        <v>43753</v>
      </c>
    </row>
    <row r="10646" spans="1:5" s="7" customFormat="1">
      <c r="A10646" s="7" t="s">
        <v>49</v>
      </c>
      <c r="C10646" s="144" t="s">
        <v>9844</v>
      </c>
      <c r="D10646" s="145">
        <v>10</v>
      </c>
      <c r="E10646" s="147">
        <v>43753</v>
      </c>
    </row>
    <row r="10647" spans="1:5" s="7" customFormat="1">
      <c r="A10647" s="7" t="s">
        <v>49</v>
      </c>
      <c r="C10647" s="144" t="s">
        <v>9845</v>
      </c>
      <c r="D10647" s="145">
        <v>2</v>
      </c>
      <c r="E10647" s="147">
        <v>43753</v>
      </c>
    </row>
    <row r="10648" spans="1:5" s="7" customFormat="1">
      <c r="A10648" s="7" t="s">
        <v>49</v>
      </c>
      <c r="C10648" s="144" t="s">
        <v>9846</v>
      </c>
      <c r="D10648" s="145">
        <v>1</v>
      </c>
      <c r="E10648" s="147">
        <v>43753</v>
      </c>
    </row>
    <row r="10649" spans="1:5" s="7" customFormat="1">
      <c r="A10649" s="7" t="s">
        <v>49</v>
      </c>
      <c r="C10649" s="144" t="s">
        <v>9847</v>
      </c>
      <c r="D10649" s="145">
        <v>2790</v>
      </c>
      <c r="E10649" s="147">
        <v>43753</v>
      </c>
    </row>
    <row r="10650" spans="1:5" s="7" customFormat="1">
      <c r="A10650" s="7" t="s">
        <v>49</v>
      </c>
      <c r="C10650" s="144" t="s">
        <v>9848</v>
      </c>
      <c r="D10650" s="145">
        <v>7932</v>
      </c>
      <c r="E10650" s="147">
        <v>43753</v>
      </c>
    </row>
    <row r="10651" spans="1:5" s="7" customFormat="1">
      <c r="A10651" s="7" t="s">
        <v>49</v>
      </c>
      <c r="C10651" s="144" t="s">
        <v>9849</v>
      </c>
      <c r="D10651" s="145">
        <v>3864</v>
      </c>
      <c r="E10651" s="147">
        <v>43753</v>
      </c>
    </row>
    <row r="10652" spans="1:5" s="7" customFormat="1">
      <c r="A10652" s="7" t="s">
        <v>49</v>
      </c>
      <c r="C10652" s="144" t="s">
        <v>9850</v>
      </c>
      <c r="D10652" s="145">
        <v>2964</v>
      </c>
      <c r="E10652" s="147">
        <v>43753</v>
      </c>
    </row>
    <row r="10653" spans="1:5" s="7" customFormat="1">
      <c r="A10653" s="7" t="s">
        <v>49</v>
      </c>
      <c r="C10653" s="144" t="s">
        <v>9851</v>
      </c>
      <c r="D10653" s="145">
        <v>3240</v>
      </c>
      <c r="E10653" s="147">
        <v>43753</v>
      </c>
    </row>
    <row r="10654" spans="1:5" s="7" customFormat="1">
      <c r="A10654" s="7" t="s">
        <v>49</v>
      </c>
      <c r="C10654" s="144" t="s">
        <v>9852</v>
      </c>
      <c r="D10654" s="145">
        <v>66</v>
      </c>
      <c r="E10654" s="147">
        <v>43753</v>
      </c>
    </row>
    <row r="10655" spans="1:5" s="7" customFormat="1">
      <c r="A10655" s="7" t="s">
        <v>49</v>
      </c>
      <c r="C10655" s="144" t="s">
        <v>9853</v>
      </c>
      <c r="D10655" s="145">
        <v>-2</v>
      </c>
      <c r="E10655" s="147">
        <v>43753</v>
      </c>
    </row>
    <row r="10656" spans="1:5" s="7" customFormat="1">
      <c r="A10656" s="7" t="s">
        <v>49</v>
      </c>
      <c r="C10656" s="144" t="s">
        <v>9854</v>
      </c>
      <c r="D10656" s="145">
        <v>2</v>
      </c>
      <c r="E10656" s="147">
        <v>43753</v>
      </c>
    </row>
    <row r="10657" spans="1:5" s="7" customFormat="1">
      <c r="A10657" s="7" t="s">
        <v>49</v>
      </c>
      <c r="C10657" s="144" t="s">
        <v>9855</v>
      </c>
      <c r="D10657" s="145">
        <v>81</v>
      </c>
      <c r="E10657" s="147">
        <v>43753</v>
      </c>
    </row>
    <row r="10658" spans="1:5" s="7" customFormat="1">
      <c r="A10658" s="7" t="s">
        <v>49</v>
      </c>
      <c r="C10658" s="144" t="s">
        <v>9856</v>
      </c>
      <c r="D10658" s="145">
        <v>14</v>
      </c>
      <c r="E10658" s="147">
        <v>43753</v>
      </c>
    </row>
    <row r="10659" spans="1:5" s="7" customFormat="1">
      <c r="A10659" s="7" t="s">
        <v>49</v>
      </c>
      <c r="C10659" s="144" t="s">
        <v>9857</v>
      </c>
      <c r="D10659" s="145">
        <v>132</v>
      </c>
      <c r="E10659" s="147">
        <v>43753</v>
      </c>
    </row>
    <row r="10660" spans="1:5" s="7" customFormat="1">
      <c r="A10660" s="7" t="s">
        <v>49</v>
      </c>
      <c r="C10660" s="144" t="s">
        <v>9858</v>
      </c>
      <c r="D10660" s="145">
        <v>426</v>
      </c>
      <c r="E10660" s="147">
        <v>43753</v>
      </c>
    </row>
    <row r="10661" spans="1:5" s="7" customFormat="1">
      <c r="A10661" s="7" t="s">
        <v>49</v>
      </c>
      <c r="C10661" s="144" t="s">
        <v>9859</v>
      </c>
      <c r="D10661" s="145">
        <v>29</v>
      </c>
      <c r="E10661" s="147">
        <v>43753</v>
      </c>
    </row>
    <row r="10662" spans="1:5" s="7" customFormat="1">
      <c r="A10662" s="7" t="s">
        <v>49</v>
      </c>
      <c r="C10662" s="144" t="s">
        <v>9860</v>
      </c>
      <c r="D10662" s="145">
        <v>36</v>
      </c>
      <c r="E10662" s="147">
        <v>43753</v>
      </c>
    </row>
    <row r="10663" spans="1:5" s="7" customFormat="1">
      <c r="A10663" s="7" t="s">
        <v>49</v>
      </c>
      <c r="C10663" s="144" t="s">
        <v>9861</v>
      </c>
      <c r="D10663" s="145">
        <v>67</v>
      </c>
      <c r="E10663" s="147">
        <v>43753</v>
      </c>
    </row>
    <row r="10664" spans="1:5" s="7" customFormat="1">
      <c r="A10664" s="7" t="s">
        <v>49</v>
      </c>
      <c r="C10664" s="144" t="s">
        <v>9862</v>
      </c>
      <c r="D10664" s="145">
        <v>88</v>
      </c>
      <c r="E10664" s="147">
        <v>43753</v>
      </c>
    </row>
    <row r="10665" spans="1:5" s="7" customFormat="1">
      <c r="A10665" s="7" t="s">
        <v>49</v>
      </c>
      <c r="C10665" s="144" t="s">
        <v>9863</v>
      </c>
      <c r="D10665" s="145">
        <v>1</v>
      </c>
      <c r="E10665" s="147">
        <v>43753</v>
      </c>
    </row>
    <row r="10666" spans="1:5" s="7" customFormat="1">
      <c r="A10666" s="7" t="s">
        <v>49</v>
      </c>
      <c r="C10666" s="144" t="s">
        <v>9864</v>
      </c>
      <c r="D10666" s="145">
        <v>22</v>
      </c>
      <c r="E10666" s="147">
        <v>43753</v>
      </c>
    </row>
    <row r="10667" spans="1:5" s="7" customFormat="1">
      <c r="A10667" s="7" t="s">
        <v>49</v>
      </c>
      <c r="C10667" s="144" t="s">
        <v>9865</v>
      </c>
      <c r="D10667" s="145">
        <v>1</v>
      </c>
      <c r="E10667" s="147">
        <v>43753</v>
      </c>
    </row>
    <row r="10668" spans="1:5" s="7" customFormat="1">
      <c r="A10668" s="7" t="s">
        <v>49</v>
      </c>
      <c r="C10668" s="144" t="s">
        <v>9866</v>
      </c>
      <c r="D10668" s="145">
        <v>6</v>
      </c>
      <c r="E10668" s="147">
        <v>43753</v>
      </c>
    </row>
    <row r="10669" spans="1:5" s="7" customFormat="1">
      <c r="A10669" s="7" t="s">
        <v>49</v>
      </c>
      <c r="C10669" s="144" t="s">
        <v>9867</v>
      </c>
      <c r="D10669" s="145">
        <v>0</v>
      </c>
      <c r="E10669" s="147">
        <v>43753</v>
      </c>
    </row>
    <row r="10670" spans="1:5" s="7" customFormat="1">
      <c r="A10670" s="7" t="s">
        <v>49</v>
      </c>
      <c r="C10670" s="144" t="s">
        <v>9868</v>
      </c>
      <c r="D10670" s="145">
        <v>40</v>
      </c>
      <c r="E10670" s="147">
        <v>43753</v>
      </c>
    </row>
    <row r="10671" spans="1:5" s="7" customFormat="1">
      <c r="A10671" s="7" t="s">
        <v>49</v>
      </c>
      <c r="C10671" s="144" t="s">
        <v>9869</v>
      </c>
      <c r="D10671" s="145">
        <v>1</v>
      </c>
      <c r="E10671" s="147">
        <v>43753</v>
      </c>
    </row>
    <row r="10672" spans="1:5" s="7" customFormat="1">
      <c r="A10672" s="7" t="s">
        <v>49</v>
      </c>
      <c r="C10672" s="144" t="s">
        <v>9870</v>
      </c>
      <c r="D10672" s="145">
        <v>3238</v>
      </c>
      <c r="E10672" s="147">
        <v>43753</v>
      </c>
    </row>
    <row r="10673" spans="1:5" s="7" customFormat="1">
      <c r="A10673" s="7" t="s">
        <v>49</v>
      </c>
      <c r="C10673" s="144" t="s">
        <v>9871</v>
      </c>
      <c r="D10673" s="145">
        <v>46</v>
      </c>
      <c r="E10673" s="147">
        <v>43753</v>
      </c>
    </row>
    <row r="10674" spans="1:5" s="7" customFormat="1">
      <c r="A10674" s="7" t="s">
        <v>49</v>
      </c>
      <c r="C10674" s="144" t="s">
        <v>9872</v>
      </c>
      <c r="D10674" s="145">
        <v>47</v>
      </c>
      <c r="E10674" s="147">
        <v>43753</v>
      </c>
    </row>
    <row r="10675" spans="1:5" s="7" customFormat="1">
      <c r="A10675" s="7" t="s">
        <v>49</v>
      </c>
      <c r="C10675" s="144" t="s">
        <v>9873</v>
      </c>
      <c r="D10675" s="145">
        <v>0</v>
      </c>
      <c r="E10675" s="147">
        <v>43753</v>
      </c>
    </row>
    <row r="10676" spans="1:5" s="7" customFormat="1">
      <c r="A10676" s="7" t="s">
        <v>49</v>
      </c>
      <c r="C10676" s="144" t="s">
        <v>9874</v>
      </c>
      <c r="D10676" s="145">
        <v>50</v>
      </c>
      <c r="E10676" s="147">
        <v>43753</v>
      </c>
    </row>
    <row r="10677" spans="1:5" s="7" customFormat="1">
      <c r="A10677" s="7" t="s">
        <v>49</v>
      </c>
      <c r="C10677" s="144" t="s">
        <v>9875</v>
      </c>
      <c r="D10677" s="145">
        <v>80</v>
      </c>
      <c r="E10677" s="147">
        <v>43753</v>
      </c>
    </row>
    <row r="10678" spans="1:5" s="7" customFormat="1">
      <c r="A10678" s="7" t="s">
        <v>49</v>
      </c>
      <c r="C10678" s="144" t="s">
        <v>9876</v>
      </c>
      <c r="D10678" s="145">
        <v>42</v>
      </c>
      <c r="E10678" s="147">
        <v>43753</v>
      </c>
    </row>
    <row r="10679" spans="1:5" s="7" customFormat="1">
      <c r="A10679" s="7" t="s">
        <v>49</v>
      </c>
      <c r="C10679" s="144" t="s">
        <v>9877</v>
      </c>
      <c r="D10679" s="145">
        <v>22</v>
      </c>
      <c r="E10679" s="147">
        <v>43753</v>
      </c>
    </row>
    <row r="10680" spans="1:5" s="7" customFormat="1">
      <c r="A10680" s="7" t="s">
        <v>49</v>
      </c>
      <c r="C10680" s="144" t="s">
        <v>9878</v>
      </c>
      <c r="D10680" s="145">
        <v>19</v>
      </c>
      <c r="E10680" s="147">
        <v>43753</v>
      </c>
    </row>
    <row r="10681" spans="1:5" s="7" customFormat="1">
      <c r="A10681" s="7" t="s">
        <v>49</v>
      </c>
      <c r="C10681" s="144" t="s">
        <v>9879</v>
      </c>
      <c r="D10681" s="145">
        <v>48</v>
      </c>
      <c r="E10681" s="147">
        <v>43753</v>
      </c>
    </row>
    <row r="10682" spans="1:5" s="7" customFormat="1">
      <c r="A10682" s="7" t="s">
        <v>49</v>
      </c>
      <c r="C10682" s="144" t="s">
        <v>9880</v>
      </c>
      <c r="D10682" s="145">
        <v>1382</v>
      </c>
      <c r="E10682" s="147">
        <v>43753</v>
      </c>
    </row>
    <row r="10683" spans="1:5" s="7" customFormat="1">
      <c r="A10683" s="7" t="s">
        <v>49</v>
      </c>
      <c r="C10683" s="144" t="s">
        <v>9859</v>
      </c>
      <c r="D10683" s="145">
        <v>29</v>
      </c>
      <c r="E10683" s="147">
        <v>43753</v>
      </c>
    </row>
    <row r="10684" spans="1:5" s="7" customFormat="1">
      <c r="A10684" s="7" t="s">
        <v>49</v>
      </c>
      <c r="C10684" s="144" t="s">
        <v>9860</v>
      </c>
      <c r="D10684" s="145">
        <v>36</v>
      </c>
      <c r="E10684" s="147">
        <v>43753</v>
      </c>
    </row>
    <row r="10685" spans="1:5" s="7" customFormat="1">
      <c r="A10685" s="7" t="s">
        <v>49</v>
      </c>
      <c r="C10685" s="144" t="s">
        <v>9861</v>
      </c>
      <c r="D10685" s="145">
        <v>67</v>
      </c>
      <c r="E10685" s="147">
        <v>43753</v>
      </c>
    </row>
    <row r="10686" spans="1:5" s="7" customFormat="1">
      <c r="A10686" s="7" t="s">
        <v>49</v>
      </c>
      <c r="C10686" s="144" t="s">
        <v>9862</v>
      </c>
      <c r="D10686" s="145">
        <v>88</v>
      </c>
      <c r="E10686" s="147">
        <v>43753</v>
      </c>
    </row>
    <row r="10687" spans="1:5" s="7" customFormat="1">
      <c r="A10687" s="7" t="s">
        <v>49</v>
      </c>
      <c r="C10687" s="144" t="s">
        <v>9863</v>
      </c>
      <c r="D10687" s="145">
        <v>1</v>
      </c>
      <c r="E10687" s="147">
        <v>43753</v>
      </c>
    </row>
    <row r="10688" spans="1:5" s="7" customFormat="1">
      <c r="A10688" s="7" t="s">
        <v>49</v>
      </c>
      <c r="C10688" s="144" t="s">
        <v>9864</v>
      </c>
      <c r="D10688" s="145">
        <v>22</v>
      </c>
      <c r="E10688" s="147">
        <v>43753</v>
      </c>
    </row>
    <row r="10689" spans="1:5" s="7" customFormat="1">
      <c r="A10689" s="7" t="s">
        <v>49</v>
      </c>
      <c r="C10689" s="144" t="s">
        <v>9865</v>
      </c>
      <c r="D10689" s="145">
        <v>1</v>
      </c>
      <c r="E10689" s="147">
        <v>43753</v>
      </c>
    </row>
    <row r="10690" spans="1:5" s="7" customFormat="1">
      <c r="A10690" s="7" t="s">
        <v>49</v>
      </c>
      <c r="C10690" s="144" t="s">
        <v>9866</v>
      </c>
      <c r="D10690" s="145">
        <v>6</v>
      </c>
      <c r="E10690" s="147">
        <v>43753</v>
      </c>
    </row>
    <row r="10691" spans="1:5" s="7" customFormat="1">
      <c r="A10691" s="7" t="s">
        <v>49</v>
      </c>
      <c r="C10691" s="144" t="s">
        <v>9867</v>
      </c>
      <c r="D10691" s="145">
        <v>0</v>
      </c>
      <c r="E10691" s="147">
        <v>43753</v>
      </c>
    </row>
    <row r="10692" spans="1:5" s="7" customFormat="1">
      <c r="A10692" s="7" t="s">
        <v>49</v>
      </c>
      <c r="C10692" s="144" t="s">
        <v>9868</v>
      </c>
      <c r="D10692" s="145">
        <v>40</v>
      </c>
      <c r="E10692" s="147">
        <v>43753</v>
      </c>
    </row>
    <row r="10693" spans="1:5" s="7" customFormat="1">
      <c r="A10693" s="7" t="s">
        <v>49</v>
      </c>
      <c r="C10693" s="144" t="s">
        <v>9869</v>
      </c>
      <c r="D10693" s="145">
        <v>1</v>
      </c>
      <c r="E10693" s="147">
        <v>43753</v>
      </c>
    </row>
    <row r="10694" spans="1:5" s="7" customFormat="1">
      <c r="A10694" s="7" t="s">
        <v>49</v>
      </c>
      <c r="C10694" s="144" t="s">
        <v>9870</v>
      </c>
      <c r="D10694" s="145">
        <v>3230</v>
      </c>
      <c r="E10694" s="147">
        <v>43753</v>
      </c>
    </row>
    <row r="10695" spans="1:5" s="7" customFormat="1">
      <c r="A10695" s="7" t="s">
        <v>49</v>
      </c>
      <c r="C10695" s="144" t="s">
        <v>9881</v>
      </c>
      <c r="D10695" s="145">
        <v>65</v>
      </c>
      <c r="E10695" s="147">
        <v>43753</v>
      </c>
    </row>
    <row r="10696" spans="1:5" s="7" customFormat="1">
      <c r="A10696" s="7" t="s">
        <v>49</v>
      </c>
      <c r="C10696" s="144" t="s">
        <v>9882</v>
      </c>
      <c r="D10696" s="145">
        <v>188</v>
      </c>
      <c r="E10696" s="147">
        <v>43753</v>
      </c>
    </row>
    <row r="10697" spans="1:5" s="7" customFormat="1">
      <c r="A10697" s="7" t="s">
        <v>49</v>
      </c>
      <c r="C10697" s="144" t="s">
        <v>9883</v>
      </c>
      <c r="D10697" s="145">
        <v>39</v>
      </c>
      <c r="E10697" s="147">
        <v>43753</v>
      </c>
    </row>
    <row r="10698" spans="1:5" s="7" customFormat="1">
      <c r="A10698" s="7" t="s">
        <v>49</v>
      </c>
      <c r="C10698" s="144" t="s">
        <v>9884</v>
      </c>
      <c r="D10698" s="145">
        <v>118</v>
      </c>
      <c r="E10698" s="147">
        <v>43753</v>
      </c>
    </row>
    <row r="10699" spans="1:5" s="7" customFormat="1">
      <c r="A10699" s="7" t="s">
        <v>49</v>
      </c>
      <c r="C10699" s="144" t="s">
        <v>9885</v>
      </c>
      <c r="D10699" s="145">
        <v>186</v>
      </c>
      <c r="E10699" s="147">
        <v>43753</v>
      </c>
    </row>
    <row r="10700" spans="1:5" s="7" customFormat="1">
      <c r="A10700" s="7" t="s">
        <v>49</v>
      </c>
      <c r="C10700" s="144" t="s">
        <v>9886</v>
      </c>
      <c r="D10700" s="145">
        <v>92</v>
      </c>
      <c r="E10700" s="147">
        <v>43753</v>
      </c>
    </row>
    <row r="10701" spans="1:5" s="7" customFormat="1">
      <c r="A10701" s="7" t="s">
        <v>49</v>
      </c>
      <c r="C10701" s="144" t="s">
        <v>9887</v>
      </c>
      <c r="D10701" s="145">
        <v>158</v>
      </c>
      <c r="E10701" s="147">
        <v>43753</v>
      </c>
    </row>
    <row r="10702" spans="1:5" s="7" customFormat="1">
      <c r="A10702" s="7" t="s">
        <v>49</v>
      </c>
      <c r="C10702" s="144" t="s">
        <v>9888</v>
      </c>
      <c r="D10702" s="145">
        <v>345</v>
      </c>
      <c r="E10702" s="147">
        <v>43753</v>
      </c>
    </row>
    <row r="10703" spans="1:5" s="7" customFormat="1">
      <c r="A10703" s="7" t="s">
        <v>49</v>
      </c>
      <c r="C10703" s="144" t="s">
        <v>9889</v>
      </c>
      <c r="D10703" s="145">
        <v>204</v>
      </c>
      <c r="E10703" s="147">
        <v>43753</v>
      </c>
    </row>
    <row r="10704" spans="1:5" s="7" customFormat="1">
      <c r="A10704" s="7" t="s">
        <v>49</v>
      </c>
      <c r="C10704" s="144" t="s">
        <v>9890</v>
      </c>
      <c r="D10704" s="145">
        <v>105</v>
      </c>
      <c r="E10704" s="147">
        <v>43753</v>
      </c>
    </row>
    <row r="10705" spans="1:5" s="7" customFormat="1">
      <c r="A10705" s="7" t="s">
        <v>49</v>
      </c>
      <c r="C10705" s="144" t="s">
        <v>9891</v>
      </c>
      <c r="D10705" s="145">
        <v>26</v>
      </c>
      <c r="E10705" s="147">
        <v>43753</v>
      </c>
    </row>
    <row r="10706" spans="1:5" s="7" customFormat="1">
      <c r="A10706" s="7" t="s">
        <v>49</v>
      </c>
      <c r="C10706" s="144" t="s">
        <v>9892</v>
      </c>
      <c r="D10706" s="145">
        <v>50</v>
      </c>
      <c r="E10706" s="147">
        <v>43753</v>
      </c>
    </row>
    <row r="10707" spans="1:5" s="7" customFormat="1">
      <c r="A10707" s="7" t="s">
        <v>49</v>
      </c>
      <c r="C10707" s="144" t="s">
        <v>9893</v>
      </c>
      <c r="D10707" s="145">
        <v>22</v>
      </c>
      <c r="E10707" s="147">
        <v>43753</v>
      </c>
    </row>
    <row r="10708" spans="1:5" s="7" customFormat="1">
      <c r="A10708" s="7" t="s">
        <v>49</v>
      </c>
      <c r="C10708" s="144" t="s">
        <v>9894</v>
      </c>
      <c r="D10708" s="145">
        <v>21</v>
      </c>
      <c r="E10708" s="147">
        <v>43753</v>
      </c>
    </row>
    <row r="10709" spans="1:5" s="7" customFormat="1">
      <c r="A10709" s="7" t="s">
        <v>49</v>
      </c>
      <c r="C10709" s="144" t="s">
        <v>9895</v>
      </c>
      <c r="D10709" s="145">
        <v>50</v>
      </c>
      <c r="E10709" s="147">
        <v>43753</v>
      </c>
    </row>
    <row r="10710" spans="1:5" s="7" customFormat="1">
      <c r="A10710" s="7" t="s">
        <v>49</v>
      </c>
      <c r="C10710" s="144" t="s">
        <v>9896</v>
      </c>
      <c r="D10710" s="145">
        <v>0</v>
      </c>
      <c r="E10710" s="147">
        <v>43753</v>
      </c>
    </row>
    <row r="10711" spans="1:5" s="7" customFormat="1">
      <c r="A10711" s="7" t="s">
        <v>49</v>
      </c>
      <c r="C10711" s="144" t="s">
        <v>9897</v>
      </c>
      <c r="D10711" s="145">
        <v>20</v>
      </c>
      <c r="E10711" s="147">
        <v>43753</v>
      </c>
    </row>
    <row r="10712" spans="1:5" s="7" customFormat="1">
      <c r="A10712" s="7" t="s">
        <v>49</v>
      </c>
      <c r="C10712" s="144" t="s">
        <v>9898</v>
      </c>
      <c r="D10712" s="145">
        <v>92</v>
      </c>
      <c r="E10712" s="147">
        <v>43753</v>
      </c>
    </row>
    <row r="10713" spans="1:5" s="7" customFormat="1">
      <c r="A10713" s="7" t="s">
        <v>49</v>
      </c>
      <c r="C10713" s="144" t="s">
        <v>9899</v>
      </c>
      <c r="D10713" s="145">
        <v>87</v>
      </c>
      <c r="E10713" s="147">
        <v>43753</v>
      </c>
    </row>
    <row r="10714" spans="1:5" s="7" customFormat="1">
      <c r="A10714" s="7" t="s">
        <v>49</v>
      </c>
      <c r="C10714" s="144" t="s">
        <v>9900</v>
      </c>
      <c r="D10714" s="145">
        <v>31</v>
      </c>
      <c r="E10714" s="147">
        <v>43753</v>
      </c>
    </row>
    <row r="10715" spans="1:5" s="7" customFormat="1">
      <c r="A10715" s="7" t="s">
        <v>49</v>
      </c>
      <c r="C10715" s="144" t="s">
        <v>9901</v>
      </c>
      <c r="D10715" s="145">
        <v>39</v>
      </c>
      <c r="E10715" s="147">
        <v>43753</v>
      </c>
    </row>
    <row r="10716" spans="1:5" s="7" customFormat="1">
      <c r="A10716" s="7" t="s">
        <v>49</v>
      </c>
      <c r="C10716" s="144" t="s">
        <v>9902</v>
      </c>
      <c r="D10716" s="145">
        <v>124</v>
      </c>
      <c r="E10716" s="147">
        <v>43753</v>
      </c>
    </row>
    <row r="10717" spans="1:5" s="7" customFormat="1">
      <c r="A10717" s="7" t="s">
        <v>49</v>
      </c>
      <c r="C10717" s="144" t="s">
        <v>9903</v>
      </c>
      <c r="D10717" s="145">
        <v>61</v>
      </c>
      <c r="E10717" s="147">
        <v>43753</v>
      </c>
    </row>
    <row r="10718" spans="1:5" s="7" customFormat="1">
      <c r="A10718" s="7" t="s">
        <v>49</v>
      </c>
      <c r="C10718" s="144" t="s">
        <v>9904</v>
      </c>
      <c r="D10718" s="145">
        <v>39</v>
      </c>
      <c r="E10718" s="147">
        <v>43753</v>
      </c>
    </row>
    <row r="10719" spans="1:5" s="7" customFormat="1">
      <c r="A10719" s="7" t="s">
        <v>49</v>
      </c>
      <c r="C10719" s="144" t="s">
        <v>9905</v>
      </c>
      <c r="D10719" s="145">
        <v>119</v>
      </c>
      <c r="E10719" s="147">
        <v>43753</v>
      </c>
    </row>
    <row r="10720" spans="1:5" s="7" customFormat="1">
      <c r="A10720" s="7" t="s">
        <v>49</v>
      </c>
      <c r="C10720" s="144" t="s">
        <v>9906</v>
      </c>
      <c r="D10720" s="145">
        <v>157</v>
      </c>
      <c r="E10720" s="147">
        <v>43753</v>
      </c>
    </row>
    <row r="10721" spans="1:5" s="7" customFormat="1">
      <c r="A10721" s="7" t="s">
        <v>49</v>
      </c>
      <c r="C10721" s="144" t="s">
        <v>9907</v>
      </c>
      <c r="D10721" s="145">
        <v>385</v>
      </c>
      <c r="E10721" s="147">
        <v>43753</v>
      </c>
    </row>
    <row r="10722" spans="1:5" s="7" customFormat="1">
      <c r="A10722" s="7" t="s">
        <v>49</v>
      </c>
      <c r="C10722" s="144" t="s">
        <v>9908</v>
      </c>
      <c r="D10722" s="145">
        <v>120</v>
      </c>
      <c r="E10722" s="147">
        <v>43753</v>
      </c>
    </row>
    <row r="10723" spans="1:5" s="7" customFormat="1">
      <c r="A10723" s="7" t="s">
        <v>49</v>
      </c>
      <c r="C10723" s="144" t="s">
        <v>9909</v>
      </c>
      <c r="D10723" s="145">
        <v>165</v>
      </c>
      <c r="E10723" s="147">
        <v>43753</v>
      </c>
    </row>
    <row r="10724" spans="1:5" s="7" customFormat="1">
      <c r="A10724" s="7" t="s">
        <v>49</v>
      </c>
      <c r="C10724" s="144" t="s">
        <v>9910</v>
      </c>
      <c r="D10724" s="145">
        <v>16</v>
      </c>
      <c r="E10724" s="147">
        <v>43753</v>
      </c>
    </row>
    <row r="10725" spans="1:5" s="7" customFormat="1">
      <c r="A10725" s="7" t="s">
        <v>49</v>
      </c>
      <c r="C10725" s="144" t="s">
        <v>9911</v>
      </c>
      <c r="D10725" s="145">
        <v>87</v>
      </c>
      <c r="E10725" s="147">
        <v>43753</v>
      </c>
    </row>
    <row r="10726" spans="1:5" s="7" customFormat="1">
      <c r="A10726" s="7" t="s">
        <v>49</v>
      </c>
      <c r="C10726" s="144" t="s">
        <v>9912</v>
      </c>
      <c r="D10726" s="145">
        <v>143</v>
      </c>
      <c r="E10726" s="147">
        <v>43753</v>
      </c>
    </row>
    <row r="10727" spans="1:5" s="7" customFormat="1">
      <c r="A10727" s="7" t="s">
        <v>49</v>
      </c>
      <c r="C10727" s="144" t="s">
        <v>9913</v>
      </c>
      <c r="D10727" s="145">
        <v>86</v>
      </c>
      <c r="E10727" s="147">
        <v>43753</v>
      </c>
    </row>
    <row r="10728" spans="1:5" s="7" customFormat="1">
      <c r="A10728" s="7" t="s">
        <v>49</v>
      </c>
      <c r="C10728" s="144" t="s">
        <v>9914</v>
      </c>
      <c r="D10728" s="145">
        <v>115</v>
      </c>
      <c r="E10728" s="147">
        <v>43753</v>
      </c>
    </row>
    <row r="10729" spans="1:5" s="7" customFormat="1">
      <c r="A10729" s="7" t="s">
        <v>49</v>
      </c>
      <c r="C10729" s="144" t="s">
        <v>9915</v>
      </c>
      <c r="D10729" s="145">
        <v>54</v>
      </c>
      <c r="E10729" s="147">
        <v>43753</v>
      </c>
    </row>
    <row r="10730" spans="1:5" s="7" customFormat="1">
      <c r="A10730" s="7" t="s">
        <v>49</v>
      </c>
      <c r="C10730" s="144" t="s">
        <v>9916</v>
      </c>
      <c r="D10730" s="145">
        <v>117</v>
      </c>
      <c r="E10730" s="147">
        <v>43753</v>
      </c>
    </row>
    <row r="10731" spans="1:5" s="7" customFormat="1">
      <c r="A10731" s="7" t="s">
        <v>49</v>
      </c>
      <c r="C10731" s="144" t="s">
        <v>9917</v>
      </c>
      <c r="D10731" s="145">
        <v>136</v>
      </c>
      <c r="E10731" s="147">
        <v>43753</v>
      </c>
    </row>
    <row r="10732" spans="1:5" s="7" customFormat="1">
      <c r="A10732" s="7" t="s">
        <v>49</v>
      </c>
      <c r="C10732" s="144" t="s">
        <v>9918</v>
      </c>
      <c r="D10732" s="145">
        <v>82</v>
      </c>
      <c r="E10732" s="147">
        <v>43753</v>
      </c>
    </row>
    <row r="10733" spans="1:5" s="7" customFormat="1">
      <c r="A10733" s="7" t="s">
        <v>49</v>
      </c>
      <c r="C10733" s="144" t="s">
        <v>9919</v>
      </c>
      <c r="D10733" s="145">
        <v>0</v>
      </c>
      <c r="E10733" s="147">
        <v>43753</v>
      </c>
    </row>
    <row r="10734" spans="1:5" s="7" customFormat="1">
      <c r="A10734" s="7" t="s">
        <v>49</v>
      </c>
      <c r="C10734" s="144" t="s">
        <v>9920</v>
      </c>
      <c r="D10734" s="145">
        <v>21</v>
      </c>
      <c r="E10734" s="147">
        <v>43753</v>
      </c>
    </row>
    <row r="10735" spans="1:5" s="7" customFormat="1">
      <c r="A10735" s="7" t="s">
        <v>49</v>
      </c>
      <c r="C10735" s="144" t="s">
        <v>9921</v>
      </c>
      <c r="D10735" s="145">
        <v>45</v>
      </c>
      <c r="E10735" s="147">
        <v>43753</v>
      </c>
    </row>
    <row r="10736" spans="1:5" s="7" customFormat="1">
      <c r="A10736" s="7" t="s">
        <v>49</v>
      </c>
      <c r="C10736" s="144" t="s">
        <v>9922</v>
      </c>
      <c r="D10736" s="145">
        <v>7</v>
      </c>
      <c r="E10736" s="147">
        <v>43753</v>
      </c>
    </row>
    <row r="10737" spans="1:5" s="7" customFormat="1">
      <c r="A10737" s="7" t="s">
        <v>49</v>
      </c>
      <c r="C10737" s="144" t="s">
        <v>9923</v>
      </c>
      <c r="D10737" s="145">
        <v>6</v>
      </c>
      <c r="E10737" s="147">
        <v>43753</v>
      </c>
    </row>
    <row r="10738" spans="1:5" s="7" customFormat="1">
      <c r="A10738" s="7" t="s">
        <v>49</v>
      </c>
      <c r="C10738" s="144" t="s">
        <v>9924</v>
      </c>
      <c r="D10738" s="145">
        <v>7</v>
      </c>
      <c r="E10738" s="147">
        <v>43753</v>
      </c>
    </row>
    <row r="10739" spans="1:5" s="7" customFormat="1">
      <c r="A10739" s="7" t="s">
        <v>49</v>
      </c>
      <c r="C10739" s="144" t="s">
        <v>9925</v>
      </c>
      <c r="D10739" s="145">
        <v>95</v>
      </c>
      <c r="E10739" s="147">
        <v>43753</v>
      </c>
    </row>
    <row r="10740" spans="1:5" s="7" customFormat="1">
      <c r="A10740" s="7" t="s">
        <v>49</v>
      </c>
      <c r="C10740" s="144" t="s">
        <v>9926</v>
      </c>
      <c r="D10740" s="145">
        <v>29</v>
      </c>
      <c r="E10740" s="147">
        <v>43753</v>
      </c>
    </row>
    <row r="10741" spans="1:5" s="7" customFormat="1">
      <c r="A10741" s="7" t="s">
        <v>49</v>
      </c>
      <c r="C10741" s="144" t="s">
        <v>9927</v>
      </c>
      <c r="D10741" s="145">
        <v>222</v>
      </c>
      <c r="E10741" s="147">
        <v>43753</v>
      </c>
    </row>
    <row r="10742" spans="1:5" s="7" customFormat="1">
      <c r="A10742" s="7" t="s">
        <v>49</v>
      </c>
      <c r="C10742" s="144" t="s">
        <v>9928</v>
      </c>
      <c r="D10742" s="145">
        <v>196</v>
      </c>
      <c r="E10742" s="147">
        <v>43753</v>
      </c>
    </row>
    <row r="10743" spans="1:5" s="7" customFormat="1">
      <c r="A10743" s="7" t="s">
        <v>49</v>
      </c>
      <c r="C10743" s="144" t="s">
        <v>9929</v>
      </c>
      <c r="D10743" s="145">
        <v>106</v>
      </c>
      <c r="E10743" s="147">
        <v>43753</v>
      </c>
    </row>
    <row r="10744" spans="1:5" s="7" customFormat="1">
      <c r="A10744" s="7" t="s">
        <v>49</v>
      </c>
      <c r="C10744" s="144" t="s">
        <v>9930</v>
      </c>
      <c r="D10744" s="145">
        <v>98</v>
      </c>
      <c r="E10744" s="147">
        <v>43753</v>
      </c>
    </row>
    <row r="10745" spans="1:5" s="7" customFormat="1">
      <c r="A10745" s="7" t="s">
        <v>49</v>
      </c>
      <c r="C10745" s="144" t="s">
        <v>9931</v>
      </c>
      <c r="D10745" s="145">
        <v>129</v>
      </c>
      <c r="E10745" s="147">
        <v>43753</v>
      </c>
    </row>
    <row r="10746" spans="1:5" s="7" customFormat="1">
      <c r="A10746" s="7" t="s">
        <v>49</v>
      </c>
      <c r="C10746" s="144" t="s">
        <v>9932</v>
      </c>
      <c r="D10746" s="145">
        <v>119</v>
      </c>
      <c r="E10746" s="147">
        <v>43753</v>
      </c>
    </row>
    <row r="10747" spans="1:5" s="7" customFormat="1">
      <c r="A10747" s="7" t="s">
        <v>49</v>
      </c>
      <c r="C10747" s="144" t="s">
        <v>9933</v>
      </c>
      <c r="D10747" s="145">
        <v>29</v>
      </c>
      <c r="E10747" s="147">
        <v>43753</v>
      </c>
    </row>
    <row r="10748" spans="1:5" s="7" customFormat="1">
      <c r="A10748" s="7" t="s">
        <v>49</v>
      </c>
      <c r="C10748" s="144" t="s">
        <v>9934</v>
      </c>
      <c r="D10748" s="145">
        <v>22</v>
      </c>
      <c r="E10748" s="147">
        <v>43753</v>
      </c>
    </row>
    <row r="10749" spans="1:5" s="7" customFormat="1">
      <c r="A10749" s="7" t="s">
        <v>49</v>
      </c>
      <c r="C10749" s="144" t="s">
        <v>9935</v>
      </c>
      <c r="D10749" s="145">
        <v>234</v>
      </c>
      <c r="E10749" s="147">
        <v>43753</v>
      </c>
    </row>
    <row r="10750" spans="1:5" s="7" customFormat="1">
      <c r="A10750" s="7" t="s">
        <v>49</v>
      </c>
      <c r="C10750" s="144" t="s">
        <v>9936</v>
      </c>
      <c r="D10750" s="145">
        <v>211</v>
      </c>
      <c r="E10750" s="147">
        <v>43753</v>
      </c>
    </row>
    <row r="10751" spans="1:5" s="7" customFormat="1">
      <c r="A10751" s="7" t="s">
        <v>49</v>
      </c>
      <c r="C10751" s="144" t="s">
        <v>9937</v>
      </c>
      <c r="D10751" s="145">
        <v>132</v>
      </c>
      <c r="E10751" s="147">
        <v>43753</v>
      </c>
    </row>
    <row r="10752" spans="1:5" s="7" customFormat="1">
      <c r="A10752" s="7" t="s">
        <v>49</v>
      </c>
      <c r="C10752" s="144" t="s">
        <v>9938</v>
      </c>
      <c r="D10752" s="145">
        <v>361</v>
      </c>
      <c r="E10752" s="147">
        <v>43753</v>
      </c>
    </row>
    <row r="10753" spans="1:5" s="7" customFormat="1">
      <c r="A10753" s="7" t="s">
        <v>49</v>
      </c>
      <c r="C10753" s="144" t="s">
        <v>9939</v>
      </c>
      <c r="D10753" s="145">
        <v>8</v>
      </c>
      <c r="E10753" s="147">
        <v>43753</v>
      </c>
    </row>
    <row r="10754" spans="1:5" s="7" customFormat="1">
      <c r="A10754" s="7" t="s">
        <v>49</v>
      </c>
      <c r="C10754" s="144" t="s">
        <v>9940</v>
      </c>
      <c r="D10754" s="145">
        <v>310</v>
      </c>
      <c r="E10754" s="147">
        <v>43753</v>
      </c>
    </row>
    <row r="10755" spans="1:5" s="7" customFormat="1">
      <c r="A10755" s="7" t="s">
        <v>49</v>
      </c>
      <c r="C10755" s="144" t="s">
        <v>9941</v>
      </c>
      <c r="D10755" s="145">
        <v>2730</v>
      </c>
      <c r="E10755" s="147">
        <v>43753</v>
      </c>
    </row>
    <row r="10756" spans="1:5" s="7" customFormat="1">
      <c r="A10756" s="7" t="s">
        <v>49</v>
      </c>
      <c r="C10756" s="144" t="s">
        <v>9942</v>
      </c>
      <c r="D10756" s="145">
        <v>1672</v>
      </c>
      <c r="E10756" s="147">
        <v>43753</v>
      </c>
    </row>
    <row r="10757" spans="1:5" s="7" customFormat="1">
      <c r="A10757" s="7" t="s">
        <v>49</v>
      </c>
      <c r="C10757" s="144" t="s">
        <v>9943</v>
      </c>
      <c r="D10757" s="145">
        <v>2097</v>
      </c>
      <c r="E10757" s="147">
        <v>43753</v>
      </c>
    </row>
    <row r="10758" spans="1:5" s="7" customFormat="1">
      <c r="A10758" s="7" t="s">
        <v>49</v>
      </c>
      <c r="C10758" s="144" t="s">
        <v>9944</v>
      </c>
      <c r="D10758" s="145">
        <v>1314</v>
      </c>
      <c r="E10758" s="147">
        <v>43753</v>
      </c>
    </row>
    <row r="10759" spans="1:5" s="7" customFormat="1">
      <c r="A10759" s="7" t="s">
        <v>49</v>
      </c>
      <c r="C10759" s="144" t="s">
        <v>9945</v>
      </c>
      <c r="D10759" s="145">
        <v>465</v>
      </c>
      <c r="E10759" s="147">
        <v>43753</v>
      </c>
    </row>
    <row r="10760" spans="1:5" s="7" customFormat="1">
      <c r="A10760" s="7" t="s">
        <v>49</v>
      </c>
      <c r="C10760" s="144" t="s">
        <v>9946</v>
      </c>
      <c r="D10760" s="145">
        <v>100</v>
      </c>
      <c r="E10760" s="147">
        <v>43753</v>
      </c>
    </row>
    <row r="10761" spans="1:5" s="7" customFormat="1">
      <c r="A10761" s="7" t="s">
        <v>49</v>
      </c>
      <c r="C10761" s="144" t="s">
        <v>9947</v>
      </c>
      <c r="D10761" s="145">
        <v>411</v>
      </c>
      <c r="E10761" s="147">
        <v>43753</v>
      </c>
    </row>
    <row r="10762" spans="1:5" s="7" customFormat="1">
      <c r="A10762" s="7" t="s">
        <v>49</v>
      </c>
      <c r="C10762" s="144" t="s">
        <v>9487</v>
      </c>
      <c r="D10762" s="145">
        <v>2</v>
      </c>
      <c r="E10762" s="147">
        <v>43882</v>
      </c>
    </row>
    <row r="10763" spans="1:5" s="7" customFormat="1">
      <c r="A10763" s="7" t="s">
        <v>49</v>
      </c>
      <c r="C10763" s="144" t="s">
        <v>9390</v>
      </c>
      <c r="D10763" s="145">
        <v>0</v>
      </c>
      <c r="E10763" s="147">
        <v>43882</v>
      </c>
    </row>
    <row r="10764" spans="1:5" s="7" customFormat="1">
      <c r="A10764" s="7" t="s">
        <v>49</v>
      </c>
      <c r="C10764" s="144" t="s">
        <v>9389</v>
      </c>
      <c r="D10764" s="145">
        <v>0</v>
      </c>
      <c r="E10764" s="147">
        <v>43882</v>
      </c>
    </row>
    <row r="10765" spans="1:5" s="7" customFormat="1">
      <c r="A10765" s="7" t="s">
        <v>49</v>
      </c>
      <c r="C10765" s="144" t="s">
        <v>9394</v>
      </c>
      <c r="D10765" s="145">
        <v>0</v>
      </c>
      <c r="E10765" s="147">
        <v>43882</v>
      </c>
    </row>
    <row r="10766" spans="1:5" s="7" customFormat="1">
      <c r="A10766" s="7" t="s">
        <v>49</v>
      </c>
      <c r="C10766" s="144" t="s">
        <v>9269</v>
      </c>
      <c r="D10766" s="145">
        <v>10</v>
      </c>
      <c r="E10766" s="147">
        <v>43882</v>
      </c>
    </row>
    <row r="10767" spans="1:5" s="7" customFormat="1">
      <c r="A10767" s="7" t="s">
        <v>49</v>
      </c>
      <c r="C10767" s="144" t="s">
        <v>9488</v>
      </c>
      <c r="D10767" s="145">
        <v>0</v>
      </c>
      <c r="E10767" s="147">
        <v>43882</v>
      </c>
    </row>
    <row r="10768" spans="1:5" s="7" customFormat="1">
      <c r="A10768" s="7" t="s">
        <v>49</v>
      </c>
      <c r="C10768" s="144" t="s">
        <v>9489</v>
      </c>
      <c r="D10768" s="145">
        <v>38</v>
      </c>
      <c r="E10768" s="147">
        <v>43882</v>
      </c>
    </row>
    <row r="10769" spans="1:5" s="7" customFormat="1">
      <c r="A10769" s="7" t="s">
        <v>49</v>
      </c>
      <c r="C10769" s="144" t="s">
        <v>9490</v>
      </c>
      <c r="D10769" s="145">
        <v>5</v>
      </c>
      <c r="E10769" s="147">
        <v>43882</v>
      </c>
    </row>
    <row r="10770" spans="1:5" s="7" customFormat="1">
      <c r="A10770" s="7" t="s">
        <v>49</v>
      </c>
      <c r="C10770" s="144" t="s">
        <v>9491</v>
      </c>
      <c r="D10770" s="145">
        <v>2</v>
      </c>
      <c r="E10770" s="147">
        <v>43882</v>
      </c>
    </row>
    <row r="10771" spans="1:5" s="7" customFormat="1">
      <c r="A10771" s="7" t="s">
        <v>49</v>
      </c>
      <c r="C10771" s="144" t="s">
        <v>9492</v>
      </c>
      <c r="D10771" s="145">
        <v>10</v>
      </c>
      <c r="E10771" s="147">
        <v>43882</v>
      </c>
    </row>
    <row r="10772" spans="1:5" s="7" customFormat="1">
      <c r="A10772" s="7" t="s">
        <v>49</v>
      </c>
      <c r="C10772" s="144" t="s">
        <v>9272</v>
      </c>
      <c r="D10772" s="145">
        <v>0</v>
      </c>
      <c r="E10772" s="147">
        <v>43882</v>
      </c>
    </row>
    <row r="10773" spans="1:5" s="7" customFormat="1">
      <c r="A10773" s="7" t="s">
        <v>49</v>
      </c>
      <c r="C10773" s="144" t="s">
        <v>9493</v>
      </c>
      <c r="D10773" s="145">
        <v>6</v>
      </c>
      <c r="E10773" s="147">
        <v>43882</v>
      </c>
    </row>
    <row r="10774" spans="1:5" s="7" customFormat="1">
      <c r="A10774" s="7" t="s">
        <v>49</v>
      </c>
      <c r="C10774" s="144" t="s">
        <v>9494</v>
      </c>
      <c r="D10774" s="145">
        <v>13</v>
      </c>
      <c r="E10774" s="147">
        <v>43882</v>
      </c>
    </row>
    <row r="10775" spans="1:5" s="7" customFormat="1">
      <c r="A10775" s="7" t="s">
        <v>49</v>
      </c>
      <c r="C10775" s="144" t="s">
        <v>9495</v>
      </c>
      <c r="D10775" s="145">
        <v>5</v>
      </c>
      <c r="E10775" s="147">
        <v>43882</v>
      </c>
    </row>
    <row r="10776" spans="1:5" s="7" customFormat="1">
      <c r="A10776" s="7" t="s">
        <v>49</v>
      </c>
      <c r="C10776" s="144" t="s">
        <v>9496</v>
      </c>
      <c r="D10776" s="145">
        <v>7</v>
      </c>
      <c r="E10776" s="147">
        <v>43882</v>
      </c>
    </row>
    <row r="10777" spans="1:5" s="7" customFormat="1">
      <c r="A10777" s="7" t="s">
        <v>49</v>
      </c>
      <c r="C10777" s="144" t="s">
        <v>9497</v>
      </c>
      <c r="D10777" s="145">
        <v>0</v>
      </c>
      <c r="E10777" s="147">
        <v>43882</v>
      </c>
    </row>
    <row r="10778" spans="1:5" s="7" customFormat="1">
      <c r="A10778" s="7" t="s">
        <v>49</v>
      </c>
      <c r="C10778" s="144" t="s">
        <v>9498</v>
      </c>
      <c r="D10778" s="145">
        <v>2</v>
      </c>
      <c r="E10778" s="147">
        <v>43882</v>
      </c>
    </row>
    <row r="10779" spans="1:5" s="7" customFormat="1">
      <c r="A10779" s="7" t="s">
        <v>49</v>
      </c>
      <c r="C10779" s="144" t="s">
        <v>9499</v>
      </c>
      <c r="D10779" s="145">
        <v>38</v>
      </c>
      <c r="E10779" s="147">
        <v>43882</v>
      </c>
    </row>
    <row r="10780" spans="1:5" s="7" customFormat="1">
      <c r="A10780" s="7" t="s">
        <v>49</v>
      </c>
      <c r="C10780" s="144" t="s">
        <v>9500</v>
      </c>
      <c r="D10780" s="145">
        <v>11</v>
      </c>
      <c r="E10780" s="147">
        <v>43882</v>
      </c>
    </row>
    <row r="10781" spans="1:5" s="7" customFormat="1">
      <c r="A10781" s="7" t="s">
        <v>49</v>
      </c>
      <c r="C10781" s="144" t="s">
        <v>9501</v>
      </c>
      <c r="D10781" s="145">
        <v>0</v>
      </c>
      <c r="E10781" s="147">
        <v>43882</v>
      </c>
    </row>
    <row r="10782" spans="1:5" s="7" customFormat="1">
      <c r="A10782" s="7" t="s">
        <v>49</v>
      </c>
      <c r="C10782" s="144" t="s">
        <v>9502</v>
      </c>
      <c r="D10782" s="145">
        <v>19</v>
      </c>
      <c r="E10782" s="147">
        <v>43882</v>
      </c>
    </row>
    <row r="10783" spans="1:5" s="7" customFormat="1">
      <c r="A10783" s="7" t="s">
        <v>49</v>
      </c>
      <c r="C10783" s="144" t="s">
        <v>9388</v>
      </c>
      <c r="D10783" s="145">
        <v>0</v>
      </c>
      <c r="E10783" s="147">
        <v>43882</v>
      </c>
    </row>
    <row r="10784" spans="1:5" s="7" customFormat="1">
      <c r="A10784" s="7" t="s">
        <v>49</v>
      </c>
      <c r="C10784" s="144" t="s">
        <v>9503</v>
      </c>
      <c r="D10784" s="145">
        <v>2</v>
      </c>
      <c r="E10784" s="147">
        <v>43882</v>
      </c>
    </row>
    <row r="10785" spans="1:5" s="7" customFormat="1">
      <c r="A10785" s="7" t="s">
        <v>49</v>
      </c>
      <c r="C10785" s="144" t="s">
        <v>9504</v>
      </c>
      <c r="D10785" s="145">
        <v>18</v>
      </c>
      <c r="E10785" s="147">
        <v>43882</v>
      </c>
    </row>
    <row r="10786" spans="1:5" s="7" customFormat="1">
      <c r="A10786" s="7" t="s">
        <v>49</v>
      </c>
      <c r="C10786" s="144" t="s">
        <v>9505</v>
      </c>
      <c r="D10786" s="145">
        <v>0</v>
      </c>
      <c r="E10786" s="147">
        <v>43882</v>
      </c>
    </row>
    <row r="10787" spans="1:5" s="7" customFormat="1">
      <c r="A10787" s="7" t="s">
        <v>49</v>
      </c>
      <c r="C10787" s="144" t="s">
        <v>9506</v>
      </c>
      <c r="D10787" s="145">
        <v>11</v>
      </c>
      <c r="E10787" s="147">
        <v>43882</v>
      </c>
    </row>
    <row r="10788" spans="1:5" s="7" customFormat="1">
      <c r="A10788" s="7" t="s">
        <v>49</v>
      </c>
      <c r="C10788" s="144" t="s">
        <v>9507</v>
      </c>
      <c r="D10788" s="145">
        <v>4</v>
      </c>
      <c r="E10788" s="147">
        <v>43882</v>
      </c>
    </row>
    <row r="10789" spans="1:5" s="7" customFormat="1">
      <c r="A10789" s="7" t="s">
        <v>49</v>
      </c>
      <c r="C10789" s="144" t="s">
        <v>9508</v>
      </c>
      <c r="D10789" s="145">
        <v>0</v>
      </c>
      <c r="E10789" s="147">
        <v>43882</v>
      </c>
    </row>
    <row r="10790" spans="1:5" s="7" customFormat="1">
      <c r="A10790" s="7" t="s">
        <v>49</v>
      </c>
      <c r="C10790" s="144" t="s">
        <v>9509</v>
      </c>
      <c r="D10790" s="145">
        <v>21</v>
      </c>
      <c r="E10790" s="147">
        <v>43882</v>
      </c>
    </row>
    <row r="10791" spans="1:5" s="7" customFormat="1">
      <c r="A10791" s="7" t="s">
        <v>49</v>
      </c>
      <c r="C10791" s="144" t="s">
        <v>9510</v>
      </c>
      <c r="D10791" s="145">
        <v>0</v>
      </c>
      <c r="E10791" s="147">
        <v>43882</v>
      </c>
    </row>
    <row r="10792" spans="1:5" s="7" customFormat="1">
      <c r="A10792" s="7" t="s">
        <v>49</v>
      </c>
      <c r="C10792" s="144" t="s">
        <v>9511</v>
      </c>
      <c r="D10792" s="145">
        <v>21</v>
      </c>
      <c r="E10792" s="147">
        <v>43882</v>
      </c>
    </row>
    <row r="10793" spans="1:5" s="7" customFormat="1">
      <c r="A10793" s="7" t="s">
        <v>49</v>
      </c>
      <c r="C10793" s="144" t="s">
        <v>9282</v>
      </c>
      <c r="D10793" s="145">
        <v>0</v>
      </c>
      <c r="E10793" s="147">
        <v>43882</v>
      </c>
    </row>
    <row r="10794" spans="1:5" s="7" customFormat="1">
      <c r="A10794" s="7" t="s">
        <v>49</v>
      </c>
      <c r="C10794" s="144" t="s">
        <v>9428</v>
      </c>
      <c r="D10794" s="145">
        <v>0</v>
      </c>
      <c r="E10794" s="147">
        <v>43882</v>
      </c>
    </row>
    <row r="10795" spans="1:5" s="7" customFormat="1">
      <c r="A10795" s="7" t="s">
        <v>49</v>
      </c>
      <c r="C10795" s="144" t="s">
        <v>9512</v>
      </c>
      <c r="D10795" s="145">
        <v>0</v>
      </c>
      <c r="E10795" s="147">
        <v>43882</v>
      </c>
    </row>
    <row r="10796" spans="1:5" s="7" customFormat="1">
      <c r="A10796" s="7" t="s">
        <v>49</v>
      </c>
      <c r="C10796" s="144" t="s">
        <v>9513</v>
      </c>
      <c r="D10796" s="145">
        <v>0</v>
      </c>
      <c r="E10796" s="147">
        <v>43882</v>
      </c>
    </row>
    <row r="10797" spans="1:5" s="7" customFormat="1">
      <c r="A10797" s="7" t="s">
        <v>49</v>
      </c>
      <c r="C10797" s="144" t="s">
        <v>9285</v>
      </c>
      <c r="D10797" s="145">
        <v>0</v>
      </c>
      <c r="E10797" s="147">
        <v>43882</v>
      </c>
    </row>
    <row r="10798" spans="1:5" s="7" customFormat="1">
      <c r="A10798" s="7" t="s">
        <v>49</v>
      </c>
      <c r="C10798" s="144" t="s">
        <v>9514</v>
      </c>
      <c r="D10798" s="145">
        <v>2</v>
      </c>
      <c r="E10798" s="147">
        <v>43882</v>
      </c>
    </row>
    <row r="10799" spans="1:5" s="7" customFormat="1">
      <c r="A10799" s="7" t="s">
        <v>49</v>
      </c>
      <c r="C10799" s="144" t="s">
        <v>9515</v>
      </c>
      <c r="D10799" s="145">
        <v>8</v>
      </c>
      <c r="E10799" s="147">
        <v>43882</v>
      </c>
    </row>
    <row r="10800" spans="1:5" s="7" customFormat="1">
      <c r="A10800" s="7" t="s">
        <v>49</v>
      </c>
      <c r="C10800" s="144" t="s">
        <v>9446</v>
      </c>
      <c r="D10800" s="145">
        <v>6</v>
      </c>
      <c r="E10800" s="147">
        <v>43882</v>
      </c>
    </row>
    <row r="10801" spans="1:5" s="7" customFormat="1">
      <c r="A10801" s="7" t="s">
        <v>49</v>
      </c>
      <c r="C10801" s="144" t="s">
        <v>9516</v>
      </c>
      <c r="D10801" s="145">
        <v>3</v>
      </c>
      <c r="E10801" s="147">
        <v>43882</v>
      </c>
    </row>
    <row r="10802" spans="1:5" s="7" customFormat="1">
      <c r="A10802" s="7" t="s">
        <v>49</v>
      </c>
      <c r="C10802" s="144" t="s">
        <v>9517</v>
      </c>
      <c r="D10802" s="145">
        <v>0</v>
      </c>
      <c r="E10802" s="147">
        <v>43882</v>
      </c>
    </row>
    <row r="10803" spans="1:5" s="7" customFormat="1">
      <c r="A10803" s="7" t="s">
        <v>49</v>
      </c>
      <c r="C10803" s="144" t="s">
        <v>9518</v>
      </c>
      <c r="D10803" s="145">
        <v>1</v>
      </c>
      <c r="E10803" s="147">
        <v>43882</v>
      </c>
    </row>
    <row r="10804" spans="1:5" s="7" customFormat="1">
      <c r="A10804" s="7" t="s">
        <v>49</v>
      </c>
      <c r="C10804" s="144" t="s">
        <v>9519</v>
      </c>
      <c r="D10804" s="145">
        <v>11</v>
      </c>
      <c r="E10804" s="147">
        <v>43882</v>
      </c>
    </row>
    <row r="10805" spans="1:5" s="7" customFormat="1">
      <c r="A10805" s="7" t="s">
        <v>49</v>
      </c>
      <c r="C10805" s="144" t="s">
        <v>9520</v>
      </c>
      <c r="D10805" s="145">
        <v>8</v>
      </c>
      <c r="E10805" s="147">
        <v>43882</v>
      </c>
    </row>
    <row r="10806" spans="1:5" s="7" customFormat="1">
      <c r="A10806" s="7" t="s">
        <v>49</v>
      </c>
      <c r="C10806" s="144" t="s">
        <v>9521</v>
      </c>
      <c r="D10806" s="145">
        <v>0</v>
      </c>
      <c r="E10806" s="147">
        <v>43882</v>
      </c>
    </row>
    <row r="10807" spans="1:5" s="7" customFormat="1">
      <c r="A10807" s="7" t="s">
        <v>49</v>
      </c>
      <c r="C10807" s="144" t="s">
        <v>9522</v>
      </c>
      <c r="D10807" s="145">
        <v>16</v>
      </c>
      <c r="E10807" s="147">
        <v>43882</v>
      </c>
    </row>
    <row r="10808" spans="1:5" s="7" customFormat="1">
      <c r="A10808" s="7" t="s">
        <v>49</v>
      </c>
      <c r="C10808" s="144" t="s">
        <v>9523</v>
      </c>
      <c r="D10808" s="145">
        <v>14</v>
      </c>
      <c r="E10808" s="147">
        <v>43882</v>
      </c>
    </row>
    <row r="10809" spans="1:5" s="7" customFormat="1">
      <c r="A10809" s="7" t="s">
        <v>49</v>
      </c>
      <c r="C10809" s="144" t="s">
        <v>9480</v>
      </c>
      <c r="D10809" s="145">
        <v>0</v>
      </c>
      <c r="E10809" s="147">
        <v>43882</v>
      </c>
    </row>
    <row r="10810" spans="1:5" s="7" customFormat="1">
      <c r="A10810" s="7" t="s">
        <v>49</v>
      </c>
      <c r="C10810" s="144" t="s">
        <v>9322</v>
      </c>
      <c r="D10810" s="145">
        <v>0</v>
      </c>
      <c r="E10810" s="147">
        <v>43882</v>
      </c>
    </row>
    <row r="10811" spans="1:5" s="7" customFormat="1">
      <c r="A10811" s="7" t="s">
        <v>49</v>
      </c>
      <c r="C10811" s="144" t="s">
        <v>9524</v>
      </c>
      <c r="D10811" s="145">
        <v>0</v>
      </c>
      <c r="E10811" s="147">
        <v>43882</v>
      </c>
    </row>
    <row r="10812" spans="1:5" s="7" customFormat="1">
      <c r="A10812" s="7" t="s">
        <v>49</v>
      </c>
      <c r="C10812" s="144" t="s">
        <v>9382</v>
      </c>
      <c r="D10812" s="145">
        <v>1</v>
      </c>
      <c r="E10812" s="147">
        <v>43882</v>
      </c>
    </row>
    <row r="10813" spans="1:5" s="7" customFormat="1">
      <c r="A10813" s="7" t="s">
        <v>49</v>
      </c>
      <c r="C10813" s="144" t="s">
        <v>9383</v>
      </c>
      <c r="D10813" s="145">
        <v>2</v>
      </c>
      <c r="E10813" s="147">
        <v>43882</v>
      </c>
    </row>
    <row r="10814" spans="1:5" s="7" customFormat="1">
      <c r="A10814" s="7" t="s">
        <v>49</v>
      </c>
      <c r="C10814" s="144" t="s">
        <v>9525</v>
      </c>
      <c r="D10814" s="145">
        <v>0</v>
      </c>
      <c r="E10814" s="147">
        <v>43882</v>
      </c>
    </row>
    <row r="10815" spans="1:5" s="7" customFormat="1">
      <c r="A10815" s="7" t="s">
        <v>49</v>
      </c>
      <c r="C10815" s="144" t="s">
        <v>9526</v>
      </c>
      <c r="D10815" s="145">
        <v>1</v>
      </c>
      <c r="E10815" s="147">
        <v>43882</v>
      </c>
    </row>
    <row r="10816" spans="1:5" s="7" customFormat="1">
      <c r="A10816" s="7" t="s">
        <v>49</v>
      </c>
      <c r="C10816" s="144" t="s">
        <v>9527</v>
      </c>
      <c r="D10816" s="145">
        <v>19</v>
      </c>
      <c r="E10816" s="147">
        <v>43882</v>
      </c>
    </row>
    <row r="10817" spans="1:5" s="7" customFormat="1">
      <c r="A10817" s="7" t="s">
        <v>49</v>
      </c>
      <c r="C10817" s="144" t="s">
        <v>9528</v>
      </c>
      <c r="D10817" s="145">
        <v>8</v>
      </c>
      <c r="E10817" s="147">
        <v>43882</v>
      </c>
    </row>
    <row r="10818" spans="1:5" s="7" customFormat="1">
      <c r="A10818" s="7" t="s">
        <v>49</v>
      </c>
      <c r="C10818" s="144" t="s">
        <v>9529</v>
      </c>
      <c r="D10818" s="145">
        <v>4</v>
      </c>
      <c r="E10818" s="147">
        <v>43882</v>
      </c>
    </row>
    <row r="10819" spans="1:5" s="7" customFormat="1">
      <c r="A10819" s="7" t="s">
        <v>49</v>
      </c>
      <c r="C10819" s="144" t="s">
        <v>9530</v>
      </c>
      <c r="D10819" s="145">
        <v>4</v>
      </c>
      <c r="E10819" s="147">
        <v>43882</v>
      </c>
    </row>
    <row r="10820" spans="1:5" s="7" customFormat="1">
      <c r="A10820" s="7" t="s">
        <v>49</v>
      </c>
      <c r="C10820" s="144" t="s">
        <v>9531</v>
      </c>
      <c r="D10820" s="145">
        <v>12</v>
      </c>
      <c r="E10820" s="147">
        <v>43882</v>
      </c>
    </row>
    <row r="10821" spans="1:5" s="7" customFormat="1">
      <c r="A10821" s="7" t="s">
        <v>49</v>
      </c>
      <c r="C10821" s="144" t="s">
        <v>9532</v>
      </c>
      <c r="D10821" s="145">
        <v>1</v>
      </c>
      <c r="E10821" s="147">
        <v>43882</v>
      </c>
    </row>
    <row r="10822" spans="1:5" s="7" customFormat="1">
      <c r="A10822" s="7" t="s">
        <v>49</v>
      </c>
      <c r="C10822" s="144" t="s">
        <v>9533</v>
      </c>
      <c r="D10822" s="145">
        <v>2</v>
      </c>
      <c r="E10822" s="147">
        <v>43882</v>
      </c>
    </row>
    <row r="10823" spans="1:5" s="7" customFormat="1">
      <c r="A10823" s="7" t="s">
        <v>49</v>
      </c>
      <c r="C10823" s="144" t="s">
        <v>9534</v>
      </c>
      <c r="D10823" s="145">
        <v>4</v>
      </c>
      <c r="E10823" s="147">
        <v>43882</v>
      </c>
    </row>
    <row r="10824" spans="1:5" s="7" customFormat="1">
      <c r="A10824" s="7" t="s">
        <v>49</v>
      </c>
      <c r="C10824" s="144" t="s">
        <v>9551</v>
      </c>
      <c r="D10824" s="145">
        <v>1</v>
      </c>
      <c r="E10824" s="147">
        <v>43882</v>
      </c>
    </row>
    <row r="10825" spans="1:5" s="7" customFormat="1">
      <c r="A10825" s="7" t="s">
        <v>49</v>
      </c>
      <c r="C10825" s="144" t="s">
        <v>9535</v>
      </c>
      <c r="D10825" s="145">
        <v>3</v>
      </c>
      <c r="E10825" s="147">
        <v>43882</v>
      </c>
    </row>
    <row r="10826" spans="1:5" s="7" customFormat="1">
      <c r="A10826" s="7" t="s">
        <v>49</v>
      </c>
      <c r="C10826" s="144" t="s">
        <v>9536</v>
      </c>
      <c r="D10826" s="145">
        <v>3</v>
      </c>
      <c r="E10826" s="147">
        <v>43882</v>
      </c>
    </row>
    <row r="10827" spans="1:5" s="7" customFormat="1">
      <c r="A10827" s="7" t="s">
        <v>49</v>
      </c>
      <c r="C10827" s="144" t="s">
        <v>9537</v>
      </c>
      <c r="D10827" s="145">
        <v>1</v>
      </c>
      <c r="E10827" s="147">
        <v>43882</v>
      </c>
    </row>
    <row r="10828" spans="1:5" s="7" customFormat="1">
      <c r="A10828" s="7" t="s">
        <v>49</v>
      </c>
      <c r="C10828" s="144" t="s">
        <v>9538</v>
      </c>
      <c r="D10828" s="145">
        <v>1</v>
      </c>
      <c r="E10828" s="147">
        <v>43882</v>
      </c>
    </row>
    <row r="10829" spans="1:5" s="7" customFormat="1">
      <c r="A10829" s="7" t="s">
        <v>49</v>
      </c>
      <c r="C10829" s="144" t="s">
        <v>9539</v>
      </c>
      <c r="D10829" s="145">
        <v>2</v>
      </c>
      <c r="E10829" s="147">
        <v>43882</v>
      </c>
    </row>
    <row r="10830" spans="1:5" s="7" customFormat="1">
      <c r="A10830" s="7" t="s">
        <v>49</v>
      </c>
      <c r="C10830" s="144" t="s">
        <v>9540</v>
      </c>
      <c r="D10830" s="145">
        <v>1</v>
      </c>
      <c r="E10830" s="147">
        <v>43882</v>
      </c>
    </row>
    <row r="10831" spans="1:5" s="7" customFormat="1">
      <c r="A10831" s="7" t="s">
        <v>49</v>
      </c>
      <c r="C10831" s="144" t="s">
        <v>9314</v>
      </c>
      <c r="D10831" s="145">
        <v>1</v>
      </c>
      <c r="E10831" s="147">
        <v>43882</v>
      </c>
    </row>
    <row r="10832" spans="1:5" s="7" customFormat="1">
      <c r="A10832" s="7" t="s">
        <v>49</v>
      </c>
      <c r="C10832" s="144" t="s">
        <v>9552</v>
      </c>
      <c r="D10832" s="145">
        <v>0</v>
      </c>
      <c r="E10832" s="147">
        <v>43882</v>
      </c>
    </row>
    <row r="10833" spans="1:5" s="7" customFormat="1">
      <c r="A10833" s="7" t="s">
        <v>49</v>
      </c>
      <c r="C10833" s="144" t="s">
        <v>9541</v>
      </c>
      <c r="D10833" s="145">
        <v>3</v>
      </c>
      <c r="E10833" s="147">
        <v>43882</v>
      </c>
    </row>
    <row r="10834" spans="1:5" s="7" customFormat="1">
      <c r="A10834" s="7" t="s">
        <v>49</v>
      </c>
      <c r="C10834" s="144" t="s">
        <v>9542</v>
      </c>
      <c r="D10834" s="145">
        <v>1</v>
      </c>
      <c r="E10834" s="147">
        <v>43882</v>
      </c>
    </row>
    <row r="10835" spans="1:5" s="7" customFormat="1">
      <c r="A10835" s="7" t="s">
        <v>49</v>
      </c>
      <c r="C10835" s="144" t="s">
        <v>9543</v>
      </c>
      <c r="D10835" s="145">
        <v>4</v>
      </c>
      <c r="E10835" s="147">
        <v>43882</v>
      </c>
    </row>
    <row r="10836" spans="1:5" s="7" customFormat="1">
      <c r="A10836" s="7" t="s">
        <v>49</v>
      </c>
      <c r="C10836" s="144" t="s">
        <v>9544</v>
      </c>
      <c r="D10836" s="145">
        <v>5</v>
      </c>
      <c r="E10836" s="147">
        <v>43882</v>
      </c>
    </row>
    <row r="10837" spans="1:5" s="7" customFormat="1">
      <c r="A10837" s="7" t="s">
        <v>49</v>
      </c>
      <c r="C10837" s="144" t="s">
        <v>9545</v>
      </c>
      <c r="D10837" s="145">
        <v>1</v>
      </c>
      <c r="E10837" s="147">
        <v>43882</v>
      </c>
    </row>
    <row r="10838" spans="1:5" s="7" customFormat="1">
      <c r="A10838" s="7" t="s">
        <v>49</v>
      </c>
      <c r="C10838" s="144" t="s">
        <v>9546</v>
      </c>
      <c r="D10838" s="145">
        <v>5</v>
      </c>
      <c r="E10838" s="147">
        <v>43882</v>
      </c>
    </row>
    <row r="10839" spans="1:5" s="7" customFormat="1">
      <c r="A10839" s="7" t="s">
        <v>49</v>
      </c>
      <c r="C10839" s="144" t="s">
        <v>9547</v>
      </c>
      <c r="D10839" s="145">
        <v>0</v>
      </c>
      <c r="E10839" s="147">
        <v>43882</v>
      </c>
    </row>
    <row r="10840" spans="1:5" s="7" customFormat="1">
      <c r="A10840" s="7" t="s">
        <v>49</v>
      </c>
      <c r="C10840" s="144" t="s">
        <v>9548</v>
      </c>
      <c r="D10840" s="145">
        <v>1</v>
      </c>
      <c r="E10840" s="147">
        <v>43882</v>
      </c>
    </row>
    <row r="10841" spans="1:5" s="7" customFormat="1">
      <c r="A10841" s="7" t="s">
        <v>49</v>
      </c>
      <c r="C10841" s="144" t="s">
        <v>9549</v>
      </c>
      <c r="D10841" s="145">
        <v>4</v>
      </c>
      <c r="E10841" s="147">
        <v>43882</v>
      </c>
    </row>
    <row r="10842" spans="1:5" s="7" customFormat="1">
      <c r="A10842" s="7" t="s">
        <v>49</v>
      </c>
      <c r="C10842" s="144" t="s">
        <v>9391</v>
      </c>
      <c r="D10842" s="145">
        <v>0</v>
      </c>
      <c r="E10842" s="147">
        <v>43882</v>
      </c>
    </row>
    <row r="10843" spans="1:5" s="7" customFormat="1">
      <c r="A10843" s="7" t="s">
        <v>49</v>
      </c>
      <c r="C10843" s="144" t="s">
        <v>9550</v>
      </c>
      <c r="D10843" s="145">
        <v>1</v>
      </c>
      <c r="E10843" s="147">
        <v>43882</v>
      </c>
    </row>
    <row r="10844" spans="1:5" s="7" customFormat="1">
      <c r="A10844" s="7" t="s">
        <v>49</v>
      </c>
      <c r="C10844" s="144" t="s">
        <v>9415</v>
      </c>
      <c r="D10844" s="145">
        <v>4</v>
      </c>
      <c r="E10844" s="147">
        <v>43882</v>
      </c>
    </row>
    <row r="10845" spans="1:5" s="7" customFormat="1">
      <c r="A10845" s="7" t="s">
        <v>49</v>
      </c>
      <c r="C10845" s="144" t="s">
        <v>9416</v>
      </c>
      <c r="D10845" s="145">
        <v>1</v>
      </c>
      <c r="E10845" s="147">
        <v>43882</v>
      </c>
    </row>
    <row r="10846" spans="1:5" s="7" customFormat="1">
      <c r="A10846" s="7" t="s">
        <v>49</v>
      </c>
      <c r="C10846" s="144" t="s">
        <v>9338</v>
      </c>
      <c r="D10846" s="145">
        <v>5</v>
      </c>
      <c r="E10846" s="147">
        <v>43882</v>
      </c>
    </row>
    <row r="10847" spans="1:5" s="7" customFormat="1">
      <c r="A10847" s="7" t="s">
        <v>49</v>
      </c>
      <c r="C10847" s="144" t="s">
        <v>9393</v>
      </c>
      <c r="D10847" s="145">
        <v>0</v>
      </c>
      <c r="E10847" s="147">
        <v>43882</v>
      </c>
    </row>
    <row r="10848" spans="1:5" s="7" customFormat="1">
      <c r="A10848" s="7" t="s">
        <v>49</v>
      </c>
      <c r="C10848" s="144" t="s">
        <v>9417</v>
      </c>
      <c r="D10848" s="145">
        <v>14</v>
      </c>
      <c r="E10848" s="147">
        <v>43882</v>
      </c>
    </row>
    <row r="10849" spans="1:5" s="7" customFormat="1">
      <c r="A10849" s="7" t="s">
        <v>49</v>
      </c>
      <c r="C10849" s="144" t="s">
        <v>9418</v>
      </c>
      <c r="D10849" s="145">
        <v>27</v>
      </c>
      <c r="E10849" s="147">
        <v>43882</v>
      </c>
    </row>
    <row r="10850" spans="1:5" s="7" customFormat="1">
      <c r="A10850" s="7" t="s">
        <v>49</v>
      </c>
      <c r="C10850" s="144" t="s">
        <v>9419</v>
      </c>
      <c r="D10850" s="145">
        <v>4</v>
      </c>
      <c r="E10850" s="147">
        <v>43882</v>
      </c>
    </row>
    <row r="10851" spans="1:5" s="7" customFormat="1">
      <c r="A10851" s="7" t="s">
        <v>49</v>
      </c>
      <c r="C10851" s="144" t="s">
        <v>9420</v>
      </c>
      <c r="D10851" s="145">
        <v>25</v>
      </c>
      <c r="E10851" s="147">
        <v>43882</v>
      </c>
    </row>
    <row r="10852" spans="1:5" s="7" customFormat="1">
      <c r="A10852" s="7" t="s">
        <v>49</v>
      </c>
      <c r="C10852" s="144" t="s">
        <v>9421</v>
      </c>
      <c r="D10852" s="145">
        <v>5</v>
      </c>
      <c r="E10852" s="147">
        <v>43882</v>
      </c>
    </row>
    <row r="10853" spans="1:5" s="7" customFormat="1">
      <c r="A10853" s="7" t="s">
        <v>49</v>
      </c>
      <c r="C10853" s="144" t="s">
        <v>9422</v>
      </c>
      <c r="D10853" s="145">
        <v>20</v>
      </c>
      <c r="E10853" s="147">
        <v>43882</v>
      </c>
    </row>
    <row r="10854" spans="1:5" s="7" customFormat="1">
      <c r="A10854" s="7" t="s">
        <v>49</v>
      </c>
      <c r="C10854" s="144" t="s">
        <v>9423</v>
      </c>
      <c r="D10854" s="145">
        <v>2</v>
      </c>
      <c r="E10854" s="147">
        <v>43882</v>
      </c>
    </row>
    <row r="10855" spans="1:5" s="7" customFormat="1">
      <c r="A10855" s="7" t="s">
        <v>49</v>
      </c>
      <c r="C10855" s="144" t="s">
        <v>9424</v>
      </c>
      <c r="D10855" s="145">
        <v>8</v>
      </c>
      <c r="E10855" s="147">
        <v>43882</v>
      </c>
    </row>
    <row r="10856" spans="1:5" s="7" customFormat="1">
      <c r="A10856" s="7" t="s">
        <v>49</v>
      </c>
      <c r="C10856" s="144" t="s">
        <v>9349</v>
      </c>
      <c r="D10856" s="145">
        <v>43</v>
      </c>
      <c r="E10856" s="147">
        <v>43882</v>
      </c>
    </row>
    <row r="10857" spans="1:5" s="7" customFormat="1">
      <c r="A10857" s="7" t="s">
        <v>49</v>
      </c>
      <c r="C10857" s="144" t="s">
        <v>9425</v>
      </c>
      <c r="D10857" s="145">
        <v>19</v>
      </c>
      <c r="E10857" s="147">
        <v>43882</v>
      </c>
    </row>
    <row r="10858" spans="1:5" s="7" customFormat="1">
      <c r="A10858" s="7" t="s">
        <v>49</v>
      </c>
      <c r="C10858" s="144" t="s">
        <v>9426</v>
      </c>
      <c r="D10858" s="145">
        <v>28</v>
      </c>
      <c r="E10858" s="147">
        <v>43882</v>
      </c>
    </row>
    <row r="10859" spans="1:5" s="7" customFormat="1">
      <c r="A10859" s="7" t="s">
        <v>49</v>
      </c>
      <c r="C10859" s="144" t="s">
        <v>9427</v>
      </c>
      <c r="D10859" s="145">
        <v>26</v>
      </c>
      <c r="E10859" s="147">
        <v>43882</v>
      </c>
    </row>
    <row r="10860" spans="1:5" s="7" customFormat="1">
      <c r="A10860" s="7" t="s">
        <v>49</v>
      </c>
      <c r="C10860" s="144" t="s">
        <v>9428</v>
      </c>
      <c r="D10860" s="145">
        <v>0</v>
      </c>
      <c r="E10860" s="147">
        <v>43882</v>
      </c>
    </row>
    <row r="10861" spans="1:5" s="7" customFormat="1">
      <c r="A10861" s="7" t="s">
        <v>49</v>
      </c>
      <c r="C10861" s="144" t="s">
        <v>9446</v>
      </c>
      <c r="D10861" s="145">
        <v>0</v>
      </c>
      <c r="E10861" s="147">
        <v>43882</v>
      </c>
    </row>
    <row r="10862" spans="1:5" s="7" customFormat="1">
      <c r="A10862" s="7" t="s">
        <v>49</v>
      </c>
      <c r="C10862" s="144" t="s">
        <v>9429</v>
      </c>
      <c r="D10862" s="145">
        <v>28</v>
      </c>
      <c r="E10862" s="147">
        <v>43882</v>
      </c>
    </row>
    <row r="10863" spans="1:5" s="7" customFormat="1">
      <c r="A10863" s="7" t="s">
        <v>49</v>
      </c>
      <c r="C10863" s="144" t="s">
        <v>9298</v>
      </c>
      <c r="D10863" s="145">
        <v>2</v>
      </c>
      <c r="E10863" s="147">
        <v>43882</v>
      </c>
    </row>
    <row r="10864" spans="1:5" s="7" customFormat="1">
      <c r="A10864" s="7" t="s">
        <v>49</v>
      </c>
      <c r="C10864" s="144" t="s">
        <v>9324</v>
      </c>
      <c r="D10864" s="145">
        <v>10</v>
      </c>
      <c r="E10864" s="147">
        <v>43882</v>
      </c>
    </row>
    <row r="10865" spans="1:5" s="7" customFormat="1">
      <c r="A10865" s="7" t="s">
        <v>49</v>
      </c>
      <c r="C10865" s="144" t="s">
        <v>9325</v>
      </c>
      <c r="D10865" s="145">
        <v>0</v>
      </c>
      <c r="E10865" s="147">
        <v>43882</v>
      </c>
    </row>
    <row r="10866" spans="1:5" s="7" customFormat="1">
      <c r="A10866" s="7" t="s">
        <v>49</v>
      </c>
      <c r="C10866" s="144" t="s">
        <v>9300</v>
      </c>
      <c r="D10866" s="145">
        <v>0</v>
      </c>
      <c r="E10866" s="147">
        <v>43882</v>
      </c>
    </row>
    <row r="10867" spans="1:5" s="7" customFormat="1">
      <c r="A10867" s="7" t="s">
        <v>49</v>
      </c>
      <c r="C10867" s="144" t="s">
        <v>9430</v>
      </c>
      <c r="D10867" s="145">
        <v>0</v>
      </c>
      <c r="E10867" s="147">
        <v>43882</v>
      </c>
    </row>
    <row r="10868" spans="1:5" s="7" customFormat="1">
      <c r="A10868" s="7" t="s">
        <v>49</v>
      </c>
      <c r="C10868" s="144" t="s">
        <v>9432</v>
      </c>
      <c r="D10868" s="145">
        <v>2</v>
      </c>
      <c r="E10868" s="147">
        <v>43882</v>
      </c>
    </row>
    <row r="10869" spans="1:5" s="7" customFormat="1">
      <c r="A10869" s="7" t="s">
        <v>49</v>
      </c>
      <c r="C10869" s="144" t="s">
        <v>9433</v>
      </c>
      <c r="D10869" s="145">
        <v>26</v>
      </c>
      <c r="E10869" s="147">
        <v>43882</v>
      </c>
    </row>
    <row r="10870" spans="1:5" s="7" customFormat="1">
      <c r="A10870" s="7" t="s">
        <v>49</v>
      </c>
      <c r="C10870" s="144" t="s">
        <v>9305</v>
      </c>
      <c r="D10870" s="145">
        <v>0</v>
      </c>
      <c r="E10870" s="147">
        <v>43882</v>
      </c>
    </row>
    <row r="10871" spans="1:5" s="7" customFormat="1">
      <c r="A10871" s="7" t="s">
        <v>49</v>
      </c>
      <c r="C10871" s="144" t="s">
        <v>9361</v>
      </c>
      <c r="D10871" s="145">
        <v>4</v>
      </c>
      <c r="E10871" s="147">
        <v>43882</v>
      </c>
    </row>
    <row r="10872" spans="1:5" s="7" customFormat="1">
      <c r="A10872" s="7" t="s">
        <v>49</v>
      </c>
      <c r="C10872" s="144" t="s">
        <v>9434</v>
      </c>
      <c r="D10872" s="145">
        <v>5</v>
      </c>
      <c r="E10872" s="147">
        <v>43882</v>
      </c>
    </row>
    <row r="10873" spans="1:5" s="7" customFormat="1">
      <c r="A10873" s="7" t="s">
        <v>49</v>
      </c>
      <c r="C10873" s="144" t="s">
        <v>9435</v>
      </c>
      <c r="D10873" s="145">
        <v>1</v>
      </c>
      <c r="E10873" s="147">
        <v>43882</v>
      </c>
    </row>
    <row r="10874" spans="1:5" s="7" customFormat="1">
      <c r="A10874" s="7" t="s">
        <v>49</v>
      </c>
      <c r="C10874" s="144" t="s">
        <v>9436</v>
      </c>
      <c r="D10874" s="145">
        <v>2</v>
      </c>
      <c r="E10874" s="147">
        <v>43882</v>
      </c>
    </row>
    <row r="10875" spans="1:5" s="7" customFormat="1">
      <c r="A10875" s="7" t="s">
        <v>49</v>
      </c>
      <c r="C10875" s="144" t="s">
        <v>9437</v>
      </c>
      <c r="D10875" s="145">
        <v>3</v>
      </c>
      <c r="E10875" s="147">
        <v>43882</v>
      </c>
    </row>
    <row r="10876" spans="1:5" s="7" customFormat="1">
      <c r="A10876" s="7" t="s">
        <v>49</v>
      </c>
      <c r="C10876" s="144" t="s">
        <v>9438</v>
      </c>
      <c r="D10876" s="145">
        <v>14</v>
      </c>
      <c r="E10876" s="147">
        <v>43882</v>
      </c>
    </row>
    <row r="10877" spans="1:5" s="7" customFormat="1">
      <c r="A10877" s="7" t="s">
        <v>49</v>
      </c>
      <c r="C10877" s="144" t="s">
        <v>9448</v>
      </c>
      <c r="D10877" s="145">
        <v>1</v>
      </c>
      <c r="E10877" s="147">
        <v>43882</v>
      </c>
    </row>
    <row r="10878" spans="1:5" s="7" customFormat="1">
      <c r="A10878" s="7" t="s">
        <v>49</v>
      </c>
      <c r="C10878" s="144" t="s">
        <v>9309</v>
      </c>
      <c r="D10878" s="145">
        <v>0</v>
      </c>
      <c r="E10878" s="147">
        <v>43882</v>
      </c>
    </row>
    <row r="10879" spans="1:5" s="7" customFormat="1">
      <c r="A10879" s="7" t="s">
        <v>49</v>
      </c>
      <c r="C10879" s="144" t="s">
        <v>9439</v>
      </c>
      <c r="D10879" s="145">
        <v>8</v>
      </c>
      <c r="E10879" s="147">
        <v>43882</v>
      </c>
    </row>
    <row r="10880" spans="1:5" s="7" customFormat="1">
      <c r="A10880" s="7" t="s">
        <v>49</v>
      </c>
      <c r="C10880" s="144" t="s">
        <v>9440</v>
      </c>
      <c r="D10880" s="145">
        <v>3</v>
      </c>
      <c r="E10880" s="147">
        <v>43882</v>
      </c>
    </row>
    <row r="10881" spans="1:5" s="7" customFormat="1">
      <c r="A10881" s="7" t="s">
        <v>49</v>
      </c>
      <c r="C10881" s="144" t="s">
        <v>9441</v>
      </c>
      <c r="D10881" s="145">
        <v>1</v>
      </c>
      <c r="E10881" s="147">
        <v>43882</v>
      </c>
    </row>
    <row r="10882" spans="1:5" s="7" customFormat="1">
      <c r="A10882" s="7" t="s">
        <v>49</v>
      </c>
      <c r="C10882" s="144" t="s">
        <v>9442</v>
      </c>
      <c r="D10882" s="145">
        <v>12</v>
      </c>
      <c r="E10882" s="147">
        <v>43882</v>
      </c>
    </row>
    <row r="10883" spans="1:5" s="7" customFormat="1">
      <c r="A10883" s="7" t="s">
        <v>49</v>
      </c>
      <c r="C10883" s="144" t="s">
        <v>9449</v>
      </c>
      <c r="D10883" s="145">
        <v>4</v>
      </c>
      <c r="E10883" s="147">
        <v>43882</v>
      </c>
    </row>
    <row r="10884" spans="1:5" s="7" customFormat="1">
      <c r="A10884" s="7" t="s">
        <v>49</v>
      </c>
      <c r="C10884" s="144" t="s">
        <v>9443</v>
      </c>
      <c r="D10884" s="145">
        <v>8</v>
      </c>
      <c r="E10884" s="147">
        <v>43882</v>
      </c>
    </row>
    <row r="10885" spans="1:5" s="7" customFormat="1">
      <c r="A10885" s="7" t="s">
        <v>49</v>
      </c>
      <c r="C10885" s="144" t="s">
        <v>9445</v>
      </c>
      <c r="D10885" s="145">
        <v>0</v>
      </c>
      <c r="E10885" s="147">
        <v>43882</v>
      </c>
    </row>
    <row r="10886" spans="1:5" s="7" customFormat="1">
      <c r="A10886" s="7" t="s">
        <v>49</v>
      </c>
      <c r="C10886" s="144" t="s">
        <v>9444</v>
      </c>
      <c r="D10886" s="145">
        <v>5</v>
      </c>
      <c r="E10886" s="147">
        <v>43882</v>
      </c>
    </row>
    <row r="10887" spans="1:5" s="7" customFormat="1">
      <c r="A10887" s="7" t="s">
        <v>49</v>
      </c>
      <c r="C10887" s="144" t="s">
        <v>9431</v>
      </c>
      <c r="D10887" s="145">
        <v>6</v>
      </c>
      <c r="E10887" s="147">
        <v>43882</v>
      </c>
    </row>
    <row r="10888" spans="1:5" s="7" customFormat="1">
      <c r="A10888" s="7" t="s">
        <v>49</v>
      </c>
      <c r="C10888" s="144" t="s">
        <v>9447</v>
      </c>
      <c r="D10888" s="145">
        <v>0</v>
      </c>
      <c r="E10888" s="147">
        <v>43882</v>
      </c>
    </row>
    <row r="10889" spans="1:5" s="7" customFormat="1">
      <c r="A10889" s="7" t="s">
        <v>49</v>
      </c>
      <c r="C10889" s="144" t="s">
        <v>9687</v>
      </c>
      <c r="D10889" s="145">
        <v>1</v>
      </c>
      <c r="E10889" s="147">
        <v>43882</v>
      </c>
    </row>
    <row r="10890" spans="1:5" s="7" customFormat="1">
      <c r="A10890" s="7" t="s">
        <v>49</v>
      </c>
      <c r="C10890" s="144" t="s">
        <v>9688</v>
      </c>
      <c r="D10890" s="145">
        <v>0</v>
      </c>
      <c r="E10890" s="147">
        <v>43882</v>
      </c>
    </row>
    <row r="10891" spans="1:5" s="7" customFormat="1">
      <c r="A10891" s="7" t="s">
        <v>49</v>
      </c>
      <c r="C10891" s="144" t="s">
        <v>9689</v>
      </c>
      <c r="D10891" s="145">
        <v>1</v>
      </c>
      <c r="E10891" s="147">
        <v>43882</v>
      </c>
    </row>
    <row r="10892" spans="1:5" s="7" customFormat="1">
      <c r="A10892" s="7" t="s">
        <v>49</v>
      </c>
      <c r="C10892" s="144" t="s">
        <v>9669</v>
      </c>
      <c r="D10892" s="145">
        <v>24</v>
      </c>
      <c r="E10892" s="147">
        <v>43882</v>
      </c>
    </row>
    <row r="10893" spans="1:5" s="7" customFormat="1">
      <c r="A10893" s="7" t="s">
        <v>49</v>
      </c>
      <c r="C10893" s="144" t="s">
        <v>9691</v>
      </c>
      <c r="D10893" s="145">
        <v>0</v>
      </c>
      <c r="E10893" s="147">
        <v>43882</v>
      </c>
    </row>
    <row r="10894" spans="1:5" s="7" customFormat="1">
      <c r="A10894" s="7" t="s">
        <v>49</v>
      </c>
      <c r="C10894" s="144" t="s">
        <v>9692</v>
      </c>
      <c r="D10894" s="145">
        <v>10</v>
      </c>
      <c r="E10894" s="147">
        <v>43882</v>
      </c>
    </row>
    <row r="10895" spans="1:5" s="7" customFormat="1">
      <c r="A10895" s="7" t="s">
        <v>49</v>
      </c>
      <c r="C10895" s="144" t="s">
        <v>9693</v>
      </c>
      <c r="D10895" s="145">
        <v>9</v>
      </c>
      <c r="E10895" s="147">
        <v>43882</v>
      </c>
    </row>
    <row r="10896" spans="1:5" s="7" customFormat="1">
      <c r="A10896" s="7" t="s">
        <v>49</v>
      </c>
      <c r="C10896" s="144" t="s">
        <v>9694</v>
      </c>
      <c r="D10896" s="145">
        <v>0</v>
      </c>
      <c r="E10896" s="147">
        <v>43882</v>
      </c>
    </row>
    <row r="10897" spans="1:5" s="7" customFormat="1">
      <c r="A10897" s="7" t="s">
        <v>49</v>
      </c>
      <c r="C10897" s="144" t="s">
        <v>9695</v>
      </c>
      <c r="D10897" s="145">
        <v>3</v>
      </c>
      <c r="E10897" s="147">
        <v>43882</v>
      </c>
    </row>
    <row r="10898" spans="1:5" s="7" customFormat="1">
      <c r="A10898" s="7" t="s">
        <v>49</v>
      </c>
      <c r="C10898" s="144" t="s">
        <v>9698</v>
      </c>
      <c r="D10898" s="145">
        <v>2</v>
      </c>
      <c r="E10898" s="147">
        <v>43882</v>
      </c>
    </row>
    <row r="10899" spans="1:5" s="7" customFormat="1">
      <c r="A10899" s="7" t="s">
        <v>49</v>
      </c>
      <c r="C10899" s="144" t="s">
        <v>9700</v>
      </c>
      <c r="D10899" s="145">
        <v>0</v>
      </c>
      <c r="E10899" s="147">
        <v>43882</v>
      </c>
    </row>
    <row r="10900" spans="1:5" s="7" customFormat="1">
      <c r="A10900" s="7" t="s">
        <v>49</v>
      </c>
      <c r="C10900" s="144" t="s">
        <v>9701</v>
      </c>
      <c r="D10900" s="145">
        <v>0</v>
      </c>
      <c r="E10900" s="147">
        <v>43882</v>
      </c>
    </row>
    <row r="10901" spans="1:5" s="7" customFormat="1">
      <c r="A10901" s="7" t="s">
        <v>49</v>
      </c>
      <c r="C10901" s="144" t="s">
        <v>9702</v>
      </c>
      <c r="D10901" s="145">
        <v>0</v>
      </c>
      <c r="E10901" s="147">
        <v>43882</v>
      </c>
    </row>
    <row r="10902" spans="1:5" s="7" customFormat="1">
      <c r="A10902" s="7" t="s">
        <v>49</v>
      </c>
      <c r="C10902" s="144" t="s">
        <v>9703</v>
      </c>
      <c r="D10902" s="145">
        <v>10</v>
      </c>
      <c r="E10902" s="147">
        <v>43882</v>
      </c>
    </row>
    <row r="10903" spans="1:5" s="7" customFormat="1">
      <c r="A10903" s="7" t="s">
        <v>49</v>
      </c>
      <c r="C10903" s="144" t="s">
        <v>9705</v>
      </c>
      <c r="D10903" s="145">
        <v>2</v>
      </c>
      <c r="E10903" s="147">
        <v>43882</v>
      </c>
    </row>
    <row r="10904" spans="1:5" s="7" customFormat="1">
      <c r="A10904" s="7" t="s">
        <v>49</v>
      </c>
      <c r="C10904" s="144" t="s">
        <v>9706</v>
      </c>
      <c r="D10904" s="145">
        <v>3</v>
      </c>
      <c r="E10904" s="147">
        <v>43882</v>
      </c>
    </row>
    <row r="10905" spans="1:5" s="7" customFormat="1">
      <c r="A10905" s="7" t="s">
        <v>49</v>
      </c>
      <c r="C10905" s="144" t="s">
        <v>9708</v>
      </c>
      <c r="D10905" s="145">
        <v>1</v>
      </c>
      <c r="E10905" s="147">
        <v>43882</v>
      </c>
    </row>
    <row r="10906" spans="1:5" s="7" customFormat="1">
      <c r="A10906" s="7" t="s">
        <v>49</v>
      </c>
      <c r="C10906" s="144" t="s">
        <v>9948</v>
      </c>
      <c r="D10906" s="145">
        <v>0</v>
      </c>
      <c r="E10906" s="147">
        <v>43882</v>
      </c>
    </row>
    <row r="10907" spans="1:5" s="7" customFormat="1">
      <c r="A10907" s="7" t="s">
        <v>49</v>
      </c>
      <c r="C10907" s="144" t="s">
        <v>9710</v>
      </c>
      <c r="D10907" s="145">
        <v>4</v>
      </c>
      <c r="E10907" s="147">
        <v>43882</v>
      </c>
    </row>
    <row r="10908" spans="1:5" s="7" customFormat="1">
      <c r="A10908" s="7" t="s">
        <v>49</v>
      </c>
      <c r="C10908" s="144" t="s">
        <v>9711</v>
      </c>
      <c r="D10908" s="145">
        <v>0</v>
      </c>
      <c r="E10908" s="147">
        <v>43882</v>
      </c>
    </row>
    <row r="10909" spans="1:5" s="7" customFormat="1">
      <c r="A10909" s="7" t="s">
        <v>49</v>
      </c>
      <c r="C10909" s="144" t="s">
        <v>9712</v>
      </c>
      <c r="D10909" s="145">
        <v>2</v>
      </c>
      <c r="E10909" s="147">
        <v>43882</v>
      </c>
    </row>
    <row r="10910" spans="1:5" s="7" customFormat="1">
      <c r="A10910" s="7" t="s">
        <v>49</v>
      </c>
      <c r="C10910" s="144" t="s">
        <v>9713</v>
      </c>
      <c r="D10910" s="145">
        <v>0</v>
      </c>
      <c r="E10910" s="147">
        <v>43882</v>
      </c>
    </row>
    <row r="10911" spans="1:5" s="7" customFormat="1">
      <c r="A10911" s="7" t="s">
        <v>49</v>
      </c>
      <c r="C10911" s="144" t="s">
        <v>9949</v>
      </c>
      <c r="D10911" s="145">
        <v>0</v>
      </c>
      <c r="E10911" s="147">
        <v>43882</v>
      </c>
    </row>
    <row r="10912" spans="1:5" s="7" customFormat="1">
      <c r="A10912" s="7" t="s">
        <v>49</v>
      </c>
      <c r="C10912" s="144" t="s">
        <v>9392</v>
      </c>
      <c r="D10912" s="145">
        <v>0</v>
      </c>
      <c r="E10912" s="147">
        <v>43882</v>
      </c>
    </row>
    <row r="10913" spans="1:5" s="7" customFormat="1">
      <c r="A10913" s="7" t="s">
        <v>49</v>
      </c>
      <c r="C10913" s="144" t="s">
        <v>9714</v>
      </c>
      <c r="D10913" s="145">
        <v>0</v>
      </c>
      <c r="E10913" s="147">
        <v>43882</v>
      </c>
    </row>
    <row r="10914" spans="1:5" s="7" customFormat="1">
      <c r="A10914" s="7" t="s">
        <v>49</v>
      </c>
      <c r="C10914" s="144" t="s">
        <v>9715</v>
      </c>
      <c r="D10914" s="145">
        <v>4</v>
      </c>
      <c r="E10914" s="147">
        <v>43882</v>
      </c>
    </row>
    <row r="10915" spans="1:5" s="7" customFormat="1">
      <c r="A10915" s="7" t="s">
        <v>49</v>
      </c>
      <c r="C10915" s="144" t="s">
        <v>9716</v>
      </c>
      <c r="D10915" s="145">
        <v>0</v>
      </c>
      <c r="E10915" s="147">
        <v>43882</v>
      </c>
    </row>
    <row r="10916" spans="1:5" s="7" customFormat="1">
      <c r="A10916" s="7" t="s">
        <v>49</v>
      </c>
      <c r="C10916" s="144" t="s">
        <v>9718</v>
      </c>
      <c r="D10916" s="145">
        <v>1</v>
      </c>
      <c r="E10916" s="147">
        <v>43882</v>
      </c>
    </row>
    <row r="10917" spans="1:5" s="7" customFormat="1">
      <c r="A10917" s="7" t="s">
        <v>49</v>
      </c>
      <c r="C10917" s="144" t="s">
        <v>9950</v>
      </c>
      <c r="D10917" s="145">
        <v>0</v>
      </c>
      <c r="E10917" s="147">
        <v>43882</v>
      </c>
    </row>
    <row r="10918" spans="1:5" s="7" customFormat="1">
      <c r="A10918" s="7" t="s">
        <v>49</v>
      </c>
      <c r="C10918" s="144" t="s">
        <v>9719</v>
      </c>
      <c r="D10918" s="145">
        <v>0</v>
      </c>
      <c r="E10918" s="147">
        <v>43882</v>
      </c>
    </row>
    <row r="10919" spans="1:5" s="7" customFormat="1">
      <c r="A10919" s="7" t="s">
        <v>49</v>
      </c>
      <c r="C10919" s="144" t="s">
        <v>9720</v>
      </c>
      <c r="D10919" s="145">
        <v>0</v>
      </c>
      <c r="E10919" s="147">
        <v>43882</v>
      </c>
    </row>
    <row r="10920" spans="1:5" s="7" customFormat="1">
      <c r="A10920" s="7" t="s">
        <v>49</v>
      </c>
      <c r="C10920" s="144" t="s">
        <v>9951</v>
      </c>
      <c r="D10920" s="145">
        <v>0</v>
      </c>
      <c r="E10920" s="147">
        <v>43882</v>
      </c>
    </row>
    <row r="10921" spans="1:5" s="7" customFormat="1">
      <c r="A10921" s="7" t="s">
        <v>49</v>
      </c>
      <c r="C10921" s="144" t="s">
        <v>9721</v>
      </c>
      <c r="D10921" s="145">
        <v>0</v>
      </c>
      <c r="E10921" s="147">
        <v>43882</v>
      </c>
    </row>
    <row r="10922" spans="1:5" s="7" customFormat="1">
      <c r="A10922" s="7" t="s">
        <v>49</v>
      </c>
      <c r="C10922" s="144" t="s">
        <v>9722</v>
      </c>
      <c r="D10922" s="145">
        <v>0</v>
      </c>
      <c r="E10922" s="147">
        <v>43882</v>
      </c>
    </row>
    <row r="10923" spans="1:5" s="7" customFormat="1">
      <c r="A10923" s="7" t="s">
        <v>49</v>
      </c>
      <c r="C10923" s="144" t="s">
        <v>9723</v>
      </c>
      <c r="D10923" s="145">
        <v>0</v>
      </c>
      <c r="E10923" s="147">
        <v>43882</v>
      </c>
    </row>
    <row r="10924" spans="1:5" s="7" customFormat="1">
      <c r="A10924" s="7" t="s">
        <v>49</v>
      </c>
      <c r="C10924" s="144" t="s">
        <v>9725</v>
      </c>
      <c r="D10924" s="145">
        <v>5</v>
      </c>
      <c r="E10924" s="147">
        <v>43882</v>
      </c>
    </row>
    <row r="10925" spans="1:5" s="7" customFormat="1">
      <c r="A10925" s="7" t="s">
        <v>49</v>
      </c>
      <c r="C10925" s="144" t="s">
        <v>9726</v>
      </c>
      <c r="D10925" s="145">
        <v>0</v>
      </c>
      <c r="E10925" s="147">
        <v>43882</v>
      </c>
    </row>
    <row r="10926" spans="1:5" s="7" customFormat="1">
      <c r="A10926" s="7" t="s">
        <v>49</v>
      </c>
      <c r="C10926" s="144" t="s">
        <v>9727</v>
      </c>
      <c r="D10926" s="145">
        <v>0</v>
      </c>
      <c r="E10926" s="147">
        <v>43882</v>
      </c>
    </row>
    <row r="10927" spans="1:5" s="7" customFormat="1">
      <c r="A10927" s="7" t="s">
        <v>49</v>
      </c>
      <c r="C10927" s="144" t="s">
        <v>9728</v>
      </c>
      <c r="D10927" s="145">
        <v>2</v>
      </c>
      <c r="E10927" s="147">
        <v>43882</v>
      </c>
    </row>
    <row r="10928" spans="1:5" s="7" customFormat="1">
      <c r="A10928" s="7" t="s">
        <v>49</v>
      </c>
      <c r="C10928" s="144" t="s">
        <v>9729</v>
      </c>
      <c r="D10928" s="145">
        <v>4</v>
      </c>
      <c r="E10928" s="147">
        <v>43882</v>
      </c>
    </row>
    <row r="10929" spans="1:5" s="7" customFormat="1">
      <c r="A10929" s="7" t="s">
        <v>49</v>
      </c>
      <c r="C10929" s="144" t="s">
        <v>9730</v>
      </c>
      <c r="D10929" s="145">
        <v>2</v>
      </c>
      <c r="E10929" s="147">
        <v>43882</v>
      </c>
    </row>
    <row r="10930" spans="1:5" s="7" customFormat="1">
      <c r="A10930" s="7" t="s">
        <v>49</v>
      </c>
      <c r="C10930" s="144" t="s">
        <v>9732</v>
      </c>
      <c r="D10930" s="145">
        <v>2</v>
      </c>
      <c r="E10930" s="147">
        <v>43882</v>
      </c>
    </row>
    <row r="10931" spans="1:5" s="7" customFormat="1">
      <c r="A10931" s="7" t="s">
        <v>49</v>
      </c>
      <c r="C10931" s="144" t="s">
        <v>9734</v>
      </c>
      <c r="D10931" s="145">
        <v>0</v>
      </c>
      <c r="E10931" s="147">
        <v>43882</v>
      </c>
    </row>
    <row r="10932" spans="1:5" s="7" customFormat="1">
      <c r="A10932" s="7" t="s">
        <v>49</v>
      </c>
      <c r="C10932" s="144" t="s">
        <v>9736</v>
      </c>
      <c r="D10932" s="145">
        <v>0</v>
      </c>
      <c r="E10932" s="147">
        <v>43882</v>
      </c>
    </row>
    <row r="10933" spans="1:5" s="7" customFormat="1">
      <c r="A10933" s="7" t="s">
        <v>49</v>
      </c>
      <c r="C10933" s="144" t="s">
        <v>9740</v>
      </c>
      <c r="D10933" s="145">
        <v>1</v>
      </c>
      <c r="E10933" s="147">
        <v>43882</v>
      </c>
    </row>
    <row r="10934" spans="1:5" s="7" customFormat="1">
      <c r="A10934" s="7" t="s">
        <v>49</v>
      </c>
      <c r="C10934" s="144" t="s">
        <v>9741</v>
      </c>
      <c r="D10934" s="145">
        <v>4</v>
      </c>
      <c r="E10934" s="147">
        <v>43882</v>
      </c>
    </row>
    <row r="10935" spans="1:5" s="7" customFormat="1">
      <c r="A10935" s="7" t="s">
        <v>49</v>
      </c>
      <c r="C10935" s="144" t="s">
        <v>9747</v>
      </c>
      <c r="D10935" s="145">
        <v>0</v>
      </c>
      <c r="E10935" s="147">
        <v>43882</v>
      </c>
    </row>
    <row r="10936" spans="1:5" s="7" customFormat="1">
      <c r="A10936" s="7" t="s">
        <v>49</v>
      </c>
      <c r="C10936" s="144" t="s">
        <v>9748</v>
      </c>
      <c r="D10936" s="145">
        <v>0</v>
      </c>
      <c r="E10936" s="147">
        <v>43882</v>
      </c>
    </row>
    <row r="10937" spans="1:5" s="7" customFormat="1">
      <c r="A10937" s="7" t="s">
        <v>49</v>
      </c>
      <c r="C10937" s="144" t="s">
        <v>9312</v>
      </c>
      <c r="D10937" s="145">
        <v>0</v>
      </c>
      <c r="E10937" s="147">
        <v>43882</v>
      </c>
    </row>
    <row r="10938" spans="1:5" s="7" customFormat="1">
      <c r="A10938" s="7" t="s">
        <v>49</v>
      </c>
      <c r="C10938" s="144" t="s">
        <v>9264</v>
      </c>
      <c r="D10938" s="145">
        <v>0</v>
      </c>
      <c r="E10938" s="147">
        <v>43882</v>
      </c>
    </row>
    <row r="10939" spans="1:5" s="7" customFormat="1">
      <c r="A10939" s="7" t="s">
        <v>49</v>
      </c>
      <c r="C10939" s="144" t="s">
        <v>9265</v>
      </c>
      <c r="D10939" s="145">
        <v>9</v>
      </c>
      <c r="E10939" s="147">
        <v>43882</v>
      </c>
    </row>
    <row r="10940" spans="1:5" s="7" customFormat="1">
      <c r="A10940" s="7" t="s">
        <v>49</v>
      </c>
      <c r="C10940" s="144" t="s">
        <v>9266</v>
      </c>
      <c r="D10940" s="145">
        <v>9</v>
      </c>
      <c r="E10940" s="147">
        <v>43882</v>
      </c>
    </row>
    <row r="10941" spans="1:5" s="7" customFormat="1">
      <c r="A10941" s="7" t="s">
        <v>49</v>
      </c>
      <c r="C10941" s="144" t="s">
        <v>9267</v>
      </c>
      <c r="D10941" s="145">
        <v>4</v>
      </c>
      <c r="E10941" s="147">
        <v>43882</v>
      </c>
    </row>
    <row r="10942" spans="1:5" s="7" customFormat="1">
      <c r="A10942" s="7" t="s">
        <v>49</v>
      </c>
      <c r="C10942" s="144" t="s">
        <v>9268</v>
      </c>
      <c r="D10942" s="145">
        <v>40</v>
      </c>
      <c r="E10942" s="147">
        <v>43882</v>
      </c>
    </row>
    <row r="10943" spans="1:5" s="7" customFormat="1">
      <c r="A10943" s="7" t="s">
        <v>49</v>
      </c>
      <c r="C10943" s="144" t="s">
        <v>9269</v>
      </c>
      <c r="D10943" s="145">
        <v>0</v>
      </c>
      <c r="E10943" s="147">
        <v>43882</v>
      </c>
    </row>
    <row r="10944" spans="1:5" s="7" customFormat="1">
      <c r="A10944" s="7" t="s">
        <v>49</v>
      </c>
      <c r="C10944" s="144" t="s">
        <v>9270</v>
      </c>
      <c r="D10944" s="145">
        <v>8</v>
      </c>
      <c r="E10944" s="147">
        <v>43882</v>
      </c>
    </row>
    <row r="10945" spans="1:5" s="7" customFormat="1">
      <c r="A10945" s="7" t="s">
        <v>49</v>
      </c>
      <c r="C10945" s="144" t="s">
        <v>9271</v>
      </c>
      <c r="D10945" s="145">
        <v>5</v>
      </c>
      <c r="E10945" s="147">
        <v>43882</v>
      </c>
    </row>
    <row r="10946" spans="1:5" s="7" customFormat="1">
      <c r="A10946" s="7" t="s">
        <v>49</v>
      </c>
      <c r="C10946" s="144" t="s">
        <v>9489</v>
      </c>
      <c r="D10946" s="145">
        <v>0</v>
      </c>
      <c r="E10946" s="147">
        <v>43882</v>
      </c>
    </row>
    <row r="10947" spans="1:5" s="7" customFormat="1">
      <c r="A10947" s="7" t="s">
        <v>49</v>
      </c>
      <c r="C10947" s="144" t="s">
        <v>9272</v>
      </c>
      <c r="D10947" s="145">
        <v>12</v>
      </c>
      <c r="E10947" s="147">
        <v>43882</v>
      </c>
    </row>
    <row r="10948" spans="1:5" s="7" customFormat="1">
      <c r="A10948" s="7" t="s">
        <v>49</v>
      </c>
      <c r="C10948" s="144" t="s">
        <v>9273</v>
      </c>
      <c r="D10948" s="145">
        <v>37</v>
      </c>
      <c r="E10948" s="147">
        <v>43882</v>
      </c>
    </row>
    <row r="10949" spans="1:5" s="7" customFormat="1">
      <c r="A10949" s="7" t="s">
        <v>49</v>
      </c>
      <c r="C10949" s="144" t="s">
        <v>9274</v>
      </c>
      <c r="D10949" s="145">
        <v>10</v>
      </c>
      <c r="E10949" s="147">
        <v>43882</v>
      </c>
    </row>
    <row r="10950" spans="1:5" s="7" customFormat="1">
      <c r="A10950" s="7" t="s">
        <v>49</v>
      </c>
      <c r="C10950" s="144" t="s">
        <v>9275</v>
      </c>
      <c r="D10950" s="145">
        <v>15</v>
      </c>
      <c r="E10950" s="147">
        <v>43882</v>
      </c>
    </row>
    <row r="10951" spans="1:5" s="7" customFormat="1">
      <c r="A10951" s="7" t="s">
        <v>49</v>
      </c>
      <c r="C10951" s="144" t="s">
        <v>9493</v>
      </c>
      <c r="D10951" s="145">
        <v>0</v>
      </c>
      <c r="E10951" s="147">
        <v>43882</v>
      </c>
    </row>
    <row r="10952" spans="1:5" s="7" customFormat="1">
      <c r="A10952" s="7" t="s">
        <v>49</v>
      </c>
      <c r="C10952" s="144" t="s">
        <v>9276</v>
      </c>
      <c r="D10952" s="145">
        <v>7</v>
      </c>
      <c r="E10952" s="147">
        <v>43882</v>
      </c>
    </row>
    <row r="10953" spans="1:5" s="7" customFormat="1">
      <c r="A10953" s="7" t="s">
        <v>49</v>
      </c>
      <c r="C10953" s="144" t="s">
        <v>9377</v>
      </c>
      <c r="D10953" s="145">
        <v>0</v>
      </c>
      <c r="E10953" s="147">
        <v>43882</v>
      </c>
    </row>
    <row r="10954" spans="1:5" s="7" customFormat="1">
      <c r="A10954" s="7" t="s">
        <v>49</v>
      </c>
      <c r="C10954" s="144" t="s">
        <v>9494</v>
      </c>
      <c r="D10954" s="145">
        <v>0</v>
      </c>
      <c r="E10954" s="147">
        <v>43882</v>
      </c>
    </row>
    <row r="10955" spans="1:5" s="7" customFormat="1">
      <c r="A10955" s="7" t="s">
        <v>49</v>
      </c>
      <c r="C10955" s="144" t="s">
        <v>9277</v>
      </c>
      <c r="D10955" s="145">
        <v>29</v>
      </c>
      <c r="E10955" s="147">
        <v>43882</v>
      </c>
    </row>
    <row r="10956" spans="1:5" s="7" customFormat="1">
      <c r="A10956" s="7" t="s">
        <v>49</v>
      </c>
      <c r="C10956" s="144" t="s">
        <v>9278</v>
      </c>
      <c r="D10956" s="145">
        <v>0</v>
      </c>
      <c r="E10956" s="147">
        <v>43882</v>
      </c>
    </row>
    <row r="10957" spans="1:5" s="7" customFormat="1">
      <c r="A10957" s="7" t="s">
        <v>49</v>
      </c>
      <c r="C10957" s="144" t="s">
        <v>9279</v>
      </c>
      <c r="D10957" s="145">
        <v>20</v>
      </c>
      <c r="E10957" s="147">
        <v>43882</v>
      </c>
    </row>
    <row r="10958" spans="1:5" s="7" customFormat="1">
      <c r="A10958" s="7" t="s">
        <v>49</v>
      </c>
      <c r="C10958" s="144" t="s">
        <v>9280</v>
      </c>
      <c r="D10958" s="145">
        <v>3</v>
      </c>
      <c r="E10958" s="147">
        <v>43882</v>
      </c>
    </row>
    <row r="10959" spans="1:5" s="7" customFormat="1">
      <c r="A10959" s="7" t="s">
        <v>49</v>
      </c>
      <c r="C10959" s="144" t="s">
        <v>9281</v>
      </c>
      <c r="D10959" s="145">
        <v>3</v>
      </c>
      <c r="E10959" s="147">
        <v>43882</v>
      </c>
    </row>
    <row r="10960" spans="1:5" s="7" customFormat="1">
      <c r="A10960" s="7" t="s">
        <v>49</v>
      </c>
      <c r="C10960" s="144" t="s">
        <v>9282</v>
      </c>
      <c r="D10960" s="145">
        <v>0</v>
      </c>
      <c r="E10960" s="147">
        <v>43882</v>
      </c>
    </row>
    <row r="10961" spans="1:5" s="7" customFormat="1">
      <c r="A10961" s="7" t="s">
        <v>49</v>
      </c>
      <c r="C10961" s="144" t="s">
        <v>9283</v>
      </c>
      <c r="D10961" s="145">
        <v>11</v>
      </c>
      <c r="E10961" s="147">
        <v>43882</v>
      </c>
    </row>
    <row r="10962" spans="1:5" s="7" customFormat="1">
      <c r="A10962" s="7" t="s">
        <v>49</v>
      </c>
      <c r="C10962" s="144" t="s">
        <v>9284</v>
      </c>
      <c r="D10962" s="145">
        <v>35</v>
      </c>
      <c r="E10962" s="147">
        <v>43882</v>
      </c>
    </row>
    <row r="10963" spans="1:5" s="7" customFormat="1">
      <c r="A10963" s="7" t="s">
        <v>49</v>
      </c>
      <c r="C10963" s="144" t="s">
        <v>9285</v>
      </c>
      <c r="D10963" s="145">
        <v>0</v>
      </c>
      <c r="E10963" s="147">
        <v>43882</v>
      </c>
    </row>
    <row r="10964" spans="1:5" s="7" customFormat="1">
      <c r="A10964" s="7" t="s">
        <v>49</v>
      </c>
      <c r="C10964" s="144" t="s">
        <v>9286</v>
      </c>
      <c r="D10964" s="145">
        <v>1</v>
      </c>
      <c r="E10964" s="147">
        <v>43882</v>
      </c>
    </row>
    <row r="10965" spans="1:5" s="7" customFormat="1">
      <c r="A10965" s="7" t="s">
        <v>49</v>
      </c>
      <c r="C10965" s="144" t="s">
        <v>9287</v>
      </c>
      <c r="D10965" s="145">
        <v>28</v>
      </c>
      <c r="E10965" s="147">
        <v>43882</v>
      </c>
    </row>
    <row r="10966" spans="1:5" s="7" customFormat="1">
      <c r="A10966" s="7" t="s">
        <v>49</v>
      </c>
      <c r="C10966" s="144" t="s">
        <v>9288</v>
      </c>
      <c r="D10966" s="145">
        <v>14</v>
      </c>
      <c r="E10966" s="147">
        <v>43882</v>
      </c>
    </row>
    <row r="10967" spans="1:5" s="7" customFormat="1">
      <c r="A10967" s="7" t="s">
        <v>49</v>
      </c>
      <c r="C10967" s="144" t="s">
        <v>9289</v>
      </c>
      <c r="D10967" s="145">
        <v>0</v>
      </c>
      <c r="E10967" s="147">
        <v>43882</v>
      </c>
    </row>
    <row r="10968" spans="1:5" s="7" customFormat="1">
      <c r="A10968" s="7" t="s">
        <v>49</v>
      </c>
      <c r="C10968" s="144" t="s">
        <v>9290</v>
      </c>
      <c r="D10968" s="145">
        <v>1</v>
      </c>
      <c r="E10968" s="147">
        <v>43882</v>
      </c>
    </row>
    <row r="10969" spans="1:5" s="7" customFormat="1">
      <c r="A10969" s="7" t="s">
        <v>49</v>
      </c>
      <c r="C10969" s="144" t="s">
        <v>9291</v>
      </c>
      <c r="D10969" s="145">
        <v>2</v>
      </c>
      <c r="E10969" s="147">
        <v>43882</v>
      </c>
    </row>
    <row r="10970" spans="1:5" s="7" customFormat="1">
      <c r="A10970" s="7" t="s">
        <v>49</v>
      </c>
      <c r="C10970" s="144" t="s">
        <v>9294</v>
      </c>
      <c r="D10970" s="145">
        <v>12</v>
      </c>
      <c r="E10970" s="147">
        <v>43882</v>
      </c>
    </row>
    <row r="10971" spans="1:5" s="7" customFormat="1">
      <c r="A10971" s="7" t="s">
        <v>49</v>
      </c>
      <c r="C10971" s="144" t="s">
        <v>9531</v>
      </c>
      <c r="D10971" s="145">
        <v>0</v>
      </c>
      <c r="E10971" s="147">
        <v>43882</v>
      </c>
    </row>
    <row r="10972" spans="1:5" s="7" customFormat="1">
      <c r="A10972" s="7" t="s">
        <v>49</v>
      </c>
      <c r="C10972" s="144" t="s">
        <v>9536</v>
      </c>
      <c r="D10972" s="145">
        <v>0</v>
      </c>
      <c r="E10972" s="147">
        <v>43882</v>
      </c>
    </row>
    <row r="10973" spans="1:5" s="7" customFormat="1">
      <c r="A10973" s="7" t="s">
        <v>49</v>
      </c>
      <c r="C10973" s="144" t="s">
        <v>9292</v>
      </c>
      <c r="D10973" s="145">
        <v>4</v>
      </c>
      <c r="E10973" s="147">
        <v>43882</v>
      </c>
    </row>
    <row r="10974" spans="1:5" s="7" customFormat="1">
      <c r="A10974" s="7" t="s">
        <v>49</v>
      </c>
      <c r="C10974" s="144" t="s">
        <v>9293</v>
      </c>
      <c r="D10974" s="145">
        <v>21</v>
      </c>
      <c r="E10974" s="147">
        <v>43882</v>
      </c>
    </row>
    <row r="10975" spans="1:5" s="7" customFormat="1">
      <c r="A10975" s="7" t="s">
        <v>49</v>
      </c>
      <c r="C10975" s="144" t="s">
        <v>9570</v>
      </c>
      <c r="D10975" s="145">
        <v>0</v>
      </c>
      <c r="E10975" s="147">
        <v>43882</v>
      </c>
    </row>
    <row r="10976" spans="1:5" s="7" customFormat="1">
      <c r="A10976" s="7" t="s">
        <v>49</v>
      </c>
      <c r="C10976" s="144" t="s">
        <v>9952</v>
      </c>
      <c r="D10976" s="145">
        <v>0</v>
      </c>
      <c r="E10976" s="147">
        <v>43882</v>
      </c>
    </row>
    <row r="10977" spans="1:5" s="7" customFormat="1">
      <c r="A10977" s="7" t="s">
        <v>49</v>
      </c>
      <c r="C10977" s="144" t="s">
        <v>9953</v>
      </c>
      <c r="D10977" s="145">
        <v>0</v>
      </c>
      <c r="E10977" s="147">
        <v>43882</v>
      </c>
    </row>
    <row r="10978" spans="1:5" s="7" customFormat="1">
      <c r="A10978" s="7" t="s">
        <v>49</v>
      </c>
      <c r="C10978" s="144" t="s">
        <v>9954</v>
      </c>
      <c r="D10978" s="145">
        <v>0</v>
      </c>
      <c r="E10978" s="147">
        <v>43882</v>
      </c>
    </row>
    <row r="10979" spans="1:5" s="7" customFormat="1">
      <c r="A10979" s="7" t="s">
        <v>49</v>
      </c>
      <c r="C10979" s="144" t="s">
        <v>9955</v>
      </c>
      <c r="D10979" s="145">
        <v>0</v>
      </c>
      <c r="E10979" s="147">
        <v>43882</v>
      </c>
    </row>
    <row r="10980" spans="1:5" s="7" customFormat="1">
      <c r="A10980" s="7" t="s">
        <v>49</v>
      </c>
      <c r="C10980" s="144" t="s">
        <v>9956</v>
      </c>
      <c r="D10980" s="145">
        <v>0</v>
      </c>
      <c r="E10980" s="147">
        <v>43882</v>
      </c>
    </row>
    <row r="10981" spans="1:5" s="7" customFormat="1">
      <c r="A10981" s="7" t="s">
        <v>49</v>
      </c>
      <c r="C10981" s="144" t="s">
        <v>9957</v>
      </c>
      <c r="D10981" s="145">
        <v>0</v>
      </c>
      <c r="E10981" s="147">
        <v>43882</v>
      </c>
    </row>
    <row r="10982" spans="1:5" s="7" customFormat="1">
      <c r="A10982" s="7" t="s">
        <v>49</v>
      </c>
      <c r="C10982" s="144" t="s">
        <v>9669</v>
      </c>
      <c r="D10982" s="145">
        <v>0</v>
      </c>
      <c r="E10982" s="147">
        <v>43882</v>
      </c>
    </row>
    <row r="10983" spans="1:5" s="7" customFormat="1">
      <c r="A10983" s="7" t="s">
        <v>49</v>
      </c>
      <c r="C10983" s="144" t="s">
        <v>9691</v>
      </c>
      <c r="D10983" s="145">
        <v>0</v>
      </c>
      <c r="E10983" s="147">
        <v>43882</v>
      </c>
    </row>
    <row r="10984" spans="1:5" s="7" customFormat="1">
      <c r="A10984" s="7" t="s">
        <v>49</v>
      </c>
      <c r="C10984" s="144" t="s">
        <v>9693</v>
      </c>
      <c r="D10984" s="145">
        <v>0</v>
      </c>
      <c r="E10984" s="147">
        <v>43882</v>
      </c>
    </row>
    <row r="10985" spans="1:5" s="7" customFormat="1">
      <c r="A10985" s="7" t="s">
        <v>49</v>
      </c>
      <c r="C10985" s="144" t="s">
        <v>9695</v>
      </c>
      <c r="D10985" s="145">
        <v>0</v>
      </c>
      <c r="E10985" s="147">
        <v>43882</v>
      </c>
    </row>
    <row r="10986" spans="1:5" s="7" customFormat="1">
      <c r="A10986" s="7" t="s">
        <v>49</v>
      </c>
      <c r="C10986" s="144" t="s">
        <v>9696</v>
      </c>
      <c r="D10986" s="145">
        <v>0</v>
      </c>
      <c r="E10986" s="147">
        <v>43882</v>
      </c>
    </row>
    <row r="10987" spans="1:5" s="7" customFormat="1">
      <c r="A10987" s="7" t="s">
        <v>49</v>
      </c>
      <c r="C10987" s="144" t="s">
        <v>9703</v>
      </c>
      <c r="D10987" s="145">
        <v>0</v>
      </c>
      <c r="E10987" s="147">
        <v>43882</v>
      </c>
    </row>
    <row r="10988" spans="1:5" s="7" customFormat="1">
      <c r="A10988" s="7" t="s">
        <v>49</v>
      </c>
      <c r="C10988" s="144" t="s">
        <v>9707</v>
      </c>
      <c r="D10988" s="145">
        <v>0</v>
      </c>
      <c r="E10988" s="147">
        <v>43882</v>
      </c>
    </row>
    <row r="10989" spans="1:5" s="7" customFormat="1">
      <c r="A10989" s="7" t="s">
        <v>49</v>
      </c>
      <c r="C10989" s="144" t="s">
        <v>9713</v>
      </c>
      <c r="D10989" s="145">
        <v>0</v>
      </c>
      <c r="E10989" s="147">
        <v>43882</v>
      </c>
    </row>
    <row r="10990" spans="1:5" s="7" customFormat="1">
      <c r="A10990" s="7" t="s">
        <v>49</v>
      </c>
      <c r="C10990" s="144" t="s">
        <v>9392</v>
      </c>
      <c r="D10990" s="145">
        <v>0</v>
      </c>
      <c r="E10990" s="147">
        <v>43882</v>
      </c>
    </row>
    <row r="10991" spans="1:5" s="7" customFormat="1">
      <c r="A10991" s="7" t="s">
        <v>49</v>
      </c>
      <c r="C10991" s="144" t="s">
        <v>9715</v>
      </c>
      <c r="D10991" s="145">
        <v>0</v>
      </c>
      <c r="E10991" s="147">
        <v>43882</v>
      </c>
    </row>
    <row r="10992" spans="1:5" s="7" customFormat="1">
      <c r="A10992" s="7" t="s">
        <v>49</v>
      </c>
      <c r="C10992" s="144" t="s">
        <v>9716</v>
      </c>
      <c r="D10992" s="145">
        <v>0</v>
      </c>
      <c r="E10992" s="147">
        <v>43882</v>
      </c>
    </row>
    <row r="10993" spans="1:5" s="7" customFormat="1">
      <c r="A10993" s="7" t="s">
        <v>49</v>
      </c>
      <c r="C10993" s="144" t="s">
        <v>9717</v>
      </c>
      <c r="D10993" s="145">
        <v>0</v>
      </c>
      <c r="E10993" s="147">
        <v>43882</v>
      </c>
    </row>
    <row r="10994" spans="1:5" s="7" customFormat="1">
      <c r="A10994" s="7" t="s">
        <v>49</v>
      </c>
      <c r="C10994" s="144" t="s">
        <v>9718</v>
      </c>
      <c r="D10994" s="145">
        <v>0</v>
      </c>
      <c r="E10994" s="147">
        <v>43882</v>
      </c>
    </row>
    <row r="10995" spans="1:5" s="7" customFormat="1">
      <c r="A10995" s="7" t="s">
        <v>49</v>
      </c>
      <c r="C10995" s="144" t="s">
        <v>9721</v>
      </c>
      <c r="D10995" s="145">
        <v>0</v>
      </c>
      <c r="E10995" s="147">
        <v>43882</v>
      </c>
    </row>
    <row r="10996" spans="1:5" s="7" customFormat="1">
      <c r="A10996" s="7" t="s">
        <v>49</v>
      </c>
      <c r="C10996" s="144" t="s">
        <v>9725</v>
      </c>
      <c r="D10996" s="145">
        <v>0</v>
      </c>
      <c r="E10996" s="147">
        <v>43882</v>
      </c>
    </row>
    <row r="10997" spans="1:5" s="7" customFormat="1">
      <c r="A10997" s="7" t="s">
        <v>49</v>
      </c>
      <c r="C10997" s="144" t="s">
        <v>9726</v>
      </c>
      <c r="D10997" s="145">
        <v>0</v>
      </c>
      <c r="E10997" s="147">
        <v>43882</v>
      </c>
    </row>
    <row r="10998" spans="1:5" s="7" customFormat="1">
      <c r="A10998" s="7" t="s">
        <v>49</v>
      </c>
      <c r="C10998" s="144" t="s">
        <v>9727</v>
      </c>
      <c r="D10998" s="145">
        <v>0</v>
      </c>
      <c r="E10998" s="147">
        <v>43882</v>
      </c>
    </row>
    <row r="10999" spans="1:5" s="7" customFormat="1">
      <c r="A10999" s="7" t="s">
        <v>49</v>
      </c>
      <c r="C10999" s="144" t="s">
        <v>9732</v>
      </c>
      <c r="D10999" s="145">
        <v>0</v>
      </c>
      <c r="E10999" s="147">
        <v>43882</v>
      </c>
    </row>
    <row r="11000" spans="1:5" s="7" customFormat="1">
      <c r="A11000" s="7" t="s">
        <v>49</v>
      </c>
      <c r="C11000" s="144" t="s">
        <v>9733</v>
      </c>
      <c r="D11000" s="145">
        <v>0</v>
      </c>
      <c r="E11000" s="147">
        <v>43882</v>
      </c>
    </row>
    <row r="11001" spans="1:5" s="7" customFormat="1">
      <c r="A11001" s="7" t="s">
        <v>49</v>
      </c>
      <c r="C11001" s="144" t="s">
        <v>9734</v>
      </c>
      <c r="D11001" s="145">
        <v>0</v>
      </c>
      <c r="E11001" s="147">
        <v>43882</v>
      </c>
    </row>
    <row r="11002" spans="1:5" s="7" customFormat="1">
      <c r="A11002" s="7" t="s">
        <v>49</v>
      </c>
      <c r="C11002" s="144" t="s">
        <v>9958</v>
      </c>
      <c r="D11002" s="145">
        <v>0</v>
      </c>
      <c r="E11002" s="147">
        <v>43882</v>
      </c>
    </row>
    <row r="11003" spans="1:5" s="7" customFormat="1">
      <c r="A11003" s="7" t="s">
        <v>49</v>
      </c>
      <c r="C11003" s="144" t="s">
        <v>9959</v>
      </c>
      <c r="D11003" s="145">
        <v>0</v>
      </c>
      <c r="E11003" s="147">
        <v>43882</v>
      </c>
    </row>
    <row r="11004" spans="1:5" s="7" customFormat="1">
      <c r="A11004" s="7" t="s">
        <v>49</v>
      </c>
      <c r="C11004" s="144" t="s">
        <v>9736</v>
      </c>
      <c r="D11004" s="145">
        <v>0</v>
      </c>
      <c r="E11004" s="147">
        <v>43882</v>
      </c>
    </row>
    <row r="11005" spans="1:5" s="7" customFormat="1">
      <c r="A11005" s="7" t="s">
        <v>49</v>
      </c>
      <c r="C11005" s="144" t="s">
        <v>9737</v>
      </c>
      <c r="D11005" s="145">
        <v>0</v>
      </c>
      <c r="E11005" s="147">
        <v>43882</v>
      </c>
    </row>
    <row r="11006" spans="1:5" s="7" customFormat="1">
      <c r="A11006" s="7" t="s">
        <v>49</v>
      </c>
      <c r="C11006" s="144" t="s">
        <v>9738</v>
      </c>
      <c r="D11006" s="145">
        <v>0</v>
      </c>
      <c r="E11006" s="147">
        <v>43882</v>
      </c>
    </row>
    <row r="11007" spans="1:5" s="7" customFormat="1">
      <c r="A11007" s="7" t="s">
        <v>49</v>
      </c>
      <c r="C11007" s="144" t="s">
        <v>9744</v>
      </c>
      <c r="D11007" s="145">
        <v>0</v>
      </c>
      <c r="E11007" s="147">
        <v>43882</v>
      </c>
    </row>
    <row r="11008" spans="1:5" s="7" customFormat="1">
      <c r="A11008" s="7" t="s">
        <v>49</v>
      </c>
      <c r="C11008" s="144" t="s">
        <v>9745</v>
      </c>
      <c r="D11008" s="145">
        <v>0</v>
      </c>
      <c r="E11008" s="147">
        <v>43882</v>
      </c>
    </row>
    <row r="11009" spans="1:5" s="7" customFormat="1">
      <c r="A11009" s="7" t="s">
        <v>49</v>
      </c>
      <c r="C11009" s="144" t="s">
        <v>9746</v>
      </c>
      <c r="D11009" s="145">
        <v>0</v>
      </c>
      <c r="E11009" s="147">
        <v>43882</v>
      </c>
    </row>
    <row r="11010" spans="1:5" s="7" customFormat="1">
      <c r="A11010" s="7" t="s">
        <v>49</v>
      </c>
      <c r="C11010" s="144" t="s">
        <v>9393</v>
      </c>
      <c r="D11010" s="145">
        <v>2</v>
      </c>
      <c r="E11010" s="147">
        <v>43882</v>
      </c>
    </row>
    <row r="11011" spans="1:5" s="7" customFormat="1">
      <c r="A11011" s="7" t="s">
        <v>49</v>
      </c>
      <c r="C11011" s="144" t="s">
        <v>9394</v>
      </c>
      <c r="D11011" s="145">
        <v>15</v>
      </c>
      <c r="E11011" s="147">
        <v>43882</v>
      </c>
    </row>
    <row r="11012" spans="1:5" s="7" customFormat="1">
      <c r="A11012" s="7" t="s">
        <v>49</v>
      </c>
      <c r="C11012" s="144" t="s">
        <v>9960</v>
      </c>
      <c r="D11012" s="145">
        <v>0</v>
      </c>
      <c r="E11012" s="147">
        <v>43882</v>
      </c>
    </row>
    <row r="11013" spans="1:5" s="7" customFormat="1">
      <c r="A11013" s="7" t="s">
        <v>49</v>
      </c>
      <c r="C11013" s="144" t="s">
        <v>9395</v>
      </c>
      <c r="D11013" s="145">
        <v>29</v>
      </c>
      <c r="E11013" s="147">
        <v>43882</v>
      </c>
    </row>
    <row r="11014" spans="1:5" s="7" customFormat="1">
      <c r="A11014" s="7" t="s">
        <v>49</v>
      </c>
      <c r="C11014" s="144" t="s">
        <v>9396</v>
      </c>
      <c r="D11014" s="145">
        <v>9</v>
      </c>
      <c r="E11014" s="147">
        <v>43882</v>
      </c>
    </row>
    <row r="11015" spans="1:5" s="7" customFormat="1">
      <c r="A11015" s="7" t="s">
        <v>49</v>
      </c>
      <c r="C11015" s="144" t="s">
        <v>9397</v>
      </c>
      <c r="D11015" s="145">
        <v>12</v>
      </c>
      <c r="E11015" s="147">
        <v>43882</v>
      </c>
    </row>
    <row r="11016" spans="1:5" s="7" customFormat="1">
      <c r="A11016" s="7" t="s">
        <v>49</v>
      </c>
      <c r="C11016" s="144" t="s">
        <v>9398</v>
      </c>
      <c r="D11016" s="145">
        <v>5</v>
      </c>
      <c r="E11016" s="147">
        <v>43882</v>
      </c>
    </row>
    <row r="11017" spans="1:5" s="7" customFormat="1">
      <c r="A11017" s="7" t="s">
        <v>49</v>
      </c>
      <c r="C11017" s="144" t="s">
        <v>9388</v>
      </c>
      <c r="D11017" s="145">
        <v>0</v>
      </c>
      <c r="E11017" s="147">
        <v>43882</v>
      </c>
    </row>
    <row r="11018" spans="1:5" s="7" customFormat="1">
      <c r="A11018" s="7" t="s">
        <v>49</v>
      </c>
      <c r="C11018" s="144" t="s">
        <v>9399</v>
      </c>
      <c r="D11018" s="145">
        <v>2</v>
      </c>
      <c r="E11018" s="147">
        <v>43882</v>
      </c>
    </row>
    <row r="11019" spans="1:5" s="7" customFormat="1">
      <c r="A11019" s="7" t="s">
        <v>49</v>
      </c>
      <c r="C11019" s="144" t="s">
        <v>9400</v>
      </c>
      <c r="D11019" s="145">
        <v>4</v>
      </c>
      <c r="E11019" s="147">
        <v>43882</v>
      </c>
    </row>
    <row r="11020" spans="1:5" s="7" customFormat="1">
      <c r="A11020" s="7" t="s">
        <v>49</v>
      </c>
      <c r="C11020" s="144" t="s">
        <v>9414</v>
      </c>
      <c r="D11020" s="145">
        <v>7</v>
      </c>
      <c r="E11020" s="147">
        <v>43882</v>
      </c>
    </row>
    <row r="11021" spans="1:5" s="7" customFormat="1">
      <c r="A11021" s="7" t="s">
        <v>49</v>
      </c>
      <c r="C11021" s="144" t="s">
        <v>9401</v>
      </c>
      <c r="D11021" s="145">
        <v>25</v>
      </c>
      <c r="E11021" s="147">
        <v>43882</v>
      </c>
    </row>
    <row r="11022" spans="1:5" s="7" customFormat="1">
      <c r="A11022" s="7" t="s">
        <v>49</v>
      </c>
      <c r="C11022" s="144" t="s">
        <v>9512</v>
      </c>
      <c r="D11022" s="145">
        <v>0</v>
      </c>
      <c r="E11022" s="147">
        <v>43882</v>
      </c>
    </row>
    <row r="11023" spans="1:5" s="7" customFormat="1">
      <c r="A11023" s="7" t="s">
        <v>49</v>
      </c>
      <c r="C11023" s="144" t="s">
        <v>9961</v>
      </c>
      <c r="D11023" s="145">
        <v>0</v>
      </c>
      <c r="E11023" s="147">
        <v>43882</v>
      </c>
    </row>
    <row r="11024" spans="1:5" s="7" customFormat="1">
      <c r="A11024" s="7" t="s">
        <v>49</v>
      </c>
      <c r="C11024" s="144" t="s">
        <v>9402</v>
      </c>
      <c r="D11024" s="145">
        <v>24</v>
      </c>
      <c r="E11024" s="147">
        <v>43882</v>
      </c>
    </row>
    <row r="11025" spans="1:5" s="7" customFormat="1">
      <c r="A11025" s="7" t="s">
        <v>49</v>
      </c>
      <c r="C11025" s="144" t="s">
        <v>9403</v>
      </c>
      <c r="D11025" s="145">
        <v>26</v>
      </c>
      <c r="E11025" s="147">
        <v>43882</v>
      </c>
    </row>
    <row r="11026" spans="1:5" s="7" customFormat="1">
      <c r="A11026" s="7" t="s">
        <v>49</v>
      </c>
      <c r="C11026" s="144" t="s">
        <v>9404</v>
      </c>
      <c r="D11026" s="145">
        <v>49</v>
      </c>
      <c r="E11026" s="147">
        <v>43882</v>
      </c>
    </row>
    <row r="11027" spans="1:5" s="7" customFormat="1">
      <c r="A11027" s="7" t="s">
        <v>49</v>
      </c>
      <c r="C11027" s="144" t="s">
        <v>9405</v>
      </c>
      <c r="D11027" s="145">
        <v>10</v>
      </c>
      <c r="E11027" s="147">
        <v>43882</v>
      </c>
    </row>
    <row r="11028" spans="1:5" s="7" customFormat="1">
      <c r="A11028" s="7" t="s">
        <v>49</v>
      </c>
      <c r="C11028" s="144" t="s">
        <v>9406</v>
      </c>
      <c r="D11028" s="145">
        <v>8</v>
      </c>
      <c r="E11028" s="147">
        <v>43882</v>
      </c>
    </row>
    <row r="11029" spans="1:5" s="7" customFormat="1">
      <c r="A11029" s="7" t="s">
        <v>49</v>
      </c>
      <c r="C11029" s="144" t="s">
        <v>9371</v>
      </c>
      <c r="D11029" s="145">
        <v>0</v>
      </c>
      <c r="E11029" s="147">
        <v>43882</v>
      </c>
    </row>
    <row r="11030" spans="1:5" s="7" customFormat="1">
      <c r="A11030" s="7" t="s">
        <v>49</v>
      </c>
      <c r="C11030" s="144" t="s">
        <v>9407</v>
      </c>
      <c r="D11030" s="145">
        <v>5</v>
      </c>
      <c r="E11030" s="147">
        <v>43882</v>
      </c>
    </row>
    <row r="11031" spans="1:5" s="7" customFormat="1">
      <c r="A11031" s="7" t="s">
        <v>49</v>
      </c>
      <c r="C11031" s="144" t="s">
        <v>9408</v>
      </c>
      <c r="D11031" s="145">
        <v>6</v>
      </c>
      <c r="E11031" s="147">
        <v>43882</v>
      </c>
    </row>
    <row r="11032" spans="1:5" s="7" customFormat="1">
      <c r="A11032" s="7" t="s">
        <v>49</v>
      </c>
      <c r="C11032" s="144" t="s">
        <v>9409</v>
      </c>
      <c r="D11032" s="145">
        <v>1</v>
      </c>
      <c r="E11032" s="147">
        <v>43882</v>
      </c>
    </row>
    <row r="11033" spans="1:5" s="7" customFormat="1">
      <c r="A11033" s="7" t="s">
        <v>49</v>
      </c>
      <c r="C11033" s="144" t="s">
        <v>9410</v>
      </c>
      <c r="D11033" s="145">
        <v>7</v>
      </c>
      <c r="E11033" s="147">
        <v>43882</v>
      </c>
    </row>
    <row r="11034" spans="1:5" s="7" customFormat="1">
      <c r="A11034" s="7" t="s">
        <v>49</v>
      </c>
      <c r="C11034" s="144" t="s">
        <v>9411</v>
      </c>
      <c r="D11034" s="145">
        <v>10</v>
      </c>
      <c r="E11034" s="147">
        <v>43882</v>
      </c>
    </row>
    <row r="11035" spans="1:5" s="7" customFormat="1">
      <c r="A11035" s="7" t="s">
        <v>49</v>
      </c>
      <c r="C11035" s="144" t="s">
        <v>9412</v>
      </c>
      <c r="D11035" s="145">
        <v>9</v>
      </c>
      <c r="E11035" s="147">
        <v>43882</v>
      </c>
    </row>
    <row r="11036" spans="1:5" s="7" customFormat="1">
      <c r="A11036" s="7" t="s">
        <v>49</v>
      </c>
      <c r="C11036" s="144" t="s">
        <v>9413</v>
      </c>
      <c r="D11036" s="145">
        <v>0</v>
      </c>
      <c r="E11036" s="147">
        <v>43882</v>
      </c>
    </row>
    <row r="11037" spans="1:5" s="7" customFormat="1">
      <c r="A11037" s="7" t="s">
        <v>49</v>
      </c>
      <c r="C11037" s="144" t="s">
        <v>9570</v>
      </c>
      <c r="D11037" s="145">
        <v>0</v>
      </c>
      <c r="E11037" s="147">
        <v>43882</v>
      </c>
    </row>
    <row r="11038" spans="1:5" s="7" customFormat="1">
      <c r="A11038" s="7" t="s">
        <v>49</v>
      </c>
      <c r="C11038" s="144" t="s">
        <v>9686</v>
      </c>
      <c r="D11038" s="145">
        <v>0</v>
      </c>
      <c r="E11038" s="147">
        <v>43882</v>
      </c>
    </row>
    <row r="11039" spans="1:5" s="7" customFormat="1">
      <c r="A11039" s="7" t="s">
        <v>49</v>
      </c>
      <c r="C11039" s="144" t="s">
        <v>9613</v>
      </c>
      <c r="D11039" s="145">
        <v>0</v>
      </c>
      <c r="E11039" s="147">
        <v>43882</v>
      </c>
    </row>
    <row r="11040" spans="1:5" s="7" customFormat="1">
      <c r="A11040" s="7" t="s">
        <v>49</v>
      </c>
      <c r="C11040" s="144" t="s">
        <v>9390</v>
      </c>
      <c r="D11040" s="145">
        <v>1</v>
      </c>
      <c r="E11040" s="147">
        <v>43882</v>
      </c>
    </row>
    <row r="11041" spans="1:5" s="7" customFormat="1">
      <c r="A11041" s="7" t="s">
        <v>49</v>
      </c>
      <c r="C11041" s="144" t="s">
        <v>9389</v>
      </c>
      <c r="D11041" s="145">
        <v>0</v>
      </c>
      <c r="E11041" s="147">
        <v>43882</v>
      </c>
    </row>
    <row r="11042" spans="1:5" s="7" customFormat="1">
      <c r="A11042" s="7" t="s">
        <v>49</v>
      </c>
      <c r="C11042" s="144" t="s">
        <v>9376</v>
      </c>
      <c r="D11042" s="145">
        <v>2</v>
      </c>
      <c r="E11042" s="147">
        <v>43882</v>
      </c>
    </row>
    <row r="11043" spans="1:5" s="7" customFormat="1">
      <c r="A11043" s="7" t="s">
        <v>49</v>
      </c>
      <c r="C11043" s="144" t="s">
        <v>9687</v>
      </c>
      <c r="D11043" s="145">
        <v>0</v>
      </c>
      <c r="E11043" s="147">
        <v>43882</v>
      </c>
    </row>
    <row r="11044" spans="1:5" s="7" customFormat="1">
      <c r="A11044" s="7" t="s">
        <v>49</v>
      </c>
      <c r="C11044" s="144" t="s">
        <v>9688</v>
      </c>
      <c r="D11044" s="145">
        <v>0</v>
      </c>
      <c r="E11044" s="147">
        <v>43882</v>
      </c>
    </row>
    <row r="11045" spans="1:5" s="7" customFormat="1">
      <c r="A11045" s="7" t="s">
        <v>49</v>
      </c>
      <c r="C11045" s="144" t="s">
        <v>9689</v>
      </c>
      <c r="D11045" s="145">
        <v>0</v>
      </c>
      <c r="E11045" s="147">
        <v>43882</v>
      </c>
    </row>
    <row r="11046" spans="1:5" s="7" customFormat="1">
      <c r="A11046" s="7" t="s">
        <v>49</v>
      </c>
      <c r="C11046" s="144" t="s">
        <v>9690</v>
      </c>
      <c r="D11046" s="145">
        <v>0</v>
      </c>
      <c r="E11046" s="147">
        <v>43882</v>
      </c>
    </row>
    <row r="11047" spans="1:5" s="7" customFormat="1">
      <c r="A11047" s="7" t="s">
        <v>49</v>
      </c>
      <c r="C11047" s="144" t="s">
        <v>9669</v>
      </c>
      <c r="D11047" s="145">
        <v>0</v>
      </c>
      <c r="E11047" s="147">
        <v>43882</v>
      </c>
    </row>
    <row r="11048" spans="1:5" s="7" customFormat="1">
      <c r="A11048" s="7" t="s">
        <v>49</v>
      </c>
      <c r="C11048" s="144" t="s">
        <v>9691</v>
      </c>
      <c r="D11048" s="145">
        <v>0</v>
      </c>
      <c r="E11048" s="147">
        <v>43882</v>
      </c>
    </row>
    <row r="11049" spans="1:5" s="7" customFormat="1">
      <c r="A11049" s="7" t="s">
        <v>49</v>
      </c>
      <c r="C11049" s="144" t="s">
        <v>9692</v>
      </c>
      <c r="D11049" s="145">
        <v>0</v>
      </c>
      <c r="E11049" s="147">
        <v>43882</v>
      </c>
    </row>
    <row r="11050" spans="1:5" s="7" customFormat="1">
      <c r="A11050" s="7" t="s">
        <v>49</v>
      </c>
      <c r="C11050" s="144" t="s">
        <v>9693</v>
      </c>
      <c r="D11050" s="145">
        <v>0</v>
      </c>
      <c r="E11050" s="147">
        <v>43882</v>
      </c>
    </row>
    <row r="11051" spans="1:5" s="7" customFormat="1">
      <c r="A11051" s="7" t="s">
        <v>49</v>
      </c>
      <c r="C11051" s="144" t="s">
        <v>9694</v>
      </c>
      <c r="D11051" s="145">
        <v>0</v>
      </c>
      <c r="E11051" s="147">
        <v>43882</v>
      </c>
    </row>
    <row r="11052" spans="1:5" s="7" customFormat="1">
      <c r="A11052" s="7" t="s">
        <v>49</v>
      </c>
      <c r="C11052" s="144" t="s">
        <v>9337</v>
      </c>
      <c r="D11052" s="145">
        <v>0</v>
      </c>
      <c r="E11052" s="147">
        <v>43882</v>
      </c>
    </row>
    <row r="11053" spans="1:5" s="7" customFormat="1">
      <c r="A11053" s="7" t="s">
        <v>49</v>
      </c>
      <c r="C11053" s="144" t="s">
        <v>9338</v>
      </c>
      <c r="D11053" s="145">
        <v>0</v>
      </c>
      <c r="E11053" s="147">
        <v>43882</v>
      </c>
    </row>
    <row r="11054" spans="1:5" s="7" customFormat="1">
      <c r="A11054" s="7" t="s">
        <v>49</v>
      </c>
      <c r="C11054" s="144" t="s">
        <v>9339</v>
      </c>
      <c r="D11054" s="145">
        <v>0</v>
      </c>
      <c r="E11054" s="147">
        <v>43882</v>
      </c>
    </row>
    <row r="11055" spans="1:5" s="7" customFormat="1">
      <c r="A11055" s="7" t="s">
        <v>49</v>
      </c>
      <c r="C11055" s="144" t="s">
        <v>9695</v>
      </c>
      <c r="D11055" s="145">
        <v>0</v>
      </c>
      <c r="E11055" s="147">
        <v>43882</v>
      </c>
    </row>
    <row r="11056" spans="1:5" s="7" customFormat="1">
      <c r="A11056" s="7" t="s">
        <v>49</v>
      </c>
      <c r="C11056" s="144" t="s">
        <v>9696</v>
      </c>
      <c r="D11056" s="145">
        <v>0</v>
      </c>
      <c r="E11056" s="147">
        <v>43882</v>
      </c>
    </row>
    <row r="11057" spans="1:5" s="7" customFormat="1">
      <c r="A11057" s="7" t="s">
        <v>49</v>
      </c>
      <c r="C11057" s="144" t="s">
        <v>9697</v>
      </c>
      <c r="D11057" s="145">
        <v>0</v>
      </c>
      <c r="E11057" s="147">
        <v>43882</v>
      </c>
    </row>
    <row r="11058" spans="1:5" s="7" customFormat="1">
      <c r="A11058" s="7" t="s">
        <v>49</v>
      </c>
      <c r="C11058" s="144" t="s">
        <v>9698</v>
      </c>
      <c r="D11058" s="145">
        <v>0</v>
      </c>
      <c r="E11058" s="147">
        <v>43882</v>
      </c>
    </row>
    <row r="11059" spans="1:5" s="7" customFormat="1">
      <c r="A11059" s="7" t="s">
        <v>49</v>
      </c>
      <c r="C11059" s="144" t="s">
        <v>9699</v>
      </c>
      <c r="D11059" s="145">
        <v>0</v>
      </c>
      <c r="E11059" s="147">
        <v>43882</v>
      </c>
    </row>
    <row r="11060" spans="1:5" s="7" customFormat="1">
      <c r="A11060" s="7" t="s">
        <v>49</v>
      </c>
      <c r="C11060" s="144" t="s">
        <v>9700</v>
      </c>
      <c r="D11060" s="145">
        <v>0</v>
      </c>
      <c r="E11060" s="147">
        <v>43882</v>
      </c>
    </row>
    <row r="11061" spans="1:5" s="7" customFormat="1">
      <c r="A11061" s="7" t="s">
        <v>49</v>
      </c>
      <c r="C11061" s="144" t="s">
        <v>9701</v>
      </c>
      <c r="D11061" s="145">
        <v>0</v>
      </c>
      <c r="E11061" s="147">
        <v>43882</v>
      </c>
    </row>
    <row r="11062" spans="1:5" s="7" customFormat="1">
      <c r="A11062" s="7" t="s">
        <v>49</v>
      </c>
      <c r="C11062" s="144" t="s">
        <v>9702</v>
      </c>
      <c r="D11062" s="145">
        <v>0</v>
      </c>
      <c r="E11062" s="147">
        <v>43882</v>
      </c>
    </row>
    <row r="11063" spans="1:5" s="7" customFormat="1">
      <c r="A11063" s="7" t="s">
        <v>49</v>
      </c>
      <c r="C11063" s="144" t="s">
        <v>9703</v>
      </c>
      <c r="D11063" s="145">
        <v>0</v>
      </c>
      <c r="E11063" s="147">
        <v>43882</v>
      </c>
    </row>
    <row r="11064" spans="1:5" s="7" customFormat="1">
      <c r="A11064" s="7" t="s">
        <v>49</v>
      </c>
      <c r="C11064" s="144" t="s">
        <v>9704</v>
      </c>
      <c r="D11064" s="145">
        <v>0</v>
      </c>
      <c r="E11064" s="147">
        <v>43882</v>
      </c>
    </row>
    <row r="11065" spans="1:5" s="7" customFormat="1">
      <c r="A11065" s="7" t="s">
        <v>49</v>
      </c>
      <c r="C11065" s="144" t="s">
        <v>9705</v>
      </c>
      <c r="D11065" s="145">
        <v>0</v>
      </c>
      <c r="E11065" s="147">
        <v>43882</v>
      </c>
    </row>
    <row r="11066" spans="1:5" s="7" customFormat="1">
      <c r="A11066" s="7" t="s">
        <v>49</v>
      </c>
      <c r="C11066" s="144" t="s">
        <v>9706</v>
      </c>
      <c r="D11066" s="145">
        <v>0</v>
      </c>
      <c r="E11066" s="147">
        <v>43882</v>
      </c>
    </row>
    <row r="11067" spans="1:5" s="7" customFormat="1">
      <c r="A11067" s="7" t="s">
        <v>49</v>
      </c>
      <c r="C11067" s="144" t="s">
        <v>9707</v>
      </c>
      <c r="D11067" s="145">
        <v>0</v>
      </c>
      <c r="E11067" s="147">
        <v>43882</v>
      </c>
    </row>
    <row r="11068" spans="1:5" s="7" customFormat="1">
      <c r="A11068" s="7" t="s">
        <v>49</v>
      </c>
      <c r="C11068" s="144" t="s">
        <v>9708</v>
      </c>
      <c r="D11068" s="145">
        <v>0</v>
      </c>
      <c r="E11068" s="147">
        <v>43882</v>
      </c>
    </row>
    <row r="11069" spans="1:5" s="7" customFormat="1">
      <c r="A11069" s="7" t="s">
        <v>49</v>
      </c>
      <c r="C11069" s="144" t="s">
        <v>9709</v>
      </c>
      <c r="D11069" s="145">
        <v>0</v>
      </c>
      <c r="E11069" s="147">
        <v>43882</v>
      </c>
    </row>
    <row r="11070" spans="1:5" s="7" customFormat="1">
      <c r="A11070" s="7" t="s">
        <v>49</v>
      </c>
      <c r="C11070" s="144" t="s">
        <v>9710</v>
      </c>
      <c r="D11070" s="145">
        <v>0</v>
      </c>
      <c r="E11070" s="147">
        <v>43882</v>
      </c>
    </row>
    <row r="11071" spans="1:5" s="7" customFormat="1">
      <c r="A11071" s="7" t="s">
        <v>49</v>
      </c>
      <c r="C11071" s="144" t="s">
        <v>9711</v>
      </c>
      <c r="D11071" s="145">
        <v>0</v>
      </c>
      <c r="E11071" s="147">
        <v>43882</v>
      </c>
    </row>
    <row r="11072" spans="1:5" s="7" customFormat="1">
      <c r="A11072" s="7" t="s">
        <v>49</v>
      </c>
      <c r="C11072" s="144" t="s">
        <v>9712</v>
      </c>
      <c r="D11072" s="145">
        <v>0</v>
      </c>
      <c r="E11072" s="147">
        <v>43882</v>
      </c>
    </row>
    <row r="11073" spans="1:5" s="7" customFormat="1">
      <c r="A11073" s="7" t="s">
        <v>49</v>
      </c>
      <c r="C11073" s="144" t="s">
        <v>9713</v>
      </c>
      <c r="D11073" s="145">
        <v>0</v>
      </c>
      <c r="E11073" s="147">
        <v>43882</v>
      </c>
    </row>
    <row r="11074" spans="1:5" s="7" customFormat="1">
      <c r="A11074" s="7" t="s">
        <v>49</v>
      </c>
      <c r="C11074" s="144" t="s">
        <v>9392</v>
      </c>
      <c r="D11074" s="145">
        <v>0</v>
      </c>
      <c r="E11074" s="147">
        <v>43882</v>
      </c>
    </row>
    <row r="11075" spans="1:5" s="7" customFormat="1">
      <c r="A11075" s="7" t="s">
        <v>49</v>
      </c>
      <c r="C11075" s="144" t="s">
        <v>9714</v>
      </c>
      <c r="D11075" s="145">
        <v>0</v>
      </c>
      <c r="E11075" s="147">
        <v>43882</v>
      </c>
    </row>
    <row r="11076" spans="1:5" s="7" customFormat="1">
      <c r="A11076" s="7" t="s">
        <v>49</v>
      </c>
      <c r="C11076" s="144" t="s">
        <v>9715</v>
      </c>
      <c r="D11076" s="145">
        <v>0</v>
      </c>
      <c r="E11076" s="147">
        <v>43882</v>
      </c>
    </row>
    <row r="11077" spans="1:5" s="7" customFormat="1">
      <c r="A11077" s="7" t="s">
        <v>49</v>
      </c>
      <c r="C11077" s="144" t="s">
        <v>9716</v>
      </c>
      <c r="D11077" s="145">
        <v>0</v>
      </c>
      <c r="E11077" s="147">
        <v>43882</v>
      </c>
    </row>
    <row r="11078" spans="1:5" s="7" customFormat="1">
      <c r="A11078" s="7" t="s">
        <v>49</v>
      </c>
      <c r="C11078" s="144" t="s">
        <v>9717</v>
      </c>
      <c r="D11078" s="145">
        <v>0</v>
      </c>
      <c r="E11078" s="147">
        <v>43882</v>
      </c>
    </row>
    <row r="11079" spans="1:5" s="7" customFormat="1">
      <c r="A11079" s="7" t="s">
        <v>49</v>
      </c>
      <c r="C11079" s="144" t="s">
        <v>9718</v>
      </c>
      <c r="D11079" s="145">
        <v>0</v>
      </c>
      <c r="E11079" s="147">
        <v>43882</v>
      </c>
    </row>
    <row r="11080" spans="1:5" s="7" customFormat="1">
      <c r="A11080" s="7" t="s">
        <v>49</v>
      </c>
      <c r="C11080" s="144" t="s">
        <v>9719</v>
      </c>
      <c r="D11080" s="145">
        <v>0</v>
      </c>
      <c r="E11080" s="147">
        <v>43882</v>
      </c>
    </row>
    <row r="11081" spans="1:5" s="7" customFormat="1">
      <c r="A11081" s="7" t="s">
        <v>49</v>
      </c>
      <c r="C11081" s="144" t="s">
        <v>9720</v>
      </c>
      <c r="D11081" s="145">
        <v>0</v>
      </c>
      <c r="E11081" s="147">
        <v>43882</v>
      </c>
    </row>
    <row r="11082" spans="1:5" s="7" customFormat="1">
      <c r="A11082" s="7" t="s">
        <v>49</v>
      </c>
      <c r="C11082" s="144" t="s">
        <v>9721</v>
      </c>
      <c r="D11082" s="145">
        <v>0</v>
      </c>
      <c r="E11082" s="147">
        <v>43882</v>
      </c>
    </row>
    <row r="11083" spans="1:5" s="7" customFormat="1">
      <c r="A11083" s="7" t="s">
        <v>49</v>
      </c>
      <c r="C11083" s="144" t="s">
        <v>9722</v>
      </c>
      <c r="D11083" s="145">
        <v>0</v>
      </c>
      <c r="E11083" s="147">
        <v>43882</v>
      </c>
    </row>
    <row r="11084" spans="1:5" s="7" customFormat="1">
      <c r="A11084" s="7" t="s">
        <v>49</v>
      </c>
      <c r="C11084" s="144" t="s">
        <v>9723</v>
      </c>
      <c r="D11084" s="145">
        <v>0</v>
      </c>
      <c r="E11084" s="147">
        <v>43882</v>
      </c>
    </row>
    <row r="11085" spans="1:5" s="7" customFormat="1">
      <c r="A11085" s="7" t="s">
        <v>49</v>
      </c>
      <c r="C11085" s="144" t="s">
        <v>9724</v>
      </c>
      <c r="D11085" s="145">
        <v>0</v>
      </c>
      <c r="E11085" s="147">
        <v>43882</v>
      </c>
    </row>
    <row r="11086" spans="1:5" s="7" customFormat="1">
      <c r="A11086" s="7" t="s">
        <v>49</v>
      </c>
      <c r="C11086" s="144" t="s">
        <v>9725</v>
      </c>
      <c r="D11086" s="145">
        <v>0</v>
      </c>
      <c r="E11086" s="147">
        <v>43882</v>
      </c>
    </row>
    <row r="11087" spans="1:5" s="7" customFormat="1">
      <c r="A11087" s="7" t="s">
        <v>49</v>
      </c>
      <c r="C11087" s="144" t="s">
        <v>9726</v>
      </c>
      <c r="D11087" s="145">
        <v>0</v>
      </c>
      <c r="E11087" s="147">
        <v>43882</v>
      </c>
    </row>
    <row r="11088" spans="1:5" s="7" customFormat="1">
      <c r="A11088" s="7" t="s">
        <v>49</v>
      </c>
      <c r="C11088" s="144" t="s">
        <v>9727</v>
      </c>
      <c r="D11088" s="145">
        <v>0</v>
      </c>
      <c r="E11088" s="147">
        <v>43882</v>
      </c>
    </row>
    <row r="11089" spans="1:5" s="7" customFormat="1">
      <c r="A11089" s="7" t="s">
        <v>49</v>
      </c>
      <c r="C11089" s="144" t="s">
        <v>9728</v>
      </c>
      <c r="D11089" s="145">
        <v>0</v>
      </c>
      <c r="E11089" s="147">
        <v>43882</v>
      </c>
    </row>
    <row r="11090" spans="1:5" s="7" customFormat="1">
      <c r="A11090" s="7" t="s">
        <v>49</v>
      </c>
      <c r="C11090" s="144" t="s">
        <v>9729</v>
      </c>
      <c r="D11090" s="145">
        <v>0</v>
      </c>
      <c r="E11090" s="147">
        <v>43882</v>
      </c>
    </row>
    <row r="11091" spans="1:5" s="7" customFormat="1">
      <c r="A11091" s="7" t="s">
        <v>49</v>
      </c>
      <c r="C11091" s="144" t="s">
        <v>9730</v>
      </c>
      <c r="D11091" s="145">
        <v>0</v>
      </c>
      <c r="E11091" s="147">
        <v>43882</v>
      </c>
    </row>
    <row r="11092" spans="1:5" s="7" customFormat="1">
      <c r="A11092" s="7" t="s">
        <v>49</v>
      </c>
      <c r="C11092" s="144" t="s">
        <v>9731</v>
      </c>
      <c r="D11092" s="145">
        <v>0</v>
      </c>
      <c r="E11092" s="147">
        <v>43882</v>
      </c>
    </row>
    <row r="11093" spans="1:5" s="7" customFormat="1">
      <c r="A11093" s="7" t="s">
        <v>49</v>
      </c>
      <c r="C11093" s="144" t="s">
        <v>9732</v>
      </c>
      <c r="D11093" s="145">
        <v>0</v>
      </c>
      <c r="E11093" s="147">
        <v>43882</v>
      </c>
    </row>
    <row r="11094" spans="1:5" s="7" customFormat="1">
      <c r="A11094" s="7" t="s">
        <v>49</v>
      </c>
      <c r="C11094" s="144" t="s">
        <v>9733</v>
      </c>
      <c r="D11094" s="145">
        <v>0</v>
      </c>
      <c r="E11094" s="147">
        <v>43882</v>
      </c>
    </row>
    <row r="11095" spans="1:5" s="7" customFormat="1">
      <c r="A11095" s="7" t="s">
        <v>49</v>
      </c>
      <c r="C11095" s="144" t="s">
        <v>9734</v>
      </c>
      <c r="D11095" s="145">
        <v>0</v>
      </c>
      <c r="E11095" s="147">
        <v>43882</v>
      </c>
    </row>
    <row r="11096" spans="1:5" s="7" customFormat="1">
      <c r="A11096" s="7" t="s">
        <v>49</v>
      </c>
      <c r="C11096" s="144" t="s">
        <v>9735</v>
      </c>
      <c r="D11096" s="145">
        <v>0</v>
      </c>
      <c r="E11096" s="147">
        <v>43882</v>
      </c>
    </row>
    <row r="11097" spans="1:5" s="7" customFormat="1">
      <c r="A11097" s="7" t="s">
        <v>49</v>
      </c>
      <c r="C11097" s="144" t="s">
        <v>9736</v>
      </c>
      <c r="D11097" s="145">
        <v>0</v>
      </c>
      <c r="E11097" s="147">
        <v>43882</v>
      </c>
    </row>
    <row r="11098" spans="1:5" s="7" customFormat="1">
      <c r="A11098" s="7" t="s">
        <v>49</v>
      </c>
      <c r="C11098" s="144" t="s">
        <v>9737</v>
      </c>
      <c r="D11098" s="145">
        <v>0</v>
      </c>
      <c r="E11098" s="147">
        <v>43882</v>
      </c>
    </row>
    <row r="11099" spans="1:5" s="7" customFormat="1">
      <c r="A11099" s="7" t="s">
        <v>49</v>
      </c>
      <c r="C11099" s="144" t="s">
        <v>9738</v>
      </c>
      <c r="D11099" s="145">
        <v>0</v>
      </c>
      <c r="E11099" s="147">
        <v>43882</v>
      </c>
    </row>
    <row r="11100" spans="1:5" s="7" customFormat="1">
      <c r="A11100" s="7" t="s">
        <v>49</v>
      </c>
      <c r="C11100" s="144" t="s">
        <v>9739</v>
      </c>
      <c r="D11100" s="145">
        <v>0</v>
      </c>
      <c r="E11100" s="147">
        <v>43882</v>
      </c>
    </row>
    <row r="11101" spans="1:5" s="7" customFormat="1">
      <c r="A11101" s="7" t="s">
        <v>49</v>
      </c>
      <c r="C11101" s="144" t="s">
        <v>9740</v>
      </c>
      <c r="D11101" s="145">
        <v>0</v>
      </c>
      <c r="E11101" s="147">
        <v>43882</v>
      </c>
    </row>
    <row r="11102" spans="1:5" s="7" customFormat="1">
      <c r="A11102" s="7" t="s">
        <v>49</v>
      </c>
      <c r="C11102" s="144" t="s">
        <v>9741</v>
      </c>
      <c r="D11102" s="145">
        <v>0</v>
      </c>
      <c r="E11102" s="147">
        <v>43882</v>
      </c>
    </row>
    <row r="11103" spans="1:5" s="7" customFormat="1">
      <c r="A11103" s="7" t="s">
        <v>49</v>
      </c>
      <c r="C11103" s="144" t="s">
        <v>9742</v>
      </c>
      <c r="D11103" s="145">
        <v>0</v>
      </c>
      <c r="E11103" s="147">
        <v>43882</v>
      </c>
    </row>
    <row r="11104" spans="1:5" s="7" customFormat="1">
      <c r="A11104" s="7" t="s">
        <v>49</v>
      </c>
      <c r="C11104" s="144" t="s">
        <v>9743</v>
      </c>
      <c r="D11104" s="145">
        <v>0</v>
      </c>
      <c r="E11104" s="147">
        <v>43882</v>
      </c>
    </row>
    <row r="11105" spans="1:5" s="7" customFormat="1">
      <c r="A11105" s="7" t="s">
        <v>49</v>
      </c>
      <c r="C11105" s="144" t="s">
        <v>9744</v>
      </c>
      <c r="D11105" s="145">
        <v>0</v>
      </c>
      <c r="E11105" s="147">
        <v>43882</v>
      </c>
    </row>
    <row r="11106" spans="1:5" s="7" customFormat="1">
      <c r="A11106" s="7" t="s">
        <v>49</v>
      </c>
      <c r="C11106" s="144" t="s">
        <v>9745</v>
      </c>
      <c r="D11106" s="145">
        <v>0</v>
      </c>
      <c r="E11106" s="147">
        <v>43882</v>
      </c>
    </row>
    <row r="11107" spans="1:5" s="7" customFormat="1">
      <c r="A11107" s="7" t="s">
        <v>49</v>
      </c>
      <c r="C11107" s="144" t="s">
        <v>9746</v>
      </c>
      <c r="D11107" s="145">
        <v>0</v>
      </c>
      <c r="E11107" s="147">
        <v>43882</v>
      </c>
    </row>
    <row r="11108" spans="1:5" s="7" customFormat="1">
      <c r="A11108" s="7" t="s">
        <v>49</v>
      </c>
      <c r="C11108" s="144" t="s">
        <v>9747</v>
      </c>
      <c r="D11108" s="145">
        <v>0</v>
      </c>
      <c r="E11108" s="147">
        <v>43882</v>
      </c>
    </row>
    <row r="11109" spans="1:5" s="7" customFormat="1">
      <c r="A11109" s="7" t="s">
        <v>49</v>
      </c>
      <c r="C11109" s="144" t="s">
        <v>9748</v>
      </c>
      <c r="D11109" s="145">
        <v>0</v>
      </c>
      <c r="E11109" s="147">
        <v>43882</v>
      </c>
    </row>
    <row r="11110" spans="1:5" s="7" customFormat="1">
      <c r="A11110" s="7" t="s">
        <v>49</v>
      </c>
      <c r="C11110" s="144" t="s">
        <v>9377</v>
      </c>
      <c r="D11110" s="145">
        <v>10</v>
      </c>
      <c r="E11110" s="147">
        <v>43882</v>
      </c>
    </row>
    <row r="11111" spans="1:5" s="7" customFormat="1">
      <c r="A11111" s="7" t="s">
        <v>49</v>
      </c>
      <c r="C11111" s="144" t="s">
        <v>9388</v>
      </c>
      <c r="D11111" s="145">
        <v>17</v>
      </c>
      <c r="E11111" s="147">
        <v>43882</v>
      </c>
    </row>
    <row r="11112" spans="1:5" s="7" customFormat="1">
      <c r="A11112" s="7" t="s">
        <v>49</v>
      </c>
      <c r="C11112" s="144" t="s">
        <v>9402</v>
      </c>
      <c r="D11112" s="145">
        <v>0</v>
      </c>
      <c r="E11112" s="147">
        <v>43882</v>
      </c>
    </row>
    <row r="11113" spans="1:5" s="7" customFormat="1">
      <c r="A11113" s="7" t="s">
        <v>49</v>
      </c>
      <c r="C11113" s="144" t="s">
        <v>9378</v>
      </c>
      <c r="D11113" s="145">
        <v>0</v>
      </c>
      <c r="E11113" s="147">
        <v>43882</v>
      </c>
    </row>
    <row r="11114" spans="1:5" s="7" customFormat="1">
      <c r="A11114" s="7" t="s">
        <v>49</v>
      </c>
      <c r="C11114" s="144" t="s">
        <v>9379</v>
      </c>
      <c r="D11114" s="145">
        <v>3</v>
      </c>
      <c r="E11114" s="147">
        <v>43882</v>
      </c>
    </row>
    <row r="11115" spans="1:5" s="7" customFormat="1">
      <c r="A11115" s="7" t="s">
        <v>49</v>
      </c>
      <c r="C11115" s="144" t="s">
        <v>9380</v>
      </c>
      <c r="D11115" s="145">
        <v>0</v>
      </c>
      <c r="E11115" s="147">
        <v>43882</v>
      </c>
    </row>
    <row r="11116" spans="1:5" s="7" customFormat="1">
      <c r="A11116" s="7" t="s">
        <v>49</v>
      </c>
      <c r="C11116" s="144" t="s">
        <v>9381</v>
      </c>
      <c r="D11116" s="145">
        <v>2</v>
      </c>
      <c r="E11116" s="147">
        <v>43882</v>
      </c>
    </row>
    <row r="11117" spans="1:5" s="7" customFormat="1">
      <c r="A11117" s="7" t="s">
        <v>49</v>
      </c>
      <c r="C11117" s="144" t="s">
        <v>9382</v>
      </c>
      <c r="D11117" s="145">
        <v>0</v>
      </c>
      <c r="E11117" s="147">
        <v>43882</v>
      </c>
    </row>
    <row r="11118" spans="1:5" s="7" customFormat="1">
      <c r="A11118" s="7" t="s">
        <v>49</v>
      </c>
      <c r="C11118" s="144" t="s">
        <v>9383</v>
      </c>
      <c r="D11118" s="145">
        <v>0</v>
      </c>
      <c r="E11118" s="147">
        <v>43882</v>
      </c>
    </row>
    <row r="11119" spans="1:5" s="7" customFormat="1">
      <c r="A11119" s="7" t="s">
        <v>49</v>
      </c>
      <c r="C11119" s="144" t="s">
        <v>9384</v>
      </c>
      <c r="D11119" s="145">
        <v>8</v>
      </c>
      <c r="E11119" s="147">
        <v>43882</v>
      </c>
    </row>
    <row r="11120" spans="1:5" s="7" customFormat="1">
      <c r="A11120" s="7" t="s">
        <v>49</v>
      </c>
      <c r="C11120" s="144" t="s">
        <v>9385</v>
      </c>
      <c r="D11120" s="145">
        <v>1</v>
      </c>
      <c r="E11120" s="147">
        <v>43882</v>
      </c>
    </row>
    <row r="11121" spans="1:5" s="7" customFormat="1">
      <c r="A11121" s="7" t="s">
        <v>49</v>
      </c>
      <c r="C11121" s="144" t="s">
        <v>9386</v>
      </c>
      <c r="D11121" s="145">
        <v>0</v>
      </c>
      <c r="E11121" s="147">
        <v>43882</v>
      </c>
    </row>
    <row r="11122" spans="1:5" s="7" customFormat="1">
      <c r="A11122" s="7" t="s">
        <v>49</v>
      </c>
      <c r="C11122" s="144" t="s">
        <v>9387</v>
      </c>
      <c r="D11122" s="145">
        <v>1</v>
      </c>
      <c r="E11122" s="147">
        <v>43882</v>
      </c>
    </row>
    <row r="11123" spans="1:5" s="7" customFormat="1">
      <c r="A11123" s="7" t="s">
        <v>49</v>
      </c>
      <c r="C11123" s="144" t="s">
        <v>9391</v>
      </c>
      <c r="D11123" s="145">
        <v>1</v>
      </c>
      <c r="E11123" s="147">
        <v>43882</v>
      </c>
    </row>
    <row r="11124" spans="1:5" s="7" customFormat="1">
      <c r="A11124" s="7" t="s">
        <v>49</v>
      </c>
      <c r="C11124" s="144" t="s">
        <v>9295</v>
      </c>
      <c r="D11124" s="145">
        <v>4</v>
      </c>
      <c r="E11124" s="147">
        <v>43882</v>
      </c>
    </row>
    <row r="11125" spans="1:5" s="7" customFormat="1">
      <c r="A11125" s="7" t="s">
        <v>49</v>
      </c>
      <c r="C11125" s="144" t="s">
        <v>9326</v>
      </c>
      <c r="D11125" s="145">
        <v>0</v>
      </c>
      <c r="E11125" s="147">
        <v>43882</v>
      </c>
    </row>
    <row r="11126" spans="1:5" s="7" customFormat="1">
      <c r="A11126" s="7" t="s">
        <v>49</v>
      </c>
      <c r="C11126" s="144" t="s">
        <v>9320</v>
      </c>
      <c r="D11126" s="145">
        <v>0</v>
      </c>
      <c r="E11126" s="147">
        <v>43882</v>
      </c>
    </row>
    <row r="11127" spans="1:5" s="7" customFormat="1">
      <c r="A11127" s="7" t="s">
        <v>49</v>
      </c>
      <c r="C11127" s="144" t="s">
        <v>9321</v>
      </c>
      <c r="D11127" s="145">
        <v>20</v>
      </c>
      <c r="E11127" s="147">
        <v>43882</v>
      </c>
    </row>
    <row r="11128" spans="1:5" s="7" customFormat="1">
      <c r="A11128" s="7" t="s">
        <v>49</v>
      </c>
      <c r="C11128" s="144" t="s">
        <v>9296</v>
      </c>
      <c r="D11128" s="145">
        <v>0</v>
      </c>
      <c r="E11128" s="147">
        <v>43882</v>
      </c>
    </row>
    <row r="11129" spans="1:5" s="7" customFormat="1">
      <c r="A11129" s="7" t="s">
        <v>49</v>
      </c>
      <c r="C11129" s="144" t="s">
        <v>9297</v>
      </c>
      <c r="D11129" s="145">
        <v>3</v>
      </c>
      <c r="E11129" s="147">
        <v>43882</v>
      </c>
    </row>
    <row r="11130" spans="1:5" s="7" customFormat="1">
      <c r="A11130" s="7" t="s">
        <v>49</v>
      </c>
      <c r="C11130" s="144" t="s">
        <v>9298</v>
      </c>
      <c r="D11130" s="145">
        <v>0</v>
      </c>
      <c r="E11130" s="147">
        <v>43882</v>
      </c>
    </row>
    <row r="11131" spans="1:5" s="7" customFormat="1">
      <c r="A11131" s="7" t="s">
        <v>49</v>
      </c>
      <c r="C11131" s="144" t="s">
        <v>9322</v>
      </c>
      <c r="D11131" s="145">
        <v>0</v>
      </c>
      <c r="E11131" s="147">
        <v>43882</v>
      </c>
    </row>
    <row r="11132" spans="1:5" s="7" customFormat="1">
      <c r="A11132" s="7" t="s">
        <v>49</v>
      </c>
      <c r="C11132" s="144" t="s">
        <v>9323</v>
      </c>
      <c r="D11132" s="145">
        <v>0</v>
      </c>
      <c r="E11132" s="147">
        <v>43882</v>
      </c>
    </row>
    <row r="11133" spans="1:5" s="7" customFormat="1">
      <c r="A11133" s="7" t="s">
        <v>49</v>
      </c>
      <c r="C11133" s="144" t="s">
        <v>9324</v>
      </c>
      <c r="D11133" s="145">
        <v>0</v>
      </c>
      <c r="E11133" s="147">
        <v>43882</v>
      </c>
    </row>
    <row r="11134" spans="1:5" s="7" customFormat="1">
      <c r="A11134" s="7" t="s">
        <v>49</v>
      </c>
      <c r="C11134" s="144" t="s">
        <v>9325</v>
      </c>
      <c r="D11134" s="145">
        <v>10</v>
      </c>
      <c r="E11134" s="147">
        <v>43882</v>
      </c>
    </row>
    <row r="11135" spans="1:5" s="7" customFormat="1">
      <c r="A11135" s="7" t="s">
        <v>49</v>
      </c>
      <c r="C11135" s="144" t="s">
        <v>9299</v>
      </c>
      <c r="D11135" s="145">
        <v>10</v>
      </c>
      <c r="E11135" s="147">
        <v>43882</v>
      </c>
    </row>
    <row r="11136" spans="1:5" s="7" customFormat="1">
      <c r="A11136" s="7" t="s">
        <v>49</v>
      </c>
      <c r="C11136" s="144" t="s">
        <v>9300</v>
      </c>
      <c r="D11136" s="145">
        <v>10</v>
      </c>
      <c r="E11136" s="147">
        <v>43882</v>
      </c>
    </row>
    <row r="11137" spans="1:5" s="7" customFormat="1">
      <c r="A11137" s="7" t="s">
        <v>49</v>
      </c>
      <c r="C11137" s="144" t="s">
        <v>9301</v>
      </c>
      <c r="D11137" s="145">
        <v>2</v>
      </c>
      <c r="E11137" s="147">
        <v>43882</v>
      </c>
    </row>
    <row r="11138" spans="1:5" s="7" customFormat="1">
      <c r="A11138" s="7" t="s">
        <v>49</v>
      </c>
      <c r="C11138" s="144" t="s">
        <v>9302</v>
      </c>
      <c r="D11138" s="145">
        <v>5</v>
      </c>
      <c r="E11138" s="147">
        <v>43882</v>
      </c>
    </row>
    <row r="11139" spans="1:5" s="7" customFormat="1">
      <c r="A11139" s="7" t="s">
        <v>49</v>
      </c>
      <c r="C11139" s="144" t="s">
        <v>9303</v>
      </c>
      <c r="D11139" s="145">
        <v>5</v>
      </c>
      <c r="E11139" s="147">
        <v>43882</v>
      </c>
    </row>
    <row r="11140" spans="1:5" s="7" customFormat="1">
      <c r="A11140" s="7" t="s">
        <v>49</v>
      </c>
      <c r="C11140" s="144" t="s">
        <v>9304</v>
      </c>
      <c r="D11140" s="145">
        <v>6</v>
      </c>
      <c r="E11140" s="147">
        <v>43882</v>
      </c>
    </row>
    <row r="11141" spans="1:5" s="7" customFormat="1">
      <c r="A11141" s="7" t="s">
        <v>49</v>
      </c>
      <c r="C11141" s="144" t="s">
        <v>9305</v>
      </c>
      <c r="D11141" s="145">
        <v>4</v>
      </c>
      <c r="E11141" s="147">
        <v>43882</v>
      </c>
    </row>
    <row r="11142" spans="1:5" s="7" customFormat="1">
      <c r="A11142" s="7" t="s">
        <v>49</v>
      </c>
      <c r="C11142" s="144" t="s">
        <v>9306</v>
      </c>
      <c r="D11142" s="145">
        <v>1</v>
      </c>
      <c r="E11142" s="147">
        <v>43882</v>
      </c>
    </row>
    <row r="11143" spans="1:5" s="7" customFormat="1">
      <c r="A11143" s="7" t="s">
        <v>49</v>
      </c>
      <c r="C11143" s="144" t="s">
        <v>9307</v>
      </c>
      <c r="D11143" s="145">
        <v>5</v>
      </c>
      <c r="E11143" s="147">
        <v>43882</v>
      </c>
    </row>
    <row r="11144" spans="1:5" s="7" customFormat="1">
      <c r="A11144" s="7" t="s">
        <v>49</v>
      </c>
      <c r="C11144" s="144" t="s">
        <v>9308</v>
      </c>
      <c r="D11144" s="145">
        <v>1</v>
      </c>
      <c r="E11144" s="147">
        <v>43882</v>
      </c>
    </row>
    <row r="11145" spans="1:5" s="7" customFormat="1">
      <c r="A11145" s="7" t="s">
        <v>49</v>
      </c>
      <c r="C11145" s="144" t="s">
        <v>9309</v>
      </c>
      <c r="D11145" s="145">
        <v>2</v>
      </c>
      <c r="E11145" s="147">
        <v>43882</v>
      </c>
    </row>
    <row r="11146" spans="1:5" s="7" customFormat="1">
      <c r="A11146" s="7" t="s">
        <v>49</v>
      </c>
      <c r="C11146" s="144" t="s">
        <v>9310</v>
      </c>
      <c r="D11146" s="145">
        <v>2</v>
      </c>
      <c r="E11146" s="147">
        <v>43882</v>
      </c>
    </row>
    <row r="11147" spans="1:5" s="7" customFormat="1">
      <c r="A11147" s="7" t="s">
        <v>49</v>
      </c>
      <c r="C11147" s="144" t="s">
        <v>9311</v>
      </c>
      <c r="D11147" s="145">
        <v>7</v>
      </c>
      <c r="E11147" s="147">
        <v>43882</v>
      </c>
    </row>
    <row r="11148" spans="1:5" s="7" customFormat="1">
      <c r="A11148" s="7" t="s">
        <v>49</v>
      </c>
      <c r="C11148" s="144" t="s">
        <v>9312</v>
      </c>
      <c r="D11148" s="145">
        <v>0</v>
      </c>
      <c r="E11148" s="147">
        <v>43882</v>
      </c>
    </row>
    <row r="11149" spans="1:5" s="7" customFormat="1">
      <c r="A11149" s="7" t="s">
        <v>49</v>
      </c>
      <c r="C11149" s="144" t="s">
        <v>9313</v>
      </c>
      <c r="D11149" s="145">
        <v>2</v>
      </c>
      <c r="E11149" s="147">
        <v>43882</v>
      </c>
    </row>
    <row r="11150" spans="1:5" s="7" customFormat="1">
      <c r="A11150" s="7" t="s">
        <v>49</v>
      </c>
      <c r="C11150" s="144" t="s">
        <v>9314</v>
      </c>
      <c r="D11150" s="145">
        <v>0</v>
      </c>
      <c r="E11150" s="147">
        <v>43882</v>
      </c>
    </row>
    <row r="11151" spans="1:5" s="7" customFormat="1">
      <c r="A11151" s="7" t="s">
        <v>49</v>
      </c>
      <c r="C11151" s="144" t="s">
        <v>9367</v>
      </c>
      <c r="D11151" s="145">
        <v>0</v>
      </c>
      <c r="E11151" s="147">
        <v>43882</v>
      </c>
    </row>
    <row r="11152" spans="1:5" s="7" customFormat="1">
      <c r="A11152" s="7" t="s">
        <v>49</v>
      </c>
      <c r="C11152" s="144" t="s">
        <v>9315</v>
      </c>
      <c r="D11152" s="145">
        <v>5</v>
      </c>
      <c r="E11152" s="147">
        <v>43882</v>
      </c>
    </row>
    <row r="11153" spans="1:5" s="7" customFormat="1">
      <c r="A11153" s="7" t="s">
        <v>49</v>
      </c>
      <c r="C11153" s="144" t="s">
        <v>9316</v>
      </c>
      <c r="D11153" s="145">
        <v>2</v>
      </c>
      <c r="E11153" s="147">
        <v>43882</v>
      </c>
    </row>
    <row r="11154" spans="1:5" s="7" customFormat="1">
      <c r="A11154" s="7" t="s">
        <v>49</v>
      </c>
      <c r="C11154" s="144" t="s">
        <v>9317</v>
      </c>
      <c r="D11154" s="145">
        <v>0</v>
      </c>
      <c r="E11154" s="147">
        <v>43882</v>
      </c>
    </row>
    <row r="11155" spans="1:5" s="7" customFormat="1">
      <c r="A11155" s="7" t="s">
        <v>49</v>
      </c>
      <c r="C11155" s="144" t="s">
        <v>9318</v>
      </c>
      <c r="D11155" s="145">
        <v>0</v>
      </c>
      <c r="E11155" s="147">
        <v>43882</v>
      </c>
    </row>
    <row r="11156" spans="1:5" s="7" customFormat="1">
      <c r="A11156" s="7" t="s">
        <v>49</v>
      </c>
      <c r="C11156" s="144" t="s">
        <v>9319</v>
      </c>
      <c r="D11156" s="145">
        <v>0</v>
      </c>
      <c r="E11156" s="147">
        <v>43882</v>
      </c>
    </row>
    <row r="11157" spans="1:5" s="7" customFormat="1">
      <c r="A11157" s="7" t="s">
        <v>49</v>
      </c>
      <c r="C11157" s="144" t="s">
        <v>9327</v>
      </c>
      <c r="D11157" s="145">
        <v>0</v>
      </c>
      <c r="E11157" s="147">
        <v>43882</v>
      </c>
    </row>
    <row r="11158" spans="1:5" s="7" customFormat="1">
      <c r="A11158" s="7" t="s">
        <v>49</v>
      </c>
      <c r="C11158" s="144" t="s">
        <v>9328</v>
      </c>
      <c r="D11158" s="145">
        <v>0</v>
      </c>
      <c r="E11158" s="147">
        <v>43882</v>
      </c>
    </row>
    <row r="11159" spans="1:5" s="7" customFormat="1">
      <c r="A11159" s="7" t="s">
        <v>49</v>
      </c>
      <c r="C11159" s="144" t="s">
        <v>9329</v>
      </c>
      <c r="D11159" s="145">
        <v>2</v>
      </c>
      <c r="E11159" s="147">
        <v>43882</v>
      </c>
    </row>
    <row r="11160" spans="1:5" s="7" customFormat="1">
      <c r="A11160" s="7" t="s">
        <v>49</v>
      </c>
      <c r="C11160" s="144" t="s">
        <v>9330</v>
      </c>
      <c r="D11160" s="145">
        <v>0</v>
      </c>
      <c r="E11160" s="147">
        <v>43882</v>
      </c>
    </row>
    <row r="11161" spans="1:5" s="7" customFormat="1">
      <c r="A11161" s="7" t="s">
        <v>49</v>
      </c>
      <c r="C11161" s="144" t="s">
        <v>9331</v>
      </c>
      <c r="D11161" s="145">
        <v>0</v>
      </c>
      <c r="E11161" s="147">
        <v>43882</v>
      </c>
    </row>
    <row r="11162" spans="1:5" s="7" customFormat="1">
      <c r="A11162" s="7" t="s">
        <v>49</v>
      </c>
      <c r="C11162" s="144" t="s">
        <v>9332</v>
      </c>
      <c r="D11162" s="145">
        <v>1</v>
      </c>
      <c r="E11162" s="147">
        <v>43882</v>
      </c>
    </row>
    <row r="11163" spans="1:5" s="7" customFormat="1">
      <c r="A11163" s="7" t="s">
        <v>49</v>
      </c>
      <c r="C11163" s="144" t="s">
        <v>9333</v>
      </c>
      <c r="D11163" s="145">
        <v>3</v>
      </c>
      <c r="E11163" s="147">
        <v>43882</v>
      </c>
    </row>
    <row r="11164" spans="1:5" s="7" customFormat="1">
      <c r="A11164" s="7" t="s">
        <v>49</v>
      </c>
      <c r="C11164" s="144" t="s">
        <v>9334</v>
      </c>
      <c r="D11164" s="145">
        <v>4</v>
      </c>
      <c r="E11164" s="147">
        <v>43882</v>
      </c>
    </row>
    <row r="11165" spans="1:5" s="7" customFormat="1">
      <c r="A11165" s="7" t="s">
        <v>49</v>
      </c>
      <c r="C11165" s="144" t="s">
        <v>9372</v>
      </c>
      <c r="D11165" s="145">
        <v>0</v>
      </c>
      <c r="E11165" s="147">
        <v>43882</v>
      </c>
    </row>
    <row r="11166" spans="1:5" s="7" customFormat="1">
      <c r="A11166" s="7" t="s">
        <v>49</v>
      </c>
      <c r="C11166" s="144" t="s">
        <v>9335</v>
      </c>
      <c r="D11166" s="145">
        <v>0</v>
      </c>
      <c r="E11166" s="147">
        <v>43882</v>
      </c>
    </row>
    <row r="11167" spans="1:5" s="7" customFormat="1">
      <c r="A11167" s="7" t="s">
        <v>49</v>
      </c>
      <c r="C11167" s="144" t="s">
        <v>9336</v>
      </c>
      <c r="D11167" s="145">
        <v>0</v>
      </c>
      <c r="E11167" s="147">
        <v>43882</v>
      </c>
    </row>
    <row r="11168" spans="1:5" s="7" customFormat="1">
      <c r="A11168" s="7" t="s">
        <v>49</v>
      </c>
      <c r="C11168" s="144" t="s">
        <v>9962</v>
      </c>
      <c r="D11168" s="145">
        <v>1</v>
      </c>
      <c r="E11168" s="147">
        <v>43882</v>
      </c>
    </row>
    <row r="11169" spans="1:5" s="7" customFormat="1">
      <c r="A11169" s="7" t="s">
        <v>49</v>
      </c>
      <c r="C11169" s="144" t="s">
        <v>9337</v>
      </c>
      <c r="D11169" s="145">
        <v>0</v>
      </c>
      <c r="E11169" s="147">
        <v>43882</v>
      </c>
    </row>
    <row r="11170" spans="1:5" s="7" customFormat="1">
      <c r="A11170" s="7" t="s">
        <v>49</v>
      </c>
      <c r="C11170" s="144" t="s">
        <v>9338</v>
      </c>
      <c r="D11170" s="145">
        <v>0</v>
      </c>
      <c r="E11170" s="147">
        <v>43882</v>
      </c>
    </row>
    <row r="11171" spans="1:5" s="7" customFormat="1">
      <c r="A11171" s="7" t="s">
        <v>49</v>
      </c>
      <c r="C11171" s="144" t="s">
        <v>9339</v>
      </c>
      <c r="D11171" s="145">
        <v>0</v>
      </c>
      <c r="E11171" s="147">
        <v>43882</v>
      </c>
    </row>
    <row r="11172" spans="1:5" s="7" customFormat="1">
      <c r="A11172" s="7" t="s">
        <v>49</v>
      </c>
      <c r="C11172" s="144" t="s">
        <v>9420</v>
      </c>
      <c r="D11172" s="145">
        <v>0</v>
      </c>
      <c r="E11172" s="147">
        <v>43882</v>
      </c>
    </row>
    <row r="11173" spans="1:5" s="7" customFormat="1">
      <c r="A11173" s="7" t="s">
        <v>49</v>
      </c>
      <c r="C11173" s="144" t="s">
        <v>9340</v>
      </c>
      <c r="D11173" s="145">
        <v>8</v>
      </c>
      <c r="E11173" s="147">
        <v>43882</v>
      </c>
    </row>
    <row r="11174" spans="1:5" s="7" customFormat="1">
      <c r="A11174" s="7" t="s">
        <v>49</v>
      </c>
      <c r="C11174" s="144" t="s">
        <v>9341</v>
      </c>
      <c r="D11174" s="145">
        <v>66</v>
      </c>
      <c r="E11174" s="147">
        <v>43882</v>
      </c>
    </row>
    <row r="11175" spans="1:5" s="7" customFormat="1">
      <c r="A11175" s="7" t="s">
        <v>49</v>
      </c>
      <c r="C11175" s="144" t="s">
        <v>9342</v>
      </c>
      <c r="D11175" s="145">
        <v>2</v>
      </c>
      <c r="E11175" s="147">
        <v>43882</v>
      </c>
    </row>
    <row r="11176" spans="1:5" s="7" customFormat="1">
      <c r="A11176" s="7" t="s">
        <v>49</v>
      </c>
      <c r="C11176" s="144" t="s">
        <v>9343</v>
      </c>
      <c r="D11176" s="145">
        <v>13</v>
      </c>
      <c r="E11176" s="147">
        <v>43882</v>
      </c>
    </row>
    <row r="11177" spans="1:5" s="7" customFormat="1">
      <c r="A11177" s="7" t="s">
        <v>49</v>
      </c>
      <c r="C11177" s="144" t="s">
        <v>9344</v>
      </c>
      <c r="D11177" s="145">
        <v>28</v>
      </c>
      <c r="E11177" s="147">
        <v>43882</v>
      </c>
    </row>
    <row r="11178" spans="1:5" s="7" customFormat="1">
      <c r="A11178" s="7" t="s">
        <v>49</v>
      </c>
      <c r="C11178" s="144" t="s">
        <v>9345</v>
      </c>
      <c r="D11178" s="145">
        <v>10</v>
      </c>
      <c r="E11178" s="147">
        <v>43882</v>
      </c>
    </row>
    <row r="11179" spans="1:5" s="7" customFormat="1">
      <c r="A11179" s="7" t="s">
        <v>49</v>
      </c>
      <c r="C11179" s="144" t="s">
        <v>9320</v>
      </c>
      <c r="D11179" s="145">
        <v>10</v>
      </c>
      <c r="E11179" s="147">
        <v>43882</v>
      </c>
    </row>
    <row r="11180" spans="1:5" s="7" customFormat="1">
      <c r="A11180" s="7" t="s">
        <v>49</v>
      </c>
      <c r="C11180" s="144" t="s">
        <v>9346</v>
      </c>
      <c r="D11180" s="145">
        <v>16</v>
      </c>
      <c r="E11180" s="147">
        <v>43882</v>
      </c>
    </row>
    <row r="11181" spans="1:5" s="7" customFormat="1">
      <c r="A11181" s="7" t="s">
        <v>49</v>
      </c>
      <c r="C11181" s="144" t="s">
        <v>9347</v>
      </c>
      <c r="D11181" s="145">
        <v>10</v>
      </c>
      <c r="E11181" s="147">
        <v>43882</v>
      </c>
    </row>
    <row r="11182" spans="1:5" s="7" customFormat="1">
      <c r="A11182" s="7" t="s">
        <v>49</v>
      </c>
      <c r="C11182" s="144" t="s">
        <v>9348</v>
      </c>
      <c r="D11182" s="145">
        <v>10</v>
      </c>
      <c r="E11182" s="147">
        <v>43882</v>
      </c>
    </row>
    <row r="11183" spans="1:5" s="7" customFormat="1">
      <c r="A11183" s="7" t="s">
        <v>49</v>
      </c>
      <c r="C11183" s="144" t="s">
        <v>9349</v>
      </c>
      <c r="D11183" s="145">
        <v>0</v>
      </c>
      <c r="E11183" s="147">
        <v>43882</v>
      </c>
    </row>
    <row r="11184" spans="1:5" s="7" customFormat="1">
      <c r="A11184" s="7" t="s">
        <v>49</v>
      </c>
      <c r="C11184" s="144" t="s">
        <v>9350</v>
      </c>
      <c r="D11184" s="145">
        <v>0</v>
      </c>
      <c r="E11184" s="147">
        <v>43882</v>
      </c>
    </row>
    <row r="11185" spans="1:5" s="7" customFormat="1">
      <c r="A11185" s="7" t="s">
        <v>49</v>
      </c>
      <c r="C11185" s="144" t="s">
        <v>9351</v>
      </c>
      <c r="D11185" s="145">
        <v>0</v>
      </c>
      <c r="E11185" s="147">
        <v>43882</v>
      </c>
    </row>
    <row r="11186" spans="1:5" s="7" customFormat="1">
      <c r="A11186" s="7" t="s">
        <v>49</v>
      </c>
      <c r="C11186" s="144" t="s">
        <v>9352</v>
      </c>
      <c r="D11186" s="145">
        <v>1</v>
      </c>
      <c r="E11186" s="147">
        <v>43882</v>
      </c>
    </row>
    <row r="11187" spans="1:5" s="7" customFormat="1">
      <c r="A11187" s="7" t="s">
        <v>49</v>
      </c>
      <c r="C11187" s="144" t="s">
        <v>9353</v>
      </c>
      <c r="D11187" s="145">
        <v>10</v>
      </c>
      <c r="E11187" s="147">
        <v>43882</v>
      </c>
    </row>
    <row r="11188" spans="1:5" s="7" customFormat="1">
      <c r="A11188" s="7" t="s">
        <v>49</v>
      </c>
      <c r="C11188" s="144" t="s">
        <v>9354</v>
      </c>
      <c r="D11188" s="145">
        <v>1</v>
      </c>
      <c r="E11188" s="147">
        <v>43882</v>
      </c>
    </row>
    <row r="11189" spans="1:5" s="7" customFormat="1">
      <c r="A11189" s="7" t="s">
        <v>49</v>
      </c>
      <c r="C11189" s="144" t="s">
        <v>9355</v>
      </c>
      <c r="D11189" s="145">
        <v>1</v>
      </c>
      <c r="E11189" s="147">
        <v>43882</v>
      </c>
    </row>
    <row r="11190" spans="1:5" s="7" customFormat="1">
      <c r="A11190" s="7" t="s">
        <v>49</v>
      </c>
      <c r="C11190" s="144" t="s">
        <v>9356</v>
      </c>
      <c r="D11190" s="145">
        <v>1</v>
      </c>
      <c r="E11190" s="147">
        <v>43882</v>
      </c>
    </row>
    <row r="11191" spans="1:5" s="7" customFormat="1">
      <c r="A11191" s="7" t="s">
        <v>49</v>
      </c>
      <c r="C11191" s="144" t="s">
        <v>9357</v>
      </c>
      <c r="D11191" s="145">
        <v>3</v>
      </c>
      <c r="E11191" s="147">
        <v>43882</v>
      </c>
    </row>
    <row r="11192" spans="1:5" s="7" customFormat="1">
      <c r="A11192" s="7" t="s">
        <v>49</v>
      </c>
      <c r="C11192" s="144" t="s">
        <v>9358</v>
      </c>
      <c r="D11192" s="145">
        <v>11</v>
      </c>
      <c r="E11192" s="147">
        <v>43882</v>
      </c>
    </row>
    <row r="11193" spans="1:5" s="7" customFormat="1">
      <c r="A11193" s="7" t="s">
        <v>49</v>
      </c>
      <c r="C11193" s="144" t="s">
        <v>9359</v>
      </c>
      <c r="D11193" s="145">
        <v>17</v>
      </c>
      <c r="E11193" s="147">
        <v>43882</v>
      </c>
    </row>
    <row r="11194" spans="1:5" s="7" customFormat="1">
      <c r="A11194" s="7" t="s">
        <v>49</v>
      </c>
      <c r="C11194" s="144" t="s">
        <v>9963</v>
      </c>
      <c r="D11194" s="145">
        <v>5</v>
      </c>
      <c r="E11194" s="147">
        <v>43882</v>
      </c>
    </row>
    <row r="11195" spans="1:5" s="7" customFormat="1">
      <c r="A11195" s="7" t="s">
        <v>49</v>
      </c>
      <c r="C11195" s="144" t="s">
        <v>9360</v>
      </c>
      <c r="D11195" s="145">
        <v>13</v>
      </c>
      <c r="E11195" s="147">
        <v>43882</v>
      </c>
    </row>
    <row r="11196" spans="1:5" s="7" customFormat="1">
      <c r="A11196" s="7" t="s">
        <v>49</v>
      </c>
      <c r="C11196" s="144" t="s">
        <v>9361</v>
      </c>
      <c r="D11196" s="145">
        <v>0</v>
      </c>
      <c r="E11196" s="147">
        <v>43882</v>
      </c>
    </row>
    <row r="11197" spans="1:5" s="7" customFormat="1">
      <c r="A11197" s="7" t="s">
        <v>49</v>
      </c>
      <c r="C11197" s="144" t="s">
        <v>9308</v>
      </c>
      <c r="D11197" s="145">
        <v>0</v>
      </c>
      <c r="E11197" s="147">
        <v>43882</v>
      </c>
    </row>
    <row r="11198" spans="1:5" s="7" customFormat="1">
      <c r="A11198" s="7" t="s">
        <v>49</v>
      </c>
      <c r="C11198" s="144" t="s">
        <v>9362</v>
      </c>
      <c r="D11198" s="145">
        <v>5</v>
      </c>
      <c r="E11198" s="147">
        <v>43882</v>
      </c>
    </row>
    <row r="11199" spans="1:5" s="7" customFormat="1">
      <c r="A11199" s="7" t="s">
        <v>49</v>
      </c>
      <c r="C11199" s="144" t="s">
        <v>9964</v>
      </c>
      <c r="D11199" s="145">
        <v>1</v>
      </c>
      <c r="E11199" s="147">
        <v>43882</v>
      </c>
    </row>
    <row r="11200" spans="1:5" s="7" customFormat="1">
      <c r="A11200" s="7" t="s">
        <v>49</v>
      </c>
      <c r="C11200" s="144" t="s">
        <v>9363</v>
      </c>
      <c r="D11200" s="145">
        <v>5</v>
      </c>
      <c r="E11200" s="147">
        <v>43882</v>
      </c>
    </row>
    <row r="11201" spans="1:5" s="7" customFormat="1">
      <c r="A11201" s="7" t="s">
        <v>49</v>
      </c>
      <c r="C11201" s="144" t="s">
        <v>9364</v>
      </c>
      <c r="D11201" s="145">
        <v>2</v>
      </c>
      <c r="E11201" s="147">
        <v>43882</v>
      </c>
    </row>
    <row r="11202" spans="1:5" s="7" customFormat="1">
      <c r="A11202" s="7" t="s">
        <v>49</v>
      </c>
      <c r="C11202" s="144" t="s">
        <v>9371</v>
      </c>
      <c r="D11202" s="145">
        <v>0</v>
      </c>
      <c r="E11202" s="147">
        <v>43882</v>
      </c>
    </row>
    <row r="11203" spans="1:5" s="7" customFormat="1">
      <c r="A11203" s="7" t="s">
        <v>49</v>
      </c>
      <c r="C11203" s="144" t="s">
        <v>9365</v>
      </c>
      <c r="D11203" s="145">
        <v>5</v>
      </c>
      <c r="E11203" s="147">
        <v>43882</v>
      </c>
    </row>
    <row r="11204" spans="1:5" s="7" customFormat="1">
      <c r="A11204" s="7" t="s">
        <v>49</v>
      </c>
      <c r="C11204" s="144" t="s">
        <v>9366</v>
      </c>
      <c r="D11204" s="145">
        <v>12</v>
      </c>
      <c r="E11204" s="147">
        <v>43882</v>
      </c>
    </row>
    <row r="11205" spans="1:5" s="7" customFormat="1">
      <c r="A11205" s="7" t="s">
        <v>49</v>
      </c>
      <c r="C11205" s="144" t="s">
        <v>9367</v>
      </c>
      <c r="D11205" s="145">
        <v>8</v>
      </c>
      <c r="E11205" s="147">
        <v>43882</v>
      </c>
    </row>
    <row r="11206" spans="1:5" s="7" customFormat="1">
      <c r="A11206" s="7" t="s">
        <v>49</v>
      </c>
      <c r="C11206" s="144" t="s">
        <v>9368</v>
      </c>
      <c r="D11206" s="145">
        <v>7</v>
      </c>
      <c r="E11206" s="147">
        <v>43882</v>
      </c>
    </row>
    <row r="11207" spans="1:5" s="7" customFormat="1">
      <c r="A11207" s="7" t="s">
        <v>49</v>
      </c>
      <c r="C11207" s="144" t="s">
        <v>9447</v>
      </c>
      <c r="D11207" s="145">
        <v>1</v>
      </c>
      <c r="E11207" s="147">
        <v>43882</v>
      </c>
    </row>
    <row r="11208" spans="1:5" s="7" customFormat="1">
      <c r="A11208" s="7" t="s">
        <v>49</v>
      </c>
      <c r="C11208" s="144" t="s">
        <v>9373</v>
      </c>
      <c r="D11208" s="145">
        <v>1</v>
      </c>
      <c r="E11208" s="147">
        <v>43882</v>
      </c>
    </row>
    <row r="11209" spans="1:5" s="7" customFormat="1">
      <c r="A11209" s="7" t="s">
        <v>49</v>
      </c>
      <c r="C11209" s="144" t="s">
        <v>9374</v>
      </c>
      <c r="D11209" s="145">
        <v>1</v>
      </c>
      <c r="E11209" s="147">
        <v>43882</v>
      </c>
    </row>
    <row r="11210" spans="1:5" s="7" customFormat="1">
      <c r="A11210" s="7" t="s">
        <v>49</v>
      </c>
      <c r="C11210" s="144" t="s">
        <v>9375</v>
      </c>
      <c r="D11210" s="145">
        <v>0</v>
      </c>
      <c r="E11210" s="147">
        <v>43882</v>
      </c>
    </row>
    <row r="11211" spans="1:5" s="7" customFormat="1">
      <c r="A11211" s="7" t="s">
        <v>49</v>
      </c>
      <c r="C11211" s="144" t="s">
        <v>9369</v>
      </c>
      <c r="D11211" s="145">
        <v>0</v>
      </c>
      <c r="E11211" s="147">
        <v>43882</v>
      </c>
    </row>
    <row r="11212" spans="1:5" s="7" customFormat="1">
      <c r="A11212" s="7" t="s">
        <v>49</v>
      </c>
      <c r="C11212" s="144" t="s">
        <v>9370</v>
      </c>
      <c r="D11212" s="145">
        <v>0</v>
      </c>
      <c r="E11212" s="147">
        <v>43882</v>
      </c>
    </row>
    <row r="11213" spans="1:5" s="7" customFormat="1">
      <c r="A11213" s="7" t="s">
        <v>49</v>
      </c>
      <c r="C11213" s="144" t="s">
        <v>9450</v>
      </c>
      <c r="D11213" s="145">
        <v>0</v>
      </c>
      <c r="E11213" s="147">
        <v>43882</v>
      </c>
    </row>
    <row r="11214" spans="1:5" s="7" customFormat="1">
      <c r="A11214" s="7" t="s">
        <v>49</v>
      </c>
      <c r="C11214" s="144" t="s">
        <v>9451</v>
      </c>
      <c r="D11214" s="145">
        <v>0</v>
      </c>
      <c r="E11214" s="147">
        <v>43882</v>
      </c>
    </row>
    <row r="11215" spans="1:5" s="7" customFormat="1">
      <c r="A11215" s="7" t="s">
        <v>49</v>
      </c>
      <c r="C11215" s="144" t="s">
        <v>9452</v>
      </c>
      <c r="D11215" s="145">
        <v>0</v>
      </c>
      <c r="E11215" s="147">
        <v>43882</v>
      </c>
    </row>
    <row r="11216" spans="1:5" s="7" customFormat="1">
      <c r="A11216" s="7" t="s">
        <v>49</v>
      </c>
      <c r="C11216" s="144" t="s">
        <v>9453</v>
      </c>
      <c r="D11216" s="145">
        <v>0</v>
      </c>
      <c r="E11216" s="147">
        <v>43882</v>
      </c>
    </row>
    <row r="11217" spans="1:5" s="7" customFormat="1">
      <c r="A11217" s="7" t="s">
        <v>49</v>
      </c>
      <c r="C11217" s="144" t="s">
        <v>9454</v>
      </c>
      <c r="D11217" s="145">
        <v>0</v>
      </c>
      <c r="E11217" s="147">
        <v>43882</v>
      </c>
    </row>
    <row r="11218" spans="1:5" s="7" customFormat="1">
      <c r="A11218" s="7" t="s">
        <v>49</v>
      </c>
      <c r="C11218" s="144" t="s">
        <v>9455</v>
      </c>
      <c r="D11218" s="145">
        <v>0</v>
      </c>
      <c r="E11218" s="147">
        <v>43882</v>
      </c>
    </row>
    <row r="11219" spans="1:5" s="7" customFormat="1">
      <c r="A11219" s="7" t="s">
        <v>49</v>
      </c>
      <c r="C11219" s="144" t="s">
        <v>9456</v>
      </c>
      <c r="D11219" s="145">
        <v>0</v>
      </c>
      <c r="E11219" s="147">
        <v>43882</v>
      </c>
    </row>
    <row r="11220" spans="1:5" s="7" customFormat="1">
      <c r="A11220" s="7" t="s">
        <v>49</v>
      </c>
      <c r="C11220" s="144" t="s">
        <v>9457</v>
      </c>
      <c r="D11220" s="145">
        <v>0</v>
      </c>
      <c r="E11220" s="147">
        <v>43882</v>
      </c>
    </row>
    <row r="11221" spans="1:5" s="7" customFormat="1">
      <c r="A11221" s="7" t="s">
        <v>49</v>
      </c>
      <c r="C11221" s="144" t="s">
        <v>9458</v>
      </c>
      <c r="D11221" s="145">
        <v>0</v>
      </c>
      <c r="E11221" s="147">
        <v>43882</v>
      </c>
    </row>
    <row r="11222" spans="1:5" s="7" customFormat="1">
      <c r="A11222" s="7" t="s">
        <v>49</v>
      </c>
      <c r="C11222" s="144" t="s">
        <v>9459</v>
      </c>
      <c r="D11222" s="145">
        <v>0</v>
      </c>
      <c r="E11222" s="147">
        <v>43882</v>
      </c>
    </row>
    <row r="11223" spans="1:5" s="7" customFormat="1">
      <c r="A11223" s="7" t="s">
        <v>49</v>
      </c>
      <c r="C11223" s="144" t="s">
        <v>9460</v>
      </c>
      <c r="D11223" s="145">
        <v>0</v>
      </c>
      <c r="E11223" s="147">
        <v>43882</v>
      </c>
    </row>
    <row r="11224" spans="1:5" s="7" customFormat="1">
      <c r="A11224" s="7" t="s">
        <v>49</v>
      </c>
      <c r="C11224" s="144" t="s">
        <v>9461</v>
      </c>
      <c r="D11224" s="145">
        <v>0</v>
      </c>
      <c r="E11224" s="147">
        <v>43882</v>
      </c>
    </row>
    <row r="11225" spans="1:5" s="7" customFormat="1">
      <c r="A11225" s="7" t="s">
        <v>49</v>
      </c>
      <c r="C11225" s="144" t="s">
        <v>9462</v>
      </c>
      <c r="D11225" s="145">
        <v>0</v>
      </c>
      <c r="E11225" s="147">
        <v>43882</v>
      </c>
    </row>
    <row r="11226" spans="1:5" s="7" customFormat="1">
      <c r="A11226" s="7" t="s">
        <v>49</v>
      </c>
      <c r="C11226" s="144" t="s">
        <v>9463</v>
      </c>
      <c r="D11226" s="145">
        <v>0</v>
      </c>
      <c r="E11226" s="147">
        <v>43882</v>
      </c>
    </row>
    <row r="11227" spans="1:5" s="7" customFormat="1">
      <c r="A11227" s="7" t="s">
        <v>49</v>
      </c>
      <c r="C11227" s="144" t="s">
        <v>9464</v>
      </c>
      <c r="D11227" s="145">
        <v>0</v>
      </c>
      <c r="E11227" s="147">
        <v>43882</v>
      </c>
    </row>
    <row r="11228" spans="1:5" s="7" customFormat="1">
      <c r="A11228" s="7" t="s">
        <v>49</v>
      </c>
      <c r="C11228" s="144" t="s">
        <v>9465</v>
      </c>
      <c r="D11228" s="145">
        <v>0</v>
      </c>
      <c r="E11228" s="147">
        <v>43882</v>
      </c>
    </row>
    <row r="11229" spans="1:5" s="7" customFormat="1">
      <c r="A11229" s="7" t="s">
        <v>49</v>
      </c>
      <c r="C11229" s="144" t="s">
        <v>9466</v>
      </c>
      <c r="D11229" s="145">
        <v>0</v>
      </c>
      <c r="E11229" s="147">
        <v>43882</v>
      </c>
    </row>
    <row r="11230" spans="1:5" s="7" customFormat="1">
      <c r="A11230" s="7" t="s">
        <v>49</v>
      </c>
      <c r="C11230" s="144" t="s">
        <v>9467</v>
      </c>
      <c r="D11230" s="145">
        <v>0</v>
      </c>
      <c r="E11230" s="147">
        <v>43882</v>
      </c>
    </row>
    <row r="11231" spans="1:5" s="7" customFormat="1">
      <c r="A11231" s="7" t="s">
        <v>49</v>
      </c>
      <c r="C11231" s="144" t="s">
        <v>9329</v>
      </c>
      <c r="D11231" s="145">
        <v>0</v>
      </c>
      <c r="E11231" s="147">
        <v>43882</v>
      </c>
    </row>
    <row r="11232" spans="1:5" s="7" customFormat="1">
      <c r="A11232" s="7" t="s">
        <v>49</v>
      </c>
      <c r="C11232" s="144" t="s">
        <v>9333</v>
      </c>
      <c r="D11232" s="145">
        <v>0</v>
      </c>
      <c r="E11232" s="147">
        <v>43882</v>
      </c>
    </row>
    <row r="11233" spans="1:5" s="7" customFormat="1">
      <c r="A11233" s="7" t="s">
        <v>49</v>
      </c>
      <c r="C11233" s="144" t="s">
        <v>9334</v>
      </c>
      <c r="D11233" s="145">
        <v>0</v>
      </c>
      <c r="E11233" s="147">
        <v>43882</v>
      </c>
    </row>
    <row r="11234" spans="1:5" s="7" customFormat="1">
      <c r="A11234" s="7" t="s">
        <v>49</v>
      </c>
      <c r="C11234" s="144" t="s">
        <v>9372</v>
      </c>
      <c r="D11234" s="145">
        <v>1</v>
      </c>
      <c r="E11234" s="147">
        <v>43882</v>
      </c>
    </row>
    <row r="11235" spans="1:5" s="7" customFormat="1">
      <c r="A11235" s="7" t="s">
        <v>49</v>
      </c>
      <c r="C11235" s="144" t="s">
        <v>9468</v>
      </c>
      <c r="D11235" s="145">
        <v>3</v>
      </c>
      <c r="E11235" s="147">
        <v>43882</v>
      </c>
    </row>
    <row r="11236" spans="1:5" s="7" customFormat="1">
      <c r="A11236" s="7" t="s">
        <v>49</v>
      </c>
      <c r="C11236" s="144" t="s">
        <v>9469</v>
      </c>
      <c r="D11236" s="145">
        <v>3</v>
      </c>
      <c r="E11236" s="147">
        <v>43882</v>
      </c>
    </row>
    <row r="11237" spans="1:5" s="7" customFormat="1">
      <c r="A11237" s="7" t="s">
        <v>49</v>
      </c>
      <c r="C11237" s="144" t="s">
        <v>9336</v>
      </c>
      <c r="D11237" s="145">
        <v>3</v>
      </c>
      <c r="E11237" s="147">
        <v>43882</v>
      </c>
    </row>
    <row r="11238" spans="1:5" s="7" customFormat="1">
      <c r="A11238" s="7" t="s">
        <v>49</v>
      </c>
      <c r="C11238" s="144" t="s">
        <v>9965</v>
      </c>
      <c r="D11238" s="145">
        <v>0</v>
      </c>
      <c r="E11238" s="147">
        <v>43882</v>
      </c>
    </row>
    <row r="11239" spans="1:5" s="7" customFormat="1">
      <c r="A11239" s="7" t="s">
        <v>49</v>
      </c>
      <c r="C11239" s="144" t="s">
        <v>9966</v>
      </c>
      <c r="D11239" s="145">
        <v>0</v>
      </c>
      <c r="E11239" s="147">
        <v>43882</v>
      </c>
    </row>
    <row r="11240" spans="1:5" s="7" customFormat="1">
      <c r="A11240" s="7" t="s">
        <v>49</v>
      </c>
      <c r="C11240" s="144" t="s">
        <v>9967</v>
      </c>
      <c r="D11240" s="145">
        <v>0</v>
      </c>
      <c r="E11240" s="147">
        <v>43882</v>
      </c>
    </row>
    <row r="11241" spans="1:5" s="7" customFormat="1">
      <c r="A11241" s="7" t="s">
        <v>49</v>
      </c>
      <c r="C11241" s="144" t="s">
        <v>9470</v>
      </c>
      <c r="D11241" s="145">
        <v>0</v>
      </c>
      <c r="E11241" s="147">
        <v>43882</v>
      </c>
    </row>
    <row r="11242" spans="1:5" s="7" customFormat="1">
      <c r="A11242" s="7" t="s">
        <v>49</v>
      </c>
      <c r="C11242" s="144" t="s">
        <v>9471</v>
      </c>
      <c r="D11242" s="145">
        <v>0</v>
      </c>
      <c r="E11242" s="147">
        <v>43882</v>
      </c>
    </row>
    <row r="11243" spans="1:5" s="7" customFormat="1">
      <c r="A11243" s="7" t="s">
        <v>49</v>
      </c>
      <c r="C11243" s="144" t="s">
        <v>9472</v>
      </c>
      <c r="D11243" s="145">
        <v>0</v>
      </c>
      <c r="E11243" s="147">
        <v>43882</v>
      </c>
    </row>
    <row r="11244" spans="1:5" s="7" customFormat="1">
      <c r="A11244" s="7" t="s">
        <v>49</v>
      </c>
      <c r="C11244" s="144" t="s">
        <v>9473</v>
      </c>
      <c r="D11244" s="145">
        <v>0</v>
      </c>
      <c r="E11244" s="147">
        <v>43882</v>
      </c>
    </row>
    <row r="11245" spans="1:5" s="7" customFormat="1">
      <c r="A11245" s="7" t="s">
        <v>49</v>
      </c>
      <c r="C11245" s="144" t="s">
        <v>9474</v>
      </c>
      <c r="D11245" s="145">
        <v>0</v>
      </c>
      <c r="E11245" s="147">
        <v>43882</v>
      </c>
    </row>
    <row r="11246" spans="1:5" s="7" customFormat="1">
      <c r="A11246" s="7" t="s">
        <v>49</v>
      </c>
      <c r="C11246" s="144" t="s">
        <v>9475</v>
      </c>
      <c r="D11246" s="145">
        <v>2</v>
      </c>
      <c r="E11246" s="147">
        <v>43882</v>
      </c>
    </row>
    <row r="11247" spans="1:5" s="7" customFormat="1">
      <c r="A11247" s="7" t="s">
        <v>49</v>
      </c>
      <c r="C11247" s="144" t="s">
        <v>9476</v>
      </c>
      <c r="D11247" s="145">
        <v>1</v>
      </c>
      <c r="E11247" s="147">
        <v>43882</v>
      </c>
    </row>
    <row r="11248" spans="1:5" s="7" customFormat="1">
      <c r="A11248" s="7" t="s">
        <v>49</v>
      </c>
      <c r="C11248" s="144" t="s">
        <v>9477</v>
      </c>
      <c r="D11248" s="145">
        <v>1</v>
      </c>
      <c r="E11248" s="147">
        <v>43882</v>
      </c>
    </row>
    <row r="11249" spans="1:5" s="7" customFormat="1">
      <c r="A11249" s="7" t="s">
        <v>49</v>
      </c>
      <c r="C11249" s="144" t="s">
        <v>9478</v>
      </c>
      <c r="D11249" s="145">
        <v>5</v>
      </c>
      <c r="E11249" s="147">
        <v>43882</v>
      </c>
    </row>
    <row r="11250" spans="1:5" s="7" customFormat="1">
      <c r="A11250" s="7" t="s">
        <v>49</v>
      </c>
      <c r="C11250" s="144" t="s">
        <v>9479</v>
      </c>
      <c r="D11250" s="145">
        <v>0</v>
      </c>
      <c r="E11250" s="147">
        <v>43882</v>
      </c>
    </row>
    <row r="11251" spans="1:5" s="7" customFormat="1">
      <c r="A11251" s="7" t="s">
        <v>49</v>
      </c>
      <c r="C11251" s="144" t="s">
        <v>9344</v>
      </c>
      <c r="D11251" s="145">
        <v>0</v>
      </c>
      <c r="E11251" s="147">
        <v>43882</v>
      </c>
    </row>
    <row r="11252" spans="1:5" s="7" customFormat="1">
      <c r="A11252" s="7" t="s">
        <v>49</v>
      </c>
      <c r="C11252" s="144" t="s">
        <v>9320</v>
      </c>
      <c r="D11252" s="145">
        <v>0</v>
      </c>
      <c r="E11252" s="147">
        <v>43882</v>
      </c>
    </row>
    <row r="11253" spans="1:5" s="7" customFormat="1">
      <c r="A11253" s="7" t="s">
        <v>49</v>
      </c>
      <c r="C11253" s="144" t="s">
        <v>9968</v>
      </c>
      <c r="D11253" s="145">
        <v>0</v>
      </c>
      <c r="E11253" s="147">
        <v>43882</v>
      </c>
    </row>
    <row r="11254" spans="1:5" s="7" customFormat="1">
      <c r="A11254" s="7" t="s">
        <v>49</v>
      </c>
      <c r="C11254" s="144" t="s">
        <v>9321</v>
      </c>
      <c r="D11254" s="145">
        <v>0</v>
      </c>
      <c r="E11254" s="147">
        <v>43882</v>
      </c>
    </row>
    <row r="11255" spans="1:5" s="7" customFormat="1">
      <c r="A11255" s="7" t="s">
        <v>49</v>
      </c>
      <c r="C11255" s="144" t="s">
        <v>9480</v>
      </c>
      <c r="D11255" s="145">
        <v>0</v>
      </c>
      <c r="E11255" s="147">
        <v>43882</v>
      </c>
    </row>
    <row r="11256" spans="1:5" s="7" customFormat="1">
      <c r="A11256" s="7" t="s">
        <v>49</v>
      </c>
      <c r="C11256" s="144" t="s">
        <v>9322</v>
      </c>
      <c r="D11256" s="145">
        <v>0</v>
      </c>
      <c r="E11256" s="147">
        <v>43882</v>
      </c>
    </row>
    <row r="11257" spans="1:5" s="7" customFormat="1">
      <c r="A11257" s="7" t="s">
        <v>49</v>
      </c>
      <c r="C11257" s="144" t="s">
        <v>9323</v>
      </c>
      <c r="D11257" s="145">
        <v>0</v>
      </c>
      <c r="E11257" s="147">
        <v>43882</v>
      </c>
    </row>
    <row r="11258" spans="1:5" s="7" customFormat="1">
      <c r="A11258" s="7" t="s">
        <v>49</v>
      </c>
      <c r="C11258" s="144" t="s">
        <v>9324</v>
      </c>
      <c r="D11258" s="145">
        <v>0</v>
      </c>
      <c r="E11258" s="147">
        <v>43882</v>
      </c>
    </row>
    <row r="11259" spans="1:5" s="7" customFormat="1">
      <c r="A11259" s="7" t="s">
        <v>49</v>
      </c>
      <c r="C11259" s="144" t="s">
        <v>9325</v>
      </c>
      <c r="D11259" s="145">
        <v>0</v>
      </c>
      <c r="E11259" s="147">
        <v>43882</v>
      </c>
    </row>
    <row r="11260" spans="1:5" s="7" customFormat="1">
      <c r="A11260" s="7" t="s">
        <v>49</v>
      </c>
      <c r="C11260" s="144" t="s">
        <v>9294</v>
      </c>
      <c r="D11260" s="145">
        <v>0</v>
      </c>
      <c r="E11260" s="147">
        <v>43882</v>
      </c>
    </row>
    <row r="11261" spans="1:5" s="7" customFormat="1">
      <c r="A11261" s="7" t="s">
        <v>49</v>
      </c>
      <c r="C11261" s="144" t="s">
        <v>9448</v>
      </c>
      <c r="D11261" s="145">
        <v>0</v>
      </c>
      <c r="E11261" s="147">
        <v>43882</v>
      </c>
    </row>
    <row r="11262" spans="1:5" s="7" customFormat="1">
      <c r="A11262" s="7" t="s">
        <v>49</v>
      </c>
      <c r="C11262" s="144" t="s">
        <v>9481</v>
      </c>
      <c r="D11262" s="145">
        <v>0</v>
      </c>
      <c r="E11262" s="147">
        <v>43882</v>
      </c>
    </row>
    <row r="11263" spans="1:5" s="7" customFormat="1">
      <c r="A11263" s="7" t="s">
        <v>49</v>
      </c>
      <c r="C11263" s="144" t="s">
        <v>9371</v>
      </c>
      <c r="D11263" s="145">
        <v>0</v>
      </c>
      <c r="E11263" s="147">
        <v>43882</v>
      </c>
    </row>
    <row r="11264" spans="1:5" s="7" customFormat="1">
      <c r="A11264" s="7" t="s">
        <v>49</v>
      </c>
      <c r="C11264" s="144" t="s">
        <v>9482</v>
      </c>
      <c r="D11264" s="145">
        <v>0</v>
      </c>
      <c r="E11264" s="147">
        <v>43882</v>
      </c>
    </row>
    <row r="11265" spans="1:5" s="7" customFormat="1">
      <c r="A11265" s="7" t="s">
        <v>49</v>
      </c>
      <c r="C11265" s="144" t="s">
        <v>9483</v>
      </c>
      <c r="D11265" s="145">
        <v>0</v>
      </c>
      <c r="E11265" s="147">
        <v>43882</v>
      </c>
    </row>
    <row r="11266" spans="1:5" s="7" customFormat="1">
      <c r="A11266" s="7" t="s">
        <v>49</v>
      </c>
      <c r="C11266" s="144" t="s">
        <v>9484</v>
      </c>
      <c r="D11266" s="145">
        <v>0</v>
      </c>
      <c r="E11266" s="147">
        <v>43882</v>
      </c>
    </row>
    <row r="11267" spans="1:5" s="7" customFormat="1">
      <c r="A11267" s="7" t="s">
        <v>49</v>
      </c>
      <c r="C11267" s="144" t="s">
        <v>9969</v>
      </c>
      <c r="D11267" s="145">
        <v>0</v>
      </c>
      <c r="E11267" s="147">
        <v>43882</v>
      </c>
    </row>
    <row r="11268" spans="1:5" s="7" customFormat="1">
      <c r="A11268" s="7" t="s">
        <v>49</v>
      </c>
      <c r="C11268" s="144" t="s">
        <v>9485</v>
      </c>
      <c r="D11268" s="145">
        <v>0</v>
      </c>
      <c r="E11268" s="147">
        <v>43882</v>
      </c>
    </row>
    <row r="11269" spans="1:5" s="7" customFormat="1">
      <c r="A11269" s="7" t="s">
        <v>49</v>
      </c>
      <c r="C11269" s="144" t="s">
        <v>9486</v>
      </c>
      <c r="D11269" s="145">
        <v>0</v>
      </c>
      <c r="E11269" s="147">
        <v>43882</v>
      </c>
    </row>
    <row r="11270" spans="1:5" s="7" customFormat="1">
      <c r="A11270" s="7" t="s">
        <v>49</v>
      </c>
      <c r="C11270" s="144" t="s">
        <v>9431</v>
      </c>
      <c r="D11270" s="145">
        <v>0</v>
      </c>
      <c r="E11270" s="147">
        <v>43882</v>
      </c>
    </row>
    <row r="11271" spans="1:5" s="7" customFormat="1">
      <c r="A11271" s="7" t="s">
        <v>49</v>
      </c>
      <c r="C11271" s="144" t="s">
        <v>9447</v>
      </c>
      <c r="D11271" s="145">
        <v>0</v>
      </c>
      <c r="E11271" s="147">
        <v>43882</v>
      </c>
    </row>
    <row r="11272" spans="1:5" s="7" customFormat="1">
      <c r="A11272" s="7" t="s">
        <v>49</v>
      </c>
      <c r="C11272" s="144" t="s">
        <v>9373</v>
      </c>
      <c r="D11272" s="145">
        <v>0</v>
      </c>
      <c r="E11272" s="147">
        <v>43882</v>
      </c>
    </row>
    <row r="11273" spans="1:5" s="7" customFormat="1">
      <c r="A11273" s="7" t="s">
        <v>49</v>
      </c>
      <c r="C11273" s="144" t="s">
        <v>9374</v>
      </c>
      <c r="D11273" s="145">
        <v>0</v>
      </c>
      <c r="E11273" s="147">
        <v>43882</v>
      </c>
    </row>
    <row r="11274" spans="1:5" s="7" customFormat="1">
      <c r="A11274" s="7" t="s">
        <v>49</v>
      </c>
      <c r="C11274" s="144" t="s">
        <v>9375</v>
      </c>
      <c r="D11274" s="145">
        <v>1</v>
      </c>
      <c r="E11274" s="147">
        <v>43882</v>
      </c>
    </row>
    <row r="11275" spans="1:5" s="7" customFormat="1">
      <c r="A11275" s="7" t="s">
        <v>49</v>
      </c>
      <c r="C11275" s="144" t="s">
        <v>9970</v>
      </c>
      <c r="D11275" s="145">
        <v>1</v>
      </c>
      <c r="E11275" s="147">
        <v>43882</v>
      </c>
    </row>
    <row r="11276" spans="1:5" s="7" customFormat="1">
      <c r="A11276" s="7" t="s">
        <v>49</v>
      </c>
      <c r="C11276" s="144" t="s">
        <v>9971</v>
      </c>
      <c r="D11276" s="145">
        <v>8</v>
      </c>
      <c r="E11276" s="147">
        <v>43882</v>
      </c>
    </row>
    <row r="11277" spans="1:5" s="7" customFormat="1">
      <c r="A11277" s="7" t="s">
        <v>49</v>
      </c>
      <c r="C11277" s="144" t="s">
        <v>9755</v>
      </c>
      <c r="D11277" s="145">
        <v>0</v>
      </c>
      <c r="E11277" s="147">
        <v>43882</v>
      </c>
    </row>
    <row r="11278" spans="1:5" s="7" customFormat="1">
      <c r="A11278" s="7" t="s">
        <v>49</v>
      </c>
      <c r="C11278" s="144" t="s">
        <v>9602</v>
      </c>
      <c r="D11278" s="145">
        <v>12</v>
      </c>
      <c r="E11278" s="147">
        <v>43882</v>
      </c>
    </row>
    <row r="11279" spans="1:5" s="7" customFormat="1">
      <c r="A11279" s="7" t="s">
        <v>49</v>
      </c>
      <c r="C11279" s="144" t="s">
        <v>9972</v>
      </c>
      <c r="D11279" s="145">
        <v>0</v>
      </c>
      <c r="E11279" s="147">
        <v>43882</v>
      </c>
    </row>
    <row r="11280" spans="1:5" s="7" customFormat="1">
      <c r="A11280" s="7" t="s">
        <v>49</v>
      </c>
      <c r="C11280" s="144" t="s">
        <v>9603</v>
      </c>
      <c r="D11280" s="145">
        <v>38</v>
      </c>
      <c r="E11280" s="147">
        <v>43882</v>
      </c>
    </row>
    <row r="11281" spans="1:5" s="7" customFormat="1">
      <c r="A11281" s="7" t="s">
        <v>49</v>
      </c>
      <c r="C11281" s="144" t="s">
        <v>9604</v>
      </c>
      <c r="D11281" s="145">
        <v>0</v>
      </c>
      <c r="E11281" s="147">
        <v>43882</v>
      </c>
    </row>
    <row r="11282" spans="1:5" s="7" customFormat="1">
      <c r="A11282" s="7" t="s">
        <v>49</v>
      </c>
      <c r="C11282" s="144" t="s">
        <v>9973</v>
      </c>
      <c r="D11282" s="145">
        <v>0</v>
      </c>
      <c r="E11282" s="147">
        <v>43882</v>
      </c>
    </row>
    <row r="11283" spans="1:5" s="7" customFormat="1">
      <c r="A11283" s="7" t="s">
        <v>49</v>
      </c>
      <c r="C11283" s="144" t="s">
        <v>9673</v>
      </c>
      <c r="D11283" s="145">
        <v>0</v>
      </c>
      <c r="E11283" s="147">
        <v>43882</v>
      </c>
    </row>
    <row r="11284" spans="1:5" s="7" customFormat="1">
      <c r="A11284" s="7" t="s">
        <v>49</v>
      </c>
      <c r="C11284" s="144" t="s">
        <v>9974</v>
      </c>
      <c r="D11284" s="145">
        <v>6</v>
      </c>
      <c r="E11284" s="147">
        <v>43882</v>
      </c>
    </row>
    <row r="11285" spans="1:5" s="7" customFormat="1">
      <c r="A11285" s="7" t="s">
        <v>49</v>
      </c>
      <c r="C11285" s="144" t="s">
        <v>9749</v>
      </c>
      <c r="D11285" s="145">
        <v>12</v>
      </c>
      <c r="E11285" s="147">
        <v>43882</v>
      </c>
    </row>
    <row r="11286" spans="1:5" s="7" customFormat="1">
      <c r="A11286" s="7" t="s">
        <v>49</v>
      </c>
      <c r="C11286" s="144" t="s">
        <v>9975</v>
      </c>
      <c r="D11286" s="145">
        <v>0</v>
      </c>
      <c r="E11286" s="147">
        <v>43882</v>
      </c>
    </row>
    <row r="11287" spans="1:5" s="7" customFormat="1">
      <c r="A11287" s="7" t="s">
        <v>49</v>
      </c>
      <c r="C11287" s="144" t="s">
        <v>9553</v>
      </c>
      <c r="D11287" s="145">
        <v>50</v>
      </c>
      <c r="E11287" s="147">
        <v>43882</v>
      </c>
    </row>
    <row r="11288" spans="1:5" s="7" customFormat="1">
      <c r="A11288" s="7" t="s">
        <v>49</v>
      </c>
      <c r="C11288" s="144" t="s">
        <v>9750</v>
      </c>
      <c r="D11288" s="145">
        <v>0</v>
      </c>
      <c r="E11288" s="147">
        <v>43882</v>
      </c>
    </row>
    <row r="11289" spans="1:5" s="7" customFormat="1">
      <c r="A11289" s="7" t="s">
        <v>49</v>
      </c>
      <c r="C11289" s="144" t="s">
        <v>9554</v>
      </c>
      <c r="D11289" s="145">
        <v>9</v>
      </c>
      <c r="E11289" s="147">
        <v>43882</v>
      </c>
    </row>
    <row r="11290" spans="1:5" s="7" customFormat="1">
      <c r="A11290" s="7" t="s">
        <v>49</v>
      </c>
      <c r="C11290" s="144" t="s">
        <v>9555</v>
      </c>
      <c r="D11290" s="145">
        <v>1</v>
      </c>
      <c r="E11290" s="147">
        <v>43882</v>
      </c>
    </row>
    <row r="11291" spans="1:5" s="7" customFormat="1">
      <c r="A11291" s="7" t="s">
        <v>49</v>
      </c>
      <c r="C11291" s="144" t="s">
        <v>9556</v>
      </c>
      <c r="D11291" s="145">
        <v>550</v>
      </c>
      <c r="E11291" s="147">
        <v>43882</v>
      </c>
    </row>
    <row r="11292" spans="1:5" s="7" customFormat="1">
      <c r="A11292" s="7" t="s">
        <v>49</v>
      </c>
      <c r="C11292" s="144" t="s">
        <v>9557</v>
      </c>
      <c r="D11292" s="145">
        <v>0</v>
      </c>
      <c r="E11292" s="147">
        <v>43882</v>
      </c>
    </row>
    <row r="11293" spans="1:5" s="7" customFormat="1">
      <c r="A11293" s="7" t="s">
        <v>49</v>
      </c>
      <c r="C11293" s="144" t="s">
        <v>9558</v>
      </c>
      <c r="D11293" s="145">
        <v>4</v>
      </c>
      <c r="E11293" s="147">
        <v>43882</v>
      </c>
    </row>
    <row r="11294" spans="1:5" s="7" customFormat="1">
      <c r="A11294" s="7" t="s">
        <v>49</v>
      </c>
      <c r="C11294" s="144" t="s">
        <v>9559</v>
      </c>
      <c r="D11294" s="145">
        <v>4</v>
      </c>
      <c r="E11294" s="147">
        <v>43882</v>
      </c>
    </row>
    <row r="11295" spans="1:5" s="7" customFormat="1">
      <c r="A11295" s="7" t="s">
        <v>49</v>
      </c>
      <c r="C11295" s="144" t="s">
        <v>9560</v>
      </c>
      <c r="D11295" s="145">
        <v>0</v>
      </c>
      <c r="E11295" s="147">
        <v>43882</v>
      </c>
    </row>
    <row r="11296" spans="1:5" s="7" customFormat="1">
      <c r="A11296" s="7" t="s">
        <v>49</v>
      </c>
      <c r="C11296" s="144" t="s">
        <v>9561</v>
      </c>
      <c r="D11296" s="145">
        <v>2</v>
      </c>
      <c r="E11296" s="147">
        <v>43882</v>
      </c>
    </row>
    <row r="11297" spans="1:5" s="7" customFormat="1">
      <c r="A11297" s="7" t="s">
        <v>49</v>
      </c>
      <c r="C11297" s="144" t="s">
        <v>9562</v>
      </c>
      <c r="D11297" s="145">
        <v>4185</v>
      </c>
      <c r="E11297" s="147">
        <v>43882</v>
      </c>
    </row>
    <row r="11298" spans="1:5" s="7" customFormat="1">
      <c r="A11298" s="7" t="s">
        <v>49</v>
      </c>
      <c r="C11298" s="144" t="s">
        <v>9563</v>
      </c>
      <c r="D11298" s="145">
        <v>0</v>
      </c>
      <c r="E11298" s="147">
        <v>43882</v>
      </c>
    </row>
    <row r="11299" spans="1:5" s="7" customFormat="1">
      <c r="A11299" s="7" t="s">
        <v>49</v>
      </c>
      <c r="C11299" s="144" t="s">
        <v>9564</v>
      </c>
      <c r="D11299" s="145">
        <v>0</v>
      </c>
      <c r="E11299" s="147">
        <v>43882</v>
      </c>
    </row>
    <row r="11300" spans="1:5" s="7" customFormat="1">
      <c r="A11300" s="7" t="s">
        <v>49</v>
      </c>
      <c r="C11300" s="144" t="s">
        <v>9565</v>
      </c>
      <c r="D11300" s="145">
        <v>0</v>
      </c>
      <c r="E11300" s="147">
        <v>43882</v>
      </c>
    </row>
    <row r="11301" spans="1:5" s="7" customFormat="1">
      <c r="A11301" s="7" t="s">
        <v>49</v>
      </c>
      <c r="C11301" s="144" t="s">
        <v>9566</v>
      </c>
      <c r="D11301" s="145">
        <v>0</v>
      </c>
      <c r="E11301" s="147">
        <v>43882</v>
      </c>
    </row>
    <row r="11302" spans="1:5" s="7" customFormat="1">
      <c r="A11302" s="7" t="s">
        <v>49</v>
      </c>
      <c r="C11302" s="144" t="s">
        <v>9567</v>
      </c>
      <c r="D11302" s="145">
        <v>0</v>
      </c>
      <c r="E11302" s="147">
        <v>43882</v>
      </c>
    </row>
    <row r="11303" spans="1:5" s="7" customFormat="1">
      <c r="A11303" s="7" t="s">
        <v>49</v>
      </c>
      <c r="C11303" s="144" t="s">
        <v>9568</v>
      </c>
      <c r="D11303" s="145">
        <v>0</v>
      </c>
      <c r="E11303" s="147">
        <v>43882</v>
      </c>
    </row>
    <row r="11304" spans="1:5" s="7" customFormat="1">
      <c r="A11304" s="7" t="s">
        <v>49</v>
      </c>
      <c r="C11304" s="144" t="s">
        <v>9569</v>
      </c>
      <c r="D11304" s="145">
        <v>0</v>
      </c>
      <c r="E11304" s="147">
        <v>43882</v>
      </c>
    </row>
    <row r="11305" spans="1:5" s="7" customFormat="1">
      <c r="A11305" s="7" t="s">
        <v>49</v>
      </c>
      <c r="C11305" s="144" t="s">
        <v>9570</v>
      </c>
      <c r="D11305" s="145">
        <v>2</v>
      </c>
      <c r="E11305" s="147">
        <v>43882</v>
      </c>
    </row>
    <row r="11306" spans="1:5" s="7" customFormat="1">
      <c r="A11306" s="7" t="s">
        <v>49</v>
      </c>
      <c r="C11306" s="144" t="s">
        <v>9976</v>
      </c>
      <c r="D11306" s="145">
        <v>20</v>
      </c>
      <c r="E11306" s="147">
        <v>43882</v>
      </c>
    </row>
    <row r="11307" spans="1:5" s="7" customFormat="1">
      <c r="A11307" s="7" t="s">
        <v>49</v>
      </c>
      <c r="C11307" s="144" t="s">
        <v>9751</v>
      </c>
      <c r="D11307" s="145">
        <v>0</v>
      </c>
      <c r="E11307" s="147">
        <v>43882</v>
      </c>
    </row>
    <row r="11308" spans="1:5" s="7" customFormat="1">
      <c r="A11308" s="7" t="s">
        <v>49</v>
      </c>
      <c r="C11308" s="144" t="s">
        <v>9571</v>
      </c>
      <c r="D11308" s="145">
        <v>2</v>
      </c>
      <c r="E11308" s="147">
        <v>43882</v>
      </c>
    </row>
    <row r="11309" spans="1:5" s="7" customFormat="1">
      <c r="A11309" s="7" t="s">
        <v>49</v>
      </c>
      <c r="C11309" s="144" t="s">
        <v>9572</v>
      </c>
      <c r="D11309" s="145">
        <v>2</v>
      </c>
      <c r="E11309" s="147">
        <v>43882</v>
      </c>
    </row>
    <row r="11310" spans="1:5" s="7" customFormat="1">
      <c r="A11310" s="7" t="s">
        <v>49</v>
      </c>
      <c r="C11310" s="144" t="s">
        <v>9977</v>
      </c>
      <c r="D11310" s="145">
        <v>0</v>
      </c>
      <c r="E11310" s="147">
        <v>43882</v>
      </c>
    </row>
    <row r="11311" spans="1:5" s="7" customFormat="1">
      <c r="A11311" s="7" t="s">
        <v>49</v>
      </c>
      <c r="C11311" s="144" t="s">
        <v>9668</v>
      </c>
      <c r="D11311" s="145">
        <v>0</v>
      </c>
      <c r="E11311" s="147">
        <v>43882</v>
      </c>
    </row>
    <row r="11312" spans="1:5" s="7" customFormat="1">
      <c r="A11312" s="7" t="s">
        <v>49</v>
      </c>
      <c r="C11312" s="144" t="s">
        <v>9573</v>
      </c>
      <c r="D11312" s="145">
        <v>64</v>
      </c>
      <c r="E11312" s="147">
        <v>43882</v>
      </c>
    </row>
    <row r="11313" spans="1:5" s="7" customFormat="1">
      <c r="A11313" s="7" t="s">
        <v>49</v>
      </c>
      <c r="C11313" s="144" t="s">
        <v>9667</v>
      </c>
      <c r="D11313" s="145">
        <v>2</v>
      </c>
      <c r="E11313" s="147">
        <v>43882</v>
      </c>
    </row>
    <row r="11314" spans="1:5" s="7" customFormat="1">
      <c r="A11314" s="7" t="s">
        <v>49</v>
      </c>
      <c r="C11314" s="144" t="s">
        <v>9574</v>
      </c>
      <c r="D11314" s="145">
        <v>3</v>
      </c>
      <c r="E11314" s="147">
        <v>43882</v>
      </c>
    </row>
    <row r="11315" spans="1:5" s="7" customFormat="1">
      <c r="A11315" s="7" t="s">
        <v>49</v>
      </c>
      <c r="C11315" s="144" t="s">
        <v>9575</v>
      </c>
      <c r="D11315" s="145">
        <v>2</v>
      </c>
      <c r="E11315" s="147">
        <v>43882</v>
      </c>
    </row>
    <row r="11316" spans="1:5" s="7" customFormat="1">
      <c r="A11316" s="7" t="s">
        <v>49</v>
      </c>
      <c r="C11316" s="144" t="s">
        <v>9576</v>
      </c>
      <c r="D11316" s="145">
        <v>0</v>
      </c>
      <c r="E11316" s="147">
        <v>43882</v>
      </c>
    </row>
    <row r="11317" spans="1:5" s="7" customFormat="1">
      <c r="A11317" s="7" t="s">
        <v>49</v>
      </c>
      <c r="C11317" s="144" t="s">
        <v>9952</v>
      </c>
      <c r="D11317" s="145">
        <v>3</v>
      </c>
      <c r="E11317" s="147">
        <v>43882</v>
      </c>
    </row>
    <row r="11318" spans="1:5" s="7" customFormat="1">
      <c r="A11318" s="7" t="s">
        <v>49</v>
      </c>
      <c r="C11318" s="144" t="s">
        <v>9326</v>
      </c>
      <c r="D11318" s="145">
        <v>0</v>
      </c>
      <c r="E11318" s="147">
        <v>43882</v>
      </c>
    </row>
    <row r="11319" spans="1:5" s="7" customFormat="1">
      <c r="A11319" s="7" t="s">
        <v>49</v>
      </c>
      <c r="C11319" s="144" t="s">
        <v>9577</v>
      </c>
      <c r="D11319" s="145">
        <v>17</v>
      </c>
      <c r="E11319" s="147">
        <v>43882</v>
      </c>
    </row>
    <row r="11320" spans="1:5" s="7" customFormat="1">
      <c r="A11320" s="7" t="s">
        <v>49</v>
      </c>
      <c r="C11320" s="144" t="s">
        <v>9578</v>
      </c>
      <c r="D11320" s="145">
        <v>0</v>
      </c>
      <c r="E11320" s="147">
        <v>43882</v>
      </c>
    </row>
    <row r="11321" spans="1:5" s="7" customFormat="1">
      <c r="A11321" s="7" t="s">
        <v>49</v>
      </c>
      <c r="C11321" s="144" t="s">
        <v>9579</v>
      </c>
      <c r="D11321" s="145">
        <v>0</v>
      </c>
      <c r="E11321" s="147">
        <v>43882</v>
      </c>
    </row>
    <row r="11322" spans="1:5" s="7" customFormat="1">
      <c r="A11322" s="7" t="s">
        <v>49</v>
      </c>
      <c r="C11322" s="144" t="s">
        <v>9580</v>
      </c>
      <c r="D11322" s="145">
        <v>4</v>
      </c>
      <c r="E11322" s="147">
        <v>43882</v>
      </c>
    </row>
    <row r="11323" spans="1:5" s="7" customFormat="1">
      <c r="A11323" s="7" t="s">
        <v>49</v>
      </c>
      <c r="C11323" s="144" t="s">
        <v>9581</v>
      </c>
      <c r="D11323" s="145">
        <v>9</v>
      </c>
      <c r="E11323" s="147">
        <v>43882</v>
      </c>
    </row>
    <row r="11324" spans="1:5" s="7" customFormat="1">
      <c r="A11324" s="7" t="s">
        <v>49</v>
      </c>
      <c r="C11324" s="144" t="s">
        <v>9582</v>
      </c>
      <c r="D11324" s="145">
        <v>1</v>
      </c>
      <c r="E11324" s="147">
        <v>43882</v>
      </c>
    </row>
    <row r="11325" spans="1:5" s="7" customFormat="1">
      <c r="A11325" s="7" t="s">
        <v>49</v>
      </c>
      <c r="C11325" s="144" t="s">
        <v>9583</v>
      </c>
      <c r="D11325" s="145">
        <v>3</v>
      </c>
      <c r="E11325" s="147">
        <v>43882</v>
      </c>
    </row>
    <row r="11326" spans="1:5" s="7" customFormat="1">
      <c r="A11326" s="7" t="s">
        <v>49</v>
      </c>
      <c r="C11326" s="144" t="s">
        <v>9953</v>
      </c>
      <c r="D11326" s="145">
        <v>1</v>
      </c>
      <c r="E11326" s="147">
        <v>43882</v>
      </c>
    </row>
    <row r="11327" spans="1:5" s="7" customFormat="1">
      <c r="A11327" s="7" t="s">
        <v>49</v>
      </c>
      <c r="C11327" s="144" t="s">
        <v>9584</v>
      </c>
      <c r="D11327" s="145">
        <v>0</v>
      </c>
      <c r="E11327" s="147">
        <v>43882</v>
      </c>
    </row>
    <row r="11328" spans="1:5" s="7" customFormat="1">
      <c r="A11328" s="7" t="s">
        <v>49</v>
      </c>
      <c r="C11328" s="144" t="s">
        <v>9585</v>
      </c>
      <c r="D11328" s="145">
        <v>1</v>
      </c>
      <c r="E11328" s="147">
        <v>43882</v>
      </c>
    </row>
    <row r="11329" spans="1:5" s="7" customFormat="1">
      <c r="A11329" s="7" t="s">
        <v>49</v>
      </c>
      <c r="C11329" s="144" t="s">
        <v>9586</v>
      </c>
      <c r="D11329" s="145">
        <v>9</v>
      </c>
      <c r="E11329" s="147">
        <v>43882</v>
      </c>
    </row>
    <row r="11330" spans="1:5" s="7" customFormat="1">
      <c r="A11330" s="7" t="s">
        <v>49</v>
      </c>
      <c r="C11330" s="144" t="s">
        <v>9587</v>
      </c>
      <c r="D11330" s="145">
        <v>27</v>
      </c>
      <c r="E11330" s="147">
        <v>43882</v>
      </c>
    </row>
    <row r="11331" spans="1:5" s="7" customFormat="1">
      <c r="A11331" s="7" t="s">
        <v>49</v>
      </c>
      <c r="C11331" s="144" t="s">
        <v>9978</v>
      </c>
      <c r="D11331" s="145">
        <v>7</v>
      </c>
      <c r="E11331" s="147">
        <v>43882</v>
      </c>
    </row>
    <row r="11332" spans="1:5" s="7" customFormat="1">
      <c r="A11332" s="7" t="s">
        <v>49</v>
      </c>
      <c r="C11332" s="144" t="s">
        <v>9588</v>
      </c>
      <c r="D11332" s="145">
        <v>0</v>
      </c>
      <c r="E11332" s="147">
        <v>43882</v>
      </c>
    </row>
    <row r="11333" spans="1:5" s="7" customFormat="1">
      <c r="A11333" s="7" t="s">
        <v>49</v>
      </c>
      <c r="C11333" s="144" t="s">
        <v>9589</v>
      </c>
      <c r="D11333" s="145">
        <v>3</v>
      </c>
      <c r="E11333" s="147">
        <v>43882</v>
      </c>
    </row>
    <row r="11334" spans="1:5" s="7" customFormat="1">
      <c r="A11334" s="7" t="s">
        <v>49</v>
      </c>
      <c r="C11334" s="144" t="s">
        <v>9954</v>
      </c>
      <c r="D11334" s="145">
        <v>0</v>
      </c>
      <c r="E11334" s="147">
        <v>43882</v>
      </c>
    </row>
    <row r="11335" spans="1:5" s="7" customFormat="1">
      <c r="A11335" s="7" t="s">
        <v>49</v>
      </c>
      <c r="C11335" s="144" t="s">
        <v>9955</v>
      </c>
      <c r="D11335" s="145">
        <v>0</v>
      </c>
      <c r="E11335" s="147">
        <v>43882</v>
      </c>
    </row>
    <row r="11336" spans="1:5" s="7" customFormat="1">
      <c r="A11336" s="7" t="s">
        <v>49</v>
      </c>
      <c r="C11336" s="144" t="s">
        <v>9956</v>
      </c>
      <c r="D11336" s="145">
        <v>0</v>
      </c>
      <c r="E11336" s="147">
        <v>43882</v>
      </c>
    </row>
    <row r="11337" spans="1:5" s="7" customFormat="1">
      <c r="A11337" s="7" t="s">
        <v>49</v>
      </c>
      <c r="C11337" s="144" t="s">
        <v>9590</v>
      </c>
      <c r="D11337" s="145">
        <v>34</v>
      </c>
      <c r="E11337" s="147">
        <v>43882</v>
      </c>
    </row>
    <row r="11338" spans="1:5" s="7" customFormat="1">
      <c r="A11338" s="7" t="s">
        <v>49</v>
      </c>
      <c r="C11338" s="144" t="s">
        <v>9591</v>
      </c>
      <c r="D11338" s="145">
        <v>12</v>
      </c>
      <c r="E11338" s="147">
        <v>43882</v>
      </c>
    </row>
    <row r="11339" spans="1:5" s="7" customFormat="1">
      <c r="A11339" s="7" t="s">
        <v>49</v>
      </c>
      <c r="C11339" s="144" t="s">
        <v>9592</v>
      </c>
      <c r="D11339" s="145">
        <v>0</v>
      </c>
      <c r="E11339" s="147">
        <v>43882</v>
      </c>
    </row>
    <row r="11340" spans="1:5" s="7" customFormat="1">
      <c r="A11340" s="7" t="s">
        <v>49</v>
      </c>
      <c r="C11340" s="144" t="s">
        <v>9593</v>
      </c>
      <c r="D11340" s="145">
        <v>0</v>
      </c>
      <c r="E11340" s="147">
        <v>43882</v>
      </c>
    </row>
    <row r="11341" spans="1:5" s="7" customFormat="1">
      <c r="A11341" s="7" t="s">
        <v>49</v>
      </c>
      <c r="C11341" s="144" t="s">
        <v>9594</v>
      </c>
      <c r="D11341" s="145">
        <v>0</v>
      </c>
      <c r="E11341" s="147">
        <v>43882</v>
      </c>
    </row>
    <row r="11342" spans="1:5" s="7" customFormat="1">
      <c r="A11342" s="7" t="s">
        <v>49</v>
      </c>
      <c r="C11342" s="144" t="s">
        <v>9595</v>
      </c>
      <c r="D11342" s="145">
        <v>3</v>
      </c>
      <c r="E11342" s="147">
        <v>43882</v>
      </c>
    </row>
    <row r="11343" spans="1:5" s="7" customFormat="1">
      <c r="A11343" s="7" t="s">
        <v>49</v>
      </c>
      <c r="C11343" s="144" t="s">
        <v>9752</v>
      </c>
      <c r="D11343" s="145">
        <v>0</v>
      </c>
      <c r="E11343" s="147">
        <v>43882</v>
      </c>
    </row>
    <row r="11344" spans="1:5" s="7" customFormat="1">
      <c r="A11344" s="7" t="s">
        <v>49</v>
      </c>
      <c r="C11344" s="144" t="s">
        <v>9753</v>
      </c>
      <c r="D11344" s="145">
        <v>0</v>
      </c>
      <c r="E11344" s="147">
        <v>43882</v>
      </c>
    </row>
    <row r="11345" spans="1:5" s="7" customFormat="1">
      <c r="A11345" s="7" t="s">
        <v>49</v>
      </c>
      <c r="C11345" s="144" t="s">
        <v>9596</v>
      </c>
      <c r="D11345" s="145">
        <v>2</v>
      </c>
      <c r="E11345" s="147">
        <v>43882</v>
      </c>
    </row>
    <row r="11346" spans="1:5" s="7" customFormat="1">
      <c r="A11346" s="7" t="s">
        <v>49</v>
      </c>
      <c r="C11346" s="144" t="s">
        <v>9597</v>
      </c>
      <c r="D11346" s="145">
        <v>1</v>
      </c>
      <c r="E11346" s="147">
        <v>43882</v>
      </c>
    </row>
    <row r="11347" spans="1:5" s="7" customFormat="1">
      <c r="A11347" s="7" t="s">
        <v>49</v>
      </c>
      <c r="C11347" s="144" t="s">
        <v>9754</v>
      </c>
      <c r="D11347" s="145">
        <v>0</v>
      </c>
      <c r="E11347" s="147">
        <v>43882</v>
      </c>
    </row>
    <row r="11348" spans="1:5" s="7" customFormat="1">
      <c r="A11348" s="7" t="s">
        <v>49</v>
      </c>
      <c r="C11348" s="144" t="s">
        <v>9598</v>
      </c>
      <c r="D11348" s="145">
        <v>0</v>
      </c>
      <c r="E11348" s="147">
        <v>43882</v>
      </c>
    </row>
    <row r="11349" spans="1:5" s="7" customFormat="1">
      <c r="A11349" s="7" t="s">
        <v>49</v>
      </c>
      <c r="C11349" s="144" t="s">
        <v>9599</v>
      </c>
      <c r="D11349" s="145">
        <v>0</v>
      </c>
      <c r="E11349" s="147">
        <v>43882</v>
      </c>
    </row>
    <row r="11350" spans="1:5" s="7" customFormat="1">
      <c r="A11350" s="7" t="s">
        <v>49</v>
      </c>
      <c r="C11350" s="144" t="s">
        <v>9600</v>
      </c>
      <c r="D11350" s="145">
        <v>0</v>
      </c>
      <c r="E11350" s="147">
        <v>43882</v>
      </c>
    </row>
    <row r="11351" spans="1:5" s="7" customFormat="1">
      <c r="A11351" s="7" t="s">
        <v>49</v>
      </c>
      <c r="C11351" s="144" t="s">
        <v>9601</v>
      </c>
      <c r="D11351" s="145">
        <v>0</v>
      </c>
      <c r="E11351" s="147">
        <v>43882</v>
      </c>
    </row>
    <row r="11352" spans="1:5" s="7" customFormat="1">
      <c r="A11352" s="7" t="s">
        <v>49</v>
      </c>
      <c r="C11352" s="144" t="s">
        <v>9605</v>
      </c>
      <c r="D11352" s="145">
        <v>0</v>
      </c>
      <c r="E11352" s="147">
        <v>43882</v>
      </c>
    </row>
    <row r="11353" spans="1:5" s="7" customFormat="1">
      <c r="A11353" s="7" t="s">
        <v>49</v>
      </c>
      <c r="C11353" s="144" t="s">
        <v>9453</v>
      </c>
      <c r="D11353" s="145">
        <v>18</v>
      </c>
      <c r="E11353" s="147">
        <v>43882</v>
      </c>
    </row>
    <row r="11354" spans="1:5" s="7" customFormat="1">
      <c r="A11354" s="7" t="s">
        <v>49</v>
      </c>
      <c r="C11354" s="144" t="s">
        <v>9606</v>
      </c>
      <c r="D11354" s="145">
        <v>2</v>
      </c>
      <c r="E11354" s="147">
        <v>43882</v>
      </c>
    </row>
    <row r="11355" spans="1:5" s="7" customFormat="1">
      <c r="A11355" s="7" t="s">
        <v>49</v>
      </c>
      <c r="C11355" s="144" t="s">
        <v>9454</v>
      </c>
      <c r="D11355" s="145">
        <v>10</v>
      </c>
      <c r="E11355" s="147">
        <v>43882</v>
      </c>
    </row>
    <row r="11356" spans="1:5" s="7" customFormat="1">
      <c r="A11356" s="7" t="s">
        <v>49</v>
      </c>
      <c r="C11356" s="144" t="s">
        <v>9979</v>
      </c>
      <c r="D11356" s="145">
        <v>1</v>
      </c>
      <c r="E11356" s="147">
        <v>43882</v>
      </c>
    </row>
    <row r="11357" spans="1:5" s="7" customFormat="1">
      <c r="A11357" s="7" t="s">
        <v>49</v>
      </c>
      <c r="C11357" s="144" t="s">
        <v>9756</v>
      </c>
      <c r="D11357" s="145">
        <v>0</v>
      </c>
      <c r="E11357" s="147">
        <v>43882</v>
      </c>
    </row>
    <row r="11358" spans="1:5" s="7" customFormat="1">
      <c r="A11358" s="7" t="s">
        <v>49</v>
      </c>
      <c r="C11358" s="144" t="s">
        <v>9455</v>
      </c>
      <c r="D11358" s="145">
        <v>0</v>
      </c>
      <c r="E11358" s="147">
        <v>43882</v>
      </c>
    </row>
    <row r="11359" spans="1:5" s="7" customFormat="1">
      <c r="A11359" s="7" t="s">
        <v>49</v>
      </c>
      <c r="C11359" s="144" t="s">
        <v>9607</v>
      </c>
      <c r="D11359" s="145">
        <v>0</v>
      </c>
      <c r="E11359" s="147">
        <v>43882</v>
      </c>
    </row>
    <row r="11360" spans="1:5" s="7" customFormat="1">
      <c r="A11360" s="7" t="s">
        <v>49</v>
      </c>
      <c r="C11360" s="144" t="s">
        <v>9608</v>
      </c>
      <c r="D11360" s="145">
        <v>2</v>
      </c>
      <c r="E11360" s="147">
        <v>43882</v>
      </c>
    </row>
    <row r="11361" spans="1:5" s="7" customFormat="1">
      <c r="A11361" s="7" t="s">
        <v>49</v>
      </c>
      <c r="C11361" s="144" t="s">
        <v>9609</v>
      </c>
      <c r="D11361" s="145">
        <v>0</v>
      </c>
      <c r="E11361" s="147">
        <v>43882</v>
      </c>
    </row>
    <row r="11362" spans="1:5" s="7" customFormat="1">
      <c r="A11362" s="7" t="s">
        <v>49</v>
      </c>
      <c r="C11362" s="144" t="s">
        <v>9610</v>
      </c>
      <c r="D11362" s="145">
        <v>0</v>
      </c>
      <c r="E11362" s="147">
        <v>43882</v>
      </c>
    </row>
    <row r="11363" spans="1:5" s="7" customFormat="1">
      <c r="A11363" s="7" t="s">
        <v>49</v>
      </c>
      <c r="C11363" s="144" t="s">
        <v>9611</v>
      </c>
      <c r="D11363" s="145">
        <v>0</v>
      </c>
      <c r="E11363" s="147">
        <v>43882</v>
      </c>
    </row>
    <row r="11364" spans="1:5" s="7" customFormat="1">
      <c r="A11364" s="7" t="s">
        <v>49</v>
      </c>
      <c r="C11364" s="144" t="s">
        <v>9612</v>
      </c>
      <c r="D11364" s="145">
        <v>0</v>
      </c>
      <c r="E11364" s="147">
        <v>43882</v>
      </c>
    </row>
    <row r="11365" spans="1:5" s="7" customFormat="1">
      <c r="A11365" s="7" t="s">
        <v>49</v>
      </c>
      <c r="C11365" s="144" t="s">
        <v>9613</v>
      </c>
      <c r="D11365" s="145">
        <v>0</v>
      </c>
      <c r="E11365" s="147">
        <v>43882</v>
      </c>
    </row>
    <row r="11366" spans="1:5" s="7" customFormat="1">
      <c r="A11366" s="7" t="s">
        <v>49</v>
      </c>
      <c r="C11366" s="144" t="s">
        <v>9614</v>
      </c>
      <c r="D11366" s="145">
        <v>0</v>
      </c>
      <c r="E11366" s="147">
        <v>43882</v>
      </c>
    </row>
    <row r="11367" spans="1:5" s="7" customFormat="1">
      <c r="A11367" s="7" t="s">
        <v>49</v>
      </c>
      <c r="C11367" s="144" t="s">
        <v>9615</v>
      </c>
      <c r="D11367" s="145">
        <v>1</v>
      </c>
      <c r="E11367" s="147">
        <v>43882</v>
      </c>
    </row>
    <row r="11368" spans="1:5" s="7" customFormat="1">
      <c r="A11368" s="7" t="s">
        <v>49</v>
      </c>
      <c r="C11368" s="144" t="s">
        <v>9616</v>
      </c>
      <c r="D11368" s="145">
        <v>0</v>
      </c>
      <c r="E11368" s="147">
        <v>43882</v>
      </c>
    </row>
    <row r="11369" spans="1:5" s="7" customFormat="1">
      <c r="A11369" s="7" t="s">
        <v>49</v>
      </c>
      <c r="C11369" s="144" t="s">
        <v>9617</v>
      </c>
      <c r="D11369" s="145">
        <v>0</v>
      </c>
      <c r="E11369" s="147">
        <v>43882</v>
      </c>
    </row>
    <row r="11370" spans="1:5" s="7" customFormat="1">
      <c r="A11370" s="7" t="s">
        <v>49</v>
      </c>
      <c r="C11370" s="144" t="s">
        <v>9618</v>
      </c>
      <c r="D11370" s="145">
        <v>1</v>
      </c>
      <c r="E11370" s="147">
        <v>43882</v>
      </c>
    </row>
    <row r="11371" spans="1:5" s="7" customFormat="1">
      <c r="A11371" s="7" t="s">
        <v>49</v>
      </c>
      <c r="C11371" s="144" t="s">
        <v>9456</v>
      </c>
      <c r="D11371" s="145">
        <v>0</v>
      </c>
      <c r="E11371" s="147">
        <v>43882</v>
      </c>
    </row>
    <row r="11372" spans="1:5" s="7" customFormat="1">
      <c r="A11372" s="7" t="s">
        <v>49</v>
      </c>
      <c r="C11372" s="144" t="s">
        <v>9980</v>
      </c>
      <c r="D11372" s="145">
        <v>0</v>
      </c>
      <c r="E11372" s="147">
        <v>43882</v>
      </c>
    </row>
    <row r="11373" spans="1:5" s="7" customFormat="1">
      <c r="A11373" s="7" t="s">
        <v>49</v>
      </c>
      <c r="C11373" s="144" t="s">
        <v>9981</v>
      </c>
      <c r="D11373" s="145">
        <v>3</v>
      </c>
      <c r="E11373" s="147">
        <v>43882</v>
      </c>
    </row>
    <row r="11374" spans="1:5" s="7" customFormat="1">
      <c r="A11374" s="7" t="s">
        <v>49</v>
      </c>
      <c r="C11374" s="144" t="s">
        <v>9982</v>
      </c>
      <c r="D11374" s="145">
        <v>0</v>
      </c>
      <c r="E11374" s="147">
        <v>43882</v>
      </c>
    </row>
    <row r="11375" spans="1:5" s="7" customFormat="1">
      <c r="A11375" s="7" t="s">
        <v>49</v>
      </c>
      <c r="C11375" s="144" t="s">
        <v>9457</v>
      </c>
      <c r="D11375" s="145">
        <v>0</v>
      </c>
      <c r="E11375" s="147">
        <v>43882</v>
      </c>
    </row>
    <row r="11376" spans="1:5" s="7" customFormat="1">
      <c r="A11376" s="7" t="s">
        <v>49</v>
      </c>
      <c r="C11376" s="144" t="s">
        <v>9458</v>
      </c>
      <c r="D11376" s="145">
        <v>7</v>
      </c>
      <c r="E11376" s="147">
        <v>43882</v>
      </c>
    </row>
    <row r="11377" spans="1:5" s="7" customFormat="1">
      <c r="A11377" s="7" t="s">
        <v>49</v>
      </c>
      <c r="C11377" s="144" t="s">
        <v>9459</v>
      </c>
      <c r="D11377" s="145">
        <v>1</v>
      </c>
      <c r="E11377" s="147">
        <v>43882</v>
      </c>
    </row>
    <row r="11378" spans="1:5" s="7" customFormat="1">
      <c r="A11378" s="7" t="s">
        <v>49</v>
      </c>
      <c r="C11378" s="144" t="s">
        <v>9460</v>
      </c>
      <c r="D11378" s="145">
        <v>2</v>
      </c>
      <c r="E11378" s="147">
        <v>43882</v>
      </c>
    </row>
    <row r="11379" spans="1:5" s="7" customFormat="1">
      <c r="A11379" s="7" t="s">
        <v>49</v>
      </c>
      <c r="C11379" s="144" t="s">
        <v>9619</v>
      </c>
      <c r="D11379" s="145">
        <v>1</v>
      </c>
      <c r="E11379" s="147">
        <v>43882</v>
      </c>
    </row>
    <row r="11380" spans="1:5" s="7" customFormat="1">
      <c r="A11380" s="7" t="s">
        <v>49</v>
      </c>
      <c r="C11380" s="144" t="s">
        <v>9983</v>
      </c>
      <c r="D11380" s="145">
        <v>0</v>
      </c>
      <c r="E11380" s="147">
        <v>43882</v>
      </c>
    </row>
    <row r="11381" spans="1:5" s="7" customFormat="1">
      <c r="A11381" s="7" t="s">
        <v>49</v>
      </c>
      <c r="C11381" s="144" t="s">
        <v>9461</v>
      </c>
      <c r="D11381" s="145">
        <v>0</v>
      </c>
      <c r="E11381" s="147">
        <v>43882</v>
      </c>
    </row>
    <row r="11382" spans="1:5" s="7" customFormat="1">
      <c r="A11382" s="7" t="s">
        <v>49</v>
      </c>
      <c r="C11382" s="144" t="s">
        <v>9620</v>
      </c>
      <c r="D11382" s="145">
        <v>0</v>
      </c>
      <c r="E11382" s="147">
        <v>43882</v>
      </c>
    </row>
    <row r="11383" spans="1:5" s="7" customFormat="1">
      <c r="A11383" s="7" t="s">
        <v>49</v>
      </c>
      <c r="C11383" s="144" t="s">
        <v>9984</v>
      </c>
      <c r="D11383" s="145">
        <v>0</v>
      </c>
      <c r="E11383" s="147">
        <v>43882</v>
      </c>
    </row>
    <row r="11384" spans="1:5" s="7" customFormat="1">
      <c r="A11384" s="7" t="s">
        <v>49</v>
      </c>
      <c r="C11384" s="144" t="s">
        <v>9462</v>
      </c>
      <c r="D11384" s="145">
        <v>4</v>
      </c>
      <c r="E11384" s="147">
        <v>43882</v>
      </c>
    </row>
    <row r="11385" spans="1:5" s="7" customFormat="1">
      <c r="A11385" s="7" t="s">
        <v>49</v>
      </c>
      <c r="C11385" s="144" t="s">
        <v>9621</v>
      </c>
      <c r="D11385" s="145">
        <v>2</v>
      </c>
      <c r="E11385" s="147">
        <v>43882</v>
      </c>
    </row>
    <row r="11386" spans="1:5" s="7" customFormat="1">
      <c r="A11386" s="7" t="s">
        <v>49</v>
      </c>
      <c r="C11386" s="144" t="s">
        <v>9985</v>
      </c>
      <c r="D11386" s="145">
        <v>0</v>
      </c>
      <c r="E11386" s="147">
        <v>43882</v>
      </c>
    </row>
    <row r="11387" spans="1:5" s="7" customFormat="1">
      <c r="A11387" s="7" t="s">
        <v>49</v>
      </c>
      <c r="C11387" s="144" t="s">
        <v>9986</v>
      </c>
      <c r="D11387" s="145">
        <v>0</v>
      </c>
      <c r="E11387" s="147">
        <v>43882</v>
      </c>
    </row>
    <row r="11388" spans="1:5" s="7" customFormat="1">
      <c r="A11388" s="7" t="s">
        <v>49</v>
      </c>
      <c r="C11388" s="144" t="s">
        <v>9757</v>
      </c>
      <c r="D11388" s="145">
        <v>1</v>
      </c>
      <c r="E11388" s="147">
        <v>43882</v>
      </c>
    </row>
    <row r="11389" spans="1:5" s="7" customFormat="1">
      <c r="A11389" s="7" t="s">
        <v>49</v>
      </c>
      <c r="C11389" s="144" t="s">
        <v>9672</v>
      </c>
      <c r="D11389" s="145">
        <v>0</v>
      </c>
      <c r="E11389" s="147">
        <v>43882</v>
      </c>
    </row>
    <row r="11390" spans="1:5" s="7" customFormat="1">
      <c r="A11390" s="7" t="s">
        <v>49</v>
      </c>
      <c r="C11390" s="144" t="s">
        <v>9675</v>
      </c>
      <c r="D11390" s="145">
        <v>0</v>
      </c>
      <c r="E11390" s="147">
        <v>43882</v>
      </c>
    </row>
    <row r="11391" spans="1:5" s="7" customFormat="1">
      <c r="A11391" s="7" t="s">
        <v>49</v>
      </c>
      <c r="C11391" s="144" t="s">
        <v>9676</v>
      </c>
      <c r="D11391" s="145">
        <v>0</v>
      </c>
      <c r="E11391" s="147">
        <v>43882</v>
      </c>
    </row>
    <row r="11392" spans="1:5" s="7" customFormat="1">
      <c r="A11392" s="7" t="s">
        <v>49</v>
      </c>
      <c r="C11392" s="144" t="s">
        <v>9674</v>
      </c>
      <c r="D11392" s="145">
        <v>0</v>
      </c>
      <c r="E11392" s="147">
        <v>43882</v>
      </c>
    </row>
    <row r="11393" spans="1:5" s="7" customFormat="1">
      <c r="A11393" s="7" t="s">
        <v>49</v>
      </c>
      <c r="C11393" s="144" t="s">
        <v>9622</v>
      </c>
      <c r="D11393" s="145">
        <v>0</v>
      </c>
      <c r="E11393" s="147">
        <v>43882</v>
      </c>
    </row>
    <row r="11394" spans="1:5" s="7" customFormat="1">
      <c r="A11394" s="7" t="s">
        <v>49</v>
      </c>
      <c r="C11394" s="144" t="s">
        <v>9623</v>
      </c>
      <c r="D11394" s="145">
        <v>0</v>
      </c>
      <c r="E11394" s="147">
        <v>43882</v>
      </c>
    </row>
    <row r="11395" spans="1:5" s="7" customFormat="1">
      <c r="A11395" s="7" t="s">
        <v>49</v>
      </c>
      <c r="C11395" s="144" t="s">
        <v>9677</v>
      </c>
      <c r="D11395" s="145">
        <v>54</v>
      </c>
      <c r="E11395" s="147">
        <v>43882</v>
      </c>
    </row>
    <row r="11396" spans="1:5" s="7" customFormat="1">
      <c r="A11396" s="7" t="s">
        <v>49</v>
      </c>
      <c r="C11396" s="144" t="s">
        <v>9624</v>
      </c>
      <c r="D11396" s="145">
        <v>0</v>
      </c>
      <c r="E11396" s="147">
        <v>43882</v>
      </c>
    </row>
    <row r="11397" spans="1:5" s="7" customFormat="1">
      <c r="A11397" s="7" t="s">
        <v>49</v>
      </c>
      <c r="C11397" s="144" t="s">
        <v>9625</v>
      </c>
      <c r="D11397" s="145">
        <v>0</v>
      </c>
      <c r="E11397" s="147">
        <v>43882</v>
      </c>
    </row>
    <row r="11398" spans="1:5" s="7" customFormat="1">
      <c r="A11398" s="7" t="s">
        <v>49</v>
      </c>
      <c r="C11398" s="144" t="s">
        <v>9626</v>
      </c>
      <c r="D11398" s="145">
        <v>7</v>
      </c>
      <c r="E11398" s="147">
        <v>43882</v>
      </c>
    </row>
    <row r="11399" spans="1:5" s="7" customFormat="1">
      <c r="A11399" s="7" t="s">
        <v>49</v>
      </c>
      <c r="C11399" s="144" t="s">
        <v>9962</v>
      </c>
      <c r="D11399" s="145">
        <v>0</v>
      </c>
      <c r="E11399" s="147">
        <v>43882</v>
      </c>
    </row>
    <row r="11400" spans="1:5" s="7" customFormat="1">
      <c r="A11400" s="7" t="s">
        <v>49</v>
      </c>
      <c r="C11400" s="144" t="s">
        <v>9627</v>
      </c>
      <c r="D11400" s="145">
        <v>6</v>
      </c>
      <c r="E11400" s="147">
        <v>43882</v>
      </c>
    </row>
    <row r="11401" spans="1:5" s="7" customFormat="1">
      <c r="A11401" s="7" t="s">
        <v>49</v>
      </c>
      <c r="C11401" s="144" t="s">
        <v>9628</v>
      </c>
      <c r="D11401" s="145">
        <v>0</v>
      </c>
      <c r="E11401" s="147">
        <v>43882</v>
      </c>
    </row>
    <row r="11402" spans="1:5" s="7" customFormat="1">
      <c r="A11402" s="7" t="s">
        <v>49</v>
      </c>
      <c r="C11402" s="144" t="s">
        <v>9629</v>
      </c>
      <c r="D11402" s="145">
        <v>0</v>
      </c>
      <c r="E11402" s="147">
        <v>43882</v>
      </c>
    </row>
    <row r="11403" spans="1:5" s="7" customFormat="1">
      <c r="A11403" s="7" t="s">
        <v>49</v>
      </c>
      <c r="C11403" s="144" t="s">
        <v>9630</v>
      </c>
      <c r="D11403" s="145">
        <v>0</v>
      </c>
      <c r="E11403" s="147">
        <v>43882</v>
      </c>
    </row>
    <row r="11404" spans="1:5" s="7" customFormat="1">
      <c r="A11404" s="7" t="s">
        <v>49</v>
      </c>
      <c r="C11404" s="144" t="s">
        <v>9631</v>
      </c>
      <c r="D11404" s="145">
        <v>0</v>
      </c>
      <c r="E11404" s="147">
        <v>43882</v>
      </c>
    </row>
    <row r="11405" spans="1:5" s="7" customFormat="1">
      <c r="A11405" s="7" t="s">
        <v>49</v>
      </c>
      <c r="C11405" s="144" t="s">
        <v>9632</v>
      </c>
      <c r="D11405" s="145">
        <v>0</v>
      </c>
      <c r="E11405" s="147">
        <v>43882</v>
      </c>
    </row>
    <row r="11406" spans="1:5" s="7" customFormat="1">
      <c r="A11406" s="7" t="s">
        <v>49</v>
      </c>
      <c r="C11406" s="144" t="s">
        <v>9633</v>
      </c>
      <c r="D11406" s="145">
        <v>0</v>
      </c>
      <c r="E11406" s="147">
        <v>43882</v>
      </c>
    </row>
    <row r="11407" spans="1:5" s="7" customFormat="1">
      <c r="A11407" s="7" t="s">
        <v>49</v>
      </c>
      <c r="C11407" s="144" t="s">
        <v>9987</v>
      </c>
      <c r="D11407" s="145">
        <v>0</v>
      </c>
      <c r="E11407" s="147">
        <v>43882</v>
      </c>
    </row>
    <row r="11408" spans="1:5" s="7" customFormat="1">
      <c r="A11408" s="7" t="s">
        <v>49</v>
      </c>
      <c r="C11408" s="144" t="s">
        <v>9634</v>
      </c>
      <c r="D11408" s="145">
        <v>0</v>
      </c>
      <c r="E11408" s="147">
        <v>43882</v>
      </c>
    </row>
    <row r="11409" spans="1:5" s="7" customFormat="1">
      <c r="A11409" s="7" t="s">
        <v>49</v>
      </c>
      <c r="C11409" s="144" t="s">
        <v>9635</v>
      </c>
      <c r="D11409" s="145">
        <v>0</v>
      </c>
      <c r="E11409" s="147">
        <v>43882</v>
      </c>
    </row>
    <row r="11410" spans="1:5" s="7" customFormat="1">
      <c r="A11410" s="7" t="s">
        <v>49</v>
      </c>
      <c r="C11410" s="144" t="s">
        <v>9636</v>
      </c>
      <c r="D11410" s="145">
        <v>0</v>
      </c>
      <c r="E11410" s="147">
        <v>43882</v>
      </c>
    </row>
    <row r="11411" spans="1:5" s="7" customFormat="1">
      <c r="A11411" s="7" t="s">
        <v>49</v>
      </c>
      <c r="C11411" s="144" t="s">
        <v>9637</v>
      </c>
      <c r="D11411" s="145">
        <v>0</v>
      </c>
      <c r="E11411" s="147">
        <v>43882</v>
      </c>
    </row>
    <row r="11412" spans="1:5" s="7" customFormat="1">
      <c r="A11412" s="7" t="s">
        <v>49</v>
      </c>
      <c r="C11412" s="144" t="s">
        <v>9638</v>
      </c>
      <c r="D11412" s="145">
        <v>30</v>
      </c>
      <c r="E11412" s="147">
        <v>43882</v>
      </c>
    </row>
    <row r="11413" spans="1:5" s="7" customFormat="1">
      <c r="A11413" s="7" t="s">
        <v>49</v>
      </c>
      <c r="C11413" s="144" t="s">
        <v>9758</v>
      </c>
      <c r="D11413" s="145">
        <v>2</v>
      </c>
      <c r="E11413" s="147">
        <v>43882</v>
      </c>
    </row>
    <row r="11414" spans="1:5" s="7" customFormat="1">
      <c r="A11414" s="7" t="s">
        <v>49</v>
      </c>
      <c r="C11414" s="144" t="s">
        <v>9670</v>
      </c>
      <c r="D11414" s="145">
        <v>3</v>
      </c>
      <c r="E11414" s="147">
        <v>43882</v>
      </c>
    </row>
    <row r="11415" spans="1:5" s="7" customFormat="1">
      <c r="A11415" s="7" t="s">
        <v>49</v>
      </c>
      <c r="C11415" s="144" t="s">
        <v>9639</v>
      </c>
      <c r="D11415" s="145">
        <v>103</v>
      </c>
      <c r="E11415" s="147">
        <v>43882</v>
      </c>
    </row>
    <row r="11416" spans="1:5" s="7" customFormat="1">
      <c r="A11416" s="7" t="s">
        <v>49</v>
      </c>
      <c r="C11416" s="144" t="s">
        <v>9640</v>
      </c>
      <c r="D11416" s="145">
        <v>238</v>
      </c>
      <c r="E11416" s="147">
        <v>43882</v>
      </c>
    </row>
    <row r="11417" spans="1:5" s="7" customFormat="1">
      <c r="A11417" s="7" t="s">
        <v>49</v>
      </c>
      <c r="C11417" s="144" t="s">
        <v>9641</v>
      </c>
      <c r="D11417" s="145">
        <v>11</v>
      </c>
      <c r="E11417" s="147">
        <v>43882</v>
      </c>
    </row>
    <row r="11418" spans="1:5" s="7" customFormat="1">
      <c r="A11418" s="7" t="s">
        <v>49</v>
      </c>
      <c r="C11418" s="144" t="s">
        <v>9642</v>
      </c>
      <c r="D11418" s="145">
        <v>337</v>
      </c>
      <c r="E11418" s="147">
        <v>43882</v>
      </c>
    </row>
    <row r="11419" spans="1:5" s="7" customFormat="1">
      <c r="A11419" s="7" t="s">
        <v>49</v>
      </c>
      <c r="C11419" s="144" t="s">
        <v>9643</v>
      </c>
      <c r="D11419" s="145">
        <v>138</v>
      </c>
      <c r="E11419" s="147">
        <v>43882</v>
      </c>
    </row>
    <row r="11420" spans="1:5" s="7" customFormat="1">
      <c r="A11420" s="7" t="s">
        <v>49</v>
      </c>
      <c r="C11420" s="144" t="s">
        <v>9644</v>
      </c>
      <c r="D11420" s="145">
        <v>25</v>
      </c>
      <c r="E11420" s="147">
        <v>43882</v>
      </c>
    </row>
    <row r="11421" spans="1:5" s="7" customFormat="1">
      <c r="A11421" s="7" t="s">
        <v>49</v>
      </c>
      <c r="C11421" s="144" t="s">
        <v>9645</v>
      </c>
      <c r="D11421" s="145">
        <v>25</v>
      </c>
      <c r="E11421" s="147">
        <v>43882</v>
      </c>
    </row>
    <row r="11422" spans="1:5" s="7" customFormat="1">
      <c r="A11422" s="7" t="s">
        <v>49</v>
      </c>
      <c r="C11422" s="144" t="s">
        <v>9646</v>
      </c>
      <c r="D11422" s="145">
        <v>22</v>
      </c>
      <c r="E11422" s="147">
        <v>43882</v>
      </c>
    </row>
    <row r="11423" spans="1:5" s="7" customFormat="1">
      <c r="A11423" s="7" t="s">
        <v>49</v>
      </c>
      <c r="C11423" s="144" t="s">
        <v>9647</v>
      </c>
      <c r="D11423" s="145">
        <v>12</v>
      </c>
      <c r="E11423" s="147">
        <v>43882</v>
      </c>
    </row>
    <row r="11424" spans="1:5" s="7" customFormat="1">
      <c r="A11424" s="7" t="s">
        <v>49</v>
      </c>
      <c r="C11424" s="144" t="s">
        <v>9648</v>
      </c>
      <c r="D11424" s="145">
        <v>7</v>
      </c>
      <c r="E11424" s="147">
        <v>43882</v>
      </c>
    </row>
    <row r="11425" spans="1:5" s="7" customFormat="1">
      <c r="A11425" s="7" t="s">
        <v>49</v>
      </c>
      <c r="C11425" s="144" t="s">
        <v>9649</v>
      </c>
      <c r="D11425" s="145">
        <v>0</v>
      </c>
      <c r="E11425" s="147">
        <v>43882</v>
      </c>
    </row>
    <row r="11426" spans="1:5" s="7" customFormat="1">
      <c r="A11426" s="7" t="s">
        <v>49</v>
      </c>
      <c r="C11426" s="144" t="s">
        <v>9650</v>
      </c>
      <c r="D11426" s="145">
        <v>300</v>
      </c>
      <c r="E11426" s="147">
        <v>43882</v>
      </c>
    </row>
    <row r="11427" spans="1:5" s="7" customFormat="1">
      <c r="A11427" s="7" t="s">
        <v>49</v>
      </c>
      <c r="C11427" s="144" t="s">
        <v>9759</v>
      </c>
      <c r="D11427" s="145">
        <v>0</v>
      </c>
      <c r="E11427" s="147">
        <v>43882</v>
      </c>
    </row>
    <row r="11428" spans="1:5" s="7" customFormat="1">
      <c r="A11428" s="7" t="s">
        <v>49</v>
      </c>
      <c r="C11428" s="144" t="s">
        <v>9651</v>
      </c>
      <c r="D11428" s="145">
        <v>70</v>
      </c>
      <c r="E11428" s="147">
        <v>43882</v>
      </c>
    </row>
    <row r="11429" spans="1:5" s="7" customFormat="1">
      <c r="A11429" s="7" t="s">
        <v>49</v>
      </c>
      <c r="C11429" s="144" t="s">
        <v>9652</v>
      </c>
      <c r="D11429" s="145">
        <v>0</v>
      </c>
      <c r="E11429" s="147">
        <v>43882</v>
      </c>
    </row>
    <row r="11430" spans="1:5" s="7" customFormat="1">
      <c r="A11430" s="7" t="s">
        <v>49</v>
      </c>
      <c r="C11430" s="144" t="s">
        <v>9653</v>
      </c>
      <c r="D11430" s="145">
        <v>7</v>
      </c>
      <c r="E11430" s="147">
        <v>43882</v>
      </c>
    </row>
    <row r="11431" spans="1:5" s="7" customFormat="1">
      <c r="A11431" s="7" t="s">
        <v>49</v>
      </c>
      <c r="C11431" s="144" t="s">
        <v>9654</v>
      </c>
      <c r="D11431" s="145">
        <v>3</v>
      </c>
      <c r="E11431" s="147">
        <v>43882</v>
      </c>
    </row>
    <row r="11432" spans="1:5" s="7" customFormat="1">
      <c r="A11432" s="7" t="s">
        <v>49</v>
      </c>
      <c r="C11432" s="144" t="s">
        <v>9655</v>
      </c>
      <c r="D11432" s="145">
        <v>5</v>
      </c>
      <c r="E11432" s="147">
        <v>43882</v>
      </c>
    </row>
    <row r="11433" spans="1:5" s="7" customFormat="1">
      <c r="A11433" s="7" t="s">
        <v>49</v>
      </c>
      <c r="C11433" s="144" t="s">
        <v>9760</v>
      </c>
      <c r="D11433" s="145">
        <v>2</v>
      </c>
      <c r="E11433" s="147">
        <v>43882</v>
      </c>
    </row>
    <row r="11434" spans="1:5" s="7" customFormat="1">
      <c r="A11434" s="7" t="s">
        <v>49</v>
      </c>
      <c r="C11434" s="144" t="s">
        <v>9656</v>
      </c>
      <c r="D11434" s="145">
        <v>3</v>
      </c>
      <c r="E11434" s="147">
        <v>43882</v>
      </c>
    </row>
    <row r="11435" spans="1:5" s="7" customFormat="1">
      <c r="A11435" s="7" t="s">
        <v>49</v>
      </c>
      <c r="C11435" s="144" t="s">
        <v>9761</v>
      </c>
      <c r="D11435" s="145">
        <v>1</v>
      </c>
      <c r="E11435" s="147">
        <v>43882</v>
      </c>
    </row>
    <row r="11436" spans="1:5" s="7" customFormat="1">
      <c r="A11436" s="7" t="s">
        <v>49</v>
      </c>
      <c r="C11436" s="144" t="s">
        <v>9669</v>
      </c>
      <c r="D11436" s="145">
        <v>0</v>
      </c>
      <c r="E11436" s="147">
        <v>43882</v>
      </c>
    </row>
    <row r="11437" spans="1:5" s="7" customFormat="1">
      <c r="A11437" s="7" t="s">
        <v>49</v>
      </c>
      <c r="C11437" s="144" t="s">
        <v>9337</v>
      </c>
      <c r="D11437" s="145">
        <v>0</v>
      </c>
      <c r="E11437" s="147">
        <v>43882</v>
      </c>
    </row>
    <row r="11438" spans="1:5" s="7" customFormat="1">
      <c r="A11438" s="7" t="s">
        <v>49</v>
      </c>
      <c r="C11438" s="144" t="s">
        <v>9338</v>
      </c>
      <c r="D11438" s="145">
        <v>0</v>
      </c>
      <c r="E11438" s="147">
        <v>43882</v>
      </c>
    </row>
    <row r="11439" spans="1:5" s="7" customFormat="1">
      <c r="A11439" s="7" t="s">
        <v>49</v>
      </c>
      <c r="C11439" s="144" t="s">
        <v>9730</v>
      </c>
      <c r="D11439" s="145">
        <v>0</v>
      </c>
      <c r="E11439" s="147">
        <v>43882</v>
      </c>
    </row>
    <row r="11440" spans="1:5" s="7" customFormat="1">
      <c r="A11440" s="7" t="s">
        <v>49</v>
      </c>
      <c r="C11440" s="144" t="s">
        <v>9988</v>
      </c>
      <c r="D11440" s="145">
        <v>0</v>
      </c>
      <c r="E11440" s="147">
        <v>43882</v>
      </c>
    </row>
    <row r="11441" spans="1:5" s="7" customFormat="1">
      <c r="A11441" s="7" t="s">
        <v>49</v>
      </c>
      <c r="C11441" s="144" t="s">
        <v>9479</v>
      </c>
      <c r="D11441" s="145">
        <v>0</v>
      </c>
      <c r="E11441" s="147">
        <v>43882</v>
      </c>
    </row>
    <row r="11442" spans="1:5" s="7" customFormat="1">
      <c r="A11442" s="7" t="s">
        <v>49</v>
      </c>
      <c r="C11442" s="144" t="s">
        <v>9762</v>
      </c>
      <c r="D11442" s="145">
        <v>0</v>
      </c>
      <c r="E11442" s="147">
        <v>43882</v>
      </c>
    </row>
    <row r="11443" spans="1:5" s="7" customFormat="1">
      <c r="A11443" s="7" t="s">
        <v>49</v>
      </c>
      <c r="C11443" s="144" t="s">
        <v>9320</v>
      </c>
      <c r="D11443" s="145">
        <v>0</v>
      </c>
      <c r="E11443" s="147">
        <v>43882</v>
      </c>
    </row>
    <row r="11444" spans="1:5" s="7" customFormat="1">
      <c r="A11444" s="7" t="s">
        <v>49</v>
      </c>
      <c r="C11444" s="144" t="s">
        <v>9348</v>
      </c>
      <c r="D11444" s="145">
        <v>0</v>
      </c>
      <c r="E11444" s="147">
        <v>43882</v>
      </c>
    </row>
    <row r="11445" spans="1:5" s="7" customFormat="1">
      <c r="A11445" s="7" t="s">
        <v>49</v>
      </c>
      <c r="C11445" s="144" t="s">
        <v>9480</v>
      </c>
      <c r="D11445" s="145">
        <v>0</v>
      </c>
      <c r="E11445" s="147">
        <v>43882</v>
      </c>
    </row>
    <row r="11446" spans="1:5" s="7" customFormat="1">
      <c r="A11446" s="7" t="s">
        <v>49</v>
      </c>
      <c r="C11446" s="144" t="s">
        <v>9657</v>
      </c>
      <c r="D11446" s="145">
        <v>2</v>
      </c>
      <c r="E11446" s="147">
        <v>43882</v>
      </c>
    </row>
    <row r="11447" spans="1:5" s="7" customFormat="1">
      <c r="A11447" s="7" t="s">
        <v>49</v>
      </c>
      <c r="C11447" s="144" t="s">
        <v>9658</v>
      </c>
      <c r="D11447" s="145">
        <v>0</v>
      </c>
      <c r="E11447" s="147">
        <v>43882</v>
      </c>
    </row>
    <row r="11448" spans="1:5" s="7" customFormat="1">
      <c r="A11448" s="7" t="s">
        <v>49</v>
      </c>
      <c r="C11448" s="144" t="s">
        <v>9679</v>
      </c>
      <c r="D11448" s="145">
        <v>0</v>
      </c>
      <c r="E11448" s="147">
        <v>43882</v>
      </c>
    </row>
    <row r="11449" spans="1:5" s="7" customFormat="1">
      <c r="A11449" s="7" t="s">
        <v>49</v>
      </c>
      <c r="C11449" s="144" t="s">
        <v>9678</v>
      </c>
      <c r="D11449" s="145">
        <v>0</v>
      </c>
      <c r="E11449" s="147">
        <v>43882</v>
      </c>
    </row>
    <row r="11450" spans="1:5" s="7" customFormat="1">
      <c r="A11450" s="7" t="s">
        <v>49</v>
      </c>
      <c r="C11450" s="144" t="s">
        <v>9659</v>
      </c>
      <c r="D11450" s="145">
        <v>0</v>
      </c>
      <c r="E11450" s="147">
        <v>43882</v>
      </c>
    </row>
    <row r="11451" spans="1:5" s="7" customFormat="1">
      <c r="A11451" s="7" t="s">
        <v>49</v>
      </c>
      <c r="C11451" s="144" t="s">
        <v>9660</v>
      </c>
      <c r="D11451" s="145">
        <v>40</v>
      </c>
      <c r="E11451" s="147">
        <v>43882</v>
      </c>
    </row>
    <row r="11452" spans="1:5" s="7" customFormat="1">
      <c r="A11452" s="7" t="s">
        <v>49</v>
      </c>
      <c r="C11452" s="144" t="s">
        <v>9661</v>
      </c>
      <c r="D11452" s="145">
        <v>0</v>
      </c>
      <c r="E11452" s="147">
        <v>43882</v>
      </c>
    </row>
    <row r="11453" spans="1:5" s="7" customFormat="1">
      <c r="A11453" s="7" t="s">
        <v>49</v>
      </c>
      <c r="C11453" s="144" t="s">
        <v>9763</v>
      </c>
      <c r="D11453" s="145">
        <v>0</v>
      </c>
      <c r="E11453" s="147">
        <v>43882</v>
      </c>
    </row>
    <row r="11454" spans="1:5" s="7" customFormat="1">
      <c r="A11454" s="7" t="s">
        <v>49</v>
      </c>
      <c r="C11454" s="144" t="s">
        <v>9662</v>
      </c>
      <c r="D11454" s="145">
        <v>0</v>
      </c>
      <c r="E11454" s="147">
        <v>43882</v>
      </c>
    </row>
    <row r="11455" spans="1:5" s="7" customFormat="1">
      <c r="A11455" s="7" t="s">
        <v>49</v>
      </c>
      <c r="C11455" s="144" t="s">
        <v>9663</v>
      </c>
      <c r="D11455" s="145">
        <v>0</v>
      </c>
      <c r="E11455" s="147">
        <v>43882</v>
      </c>
    </row>
    <row r="11456" spans="1:5" s="7" customFormat="1">
      <c r="A11456" s="7" t="s">
        <v>49</v>
      </c>
      <c r="C11456" s="144" t="s">
        <v>9664</v>
      </c>
      <c r="D11456" s="145">
        <v>0</v>
      </c>
      <c r="E11456" s="147">
        <v>43882</v>
      </c>
    </row>
    <row r="11457" spans="1:5" s="7" customFormat="1">
      <c r="A11457" s="7" t="s">
        <v>49</v>
      </c>
      <c r="C11457" s="144" t="s">
        <v>9969</v>
      </c>
      <c r="D11457" s="145">
        <v>0</v>
      </c>
      <c r="E11457" s="147">
        <v>43882</v>
      </c>
    </row>
    <row r="11458" spans="1:5" s="7" customFormat="1">
      <c r="A11458" s="7" t="s">
        <v>49</v>
      </c>
      <c r="C11458" s="144" t="s">
        <v>9665</v>
      </c>
      <c r="D11458" s="145">
        <v>0</v>
      </c>
      <c r="E11458" s="147">
        <v>43882</v>
      </c>
    </row>
    <row r="11459" spans="1:5" s="7" customFormat="1">
      <c r="A11459" s="7" t="s">
        <v>49</v>
      </c>
      <c r="C11459" s="144" t="s">
        <v>9666</v>
      </c>
      <c r="D11459" s="145">
        <v>1</v>
      </c>
      <c r="E11459" s="147">
        <v>43882</v>
      </c>
    </row>
    <row r="11460" spans="1:5" s="7" customFormat="1">
      <c r="A11460" s="7" t="s">
        <v>49</v>
      </c>
      <c r="C11460" s="144" t="s">
        <v>9485</v>
      </c>
      <c r="D11460" s="145">
        <v>3</v>
      </c>
      <c r="E11460" s="147">
        <v>43882</v>
      </c>
    </row>
    <row r="11461" spans="1:5" s="7" customFormat="1">
      <c r="A11461" s="7" t="s">
        <v>49</v>
      </c>
      <c r="C11461" s="144" t="s">
        <v>5136</v>
      </c>
      <c r="D11461" s="145">
        <v>1</v>
      </c>
      <c r="E11461" s="147">
        <v>43906</v>
      </c>
    </row>
    <row r="11462" spans="1:5" s="7" customFormat="1">
      <c r="A11462" s="7" t="s">
        <v>49</v>
      </c>
      <c r="C11462" s="144" t="s">
        <v>5140</v>
      </c>
      <c r="D11462" s="145">
        <v>1</v>
      </c>
      <c r="E11462" s="147">
        <v>43906</v>
      </c>
    </row>
    <row r="11463" spans="1:5" s="7" customFormat="1">
      <c r="A11463" s="7" t="s">
        <v>49</v>
      </c>
      <c r="C11463" s="144" t="s">
        <v>5138</v>
      </c>
      <c r="D11463" s="145">
        <v>1</v>
      </c>
      <c r="E11463" s="147">
        <v>43906</v>
      </c>
    </row>
    <row r="11464" spans="1:5" s="7" customFormat="1">
      <c r="A11464" s="7" t="s">
        <v>49</v>
      </c>
      <c r="C11464" s="144" t="s">
        <v>5092</v>
      </c>
      <c r="D11464" s="145">
        <v>1</v>
      </c>
      <c r="E11464" s="147">
        <v>43906</v>
      </c>
    </row>
    <row r="11465" spans="1:5" s="7" customFormat="1">
      <c r="A11465" s="7" t="s">
        <v>49</v>
      </c>
      <c r="C11465" s="144" t="s">
        <v>5095</v>
      </c>
      <c r="D11465" s="145">
        <v>1</v>
      </c>
      <c r="E11465" s="147">
        <v>43906</v>
      </c>
    </row>
    <row r="11466" spans="1:5" s="7" customFormat="1">
      <c r="A11466" s="7" t="s">
        <v>49</v>
      </c>
      <c r="C11466" s="144" t="s">
        <v>5102</v>
      </c>
      <c r="D11466" s="145">
        <v>1</v>
      </c>
      <c r="E11466" s="147">
        <v>43906</v>
      </c>
    </row>
    <row r="11467" spans="1:5" s="7" customFormat="1">
      <c r="A11467" s="7" t="s">
        <v>49</v>
      </c>
      <c r="C11467" s="144" t="s">
        <v>5105</v>
      </c>
      <c r="D11467" s="145">
        <v>1</v>
      </c>
      <c r="E11467" s="147">
        <v>43906</v>
      </c>
    </row>
    <row r="11468" spans="1:5" s="7" customFormat="1">
      <c r="A11468" s="7" t="s">
        <v>49</v>
      </c>
      <c r="C11468" s="144" t="s">
        <v>5108</v>
      </c>
      <c r="D11468" s="145">
        <v>1</v>
      </c>
      <c r="E11468" s="147">
        <v>43906</v>
      </c>
    </row>
    <row r="11469" spans="1:5" s="7" customFormat="1">
      <c r="A11469" s="7" t="s">
        <v>49</v>
      </c>
      <c r="C11469" s="144" t="s">
        <v>5110</v>
      </c>
      <c r="D11469" s="145">
        <v>1</v>
      </c>
      <c r="E11469" s="147">
        <v>43906</v>
      </c>
    </row>
    <row r="11470" spans="1:5" s="7" customFormat="1">
      <c r="A11470" s="7" t="s">
        <v>49</v>
      </c>
      <c r="C11470" s="144" t="s">
        <v>5112</v>
      </c>
      <c r="D11470" s="145">
        <v>1</v>
      </c>
      <c r="E11470" s="147">
        <v>43906</v>
      </c>
    </row>
    <row r="11471" spans="1:5" s="7" customFormat="1">
      <c r="A11471" s="7" t="s">
        <v>49</v>
      </c>
      <c r="C11471" s="144" t="s">
        <v>5114</v>
      </c>
      <c r="D11471" s="145">
        <v>0</v>
      </c>
      <c r="E11471" s="147">
        <v>43906</v>
      </c>
    </row>
    <row r="11472" spans="1:5" s="7" customFormat="1">
      <c r="A11472" s="7" t="s">
        <v>49</v>
      </c>
      <c r="C11472" s="144" t="s">
        <v>5116</v>
      </c>
      <c r="D11472" s="145">
        <v>1</v>
      </c>
      <c r="E11472" s="147">
        <v>43906</v>
      </c>
    </row>
    <row r="11473" spans="1:5" s="7" customFormat="1">
      <c r="A11473" s="7" t="s">
        <v>49</v>
      </c>
      <c r="C11473" s="144" t="s">
        <v>5118</v>
      </c>
      <c r="D11473" s="145">
        <v>1</v>
      </c>
      <c r="E11473" s="147">
        <v>43906</v>
      </c>
    </row>
    <row r="11474" spans="1:5" s="7" customFormat="1">
      <c r="A11474" s="7" t="s">
        <v>49</v>
      </c>
      <c r="C11474" s="144" t="s">
        <v>5120</v>
      </c>
      <c r="D11474" s="145">
        <v>1</v>
      </c>
      <c r="E11474" s="147">
        <v>43906</v>
      </c>
    </row>
    <row r="11475" spans="1:5" s="7" customFormat="1">
      <c r="A11475" s="7" t="s">
        <v>49</v>
      </c>
      <c r="C11475" s="144" t="s">
        <v>8304</v>
      </c>
      <c r="D11475" s="145">
        <v>0</v>
      </c>
      <c r="E11475" s="147">
        <v>43906</v>
      </c>
    </row>
    <row r="11476" spans="1:5" s="7" customFormat="1">
      <c r="A11476" s="7" t="s">
        <v>49</v>
      </c>
      <c r="C11476" s="144" t="s">
        <v>5122</v>
      </c>
      <c r="D11476" s="145">
        <v>1</v>
      </c>
      <c r="E11476" s="147">
        <v>43906</v>
      </c>
    </row>
    <row r="11477" spans="1:5" s="7" customFormat="1">
      <c r="A11477" s="7" t="s">
        <v>49</v>
      </c>
      <c r="C11477" s="144" t="s">
        <v>5124</v>
      </c>
      <c r="D11477" s="145">
        <v>1</v>
      </c>
      <c r="E11477" s="147">
        <v>43906</v>
      </c>
    </row>
    <row r="11478" spans="1:5" s="7" customFormat="1">
      <c r="A11478" s="7" t="s">
        <v>49</v>
      </c>
      <c r="C11478" s="144" t="s">
        <v>3573</v>
      </c>
      <c r="D11478" s="145">
        <v>0</v>
      </c>
      <c r="E11478" s="147">
        <v>43906</v>
      </c>
    </row>
    <row r="11479" spans="1:5" s="7" customFormat="1">
      <c r="A11479" s="7" t="s">
        <v>49</v>
      </c>
      <c r="C11479" s="144" t="s">
        <v>5134</v>
      </c>
      <c r="D11479" s="145">
        <v>1</v>
      </c>
      <c r="E11479" s="147">
        <v>43906</v>
      </c>
    </row>
    <row r="11480" spans="1:5" s="7" customFormat="1">
      <c r="A11480" s="7" t="s">
        <v>49</v>
      </c>
      <c r="C11480" s="144" t="s">
        <v>691</v>
      </c>
      <c r="D11480" s="145">
        <v>0</v>
      </c>
      <c r="E11480" s="147">
        <v>43906</v>
      </c>
    </row>
    <row r="11481" spans="1:5" s="7" customFormat="1">
      <c r="A11481" s="7" t="s">
        <v>49</v>
      </c>
      <c r="C11481" s="144" t="s">
        <v>697</v>
      </c>
      <c r="D11481" s="145">
        <v>2605</v>
      </c>
      <c r="E11481" s="147">
        <v>43906</v>
      </c>
    </row>
    <row r="11482" spans="1:5" s="7" customFormat="1">
      <c r="A11482" s="7" t="s">
        <v>49</v>
      </c>
      <c r="C11482" s="144" t="s">
        <v>728</v>
      </c>
      <c r="D11482" s="145">
        <v>157</v>
      </c>
      <c r="E11482" s="147">
        <v>43906</v>
      </c>
    </row>
    <row r="11483" spans="1:5" s="7" customFormat="1">
      <c r="A11483" s="7" t="s">
        <v>49</v>
      </c>
      <c r="C11483" s="144" t="s">
        <v>5373</v>
      </c>
      <c r="D11483" s="145">
        <v>0</v>
      </c>
      <c r="E11483" s="147">
        <v>43906</v>
      </c>
    </row>
    <row r="11484" spans="1:5" s="7" customFormat="1">
      <c r="A11484" s="7" t="s">
        <v>49</v>
      </c>
      <c r="C11484" s="144" t="s">
        <v>733</v>
      </c>
      <c r="D11484" s="145">
        <v>27</v>
      </c>
      <c r="E11484" s="147">
        <v>43906</v>
      </c>
    </row>
    <row r="11485" spans="1:5" s="7" customFormat="1">
      <c r="A11485" s="7" t="s">
        <v>49</v>
      </c>
      <c r="C11485" s="144" t="s">
        <v>5377</v>
      </c>
      <c r="D11485" s="145">
        <v>0</v>
      </c>
      <c r="E11485" s="147">
        <v>43906</v>
      </c>
    </row>
    <row r="11486" spans="1:5" s="7" customFormat="1">
      <c r="A11486" s="7" t="s">
        <v>49</v>
      </c>
      <c r="C11486" s="144" t="s">
        <v>736</v>
      </c>
      <c r="D11486" s="145">
        <v>93</v>
      </c>
      <c r="E11486" s="147">
        <v>43906</v>
      </c>
    </row>
    <row r="11487" spans="1:5" s="7" customFormat="1">
      <c r="A11487" s="7" t="s">
        <v>49</v>
      </c>
      <c r="C11487" s="144" t="s">
        <v>5381</v>
      </c>
      <c r="D11487" s="145">
        <v>0</v>
      </c>
      <c r="E11487" s="147">
        <v>43906</v>
      </c>
    </row>
    <row r="11488" spans="1:5" s="7" customFormat="1">
      <c r="A11488" s="7" t="s">
        <v>49</v>
      </c>
      <c r="C11488" s="144" t="s">
        <v>740</v>
      </c>
      <c r="D11488" s="145">
        <v>0</v>
      </c>
      <c r="E11488" s="147">
        <v>43906</v>
      </c>
    </row>
    <row r="11489" spans="1:5" s="7" customFormat="1">
      <c r="A11489" s="7" t="s">
        <v>49</v>
      </c>
      <c r="C11489" s="144" t="s">
        <v>3396</v>
      </c>
      <c r="D11489" s="145">
        <v>0</v>
      </c>
      <c r="E11489" s="147">
        <v>43906</v>
      </c>
    </row>
    <row r="11490" spans="1:5" s="7" customFormat="1">
      <c r="A11490" s="7" t="s">
        <v>49</v>
      </c>
      <c r="C11490" s="144" t="s">
        <v>1050</v>
      </c>
      <c r="D11490" s="145">
        <v>62</v>
      </c>
      <c r="E11490" s="147">
        <v>43906</v>
      </c>
    </row>
    <row r="11491" spans="1:5" s="7" customFormat="1">
      <c r="A11491" s="7" t="s">
        <v>49</v>
      </c>
      <c r="C11491" s="144" t="s">
        <v>1054</v>
      </c>
      <c r="D11491" s="145">
        <v>120</v>
      </c>
      <c r="E11491" s="147">
        <v>43906</v>
      </c>
    </row>
    <row r="11492" spans="1:5" s="7" customFormat="1">
      <c r="A11492" s="7" t="s">
        <v>49</v>
      </c>
      <c r="C11492" s="144" t="s">
        <v>1057</v>
      </c>
      <c r="D11492" s="145">
        <v>19</v>
      </c>
      <c r="E11492" s="147">
        <v>43906</v>
      </c>
    </row>
    <row r="11493" spans="1:5" s="7" customFormat="1">
      <c r="A11493" s="7" t="s">
        <v>49</v>
      </c>
      <c r="C11493" s="144" t="s">
        <v>1060</v>
      </c>
      <c r="D11493" s="145">
        <v>60</v>
      </c>
      <c r="E11493" s="147">
        <v>43906</v>
      </c>
    </row>
    <row r="11494" spans="1:5" s="7" customFormat="1">
      <c r="A11494" s="7" t="s">
        <v>49</v>
      </c>
      <c r="C11494" s="144" t="s">
        <v>1063</v>
      </c>
      <c r="D11494" s="145">
        <v>30</v>
      </c>
      <c r="E11494" s="147">
        <v>43906</v>
      </c>
    </row>
    <row r="11495" spans="1:5" s="7" customFormat="1">
      <c r="A11495" s="7" t="s">
        <v>49</v>
      </c>
      <c r="C11495" s="144" t="s">
        <v>1066</v>
      </c>
      <c r="D11495" s="145">
        <v>0</v>
      </c>
      <c r="E11495" s="147">
        <v>43906</v>
      </c>
    </row>
    <row r="11496" spans="1:5" s="7" customFormat="1">
      <c r="A11496" s="7" t="s">
        <v>49</v>
      </c>
      <c r="C11496" s="144" t="s">
        <v>9174</v>
      </c>
      <c r="D11496" s="145">
        <v>0</v>
      </c>
      <c r="E11496" s="147">
        <v>43906</v>
      </c>
    </row>
    <row r="11497" spans="1:5" s="7" customFormat="1">
      <c r="A11497" s="7" t="s">
        <v>49</v>
      </c>
      <c r="C11497" s="144" t="s">
        <v>1069</v>
      </c>
      <c r="D11497" s="145">
        <v>0</v>
      </c>
      <c r="E11497" s="147">
        <v>43906</v>
      </c>
    </row>
    <row r="11498" spans="1:5" s="7" customFormat="1">
      <c r="A11498" s="7" t="s">
        <v>49</v>
      </c>
      <c r="C11498" s="144" t="s">
        <v>9175</v>
      </c>
      <c r="D11498" s="145">
        <v>0</v>
      </c>
      <c r="E11498" s="147">
        <v>43906</v>
      </c>
    </row>
    <row r="11499" spans="1:5" s="7" customFormat="1">
      <c r="A11499" s="7" t="s">
        <v>49</v>
      </c>
      <c r="C11499" s="144" t="s">
        <v>1074</v>
      </c>
      <c r="D11499" s="145">
        <v>70</v>
      </c>
      <c r="E11499" s="147">
        <v>43906</v>
      </c>
    </row>
    <row r="11500" spans="1:5" s="7" customFormat="1">
      <c r="A11500" s="7" t="s">
        <v>49</v>
      </c>
      <c r="C11500" s="144" t="s">
        <v>1077</v>
      </c>
      <c r="D11500" s="145">
        <v>100</v>
      </c>
      <c r="E11500" s="147">
        <v>43906</v>
      </c>
    </row>
    <row r="11501" spans="1:5" s="7" customFormat="1">
      <c r="A11501" s="7" t="s">
        <v>49</v>
      </c>
      <c r="C11501" s="144" t="s">
        <v>1081</v>
      </c>
      <c r="D11501" s="145">
        <v>224</v>
      </c>
      <c r="E11501" s="147">
        <v>43906</v>
      </c>
    </row>
    <row r="11502" spans="1:5" s="7" customFormat="1">
      <c r="A11502" s="7" t="s">
        <v>49</v>
      </c>
      <c r="C11502" s="144" t="s">
        <v>9176</v>
      </c>
      <c r="D11502" s="145">
        <v>0</v>
      </c>
      <c r="E11502" s="147">
        <v>43906</v>
      </c>
    </row>
    <row r="11503" spans="1:5" s="7" customFormat="1">
      <c r="A11503" s="7" t="s">
        <v>49</v>
      </c>
      <c r="C11503" s="144" t="s">
        <v>1085</v>
      </c>
      <c r="D11503" s="145">
        <v>328</v>
      </c>
      <c r="E11503" s="147">
        <v>43906</v>
      </c>
    </row>
    <row r="11504" spans="1:5" s="7" customFormat="1">
      <c r="A11504" s="7" t="s">
        <v>49</v>
      </c>
      <c r="C11504" s="144" t="s">
        <v>1089</v>
      </c>
      <c r="D11504" s="145">
        <v>2</v>
      </c>
      <c r="E11504" s="147">
        <v>43906</v>
      </c>
    </row>
    <row r="11505" spans="1:5" s="7" customFormat="1">
      <c r="A11505" s="7" t="s">
        <v>49</v>
      </c>
      <c r="C11505" s="144" t="s">
        <v>1092</v>
      </c>
      <c r="D11505" s="145">
        <v>292</v>
      </c>
      <c r="E11505" s="147">
        <v>43906</v>
      </c>
    </row>
    <row r="11506" spans="1:5" s="7" customFormat="1">
      <c r="A11506" s="7" t="s">
        <v>49</v>
      </c>
      <c r="C11506" s="144" t="s">
        <v>1358</v>
      </c>
      <c r="D11506" s="145">
        <v>400</v>
      </c>
      <c r="E11506" s="147">
        <v>43906</v>
      </c>
    </row>
    <row r="11507" spans="1:5" s="7" customFormat="1">
      <c r="A11507" s="7" t="s">
        <v>49</v>
      </c>
      <c r="C11507" s="144" t="s">
        <v>1362</v>
      </c>
      <c r="D11507" s="145">
        <v>480</v>
      </c>
      <c r="E11507" s="147">
        <v>43906</v>
      </c>
    </row>
    <row r="11508" spans="1:5" s="7" customFormat="1">
      <c r="A11508" s="7" t="s">
        <v>49</v>
      </c>
      <c r="C11508" s="144" t="s">
        <v>1366</v>
      </c>
      <c r="D11508" s="145">
        <v>480</v>
      </c>
      <c r="E11508" s="147">
        <v>43906</v>
      </c>
    </row>
    <row r="11509" spans="1:5" s="7" customFormat="1">
      <c r="A11509" s="7" t="s">
        <v>49</v>
      </c>
      <c r="C11509" s="144" t="s">
        <v>1369</v>
      </c>
      <c r="D11509" s="145">
        <v>321</v>
      </c>
      <c r="E11509" s="147">
        <v>43906</v>
      </c>
    </row>
    <row r="11510" spans="1:5" s="7" customFormat="1">
      <c r="A11510" s="7" t="s">
        <v>49</v>
      </c>
      <c r="C11510" s="144" t="s">
        <v>1372</v>
      </c>
      <c r="D11510" s="145">
        <v>0</v>
      </c>
      <c r="E11510" s="147">
        <v>43906</v>
      </c>
    </row>
    <row r="11511" spans="1:5" s="7" customFormat="1">
      <c r="A11511" s="7" t="s">
        <v>49</v>
      </c>
      <c r="C11511" s="144" t="s">
        <v>743</v>
      </c>
      <c r="D11511" s="145">
        <v>265</v>
      </c>
      <c r="E11511" s="147">
        <v>43906</v>
      </c>
    </row>
    <row r="11512" spans="1:5" s="7" customFormat="1">
      <c r="A11512" s="7" t="s">
        <v>49</v>
      </c>
      <c r="C11512" s="144" t="s">
        <v>1095</v>
      </c>
      <c r="D11512" s="145">
        <v>25</v>
      </c>
      <c r="E11512" s="147">
        <v>43906</v>
      </c>
    </row>
    <row r="11513" spans="1:5" s="7" customFormat="1">
      <c r="A11513" s="7" t="s">
        <v>49</v>
      </c>
      <c r="C11513" s="144" t="s">
        <v>1098</v>
      </c>
      <c r="D11513" s="145">
        <v>0</v>
      </c>
      <c r="E11513" s="147">
        <v>43906</v>
      </c>
    </row>
    <row r="11514" spans="1:5" s="7" customFormat="1">
      <c r="A11514" s="7" t="s">
        <v>49</v>
      </c>
      <c r="C11514" s="144" t="s">
        <v>9177</v>
      </c>
      <c r="D11514" s="145">
        <v>0</v>
      </c>
      <c r="E11514" s="147">
        <v>43906</v>
      </c>
    </row>
    <row r="11515" spans="1:5" s="7" customFormat="1">
      <c r="A11515" s="7" t="s">
        <v>49</v>
      </c>
      <c r="C11515" s="144" t="s">
        <v>5861</v>
      </c>
      <c r="D11515" s="145">
        <v>0</v>
      </c>
      <c r="E11515" s="147">
        <v>43906</v>
      </c>
    </row>
    <row r="11516" spans="1:5" s="7" customFormat="1">
      <c r="A11516" s="7" t="s">
        <v>49</v>
      </c>
      <c r="C11516" s="144" t="s">
        <v>9178</v>
      </c>
      <c r="D11516" s="145">
        <v>0</v>
      </c>
      <c r="E11516" s="147">
        <v>43906</v>
      </c>
    </row>
    <row r="11517" spans="1:5" s="7" customFormat="1">
      <c r="A11517" s="7" t="s">
        <v>49</v>
      </c>
      <c r="C11517" s="144" t="s">
        <v>1101</v>
      </c>
      <c r="D11517" s="145">
        <v>0</v>
      </c>
      <c r="E11517" s="147">
        <v>43906</v>
      </c>
    </row>
    <row r="11518" spans="1:5" s="7" customFormat="1">
      <c r="A11518" s="7" t="s">
        <v>49</v>
      </c>
      <c r="C11518" s="144" t="s">
        <v>1105</v>
      </c>
      <c r="D11518" s="145">
        <v>0</v>
      </c>
      <c r="E11518" s="147">
        <v>43906</v>
      </c>
    </row>
    <row r="11519" spans="1:5" s="7" customFormat="1">
      <c r="A11519" s="7" t="s">
        <v>49</v>
      </c>
      <c r="C11519" s="144" t="s">
        <v>1108</v>
      </c>
      <c r="D11519" s="145">
        <v>0</v>
      </c>
      <c r="E11519" s="147">
        <v>43906</v>
      </c>
    </row>
    <row r="11520" spans="1:5" s="7" customFormat="1">
      <c r="A11520" s="7" t="s">
        <v>49</v>
      </c>
      <c r="C11520" s="144" t="s">
        <v>1111</v>
      </c>
      <c r="D11520" s="145">
        <v>0</v>
      </c>
      <c r="E11520" s="147">
        <v>43906</v>
      </c>
    </row>
    <row r="11521" spans="1:5" s="7" customFormat="1">
      <c r="A11521" s="7" t="s">
        <v>49</v>
      </c>
      <c r="C11521" s="144" t="s">
        <v>749</v>
      </c>
      <c r="D11521" s="145">
        <v>0</v>
      </c>
      <c r="E11521" s="147">
        <v>43906</v>
      </c>
    </row>
    <row r="11522" spans="1:5" s="7" customFormat="1">
      <c r="A11522" s="7" t="s">
        <v>49</v>
      </c>
      <c r="C11522" s="144" t="s">
        <v>3703</v>
      </c>
      <c r="D11522" s="145">
        <v>545</v>
      </c>
      <c r="E11522" s="147">
        <v>43906</v>
      </c>
    </row>
    <row r="11523" spans="1:5" s="7" customFormat="1">
      <c r="A11523" s="7" t="s">
        <v>49</v>
      </c>
      <c r="C11523" s="144" t="s">
        <v>753</v>
      </c>
      <c r="D11523" s="145">
        <v>814</v>
      </c>
      <c r="E11523" s="147">
        <v>43906</v>
      </c>
    </row>
    <row r="11524" spans="1:5" s="7" customFormat="1">
      <c r="A11524" s="7" t="s">
        <v>49</v>
      </c>
      <c r="C11524" s="144" t="s">
        <v>756</v>
      </c>
      <c r="D11524" s="145">
        <v>1845</v>
      </c>
      <c r="E11524" s="147">
        <v>43906</v>
      </c>
    </row>
    <row r="11525" spans="1:5" s="7" customFormat="1">
      <c r="A11525" s="7" t="s">
        <v>49</v>
      </c>
      <c r="C11525" s="144" t="s">
        <v>758</v>
      </c>
      <c r="D11525" s="145">
        <v>0</v>
      </c>
      <c r="E11525" s="147">
        <v>43906</v>
      </c>
    </row>
    <row r="11526" spans="1:5" s="7" customFormat="1">
      <c r="A11526" s="7" t="s">
        <v>49</v>
      </c>
      <c r="C11526" s="144" t="s">
        <v>762</v>
      </c>
      <c r="D11526" s="145">
        <v>624</v>
      </c>
      <c r="E11526" s="147">
        <v>43906</v>
      </c>
    </row>
    <row r="11527" spans="1:5" s="7" customFormat="1">
      <c r="A11527" s="7" t="s">
        <v>49</v>
      </c>
      <c r="C11527" s="144" t="s">
        <v>767</v>
      </c>
      <c r="D11527" s="145">
        <v>616</v>
      </c>
      <c r="E11527" s="147">
        <v>43906</v>
      </c>
    </row>
    <row r="11528" spans="1:5" s="7" customFormat="1">
      <c r="A11528" s="7" t="s">
        <v>49</v>
      </c>
      <c r="C11528" s="144" t="s">
        <v>770</v>
      </c>
      <c r="D11528" s="145">
        <v>521</v>
      </c>
      <c r="E11528" s="147">
        <v>43906</v>
      </c>
    </row>
    <row r="11529" spans="1:5" s="7" customFormat="1">
      <c r="A11529" s="7" t="s">
        <v>49</v>
      </c>
      <c r="C11529" s="144" t="s">
        <v>773</v>
      </c>
      <c r="D11529" s="145">
        <v>381</v>
      </c>
      <c r="E11529" s="147">
        <v>43906</v>
      </c>
    </row>
    <row r="11530" spans="1:5" s="7" customFormat="1">
      <c r="A11530" s="7" t="s">
        <v>49</v>
      </c>
      <c r="C11530" s="144" t="s">
        <v>776</v>
      </c>
      <c r="D11530" s="145">
        <v>320</v>
      </c>
      <c r="E11530" s="147">
        <v>43906</v>
      </c>
    </row>
    <row r="11531" spans="1:5" s="7" customFormat="1">
      <c r="A11531" s="7" t="s">
        <v>49</v>
      </c>
      <c r="C11531" s="144" t="s">
        <v>779</v>
      </c>
      <c r="D11531" s="145">
        <v>736</v>
      </c>
      <c r="E11531" s="147">
        <v>43906</v>
      </c>
    </row>
    <row r="11532" spans="1:5" s="7" customFormat="1">
      <c r="A11532" s="7" t="s">
        <v>49</v>
      </c>
      <c r="C11532" s="144" t="s">
        <v>782</v>
      </c>
      <c r="D11532" s="145">
        <v>464</v>
      </c>
      <c r="E11532" s="147">
        <v>43906</v>
      </c>
    </row>
    <row r="11533" spans="1:5" s="7" customFormat="1">
      <c r="A11533" s="7" t="s">
        <v>49</v>
      </c>
      <c r="C11533" s="144" t="s">
        <v>785</v>
      </c>
      <c r="D11533" s="145">
        <v>686</v>
      </c>
      <c r="E11533" s="147">
        <v>43906</v>
      </c>
    </row>
    <row r="11534" spans="1:5" s="7" customFormat="1">
      <c r="A11534" s="7" t="s">
        <v>49</v>
      </c>
      <c r="C11534" s="144" t="s">
        <v>788</v>
      </c>
      <c r="D11534" s="145">
        <v>616</v>
      </c>
      <c r="E11534" s="147">
        <v>43906</v>
      </c>
    </row>
    <row r="11535" spans="1:5" s="7" customFormat="1">
      <c r="A11535" s="7" t="s">
        <v>49</v>
      </c>
      <c r="C11535" s="144" t="s">
        <v>700</v>
      </c>
      <c r="D11535" s="145">
        <v>19</v>
      </c>
      <c r="E11535" s="147">
        <v>43906</v>
      </c>
    </row>
    <row r="11536" spans="1:5" s="7" customFormat="1">
      <c r="A11536" s="7" t="s">
        <v>49</v>
      </c>
      <c r="C11536" s="144" t="s">
        <v>705</v>
      </c>
      <c r="D11536" s="145">
        <v>87</v>
      </c>
      <c r="E11536" s="147">
        <v>43906</v>
      </c>
    </row>
    <row r="11537" spans="1:5" s="7" customFormat="1">
      <c r="A11537" s="7" t="s">
        <v>49</v>
      </c>
      <c r="C11537" s="144" t="s">
        <v>708</v>
      </c>
      <c r="D11537" s="145">
        <v>152</v>
      </c>
      <c r="E11537" s="147">
        <v>43906</v>
      </c>
    </row>
    <row r="11538" spans="1:5" s="7" customFormat="1">
      <c r="A11538" s="7" t="s">
        <v>49</v>
      </c>
      <c r="C11538" s="144" t="s">
        <v>5423</v>
      </c>
      <c r="D11538" s="145">
        <v>0</v>
      </c>
      <c r="E11538" s="147">
        <v>43906</v>
      </c>
    </row>
    <row r="11539" spans="1:5" s="7" customFormat="1">
      <c r="A11539" s="7" t="s">
        <v>49</v>
      </c>
      <c r="C11539" s="144" t="s">
        <v>5425</v>
      </c>
      <c r="D11539" s="145">
        <v>0</v>
      </c>
      <c r="E11539" s="147">
        <v>43906</v>
      </c>
    </row>
    <row r="11540" spans="1:5" s="7" customFormat="1">
      <c r="A11540" s="7" t="s">
        <v>49</v>
      </c>
      <c r="C11540" s="144" t="s">
        <v>711</v>
      </c>
      <c r="D11540" s="145">
        <v>0</v>
      </c>
      <c r="E11540" s="147">
        <v>43906</v>
      </c>
    </row>
    <row r="11541" spans="1:5" s="7" customFormat="1">
      <c r="A11541" s="7" t="s">
        <v>49</v>
      </c>
      <c r="C11541" s="144" t="s">
        <v>714</v>
      </c>
      <c r="D11541" s="145">
        <v>0</v>
      </c>
      <c r="E11541" s="147">
        <v>43906</v>
      </c>
    </row>
    <row r="11542" spans="1:5" s="7" customFormat="1">
      <c r="A11542" s="7" t="s">
        <v>49</v>
      </c>
      <c r="C11542" s="144" t="s">
        <v>717</v>
      </c>
      <c r="D11542" s="145">
        <v>187</v>
      </c>
      <c r="E11542" s="147">
        <v>43906</v>
      </c>
    </row>
    <row r="11543" spans="1:5" s="7" customFormat="1">
      <c r="A11543" s="7" t="s">
        <v>49</v>
      </c>
      <c r="C11543" s="144" t="s">
        <v>5430</v>
      </c>
      <c r="D11543" s="145">
        <v>0</v>
      </c>
      <c r="E11543" s="147">
        <v>43906</v>
      </c>
    </row>
    <row r="11544" spans="1:5" s="7" customFormat="1">
      <c r="A11544" s="7" t="s">
        <v>49</v>
      </c>
      <c r="C11544" s="144" t="s">
        <v>5432</v>
      </c>
      <c r="D11544" s="145">
        <v>0</v>
      </c>
      <c r="E11544" s="147">
        <v>43906</v>
      </c>
    </row>
    <row r="11545" spans="1:5" s="7" customFormat="1">
      <c r="A11545" s="7" t="s">
        <v>49</v>
      </c>
      <c r="C11545" s="144" t="s">
        <v>720</v>
      </c>
      <c r="D11545" s="145">
        <v>0</v>
      </c>
      <c r="E11545" s="147">
        <v>43906</v>
      </c>
    </row>
    <row r="11546" spans="1:5" s="7" customFormat="1">
      <c r="A11546" s="7" t="s">
        <v>49</v>
      </c>
      <c r="C11546" s="144" t="s">
        <v>1114</v>
      </c>
      <c r="D11546" s="145">
        <v>19</v>
      </c>
      <c r="E11546" s="147">
        <v>43906</v>
      </c>
    </row>
    <row r="11547" spans="1:5" s="7" customFormat="1">
      <c r="A11547" s="7" t="s">
        <v>49</v>
      </c>
      <c r="C11547" s="144" t="s">
        <v>1118</v>
      </c>
      <c r="D11547" s="145">
        <v>30</v>
      </c>
      <c r="E11547" s="147">
        <v>43906</v>
      </c>
    </row>
    <row r="11548" spans="1:5" s="7" customFormat="1">
      <c r="A11548" s="7" t="s">
        <v>49</v>
      </c>
      <c r="C11548" s="144" t="s">
        <v>1121</v>
      </c>
      <c r="D11548" s="145">
        <v>1</v>
      </c>
      <c r="E11548" s="147">
        <v>43906</v>
      </c>
    </row>
    <row r="11549" spans="1:5" s="7" customFormat="1">
      <c r="A11549" s="7" t="s">
        <v>49</v>
      </c>
      <c r="C11549" s="144" t="s">
        <v>1124</v>
      </c>
      <c r="D11549" s="145">
        <v>25</v>
      </c>
      <c r="E11549" s="147">
        <v>43906</v>
      </c>
    </row>
    <row r="11550" spans="1:5" s="7" customFormat="1">
      <c r="A11550" s="7" t="s">
        <v>49</v>
      </c>
      <c r="C11550" s="144" t="s">
        <v>1375</v>
      </c>
      <c r="D11550" s="145">
        <v>156</v>
      </c>
      <c r="E11550" s="147">
        <v>43906</v>
      </c>
    </row>
    <row r="11551" spans="1:5" s="7" customFormat="1">
      <c r="A11551" s="7" t="s">
        <v>49</v>
      </c>
      <c r="C11551" s="144" t="s">
        <v>5440</v>
      </c>
      <c r="D11551" s="145">
        <v>0</v>
      </c>
      <c r="E11551" s="147">
        <v>43906</v>
      </c>
    </row>
    <row r="11552" spans="1:5" s="7" customFormat="1">
      <c r="A11552" s="7" t="s">
        <v>49</v>
      </c>
      <c r="C11552" s="144" t="s">
        <v>5442</v>
      </c>
      <c r="D11552" s="145">
        <v>0</v>
      </c>
      <c r="E11552" s="147">
        <v>43906</v>
      </c>
    </row>
    <row r="11553" spans="1:5" s="7" customFormat="1">
      <c r="A11553" s="7" t="s">
        <v>49</v>
      </c>
      <c r="C11553" s="144" t="s">
        <v>5447</v>
      </c>
      <c r="D11553" s="145">
        <v>0</v>
      </c>
      <c r="E11553" s="147">
        <v>43906</v>
      </c>
    </row>
    <row r="11554" spans="1:5" s="7" customFormat="1">
      <c r="A11554" s="7" t="s">
        <v>49</v>
      </c>
      <c r="C11554" s="144" t="s">
        <v>798</v>
      </c>
      <c r="D11554" s="145">
        <v>0</v>
      </c>
      <c r="E11554" s="147">
        <v>43906</v>
      </c>
    </row>
    <row r="11555" spans="1:5" s="7" customFormat="1">
      <c r="A11555" s="7" t="s">
        <v>49</v>
      </c>
      <c r="C11555" s="144" t="s">
        <v>802</v>
      </c>
      <c r="D11555" s="145">
        <v>29</v>
      </c>
      <c r="E11555" s="147">
        <v>43906</v>
      </c>
    </row>
    <row r="11556" spans="1:5" s="7" customFormat="1">
      <c r="A11556" s="7" t="s">
        <v>49</v>
      </c>
      <c r="C11556" s="144" t="s">
        <v>807</v>
      </c>
      <c r="D11556" s="145">
        <v>20</v>
      </c>
      <c r="E11556" s="147">
        <v>43906</v>
      </c>
    </row>
    <row r="11557" spans="1:5" s="7" customFormat="1">
      <c r="A11557" s="7" t="s">
        <v>49</v>
      </c>
      <c r="C11557" s="144" t="s">
        <v>810</v>
      </c>
      <c r="D11557" s="145">
        <v>41</v>
      </c>
      <c r="E11557" s="147">
        <v>43906</v>
      </c>
    </row>
    <row r="11558" spans="1:5" s="7" customFormat="1">
      <c r="A11558" s="7" t="s">
        <v>49</v>
      </c>
      <c r="C11558" s="144" t="s">
        <v>813</v>
      </c>
      <c r="D11558" s="145">
        <v>0</v>
      </c>
      <c r="E11558" s="147">
        <v>43906</v>
      </c>
    </row>
    <row r="11559" spans="1:5" s="7" customFormat="1">
      <c r="A11559" s="7" t="s">
        <v>49</v>
      </c>
      <c r="C11559" s="144" t="s">
        <v>5458</v>
      </c>
      <c r="D11559" s="145">
        <v>0</v>
      </c>
      <c r="E11559" s="147">
        <v>43906</v>
      </c>
    </row>
    <row r="11560" spans="1:5" s="7" customFormat="1">
      <c r="A11560" s="7" t="s">
        <v>49</v>
      </c>
      <c r="C11560" s="144" t="s">
        <v>816</v>
      </c>
      <c r="D11560" s="145">
        <v>510</v>
      </c>
      <c r="E11560" s="147">
        <v>43906</v>
      </c>
    </row>
    <row r="11561" spans="1:5" s="7" customFormat="1">
      <c r="A11561" s="7" t="s">
        <v>49</v>
      </c>
      <c r="C11561" s="144" t="s">
        <v>819</v>
      </c>
      <c r="D11561" s="145">
        <v>21</v>
      </c>
      <c r="E11561" s="147">
        <v>43906</v>
      </c>
    </row>
    <row r="11562" spans="1:5" s="7" customFormat="1">
      <c r="A11562" s="7" t="s">
        <v>49</v>
      </c>
      <c r="C11562" s="144" t="s">
        <v>822</v>
      </c>
      <c r="D11562" s="145">
        <v>144</v>
      </c>
      <c r="E11562" s="147">
        <v>43906</v>
      </c>
    </row>
    <row r="11563" spans="1:5" s="7" customFormat="1">
      <c r="A11563" s="7" t="s">
        <v>49</v>
      </c>
      <c r="C11563" s="144" t="s">
        <v>824</v>
      </c>
      <c r="D11563" s="145">
        <v>335</v>
      </c>
      <c r="E11563" s="147">
        <v>43906</v>
      </c>
    </row>
    <row r="11564" spans="1:5" s="7" customFormat="1">
      <c r="A11564" s="7" t="s">
        <v>49</v>
      </c>
      <c r="C11564" s="144" t="s">
        <v>8403</v>
      </c>
      <c r="D11564" s="145">
        <v>0</v>
      </c>
      <c r="E11564" s="147">
        <v>43906</v>
      </c>
    </row>
    <row r="11565" spans="1:5" s="7" customFormat="1">
      <c r="A11565" s="7" t="s">
        <v>49</v>
      </c>
      <c r="C11565" s="144" t="s">
        <v>8404</v>
      </c>
      <c r="D11565" s="145">
        <v>0</v>
      </c>
      <c r="E11565" s="147">
        <v>43906</v>
      </c>
    </row>
    <row r="11566" spans="1:5" s="7" customFormat="1">
      <c r="A11566" s="7" t="s">
        <v>49</v>
      </c>
      <c r="C11566" s="144" t="s">
        <v>579</v>
      </c>
      <c r="D11566" s="145">
        <v>237</v>
      </c>
      <c r="E11566" s="147">
        <v>43906</v>
      </c>
    </row>
    <row r="11567" spans="1:5" s="7" customFormat="1">
      <c r="A11567" s="7" t="s">
        <v>49</v>
      </c>
      <c r="C11567" s="144" t="s">
        <v>585</v>
      </c>
      <c r="D11567" s="145">
        <v>372</v>
      </c>
      <c r="E11567" s="147">
        <v>43906</v>
      </c>
    </row>
    <row r="11568" spans="1:5" s="7" customFormat="1">
      <c r="A11568" s="7" t="s">
        <v>49</v>
      </c>
      <c r="C11568" s="144" t="s">
        <v>588</v>
      </c>
      <c r="D11568" s="145">
        <v>179</v>
      </c>
      <c r="E11568" s="147">
        <v>43906</v>
      </c>
    </row>
    <row r="11569" spans="1:5" s="7" customFormat="1">
      <c r="A11569" s="7" t="s">
        <v>49</v>
      </c>
      <c r="C11569" s="144" t="s">
        <v>826</v>
      </c>
      <c r="D11569" s="145">
        <v>1</v>
      </c>
      <c r="E11569" s="147">
        <v>43906</v>
      </c>
    </row>
    <row r="11570" spans="1:5" s="7" customFormat="1">
      <c r="A11570" s="7" t="s">
        <v>49</v>
      </c>
      <c r="C11570" s="144" t="s">
        <v>830</v>
      </c>
      <c r="D11570" s="145">
        <v>696</v>
      </c>
      <c r="E11570" s="147">
        <v>43906</v>
      </c>
    </row>
    <row r="11571" spans="1:5" s="7" customFormat="1">
      <c r="A11571" s="7" t="s">
        <v>49</v>
      </c>
      <c r="C11571" s="144" t="s">
        <v>833</v>
      </c>
      <c r="D11571" s="145">
        <v>0</v>
      </c>
      <c r="E11571" s="147">
        <v>43906</v>
      </c>
    </row>
    <row r="11572" spans="1:5" s="7" customFormat="1">
      <c r="A11572" s="7" t="s">
        <v>49</v>
      </c>
      <c r="C11572" s="144" t="s">
        <v>836</v>
      </c>
      <c r="D11572" s="145">
        <v>125</v>
      </c>
      <c r="E11572" s="147">
        <v>43906</v>
      </c>
    </row>
    <row r="11573" spans="1:5" s="7" customFormat="1">
      <c r="A11573" s="7" t="s">
        <v>49</v>
      </c>
      <c r="C11573" s="144" t="s">
        <v>839</v>
      </c>
      <c r="D11573" s="145">
        <v>0</v>
      </c>
      <c r="E11573" s="147">
        <v>43906</v>
      </c>
    </row>
    <row r="11574" spans="1:5" s="7" customFormat="1">
      <c r="A11574" s="7" t="s">
        <v>49</v>
      </c>
      <c r="C11574" s="144" t="s">
        <v>1127</v>
      </c>
      <c r="D11574" s="145">
        <v>15</v>
      </c>
      <c r="E11574" s="147">
        <v>43906</v>
      </c>
    </row>
    <row r="11575" spans="1:5" s="7" customFormat="1">
      <c r="A11575" s="7" t="s">
        <v>49</v>
      </c>
      <c r="C11575" s="144" t="s">
        <v>5479</v>
      </c>
      <c r="D11575" s="145">
        <v>0</v>
      </c>
      <c r="E11575" s="147">
        <v>43906</v>
      </c>
    </row>
    <row r="11576" spans="1:5" s="7" customFormat="1">
      <c r="A11576" s="7" t="s">
        <v>49</v>
      </c>
      <c r="C11576" s="144" t="s">
        <v>5481</v>
      </c>
      <c r="D11576" s="145">
        <v>0</v>
      </c>
      <c r="E11576" s="147">
        <v>43906</v>
      </c>
    </row>
    <row r="11577" spans="1:5" s="7" customFormat="1">
      <c r="A11577" s="7" t="s">
        <v>49</v>
      </c>
      <c r="C11577" s="144" t="s">
        <v>5483</v>
      </c>
      <c r="D11577" s="145">
        <v>0</v>
      </c>
      <c r="E11577" s="147">
        <v>43906</v>
      </c>
    </row>
    <row r="11578" spans="1:5" s="7" customFormat="1">
      <c r="A11578" s="7" t="s">
        <v>49</v>
      </c>
      <c r="C11578" s="144" t="s">
        <v>9681</v>
      </c>
      <c r="D11578" s="145">
        <v>0</v>
      </c>
      <c r="E11578" s="147">
        <v>43906</v>
      </c>
    </row>
    <row r="11579" spans="1:5" s="7" customFormat="1">
      <c r="A11579" s="7" t="s">
        <v>49</v>
      </c>
      <c r="C11579" s="144" t="s">
        <v>3742</v>
      </c>
      <c r="D11579" s="145">
        <v>87</v>
      </c>
      <c r="E11579" s="147">
        <v>43906</v>
      </c>
    </row>
    <row r="11580" spans="1:5" s="7" customFormat="1">
      <c r="A11580" s="7" t="s">
        <v>49</v>
      </c>
      <c r="C11580" s="144" t="s">
        <v>842</v>
      </c>
      <c r="D11580" s="145">
        <v>90</v>
      </c>
      <c r="E11580" s="147">
        <v>43906</v>
      </c>
    </row>
    <row r="11581" spans="1:5" s="7" customFormat="1">
      <c r="A11581" s="7" t="s">
        <v>49</v>
      </c>
      <c r="C11581" s="144" t="s">
        <v>846</v>
      </c>
      <c r="D11581" s="145">
        <v>656</v>
      </c>
      <c r="E11581" s="147">
        <v>43906</v>
      </c>
    </row>
    <row r="11582" spans="1:5" s="7" customFormat="1">
      <c r="A11582" s="7" t="s">
        <v>49</v>
      </c>
      <c r="C11582" s="144" t="s">
        <v>849</v>
      </c>
      <c r="D11582" s="145">
        <v>0</v>
      </c>
      <c r="E11582" s="147">
        <v>43906</v>
      </c>
    </row>
    <row r="11583" spans="1:5" s="7" customFormat="1">
      <c r="A11583" s="7" t="s">
        <v>49</v>
      </c>
      <c r="C11583" s="144" t="s">
        <v>852</v>
      </c>
      <c r="D11583" s="145">
        <v>54</v>
      </c>
      <c r="E11583" s="147">
        <v>43906</v>
      </c>
    </row>
    <row r="11584" spans="1:5" s="7" customFormat="1">
      <c r="A11584" s="7" t="s">
        <v>49</v>
      </c>
      <c r="C11584" s="144" t="s">
        <v>854</v>
      </c>
      <c r="D11584" s="145">
        <v>481</v>
      </c>
      <c r="E11584" s="147">
        <v>43906</v>
      </c>
    </row>
    <row r="11585" spans="1:5" s="7" customFormat="1">
      <c r="A11585" s="7" t="s">
        <v>49</v>
      </c>
      <c r="C11585" s="144" t="s">
        <v>856</v>
      </c>
      <c r="D11585" s="145">
        <v>168</v>
      </c>
      <c r="E11585" s="147">
        <v>43906</v>
      </c>
    </row>
    <row r="11586" spans="1:5" s="7" customFormat="1">
      <c r="A11586" s="7" t="s">
        <v>49</v>
      </c>
      <c r="C11586" s="144" t="s">
        <v>859</v>
      </c>
      <c r="D11586" s="145">
        <v>183</v>
      </c>
      <c r="E11586" s="147">
        <v>43906</v>
      </c>
    </row>
    <row r="11587" spans="1:5" s="7" customFormat="1">
      <c r="A11587" s="7" t="s">
        <v>49</v>
      </c>
      <c r="C11587" s="144" t="s">
        <v>862</v>
      </c>
      <c r="D11587" s="145">
        <v>651</v>
      </c>
      <c r="E11587" s="147">
        <v>43906</v>
      </c>
    </row>
    <row r="11588" spans="1:5" s="7" customFormat="1">
      <c r="A11588" s="7" t="s">
        <v>49</v>
      </c>
      <c r="C11588" s="144" t="s">
        <v>865</v>
      </c>
      <c r="D11588" s="145">
        <v>701</v>
      </c>
      <c r="E11588" s="147">
        <v>43906</v>
      </c>
    </row>
    <row r="11589" spans="1:5" s="7" customFormat="1">
      <c r="A11589" s="7" t="s">
        <v>49</v>
      </c>
      <c r="C11589" s="144" t="s">
        <v>868</v>
      </c>
      <c r="D11589" s="145">
        <v>158</v>
      </c>
      <c r="E11589" s="147">
        <v>43906</v>
      </c>
    </row>
    <row r="11590" spans="1:5" s="7" customFormat="1">
      <c r="A11590" s="7" t="s">
        <v>49</v>
      </c>
      <c r="C11590" s="144" t="s">
        <v>870</v>
      </c>
      <c r="D11590" s="145">
        <v>548</v>
      </c>
      <c r="E11590" s="147">
        <v>43906</v>
      </c>
    </row>
    <row r="11591" spans="1:5" s="7" customFormat="1">
      <c r="A11591" s="7" t="s">
        <v>49</v>
      </c>
      <c r="C11591" s="144" t="s">
        <v>873</v>
      </c>
      <c r="D11591" s="145">
        <v>327</v>
      </c>
      <c r="E11591" s="147">
        <v>43906</v>
      </c>
    </row>
    <row r="11592" spans="1:5" s="7" customFormat="1">
      <c r="A11592" s="7" t="s">
        <v>49</v>
      </c>
      <c r="C11592" s="144" t="s">
        <v>876</v>
      </c>
      <c r="D11592" s="145">
        <v>552</v>
      </c>
      <c r="E11592" s="147">
        <v>43906</v>
      </c>
    </row>
    <row r="11593" spans="1:5" s="7" customFormat="1">
      <c r="A11593" s="7" t="s">
        <v>49</v>
      </c>
      <c r="C11593" s="144" t="s">
        <v>879</v>
      </c>
      <c r="D11593" s="145">
        <v>212</v>
      </c>
      <c r="E11593" s="147">
        <v>43906</v>
      </c>
    </row>
    <row r="11594" spans="1:5" s="7" customFormat="1">
      <c r="A11594" s="7" t="s">
        <v>49</v>
      </c>
      <c r="C11594" s="144" t="s">
        <v>882</v>
      </c>
      <c r="D11594" s="145">
        <v>493</v>
      </c>
      <c r="E11594" s="147">
        <v>43906</v>
      </c>
    </row>
    <row r="11595" spans="1:5" s="7" customFormat="1">
      <c r="A11595" s="7" t="s">
        <v>49</v>
      </c>
      <c r="C11595" s="144" t="s">
        <v>885</v>
      </c>
      <c r="D11595" s="145">
        <v>640</v>
      </c>
      <c r="E11595" s="147">
        <v>43906</v>
      </c>
    </row>
    <row r="11596" spans="1:5" s="7" customFormat="1">
      <c r="A11596" s="7" t="s">
        <v>49</v>
      </c>
      <c r="C11596" s="144" t="s">
        <v>1462</v>
      </c>
      <c r="D11596" s="145">
        <v>82</v>
      </c>
      <c r="E11596" s="147">
        <v>43906</v>
      </c>
    </row>
    <row r="11597" spans="1:5" s="7" customFormat="1">
      <c r="A11597" s="7" t="s">
        <v>49</v>
      </c>
      <c r="C11597" s="144" t="s">
        <v>888</v>
      </c>
      <c r="D11597" s="145">
        <v>1476</v>
      </c>
      <c r="E11597" s="147">
        <v>43906</v>
      </c>
    </row>
    <row r="11598" spans="1:5" s="7" customFormat="1">
      <c r="A11598" s="7" t="s">
        <v>49</v>
      </c>
      <c r="C11598" s="144" t="s">
        <v>1131</v>
      </c>
      <c r="D11598" s="145">
        <v>49</v>
      </c>
      <c r="E11598" s="147">
        <v>43906</v>
      </c>
    </row>
    <row r="11599" spans="1:5" s="7" customFormat="1">
      <c r="A11599" s="7" t="s">
        <v>49</v>
      </c>
      <c r="C11599" s="144" t="s">
        <v>892</v>
      </c>
      <c r="D11599" s="145">
        <v>258</v>
      </c>
      <c r="E11599" s="147">
        <v>43906</v>
      </c>
    </row>
    <row r="11600" spans="1:5" s="7" customFormat="1">
      <c r="A11600" s="7" t="s">
        <v>49</v>
      </c>
      <c r="C11600" s="144" t="s">
        <v>897</v>
      </c>
      <c r="D11600" s="145">
        <v>179</v>
      </c>
      <c r="E11600" s="147">
        <v>43906</v>
      </c>
    </row>
    <row r="11601" spans="1:5" s="7" customFormat="1">
      <c r="A11601" s="7" t="s">
        <v>49</v>
      </c>
      <c r="C11601" s="144" t="s">
        <v>900</v>
      </c>
      <c r="D11601" s="145">
        <v>0</v>
      </c>
      <c r="E11601" s="147">
        <v>43906</v>
      </c>
    </row>
    <row r="11602" spans="1:5" s="7" customFormat="1">
      <c r="A11602" s="7" t="s">
        <v>49</v>
      </c>
      <c r="C11602" s="144" t="s">
        <v>5526</v>
      </c>
      <c r="D11602" s="145">
        <v>0</v>
      </c>
      <c r="E11602" s="147">
        <v>43906</v>
      </c>
    </row>
    <row r="11603" spans="1:5" s="7" customFormat="1">
      <c r="A11603" s="7" t="s">
        <v>49</v>
      </c>
      <c r="C11603" s="144" t="s">
        <v>902</v>
      </c>
      <c r="D11603" s="145">
        <v>0</v>
      </c>
      <c r="E11603" s="147">
        <v>43906</v>
      </c>
    </row>
    <row r="11604" spans="1:5" s="7" customFormat="1">
      <c r="A11604" s="7" t="s">
        <v>49</v>
      </c>
      <c r="C11604" s="144" t="s">
        <v>903</v>
      </c>
      <c r="D11604" s="145">
        <v>0</v>
      </c>
      <c r="E11604" s="147">
        <v>43906</v>
      </c>
    </row>
    <row r="11605" spans="1:5" s="7" customFormat="1">
      <c r="A11605" s="7" t="s">
        <v>49</v>
      </c>
      <c r="C11605" s="144" t="s">
        <v>906</v>
      </c>
      <c r="D11605" s="145">
        <v>4</v>
      </c>
      <c r="E11605" s="147">
        <v>43906</v>
      </c>
    </row>
    <row r="11606" spans="1:5" s="7" customFormat="1">
      <c r="A11606" s="7" t="s">
        <v>49</v>
      </c>
      <c r="C11606" s="144" t="s">
        <v>909</v>
      </c>
      <c r="D11606" s="145">
        <v>419</v>
      </c>
      <c r="E11606" s="147">
        <v>43906</v>
      </c>
    </row>
    <row r="11607" spans="1:5" s="7" customFormat="1">
      <c r="A11607" s="7" t="s">
        <v>49</v>
      </c>
      <c r="C11607" s="144" t="s">
        <v>912</v>
      </c>
      <c r="D11607" s="145">
        <v>353</v>
      </c>
      <c r="E11607" s="147">
        <v>43906</v>
      </c>
    </row>
    <row r="11608" spans="1:5" s="7" customFormat="1">
      <c r="A11608" s="7" t="s">
        <v>49</v>
      </c>
      <c r="C11608" s="144" t="s">
        <v>916</v>
      </c>
      <c r="D11608" s="145">
        <v>482</v>
      </c>
      <c r="E11608" s="147">
        <v>43906</v>
      </c>
    </row>
    <row r="11609" spans="1:5" s="7" customFormat="1">
      <c r="A11609" s="7" t="s">
        <v>49</v>
      </c>
      <c r="C11609" s="144" t="s">
        <v>919</v>
      </c>
      <c r="D11609" s="145">
        <v>64</v>
      </c>
      <c r="E11609" s="147">
        <v>43906</v>
      </c>
    </row>
    <row r="11610" spans="1:5" s="7" customFormat="1">
      <c r="A11610" s="7" t="s">
        <v>49</v>
      </c>
      <c r="C11610" s="144" t="s">
        <v>922</v>
      </c>
      <c r="D11610" s="145">
        <v>390</v>
      </c>
      <c r="E11610" s="147">
        <v>43906</v>
      </c>
    </row>
    <row r="11611" spans="1:5" s="7" customFormat="1">
      <c r="A11611" s="7" t="s">
        <v>49</v>
      </c>
      <c r="C11611" s="144" t="s">
        <v>925</v>
      </c>
      <c r="D11611" s="145">
        <v>184</v>
      </c>
      <c r="E11611" s="147">
        <v>43906</v>
      </c>
    </row>
    <row r="11612" spans="1:5" s="7" customFormat="1">
      <c r="A11612" s="7" t="s">
        <v>49</v>
      </c>
      <c r="C11612" s="144" t="s">
        <v>928</v>
      </c>
      <c r="D11612" s="145">
        <v>1</v>
      </c>
      <c r="E11612" s="147">
        <v>43906</v>
      </c>
    </row>
    <row r="11613" spans="1:5" s="7" customFormat="1">
      <c r="A11613" s="7" t="s">
        <v>49</v>
      </c>
      <c r="C11613" s="144" t="s">
        <v>931</v>
      </c>
      <c r="D11613" s="145">
        <v>8</v>
      </c>
      <c r="E11613" s="147">
        <v>43906</v>
      </c>
    </row>
    <row r="11614" spans="1:5" s="7" customFormat="1">
      <c r="A11614" s="7" t="s">
        <v>49</v>
      </c>
      <c r="C11614" s="144" t="s">
        <v>1135</v>
      </c>
      <c r="D11614" s="145">
        <v>119</v>
      </c>
      <c r="E11614" s="147">
        <v>43906</v>
      </c>
    </row>
    <row r="11615" spans="1:5" s="7" customFormat="1">
      <c r="A11615" s="7" t="s">
        <v>49</v>
      </c>
      <c r="C11615" s="144" t="s">
        <v>1139</v>
      </c>
      <c r="D11615" s="145">
        <v>51</v>
      </c>
      <c r="E11615" s="147">
        <v>43906</v>
      </c>
    </row>
    <row r="11616" spans="1:5" s="7" customFormat="1">
      <c r="A11616" s="7" t="s">
        <v>49</v>
      </c>
      <c r="C11616" s="144" t="s">
        <v>1142</v>
      </c>
      <c r="D11616" s="145">
        <v>218</v>
      </c>
      <c r="E11616" s="147">
        <v>43906</v>
      </c>
    </row>
    <row r="11617" spans="1:5" s="7" customFormat="1">
      <c r="A11617" s="7" t="s">
        <v>49</v>
      </c>
      <c r="C11617" s="144" t="s">
        <v>1146</v>
      </c>
      <c r="D11617" s="145">
        <v>246</v>
      </c>
      <c r="E11617" s="147">
        <v>43906</v>
      </c>
    </row>
    <row r="11618" spans="1:5" s="7" customFormat="1">
      <c r="A11618" s="7" t="s">
        <v>49</v>
      </c>
      <c r="C11618" s="144" t="s">
        <v>5672</v>
      </c>
      <c r="D11618" s="145">
        <v>0</v>
      </c>
      <c r="E11618" s="147">
        <v>43906</v>
      </c>
    </row>
    <row r="11619" spans="1:5" s="7" customFormat="1">
      <c r="A11619" s="7" t="s">
        <v>49</v>
      </c>
      <c r="C11619" s="144" t="s">
        <v>9263</v>
      </c>
      <c r="D11619" s="145">
        <v>0</v>
      </c>
      <c r="E11619" s="147">
        <v>43906</v>
      </c>
    </row>
    <row r="11620" spans="1:5" s="7" customFormat="1">
      <c r="A11620" s="7" t="s">
        <v>49</v>
      </c>
      <c r="C11620" s="144" t="s">
        <v>591</v>
      </c>
      <c r="D11620" s="145">
        <v>333</v>
      </c>
      <c r="E11620" s="147">
        <v>43906</v>
      </c>
    </row>
    <row r="11621" spans="1:5" s="7" customFormat="1">
      <c r="A11621" s="7" t="s">
        <v>49</v>
      </c>
      <c r="C11621" s="144" t="s">
        <v>595</v>
      </c>
      <c r="D11621" s="145">
        <v>156</v>
      </c>
      <c r="E11621" s="147">
        <v>43906</v>
      </c>
    </row>
    <row r="11622" spans="1:5" s="7" customFormat="1">
      <c r="A11622" s="7" t="s">
        <v>49</v>
      </c>
      <c r="C11622" s="144" t="s">
        <v>600</v>
      </c>
      <c r="D11622" s="145">
        <v>288</v>
      </c>
      <c r="E11622" s="147">
        <v>43906</v>
      </c>
    </row>
    <row r="11623" spans="1:5" s="7" customFormat="1">
      <c r="A11623" s="7" t="s">
        <v>49</v>
      </c>
      <c r="C11623" s="144" t="s">
        <v>1149</v>
      </c>
      <c r="D11623" s="145">
        <v>0</v>
      </c>
      <c r="E11623" s="147">
        <v>43906</v>
      </c>
    </row>
    <row r="11624" spans="1:5" s="7" customFormat="1">
      <c r="A11624" s="7" t="s">
        <v>49</v>
      </c>
      <c r="C11624" s="144" t="s">
        <v>5675</v>
      </c>
      <c r="D11624" s="145">
        <v>0</v>
      </c>
      <c r="E11624" s="147">
        <v>43906</v>
      </c>
    </row>
    <row r="11625" spans="1:5" s="7" customFormat="1">
      <c r="A11625" s="7" t="s">
        <v>49</v>
      </c>
      <c r="C11625" s="144" t="s">
        <v>5677</v>
      </c>
      <c r="D11625" s="145">
        <v>0</v>
      </c>
      <c r="E11625" s="147">
        <v>43906</v>
      </c>
    </row>
    <row r="11626" spans="1:5" s="7" customFormat="1">
      <c r="A11626" s="7" t="s">
        <v>49</v>
      </c>
      <c r="C11626" s="144" t="s">
        <v>1155</v>
      </c>
      <c r="D11626" s="145">
        <v>62</v>
      </c>
      <c r="E11626" s="147">
        <v>43906</v>
      </c>
    </row>
    <row r="11627" spans="1:5" s="7" customFormat="1">
      <c r="A11627" s="7" t="s">
        <v>49</v>
      </c>
      <c r="C11627" s="144" t="s">
        <v>1158</v>
      </c>
      <c r="D11627" s="145">
        <v>0</v>
      </c>
      <c r="E11627" s="147">
        <v>43906</v>
      </c>
    </row>
    <row r="11628" spans="1:5" s="7" customFormat="1">
      <c r="A11628" s="7" t="s">
        <v>49</v>
      </c>
      <c r="C11628" s="144" t="s">
        <v>1162</v>
      </c>
      <c r="D11628" s="145">
        <v>0</v>
      </c>
      <c r="E11628" s="147">
        <v>43906</v>
      </c>
    </row>
    <row r="11629" spans="1:5" s="7" customFormat="1">
      <c r="A11629" s="7" t="s">
        <v>49</v>
      </c>
      <c r="C11629" s="144" t="s">
        <v>5361</v>
      </c>
      <c r="D11629" s="145">
        <v>0</v>
      </c>
      <c r="E11629" s="147">
        <v>43906</v>
      </c>
    </row>
    <row r="11630" spans="1:5" s="7" customFormat="1">
      <c r="A11630" s="7" t="s">
        <v>49</v>
      </c>
      <c r="C11630" s="144" t="s">
        <v>934</v>
      </c>
      <c r="D11630" s="145">
        <v>417</v>
      </c>
      <c r="E11630" s="147">
        <v>43906</v>
      </c>
    </row>
    <row r="11631" spans="1:5" s="7" customFormat="1">
      <c r="A11631" s="7" t="s">
        <v>49</v>
      </c>
      <c r="C11631" s="144" t="s">
        <v>938</v>
      </c>
      <c r="D11631" s="145">
        <v>358</v>
      </c>
      <c r="E11631" s="147">
        <v>43906</v>
      </c>
    </row>
    <row r="11632" spans="1:5" s="7" customFormat="1">
      <c r="A11632" s="7" t="s">
        <v>49</v>
      </c>
      <c r="C11632" s="144" t="s">
        <v>941</v>
      </c>
      <c r="D11632" s="145">
        <v>478</v>
      </c>
      <c r="E11632" s="147">
        <v>43906</v>
      </c>
    </row>
    <row r="11633" spans="1:5" s="7" customFormat="1">
      <c r="A11633" s="7" t="s">
        <v>49</v>
      </c>
      <c r="C11633" s="144" t="s">
        <v>946</v>
      </c>
      <c r="D11633" s="145">
        <v>1014</v>
      </c>
      <c r="E11633" s="147">
        <v>43906</v>
      </c>
    </row>
    <row r="11634" spans="1:5" s="7" customFormat="1">
      <c r="A11634" s="7" t="s">
        <v>49</v>
      </c>
      <c r="C11634" s="144" t="s">
        <v>949</v>
      </c>
      <c r="D11634" s="145">
        <v>0</v>
      </c>
      <c r="E11634" s="147">
        <v>43906</v>
      </c>
    </row>
    <row r="11635" spans="1:5" s="7" customFormat="1">
      <c r="A11635" s="7" t="s">
        <v>49</v>
      </c>
      <c r="C11635" s="144" t="s">
        <v>952</v>
      </c>
      <c r="D11635" s="145">
        <v>578</v>
      </c>
      <c r="E11635" s="147">
        <v>43906</v>
      </c>
    </row>
    <row r="11636" spans="1:5" s="7" customFormat="1">
      <c r="A11636" s="7" t="s">
        <v>49</v>
      </c>
      <c r="C11636" s="144" t="s">
        <v>955</v>
      </c>
      <c r="D11636" s="145">
        <v>0</v>
      </c>
      <c r="E11636" s="147">
        <v>43906</v>
      </c>
    </row>
    <row r="11637" spans="1:5" s="7" customFormat="1">
      <c r="A11637" s="7" t="s">
        <v>49</v>
      </c>
      <c r="C11637" s="144" t="s">
        <v>958</v>
      </c>
      <c r="D11637" s="145">
        <v>302</v>
      </c>
      <c r="E11637" s="147">
        <v>43906</v>
      </c>
    </row>
    <row r="11638" spans="1:5" s="7" customFormat="1">
      <c r="A11638" s="7" t="s">
        <v>49</v>
      </c>
      <c r="C11638" s="144" t="s">
        <v>961</v>
      </c>
      <c r="D11638" s="145">
        <v>0</v>
      </c>
      <c r="E11638" s="147">
        <v>43906</v>
      </c>
    </row>
    <row r="11639" spans="1:5" s="7" customFormat="1">
      <c r="A11639" s="7" t="s">
        <v>49</v>
      </c>
      <c r="C11639" s="144" t="s">
        <v>964</v>
      </c>
      <c r="D11639" s="145">
        <v>0</v>
      </c>
      <c r="E11639" s="147">
        <v>43906</v>
      </c>
    </row>
    <row r="11640" spans="1:5" s="7" customFormat="1">
      <c r="A11640" s="7" t="s">
        <v>49</v>
      </c>
      <c r="C11640" s="144" t="s">
        <v>967</v>
      </c>
      <c r="D11640" s="145">
        <v>0</v>
      </c>
      <c r="E11640" s="147">
        <v>43906</v>
      </c>
    </row>
    <row r="11641" spans="1:5" s="7" customFormat="1">
      <c r="A11641" s="7" t="s">
        <v>49</v>
      </c>
      <c r="C11641" s="144" t="s">
        <v>1326</v>
      </c>
      <c r="D11641" s="145">
        <v>99</v>
      </c>
      <c r="E11641" s="147">
        <v>43906</v>
      </c>
    </row>
    <row r="11642" spans="1:5" s="7" customFormat="1">
      <c r="A11642" s="7" t="s">
        <v>49</v>
      </c>
      <c r="C11642" s="144" t="s">
        <v>1330</v>
      </c>
      <c r="D11642" s="145">
        <v>93</v>
      </c>
      <c r="E11642" s="147">
        <v>43906</v>
      </c>
    </row>
    <row r="11643" spans="1:5" s="7" customFormat="1">
      <c r="A11643" s="7" t="s">
        <v>49</v>
      </c>
      <c r="C11643" s="144" t="s">
        <v>1333</v>
      </c>
      <c r="D11643" s="145">
        <v>17</v>
      </c>
      <c r="E11643" s="147">
        <v>43906</v>
      </c>
    </row>
    <row r="11644" spans="1:5" s="7" customFormat="1">
      <c r="A11644" s="7" t="s">
        <v>49</v>
      </c>
      <c r="C11644" s="144" t="s">
        <v>1336</v>
      </c>
      <c r="D11644" s="145">
        <v>127</v>
      </c>
      <c r="E11644" s="147">
        <v>43906</v>
      </c>
    </row>
    <row r="11645" spans="1:5" s="7" customFormat="1">
      <c r="A11645" s="7" t="s">
        <v>49</v>
      </c>
      <c r="C11645" s="144" t="s">
        <v>5866</v>
      </c>
      <c r="D11645" s="145">
        <v>0</v>
      </c>
      <c r="E11645" s="147">
        <v>43906</v>
      </c>
    </row>
    <row r="11646" spans="1:5" s="7" customFormat="1">
      <c r="A11646" s="7" t="s">
        <v>49</v>
      </c>
      <c r="C11646" s="144" t="s">
        <v>5868</v>
      </c>
      <c r="D11646" s="145">
        <v>0</v>
      </c>
      <c r="E11646" s="147">
        <v>43906</v>
      </c>
    </row>
    <row r="11647" spans="1:5" s="7" customFormat="1">
      <c r="A11647" s="7" t="s">
        <v>49</v>
      </c>
      <c r="C11647" s="144" t="s">
        <v>1166</v>
      </c>
      <c r="D11647" s="145">
        <v>58</v>
      </c>
      <c r="E11647" s="147">
        <v>43906</v>
      </c>
    </row>
    <row r="11648" spans="1:5" s="7" customFormat="1">
      <c r="A11648" s="7" t="s">
        <v>49</v>
      </c>
      <c r="C11648" s="144" t="s">
        <v>1170</v>
      </c>
      <c r="D11648" s="145">
        <v>24</v>
      </c>
      <c r="E11648" s="147">
        <v>43906</v>
      </c>
    </row>
    <row r="11649" spans="1:5" s="7" customFormat="1">
      <c r="A11649" s="7" t="s">
        <v>49</v>
      </c>
      <c r="C11649" s="144" t="s">
        <v>1173</v>
      </c>
      <c r="D11649" s="145">
        <v>217</v>
      </c>
      <c r="E11649" s="147">
        <v>43906</v>
      </c>
    </row>
    <row r="11650" spans="1:5" s="7" customFormat="1">
      <c r="A11650" s="7" t="s">
        <v>49</v>
      </c>
      <c r="C11650" s="144" t="s">
        <v>1176</v>
      </c>
      <c r="D11650" s="145">
        <v>1</v>
      </c>
      <c r="E11650" s="147">
        <v>43906</v>
      </c>
    </row>
    <row r="11651" spans="1:5" s="7" customFormat="1">
      <c r="A11651" s="7" t="s">
        <v>49</v>
      </c>
      <c r="C11651" s="144" t="s">
        <v>1378</v>
      </c>
      <c r="D11651" s="145">
        <v>18</v>
      </c>
      <c r="E11651" s="147">
        <v>43906</v>
      </c>
    </row>
    <row r="11652" spans="1:5" s="7" customFormat="1">
      <c r="A11652" s="7" t="s">
        <v>49</v>
      </c>
      <c r="C11652" s="144" t="s">
        <v>1179</v>
      </c>
      <c r="D11652" s="145">
        <v>5</v>
      </c>
      <c r="E11652" s="147">
        <v>43906</v>
      </c>
    </row>
    <row r="11653" spans="1:5" s="7" customFormat="1">
      <c r="A11653" s="7" t="s">
        <v>49</v>
      </c>
      <c r="C11653" s="144" t="s">
        <v>1182</v>
      </c>
      <c r="D11653" s="145">
        <v>41</v>
      </c>
      <c r="E11653" s="147">
        <v>43906</v>
      </c>
    </row>
    <row r="11654" spans="1:5" s="7" customFormat="1">
      <c r="A11654" s="7" t="s">
        <v>49</v>
      </c>
      <c r="C11654" s="144" t="s">
        <v>1185</v>
      </c>
      <c r="D11654" s="145">
        <v>2</v>
      </c>
      <c r="E11654" s="147">
        <v>43906</v>
      </c>
    </row>
    <row r="11655" spans="1:5" s="7" customFormat="1">
      <c r="A11655" s="7" t="s">
        <v>49</v>
      </c>
      <c r="C11655" s="144" t="s">
        <v>1188</v>
      </c>
      <c r="D11655" s="145">
        <v>228</v>
      </c>
      <c r="E11655" s="147">
        <v>43906</v>
      </c>
    </row>
    <row r="11656" spans="1:5" s="7" customFormat="1">
      <c r="A11656" s="7" t="s">
        <v>49</v>
      </c>
      <c r="C11656" s="144" t="s">
        <v>1191</v>
      </c>
      <c r="D11656" s="145">
        <v>124</v>
      </c>
      <c r="E11656" s="147">
        <v>43906</v>
      </c>
    </row>
    <row r="11657" spans="1:5" s="7" customFormat="1">
      <c r="A11657" s="7" t="s">
        <v>49</v>
      </c>
      <c r="C11657" s="144" t="s">
        <v>1194</v>
      </c>
      <c r="D11657" s="145">
        <v>232</v>
      </c>
      <c r="E11657" s="147">
        <v>43906</v>
      </c>
    </row>
    <row r="11658" spans="1:5" s="7" customFormat="1">
      <c r="A11658" s="7" t="s">
        <v>49</v>
      </c>
      <c r="C11658" s="144" t="s">
        <v>1197</v>
      </c>
      <c r="D11658" s="145">
        <v>144</v>
      </c>
      <c r="E11658" s="147">
        <v>43906</v>
      </c>
    </row>
    <row r="11659" spans="1:5" s="7" customFormat="1">
      <c r="A11659" s="7" t="s">
        <v>49</v>
      </c>
      <c r="C11659" s="144" t="s">
        <v>3165</v>
      </c>
      <c r="D11659" s="145">
        <v>72</v>
      </c>
      <c r="E11659" s="147">
        <v>43906</v>
      </c>
    </row>
    <row r="11660" spans="1:5" s="7" customFormat="1">
      <c r="A11660" s="7" t="s">
        <v>49</v>
      </c>
      <c r="C11660" s="144" t="s">
        <v>8405</v>
      </c>
      <c r="D11660" s="145">
        <v>0</v>
      </c>
      <c r="E11660" s="147">
        <v>43906</v>
      </c>
    </row>
    <row r="11661" spans="1:5" s="7" customFormat="1">
      <c r="A11661" s="7" t="s">
        <v>49</v>
      </c>
      <c r="C11661" s="144" t="s">
        <v>8407</v>
      </c>
      <c r="D11661" s="145">
        <v>0</v>
      </c>
      <c r="E11661" s="147">
        <v>43906</v>
      </c>
    </row>
    <row r="11662" spans="1:5" s="7" customFormat="1">
      <c r="A11662" s="7" t="s">
        <v>49</v>
      </c>
      <c r="C11662" s="144" t="s">
        <v>3743</v>
      </c>
      <c r="D11662" s="145">
        <v>280</v>
      </c>
      <c r="E11662" s="147">
        <v>43906</v>
      </c>
    </row>
    <row r="11663" spans="1:5" s="7" customFormat="1">
      <c r="A11663" s="7" t="s">
        <v>49</v>
      </c>
      <c r="C11663" s="144" t="s">
        <v>3744</v>
      </c>
      <c r="D11663" s="145">
        <v>46</v>
      </c>
      <c r="E11663" s="147">
        <v>43906</v>
      </c>
    </row>
    <row r="11664" spans="1:5" s="7" customFormat="1">
      <c r="A11664" s="7" t="s">
        <v>49</v>
      </c>
      <c r="C11664" s="144" t="s">
        <v>8099</v>
      </c>
      <c r="D11664" s="145">
        <v>1600</v>
      </c>
      <c r="E11664" s="147">
        <v>43906</v>
      </c>
    </row>
    <row r="11665" spans="1:5" s="7" customFormat="1">
      <c r="A11665" s="7" t="s">
        <v>49</v>
      </c>
      <c r="C11665" s="144" t="s">
        <v>8413</v>
      </c>
      <c r="D11665" s="145">
        <v>0</v>
      </c>
      <c r="E11665" s="147">
        <v>43906</v>
      </c>
    </row>
    <row r="11666" spans="1:5" s="7" customFormat="1">
      <c r="A11666" s="7" t="s">
        <v>49</v>
      </c>
      <c r="C11666" s="144" t="s">
        <v>8416</v>
      </c>
      <c r="D11666" s="145">
        <v>0</v>
      </c>
      <c r="E11666" s="147">
        <v>43906</v>
      </c>
    </row>
    <row r="11667" spans="1:5" s="7" customFormat="1">
      <c r="A11667" s="7" t="s">
        <v>49</v>
      </c>
      <c r="C11667" s="144" t="s">
        <v>8323</v>
      </c>
      <c r="D11667" s="145">
        <v>0</v>
      </c>
      <c r="E11667" s="147">
        <v>43906</v>
      </c>
    </row>
    <row r="11668" spans="1:5" s="7" customFormat="1">
      <c r="A11668" s="7" t="s">
        <v>49</v>
      </c>
      <c r="C11668" s="144" t="s">
        <v>1200</v>
      </c>
      <c r="D11668" s="145">
        <v>348</v>
      </c>
      <c r="E11668" s="147">
        <v>43906</v>
      </c>
    </row>
    <row r="11669" spans="1:5" s="7" customFormat="1">
      <c r="A11669" s="7" t="s">
        <v>49</v>
      </c>
      <c r="C11669" s="144" t="s">
        <v>1204</v>
      </c>
      <c r="D11669" s="145">
        <v>7</v>
      </c>
      <c r="E11669" s="147">
        <v>43906</v>
      </c>
    </row>
    <row r="11670" spans="1:5" s="7" customFormat="1">
      <c r="A11670" s="7" t="s">
        <v>49</v>
      </c>
      <c r="C11670" s="144" t="s">
        <v>1207</v>
      </c>
      <c r="D11670" s="145">
        <v>31</v>
      </c>
      <c r="E11670" s="147">
        <v>43906</v>
      </c>
    </row>
    <row r="11671" spans="1:5" s="7" customFormat="1">
      <c r="A11671" s="7" t="s">
        <v>49</v>
      </c>
      <c r="C11671" s="144" t="s">
        <v>1210</v>
      </c>
      <c r="D11671" s="145">
        <v>368</v>
      </c>
      <c r="E11671" s="147">
        <v>43906</v>
      </c>
    </row>
    <row r="11672" spans="1:5" s="7" customFormat="1">
      <c r="A11672" s="7" t="s">
        <v>49</v>
      </c>
      <c r="C11672" s="144" t="s">
        <v>1213</v>
      </c>
      <c r="D11672" s="145">
        <v>80</v>
      </c>
      <c r="E11672" s="147">
        <v>43906</v>
      </c>
    </row>
    <row r="11673" spans="1:5" s="7" customFormat="1">
      <c r="A11673" s="7" t="s">
        <v>49</v>
      </c>
      <c r="C11673" s="144" t="s">
        <v>1216</v>
      </c>
      <c r="D11673" s="145">
        <v>205</v>
      </c>
      <c r="E11673" s="147">
        <v>43906</v>
      </c>
    </row>
    <row r="11674" spans="1:5" s="7" customFormat="1">
      <c r="A11674" s="7" t="s">
        <v>49</v>
      </c>
      <c r="C11674" s="144" t="s">
        <v>1219</v>
      </c>
      <c r="D11674" s="145">
        <v>556</v>
      </c>
      <c r="E11674" s="147">
        <v>43906</v>
      </c>
    </row>
    <row r="11675" spans="1:5" s="7" customFormat="1">
      <c r="A11675" s="7" t="s">
        <v>49</v>
      </c>
      <c r="C11675" s="144" t="s">
        <v>1222</v>
      </c>
      <c r="D11675" s="145">
        <v>461</v>
      </c>
      <c r="E11675" s="147">
        <v>43906</v>
      </c>
    </row>
    <row r="11676" spans="1:5" s="7" customFormat="1">
      <c r="A11676" s="7" t="s">
        <v>49</v>
      </c>
      <c r="C11676" s="144" t="s">
        <v>1225</v>
      </c>
      <c r="D11676" s="145">
        <v>263</v>
      </c>
      <c r="E11676" s="147">
        <v>43906</v>
      </c>
    </row>
    <row r="11677" spans="1:5" s="7" customFormat="1">
      <c r="A11677" s="7" t="s">
        <v>49</v>
      </c>
      <c r="C11677" s="144" t="s">
        <v>1228</v>
      </c>
      <c r="D11677" s="145">
        <v>234</v>
      </c>
      <c r="E11677" s="147">
        <v>43906</v>
      </c>
    </row>
    <row r="11678" spans="1:5" s="7" customFormat="1">
      <c r="A11678" s="7" t="s">
        <v>49</v>
      </c>
      <c r="C11678" s="144" t="s">
        <v>1232</v>
      </c>
      <c r="D11678" s="145">
        <v>354</v>
      </c>
      <c r="E11678" s="147">
        <v>43906</v>
      </c>
    </row>
    <row r="11679" spans="1:5" s="7" customFormat="1">
      <c r="A11679" s="7" t="s">
        <v>49</v>
      </c>
      <c r="C11679" s="144" t="s">
        <v>1235</v>
      </c>
      <c r="D11679" s="145">
        <v>699</v>
      </c>
      <c r="E11679" s="147">
        <v>43906</v>
      </c>
    </row>
    <row r="11680" spans="1:5" s="7" customFormat="1">
      <c r="A11680" s="7" t="s">
        <v>49</v>
      </c>
      <c r="C11680" s="144" t="s">
        <v>3712</v>
      </c>
      <c r="D11680" s="145">
        <v>388</v>
      </c>
      <c r="E11680" s="147">
        <v>43906</v>
      </c>
    </row>
    <row r="11681" spans="1:5" s="7" customFormat="1">
      <c r="A11681" s="7" t="s">
        <v>49</v>
      </c>
      <c r="C11681" s="144" t="s">
        <v>1238</v>
      </c>
      <c r="D11681" s="145">
        <v>383</v>
      </c>
      <c r="E11681" s="147">
        <v>43906</v>
      </c>
    </row>
    <row r="11682" spans="1:5" s="7" customFormat="1">
      <c r="A11682" s="7" t="s">
        <v>49</v>
      </c>
      <c r="C11682" s="144" t="s">
        <v>1241</v>
      </c>
      <c r="D11682" s="145">
        <v>282</v>
      </c>
      <c r="E11682" s="147">
        <v>43906</v>
      </c>
    </row>
    <row r="11683" spans="1:5" s="7" customFormat="1">
      <c r="A11683" s="7" t="s">
        <v>49</v>
      </c>
      <c r="C11683" s="144" t="s">
        <v>1244</v>
      </c>
      <c r="D11683" s="145">
        <v>336</v>
      </c>
      <c r="E11683" s="147">
        <v>43906</v>
      </c>
    </row>
    <row r="11684" spans="1:5" s="7" customFormat="1">
      <c r="A11684" s="7" t="s">
        <v>49</v>
      </c>
      <c r="C11684" s="144" t="s">
        <v>1247</v>
      </c>
      <c r="D11684" s="145">
        <v>300</v>
      </c>
      <c r="E11684" s="147">
        <v>43906</v>
      </c>
    </row>
    <row r="11685" spans="1:5" s="7" customFormat="1">
      <c r="A11685" s="7" t="s">
        <v>49</v>
      </c>
      <c r="C11685" s="144" t="s">
        <v>1250</v>
      </c>
      <c r="D11685" s="145">
        <v>185</v>
      </c>
      <c r="E11685" s="147">
        <v>43906</v>
      </c>
    </row>
    <row r="11686" spans="1:5" s="7" customFormat="1">
      <c r="A11686" s="7" t="s">
        <v>49</v>
      </c>
      <c r="C11686" s="144" t="s">
        <v>1253</v>
      </c>
      <c r="D11686" s="145">
        <v>335</v>
      </c>
      <c r="E11686" s="147">
        <v>43906</v>
      </c>
    </row>
    <row r="11687" spans="1:5" s="7" customFormat="1">
      <c r="A11687" s="7" t="s">
        <v>49</v>
      </c>
      <c r="C11687" s="144" t="s">
        <v>1256</v>
      </c>
      <c r="D11687" s="145">
        <v>829</v>
      </c>
      <c r="E11687" s="147">
        <v>43906</v>
      </c>
    </row>
    <row r="11688" spans="1:5" s="7" customFormat="1">
      <c r="A11688" s="7" t="s">
        <v>49</v>
      </c>
      <c r="C11688" s="144" t="s">
        <v>1259</v>
      </c>
      <c r="D11688" s="145">
        <v>272</v>
      </c>
      <c r="E11688" s="147">
        <v>43906</v>
      </c>
    </row>
    <row r="11689" spans="1:5" s="7" customFormat="1">
      <c r="A11689" s="7" t="s">
        <v>49</v>
      </c>
      <c r="C11689" s="144" t="s">
        <v>1262</v>
      </c>
      <c r="D11689" s="145">
        <v>222</v>
      </c>
      <c r="E11689" s="147">
        <v>43906</v>
      </c>
    </row>
    <row r="11690" spans="1:5" s="7" customFormat="1">
      <c r="A11690" s="7" t="s">
        <v>49</v>
      </c>
      <c r="C11690" s="144" t="s">
        <v>1265</v>
      </c>
      <c r="D11690" s="145">
        <v>0</v>
      </c>
      <c r="E11690" s="147">
        <v>43906</v>
      </c>
    </row>
    <row r="11691" spans="1:5" s="7" customFormat="1">
      <c r="A11691" s="7" t="s">
        <v>49</v>
      </c>
      <c r="C11691" s="144" t="s">
        <v>1269</v>
      </c>
      <c r="D11691" s="145">
        <v>117</v>
      </c>
      <c r="E11691" s="147">
        <v>43906</v>
      </c>
    </row>
    <row r="11692" spans="1:5" s="7" customFormat="1">
      <c r="A11692" s="7" t="s">
        <v>49</v>
      </c>
      <c r="C11692" s="144" t="s">
        <v>1273</v>
      </c>
      <c r="D11692" s="145">
        <v>3</v>
      </c>
      <c r="E11692" s="147">
        <v>43906</v>
      </c>
    </row>
    <row r="11693" spans="1:5" s="7" customFormat="1">
      <c r="A11693" s="7" t="s">
        <v>49</v>
      </c>
      <c r="C11693" s="144" t="s">
        <v>1277</v>
      </c>
      <c r="D11693" s="145">
        <v>36</v>
      </c>
      <c r="E11693" s="147">
        <v>43906</v>
      </c>
    </row>
    <row r="11694" spans="1:5" s="7" customFormat="1">
      <c r="A11694" s="7" t="s">
        <v>49</v>
      </c>
      <c r="C11694" s="144" t="s">
        <v>1381</v>
      </c>
      <c r="D11694" s="145">
        <v>0</v>
      </c>
      <c r="E11694" s="147">
        <v>43906</v>
      </c>
    </row>
    <row r="11695" spans="1:5" s="7" customFormat="1">
      <c r="A11695" s="7" t="s">
        <v>49</v>
      </c>
      <c r="C11695" s="144" t="s">
        <v>1384</v>
      </c>
      <c r="D11695" s="145">
        <v>48</v>
      </c>
      <c r="E11695" s="147">
        <v>43906</v>
      </c>
    </row>
    <row r="11696" spans="1:5" s="7" customFormat="1">
      <c r="A11696" s="7" t="s">
        <v>49</v>
      </c>
      <c r="C11696" s="144" t="s">
        <v>1280</v>
      </c>
      <c r="D11696" s="145">
        <v>0</v>
      </c>
      <c r="E11696" s="147">
        <v>43906</v>
      </c>
    </row>
    <row r="11697" spans="1:5" s="7" customFormat="1">
      <c r="A11697" s="7" t="s">
        <v>49</v>
      </c>
      <c r="C11697" s="144" t="s">
        <v>5874</v>
      </c>
      <c r="D11697" s="145">
        <v>0</v>
      </c>
      <c r="E11697" s="147">
        <v>43906</v>
      </c>
    </row>
    <row r="11698" spans="1:5" s="7" customFormat="1">
      <c r="A11698" s="7" t="s">
        <v>49</v>
      </c>
      <c r="C11698" s="144" t="s">
        <v>1284</v>
      </c>
      <c r="D11698" s="145">
        <v>0</v>
      </c>
      <c r="E11698" s="147">
        <v>43906</v>
      </c>
    </row>
    <row r="11699" spans="1:5" s="7" customFormat="1">
      <c r="A11699" s="7" t="s">
        <v>49</v>
      </c>
      <c r="C11699" s="144" t="s">
        <v>1287</v>
      </c>
      <c r="D11699" s="145">
        <v>0</v>
      </c>
      <c r="E11699" s="147">
        <v>43906</v>
      </c>
    </row>
    <row r="11700" spans="1:5" s="7" customFormat="1">
      <c r="A11700" s="7" t="s">
        <v>49</v>
      </c>
      <c r="C11700" s="144" t="s">
        <v>5760</v>
      </c>
      <c r="D11700" s="145">
        <v>0</v>
      </c>
      <c r="E11700" s="147">
        <v>43906</v>
      </c>
    </row>
    <row r="11701" spans="1:5" s="7" customFormat="1">
      <c r="A11701" s="7" t="s">
        <v>49</v>
      </c>
      <c r="C11701" s="144" t="s">
        <v>5764</v>
      </c>
      <c r="D11701" s="145">
        <v>0</v>
      </c>
      <c r="E11701" s="147">
        <v>43906</v>
      </c>
    </row>
    <row r="11702" spans="1:5" s="7" customFormat="1">
      <c r="A11702" s="7" t="s">
        <v>49</v>
      </c>
      <c r="C11702" s="144" t="s">
        <v>5767</v>
      </c>
      <c r="D11702" s="145">
        <v>0</v>
      </c>
      <c r="E11702" s="147">
        <v>43906</v>
      </c>
    </row>
    <row r="11703" spans="1:5" s="7" customFormat="1">
      <c r="A11703" s="7" t="s">
        <v>49</v>
      </c>
      <c r="C11703" s="144" t="s">
        <v>5769</v>
      </c>
      <c r="D11703" s="145">
        <v>0</v>
      </c>
      <c r="E11703" s="147">
        <v>43906</v>
      </c>
    </row>
    <row r="11704" spans="1:5" s="7" customFormat="1">
      <c r="A11704" s="7" t="s">
        <v>49</v>
      </c>
      <c r="C11704" s="144" t="s">
        <v>5771</v>
      </c>
      <c r="D11704" s="145">
        <v>0</v>
      </c>
      <c r="E11704" s="147">
        <v>43906</v>
      </c>
    </row>
    <row r="11705" spans="1:5" s="7" customFormat="1">
      <c r="A11705" s="7" t="s">
        <v>49</v>
      </c>
      <c r="C11705" s="144" t="s">
        <v>1387</v>
      </c>
      <c r="D11705" s="145">
        <v>89</v>
      </c>
      <c r="E11705" s="147">
        <v>43906</v>
      </c>
    </row>
    <row r="11706" spans="1:5" s="7" customFormat="1">
      <c r="A11706" s="7" t="s">
        <v>49</v>
      </c>
      <c r="C11706" s="144" t="s">
        <v>1339</v>
      </c>
      <c r="D11706" s="145">
        <v>31</v>
      </c>
      <c r="E11706" s="147">
        <v>43906</v>
      </c>
    </row>
    <row r="11707" spans="1:5" s="7" customFormat="1">
      <c r="A11707" s="7" t="s">
        <v>49</v>
      </c>
      <c r="C11707" s="144" t="s">
        <v>1342</v>
      </c>
      <c r="D11707" s="145">
        <v>24</v>
      </c>
      <c r="E11707" s="147">
        <v>43906</v>
      </c>
    </row>
    <row r="11708" spans="1:5" s="7" customFormat="1">
      <c r="A11708" s="7" t="s">
        <v>49</v>
      </c>
      <c r="C11708" s="144" t="s">
        <v>1345</v>
      </c>
      <c r="D11708" s="145">
        <v>0</v>
      </c>
      <c r="E11708" s="147">
        <v>43906</v>
      </c>
    </row>
    <row r="11709" spans="1:5" s="7" customFormat="1">
      <c r="A11709" s="7" t="s">
        <v>49</v>
      </c>
      <c r="C11709" s="144" t="s">
        <v>1348</v>
      </c>
      <c r="D11709" s="145">
        <v>1</v>
      </c>
      <c r="E11709" s="147">
        <v>43906</v>
      </c>
    </row>
    <row r="11710" spans="1:5" s="7" customFormat="1">
      <c r="A11710" s="7" t="s">
        <v>49</v>
      </c>
      <c r="C11710" s="144" t="s">
        <v>1351</v>
      </c>
      <c r="D11710" s="145">
        <v>0</v>
      </c>
      <c r="E11710" s="147">
        <v>43906</v>
      </c>
    </row>
    <row r="11711" spans="1:5" s="7" customFormat="1">
      <c r="A11711" s="7" t="s">
        <v>49</v>
      </c>
      <c r="C11711" s="144" t="s">
        <v>1354</v>
      </c>
      <c r="D11711" s="145">
        <v>11</v>
      </c>
      <c r="E11711" s="147">
        <v>43906</v>
      </c>
    </row>
    <row r="11712" spans="1:5" s="7" customFormat="1">
      <c r="A11712" s="7" t="s">
        <v>49</v>
      </c>
      <c r="C11712" s="144" t="s">
        <v>3745</v>
      </c>
      <c r="D11712" s="145">
        <v>22</v>
      </c>
      <c r="E11712" s="147">
        <v>43906</v>
      </c>
    </row>
    <row r="11713" spans="1:5" s="7" customFormat="1">
      <c r="A11713" s="7" t="s">
        <v>49</v>
      </c>
      <c r="C11713" s="144" t="s">
        <v>1290</v>
      </c>
      <c r="D11713" s="145">
        <v>41</v>
      </c>
      <c r="E11713" s="147">
        <v>43906</v>
      </c>
    </row>
    <row r="11714" spans="1:5" s="7" customFormat="1">
      <c r="A11714" s="7" t="s">
        <v>49</v>
      </c>
      <c r="C11714" s="144" t="s">
        <v>5363</v>
      </c>
      <c r="D11714" s="145">
        <v>0</v>
      </c>
      <c r="E11714" s="147">
        <v>43906</v>
      </c>
    </row>
    <row r="11715" spans="1:5" s="7" customFormat="1">
      <c r="A11715" s="7" t="s">
        <v>49</v>
      </c>
      <c r="C11715" s="144" t="s">
        <v>5569</v>
      </c>
      <c r="D11715" s="145">
        <v>0</v>
      </c>
      <c r="E11715" s="147">
        <v>43906</v>
      </c>
    </row>
    <row r="11716" spans="1:5" s="7" customFormat="1">
      <c r="A11716" s="7" t="s">
        <v>49</v>
      </c>
      <c r="C11716" s="144" t="s">
        <v>5572</v>
      </c>
      <c r="D11716" s="145">
        <v>0</v>
      </c>
      <c r="E11716" s="147">
        <v>43906</v>
      </c>
    </row>
    <row r="11717" spans="1:5" s="7" customFormat="1">
      <c r="A11717" s="7" t="s">
        <v>49</v>
      </c>
      <c r="C11717" s="144" t="s">
        <v>5574</v>
      </c>
      <c r="D11717" s="145">
        <v>0</v>
      </c>
      <c r="E11717" s="147">
        <v>43906</v>
      </c>
    </row>
    <row r="11718" spans="1:5" s="7" customFormat="1">
      <c r="A11718" s="7" t="s">
        <v>49</v>
      </c>
      <c r="C11718" s="144" t="s">
        <v>9179</v>
      </c>
      <c r="D11718" s="145">
        <v>0</v>
      </c>
      <c r="E11718" s="147">
        <v>43906</v>
      </c>
    </row>
    <row r="11719" spans="1:5" s="7" customFormat="1">
      <c r="A11719" s="7" t="s">
        <v>49</v>
      </c>
      <c r="C11719" s="144" t="s">
        <v>970</v>
      </c>
      <c r="D11719" s="145">
        <v>0</v>
      </c>
      <c r="E11719" s="147">
        <v>43906</v>
      </c>
    </row>
    <row r="11720" spans="1:5" s="7" customFormat="1">
      <c r="A11720" s="7" t="s">
        <v>49</v>
      </c>
      <c r="C11720" s="144" t="s">
        <v>973</v>
      </c>
      <c r="D11720" s="145">
        <v>6</v>
      </c>
      <c r="E11720" s="147">
        <v>43906</v>
      </c>
    </row>
    <row r="11721" spans="1:5" s="7" customFormat="1">
      <c r="A11721" s="7" t="s">
        <v>49</v>
      </c>
      <c r="C11721" s="144" t="s">
        <v>976</v>
      </c>
      <c r="D11721" s="145">
        <v>0</v>
      </c>
      <c r="E11721" s="147">
        <v>43906</v>
      </c>
    </row>
    <row r="11722" spans="1:5" s="7" customFormat="1">
      <c r="A11722" s="7" t="s">
        <v>49</v>
      </c>
      <c r="C11722" s="144" t="s">
        <v>3706</v>
      </c>
      <c r="D11722" s="145">
        <v>232</v>
      </c>
      <c r="E11722" s="147">
        <v>43906</v>
      </c>
    </row>
    <row r="11723" spans="1:5" s="7" customFormat="1">
      <c r="A11723" s="7" t="s">
        <v>49</v>
      </c>
      <c r="C11723" s="144" t="s">
        <v>979</v>
      </c>
      <c r="D11723" s="145">
        <v>63</v>
      </c>
      <c r="E11723" s="147">
        <v>43906</v>
      </c>
    </row>
    <row r="11724" spans="1:5" s="7" customFormat="1">
      <c r="A11724" s="7" t="s">
        <v>49</v>
      </c>
      <c r="C11724" s="144" t="s">
        <v>983</v>
      </c>
      <c r="D11724" s="145">
        <v>66</v>
      </c>
      <c r="E11724" s="147">
        <v>43906</v>
      </c>
    </row>
    <row r="11725" spans="1:5" s="7" customFormat="1">
      <c r="A11725" s="7" t="s">
        <v>49</v>
      </c>
      <c r="C11725" s="144" t="s">
        <v>986</v>
      </c>
      <c r="D11725" s="145">
        <v>126</v>
      </c>
      <c r="E11725" s="147">
        <v>43906</v>
      </c>
    </row>
    <row r="11726" spans="1:5" s="7" customFormat="1">
      <c r="A11726" s="7" t="s">
        <v>49</v>
      </c>
      <c r="C11726" s="144" t="s">
        <v>724</v>
      </c>
      <c r="D11726" s="145">
        <v>0</v>
      </c>
      <c r="E11726" s="147">
        <v>43906</v>
      </c>
    </row>
    <row r="11727" spans="1:5" s="7" customFormat="1">
      <c r="A11727" s="7" t="s">
        <v>49</v>
      </c>
      <c r="C11727" s="144" t="s">
        <v>5777</v>
      </c>
      <c r="D11727" s="145">
        <v>0</v>
      </c>
      <c r="E11727" s="147">
        <v>43906</v>
      </c>
    </row>
    <row r="11728" spans="1:5" s="7" customFormat="1">
      <c r="A11728" s="7" t="s">
        <v>49</v>
      </c>
      <c r="C11728" s="144" t="s">
        <v>5779</v>
      </c>
      <c r="D11728" s="145">
        <v>0</v>
      </c>
      <c r="E11728" s="147">
        <v>43906</v>
      </c>
    </row>
    <row r="11729" spans="1:5" s="7" customFormat="1">
      <c r="A11729" s="7" t="s">
        <v>49</v>
      </c>
      <c r="C11729" s="144" t="s">
        <v>989</v>
      </c>
      <c r="D11729" s="145">
        <v>112</v>
      </c>
      <c r="E11729" s="147">
        <v>43906</v>
      </c>
    </row>
    <row r="11730" spans="1:5" s="7" customFormat="1">
      <c r="A11730" s="7" t="s">
        <v>49</v>
      </c>
      <c r="C11730" s="144" t="s">
        <v>1293</v>
      </c>
      <c r="D11730" s="145">
        <v>47</v>
      </c>
      <c r="E11730" s="147">
        <v>43906</v>
      </c>
    </row>
    <row r="11731" spans="1:5" s="7" customFormat="1">
      <c r="A11731" s="7" t="s">
        <v>49</v>
      </c>
      <c r="C11731" s="144" t="s">
        <v>3746</v>
      </c>
      <c r="D11731" s="145">
        <v>47</v>
      </c>
      <c r="E11731" s="147">
        <v>43906</v>
      </c>
    </row>
    <row r="11732" spans="1:5" s="7" customFormat="1">
      <c r="A11732" s="7" t="s">
        <v>49</v>
      </c>
      <c r="C11732" s="144" t="s">
        <v>1298</v>
      </c>
      <c r="D11732" s="145">
        <v>106</v>
      </c>
      <c r="E11732" s="147">
        <v>43906</v>
      </c>
    </row>
    <row r="11733" spans="1:5" s="7" customFormat="1">
      <c r="A11733" s="7" t="s">
        <v>49</v>
      </c>
      <c r="C11733" s="144" t="s">
        <v>1302</v>
      </c>
      <c r="D11733" s="145">
        <v>232</v>
      </c>
      <c r="E11733" s="147">
        <v>43906</v>
      </c>
    </row>
    <row r="11734" spans="1:5" s="7" customFormat="1">
      <c r="A11734" s="7" t="s">
        <v>49</v>
      </c>
      <c r="C11734" s="144" t="s">
        <v>1305</v>
      </c>
      <c r="D11734" s="145">
        <v>29</v>
      </c>
      <c r="E11734" s="147">
        <v>43906</v>
      </c>
    </row>
    <row r="11735" spans="1:5" s="7" customFormat="1">
      <c r="A11735" s="7" t="s">
        <v>49</v>
      </c>
      <c r="C11735" s="144" t="s">
        <v>993</v>
      </c>
      <c r="D11735" s="145">
        <v>0</v>
      </c>
      <c r="E11735" s="147">
        <v>43906</v>
      </c>
    </row>
    <row r="11736" spans="1:5" s="7" customFormat="1">
      <c r="A11736" s="7" t="s">
        <v>49</v>
      </c>
      <c r="C11736" s="144" t="s">
        <v>5592</v>
      </c>
      <c r="D11736" s="145">
        <v>0</v>
      </c>
      <c r="E11736" s="147">
        <v>43906</v>
      </c>
    </row>
    <row r="11737" spans="1:5" s="7" customFormat="1">
      <c r="A11737" s="7" t="s">
        <v>49</v>
      </c>
      <c r="C11737" s="144" t="s">
        <v>1391</v>
      </c>
      <c r="D11737" s="145">
        <v>8</v>
      </c>
      <c r="E11737" s="147">
        <v>43906</v>
      </c>
    </row>
    <row r="11738" spans="1:5" s="7" customFormat="1">
      <c r="A11738" s="7" t="s">
        <v>49</v>
      </c>
      <c r="C11738" s="144" t="s">
        <v>1396</v>
      </c>
      <c r="D11738" s="145">
        <v>10</v>
      </c>
      <c r="E11738" s="147">
        <v>43906</v>
      </c>
    </row>
    <row r="11739" spans="1:5" s="7" customFormat="1">
      <c r="A11739" s="7" t="s">
        <v>49</v>
      </c>
      <c r="C11739" s="144" t="s">
        <v>5884</v>
      </c>
      <c r="D11739" s="145">
        <v>0</v>
      </c>
      <c r="E11739" s="147">
        <v>43906</v>
      </c>
    </row>
    <row r="11740" spans="1:5" s="7" customFormat="1">
      <c r="A11740" s="7" t="s">
        <v>49</v>
      </c>
      <c r="C11740" s="144" t="s">
        <v>5886</v>
      </c>
      <c r="D11740" s="145">
        <v>0</v>
      </c>
      <c r="E11740" s="147">
        <v>43906</v>
      </c>
    </row>
    <row r="11741" spans="1:5" s="7" customFormat="1">
      <c r="A11741" s="7" t="s">
        <v>49</v>
      </c>
      <c r="C11741" s="144" t="s">
        <v>1309</v>
      </c>
      <c r="D11741" s="145">
        <v>17</v>
      </c>
      <c r="E11741" s="147">
        <v>43906</v>
      </c>
    </row>
    <row r="11742" spans="1:5" s="7" customFormat="1">
      <c r="A11742" s="7" t="s">
        <v>49</v>
      </c>
      <c r="C11742" s="144" t="s">
        <v>1312</v>
      </c>
      <c r="D11742" s="145">
        <v>16</v>
      </c>
      <c r="E11742" s="147">
        <v>43906</v>
      </c>
    </row>
    <row r="11743" spans="1:5" s="7" customFormat="1">
      <c r="A11743" s="7" t="s">
        <v>49</v>
      </c>
      <c r="C11743" s="144" t="s">
        <v>6075</v>
      </c>
      <c r="D11743" s="145">
        <v>0</v>
      </c>
      <c r="E11743" s="147">
        <v>43906</v>
      </c>
    </row>
    <row r="11744" spans="1:5" s="7" customFormat="1">
      <c r="A11744" s="7" t="s">
        <v>49</v>
      </c>
      <c r="C11744" s="144" t="s">
        <v>6078</v>
      </c>
      <c r="D11744" s="145">
        <v>0</v>
      </c>
      <c r="E11744" s="147">
        <v>43906</v>
      </c>
    </row>
    <row r="11745" spans="1:5" s="7" customFormat="1">
      <c r="A11745" s="7" t="s">
        <v>49</v>
      </c>
      <c r="C11745" s="144" t="s">
        <v>6081</v>
      </c>
      <c r="D11745" s="145">
        <v>0</v>
      </c>
      <c r="E11745" s="147">
        <v>43906</v>
      </c>
    </row>
    <row r="11746" spans="1:5" s="7" customFormat="1">
      <c r="A11746" s="7" t="s">
        <v>49</v>
      </c>
      <c r="C11746" s="144" t="s">
        <v>6083</v>
      </c>
      <c r="D11746" s="145">
        <v>0</v>
      </c>
      <c r="E11746" s="147">
        <v>43906</v>
      </c>
    </row>
    <row r="11747" spans="1:5" s="7" customFormat="1">
      <c r="A11747" s="7" t="s">
        <v>49</v>
      </c>
      <c r="C11747" s="144" t="s">
        <v>6085</v>
      </c>
      <c r="D11747" s="145">
        <v>0</v>
      </c>
      <c r="E11747" s="147">
        <v>43906</v>
      </c>
    </row>
    <row r="11748" spans="1:5" s="7" customFormat="1">
      <c r="A11748" s="7" t="s">
        <v>49</v>
      </c>
      <c r="C11748" s="144" t="s">
        <v>6087</v>
      </c>
      <c r="D11748" s="145">
        <v>0</v>
      </c>
      <c r="E11748" s="147">
        <v>43906</v>
      </c>
    </row>
    <row r="11749" spans="1:5" s="7" customFormat="1">
      <c r="A11749" s="7" t="s">
        <v>49</v>
      </c>
      <c r="C11749" s="144" t="s">
        <v>536</v>
      </c>
      <c r="D11749" s="145">
        <v>30</v>
      </c>
      <c r="E11749" s="147">
        <v>43906</v>
      </c>
    </row>
    <row r="11750" spans="1:5" s="7" customFormat="1">
      <c r="A11750" s="7" t="s">
        <v>49</v>
      </c>
      <c r="C11750" s="144" t="s">
        <v>541</v>
      </c>
      <c r="D11750" s="145">
        <v>42</v>
      </c>
      <c r="E11750" s="147">
        <v>43906</v>
      </c>
    </row>
    <row r="11751" spans="1:5" s="7" customFormat="1">
      <c r="A11751" s="7" t="s">
        <v>49</v>
      </c>
      <c r="C11751" s="144" t="s">
        <v>604</v>
      </c>
      <c r="D11751" s="145">
        <v>0</v>
      </c>
      <c r="E11751" s="147">
        <v>43906</v>
      </c>
    </row>
    <row r="11752" spans="1:5" s="7" customFormat="1">
      <c r="A11752" s="7" t="s">
        <v>49</v>
      </c>
      <c r="C11752" s="144" t="s">
        <v>609</v>
      </c>
      <c r="D11752" s="145">
        <v>0</v>
      </c>
      <c r="E11752" s="147">
        <v>43906</v>
      </c>
    </row>
    <row r="11753" spans="1:5" s="7" customFormat="1">
      <c r="A11753" s="7" t="s">
        <v>49</v>
      </c>
      <c r="C11753" s="144" t="s">
        <v>612</v>
      </c>
      <c r="D11753" s="145">
        <v>0</v>
      </c>
      <c r="E11753" s="147">
        <v>43906</v>
      </c>
    </row>
    <row r="11754" spans="1:5" s="7" customFormat="1">
      <c r="A11754" s="7" t="s">
        <v>49</v>
      </c>
      <c r="C11754" s="144" t="s">
        <v>617</v>
      </c>
      <c r="D11754" s="145">
        <v>0</v>
      </c>
      <c r="E11754" s="147">
        <v>43906</v>
      </c>
    </row>
    <row r="11755" spans="1:5" s="7" customFormat="1">
      <c r="A11755" s="7" t="s">
        <v>49</v>
      </c>
      <c r="C11755" s="144" t="s">
        <v>620</v>
      </c>
      <c r="D11755" s="145">
        <v>0</v>
      </c>
      <c r="E11755" s="147">
        <v>43906</v>
      </c>
    </row>
    <row r="11756" spans="1:5" s="7" customFormat="1">
      <c r="A11756" s="7" t="s">
        <v>49</v>
      </c>
      <c r="C11756" s="144" t="s">
        <v>624</v>
      </c>
      <c r="D11756" s="145">
        <v>37</v>
      </c>
      <c r="E11756" s="147">
        <v>43906</v>
      </c>
    </row>
    <row r="11757" spans="1:5" s="7" customFormat="1">
      <c r="A11757" s="7" t="s">
        <v>49</v>
      </c>
      <c r="C11757" s="144" t="s">
        <v>628</v>
      </c>
      <c r="D11757" s="145">
        <v>21</v>
      </c>
      <c r="E11757" s="147">
        <v>43906</v>
      </c>
    </row>
    <row r="11758" spans="1:5" s="7" customFormat="1">
      <c r="A11758" s="7" t="s">
        <v>49</v>
      </c>
      <c r="C11758" s="144" t="s">
        <v>633</v>
      </c>
      <c r="D11758" s="145">
        <v>0</v>
      </c>
      <c r="E11758" s="147">
        <v>43906</v>
      </c>
    </row>
    <row r="11759" spans="1:5" s="7" customFormat="1">
      <c r="A11759" s="7" t="s">
        <v>49</v>
      </c>
      <c r="C11759" s="144" t="s">
        <v>636</v>
      </c>
      <c r="D11759" s="145">
        <v>0</v>
      </c>
      <c r="E11759" s="147">
        <v>43906</v>
      </c>
    </row>
    <row r="11760" spans="1:5" s="7" customFormat="1">
      <c r="A11760" s="7" t="s">
        <v>49</v>
      </c>
      <c r="C11760" s="144" t="s">
        <v>640</v>
      </c>
      <c r="D11760" s="145">
        <v>0</v>
      </c>
      <c r="E11760" s="147">
        <v>43906</v>
      </c>
    </row>
    <row r="11761" spans="1:5" s="7" customFormat="1">
      <c r="A11761" s="7" t="s">
        <v>49</v>
      </c>
      <c r="C11761" s="144" t="s">
        <v>646</v>
      </c>
      <c r="D11761" s="145">
        <v>0</v>
      </c>
      <c r="E11761" s="147">
        <v>43906</v>
      </c>
    </row>
    <row r="11762" spans="1:5" s="7" customFormat="1">
      <c r="A11762" s="7" t="s">
        <v>49</v>
      </c>
      <c r="C11762" s="144" t="s">
        <v>649</v>
      </c>
      <c r="D11762" s="145">
        <v>26</v>
      </c>
      <c r="E11762" s="147">
        <v>43906</v>
      </c>
    </row>
    <row r="11763" spans="1:5" s="7" customFormat="1">
      <c r="A11763" s="7" t="s">
        <v>49</v>
      </c>
      <c r="C11763" s="144" t="s">
        <v>78</v>
      </c>
      <c r="D11763" s="145">
        <v>11</v>
      </c>
      <c r="E11763" s="147">
        <v>43906</v>
      </c>
    </row>
    <row r="11764" spans="1:5" s="7" customFormat="1">
      <c r="A11764" s="7" t="s">
        <v>49</v>
      </c>
      <c r="C11764" s="144" t="s">
        <v>82</v>
      </c>
      <c r="D11764" s="145">
        <v>92230</v>
      </c>
      <c r="E11764" s="147">
        <v>43906</v>
      </c>
    </row>
    <row r="11765" spans="1:5" s="7" customFormat="1">
      <c r="A11765" s="7" t="s">
        <v>49</v>
      </c>
      <c r="C11765" s="144" t="s">
        <v>112</v>
      </c>
      <c r="D11765" s="145">
        <v>73</v>
      </c>
      <c r="E11765" s="147">
        <v>43906</v>
      </c>
    </row>
    <row r="11766" spans="1:5" s="7" customFormat="1">
      <c r="A11766" s="7" t="s">
        <v>49</v>
      </c>
      <c r="C11766" s="144" t="s">
        <v>4770</v>
      </c>
      <c r="D11766" s="145">
        <v>3</v>
      </c>
      <c r="E11766" s="147">
        <v>43906</v>
      </c>
    </row>
    <row r="11767" spans="1:5" s="7" customFormat="1">
      <c r="A11767" s="7" t="s">
        <v>49</v>
      </c>
      <c r="C11767" s="144" t="s">
        <v>4772</v>
      </c>
      <c r="D11767" s="145">
        <v>11</v>
      </c>
      <c r="E11767" s="147">
        <v>43906</v>
      </c>
    </row>
    <row r="11768" spans="1:5" s="7" customFormat="1">
      <c r="A11768" s="7" t="s">
        <v>49</v>
      </c>
      <c r="C11768" s="144" t="s">
        <v>85</v>
      </c>
      <c r="D11768" s="145">
        <v>5675</v>
      </c>
      <c r="E11768" s="147">
        <v>43906</v>
      </c>
    </row>
    <row r="11769" spans="1:5" s="7" customFormat="1">
      <c r="A11769" s="7" t="s">
        <v>49</v>
      </c>
      <c r="C11769" s="144" t="s">
        <v>88</v>
      </c>
      <c r="D11769" s="145">
        <v>0</v>
      </c>
      <c r="E11769" s="147">
        <v>43906</v>
      </c>
    </row>
    <row r="11770" spans="1:5" s="7" customFormat="1">
      <c r="A11770" s="7" t="s">
        <v>49</v>
      </c>
      <c r="C11770" s="144" t="s">
        <v>91</v>
      </c>
      <c r="D11770" s="145">
        <v>1577</v>
      </c>
      <c r="E11770" s="147">
        <v>43906</v>
      </c>
    </row>
    <row r="11771" spans="1:5" s="7" customFormat="1">
      <c r="A11771" s="7" t="s">
        <v>49</v>
      </c>
      <c r="C11771" s="144" t="s">
        <v>94</v>
      </c>
      <c r="D11771" s="145">
        <v>136</v>
      </c>
      <c r="E11771" s="147">
        <v>43906</v>
      </c>
    </row>
    <row r="11772" spans="1:5" s="7" customFormat="1">
      <c r="A11772" s="7" t="s">
        <v>49</v>
      </c>
      <c r="C11772" s="144" t="s">
        <v>97</v>
      </c>
      <c r="D11772" s="145">
        <v>0</v>
      </c>
      <c r="E11772" s="147">
        <v>43906</v>
      </c>
    </row>
    <row r="11773" spans="1:5" s="7" customFormat="1">
      <c r="A11773" s="7" t="s">
        <v>49</v>
      </c>
      <c r="C11773" s="144" t="s">
        <v>99</v>
      </c>
      <c r="D11773" s="145">
        <v>283</v>
      </c>
      <c r="E11773" s="147">
        <v>43906</v>
      </c>
    </row>
    <row r="11774" spans="1:5" s="7" customFormat="1">
      <c r="A11774" s="7" t="s">
        <v>49</v>
      </c>
      <c r="C11774" s="144" t="s">
        <v>9180</v>
      </c>
      <c r="D11774" s="145">
        <v>0</v>
      </c>
      <c r="E11774" s="147">
        <v>43906</v>
      </c>
    </row>
    <row r="11775" spans="1:5" s="7" customFormat="1">
      <c r="A11775" s="7" t="s">
        <v>49</v>
      </c>
      <c r="C11775" s="144" t="s">
        <v>4970</v>
      </c>
      <c r="D11775" s="145">
        <v>8000</v>
      </c>
      <c r="E11775" s="147">
        <v>43906</v>
      </c>
    </row>
    <row r="11776" spans="1:5" s="7" customFormat="1">
      <c r="A11776" s="7" t="s">
        <v>49</v>
      </c>
      <c r="C11776" s="144" t="s">
        <v>4764</v>
      </c>
      <c r="D11776" s="145">
        <v>6300</v>
      </c>
      <c r="E11776" s="147">
        <v>43906</v>
      </c>
    </row>
    <row r="11777" spans="1:5" s="7" customFormat="1">
      <c r="A11777" s="7" t="s">
        <v>49</v>
      </c>
      <c r="C11777" s="144" t="s">
        <v>102</v>
      </c>
      <c r="D11777" s="145">
        <v>4375</v>
      </c>
      <c r="E11777" s="147">
        <v>43906</v>
      </c>
    </row>
    <row r="11778" spans="1:5" s="7" customFormat="1">
      <c r="A11778" s="7" t="s">
        <v>49</v>
      </c>
      <c r="C11778" s="144" t="s">
        <v>4756</v>
      </c>
      <c r="D11778" s="145">
        <v>1520</v>
      </c>
      <c r="E11778" s="147">
        <v>43906</v>
      </c>
    </row>
    <row r="11779" spans="1:5" s="7" customFormat="1">
      <c r="A11779" s="7" t="s">
        <v>49</v>
      </c>
      <c r="C11779" s="144" t="s">
        <v>106</v>
      </c>
      <c r="D11779" s="145">
        <v>401</v>
      </c>
      <c r="E11779" s="147">
        <v>43906</v>
      </c>
    </row>
    <row r="11780" spans="1:5" s="7" customFormat="1">
      <c r="A11780" s="7" t="s">
        <v>49</v>
      </c>
      <c r="C11780" s="144" t="s">
        <v>4767</v>
      </c>
      <c r="D11780" s="145">
        <v>2200</v>
      </c>
      <c r="E11780" s="147">
        <v>43906</v>
      </c>
    </row>
    <row r="11781" spans="1:5" s="7" customFormat="1">
      <c r="A11781" s="7" t="s">
        <v>49</v>
      </c>
      <c r="C11781" s="144" t="s">
        <v>109</v>
      </c>
      <c r="D11781" s="145">
        <v>0</v>
      </c>
      <c r="E11781" s="147">
        <v>43906</v>
      </c>
    </row>
    <row r="11782" spans="1:5" s="7" customFormat="1">
      <c r="A11782" s="7" t="s">
        <v>49</v>
      </c>
      <c r="C11782" s="144" t="s">
        <v>4974</v>
      </c>
      <c r="D11782" s="145">
        <v>0</v>
      </c>
      <c r="E11782" s="147">
        <v>43906</v>
      </c>
    </row>
    <row r="11783" spans="1:5" s="7" customFormat="1">
      <c r="A11783" s="7" t="s">
        <v>49</v>
      </c>
      <c r="C11783" s="144" t="s">
        <v>349</v>
      </c>
      <c r="D11783" s="145">
        <v>1</v>
      </c>
      <c r="E11783" s="147">
        <v>43906</v>
      </c>
    </row>
    <row r="11784" spans="1:5" s="7" customFormat="1">
      <c r="A11784" s="7" t="s">
        <v>49</v>
      </c>
      <c r="C11784" s="144" t="s">
        <v>351</v>
      </c>
      <c r="D11784" s="145">
        <v>2</v>
      </c>
      <c r="E11784" s="147">
        <v>43906</v>
      </c>
    </row>
    <row r="11785" spans="1:5" s="7" customFormat="1">
      <c r="A11785" s="7" t="s">
        <v>49</v>
      </c>
      <c r="C11785" s="144" t="s">
        <v>354</v>
      </c>
      <c r="D11785" s="145">
        <v>1</v>
      </c>
      <c r="E11785" s="147">
        <v>43906</v>
      </c>
    </row>
    <row r="11786" spans="1:5" s="7" customFormat="1">
      <c r="A11786" s="7" t="s">
        <v>49</v>
      </c>
      <c r="C11786" s="144" t="s">
        <v>357</v>
      </c>
      <c r="D11786" s="145">
        <v>0</v>
      </c>
      <c r="E11786" s="147">
        <v>43906</v>
      </c>
    </row>
    <row r="11787" spans="1:5" s="7" customFormat="1">
      <c r="A11787" s="7" t="s">
        <v>49</v>
      </c>
      <c r="C11787" s="144" t="s">
        <v>360</v>
      </c>
      <c r="D11787" s="145">
        <v>29</v>
      </c>
      <c r="E11787" s="147">
        <v>43906</v>
      </c>
    </row>
    <row r="11788" spans="1:5" s="7" customFormat="1">
      <c r="A11788" s="7" t="s">
        <v>49</v>
      </c>
      <c r="C11788" s="144" t="s">
        <v>4774</v>
      </c>
      <c r="D11788" s="145">
        <v>8</v>
      </c>
      <c r="E11788" s="147">
        <v>43906</v>
      </c>
    </row>
    <row r="11789" spans="1:5" s="7" customFormat="1">
      <c r="A11789" s="7" t="s">
        <v>49</v>
      </c>
      <c r="C11789" s="144" t="s">
        <v>363</v>
      </c>
      <c r="D11789" s="145">
        <v>11</v>
      </c>
      <c r="E11789" s="147">
        <v>43906</v>
      </c>
    </row>
    <row r="11790" spans="1:5" s="7" customFormat="1">
      <c r="A11790" s="7" t="s">
        <v>49</v>
      </c>
      <c r="C11790" s="144" t="s">
        <v>118</v>
      </c>
      <c r="D11790" s="145">
        <v>306</v>
      </c>
      <c r="E11790" s="147">
        <v>43906</v>
      </c>
    </row>
    <row r="11791" spans="1:5" s="7" customFormat="1">
      <c r="A11791" s="7" t="s">
        <v>49</v>
      </c>
      <c r="C11791" s="144" t="s">
        <v>121</v>
      </c>
      <c r="D11791" s="145">
        <v>4044</v>
      </c>
      <c r="E11791" s="147">
        <v>43906</v>
      </c>
    </row>
    <row r="11792" spans="1:5" s="7" customFormat="1">
      <c r="A11792" s="7" t="s">
        <v>49</v>
      </c>
      <c r="C11792" s="144" t="s">
        <v>123</v>
      </c>
      <c r="D11792" s="145">
        <v>292</v>
      </c>
      <c r="E11792" s="147">
        <v>43906</v>
      </c>
    </row>
    <row r="11793" spans="1:5" s="7" customFormat="1">
      <c r="A11793" s="7" t="s">
        <v>49</v>
      </c>
      <c r="C11793" s="144" t="s">
        <v>4777</v>
      </c>
      <c r="D11793" s="145">
        <v>0</v>
      </c>
      <c r="E11793" s="147">
        <v>43906</v>
      </c>
    </row>
    <row r="11794" spans="1:5" s="7" customFormat="1">
      <c r="A11794" s="7" t="s">
        <v>49</v>
      </c>
      <c r="C11794" s="144" t="s">
        <v>368</v>
      </c>
      <c r="D11794" s="145">
        <v>91</v>
      </c>
      <c r="E11794" s="147">
        <v>43906</v>
      </c>
    </row>
    <row r="11795" spans="1:5" s="7" customFormat="1">
      <c r="A11795" s="7" t="s">
        <v>49</v>
      </c>
      <c r="C11795" s="144" t="s">
        <v>4978</v>
      </c>
      <c r="D11795" s="145">
        <v>324</v>
      </c>
      <c r="E11795" s="147">
        <v>43906</v>
      </c>
    </row>
    <row r="11796" spans="1:5" s="7" customFormat="1">
      <c r="A11796" s="7" t="s">
        <v>49</v>
      </c>
      <c r="C11796" s="144" t="s">
        <v>370</v>
      </c>
      <c r="D11796" s="145">
        <v>11</v>
      </c>
      <c r="E11796" s="147">
        <v>43906</v>
      </c>
    </row>
    <row r="11797" spans="1:5" s="7" customFormat="1">
      <c r="A11797" s="7" t="s">
        <v>49</v>
      </c>
      <c r="C11797" s="144" t="s">
        <v>372</v>
      </c>
      <c r="D11797" s="145">
        <v>19</v>
      </c>
      <c r="E11797" s="147">
        <v>43906</v>
      </c>
    </row>
    <row r="11798" spans="1:5" s="7" customFormat="1">
      <c r="A11798" s="7" t="s">
        <v>49</v>
      </c>
      <c r="C11798" s="144" t="s">
        <v>3747</v>
      </c>
      <c r="D11798" s="145">
        <v>221</v>
      </c>
      <c r="E11798" s="147">
        <v>43906</v>
      </c>
    </row>
    <row r="11799" spans="1:5" s="7" customFormat="1">
      <c r="A11799" s="7" t="s">
        <v>49</v>
      </c>
      <c r="C11799" s="144" t="s">
        <v>3748</v>
      </c>
      <c r="D11799" s="145">
        <v>1678</v>
      </c>
      <c r="E11799" s="147">
        <v>43906</v>
      </c>
    </row>
    <row r="11800" spans="1:5" s="7" customFormat="1">
      <c r="A11800" s="7" t="s">
        <v>49</v>
      </c>
      <c r="C11800" s="144" t="s">
        <v>3749</v>
      </c>
      <c r="D11800" s="145">
        <v>400</v>
      </c>
      <c r="E11800" s="147">
        <v>43906</v>
      </c>
    </row>
    <row r="11801" spans="1:5" s="7" customFormat="1">
      <c r="A11801" s="7" t="s">
        <v>49</v>
      </c>
      <c r="C11801" s="144" t="s">
        <v>3750</v>
      </c>
      <c r="D11801" s="145">
        <v>390</v>
      </c>
      <c r="E11801" s="147">
        <v>43906</v>
      </c>
    </row>
    <row r="11802" spans="1:5" s="7" customFormat="1">
      <c r="A11802" s="7" t="s">
        <v>49</v>
      </c>
      <c r="C11802" s="144" t="s">
        <v>3751</v>
      </c>
      <c r="D11802" s="145">
        <v>808</v>
      </c>
      <c r="E11802" s="147">
        <v>43906</v>
      </c>
    </row>
    <row r="11803" spans="1:5" s="7" customFormat="1">
      <c r="A11803" s="7" t="s">
        <v>49</v>
      </c>
      <c r="C11803" s="144" t="s">
        <v>261</v>
      </c>
      <c r="D11803" s="145">
        <v>20791</v>
      </c>
      <c r="E11803" s="147">
        <v>43906</v>
      </c>
    </row>
    <row r="11804" spans="1:5" s="7" customFormat="1">
      <c r="A11804" s="7" t="s">
        <v>49</v>
      </c>
      <c r="C11804" s="144" t="s">
        <v>264</v>
      </c>
      <c r="D11804" s="145">
        <v>12292</v>
      </c>
      <c r="E11804" s="147">
        <v>43906</v>
      </c>
    </row>
    <row r="11805" spans="1:5" s="7" customFormat="1">
      <c r="A11805" s="7" t="s">
        <v>49</v>
      </c>
      <c r="C11805" s="144" t="s">
        <v>267</v>
      </c>
      <c r="D11805" s="145">
        <v>11200</v>
      </c>
      <c r="E11805" s="147">
        <v>43906</v>
      </c>
    </row>
    <row r="11806" spans="1:5" s="7" customFormat="1">
      <c r="A11806" s="7" t="s">
        <v>49</v>
      </c>
      <c r="C11806" s="144" t="s">
        <v>270</v>
      </c>
      <c r="D11806" s="145">
        <v>3463</v>
      </c>
      <c r="E11806" s="147">
        <v>43906</v>
      </c>
    </row>
    <row r="11807" spans="1:5" s="7" customFormat="1">
      <c r="A11807" s="7" t="s">
        <v>49</v>
      </c>
      <c r="C11807" s="144" t="s">
        <v>273</v>
      </c>
      <c r="D11807" s="145">
        <v>7033</v>
      </c>
      <c r="E11807" s="147">
        <v>43906</v>
      </c>
    </row>
    <row r="11808" spans="1:5" s="7" customFormat="1">
      <c r="A11808" s="7" t="s">
        <v>49</v>
      </c>
      <c r="C11808" s="144" t="s">
        <v>276</v>
      </c>
      <c r="D11808" s="145">
        <v>9072</v>
      </c>
      <c r="E11808" s="147">
        <v>43906</v>
      </c>
    </row>
    <row r="11809" spans="1:5" s="7" customFormat="1">
      <c r="A11809" s="7" t="s">
        <v>49</v>
      </c>
      <c r="C11809" s="144" t="s">
        <v>279</v>
      </c>
      <c r="D11809" s="145">
        <v>4288</v>
      </c>
      <c r="E11809" s="147">
        <v>43906</v>
      </c>
    </row>
    <row r="11810" spans="1:5" s="7" customFormat="1">
      <c r="A11810" s="7" t="s">
        <v>49</v>
      </c>
      <c r="C11810" s="144" t="s">
        <v>282</v>
      </c>
      <c r="D11810" s="145">
        <v>5141</v>
      </c>
      <c r="E11810" s="147">
        <v>43906</v>
      </c>
    </row>
    <row r="11811" spans="1:5" s="7" customFormat="1">
      <c r="A11811" s="7" t="s">
        <v>49</v>
      </c>
      <c r="C11811" s="144" t="s">
        <v>285</v>
      </c>
      <c r="D11811" s="145">
        <v>3200</v>
      </c>
      <c r="E11811" s="147">
        <v>43906</v>
      </c>
    </row>
    <row r="11812" spans="1:5" s="7" customFormat="1">
      <c r="A11812" s="7" t="s">
        <v>49</v>
      </c>
      <c r="C11812" s="144" t="s">
        <v>288</v>
      </c>
      <c r="D11812" s="145">
        <v>6838</v>
      </c>
      <c r="E11812" s="147">
        <v>43906</v>
      </c>
    </row>
    <row r="11813" spans="1:5" s="7" customFormat="1">
      <c r="A11813" s="7" t="s">
        <v>49</v>
      </c>
      <c r="C11813" s="144" t="s">
        <v>5039</v>
      </c>
      <c r="D11813" s="145">
        <v>641</v>
      </c>
      <c r="E11813" s="147">
        <v>43906</v>
      </c>
    </row>
    <row r="11814" spans="1:5" s="7" customFormat="1">
      <c r="A11814" s="7" t="s">
        <v>49</v>
      </c>
      <c r="C11814" s="144" t="s">
        <v>291</v>
      </c>
      <c r="D11814" s="145">
        <v>4075</v>
      </c>
      <c r="E11814" s="147">
        <v>43906</v>
      </c>
    </row>
    <row r="11815" spans="1:5" s="7" customFormat="1">
      <c r="A11815" s="7" t="s">
        <v>49</v>
      </c>
      <c r="C11815" s="144" t="s">
        <v>294</v>
      </c>
      <c r="D11815" s="145">
        <v>2016</v>
      </c>
      <c r="E11815" s="147">
        <v>43906</v>
      </c>
    </row>
    <row r="11816" spans="1:5" s="7" customFormat="1">
      <c r="A11816" s="7" t="s">
        <v>49</v>
      </c>
      <c r="C11816" s="144" t="s">
        <v>297</v>
      </c>
      <c r="D11816" s="145">
        <v>10530</v>
      </c>
      <c r="E11816" s="147">
        <v>43906</v>
      </c>
    </row>
    <row r="11817" spans="1:5" s="7" customFormat="1">
      <c r="A11817" s="7" t="s">
        <v>49</v>
      </c>
      <c r="C11817" s="144" t="s">
        <v>300</v>
      </c>
      <c r="D11817" s="145">
        <v>3556</v>
      </c>
      <c r="E11817" s="147">
        <v>43906</v>
      </c>
    </row>
    <row r="11818" spans="1:5" s="7" customFormat="1">
      <c r="A11818" s="7" t="s">
        <v>49</v>
      </c>
      <c r="C11818" s="144" t="s">
        <v>303</v>
      </c>
      <c r="D11818" s="145">
        <v>2811</v>
      </c>
      <c r="E11818" s="147">
        <v>43906</v>
      </c>
    </row>
    <row r="11819" spans="1:5" s="7" customFormat="1">
      <c r="A11819" s="7" t="s">
        <v>49</v>
      </c>
      <c r="C11819" s="144" t="s">
        <v>306</v>
      </c>
      <c r="D11819" s="145">
        <v>507</v>
      </c>
      <c r="E11819" s="147">
        <v>43906</v>
      </c>
    </row>
    <row r="11820" spans="1:5" s="7" customFormat="1">
      <c r="A11820" s="7" t="s">
        <v>49</v>
      </c>
      <c r="C11820" s="144" t="s">
        <v>309</v>
      </c>
      <c r="D11820" s="145">
        <v>3100</v>
      </c>
      <c r="E11820" s="147">
        <v>43906</v>
      </c>
    </row>
    <row r="11821" spans="1:5" s="7" customFormat="1">
      <c r="A11821" s="7" t="s">
        <v>49</v>
      </c>
      <c r="C11821" s="144" t="s">
        <v>312</v>
      </c>
      <c r="D11821" s="145">
        <v>2810</v>
      </c>
      <c r="E11821" s="147">
        <v>43906</v>
      </c>
    </row>
    <row r="11822" spans="1:5" s="7" customFormat="1">
      <c r="A11822" s="7" t="s">
        <v>49</v>
      </c>
      <c r="C11822" s="144" t="s">
        <v>315</v>
      </c>
      <c r="D11822" s="145">
        <v>2850</v>
      </c>
      <c r="E11822" s="147">
        <v>43906</v>
      </c>
    </row>
    <row r="11823" spans="1:5" s="7" customFormat="1">
      <c r="A11823" s="7" t="s">
        <v>49</v>
      </c>
      <c r="C11823" s="144" t="s">
        <v>318</v>
      </c>
      <c r="D11823" s="145">
        <v>12821</v>
      </c>
      <c r="E11823" s="147">
        <v>43906</v>
      </c>
    </row>
    <row r="11824" spans="1:5" s="7" customFormat="1">
      <c r="A11824" s="7" t="s">
        <v>49</v>
      </c>
      <c r="C11824" s="144" t="s">
        <v>321</v>
      </c>
      <c r="D11824" s="145">
        <v>2476</v>
      </c>
      <c r="E11824" s="147">
        <v>43906</v>
      </c>
    </row>
    <row r="11825" spans="1:5" s="7" customFormat="1">
      <c r="A11825" s="7" t="s">
        <v>49</v>
      </c>
      <c r="C11825" s="144" t="s">
        <v>324</v>
      </c>
      <c r="D11825" s="145">
        <v>197</v>
      </c>
      <c r="E11825" s="147">
        <v>43906</v>
      </c>
    </row>
    <row r="11826" spans="1:5" s="7" customFormat="1">
      <c r="A11826" s="7" t="s">
        <v>49</v>
      </c>
      <c r="C11826" s="144" t="s">
        <v>327</v>
      </c>
      <c r="D11826" s="145">
        <v>1249</v>
      </c>
      <c r="E11826" s="147">
        <v>43906</v>
      </c>
    </row>
    <row r="11827" spans="1:5" s="7" customFormat="1">
      <c r="A11827" s="7" t="s">
        <v>49</v>
      </c>
      <c r="C11827" s="144" t="s">
        <v>330</v>
      </c>
      <c r="D11827" s="145">
        <v>11919</v>
      </c>
      <c r="E11827" s="147">
        <v>43906</v>
      </c>
    </row>
    <row r="11828" spans="1:5" s="7" customFormat="1">
      <c r="A11828" s="7" t="s">
        <v>49</v>
      </c>
      <c r="C11828" s="144" t="s">
        <v>333</v>
      </c>
      <c r="D11828" s="145">
        <v>22795</v>
      </c>
      <c r="E11828" s="147">
        <v>43906</v>
      </c>
    </row>
    <row r="11829" spans="1:5" s="7" customFormat="1">
      <c r="A11829" s="7" t="s">
        <v>49</v>
      </c>
      <c r="C11829" s="144" t="s">
        <v>336</v>
      </c>
      <c r="D11829" s="145">
        <v>7810</v>
      </c>
      <c r="E11829" s="147">
        <v>43906</v>
      </c>
    </row>
    <row r="11830" spans="1:5" s="7" customFormat="1">
      <c r="A11830" s="7" t="s">
        <v>49</v>
      </c>
      <c r="C11830" s="144" t="s">
        <v>339</v>
      </c>
      <c r="D11830" s="145">
        <v>14126</v>
      </c>
      <c r="E11830" s="147">
        <v>43906</v>
      </c>
    </row>
    <row r="11831" spans="1:5" s="7" customFormat="1">
      <c r="A11831" s="7" t="s">
        <v>49</v>
      </c>
      <c r="C11831" s="144" t="s">
        <v>342</v>
      </c>
      <c r="D11831" s="145">
        <v>1916</v>
      </c>
      <c r="E11831" s="147">
        <v>43906</v>
      </c>
    </row>
    <row r="11832" spans="1:5" s="7" customFormat="1">
      <c r="A11832" s="7" t="s">
        <v>49</v>
      </c>
      <c r="C11832" s="144" t="s">
        <v>5142</v>
      </c>
      <c r="D11832" s="145">
        <v>0</v>
      </c>
      <c r="E11832" s="147">
        <v>43906</v>
      </c>
    </row>
    <row r="11833" spans="1:5" s="7" customFormat="1">
      <c r="A11833" s="7" t="s">
        <v>49</v>
      </c>
      <c r="C11833" s="144" t="s">
        <v>5144</v>
      </c>
      <c r="D11833" s="145">
        <v>0</v>
      </c>
      <c r="E11833" s="147">
        <v>43906</v>
      </c>
    </row>
    <row r="11834" spans="1:5" s="7" customFormat="1">
      <c r="A11834" s="7" t="s">
        <v>49</v>
      </c>
      <c r="C11834" s="144" t="s">
        <v>4759</v>
      </c>
      <c r="D11834" s="145">
        <v>0</v>
      </c>
      <c r="E11834" s="147">
        <v>43906</v>
      </c>
    </row>
    <row r="11835" spans="1:5" s="7" customFormat="1">
      <c r="A11835" s="7" t="s">
        <v>49</v>
      </c>
      <c r="C11835" s="144" t="s">
        <v>5146</v>
      </c>
      <c r="D11835" s="145">
        <v>0</v>
      </c>
      <c r="E11835" s="147">
        <v>43906</v>
      </c>
    </row>
    <row r="11836" spans="1:5" s="7" customFormat="1">
      <c r="A11836" s="7" t="s">
        <v>49</v>
      </c>
      <c r="C11836" s="144" t="s">
        <v>3398</v>
      </c>
      <c r="D11836" s="145">
        <v>7989</v>
      </c>
      <c r="E11836" s="147">
        <v>43906</v>
      </c>
    </row>
    <row r="11837" spans="1:5" s="7" customFormat="1">
      <c r="A11837" s="7" t="s">
        <v>49</v>
      </c>
      <c r="C11837" s="144" t="s">
        <v>3399</v>
      </c>
      <c r="D11837" s="145">
        <v>12999</v>
      </c>
      <c r="E11837" s="147">
        <v>43906</v>
      </c>
    </row>
    <row r="11838" spans="1:5" s="7" customFormat="1">
      <c r="A11838" s="7" t="s">
        <v>49</v>
      </c>
      <c r="C11838" s="144" t="s">
        <v>3400</v>
      </c>
      <c r="D11838" s="145">
        <v>11983</v>
      </c>
      <c r="E11838" s="147">
        <v>43906</v>
      </c>
    </row>
    <row r="11839" spans="1:5" s="7" customFormat="1">
      <c r="A11839" s="7" t="s">
        <v>49</v>
      </c>
      <c r="C11839" s="144" t="s">
        <v>3401</v>
      </c>
      <c r="D11839" s="145">
        <v>6992</v>
      </c>
      <c r="E11839" s="147">
        <v>43906</v>
      </c>
    </row>
    <row r="11840" spans="1:5" s="7" customFormat="1">
      <c r="A11840" s="7" t="s">
        <v>49</v>
      </c>
      <c r="C11840" s="144" t="s">
        <v>3752</v>
      </c>
      <c r="D11840" s="145">
        <v>3891</v>
      </c>
      <c r="E11840" s="147">
        <v>43906</v>
      </c>
    </row>
    <row r="11841" spans="1:5" s="7" customFormat="1">
      <c r="A11841" s="7" t="s">
        <v>49</v>
      </c>
      <c r="C11841" s="144" t="s">
        <v>3753</v>
      </c>
      <c r="D11841" s="145">
        <v>15380</v>
      </c>
      <c r="E11841" s="147">
        <v>43906</v>
      </c>
    </row>
    <row r="11842" spans="1:5" s="7" customFormat="1">
      <c r="A11842" s="7" t="s">
        <v>49</v>
      </c>
      <c r="C11842" s="144" t="s">
        <v>3754</v>
      </c>
      <c r="D11842" s="145">
        <v>12387</v>
      </c>
      <c r="E11842" s="147">
        <v>43906</v>
      </c>
    </row>
    <row r="11843" spans="1:5" s="7" customFormat="1">
      <c r="A11843" s="7" t="s">
        <v>49</v>
      </c>
      <c r="C11843" s="144" t="s">
        <v>560</v>
      </c>
      <c r="D11843" s="145">
        <v>16039</v>
      </c>
      <c r="E11843" s="147">
        <v>43906</v>
      </c>
    </row>
    <row r="11844" spans="1:5" s="7" customFormat="1">
      <c r="A11844" s="7" t="s">
        <v>49</v>
      </c>
      <c r="C11844" s="144" t="s">
        <v>563</v>
      </c>
      <c r="D11844" s="145">
        <v>6236</v>
      </c>
      <c r="E11844" s="147">
        <v>43906</v>
      </c>
    </row>
    <row r="11845" spans="1:5" s="7" customFormat="1">
      <c r="A11845" s="7" t="s">
        <v>49</v>
      </c>
      <c r="C11845" s="144" t="s">
        <v>566</v>
      </c>
      <c r="D11845" s="145">
        <v>10140</v>
      </c>
      <c r="E11845" s="147">
        <v>43906</v>
      </c>
    </row>
    <row r="11846" spans="1:5" s="7" customFormat="1">
      <c r="A11846" s="7" t="s">
        <v>49</v>
      </c>
      <c r="C11846" s="144" t="s">
        <v>569</v>
      </c>
      <c r="D11846" s="145">
        <v>7388</v>
      </c>
      <c r="E11846" s="147">
        <v>43906</v>
      </c>
    </row>
    <row r="11847" spans="1:5" s="7" customFormat="1">
      <c r="A11847" s="7" t="s">
        <v>49</v>
      </c>
      <c r="C11847" s="144" t="s">
        <v>572</v>
      </c>
      <c r="D11847" s="145">
        <v>19877</v>
      </c>
      <c r="E11847" s="147">
        <v>43906</v>
      </c>
    </row>
    <row r="11848" spans="1:5" s="7" customFormat="1">
      <c r="A11848" s="7" t="s">
        <v>49</v>
      </c>
      <c r="C11848" s="144" t="s">
        <v>575</v>
      </c>
      <c r="D11848" s="145">
        <v>35450</v>
      </c>
      <c r="E11848" s="147">
        <v>43906</v>
      </c>
    </row>
    <row r="11849" spans="1:5" s="7" customFormat="1">
      <c r="A11849" s="7" t="s">
        <v>49</v>
      </c>
      <c r="C11849" s="144" t="s">
        <v>652</v>
      </c>
      <c r="D11849" s="145">
        <v>625</v>
      </c>
      <c r="E11849" s="147">
        <v>43906</v>
      </c>
    </row>
    <row r="11850" spans="1:5" s="7" customFormat="1">
      <c r="A11850" s="7" t="s">
        <v>49</v>
      </c>
      <c r="C11850" s="144" t="s">
        <v>376</v>
      </c>
      <c r="D11850" s="145">
        <v>719</v>
      </c>
      <c r="E11850" s="147">
        <v>43906</v>
      </c>
    </row>
    <row r="11851" spans="1:5" s="7" customFormat="1">
      <c r="A11851" s="7" t="s">
        <v>49</v>
      </c>
      <c r="C11851" s="144" t="s">
        <v>453</v>
      </c>
      <c r="D11851" s="145">
        <v>537</v>
      </c>
      <c r="E11851" s="147">
        <v>43906</v>
      </c>
    </row>
    <row r="11852" spans="1:5" s="7" customFormat="1">
      <c r="A11852" s="7" t="s">
        <v>49</v>
      </c>
      <c r="C11852" s="144" t="s">
        <v>455</v>
      </c>
      <c r="D11852" s="145">
        <v>636</v>
      </c>
      <c r="E11852" s="147">
        <v>43906</v>
      </c>
    </row>
    <row r="11853" spans="1:5" s="7" customFormat="1">
      <c r="A11853" s="7" t="s">
        <v>49</v>
      </c>
      <c r="C11853" s="144" t="s">
        <v>458</v>
      </c>
      <c r="D11853" s="145">
        <v>803</v>
      </c>
      <c r="E11853" s="147">
        <v>43906</v>
      </c>
    </row>
    <row r="11854" spans="1:5" s="7" customFormat="1">
      <c r="A11854" s="7" t="s">
        <v>49</v>
      </c>
      <c r="C11854" s="144" t="s">
        <v>461</v>
      </c>
      <c r="D11854" s="145">
        <v>1656</v>
      </c>
      <c r="E11854" s="147">
        <v>43906</v>
      </c>
    </row>
    <row r="11855" spans="1:5" s="7" customFormat="1">
      <c r="A11855" s="7" t="s">
        <v>49</v>
      </c>
      <c r="C11855" s="144" t="s">
        <v>464</v>
      </c>
      <c r="D11855" s="145">
        <v>603</v>
      </c>
      <c r="E11855" s="147">
        <v>43906</v>
      </c>
    </row>
    <row r="11856" spans="1:5" s="7" customFormat="1">
      <c r="A11856" s="7" t="s">
        <v>49</v>
      </c>
      <c r="C11856" s="144" t="s">
        <v>467</v>
      </c>
      <c r="D11856" s="145">
        <v>691</v>
      </c>
      <c r="E11856" s="147">
        <v>43906</v>
      </c>
    </row>
    <row r="11857" spans="1:5" s="7" customFormat="1">
      <c r="A11857" s="7" t="s">
        <v>49</v>
      </c>
      <c r="C11857" s="144" t="s">
        <v>3755</v>
      </c>
      <c r="D11857" s="145">
        <v>51</v>
      </c>
      <c r="E11857" s="147">
        <v>43906</v>
      </c>
    </row>
    <row r="11858" spans="1:5" s="7" customFormat="1">
      <c r="A11858" s="7" t="s">
        <v>49</v>
      </c>
      <c r="C11858" s="144" t="s">
        <v>3756</v>
      </c>
      <c r="D11858" s="145">
        <v>33</v>
      </c>
      <c r="E11858" s="147">
        <v>43906</v>
      </c>
    </row>
    <row r="11859" spans="1:5" s="7" customFormat="1">
      <c r="A11859" s="7" t="s">
        <v>49</v>
      </c>
      <c r="C11859" s="144" t="s">
        <v>153</v>
      </c>
      <c r="D11859" s="145">
        <v>12</v>
      </c>
      <c r="E11859" s="147">
        <v>43906</v>
      </c>
    </row>
    <row r="11860" spans="1:5" s="7" customFormat="1">
      <c r="A11860" s="7" t="s">
        <v>49</v>
      </c>
      <c r="C11860" s="144" t="s">
        <v>386</v>
      </c>
      <c r="D11860" s="145">
        <v>2304</v>
      </c>
      <c r="E11860" s="147">
        <v>43906</v>
      </c>
    </row>
    <row r="11861" spans="1:5" s="7" customFormat="1">
      <c r="A11861" s="7" t="s">
        <v>49</v>
      </c>
      <c r="C11861" s="144" t="s">
        <v>391</v>
      </c>
      <c r="D11861" s="145">
        <v>3091</v>
      </c>
      <c r="E11861" s="147">
        <v>43906</v>
      </c>
    </row>
    <row r="11862" spans="1:5" s="7" customFormat="1">
      <c r="A11862" s="7" t="s">
        <v>49</v>
      </c>
      <c r="C11862" s="144" t="s">
        <v>394</v>
      </c>
      <c r="D11862" s="145">
        <v>998</v>
      </c>
      <c r="E11862" s="147">
        <v>43906</v>
      </c>
    </row>
    <row r="11863" spans="1:5" s="7" customFormat="1">
      <c r="A11863" s="7" t="s">
        <v>49</v>
      </c>
      <c r="C11863" s="144" t="s">
        <v>397</v>
      </c>
      <c r="D11863" s="145">
        <v>1065</v>
      </c>
      <c r="E11863" s="147">
        <v>43906</v>
      </c>
    </row>
    <row r="11864" spans="1:5" s="7" customFormat="1">
      <c r="A11864" s="7" t="s">
        <v>49</v>
      </c>
      <c r="C11864" s="144" t="s">
        <v>403</v>
      </c>
      <c r="D11864" s="145">
        <v>1248</v>
      </c>
      <c r="E11864" s="147">
        <v>43906</v>
      </c>
    </row>
    <row r="11865" spans="1:5" s="7" customFormat="1">
      <c r="A11865" s="7" t="s">
        <v>49</v>
      </c>
      <c r="C11865" s="144" t="s">
        <v>406</v>
      </c>
      <c r="D11865" s="145">
        <v>455</v>
      </c>
      <c r="E11865" s="147">
        <v>43906</v>
      </c>
    </row>
    <row r="11866" spans="1:5" s="7" customFormat="1">
      <c r="A11866" s="7" t="s">
        <v>49</v>
      </c>
      <c r="C11866" s="144" t="s">
        <v>410</v>
      </c>
      <c r="D11866" s="145">
        <v>1540</v>
      </c>
      <c r="E11866" s="147">
        <v>43906</v>
      </c>
    </row>
    <row r="11867" spans="1:5" s="7" customFormat="1">
      <c r="A11867" s="7" t="s">
        <v>49</v>
      </c>
      <c r="C11867" s="144" t="s">
        <v>413</v>
      </c>
      <c r="D11867" s="145">
        <v>353</v>
      </c>
      <c r="E11867" s="147">
        <v>43906</v>
      </c>
    </row>
    <row r="11868" spans="1:5" s="7" customFormat="1">
      <c r="A11868" s="7" t="s">
        <v>49</v>
      </c>
      <c r="C11868" s="144" t="s">
        <v>416</v>
      </c>
      <c r="D11868" s="145">
        <v>529</v>
      </c>
      <c r="E11868" s="147">
        <v>43906</v>
      </c>
    </row>
    <row r="11869" spans="1:5" s="7" customFormat="1">
      <c r="A11869" s="7" t="s">
        <v>49</v>
      </c>
      <c r="C11869" s="144" t="s">
        <v>420</v>
      </c>
      <c r="D11869" s="145">
        <v>1025</v>
      </c>
      <c r="E11869" s="147">
        <v>43906</v>
      </c>
    </row>
    <row r="11870" spans="1:5" s="7" customFormat="1">
      <c r="A11870" s="7" t="s">
        <v>49</v>
      </c>
      <c r="C11870" s="144" t="s">
        <v>424</v>
      </c>
      <c r="D11870" s="145">
        <v>697</v>
      </c>
      <c r="E11870" s="147">
        <v>43906</v>
      </c>
    </row>
    <row r="11871" spans="1:5" s="7" customFormat="1">
      <c r="A11871" s="7" t="s">
        <v>49</v>
      </c>
      <c r="C11871" s="144" t="s">
        <v>5348</v>
      </c>
      <c r="D11871" s="145">
        <v>0</v>
      </c>
      <c r="E11871" s="147">
        <v>43906</v>
      </c>
    </row>
    <row r="11872" spans="1:5" s="7" customFormat="1">
      <c r="A11872" s="7" t="s">
        <v>49</v>
      </c>
      <c r="C11872" s="144" t="s">
        <v>656</v>
      </c>
      <c r="D11872" s="145">
        <v>1848</v>
      </c>
      <c r="E11872" s="147">
        <v>43906</v>
      </c>
    </row>
    <row r="11873" spans="1:5" s="7" customFormat="1">
      <c r="A11873" s="7" t="s">
        <v>49</v>
      </c>
      <c r="C11873" s="144" t="s">
        <v>660</v>
      </c>
      <c r="D11873" s="145">
        <v>880</v>
      </c>
      <c r="E11873" s="147">
        <v>43906</v>
      </c>
    </row>
    <row r="11874" spans="1:5" s="7" customFormat="1">
      <c r="A11874" s="7" t="s">
        <v>49</v>
      </c>
      <c r="C11874" s="144" t="s">
        <v>663</v>
      </c>
      <c r="D11874" s="145">
        <v>2609</v>
      </c>
      <c r="E11874" s="147">
        <v>43906</v>
      </c>
    </row>
    <row r="11875" spans="1:5" s="7" customFormat="1">
      <c r="A11875" s="7" t="s">
        <v>49</v>
      </c>
      <c r="C11875" s="144" t="s">
        <v>666</v>
      </c>
      <c r="D11875" s="145">
        <v>1728</v>
      </c>
      <c r="E11875" s="147">
        <v>43906</v>
      </c>
    </row>
    <row r="11876" spans="1:5" s="7" customFormat="1">
      <c r="A11876" s="7" t="s">
        <v>49</v>
      </c>
      <c r="C11876" s="144" t="s">
        <v>670</v>
      </c>
      <c r="D11876" s="145">
        <v>620</v>
      </c>
      <c r="E11876" s="147">
        <v>43906</v>
      </c>
    </row>
    <row r="11877" spans="1:5" s="7" customFormat="1">
      <c r="A11877" s="7" t="s">
        <v>49</v>
      </c>
      <c r="C11877" s="144" t="s">
        <v>673</v>
      </c>
      <c r="D11877" s="145">
        <v>4465</v>
      </c>
      <c r="E11877" s="147">
        <v>43906</v>
      </c>
    </row>
    <row r="11878" spans="1:5" s="7" customFormat="1">
      <c r="A11878" s="7" t="s">
        <v>49</v>
      </c>
      <c r="C11878" s="144" t="s">
        <v>676</v>
      </c>
      <c r="D11878" s="145">
        <v>669</v>
      </c>
      <c r="E11878" s="147">
        <v>43906</v>
      </c>
    </row>
    <row r="11879" spans="1:5" s="7" customFormat="1">
      <c r="A11879" s="7" t="s">
        <v>49</v>
      </c>
      <c r="C11879" s="144" t="s">
        <v>470</v>
      </c>
      <c r="D11879" s="145">
        <v>485</v>
      </c>
      <c r="E11879" s="147">
        <v>43906</v>
      </c>
    </row>
    <row r="11880" spans="1:5" s="7" customFormat="1">
      <c r="A11880" s="7" t="s">
        <v>49</v>
      </c>
      <c r="C11880" s="144" t="s">
        <v>474</v>
      </c>
      <c r="D11880" s="145">
        <v>653</v>
      </c>
      <c r="E11880" s="147">
        <v>43906</v>
      </c>
    </row>
    <row r="11881" spans="1:5" s="7" customFormat="1">
      <c r="A11881" s="7" t="s">
        <v>49</v>
      </c>
      <c r="C11881" s="144" t="s">
        <v>477</v>
      </c>
      <c r="D11881" s="145">
        <v>300</v>
      </c>
      <c r="E11881" s="147">
        <v>43906</v>
      </c>
    </row>
    <row r="11882" spans="1:5" s="7" customFormat="1">
      <c r="A11882" s="7" t="s">
        <v>49</v>
      </c>
      <c r="C11882" s="144" t="s">
        <v>481</v>
      </c>
      <c r="D11882" s="145">
        <v>300</v>
      </c>
      <c r="E11882" s="147">
        <v>43906</v>
      </c>
    </row>
    <row r="11883" spans="1:5" s="7" customFormat="1">
      <c r="A11883" s="7" t="s">
        <v>49</v>
      </c>
      <c r="C11883" s="144" t="s">
        <v>484</v>
      </c>
      <c r="D11883" s="145">
        <v>300</v>
      </c>
      <c r="E11883" s="147">
        <v>43906</v>
      </c>
    </row>
    <row r="11884" spans="1:5" s="7" customFormat="1">
      <c r="A11884" s="7" t="s">
        <v>49</v>
      </c>
      <c r="C11884" s="144" t="s">
        <v>488</v>
      </c>
      <c r="D11884" s="145">
        <v>149</v>
      </c>
      <c r="E11884" s="147">
        <v>43906</v>
      </c>
    </row>
    <row r="11885" spans="1:5" s="7" customFormat="1">
      <c r="A11885" s="7" t="s">
        <v>49</v>
      </c>
      <c r="C11885" s="144" t="s">
        <v>491</v>
      </c>
      <c r="D11885" s="145">
        <v>122</v>
      </c>
      <c r="E11885" s="147">
        <v>43906</v>
      </c>
    </row>
    <row r="11886" spans="1:5" s="7" customFormat="1">
      <c r="A11886" s="7" t="s">
        <v>49</v>
      </c>
      <c r="C11886" s="144" t="s">
        <v>494</v>
      </c>
      <c r="D11886" s="145">
        <v>604</v>
      </c>
      <c r="E11886" s="147">
        <v>43906</v>
      </c>
    </row>
    <row r="11887" spans="1:5" s="7" customFormat="1">
      <c r="A11887" s="7" t="s">
        <v>49</v>
      </c>
      <c r="C11887" s="144" t="s">
        <v>497</v>
      </c>
      <c r="D11887" s="145">
        <v>120</v>
      </c>
      <c r="E11887" s="147">
        <v>43906</v>
      </c>
    </row>
    <row r="11888" spans="1:5" s="7" customFormat="1">
      <c r="A11888" s="7" t="s">
        <v>49</v>
      </c>
      <c r="C11888" s="144" t="s">
        <v>500</v>
      </c>
      <c r="D11888" s="145">
        <v>120</v>
      </c>
      <c r="E11888" s="147">
        <v>43906</v>
      </c>
    </row>
    <row r="11889" spans="1:5" s="7" customFormat="1">
      <c r="A11889" s="7" t="s">
        <v>49</v>
      </c>
      <c r="C11889" s="144" t="s">
        <v>679</v>
      </c>
      <c r="D11889" s="145">
        <v>780</v>
      </c>
      <c r="E11889" s="147">
        <v>43906</v>
      </c>
    </row>
    <row r="11890" spans="1:5" s="7" customFormat="1">
      <c r="A11890" s="7" t="s">
        <v>49</v>
      </c>
      <c r="C11890" s="144" t="s">
        <v>503</v>
      </c>
      <c r="D11890" s="145">
        <v>160</v>
      </c>
      <c r="E11890" s="147">
        <v>43906</v>
      </c>
    </row>
    <row r="11891" spans="1:5" s="7" customFormat="1">
      <c r="A11891" s="7" t="s">
        <v>49</v>
      </c>
      <c r="C11891" s="144" t="s">
        <v>507</v>
      </c>
      <c r="D11891" s="145">
        <v>479</v>
      </c>
      <c r="E11891" s="147">
        <v>43906</v>
      </c>
    </row>
    <row r="11892" spans="1:5" s="7" customFormat="1">
      <c r="A11892" s="7" t="s">
        <v>49</v>
      </c>
      <c r="C11892" s="144" t="s">
        <v>509</v>
      </c>
      <c r="D11892" s="145">
        <v>81</v>
      </c>
      <c r="E11892" s="147">
        <v>43906</v>
      </c>
    </row>
    <row r="11893" spans="1:5" s="7" customFormat="1">
      <c r="A11893" s="7" t="s">
        <v>49</v>
      </c>
      <c r="C11893" s="144" t="s">
        <v>3757</v>
      </c>
      <c r="D11893" s="145">
        <v>38</v>
      </c>
      <c r="E11893" s="147">
        <v>43906</v>
      </c>
    </row>
    <row r="11894" spans="1:5" s="7" customFormat="1">
      <c r="A11894" s="7" t="s">
        <v>49</v>
      </c>
      <c r="C11894" s="144" t="s">
        <v>514</v>
      </c>
      <c r="D11894" s="145">
        <v>168</v>
      </c>
      <c r="E11894" s="147">
        <v>43906</v>
      </c>
    </row>
    <row r="11895" spans="1:5" s="7" customFormat="1">
      <c r="A11895" s="7" t="s">
        <v>49</v>
      </c>
      <c r="C11895" s="144" t="s">
        <v>3758</v>
      </c>
      <c r="D11895" s="145">
        <v>44</v>
      </c>
      <c r="E11895" s="147">
        <v>43906</v>
      </c>
    </row>
    <row r="11896" spans="1:5" s="7" customFormat="1">
      <c r="A11896" s="7" t="s">
        <v>49</v>
      </c>
      <c r="C11896" s="144" t="s">
        <v>517</v>
      </c>
      <c r="D11896" s="145">
        <v>59</v>
      </c>
      <c r="E11896" s="147">
        <v>43906</v>
      </c>
    </row>
    <row r="11897" spans="1:5" s="7" customFormat="1">
      <c r="A11897" s="7" t="s">
        <v>49</v>
      </c>
      <c r="C11897" s="144" t="s">
        <v>5353</v>
      </c>
      <c r="D11897" s="145">
        <v>0</v>
      </c>
      <c r="E11897" s="147">
        <v>43906</v>
      </c>
    </row>
    <row r="11898" spans="1:5" s="7" customFormat="1">
      <c r="A11898" s="7" t="s">
        <v>49</v>
      </c>
      <c r="C11898" s="144" t="s">
        <v>526</v>
      </c>
      <c r="D11898" s="145">
        <v>150</v>
      </c>
      <c r="E11898" s="147">
        <v>43906</v>
      </c>
    </row>
    <row r="11899" spans="1:5" s="7" customFormat="1">
      <c r="A11899" s="7" t="s">
        <v>49</v>
      </c>
      <c r="C11899" s="144" t="s">
        <v>531</v>
      </c>
      <c r="D11899" s="145">
        <v>47</v>
      </c>
      <c r="E11899" s="147">
        <v>43906</v>
      </c>
    </row>
    <row r="11900" spans="1:5" s="7" customFormat="1">
      <c r="A11900" s="7" t="s">
        <v>49</v>
      </c>
      <c r="C11900" s="144" t="s">
        <v>427</v>
      </c>
      <c r="D11900" s="145">
        <v>121</v>
      </c>
      <c r="E11900" s="147">
        <v>43906</v>
      </c>
    </row>
    <row r="11901" spans="1:5" s="7" customFormat="1">
      <c r="A11901" s="7" t="s">
        <v>49</v>
      </c>
      <c r="C11901" s="144" t="s">
        <v>433</v>
      </c>
      <c r="D11901" s="145">
        <v>283</v>
      </c>
      <c r="E11901" s="147">
        <v>43906</v>
      </c>
    </row>
    <row r="11902" spans="1:5" s="7" customFormat="1">
      <c r="A11902" s="7" t="s">
        <v>49</v>
      </c>
      <c r="C11902" s="144" t="s">
        <v>436</v>
      </c>
      <c r="D11902" s="145">
        <v>252</v>
      </c>
      <c r="E11902" s="147">
        <v>43906</v>
      </c>
    </row>
    <row r="11903" spans="1:5" s="7" customFormat="1">
      <c r="A11903" s="7" t="s">
        <v>49</v>
      </c>
      <c r="C11903" s="144" t="s">
        <v>137</v>
      </c>
      <c r="D11903" s="145">
        <v>381</v>
      </c>
      <c r="E11903" s="147">
        <v>43906</v>
      </c>
    </row>
    <row r="11904" spans="1:5" s="7" customFormat="1">
      <c r="A11904" s="7" t="s">
        <v>49</v>
      </c>
      <c r="C11904" s="144" t="s">
        <v>139</v>
      </c>
      <c r="D11904" s="145">
        <v>1670</v>
      </c>
      <c r="E11904" s="147">
        <v>43906</v>
      </c>
    </row>
    <row r="11905" spans="1:5" s="7" customFormat="1">
      <c r="A11905" s="7" t="s">
        <v>49</v>
      </c>
      <c r="C11905" s="144" t="s">
        <v>142</v>
      </c>
      <c r="D11905" s="145">
        <v>991</v>
      </c>
      <c r="E11905" s="147">
        <v>43906</v>
      </c>
    </row>
    <row r="11906" spans="1:5" s="7" customFormat="1">
      <c r="A11906" s="7" t="s">
        <v>49</v>
      </c>
      <c r="C11906" s="144" t="s">
        <v>4787</v>
      </c>
      <c r="D11906" s="145">
        <v>120</v>
      </c>
      <c r="E11906" s="147">
        <v>43906</v>
      </c>
    </row>
    <row r="11907" spans="1:5" s="7" customFormat="1">
      <c r="A11907" s="7" t="s">
        <v>49</v>
      </c>
      <c r="C11907" s="144" t="s">
        <v>144</v>
      </c>
      <c r="D11907" s="145">
        <v>198</v>
      </c>
      <c r="E11907" s="147">
        <v>43906</v>
      </c>
    </row>
    <row r="11908" spans="1:5" s="7" customFormat="1">
      <c r="A11908" s="7" t="s">
        <v>49</v>
      </c>
      <c r="C11908" s="144" t="s">
        <v>55</v>
      </c>
      <c r="D11908" s="145">
        <v>109</v>
      </c>
      <c r="E11908" s="147">
        <v>43906</v>
      </c>
    </row>
    <row r="11909" spans="1:5" s="7" customFormat="1">
      <c r="A11909" s="7" t="s">
        <v>49</v>
      </c>
      <c r="C11909" s="144" t="s">
        <v>146</v>
      </c>
      <c r="D11909" s="145">
        <v>45</v>
      </c>
      <c r="E11909" s="147">
        <v>43906</v>
      </c>
    </row>
    <row r="11910" spans="1:5" s="7" customFormat="1">
      <c r="A11910" s="7" t="s">
        <v>49</v>
      </c>
      <c r="C11910" s="144" t="s">
        <v>237</v>
      </c>
      <c r="D11910" s="145">
        <v>683</v>
      </c>
      <c r="E11910" s="147">
        <v>43906</v>
      </c>
    </row>
    <row r="11911" spans="1:5" s="7" customFormat="1">
      <c r="A11911" s="7" t="s">
        <v>49</v>
      </c>
      <c r="C11911" s="144" t="s">
        <v>126</v>
      </c>
      <c r="D11911" s="145">
        <v>99</v>
      </c>
      <c r="E11911" s="147">
        <v>43906</v>
      </c>
    </row>
    <row r="11912" spans="1:5" s="7" customFormat="1">
      <c r="A11912" s="7" t="s">
        <v>49</v>
      </c>
      <c r="C11912" s="144" t="s">
        <v>4980</v>
      </c>
      <c r="D11912" s="145">
        <v>0</v>
      </c>
      <c r="E11912" s="147">
        <v>43906</v>
      </c>
    </row>
    <row r="11913" spans="1:5" s="7" customFormat="1">
      <c r="A11913" s="7" t="s">
        <v>49</v>
      </c>
      <c r="C11913" s="144" t="s">
        <v>4779</v>
      </c>
      <c r="D11913" s="145">
        <v>4</v>
      </c>
      <c r="E11913" s="147">
        <v>43906</v>
      </c>
    </row>
    <row r="11914" spans="1:5" s="7" customFormat="1">
      <c r="A11914" s="7" t="s">
        <v>49</v>
      </c>
      <c r="C11914" s="144" t="s">
        <v>128</v>
      </c>
      <c r="D11914" s="145">
        <v>1</v>
      </c>
      <c r="E11914" s="147">
        <v>43906</v>
      </c>
    </row>
    <row r="11915" spans="1:5" s="7" customFormat="1">
      <c r="A11915" s="7" t="s">
        <v>49</v>
      </c>
      <c r="C11915" s="144" t="s">
        <v>4781</v>
      </c>
      <c r="D11915" s="145">
        <v>0</v>
      </c>
      <c r="E11915" s="147">
        <v>43906</v>
      </c>
    </row>
    <row r="11916" spans="1:5" s="7" customFormat="1">
      <c r="A11916" s="7" t="s">
        <v>49</v>
      </c>
      <c r="C11916" s="144" t="s">
        <v>130</v>
      </c>
      <c r="D11916" s="145">
        <v>320</v>
      </c>
      <c r="E11916" s="147">
        <v>43906</v>
      </c>
    </row>
    <row r="11917" spans="1:5" s="7" customFormat="1">
      <c r="A11917" s="7" t="s">
        <v>49</v>
      </c>
      <c r="C11917" s="144" t="s">
        <v>240</v>
      </c>
      <c r="D11917" s="145">
        <v>45</v>
      </c>
      <c r="E11917" s="147">
        <v>43906</v>
      </c>
    </row>
    <row r="11918" spans="1:5" s="7" customFormat="1">
      <c r="A11918" s="7" t="s">
        <v>49</v>
      </c>
      <c r="C11918" s="144" t="s">
        <v>242</v>
      </c>
      <c r="D11918" s="145">
        <v>22</v>
      </c>
      <c r="E11918" s="147">
        <v>43906</v>
      </c>
    </row>
    <row r="11919" spans="1:5" s="7" customFormat="1">
      <c r="A11919" s="7" t="s">
        <v>49</v>
      </c>
      <c r="C11919" s="144" t="s">
        <v>245</v>
      </c>
      <c r="D11919" s="145">
        <v>22</v>
      </c>
      <c r="E11919" s="147">
        <v>43906</v>
      </c>
    </row>
    <row r="11920" spans="1:5" s="7" customFormat="1">
      <c r="A11920" s="7" t="s">
        <v>49</v>
      </c>
      <c r="C11920" s="144" t="s">
        <v>248</v>
      </c>
      <c r="D11920" s="145">
        <v>22</v>
      </c>
      <c r="E11920" s="147">
        <v>43906</v>
      </c>
    </row>
    <row r="11921" spans="1:5" s="7" customFormat="1">
      <c r="A11921" s="7" t="s">
        <v>49</v>
      </c>
      <c r="C11921" s="144" t="s">
        <v>251</v>
      </c>
      <c r="D11921" s="145">
        <v>0</v>
      </c>
      <c r="E11921" s="147">
        <v>43906</v>
      </c>
    </row>
    <row r="11922" spans="1:5" s="7" customFormat="1">
      <c r="A11922" s="7" t="s">
        <v>49</v>
      </c>
      <c r="C11922" s="144" t="s">
        <v>4982</v>
      </c>
      <c r="D11922" s="145">
        <v>192</v>
      </c>
      <c r="E11922" s="147">
        <v>43906</v>
      </c>
    </row>
    <row r="11923" spans="1:5" s="7" customFormat="1">
      <c r="A11923" s="7" t="s">
        <v>49</v>
      </c>
      <c r="C11923" s="144" t="s">
        <v>221</v>
      </c>
      <c r="D11923" s="145">
        <v>652</v>
      </c>
      <c r="E11923" s="147">
        <v>43906</v>
      </c>
    </row>
    <row r="11924" spans="1:5" s="7" customFormat="1">
      <c r="A11924" s="7" t="s">
        <v>49</v>
      </c>
      <c r="C11924" s="144" t="s">
        <v>254</v>
      </c>
      <c r="D11924" s="145">
        <v>70</v>
      </c>
      <c r="E11924" s="147">
        <v>43906</v>
      </c>
    </row>
    <row r="11925" spans="1:5" s="7" customFormat="1">
      <c r="A11925" s="7" t="s">
        <v>49</v>
      </c>
      <c r="C11925" s="144" t="s">
        <v>257</v>
      </c>
      <c r="D11925" s="145">
        <v>69</v>
      </c>
      <c r="E11925" s="147">
        <v>43906</v>
      </c>
    </row>
    <row r="11926" spans="1:5" s="7" customFormat="1">
      <c r="A11926" s="7" t="s">
        <v>49</v>
      </c>
      <c r="C11926" s="144" t="s">
        <v>4984</v>
      </c>
      <c r="D11926" s="145">
        <v>1</v>
      </c>
      <c r="E11926" s="147">
        <v>43906</v>
      </c>
    </row>
    <row r="11927" spans="1:5" s="7" customFormat="1">
      <c r="A11927" s="7" t="s">
        <v>49</v>
      </c>
      <c r="C11927" s="144" t="s">
        <v>224</v>
      </c>
      <c r="D11927" s="145">
        <v>1100</v>
      </c>
      <c r="E11927" s="147">
        <v>43906</v>
      </c>
    </row>
    <row r="11928" spans="1:5" s="7" customFormat="1">
      <c r="A11928" s="7" t="s">
        <v>49</v>
      </c>
      <c r="C11928" s="144" t="s">
        <v>227</v>
      </c>
      <c r="D11928" s="145">
        <v>307</v>
      </c>
      <c r="E11928" s="147">
        <v>43906</v>
      </c>
    </row>
    <row r="11929" spans="1:5" s="7" customFormat="1">
      <c r="A11929" s="7" t="s">
        <v>49</v>
      </c>
      <c r="C11929" s="144" t="s">
        <v>62</v>
      </c>
      <c r="D11929" s="145">
        <v>169</v>
      </c>
      <c r="E11929" s="147">
        <v>43906</v>
      </c>
    </row>
    <row r="11930" spans="1:5" s="7" customFormat="1">
      <c r="A11930" s="7" t="s">
        <v>49</v>
      </c>
      <c r="C11930" s="144" t="s">
        <v>65</v>
      </c>
      <c r="D11930" s="145">
        <v>107</v>
      </c>
      <c r="E11930" s="147">
        <v>43906</v>
      </c>
    </row>
    <row r="11931" spans="1:5" s="7" customFormat="1">
      <c r="A11931" s="7" t="s">
        <v>49</v>
      </c>
      <c r="C11931" s="144" t="s">
        <v>68</v>
      </c>
      <c r="D11931" s="145">
        <v>19</v>
      </c>
      <c r="E11931" s="147">
        <v>43906</v>
      </c>
    </row>
    <row r="11932" spans="1:5" s="7" customFormat="1">
      <c r="A11932" s="7" t="s">
        <v>49</v>
      </c>
      <c r="C11932" s="144" t="s">
        <v>71</v>
      </c>
      <c r="D11932" s="145">
        <v>700</v>
      </c>
      <c r="E11932" s="147">
        <v>43906</v>
      </c>
    </row>
    <row r="11933" spans="1:5" s="7" customFormat="1">
      <c r="A11933" s="7" t="s">
        <v>49</v>
      </c>
      <c r="C11933" s="144" t="s">
        <v>74</v>
      </c>
      <c r="D11933" s="145">
        <v>7088</v>
      </c>
      <c r="E11933" s="147">
        <v>43906</v>
      </c>
    </row>
    <row r="11934" spans="1:5" s="7" customFormat="1">
      <c r="A11934" s="7" t="s">
        <v>49</v>
      </c>
      <c r="C11934" s="144" t="s">
        <v>133</v>
      </c>
      <c r="D11934" s="145">
        <v>20016</v>
      </c>
      <c r="E11934" s="147">
        <v>43906</v>
      </c>
    </row>
    <row r="11935" spans="1:5" s="7" customFormat="1">
      <c r="A11935" s="7" t="s">
        <v>49</v>
      </c>
      <c r="C11935" s="144" t="s">
        <v>230</v>
      </c>
      <c r="D11935" s="145">
        <v>196</v>
      </c>
      <c r="E11935" s="147">
        <v>43906</v>
      </c>
    </row>
    <row r="11936" spans="1:5" s="7" customFormat="1">
      <c r="A11936" s="7" t="s">
        <v>49</v>
      </c>
      <c r="C11936" s="144" t="s">
        <v>4990</v>
      </c>
      <c r="D11936" s="145">
        <v>1787</v>
      </c>
      <c r="E11936" s="147">
        <v>43906</v>
      </c>
    </row>
    <row r="11937" spans="1:5" s="7" customFormat="1">
      <c r="A11937" s="7" t="s">
        <v>49</v>
      </c>
      <c r="C11937" s="144" t="s">
        <v>4992</v>
      </c>
      <c r="D11937" s="145">
        <v>45</v>
      </c>
      <c r="E11937" s="147">
        <v>43906</v>
      </c>
    </row>
    <row r="11938" spans="1:5" s="7" customFormat="1">
      <c r="A11938" s="7" t="s">
        <v>49</v>
      </c>
      <c r="C11938" s="144" t="s">
        <v>157</v>
      </c>
      <c r="D11938" s="145">
        <v>144</v>
      </c>
      <c r="E11938" s="147">
        <v>43906</v>
      </c>
    </row>
    <row r="11939" spans="1:5" s="7" customFormat="1">
      <c r="A11939" s="7" t="s">
        <v>49</v>
      </c>
      <c r="C11939" s="144" t="s">
        <v>233</v>
      </c>
      <c r="D11939" s="145">
        <v>1</v>
      </c>
      <c r="E11939" s="147">
        <v>43906</v>
      </c>
    </row>
    <row r="11940" spans="1:5" s="7" customFormat="1">
      <c r="A11940" s="7" t="s">
        <v>49</v>
      </c>
      <c r="C11940" s="144" t="s">
        <v>2715</v>
      </c>
      <c r="D11940" s="145">
        <v>0</v>
      </c>
      <c r="E11940" s="147">
        <v>43906</v>
      </c>
    </row>
    <row r="11941" spans="1:5" s="7" customFormat="1">
      <c r="A11941" s="7" t="s">
        <v>49</v>
      </c>
      <c r="C11941" s="144" t="s">
        <v>2719</v>
      </c>
      <c r="D11941" s="145">
        <v>1</v>
      </c>
      <c r="E11941" s="147">
        <v>43906</v>
      </c>
    </row>
    <row r="11942" spans="1:5" s="7" customFormat="1">
      <c r="A11942" s="7" t="s">
        <v>49</v>
      </c>
      <c r="C11942" s="144" t="s">
        <v>2722</v>
      </c>
      <c r="D11942" s="145">
        <v>0</v>
      </c>
      <c r="E11942" s="147">
        <v>43906</v>
      </c>
    </row>
    <row r="11943" spans="1:5" s="7" customFormat="1">
      <c r="A11943" s="7" t="s">
        <v>49</v>
      </c>
      <c r="C11943" s="144" t="s">
        <v>2725</v>
      </c>
      <c r="D11943" s="145">
        <v>0</v>
      </c>
      <c r="E11943" s="147">
        <v>43906</v>
      </c>
    </row>
    <row r="11944" spans="1:5" s="7" customFormat="1">
      <c r="A11944" s="7" t="s">
        <v>49</v>
      </c>
      <c r="C11944" s="144" t="s">
        <v>2728</v>
      </c>
      <c r="D11944" s="145">
        <v>0</v>
      </c>
      <c r="E11944" s="147">
        <v>43906</v>
      </c>
    </row>
    <row r="11945" spans="1:5" s="7" customFormat="1">
      <c r="A11945" s="7" t="s">
        <v>49</v>
      </c>
      <c r="C11945" s="144" t="s">
        <v>2731</v>
      </c>
      <c r="D11945" s="145">
        <v>0</v>
      </c>
      <c r="E11945" s="147">
        <v>43906</v>
      </c>
    </row>
    <row r="11946" spans="1:5" s="7" customFormat="1">
      <c r="A11946" s="7" t="s">
        <v>49</v>
      </c>
      <c r="C11946" s="144" t="s">
        <v>7682</v>
      </c>
      <c r="D11946" s="145">
        <v>0</v>
      </c>
      <c r="E11946" s="147">
        <v>43906</v>
      </c>
    </row>
    <row r="11947" spans="1:5" s="7" customFormat="1">
      <c r="A11947" s="7" t="s">
        <v>49</v>
      </c>
      <c r="C11947" s="144" t="s">
        <v>7684</v>
      </c>
      <c r="D11947" s="145">
        <v>0</v>
      </c>
      <c r="E11947" s="147">
        <v>43906</v>
      </c>
    </row>
    <row r="11948" spans="1:5" s="7" customFormat="1">
      <c r="A11948" s="7" t="s">
        <v>49</v>
      </c>
      <c r="C11948" s="144" t="s">
        <v>2734</v>
      </c>
      <c r="D11948" s="145">
        <v>0</v>
      </c>
      <c r="E11948" s="147">
        <v>43906</v>
      </c>
    </row>
    <row r="11949" spans="1:5" s="7" customFormat="1">
      <c r="A11949" s="7" t="s">
        <v>49</v>
      </c>
      <c r="C11949" s="144" t="s">
        <v>7830</v>
      </c>
      <c r="D11949" s="145">
        <v>0</v>
      </c>
      <c r="E11949" s="147">
        <v>43906</v>
      </c>
    </row>
    <row r="11950" spans="1:5" s="7" customFormat="1">
      <c r="A11950" s="7" t="s">
        <v>49</v>
      </c>
      <c r="C11950" s="144" t="s">
        <v>3759</v>
      </c>
      <c r="D11950" s="145">
        <v>37</v>
      </c>
      <c r="E11950" s="147">
        <v>43906</v>
      </c>
    </row>
    <row r="11951" spans="1:5" s="7" customFormat="1">
      <c r="A11951" s="7" t="s">
        <v>49</v>
      </c>
      <c r="C11951" s="144" t="s">
        <v>3760</v>
      </c>
      <c r="D11951" s="145">
        <v>48</v>
      </c>
      <c r="E11951" s="147">
        <v>43906</v>
      </c>
    </row>
    <row r="11952" spans="1:5" s="7" customFormat="1">
      <c r="A11952" s="7" t="s">
        <v>49</v>
      </c>
      <c r="C11952" s="144" t="s">
        <v>3761</v>
      </c>
      <c r="D11952" s="145">
        <v>19</v>
      </c>
      <c r="E11952" s="147">
        <v>43906</v>
      </c>
    </row>
    <row r="11953" spans="1:5" s="7" customFormat="1">
      <c r="A11953" s="7" t="s">
        <v>49</v>
      </c>
      <c r="C11953" s="144" t="s">
        <v>7837</v>
      </c>
      <c r="D11953" s="145">
        <v>4</v>
      </c>
      <c r="E11953" s="147">
        <v>43906</v>
      </c>
    </row>
    <row r="11954" spans="1:5" s="7" customFormat="1">
      <c r="A11954" s="7" t="s">
        <v>49</v>
      </c>
      <c r="C11954" s="144" t="s">
        <v>7840</v>
      </c>
      <c r="D11954" s="145">
        <v>0</v>
      </c>
      <c r="E11954" s="147">
        <v>43906</v>
      </c>
    </row>
    <row r="11955" spans="1:5" s="7" customFormat="1">
      <c r="A11955" s="7" t="s">
        <v>49</v>
      </c>
      <c r="C11955" s="144" t="s">
        <v>7842</v>
      </c>
      <c r="D11955" s="145">
        <v>0</v>
      </c>
      <c r="E11955" s="147">
        <v>43906</v>
      </c>
    </row>
    <row r="11956" spans="1:5" s="7" customFormat="1">
      <c r="A11956" s="7" t="s">
        <v>49</v>
      </c>
      <c r="C11956" s="144" t="s">
        <v>7844</v>
      </c>
      <c r="D11956" s="145">
        <v>0</v>
      </c>
      <c r="E11956" s="147">
        <v>43906</v>
      </c>
    </row>
    <row r="11957" spans="1:5" s="7" customFormat="1">
      <c r="A11957" s="7" t="s">
        <v>49</v>
      </c>
      <c r="C11957" s="144" t="s">
        <v>3762</v>
      </c>
      <c r="D11957" s="145">
        <v>21</v>
      </c>
      <c r="E11957" s="147">
        <v>43906</v>
      </c>
    </row>
    <row r="11958" spans="1:5" s="7" customFormat="1">
      <c r="A11958" s="7" t="s">
        <v>49</v>
      </c>
      <c r="C11958" s="144" t="s">
        <v>7847</v>
      </c>
      <c r="D11958" s="145">
        <v>0</v>
      </c>
      <c r="E11958" s="147">
        <v>43906</v>
      </c>
    </row>
    <row r="11959" spans="1:5" s="7" customFormat="1">
      <c r="A11959" s="7" t="s">
        <v>49</v>
      </c>
      <c r="C11959" s="144" t="s">
        <v>9181</v>
      </c>
      <c r="D11959" s="145">
        <v>0</v>
      </c>
      <c r="E11959" s="147">
        <v>43906</v>
      </c>
    </row>
    <row r="11960" spans="1:5" s="7" customFormat="1">
      <c r="A11960" s="7" t="s">
        <v>49</v>
      </c>
      <c r="C11960" s="144" t="s">
        <v>7849</v>
      </c>
      <c r="D11960" s="145">
        <v>0</v>
      </c>
      <c r="E11960" s="147">
        <v>43906</v>
      </c>
    </row>
    <row r="11961" spans="1:5" s="7" customFormat="1">
      <c r="A11961" s="7" t="s">
        <v>49</v>
      </c>
      <c r="C11961" s="144" t="s">
        <v>2737</v>
      </c>
      <c r="D11961" s="145">
        <v>1794</v>
      </c>
      <c r="E11961" s="147">
        <v>43906</v>
      </c>
    </row>
    <row r="11962" spans="1:5" s="7" customFormat="1">
      <c r="A11962" s="7" t="s">
        <v>49</v>
      </c>
      <c r="C11962" s="144" t="s">
        <v>7851</v>
      </c>
      <c r="D11962" s="145">
        <v>0</v>
      </c>
      <c r="E11962" s="147">
        <v>43906</v>
      </c>
    </row>
    <row r="11963" spans="1:5" s="7" customFormat="1">
      <c r="A11963" s="7" t="s">
        <v>49</v>
      </c>
      <c r="C11963" s="144" t="s">
        <v>2741</v>
      </c>
      <c r="D11963" s="145">
        <v>1726</v>
      </c>
      <c r="E11963" s="147">
        <v>43906</v>
      </c>
    </row>
    <row r="11964" spans="1:5" s="7" customFormat="1">
      <c r="A11964" s="7" t="s">
        <v>49</v>
      </c>
      <c r="C11964" s="144" t="s">
        <v>7854</v>
      </c>
      <c r="D11964" s="145">
        <v>0</v>
      </c>
      <c r="E11964" s="147">
        <v>43906</v>
      </c>
    </row>
    <row r="11965" spans="1:5" s="7" customFormat="1">
      <c r="A11965" s="7" t="s">
        <v>49</v>
      </c>
      <c r="C11965" s="144" t="s">
        <v>2744</v>
      </c>
      <c r="D11965" s="145">
        <v>1777</v>
      </c>
      <c r="E11965" s="147">
        <v>43906</v>
      </c>
    </row>
    <row r="11966" spans="1:5" s="7" customFormat="1">
      <c r="A11966" s="7" t="s">
        <v>49</v>
      </c>
      <c r="C11966" s="144" t="s">
        <v>7856</v>
      </c>
      <c r="D11966" s="145">
        <v>0</v>
      </c>
      <c r="E11966" s="147">
        <v>43906</v>
      </c>
    </row>
    <row r="11967" spans="1:5" s="7" customFormat="1">
      <c r="A11967" s="7" t="s">
        <v>49</v>
      </c>
      <c r="C11967" s="144" t="s">
        <v>2747</v>
      </c>
      <c r="D11967" s="145">
        <v>2602</v>
      </c>
      <c r="E11967" s="147">
        <v>43906</v>
      </c>
    </row>
    <row r="11968" spans="1:5" s="7" customFormat="1">
      <c r="A11968" s="7" t="s">
        <v>49</v>
      </c>
      <c r="C11968" s="144" t="s">
        <v>7858</v>
      </c>
      <c r="D11968" s="145">
        <v>0</v>
      </c>
      <c r="E11968" s="147">
        <v>43906</v>
      </c>
    </row>
    <row r="11969" spans="1:5" s="7" customFormat="1">
      <c r="A11969" s="7" t="s">
        <v>49</v>
      </c>
      <c r="C11969" s="144" t="s">
        <v>2750</v>
      </c>
      <c r="D11969" s="145">
        <v>166</v>
      </c>
      <c r="E11969" s="147">
        <v>43906</v>
      </c>
    </row>
    <row r="11970" spans="1:5" s="7" customFormat="1">
      <c r="A11970" s="7" t="s">
        <v>49</v>
      </c>
      <c r="C11970" s="144" t="s">
        <v>2754</v>
      </c>
      <c r="D11970" s="145">
        <v>379</v>
      </c>
      <c r="E11970" s="147">
        <v>43906</v>
      </c>
    </row>
    <row r="11971" spans="1:5" s="7" customFormat="1">
      <c r="A11971" s="7" t="s">
        <v>49</v>
      </c>
      <c r="C11971" s="144" t="s">
        <v>2757</v>
      </c>
      <c r="D11971" s="145">
        <v>20</v>
      </c>
      <c r="E11971" s="147">
        <v>43906</v>
      </c>
    </row>
    <row r="11972" spans="1:5" s="7" customFormat="1">
      <c r="A11972" s="7" t="s">
        <v>49</v>
      </c>
      <c r="C11972" s="144" t="s">
        <v>2760</v>
      </c>
      <c r="D11972" s="145">
        <v>1</v>
      </c>
      <c r="E11972" s="147">
        <v>43906</v>
      </c>
    </row>
    <row r="11973" spans="1:5" s="7" customFormat="1">
      <c r="A11973" s="7" t="s">
        <v>49</v>
      </c>
      <c r="C11973" s="144" t="s">
        <v>2763</v>
      </c>
      <c r="D11973" s="145">
        <v>151</v>
      </c>
      <c r="E11973" s="147">
        <v>43906</v>
      </c>
    </row>
    <row r="11974" spans="1:5" s="7" customFormat="1">
      <c r="A11974" s="7" t="s">
        <v>49</v>
      </c>
      <c r="C11974" s="144" t="s">
        <v>2766</v>
      </c>
      <c r="D11974" s="145">
        <v>45</v>
      </c>
      <c r="E11974" s="147">
        <v>43906</v>
      </c>
    </row>
    <row r="11975" spans="1:5" s="7" customFormat="1">
      <c r="A11975" s="7" t="s">
        <v>49</v>
      </c>
      <c r="C11975" s="144" t="s">
        <v>3682</v>
      </c>
      <c r="D11975" s="145">
        <v>0</v>
      </c>
      <c r="E11975" s="147">
        <v>43906</v>
      </c>
    </row>
    <row r="11976" spans="1:5" s="7" customFormat="1">
      <c r="A11976" s="7" t="s">
        <v>49</v>
      </c>
      <c r="C11976" s="144" t="s">
        <v>3683</v>
      </c>
      <c r="D11976" s="145">
        <v>0</v>
      </c>
      <c r="E11976" s="147">
        <v>43906</v>
      </c>
    </row>
    <row r="11977" spans="1:5" s="7" customFormat="1">
      <c r="A11977" s="7" t="s">
        <v>49</v>
      </c>
      <c r="C11977" s="144" t="s">
        <v>2769</v>
      </c>
      <c r="D11977" s="145">
        <v>168</v>
      </c>
      <c r="E11977" s="147">
        <v>43906</v>
      </c>
    </row>
    <row r="11978" spans="1:5" s="7" customFormat="1">
      <c r="A11978" s="7" t="s">
        <v>49</v>
      </c>
      <c r="C11978" s="144" t="s">
        <v>2772</v>
      </c>
      <c r="D11978" s="145">
        <v>236</v>
      </c>
      <c r="E11978" s="147">
        <v>43906</v>
      </c>
    </row>
    <row r="11979" spans="1:5" s="7" customFormat="1">
      <c r="A11979" s="7" t="s">
        <v>49</v>
      </c>
      <c r="C11979" s="144" t="s">
        <v>2775</v>
      </c>
      <c r="D11979" s="145">
        <v>74</v>
      </c>
      <c r="E11979" s="147">
        <v>43906</v>
      </c>
    </row>
    <row r="11980" spans="1:5" s="7" customFormat="1">
      <c r="A11980" s="7" t="s">
        <v>49</v>
      </c>
      <c r="C11980" s="144" t="s">
        <v>2778</v>
      </c>
      <c r="D11980" s="145">
        <v>107</v>
      </c>
      <c r="E11980" s="147">
        <v>43906</v>
      </c>
    </row>
    <row r="11981" spans="1:5" s="7" customFormat="1">
      <c r="A11981" s="7" t="s">
        <v>49</v>
      </c>
      <c r="C11981" s="144" t="s">
        <v>7860</v>
      </c>
      <c r="D11981" s="145">
        <v>0</v>
      </c>
      <c r="E11981" s="147">
        <v>43906</v>
      </c>
    </row>
    <row r="11982" spans="1:5" s="7" customFormat="1">
      <c r="A11982" s="7" t="s">
        <v>49</v>
      </c>
      <c r="C11982" s="144" t="s">
        <v>7862</v>
      </c>
      <c r="D11982" s="145">
        <v>0</v>
      </c>
      <c r="E11982" s="147">
        <v>43906</v>
      </c>
    </row>
    <row r="11983" spans="1:5" s="7" customFormat="1">
      <c r="A11983" s="7" t="s">
        <v>49</v>
      </c>
      <c r="C11983" s="144" t="s">
        <v>2708</v>
      </c>
      <c r="D11983" s="145">
        <v>1275</v>
      </c>
      <c r="E11983" s="147">
        <v>43906</v>
      </c>
    </row>
    <row r="11984" spans="1:5" s="7" customFormat="1">
      <c r="A11984" s="7" t="s">
        <v>49</v>
      </c>
      <c r="C11984" s="144" t="s">
        <v>2781</v>
      </c>
      <c r="D11984" s="145">
        <v>2103</v>
      </c>
      <c r="E11984" s="147">
        <v>43906</v>
      </c>
    </row>
    <row r="11985" spans="1:5" s="7" customFormat="1">
      <c r="A11985" s="7" t="s">
        <v>49</v>
      </c>
      <c r="C11985" s="144" t="s">
        <v>2785</v>
      </c>
      <c r="D11985" s="145">
        <v>2280</v>
      </c>
      <c r="E11985" s="147">
        <v>43906</v>
      </c>
    </row>
    <row r="11986" spans="1:5" s="7" customFormat="1">
      <c r="A11986" s="7" t="s">
        <v>49</v>
      </c>
      <c r="C11986" s="144" t="s">
        <v>3763</v>
      </c>
      <c r="D11986" s="145">
        <v>60</v>
      </c>
      <c r="E11986" s="147">
        <v>43906</v>
      </c>
    </row>
    <row r="11987" spans="1:5" s="7" customFormat="1">
      <c r="A11987" s="7" t="s">
        <v>49</v>
      </c>
      <c r="C11987" s="144" t="s">
        <v>2788</v>
      </c>
      <c r="D11987" s="145">
        <v>2625</v>
      </c>
      <c r="E11987" s="147">
        <v>43906</v>
      </c>
    </row>
    <row r="11988" spans="1:5" s="7" customFormat="1">
      <c r="A11988" s="7" t="s">
        <v>49</v>
      </c>
      <c r="C11988" s="144" t="s">
        <v>2791</v>
      </c>
      <c r="D11988" s="145">
        <v>1822</v>
      </c>
      <c r="E11988" s="147">
        <v>43906</v>
      </c>
    </row>
    <row r="11989" spans="1:5" s="7" customFormat="1">
      <c r="A11989" s="7" t="s">
        <v>49</v>
      </c>
      <c r="C11989" s="144" t="s">
        <v>3103</v>
      </c>
      <c r="D11989" s="145">
        <v>154</v>
      </c>
      <c r="E11989" s="147">
        <v>43906</v>
      </c>
    </row>
    <row r="11990" spans="1:5" s="7" customFormat="1">
      <c r="A11990" s="7" t="s">
        <v>49</v>
      </c>
      <c r="C11990" s="144" t="s">
        <v>3107</v>
      </c>
      <c r="D11990" s="145">
        <v>163</v>
      </c>
      <c r="E11990" s="147">
        <v>43906</v>
      </c>
    </row>
    <row r="11991" spans="1:5" s="7" customFormat="1">
      <c r="A11991" s="7" t="s">
        <v>49</v>
      </c>
      <c r="C11991" s="144" t="s">
        <v>3110</v>
      </c>
      <c r="D11991" s="145">
        <v>115</v>
      </c>
      <c r="E11991" s="147">
        <v>43906</v>
      </c>
    </row>
    <row r="11992" spans="1:5" s="7" customFormat="1">
      <c r="A11992" s="7" t="s">
        <v>49</v>
      </c>
      <c r="C11992" s="144" t="s">
        <v>3113</v>
      </c>
      <c r="D11992" s="145">
        <v>199</v>
      </c>
      <c r="E11992" s="147">
        <v>43906</v>
      </c>
    </row>
    <row r="11993" spans="1:5" s="7" customFormat="1">
      <c r="A11993" s="7" t="s">
        <v>49</v>
      </c>
      <c r="C11993" s="144" t="s">
        <v>3116</v>
      </c>
      <c r="D11993" s="145">
        <v>195</v>
      </c>
      <c r="E11993" s="147">
        <v>43906</v>
      </c>
    </row>
    <row r="11994" spans="1:5" s="7" customFormat="1">
      <c r="A11994" s="7" t="s">
        <v>49</v>
      </c>
      <c r="C11994" s="144" t="s">
        <v>3119</v>
      </c>
      <c r="D11994" s="145">
        <v>193</v>
      </c>
      <c r="E11994" s="147">
        <v>43906</v>
      </c>
    </row>
    <row r="11995" spans="1:5" s="7" customFormat="1">
      <c r="A11995" s="7" t="s">
        <v>49</v>
      </c>
      <c r="C11995" s="144" t="s">
        <v>3122</v>
      </c>
      <c r="D11995" s="145">
        <v>121</v>
      </c>
      <c r="E11995" s="147">
        <v>43906</v>
      </c>
    </row>
    <row r="11996" spans="1:5" s="7" customFormat="1">
      <c r="A11996" s="7" t="s">
        <v>49</v>
      </c>
      <c r="C11996" s="144" t="s">
        <v>3125</v>
      </c>
      <c r="D11996" s="145">
        <v>16</v>
      </c>
      <c r="E11996" s="147">
        <v>43906</v>
      </c>
    </row>
    <row r="11997" spans="1:5" s="7" customFormat="1">
      <c r="A11997" s="7" t="s">
        <v>49</v>
      </c>
      <c r="C11997" s="144" t="s">
        <v>3128</v>
      </c>
      <c r="D11997" s="145">
        <v>173</v>
      </c>
      <c r="E11997" s="147">
        <v>43906</v>
      </c>
    </row>
    <row r="11998" spans="1:5" s="7" customFormat="1">
      <c r="A11998" s="7" t="s">
        <v>49</v>
      </c>
      <c r="C11998" s="144" t="s">
        <v>3099</v>
      </c>
      <c r="D11998" s="145">
        <v>76</v>
      </c>
      <c r="E11998" s="147">
        <v>43906</v>
      </c>
    </row>
    <row r="11999" spans="1:5" s="7" customFormat="1">
      <c r="A11999" s="7" t="s">
        <v>49</v>
      </c>
      <c r="C11999" s="144" t="s">
        <v>7865</v>
      </c>
      <c r="D11999" s="145">
        <v>0</v>
      </c>
      <c r="E11999" s="147">
        <v>43906</v>
      </c>
    </row>
    <row r="12000" spans="1:5" s="7" customFormat="1">
      <c r="A12000" s="7" t="s">
        <v>49</v>
      </c>
      <c r="C12000" s="144" t="s">
        <v>3131</v>
      </c>
      <c r="D12000" s="145">
        <v>433</v>
      </c>
      <c r="E12000" s="147">
        <v>43906</v>
      </c>
    </row>
    <row r="12001" spans="1:5" s="7" customFormat="1">
      <c r="A12001" s="7" t="s">
        <v>49</v>
      </c>
      <c r="C12001" s="144" t="s">
        <v>8031</v>
      </c>
      <c r="D12001" s="145">
        <v>0</v>
      </c>
      <c r="E12001" s="147">
        <v>43906</v>
      </c>
    </row>
    <row r="12002" spans="1:5" s="7" customFormat="1">
      <c r="A12002" s="7" t="s">
        <v>49</v>
      </c>
      <c r="C12002" s="144" t="s">
        <v>8033</v>
      </c>
      <c r="D12002" s="145">
        <v>0</v>
      </c>
      <c r="E12002" s="147">
        <v>43906</v>
      </c>
    </row>
    <row r="12003" spans="1:5" s="7" customFormat="1">
      <c r="A12003" s="7" t="s">
        <v>49</v>
      </c>
      <c r="C12003" s="144" t="s">
        <v>8035</v>
      </c>
      <c r="D12003" s="145">
        <v>0</v>
      </c>
      <c r="E12003" s="147">
        <v>43906</v>
      </c>
    </row>
    <row r="12004" spans="1:5" s="7" customFormat="1">
      <c r="A12004" s="7" t="s">
        <v>49</v>
      </c>
      <c r="C12004" s="144" t="s">
        <v>3135</v>
      </c>
      <c r="D12004" s="145">
        <v>4</v>
      </c>
      <c r="E12004" s="147">
        <v>43906</v>
      </c>
    </row>
    <row r="12005" spans="1:5" s="7" customFormat="1">
      <c r="A12005" s="7" t="s">
        <v>49</v>
      </c>
      <c r="C12005" s="144" t="s">
        <v>3138</v>
      </c>
      <c r="D12005" s="145">
        <v>15</v>
      </c>
      <c r="E12005" s="147">
        <v>43906</v>
      </c>
    </row>
    <row r="12006" spans="1:5" s="7" customFormat="1">
      <c r="A12006" s="7" t="s">
        <v>49</v>
      </c>
      <c r="C12006" s="144" t="s">
        <v>7868</v>
      </c>
      <c r="D12006" s="145">
        <v>0</v>
      </c>
      <c r="E12006" s="147">
        <v>43906</v>
      </c>
    </row>
    <row r="12007" spans="1:5" s="7" customFormat="1">
      <c r="A12007" s="7" t="s">
        <v>49</v>
      </c>
      <c r="C12007" s="144" t="s">
        <v>7870</v>
      </c>
      <c r="D12007" s="145">
        <v>0</v>
      </c>
      <c r="E12007" s="147">
        <v>43906</v>
      </c>
    </row>
    <row r="12008" spans="1:5" s="7" customFormat="1">
      <c r="A12008" s="7" t="s">
        <v>49</v>
      </c>
      <c r="C12008" s="144" t="s">
        <v>7872</v>
      </c>
      <c r="D12008" s="145">
        <v>0</v>
      </c>
      <c r="E12008" s="147">
        <v>43906</v>
      </c>
    </row>
    <row r="12009" spans="1:5" s="7" customFormat="1">
      <c r="A12009" s="7" t="s">
        <v>49</v>
      </c>
      <c r="C12009" s="144" t="s">
        <v>7877</v>
      </c>
      <c r="D12009" s="145">
        <v>0</v>
      </c>
      <c r="E12009" s="147">
        <v>43906</v>
      </c>
    </row>
    <row r="12010" spans="1:5" s="7" customFormat="1">
      <c r="A12010" s="7" t="s">
        <v>49</v>
      </c>
      <c r="C12010" s="144" t="s">
        <v>7879</v>
      </c>
      <c r="D12010" s="145">
        <v>0</v>
      </c>
      <c r="E12010" s="147">
        <v>43906</v>
      </c>
    </row>
    <row r="12011" spans="1:5" s="7" customFormat="1">
      <c r="A12011" s="7" t="s">
        <v>49</v>
      </c>
      <c r="C12011" s="144" t="s">
        <v>2794</v>
      </c>
      <c r="D12011" s="145">
        <v>711</v>
      </c>
      <c r="E12011" s="147">
        <v>43906</v>
      </c>
    </row>
    <row r="12012" spans="1:5" s="7" customFormat="1">
      <c r="A12012" s="7" t="s">
        <v>49</v>
      </c>
      <c r="C12012" s="144" t="s">
        <v>7882</v>
      </c>
      <c r="D12012" s="145">
        <v>0</v>
      </c>
      <c r="E12012" s="147">
        <v>43906</v>
      </c>
    </row>
    <row r="12013" spans="1:5" s="7" customFormat="1">
      <c r="A12013" s="7" t="s">
        <v>49</v>
      </c>
      <c r="C12013" s="144" t="s">
        <v>3764</v>
      </c>
      <c r="D12013" s="145">
        <v>2</v>
      </c>
      <c r="E12013" s="147">
        <v>43906</v>
      </c>
    </row>
    <row r="12014" spans="1:5" s="7" customFormat="1">
      <c r="A12014" s="7" t="s">
        <v>49</v>
      </c>
      <c r="C12014" s="144" t="s">
        <v>7885</v>
      </c>
      <c r="D12014" s="145">
        <v>0</v>
      </c>
      <c r="E12014" s="147">
        <v>43906</v>
      </c>
    </row>
    <row r="12015" spans="1:5" s="7" customFormat="1">
      <c r="A12015" s="7" t="s">
        <v>49</v>
      </c>
      <c r="C12015" s="144" t="s">
        <v>7888</v>
      </c>
      <c r="D12015" s="145">
        <v>0</v>
      </c>
      <c r="E12015" s="147">
        <v>43906</v>
      </c>
    </row>
    <row r="12016" spans="1:5" s="7" customFormat="1">
      <c r="A12016" s="7" t="s">
        <v>49</v>
      </c>
      <c r="C12016" s="144" t="s">
        <v>7890</v>
      </c>
      <c r="D12016" s="145">
        <v>0</v>
      </c>
      <c r="E12016" s="147">
        <v>43906</v>
      </c>
    </row>
    <row r="12017" spans="1:5" s="7" customFormat="1">
      <c r="A12017" s="7" t="s">
        <v>49</v>
      </c>
      <c r="C12017" s="144" t="s">
        <v>7892</v>
      </c>
      <c r="D12017" s="145">
        <v>0</v>
      </c>
      <c r="E12017" s="147">
        <v>43906</v>
      </c>
    </row>
    <row r="12018" spans="1:5" s="7" customFormat="1">
      <c r="A12018" s="7" t="s">
        <v>49</v>
      </c>
      <c r="C12018" s="144" t="s">
        <v>7894</v>
      </c>
      <c r="D12018" s="145">
        <v>0</v>
      </c>
      <c r="E12018" s="147">
        <v>43906</v>
      </c>
    </row>
    <row r="12019" spans="1:5" s="7" customFormat="1">
      <c r="A12019" s="7" t="s">
        <v>49</v>
      </c>
      <c r="C12019" s="144" t="s">
        <v>7896</v>
      </c>
      <c r="D12019" s="145">
        <v>0</v>
      </c>
      <c r="E12019" s="147">
        <v>43906</v>
      </c>
    </row>
    <row r="12020" spans="1:5" s="7" customFormat="1">
      <c r="A12020" s="7" t="s">
        <v>49</v>
      </c>
      <c r="C12020" s="144" t="s">
        <v>2798</v>
      </c>
      <c r="D12020" s="145">
        <v>313</v>
      </c>
      <c r="E12020" s="147">
        <v>43906</v>
      </c>
    </row>
    <row r="12021" spans="1:5" s="7" customFormat="1">
      <c r="A12021" s="7" t="s">
        <v>49</v>
      </c>
      <c r="C12021" s="144" t="s">
        <v>2802</v>
      </c>
      <c r="D12021" s="145">
        <v>912</v>
      </c>
      <c r="E12021" s="147">
        <v>43906</v>
      </c>
    </row>
    <row r="12022" spans="1:5" s="7" customFormat="1">
      <c r="A12022" s="7" t="s">
        <v>49</v>
      </c>
      <c r="C12022" s="144" t="s">
        <v>2805</v>
      </c>
      <c r="D12022" s="145">
        <v>849</v>
      </c>
      <c r="E12022" s="147">
        <v>43906</v>
      </c>
    </row>
    <row r="12023" spans="1:5" s="7" customFormat="1">
      <c r="A12023" s="7" t="s">
        <v>49</v>
      </c>
      <c r="C12023" s="144" t="s">
        <v>2808</v>
      </c>
      <c r="D12023" s="145">
        <v>759</v>
      </c>
      <c r="E12023" s="147">
        <v>43906</v>
      </c>
    </row>
    <row r="12024" spans="1:5" s="7" customFormat="1">
      <c r="A12024" s="7" t="s">
        <v>49</v>
      </c>
      <c r="C12024" s="144" t="s">
        <v>2811</v>
      </c>
      <c r="D12024" s="145">
        <v>56</v>
      </c>
      <c r="E12024" s="147">
        <v>43906</v>
      </c>
    </row>
    <row r="12025" spans="1:5" s="7" customFormat="1">
      <c r="A12025" s="7" t="s">
        <v>49</v>
      </c>
      <c r="C12025" s="144" t="s">
        <v>2814</v>
      </c>
      <c r="D12025" s="145">
        <v>587</v>
      </c>
      <c r="E12025" s="147">
        <v>43906</v>
      </c>
    </row>
    <row r="12026" spans="1:5" s="7" customFormat="1">
      <c r="A12026" s="7" t="s">
        <v>49</v>
      </c>
      <c r="C12026" s="144" t="s">
        <v>7898</v>
      </c>
      <c r="D12026" s="145">
        <v>0</v>
      </c>
      <c r="E12026" s="147">
        <v>43906</v>
      </c>
    </row>
    <row r="12027" spans="1:5" s="7" customFormat="1">
      <c r="A12027" s="7" t="s">
        <v>49</v>
      </c>
      <c r="C12027" s="144" t="s">
        <v>3765</v>
      </c>
      <c r="D12027" s="145">
        <v>256</v>
      </c>
      <c r="E12027" s="147">
        <v>43906</v>
      </c>
    </row>
    <row r="12028" spans="1:5" s="7" customFormat="1">
      <c r="A12028" s="7" t="s">
        <v>49</v>
      </c>
      <c r="C12028" s="144" t="s">
        <v>8291</v>
      </c>
      <c r="D12028" s="145">
        <v>0</v>
      </c>
      <c r="E12028" s="147">
        <v>43906</v>
      </c>
    </row>
    <row r="12029" spans="1:5" s="7" customFormat="1">
      <c r="A12029" s="7" t="s">
        <v>49</v>
      </c>
      <c r="C12029" s="144" t="s">
        <v>7901</v>
      </c>
      <c r="D12029" s="145">
        <v>0</v>
      </c>
      <c r="E12029" s="147">
        <v>43906</v>
      </c>
    </row>
    <row r="12030" spans="1:5" s="7" customFormat="1">
      <c r="A12030" s="7" t="s">
        <v>49</v>
      </c>
      <c r="C12030" s="144" t="s">
        <v>7903</v>
      </c>
      <c r="D12030" s="145">
        <v>0</v>
      </c>
      <c r="E12030" s="147">
        <v>43906</v>
      </c>
    </row>
    <row r="12031" spans="1:5" s="7" customFormat="1">
      <c r="A12031" s="7" t="s">
        <v>49</v>
      </c>
      <c r="C12031" s="144" t="s">
        <v>7905</v>
      </c>
      <c r="D12031" s="145">
        <v>0</v>
      </c>
      <c r="E12031" s="147">
        <v>43906</v>
      </c>
    </row>
    <row r="12032" spans="1:5" s="7" customFormat="1">
      <c r="A12032" s="7" t="s">
        <v>49</v>
      </c>
      <c r="C12032" s="144" t="s">
        <v>2817</v>
      </c>
      <c r="D12032" s="145">
        <v>1416</v>
      </c>
      <c r="E12032" s="147">
        <v>43906</v>
      </c>
    </row>
    <row r="12033" spans="1:5" s="7" customFormat="1">
      <c r="A12033" s="7" t="s">
        <v>49</v>
      </c>
      <c r="C12033" s="144" t="s">
        <v>2821</v>
      </c>
      <c r="D12033" s="145">
        <v>609</v>
      </c>
      <c r="E12033" s="147">
        <v>43906</v>
      </c>
    </row>
    <row r="12034" spans="1:5" s="7" customFormat="1">
      <c r="A12034" s="7" t="s">
        <v>49</v>
      </c>
      <c r="C12034" s="144" t="s">
        <v>2824</v>
      </c>
      <c r="D12034" s="145">
        <v>919</v>
      </c>
      <c r="E12034" s="147">
        <v>43906</v>
      </c>
    </row>
    <row r="12035" spans="1:5" s="7" customFormat="1">
      <c r="A12035" s="7" t="s">
        <v>49</v>
      </c>
      <c r="C12035" s="144" t="s">
        <v>2827</v>
      </c>
      <c r="D12035" s="145">
        <v>779</v>
      </c>
      <c r="E12035" s="147">
        <v>43906</v>
      </c>
    </row>
    <row r="12036" spans="1:5" s="7" customFormat="1">
      <c r="A12036" s="7" t="s">
        <v>49</v>
      </c>
      <c r="C12036" s="144" t="s">
        <v>2830</v>
      </c>
      <c r="D12036" s="145">
        <v>742</v>
      </c>
      <c r="E12036" s="147">
        <v>43906</v>
      </c>
    </row>
    <row r="12037" spans="1:5" s="7" customFormat="1">
      <c r="A12037" s="7" t="s">
        <v>49</v>
      </c>
      <c r="C12037" s="144" t="s">
        <v>2833</v>
      </c>
      <c r="D12037" s="145">
        <v>127</v>
      </c>
      <c r="E12037" s="147">
        <v>43906</v>
      </c>
    </row>
    <row r="12038" spans="1:5" s="7" customFormat="1">
      <c r="A12038" s="7" t="s">
        <v>49</v>
      </c>
      <c r="C12038" s="144" t="s">
        <v>2836</v>
      </c>
      <c r="D12038" s="145">
        <v>184</v>
      </c>
      <c r="E12038" s="147">
        <v>43906</v>
      </c>
    </row>
    <row r="12039" spans="1:5" s="7" customFormat="1">
      <c r="A12039" s="7" t="s">
        <v>49</v>
      </c>
      <c r="C12039" s="144" t="s">
        <v>2839</v>
      </c>
      <c r="D12039" s="145">
        <v>168</v>
      </c>
      <c r="E12039" s="147">
        <v>43906</v>
      </c>
    </row>
    <row r="12040" spans="1:5" s="7" customFormat="1">
      <c r="A12040" s="7" t="s">
        <v>49</v>
      </c>
      <c r="C12040" s="144" t="s">
        <v>2842</v>
      </c>
      <c r="D12040" s="145">
        <v>87</v>
      </c>
      <c r="E12040" s="147">
        <v>43906</v>
      </c>
    </row>
    <row r="12041" spans="1:5" s="7" customFormat="1">
      <c r="A12041" s="7" t="s">
        <v>49</v>
      </c>
      <c r="C12041" s="144" t="s">
        <v>2845</v>
      </c>
      <c r="D12041" s="145">
        <v>168</v>
      </c>
      <c r="E12041" s="147">
        <v>43906</v>
      </c>
    </row>
    <row r="12042" spans="1:5" s="7" customFormat="1">
      <c r="A12042" s="7" t="s">
        <v>49</v>
      </c>
      <c r="C12042" s="144" t="s">
        <v>2848</v>
      </c>
      <c r="D12042" s="145">
        <v>169</v>
      </c>
      <c r="E12042" s="147">
        <v>43906</v>
      </c>
    </row>
    <row r="12043" spans="1:5" s="7" customFormat="1">
      <c r="A12043" s="7" t="s">
        <v>49</v>
      </c>
      <c r="C12043" s="144" t="s">
        <v>2851</v>
      </c>
      <c r="D12043" s="145">
        <v>277</v>
      </c>
      <c r="E12043" s="147">
        <v>43906</v>
      </c>
    </row>
    <row r="12044" spans="1:5" s="7" customFormat="1">
      <c r="A12044" s="7" t="s">
        <v>49</v>
      </c>
      <c r="C12044" s="144" t="s">
        <v>2854</v>
      </c>
      <c r="D12044" s="145">
        <v>433</v>
      </c>
      <c r="E12044" s="147">
        <v>43906</v>
      </c>
    </row>
    <row r="12045" spans="1:5" s="7" customFormat="1">
      <c r="A12045" s="7" t="s">
        <v>49</v>
      </c>
      <c r="C12045" s="144" t="s">
        <v>2858</v>
      </c>
      <c r="D12045" s="145">
        <v>47</v>
      </c>
      <c r="E12045" s="147">
        <v>43906</v>
      </c>
    </row>
    <row r="12046" spans="1:5" s="7" customFormat="1">
      <c r="A12046" s="7" t="s">
        <v>49</v>
      </c>
      <c r="C12046" s="144" t="s">
        <v>2861</v>
      </c>
      <c r="D12046" s="145">
        <v>0</v>
      </c>
      <c r="E12046" s="147">
        <v>43906</v>
      </c>
    </row>
    <row r="12047" spans="1:5" s="7" customFormat="1">
      <c r="A12047" s="7" t="s">
        <v>49</v>
      </c>
      <c r="C12047" s="144" t="s">
        <v>2864</v>
      </c>
      <c r="D12047" s="145">
        <v>224</v>
      </c>
      <c r="E12047" s="147">
        <v>43906</v>
      </c>
    </row>
    <row r="12048" spans="1:5" s="7" customFormat="1">
      <c r="A12048" s="7" t="s">
        <v>49</v>
      </c>
      <c r="C12048" s="144" t="s">
        <v>2867</v>
      </c>
      <c r="D12048" s="145">
        <v>21</v>
      </c>
      <c r="E12048" s="147">
        <v>43906</v>
      </c>
    </row>
    <row r="12049" spans="1:5" s="7" customFormat="1">
      <c r="A12049" s="7" t="s">
        <v>49</v>
      </c>
      <c r="C12049" s="144" t="s">
        <v>7911</v>
      </c>
      <c r="D12049" s="145">
        <v>0</v>
      </c>
      <c r="E12049" s="147">
        <v>43906</v>
      </c>
    </row>
    <row r="12050" spans="1:5" s="7" customFormat="1">
      <c r="A12050" s="7" t="s">
        <v>49</v>
      </c>
      <c r="C12050" s="144" t="s">
        <v>7913</v>
      </c>
      <c r="D12050" s="145">
        <v>0</v>
      </c>
      <c r="E12050" s="147">
        <v>43906</v>
      </c>
    </row>
    <row r="12051" spans="1:5" s="7" customFormat="1">
      <c r="A12051" s="7" t="s">
        <v>49</v>
      </c>
      <c r="C12051" s="144" t="s">
        <v>3766</v>
      </c>
      <c r="D12051" s="145">
        <v>48</v>
      </c>
      <c r="E12051" s="147">
        <v>43906</v>
      </c>
    </row>
    <row r="12052" spans="1:5" s="7" customFormat="1">
      <c r="A12052" s="7" t="s">
        <v>49</v>
      </c>
      <c r="C12052" s="144" t="s">
        <v>2712</v>
      </c>
      <c r="D12052" s="145">
        <v>231</v>
      </c>
      <c r="E12052" s="147">
        <v>43906</v>
      </c>
    </row>
    <row r="12053" spans="1:5" s="7" customFormat="1">
      <c r="A12053" s="7" t="s">
        <v>49</v>
      </c>
      <c r="C12053" s="144" t="s">
        <v>7798</v>
      </c>
      <c r="D12053" s="145">
        <v>18</v>
      </c>
      <c r="E12053" s="147">
        <v>43906</v>
      </c>
    </row>
    <row r="12054" spans="1:5" s="7" customFormat="1">
      <c r="A12054" s="7" t="s">
        <v>49</v>
      </c>
      <c r="C12054" s="144" t="s">
        <v>2870</v>
      </c>
      <c r="D12054" s="145">
        <v>134</v>
      </c>
      <c r="E12054" s="147">
        <v>43906</v>
      </c>
    </row>
    <row r="12055" spans="1:5" s="7" customFormat="1">
      <c r="A12055" s="7" t="s">
        <v>49</v>
      </c>
      <c r="C12055" s="144" t="s">
        <v>8037</v>
      </c>
      <c r="D12055" s="145">
        <v>0</v>
      </c>
      <c r="E12055" s="147">
        <v>43906</v>
      </c>
    </row>
    <row r="12056" spans="1:5" s="7" customFormat="1">
      <c r="A12056" s="7" t="s">
        <v>49</v>
      </c>
      <c r="C12056" s="144" t="s">
        <v>3141</v>
      </c>
      <c r="D12056" s="145">
        <v>198</v>
      </c>
      <c r="E12056" s="147">
        <v>43906</v>
      </c>
    </row>
    <row r="12057" spans="1:5" s="7" customFormat="1">
      <c r="A12057" s="7" t="s">
        <v>49</v>
      </c>
      <c r="C12057" s="144" t="s">
        <v>3143</v>
      </c>
      <c r="D12057" s="145">
        <v>936</v>
      </c>
      <c r="E12057" s="147">
        <v>43906</v>
      </c>
    </row>
    <row r="12058" spans="1:5" s="7" customFormat="1">
      <c r="A12058" s="7" t="s">
        <v>49</v>
      </c>
      <c r="C12058" s="144" t="s">
        <v>3145</v>
      </c>
      <c r="D12058" s="145">
        <v>204</v>
      </c>
      <c r="E12058" s="147">
        <v>43906</v>
      </c>
    </row>
    <row r="12059" spans="1:5" s="7" customFormat="1">
      <c r="A12059" s="7" t="s">
        <v>49</v>
      </c>
      <c r="C12059" s="144" t="s">
        <v>2873</v>
      </c>
      <c r="D12059" s="145">
        <v>2567</v>
      </c>
      <c r="E12059" s="147">
        <v>43906</v>
      </c>
    </row>
    <row r="12060" spans="1:5" s="7" customFormat="1">
      <c r="A12060" s="7" t="s">
        <v>49</v>
      </c>
      <c r="C12060" s="144" t="s">
        <v>2877</v>
      </c>
      <c r="D12060" s="145">
        <v>2929</v>
      </c>
      <c r="E12060" s="147">
        <v>43906</v>
      </c>
    </row>
    <row r="12061" spans="1:5" s="7" customFormat="1">
      <c r="A12061" s="7" t="s">
        <v>49</v>
      </c>
      <c r="C12061" s="144" t="s">
        <v>2883</v>
      </c>
      <c r="D12061" s="145">
        <v>2752</v>
      </c>
      <c r="E12061" s="147">
        <v>43906</v>
      </c>
    </row>
    <row r="12062" spans="1:5" s="7" customFormat="1">
      <c r="A12062" s="7" t="s">
        <v>49</v>
      </c>
      <c r="C12062" s="144" t="s">
        <v>3677</v>
      </c>
      <c r="D12062" s="145">
        <v>2998</v>
      </c>
      <c r="E12062" s="147">
        <v>43906</v>
      </c>
    </row>
    <row r="12063" spans="1:5" s="7" customFormat="1">
      <c r="A12063" s="7" t="s">
        <v>49</v>
      </c>
      <c r="C12063" s="144" t="s">
        <v>2886</v>
      </c>
      <c r="D12063" s="145">
        <v>10904</v>
      </c>
      <c r="E12063" s="147">
        <v>43906</v>
      </c>
    </row>
    <row r="12064" spans="1:5" s="7" customFormat="1">
      <c r="A12064" s="7" t="s">
        <v>49</v>
      </c>
      <c r="C12064" s="144" t="s">
        <v>2889</v>
      </c>
      <c r="D12064" s="145">
        <v>2677</v>
      </c>
      <c r="E12064" s="147">
        <v>43906</v>
      </c>
    </row>
    <row r="12065" spans="1:5" s="7" customFormat="1">
      <c r="A12065" s="7" t="s">
        <v>49</v>
      </c>
      <c r="C12065" s="144" t="s">
        <v>997</v>
      </c>
      <c r="D12065" s="145">
        <v>360</v>
      </c>
      <c r="E12065" s="147">
        <v>43906</v>
      </c>
    </row>
    <row r="12066" spans="1:5" s="7" customFormat="1">
      <c r="A12066" s="7" t="s">
        <v>49</v>
      </c>
      <c r="C12066" s="144" t="s">
        <v>1001</v>
      </c>
      <c r="D12066" s="145">
        <v>336</v>
      </c>
      <c r="E12066" s="147">
        <v>43906</v>
      </c>
    </row>
    <row r="12067" spans="1:5" s="7" customFormat="1">
      <c r="A12067" s="7" t="s">
        <v>49</v>
      </c>
      <c r="C12067" s="144" t="s">
        <v>544</v>
      </c>
      <c r="D12067" s="145">
        <v>823</v>
      </c>
      <c r="E12067" s="147">
        <v>43906</v>
      </c>
    </row>
    <row r="12068" spans="1:5" s="7" customFormat="1">
      <c r="A12068" s="7" t="s">
        <v>49</v>
      </c>
      <c r="C12068" s="144" t="s">
        <v>550</v>
      </c>
      <c r="D12068" s="145">
        <v>429</v>
      </c>
      <c r="E12068" s="147">
        <v>43906</v>
      </c>
    </row>
    <row r="12069" spans="1:5" s="7" customFormat="1">
      <c r="A12069" s="7" t="s">
        <v>49</v>
      </c>
      <c r="C12069" s="144" t="s">
        <v>553</v>
      </c>
      <c r="D12069" s="145">
        <v>110</v>
      </c>
      <c r="E12069" s="147">
        <v>43906</v>
      </c>
    </row>
    <row r="12070" spans="1:5" s="7" customFormat="1">
      <c r="A12070" s="7" t="s">
        <v>49</v>
      </c>
      <c r="C12070" s="144" t="s">
        <v>1004</v>
      </c>
      <c r="D12070" s="145">
        <v>273</v>
      </c>
      <c r="E12070" s="147">
        <v>43906</v>
      </c>
    </row>
    <row r="12071" spans="1:5" s="7" customFormat="1">
      <c r="A12071" s="7" t="s">
        <v>49</v>
      </c>
      <c r="C12071" s="144" t="s">
        <v>1008</v>
      </c>
      <c r="D12071" s="145">
        <v>121</v>
      </c>
      <c r="E12071" s="147">
        <v>43906</v>
      </c>
    </row>
    <row r="12072" spans="1:5" s="7" customFormat="1">
      <c r="A12072" s="7" t="s">
        <v>49</v>
      </c>
      <c r="C12072" s="144" t="s">
        <v>1012</v>
      </c>
      <c r="D12072" s="145">
        <v>294</v>
      </c>
      <c r="E12072" s="147">
        <v>43906</v>
      </c>
    </row>
    <row r="12073" spans="1:5" s="7" customFormat="1">
      <c r="A12073" s="7" t="s">
        <v>49</v>
      </c>
      <c r="C12073" s="144" t="s">
        <v>1015</v>
      </c>
      <c r="D12073" s="145">
        <v>362</v>
      </c>
      <c r="E12073" s="147">
        <v>43906</v>
      </c>
    </row>
    <row r="12074" spans="1:5" s="7" customFormat="1">
      <c r="A12074" s="7" t="s">
        <v>49</v>
      </c>
      <c r="C12074" s="144" t="s">
        <v>1314</v>
      </c>
      <c r="D12074" s="145">
        <v>143</v>
      </c>
      <c r="E12074" s="147">
        <v>43906</v>
      </c>
    </row>
    <row r="12075" spans="1:5" s="7" customFormat="1">
      <c r="A12075" s="7" t="s">
        <v>49</v>
      </c>
      <c r="C12075" s="144" t="s">
        <v>1318</v>
      </c>
      <c r="D12075" s="145">
        <v>1</v>
      </c>
      <c r="E12075" s="147">
        <v>43906</v>
      </c>
    </row>
    <row r="12076" spans="1:5" s="7" customFormat="1">
      <c r="A12076" s="7" t="s">
        <v>49</v>
      </c>
      <c r="C12076" s="144" t="s">
        <v>5788</v>
      </c>
      <c r="D12076" s="145">
        <v>0</v>
      </c>
      <c r="E12076" s="147">
        <v>43906</v>
      </c>
    </row>
    <row r="12077" spans="1:5" s="7" customFormat="1">
      <c r="A12077" s="7" t="s">
        <v>49</v>
      </c>
      <c r="C12077" s="144" t="s">
        <v>1399</v>
      </c>
      <c r="D12077" s="145">
        <v>51</v>
      </c>
      <c r="E12077" s="147">
        <v>43906</v>
      </c>
    </row>
    <row r="12078" spans="1:5" s="7" customFormat="1">
      <c r="A12078" s="7" t="s">
        <v>49</v>
      </c>
      <c r="C12078" s="144" t="s">
        <v>5604</v>
      </c>
      <c r="D12078" s="145">
        <v>0</v>
      </c>
      <c r="E12078" s="147">
        <v>43906</v>
      </c>
    </row>
    <row r="12079" spans="1:5" s="7" customFormat="1">
      <c r="A12079" s="7" t="s">
        <v>49</v>
      </c>
      <c r="C12079" s="144" t="s">
        <v>1019</v>
      </c>
      <c r="D12079" s="145">
        <v>144</v>
      </c>
      <c r="E12079" s="147">
        <v>43906</v>
      </c>
    </row>
    <row r="12080" spans="1:5" s="7" customFormat="1">
      <c r="A12080" s="7" t="s">
        <v>49</v>
      </c>
      <c r="C12080" s="144" t="s">
        <v>1023</v>
      </c>
      <c r="D12080" s="145">
        <v>139</v>
      </c>
      <c r="E12080" s="147">
        <v>43906</v>
      </c>
    </row>
    <row r="12081" spans="1:5" s="7" customFormat="1">
      <c r="A12081" s="7" t="s">
        <v>49</v>
      </c>
      <c r="C12081" s="144" t="s">
        <v>1027</v>
      </c>
      <c r="D12081" s="145">
        <v>103</v>
      </c>
      <c r="E12081" s="147">
        <v>43906</v>
      </c>
    </row>
    <row r="12082" spans="1:5" s="7" customFormat="1">
      <c r="A12082" s="7" t="s">
        <v>49</v>
      </c>
      <c r="C12082" s="144" t="s">
        <v>7923</v>
      </c>
      <c r="D12082" s="145">
        <v>0</v>
      </c>
      <c r="E12082" s="147">
        <v>43906</v>
      </c>
    </row>
    <row r="12083" spans="1:5" s="7" customFormat="1">
      <c r="A12083" s="7" t="s">
        <v>49</v>
      </c>
      <c r="C12083" s="144" t="s">
        <v>439</v>
      </c>
      <c r="D12083" s="145">
        <v>225</v>
      </c>
      <c r="E12083" s="147">
        <v>43906</v>
      </c>
    </row>
    <row r="12084" spans="1:5" s="7" customFormat="1">
      <c r="A12084" s="7" t="s">
        <v>49</v>
      </c>
      <c r="C12084" s="144" t="s">
        <v>5612</v>
      </c>
      <c r="D12084" s="145">
        <v>0</v>
      </c>
      <c r="E12084" s="147">
        <v>43906</v>
      </c>
    </row>
    <row r="12085" spans="1:5" s="7" customFormat="1">
      <c r="A12085" s="7" t="s">
        <v>49</v>
      </c>
      <c r="C12085" s="144" t="s">
        <v>7926</v>
      </c>
      <c r="D12085" s="145">
        <v>0</v>
      </c>
      <c r="E12085" s="147">
        <v>43906</v>
      </c>
    </row>
    <row r="12086" spans="1:5" s="7" customFormat="1">
      <c r="A12086" s="7" t="s">
        <v>49</v>
      </c>
      <c r="C12086" s="144" t="s">
        <v>556</v>
      </c>
      <c r="D12086" s="145">
        <v>2247</v>
      </c>
      <c r="E12086" s="147">
        <v>43906</v>
      </c>
    </row>
    <row r="12087" spans="1:5" s="7" customFormat="1">
      <c r="A12087" s="7" t="s">
        <v>49</v>
      </c>
      <c r="C12087" s="144" t="s">
        <v>1030</v>
      </c>
      <c r="D12087" s="145">
        <v>0</v>
      </c>
      <c r="E12087" s="147">
        <v>43906</v>
      </c>
    </row>
    <row r="12088" spans="1:5" s="7" customFormat="1">
      <c r="A12088" s="7" t="s">
        <v>49</v>
      </c>
      <c r="C12088" s="144" t="s">
        <v>1033</v>
      </c>
      <c r="D12088" s="145">
        <v>41</v>
      </c>
      <c r="E12088" s="147">
        <v>43906</v>
      </c>
    </row>
    <row r="12089" spans="1:5" s="7" customFormat="1">
      <c r="A12089" s="7" t="s">
        <v>49</v>
      </c>
      <c r="C12089" s="144" t="s">
        <v>1321</v>
      </c>
      <c r="D12089" s="145">
        <v>74</v>
      </c>
      <c r="E12089" s="147">
        <v>43906</v>
      </c>
    </row>
    <row r="12090" spans="1:5" s="7" customFormat="1">
      <c r="A12090" s="7" t="s">
        <v>49</v>
      </c>
      <c r="C12090" s="144" t="s">
        <v>1037</v>
      </c>
      <c r="D12090" s="145">
        <v>21</v>
      </c>
      <c r="E12090" s="147">
        <v>43906</v>
      </c>
    </row>
    <row r="12091" spans="1:5" s="7" customFormat="1">
      <c r="A12091" s="7" t="s">
        <v>49</v>
      </c>
      <c r="C12091" s="144" t="s">
        <v>5620</v>
      </c>
      <c r="D12091" s="145">
        <v>0</v>
      </c>
      <c r="E12091" s="147">
        <v>43906</v>
      </c>
    </row>
    <row r="12092" spans="1:5" s="7" customFormat="1">
      <c r="A12092" s="7" t="s">
        <v>49</v>
      </c>
      <c r="C12092" s="144" t="s">
        <v>1403</v>
      </c>
      <c r="D12092" s="145">
        <v>119</v>
      </c>
      <c r="E12092" s="147">
        <v>43906</v>
      </c>
    </row>
    <row r="12093" spans="1:5" s="7" customFormat="1">
      <c r="A12093" s="7" t="s">
        <v>49</v>
      </c>
      <c r="C12093" s="144" t="s">
        <v>1406</v>
      </c>
      <c r="D12093" s="145">
        <v>213</v>
      </c>
      <c r="E12093" s="147">
        <v>43906</v>
      </c>
    </row>
    <row r="12094" spans="1:5" s="7" customFormat="1">
      <c r="A12094" s="7" t="s">
        <v>49</v>
      </c>
      <c r="C12094" s="144" t="s">
        <v>1042</v>
      </c>
      <c r="D12094" s="145">
        <v>20</v>
      </c>
      <c r="E12094" s="147">
        <v>43906</v>
      </c>
    </row>
    <row r="12095" spans="1:5" s="7" customFormat="1">
      <c r="A12095" s="7" t="s">
        <v>49</v>
      </c>
      <c r="C12095" s="144" t="s">
        <v>8045</v>
      </c>
      <c r="D12095" s="145">
        <v>0</v>
      </c>
      <c r="E12095" s="147">
        <v>43906</v>
      </c>
    </row>
    <row r="12096" spans="1:5" s="7" customFormat="1">
      <c r="A12096" s="7" t="s">
        <v>49</v>
      </c>
      <c r="C12096" s="144" t="s">
        <v>1045</v>
      </c>
      <c r="D12096" s="145">
        <v>83</v>
      </c>
      <c r="E12096" s="147">
        <v>43906</v>
      </c>
    </row>
    <row r="12097" spans="1:5" s="7" customFormat="1">
      <c r="A12097" s="7" t="s">
        <v>49</v>
      </c>
      <c r="C12097" s="144" t="s">
        <v>3148</v>
      </c>
      <c r="D12097" s="145">
        <v>133</v>
      </c>
      <c r="E12097" s="147">
        <v>43906</v>
      </c>
    </row>
    <row r="12098" spans="1:5" s="7" customFormat="1">
      <c r="A12098" s="7" t="s">
        <v>49</v>
      </c>
      <c r="C12098" s="144" t="s">
        <v>3152</v>
      </c>
      <c r="D12098" s="145">
        <v>9</v>
      </c>
      <c r="E12098" s="147">
        <v>43906</v>
      </c>
    </row>
    <row r="12099" spans="1:5" s="7" customFormat="1">
      <c r="A12099" s="7" t="s">
        <v>49</v>
      </c>
      <c r="C12099" s="144" t="s">
        <v>445</v>
      </c>
      <c r="D12099" s="145">
        <v>356</v>
      </c>
      <c r="E12099" s="147">
        <v>43906</v>
      </c>
    </row>
    <row r="12100" spans="1:5" s="7" customFormat="1">
      <c r="A12100" s="7" t="s">
        <v>49</v>
      </c>
      <c r="C12100" s="144" t="s">
        <v>7935</v>
      </c>
      <c r="D12100" s="145">
        <v>0</v>
      </c>
      <c r="E12100" s="147">
        <v>43906</v>
      </c>
    </row>
    <row r="12101" spans="1:5" s="7" customFormat="1">
      <c r="A12101" s="7" t="s">
        <v>49</v>
      </c>
      <c r="C12101" s="144" t="s">
        <v>686</v>
      </c>
      <c r="D12101" s="145">
        <v>23</v>
      </c>
      <c r="E12101" s="147">
        <v>43906</v>
      </c>
    </row>
    <row r="12102" spans="1:5" s="7" customFormat="1">
      <c r="A12102" s="7" t="s">
        <v>49</v>
      </c>
      <c r="C12102" s="144" t="s">
        <v>2892</v>
      </c>
      <c r="D12102" s="145">
        <v>0</v>
      </c>
      <c r="E12102" s="147">
        <v>43906</v>
      </c>
    </row>
    <row r="12103" spans="1:5" s="7" customFormat="1">
      <c r="A12103" s="7" t="s">
        <v>49</v>
      </c>
      <c r="C12103" s="144" t="s">
        <v>2896</v>
      </c>
      <c r="D12103" s="145">
        <v>0</v>
      </c>
      <c r="E12103" s="147">
        <v>43906</v>
      </c>
    </row>
    <row r="12104" spans="1:5" s="7" customFormat="1">
      <c r="A12104" s="7" t="s">
        <v>49</v>
      </c>
      <c r="C12104" s="144" t="s">
        <v>2900</v>
      </c>
      <c r="D12104" s="145">
        <v>0</v>
      </c>
      <c r="E12104" s="147">
        <v>43906</v>
      </c>
    </row>
    <row r="12105" spans="1:5" s="7" customFormat="1">
      <c r="A12105" s="7" t="s">
        <v>49</v>
      </c>
      <c r="C12105" s="144" t="s">
        <v>2903</v>
      </c>
      <c r="D12105" s="145">
        <v>0</v>
      </c>
      <c r="E12105" s="147">
        <v>43906</v>
      </c>
    </row>
    <row r="12106" spans="1:5" s="7" customFormat="1">
      <c r="A12106" s="7" t="s">
        <v>49</v>
      </c>
      <c r="C12106" s="144" t="s">
        <v>2906</v>
      </c>
      <c r="D12106" s="145">
        <v>0</v>
      </c>
      <c r="E12106" s="147">
        <v>43906</v>
      </c>
    </row>
    <row r="12107" spans="1:5" s="7" customFormat="1">
      <c r="A12107" s="7" t="s">
        <v>49</v>
      </c>
      <c r="C12107" s="144" t="s">
        <v>2909</v>
      </c>
      <c r="D12107" s="145">
        <v>0</v>
      </c>
      <c r="E12107" s="147">
        <v>43906</v>
      </c>
    </row>
    <row r="12108" spans="1:5" s="7" customFormat="1">
      <c r="A12108" s="7" t="s">
        <v>49</v>
      </c>
      <c r="C12108" s="144" t="s">
        <v>2912</v>
      </c>
      <c r="D12108" s="145">
        <v>0</v>
      </c>
      <c r="E12108" s="147">
        <v>43906</v>
      </c>
    </row>
    <row r="12109" spans="1:5" s="7" customFormat="1">
      <c r="A12109" s="7" t="s">
        <v>49</v>
      </c>
      <c r="C12109" s="144" t="s">
        <v>2915</v>
      </c>
      <c r="D12109" s="145">
        <v>26</v>
      </c>
      <c r="E12109" s="147">
        <v>43906</v>
      </c>
    </row>
    <row r="12110" spans="1:5" s="7" customFormat="1">
      <c r="A12110" s="7" t="s">
        <v>49</v>
      </c>
      <c r="C12110" s="144" t="s">
        <v>2918</v>
      </c>
      <c r="D12110" s="145">
        <v>0</v>
      </c>
      <c r="E12110" s="147">
        <v>43906</v>
      </c>
    </row>
    <row r="12111" spans="1:5" s="7" customFormat="1">
      <c r="A12111" s="7" t="s">
        <v>49</v>
      </c>
      <c r="C12111" s="144" t="s">
        <v>7718</v>
      </c>
      <c r="D12111" s="145">
        <v>0</v>
      </c>
      <c r="E12111" s="147">
        <v>43906</v>
      </c>
    </row>
    <row r="12112" spans="1:5" s="7" customFormat="1">
      <c r="A12112" s="7" t="s">
        <v>49</v>
      </c>
      <c r="C12112" s="144" t="s">
        <v>7721</v>
      </c>
      <c r="D12112" s="145">
        <v>0</v>
      </c>
      <c r="E12112" s="147">
        <v>43906</v>
      </c>
    </row>
    <row r="12113" spans="1:5" s="7" customFormat="1">
      <c r="A12113" s="7" t="s">
        <v>49</v>
      </c>
      <c r="C12113" s="144" t="s">
        <v>7723</v>
      </c>
      <c r="D12113" s="145">
        <v>0</v>
      </c>
      <c r="E12113" s="147">
        <v>43906</v>
      </c>
    </row>
    <row r="12114" spans="1:5" s="7" customFormat="1">
      <c r="A12114" s="7" t="s">
        <v>49</v>
      </c>
      <c r="C12114" s="144" t="s">
        <v>7725</v>
      </c>
      <c r="D12114" s="145">
        <v>0</v>
      </c>
      <c r="E12114" s="147">
        <v>43906</v>
      </c>
    </row>
    <row r="12115" spans="1:5" s="7" customFormat="1">
      <c r="A12115" s="7" t="s">
        <v>49</v>
      </c>
      <c r="C12115" s="144" t="s">
        <v>2922</v>
      </c>
      <c r="D12115" s="145">
        <v>8</v>
      </c>
      <c r="E12115" s="147">
        <v>43906</v>
      </c>
    </row>
    <row r="12116" spans="1:5" s="7" customFormat="1">
      <c r="A12116" s="7" t="s">
        <v>49</v>
      </c>
      <c r="C12116" s="144" t="s">
        <v>7729</v>
      </c>
      <c r="D12116" s="145">
        <v>0</v>
      </c>
      <c r="E12116" s="147">
        <v>43906</v>
      </c>
    </row>
    <row r="12117" spans="1:5" s="7" customFormat="1">
      <c r="A12117" s="7" t="s">
        <v>49</v>
      </c>
      <c r="C12117" s="144" t="s">
        <v>2925</v>
      </c>
      <c r="D12117" s="145">
        <v>27</v>
      </c>
      <c r="E12117" s="147">
        <v>43906</v>
      </c>
    </row>
    <row r="12118" spans="1:5" s="7" customFormat="1">
      <c r="A12118" s="7" t="s">
        <v>49</v>
      </c>
      <c r="C12118" s="144" t="s">
        <v>2928</v>
      </c>
      <c r="D12118" s="145">
        <v>0</v>
      </c>
      <c r="E12118" s="147">
        <v>43906</v>
      </c>
    </row>
    <row r="12119" spans="1:5" s="7" customFormat="1">
      <c r="A12119" s="7" t="s">
        <v>49</v>
      </c>
      <c r="C12119" s="144" t="s">
        <v>2931</v>
      </c>
      <c r="D12119" s="145">
        <v>1</v>
      </c>
      <c r="E12119" s="147">
        <v>43906</v>
      </c>
    </row>
    <row r="12120" spans="1:5" s="7" customFormat="1">
      <c r="A12120" s="7" t="s">
        <v>49</v>
      </c>
      <c r="C12120" s="144" t="s">
        <v>448</v>
      </c>
      <c r="D12120" s="145">
        <v>291</v>
      </c>
      <c r="E12120" s="147">
        <v>43906</v>
      </c>
    </row>
    <row r="12121" spans="1:5" s="7" customFormat="1">
      <c r="A12121" s="7" t="s">
        <v>49</v>
      </c>
      <c r="C12121" s="144" t="s">
        <v>8053</v>
      </c>
      <c r="D12121" s="145">
        <v>0</v>
      </c>
      <c r="E12121" s="147">
        <v>43906</v>
      </c>
    </row>
    <row r="12122" spans="1:5" s="7" customFormat="1">
      <c r="A12122" s="7" t="s">
        <v>49</v>
      </c>
      <c r="C12122" s="144" t="s">
        <v>3157</v>
      </c>
      <c r="D12122" s="145">
        <v>0</v>
      </c>
      <c r="E12122" s="147">
        <v>43906</v>
      </c>
    </row>
    <row r="12123" spans="1:5" s="7" customFormat="1">
      <c r="A12123" s="7" t="s">
        <v>49</v>
      </c>
      <c r="C12123" s="144" t="s">
        <v>2957</v>
      </c>
      <c r="D12123" s="145">
        <v>51</v>
      </c>
      <c r="E12123" s="147">
        <v>43906</v>
      </c>
    </row>
    <row r="12124" spans="1:5" s="7" customFormat="1">
      <c r="A12124" s="7" t="s">
        <v>49</v>
      </c>
      <c r="C12124" s="144" t="s">
        <v>8055</v>
      </c>
      <c r="D12124" s="145">
        <v>0</v>
      </c>
      <c r="E12124" s="147">
        <v>43906</v>
      </c>
    </row>
    <row r="12125" spans="1:5" s="7" customFormat="1">
      <c r="A12125" s="7" t="s">
        <v>49</v>
      </c>
      <c r="C12125" s="144" t="s">
        <v>3161</v>
      </c>
      <c r="D12125" s="145">
        <v>12</v>
      </c>
      <c r="E12125" s="147">
        <v>43906</v>
      </c>
    </row>
    <row r="12126" spans="1:5" s="7" customFormat="1">
      <c r="A12126" s="7" t="s">
        <v>49</v>
      </c>
      <c r="C12126" s="144" t="s">
        <v>3679</v>
      </c>
      <c r="D12126" s="145">
        <v>156</v>
      </c>
      <c r="E12126" s="147">
        <v>43906</v>
      </c>
    </row>
    <row r="12127" spans="1:5" s="7" customFormat="1">
      <c r="A12127" s="7" t="s">
        <v>49</v>
      </c>
      <c r="C12127" s="144" t="s">
        <v>3678</v>
      </c>
      <c r="D12127" s="145">
        <v>220</v>
      </c>
      <c r="E12127" s="147">
        <v>43906</v>
      </c>
    </row>
    <row r="12128" spans="1:5" s="7" customFormat="1">
      <c r="A12128" s="7" t="s">
        <v>49</v>
      </c>
      <c r="C12128" s="144" t="s">
        <v>3695</v>
      </c>
      <c r="D12128" s="145">
        <v>1150</v>
      </c>
      <c r="E12128" s="147">
        <v>43906</v>
      </c>
    </row>
    <row r="12129" spans="1:5" s="7" customFormat="1">
      <c r="A12129" s="7" t="s">
        <v>49</v>
      </c>
      <c r="C12129" s="144" t="s">
        <v>3696</v>
      </c>
      <c r="D12129" s="145">
        <v>2783</v>
      </c>
      <c r="E12129" s="147">
        <v>43906</v>
      </c>
    </row>
    <row r="12130" spans="1:5" s="7" customFormat="1">
      <c r="A12130" s="7" t="s">
        <v>49</v>
      </c>
      <c r="C12130" s="144" t="s">
        <v>3691</v>
      </c>
      <c r="D12130" s="145">
        <v>83</v>
      </c>
      <c r="E12130" s="147">
        <v>43906</v>
      </c>
    </row>
    <row r="12131" spans="1:5" s="7" customFormat="1">
      <c r="A12131" s="7" t="s">
        <v>49</v>
      </c>
      <c r="C12131" s="144" t="s">
        <v>3693</v>
      </c>
      <c r="D12131" s="145">
        <v>116</v>
      </c>
      <c r="E12131" s="147">
        <v>43906</v>
      </c>
    </row>
    <row r="12132" spans="1:5" s="7" customFormat="1">
      <c r="A12132" s="7" t="s">
        <v>49</v>
      </c>
      <c r="C12132" s="144" t="s">
        <v>3692</v>
      </c>
      <c r="D12132" s="145">
        <v>117</v>
      </c>
      <c r="E12132" s="147">
        <v>43906</v>
      </c>
    </row>
    <row r="12133" spans="1:5" s="7" customFormat="1">
      <c r="A12133" s="7" t="s">
        <v>49</v>
      </c>
      <c r="C12133" s="144" t="s">
        <v>3697</v>
      </c>
      <c r="D12133" s="145">
        <v>711</v>
      </c>
      <c r="E12133" s="147">
        <v>43906</v>
      </c>
    </row>
    <row r="12134" spans="1:5" s="7" customFormat="1">
      <c r="A12134" s="7" t="s">
        <v>49</v>
      </c>
      <c r="C12134" s="144" t="s">
        <v>3866</v>
      </c>
      <c r="D12134" s="145">
        <v>0</v>
      </c>
      <c r="E12134" s="147">
        <v>43906</v>
      </c>
    </row>
    <row r="12135" spans="1:5" s="7" customFormat="1">
      <c r="A12135" s="7" t="s">
        <v>49</v>
      </c>
      <c r="C12135" s="144" t="s">
        <v>8059</v>
      </c>
      <c r="D12135" s="145">
        <v>0</v>
      </c>
      <c r="E12135" s="147">
        <v>43906</v>
      </c>
    </row>
    <row r="12136" spans="1:5" s="7" customFormat="1">
      <c r="A12136" s="7" t="s">
        <v>49</v>
      </c>
      <c r="C12136" s="144" t="s">
        <v>8061</v>
      </c>
      <c r="D12136" s="145">
        <v>0</v>
      </c>
      <c r="E12136" s="147">
        <v>43906</v>
      </c>
    </row>
    <row r="12137" spans="1:5" s="7" customFormat="1">
      <c r="A12137" s="7" t="s">
        <v>49</v>
      </c>
      <c r="C12137" s="144" t="s">
        <v>8063</v>
      </c>
      <c r="D12137" s="145">
        <v>0</v>
      </c>
      <c r="E12137" s="147">
        <v>43906</v>
      </c>
    </row>
    <row r="12138" spans="1:5" s="7" customFormat="1">
      <c r="A12138" s="7" t="s">
        <v>49</v>
      </c>
      <c r="C12138" s="144" t="s">
        <v>3767</v>
      </c>
      <c r="D12138" s="145">
        <v>25</v>
      </c>
      <c r="E12138" s="147">
        <v>43906</v>
      </c>
    </row>
    <row r="12139" spans="1:5" s="7" customFormat="1">
      <c r="A12139" s="7" t="s">
        <v>49</v>
      </c>
      <c r="C12139" s="144" t="s">
        <v>8066</v>
      </c>
      <c r="D12139" s="145">
        <v>0</v>
      </c>
      <c r="E12139" s="147">
        <v>43906</v>
      </c>
    </row>
    <row r="12140" spans="1:5" s="7" customFormat="1">
      <c r="A12140" s="7" t="s">
        <v>49</v>
      </c>
      <c r="C12140" s="144" t="s">
        <v>8068</v>
      </c>
      <c r="D12140" s="145">
        <v>0</v>
      </c>
      <c r="E12140" s="147">
        <v>43906</v>
      </c>
    </row>
    <row r="12141" spans="1:5" s="7" customFormat="1">
      <c r="A12141" s="7" t="s">
        <v>49</v>
      </c>
      <c r="C12141" s="144" t="s">
        <v>8070</v>
      </c>
      <c r="D12141" s="145">
        <v>0</v>
      </c>
      <c r="E12141" s="147">
        <v>43906</v>
      </c>
    </row>
    <row r="12142" spans="1:5" s="7" customFormat="1">
      <c r="A12142" s="7" t="s">
        <v>49</v>
      </c>
      <c r="C12142" s="144" t="s">
        <v>8072</v>
      </c>
      <c r="D12142" s="145">
        <v>0</v>
      </c>
      <c r="E12142" s="147">
        <v>43906</v>
      </c>
    </row>
    <row r="12143" spans="1:5" s="7" customFormat="1">
      <c r="A12143" s="7" t="s">
        <v>49</v>
      </c>
      <c r="C12143" s="144" t="s">
        <v>8074</v>
      </c>
      <c r="D12143" s="145">
        <v>0</v>
      </c>
      <c r="E12143" s="147">
        <v>43906</v>
      </c>
    </row>
    <row r="12144" spans="1:5" s="7" customFormat="1">
      <c r="A12144" s="7" t="s">
        <v>49</v>
      </c>
      <c r="C12144" s="144" t="s">
        <v>1584</v>
      </c>
      <c r="D12144" s="145">
        <v>0</v>
      </c>
      <c r="E12144" s="147">
        <v>43906</v>
      </c>
    </row>
    <row r="12145" spans="1:5" s="7" customFormat="1">
      <c r="A12145" s="7" t="s">
        <v>49</v>
      </c>
      <c r="C12145" s="144" t="s">
        <v>1589</v>
      </c>
      <c r="D12145" s="145">
        <v>0</v>
      </c>
      <c r="E12145" s="147">
        <v>43906</v>
      </c>
    </row>
    <row r="12146" spans="1:5" s="7" customFormat="1">
      <c r="A12146" s="7" t="s">
        <v>49</v>
      </c>
      <c r="C12146" s="144" t="s">
        <v>8076</v>
      </c>
      <c r="D12146" s="145">
        <v>0</v>
      </c>
      <c r="E12146" s="147">
        <v>43906</v>
      </c>
    </row>
    <row r="12147" spans="1:5" s="7" customFormat="1">
      <c r="A12147" s="7" t="s">
        <v>49</v>
      </c>
      <c r="C12147" s="144" t="s">
        <v>2934</v>
      </c>
      <c r="D12147" s="145">
        <v>0</v>
      </c>
      <c r="E12147" s="147">
        <v>43906</v>
      </c>
    </row>
    <row r="12148" spans="1:5" s="7" customFormat="1">
      <c r="A12148" s="7" t="s">
        <v>49</v>
      </c>
      <c r="C12148" s="144" t="s">
        <v>2938</v>
      </c>
      <c r="D12148" s="145">
        <v>1</v>
      </c>
      <c r="E12148" s="147">
        <v>43906</v>
      </c>
    </row>
    <row r="12149" spans="1:5" s="7" customFormat="1">
      <c r="A12149" s="7" t="s">
        <v>49</v>
      </c>
      <c r="C12149" s="144" t="s">
        <v>2941</v>
      </c>
      <c r="D12149" s="145">
        <v>0</v>
      </c>
      <c r="E12149" s="147">
        <v>43906</v>
      </c>
    </row>
    <row r="12150" spans="1:5" s="7" customFormat="1">
      <c r="A12150" s="7" t="s">
        <v>49</v>
      </c>
      <c r="C12150" s="144" t="s">
        <v>2944</v>
      </c>
      <c r="D12150" s="145">
        <v>0</v>
      </c>
      <c r="E12150" s="147">
        <v>43906</v>
      </c>
    </row>
    <row r="12151" spans="1:5" s="7" customFormat="1">
      <c r="A12151" s="7" t="s">
        <v>49</v>
      </c>
      <c r="C12151" s="144" t="s">
        <v>2947</v>
      </c>
      <c r="D12151" s="145">
        <v>99</v>
      </c>
      <c r="E12151" s="147">
        <v>43906</v>
      </c>
    </row>
    <row r="12152" spans="1:5" s="7" customFormat="1">
      <c r="A12152" s="7" t="s">
        <v>49</v>
      </c>
      <c r="C12152" s="144" t="s">
        <v>2951</v>
      </c>
      <c r="D12152" s="145">
        <v>27</v>
      </c>
      <c r="E12152" s="147">
        <v>43906</v>
      </c>
    </row>
    <row r="12153" spans="1:5" s="7" customFormat="1">
      <c r="A12153" s="7" t="s">
        <v>49</v>
      </c>
      <c r="C12153" s="144" t="s">
        <v>8478</v>
      </c>
      <c r="D12153" s="145">
        <v>0</v>
      </c>
      <c r="E12153" s="147">
        <v>43906</v>
      </c>
    </row>
    <row r="12154" spans="1:5" s="7" customFormat="1">
      <c r="A12154" s="7" t="s">
        <v>49</v>
      </c>
      <c r="C12154" s="144" t="s">
        <v>8481</v>
      </c>
      <c r="D12154" s="145">
        <v>0</v>
      </c>
      <c r="E12154" s="147">
        <v>43906</v>
      </c>
    </row>
    <row r="12155" spans="1:5" s="7" customFormat="1">
      <c r="A12155" s="7" t="s">
        <v>49</v>
      </c>
      <c r="C12155" s="144" t="s">
        <v>8483</v>
      </c>
      <c r="D12155" s="145">
        <v>0</v>
      </c>
      <c r="E12155" s="147">
        <v>43906</v>
      </c>
    </row>
    <row r="12156" spans="1:5" s="7" customFormat="1">
      <c r="A12156" s="7" t="s">
        <v>49</v>
      </c>
      <c r="C12156" s="144" t="s">
        <v>8485</v>
      </c>
      <c r="D12156" s="145">
        <v>0</v>
      </c>
      <c r="E12156" s="147">
        <v>43906</v>
      </c>
    </row>
    <row r="12157" spans="1:5" s="7" customFormat="1">
      <c r="A12157" s="7" t="s">
        <v>49</v>
      </c>
      <c r="C12157" s="144" t="s">
        <v>8487</v>
      </c>
      <c r="D12157" s="145">
        <v>0</v>
      </c>
      <c r="E12157" s="147">
        <v>43906</v>
      </c>
    </row>
    <row r="12158" spans="1:5" s="7" customFormat="1">
      <c r="A12158" s="7" t="s">
        <v>49</v>
      </c>
      <c r="C12158" s="144" t="s">
        <v>8489</v>
      </c>
      <c r="D12158" s="145">
        <v>0</v>
      </c>
      <c r="E12158" s="147">
        <v>43906</v>
      </c>
    </row>
    <row r="12159" spans="1:5" s="7" customFormat="1">
      <c r="A12159" s="7" t="s">
        <v>49</v>
      </c>
      <c r="C12159" s="144" t="s">
        <v>8491</v>
      </c>
      <c r="D12159" s="145">
        <v>0</v>
      </c>
      <c r="E12159" s="147">
        <v>43906</v>
      </c>
    </row>
    <row r="12160" spans="1:5" s="7" customFormat="1">
      <c r="A12160" s="7" t="s">
        <v>49</v>
      </c>
      <c r="C12160" s="144" t="s">
        <v>8493</v>
      </c>
      <c r="D12160" s="145">
        <v>0</v>
      </c>
      <c r="E12160" s="147">
        <v>43906</v>
      </c>
    </row>
    <row r="12161" spans="1:5" s="7" customFormat="1">
      <c r="A12161" s="7" t="s">
        <v>49</v>
      </c>
      <c r="C12161" s="144" t="s">
        <v>8495</v>
      </c>
      <c r="D12161" s="145">
        <v>0</v>
      </c>
      <c r="E12161" s="147">
        <v>43906</v>
      </c>
    </row>
    <row r="12162" spans="1:5" s="7" customFormat="1">
      <c r="A12162" s="7" t="s">
        <v>49</v>
      </c>
      <c r="C12162" s="144" t="s">
        <v>8497</v>
      </c>
      <c r="D12162" s="145">
        <v>0</v>
      </c>
      <c r="E12162" s="147">
        <v>43906</v>
      </c>
    </row>
    <row r="12163" spans="1:5" s="7" customFormat="1">
      <c r="A12163" s="7" t="s">
        <v>49</v>
      </c>
      <c r="C12163" s="144" t="s">
        <v>8499</v>
      </c>
      <c r="D12163" s="145">
        <v>0</v>
      </c>
      <c r="E12163" s="147">
        <v>43906</v>
      </c>
    </row>
    <row r="12164" spans="1:5" s="7" customFormat="1">
      <c r="A12164" s="7" t="s">
        <v>49</v>
      </c>
      <c r="C12164" s="144" t="s">
        <v>8501</v>
      </c>
      <c r="D12164" s="145">
        <v>0</v>
      </c>
      <c r="E12164" s="147">
        <v>43906</v>
      </c>
    </row>
    <row r="12165" spans="1:5" s="7" customFormat="1">
      <c r="A12165" s="7" t="s">
        <v>49</v>
      </c>
      <c r="C12165" s="144" t="s">
        <v>8503</v>
      </c>
      <c r="D12165" s="145">
        <v>0</v>
      </c>
      <c r="E12165" s="147">
        <v>43906</v>
      </c>
    </row>
    <row r="12166" spans="1:5" s="7" customFormat="1">
      <c r="A12166" s="7" t="s">
        <v>49</v>
      </c>
      <c r="C12166" s="144" t="s">
        <v>8505</v>
      </c>
      <c r="D12166" s="145">
        <v>0</v>
      </c>
      <c r="E12166" s="147">
        <v>43906</v>
      </c>
    </row>
    <row r="12167" spans="1:5" s="7" customFormat="1">
      <c r="A12167" s="7" t="s">
        <v>49</v>
      </c>
      <c r="C12167" s="144" t="s">
        <v>8199</v>
      </c>
      <c r="D12167" s="145">
        <v>7</v>
      </c>
      <c r="E12167" s="147">
        <v>43906</v>
      </c>
    </row>
    <row r="12168" spans="1:5" s="7" customFormat="1">
      <c r="A12168" s="7" t="s">
        <v>49</v>
      </c>
      <c r="C12168" s="144" t="s">
        <v>8688</v>
      </c>
      <c r="D12168" s="145">
        <v>30</v>
      </c>
      <c r="E12168" s="147">
        <v>43906</v>
      </c>
    </row>
    <row r="12169" spans="1:5" s="7" customFormat="1">
      <c r="A12169" s="7" t="s">
        <v>49</v>
      </c>
      <c r="C12169" s="144" t="s">
        <v>8690</v>
      </c>
      <c r="D12169" s="145">
        <v>0</v>
      </c>
      <c r="E12169" s="147">
        <v>43906</v>
      </c>
    </row>
    <row r="12170" spans="1:5" s="7" customFormat="1">
      <c r="A12170" s="7" t="s">
        <v>49</v>
      </c>
      <c r="C12170" s="144" t="s">
        <v>8692</v>
      </c>
      <c r="D12170" s="145">
        <v>0</v>
      </c>
      <c r="E12170" s="147">
        <v>43906</v>
      </c>
    </row>
    <row r="12171" spans="1:5" s="7" customFormat="1">
      <c r="A12171" s="7" t="s">
        <v>49</v>
      </c>
      <c r="C12171" s="144" t="s">
        <v>8706</v>
      </c>
      <c r="D12171" s="145">
        <v>0</v>
      </c>
      <c r="E12171" s="147">
        <v>43906</v>
      </c>
    </row>
    <row r="12172" spans="1:5" s="7" customFormat="1">
      <c r="A12172" s="7" t="s">
        <v>49</v>
      </c>
      <c r="C12172" s="144" t="s">
        <v>8709</v>
      </c>
      <c r="D12172" s="145">
        <v>0</v>
      </c>
      <c r="E12172" s="147">
        <v>43906</v>
      </c>
    </row>
    <row r="12173" spans="1:5" s="7" customFormat="1">
      <c r="A12173" s="7" t="s">
        <v>49</v>
      </c>
      <c r="C12173" s="144" t="s">
        <v>8712</v>
      </c>
      <c r="D12173" s="145">
        <v>0</v>
      </c>
      <c r="E12173" s="147">
        <v>43906</v>
      </c>
    </row>
    <row r="12174" spans="1:5" s="7" customFormat="1">
      <c r="A12174" s="7" t="s">
        <v>49</v>
      </c>
      <c r="C12174" s="144" t="s">
        <v>8715</v>
      </c>
      <c r="D12174" s="145">
        <v>0</v>
      </c>
      <c r="E12174" s="147">
        <v>43906</v>
      </c>
    </row>
    <row r="12175" spans="1:5" s="7" customFormat="1">
      <c r="A12175" s="7" t="s">
        <v>49</v>
      </c>
      <c r="C12175" s="144" t="s">
        <v>8717</v>
      </c>
      <c r="D12175" s="145">
        <v>0</v>
      </c>
      <c r="E12175" s="147">
        <v>43906</v>
      </c>
    </row>
    <row r="12176" spans="1:5" s="7" customFormat="1">
      <c r="A12176" s="7" t="s">
        <v>49</v>
      </c>
      <c r="C12176" s="144" t="s">
        <v>8694</v>
      </c>
      <c r="D12176" s="145">
        <v>30</v>
      </c>
      <c r="E12176" s="147">
        <v>43906</v>
      </c>
    </row>
    <row r="12177" spans="1:5" s="7" customFormat="1">
      <c r="A12177" s="7" t="s">
        <v>49</v>
      </c>
      <c r="C12177" s="144" t="s">
        <v>8696</v>
      </c>
      <c r="D12177" s="145">
        <v>0</v>
      </c>
      <c r="E12177" s="147">
        <v>43906</v>
      </c>
    </row>
    <row r="12178" spans="1:5" s="7" customFormat="1">
      <c r="A12178" s="7" t="s">
        <v>49</v>
      </c>
      <c r="C12178" s="144" t="s">
        <v>8720</v>
      </c>
      <c r="D12178" s="145">
        <v>0</v>
      </c>
      <c r="E12178" s="147">
        <v>43906</v>
      </c>
    </row>
    <row r="12179" spans="1:5" s="7" customFormat="1">
      <c r="A12179" s="7" t="s">
        <v>49</v>
      </c>
      <c r="C12179" s="144" t="s">
        <v>8698</v>
      </c>
      <c r="D12179" s="145">
        <v>0</v>
      </c>
      <c r="E12179" s="147">
        <v>43906</v>
      </c>
    </row>
    <row r="12180" spans="1:5" s="7" customFormat="1">
      <c r="A12180" s="7" t="s">
        <v>49</v>
      </c>
      <c r="C12180" s="144" t="s">
        <v>8685</v>
      </c>
      <c r="D12180" s="145">
        <v>0</v>
      </c>
      <c r="E12180" s="147">
        <v>43906</v>
      </c>
    </row>
    <row r="12181" spans="1:5" s="7" customFormat="1">
      <c r="A12181" s="7" t="s">
        <v>49</v>
      </c>
      <c r="C12181" s="144" t="s">
        <v>4800</v>
      </c>
      <c r="D12181" s="145">
        <v>1</v>
      </c>
      <c r="E12181" s="147">
        <v>43906</v>
      </c>
    </row>
    <row r="12182" spans="1:5" s="7" customFormat="1">
      <c r="A12182" s="7" t="s">
        <v>49</v>
      </c>
      <c r="C12182" s="144" t="s">
        <v>160</v>
      </c>
      <c r="D12182" s="145">
        <v>40</v>
      </c>
      <c r="E12182" s="147">
        <v>43906</v>
      </c>
    </row>
    <row r="12183" spans="1:5" s="7" customFormat="1">
      <c r="A12183" s="7" t="s">
        <v>49</v>
      </c>
      <c r="C12183" s="144" t="s">
        <v>4802</v>
      </c>
      <c r="D12183" s="145">
        <v>533</v>
      </c>
      <c r="E12183" s="147">
        <v>43906</v>
      </c>
    </row>
    <row r="12184" spans="1:5" s="7" customFormat="1">
      <c r="A12184" s="7" t="s">
        <v>49</v>
      </c>
      <c r="C12184" s="144" t="s">
        <v>163</v>
      </c>
      <c r="D12184" s="145">
        <v>4491</v>
      </c>
      <c r="E12184" s="147">
        <v>43906</v>
      </c>
    </row>
    <row r="12185" spans="1:5" s="7" customFormat="1">
      <c r="A12185" s="7" t="s">
        <v>49</v>
      </c>
      <c r="C12185" s="144" t="s">
        <v>166</v>
      </c>
      <c r="D12185" s="145">
        <v>1999</v>
      </c>
      <c r="E12185" s="147">
        <v>43906</v>
      </c>
    </row>
    <row r="12186" spans="1:5" s="7" customFormat="1">
      <c r="A12186" s="7" t="s">
        <v>49</v>
      </c>
      <c r="C12186" s="144" t="s">
        <v>169</v>
      </c>
      <c r="D12186" s="145">
        <v>1692</v>
      </c>
      <c r="E12186" s="147">
        <v>43906</v>
      </c>
    </row>
    <row r="12187" spans="1:5" s="7" customFormat="1">
      <c r="A12187" s="7" t="s">
        <v>49</v>
      </c>
      <c r="C12187" s="144" t="s">
        <v>172</v>
      </c>
      <c r="D12187" s="145">
        <v>189</v>
      </c>
      <c r="E12187" s="147">
        <v>43906</v>
      </c>
    </row>
    <row r="12188" spans="1:5" s="7" customFormat="1">
      <c r="A12188" s="7" t="s">
        <v>49</v>
      </c>
      <c r="C12188" s="144" t="s">
        <v>175</v>
      </c>
      <c r="D12188" s="145">
        <v>11</v>
      </c>
      <c r="E12188" s="147">
        <v>43906</v>
      </c>
    </row>
    <row r="12189" spans="1:5" s="7" customFormat="1">
      <c r="A12189" s="7" t="s">
        <v>49</v>
      </c>
      <c r="C12189" s="144" t="s">
        <v>178</v>
      </c>
      <c r="D12189" s="145">
        <v>27</v>
      </c>
      <c r="E12189" s="147">
        <v>43906</v>
      </c>
    </row>
    <row r="12190" spans="1:5" s="7" customFormat="1">
      <c r="A12190" s="7" t="s">
        <v>49</v>
      </c>
      <c r="C12190" s="144" t="s">
        <v>181</v>
      </c>
      <c r="D12190" s="145">
        <v>41</v>
      </c>
      <c r="E12190" s="147">
        <v>43906</v>
      </c>
    </row>
    <row r="12191" spans="1:5" s="7" customFormat="1">
      <c r="A12191" s="7" t="s">
        <v>49</v>
      </c>
      <c r="C12191" s="144" t="s">
        <v>184</v>
      </c>
      <c r="D12191" s="145">
        <v>44</v>
      </c>
      <c r="E12191" s="147">
        <v>43906</v>
      </c>
    </row>
    <row r="12192" spans="1:5" s="7" customFormat="1">
      <c r="A12192" s="7" t="s">
        <v>49</v>
      </c>
      <c r="C12192" s="144" t="s">
        <v>4806</v>
      </c>
      <c r="D12192" s="145">
        <v>109</v>
      </c>
      <c r="E12192" s="147">
        <v>43906</v>
      </c>
    </row>
    <row r="12193" spans="1:5" s="7" customFormat="1">
      <c r="A12193" s="7" t="s">
        <v>49</v>
      </c>
      <c r="C12193" s="144" t="s">
        <v>187</v>
      </c>
      <c r="D12193" s="145">
        <v>36</v>
      </c>
      <c r="E12193" s="147">
        <v>43906</v>
      </c>
    </row>
    <row r="12194" spans="1:5" s="7" customFormat="1">
      <c r="A12194" s="7" t="s">
        <v>49</v>
      </c>
      <c r="C12194" s="144" t="s">
        <v>150</v>
      </c>
      <c r="D12194" s="145">
        <v>0</v>
      </c>
      <c r="E12194" s="147">
        <v>43906</v>
      </c>
    </row>
    <row r="12195" spans="1:5" s="7" customFormat="1">
      <c r="A12195" s="7" t="s">
        <v>49</v>
      </c>
      <c r="C12195" s="144" t="s">
        <v>4808</v>
      </c>
      <c r="D12195" s="145">
        <v>0</v>
      </c>
      <c r="E12195" s="147">
        <v>43906</v>
      </c>
    </row>
    <row r="12196" spans="1:5" s="7" customFormat="1">
      <c r="A12196" s="7" t="s">
        <v>49</v>
      </c>
      <c r="C12196" s="144" t="s">
        <v>4810</v>
      </c>
      <c r="D12196" s="145">
        <v>1</v>
      </c>
      <c r="E12196" s="147">
        <v>43906</v>
      </c>
    </row>
    <row r="12197" spans="1:5" s="7" customFormat="1">
      <c r="A12197" s="7" t="s">
        <v>49</v>
      </c>
      <c r="C12197" s="144" t="s">
        <v>190</v>
      </c>
      <c r="D12197" s="145">
        <v>263</v>
      </c>
      <c r="E12197" s="147">
        <v>43906</v>
      </c>
    </row>
    <row r="12198" spans="1:5" s="7" customFormat="1">
      <c r="A12198" s="7" t="s">
        <v>49</v>
      </c>
      <c r="C12198" s="144" t="s">
        <v>4813</v>
      </c>
      <c r="D12198" s="145">
        <v>7</v>
      </c>
      <c r="E12198" s="147">
        <v>43906</v>
      </c>
    </row>
    <row r="12199" spans="1:5" s="7" customFormat="1">
      <c r="A12199" s="7" t="s">
        <v>49</v>
      </c>
      <c r="C12199" s="144" t="s">
        <v>4815</v>
      </c>
      <c r="D12199" s="145">
        <v>3</v>
      </c>
      <c r="E12199" s="147">
        <v>43906</v>
      </c>
    </row>
    <row r="12200" spans="1:5" s="7" customFormat="1">
      <c r="A12200" s="7" t="s">
        <v>49</v>
      </c>
      <c r="C12200" s="144" t="s">
        <v>4817</v>
      </c>
      <c r="D12200" s="145">
        <v>0</v>
      </c>
      <c r="E12200" s="147">
        <v>43906</v>
      </c>
    </row>
    <row r="12201" spans="1:5" s="7" customFormat="1">
      <c r="A12201" s="7" t="s">
        <v>49</v>
      </c>
      <c r="C12201" s="144" t="s">
        <v>193</v>
      </c>
      <c r="D12201" s="145">
        <v>15</v>
      </c>
      <c r="E12201" s="147">
        <v>43906</v>
      </c>
    </row>
    <row r="12202" spans="1:5" s="7" customFormat="1">
      <c r="A12202" s="7" t="s">
        <v>49</v>
      </c>
      <c r="C12202" s="144" t="s">
        <v>196</v>
      </c>
      <c r="D12202" s="145">
        <v>0</v>
      </c>
      <c r="E12202" s="147">
        <v>43906</v>
      </c>
    </row>
    <row r="12203" spans="1:5" s="7" customFormat="1">
      <c r="A12203" s="7" t="s">
        <v>49</v>
      </c>
      <c r="C12203" s="144" t="s">
        <v>4818</v>
      </c>
      <c r="D12203" s="145">
        <v>10</v>
      </c>
      <c r="E12203" s="147">
        <v>43906</v>
      </c>
    </row>
    <row r="12204" spans="1:5" s="7" customFormat="1">
      <c r="A12204" s="7" t="s">
        <v>49</v>
      </c>
      <c r="C12204" s="144" t="s">
        <v>4822</v>
      </c>
      <c r="D12204" s="145">
        <v>1</v>
      </c>
      <c r="E12204" s="147">
        <v>43906</v>
      </c>
    </row>
    <row r="12205" spans="1:5" s="7" customFormat="1">
      <c r="A12205" s="7" t="s">
        <v>49</v>
      </c>
      <c r="C12205" s="144" t="s">
        <v>4824</v>
      </c>
      <c r="D12205" s="145">
        <v>0</v>
      </c>
      <c r="E12205" s="147">
        <v>43906</v>
      </c>
    </row>
    <row r="12206" spans="1:5" s="7" customFormat="1">
      <c r="A12206" s="7" t="s">
        <v>49</v>
      </c>
      <c r="C12206" s="144" t="s">
        <v>199</v>
      </c>
      <c r="D12206" s="145">
        <v>3398</v>
      </c>
      <c r="E12206" s="147">
        <v>43906</v>
      </c>
    </row>
    <row r="12207" spans="1:5" s="7" customFormat="1">
      <c r="A12207" s="7" t="s">
        <v>49</v>
      </c>
      <c r="C12207" s="144" t="s">
        <v>4826</v>
      </c>
      <c r="D12207" s="145">
        <v>878</v>
      </c>
      <c r="E12207" s="147">
        <v>43906</v>
      </c>
    </row>
    <row r="12208" spans="1:5" s="7" customFormat="1">
      <c r="A12208" s="7" t="s">
        <v>49</v>
      </c>
      <c r="C12208" s="144" t="s">
        <v>202</v>
      </c>
      <c r="D12208" s="145">
        <v>0</v>
      </c>
      <c r="E12208" s="147">
        <v>43906</v>
      </c>
    </row>
    <row r="12209" spans="1:5" s="7" customFormat="1">
      <c r="A12209" s="7" t="s">
        <v>49</v>
      </c>
      <c r="C12209" s="144" t="s">
        <v>205</v>
      </c>
      <c r="D12209" s="145">
        <v>2691</v>
      </c>
      <c r="E12209" s="147">
        <v>43906</v>
      </c>
    </row>
    <row r="12210" spans="1:5" s="7" customFormat="1">
      <c r="A12210" s="7" t="s">
        <v>49</v>
      </c>
      <c r="C12210" s="144" t="s">
        <v>208</v>
      </c>
      <c r="D12210" s="145">
        <v>213</v>
      </c>
      <c r="E12210" s="147">
        <v>43906</v>
      </c>
    </row>
    <row r="12211" spans="1:5" s="7" customFormat="1">
      <c r="A12211" s="7" t="s">
        <v>49</v>
      </c>
      <c r="C12211" s="144" t="s">
        <v>4828</v>
      </c>
      <c r="D12211" s="145">
        <v>65</v>
      </c>
      <c r="E12211" s="147">
        <v>43906</v>
      </c>
    </row>
    <row r="12212" spans="1:5" s="7" customFormat="1">
      <c r="A12212" s="7" t="s">
        <v>49</v>
      </c>
      <c r="C12212" s="144" t="s">
        <v>211</v>
      </c>
      <c r="D12212" s="145">
        <v>44</v>
      </c>
      <c r="E12212" s="147">
        <v>43906</v>
      </c>
    </row>
    <row r="12213" spans="1:5" s="7" customFormat="1">
      <c r="A12213" s="7" t="s">
        <v>49</v>
      </c>
      <c r="C12213" s="144" t="s">
        <v>214</v>
      </c>
      <c r="D12213" s="145">
        <v>0</v>
      </c>
      <c r="E12213" s="147">
        <v>43906</v>
      </c>
    </row>
    <row r="12214" spans="1:5" s="7" customFormat="1">
      <c r="A12214" s="7" t="s">
        <v>49</v>
      </c>
      <c r="C12214" s="144" t="s">
        <v>217</v>
      </c>
      <c r="D12214" s="145">
        <v>223</v>
      </c>
      <c r="E12214" s="147">
        <v>43906</v>
      </c>
    </row>
    <row r="12215" spans="1:5" s="7" customFormat="1">
      <c r="A12215" s="7" t="s">
        <v>49</v>
      </c>
      <c r="C12215" s="144" t="s">
        <v>4830</v>
      </c>
      <c r="D12215" s="145">
        <v>0</v>
      </c>
      <c r="E12215" s="147">
        <v>43906</v>
      </c>
    </row>
    <row r="12216" spans="1:5" s="7" customFormat="1">
      <c r="A12216" s="7" t="s">
        <v>49</v>
      </c>
      <c r="C12216" s="144" t="s">
        <v>8997</v>
      </c>
      <c r="D12216" s="145">
        <v>453</v>
      </c>
      <c r="E12216" s="147">
        <v>43906</v>
      </c>
    </row>
    <row r="12217" spans="1:5" s="7" customFormat="1">
      <c r="A12217" s="7" t="s">
        <v>49</v>
      </c>
      <c r="C12217" s="144" t="s">
        <v>9006</v>
      </c>
      <c r="D12217" s="145">
        <v>5</v>
      </c>
      <c r="E12217" s="147">
        <v>43906</v>
      </c>
    </row>
    <row r="12218" spans="1:5" s="7" customFormat="1">
      <c r="A12218" s="7" t="s">
        <v>49</v>
      </c>
      <c r="C12218" s="144" t="s">
        <v>9008</v>
      </c>
      <c r="D12218" s="145">
        <v>76</v>
      </c>
      <c r="E12218" s="147">
        <v>43906</v>
      </c>
    </row>
    <row r="12219" spans="1:5" s="7" customFormat="1">
      <c r="A12219" s="7" t="s">
        <v>49</v>
      </c>
      <c r="C12219" s="144" t="s">
        <v>9010</v>
      </c>
      <c r="D12219" s="145">
        <v>284</v>
      </c>
      <c r="E12219" s="147">
        <v>43906</v>
      </c>
    </row>
    <row r="12220" spans="1:5" s="7" customFormat="1">
      <c r="A12220" s="7" t="s">
        <v>49</v>
      </c>
      <c r="C12220" s="144" t="s">
        <v>9015</v>
      </c>
      <c r="D12220" s="145">
        <v>196</v>
      </c>
      <c r="E12220" s="147">
        <v>43906</v>
      </c>
    </row>
    <row r="12221" spans="1:5" s="7" customFormat="1">
      <c r="A12221" s="7" t="s">
        <v>49</v>
      </c>
      <c r="C12221" s="144" t="s">
        <v>9000</v>
      </c>
      <c r="D12221" s="145">
        <v>489</v>
      </c>
      <c r="E12221" s="147">
        <v>43906</v>
      </c>
    </row>
    <row r="12222" spans="1:5" s="7" customFormat="1">
      <c r="A12222" s="7" t="s">
        <v>49</v>
      </c>
      <c r="C12222" s="144" t="s">
        <v>9002</v>
      </c>
      <c r="D12222" s="145">
        <v>350</v>
      </c>
      <c r="E12222" s="147">
        <v>43906</v>
      </c>
    </row>
    <row r="12223" spans="1:5" s="7" customFormat="1">
      <c r="A12223" s="7" t="s">
        <v>49</v>
      </c>
      <c r="C12223" s="144" t="s">
        <v>9004</v>
      </c>
      <c r="D12223" s="145">
        <v>370</v>
      </c>
      <c r="E12223" s="147">
        <v>43906</v>
      </c>
    </row>
    <row r="12224" spans="1:5" s="7" customFormat="1">
      <c r="A12224" s="7" t="s">
        <v>49</v>
      </c>
      <c r="C12224" s="144" t="s">
        <v>9022</v>
      </c>
      <c r="D12224" s="145">
        <v>62</v>
      </c>
      <c r="E12224" s="147">
        <v>43906</v>
      </c>
    </row>
    <row r="12225" spans="1:5" s="7" customFormat="1">
      <c r="A12225" s="7" t="s">
        <v>49</v>
      </c>
      <c r="C12225" s="144" t="s">
        <v>9024</v>
      </c>
      <c r="D12225" s="145">
        <v>210</v>
      </c>
      <c r="E12225" s="147">
        <v>43906</v>
      </c>
    </row>
    <row r="12226" spans="1:5" s="7" customFormat="1">
      <c r="A12226" s="7" t="s">
        <v>49</v>
      </c>
      <c r="C12226" s="144" t="s">
        <v>9028</v>
      </c>
      <c r="D12226" s="145">
        <v>64</v>
      </c>
      <c r="E12226" s="147">
        <v>43906</v>
      </c>
    </row>
    <row r="12227" spans="1:5" s="7" customFormat="1">
      <c r="A12227" s="7" t="s">
        <v>49</v>
      </c>
      <c r="C12227" s="144" t="s">
        <v>9047</v>
      </c>
      <c r="D12227" s="145">
        <v>4</v>
      </c>
      <c r="E12227" s="147">
        <v>43906</v>
      </c>
    </row>
    <row r="12228" spans="1:5" s="7" customFormat="1">
      <c r="A12228" s="7" t="s">
        <v>49</v>
      </c>
      <c r="C12228" s="144" t="s">
        <v>519</v>
      </c>
      <c r="D12228" s="145">
        <v>340</v>
      </c>
      <c r="E12228" s="147">
        <v>43906</v>
      </c>
    </row>
    <row r="12229" spans="1:5" s="7" customFormat="1">
      <c r="A12229" s="7" t="s">
        <v>49</v>
      </c>
      <c r="C12229" s="144" t="s">
        <v>8507</v>
      </c>
      <c r="D12229" s="145">
        <v>0</v>
      </c>
      <c r="E12229" s="147">
        <v>43906</v>
      </c>
    </row>
    <row r="12230" spans="1:5" s="7" customFormat="1">
      <c r="A12230" s="7" t="s">
        <v>49</v>
      </c>
      <c r="C12230" s="144" t="s">
        <v>8509</v>
      </c>
      <c r="D12230" s="145">
        <v>0</v>
      </c>
      <c r="E12230" s="147">
        <v>43906</v>
      </c>
    </row>
    <row r="12231" spans="1:5" s="7" customFormat="1">
      <c r="A12231" s="7" t="s">
        <v>49</v>
      </c>
      <c r="C12231" s="144" t="s">
        <v>8511</v>
      </c>
      <c r="D12231" s="145">
        <v>0</v>
      </c>
      <c r="E12231" s="147">
        <v>43906</v>
      </c>
    </row>
    <row r="12232" spans="1:5" s="7" customFormat="1">
      <c r="A12232" s="7" t="s">
        <v>49</v>
      </c>
      <c r="C12232" s="144" t="s">
        <v>8513</v>
      </c>
      <c r="D12232" s="145">
        <v>0</v>
      </c>
      <c r="E12232" s="147">
        <v>43906</v>
      </c>
    </row>
    <row r="12233" spans="1:5" s="7" customFormat="1">
      <c r="A12233" s="7" t="s">
        <v>49</v>
      </c>
      <c r="C12233" s="144" t="s">
        <v>8515</v>
      </c>
      <c r="D12233" s="145">
        <v>0</v>
      </c>
      <c r="E12233" s="147">
        <v>43906</v>
      </c>
    </row>
    <row r="12234" spans="1:5" s="7" customFormat="1">
      <c r="A12234" s="7" t="s">
        <v>49</v>
      </c>
      <c r="C12234" s="144" t="s">
        <v>8517</v>
      </c>
      <c r="D12234" s="145">
        <v>0</v>
      </c>
      <c r="E12234" s="147">
        <v>43906</v>
      </c>
    </row>
    <row r="12235" spans="1:5" s="7" customFormat="1">
      <c r="A12235" s="7" t="s">
        <v>49</v>
      </c>
      <c r="C12235" s="144" t="s">
        <v>8519</v>
      </c>
      <c r="D12235" s="145">
        <v>0</v>
      </c>
      <c r="E12235" s="147">
        <v>43906</v>
      </c>
    </row>
    <row r="12236" spans="1:5" s="7" customFormat="1">
      <c r="A12236" s="7" t="s">
        <v>49</v>
      </c>
      <c r="C12236" s="144" t="s">
        <v>8523</v>
      </c>
      <c r="D12236" s="145">
        <v>0</v>
      </c>
      <c r="E12236" s="147">
        <v>43906</v>
      </c>
    </row>
    <row r="12237" spans="1:5" s="7" customFormat="1">
      <c r="A12237" s="7" t="s">
        <v>49</v>
      </c>
      <c r="C12237" s="144" t="s">
        <v>8525</v>
      </c>
      <c r="D12237" s="145">
        <v>0</v>
      </c>
      <c r="E12237" s="147">
        <v>43906</v>
      </c>
    </row>
    <row r="12238" spans="1:5" s="7" customFormat="1">
      <c r="A12238" s="7" t="s">
        <v>49</v>
      </c>
      <c r="C12238" s="144" t="s">
        <v>8527</v>
      </c>
      <c r="D12238" s="145">
        <v>0</v>
      </c>
      <c r="E12238" s="147">
        <v>43906</v>
      </c>
    </row>
    <row r="12239" spans="1:5" s="7" customFormat="1">
      <c r="A12239" s="7" t="s">
        <v>49</v>
      </c>
      <c r="C12239" s="144" t="s">
        <v>8597</v>
      </c>
      <c r="D12239" s="145">
        <v>0</v>
      </c>
      <c r="E12239" s="147">
        <v>43906</v>
      </c>
    </row>
    <row r="12240" spans="1:5" s="7" customFormat="1">
      <c r="A12240" s="7" t="s">
        <v>49</v>
      </c>
      <c r="C12240" s="144" t="s">
        <v>5932</v>
      </c>
      <c r="D12240" s="145">
        <v>180</v>
      </c>
      <c r="E12240" s="147">
        <v>43906</v>
      </c>
    </row>
    <row r="12241" spans="1:5" s="7" customFormat="1">
      <c r="A12241" s="7" t="s">
        <v>49</v>
      </c>
      <c r="C12241" s="144" t="s">
        <v>3768</v>
      </c>
      <c r="D12241" s="145">
        <v>66</v>
      </c>
      <c r="E12241" s="147">
        <v>43906</v>
      </c>
    </row>
    <row r="12242" spans="1:5" s="7" customFormat="1">
      <c r="A12242" s="7" t="s">
        <v>49</v>
      </c>
      <c r="C12242" s="144" t="s">
        <v>6202</v>
      </c>
      <c r="D12242" s="145">
        <v>0</v>
      </c>
      <c r="E12242" s="147">
        <v>43906</v>
      </c>
    </row>
    <row r="12243" spans="1:5" s="7" customFormat="1">
      <c r="A12243" s="7" t="s">
        <v>49</v>
      </c>
      <c r="C12243" s="144" t="s">
        <v>6208</v>
      </c>
      <c r="D12243" s="145">
        <v>0</v>
      </c>
      <c r="E12243" s="147">
        <v>43906</v>
      </c>
    </row>
    <row r="12244" spans="1:5" s="7" customFormat="1">
      <c r="A12244" s="7" t="s">
        <v>49</v>
      </c>
      <c r="C12244" s="144" t="s">
        <v>3769</v>
      </c>
      <c r="D12244" s="145">
        <v>17</v>
      </c>
      <c r="E12244" s="147">
        <v>43906</v>
      </c>
    </row>
    <row r="12245" spans="1:5" s="7" customFormat="1">
      <c r="A12245" s="7" t="s">
        <v>49</v>
      </c>
      <c r="C12245" s="144" t="s">
        <v>3770</v>
      </c>
      <c r="D12245" s="145">
        <v>86</v>
      </c>
      <c r="E12245" s="147">
        <v>43906</v>
      </c>
    </row>
    <row r="12246" spans="1:5" s="7" customFormat="1">
      <c r="A12246" s="7" t="s">
        <v>49</v>
      </c>
      <c r="C12246" s="144" t="s">
        <v>3390</v>
      </c>
      <c r="D12246" s="145">
        <v>69</v>
      </c>
      <c r="E12246" s="147">
        <v>43906</v>
      </c>
    </row>
    <row r="12247" spans="1:5" s="7" customFormat="1">
      <c r="A12247" s="7" t="s">
        <v>49</v>
      </c>
      <c r="C12247" s="144" t="s">
        <v>5944</v>
      </c>
      <c r="D12247" s="145">
        <v>0</v>
      </c>
      <c r="E12247" s="147">
        <v>43906</v>
      </c>
    </row>
    <row r="12248" spans="1:5" s="7" customFormat="1">
      <c r="A12248" s="7" t="s">
        <v>49</v>
      </c>
      <c r="C12248" s="144" t="s">
        <v>5065</v>
      </c>
      <c r="D12248" s="145">
        <v>63</v>
      </c>
      <c r="E12248" s="147">
        <v>43906</v>
      </c>
    </row>
    <row r="12249" spans="1:5" s="7" customFormat="1">
      <c r="A12249" s="7" t="s">
        <v>49</v>
      </c>
      <c r="C12249" s="144" t="s">
        <v>5070</v>
      </c>
      <c r="D12249" s="145">
        <v>19</v>
      </c>
      <c r="E12249" s="147">
        <v>43906</v>
      </c>
    </row>
    <row r="12250" spans="1:5" s="7" customFormat="1">
      <c r="A12250" s="7" t="s">
        <v>49</v>
      </c>
      <c r="C12250" s="144" t="s">
        <v>5073</v>
      </c>
      <c r="D12250" s="145">
        <v>1</v>
      </c>
      <c r="E12250" s="147">
        <v>43906</v>
      </c>
    </row>
    <row r="12251" spans="1:5" s="7" customFormat="1">
      <c r="A12251" s="7" t="s">
        <v>49</v>
      </c>
      <c r="C12251" s="144" t="s">
        <v>5076</v>
      </c>
      <c r="D12251" s="145">
        <v>32</v>
      </c>
      <c r="E12251" s="147">
        <v>43906</v>
      </c>
    </row>
    <row r="12252" spans="1:5" s="7" customFormat="1">
      <c r="A12252" s="7" t="s">
        <v>49</v>
      </c>
      <c r="C12252" s="144" t="s">
        <v>5083</v>
      </c>
      <c r="D12252" s="145">
        <v>34</v>
      </c>
      <c r="E12252" s="147">
        <v>43906</v>
      </c>
    </row>
    <row r="12253" spans="1:5" s="7" customFormat="1">
      <c r="A12253" s="7" t="s">
        <v>49</v>
      </c>
      <c r="C12253" s="144" t="s">
        <v>5086</v>
      </c>
      <c r="D12253" s="145">
        <v>35</v>
      </c>
      <c r="E12253" s="147">
        <v>43906</v>
      </c>
    </row>
    <row r="12254" spans="1:5" s="7" customFormat="1">
      <c r="A12254" s="7" t="s">
        <v>49</v>
      </c>
      <c r="C12254" s="144" t="s">
        <v>5089</v>
      </c>
      <c r="D12254" s="145">
        <v>29</v>
      </c>
      <c r="E12254" s="147">
        <v>43906</v>
      </c>
    </row>
    <row r="12255" spans="1:5" s="7" customFormat="1">
      <c r="A12255" s="7" t="s">
        <v>49</v>
      </c>
      <c r="C12255" s="144" t="s">
        <v>1649</v>
      </c>
      <c r="D12255" s="145">
        <v>36</v>
      </c>
      <c r="E12255" s="147">
        <v>43906</v>
      </c>
    </row>
    <row r="12256" spans="1:5" s="7" customFormat="1">
      <c r="A12256" s="7" t="s">
        <v>49</v>
      </c>
      <c r="C12256" s="144" t="s">
        <v>1654</v>
      </c>
      <c r="D12256" s="145">
        <v>11</v>
      </c>
      <c r="E12256" s="147">
        <v>43906</v>
      </c>
    </row>
    <row r="12257" spans="1:5" s="7" customFormat="1">
      <c r="A12257" s="7" t="s">
        <v>49</v>
      </c>
      <c r="C12257" s="144" t="s">
        <v>1658</v>
      </c>
      <c r="D12257" s="145">
        <v>23</v>
      </c>
      <c r="E12257" s="147">
        <v>43906</v>
      </c>
    </row>
    <row r="12258" spans="1:5" s="7" customFormat="1">
      <c r="A12258" s="7" t="s">
        <v>49</v>
      </c>
      <c r="C12258" s="144" t="s">
        <v>1663</v>
      </c>
      <c r="D12258" s="145">
        <v>166</v>
      </c>
      <c r="E12258" s="147">
        <v>43906</v>
      </c>
    </row>
    <row r="12259" spans="1:5" s="7" customFormat="1">
      <c r="A12259" s="7" t="s">
        <v>49</v>
      </c>
      <c r="C12259" s="144" t="s">
        <v>1667</v>
      </c>
      <c r="D12259" s="145">
        <v>6</v>
      </c>
      <c r="E12259" s="147">
        <v>43906</v>
      </c>
    </row>
    <row r="12260" spans="1:5" s="7" customFormat="1">
      <c r="A12260" s="7" t="s">
        <v>49</v>
      </c>
      <c r="C12260" s="144" t="s">
        <v>1672</v>
      </c>
      <c r="D12260" s="145">
        <v>10</v>
      </c>
      <c r="E12260" s="147">
        <v>43906</v>
      </c>
    </row>
    <row r="12261" spans="1:5" s="7" customFormat="1">
      <c r="A12261" s="7" t="s">
        <v>49</v>
      </c>
      <c r="C12261" s="144" t="s">
        <v>6574</v>
      </c>
      <c r="D12261" s="145">
        <v>0</v>
      </c>
      <c r="E12261" s="147">
        <v>43906</v>
      </c>
    </row>
    <row r="12262" spans="1:5" s="7" customFormat="1">
      <c r="A12262" s="7" t="s">
        <v>49</v>
      </c>
      <c r="C12262" s="144" t="s">
        <v>6576</v>
      </c>
      <c r="D12262" s="145">
        <v>0</v>
      </c>
      <c r="E12262" s="147">
        <v>43906</v>
      </c>
    </row>
    <row r="12263" spans="1:5" s="7" customFormat="1">
      <c r="A12263" s="7" t="s">
        <v>49</v>
      </c>
      <c r="C12263" s="144" t="s">
        <v>6578</v>
      </c>
      <c r="D12263" s="145">
        <v>0</v>
      </c>
      <c r="E12263" s="147">
        <v>43906</v>
      </c>
    </row>
    <row r="12264" spans="1:5" s="7" customFormat="1">
      <c r="A12264" s="7" t="s">
        <v>49</v>
      </c>
      <c r="C12264" s="144" t="s">
        <v>6580</v>
      </c>
      <c r="D12264" s="145">
        <v>0</v>
      </c>
      <c r="E12264" s="147">
        <v>43906</v>
      </c>
    </row>
    <row r="12265" spans="1:5" s="7" customFormat="1">
      <c r="A12265" s="7" t="s">
        <v>49</v>
      </c>
      <c r="C12265" s="144" t="s">
        <v>6582</v>
      </c>
      <c r="D12265" s="145">
        <v>0</v>
      </c>
      <c r="E12265" s="147">
        <v>43906</v>
      </c>
    </row>
    <row r="12266" spans="1:5" s="7" customFormat="1">
      <c r="A12266" s="7" t="s">
        <v>49</v>
      </c>
      <c r="C12266" s="144" t="s">
        <v>1675</v>
      </c>
      <c r="D12266" s="145">
        <v>9</v>
      </c>
      <c r="E12266" s="147">
        <v>43906</v>
      </c>
    </row>
    <row r="12267" spans="1:5" s="7" customFormat="1">
      <c r="A12267" s="7" t="s">
        <v>49</v>
      </c>
      <c r="C12267" s="144" t="s">
        <v>1678</v>
      </c>
      <c r="D12267" s="145">
        <v>102</v>
      </c>
      <c r="E12267" s="147">
        <v>43906</v>
      </c>
    </row>
    <row r="12268" spans="1:5" s="7" customFormat="1">
      <c r="A12268" s="7" t="s">
        <v>49</v>
      </c>
      <c r="C12268" s="144" t="s">
        <v>1681</v>
      </c>
      <c r="D12268" s="145">
        <v>28</v>
      </c>
      <c r="E12268" s="147">
        <v>43906</v>
      </c>
    </row>
    <row r="12269" spans="1:5" s="7" customFormat="1">
      <c r="A12269" s="7" t="s">
        <v>49</v>
      </c>
      <c r="C12269" s="144" t="s">
        <v>1684</v>
      </c>
      <c r="D12269" s="145">
        <v>13</v>
      </c>
      <c r="E12269" s="147">
        <v>43906</v>
      </c>
    </row>
    <row r="12270" spans="1:5" s="7" customFormat="1">
      <c r="A12270" s="7" t="s">
        <v>49</v>
      </c>
      <c r="C12270" s="144" t="s">
        <v>1687</v>
      </c>
      <c r="D12270" s="145">
        <v>11</v>
      </c>
      <c r="E12270" s="147">
        <v>43906</v>
      </c>
    </row>
    <row r="12271" spans="1:5" s="7" customFormat="1">
      <c r="A12271" s="7" t="s">
        <v>49</v>
      </c>
      <c r="C12271" s="144" t="s">
        <v>1690</v>
      </c>
      <c r="D12271" s="145">
        <v>13</v>
      </c>
      <c r="E12271" s="147">
        <v>43906</v>
      </c>
    </row>
    <row r="12272" spans="1:5" s="7" customFormat="1">
      <c r="A12272" s="7" t="s">
        <v>49</v>
      </c>
      <c r="C12272" s="144" t="s">
        <v>1693</v>
      </c>
      <c r="D12272" s="145">
        <v>158</v>
      </c>
      <c r="E12272" s="147">
        <v>43906</v>
      </c>
    </row>
    <row r="12273" spans="1:5" s="7" customFormat="1">
      <c r="A12273" s="7" t="s">
        <v>49</v>
      </c>
      <c r="C12273" s="144" t="s">
        <v>1696</v>
      </c>
      <c r="D12273" s="145">
        <v>237</v>
      </c>
      <c r="E12273" s="147">
        <v>43906</v>
      </c>
    </row>
    <row r="12274" spans="1:5" s="7" customFormat="1">
      <c r="A12274" s="7" t="s">
        <v>49</v>
      </c>
      <c r="C12274" s="144" t="s">
        <v>1699</v>
      </c>
      <c r="D12274" s="145">
        <v>106</v>
      </c>
      <c r="E12274" s="147">
        <v>43906</v>
      </c>
    </row>
    <row r="12275" spans="1:5" s="7" customFormat="1">
      <c r="A12275" s="7" t="s">
        <v>49</v>
      </c>
      <c r="C12275" s="144" t="s">
        <v>1702</v>
      </c>
      <c r="D12275" s="145">
        <v>82</v>
      </c>
      <c r="E12275" s="147">
        <v>43906</v>
      </c>
    </row>
    <row r="12276" spans="1:5" s="7" customFormat="1">
      <c r="A12276" s="7" t="s">
        <v>49</v>
      </c>
      <c r="C12276" s="144" t="s">
        <v>1704</v>
      </c>
      <c r="D12276" s="145">
        <v>68</v>
      </c>
      <c r="E12276" s="147">
        <v>43906</v>
      </c>
    </row>
    <row r="12277" spans="1:5" s="7" customFormat="1">
      <c r="A12277" s="7" t="s">
        <v>49</v>
      </c>
      <c r="C12277" s="144" t="s">
        <v>1410</v>
      </c>
      <c r="D12277" s="145">
        <v>11715</v>
      </c>
      <c r="E12277" s="147">
        <v>43906</v>
      </c>
    </row>
    <row r="12278" spans="1:5" s="7" customFormat="1">
      <c r="A12278" s="7" t="s">
        <v>49</v>
      </c>
      <c r="C12278" s="144" t="s">
        <v>1414</v>
      </c>
      <c r="D12278" s="145">
        <v>0</v>
      </c>
      <c r="E12278" s="147">
        <v>43906</v>
      </c>
    </row>
    <row r="12279" spans="1:5" s="7" customFormat="1">
      <c r="A12279" s="7" t="s">
        <v>49</v>
      </c>
      <c r="C12279" s="144" t="s">
        <v>1416</v>
      </c>
      <c r="D12279" s="145">
        <v>3250</v>
      </c>
      <c r="E12279" s="147">
        <v>43906</v>
      </c>
    </row>
    <row r="12280" spans="1:5" s="7" customFormat="1">
      <c r="A12280" s="7" t="s">
        <v>49</v>
      </c>
      <c r="C12280" s="144" t="s">
        <v>6614</v>
      </c>
      <c r="D12280" s="145">
        <v>0</v>
      </c>
      <c r="E12280" s="147">
        <v>43906</v>
      </c>
    </row>
    <row r="12281" spans="1:5" s="7" customFormat="1">
      <c r="A12281" s="7" t="s">
        <v>49</v>
      </c>
      <c r="C12281" s="144" t="s">
        <v>6616</v>
      </c>
      <c r="D12281" s="145">
        <v>0</v>
      </c>
      <c r="E12281" s="147">
        <v>43906</v>
      </c>
    </row>
    <row r="12282" spans="1:5" s="7" customFormat="1">
      <c r="A12282" s="7" t="s">
        <v>49</v>
      </c>
      <c r="C12282" s="144" t="s">
        <v>6617</v>
      </c>
      <c r="D12282" s="145">
        <v>0</v>
      </c>
      <c r="E12282" s="147">
        <v>43906</v>
      </c>
    </row>
    <row r="12283" spans="1:5" s="7" customFormat="1">
      <c r="A12283" s="7" t="s">
        <v>49</v>
      </c>
      <c r="C12283" s="144" t="s">
        <v>6619</v>
      </c>
      <c r="D12283" s="145">
        <v>0</v>
      </c>
      <c r="E12283" s="147">
        <v>43906</v>
      </c>
    </row>
    <row r="12284" spans="1:5" s="7" customFormat="1">
      <c r="A12284" s="7" t="s">
        <v>49</v>
      </c>
      <c r="C12284" s="144" t="s">
        <v>6621</v>
      </c>
      <c r="D12284" s="145">
        <v>0</v>
      </c>
      <c r="E12284" s="147">
        <v>43906</v>
      </c>
    </row>
    <row r="12285" spans="1:5" s="7" customFormat="1">
      <c r="A12285" s="7" t="s">
        <v>49</v>
      </c>
      <c r="C12285" s="144" t="s">
        <v>6623</v>
      </c>
      <c r="D12285" s="145">
        <v>0</v>
      </c>
      <c r="E12285" s="147">
        <v>43906</v>
      </c>
    </row>
    <row r="12286" spans="1:5" s="7" customFormat="1">
      <c r="A12286" s="7" t="s">
        <v>49</v>
      </c>
      <c r="C12286" s="144" t="s">
        <v>1420</v>
      </c>
      <c r="D12286" s="145">
        <v>639</v>
      </c>
      <c r="E12286" s="147">
        <v>43906</v>
      </c>
    </row>
    <row r="12287" spans="1:5" s="7" customFormat="1">
      <c r="A12287" s="7" t="s">
        <v>49</v>
      </c>
      <c r="C12287" s="144" t="s">
        <v>1707</v>
      </c>
      <c r="D12287" s="145">
        <v>111</v>
      </c>
      <c r="E12287" s="147">
        <v>43906</v>
      </c>
    </row>
    <row r="12288" spans="1:5" s="7" customFormat="1">
      <c r="A12288" s="7" t="s">
        <v>49</v>
      </c>
      <c r="C12288" s="144" t="s">
        <v>1424</v>
      </c>
      <c r="D12288" s="145">
        <v>414</v>
      </c>
      <c r="E12288" s="147">
        <v>43906</v>
      </c>
    </row>
    <row r="12289" spans="1:5" s="7" customFormat="1">
      <c r="A12289" s="7" t="s">
        <v>49</v>
      </c>
      <c r="C12289" s="144" t="s">
        <v>1710</v>
      </c>
      <c r="D12289" s="145">
        <v>6</v>
      </c>
      <c r="E12289" s="147">
        <v>43906</v>
      </c>
    </row>
    <row r="12290" spans="1:5" s="7" customFormat="1">
      <c r="A12290" s="7" t="s">
        <v>49</v>
      </c>
      <c r="C12290" s="144" t="s">
        <v>6629</v>
      </c>
      <c r="D12290" s="145">
        <v>0</v>
      </c>
      <c r="E12290" s="147">
        <v>43906</v>
      </c>
    </row>
    <row r="12291" spans="1:5" s="7" customFormat="1">
      <c r="A12291" s="7" t="s">
        <v>49</v>
      </c>
      <c r="C12291" s="144" t="s">
        <v>1712</v>
      </c>
      <c r="D12291" s="145">
        <v>168</v>
      </c>
      <c r="E12291" s="147">
        <v>43906</v>
      </c>
    </row>
    <row r="12292" spans="1:5" s="7" customFormat="1">
      <c r="A12292" s="7" t="s">
        <v>49</v>
      </c>
      <c r="C12292" s="144" t="s">
        <v>5947</v>
      </c>
      <c r="D12292" s="145">
        <v>0</v>
      </c>
      <c r="E12292" s="147">
        <v>43906</v>
      </c>
    </row>
    <row r="12293" spans="1:5" s="7" customFormat="1">
      <c r="A12293" s="7" t="s">
        <v>49</v>
      </c>
      <c r="C12293" s="144" t="s">
        <v>5949</v>
      </c>
      <c r="D12293" s="145">
        <v>0</v>
      </c>
      <c r="E12293" s="147">
        <v>43906</v>
      </c>
    </row>
    <row r="12294" spans="1:5" s="7" customFormat="1">
      <c r="A12294" s="7" t="s">
        <v>49</v>
      </c>
      <c r="C12294" s="144" t="s">
        <v>5951</v>
      </c>
      <c r="D12294" s="145">
        <v>0</v>
      </c>
      <c r="E12294" s="147">
        <v>43906</v>
      </c>
    </row>
    <row r="12295" spans="1:5" s="7" customFormat="1">
      <c r="A12295" s="7" t="s">
        <v>49</v>
      </c>
      <c r="C12295" s="144" t="s">
        <v>5953</v>
      </c>
      <c r="D12295" s="145">
        <v>0</v>
      </c>
      <c r="E12295" s="147">
        <v>43906</v>
      </c>
    </row>
    <row r="12296" spans="1:5" s="7" customFormat="1">
      <c r="A12296" s="7" t="s">
        <v>49</v>
      </c>
      <c r="C12296" s="144" t="s">
        <v>3869</v>
      </c>
      <c r="D12296" s="145">
        <v>208</v>
      </c>
      <c r="E12296" s="147">
        <v>43906</v>
      </c>
    </row>
    <row r="12297" spans="1:5" s="7" customFormat="1">
      <c r="A12297" s="7" t="s">
        <v>49</v>
      </c>
      <c r="C12297" s="144" t="s">
        <v>3870</v>
      </c>
      <c r="D12297" s="145">
        <v>115</v>
      </c>
      <c r="E12297" s="147">
        <v>43906</v>
      </c>
    </row>
    <row r="12298" spans="1:5" s="7" customFormat="1">
      <c r="A12298" s="7" t="s">
        <v>49</v>
      </c>
      <c r="C12298" s="144" t="s">
        <v>6636</v>
      </c>
      <c r="D12298" s="145">
        <v>0</v>
      </c>
      <c r="E12298" s="147">
        <v>43906</v>
      </c>
    </row>
    <row r="12299" spans="1:5" s="7" customFormat="1">
      <c r="A12299" s="7" t="s">
        <v>49</v>
      </c>
      <c r="C12299" s="144" t="s">
        <v>3871</v>
      </c>
      <c r="D12299" s="145">
        <v>79</v>
      </c>
      <c r="E12299" s="147">
        <v>43906</v>
      </c>
    </row>
    <row r="12300" spans="1:5" s="7" customFormat="1">
      <c r="A12300" s="7" t="s">
        <v>49</v>
      </c>
      <c r="C12300" s="144" t="s">
        <v>1714</v>
      </c>
      <c r="D12300" s="145">
        <v>63</v>
      </c>
      <c r="E12300" s="147">
        <v>43906</v>
      </c>
    </row>
    <row r="12301" spans="1:5" s="7" customFormat="1">
      <c r="A12301" s="7" t="s">
        <v>49</v>
      </c>
      <c r="C12301" s="144" t="s">
        <v>3872</v>
      </c>
      <c r="D12301" s="145">
        <v>93</v>
      </c>
      <c r="E12301" s="147">
        <v>43906</v>
      </c>
    </row>
    <row r="12302" spans="1:5" s="7" customFormat="1">
      <c r="A12302" s="7" t="s">
        <v>49</v>
      </c>
      <c r="C12302" s="144" t="s">
        <v>3873</v>
      </c>
      <c r="D12302" s="145">
        <v>57</v>
      </c>
      <c r="E12302" s="147">
        <v>43906</v>
      </c>
    </row>
    <row r="12303" spans="1:5" s="7" customFormat="1">
      <c r="A12303" s="7" t="s">
        <v>49</v>
      </c>
      <c r="C12303" s="144" t="s">
        <v>3874</v>
      </c>
      <c r="D12303" s="145">
        <v>82</v>
      </c>
      <c r="E12303" s="147">
        <v>43906</v>
      </c>
    </row>
    <row r="12304" spans="1:5" s="7" customFormat="1">
      <c r="A12304" s="7" t="s">
        <v>49</v>
      </c>
      <c r="C12304" s="144" t="s">
        <v>3875</v>
      </c>
      <c r="D12304" s="145">
        <v>88</v>
      </c>
      <c r="E12304" s="147">
        <v>43906</v>
      </c>
    </row>
    <row r="12305" spans="1:5" s="7" customFormat="1">
      <c r="A12305" s="7" t="s">
        <v>49</v>
      </c>
      <c r="C12305" s="144" t="s">
        <v>3876</v>
      </c>
      <c r="D12305" s="145">
        <v>61</v>
      </c>
      <c r="E12305" s="147">
        <v>43906</v>
      </c>
    </row>
    <row r="12306" spans="1:5" s="7" customFormat="1">
      <c r="A12306" s="7" t="s">
        <v>49</v>
      </c>
      <c r="C12306" s="144" t="s">
        <v>1717</v>
      </c>
      <c r="D12306" s="145">
        <v>1</v>
      </c>
      <c r="E12306" s="147">
        <v>43906</v>
      </c>
    </row>
    <row r="12307" spans="1:5" s="7" customFormat="1">
      <c r="A12307" s="7" t="s">
        <v>49</v>
      </c>
      <c r="C12307" s="144" t="s">
        <v>1721</v>
      </c>
      <c r="D12307" s="145">
        <v>0</v>
      </c>
      <c r="E12307" s="147">
        <v>43906</v>
      </c>
    </row>
    <row r="12308" spans="1:5" s="7" customFormat="1">
      <c r="A12308" s="7" t="s">
        <v>49</v>
      </c>
      <c r="C12308" s="144" t="s">
        <v>6650</v>
      </c>
      <c r="D12308" s="145">
        <v>0</v>
      </c>
      <c r="E12308" s="147">
        <v>43906</v>
      </c>
    </row>
    <row r="12309" spans="1:5" s="7" customFormat="1">
      <c r="A12309" s="7" t="s">
        <v>49</v>
      </c>
      <c r="C12309" s="144" t="s">
        <v>9680</v>
      </c>
      <c r="D12309" s="145">
        <v>0</v>
      </c>
      <c r="E12309" s="147">
        <v>43906</v>
      </c>
    </row>
    <row r="12310" spans="1:5" s="7" customFormat="1">
      <c r="A12310" s="7" t="s">
        <v>49</v>
      </c>
      <c r="C12310" s="144" t="s">
        <v>6540</v>
      </c>
      <c r="D12310" s="145">
        <v>290</v>
      </c>
      <c r="E12310" s="147">
        <v>43906</v>
      </c>
    </row>
    <row r="12311" spans="1:5" s="7" customFormat="1">
      <c r="A12311" s="7" t="s">
        <v>49</v>
      </c>
      <c r="C12311" s="144" t="s">
        <v>9224</v>
      </c>
      <c r="D12311" s="145">
        <v>0</v>
      </c>
      <c r="E12311" s="147">
        <v>43906</v>
      </c>
    </row>
    <row r="12312" spans="1:5" s="7" customFormat="1">
      <c r="A12312" s="7" t="s">
        <v>49</v>
      </c>
      <c r="C12312" s="144" t="s">
        <v>1595</v>
      </c>
      <c r="D12312" s="145">
        <v>12</v>
      </c>
      <c r="E12312" s="147">
        <v>43906</v>
      </c>
    </row>
    <row r="12313" spans="1:5" s="7" customFormat="1">
      <c r="A12313" s="7" t="s">
        <v>49</v>
      </c>
      <c r="C12313" s="144" t="s">
        <v>1599</v>
      </c>
      <c r="D12313" s="145">
        <v>95</v>
      </c>
      <c r="E12313" s="147">
        <v>43906</v>
      </c>
    </row>
    <row r="12314" spans="1:5" s="7" customFormat="1">
      <c r="A12314" s="7" t="s">
        <v>49</v>
      </c>
      <c r="C12314" s="144" t="s">
        <v>3771</v>
      </c>
      <c r="D12314" s="145">
        <v>120</v>
      </c>
      <c r="E12314" s="147">
        <v>43906</v>
      </c>
    </row>
    <row r="12315" spans="1:5" s="7" customFormat="1">
      <c r="A12315" s="7" t="s">
        <v>49</v>
      </c>
      <c r="C12315" s="144" t="s">
        <v>3772</v>
      </c>
      <c r="D12315" s="145">
        <v>291</v>
      </c>
      <c r="E12315" s="147">
        <v>43906</v>
      </c>
    </row>
    <row r="12316" spans="1:5" s="7" customFormat="1">
      <c r="A12316" s="7" t="s">
        <v>49</v>
      </c>
      <c r="C12316" s="144" t="s">
        <v>1602</v>
      </c>
      <c r="D12316" s="145">
        <v>272</v>
      </c>
      <c r="E12316" s="147">
        <v>43906</v>
      </c>
    </row>
    <row r="12317" spans="1:5" s="7" customFormat="1">
      <c r="A12317" s="7" t="s">
        <v>49</v>
      </c>
      <c r="C12317" s="144" t="s">
        <v>1606</v>
      </c>
      <c r="D12317" s="145">
        <v>549</v>
      </c>
      <c r="E12317" s="147">
        <v>43906</v>
      </c>
    </row>
    <row r="12318" spans="1:5" s="7" customFormat="1">
      <c r="A12318" s="7" t="s">
        <v>49</v>
      </c>
      <c r="C12318" s="144" t="s">
        <v>1610</v>
      </c>
      <c r="D12318" s="145">
        <v>172</v>
      </c>
      <c r="E12318" s="147">
        <v>43906</v>
      </c>
    </row>
    <row r="12319" spans="1:5" s="7" customFormat="1">
      <c r="A12319" s="7" t="s">
        <v>49</v>
      </c>
      <c r="C12319" s="144" t="s">
        <v>3773</v>
      </c>
      <c r="D12319" s="145">
        <v>46</v>
      </c>
      <c r="E12319" s="147">
        <v>43906</v>
      </c>
    </row>
    <row r="12320" spans="1:5" s="7" customFormat="1">
      <c r="A12320" s="7" t="s">
        <v>49</v>
      </c>
      <c r="C12320" s="144" t="s">
        <v>6226</v>
      </c>
      <c r="D12320" s="145">
        <v>0</v>
      </c>
      <c r="E12320" s="147">
        <v>43906</v>
      </c>
    </row>
    <row r="12321" spans="1:5" s="7" customFormat="1">
      <c r="A12321" s="7" t="s">
        <v>49</v>
      </c>
      <c r="C12321" s="144" t="s">
        <v>6228</v>
      </c>
      <c r="D12321" s="145">
        <v>0</v>
      </c>
      <c r="E12321" s="147">
        <v>43906</v>
      </c>
    </row>
    <row r="12322" spans="1:5" s="7" customFormat="1">
      <c r="A12322" s="7" t="s">
        <v>49</v>
      </c>
      <c r="C12322" s="144" t="s">
        <v>9225</v>
      </c>
      <c r="D12322" s="145">
        <v>0</v>
      </c>
      <c r="E12322" s="147">
        <v>43906</v>
      </c>
    </row>
    <row r="12323" spans="1:5" s="7" customFormat="1">
      <c r="A12323" s="7" t="s">
        <v>49</v>
      </c>
      <c r="C12323" s="144" t="s">
        <v>9226</v>
      </c>
      <c r="D12323" s="145">
        <v>0</v>
      </c>
      <c r="E12323" s="147">
        <v>43906</v>
      </c>
    </row>
    <row r="12324" spans="1:5" s="7" customFormat="1">
      <c r="A12324" s="7" t="s">
        <v>49</v>
      </c>
      <c r="C12324" s="144" t="s">
        <v>5970</v>
      </c>
      <c r="D12324" s="145">
        <v>0</v>
      </c>
      <c r="E12324" s="147">
        <v>43906</v>
      </c>
    </row>
    <row r="12325" spans="1:5" s="7" customFormat="1">
      <c r="A12325" s="7" t="s">
        <v>49</v>
      </c>
      <c r="C12325" s="144" t="s">
        <v>5206</v>
      </c>
      <c r="D12325" s="145">
        <v>3189</v>
      </c>
      <c r="E12325" s="147">
        <v>43906</v>
      </c>
    </row>
    <row r="12326" spans="1:5" s="7" customFormat="1">
      <c r="A12326" s="7" t="s">
        <v>49</v>
      </c>
      <c r="C12326" s="144" t="s">
        <v>5209</v>
      </c>
      <c r="D12326" s="145">
        <v>684</v>
      </c>
      <c r="E12326" s="147">
        <v>43906</v>
      </c>
    </row>
    <row r="12327" spans="1:5" s="7" customFormat="1">
      <c r="A12327" s="7" t="s">
        <v>49</v>
      </c>
      <c r="C12327" s="144" t="s">
        <v>5211</v>
      </c>
      <c r="D12327" s="145">
        <v>1292</v>
      </c>
      <c r="E12327" s="147">
        <v>43906</v>
      </c>
    </row>
    <row r="12328" spans="1:5" s="7" customFormat="1">
      <c r="A12328" s="7" t="s">
        <v>49</v>
      </c>
      <c r="C12328" s="144" t="s">
        <v>6656</v>
      </c>
      <c r="D12328" s="145">
        <v>0</v>
      </c>
      <c r="E12328" s="147">
        <v>43906</v>
      </c>
    </row>
    <row r="12329" spans="1:5" s="7" customFormat="1">
      <c r="A12329" s="7" t="s">
        <v>49</v>
      </c>
      <c r="C12329" s="144" t="s">
        <v>6658</v>
      </c>
      <c r="D12329" s="145">
        <v>0</v>
      </c>
      <c r="E12329" s="147">
        <v>43906</v>
      </c>
    </row>
    <row r="12330" spans="1:5" s="7" customFormat="1">
      <c r="A12330" s="7" t="s">
        <v>49</v>
      </c>
      <c r="C12330" s="144" t="s">
        <v>1723</v>
      </c>
      <c r="D12330" s="145">
        <v>9</v>
      </c>
      <c r="E12330" s="147">
        <v>43906</v>
      </c>
    </row>
    <row r="12331" spans="1:5" s="7" customFormat="1">
      <c r="A12331" s="7" t="s">
        <v>49</v>
      </c>
      <c r="C12331" s="144" t="s">
        <v>5980</v>
      </c>
      <c r="D12331" s="145">
        <v>0</v>
      </c>
      <c r="E12331" s="147">
        <v>43906</v>
      </c>
    </row>
    <row r="12332" spans="1:5" s="7" customFormat="1">
      <c r="A12332" s="7" t="s">
        <v>49</v>
      </c>
      <c r="C12332" s="144" t="s">
        <v>1726</v>
      </c>
      <c r="D12332" s="145">
        <v>106</v>
      </c>
      <c r="E12332" s="147">
        <v>43906</v>
      </c>
    </row>
    <row r="12333" spans="1:5" s="7" customFormat="1">
      <c r="A12333" s="7" t="s">
        <v>49</v>
      </c>
      <c r="C12333" s="144" t="s">
        <v>1729</v>
      </c>
      <c r="D12333" s="145">
        <v>16</v>
      </c>
      <c r="E12333" s="147">
        <v>43906</v>
      </c>
    </row>
    <row r="12334" spans="1:5" s="7" customFormat="1">
      <c r="A12334" s="7" t="s">
        <v>49</v>
      </c>
      <c r="C12334" s="144" t="s">
        <v>1645</v>
      </c>
      <c r="D12334" s="145">
        <v>95</v>
      </c>
      <c r="E12334" s="147">
        <v>43906</v>
      </c>
    </row>
    <row r="12335" spans="1:5" s="7" customFormat="1">
      <c r="A12335" s="7" t="s">
        <v>49</v>
      </c>
      <c r="C12335" s="144" t="s">
        <v>5983</v>
      </c>
      <c r="D12335" s="145">
        <v>38</v>
      </c>
      <c r="E12335" s="147">
        <v>43906</v>
      </c>
    </row>
    <row r="12336" spans="1:5" s="7" customFormat="1">
      <c r="A12336" s="7" t="s">
        <v>49</v>
      </c>
      <c r="C12336" s="144" t="s">
        <v>1732</v>
      </c>
      <c r="D12336" s="145">
        <v>51</v>
      </c>
      <c r="E12336" s="147">
        <v>43906</v>
      </c>
    </row>
    <row r="12337" spans="1:5" s="7" customFormat="1">
      <c r="A12337" s="7" t="s">
        <v>49</v>
      </c>
      <c r="C12337" s="144" t="s">
        <v>1736</v>
      </c>
      <c r="D12337" s="145">
        <v>22</v>
      </c>
      <c r="E12337" s="147">
        <v>43906</v>
      </c>
    </row>
    <row r="12338" spans="1:5" s="7" customFormat="1">
      <c r="A12338" s="7" t="s">
        <v>49</v>
      </c>
      <c r="C12338" s="144" t="s">
        <v>1739</v>
      </c>
      <c r="D12338" s="145">
        <v>0</v>
      </c>
      <c r="E12338" s="147">
        <v>43906</v>
      </c>
    </row>
    <row r="12339" spans="1:5" s="7" customFormat="1">
      <c r="A12339" s="7" t="s">
        <v>49</v>
      </c>
      <c r="C12339" s="144" t="s">
        <v>1742</v>
      </c>
      <c r="D12339" s="145">
        <v>38</v>
      </c>
      <c r="E12339" s="147">
        <v>43906</v>
      </c>
    </row>
    <row r="12340" spans="1:5" s="7" customFormat="1">
      <c r="A12340" s="7" t="s">
        <v>49</v>
      </c>
      <c r="C12340" s="144" t="s">
        <v>1745</v>
      </c>
      <c r="D12340" s="145">
        <v>22</v>
      </c>
      <c r="E12340" s="147">
        <v>43906</v>
      </c>
    </row>
    <row r="12341" spans="1:5" s="7" customFormat="1">
      <c r="A12341" s="7" t="s">
        <v>49</v>
      </c>
      <c r="C12341" s="144" t="s">
        <v>6677</v>
      </c>
      <c r="D12341" s="145">
        <v>4</v>
      </c>
      <c r="E12341" s="147">
        <v>43906</v>
      </c>
    </row>
    <row r="12342" spans="1:5" s="7" customFormat="1">
      <c r="A12342" s="7" t="s">
        <v>49</v>
      </c>
      <c r="C12342" s="144" t="s">
        <v>2960</v>
      </c>
      <c r="D12342" s="145">
        <v>0</v>
      </c>
      <c r="E12342" s="147">
        <v>43906</v>
      </c>
    </row>
    <row r="12343" spans="1:5" s="7" customFormat="1">
      <c r="A12343" s="7" t="s">
        <v>49</v>
      </c>
      <c r="C12343" s="144" t="s">
        <v>2964</v>
      </c>
      <c r="D12343" s="145">
        <v>128</v>
      </c>
      <c r="E12343" s="147">
        <v>43906</v>
      </c>
    </row>
    <row r="12344" spans="1:5" s="7" customFormat="1">
      <c r="A12344" s="7" t="s">
        <v>49</v>
      </c>
      <c r="C12344" s="144" t="s">
        <v>2967</v>
      </c>
      <c r="D12344" s="145">
        <v>117</v>
      </c>
      <c r="E12344" s="147">
        <v>43906</v>
      </c>
    </row>
    <row r="12345" spans="1:5" s="7" customFormat="1">
      <c r="A12345" s="7" t="s">
        <v>49</v>
      </c>
      <c r="C12345" s="144" t="s">
        <v>2970</v>
      </c>
      <c r="D12345" s="145">
        <v>339</v>
      </c>
      <c r="E12345" s="147">
        <v>43906</v>
      </c>
    </row>
    <row r="12346" spans="1:5" s="7" customFormat="1">
      <c r="A12346" s="7" t="s">
        <v>49</v>
      </c>
      <c r="C12346" s="144" t="s">
        <v>2973</v>
      </c>
      <c r="D12346" s="145">
        <v>127</v>
      </c>
      <c r="E12346" s="147">
        <v>43906</v>
      </c>
    </row>
    <row r="12347" spans="1:5" s="7" customFormat="1">
      <c r="A12347" s="7" t="s">
        <v>49</v>
      </c>
      <c r="C12347" s="144" t="s">
        <v>2976</v>
      </c>
      <c r="D12347" s="145">
        <v>307</v>
      </c>
      <c r="E12347" s="147">
        <v>43906</v>
      </c>
    </row>
    <row r="12348" spans="1:5" s="7" customFormat="1">
      <c r="A12348" s="7" t="s">
        <v>49</v>
      </c>
      <c r="C12348" s="144" t="s">
        <v>2979</v>
      </c>
      <c r="D12348" s="145">
        <v>166</v>
      </c>
      <c r="E12348" s="147">
        <v>43906</v>
      </c>
    </row>
    <row r="12349" spans="1:5" s="7" customFormat="1">
      <c r="A12349" s="7" t="s">
        <v>49</v>
      </c>
      <c r="C12349" s="144" t="s">
        <v>2982</v>
      </c>
      <c r="D12349" s="145">
        <v>248</v>
      </c>
      <c r="E12349" s="147">
        <v>43906</v>
      </c>
    </row>
    <row r="12350" spans="1:5" s="7" customFormat="1">
      <c r="A12350" s="7" t="s">
        <v>49</v>
      </c>
      <c r="C12350" s="144" t="s">
        <v>2985</v>
      </c>
      <c r="D12350" s="145">
        <v>235</v>
      </c>
      <c r="E12350" s="147">
        <v>43906</v>
      </c>
    </row>
    <row r="12351" spans="1:5" s="7" customFormat="1">
      <c r="A12351" s="7" t="s">
        <v>49</v>
      </c>
      <c r="C12351" s="144" t="s">
        <v>2988</v>
      </c>
      <c r="D12351" s="145">
        <v>158</v>
      </c>
      <c r="E12351" s="147">
        <v>43906</v>
      </c>
    </row>
    <row r="12352" spans="1:5" s="7" customFormat="1">
      <c r="A12352" s="7" t="s">
        <v>49</v>
      </c>
      <c r="C12352" s="144" t="s">
        <v>2991</v>
      </c>
      <c r="D12352" s="145">
        <v>59</v>
      </c>
      <c r="E12352" s="147">
        <v>43906</v>
      </c>
    </row>
    <row r="12353" spans="1:5" s="7" customFormat="1">
      <c r="A12353" s="7" t="s">
        <v>49</v>
      </c>
      <c r="C12353" s="144" t="s">
        <v>2994</v>
      </c>
      <c r="D12353" s="145">
        <v>80</v>
      </c>
      <c r="E12353" s="147">
        <v>43906</v>
      </c>
    </row>
    <row r="12354" spans="1:5" s="7" customFormat="1">
      <c r="A12354" s="7" t="s">
        <v>49</v>
      </c>
      <c r="C12354" s="144" t="s">
        <v>4175</v>
      </c>
      <c r="D12354" s="145">
        <v>59</v>
      </c>
      <c r="E12354" s="147">
        <v>43906</v>
      </c>
    </row>
    <row r="12355" spans="1:5" s="7" customFormat="1">
      <c r="A12355" s="7" t="s">
        <v>49</v>
      </c>
      <c r="C12355" s="144" t="s">
        <v>4176</v>
      </c>
      <c r="D12355" s="145">
        <v>57</v>
      </c>
      <c r="E12355" s="147">
        <v>43906</v>
      </c>
    </row>
    <row r="12356" spans="1:5" s="7" customFormat="1">
      <c r="A12356" s="7" t="s">
        <v>49</v>
      </c>
      <c r="C12356" s="144" t="s">
        <v>6714</v>
      </c>
      <c r="D12356" s="145">
        <v>0</v>
      </c>
      <c r="E12356" s="147">
        <v>43906</v>
      </c>
    </row>
    <row r="12357" spans="1:5" s="7" customFormat="1">
      <c r="A12357" s="7" t="s">
        <v>49</v>
      </c>
      <c r="C12357" s="144" t="s">
        <v>4177</v>
      </c>
      <c r="D12357" s="145">
        <v>59</v>
      </c>
      <c r="E12357" s="147">
        <v>43906</v>
      </c>
    </row>
    <row r="12358" spans="1:5" s="7" customFormat="1">
      <c r="A12358" s="7" t="s">
        <v>49</v>
      </c>
      <c r="C12358" s="144" t="s">
        <v>1467</v>
      </c>
      <c r="D12358" s="145">
        <v>38</v>
      </c>
      <c r="E12358" s="147">
        <v>43906</v>
      </c>
    </row>
    <row r="12359" spans="1:5" s="7" customFormat="1">
      <c r="A12359" s="7" t="s">
        <v>49</v>
      </c>
      <c r="C12359" s="144" t="s">
        <v>3774</v>
      </c>
      <c r="D12359" s="145">
        <v>2</v>
      </c>
      <c r="E12359" s="147">
        <v>43906</v>
      </c>
    </row>
    <row r="12360" spans="1:5" s="7" customFormat="1">
      <c r="A12360" s="7" t="s">
        <v>49</v>
      </c>
      <c r="C12360" s="144" t="s">
        <v>1472</v>
      </c>
      <c r="D12360" s="145">
        <v>0</v>
      </c>
      <c r="E12360" s="147">
        <v>43906</v>
      </c>
    </row>
    <row r="12361" spans="1:5" s="7" customFormat="1">
      <c r="A12361" s="7" t="s">
        <v>49</v>
      </c>
      <c r="C12361" s="144" t="s">
        <v>5997</v>
      </c>
      <c r="D12361" s="145">
        <v>0</v>
      </c>
      <c r="E12361" s="147">
        <v>43906</v>
      </c>
    </row>
    <row r="12362" spans="1:5" s="7" customFormat="1">
      <c r="A12362" s="7" t="s">
        <v>49</v>
      </c>
      <c r="C12362" s="144" t="s">
        <v>1749</v>
      </c>
      <c r="D12362" s="145">
        <v>45</v>
      </c>
      <c r="E12362" s="147">
        <v>43906</v>
      </c>
    </row>
    <row r="12363" spans="1:5" s="7" customFormat="1">
      <c r="A12363" s="7" t="s">
        <v>49</v>
      </c>
      <c r="C12363" s="144" t="s">
        <v>1753</v>
      </c>
      <c r="D12363" s="145">
        <v>40</v>
      </c>
      <c r="E12363" s="147">
        <v>43906</v>
      </c>
    </row>
    <row r="12364" spans="1:5" s="7" customFormat="1">
      <c r="A12364" s="7" t="s">
        <v>49</v>
      </c>
      <c r="C12364" s="144" t="s">
        <v>1756</v>
      </c>
      <c r="D12364" s="145">
        <v>17</v>
      </c>
      <c r="E12364" s="147">
        <v>43906</v>
      </c>
    </row>
    <row r="12365" spans="1:5" s="7" customFormat="1">
      <c r="A12365" s="7" t="s">
        <v>49</v>
      </c>
      <c r="C12365" s="144" t="s">
        <v>1759</v>
      </c>
      <c r="D12365" s="145">
        <v>16</v>
      </c>
      <c r="E12365" s="147">
        <v>43906</v>
      </c>
    </row>
    <row r="12366" spans="1:5" s="7" customFormat="1">
      <c r="A12366" s="7" t="s">
        <v>49</v>
      </c>
      <c r="C12366" s="144" t="s">
        <v>6728</v>
      </c>
      <c r="D12366" s="145">
        <v>0</v>
      </c>
      <c r="E12366" s="147">
        <v>43906</v>
      </c>
    </row>
    <row r="12367" spans="1:5" s="7" customFormat="1">
      <c r="A12367" s="7" t="s">
        <v>49</v>
      </c>
      <c r="C12367" s="144" t="s">
        <v>1762</v>
      </c>
      <c r="D12367" s="145">
        <v>58</v>
      </c>
      <c r="E12367" s="147">
        <v>43906</v>
      </c>
    </row>
    <row r="12368" spans="1:5" s="7" customFormat="1">
      <c r="A12368" s="7" t="s">
        <v>49</v>
      </c>
      <c r="C12368" s="144" t="s">
        <v>1765</v>
      </c>
      <c r="D12368" s="145">
        <v>29</v>
      </c>
      <c r="E12368" s="147">
        <v>43906</v>
      </c>
    </row>
    <row r="12369" spans="1:5" s="7" customFormat="1">
      <c r="A12369" s="7" t="s">
        <v>49</v>
      </c>
      <c r="C12369" s="144" t="s">
        <v>1768</v>
      </c>
      <c r="D12369" s="145">
        <v>0</v>
      </c>
      <c r="E12369" s="147">
        <v>43906</v>
      </c>
    </row>
    <row r="12370" spans="1:5" s="7" customFormat="1">
      <c r="A12370" s="7" t="s">
        <v>49</v>
      </c>
      <c r="C12370" s="144" t="s">
        <v>1770</v>
      </c>
      <c r="D12370" s="145">
        <v>43</v>
      </c>
      <c r="E12370" s="147">
        <v>43906</v>
      </c>
    </row>
    <row r="12371" spans="1:5" s="7" customFormat="1">
      <c r="A12371" s="7" t="s">
        <v>49</v>
      </c>
      <c r="C12371" s="144" t="s">
        <v>1773</v>
      </c>
      <c r="D12371" s="145">
        <v>90</v>
      </c>
      <c r="E12371" s="147">
        <v>43906</v>
      </c>
    </row>
    <row r="12372" spans="1:5" s="7" customFormat="1">
      <c r="A12372" s="7" t="s">
        <v>49</v>
      </c>
      <c r="C12372" s="144" t="s">
        <v>1776</v>
      </c>
      <c r="D12372" s="145">
        <v>80</v>
      </c>
      <c r="E12372" s="147">
        <v>43906</v>
      </c>
    </row>
    <row r="12373" spans="1:5" s="7" customFormat="1">
      <c r="A12373" s="7" t="s">
        <v>49</v>
      </c>
      <c r="C12373" s="144" t="s">
        <v>1779</v>
      </c>
      <c r="D12373" s="145">
        <v>42</v>
      </c>
      <c r="E12373" s="147">
        <v>43906</v>
      </c>
    </row>
    <row r="12374" spans="1:5" s="7" customFormat="1">
      <c r="A12374" s="7" t="s">
        <v>49</v>
      </c>
      <c r="C12374" s="144" t="s">
        <v>1782</v>
      </c>
      <c r="D12374" s="145">
        <v>16</v>
      </c>
      <c r="E12374" s="147">
        <v>43906</v>
      </c>
    </row>
    <row r="12375" spans="1:5" s="7" customFormat="1">
      <c r="A12375" s="7" t="s">
        <v>49</v>
      </c>
      <c r="C12375" s="144" t="s">
        <v>1785</v>
      </c>
      <c r="D12375" s="145">
        <v>27</v>
      </c>
      <c r="E12375" s="147">
        <v>43906</v>
      </c>
    </row>
    <row r="12376" spans="1:5" s="7" customFormat="1">
      <c r="A12376" s="7" t="s">
        <v>49</v>
      </c>
      <c r="C12376" s="144" t="s">
        <v>1789</v>
      </c>
      <c r="D12376" s="145">
        <v>23</v>
      </c>
      <c r="E12376" s="147">
        <v>43906</v>
      </c>
    </row>
    <row r="12377" spans="1:5" s="7" customFormat="1">
      <c r="A12377" s="7" t="s">
        <v>49</v>
      </c>
      <c r="C12377" s="144" t="s">
        <v>1792</v>
      </c>
      <c r="D12377" s="145">
        <v>31</v>
      </c>
      <c r="E12377" s="147">
        <v>43906</v>
      </c>
    </row>
    <row r="12378" spans="1:5" s="7" customFormat="1">
      <c r="A12378" s="7" t="s">
        <v>49</v>
      </c>
      <c r="C12378" s="144" t="s">
        <v>1796</v>
      </c>
      <c r="D12378" s="145">
        <v>45</v>
      </c>
      <c r="E12378" s="147">
        <v>43906</v>
      </c>
    </row>
    <row r="12379" spans="1:5" s="7" customFormat="1">
      <c r="A12379" s="7" t="s">
        <v>49</v>
      </c>
      <c r="C12379" s="144" t="s">
        <v>1799</v>
      </c>
      <c r="D12379" s="145">
        <v>1</v>
      </c>
      <c r="E12379" s="147">
        <v>43906</v>
      </c>
    </row>
    <row r="12380" spans="1:5" s="7" customFormat="1">
      <c r="A12380" s="7" t="s">
        <v>49</v>
      </c>
      <c r="C12380" s="144" t="s">
        <v>1802</v>
      </c>
      <c r="D12380" s="145">
        <v>42</v>
      </c>
      <c r="E12380" s="147">
        <v>43906</v>
      </c>
    </row>
    <row r="12381" spans="1:5" s="7" customFormat="1">
      <c r="A12381" s="7" t="s">
        <v>49</v>
      </c>
      <c r="C12381" s="144" t="s">
        <v>1805</v>
      </c>
      <c r="D12381" s="145">
        <v>35</v>
      </c>
      <c r="E12381" s="147">
        <v>43906</v>
      </c>
    </row>
    <row r="12382" spans="1:5" s="7" customFormat="1">
      <c r="A12382" s="7" t="s">
        <v>49</v>
      </c>
      <c r="C12382" s="144" t="s">
        <v>1808</v>
      </c>
      <c r="D12382" s="145">
        <v>80</v>
      </c>
      <c r="E12382" s="147">
        <v>43906</v>
      </c>
    </row>
    <row r="12383" spans="1:5" s="7" customFormat="1">
      <c r="A12383" s="7" t="s">
        <v>49</v>
      </c>
      <c r="C12383" s="144" t="s">
        <v>1811</v>
      </c>
      <c r="D12383" s="145">
        <v>0</v>
      </c>
      <c r="E12383" s="147">
        <v>43906</v>
      </c>
    </row>
    <row r="12384" spans="1:5" s="7" customFormat="1">
      <c r="A12384" s="7" t="s">
        <v>49</v>
      </c>
      <c r="C12384" s="144" t="s">
        <v>1815</v>
      </c>
      <c r="D12384" s="145">
        <v>15</v>
      </c>
      <c r="E12384" s="147">
        <v>43906</v>
      </c>
    </row>
    <row r="12385" spans="1:5" s="7" customFormat="1">
      <c r="A12385" s="7" t="s">
        <v>49</v>
      </c>
      <c r="C12385" s="144" t="s">
        <v>1818</v>
      </c>
      <c r="D12385" s="145">
        <v>16</v>
      </c>
      <c r="E12385" s="147">
        <v>43906</v>
      </c>
    </row>
    <row r="12386" spans="1:5" s="7" customFormat="1">
      <c r="A12386" s="7" t="s">
        <v>49</v>
      </c>
      <c r="C12386" s="144" t="s">
        <v>1821</v>
      </c>
      <c r="D12386" s="145">
        <v>4</v>
      </c>
      <c r="E12386" s="147">
        <v>43906</v>
      </c>
    </row>
    <row r="12387" spans="1:5" s="7" customFormat="1">
      <c r="A12387" s="7" t="s">
        <v>49</v>
      </c>
      <c r="C12387" s="144" t="s">
        <v>1824</v>
      </c>
      <c r="D12387" s="145">
        <v>12</v>
      </c>
      <c r="E12387" s="147">
        <v>43906</v>
      </c>
    </row>
    <row r="12388" spans="1:5" s="7" customFormat="1">
      <c r="A12388" s="7" t="s">
        <v>49</v>
      </c>
      <c r="C12388" s="144" t="s">
        <v>1827</v>
      </c>
      <c r="D12388" s="145">
        <v>11</v>
      </c>
      <c r="E12388" s="147">
        <v>43906</v>
      </c>
    </row>
    <row r="12389" spans="1:5" s="7" customFormat="1">
      <c r="A12389" s="7" t="s">
        <v>49</v>
      </c>
      <c r="C12389" s="144" t="s">
        <v>1830</v>
      </c>
      <c r="D12389" s="145">
        <v>17</v>
      </c>
      <c r="E12389" s="147">
        <v>43906</v>
      </c>
    </row>
    <row r="12390" spans="1:5" s="7" customFormat="1">
      <c r="A12390" s="7" t="s">
        <v>49</v>
      </c>
      <c r="C12390" s="144" t="s">
        <v>1833</v>
      </c>
      <c r="D12390" s="145">
        <v>13</v>
      </c>
      <c r="E12390" s="147">
        <v>43906</v>
      </c>
    </row>
    <row r="12391" spans="1:5" s="7" customFormat="1">
      <c r="A12391" s="7" t="s">
        <v>49</v>
      </c>
      <c r="C12391" s="144" t="s">
        <v>1836</v>
      </c>
      <c r="D12391" s="145">
        <v>1</v>
      </c>
      <c r="E12391" s="147">
        <v>43906</v>
      </c>
    </row>
    <row r="12392" spans="1:5" s="7" customFormat="1">
      <c r="A12392" s="7" t="s">
        <v>49</v>
      </c>
      <c r="C12392" s="144" t="s">
        <v>1839</v>
      </c>
      <c r="D12392" s="145">
        <v>0</v>
      </c>
      <c r="E12392" s="147">
        <v>43906</v>
      </c>
    </row>
    <row r="12393" spans="1:5" s="7" customFormat="1">
      <c r="A12393" s="7" t="s">
        <v>49</v>
      </c>
      <c r="C12393" s="144" t="s">
        <v>1843</v>
      </c>
      <c r="D12393" s="145">
        <v>0</v>
      </c>
      <c r="E12393" s="147">
        <v>43906</v>
      </c>
    </row>
    <row r="12394" spans="1:5" s="7" customFormat="1">
      <c r="A12394" s="7" t="s">
        <v>49</v>
      </c>
      <c r="C12394" s="144" t="s">
        <v>1846</v>
      </c>
      <c r="D12394" s="145">
        <v>11</v>
      </c>
      <c r="E12394" s="147">
        <v>43906</v>
      </c>
    </row>
    <row r="12395" spans="1:5" s="7" customFormat="1">
      <c r="A12395" s="7" t="s">
        <v>49</v>
      </c>
      <c r="C12395" s="144" t="s">
        <v>1849</v>
      </c>
      <c r="D12395" s="145">
        <v>0</v>
      </c>
      <c r="E12395" s="147">
        <v>43906</v>
      </c>
    </row>
    <row r="12396" spans="1:5" s="7" customFormat="1">
      <c r="A12396" s="7" t="s">
        <v>49</v>
      </c>
      <c r="C12396" s="144" t="s">
        <v>1852</v>
      </c>
      <c r="D12396" s="145">
        <v>5</v>
      </c>
      <c r="E12396" s="147">
        <v>43906</v>
      </c>
    </row>
    <row r="12397" spans="1:5" s="7" customFormat="1">
      <c r="A12397" s="7" t="s">
        <v>49</v>
      </c>
      <c r="C12397" s="144" t="s">
        <v>5999</v>
      </c>
      <c r="D12397" s="145">
        <v>0</v>
      </c>
      <c r="E12397" s="147">
        <v>43906</v>
      </c>
    </row>
    <row r="12398" spans="1:5" s="7" customFormat="1">
      <c r="A12398" s="7" t="s">
        <v>49</v>
      </c>
      <c r="C12398" s="144" t="s">
        <v>6001</v>
      </c>
      <c r="D12398" s="145">
        <v>0</v>
      </c>
      <c r="E12398" s="147">
        <v>43906</v>
      </c>
    </row>
    <row r="12399" spans="1:5" s="7" customFormat="1">
      <c r="A12399" s="7" t="s">
        <v>49</v>
      </c>
      <c r="C12399" s="144" t="s">
        <v>1475</v>
      </c>
      <c r="D12399" s="145">
        <v>328</v>
      </c>
      <c r="E12399" s="147">
        <v>43906</v>
      </c>
    </row>
    <row r="12400" spans="1:5" s="7" customFormat="1">
      <c r="A12400" s="7" t="s">
        <v>49</v>
      </c>
      <c r="C12400" s="144" t="s">
        <v>6005</v>
      </c>
      <c r="D12400" s="145">
        <v>0</v>
      </c>
      <c r="E12400" s="147">
        <v>43906</v>
      </c>
    </row>
    <row r="12401" spans="1:5" s="7" customFormat="1">
      <c r="A12401" s="7" t="s">
        <v>49</v>
      </c>
      <c r="C12401" s="144" t="s">
        <v>1478</v>
      </c>
      <c r="D12401" s="145">
        <v>427</v>
      </c>
      <c r="E12401" s="147">
        <v>43906</v>
      </c>
    </row>
    <row r="12402" spans="1:5" s="7" customFormat="1">
      <c r="A12402" s="7" t="s">
        <v>49</v>
      </c>
      <c r="C12402" s="144" t="s">
        <v>1855</v>
      </c>
      <c r="D12402" s="145">
        <v>90</v>
      </c>
      <c r="E12402" s="147">
        <v>43906</v>
      </c>
    </row>
    <row r="12403" spans="1:5" s="7" customFormat="1">
      <c r="A12403" s="7" t="s">
        <v>49</v>
      </c>
      <c r="C12403" s="144" t="s">
        <v>1859</v>
      </c>
      <c r="D12403" s="145">
        <v>65</v>
      </c>
      <c r="E12403" s="147">
        <v>43906</v>
      </c>
    </row>
    <row r="12404" spans="1:5" s="7" customFormat="1">
      <c r="A12404" s="7" t="s">
        <v>49</v>
      </c>
      <c r="C12404" s="144" t="s">
        <v>1862</v>
      </c>
      <c r="D12404" s="145">
        <v>114</v>
      </c>
      <c r="E12404" s="147">
        <v>43906</v>
      </c>
    </row>
    <row r="12405" spans="1:5" s="7" customFormat="1">
      <c r="A12405" s="7" t="s">
        <v>49</v>
      </c>
      <c r="C12405" s="144" t="s">
        <v>1865</v>
      </c>
      <c r="D12405" s="145">
        <v>51</v>
      </c>
      <c r="E12405" s="147">
        <v>43906</v>
      </c>
    </row>
    <row r="12406" spans="1:5" s="7" customFormat="1">
      <c r="A12406" s="7" t="s">
        <v>49</v>
      </c>
      <c r="C12406" s="144" t="s">
        <v>1868</v>
      </c>
      <c r="D12406" s="145">
        <v>91</v>
      </c>
      <c r="E12406" s="147">
        <v>43906</v>
      </c>
    </row>
    <row r="12407" spans="1:5" s="7" customFormat="1">
      <c r="A12407" s="7" t="s">
        <v>49</v>
      </c>
      <c r="C12407" s="144" t="s">
        <v>1871</v>
      </c>
      <c r="D12407" s="145">
        <v>12</v>
      </c>
      <c r="E12407" s="147">
        <v>43906</v>
      </c>
    </row>
    <row r="12408" spans="1:5" s="7" customFormat="1">
      <c r="A12408" s="7" t="s">
        <v>49</v>
      </c>
      <c r="C12408" s="144" t="s">
        <v>1874</v>
      </c>
      <c r="D12408" s="145">
        <v>119</v>
      </c>
      <c r="E12408" s="147">
        <v>43906</v>
      </c>
    </row>
    <row r="12409" spans="1:5" s="7" customFormat="1">
      <c r="A12409" s="7" t="s">
        <v>49</v>
      </c>
      <c r="C12409" s="144" t="s">
        <v>1877</v>
      </c>
      <c r="D12409" s="145">
        <v>203</v>
      </c>
      <c r="E12409" s="147">
        <v>43906</v>
      </c>
    </row>
    <row r="12410" spans="1:5" s="7" customFormat="1">
      <c r="A12410" s="7" t="s">
        <v>49</v>
      </c>
      <c r="C12410" s="144" t="s">
        <v>1880</v>
      </c>
      <c r="D12410" s="145">
        <v>165</v>
      </c>
      <c r="E12410" s="147">
        <v>43906</v>
      </c>
    </row>
    <row r="12411" spans="1:5" s="7" customFormat="1">
      <c r="A12411" s="7" t="s">
        <v>49</v>
      </c>
      <c r="C12411" s="144" t="s">
        <v>1883</v>
      </c>
      <c r="D12411" s="145">
        <v>80</v>
      </c>
      <c r="E12411" s="147">
        <v>43906</v>
      </c>
    </row>
    <row r="12412" spans="1:5" s="7" customFormat="1">
      <c r="A12412" s="7" t="s">
        <v>49</v>
      </c>
      <c r="C12412" s="144" t="s">
        <v>1482</v>
      </c>
      <c r="D12412" s="145">
        <v>80</v>
      </c>
      <c r="E12412" s="147">
        <v>43906</v>
      </c>
    </row>
    <row r="12413" spans="1:5" s="7" customFormat="1">
      <c r="A12413" s="7" t="s">
        <v>49</v>
      </c>
      <c r="C12413" s="144" t="s">
        <v>1486</v>
      </c>
      <c r="D12413" s="145">
        <v>0</v>
      </c>
      <c r="E12413" s="147">
        <v>43906</v>
      </c>
    </row>
    <row r="12414" spans="1:5" s="7" customFormat="1">
      <c r="A12414" s="7" t="s">
        <v>49</v>
      </c>
      <c r="C12414" s="144" t="s">
        <v>1489</v>
      </c>
      <c r="D12414" s="145">
        <v>1</v>
      </c>
      <c r="E12414" s="147">
        <v>43906</v>
      </c>
    </row>
    <row r="12415" spans="1:5" s="7" customFormat="1">
      <c r="A12415" s="7" t="s">
        <v>49</v>
      </c>
      <c r="C12415" s="144" t="s">
        <v>1887</v>
      </c>
      <c r="D12415" s="145">
        <v>1</v>
      </c>
      <c r="E12415" s="147">
        <v>43906</v>
      </c>
    </row>
    <row r="12416" spans="1:5" s="7" customFormat="1">
      <c r="A12416" s="7" t="s">
        <v>49</v>
      </c>
      <c r="C12416" s="144" t="s">
        <v>1891</v>
      </c>
      <c r="D12416" s="145">
        <v>2</v>
      </c>
      <c r="E12416" s="147">
        <v>43906</v>
      </c>
    </row>
    <row r="12417" spans="1:5" s="7" customFormat="1">
      <c r="A12417" s="7" t="s">
        <v>49</v>
      </c>
      <c r="C12417" s="144" t="s">
        <v>1894</v>
      </c>
      <c r="D12417" s="145">
        <v>4</v>
      </c>
      <c r="E12417" s="147">
        <v>43906</v>
      </c>
    </row>
    <row r="12418" spans="1:5" s="7" customFormat="1">
      <c r="A12418" s="7" t="s">
        <v>49</v>
      </c>
      <c r="C12418" s="144" t="s">
        <v>1897</v>
      </c>
      <c r="D12418" s="145">
        <v>33</v>
      </c>
      <c r="E12418" s="147">
        <v>43906</v>
      </c>
    </row>
    <row r="12419" spans="1:5" s="7" customFormat="1">
      <c r="A12419" s="7" t="s">
        <v>49</v>
      </c>
      <c r="C12419" s="144" t="s">
        <v>3394</v>
      </c>
      <c r="D12419" s="145">
        <v>40</v>
      </c>
      <c r="E12419" s="147">
        <v>43906</v>
      </c>
    </row>
    <row r="12420" spans="1:5" s="7" customFormat="1">
      <c r="A12420" s="7" t="s">
        <v>49</v>
      </c>
      <c r="C12420" s="144" t="s">
        <v>6814</v>
      </c>
      <c r="D12420" s="145">
        <v>0</v>
      </c>
      <c r="E12420" s="147">
        <v>43906</v>
      </c>
    </row>
    <row r="12421" spans="1:5" s="7" customFormat="1">
      <c r="A12421" s="7" t="s">
        <v>49</v>
      </c>
      <c r="C12421" s="144" t="s">
        <v>6816</v>
      </c>
      <c r="D12421" s="145">
        <v>12</v>
      </c>
      <c r="E12421" s="147">
        <v>43906</v>
      </c>
    </row>
    <row r="12422" spans="1:5" s="7" customFormat="1">
      <c r="A12422" s="7" t="s">
        <v>49</v>
      </c>
      <c r="C12422" s="144" t="s">
        <v>6818</v>
      </c>
      <c r="D12422" s="145">
        <v>0</v>
      </c>
      <c r="E12422" s="147">
        <v>43906</v>
      </c>
    </row>
    <row r="12423" spans="1:5" s="7" customFormat="1">
      <c r="A12423" s="7" t="s">
        <v>49</v>
      </c>
      <c r="C12423" s="144" t="s">
        <v>6820</v>
      </c>
      <c r="D12423" s="145">
        <v>0</v>
      </c>
      <c r="E12423" s="147">
        <v>43906</v>
      </c>
    </row>
    <row r="12424" spans="1:5" s="7" customFormat="1">
      <c r="A12424" s="7" t="s">
        <v>49</v>
      </c>
      <c r="C12424" s="144" t="s">
        <v>3775</v>
      </c>
      <c r="D12424" s="145">
        <v>5</v>
      </c>
      <c r="E12424" s="147">
        <v>43906</v>
      </c>
    </row>
    <row r="12425" spans="1:5" s="7" customFormat="1">
      <c r="A12425" s="7" t="s">
        <v>49</v>
      </c>
      <c r="C12425" s="144" t="s">
        <v>6823</v>
      </c>
      <c r="D12425" s="145">
        <v>0</v>
      </c>
      <c r="E12425" s="147">
        <v>43906</v>
      </c>
    </row>
    <row r="12426" spans="1:5" s="7" customFormat="1">
      <c r="A12426" s="7" t="s">
        <v>49</v>
      </c>
      <c r="C12426" s="144" t="s">
        <v>6825</v>
      </c>
      <c r="D12426" s="145">
        <v>0</v>
      </c>
      <c r="E12426" s="147">
        <v>43906</v>
      </c>
    </row>
    <row r="12427" spans="1:5" s="7" customFormat="1">
      <c r="A12427" s="7" t="s">
        <v>49</v>
      </c>
      <c r="C12427" s="144" t="s">
        <v>6827</v>
      </c>
      <c r="D12427" s="145">
        <v>0</v>
      </c>
      <c r="E12427" s="147">
        <v>43906</v>
      </c>
    </row>
    <row r="12428" spans="1:5" s="7" customFormat="1">
      <c r="A12428" s="7" t="s">
        <v>49</v>
      </c>
      <c r="C12428" s="144" t="s">
        <v>1902</v>
      </c>
      <c r="D12428" s="145">
        <v>10</v>
      </c>
      <c r="E12428" s="147">
        <v>43906</v>
      </c>
    </row>
    <row r="12429" spans="1:5" s="7" customFormat="1">
      <c r="A12429" s="7" t="s">
        <v>49</v>
      </c>
      <c r="C12429" s="144" t="s">
        <v>6831</v>
      </c>
      <c r="D12429" s="145">
        <v>0</v>
      </c>
      <c r="E12429" s="147">
        <v>43906</v>
      </c>
    </row>
    <row r="12430" spans="1:5" s="7" customFormat="1">
      <c r="A12430" s="7" t="s">
        <v>49</v>
      </c>
      <c r="C12430" s="144" t="s">
        <v>1905</v>
      </c>
      <c r="D12430" s="145">
        <v>2</v>
      </c>
      <c r="E12430" s="147">
        <v>43906</v>
      </c>
    </row>
    <row r="12431" spans="1:5" s="7" customFormat="1">
      <c r="A12431" s="7" t="s">
        <v>49</v>
      </c>
      <c r="C12431" s="144" t="s">
        <v>1908</v>
      </c>
      <c r="D12431" s="145">
        <v>140</v>
      </c>
      <c r="E12431" s="147">
        <v>43906</v>
      </c>
    </row>
    <row r="12432" spans="1:5" s="7" customFormat="1">
      <c r="A12432" s="7" t="s">
        <v>49</v>
      </c>
      <c r="C12432" s="144" t="s">
        <v>6837</v>
      </c>
      <c r="D12432" s="145">
        <v>0</v>
      </c>
      <c r="E12432" s="147">
        <v>43906</v>
      </c>
    </row>
    <row r="12433" spans="1:5" s="7" customFormat="1">
      <c r="A12433" s="7" t="s">
        <v>49</v>
      </c>
      <c r="C12433" s="144" t="s">
        <v>1911</v>
      </c>
      <c r="D12433" s="145">
        <v>4</v>
      </c>
      <c r="E12433" s="147">
        <v>43906</v>
      </c>
    </row>
    <row r="12434" spans="1:5" s="7" customFormat="1">
      <c r="A12434" s="7" t="s">
        <v>49</v>
      </c>
      <c r="C12434" s="144" t="s">
        <v>1914</v>
      </c>
      <c r="D12434" s="145">
        <v>11</v>
      </c>
      <c r="E12434" s="147">
        <v>43906</v>
      </c>
    </row>
    <row r="12435" spans="1:5" s="7" customFormat="1">
      <c r="A12435" s="7" t="s">
        <v>49</v>
      </c>
      <c r="C12435" s="144" t="s">
        <v>1917</v>
      </c>
      <c r="D12435" s="145">
        <v>23</v>
      </c>
      <c r="E12435" s="147">
        <v>43906</v>
      </c>
    </row>
    <row r="12436" spans="1:5" s="7" customFormat="1">
      <c r="A12436" s="7" t="s">
        <v>49</v>
      </c>
      <c r="C12436" s="144" t="s">
        <v>1920</v>
      </c>
      <c r="D12436" s="145">
        <v>15</v>
      </c>
      <c r="E12436" s="147">
        <v>43906</v>
      </c>
    </row>
    <row r="12437" spans="1:5" s="7" customFormat="1">
      <c r="A12437" s="7" t="s">
        <v>49</v>
      </c>
      <c r="C12437" s="144" t="s">
        <v>1613</v>
      </c>
      <c r="D12437" s="145">
        <v>118</v>
      </c>
      <c r="E12437" s="147">
        <v>43906</v>
      </c>
    </row>
    <row r="12438" spans="1:5" s="7" customFormat="1">
      <c r="A12438" s="7" t="s">
        <v>49</v>
      </c>
      <c r="C12438" s="144" t="s">
        <v>1617</v>
      </c>
      <c r="D12438" s="145">
        <v>76</v>
      </c>
      <c r="E12438" s="147">
        <v>43906</v>
      </c>
    </row>
    <row r="12439" spans="1:5" s="7" customFormat="1">
      <c r="A12439" s="7" t="s">
        <v>49</v>
      </c>
      <c r="C12439" s="144" t="s">
        <v>1620</v>
      </c>
      <c r="D12439" s="145">
        <v>22</v>
      </c>
      <c r="E12439" s="147">
        <v>43906</v>
      </c>
    </row>
    <row r="12440" spans="1:5" s="7" customFormat="1">
      <c r="A12440" s="7" t="s">
        <v>49</v>
      </c>
      <c r="C12440" s="144" t="s">
        <v>1623</v>
      </c>
      <c r="D12440" s="145">
        <v>102</v>
      </c>
      <c r="E12440" s="147">
        <v>43906</v>
      </c>
    </row>
    <row r="12441" spans="1:5" s="7" customFormat="1">
      <c r="A12441" s="7" t="s">
        <v>49</v>
      </c>
      <c r="C12441" s="144" t="s">
        <v>1626</v>
      </c>
      <c r="D12441" s="145">
        <v>90</v>
      </c>
      <c r="E12441" s="147">
        <v>43906</v>
      </c>
    </row>
    <row r="12442" spans="1:5" s="7" customFormat="1">
      <c r="A12442" s="7" t="s">
        <v>49</v>
      </c>
      <c r="C12442" s="144" t="s">
        <v>1629</v>
      </c>
      <c r="D12442" s="145">
        <v>60</v>
      </c>
      <c r="E12442" s="147">
        <v>43906</v>
      </c>
    </row>
    <row r="12443" spans="1:5" s="7" customFormat="1">
      <c r="A12443" s="7" t="s">
        <v>49</v>
      </c>
      <c r="C12443" s="144" t="s">
        <v>1632</v>
      </c>
      <c r="D12443" s="145">
        <v>0</v>
      </c>
      <c r="E12443" s="147">
        <v>43906</v>
      </c>
    </row>
    <row r="12444" spans="1:5" s="7" customFormat="1">
      <c r="A12444" s="7" t="s">
        <v>49</v>
      </c>
      <c r="C12444" s="144" t="s">
        <v>1635</v>
      </c>
      <c r="D12444" s="145">
        <v>3</v>
      </c>
      <c r="E12444" s="147">
        <v>43906</v>
      </c>
    </row>
    <row r="12445" spans="1:5" s="7" customFormat="1">
      <c r="A12445" s="7" t="s">
        <v>49</v>
      </c>
      <c r="C12445" s="144" t="s">
        <v>1638</v>
      </c>
      <c r="D12445" s="145">
        <v>13</v>
      </c>
      <c r="E12445" s="147">
        <v>43906</v>
      </c>
    </row>
    <row r="12446" spans="1:5" s="7" customFormat="1">
      <c r="A12446" s="7" t="s">
        <v>49</v>
      </c>
      <c r="C12446" s="144" t="s">
        <v>6250</v>
      </c>
      <c r="D12446" s="145">
        <v>0</v>
      </c>
      <c r="E12446" s="147">
        <v>43906</v>
      </c>
    </row>
    <row r="12447" spans="1:5" s="7" customFormat="1">
      <c r="A12447" s="7" t="s">
        <v>49</v>
      </c>
      <c r="C12447" s="144" t="s">
        <v>1641</v>
      </c>
      <c r="D12447" s="145">
        <v>25</v>
      </c>
      <c r="E12447" s="147">
        <v>43906</v>
      </c>
    </row>
    <row r="12448" spans="1:5" s="7" customFormat="1">
      <c r="A12448" s="7" t="s">
        <v>49</v>
      </c>
      <c r="C12448" s="144" t="s">
        <v>3669</v>
      </c>
      <c r="D12448" s="145">
        <v>72</v>
      </c>
      <c r="E12448" s="147">
        <v>43906</v>
      </c>
    </row>
    <row r="12449" spans="1:5" s="7" customFormat="1">
      <c r="A12449" s="7" t="s">
        <v>49</v>
      </c>
      <c r="C12449" s="144" t="s">
        <v>3667</v>
      </c>
      <c r="D12449" s="145">
        <v>105</v>
      </c>
      <c r="E12449" s="147">
        <v>43906</v>
      </c>
    </row>
    <row r="12450" spans="1:5" s="7" customFormat="1">
      <c r="A12450" s="7" t="s">
        <v>49</v>
      </c>
      <c r="C12450" s="144" t="s">
        <v>3668</v>
      </c>
      <c r="D12450" s="145">
        <v>84</v>
      </c>
      <c r="E12450" s="147">
        <v>43906</v>
      </c>
    </row>
    <row r="12451" spans="1:5" s="7" customFormat="1">
      <c r="A12451" s="7" t="s">
        <v>49</v>
      </c>
      <c r="C12451" s="144" t="s">
        <v>3671</v>
      </c>
      <c r="D12451" s="145">
        <v>45</v>
      </c>
      <c r="E12451" s="147">
        <v>43906</v>
      </c>
    </row>
    <row r="12452" spans="1:5" s="7" customFormat="1">
      <c r="A12452" s="7" t="s">
        <v>49</v>
      </c>
      <c r="C12452" s="144" t="s">
        <v>3673</v>
      </c>
      <c r="D12452" s="145">
        <v>12</v>
      </c>
      <c r="E12452" s="147">
        <v>43906</v>
      </c>
    </row>
    <row r="12453" spans="1:5" s="7" customFormat="1">
      <c r="A12453" s="7" t="s">
        <v>49</v>
      </c>
      <c r="C12453" s="144" t="s">
        <v>3674</v>
      </c>
      <c r="D12453" s="145">
        <v>37</v>
      </c>
      <c r="E12453" s="147">
        <v>43906</v>
      </c>
    </row>
    <row r="12454" spans="1:5" s="7" customFormat="1">
      <c r="A12454" s="7" t="s">
        <v>49</v>
      </c>
      <c r="C12454" s="144" t="s">
        <v>3676</v>
      </c>
      <c r="D12454" s="145">
        <v>8</v>
      </c>
      <c r="E12454" s="147">
        <v>43906</v>
      </c>
    </row>
    <row r="12455" spans="1:5" s="7" customFormat="1">
      <c r="A12455" s="7" t="s">
        <v>49</v>
      </c>
      <c r="C12455" s="144" t="s">
        <v>7982</v>
      </c>
      <c r="D12455" s="145">
        <v>60</v>
      </c>
      <c r="E12455" s="147">
        <v>43906</v>
      </c>
    </row>
    <row r="12456" spans="1:5" s="7" customFormat="1">
      <c r="A12456" s="7" t="s">
        <v>49</v>
      </c>
      <c r="C12456" s="144" t="s">
        <v>7985</v>
      </c>
      <c r="D12456" s="145">
        <v>0</v>
      </c>
      <c r="E12456" s="147">
        <v>43906</v>
      </c>
    </row>
    <row r="12457" spans="1:5" s="7" customFormat="1">
      <c r="A12457" s="7" t="s">
        <v>49</v>
      </c>
      <c r="C12457" s="144" t="s">
        <v>3776</v>
      </c>
      <c r="D12457" s="145">
        <v>100</v>
      </c>
      <c r="E12457" s="147">
        <v>43906</v>
      </c>
    </row>
    <row r="12458" spans="1:5" s="7" customFormat="1">
      <c r="A12458" s="7" t="s">
        <v>49</v>
      </c>
      <c r="C12458" s="144" t="s">
        <v>9227</v>
      </c>
      <c r="D12458" s="145">
        <v>0</v>
      </c>
      <c r="E12458" s="147">
        <v>43906</v>
      </c>
    </row>
    <row r="12459" spans="1:5" s="7" customFormat="1">
      <c r="A12459" s="7" t="s">
        <v>49</v>
      </c>
      <c r="C12459" s="144" t="s">
        <v>9228</v>
      </c>
      <c r="D12459" s="145">
        <v>0</v>
      </c>
      <c r="E12459" s="147">
        <v>43906</v>
      </c>
    </row>
    <row r="12460" spans="1:5" s="7" customFormat="1">
      <c r="A12460" s="7" t="s">
        <v>49</v>
      </c>
      <c r="C12460" s="144" t="s">
        <v>2997</v>
      </c>
      <c r="D12460" s="145">
        <v>0</v>
      </c>
      <c r="E12460" s="147">
        <v>43906</v>
      </c>
    </row>
    <row r="12461" spans="1:5" s="7" customFormat="1">
      <c r="A12461" s="7" t="s">
        <v>49</v>
      </c>
      <c r="C12461" s="144" t="s">
        <v>3001</v>
      </c>
      <c r="D12461" s="145">
        <v>4</v>
      </c>
      <c r="E12461" s="147">
        <v>43906</v>
      </c>
    </row>
    <row r="12462" spans="1:5" s="7" customFormat="1">
      <c r="A12462" s="7" t="s">
        <v>49</v>
      </c>
      <c r="C12462" s="144" t="s">
        <v>3004</v>
      </c>
      <c r="D12462" s="145">
        <v>0</v>
      </c>
      <c r="E12462" s="147">
        <v>43906</v>
      </c>
    </row>
    <row r="12463" spans="1:5" s="7" customFormat="1">
      <c r="A12463" s="7" t="s">
        <v>49</v>
      </c>
      <c r="C12463" s="144" t="s">
        <v>3007</v>
      </c>
      <c r="D12463" s="145">
        <v>382</v>
      </c>
      <c r="E12463" s="147">
        <v>43906</v>
      </c>
    </row>
    <row r="12464" spans="1:5" s="7" customFormat="1">
      <c r="A12464" s="7" t="s">
        <v>49</v>
      </c>
      <c r="C12464" s="144" t="s">
        <v>3011</v>
      </c>
      <c r="D12464" s="145">
        <v>182</v>
      </c>
      <c r="E12464" s="147">
        <v>43906</v>
      </c>
    </row>
    <row r="12465" spans="1:5" s="7" customFormat="1">
      <c r="A12465" s="7" t="s">
        <v>49</v>
      </c>
      <c r="C12465" s="144" t="s">
        <v>3014</v>
      </c>
      <c r="D12465" s="145">
        <v>61</v>
      </c>
      <c r="E12465" s="147">
        <v>43906</v>
      </c>
    </row>
    <row r="12466" spans="1:5" s="7" customFormat="1">
      <c r="A12466" s="7" t="s">
        <v>49</v>
      </c>
      <c r="C12466" s="144" t="s">
        <v>3018</v>
      </c>
      <c r="D12466" s="145">
        <v>92</v>
      </c>
      <c r="E12466" s="147">
        <v>43906</v>
      </c>
    </row>
    <row r="12467" spans="1:5" s="7" customFormat="1">
      <c r="A12467" s="7" t="s">
        <v>49</v>
      </c>
      <c r="C12467" s="144" t="s">
        <v>8811</v>
      </c>
      <c r="D12467" s="145">
        <v>0</v>
      </c>
      <c r="E12467" s="147">
        <v>43906</v>
      </c>
    </row>
    <row r="12468" spans="1:5" s="7" customFormat="1">
      <c r="A12468" s="7" t="s">
        <v>49</v>
      </c>
      <c r="C12468" s="144" t="s">
        <v>8814</v>
      </c>
      <c r="D12468" s="145">
        <v>0</v>
      </c>
      <c r="E12468" s="147">
        <v>43906</v>
      </c>
    </row>
    <row r="12469" spans="1:5" s="7" customFormat="1">
      <c r="A12469" s="7" t="s">
        <v>49</v>
      </c>
      <c r="C12469" s="144" t="s">
        <v>7988</v>
      </c>
      <c r="D12469" s="145">
        <v>0</v>
      </c>
      <c r="E12469" s="147">
        <v>43906</v>
      </c>
    </row>
    <row r="12470" spans="1:5" s="7" customFormat="1">
      <c r="A12470" s="7" t="s">
        <v>49</v>
      </c>
      <c r="C12470" s="144" t="s">
        <v>3021</v>
      </c>
      <c r="D12470" s="145">
        <v>711</v>
      </c>
      <c r="E12470" s="147">
        <v>43906</v>
      </c>
    </row>
    <row r="12471" spans="1:5" s="7" customFormat="1">
      <c r="A12471" s="7" t="s">
        <v>49</v>
      </c>
      <c r="C12471" s="144" t="s">
        <v>3024</v>
      </c>
      <c r="D12471" s="145">
        <v>139</v>
      </c>
      <c r="E12471" s="147">
        <v>43906</v>
      </c>
    </row>
    <row r="12472" spans="1:5" s="7" customFormat="1">
      <c r="A12472" s="7" t="s">
        <v>49</v>
      </c>
      <c r="C12472" s="144" t="s">
        <v>3028</v>
      </c>
      <c r="D12472" s="145">
        <v>263</v>
      </c>
      <c r="E12472" s="147">
        <v>43906</v>
      </c>
    </row>
    <row r="12473" spans="1:5" s="7" customFormat="1">
      <c r="A12473" s="7" t="s">
        <v>49</v>
      </c>
      <c r="C12473" s="144" t="s">
        <v>3032</v>
      </c>
      <c r="D12473" s="145">
        <v>389</v>
      </c>
      <c r="E12473" s="147">
        <v>43906</v>
      </c>
    </row>
    <row r="12474" spans="1:5" s="7" customFormat="1">
      <c r="A12474" s="7" t="s">
        <v>49</v>
      </c>
      <c r="C12474" s="144" t="s">
        <v>3035</v>
      </c>
      <c r="D12474" s="145">
        <v>10</v>
      </c>
      <c r="E12474" s="147">
        <v>43906</v>
      </c>
    </row>
    <row r="12475" spans="1:5" s="7" customFormat="1">
      <c r="A12475" s="7" t="s">
        <v>49</v>
      </c>
      <c r="C12475" s="144" t="s">
        <v>8876</v>
      </c>
      <c r="D12475" s="145">
        <v>0</v>
      </c>
      <c r="E12475" s="147">
        <v>43906</v>
      </c>
    </row>
    <row r="12476" spans="1:5" s="7" customFormat="1">
      <c r="A12476" s="7" t="s">
        <v>49</v>
      </c>
      <c r="C12476" s="144" t="s">
        <v>8879</v>
      </c>
      <c r="D12476" s="145">
        <v>0</v>
      </c>
      <c r="E12476" s="147">
        <v>43906</v>
      </c>
    </row>
    <row r="12477" spans="1:5" s="7" customFormat="1">
      <c r="A12477" s="7" t="s">
        <v>49</v>
      </c>
      <c r="C12477" s="144" t="s">
        <v>3037</v>
      </c>
      <c r="D12477" s="145">
        <v>793</v>
      </c>
      <c r="E12477" s="147">
        <v>43906</v>
      </c>
    </row>
    <row r="12478" spans="1:5" s="7" customFormat="1">
      <c r="A12478" s="7" t="s">
        <v>49</v>
      </c>
      <c r="C12478" s="144" t="s">
        <v>3040</v>
      </c>
      <c r="D12478" s="145">
        <v>704</v>
      </c>
      <c r="E12478" s="147">
        <v>43906</v>
      </c>
    </row>
    <row r="12479" spans="1:5" s="7" customFormat="1">
      <c r="A12479" s="7" t="s">
        <v>49</v>
      </c>
      <c r="C12479" s="144" t="s">
        <v>3042</v>
      </c>
      <c r="D12479" s="145">
        <v>401</v>
      </c>
      <c r="E12479" s="147">
        <v>43906</v>
      </c>
    </row>
    <row r="12480" spans="1:5" s="7" customFormat="1">
      <c r="A12480" s="7" t="s">
        <v>49</v>
      </c>
      <c r="C12480" s="144" t="s">
        <v>3045</v>
      </c>
      <c r="D12480" s="145">
        <v>163</v>
      </c>
      <c r="E12480" s="147">
        <v>43906</v>
      </c>
    </row>
    <row r="12481" spans="1:5" s="7" customFormat="1">
      <c r="A12481" s="7" t="s">
        <v>49</v>
      </c>
      <c r="C12481" s="144" t="s">
        <v>3047</v>
      </c>
      <c r="D12481" s="145">
        <v>17</v>
      </c>
      <c r="E12481" s="147">
        <v>43906</v>
      </c>
    </row>
    <row r="12482" spans="1:5" s="7" customFormat="1">
      <c r="A12482" s="7" t="s">
        <v>49</v>
      </c>
      <c r="C12482" s="144" t="s">
        <v>3049</v>
      </c>
      <c r="D12482" s="145">
        <v>698</v>
      </c>
      <c r="E12482" s="147">
        <v>43906</v>
      </c>
    </row>
    <row r="12483" spans="1:5" s="7" customFormat="1">
      <c r="A12483" s="7" t="s">
        <v>49</v>
      </c>
      <c r="C12483" s="144" t="s">
        <v>3051</v>
      </c>
      <c r="D12483" s="145">
        <v>162</v>
      </c>
      <c r="E12483" s="147">
        <v>43906</v>
      </c>
    </row>
    <row r="12484" spans="1:5" s="7" customFormat="1">
      <c r="A12484" s="7" t="s">
        <v>49</v>
      </c>
      <c r="C12484" s="144" t="s">
        <v>3053</v>
      </c>
      <c r="D12484" s="145">
        <v>1</v>
      </c>
      <c r="E12484" s="147">
        <v>43906</v>
      </c>
    </row>
    <row r="12485" spans="1:5" s="7" customFormat="1">
      <c r="A12485" s="7" t="s">
        <v>49</v>
      </c>
      <c r="C12485" s="144" t="s">
        <v>3777</v>
      </c>
      <c r="D12485" s="145">
        <v>6</v>
      </c>
      <c r="E12485" s="147">
        <v>43906</v>
      </c>
    </row>
    <row r="12486" spans="1:5" s="7" customFormat="1">
      <c r="A12486" s="7" t="s">
        <v>49</v>
      </c>
      <c r="C12486" s="144" t="s">
        <v>3778</v>
      </c>
      <c r="D12486" s="145">
        <v>1</v>
      </c>
      <c r="E12486" s="147">
        <v>43906</v>
      </c>
    </row>
    <row r="12487" spans="1:5" s="7" customFormat="1">
      <c r="A12487" s="7" t="s">
        <v>49</v>
      </c>
      <c r="C12487" s="144" t="s">
        <v>3688</v>
      </c>
      <c r="D12487" s="145">
        <v>1</v>
      </c>
      <c r="E12487" s="147">
        <v>43906</v>
      </c>
    </row>
    <row r="12488" spans="1:5" s="7" customFormat="1">
      <c r="A12488" s="7" t="s">
        <v>49</v>
      </c>
      <c r="C12488" s="144" t="s">
        <v>3779</v>
      </c>
      <c r="D12488" s="145">
        <v>51</v>
      </c>
      <c r="E12488" s="147">
        <v>43906</v>
      </c>
    </row>
    <row r="12489" spans="1:5" s="7" customFormat="1">
      <c r="A12489" s="7" t="s">
        <v>49</v>
      </c>
      <c r="C12489" s="144" t="s">
        <v>3055</v>
      </c>
      <c r="D12489" s="145">
        <v>468</v>
      </c>
      <c r="E12489" s="147">
        <v>43906</v>
      </c>
    </row>
    <row r="12490" spans="1:5" s="7" customFormat="1">
      <c r="A12490" s="7" t="s">
        <v>49</v>
      </c>
      <c r="C12490" s="144" t="s">
        <v>3058</v>
      </c>
      <c r="D12490" s="145">
        <v>635</v>
      </c>
      <c r="E12490" s="147">
        <v>43906</v>
      </c>
    </row>
    <row r="12491" spans="1:5" s="7" customFormat="1">
      <c r="A12491" s="7" t="s">
        <v>49</v>
      </c>
      <c r="C12491" s="144" t="s">
        <v>3060</v>
      </c>
      <c r="D12491" s="145">
        <v>171</v>
      </c>
      <c r="E12491" s="147">
        <v>43906</v>
      </c>
    </row>
    <row r="12492" spans="1:5" s="7" customFormat="1">
      <c r="A12492" s="7" t="s">
        <v>49</v>
      </c>
      <c r="C12492" s="144" t="s">
        <v>3062</v>
      </c>
      <c r="D12492" s="145">
        <v>338</v>
      </c>
      <c r="E12492" s="147">
        <v>43906</v>
      </c>
    </row>
    <row r="12493" spans="1:5" s="7" customFormat="1">
      <c r="A12493" s="7" t="s">
        <v>49</v>
      </c>
      <c r="C12493" s="144" t="s">
        <v>3064</v>
      </c>
      <c r="D12493" s="145">
        <v>1237</v>
      </c>
      <c r="E12493" s="147">
        <v>43906</v>
      </c>
    </row>
    <row r="12494" spans="1:5" s="7" customFormat="1">
      <c r="A12494" s="7" t="s">
        <v>49</v>
      </c>
      <c r="C12494" s="144" t="s">
        <v>3066</v>
      </c>
      <c r="D12494" s="145">
        <v>612</v>
      </c>
      <c r="E12494" s="147">
        <v>43906</v>
      </c>
    </row>
    <row r="12495" spans="1:5" s="7" customFormat="1">
      <c r="A12495" s="7" t="s">
        <v>49</v>
      </c>
      <c r="C12495" s="144" t="s">
        <v>3068</v>
      </c>
      <c r="D12495" s="145">
        <v>906</v>
      </c>
      <c r="E12495" s="147">
        <v>43906</v>
      </c>
    </row>
    <row r="12496" spans="1:5" s="7" customFormat="1">
      <c r="A12496" s="7" t="s">
        <v>49</v>
      </c>
      <c r="C12496" s="144" t="s">
        <v>3070</v>
      </c>
      <c r="D12496" s="145">
        <v>483</v>
      </c>
      <c r="E12496" s="147">
        <v>43906</v>
      </c>
    </row>
    <row r="12497" spans="1:5" s="7" customFormat="1">
      <c r="A12497" s="7" t="s">
        <v>49</v>
      </c>
      <c r="C12497" s="144" t="s">
        <v>3072</v>
      </c>
      <c r="D12497" s="145">
        <v>161</v>
      </c>
      <c r="E12497" s="147">
        <v>43906</v>
      </c>
    </row>
    <row r="12498" spans="1:5" s="7" customFormat="1">
      <c r="A12498" s="7" t="s">
        <v>49</v>
      </c>
      <c r="C12498" s="144" t="s">
        <v>3074</v>
      </c>
      <c r="D12498" s="145">
        <v>441</v>
      </c>
      <c r="E12498" s="147">
        <v>43906</v>
      </c>
    </row>
    <row r="12499" spans="1:5" s="7" customFormat="1">
      <c r="A12499" s="7" t="s">
        <v>49</v>
      </c>
      <c r="C12499" s="144" t="s">
        <v>3077</v>
      </c>
      <c r="D12499" s="145">
        <v>565</v>
      </c>
      <c r="E12499" s="147">
        <v>43906</v>
      </c>
    </row>
    <row r="12500" spans="1:5" s="7" customFormat="1">
      <c r="A12500" s="7" t="s">
        <v>49</v>
      </c>
      <c r="C12500" s="144" t="s">
        <v>3079</v>
      </c>
      <c r="D12500" s="145">
        <v>489</v>
      </c>
      <c r="E12500" s="147">
        <v>43906</v>
      </c>
    </row>
    <row r="12501" spans="1:5" s="7" customFormat="1">
      <c r="A12501" s="7" t="s">
        <v>49</v>
      </c>
      <c r="C12501" s="144" t="s">
        <v>3081</v>
      </c>
      <c r="D12501" s="145">
        <v>413</v>
      </c>
      <c r="E12501" s="147">
        <v>43906</v>
      </c>
    </row>
    <row r="12502" spans="1:5" s="7" customFormat="1">
      <c r="A12502" s="7" t="s">
        <v>49</v>
      </c>
      <c r="C12502" s="144" t="s">
        <v>3083</v>
      </c>
      <c r="D12502" s="145">
        <v>204</v>
      </c>
      <c r="E12502" s="147">
        <v>43906</v>
      </c>
    </row>
    <row r="12503" spans="1:5" s="7" customFormat="1">
      <c r="A12503" s="7" t="s">
        <v>49</v>
      </c>
      <c r="C12503" s="144" t="s">
        <v>3085</v>
      </c>
      <c r="D12503" s="145">
        <v>392</v>
      </c>
      <c r="E12503" s="147">
        <v>43906</v>
      </c>
    </row>
    <row r="12504" spans="1:5" s="7" customFormat="1">
      <c r="A12504" s="7" t="s">
        <v>49</v>
      </c>
      <c r="C12504" s="144" t="s">
        <v>3088</v>
      </c>
      <c r="D12504" s="145">
        <v>1</v>
      </c>
      <c r="E12504" s="147">
        <v>43906</v>
      </c>
    </row>
    <row r="12505" spans="1:5" s="7" customFormat="1">
      <c r="A12505" s="7" t="s">
        <v>49</v>
      </c>
      <c r="C12505" s="144" t="s">
        <v>3090</v>
      </c>
      <c r="D12505" s="145">
        <v>0</v>
      </c>
      <c r="E12505" s="147">
        <v>43906</v>
      </c>
    </row>
    <row r="12506" spans="1:5" s="7" customFormat="1">
      <c r="A12506" s="7" t="s">
        <v>49</v>
      </c>
      <c r="C12506" s="144" t="s">
        <v>3092</v>
      </c>
      <c r="D12506" s="145">
        <v>201</v>
      </c>
      <c r="E12506" s="147">
        <v>43906</v>
      </c>
    </row>
    <row r="12507" spans="1:5" s="7" customFormat="1">
      <c r="A12507" s="7" t="s">
        <v>49</v>
      </c>
      <c r="C12507" s="144" t="s">
        <v>3095</v>
      </c>
      <c r="D12507" s="145">
        <v>364</v>
      </c>
      <c r="E12507" s="147">
        <v>43906</v>
      </c>
    </row>
    <row r="12508" spans="1:5" s="7" customFormat="1">
      <c r="A12508" s="7" t="s">
        <v>49</v>
      </c>
      <c r="C12508" s="144" t="s">
        <v>3097</v>
      </c>
      <c r="D12508" s="145">
        <v>504</v>
      </c>
      <c r="E12508" s="147">
        <v>43906</v>
      </c>
    </row>
    <row r="12509" spans="1:5" s="7" customFormat="1">
      <c r="A12509" s="7" t="s">
        <v>49</v>
      </c>
      <c r="C12509" s="144" t="s">
        <v>1923</v>
      </c>
      <c r="D12509" s="145">
        <v>2</v>
      </c>
      <c r="E12509" s="147">
        <v>43906</v>
      </c>
    </row>
    <row r="12510" spans="1:5" s="7" customFormat="1">
      <c r="A12510" s="7" t="s">
        <v>49</v>
      </c>
      <c r="C12510" s="144" t="s">
        <v>1927</v>
      </c>
      <c r="D12510" s="145">
        <v>0</v>
      </c>
      <c r="E12510" s="147">
        <v>43906</v>
      </c>
    </row>
    <row r="12511" spans="1:5" s="7" customFormat="1">
      <c r="A12511" s="7" t="s">
        <v>49</v>
      </c>
      <c r="C12511" s="144" t="s">
        <v>1931</v>
      </c>
      <c r="D12511" s="145">
        <v>196</v>
      </c>
      <c r="E12511" s="147">
        <v>43906</v>
      </c>
    </row>
    <row r="12512" spans="1:5" s="7" customFormat="1">
      <c r="A12512" s="7" t="s">
        <v>49</v>
      </c>
      <c r="C12512" s="144" t="s">
        <v>1934</v>
      </c>
      <c r="D12512" s="145">
        <v>76</v>
      </c>
      <c r="E12512" s="147">
        <v>43906</v>
      </c>
    </row>
    <row r="12513" spans="1:5" s="7" customFormat="1">
      <c r="A12513" s="7" t="s">
        <v>49</v>
      </c>
      <c r="C12513" s="144" t="s">
        <v>1937</v>
      </c>
      <c r="D12513" s="145">
        <v>0</v>
      </c>
      <c r="E12513" s="147">
        <v>43906</v>
      </c>
    </row>
    <row r="12514" spans="1:5" s="7" customFormat="1">
      <c r="A12514" s="7" t="s">
        <v>49</v>
      </c>
      <c r="C12514" s="144" t="s">
        <v>1940</v>
      </c>
      <c r="D12514" s="145">
        <v>68</v>
      </c>
      <c r="E12514" s="147">
        <v>43906</v>
      </c>
    </row>
    <row r="12515" spans="1:5" s="7" customFormat="1">
      <c r="A12515" s="7" t="s">
        <v>49</v>
      </c>
      <c r="C12515" s="144" t="s">
        <v>1943</v>
      </c>
      <c r="D12515" s="145">
        <v>53</v>
      </c>
      <c r="E12515" s="147">
        <v>43906</v>
      </c>
    </row>
    <row r="12516" spans="1:5" s="7" customFormat="1">
      <c r="A12516" s="7" t="s">
        <v>49</v>
      </c>
      <c r="C12516" s="144" t="s">
        <v>1946</v>
      </c>
      <c r="D12516" s="145">
        <v>64</v>
      </c>
      <c r="E12516" s="147">
        <v>43906</v>
      </c>
    </row>
    <row r="12517" spans="1:5" s="7" customFormat="1">
      <c r="A12517" s="7" t="s">
        <v>49</v>
      </c>
      <c r="C12517" s="144" t="s">
        <v>1949</v>
      </c>
      <c r="D12517" s="145">
        <v>204</v>
      </c>
      <c r="E12517" s="147">
        <v>43906</v>
      </c>
    </row>
    <row r="12518" spans="1:5" s="7" customFormat="1">
      <c r="A12518" s="7" t="s">
        <v>49</v>
      </c>
      <c r="C12518" s="144" t="s">
        <v>1952</v>
      </c>
      <c r="D12518" s="145">
        <v>142</v>
      </c>
      <c r="E12518" s="147">
        <v>43906</v>
      </c>
    </row>
    <row r="12519" spans="1:5" s="7" customFormat="1">
      <c r="A12519" s="7" t="s">
        <v>49</v>
      </c>
      <c r="C12519" s="144" t="s">
        <v>1955</v>
      </c>
      <c r="D12519" s="145">
        <v>142</v>
      </c>
      <c r="E12519" s="147">
        <v>43906</v>
      </c>
    </row>
    <row r="12520" spans="1:5" s="7" customFormat="1">
      <c r="A12520" s="7" t="s">
        <v>49</v>
      </c>
      <c r="C12520" s="144" t="s">
        <v>6868</v>
      </c>
      <c r="D12520" s="145">
        <v>36</v>
      </c>
      <c r="E12520" s="147">
        <v>43906</v>
      </c>
    </row>
    <row r="12521" spans="1:5" s="7" customFormat="1">
      <c r="A12521" s="7" t="s">
        <v>49</v>
      </c>
      <c r="C12521" s="144" t="s">
        <v>1959</v>
      </c>
      <c r="D12521" s="145">
        <v>19</v>
      </c>
      <c r="E12521" s="147">
        <v>43906</v>
      </c>
    </row>
    <row r="12522" spans="1:5" s="7" customFormat="1">
      <c r="A12522" s="7" t="s">
        <v>49</v>
      </c>
      <c r="C12522" s="144" t="s">
        <v>3780</v>
      </c>
      <c r="D12522" s="145">
        <v>22</v>
      </c>
      <c r="E12522" s="147">
        <v>43906</v>
      </c>
    </row>
    <row r="12523" spans="1:5" s="7" customFormat="1">
      <c r="A12523" s="7" t="s">
        <v>49</v>
      </c>
      <c r="C12523" s="144" t="s">
        <v>1963</v>
      </c>
      <c r="D12523" s="145">
        <v>120</v>
      </c>
      <c r="E12523" s="147">
        <v>43906</v>
      </c>
    </row>
    <row r="12524" spans="1:5" s="7" customFormat="1">
      <c r="A12524" s="7" t="s">
        <v>49</v>
      </c>
      <c r="C12524" s="144" t="s">
        <v>9229</v>
      </c>
      <c r="D12524" s="145">
        <v>0</v>
      </c>
      <c r="E12524" s="147">
        <v>43906</v>
      </c>
    </row>
    <row r="12525" spans="1:5" s="7" customFormat="1">
      <c r="A12525" s="7" t="s">
        <v>49</v>
      </c>
      <c r="C12525" s="144" t="s">
        <v>6877</v>
      </c>
      <c r="D12525" s="145">
        <v>0</v>
      </c>
      <c r="E12525" s="147">
        <v>43906</v>
      </c>
    </row>
    <row r="12526" spans="1:5" s="7" customFormat="1">
      <c r="A12526" s="7" t="s">
        <v>49</v>
      </c>
      <c r="C12526" s="144" t="s">
        <v>6543</v>
      </c>
      <c r="D12526" s="145">
        <v>0</v>
      </c>
      <c r="E12526" s="147">
        <v>43906</v>
      </c>
    </row>
    <row r="12527" spans="1:5" s="7" customFormat="1">
      <c r="A12527" s="7" t="s">
        <v>49</v>
      </c>
      <c r="C12527" s="144" t="s">
        <v>6547</v>
      </c>
      <c r="D12527" s="145">
        <v>0</v>
      </c>
      <c r="E12527" s="147">
        <v>43906</v>
      </c>
    </row>
    <row r="12528" spans="1:5" s="7" customFormat="1">
      <c r="A12528" s="7" t="s">
        <v>49</v>
      </c>
      <c r="C12528" s="144" t="s">
        <v>6551</v>
      </c>
      <c r="D12528" s="145">
        <v>0</v>
      </c>
      <c r="E12528" s="147">
        <v>43906</v>
      </c>
    </row>
    <row r="12529" spans="1:5" s="7" customFormat="1">
      <c r="A12529" s="7" t="s">
        <v>49</v>
      </c>
      <c r="C12529" s="144" t="s">
        <v>1966</v>
      </c>
      <c r="D12529" s="145">
        <v>2902</v>
      </c>
      <c r="E12529" s="147">
        <v>43906</v>
      </c>
    </row>
    <row r="12530" spans="1:5" s="7" customFormat="1">
      <c r="A12530" s="7" t="s">
        <v>49</v>
      </c>
      <c r="C12530" s="144" t="s">
        <v>1969</v>
      </c>
      <c r="D12530" s="145">
        <v>1426</v>
      </c>
      <c r="E12530" s="147">
        <v>43906</v>
      </c>
    </row>
    <row r="12531" spans="1:5" s="7" customFormat="1">
      <c r="A12531" s="7" t="s">
        <v>49</v>
      </c>
      <c r="C12531" s="144" t="s">
        <v>1972</v>
      </c>
      <c r="D12531" s="145">
        <v>1306</v>
      </c>
      <c r="E12531" s="147">
        <v>43906</v>
      </c>
    </row>
    <row r="12532" spans="1:5" s="7" customFormat="1">
      <c r="A12532" s="7" t="s">
        <v>49</v>
      </c>
      <c r="C12532" s="144" t="s">
        <v>1975</v>
      </c>
      <c r="D12532" s="145">
        <v>1809</v>
      </c>
      <c r="E12532" s="147">
        <v>43906</v>
      </c>
    </row>
    <row r="12533" spans="1:5" s="7" customFormat="1">
      <c r="A12533" s="7" t="s">
        <v>49</v>
      </c>
      <c r="C12533" s="144" t="s">
        <v>1978</v>
      </c>
      <c r="D12533" s="145">
        <v>1479</v>
      </c>
      <c r="E12533" s="147">
        <v>43906</v>
      </c>
    </row>
    <row r="12534" spans="1:5" s="7" customFormat="1">
      <c r="A12534" s="7" t="s">
        <v>49</v>
      </c>
      <c r="C12534" s="144" t="s">
        <v>1985</v>
      </c>
      <c r="D12534" s="145">
        <v>248</v>
      </c>
      <c r="E12534" s="147">
        <v>43906</v>
      </c>
    </row>
    <row r="12535" spans="1:5" s="7" customFormat="1">
      <c r="A12535" s="7" t="s">
        <v>49</v>
      </c>
      <c r="C12535" s="144" t="s">
        <v>1988</v>
      </c>
      <c r="D12535" s="145">
        <v>108</v>
      </c>
      <c r="E12535" s="147">
        <v>43906</v>
      </c>
    </row>
    <row r="12536" spans="1:5" s="7" customFormat="1">
      <c r="A12536" s="7" t="s">
        <v>49</v>
      </c>
      <c r="C12536" s="144" t="s">
        <v>1992</v>
      </c>
      <c r="D12536" s="145">
        <v>107</v>
      </c>
      <c r="E12536" s="147">
        <v>43906</v>
      </c>
    </row>
    <row r="12537" spans="1:5" s="7" customFormat="1">
      <c r="A12537" s="7" t="s">
        <v>49</v>
      </c>
      <c r="C12537" s="144" t="s">
        <v>6898</v>
      </c>
      <c r="D12537" s="145">
        <v>0</v>
      </c>
      <c r="E12537" s="147">
        <v>43906</v>
      </c>
    </row>
    <row r="12538" spans="1:5" s="7" customFormat="1">
      <c r="A12538" s="7" t="s">
        <v>49</v>
      </c>
      <c r="C12538" s="144" t="s">
        <v>3781</v>
      </c>
      <c r="D12538" s="145">
        <v>49</v>
      </c>
      <c r="E12538" s="147">
        <v>43906</v>
      </c>
    </row>
    <row r="12539" spans="1:5" s="7" customFormat="1">
      <c r="A12539" s="7" t="s">
        <v>49</v>
      </c>
      <c r="C12539" s="144" t="s">
        <v>6901</v>
      </c>
      <c r="D12539" s="145">
        <v>22</v>
      </c>
      <c r="E12539" s="147">
        <v>43906</v>
      </c>
    </row>
    <row r="12540" spans="1:5" s="7" customFormat="1">
      <c r="A12540" s="7" t="s">
        <v>49</v>
      </c>
      <c r="C12540" s="144" t="s">
        <v>1995</v>
      </c>
      <c r="D12540" s="145">
        <v>10</v>
      </c>
      <c r="E12540" s="147">
        <v>43906</v>
      </c>
    </row>
    <row r="12541" spans="1:5" s="7" customFormat="1">
      <c r="A12541" s="7" t="s">
        <v>49</v>
      </c>
      <c r="C12541" s="144" t="s">
        <v>6906</v>
      </c>
      <c r="D12541" s="145">
        <v>9</v>
      </c>
      <c r="E12541" s="147">
        <v>43906</v>
      </c>
    </row>
    <row r="12542" spans="1:5" s="7" customFormat="1">
      <c r="A12542" s="7" t="s">
        <v>49</v>
      </c>
      <c r="C12542" s="144" t="s">
        <v>6908</v>
      </c>
      <c r="D12542" s="145">
        <v>0</v>
      </c>
      <c r="E12542" s="147">
        <v>43906</v>
      </c>
    </row>
    <row r="12543" spans="1:5" s="7" customFormat="1">
      <c r="A12543" s="7" t="s">
        <v>49</v>
      </c>
      <c r="C12543" s="144" t="s">
        <v>3782</v>
      </c>
      <c r="D12543" s="145">
        <v>34</v>
      </c>
      <c r="E12543" s="147">
        <v>43906</v>
      </c>
    </row>
    <row r="12544" spans="1:5" s="7" customFormat="1">
      <c r="A12544" s="7" t="s">
        <v>49</v>
      </c>
      <c r="C12544" s="144" t="s">
        <v>6911</v>
      </c>
      <c r="D12544" s="145">
        <v>0</v>
      </c>
      <c r="E12544" s="147">
        <v>43906</v>
      </c>
    </row>
    <row r="12545" spans="1:5" s="7" customFormat="1">
      <c r="A12545" s="7" t="s">
        <v>49</v>
      </c>
      <c r="C12545" s="144" t="s">
        <v>1999</v>
      </c>
      <c r="D12545" s="145">
        <v>172</v>
      </c>
      <c r="E12545" s="147">
        <v>43906</v>
      </c>
    </row>
    <row r="12546" spans="1:5" s="7" customFormat="1">
      <c r="A12546" s="7" t="s">
        <v>49</v>
      </c>
      <c r="C12546" s="144" t="s">
        <v>2002</v>
      </c>
      <c r="D12546" s="145">
        <v>909</v>
      </c>
      <c r="E12546" s="147">
        <v>43906</v>
      </c>
    </row>
    <row r="12547" spans="1:5" s="7" customFormat="1">
      <c r="A12547" s="7" t="s">
        <v>49</v>
      </c>
      <c r="C12547" s="144" t="s">
        <v>2005</v>
      </c>
      <c r="D12547" s="145">
        <v>238</v>
      </c>
      <c r="E12547" s="147">
        <v>43906</v>
      </c>
    </row>
    <row r="12548" spans="1:5" s="7" customFormat="1">
      <c r="A12548" s="7" t="s">
        <v>49</v>
      </c>
      <c r="C12548" s="144" t="s">
        <v>2008</v>
      </c>
      <c r="D12548" s="145">
        <v>78</v>
      </c>
      <c r="E12548" s="147">
        <v>43906</v>
      </c>
    </row>
    <row r="12549" spans="1:5" s="7" customFormat="1">
      <c r="A12549" s="7" t="s">
        <v>49</v>
      </c>
      <c r="C12549" s="144" t="s">
        <v>2011</v>
      </c>
      <c r="D12549" s="145">
        <v>310</v>
      </c>
      <c r="E12549" s="147">
        <v>43906</v>
      </c>
    </row>
    <row r="12550" spans="1:5" s="7" customFormat="1">
      <c r="A12550" s="7" t="s">
        <v>49</v>
      </c>
      <c r="C12550" s="144" t="s">
        <v>2015</v>
      </c>
      <c r="D12550" s="145">
        <v>50</v>
      </c>
      <c r="E12550" s="147">
        <v>43906</v>
      </c>
    </row>
    <row r="12551" spans="1:5" s="7" customFormat="1">
      <c r="A12551" s="7" t="s">
        <v>49</v>
      </c>
      <c r="C12551" s="144" t="s">
        <v>2018</v>
      </c>
      <c r="D12551" s="145">
        <v>10</v>
      </c>
      <c r="E12551" s="147">
        <v>43906</v>
      </c>
    </row>
    <row r="12552" spans="1:5" s="7" customFormat="1">
      <c r="A12552" s="7" t="s">
        <v>49</v>
      </c>
      <c r="C12552" s="144" t="s">
        <v>2021</v>
      </c>
      <c r="D12552" s="145">
        <v>2053</v>
      </c>
      <c r="E12552" s="147">
        <v>43906</v>
      </c>
    </row>
    <row r="12553" spans="1:5" s="7" customFormat="1">
      <c r="A12553" s="7" t="s">
        <v>49</v>
      </c>
      <c r="C12553" s="144" t="s">
        <v>2024</v>
      </c>
      <c r="D12553" s="145">
        <v>1376</v>
      </c>
      <c r="E12553" s="147">
        <v>43906</v>
      </c>
    </row>
    <row r="12554" spans="1:5" s="7" customFormat="1">
      <c r="A12554" s="7" t="s">
        <v>49</v>
      </c>
      <c r="C12554" s="144" t="s">
        <v>2027</v>
      </c>
      <c r="D12554" s="145">
        <v>3682</v>
      </c>
      <c r="E12554" s="147">
        <v>43906</v>
      </c>
    </row>
    <row r="12555" spans="1:5" s="7" customFormat="1">
      <c r="A12555" s="7" t="s">
        <v>49</v>
      </c>
      <c r="C12555" s="144" t="s">
        <v>2030</v>
      </c>
      <c r="D12555" s="145">
        <v>1385</v>
      </c>
      <c r="E12555" s="147">
        <v>43906</v>
      </c>
    </row>
    <row r="12556" spans="1:5" s="7" customFormat="1">
      <c r="A12556" s="7" t="s">
        <v>49</v>
      </c>
      <c r="C12556" s="144" t="s">
        <v>2033</v>
      </c>
      <c r="D12556" s="145">
        <v>853</v>
      </c>
      <c r="E12556" s="147">
        <v>43906</v>
      </c>
    </row>
    <row r="12557" spans="1:5" s="7" customFormat="1">
      <c r="A12557" s="7" t="s">
        <v>49</v>
      </c>
      <c r="C12557" s="144" t="s">
        <v>6944</v>
      </c>
      <c r="D12557" s="145">
        <v>0</v>
      </c>
      <c r="E12557" s="147">
        <v>43906</v>
      </c>
    </row>
    <row r="12558" spans="1:5" s="7" customFormat="1">
      <c r="A12558" s="7" t="s">
        <v>49</v>
      </c>
      <c r="C12558" s="144" t="s">
        <v>6946</v>
      </c>
      <c r="D12558" s="145">
        <v>0</v>
      </c>
      <c r="E12558" s="147">
        <v>43906</v>
      </c>
    </row>
    <row r="12559" spans="1:5" s="7" customFormat="1">
      <c r="A12559" s="7" t="s">
        <v>49</v>
      </c>
      <c r="C12559" s="144" t="s">
        <v>2036</v>
      </c>
      <c r="D12559" s="145">
        <v>198</v>
      </c>
      <c r="E12559" s="147">
        <v>43906</v>
      </c>
    </row>
    <row r="12560" spans="1:5" s="7" customFormat="1">
      <c r="A12560" s="7" t="s">
        <v>49</v>
      </c>
      <c r="C12560" s="144" t="s">
        <v>2041</v>
      </c>
      <c r="D12560" s="145">
        <v>230</v>
      </c>
      <c r="E12560" s="147">
        <v>43906</v>
      </c>
    </row>
    <row r="12561" spans="1:5" s="7" customFormat="1">
      <c r="A12561" s="7" t="s">
        <v>49</v>
      </c>
      <c r="C12561" s="144" t="s">
        <v>3783</v>
      </c>
      <c r="D12561" s="145">
        <v>13</v>
      </c>
      <c r="E12561" s="147">
        <v>43906</v>
      </c>
    </row>
    <row r="12562" spans="1:5" s="7" customFormat="1">
      <c r="A12562" s="7" t="s">
        <v>49</v>
      </c>
      <c r="C12562" s="144" t="s">
        <v>6952</v>
      </c>
      <c r="D12562" s="145">
        <v>0</v>
      </c>
      <c r="E12562" s="147">
        <v>43906</v>
      </c>
    </row>
    <row r="12563" spans="1:5" s="7" customFormat="1">
      <c r="A12563" s="7" t="s">
        <v>49</v>
      </c>
      <c r="C12563" s="144" t="s">
        <v>2045</v>
      </c>
      <c r="D12563" s="145">
        <v>89</v>
      </c>
      <c r="E12563" s="147">
        <v>43906</v>
      </c>
    </row>
    <row r="12564" spans="1:5" s="7" customFormat="1">
      <c r="A12564" s="7" t="s">
        <v>49</v>
      </c>
      <c r="C12564" s="144" t="s">
        <v>2048</v>
      </c>
      <c r="D12564" s="145">
        <v>138</v>
      </c>
      <c r="E12564" s="147">
        <v>43906</v>
      </c>
    </row>
    <row r="12565" spans="1:5" s="7" customFormat="1">
      <c r="A12565" s="7" t="s">
        <v>49</v>
      </c>
      <c r="C12565" s="144" t="s">
        <v>2051</v>
      </c>
      <c r="D12565" s="145">
        <v>458</v>
      </c>
      <c r="E12565" s="147">
        <v>43906</v>
      </c>
    </row>
    <row r="12566" spans="1:5" s="7" customFormat="1">
      <c r="A12566" s="7" t="s">
        <v>49</v>
      </c>
      <c r="C12566" s="144" t="s">
        <v>2054</v>
      </c>
      <c r="D12566" s="145">
        <v>69</v>
      </c>
      <c r="E12566" s="147">
        <v>43906</v>
      </c>
    </row>
    <row r="12567" spans="1:5" s="7" customFormat="1">
      <c r="A12567" s="7" t="s">
        <v>49</v>
      </c>
      <c r="C12567" s="144" t="s">
        <v>3784</v>
      </c>
      <c r="D12567" s="145">
        <v>58</v>
      </c>
      <c r="E12567" s="147">
        <v>43906</v>
      </c>
    </row>
    <row r="12568" spans="1:5" s="7" customFormat="1">
      <c r="A12568" s="7" t="s">
        <v>49</v>
      </c>
      <c r="C12568" s="144" t="s">
        <v>3785</v>
      </c>
      <c r="D12568" s="145">
        <v>45</v>
      </c>
      <c r="E12568" s="147">
        <v>43906</v>
      </c>
    </row>
    <row r="12569" spans="1:5" s="7" customFormat="1">
      <c r="A12569" s="7" t="s">
        <v>49</v>
      </c>
      <c r="C12569" s="144" t="s">
        <v>2057</v>
      </c>
      <c r="D12569" s="145">
        <v>5</v>
      </c>
      <c r="E12569" s="147">
        <v>43906</v>
      </c>
    </row>
    <row r="12570" spans="1:5" s="7" customFormat="1">
      <c r="A12570" s="7" t="s">
        <v>49</v>
      </c>
      <c r="C12570" s="144" t="s">
        <v>2060</v>
      </c>
      <c r="D12570" s="145">
        <v>166</v>
      </c>
      <c r="E12570" s="147">
        <v>43906</v>
      </c>
    </row>
    <row r="12571" spans="1:5" s="7" customFormat="1">
      <c r="A12571" s="7" t="s">
        <v>49</v>
      </c>
      <c r="C12571" s="144" t="s">
        <v>2064</v>
      </c>
      <c r="D12571" s="145">
        <v>0</v>
      </c>
      <c r="E12571" s="147">
        <v>43906</v>
      </c>
    </row>
    <row r="12572" spans="1:5" s="7" customFormat="1">
      <c r="A12572" s="7" t="s">
        <v>49</v>
      </c>
      <c r="C12572" s="144" t="s">
        <v>2067</v>
      </c>
      <c r="D12572" s="145">
        <v>5</v>
      </c>
      <c r="E12572" s="147">
        <v>43906</v>
      </c>
    </row>
    <row r="12573" spans="1:5" s="7" customFormat="1">
      <c r="A12573" s="7" t="s">
        <v>49</v>
      </c>
      <c r="C12573" s="144" t="s">
        <v>6973</v>
      </c>
      <c r="D12573" s="145">
        <v>0</v>
      </c>
      <c r="E12573" s="147">
        <v>43906</v>
      </c>
    </row>
    <row r="12574" spans="1:5" s="7" customFormat="1">
      <c r="A12574" s="7" t="s">
        <v>49</v>
      </c>
      <c r="C12574" s="144" t="s">
        <v>2070</v>
      </c>
      <c r="D12574" s="145">
        <v>22</v>
      </c>
      <c r="E12574" s="147">
        <v>43906</v>
      </c>
    </row>
    <row r="12575" spans="1:5" s="7" customFormat="1">
      <c r="A12575" s="7" t="s">
        <v>49</v>
      </c>
      <c r="C12575" s="144" t="s">
        <v>2073</v>
      </c>
      <c r="D12575" s="145">
        <v>1</v>
      </c>
      <c r="E12575" s="147">
        <v>43906</v>
      </c>
    </row>
    <row r="12576" spans="1:5" s="7" customFormat="1">
      <c r="A12576" s="7" t="s">
        <v>49</v>
      </c>
      <c r="C12576" s="144" t="s">
        <v>2077</v>
      </c>
      <c r="D12576" s="145">
        <v>5</v>
      </c>
      <c r="E12576" s="147">
        <v>43906</v>
      </c>
    </row>
    <row r="12577" spans="1:5" s="7" customFormat="1">
      <c r="A12577" s="7" t="s">
        <v>49</v>
      </c>
      <c r="C12577" s="144" t="s">
        <v>2080</v>
      </c>
      <c r="D12577" s="145">
        <v>213</v>
      </c>
      <c r="E12577" s="147">
        <v>43906</v>
      </c>
    </row>
    <row r="12578" spans="1:5" s="7" customFormat="1">
      <c r="A12578" s="7" t="s">
        <v>49</v>
      </c>
      <c r="C12578" s="144" t="s">
        <v>2083</v>
      </c>
      <c r="D12578" s="145">
        <v>41</v>
      </c>
      <c r="E12578" s="147">
        <v>43906</v>
      </c>
    </row>
    <row r="12579" spans="1:5" s="7" customFormat="1">
      <c r="A12579" s="7" t="s">
        <v>49</v>
      </c>
      <c r="C12579" s="144" t="s">
        <v>9231</v>
      </c>
      <c r="D12579" s="145">
        <v>0</v>
      </c>
      <c r="E12579" s="147">
        <v>43906</v>
      </c>
    </row>
    <row r="12580" spans="1:5" s="7" customFormat="1">
      <c r="A12580" s="7" t="s">
        <v>49</v>
      </c>
      <c r="C12580" s="144" t="s">
        <v>2086</v>
      </c>
      <c r="D12580" s="145">
        <v>47</v>
      </c>
      <c r="E12580" s="147">
        <v>43906</v>
      </c>
    </row>
    <row r="12581" spans="1:5" s="7" customFormat="1">
      <c r="A12581" s="7" t="s">
        <v>49</v>
      </c>
      <c r="C12581" s="144" t="s">
        <v>2090</v>
      </c>
      <c r="D12581" s="145">
        <v>85</v>
      </c>
      <c r="E12581" s="147">
        <v>43906</v>
      </c>
    </row>
    <row r="12582" spans="1:5" s="7" customFormat="1">
      <c r="A12582" s="7" t="s">
        <v>49</v>
      </c>
      <c r="C12582" s="144" t="s">
        <v>2093</v>
      </c>
      <c r="D12582" s="145">
        <v>802</v>
      </c>
      <c r="E12582" s="147">
        <v>43906</v>
      </c>
    </row>
    <row r="12583" spans="1:5" s="7" customFormat="1">
      <c r="A12583" s="7" t="s">
        <v>49</v>
      </c>
      <c r="C12583" s="144" t="s">
        <v>2096</v>
      </c>
      <c r="D12583" s="145">
        <v>1481</v>
      </c>
      <c r="E12583" s="147">
        <v>43906</v>
      </c>
    </row>
    <row r="12584" spans="1:5" s="7" customFormat="1">
      <c r="A12584" s="7" t="s">
        <v>49</v>
      </c>
      <c r="C12584" s="144" t="s">
        <v>2099</v>
      </c>
      <c r="D12584" s="145">
        <v>806</v>
      </c>
      <c r="E12584" s="147">
        <v>43906</v>
      </c>
    </row>
    <row r="12585" spans="1:5" s="7" customFormat="1">
      <c r="A12585" s="7" t="s">
        <v>49</v>
      </c>
      <c r="C12585" s="144" t="s">
        <v>2102</v>
      </c>
      <c r="D12585" s="145">
        <v>88</v>
      </c>
      <c r="E12585" s="147">
        <v>43906</v>
      </c>
    </row>
    <row r="12586" spans="1:5" s="7" customFormat="1">
      <c r="A12586" s="7" t="s">
        <v>49</v>
      </c>
      <c r="C12586" s="144" t="s">
        <v>6997</v>
      </c>
      <c r="D12586" s="145">
        <v>0</v>
      </c>
      <c r="E12586" s="147">
        <v>43906</v>
      </c>
    </row>
    <row r="12587" spans="1:5" s="7" customFormat="1">
      <c r="A12587" s="7" t="s">
        <v>49</v>
      </c>
      <c r="C12587" s="144" t="s">
        <v>2105</v>
      </c>
      <c r="D12587" s="145">
        <v>1186</v>
      </c>
      <c r="E12587" s="147">
        <v>43906</v>
      </c>
    </row>
    <row r="12588" spans="1:5" s="7" customFormat="1">
      <c r="A12588" s="7" t="s">
        <v>49</v>
      </c>
      <c r="C12588" s="144" t="s">
        <v>4994</v>
      </c>
      <c r="D12588" s="145">
        <v>0</v>
      </c>
      <c r="E12588" s="147">
        <v>43906</v>
      </c>
    </row>
    <row r="12589" spans="1:5" s="7" customFormat="1">
      <c r="A12589" s="7" t="s">
        <v>49</v>
      </c>
      <c r="C12589" s="144" t="s">
        <v>7002</v>
      </c>
      <c r="D12589" s="145">
        <v>0</v>
      </c>
      <c r="E12589" s="147">
        <v>43906</v>
      </c>
    </row>
    <row r="12590" spans="1:5" s="7" customFormat="1">
      <c r="A12590" s="7" t="s">
        <v>49</v>
      </c>
      <c r="C12590" s="144" t="s">
        <v>7004</v>
      </c>
      <c r="D12590" s="145">
        <v>0</v>
      </c>
      <c r="E12590" s="147">
        <v>43906</v>
      </c>
    </row>
    <row r="12591" spans="1:5" s="7" customFormat="1">
      <c r="A12591" s="7" t="s">
        <v>49</v>
      </c>
      <c r="C12591" s="144" t="s">
        <v>7006</v>
      </c>
      <c r="D12591" s="145">
        <v>0</v>
      </c>
      <c r="E12591" s="147">
        <v>43906</v>
      </c>
    </row>
    <row r="12592" spans="1:5" s="7" customFormat="1">
      <c r="A12592" s="7" t="s">
        <v>49</v>
      </c>
      <c r="C12592" s="144" t="s">
        <v>7008</v>
      </c>
      <c r="D12592" s="145">
        <v>0</v>
      </c>
      <c r="E12592" s="147">
        <v>43906</v>
      </c>
    </row>
    <row r="12593" spans="1:5" s="7" customFormat="1">
      <c r="A12593" s="7" t="s">
        <v>49</v>
      </c>
      <c r="C12593" s="144" t="s">
        <v>7010</v>
      </c>
      <c r="D12593" s="145">
        <v>0</v>
      </c>
      <c r="E12593" s="147">
        <v>43906</v>
      </c>
    </row>
    <row r="12594" spans="1:5" s="7" customFormat="1">
      <c r="A12594" s="7" t="s">
        <v>49</v>
      </c>
      <c r="C12594" s="144" t="s">
        <v>7012</v>
      </c>
      <c r="D12594" s="145">
        <v>0</v>
      </c>
      <c r="E12594" s="147">
        <v>43906</v>
      </c>
    </row>
    <row r="12595" spans="1:5" s="7" customFormat="1">
      <c r="A12595" s="7" t="s">
        <v>49</v>
      </c>
      <c r="C12595" s="144" t="s">
        <v>7014</v>
      </c>
      <c r="D12595" s="145">
        <v>0</v>
      </c>
      <c r="E12595" s="147">
        <v>43906</v>
      </c>
    </row>
    <row r="12596" spans="1:5" s="7" customFormat="1">
      <c r="A12596" s="7" t="s">
        <v>49</v>
      </c>
      <c r="C12596" s="144" t="s">
        <v>7016</v>
      </c>
      <c r="D12596" s="145">
        <v>0</v>
      </c>
      <c r="E12596" s="147">
        <v>43906</v>
      </c>
    </row>
    <row r="12597" spans="1:5" s="7" customFormat="1">
      <c r="A12597" s="7" t="s">
        <v>49</v>
      </c>
      <c r="C12597" s="144" t="s">
        <v>7018</v>
      </c>
      <c r="D12597" s="145">
        <v>0</v>
      </c>
      <c r="E12597" s="147">
        <v>43906</v>
      </c>
    </row>
    <row r="12598" spans="1:5" s="7" customFormat="1">
      <c r="A12598" s="7" t="s">
        <v>49</v>
      </c>
      <c r="C12598" s="144" t="s">
        <v>7021</v>
      </c>
      <c r="D12598" s="145">
        <v>0</v>
      </c>
      <c r="E12598" s="147">
        <v>43906</v>
      </c>
    </row>
    <row r="12599" spans="1:5" s="7" customFormat="1">
      <c r="A12599" s="7" t="s">
        <v>49</v>
      </c>
      <c r="C12599" s="144" t="s">
        <v>7023</v>
      </c>
      <c r="D12599" s="145">
        <v>0</v>
      </c>
      <c r="E12599" s="147">
        <v>43906</v>
      </c>
    </row>
    <row r="12600" spans="1:5" s="7" customFormat="1">
      <c r="A12600" s="7" t="s">
        <v>49</v>
      </c>
      <c r="C12600" s="144" t="s">
        <v>2109</v>
      </c>
      <c r="D12600" s="145">
        <v>27</v>
      </c>
      <c r="E12600" s="147">
        <v>43906</v>
      </c>
    </row>
    <row r="12601" spans="1:5" s="7" customFormat="1">
      <c r="A12601" s="7" t="s">
        <v>49</v>
      </c>
      <c r="C12601" s="144" t="s">
        <v>7027</v>
      </c>
      <c r="D12601" s="145">
        <v>0</v>
      </c>
      <c r="E12601" s="147">
        <v>43906</v>
      </c>
    </row>
    <row r="12602" spans="1:5" s="7" customFormat="1">
      <c r="A12602" s="7" t="s">
        <v>49</v>
      </c>
      <c r="C12602" s="144" t="s">
        <v>2112</v>
      </c>
      <c r="D12602" s="145">
        <v>20</v>
      </c>
      <c r="E12602" s="147">
        <v>43906</v>
      </c>
    </row>
    <row r="12603" spans="1:5" s="7" customFormat="1">
      <c r="A12603" s="7" t="s">
        <v>49</v>
      </c>
      <c r="C12603" s="144" t="s">
        <v>2115</v>
      </c>
      <c r="D12603" s="145">
        <v>167</v>
      </c>
      <c r="E12603" s="147">
        <v>43906</v>
      </c>
    </row>
    <row r="12604" spans="1:5" s="7" customFormat="1">
      <c r="A12604" s="7" t="s">
        <v>49</v>
      </c>
      <c r="C12604" s="144" t="s">
        <v>7033</v>
      </c>
      <c r="D12604" s="145">
        <v>0</v>
      </c>
      <c r="E12604" s="147">
        <v>43906</v>
      </c>
    </row>
    <row r="12605" spans="1:5" s="7" customFormat="1">
      <c r="A12605" s="7" t="s">
        <v>49</v>
      </c>
      <c r="C12605" s="144" t="s">
        <v>2118</v>
      </c>
      <c r="D12605" s="145">
        <v>0</v>
      </c>
      <c r="E12605" s="147">
        <v>43906</v>
      </c>
    </row>
    <row r="12606" spans="1:5" s="7" customFormat="1">
      <c r="A12606" s="7" t="s">
        <v>49</v>
      </c>
      <c r="C12606" s="144" t="s">
        <v>2122</v>
      </c>
      <c r="D12606" s="145">
        <v>73</v>
      </c>
      <c r="E12606" s="147">
        <v>43906</v>
      </c>
    </row>
    <row r="12607" spans="1:5" s="7" customFormat="1">
      <c r="A12607" s="7" t="s">
        <v>49</v>
      </c>
      <c r="C12607" s="144" t="s">
        <v>7039</v>
      </c>
      <c r="D12607" s="145">
        <v>0</v>
      </c>
      <c r="E12607" s="147">
        <v>43906</v>
      </c>
    </row>
    <row r="12608" spans="1:5" s="7" customFormat="1">
      <c r="A12608" s="7" t="s">
        <v>49</v>
      </c>
      <c r="C12608" s="144" t="s">
        <v>7042</v>
      </c>
      <c r="D12608" s="145">
        <v>0</v>
      </c>
      <c r="E12608" s="147">
        <v>43906</v>
      </c>
    </row>
    <row r="12609" spans="1:5" s="7" customFormat="1">
      <c r="A12609" s="7" t="s">
        <v>49</v>
      </c>
      <c r="C12609" s="144" t="s">
        <v>7047</v>
      </c>
      <c r="D12609" s="145">
        <v>0</v>
      </c>
      <c r="E12609" s="147">
        <v>43906</v>
      </c>
    </row>
    <row r="12610" spans="1:5" s="7" customFormat="1">
      <c r="A12610" s="7" t="s">
        <v>49</v>
      </c>
      <c r="C12610" s="144" t="s">
        <v>7049</v>
      </c>
      <c r="D12610" s="145">
        <v>0</v>
      </c>
      <c r="E12610" s="147">
        <v>43906</v>
      </c>
    </row>
    <row r="12611" spans="1:5" s="7" customFormat="1">
      <c r="A12611" s="7" t="s">
        <v>49</v>
      </c>
      <c r="C12611" s="144" t="s">
        <v>3786</v>
      </c>
      <c r="D12611" s="145">
        <v>51</v>
      </c>
      <c r="E12611" s="147">
        <v>43906</v>
      </c>
    </row>
    <row r="12612" spans="1:5" s="7" customFormat="1">
      <c r="A12612" s="7" t="s">
        <v>49</v>
      </c>
      <c r="C12612" s="144" t="s">
        <v>7052</v>
      </c>
      <c r="D12612" s="145">
        <v>0</v>
      </c>
      <c r="E12612" s="147">
        <v>43906</v>
      </c>
    </row>
    <row r="12613" spans="1:5" s="7" customFormat="1">
      <c r="A12613" s="7" t="s">
        <v>49</v>
      </c>
      <c r="C12613" s="144" t="s">
        <v>7054</v>
      </c>
      <c r="D12613" s="145">
        <v>0</v>
      </c>
      <c r="E12613" s="147">
        <v>43906</v>
      </c>
    </row>
    <row r="12614" spans="1:5" s="7" customFormat="1">
      <c r="A12614" s="7" t="s">
        <v>49</v>
      </c>
      <c r="C12614" s="144" t="s">
        <v>7056</v>
      </c>
      <c r="D12614" s="145">
        <v>0</v>
      </c>
      <c r="E12614" s="147">
        <v>43906</v>
      </c>
    </row>
    <row r="12615" spans="1:5" s="7" customFormat="1">
      <c r="A12615" s="7" t="s">
        <v>49</v>
      </c>
      <c r="C12615" s="144" t="s">
        <v>7058</v>
      </c>
      <c r="D12615" s="145">
        <v>0</v>
      </c>
      <c r="E12615" s="147">
        <v>43906</v>
      </c>
    </row>
    <row r="12616" spans="1:5" s="7" customFormat="1">
      <c r="A12616" s="7" t="s">
        <v>49</v>
      </c>
      <c r="C12616" s="144" t="s">
        <v>7060</v>
      </c>
      <c r="D12616" s="145">
        <v>0</v>
      </c>
      <c r="E12616" s="147">
        <v>43906</v>
      </c>
    </row>
    <row r="12617" spans="1:5" s="7" customFormat="1">
      <c r="A12617" s="7" t="s">
        <v>49</v>
      </c>
      <c r="C12617" s="144" t="s">
        <v>7063</v>
      </c>
      <c r="D12617" s="145">
        <v>0</v>
      </c>
      <c r="E12617" s="147">
        <v>43906</v>
      </c>
    </row>
    <row r="12618" spans="1:5" s="7" customFormat="1">
      <c r="A12618" s="7" t="s">
        <v>49</v>
      </c>
      <c r="C12618" s="144" t="s">
        <v>7065</v>
      </c>
      <c r="D12618" s="145">
        <v>0</v>
      </c>
      <c r="E12618" s="147">
        <v>43906</v>
      </c>
    </row>
    <row r="12619" spans="1:5" s="7" customFormat="1">
      <c r="A12619" s="7" t="s">
        <v>49</v>
      </c>
      <c r="C12619" s="144" t="s">
        <v>7067</v>
      </c>
      <c r="D12619" s="145">
        <v>0</v>
      </c>
      <c r="E12619" s="147">
        <v>43906</v>
      </c>
    </row>
    <row r="12620" spans="1:5" s="7" customFormat="1">
      <c r="A12620" s="7" t="s">
        <v>49</v>
      </c>
      <c r="C12620" s="144" t="s">
        <v>7069</v>
      </c>
      <c r="D12620" s="145">
        <v>0</v>
      </c>
      <c r="E12620" s="147">
        <v>43906</v>
      </c>
    </row>
    <row r="12621" spans="1:5" s="7" customFormat="1">
      <c r="A12621" s="7" t="s">
        <v>49</v>
      </c>
      <c r="C12621" s="144" t="s">
        <v>7072</v>
      </c>
      <c r="D12621" s="145">
        <v>0</v>
      </c>
      <c r="E12621" s="147">
        <v>43906</v>
      </c>
    </row>
    <row r="12622" spans="1:5" s="7" customFormat="1">
      <c r="A12622" s="7" t="s">
        <v>49</v>
      </c>
      <c r="C12622" s="144" t="s">
        <v>7074</v>
      </c>
      <c r="D12622" s="145">
        <v>0</v>
      </c>
      <c r="E12622" s="147">
        <v>43906</v>
      </c>
    </row>
    <row r="12623" spans="1:5" s="7" customFormat="1">
      <c r="A12623" s="7" t="s">
        <v>49</v>
      </c>
      <c r="C12623" s="144" t="s">
        <v>7076</v>
      </c>
      <c r="D12623" s="145">
        <v>0</v>
      </c>
      <c r="E12623" s="147">
        <v>43906</v>
      </c>
    </row>
    <row r="12624" spans="1:5" s="7" customFormat="1">
      <c r="A12624" s="7" t="s">
        <v>49</v>
      </c>
      <c r="C12624" s="144" t="s">
        <v>7078</v>
      </c>
      <c r="D12624" s="145">
        <v>0</v>
      </c>
      <c r="E12624" s="147">
        <v>43906</v>
      </c>
    </row>
    <row r="12625" spans="1:5" s="7" customFormat="1">
      <c r="A12625" s="7" t="s">
        <v>49</v>
      </c>
      <c r="C12625" s="144" t="s">
        <v>2125</v>
      </c>
      <c r="D12625" s="145">
        <v>102</v>
      </c>
      <c r="E12625" s="147">
        <v>43906</v>
      </c>
    </row>
    <row r="12626" spans="1:5" s="7" customFormat="1">
      <c r="A12626" s="7" t="s">
        <v>49</v>
      </c>
      <c r="C12626" s="144" t="s">
        <v>2129</v>
      </c>
      <c r="D12626" s="145">
        <v>1611</v>
      </c>
      <c r="E12626" s="147">
        <v>43906</v>
      </c>
    </row>
    <row r="12627" spans="1:5" s="7" customFormat="1">
      <c r="A12627" s="7" t="s">
        <v>49</v>
      </c>
      <c r="C12627" s="144" t="s">
        <v>9232</v>
      </c>
      <c r="D12627" s="145">
        <v>0</v>
      </c>
      <c r="E12627" s="147">
        <v>43906</v>
      </c>
    </row>
    <row r="12628" spans="1:5" s="7" customFormat="1">
      <c r="A12628" s="7" t="s">
        <v>49</v>
      </c>
      <c r="C12628" s="144" t="s">
        <v>6052</v>
      </c>
      <c r="D12628" s="145">
        <v>0</v>
      </c>
      <c r="E12628" s="147">
        <v>43906</v>
      </c>
    </row>
    <row r="12629" spans="1:5" s="7" customFormat="1">
      <c r="A12629" s="7" t="s">
        <v>49</v>
      </c>
      <c r="C12629" s="144" t="s">
        <v>1492</v>
      </c>
      <c r="D12629" s="145">
        <v>629</v>
      </c>
      <c r="E12629" s="147">
        <v>43906</v>
      </c>
    </row>
    <row r="12630" spans="1:5" s="7" customFormat="1">
      <c r="A12630" s="7" t="s">
        <v>49</v>
      </c>
      <c r="C12630" s="144" t="s">
        <v>6056</v>
      </c>
      <c r="D12630" s="145">
        <v>0</v>
      </c>
      <c r="E12630" s="147">
        <v>43906</v>
      </c>
    </row>
    <row r="12631" spans="1:5" s="7" customFormat="1">
      <c r="A12631" s="7" t="s">
        <v>49</v>
      </c>
      <c r="C12631" s="144" t="s">
        <v>1496</v>
      </c>
      <c r="D12631" s="145">
        <v>214</v>
      </c>
      <c r="E12631" s="147">
        <v>43906</v>
      </c>
    </row>
    <row r="12632" spans="1:5" s="7" customFormat="1">
      <c r="A12632" s="7" t="s">
        <v>49</v>
      </c>
      <c r="C12632" s="144" t="s">
        <v>1500</v>
      </c>
      <c r="D12632" s="145">
        <v>396</v>
      </c>
      <c r="E12632" s="147">
        <v>43906</v>
      </c>
    </row>
    <row r="12633" spans="1:5" s="7" customFormat="1">
      <c r="A12633" s="7" t="s">
        <v>49</v>
      </c>
      <c r="C12633" s="144" t="s">
        <v>3787</v>
      </c>
      <c r="D12633" s="145">
        <v>2</v>
      </c>
      <c r="E12633" s="147">
        <v>43906</v>
      </c>
    </row>
    <row r="12634" spans="1:5" s="7" customFormat="1">
      <c r="A12634" s="7" t="s">
        <v>49</v>
      </c>
      <c r="C12634" s="144" t="s">
        <v>6063</v>
      </c>
      <c r="D12634" s="145">
        <v>0</v>
      </c>
      <c r="E12634" s="147">
        <v>43906</v>
      </c>
    </row>
    <row r="12635" spans="1:5" s="7" customFormat="1">
      <c r="A12635" s="7" t="s">
        <v>49</v>
      </c>
      <c r="C12635" s="144" t="s">
        <v>6066</v>
      </c>
      <c r="D12635" s="145">
        <v>30</v>
      </c>
      <c r="E12635" s="147">
        <v>43906</v>
      </c>
    </row>
    <row r="12636" spans="1:5" s="7" customFormat="1">
      <c r="A12636" s="7" t="s">
        <v>49</v>
      </c>
      <c r="C12636" s="144" t="s">
        <v>6069</v>
      </c>
      <c r="D12636" s="145">
        <v>0</v>
      </c>
      <c r="E12636" s="147">
        <v>43906</v>
      </c>
    </row>
    <row r="12637" spans="1:5" s="7" customFormat="1">
      <c r="A12637" s="7" t="s">
        <v>49</v>
      </c>
      <c r="C12637" s="144" t="s">
        <v>7084</v>
      </c>
      <c r="D12637" s="145">
        <v>0</v>
      </c>
      <c r="E12637" s="147">
        <v>43906</v>
      </c>
    </row>
    <row r="12638" spans="1:5" s="7" customFormat="1">
      <c r="A12638" s="7" t="s">
        <v>49</v>
      </c>
      <c r="C12638" s="144" t="s">
        <v>7087</v>
      </c>
      <c r="D12638" s="145">
        <v>0</v>
      </c>
      <c r="E12638" s="147">
        <v>43906</v>
      </c>
    </row>
    <row r="12639" spans="1:5" s="7" customFormat="1">
      <c r="A12639" s="7" t="s">
        <v>49</v>
      </c>
      <c r="C12639" s="144" t="s">
        <v>2132</v>
      </c>
      <c r="D12639" s="145">
        <v>203</v>
      </c>
      <c r="E12639" s="147">
        <v>43906</v>
      </c>
    </row>
    <row r="12640" spans="1:5" s="7" customFormat="1">
      <c r="A12640" s="7" t="s">
        <v>49</v>
      </c>
      <c r="C12640" s="144" t="s">
        <v>3788</v>
      </c>
      <c r="D12640" s="145">
        <v>125</v>
      </c>
      <c r="E12640" s="147">
        <v>43906</v>
      </c>
    </row>
    <row r="12641" spans="1:5" s="7" customFormat="1">
      <c r="A12641" s="7" t="s">
        <v>49</v>
      </c>
      <c r="C12641" s="144" t="s">
        <v>2136</v>
      </c>
      <c r="D12641" s="145">
        <v>169</v>
      </c>
      <c r="E12641" s="147">
        <v>43906</v>
      </c>
    </row>
    <row r="12642" spans="1:5" s="7" customFormat="1">
      <c r="A12642" s="7" t="s">
        <v>49</v>
      </c>
      <c r="C12642" s="144" t="s">
        <v>2139</v>
      </c>
      <c r="D12642" s="145">
        <v>104</v>
      </c>
      <c r="E12642" s="147">
        <v>43906</v>
      </c>
    </row>
    <row r="12643" spans="1:5" s="7" customFormat="1">
      <c r="A12643" s="7" t="s">
        <v>49</v>
      </c>
      <c r="C12643" s="144" t="s">
        <v>2142</v>
      </c>
      <c r="D12643" s="145">
        <v>14</v>
      </c>
      <c r="E12643" s="147">
        <v>43906</v>
      </c>
    </row>
    <row r="12644" spans="1:5" s="7" customFormat="1">
      <c r="A12644" s="7" t="s">
        <v>49</v>
      </c>
      <c r="C12644" s="144" t="s">
        <v>3789</v>
      </c>
      <c r="D12644" s="145">
        <v>7</v>
      </c>
      <c r="E12644" s="147">
        <v>43906</v>
      </c>
    </row>
    <row r="12645" spans="1:5" s="7" customFormat="1">
      <c r="A12645" s="7" t="s">
        <v>49</v>
      </c>
      <c r="C12645" s="144" t="s">
        <v>7100</v>
      </c>
      <c r="D12645" s="145">
        <v>0</v>
      </c>
      <c r="E12645" s="147">
        <v>43906</v>
      </c>
    </row>
    <row r="12646" spans="1:5" s="7" customFormat="1">
      <c r="A12646" s="7" t="s">
        <v>49</v>
      </c>
      <c r="C12646" s="144" t="s">
        <v>2146</v>
      </c>
      <c r="D12646" s="145">
        <v>460</v>
      </c>
      <c r="E12646" s="147">
        <v>43906</v>
      </c>
    </row>
    <row r="12647" spans="1:5" s="7" customFormat="1">
      <c r="A12647" s="7" t="s">
        <v>49</v>
      </c>
      <c r="C12647" s="144" t="s">
        <v>2149</v>
      </c>
      <c r="D12647" s="145">
        <v>961</v>
      </c>
      <c r="E12647" s="147">
        <v>43906</v>
      </c>
    </row>
    <row r="12648" spans="1:5" s="7" customFormat="1">
      <c r="A12648" s="7" t="s">
        <v>49</v>
      </c>
      <c r="C12648" s="144" t="s">
        <v>2152</v>
      </c>
      <c r="D12648" s="145">
        <v>1146</v>
      </c>
      <c r="E12648" s="147">
        <v>43906</v>
      </c>
    </row>
    <row r="12649" spans="1:5" s="7" customFormat="1">
      <c r="A12649" s="7" t="s">
        <v>49</v>
      </c>
      <c r="C12649" s="144" t="s">
        <v>2155</v>
      </c>
      <c r="D12649" s="145">
        <v>1514</v>
      </c>
      <c r="E12649" s="147">
        <v>43906</v>
      </c>
    </row>
    <row r="12650" spans="1:5" s="7" customFormat="1">
      <c r="A12650" s="7" t="s">
        <v>49</v>
      </c>
      <c r="C12650" s="144" t="s">
        <v>3790</v>
      </c>
      <c r="D12650" s="145">
        <v>96</v>
      </c>
      <c r="E12650" s="147">
        <v>43906</v>
      </c>
    </row>
    <row r="12651" spans="1:5" s="7" customFormat="1">
      <c r="A12651" s="7" t="s">
        <v>49</v>
      </c>
      <c r="C12651" s="144" t="s">
        <v>3791</v>
      </c>
      <c r="D12651" s="145">
        <v>76</v>
      </c>
      <c r="E12651" s="147">
        <v>43906</v>
      </c>
    </row>
    <row r="12652" spans="1:5" s="7" customFormat="1">
      <c r="A12652" s="7" t="s">
        <v>49</v>
      </c>
      <c r="C12652" s="144" t="s">
        <v>3792</v>
      </c>
      <c r="D12652" s="145">
        <v>103</v>
      </c>
      <c r="E12652" s="147">
        <v>43906</v>
      </c>
    </row>
    <row r="12653" spans="1:5" s="7" customFormat="1">
      <c r="A12653" s="7" t="s">
        <v>49</v>
      </c>
      <c r="C12653" s="144" t="s">
        <v>3793</v>
      </c>
      <c r="D12653" s="145">
        <v>141</v>
      </c>
      <c r="E12653" s="147">
        <v>43906</v>
      </c>
    </row>
    <row r="12654" spans="1:5" s="7" customFormat="1">
      <c r="A12654" s="7" t="s">
        <v>49</v>
      </c>
      <c r="C12654" s="144" t="s">
        <v>3794</v>
      </c>
      <c r="D12654" s="145">
        <v>129</v>
      </c>
      <c r="E12654" s="147">
        <v>43906</v>
      </c>
    </row>
    <row r="12655" spans="1:5" s="7" customFormat="1">
      <c r="A12655" s="7" t="s">
        <v>49</v>
      </c>
      <c r="C12655" s="144" t="s">
        <v>3795</v>
      </c>
      <c r="D12655" s="145">
        <v>104</v>
      </c>
      <c r="E12655" s="147">
        <v>43906</v>
      </c>
    </row>
    <row r="12656" spans="1:5" s="7" customFormat="1">
      <c r="A12656" s="7" t="s">
        <v>49</v>
      </c>
      <c r="C12656" s="144" t="s">
        <v>7124</v>
      </c>
      <c r="D12656" s="145">
        <v>0</v>
      </c>
      <c r="E12656" s="147">
        <v>43906</v>
      </c>
    </row>
    <row r="12657" spans="1:5" s="7" customFormat="1">
      <c r="A12657" s="7" t="s">
        <v>49</v>
      </c>
      <c r="C12657" s="144" t="s">
        <v>7127</v>
      </c>
      <c r="D12657" s="145">
        <v>0</v>
      </c>
      <c r="E12657" s="147">
        <v>43906</v>
      </c>
    </row>
    <row r="12658" spans="1:5" s="7" customFormat="1">
      <c r="A12658" s="7" t="s">
        <v>49</v>
      </c>
      <c r="C12658" s="144" t="s">
        <v>7129</v>
      </c>
      <c r="D12658" s="145">
        <v>0</v>
      </c>
      <c r="E12658" s="147">
        <v>43906</v>
      </c>
    </row>
    <row r="12659" spans="1:5" s="7" customFormat="1">
      <c r="A12659" s="7" t="s">
        <v>49</v>
      </c>
      <c r="C12659" s="144" t="s">
        <v>3796</v>
      </c>
      <c r="D12659" s="145">
        <v>14</v>
      </c>
      <c r="E12659" s="147">
        <v>43906</v>
      </c>
    </row>
    <row r="12660" spans="1:5" s="7" customFormat="1">
      <c r="A12660" s="7" t="s">
        <v>49</v>
      </c>
      <c r="C12660" s="144" t="s">
        <v>5898</v>
      </c>
      <c r="D12660" s="145">
        <v>0</v>
      </c>
      <c r="E12660" s="147">
        <v>43906</v>
      </c>
    </row>
    <row r="12661" spans="1:5" s="7" customFormat="1">
      <c r="A12661" s="7" t="s">
        <v>49</v>
      </c>
      <c r="C12661" s="144" t="s">
        <v>1504</v>
      </c>
      <c r="D12661" s="145">
        <v>90</v>
      </c>
      <c r="E12661" s="147">
        <v>43906</v>
      </c>
    </row>
    <row r="12662" spans="1:5" s="7" customFormat="1">
      <c r="A12662" s="7" t="s">
        <v>49</v>
      </c>
      <c r="C12662" s="144" t="s">
        <v>1509</v>
      </c>
      <c r="D12662" s="145">
        <v>90</v>
      </c>
      <c r="E12662" s="147">
        <v>43906</v>
      </c>
    </row>
    <row r="12663" spans="1:5" s="7" customFormat="1">
      <c r="A12663" s="7" t="s">
        <v>49</v>
      </c>
      <c r="C12663" s="144" t="s">
        <v>1512</v>
      </c>
      <c r="D12663" s="145">
        <v>590</v>
      </c>
      <c r="E12663" s="147">
        <v>43906</v>
      </c>
    </row>
    <row r="12664" spans="1:5" s="7" customFormat="1">
      <c r="A12664" s="7" t="s">
        <v>49</v>
      </c>
      <c r="C12664" s="144" t="s">
        <v>1516</v>
      </c>
      <c r="D12664" s="145">
        <v>190</v>
      </c>
      <c r="E12664" s="147">
        <v>43906</v>
      </c>
    </row>
    <row r="12665" spans="1:5" s="7" customFormat="1">
      <c r="A12665" s="7" t="s">
        <v>49</v>
      </c>
      <c r="C12665" s="144" t="s">
        <v>1519</v>
      </c>
      <c r="D12665" s="145">
        <v>406</v>
      </c>
      <c r="E12665" s="147">
        <v>43906</v>
      </c>
    </row>
    <row r="12666" spans="1:5" s="7" customFormat="1">
      <c r="A12666" s="7" t="s">
        <v>49</v>
      </c>
      <c r="C12666" s="144" t="s">
        <v>1427</v>
      </c>
      <c r="D12666" s="145">
        <v>1111</v>
      </c>
      <c r="E12666" s="147">
        <v>43906</v>
      </c>
    </row>
    <row r="12667" spans="1:5" s="7" customFormat="1">
      <c r="A12667" s="7" t="s">
        <v>49</v>
      </c>
      <c r="C12667" s="144" t="s">
        <v>1431</v>
      </c>
      <c r="D12667" s="145">
        <v>1300</v>
      </c>
      <c r="E12667" s="147">
        <v>43906</v>
      </c>
    </row>
    <row r="12668" spans="1:5" s="7" customFormat="1">
      <c r="A12668" s="7" t="s">
        <v>49</v>
      </c>
      <c r="C12668" s="144" t="s">
        <v>5903</v>
      </c>
      <c r="D12668" s="145">
        <v>0</v>
      </c>
      <c r="E12668" s="147">
        <v>43906</v>
      </c>
    </row>
    <row r="12669" spans="1:5" s="7" customFormat="1">
      <c r="A12669" s="7" t="s">
        <v>49</v>
      </c>
      <c r="C12669" s="144" t="s">
        <v>1434</v>
      </c>
      <c r="D12669" s="145">
        <v>2311</v>
      </c>
      <c r="E12669" s="147">
        <v>43906</v>
      </c>
    </row>
    <row r="12670" spans="1:5" s="7" customFormat="1">
      <c r="A12670" s="7" t="s">
        <v>49</v>
      </c>
      <c r="C12670" s="144" t="s">
        <v>5907</v>
      </c>
      <c r="D12670" s="145">
        <v>0</v>
      </c>
      <c r="E12670" s="147">
        <v>43906</v>
      </c>
    </row>
    <row r="12671" spans="1:5" s="7" customFormat="1">
      <c r="A12671" s="7" t="s">
        <v>49</v>
      </c>
      <c r="C12671" s="144" t="s">
        <v>1437</v>
      </c>
      <c r="D12671" s="145">
        <v>559</v>
      </c>
      <c r="E12671" s="147">
        <v>43906</v>
      </c>
    </row>
    <row r="12672" spans="1:5" s="7" customFormat="1">
      <c r="A12672" s="7" t="s">
        <v>49</v>
      </c>
      <c r="C12672" s="144" t="s">
        <v>1440</v>
      </c>
      <c r="D12672" s="145">
        <v>926</v>
      </c>
      <c r="E12672" s="147">
        <v>43906</v>
      </c>
    </row>
    <row r="12673" spans="1:5" s="7" customFormat="1">
      <c r="A12673" s="7" t="s">
        <v>49</v>
      </c>
      <c r="C12673" s="144" t="s">
        <v>5911</v>
      </c>
      <c r="D12673" s="145">
        <v>0</v>
      </c>
      <c r="E12673" s="147">
        <v>43906</v>
      </c>
    </row>
    <row r="12674" spans="1:5" s="7" customFormat="1">
      <c r="A12674" s="7" t="s">
        <v>49</v>
      </c>
      <c r="C12674" s="144" t="s">
        <v>1444</v>
      </c>
      <c r="D12674" s="145">
        <v>420</v>
      </c>
      <c r="E12674" s="147">
        <v>43906</v>
      </c>
    </row>
    <row r="12675" spans="1:5" s="7" customFormat="1">
      <c r="A12675" s="7" t="s">
        <v>49</v>
      </c>
      <c r="C12675" s="144" t="s">
        <v>1448</v>
      </c>
      <c r="D12675" s="145">
        <v>679</v>
      </c>
      <c r="E12675" s="147">
        <v>43906</v>
      </c>
    </row>
    <row r="12676" spans="1:5" s="7" customFormat="1">
      <c r="A12676" s="7" t="s">
        <v>49</v>
      </c>
      <c r="C12676" s="144" t="s">
        <v>5915</v>
      </c>
      <c r="D12676" s="145">
        <v>0</v>
      </c>
      <c r="E12676" s="147">
        <v>43906</v>
      </c>
    </row>
    <row r="12677" spans="1:5" s="7" customFormat="1">
      <c r="A12677" s="7" t="s">
        <v>49</v>
      </c>
      <c r="C12677" s="144" t="s">
        <v>1452</v>
      </c>
      <c r="D12677" s="145">
        <v>7914</v>
      </c>
      <c r="E12677" s="147">
        <v>43906</v>
      </c>
    </row>
    <row r="12678" spans="1:5" s="7" customFormat="1">
      <c r="A12678" s="7" t="s">
        <v>49</v>
      </c>
      <c r="C12678" s="144" t="s">
        <v>1455</v>
      </c>
      <c r="D12678" s="145">
        <v>9000</v>
      </c>
      <c r="E12678" s="147">
        <v>43906</v>
      </c>
    </row>
    <row r="12679" spans="1:5" s="7" customFormat="1">
      <c r="A12679" s="7" t="s">
        <v>49</v>
      </c>
      <c r="C12679" s="144" t="s">
        <v>1458</v>
      </c>
      <c r="D12679" s="145">
        <v>9098</v>
      </c>
      <c r="E12679" s="147">
        <v>43906</v>
      </c>
    </row>
    <row r="12680" spans="1:5" s="7" customFormat="1">
      <c r="A12680" s="7" t="s">
        <v>49</v>
      </c>
      <c r="C12680" s="144" t="s">
        <v>7133</v>
      </c>
      <c r="D12680" s="145">
        <v>0</v>
      </c>
      <c r="E12680" s="147">
        <v>43906</v>
      </c>
    </row>
    <row r="12681" spans="1:5" s="7" customFormat="1">
      <c r="A12681" s="7" t="s">
        <v>49</v>
      </c>
      <c r="C12681" s="144" t="s">
        <v>7135</v>
      </c>
      <c r="D12681" s="145">
        <v>0</v>
      </c>
      <c r="E12681" s="147">
        <v>43906</v>
      </c>
    </row>
    <row r="12682" spans="1:5" s="7" customFormat="1">
      <c r="A12682" s="7" t="s">
        <v>49</v>
      </c>
      <c r="C12682" s="144" t="s">
        <v>7137</v>
      </c>
      <c r="D12682" s="145">
        <v>0</v>
      </c>
      <c r="E12682" s="147">
        <v>43906</v>
      </c>
    </row>
    <row r="12683" spans="1:5" s="7" customFormat="1">
      <c r="A12683" s="7" t="s">
        <v>49</v>
      </c>
      <c r="C12683" s="144" t="s">
        <v>7139</v>
      </c>
      <c r="D12683" s="145">
        <v>0</v>
      </c>
      <c r="E12683" s="147">
        <v>43906</v>
      </c>
    </row>
    <row r="12684" spans="1:5" s="7" customFormat="1">
      <c r="A12684" s="7" t="s">
        <v>49</v>
      </c>
      <c r="C12684" s="144" t="s">
        <v>2161</v>
      </c>
      <c r="D12684" s="145">
        <v>1241</v>
      </c>
      <c r="E12684" s="147">
        <v>43906</v>
      </c>
    </row>
    <row r="12685" spans="1:5" s="7" customFormat="1">
      <c r="A12685" s="7" t="s">
        <v>49</v>
      </c>
      <c r="C12685" s="144" t="s">
        <v>2164</v>
      </c>
      <c r="D12685" s="145">
        <v>374</v>
      </c>
      <c r="E12685" s="147">
        <v>43906</v>
      </c>
    </row>
    <row r="12686" spans="1:5" s="7" customFormat="1">
      <c r="A12686" s="7" t="s">
        <v>49</v>
      </c>
      <c r="C12686" s="144" t="s">
        <v>2167</v>
      </c>
      <c r="D12686" s="145">
        <v>1</v>
      </c>
      <c r="E12686" s="147">
        <v>43906</v>
      </c>
    </row>
    <row r="12687" spans="1:5" s="7" customFormat="1">
      <c r="A12687" s="7" t="s">
        <v>49</v>
      </c>
      <c r="C12687" s="144" t="s">
        <v>2170</v>
      </c>
      <c r="D12687" s="145">
        <v>556</v>
      </c>
      <c r="E12687" s="147">
        <v>43906</v>
      </c>
    </row>
    <row r="12688" spans="1:5" s="7" customFormat="1">
      <c r="A12688" s="7" t="s">
        <v>49</v>
      </c>
      <c r="C12688" s="144" t="s">
        <v>2173</v>
      </c>
      <c r="D12688" s="145">
        <v>77</v>
      </c>
      <c r="E12688" s="147">
        <v>43906</v>
      </c>
    </row>
    <row r="12689" spans="1:5" s="7" customFormat="1">
      <c r="A12689" s="7" t="s">
        <v>49</v>
      </c>
      <c r="C12689" s="144" t="s">
        <v>2176</v>
      </c>
      <c r="D12689" s="145">
        <v>7</v>
      </c>
      <c r="E12689" s="147">
        <v>43906</v>
      </c>
    </row>
    <row r="12690" spans="1:5" s="7" customFormat="1">
      <c r="A12690" s="7" t="s">
        <v>49</v>
      </c>
      <c r="C12690" s="144" t="s">
        <v>2179</v>
      </c>
      <c r="D12690" s="145">
        <v>1704</v>
      </c>
      <c r="E12690" s="147">
        <v>43906</v>
      </c>
    </row>
    <row r="12691" spans="1:5" s="7" customFormat="1">
      <c r="A12691" s="7" t="s">
        <v>49</v>
      </c>
      <c r="C12691" s="144" t="s">
        <v>2182</v>
      </c>
      <c r="D12691" s="145">
        <v>1183</v>
      </c>
      <c r="E12691" s="147">
        <v>43906</v>
      </c>
    </row>
    <row r="12692" spans="1:5" s="7" customFormat="1">
      <c r="A12692" s="7" t="s">
        <v>49</v>
      </c>
      <c r="C12692" s="144" t="s">
        <v>2185</v>
      </c>
      <c r="D12692" s="145">
        <v>645</v>
      </c>
      <c r="E12692" s="147">
        <v>43906</v>
      </c>
    </row>
    <row r="12693" spans="1:5" s="7" customFormat="1">
      <c r="A12693" s="7" t="s">
        <v>49</v>
      </c>
      <c r="C12693" s="144" t="s">
        <v>2188</v>
      </c>
      <c r="D12693" s="145">
        <v>420</v>
      </c>
      <c r="E12693" s="147">
        <v>43906</v>
      </c>
    </row>
    <row r="12694" spans="1:5" s="7" customFormat="1">
      <c r="A12694" s="7" t="s">
        <v>49</v>
      </c>
      <c r="C12694" s="144" t="s">
        <v>2192</v>
      </c>
      <c r="D12694" s="145">
        <v>279</v>
      </c>
      <c r="E12694" s="147">
        <v>43906</v>
      </c>
    </row>
    <row r="12695" spans="1:5" s="7" customFormat="1">
      <c r="A12695" s="7" t="s">
        <v>49</v>
      </c>
      <c r="C12695" s="144" t="s">
        <v>6257</v>
      </c>
      <c r="D12695" s="145">
        <v>0</v>
      </c>
      <c r="E12695" s="147">
        <v>43906</v>
      </c>
    </row>
    <row r="12696" spans="1:5" s="7" customFormat="1">
      <c r="A12696" s="7" t="s">
        <v>49</v>
      </c>
      <c r="C12696" s="144" t="s">
        <v>3797</v>
      </c>
      <c r="D12696" s="145">
        <v>133</v>
      </c>
      <c r="E12696" s="147">
        <v>43906</v>
      </c>
    </row>
    <row r="12697" spans="1:5" s="7" customFormat="1">
      <c r="A12697" s="7" t="s">
        <v>49</v>
      </c>
      <c r="C12697" s="144" t="s">
        <v>7161</v>
      </c>
      <c r="D12697" s="145">
        <v>0</v>
      </c>
      <c r="E12697" s="147">
        <v>43906</v>
      </c>
    </row>
    <row r="12698" spans="1:5" s="7" customFormat="1">
      <c r="A12698" s="7" t="s">
        <v>49</v>
      </c>
      <c r="C12698" s="144" t="s">
        <v>2195</v>
      </c>
      <c r="D12698" s="145">
        <v>60</v>
      </c>
      <c r="E12698" s="147">
        <v>43906</v>
      </c>
    </row>
    <row r="12699" spans="1:5" s="7" customFormat="1">
      <c r="A12699" s="7" t="s">
        <v>49</v>
      </c>
      <c r="C12699" s="144" t="s">
        <v>7163</v>
      </c>
      <c r="D12699" s="145">
        <v>0</v>
      </c>
      <c r="E12699" s="147">
        <v>43906</v>
      </c>
    </row>
    <row r="12700" spans="1:5" s="7" customFormat="1">
      <c r="A12700" s="7" t="s">
        <v>49</v>
      </c>
      <c r="C12700" s="144" t="s">
        <v>1647</v>
      </c>
      <c r="D12700" s="145">
        <v>4803</v>
      </c>
      <c r="E12700" s="147">
        <v>43906</v>
      </c>
    </row>
    <row r="12701" spans="1:5" s="7" customFormat="1">
      <c r="A12701" s="7" t="s">
        <v>49</v>
      </c>
      <c r="C12701" s="144" t="s">
        <v>2198</v>
      </c>
      <c r="D12701" s="145">
        <v>147</v>
      </c>
      <c r="E12701" s="147">
        <v>43906</v>
      </c>
    </row>
    <row r="12702" spans="1:5" s="7" customFormat="1">
      <c r="A12702" s="7" t="s">
        <v>49</v>
      </c>
      <c r="C12702" s="144" t="s">
        <v>2201</v>
      </c>
      <c r="D12702" s="145">
        <v>49</v>
      </c>
      <c r="E12702" s="147">
        <v>43906</v>
      </c>
    </row>
    <row r="12703" spans="1:5" s="7" customFormat="1">
      <c r="A12703" s="7" t="s">
        <v>49</v>
      </c>
      <c r="C12703" s="144" t="s">
        <v>2204</v>
      </c>
      <c r="D12703" s="145">
        <v>7</v>
      </c>
      <c r="E12703" s="147">
        <v>43906</v>
      </c>
    </row>
    <row r="12704" spans="1:5" s="7" customFormat="1">
      <c r="A12704" s="7" t="s">
        <v>49</v>
      </c>
      <c r="C12704" s="144" t="s">
        <v>2207</v>
      </c>
      <c r="D12704" s="145">
        <v>108</v>
      </c>
      <c r="E12704" s="147">
        <v>43906</v>
      </c>
    </row>
    <row r="12705" spans="1:5" s="7" customFormat="1">
      <c r="A12705" s="7" t="s">
        <v>49</v>
      </c>
      <c r="C12705" s="144" t="s">
        <v>2210</v>
      </c>
      <c r="D12705" s="145">
        <v>347</v>
      </c>
      <c r="E12705" s="147">
        <v>43906</v>
      </c>
    </row>
    <row r="12706" spans="1:5" s="7" customFormat="1">
      <c r="A12706" s="7" t="s">
        <v>49</v>
      </c>
      <c r="C12706" s="144" t="s">
        <v>2213</v>
      </c>
      <c r="D12706" s="145">
        <v>570</v>
      </c>
      <c r="E12706" s="147">
        <v>43906</v>
      </c>
    </row>
    <row r="12707" spans="1:5" s="7" customFormat="1">
      <c r="A12707" s="7" t="s">
        <v>49</v>
      </c>
      <c r="C12707" s="144" t="s">
        <v>2216</v>
      </c>
      <c r="D12707" s="145">
        <v>63</v>
      </c>
      <c r="E12707" s="147">
        <v>43906</v>
      </c>
    </row>
    <row r="12708" spans="1:5" s="7" customFormat="1">
      <c r="A12708" s="7" t="s">
        <v>49</v>
      </c>
      <c r="C12708" s="144" t="s">
        <v>2219</v>
      </c>
      <c r="D12708" s="145">
        <v>253</v>
      </c>
      <c r="E12708" s="147">
        <v>43906</v>
      </c>
    </row>
    <row r="12709" spans="1:5" s="7" customFormat="1">
      <c r="A12709" s="7" t="s">
        <v>49</v>
      </c>
      <c r="C12709" s="144" t="s">
        <v>2222</v>
      </c>
      <c r="D12709" s="145">
        <v>350</v>
      </c>
      <c r="E12709" s="147">
        <v>43906</v>
      </c>
    </row>
    <row r="12710" spans="1:5" s="7" customFormat="1">
      <c r="A12710" s="7" t="s">
        <v>49</v>
      </c>
      <c r="C12710" s="144" t="s">
        <v>2225</v>
      </c>
      <c r="D12710" s="145">
        <v>2229</v>
      </c>
      <c r="E12710" s="147">
        <v>43906</v>
      </c>
    </row>
    <row r="12711" spans="1:5" s="7" customFormat="1">
      <c r="A12711" s="7" t="s">
        <v>49</v>
      </c>
      <c r="C12711" s="144" t="s">
        <v>2228</v>
      </c>
      <c r="D12711" s="145">
        <v>645</v>
      </c>
      <c r="E12711" s="147">
        <v>43906</v>
      </c>
    </row>
    <row r="12712" spans="1:5" s="7" customFormat="1">
      <c r="A12712" s="7" t="s">
        <v>49</v>
      </c>
      <c r="C12712" s="144" t="s">
        <v>2231</v>
      </c>
      <c r="D12712" s="145">
        <v>440</v>
      </c>
      <c r="E12712" s="147">
        <v>43906</v>
      </c>
    </row>
    <row r="12713" spans="1:5" s="7" customFormat="1">
      <c r="A12713" s="7" t="s">
        <v>49</v>
      </c>
      <c r="C12713" s="144" t="s">
        <v>3395</v>
      </c>
      <c r="D12713" s="145">
        <v>70</v>
      </c>
      <c r="E12713" s="147">
        <v>43906</v>
      </c>
    </row>
    <row r="12714" spans="1:5" s="7" customFormat="1">
      <c r="A12714" s="7" t="s">
        <v>49</v>
      </c>
      <c r="C12714" s="144" t="s">
        <v>7186</v>
      </c>
      <c r="D12714" s="145">
        <v>0</v>
      </c>
      <c r="E12714" s="147">
        <v>43906</v>
      </c>
    </row>
    <row r="12715" spans="1:5" s="7" customFormat="1">
      <c r="A12715" s="7" t="s">
        <v>49</v>
      </c>
      <c r="C12715" s="144" t="s">
        <v>7187</v>
      </c>
      <c r="D12715" s="145">
        <v>0</v>
      </c>
      <c r="E12715" s="147">
        <v>43906</v>
      </c>
    </row>
    <row r="12716" spans="1:5" s="7" customFormat="1">
      <c r="A12716" s="7" t="s">
        <v>49</v>
      </c>
      <c r="C12716" s="144" t="s">
        <v>7188</v>
      </c>
      <c r="D12716" s="145">
        <v>0</v>
      </c>
      <c r="E12716" s="147">
        <v>43906</v>
      </c>
    </row>
    <row r="12717" spans="1:5" s="7" customFormat="1">
      <c r="A12717" s="7" t="s">
        <v>49</v>
      </c>
      <c r="C12717" s="144" t="s">
        <v>7190</v>
      </c>
      <c r="D12717" s="145">
        <v>0</v>
      </c>
      <c r="E12717" s="147">
        <v>43906</v>
      </c>
    </row>
    <row r="12718" spans="1:5" s="7" customFormat="1">
      <c r="A12718" s="7" t="s">
        <v>49</v>
      </c>
      <c r="C12718" s="144" t="s">
        <v>7192</v>
      </c>
      <c r="D12718" s="145">
        <v>0</v>
      </c>
      <c r="E12718" s="147">
        <v>43906</v>
      </c>
    </row>
    <row r="12719" spans="1:5" s="7" customFormat="1">
      <c r="A12719" s="7" t="s">
        <v>49</v>
      </c>
      <c r="C12719" s="144" t="s">
        <v>7194</v>
      </c>
      <c r="D12719" s="145">
        <v>0</v>
      </c>
      <c r="E12719" s="147">
        <v>43906</v>
      </c>
    </row>
    <row r="12720" spans="1:5" s="7" customFormat="1">
      <c r="A12720" s="7" t="s">
        <v>49</v>
      </c>
      <c r="C12720" s="144" t="s">
        <v>2234</v>
      </c>
      <c r="D12720" s="145">
        <v>138</v>
      </c>
      <c r="E12720" s="147">
        <v>43906</v>
      </c>
    </row>
    <row r="12721" spans="1:5" s="7" customFormat="1">
      <c r="A12721" s="7" t="s">
        <v>49</v>
      </c>
      <c r="C12721" s="144" t="s">
        <v>7200</v>
      </c>
      <c r="D12721" s="145">
        <v>0</v>
      </c>
      <c r="E12721" s="147">
        <v>43906</v>
      </c>
    </row>
    <row r="12722" spans="1:5" s="7" customFormat="1">
      <c r="A12722" s="7" t="s">
        <v>49</v>
      </c>
      <c r="C12722" s="144" t="s">
        <v>2238</v>
      </c>
      <c r="D12722" s="145">
        <v>2701</v>
      </c>
      <c r="E12722" s="147">
        <v>43906</v>
      </c>
    </row>
    <row r="12723" spans="1:5" s="7" customFormat="1">
      <c r="A12723" s="7" t="s">
        <v>49</v>
      </c>
      <c r="C12723" s="144" t="s">
        <v>2242</v>
      </c>
      <c r="D12723" s="145">
        <v>2786</v>
      </c>
      <c r="E12723" s="147">
        <v>43906</v>
      </c>
    </row>
    <row r="12724" spans="1:5" s="7" customFormat="1">
      <c r="A12724" s="7" t="s">
        <v>49</v>
      </c>
      <c r="C12724" s="144" t="s">
        <v>2245</v>
      </c>
      <c r="D12724" s="145">
        <v>2636</v>
      </c>
      <c r="E12724" s="147">
        <v>43906</v>
      </c>
    </row>
    <row r="12725" spans="1:5" s="7" customFormat="1">
      <c r="A12725" s="7" t="s">
        <v>49</v>
      </c>
      <c r="C12725" s="144" t="s">
        <v>2248</v>
      </c>
      <c r="D12725" s="145">
        <v>2792</v>
      </c>
      <c r="E12725" s="147">
        <v>43906</v>
      </c>
    </row>
    <row r="12726" spans="1:5" s="7" customFormat="1">
      <c r="A12726" s="7" t="s">
        <v>49</v>
      </c>
      <c r="C12726" s="144" t="s">
        <v>2251</v>
      </c>
      <c r="D12726" s="145">
        <v>3023</v>
      </c>
      <c r="E12726" s="147">
        <v>43906</v>
      </c>
    </row>
    <row r="12727" spans="1:5" s="7" customFormat="1">
      <c r="A12727" s="7" t="s">
        <v>49</v>
      </c>
      <c r="C12727" s="144" t="s">
        <v>2254</v>
      </c>
      <c r="D12727" s="145">
        <v>1109</v>
      </c>
      <c r="E12727" s="147">
        <v>43906</v>
      </c>
    </row>
    <row r="12728" spans="1:5" s="7" customFormat="1">
      <c r="A12728" s="7" t="s">
        <v>49</v>
      </c>
      <c r="C12728" s="144" t="s">
        <v>2257</v>
      </c>
      <c r="D12728" s="145">
        <v>829</v>
      </c>
      <c r="E12728" s="147">
        <v>43906</v>
      </c>
    </row>
    <row r="12729" spans="1:5" s="7" customFormat="1">
      <c r="A12729" s="7" t="s">
        <v>49</v>
      </c>
      <c r="C12729" s="144" t="s">
        <v>2260</v>
      </c>
      <c r="D12729" s="145">
        <v>676</v>
      </c>
      <c r="E12729" s="147">
        <v>43906</v>
      </c>
    </row>
    <row r="12730" spans="1:5" s="7" customFormat="1">
      <c r="A12730" s="7" t="s">
        <v>49</v>
      </c>
      <c r="C12730" s="144" t="s">
        <v>2263</v>
      </c>
      <c r="D12730" s="145">
        <v>2498</v>
      </c>
      <c r="E12730" s="147">
        <v>43906</v>
      </c>
    </row>
    <row r="12731" spans="1:5" s="7" customFormat="1">
      <c r="A12731" s="7" t="s">
        <v>49</v>
      </c>
      <c r="C12731" s="144" t="s">
        <v>2266</v>
      </c>
      <c r="D12731" s="145">
        <v>2585</v>
      </c>
      <c r="E12731" s="147">
        <v>43906</v>
      </c>
    </row>
    <row r="12732" spans="1:5" s="7" customFormat="1">
      <c r="A12732" s="7" t="s">
        <v>49</v>
      </c>
      <c r="C12732" s="144" t="s">
        <v>2269</v>
      </c>
      <c r="D12732" s="145">
        <v>1497</v>
      </c>
      <c r="E12732" s="147">
        <v>43906</v>
      </c>
    </row>
    <row r="12733" spans="1:5" s="7" customFormat="1">
      <c r="A12733" s="7" t="s">
        <v>49</v>
      </c>
      <c r="C12733" s="144" t="s">
        <v>2272</v>
      </c>
      <c r="D12733" s="145">
        <v>542</v>
      </c>
      <c r="E12733" s="147">
        <v>43906</v>
      </c>
    </row>
    <row r="12734" spans="1:5" s="7" customFormat="1">
      <c r="A12734" s="7" t="s">
        <v>49</v>
      </c>
      <c r="C12734" s="144" t="s">
        <v>2275</v>
      </c>
      <c r="D12734" s="145">
        <v>1912</v>
      </c>
      <c r="E12734" s="147">
        <v>43906</v>
      </c>
    </row>
    <row r="12735" spans="1:5" s="7" customFormat="1">
      <c r="A12735" s="7" t="s">
        <v>49</v>
      </c>
      <c r="C12735" s="144" t="s">
        <v>2278</v>
      </c>
      <c r="D12735" s="145">
        <v>2010</v>
      </c>
      <c r="E12735" s="147">
        <v>43906</v>
      </c>
    </row>
    <row r="12736" spans="1:5" s="7" customFormat="1">
      <c r="A12736" s="7" t="s">
        <v>49</v>
      </c>
      <c r="C12736" s="144" t="s">
        <v>2281</v>
      </c>
      <c r="D12736" s="145">
        <v>1081</v>
      </c>
      <c r="E12736" s="147">
        <v>43906</v>
      </c>
    </row>
    <row r="12737" spans="1:5" s="7" customFormat="1">
      <c r="A12737" s="7" t="s">
        <v>49</v>
      </c>
      <c r="C12737" s="144" t="s">
        <v>2284</v>
      </c>
      <c r="D12737" s="145">
        <v>3000</v>
      </c>
      <c r="E12737" s="147">
        <v>43906</v>
      </c>
    </row>
    <row r="12738" spans="1:5" s="7" customFormat="1">
      <c r="A12738" s="7" t="s">
        <v>49</v>
      </c>
      <c r="C12738" s="144" t="s">
        <v>2287</v>
      </c>
      <c r="D12738" s="145">
        <v>3741</v>
      </c>
      <c r="E12738" s="147">
        <v>43906</v>
      </c>
    </row>
    <row r="12739" spans="1:5" s="7" customFormat="1">
      <c r="A12739" s="7" t="s">
        <v>49</v>
      </c>
      <c r="C12739" s="144" t="s">
        <v>2290</v>
      </c>
      <c r="D12739" s="145">
        <v>1591</v>
      </c>
      <c r="E12739" s="147">
        <v>43906</v>
      </c>
    </row>
    <row r="12740" spans="1:5" s="7" customFormat="1">
      <c r="A12740" s="7" t="s">
        <v>49</v>
      </c>
      <c r="C12740" s="144" t="s">
        <v>2293</v>
      </c>
      <c r="D12740" s="145">
        <v>5136</v>
      </c>
      <c r="E12740" s="147">
        <v>43906</v>
      </c>
    </row>
    <row r="12741" spans="1:5" s="7" customFormat="1">
      <c r="A12741" s="7" t="s">
        <v>49</v>
      </c>
      <c r="C12741" s="144" t="s">
        <v>2296</v>
      </c>
      <c r="D12741" s="145">
        <v>1679</v>
      </c>
      <c r="E12741" s="147">
        <v>43906</v>
      </c>
    </row>
    <row r="12742" spans="1:5" s="7" customFormat="1">
      <c r="A12742" s="7" t="s">
        <v>49</v>
      </c>
      <c r="C12742" s="144" t="s">
        <v>2298</v>
      </c>
      <c r="D12742" s="145">
        <v>1092</v>
      </c>
      <c r="E12742" s="147">
        <v>43906</v>
      </c>
    </row>
    <row r="12743" spans="1:5" s="7" customFormat="1">
      <c r="A12743" s="7" t="s">
        <v>49</v>
      </c>
      <c r="C12743" s="144" t="s">
        <v>2301</v>
      </c>
      <c r="D12743" s="145">
        <v>1440</v>
      </c>
      <c r="E12743" s="147">
        <v>43906</v>
      </c>
    </row>
    <row r="12744" spans="1:5" s="7" customFormat="1">
      <c r="A12744" s="7" t="s">
        <v>49</v>
      </c>
      <c r="C12744" s="144" t="s">
        <v>7239</v>
      </c>
      <c r="D12744" s="145">
        <v>0</v>
      </c>
      <c r="E12744" s="147">
        <v>43906</v>
      </c>
    </row>
    <row r="12745" spans="1:5" s="7" customFormat="1">
      <c r="A12745" s="7" t="s">
        <v>49</v>
      </c>
      <c r="C12745" s="144" t="s">
        <v>2304</v>
      </c>
      <c r="D12745" s="145">
        <v>3646</v>
      </c>
      <c r="E12745" s="147">
        <v>43906</v>
      </c>
    </row>
    <row r="12746" spans="1:5" s="7" customFormat="1">
      <c r="A12746" s="7" t="s">
        <v>49</v>
      </c>
      <c r="C12746" s="144" t="s">
        <v>2307</v>
      </c>
      <c r="D12746" s="145">
        <v>2355</v>
      </c>
      <c r="E12746" s="147">
        <v>43906</v>
      </c>
    </row>
    <row r="12747" spans="1:5" s="7" customFormat="1">
      <c r="A12747" s="7" t="s">
        <v>49</v>
      </c>
      <c r="C12747" s="144" t="s">
        <v>2310</v>
      </c>
      <c r="D12747" s="145">
        <v>736</v>
      </c>
      <c r="E12747" s="147">
        <v>43906</v>
      </c>
    </row>
    <row r="12748" spans="1:5" s="7" customFormat="1">
      <c r="A12748" s="7" t="s">
        <v>49</v>
      </c>
      <c r="C12748" s="144" t="s">
        <v>2313</v>
      </c>
      <c r="D12748" s="145">
        <v>30</v>
      </c>
      <c r="E12748" s="147">
        <v>43906</v>
      </c>
    </row>
    <row r="12749" spans="1:5" s="7" customFormat="1">
      <c r="A12749" s="7" t="s">
        <v>49</v>
      </c>
      <c r="C12749" s="144" t="s">
        <v>2316</v>
      </c>
      <c r="D12749" s="145">
        <v>21</v>
      </c>
      <c r="E12749" s="147">
        <v>43906</v>
      </c>
    </row>
    <row r="12750" spans="1:5" s="7" customFormat="1">
      <c r="A12750" s="7" t="s">
        <v>49</v>
      </c>
      <c r="C12750" s="144" t="s">
        <v>7250</v>
      </c>
      <c r="D12750" s="145">
        <v>0</v>
      </c>
      <c r="E12750" s="147">
        <v>43906</v>
      </c>
    </row>
    <row r="12751" spans="1:5" s="7" customFormat="1">
      <c r="A12751" s="7" t="s">
        <v>49</v>
      </c>
      <c r="C12751" s="144" t="s">
        <v>2318</v>
      </c>
      <c r="D12751" s="145">
        <v>466</v>
      </c>
      <c r="E12751" s="147">
        <v>43906</v>
      </c>
    </row>
    <row r="12752" spans="1:5" s="7" customFormat="1">
      <c r="A12752" s="7" t="s">
        <v>49</v>
      </c>
      <c r="C12752" s="144" t="s">
        <v>7254</v>
      </c>
      <c r="D12752" s="145">
        <v>0</v>
      </c>
      <c r="E12752" s="147">
        <v>43906</v>
      </c>
    </row>
    <row r="12753" spans="1:5" s="7" customFormat="1">
      <c r="A12753" s="7" t="s">
        <v>49</v>
      </c>
      <c r="C12753" s="144" t="s">
        <v>4996</v>
      </c>
      <c r="D12753" s="145">
        <v>0</v>
      </c>
      <c r="E12753" s="147">
        <v>43906</v>
      </c>
    </row>
    <row r="12754" spans="1:5" s="7" customFormat="1">
      <c r="A12754" s="7" t="s">
        <v>49</v>
      </c>
      <c r="C12754" s="144" t="s">
        <v>5000</v>
      </c>
      <c r="D12754" s="145">
        <v>0</v>
      </c>
      <c r="E12754" s="147">
        <v>43906</v>
      </c>
    </row>
    <row r="12755" spans="1:5" s="7" customFormat="1">
      <c r="A12755" s="7" t="s">
        <v>49</v>
      </c>
      <c r="C12755" s="144" t="s">
        <v>2320</v>
      </c>
      <c r="D12755" s="145">
        <v>2760</v>
      </c>
      <c r="E12755" s="147">
        <v>43906</v>
      </c>
    </row>
    <row r="12756" spans="1:5" s="7" customFormat="1">
      <c r="A12756" s="7" t="s">
        <v>49</v>
      </c>
      <c r="C12756" s="144" t="s">
        <v>2323</v>
      </c>
      <c r="D12756" s="145">
        <v>502</v>
      </c>
      <c r="E12756" s="147">
        <v>43906</v>
      </c>
    </row>
    <row r="12757" spans="1:5" s="7" customFormat="1">
      <c r="A12757" s="7" t="s">
        <v>49</v>
      </c>
      <c r="C12757" s="144" t="s">
        <v>2327</v>
      </c>
      <c r="D12757" s="145">
        <v>182</v>
      </c>
      <c r="E12757" s="147">
        <v>43906</v>
      </c>
    </row>
    <row r="12758" spans="1:5" s="7" customFormat="1">
      <c r="A12758" s="7" t="s">
        <v>49</v>
      </c>
      <c r="C12758" s="144" t="s">
        <v>2330</v>
      </c>
      <c r="D12758" s="145">
        <v>403</v>
      </c>
      <c r="E12758" s="147">
        <v>43906</v>
      </c>
    </row>
    <row r="12759" spans="1:5" s="7" customFormat="1">
      <c r="A12759" s="7" t="s">
        <v>49</v>
      </c>
      <c r="C12759" s="144" t="s">
        <v>2333</v>
      </c>
      <c r="D12759" s="145">
        <v>408</v>
      </c>
      <c r="E12759" s="147">
        <v>43906</v>
      </c>
    </row>
    <row r="12760" spans="1:5" s="7" customFormat="1">
      <c r="A12760" s="7" t="s">
        <v>49</v>
      </c>
      <c r="C12760" s="144" t="s">
        <v>2336</v>
      </c>
      <c r="D12760" s="145">
        <v>486</v>
      </c>
      <c r="E12760" s="147">
        <v>43906</v>
      </c>
    </row>
    <row r="12761" spans="1:5" s="7" customFormat="1">
      <c r="A12761" s="7" t="s">
        <v>49</v>
      </c>
      <c r="C12761" s="144" t="s">
        <v>2339</v>
      </c>
      <c r="D12761" s="145">
        <v>0</v>
      </c>
      <c r="E12761" s="147">
        <v>43906</v>
      </c>
    </row>
    <row r="12762" spans="1:5" s="7" customFormat="1">
      <c r="A12762" s="7" t="s">
        <v>49</v>
      </c>
      <c r="C12762" s="144" t="s">
        <v>2342</v>
      </c>
      <c r="D12762" s="145">
        <v>793</v>
      </c>
      <c r="E12762" s="147">
        <v>43906</v>
      </c>
    </row>
    <row r="12763" spans="1:5" s="7" customFormat="1">
      <c r="A12763" s="7" t="s">
        <v>49</v>
      </c>
      <c r="C12763" s="144" t="s">
        <v>2345</v>
      </c>
      <c r="D12763" s="145">
        <v>688</v>
      </c>
      <c r="E12763" s="147">
        <v>43906</v>
      </c>
    </row>
    <row r="12764" spans="1:5" s="7" customFormat="1">
      <c r="A12764" s="7" t="s">
        <v>49</v>
      </c>
      <c r="C12764" s="144" t="s">
        <v>7272</v>
      </c>
      <c r="D12764" s="145">
        <v>0</v>
      </c>
      <c r="E12764" s="147">
        <v>43906</v>
      </c>
    </row>
    <row r="12765" spans="1:5" s="7" customFormat="1">
      <c r="A12765" s="7" t="s">
        <v>49</v>
      </c>
      <c r="C12765" s="144" t="s">
        <v>2348</v>
      </c>
      <c r="D12765" s="145">
        <v>199</v>
      </c>
      <c r="E12765" s="147">
        <v>43906</v>
      </c>
    </row>
    <row r="12766" spans="1:5" s="7" customFormat="1">
      <c r="A12766" s="7" t="s">
        <v>49</v>
      </c>
      <c r="C12766" s="144" t="s">
        <v>2351</v>
      </c>
      <c r="D12766" s="145">
        <v>113</v>
      </c>
      <c r="E12766" s="147">
        <v>43906</v>
      </c>
    </row>
    <row r="12767" spans="1:5" s="7" customFormat="1">
      <c r="A12767" s="7" t="s">
        <v>49</v>
      </c>
      <c r="C12767" s="144" t="s">
        <v>2354</v>
      </c>
      <c r="D12767" s="145">
        <v>200</v>
      </c>
      <c r="E12767" s="147">
        <v>43906</v>
      </c>
    </row>
    <row r="12768" spans="1:5" s="7" customFormat="1">
      <c r="A12768" s="7" t="s">
        <v>49</v>
      </c>
      <c r="C12768" s="144" t="s">
        <v>2357</v>
      </c>
      <c r="D12768" s="145">
        <v>217</v>
      </c>
      <c r="E12768" s="147">
        <v>43906</v>
      </c>
    </row>
    <row r="12769" spans="1:5" s="7" customFormat="1">
      <c r="A12769" s="7" t="s">
        <v>49</v>
      </c>
      <c r="C12769" s="144" t="s">
        <v>2361</v>
      </c>
      <c r="D12769" s="145">
        <v>133</v>
      </c>
      <c r="E12769" s="147">
        <v>43906</v>
      </c>
    </row>
    <row r="12770" spans="1:5" s="7" customFormat="1">
      <c r="A12770" s="7" t="s">
        <v>49</v>
      </c>
      <c r="C12770" s="144" t="s">
        <v>3798</v>
      </c>
      <c r="D12770" s="145">
        <v>62</v>
      </c>
      <c r="E12770" s="147">
        <v>43906</v>
      </c>
    </row>
    <row r="12771" spans="1:5" s="7" customFormat="1">
      <c r="A12771" s="7" t="s">
        <v>49</v>
      </c>
      <c r="C12771" s="144" t="s">
        <v>2364</v>
      </c>
      <c r="D12771" s="145">
        <v>3298</v>
      </c>
      <c r="E12771" s="147">
        <v>43906</v>
      </c>
    </row>
    <row r="12772" spans="1:5" s="7" customFormat="1">
      <c r="A12772" s="7" t="s">
        <v>49</v>
      </c>
      <c r="C12772" s="144" t="s">
        <v>2367</v>
      </c>
      <c r="D12772" s="145">
        <v>3539</v>
      </c>
      <c r="E12772" s="147">
        <v>43906</v>
      </c>
    </row>
    <row r="12773" spans="1:5" s="7" customFormat="1">
      <c r="A12773" s="7" t="s">
        <v>49</v>
      </c>
      <c r="C12773" s="144" t="s">
        <v>2370</v>
      </c>
      <c r="D12773" s="145">
        <v>3455</v>
      </c>
      <c r="E12773" s="147">
        <v>43906</v>
      </c>
    </row>
    <row r="12774" spans="1:5" s="7" customFormat="1">
      <c r="A12774" s="7" t="s">
        <v>49</v>
      </c>
      <c r="C12774" s="144" t="s">
        <v>2373</v>
      </c>
      <c r="D12774" s="145">
        <v>3353</v>
      </c>
      <c r="E12774" s="147">
        <v>43906</v>
      </c>
    </row>
    <row r="12775" spans="1:5" s="7" customFormat="1">
      <c r="A12775" s="7" t="s">
        <v>49</v>
      </c>
      <c r="C12775" s="144" t="s">
        <v>2376</v>
      </c>
      <c r="D12775" s="145">
        <v>3004</v>
      </c>
      <c r="E12775" s="147">
        <v>43906</v>
      </c>
    </row>
    <row r="12776" spans="1:5" s="7" customFormat="1">
      <c r="A12776" s="7" t="s">
        <v>49</v>
      </c>
      <c r="C12776" s="144" t="s">
        <v>2379</v>
      </c>
      <c r="D12776" s="145">
        <v>0</v>
      </c>
      <c r="E12776" s="147">
        <v>43906</v>
      </c>
    </row>
    <row r="12777" spans="1:5" s="7" customFormat="1">
      <c r="A12777" s="7" t="s">
        <v>49</v>
      </c>
      <c r="C12777" s="144" t="s">
        <v>2382</v>
      </c>
      <c r="D12777" s="145">
        <v>3400</v>
      </c>
      <c r="E12777" s="147">
        <v>43906</v>
      </c>
    </row>
    <row r="12778" spans="1:5" s="7" customFormat="1">
      <c r="A12778" s="7" t="s">
        <v>49</v>
      </c>
      <c r="C12778" s="144" t="s">
        <v>2385</v>
      </c>
      <c r="D12778" s="145">
        <v>2756</v>
      </c>
      <c r="E12778" s="147">
        <v>43906</v>
      </c>
    </row>
    <row r="12779" spans="1:5" s="7" customFormat="1">
      <c r="A12779" s="7" t="s">
        <v>49</v>
      </c>
      <c r="C12779" s="144" t="s">
        <v>7299</v>
      </c>
      <c r="D12779" s="145">
        <v>0</v>
      </c>
      <c r="E12779" s="147">
        <v>43906</v>
      </c>
    </row>
    <row r="12780" spans="1:5" s="7" customFormat="1">
      <c r="A12780" s="7" t="s">
        <v>49</v>
      </c>
      <c r="C12780" s="144" t="s">
        <v>7301</v>
      </c>
      <c r="D12780" s="145">
        <v>23</v>
      </c>
      <c r="E12780" s="147">
        <v>43906</v>
      </c>
    </row>
    <row r="12781" spans="1:5" s="7" customFormat="1">
      <c r="A12781" s="7" t="s">
        <v>49</v>
      </c>
      <c r="C12781" s="144" t="s">
        <v>7303</v>
      </c>
      <c r="D12781" s="145">
        <v>0</v>
      </c>
      <c r="E12781" s="147">
        <v>43906</v>
      </c>
    </row>
    <row r="12782" spans="1:5" s="7" customFormat="1">
      <c r="A12782" s="7" t="s">
        <v>49</v>
      </c>
      <c r="C12782" s="144" t="s">
        <v>3799</v>
      </c>
      <c r="D12782" s="145">
        <v>60</v>
      </c>
      <c r="E12782" s="147">
        <v>43906</v>
      </c>
    </row>
    <row r="12783" spans="1:5" s="7" customFormat="1">
      <c r="A12783" s="7" t="s">
        <v>49</v>
      </c>
      <c r="C12783" s="144" t="s">
        <v>7306</v>
      </c>
      <c r="D12783" s="145">
        <v>0</v>
      </c>
      <c r="E12783" s="147">
        <v>43906</v>
      </c>
    </row>
    <row r="12784" spans="1:5" s="7" customFormat="1">
      <c r="A12784" s="7" t="s">
        <v>49</v>
      </c>
      <c r="C12784" s="144" t="s">
        <v>3800</v>
      </c>
      <c r="D12784" s="145">
        <v>10</v>
      </c>
      <c r="E12784" s="147">
        <v>43906</v>
      </c>
    </row>
    <row r="12785" spans="1:5" s="7" customFormat="1">
      <c r="A12785" s="7" t="s">
        <v>49</v>
      </c>
      <c r="C12785" s="144" t="s">
        <v>7309</v>
      </c>
      <c r="D12785" s="145">
        <v>0</v>
      </c>
      <c r="E12785" s="147">
        <v>43906</v>
      </c>
    </row>
    <row r="12786" spans="1:5" s="7" customFormat="1">
      <c r="A12786" s="7" t="s">
        <v>49</v>
      </c>
      <c r="C12786" s="144" t="s">
        <v>7311</v>
      </c>
      <c r="D12786" s="145">
        <v>43</v>
      </c>
      <c r="E12786" s="147">
        <v>43906</v>
      </c>
    </row>
    <row r="12787" spans="1:5" s="7" customFormat="1">
      <c r="A12787" s="7" t="s">
        <v>49</v>
      </c>
      <c r="C12787" s="144" t="s">
        <v>7313</v>
      </c>
      <c r="D12787" s="145">
        <v>0</v>
      </c>
      <c r="E12787" s="147">
        <v>43906</v>
      </c>
    </row>
    <row r="12788" spans="1:5" s="7" customFormat="1">
      <c r="A12788" s="7" t="s">
        <v>49</v>
      </c>
      <c r="C12788" s="144" t="s">
        <v>7315</v>
      </c>
      <c r="D12788" s="145">
        <v>0</v>
      </c>
      <c r="E12788" s="147">
        <v>43906</v>
      </c>
    </row>
    <row r="12789" spans="1:5" s="7" customFormat="1">
      <c r="A12789" s="7" t="s">
        <v>49</v>
      </c>
      <c r="C12789" s="144" t="s">
        <v>7317</v>
      </c>
      <c r="D12789" s="145">
        <v>0</v>
      </c>
      <c r="E12789" s="147">
        <v>43906</v>
      </c>
    </row>
    <row r="12790" spans="1:5" s="7" customFormat="1">
      <c r="A12790" s="7" t="s">
        <v>49</v>
      </c>
      <c r="C12790" s="144" t="s">
        <v>7319</v>
      </c>
      <c r="D12790" s="145">
        <v>0</v>
      </c>
      <c r="E12790" s="147">
        <v>43906</v>
      </c>
    </row>
    <row r="12791" spans="1:5" s="7" customFormat="1">
      <c r="A12791" s="7" t="s">
        <v>49</v>
      </c>
      <c r="C12791" s="144" t="s">
        <v>3801</v>
      </c>
      <c r="D12791" s="145">
        <v>7</v>
      </c>
      <c r="E12791" s="147">
        <v>43906</v>
      </c>
    </row>
    <row r="12792" spans="1:5" s="7" customFormat="1">
      <c r="A12792" s="7" t="s">
        <v>49</v>
      </c>
      <c r="C12792" s="144" t="s">
        <v>7322</v>
      </c>
      <c r="D12792" s="145">
        <v>0</v>
      </c>
      <c r="E12792" s="147">
        <v>43906</v>
      </c>
    </row>
    <row r="12793" spans="1:5" s="7" customFormat="1">
      <c r="A12793" s="7" t="s">
        <v>49</v>
      </c>
      <c r="C12793" s="144" t="s">
        <v>7324</v>
      </c>
      <c r="D12793" s="145">
        <v>62</v>
      </c>
      <c r="E12793" s="147">
        <v>43906</v>
      </c>
    </row>
    <row r="12794" spans="1:5" s="7" customFormat="1">
      <c r="A12794" s="7" t="s">
        <v>49</v>
      </c>
      <c r="C12794" s="144" t="s">
        <v>2388</v>
      </c>
      <c r="D12794" s="145">
        <v>237</v>
      </c>
      <c r="E12794" s="147">
        <v>43906</v>
      </c>
    </row>
    <row r="12795" spans="1:5" s="7" customFormat="1">
      <c r="A12795" s="7" t="s">
        <v>49</v>
      </c>
      <c r="C12795" s="144" t="s">
        <v>2391</v>
      </c>
      <c r="D12795" s="145">
        <v>483</v>
      </c>
      <c r="E12795" s="147">
        <v>43906</v>
      </c>
    </row>
    <row r="12796" spans="1:5" s="7" customFormat="1">
      <c r="A12796" s="7" t="s">
        <v>49</v>
      </c>
      <c r="C12796" s="144" t="s">
        <v>2394</v>
      </c>
      <c r="D12796" s="145">
        <v>924</v>
      </c>
      <c r="E12796" s="147">
        <v>43906</v>
      </c>
    </row>
    <row r="12797" spans="1:5" s="7" customFormat="1">
      <c r="A12797" s="7" t="s">
        <v>49</v>
      </c>
      <c r="C12797" s="144" t="s">
        <v>2397</v>
      </c>
      <c r="D12797" s="145">
        <v>1899</v>
      </c>
      <c r="E12797" s="147">
        <v>43906</v>
      </c>
    </row>
    <row r="12798" spans="1:5" s="7" customFormat="1">
      <c r="A12798" s="7" t="s">
        <v>49</v>
      </c>
      <c r="C12798" s="144" t="s">
        <v>2400</v>
      </c>
      <c r="D12798" s="145">
        <v>1215</v>
      </c>
      <c r="E12798" s="147">
        <v>43906</v>
      </c>
    </row>
    <row r="12799" spans="1:5" s="7" customFormat="1">
      <c r="A12799" s="7" t="s">
        <v>49</v>
      </c>
      <c r="C12799" s="144" t="s">
        <v>2403</v>
      </c>
      <c r="D12799" s="145">
        <v>0</v>
      </c>
      <c r="E12799" s="147">
        <v>43906</v>
      </c>
    </row>
    <row r="12800" spans="1:5" s="7" customFormat="1">
      <c r="A12800" s="7" t="s">
        <v>49</v>
      </c>
      <c r="C12800" s="144" t="s">
        <v>2406</v>
      </c>
      <c r="D12800" s="145">
        <v>1528</v>
      </c>
      <c r="E12800" s="147">
        <v>43906</v>
      </c>
    </row>
    <row r="12801" spans="1:5" s="7" customFormat="1">
      <c r="A12801" s="7" t="s">
        <v>49</v>
      </c>
      <c r="C12801" s="144" t="s">
        <v>2409</v>
      </c>
      <c r="D12801" s="145">
        <v>1054</v>
      </c>
      <c r="E12801" s="147">
        <v>43906</v>
      </c>
    </row>
    <row r="12802" spans="1:5" s="7" customFormat="1">
      <c r="A12802" s="7" t="s">
        <v>49</v>
      </c>
      <c r="C12802" s="144" t="s">
        <v>2412</v>
      </c>
      <c r="D12802" s="145">
        <v>380</v>
      </c>
      <c r="E12802" s="147">
        <v>43906</v>
      </c>
    </row>
    <row r="12803" spans="1:5" s="7" customFormat="1">
      <c r="A12803" s="7" t="s">
        <v>49</v>
      </c>
      <c r="C12803" s="144" t="s">
        <v>2415</v>
      </c>
      <c r="D12803" s="145">
        <v>68</v>
      </c>
      <c r="E12803" s="147">
        <v>43906</v>
      </c>
    </row>
    <row r="12804" spans="1:5" s="7" customFormat="1">
      <c r="A12804" s="7" t="s">
        <v>49</v>
      </c>
      <c r="C12804" s="144" t="s">
        <v>2418</v>
      </c>
      <c r="D12804" s="145">
        <v>0</v>
      </c>
      <c r="E12804" s="147">
        <v>43906</v>
      </c>
    </row>
    <row r="12805" spans="1:5" s="7" customFormat="1">
      <c r="A12805" s="7" t="s">
        <v>49</v>
      </c>
      <c r="C12805" s="144" t="s">
        <v>2421</v>
      </c>
      <c r="D12805" s="145">
        <v>314</v>
      </c>
      <c r="E12805" s="147">
        <v>43906</v>
      </c>
    </row>
    <row r="12806" spans="1:5" s="7" customFormat="1">
      <c r="A12806" s="7" t="s">
        <v>49</v>
      </c>
      <c r="C12806" s="144" t="s">
        <v>7349</v>
      </c>
      <c r="D12806" s="145">
        <v>0</v>
      </c>
      <c r="E12806" s="147">
        <v>43906</v>
      </c>
    </row>
    <row r="12807" spans="1:5" s="7" customFormat="1">
      <c r="A12807" s="7" t="s">
        <v>49</v>
      </c>
      <c r="C12807" s="144" t="s">
        <v>7351</v>
      </c>
      <c r="D12807" s="145">
        <v>0</v>
      </c>
      <c r="E12807" s="147">
        <v>43906</v>
      </c>
    </row>
    <row r="12808" spans="1:5" s="7" customFormat="1">
      <c r="A12808" s="7" t="s">
        <v>49</v>
      </c>
      <c r="C12808" s="144" t="s">
        <v>2424</v>
      </c>
      <c r="D12808" s="145">
        <v>2021</v>
      </c>
      <c r="E12808" s="147">
        <v>43906</v>
      </c>
    </row>
    <row r="12809" spans="1:5" s="7" customFormat="1">
      <c r="A12809" s="7" t="s">
        <v>49</v>
      </c>
      <c r="C12809" s="144" t="s">
        <v>2427</v>
      </c>
      <c r="D12809" s="145">
        <v>422</v>
      </c>
      <c r="E12809" s="147">
        <v>43906</v>
      </c>
    </row>
    <row r="12810" spans="1:5" s="7" customFormat="1">
      <c r="A12810" s="7" t="s">
        <v>49</v>
      </c>
      <c r="C12810" s="144" t="s">
        <v>2430</v>
      </c>
      <c r="D12810" s="145">
        <v>82</v>
      </c>
      <c r="E12810" s="147">
        <v>43906</v>
      </c>
    </row>
    <row r="12811" spans="1:5" s="7" customFormat="1">
      <c r="A12811" s="7" t="s">
        <v>49</v>
      </c>
      <c r="C12811" s="144" t="s">
        <v>2433</v>
      </c>
      <c r="D12811" s="145">
        <v>7</v>
      </c>
      <c r="E12811" s="147">
        <v>43906</v>
      </c>
    </row>
    <row r="12812" spans="1:5" s="7" customFormat="1">
      <c r="A12812" s="7" t="s">
        <v>49</v>
      </c>
      <c r="C12812" s="144" t="s">
        <v>2436</v>
      </c>
      <c r="D12812" s="145">
        <v>306</v>
      </c>
      <c r="E12812" s="147">
        <v>43906</v>
      </c>
    </row>
    <row r="12813" spans="1:5" s="7" customFormat="1">
      <c r="A12813" s="7" t="s">
        <v>49</v>
      </c>
      <c r="C12813" s="144" t="s">
        <v>2439</v>
      </c>
      <c r="D12813" s="145">
        <v>668</v>
      </c>
      <c r="E12813" s="147">
        <v>43906</v>
      </c>
    </row>
    <row r="12814" spans="1:5" s="7" customFormat="1">
      <c r="A12814" s="7" t="s">
        <v>49</v>
      </c>
      <c r="C12814" s="144" t="s">
        <v>3802</v>
      </c>
      <c r="D12814" s="145">
        <v>239</v>
      </c>
      <c r="E12814" s="147">
        <v>43906</v>
      </c>
    </row>
    <row r="12815" spans="1:5" s="7" customFormat="1">
      <c r="A12815" s="7" t="s">
        <v>49</v>
      </c>
      <c r="C12815" s="144" t="s">
        <v>7364</v>
      </c>
      <c r="D12815" s="145">
        <v>0</v>
      </c>
      <c r="E12815" s="147">
        <v>43906</v>
      </c>
    </row>
    <row r="12816" spans="1:5" s="7" customFormat="1">
      <c r="A12816" s="7" t="s">
        <v>49</v>
      </c>
      <c r="C12816" s="144" t="s">
        <v>3803</v>
      </c>
      <c r="D12816" s="145">
        <v>117</v>
      </c>
      <c r="E12816" s="147">
        <v>43906</v>
      </c>
    </row>
    <row r="12817" spans="1:5" s="7" customFormat="1">
      <c r="A12817" s="7" t="s">
        <v>49</v>
      </c>
      <c r="C12817" s="144" t="s">
        <v>7367</v>
      </c>
      <c r="D12817" s="145">
        <v>0</v>
      </c>
      <c r="E12817" s="147">
        <v>43906</v>
      </c>
    </row>
    <row r="12818" spans="1:5" s="7" customFormat="1">
      <c r="A12818" s="7" t="s">
        <v>49</v>
      </c>
      <c r="C12818" s="144" t="s">
        <v>3804</v>
      </c>
      <c r="D12818" s="145">
        <v>46</v>
      </c>
      <c r="E12818" s="147">
        <v>43906</v>
      </c>
    </row>
    <row r="12819" spans="1:5" s="7" customFormat="1">
      <c r="A12819" s="7" t="s">
        <v>49</v>
      </c>
      <c r="C12819" s="144" t="s">
        <v>7370</v>
      </c>
      <c r="D12819" s="145">
        <v>0</v>
      </c>
      <c r="E12819" s="147">
        <v>43906</v>
      </c>
    </row>
    <row r="12820" spans="1:5" s="7" customFormat="1">
      <c r="A12820" s="7" t="s">
        <v>49</v>
      </c>
      <c r="C12820" s="144" t="s">
        <v>3805</v>
      </c>
      <c r="D12820" s="145">
        <v>38</v>
      </c>
      <c r="E12820" s="147">
        <v>43906</v>
      </c>
    </row>
    <row r="12821" spans="1:5" s="7" customFormat="1">
      <c r="A12821" s="7" t="s">
        <v>49</v>
      </c>
      <c r="C12821" s="144" t="s">
        <v>7373</v>
      </c>
      <c r="D12821" s="145">
        <v>0</v>
      </c>
      <c r="E12821" s="147">
        <v>43906</v>
      </c>
    </row>
    <row r="12822" spans="1:5" s="7" customFormat="1">
      <c r="A12822" s="7" t="s">
        <v>49</v>
      </c>
      <c r="C12822" s="144" t="s">
        <v>2442</v>
      </c>
      <c r="D12822" s="145">
        <v>1057</v>
      </c>
      <c r="E12822" s="147">
        <v>43906</v>
      </c>
    </row>
    <row r="12823" spans="1:5" s="7" customFormat="1">
      <c r="A12823" s="7" t="s">
        <v>49</v>
      </c>
      <c r="C12823" s="144" t="s">
        <v>2445</v>
      </c>
      <c r="D12823" s="145">
        <v>1239</v>
      </c>
      <c r="E12823" s="147">
        <v>43906</v>
      </c>
    </row>
    <row r="12824" spans="1:5" s="7" customFormat="1">
      <c r="A12824" s="7" t="s">
        <v>49</v>
      </c>
      <c r="C12824" s="144" t="s">
        <v>2448</v>
      </c>
      <c r="D12824" s="145">
        <v>915</v>
      </c>
      <c r="E12824" s="147">
        <v>43906</v>
      </c>
    </row>
    <row r="12825" spans="1:5" s="7" customFormat="1">
      <c r="A12825" s="7" t="s">
        <v>49</v>
      </c>
      <c r="C12825" s="144" t="s">
        <v>2451</v>
      </c>
      <c r="D12825" s="145">
        <v>930</v>
      </c>
      <c r="E12825" s="147">
        <v>43906</v>
      </c>
    </row>
    <row r="12826" spans="1:5" s="7" customFormat="1">
      <c r="A12826" s="7" t="s">
        <v>49</v>
      </c>
      <c r="C12826" s="144" t="s">
        <v>2454</v>
      </c>
      <c r="D12826" s="145">
        <v>1170</v>
      </c>
      <c r="E12826" s="147">
        <v>43906</v>
      </c>
    </row>
    <row r="12827" spans="1:5" s="7" customFormat="1">
      <c r="A12827" s="7" t="s">
        <v>49</v>
      </c>
      <c r="C12827" s="144" t="s">
        <v>2457</v>
      </c>
      <c r="D12827" s="145">
        <v>3512</v>
      </c>
      <c r="E12827" s="147">
        <v>43906</v>
      </c>
    </row>
    <row r="12828" spans="1:5" s="7" customFormat="1">
      <c r="A12828" s="7" t="s">
        <v>49</v>
      </c>
      <c r="C12828" s="144" t="s">
        <v>2460</v>
      </c>
      <c r="D12828" s="145">
        <v>241</v>
      </c>
      <c r="E12828" s="147">
        <v>43906</v>
      </c>
    </row>
    <row r="12829" spans="1:5" s="7" customFormat="1">
      <c r="A12829" s="7" t="s">
        <v>49</v>
      </c>
      <c r="C12829" s="144" t="s">
        <v>7389</v>
      </c>
      <c r="D12829" s="145">
        <v>0</v>
      </c>
      <c r="E12829" s="147">
        <v>43906</v>
      </c>
    </row>
    <row r="12830" spans="1:5" s="7" customFormat="1">
      <c r="A12830" s="7" t="s">
        <v>49</v>
      </c>
      <c r="C12830" s="144" t="s">
        <v>7391</v>
      </c>
      <c r="D12830" s="145">
        <v>0</v>
      </c>
      <c r="E12830" s="147">
        <v>43906</v>
      </c>
    </row>
    <row r="12831" spans="1:5" s="7" customFormat="1">
      <c r="A12831" s="7" t="s">
        <v>49</v>
      </c>
      <c r="C12831" s="144" t="s">
        <v>7393</v>
      </c>
      <c r="D12831" s="145">
        <v>0</v>
      </c>
      <c r="E12831" s="147">
        <v>43906</v>
      </c>
    </row>
    <row r="12832" spans="1:5" s="7" customFormat="1">
      <c r="A12832" s="7" t="s">
        <v>49</v>
      </c>
      <c r="C12832" s="144" t="s">
        <v>3806</v>
      </c>
      <c r="D12832" s="145">
        <v>264</v>
      </c>
      <c r="E12832" s="147">
        <v>43906</v>
      </c>
    </row>
    <row r="12833" spans="1:5" s="7" customFormat="1">
      <c r="A12833" s="7" t="s">
        <v>49</v>
      </c>
      <c r="C12833" s="144" t="s">
        <v>7395</v>
      </c>
      <c r="D12833" s="145">
        <v>0</v>
      </c>
      <c r="E12833" s="147">
        <v>43906</v>
      </c>
    </row>
    <row r="12834" spans="1:5" s="7" customFormat="1">
      <c r="A12834" s="7" t="s">
        <v>49</v>
      </c>
      <c r="C12834" s="144" t="s">
        <v>2463</v>
      </c>
      <c r="D12834" s="145">
        <v>762</v>
      </c>
      <c r="E12834" s="147">
        <v>43906</v>
      </c>
    </row>
    <row r="12835" spans="1:5" s="7" customFormat="1">
      <c r="A12835" s="7" t="s">
        <v>49</v>
      </c>
      <c r="C12835" s="144" t="s">
        <v>7399</v>
      </c>
      <c r="D12835" s="145">
        <v>0</v>
      </c>
      <c r="E12835" s="147">
        <v>43906</v>
      </c>
    </row>
    <row r="12836" spans="1:5" s="7" customFormat="1">
      <c r="A12836" s="7" t="s">
        <v>49</v>
      </c>
      <c r="C12836" s="144" t="s">
        <v>7401</v>
      </c>
      <c r="D12836" s="145">
        <v>0</v>
      </c>
      <c r="E12836" s="147">
        <v>43906</v>
      </c>
    </row>
    <row r="12837" spans="1:5" s="7" customFormat="1">
      <c r="A12837" s="7" t="s">
        <v>49</v>
      </c>
      <c r="C12837" s="144" t="s">
        <v>7403</v>
      </c>
      <c r="D12837" s="145">
        <v>0</v>
      </c>
      <c r="E12837" s="147">
        <v>43906</v>
      </c>
    </row>
    <row r="12838" spans="1:5" s="7" customFormat="1">
      <c r="A12838" s="7" t="s">
        <v>49</v>
      </c>
      <c r="C12838" s="144" t="s">
        <v>7405</v>
      </c>
      <c r="D12838" s="145">
        <v>0</v>
      </c>
      <c r="E12838" s="147">
        <v>43906</v>
      </c>
    </row>
    <row r="12839" spans="1:5" s="7" customFormat="1">
      <c r="A12839" s="7" t="s">
        <v>49</v>
      </c>
      <c r="C12839" s="144" t="s">
        <v>7407</v>
      </c>
      <c r="D12839" s="145">
        <v>0</v>
      </c>
      <c r="E12839" s="147">
        <v>43906</v>
      </c>
    </row>
    <row r="12840" spans="1:5" s="7" customFormat="1">
      <c r="A12840" s="7" t="s">
        <v>49</v>
      </c>
      <c r="C12840" s="144" t="s">
        <v>7409</v>
      </c>
      <c r="D12840" s="145">
        <v>0</v>
      </c>
      <c r="E12840" s="147">
        <v>43906</v>
      </c>
    </row>
    <row r="12841" spans="1:5" s="7" customFormat="1">
      <c r="A12841" s="7" t="s">
        <v>49</v>
      </c>
      <c r="C12841" s="144" t="s">
        <v>7411</v>
      </c>
      <c r="D12841" s="145">
        <v>0</v>
      </c>
      <c r="E12841" s="147">
        <v>43906</v>
      </c>
    </row>
    <row r="12842" spans="1:5" s="7" customFormat="1">
      <c r="A12842" s="7" t="s">
        <v>49</v>
      </c>
      <c r="C12842" s="144" t="s">
        <v>2466</v>
      </c>
      <c r="D12842" s="145">
        <v>249</v>
      </c>
      <c r="E12842" s="147">
        <v>43906</v>
      </c>
    </row>
    <row r="12843" spans="1:5" s="7" customFormat="1">
      <c r="A12843" s="7" t="s">
        <v>49</v>
      </c>
      <c r="C12843" s="144" t="s">
        <v>2468</v>
      </c>
      <c r="D12843" s="145">
        <v>2033</v>
      </c>
      <c r="E12843" s="147">
        <v>43906</v>
      </c>
    </row>
    <row r="12844" spans="1:5" s="7" customFormat="1">
      <c r="A12844" s="7" t="s">
        <v>49</v>
      </c>
      <c r="C12844" s="144" t="s">
        <v>2471</v>
      </c>
      <c r="D12844" s="145">
        <v>2759</v>
      </c>
      <c r="E12844" s="147">
        <v>43906</v>
      </c>
    </row>
    <row r="12845" spans="1:5" s="7" customFormat="1">
      <c r="A12845" s="7" t="s">
        <v>49</v>
      </c>
      <c r="C12845" s="144" t="s">
        <v>2475</v>
      </c>
      <c r="D12845" s="145">
        <v>1221</v>
      </c>
      <c r="E12845" s="147">
        <v>43906</v>
      </c>
    </row>
    <row r="12846" spans="1:5" s="7" customFormat="1">
      <c r="A12846" s="7" t="s">
        <v>49</v>
      </c>
      <c r="C12846" s="144" t="s">
        <v>2478</v>
      </c>
      <c r="D12846" s="145">
        <v>1077</v>
      </c>
      <c r="E12846" s="147">
        <v>43906</v>
      </c>
    </row>
    <row r="12847" spans="1:5" s="7" customFormat="1">
      <c r="A12847" s="7" t="s">
        <v>49</v>
      </c>
      <c r="C12847" s="144" t="s">
        <v>2480</v>
      </c>
      <c r="D12847" s="145">
        <v>378</v>
      </c>
      <c r="E12847" s="147">
        <v>43906</v>
      </c>
    </row>
    <row r="12848" spans="1:5" s="7" customFormat="1">
      <c r="A12848" s="7" t="s">
        <v>49</v>
      </c>
      <c r="C12848" s="144" t="s">
        <v>2483</v>
      </c>
      <c r="D12848" s="145">
        <v>118</v>
      </c>
      <c r="E12848" s="147">
        <v>43906</v>
      </c>
    </row>
    <row r="12849" spans="1:5" s="7" customFormat="1">
      <c r="A12849" s="7" t="s">
        <v>49</v>
      </c>
      <c r="C12849" s="144" t="s">
        <v>3807</v>
      </c>
      <c r="D12849" s="145">
        <v>68</v>
      </c>
      <c r="E12849" s="147">
        <v>43906</v>
      </c>
    </row>
    <row r="12850" spans="1:5" s="7" customFormat="1">
      <c r="A12850" s="7" t="s">
        <v>49</v>
      </c>
      <c r="C12850" s="144" t="s">
        <v>2486</v>
      </c>
      <c r="D12850" s="145">
        <v>2342</v>
      </c>
      <c r="E12850" s="147">
        <v>43906</v>
      </c>
    </row>
    <row r="12851" spans="1:5" s="7" customFormat="1">
      <c r="A12851" s="7" t="s">
        <v>49</v>
      </c>
      <c r="C12851" s="144" t="s">
        <v>2489</v>
      </c>
      <c r="D12851" s="145">
        <v>125</v>
      </c>
      <c r="E12851" s="147">
        <v>43906</v>
      </c>
    </row>
    <row r="12852" spans="1:5" s="7" customFormat="1">
      <c r="A12852" s="7" t="s">
        <v>49</v>
      </c>
      <c r="C12852" s="144" t="s">
        <v>2492</v>
      </c>
      <c r="D12852" s="145">
        <v>446</v>
      </c>
      <c r="E12852" s="147">
        <v>43906</v>
      </c>
    </row>
    <row r="12853" spans="1:5" s="7" customFormat="1">
      <c r="A12853" s="7" t="s">
        <v>49</v>
      </c>
      <c r="C12853" s="144" t="s">
        <v>7433</v>
      </c>
      <c r="D12853" s="145">
        <v>0</v>
      </c>
      <c r="E12853" s="147">
        <v>43906</v>
      </c>
    </row>
    <row r="12854" spans="1:5" s="7" customFormat="1">
      <c r="A12854" s="7" t="s">
        <v>49</v>
      </c>
      <c r="C12854" s="144" t="s">
        <v>2495</v>
      </c>
      <c r="D12854" s="145">
        <v>750</v>
      </c>
      <c r="E12854" s="147">
        <v>43906</v>
      </c>
    </row>
    <row r="12855" spans="1:5" s="7" customFormat="1">
      <c r="A12855" s="7" t="s">
        <v>49</v>
      </c>
      <c r="C12855" s="144" t="s">
        <v>7436</v>
      </c>
      <c r="D12855" s="145">
        <v>0</v>
      </c>
      <c r="E12855" s="147">
        <v>43906</v>
      </c>
    </row>
    <row r="12856" spans="1:5" s="7" customFormat="1">
      <c r="A12856" s="7" t="s">
        <v>49</v>
      </c>
      <c r="C12856" s="144" t="s">
        <v>7438</v>
      </c>
      <c r="D12856" s="145">
        <v>0</v>
      </c>
      <c r="E12856" s="147">
        <v>43906</v>
      </c>
    </row>
    <row r="12857" spans="1:5" s="7" customFormat="1">
      <c r="A12857" s="7" t="s">
        <v>49</v>
      </c>
      <c r="C12857" s="144" t="s">
        <v>2498</v>
      </c>
      <c r="D12857" s="145">
        <v>16</v>
      </c>
      <c r="E12857" s="147">
        <v>43906</v>
      </c>
    </row>
    <row r="12858" spans="1:5" s="7" customFormat="1">
      <c r="A12858" s="7" t="s">
        <v>49</v>
      </c>
      <c r="C12858" s="144" t="s">
        <v>7442</v>
      </c>
      <c r="D12858" s="145">
        <v>0</v>
      </c>
      <c r="E12858" s="147">
        <v>43906</v>
      </c>
    </row>
    <row r="12859" spans="1:5" s="7" customFormat="1">
      <c r="A12859" s="7" t="s">
        <v>49</v>
      </c>
      <c r="C12859" s="144" t="s">
        <v>3808</v>
      </c>
      <c r="D12859" s="145">
        <v>1</v>
      </c>
      <c r="E12859" s="147">
        <v>43906</v>
      </c>
    </row>
    <row r="12860" spans="1:5" s="7" customFormat="1">
      <c r="A12860" s="7" t="s">
        <v>49</v>
      </c>
      <c r="C12860" s="144" t="s">
        <v>7444</v>
      </c>
      <c r="D12860" s="145">
        <v>0</v>
      </c>
      <c r="E12860" s="147">
        <v>43906</v>
      </c>
    </row>
    <row r="12861" spans="1:5" s="7" customFormat="1">
      <c r="A12861" s="7" t="s">
        <v>49</v>
      </c>
      <c r="C12861" s="144" t="s">
        <v>7446</v>
      </c>
      <c r="D12861" s="145">
        <v>0</v>
      </c>
      <c r="E12861" s="147">
        <v>43906</v>
      </c>
    </row>
    <row r="12862" spans="1:5" s="7" customFormat="1">
      <c r="A12862" s="7" t="s">
        <v>49</v>
      </c>
      <c r="C12862" s="144" t="s">
        <v>3809</v>
      </c>
      <c r="D12862" s="145">
        <v>241</v>
      </c>
      <c r="E12862" s="147">
        <v>43906</v>
      </c>
    </row>
    <row r="12863" spans="1:5" s="7" customFormat="1">
      <c r="A12863" s="7" t="s">
        <v>49</v>
      </c>
      <c r="C12863" s="144" t="s">
        <v>3810</v>
      </c>
      <c r="D12863" s="145">
        <v>69</v>
      </c>
      <c r="E12863" s="147">
        <v>43906</v>
      </c>
    </row>
    <row r="12864" spans="1:5" s="7" customFormat="1">
      <c r="A12864" s="7" t="s">
        <v>49</v>
      </c>
      <c r="C12864" s="144" t="s">
        <v>3811</v>
      </c>
      <c r="D12864" s="145">
        <v>37</v>
      </c>
      <c r="E12864" s="147">
        <v>43906</v>
      </c>
    </row>
    <row r="12865" spans="1:5" s="7" customFormat="1">
      <c r="A12865" s="7" t="s">
        <v>49</v>
      </c>
      <c r="C12865" s="144" t="s">
        <v>7451</v>
      </c>
      <c r="D12865" s="145">
        <v>0</v>
      </c>
      <c r="E12865" s="147">
        <v>43906</v>
      </c>
    </row>
    <row r="12866" spans="1:5" s="7" customFormat="1">
      <c r="A12866" s="7" t="s">
        <v>49</v>
      </c>
      <c r="C12866" s="144" t="s">
        <v>7453</v>
      </c>
      <c r="D12866" s="145">
        <v>0</v>
      </c>
      <c r="E12866" s="147">
        <v>43906</v>
      </c>
    </row>
    <row r="12867" spans="1:5" s="7" customFormat="1">
      <c r="A12867" s="7" t="s">
        <v>49</v>
      </c>
      <c r="C12867" s="144" t="s">
        <v>7455</v>
      </c>
      <c r="D12867" s="145">
        <v>0</v>
      </c>
      <c r="E12867" s="147">
        <v>43906</v>
      </c>
    </row>
    <row r="12868" spans="1:5" s="7" customFormat="1">
      <c r="A12868" s="7" t="s">
        <v>49</v>
      </c>
      <c r="C12868" s="144" t="s">
        <v>7457</v>
      </c>
      <c r="D12868" s="145">
        <v>0</v>
      </c>
      <c r="E12868" s="147">
        <v>43906</v>
      </c>
    </row>
    <row r="12869" spans="1:5" s="7" customFormat="1">
      <c r="A12869" s="7" t="s">
        <v>49</v>
      </c>
      <c r="C12869" s="144" t="s">
        <v>7459</v>
      </c>
      <c r="D12869" s="145">
        <v>0</v>
      </c>
      <c r="E12869" s="147">
        <v>43906</v>
      </c>
    </row>
    <row r="12870" spans="1:5" s="7" customFormat="1">
      <c r="A12870" s="7" t="s">
        <v>49</v>
      </c>
      <c r="C12870" s="144" t="s">
        <v>3812</v>
      </c>
      <c r="D12870" s="145">
        <v>1</v>
      </c>
      <c r="E12870" s="147">
        <v>43906</v>
      </c>
    </row>
    <row r="12871" spans="1:5" s="7" customFormat="1">
      <c r="A12871" s="7" t="s">
        <v>49</v>
      </c>
      <c r="C12871" s="144" t="s">
        <v>7462</v>
      </c>
      <c r="D12871" s="145">
        <v>0</v>
      </c>
      <c r="E12871" s="147">
        <v>43906</v>
      </c>
    </row>
    <row r="12872" spans="1:5" s="7" customFormat="1">
      <c r="A12872" s="7" t="s">
        <v>49</v>
      </c>
      <c r="C12872" s="144" t="s">
        <v>2502</v>
      </c>
      <c r="D12872" s="145">
        <v>445</v>
      </c>
      <c r="E12872" s="147">
        <v>43906</v>
      </c>
    </row>
    <row r="12873" spans="1:5" s="7" customFormat="1">
      <c r="A12873" s="7" t="s">
        <v>49</v>
      </c>
      <c r="C12873" s="144" t="s">
        <v>7466</v>
      </c>
      <c r="D12873" s="145">
        <v>0</v>
      </c>
      <c r="E12873" s="147">
        <v>43906</v>
      </c>
    </row>
    <row r="12874" spans="1:5" s="7" customFormat="1">
      <c r="A12874" s="7" t="s">
        <v>49</v>
      </c>
      <c r="C12874" s="144" t="s">
        <v>7468</v>
      </c>
      <c r="D12874" s="145">
        <v>0</v>
      </c>
      <c r="E12874" s="147">
        <v>43906</v>
      </c>
    </row>
    <row r="12875" spans="1:5" s="7" customFormat="1">
      <c r="A12875" s="7" t="s">
        <v>49</v>
      </c>
      <c r="C12875" s="144" t="s">
        <v>2505</v>
      </c>
      <c r="D12875" s="145">
        <v>587</v>
      </c>
      <c r="E12875" s="147">
        <v>43906</v>
      </c>
    </row>
    <row r="12876" spans="1:5" s="7" customFormat="1">
      <c r="A12876" s="7" t="s">
        <v>49</v>
      </c>
      <c r="C12876" s="144" t="s">
        <v>2508</v>
      </c>
      <c r="D12876" s="145">
        <v>1595</v>
      </c>
      <c r="E12876" s="147">
        <v>43906</v>
      </c>
    </row>
    <row r="12877" spans="1:5" s="7" customFormat="1">
      <c r="A12877" s="7" t="s">
        <v>49</v>
      </c>
      <c r="C12877" s="144" t="s">
        <v>2511</v>
      </c>
      <c r="D12877" s="145">
        <v>554</v>
      </c>
      <c r="E12877" s="147">
        <v>43906</v>
      </c>
    </row>
    <row r="12878" spans="1:5" s="7" customFormat="1">
      <c r="A12878" s="7" t="s">
        <v>49</v>
      </c>
      <c r="C12878" s="144" t="s">
        <v>7475</v>
      </c>
      <c r="D12878" s="145">
        <v>0</v>
      </c>
      <c r="E12878" s="147">
        <v>43906</v>
      </c>
    </row>
    <row r="12879" spans="1:5" s="7" customFormat="1">
      <c r="A12879" s="7" t="s">
        <v>49</v>
      </c>
      <c r="C12879" s="144" t="s">
        <v>2514</v>
      </c>
      <c r="D12879" s="145">
        <v>283</v>
      </c>
      <c r="E12879" s="147">
        <v>43906</v>
      </c>
    </row>
    <row r="12880" spans="1:5" s="7" customFormat="1">
      <c r="A12880" s="7" t="s">
        <v>49</v>
      </c>
      <c r="C12880" s="144" t="s">
        <v>7479</v>
      </c>
      <c r="D12880" s="145">
        <v>0</v>
      </c>
      <c r="E12880" s="147">
        <v>43906</v>
      </c>
    </row>
    <row r="12881" spans="1:5" s="7" customFormat="1">
      <c r="A12881" s="7" t="s">
        <v>49</v>
      </c>
      <c r="C12881" s="144" t="s">
        <v>2517</v>
      </c>
      <c r="D12881" s="145">
        <v>900</v>
      </c>
      <c r="E12881" s="147">
        <v>43906</v>
      </c>
    </row>
    <row r="12882" spans="1:5" s="7" customFormat="1">
      <c r="A12882" s="7" t="s">
        <v>49</v>
      </c>
      <c r="C12882" s="144" t="s">
        <v>2520</v>
      </c>
      <c r="D12882" s="145">
        <v>1706</v>
      </c>
      <c r="E12882" s="147">
        <v>43906</v>
      </c>
    </row>
    <row r="12883" spans="1:5" s="7" customFormat="1">
      <c r="A12883" s="7" t="s">
        <v>49</v>
      </c>
      <c r="C12883" s="144" t="s">
        <v>3813</v>
      </c>
      <c r="D12883" s="145">
        <v>58</v>
      </c>
      <c r="E12883" s="147">
        <v>43906</v>
      </c>
    </row>
    <row r="12884" spans="1:5" s="7" customFormat="1">
      <c r="A12884" s="7" t="s">
        <v>49</v>
      </c>
      <c r="C12884" s="144" t="s">
        <v>2524</v>
      </c>
      <c r="D12884" s="145">
        <v>36</v>
      </c>
      <c r="E12884" s="147">
        <v>43906</v>
      </c>
    </row>
    <row r="12885" spans="1:5" s="7" customFormat="1">
      <c r="A12885" s="7" t="s">
        <v>49</v>
      </c>
      <c r="C12885" s="144" t="s">
        <v>7489</v>
      </c>
      <c r="D12885" s="145">
        <v>0</v>
      </c>
      <c r="E12885" s="147">
        <v>43906</v>
      </c>
    </row>
    <row r="12886" spans="1:5" s="7" customFormat="1">
      <c r="A12886" s="7" t="s">
        <v>49</v>
      </c>
      <c r="C12886" s="144" t="s">
        <v>2528</v>
      </c>
      <c r="D12886" s="145">
        <v>2400</v>
      </c>
      <c r="E12886" s="147">
        <v>43906</v>
      </c>
    </row>
    <row r="12887" spans="1:5" s="7" customFormat="1">
      <c r="A12887" s="7" t="s">
        <v>49</v>
      </c>
      <c r="C12887" s="144" t="s">
        <v>8670</v>
      </c>
      <c r="D12887" s="145">
        <v>180</v>
      </c>
      <c r="E12887" s="147">
        <v>43906</v>
      </c>
    </row>
    <row r="12888" spans="1:5" s="7" customFormat="1">
      <c r="A12888" s="7" t="s">
        <v>49</v>
      </c>
      <c r="C12888" s="144" t="s">
        <v>2532</v>
      </c>
      <c r="D12888" s="145">
        <v>443</v>
      </c>
      <c r="E12888" s="147">
        <v>43906</v>
      </c>
    </row>
    <row r="12889" spans="1:5" s="7" customFormat="1">
      <c r="A12889" s="7" t="s">
        <v>49</v>
      </c>
      <c r="C12889" s="144" t="s">
        <v>3814</v>
      </c>
      <c r="D12889" s="145">
        <v>207</v>
      </c>
      <c r="E12889" s="147">
        <v>43906</v>
      </c>
    </row>
    <row r="12890" spans="1:5" s="7" customFormat="1">
      <c r="A12890" s="7" t="s">
        <v>49</v>
      </c>
      <c r="C12890" s="144" t="s">
        <v>2535</v>
      </c>
      <c r="D12890" s="145">
        <v>478</v>
      </c>
      <c r="E12890" s="147">
        <v>43906</v>
      </c>
    </row>
    <row r="12891" spans="1:5" s="7" customFormat="1">
      <c r="A12891" s="7" t="s">
        <v>49</v>
      </c>
      <c r="C12891" s="144" t="s">
        <v>2538</v>
      </c>
      <c r="D12891" s="145">
        <v>518</v>
      </c>
      <c r="E12891" s="147">
        <v>43906</v>
      </c>
    </row>
    <row r="12892" spans="1:5" s="7" customFormat="1">
      <c r="A12892" s="7" t="s">
        <v>49</v>
      </c>
      <c r="C12892" s="144" t="s">
        <v>7500</v>
      </c>
      <c r="D12892" s="145">
        <v>0</v>
      </c>
      <c r="E12892" s="147">
        <v>43906</v>
      </c>
    </row>
    <row r="12893" spans="1:5" s="7" customFormat="1">
      <c r="A12893" s="7" t="s">
        <v>49</v>
      </c>
      <c r="C12893" s="144" t="s">
        <v>3393</v>
      </c>
      <c r="D12893" s="145">
        <v>312</v>
      </c>
      <c r="E12893" s="147">
        <v>43906</v>
      </c>
    </row>
    <row r="12894" spans="1:5" s="7" customFormat="1">
      <c r="A12894" s="7" t="s">
        <v>49</v>
      </c>
      <c r="C12894" s="144" t="s">
        <v>2541</v>
      </c>
      <c r="D12894" s="145">
        <v>130</v>
      </c>
      <c r="E12894" s="147">
        <v>43906</v>
      </c>
    </row>
    <row r="12895" spans="1:5" s="7" customFormat="1">
      <c r="A12895" s="7" t="s">
        <v>49</v>
      </c>
      <c r="C12895" s="144" t="s">
        <v>2544</v>
      </c>
      <c r="D12895" s="145">
        <v>962</v>
      </c>
      <c r="E12895" s="147">
        <v>43906</v>
      </c>
    </row>
    <row r="12896" spans="1:5" s="7" customFormat="1">
      <c r="A12896" s="7" t="s">
        <v>49</v>
      </c>
      <c r="C12896" s="144" t="s">
        <v>7508</v>
      </c>
      <c r="D12896" s="145">
        <v>0</v>
      </c>
      <c r="E12896" s="147">
        <v>43906</v>
      </c>
    </row>
    <row r="12897" spans="1:5" s="7" customFormat="1">
      <c r="A12897" s="7" t="s">
        <v>49</v>
      </c>
      <c r="C12897" s="144" t="s">
        <v>2547</v>
      </c>
      <c r="D12897" s="145">
        <v>1276</v>
      </c>
      <c r="E12897" s="147">
        <v>43906</v>
      </c>
    </row>
    <row r="12898" spans="1:5" s="7" customFormat="1">
      <c r="A12898" s="7" t="s">
        <v>49</v>
      </c>
      <c r="C12898" s="144" t="s">
        <v>2550</v>
      </c>
      <c r="D12898" s="145">
        <v>1003</v>
      </c>
      <c r="E12898" s="147">
        <v>43906</v>
      </c>
    </row>
    <row r="12899" spans="1:5" s="7" customFormat="1">
      <c r="A12899" s="7" t="s">
        <v>49</v>
      </c>
      <c r="C12899" s="144" t="s">
        <v>3815</v>
      </c>
      <c r="D12899" s="145">
        <v>216</v>
      </c>
      <c r="E12899" s="147">
        <v>43906</v>
      </c>
    </row>
    <row r="12900" spans="1:5" s="7" customFormat="1">
      <c r="A12900" s="7" t="s">
        <v>49</v>
      </c>
      <c r="C12900" s="144" t="s">
        <v>2553</v>
      </c>
      <c r="D12900" s="145">
        <v>1137</v>
      </c>
      <c r="E12900" s="147">
        <v>43906</v>
      </c>
    </row>
    <row r="12901" spans="1:5" s="7" customFormat="1">
      <c r="A12901" s="7" t="s">
        <v>49</v>
      </c>
      <c r="C12901" s="144" t="s">
        <v>2555</v>
      </c>
      <c r="D12901" s="145">
        <v>740</v>
      </c>
      <c r="E12901" s="147">
        <v>43906</v>
      </c>
    </row>
    <row r="12902" spans="1:5" s="7" customFormat="1">
      <c r="A12902" s="7" t="s">
        <v>49</v>
      </c>
      <c r="C12902" s="144" t="s">
        <v>2557</v>
      </c>
      <c r="D12902" s="145">
        <v>901</v>
      </c>
      <c r="E12902" s="147">
        <v>43906</v>
      </c>
    </row>
    <row r="12903" spans="1:5" s="7" customFormat="1">
      <c r="A12903" s="7" t="s">
        <v>49</v>
      </c>
      <c r="C12903" s="144" t="s">
        <v>2559</v>
      </c>
      <c r="D12903" s="145">
        <v>985</v>
      </c>
      <c r="E12903" s="147">
        <v>43906</v>
      </c>
    </row>
    <row r="12904" spans="1:5" s="7" customFormat="1">
      <c r="A12904" s="7" t="s">
        <v>49</v>
      </c>
      <c r="C12904" s="144" t="s">
        <v>2561</v>
      </c>
      <c r="D12904" s="145">
        <v>1467</v>
      </c>
      <c r="E12904" s="147">
        <v>43906</v>
      </c>
    </row>
    <row r="12905" spans="1:5" s="7" customFormat="1">
      <c r="A12905" s="7" t="s">
        <v>49</v>
      </c>
      <c r="C12905" s="144" t="s">
        <v>5002</v>
      </c>
      <c r="D12905" s="145">
        <v>0</v>
      </c>
      <c r="E12905" s="147">
        <v>43906</v>
      </c>
    </row>
    <row r="12906" spans="1:5" s="7" customFormat="1">
      <c r="A12906" s="7" t="s">
        <v>49</v>
      </c>
      <c r="C12906" s="144" t="s">
        <v>7523</v>
      </c>
      <c r="D12906" s="145">
        <v>0</v>
      </c>
      <c r="E12906" s="147">
        <v>43906</v>
      </c>
    </row>
    <row r="12907" spans="1:5" s="7" customFormat="1">
      <c r="A12907" s="7" t="s">
        <v>49</v>
      </c>
      <c r="C12907" s="144" t="s">
        <v>2563</v>
      </c>
      <c r="D12907" s="145">
        <v>681</v>
      </c>
      <c r="E12907" s="147">
        <v>43906</v>
      </c>
    </row>
    <row r="12908" spans="1:5" s="7" customFormat="1">
      <c r="A12908" s="7" t="s">
        <v>49</v>
      </c>
      <c r="C12908" s="144" t="s">
        <v>2567</v>
      </c>
      <c r="D12908" s="145">
        <v>1890</v>
      </c>
      <c r="E12908" s="147">
        <v>43906</v>
      </c>
    </row>
    <row r="12909" spans="1:5" s="7" customFormat="1">
      <c r="A12909" s="7" t="s">
        <v>49</v>
      </c>
      <c r="C12909" s="144" t="s">
        <v>2570</v>
      </c>
      <c r="D12909" s="145">
        <v>1021</v>
      </c>
      <c r="E12909" s="147">
        <v>43906</v>
      </c>
    </row>
    <row r="12910" spans="1:5" s="7" customFormat="1">
      <c r="A12910" s="7" t="s">
        <v>49</v>
      </c>
      <c r="C12910" s="144" t="s">
        <v>2573</v>
      </c>
      <c r="D12910" s="145">
        <v>424</v>
      </c>
      <c r="E12910" s="147">
        <v>43906</v>
      </c>
    </row>
    <row r="12911" spans="1:5" s="7" customFormat="1">
      <c r="A12911" s="7" t="s">
        <v>49</v>
      </c>
      <c r="C12911" s="144" t="s">
        <v>2576</v>
      </c>
      <c r="D12911" s="145">
        <v>443</v>
      </c>
      <c r="E12911" s="147">
        <v>43906</v>
      </c>
    </row>
    <row r="12912" spans="1:5" s="7" customFormat="1">
      <c r="A12912" s="7" t="s">
        <v>49</v>
      </c>
      <c r="C12912" s="144" t="s">
        <v>2579</v>
      </c>
      <c r="D12912" s="145">
        <v>21</v>
      </c>
      <c r="E12912" s="147">
        <v>43906</v>
      </c>
    </row>
    <row r="12913" spans="1:5" s="7" customFormat="1">
      <c r="A12913" s="7" t="s">
        <v>49</v>
      </c>
      <c r="C12913" s="144" t="s">
        <v>2581</v>
      </c>
      <c r="D12913" s="145">
        <v>80</v>
      </c>
      <c r="E12913" s="147">
        <v>43906</v>
      </c>
    </row>
    <row r="12914" spans="1:5" s="7" customFormat="1">
      <c r="A12914" s="7" t="s">
        <v>49</v>
      </c>
      <c r="C12914" s="144" t="s">
        <v>2584</v>
      </c>
      <c r="D12914" s="145">
        <v>334</v>
      </c>
      <c r="E12914" s="147">
        <v>43906</v>
      </c>
    </row>
    <row r="12915" spans="1:5" s="7" customFormat="1">
      <c r="A12915" s="7" t="s">
        <v>49</v>
      </c>
      <c r="C12915" s="144" t="s">
        <v>2587</v>
      </c>
      <c r="D12915" s="145">
        <v>133</v>
      </c>
      <c r="E12915" s="147">
        <v>43906</v>
      </c>
    </row>
    <row r="12916" spans="1:5" s="7" customFormat="1">
      <c r="A12916" s="7" t="s">
        <v>49</v>
      </c>
      <c r="C12916" s="144" t="s">
        <v>2590</v>
      </c>
      <c r="D12916" s="145">
        <v>270</v>
      </c>
      <c r="E12916" s="147">
        <v>43906</v>
      </c>
    </row>
    <row r="12917" spans="1:5" s="7" customFormat="1">
      <c r="A12917" s="7" t="s">
        <v>49</v>
      </c>
      <c r="C12917" s="144" t="s">
        <v>2593</v>
      </c>
      <c r="D12917" s="145">
        <v>2458</v>
      </c>
      <c r="E12917" s="147">
        <v>43906</v>
      </c>
    </row>
    <row r="12918" spans="1:5" s="7" customFormat="1">
      <c r="A12918" s="7" t="s">
        <v>49</v>
      </c>
      <c r="C12918" s="144" t="s">
        <v>2596</v>
      </c>
      <c r="D12918" s="145">
        <v>1293</v>
      </c>
      <c r="E12918" s="147">
        <v>43906</v>
      </c>
    </row>
    <row r="12919" spans="1:5" s="7" customFormat="1">
      <c r="A12919" s="7" t="s">
        <v>49</v>
      </c>
      <c r="C12919" s="144" t="s">
        <v>2599</v>
      </c>
      <c r="D12919" s="145">
        <v>2182</v>
      </c>
      <c r="E12919" s="147">
        <v>43906</v>
      </c>
    </row>
    <row r="12920" spans="1:5" s="7" customFormat="1">
      <c r="A12920" s="7" t="s">
        <v>49</v>
      </c>
      <c r="C12920" s="144" t="s">
        <v>2602</v>
      </c>
      <c r="D12920" s="145">
        <v>3322</v>
      </c>
      <c r="E12920" s="147">
        <v>43906</v>
      </c>
    </row>
    <row r="12921" spans="1:5" s="7" customFormat="1">
      <c r="A12921" s="7" t="s">
        <v>49</v>
      </c>
      <c r="C12921" s="144" t="s">
        <v>2605</v>
      </c>
      <c r="D12921" s="145">
        <v>407</v>
      </c>
      <c r="E12921" s="147">
        <v>43906</v>
      </c>
    </row>
    <row r="12922" spans="1:5" s="7" customFormat="1">
      <c r="A12922" s="7" t="s">
        <v>49</v>
      </c>
      <c r="C12922" s="144" t="s">
        <v>7556</v>
      </c>
      <c r="D12922" s="145">
        <v>0</v>
      </c>
      <c r="E12922" s="147">
        <v>43906</v>
      </c>
    </row>
    <row r="12923" spans="1:5" s="7" customFormat="1">
      <c r="A12923" s="7" t="s">
        <v>49</v>
      </c>
      <c r="C12923" s="144" t="s">
        <v>2608</v>
      </c>
      <c r="D12923" s="145">
        <v>417</v>
      </c>
      <c r="E12923" s="147">
        <v>43906</v>
      </c>
    </row>
    <row r="12924" spans="1:5" s="7" customFormat="1">
      <c r="A12924" s="7" t="s">
        <v>49</v>
      </c>
      <c r="C12924" s="144" t="s">
        <v>2611</v>
      </c>
      <c r="D12924" s="145">
        <v>309</v>
      </c>
      <c r="E12924" s="147">
        <v>43906</v>
      </c>
    </row>
    <row r="12925" spans="1:5" s="7" customFormat="1">
      <c r="A12925" s="7" t="s">
        <v>49</v>
      </c>
      <c r="C12925" s="144" t="s">
        <v>7561</v>
      </c>
      <c r="D12925" s="145">
        <v>0</v>
      </c>
      <c r="E12925" s="147">
        <v>43906</v>
      </c>
    </row>
    <row r="12926" spans="1:5" s="7" customFormat="1">
      <c r="A12926" s="7" t="s">
        <v>49</v>
      </c>
      <c r="C12926" s="144" t="s">
        <v>2614</v>
      </c>
      <c r="D12926" s="145">
        <v>271</v>
      </c>
      <c r="E12926" s="147">
        <v>43906</v>
      </c>
    </row>
    <row r="12927" spans="1:5" s="7" customFormat="1">
      <c r="A12927" s="7" t="s">
        <v>49</v>
      </c>
      <c r="C12927" s="144" t="s">
        <v>7565</v>
      </c>
      <c r="D12927" s="145">
        <v>0</v>
      </c>
      <c r="E12927" s="147">
        <v>43906</v>
      </c>
    </row>
    <row r="12928" spans="1:5" s="7" customFormat="1">
      <c r="A12928" s="7" t="s">
        <v>49</v>
      </c>
      <c r="C12928" s="144" t="s">
        <v>2617</v>
      </c>
      <c r="D12928" s="145">
        <v>61</v>
      </c>
      <c r="E12928" s="147">
        <v>43906</v>
      </c>
    </row>
    <row r="12929" spans="1:5" s="7" customFormat="1">
      <c r="A12929" s="7" t="s">
        <v>49</v>
      </c>
      <c r="C12929" s="144" t="s">
        <v>2620</v>
      </c>
      <c r="D12929" s="145">
        <v>240</v>
      </c>
      <c r="E12929" s="147">
        <v>43906</v>
      </c>
    </row>
    <row r="12930" spans="1:5" s="7" customFormat="1">
      <c r="A12930" s="7" t="s">
        <v>49</v>
      </c>
      <c r="C12930" s="144" t="s">
        <v>2623</v>
      </c>
      <c r="D12930" s="145">
        <v>465</v>
      </c>
      <c r="E12930" s="147">
        <v>43906</v>
      </c>
    </row>
    <row r="12931" spans="1:5" s="7" customFormat="1">
      <c r="A12931" s="7" t="s">
        <v>49</v>
      </c>
      <c r="C12931" s="144" t="s">
        <v>2626</v>
      </c>
      <c r="D12931" s="145">
        <v>210</v>
      </c>
      <c r="E12931" s="147">
        <v>43906</v>
      </c>
    </row>
    <row r="12932" spans="1:5" s="7" customFormat="1">
      <c r="A12932" s="7" t="s">
        <v>49</v>
      </c>
      <c r="C12932" s="144" t="s">
        <v>2629</v>
      </c>
      <c r="D12932" s="145">
        <v>216</v>
      </c>
      <c r="E12932" s="147">
        <v>43906</v>
      </c>
    </row>
    <row r="12933" spans="1:5" s="7" customFormat="1">
      <c r="A12933" s="7" t="s">
        <v>49</v>
      </c>
      <c r="C12933" s="144" t="s">
        <v>7577</v>
      </c>
      <c r="D12933" s="145">
        <v>0</v>
      </c>
      <c r="E12933" s="147">
        <v>43906</v>
      </c>
    </row>
    <row r="12934" spans="1:5" s="7" customFormat="1">
      <c r="A12934" s="7" t="s">
        <v>49</v>
      </c>
      <c r="C12934" s="144" t="s">
        <v>3816</v>
      </c>
      <c r="D12934" s="145">
        <v>125</v>
      </c>
      <c r="E12934" s="147">
        <v>43906</v>
      </c>
    </row>
    <row r="12935" spans="1:5" s="7" customFormat="1">
      <c r="A12935" s="7" t="s">
        <v>49</v>
      </c>
      <c r="C12935" s="144" t="s">
        <v>3817</v>
      </c>
      <c r="D12935" s="145">
        <v>81</v>
      </c>
      <c r="E12935" s="147">
        <v>43906</v>
      </c>
    </row>
    <row r="12936" spans="1:5" s="7" customFormat="1">
      <c r="A12936" s="7" t="s">
        <v>49</v>
      </c>
      <c r="C12936" s="144" t="s">
        <v>3818</v>
      </c>
      <c r="D12936" s="145">
        <v>39</v>
      </c>
      <c r="E12936" s="147">
        <v>43906</v>
      </c>
    </row>
    <row r="12937" spans="1:5" s="7" customFormat="1">
      <c r="A12937" s="7" t="s">
        <v>49</v>
      </c>
      <c r="C12937" s="144" t="s">
        <v>3819</v>
      </c>
      <c r="D12937" s="145">
        <v>148</v>
      </c>
      <c r="E12937" s="147">
        <v>43906</v>
      </c>
    </row>
    <row r="12938" spans="1:5" s="7" customFormat="1">
      <c r="A12938" s="7" t="s">
        <v>49</v>
      </c>
      <c r="C12938" s="144" t="s">
        <v>3820</v>
      </c>
      <c r="D12938" s="145">
        <v>215</v>
      </c>
      <c r="E12938" s="147">
        <v>43906</v>
      </c>
    </row>
    <row r="12939" spans="1:5" s="7" customFormat="1">
      <c r="A12939" s="7" t="s">
        <v>49</v>
      </c>
      <c r="C12939" s="144" t="s">
        <v>2632</v>
      </c>
      <c r="D12939" s="145">
        <v>483</v>
      </c>
      <c r="E12939" s="147">
        <v>43906</v>
      </c>
    </row>
    <row r="12940" spans="1:5" s="7" customFormat="1">
      <c r="A12940" s="7" t="s">
        <v>49</v>
      </c>
      <c r="C12940" s="144" t="s">
        <v>2635</v>
      </c>
      <c r="D12940" s="145">
        <v>233</v>
      </c>
      <c r="E12940" s="147">
        <v>43906</v>
      </c>
    </row>
    <row r="12941" spans="1:5" s="7" customFormat="1">
      <c r="A12941" s="7" t="s">
        <v>49</v>
      </c>
      <c r="C12941" s="144" t="s">
        <v>2638</v>
      </c>
      <c r="D12941" s="145">
        <v>2765</v>
      </c>
      <c r="E12941" s="147">
        <v>43906</v>
      </c>
    </row>
    <row r="12942" spans="1:5" s="7" customFormat="1">
      <c r="A12942" s="7" t="s">
        <v>49</v>
      </c>
      <c r="C12942" s="144" t="s">
        <v>7590</v>
      </c>
      <c r="D12942" s="145">
        <v>0</v>
      </c>
      <c r="E12942" s="147">
        <v>43906</v>
      </c>
    </row>
    <row r="12943" spans="1:5" s="7" customFormat="1">
      <c r="A12943" s="7" t="s">
        <v>49</v>
      </c>
      <c r="C12943" s="144" t="s">
        <v>7592</v>
      </c>
      <c r="D12943" s="145">
        <v>0</v>
      </c>
      <c r="E12943" s="147">
        <v>43906</v>
      </c>
    </row>
    <row r="12944" spans="1:5" s="7" customFormat="1">
      <c r="A12944" s="7" t="s">
        <v>49</v>
      </c>
      <c r="C12944" s="144" t="s">
        <v>7594</v>
      </c>
      <c r="D12944" s="145">
        <v>0</v>
      </c>
      <c r="E12944" s="147">
        <v>43906</v>
      </c>
    </row>
    <row r="12945" spans="1:5" s="7" customFormat="1">
      <c r="A12945" s="7" t="s">
        <v>49</v>
      </c>
      <c r="C12945" s="144" t="s">
        <v>2641</v>
      </c>
      <c r="D12945" s="145">
        <v>685</v>
      </c>
      <c r="E12945" s="147">
        <v>43906</v>
      </c>
    </row>
    <row r="12946" spans="1:5" s="7" customFormat="1">
      <c r="A12946" s="7" t="s">
        <v>49</v>
      </c>
      <c r="C12946" s="144" t="s">
        <v>2644</v>
      </c>
      <c r="D12946" s="145">
        <v>532</v>
      </c>
      <c r="E12946" s="147">
        <v>43906</v>
      </c>
    </row>
    <row r="12947" spans="1:5" s="7" customFormat="1">
      <c r="A12947" s="7" t="s">
        <v>49</v>
      </c>
      <c r="C12947" s="144" t="s">
        <v>2647</v>
      </c>
      <c r="D12947" s="145">
        <v>575</v>
      </c>
      <c r="E12947" s="147">
        <v>43906</v>
      </c>
    </row>
    <row r="12948" spans="1:5" s="7" customFormat="1">
      <c r="A12948" s="7" t="s">
        <v>49</v>
      </c>
      <c r="C12948" s="144" t="s">
        <v>2650</v>
      </c>
      <c r="D12948" s="145">
        <v>689</v>
      </c>
      <c r="E12948" s="147">
        <v>43906</v>
      </c>
    </row>
    <row r="12949" spans="1:5" s="7" customFormat="1">
      <c r="A12949" s="7" t="s">
        <v>49</v>
      </c>
      <c r="C12949" s="144" t="s">
        <v>2653</v>
      </c>
      <c r="D12949" s="145">
        <v>71</v>
      </c>
      <c r="E12949" s="147">
        <v>43906</v>
      </c>
    </row>
    <row r="12950" spans="1:5" s="7" customFormat="1">
      <c r="A12950" s="7" t="s">
        <v>49</v>
      </c>
      <c r="C12950" s="144" t="s">
        <v>7606</v>
      </c>
      <c r="D12950" s="145">
        <v>13</v>
      </c>
      <c r="E12950" s="147">
        <v>43906</v>
      </c>
    </row>
    <row r="12951" spans="1:5" s="7" customFormat="1">
      <c r="A12951" s="7" t="s">
        <v>49</v>
      </c>
      <c r="C12951" s="144" t="s">
        <v>2656</v>
      </c>
      <c r="D12951" s="145">
        <v>151</v>
      </c>
      <c r="E12951" s="147">
        <v>43906</v>
      </c>
    </row>
    <row r="12952" spans="1:5" s="7" customFormat="1">
      <c r="A12952" s="7" t="s">
        <v>49</v>
      </c>
      <c r="C12952" s="144" t="s">
        <v>2659</v>
      </c>
      <c r="D12952" s="145">
        <v>366</v>
      </c>
      <c r="E12952" s="147">
        <v>43906</v>
      </c>
    </row>
    <row r="12953" spans="1:5" s="7" customFormat="1">
      <c r="A12953" s="7" t="s">
        <v>49</v>
      </c>
      <c r="C12953" s="144" t="s">
        <v>3821</v>
      </c>
      <c r="D12953" s="145">
        <v>76</v>
      </c>
      <c r="E12953" s="147">
        <v>43906</v>
      </c>
    </row>
    <row r="12954" spans="1:5" s="7" customFormat="1">
      <c r="A12954" s="7" t="s">
        <v>49</v>
      </c>
      <c r="C12954" s="144" t="s">
        <v>3822</v>
      </c>
      <c r="D12954" s="145">
        <v>74</v>
      </c>
      <c r="E12954" s="147">
        <v>43906</v>
      </c>
    </row>
    <row r="12955" spans="1:5" s="7" customFormat="1">
      <c r="A12955" s="7" t="s">
        <v>49</v>
      </c>
      <c r="C12955" s="144" t="s">
        <v>2662</v>
      </c>
      <c r="D12955" s="145">
        <v>89</v>
      </c>
      <c r="E12955" s="147">
        <v>43906</v>
      </c>
    </row>
    <row r="12956" spans="1:5" s="7" customFormat="1">
      <c r="A12956" s="7" t="s">
        <v>49</v>
      </c>
      <c r="C12956" s="144" t="s">
        <v>2665</v>
      </c>
      <c r="D12956" s="145">
        <v>1104</v>
      </c>
      <c r="E12956" s="147">
        <v>43906</v>
      </c>
    </row>
    <row r="12957" spans="1:5" s="7" customFormat="1">
      <c r="A12957" s="7" t="s">
        <v>49</v>
      </c>
      <c r="C12957" s="144" t="s">
        <v>2668</v>
      </c>
      <c r="D12957" s="145">
        <v>867</v>
      </c>
      <c r="E12957" s="147">
        <v>43906</v>
      </c>
    </row>
    <row r="12958" spans="1:5" s="7" customFormat="1">
      <c r="A12958" s="7" t="s">
        <v>49</v>
      </c>
      <c r="C12958" s="144" t="s">
        <v>2671</v>
      </c>
      <c r="D12958" s="145">
        <v>849</v>
      </c>
      <c r="E12958" s="147">
        <v>43906</v>
      </c>
    </row>
    <row r="12959" spans="1:5" s="7" customFormat="1">
      <c r="A12959" s="7" t="s">
        <v>49</v>
      </c>
      <c r="C12959" s="144" t="s">
        <v>2674</v>
      </c>
      <c r="D12959" s="145">
        <v>1320</v>
      </c>
      <c r="E12959" s="147">
        <v>43906</v>
      </c>
    </row>
    <row r="12960" spans="1:5" s="7" customFormat="1">
      <c r="A12960" s="7" t="s">
        <v>49</v>
      </c>
      <c r="C12960" s="144" t="s">
        <v>2677</v>
      </c>
      <c r="D12960" s="145">
        <v>1634</v>
      </c>
      <c r="E12960" s="147">
        <v>43906</v>
      </c>
    </row>
    <row r="12961" spans="1:5" s="7" customFormat="1">
      <c r="A12961" s="7" t="s">
        <v>49</v>
      </c>
      <c r="C12961" s="144" t="s">
        <v>2680</v>
      </c>
      <c r="D12961" s="145">
        <v>901</v>
      </c>
      <c r="E12961" s="147">
        <v>43906</v>
      </c>
    </row>
    <row r="12962" spans="1:5" s="7" customFormat="1">
      <c r="A12962" s="7" t="s">
        <v>49</v>
      </c>
      <c r="C12962" s="144" t="s">
        <v>2683</v>
      </c>
      <c r="D12962" s="145">
        <v>995</v>
      </c>
      <c r="E12962" s="147">
        <v>43906</v>
      </c>
    </row>
    <row r="12963" spans="1:5" s="7" customFormat="1">
      <c r="A12963" s="7" t="s">
        <v>49</v>
      </c>
      <c r="C12963" s="144" t="s">
        <v>2686</v>
      </c>
      <c r="D12963" s="145">
        <v>1282</v>
      </c>
      <c r="E12963" s="147">
        <v>43906</v>
      </c>
    </row>
    <row r="12964" spans="1:5" s="7" customFormat="1">
      <c r="A12964" s="7" t="s">
        <v>49</v>
      </c>
      <c r="C12964" s="144" t="s">
        <v>2689</v>
      </c>
      <c r="D12964" s="145">
        <v>2435</v>
      </c>
      <c r="E12964" s="147">
        <v>43906</v>
      </c>
    </row>
    <row r="12965" spans="1:5" s="7" customFormat="1">
      <c r="A12965" s="7" t="s">
        <v>49</v>
      </c>
      <c r="C12965" s="144" t="s">
        <v>3823</v>
      </c>
      <c r="D12965" s="145">
        <v>28</v>
      </c>
      <c r="E12965" s="147">
        <v>43906</v>
      </c>
    </row>
    <row r="12966" spans="1:5" s="7" customFormat="1">
      <c r="A12966" s="7" t="s">
        <v>49</v>
      </c>
      <c r="C12966" s="144" t="s">
        <v>7634</v>
      </c>
      <c r="D12966" s="145">
        <v>0</v>
      </c>
      <c r="E12966" s="147">
        <v>43906</v>
      </c>
    </row>
    <row r="12967" spans="1:5" s="7" customFormat="1">
      <c r="A12967" s="7" t="s">
        <v>49</v>
      </c>
      <c r="C12967" s="144" t="s">
        <v>9251</v>
      </c>
      <c r="D12967" s="145">
        <v>0</v>
      </c>
      <c r="E12967" s="147">
        <v>43906</v>
      </c>
    </row>
    <row r="12968" spans="1:5" s="7" customFormat="1">
      <c r="A12968" s="7" t="s">
        <v>49</v>
      </c>
      <c r="C12968" s="144" t="s">
        <v>2692</v>
      </c>
      <c r="D12968" s="145">
        <v>877</v>
      </c>
      <c r="E12968" s="147">
        <v>43906</v>
      </c>
    </row>
    <row r="12969" spans="1:5" s="7" customFormat="1">
      <c r="A12969" s="7" t="s">
        <v>49</v>
      </c>
      <c r="C12969" s="144" t="s">
        <v>2695</v>
      </c>
      <c r="D12969" s="145">
        <v>79</v>
      </c>
      <c r="E12969" s="147">
        <v>43906</v>
      </c>
    </row>
    <row r="12970" spans="1:5" s="7" customFormat="1">
      <c r="A12970" s="7" t="s">
        <v>49</v>
      </c>
      <c r="C12970" s="144" t="s">
        <v>2698</v>
      </c>
      <c r="D12970" s="145">
        <v>380</v>
      </c>
      <c r="E12970" s="147">
        <v>43906</v>
      </c>
    </row>
    <row r="12971" spans="1:5" s="7" customFormat="1">
      <c r="A12971" s="7" t="s">
        <v>49</v>
      </c>
      <c r="C12971" s="144" t="s">
        <v>2701</v>
      </c>
      <c r="D12971" s="145">
        <v>134</v>
      </c>
      <c r="E12971" s="147">
        <v>43906</v>
      </c>
    </row>
    <row r="12972" spans="1:5" s="7" customFormat="1">
      <c r="A12972" s="7" t="s">
        <v>49</v>
      </c>
      <c r="C12972" s="144" t="s">
        <v>2704</v>
      </c>
      <c r="D12972" s="145">
        <v>29</v>
      </c>
      <c r="E12972" s="147">
        <v>43906</v>
      </c>
    </row>
    <row r="12973" spans="1:5" s="7" customFormat="1">
      <c r="A12973" s="7" t="s">
        <v>49</v>
      </c>
      <c r="C12973" s="144" t="s">
        <v>3824</v>
      </c>
      <c r="D12973" s="145">
        <v>66</v>
      </c>
      <c r="E12973" s="147">
        <v>43906</v>
      </c>
    </row>
    <row r="12974" spans="1:5" s="7" customFormat="1">
      <c r="A12974" s="7" t="s">
        <v>49</v>
      </c>
      <c r="C12974" s="144" t="s">
        <v>3825</v>
      </c>
      <c r="D12974" s="145">
        <v>780</v>
      </c>
      <c r="E12974" s="147">
        <v>43906</v>
      </c>
    </row>
    <row r="12975" spans="1:5" s="7" customFormat="1">
      <c r="A12975" s="7" t="s">
        <v>49</v>
      </c>
      <c r="C12975" s="144" t="s">
        <v>5922</v>
      </c>
      <c r="D12975" s="145">
        <v>0</v>
      </c>
      <c r="E12975" s="147">
        <v>43906</v>
      </c>
    </row>
    <row r="12976" spans="1:5" s="7" customFormat="1">
      <c r="A12976" s="7" t="s">
        <v>49</v>
      </c>
      <c r="C12976" s="144" t="s">
        <v>5925</v>
      </c>
      <c r="D12976" s="145">
        <v>0</v>
      </c>
      <c r="E12976" s="147">
        <v>43906</v>
      </c>
    </row>
    <row r="12977" spans="1:5" s="7" customFormat="1">
      <c r="A12977" s="7" t="s">
        <v>49</v>
      </c>
      <c r="C12977" s="144" t="s">
        <v>9033</v>
      </c>
      <c r="D12977" s="145">
        <v>7</v>
      </c>
      <c r="E12977" s="147">
        <v>43906</v>
      </c>
    </row>
    <row r="12978" spans="1:5" s="7" customFormat="1">
      <c r="A12978" s="7" t="s">
        <v>49</v>
      </c>
      <c r="C12978" s="144" t="s">
        <v>9049</v>
      </c>
      <c r="D12978" s="145">
        <v>15</v>
      </c>
      <c r="E12978" s="147">
        <v>43906</v>
      </c>
    </row>
    <row r="12979" spans="1:5" s="7" customFormat="1">
      <c r="A12979" s="7" t="s">
        <v>49</v>
      </c>
      <c r="C12979" s="144" t="s">
        <v>9051</v>
      </c>
      <c r="D12979" s="145">
        <v>11</v>
      </c>
      <c r="E12979" s="147">
        <v>43906</v>
      </c>
    </row>
    <row r="12980" spans="1:5" s="7" customFormat="1">
      <c r="A12980" s="7" t="s">
        <v>49</v>
      </c>
      <c r="C12980" s="144" t="s">
        <v>9053</v>
      </c>
      <c r="D12980" s="145">
        <v>144</v>
      </c>
      <c r="E12980" s="147">
        <v>43906</v>
      </c>
    </row>
    <row r="12981" spans="1:5" s="7" customFormat="1">
      <c r="A12981" s="7" t="s">
        <v>49</v>
      </c>
      <c r="C12981" s="144" t="s">
        <v>9055</v>
      </c>
      <c r="D12981" s="145">
        <v>12</v>
      </c>
      <c r="E12981" s="147">
        <v>43906</v>
      </c>
    </row>
    <row r="12982" spans="1:5" s="7" customFormat="1">
      <c r="A12982" s="7" t="s">
        <v>49</v>
      </c>
      <c r="C12982" s="144" t="s">
        <v>9057</v>
      </c>
      <c r="D12982" s="145">
        <v>12</v>
      </c>
      <c r="E12982" s="147">
        <v>43906</v>
      </c>
    </row>
    <row r="12983" spans="1:5" s="7" customFormat="1">
      <c r="A12983" s="7" t="s">
        <v>49</v>
      </c>
      <c r="C12983" s="144" t="s">
        <v>9059</v>
      </c>
      <c r="D12983" s="145">
        <v>6</v>
      </c>
      <c r="E12983" s="147">
        <v>43906</v>
      </c>
    </row>
    <row r="12984" spans="1:5" s="7" customFormat="1">
      <c r="A12984" s="7" t="s">
        <v>49</v>
      </c>
      <c r="C12984" s="144" t="s">
        <v>9064</v>
      </c>
      <c r="D12984" s="145">
        <v>4</v>
      </c>
      <c r="E12984" s="147">
        <v>43906</v>
      </c>
    </row>
    <row r="12985" spans="1:5" s="7" customFormat="1">
      <c r="A12985" s="7" t="s">
        <v>49</v>
      </c>
      <c r="C12985" s="144" t="s">
        <v>9066</v>
      </c>
      <c r="D12985" s="145">
        <v>2</v>
      </c>
      <c r="E12985" s="147">
        <v>43906</v>
      </c>
    </row>
    <row r="12986" spans="1:5" s="7" customFormat="1">
      <c r="A12986" s="7" t="s">
        <v>49</v>
      </c>
      <c r="C12986" s="144" t="s">
        <v>9068</v>
      </c>
      <c r="D12986" s="145">
        <v>0</v>
      </c>
      <c r="E12986" s="147">
        <v>43906</v>
      </c>
    </row>
    <row r="12987" spans="1:5" s="7" customFormat="1">
      <c r="A12987" s="7" t="s">
        <v>49</v>
      </c>
      <c r="C12987" s="144" t="s">
        <v>9070</v>
      </c>
      <c r="D12987" s="145">
        <v>61</v>
      </c>
      <c r="E12987" s="147">
        <v>43906</v>
      </c>
    </row>
    <row r="12988" spans="1:5" s="7" customFormat="1">
      <c r="A12988" s="7" t="s">
        <v>49</v>
      </c>
      <c r="C12988" s="144" t="s">
        <v>9072</v>
      </c>
      <c r="D12988" s="145">
        <v>0</v>
      </c>
      <c r="E12988" s="147">
        <v>43906</v>
      </c>
    </row>
    <row r="12989" spans="1:5" s="7" customFormat="1">
      <c r="A12989" s="7" t="s">
        <v>49</v>
      </c>
      <c r="C12989" s="144" t="s">
        <v>9074</v>
      </c>
      <c r="D12989" s="145">
        <v>1</v>
      </c>
      <c r="E12989" s="147">
        <v>43906</v>
      </c>
    </row>
    <row r="12990" spans="1:5" s="7" customFormat="1">
      <c r="A12990" s="7" t="s">
        <v>49</v>
      </c>
      <c r="C12990" s="144" t="s">
        <v>9076</v>
      </c>
      <c r="D12990" s="145">
        <v>0</v>
      </c>
      <c r="E12990" s="147">
        <v>43906</v>
      </c>
    </row>
    <row r="12991" spans="1:5" s="7" customFormat="1">
      <c r="A12991" s="7" t="s">
        <v>49</v>
      </c>
      <c r="C12991" s="144" t="s">
        <v>9078</v>
      </c>
      <c r="D12991" s="145">
        <v>18</v>
      </c>
      <c r="E12991" s="147">
        <v>43906</v>
      </c>
    </row>
    <row r="12992" spans="1:5" s="7" customFormat="1">
      <c r="A12992" s="7" t="s">
        <v>49</v>
      </c>
      <c r="C12992" s="144" t="s">
        <v>9035</v>
      </c>
      <c r="D12992" s="145">
        <v>284</v>
      </c>
      <c r="E12992" s="147">
        <v>43906</v>
      </c>
    </row>
    <row r="12993" spans="1:5" s="7" customFormat="1">
      <c r="A12993" s="7" t="s">
        <v>49</v>
      </c>
      <c r="C12993" s="144" t="s">
        <v>9080</v>
      </c>
      <c r="D12993" s="145">
        <v>140</v>
      </c>
      <c r="E12993" s="147">
        <v>43906</v>
      </c>
    </row>
    <row r="12994" spans="1:5" s="7" customFormat="1">
      <c r="A12994" s="7" t="s">
        <v>49</v>
      </c>
      <c r="C12994" s="144" t="s">
        <v>9082</v>
      </c>
      <c r="D12994" s="145">
        <v>54</v>
      </c>
      <c r="E12994" s="147">
        <v>43906</v>
      </c>
    </row>
    <row r="12995" spans="1:5" s="7" customFormat="1">
      <c r="A12995" s="7" t="s">
        <v>49</v>
      </c>
      <c r="C12995" s="144" t="s">
        <v>9084</v>
      </c>
      <c r="D12995" s="145">
        <v>113</v>
      </c>
      <c r="E12995" s="147">
        <v>43906</v>
      </c>
    </row>
    <row r="12996" spans="1:5" s="7" customFormat="1">
      <c r="A12996" s="7" t="s">
        <v>49</v>
      </c>
      <c r="C12996" s="144" t="s">
        <v>9088</v>
      </c>
      <c r="D12996" s="145">
        <v>2</v>
      </c>
      <c r="E12996" s="147">
        <v>43906</v>
      </c>
    </row>
    <row r="12997" spans="1:5" s="7" customFormat="1">
      <c r="A12997" s="7" t="s">
        <v>49</v>
      </c>
      <c r="C12997" s="144" t="s">
        <v>9092</v>
      </c>
      <c r="D12997" s="145">
        <v>5</v>
      </c>
      <c r="E12997" s="147">
        <v>43906</v>
      </c>
    </row>
    <row r="12998" spans="1:5" s="7" customFormat="1">
      <c r="A12998" s="7" t="s">
        <v>49</v>
      </c>
      <c r="C12998" s="144" t="s">
        <v>9094</v>
      </c>
      <c r="D12998" s="145">
        <v>0</v>
      </c>
      <c r="E12998" s="147">
        <v>43906</v>
      </c>
    </row>
    <row r="12999" spans="1:5" s="7" customFormat="1">
      <c r="A12999" s="7" t="s">
        <v>49</v>
      </c>
      <c r="C12999" s="144" t="s">
        <v>9043</v>
      </c>
      <c r="D12999" s="145">
        <v>142</v>
      </c>
      <c r="E12999" s="147">
        <v>43906</v>
      </c>
    </row>
    <row r="13000" spans="1:5" s="7" customFormat="1">
      <c r="A13000" s="7" t="s">
        <v>49</v>
      </c>
      <c r="C13000" s="144" t="s">
        <v>9045</v>
      </c>
      <c r="D13000" s="145">
        <v>70</v>
      </c>
      <c r="E13000" s="147">
        <v>43906</v>
      </c>
    </row>
    <row r="13001" spans="1:5" s="7" customFormat="1">
      <c r="A13001" s="7" t="s">
        <v>49</v>
      </c>
      <c r="C13001" s="144" t="s">
        <v>8101</v>
      </c>
      <c r="D13001" s="145">
        <v>4</v>
      </c>
      <c r="E13001" s="147">
        <v>43906</v>
      </c>
    </row>
    <row r="13002" spans="1:5" s="7" customFormat="1">
      <c r="A13002" s="7" t="s">
        <v>49</v>
      </c>
      <c r="C13002" s="144" t="s">
        <v>8084</v>
      </c>
      <c r="D13002" s="145">
        <v>435</v>
      </c>
      <c r="E13002" s="147">
        <v>43906</v>
      </c>
    </row>
    <row r="13003" spans="1:5" s="7" customFormat="1">
      <c r="A13003" s="7" t="s">
        <v>49</v>
      </c>
      <c r="C13003" s="144" t="s">
        <v>8105</v>
      </c>
      <c r="D13003" s="145">
        <v>8</v>
      </c>
      <c r="E13003" s="147">
        <v>43906</v>
      </c>
    </row>
    <row r="13004" spans="1:5" s="7" customFormat="1">
      <c r="A13004" s="7" t="s">
        <v>49</v>
      </c>
      <c r="C13004" s="144" t="s">
        <v>8086</v>
      </c>
      <c r="D13004" s="145">
        <v>863</v>
      </c>
      <c r="E13004" s="147">
        <v>43906</v>
      </c>
    </row>
    <row r="13005" spans="1:5" s="7" customFormat="1">
      <c r="A13005" s="7" t="s">
        <v>49</v>
      </c>
      <c r="C13005" s="144" t="s">
        <v>8113</v>
      </c>
      <c r="D13005" s="145">
        <v>1216</v>
      </c>
      <c r="E13005" s="147">
        <v>43906</v>
      </c>
    </row>
    <row r="13006" spans="1:5" s="7" customFormat="1">
      <c r="A13006" s="7" t="s">
        <v>49</v>
      </c>
      <c r="C13006" s="144" t="s">
        <v>8088</v>
      </c>
      <c r="D13006" s="145">
        <v>873</v>
      </c>
      <c r="E13006" s="147">
        <v>43906</v>
      </c>
    </row>
    <row r="13007" spans="1:5" s="7" customFormat="1">
      <c r="A13007" s="7" t="s">
        <v>49</v>
      </c>
      <c r="C13007" s="144" t="s">
        <v>8115</v>
      </c>
      <c r="D13007" s="145">
        <v>418</v>
      </c>
      <c r="E13007" s="147">
        <v>43906</v>
      </c>
    </row>
    <row r="13008" spans="1:5" s="7" customFormat="1">
      <c r="A13008" s="7" t="s">
        <v>49</v>
      </c>
      <c r="C13008" s="144" t="s">
        <v>8117</v>
      </c>
      <c r="D13008" s="145">
        <v>91</v>
      </c>
      <c r="E13008" s="147">
        <v>43906</v>
      </c>
    </row>
    <row r="13009" spans="1:5" s="7" customFormat="1">
      <c r="A13009" s="7" t="s">
        <v>49</v>
      </c>
      <c r="C13009" s="144" t="s">
        <v>8119</v>
      </c>
      <c r="D13009" s="145">
        <v>504</v>
      </c>
      <c r="E13009" s="147">
        <v>43906</v>
      </c>
    </row>
    <row r="13010" spans="1:5" s="7" customFormat="1">
      <c r="A13010" s="7" t="s">
        <v>49</v>
      </c>
      <c r="C13010" s="144" t="s">
        <v>8121</v>
      </c>
      <c r="D13010" s="145">
        <v>511</v>
      </c>
      <c r="E13010" s="147">
        <v>43906</v>
      </c>
    </row>
    <row r="13011" spans="1:5" s="7" customFormat="1">
      <c r="A13011" s="7" t="s">
        <v>49</v>
      </c>
      <c r="C13011" s="144" t="s">
        <v>8123</v>
      </c>
      <c r="D13011" s="145">
        <v>0</v>
      </c>
      <c r="E13011" s="147">
        <v>43906</v>
      </c>
    </row>
    <row r="13012" spans="1:5" s="7" customFormat="1">
      <c r="A13012" s="7" t="s">
        <v>49</v>
      </c>
      <c r="C13012" s="144" t="s">
        <v>8127</v>
      </c>
      <c r="D13012" s="145">
        <v>4</v>
      </c>
      <c r="E13012" s="147">
        <v>43906</v>
      </c>
    </row>
    <row r="13013" spans="1:5" s="7" customFormat="1">
      <c r="A13013" s="7" t="s">
        <v>49</v>
      </c>
      <c r="C13013" s="144" t="s">
        <v>8129</v>
      </c>
      <c r="D13013" s="145">
        <v>1352</v>
      </c>
      <c r="E13013" s="147">
        <v>43906</v>
      </c>
    </row>
    <row r="13014" spans="1:5" s="7" customFormat="1">
      <c r="A13014" s="7" t="s">
        <v>49</v>
      </c>
      <c r="C13014" s="144" t="s">
        <v>8090</v>
      </c>
      <c r="D13014" s="145">
        <v>514</v>
      </c>
      <c r="E13014" s="147">
        <v>43906</v>
      </c>
    </row>
    <row r="13015" spans="1:5" s="7" customFormat="1">
      <c r="A13015" s="7" t="s">
        <v>49</v>
      </c>
      <c r="C13015" s="144" t="s">
        <v>8092</v>
      </c>
      <c r="D13015" s="145">
        <v>24</v>
      </c>
      <c r="E13015" s="147">
        <v>43906</v>
      </c>
    </row>
    <row r="13016" spans="1:5" s="7" customFormat="1">
      <c r="A13016" s="7" t="s">
        <v>49</v>
      </c>
      <c r="C13016" s="144" t="s">
        <v>8204</v>
      </c>
      <c r="D13016" s="145">
        <v>6</v>
      </c>
      <c r="E13016" s="147">
        <v>43906</v>
      </c>
    </row>
    <row r="13017" spans="1:5" s="7" customFormat="1">
      <c r="A13017" s="7" t="s">
        <v>49</v>
      </c>
      <c r="C13017" s="144" t="s">
        <v>8138</v>
      </c>
      <c r="D13017" s="145">
        <v>151</v>
      </c>
      <c r="E13017" s="147">
        <v>43906</v>
      </c>
    </row>
    <row r="13018" spans="1:5" s="7" customFormat="1">
      <c r="A13018" s="7" t="s">
        <v>49</v>
      </c>
      <c r="C13018" s="144" t="s">
        <v>8206</v>
      </c>
      <c r="D13018" s="145">
        <v>72</v>
      </c>
      <c r="E13018" s="147">
        <v>43906</v>
      </c>
    </row>
    <row r="13019" spans="1:5" s="7" customFormat="1">
      <c r="A13019" s="7" t="s">
        <v>49</v>
      </c>
      <c r="C13019" s="144" t="s">
        <v>8208</v>
      </c>
      <c r="D13019" s="145">
        <v>0</v>
      </c>
      <c r="E13019" s="147">
        <v>43906</v>
      </c>
    </row>
    <row r="13020" spans="1:5" s="7" customFormat="1">
      <c r="A13020" s="7" t="s">
        <v>49</v>
      </c>
      <c r="C13020" s="144" t="s">
        <v>8210</v>
      </c>
      <c r="D13020" s="145">
        <v>71</v>
      </c>
      <c r="E13020" s="147">
        <v>43906</v>
      </c>
    </row>
    <row r="13021" spans="1:5" s="7" customFormat="1">
      <c r="A13021" s="7" t="s">
        <v>49</v>
      </c>
      <c r="C13021" s="144" t="s">
        <v>8212</v>
      </c>
      <c r="D13021" s="145">
        <v>62</v>
      </c>
      <c r="E13021" s="147">
        <v>43906</v>
      </c>
    </row>
    <row r="13022" spans="1:5" s="7" customFormat="1">
      <c r="A13022" s="7" t="s">
        <v>49</v>
      </c>
      <c r="C13022" s="144" t="s">
        <v>8214</v>
      </c>
      <c r="D13022" s="145">
        <v>79</v>
      </c>
      <c r="E13022" s="147">
        <v>43906</v>
      </c>
    </row>
    <row r="13023" spans="1:5" s="7" customFormat="1">
      <c r="A13023" s="7" t="s">
        <v>49</v>
      </c>
      <c r="C13023" s="144" t="s">
        <v>8216</v>
      </c>
      <c r="D13023" s="145">
        <v>54</v>
      </c>
      <c r="E13023" s="147">
        <v>43906</v>
      </c>
    </row>
    <row r="13024" spans="1:5" s="7" customFormat="1">
      <c r="A13024" s="7" t="s">
        <v>49</v>
      </c>
      <c r="C13024" s="144" t="s">
        <v>8218</v>
      </c>
      <c r="D13024" s="145">
        <v>15</v>
      </c>
      <c r="E13024" s="147">
        <v>43906</v>
      </c>
    </row>
    <row r="13025" spans="1:5" s="7" customFormat="1">
      <c r="A13025" s="7" t="s">
        <v>49</v>
      </c>
      <c r="C13025" s="144" t="s">
        <v>8220</v>
      </c>
      <c r="D13025" s="145">
        <v>19</v>
      </c>
      <c r="E13025" s="147">
        <v>43906</v>
      </c>
    </row>
    <row r="13026" spans="1:5" s="7" customFormat="1">
      <c r="A13026" s="7" t="s">
        <v>49</v>
      </c>
      <c r="C13026" s="144" t="s">
        <v>8221</v>
      </c>
      <c r="D13026" s="145">
        <v>235</v>
      </c>
      <c r="E13026" s="147">
        <v>43906</v>
      </c>
    </row>
    <row r="13027" spans="1:5" s="7" customFormat="1">
      <c r="A13027" s="7" t="s">
        <v>49</v>
      </c>
      <c r="C13027" s="144" t="s">
        <v>8223</v>
      </c>
      <c r="D13027" s="145">
        <v>48</v>
      </c>
      <c r="E13027" s="147">
        <v>43906</v>
      </c>
    </row>
    <row r="13028" spans="1:5" s="7" customFormat="1">
      <c r="A13028" s="7" t="s">
        <v>49</v>
      </c>
      <c r="C13028" s="144" t="s">
        <v>8225</v>
      </c>
      <c r="D13028" s="145">
        <v>659</v>
      </c>
      <c r="E13028" s="147">
        <v>43906</v>
      </c>
    </row>
    <row r="13029" spans="1:5" s="7" customFormat="1">
      <c r="A13029" s="7" t="s">
        <v>49</v>
      </c>
      <c r="C13029" s="144" t="s">
        <v>8227</v>
      </c>
      <c r="D13029" s="145">
        <v>359</v>
      </c>
      <c r="E13029" s="147">
        <v>43906</v>
      </c>
    </row>
    <row r="13030" spans="1:5" s="7" customFormat="1">
      <c r="A13030" s="7" t="s">
        <v>49</v>
      </c>
      <c r="C13030" s="144" t="s">
        <v>8229</v>
      </c>
      <c r="D13030" s="145">
        <v>479</v>
      </c>
      <c r="E13030" s="147">
        <v>43906</v>
      </c>
    </row>
    <row r="13031" spans="1:5" s="7" customFormat="1">
      <c r="A13031" s="7" t="s">
        <v>49</v>
      </c>
      <c r="C13031" s="144" t="s">
        <v>8231</v>
      </c>
      <c r="D13031" s="145">
        <v>391</v>
      </c>
      <c r="E13031" s="147">
        <v>43906</v>
      </c>
    </row>
    <row r="13032" spans="1:5" s="7" customFormat="1">
      <c r="A13032" s="7" t="s">
        <v>49</v>
      </c>
      <c r="C13032" s="144" t="s">
        <v>8233</v>
      </c>
      <c r="D13032" s="145">
        <v>222</v>
      </c>
      <c r="E13032" s="147">
        <v>43906</v>
      </c>
    </row>
    <row r="13033" spans="1:5" s="7" customFormat="1">
      <c r="A13033" s="7" t="s">
        <v>49</v>
      </c>
      <c r="C13033" s="144" t="s">
        <v>8235</v>
      </c>
      <c r="D13033" s="145">
        <v>218</v>
      </c>
      <c r="E13033" s="147">
        <v>43906</v>
      </c>
    </row>
    <row r="13034" spans="1:5" s="7" customFormat="1">
      <c r="A13034" s="7" t="s">
        <v>49</v>
      </c>
      <c r="C13034" s="144" t="s">
        <v>8237</v>
      </c>
      <c r="D13034" s="145">
        <v>650</v>
      </c>
      <c r="E13034" s="147">
        <v>43906</v>
      </c>
    </row>
    <row r="13035" spans="1:5" s="7" customFormat="1">
      <c r="A13035" s="7" t="s">
        <v>49</v>
      </c>
      <c r="C13035" s="144" t="s">
        <v>8239</v>
      </c>
      <c r="D13035" s="145">
        <v>470</v>
      </c>
      <c r="E13035" s="147">
        <v>43906</v>
      </c>
    </row>
    <row r="13036" spans="1:5" s="7" customFormat="1">
      <c r="A13036" s="7" t="s">
        <v>49</v>
      </c>
      <c r="C13036" s="144" t="s">
        <v>8241</v>
      </c>
      <c r="D13036" s="145">
        <v>134</v>
      </c>
      <c r="E13036" s="147">
        <v>43906</v>
      </c>
    </row>
    <row r="13037" spans="1:5" s="7" customFormat="1">
      <c r="A13037" s="7" t="s">
        <v>49</v>
      </c>
      <c r="C13037" s="144" t="s">
        <v>8242</v>
      </c>
      <c r="D13037" s="145">
        <v>61</v>
      </c>
      <c r="E13037" s="147">
        <v>43906</v>
      </c>
    </row>
    <row r="13038" spans="1:5" s="7" customFormat="1">
      <c r="A13038" s="7" t="s">
        <v>49</v>
      </c>
      <c r="C13038" s="144" t="s">
        <v>8243</v>
      </c>
      <c r="D13038" s="145">
        <v>407</v>
      </c>
      <c r="E13038" s="147">
        <v>43906</v>
      </c>
    </row>
    <row r="13039" spans="1:5" s="7" customFormat="1">
      <c r="A13039" s="7" t="s">
        <v>49</v>
      </c>
      <c r="C13039" s="144" t="s">
        <v>8245</v>
      </c>
      <c r="D13039" s="145">
        <v>306</v>
      </c>
      <c r="E13039" s="147">
        <v>43906</v>
      </c>
    </row>
    <row r="13040" spans="1:5" s="7" customFormat="1">
      <c r="A13040" s="7" t="s">
        <v>49</v>
      </c>
      <c r="C13040" s="144" t="s">
        <v>8246</v>
      </c>
      <c r="D13040" s="145">
        <v>412</v>
      </c>
      <c r="E13040" s="147">
        <v>43906</v>
      </c>
    </row>
    <row r="13041" spans="1:5" s="7" customFormat="1">
      <c r="A13041" s="7" t="s">
        <v>49</v>
      </c>
      <c r="C13041" s="144" t="s">
        <v>8247</v>
      </c>
      <c r="D13041" s="145">
        <v>791</v>
      </c>
      <c r="E13041" s="147">
        <v>43906</v>
      </c>
    </row>
    <row r="13042" spans="1:5" s="7" customFormat="1">
      <c r="A13042" s="7" t="s">
        <v>49</v>
      </c>
      <c r="C13042" s="144" t="s">
        <v>8249</v>
      </c>
      <c r="D13042" s="145">
        <v>0</v>
      </c>
      <c r="E13042" s="147">
        <v>43906</v>
      </c>
    </row>
    <row r="13043" spans="1:5" s="7" customFormat="1">
      <c r="A13043" s="7" t="s">
        <v>49</v>
      </c>
      <c r="C13043" s="144" t="s">
        <v>8251</v>
      </c>
      <c r="D13043" s="145">
        <v>1</v>
      </c>
      <c r="E13043" s="147">
        <v>43906</v>
      </c>
    </row>
    <row r="13044" spans="1:5" s="7" customFormat="1">
      <c r="A13044" s="7" t="s">
        <v>49</v>
      </c>
      <c r="C13044" s="144" t="s">
        <v>8252</v>
      </c>
      <c r="D13044" s="145">
        <v>1</v>
      </c>
      <c r="E13044" s="147">
        <v>43906</v>
      </c>
    </row>
    <row r="13045" spans="1:5" s="7" customFormat="1">
      <c r="A13045" s="7" t="s">
        <v>49</v>
      </c>
      <c r="C13045" s="144" t="s">
        <v>8253</v>
      </c>
      <c r="D13045" s="145">
        <v>0</v>
      </c>
      <c r="E13045" s="147">
        <v>43906</v>
      </c>
    </row>
    <row r="13046" spans="1:5" s="7" customFormat="1">
      <c r="A13046" s="7" t="s">
        <v>49</v>
      </c>
      <c r="C13046" s="144" t="s">
        <v>8255</v>
      </c>
      <c r="D13046" s="145">
        <v>0</v>
      </c>
      <c r="E13046" s="147">
        <v>43906</v>
      </c>
    </row>
    <row r="13047" spans="1:5" s="7" customFormat="1">
      <c r="A13047" s="7" t="s">
        <v>49</v>
      </c>
      <c r="C13047" s="144" t="s">
        <v>8256</v>
      </c>
      <c r="D13047" s="145">
        <v>63</v>
      </c>
      <c r="E13047" s="147">
        <v>43906</v>
      </c>
    </row>
    <row r="13048" spans="1:5" s="7" customFormat="1">
      <c r="A13048" s="7" t="s">
        <v>49</v>
      </c>
      <c r="C13048" s="144" t="s">
        <v>8140</v>
      </c>
      <c r="D13048" s="145">
        <v>28</v>
      </c>
      <c r="E13048" s="147">
        <v>43906</v>
      </c>
    </row>
    <row r="13049" spans="1:5" s="7" customFormat="1">
      <c r="A13049" s="7" t="s">
        <v>49</v>
      </c>
      <c r="C13049" s="144" t="s">
        <v>8257</v>
      </c>
      <c r="D13049" s="145">
        <v>48</v>
      </c>
      <c r="E13049" s="147">
        <v>43906</v>
      </c>
    </row>
    <row r="13050" spans="1:5" s="7" customFormat="1">
      <c r="A13050" s="7" t="s">
        <v>49</v>
      </c>
      <c r="C13050" s="144" t="s">
        <v>8259</v>
      </c>
      <c r="D13050" s="145">
        <v>30</v>
      </c>
      <c r="E13050" s="147">
        <v>43906</v>
      </c>
    </row>
    <row r="13051" spans="1:5" s="7" customFormat="1">
      <c r="A13051" s="7" t="s">
        <v>49</v>
      </c>
      <c r="C13051" s="144" t="s">
        <v>8261</v>
      </c>
      <c r="D13051" s="145">
        <v>59</v>
      </c>
      <c r="E13051" s="147">
        <v>43906</v>
      </c>
    </row>
    <row r="13052" spans="1:5" s="7" customFormat="1">
      <c r="A13052" s="7" t="s">
        <v>49</v>
      </c>
      <c r="C13052" s="144" t="s">
        <v>8263</v>
      </c>
      <c r="D13052" s="145">
        <v>0</v>
      </c>
      <c r="E13052" s="147">
        <v>43906</v>
      </c>
    </row>
    <row r="13053" spans="1:5" s="7" customFormat="1">
      <c r="A13053" s="7" t="s">
        <v>49</v>
      </c>
      <c r="C13053" s="144" t="s">
        <v>8265</v>
      </c>
      <c r="D13053" s="145">
        <v>11</v>
      </c>
      <c r="E13053" s="147">
        <v>43906</v>
      </c>
    </row>
    <row r="13054" spans="1:5" s="7" customFormat="1">
      <c r="A13054" s="7" t="s">
        <v>49</v>
      </c>
      <c r="C13054" s="144" t="s">
        <v>8266</v>
      </c>
      <c r="D13054" s="145">
        <v>0</v>
      </c>
      <c r="E13054" s="147">
        <v>43906</v>
      </c>
    </row>
    <row r="13055" spans="1:5" s="7" customFormat="1">
      <c r="A13055" s="7" t="s">
        <v>49</v>
      </c>
      <c r="C13055" s="144" t="s">
        <v>8267</v>
      </c>
      <c r="D13055" s="145">
        <v>130</v>
      </c>
      <c r="E13055" s="147">
        <v>43906</v>
      </c>
    </row>
    <row r="13056" spans="1:5" s="7" customFormat="1">
      <c r="A13056" s="7" t="s">
        <v>49</v>
      </c>
      <c r="C13056" s="144" t="s">
        <v>8269</v>
      </c>
      <c r="D13056" s="145">
        <v>134</v>
      </c>
      <c r="E13056" s="147">
        <v>43906</v>
      </c>
    </row>
    <row r="13057" spans="1:5" s="7" customFormat="1">
      <c r="A13057" s="7" t="s">
        <v>49</v>
      </c>
      <c r="C13057" s="144" t="s">
        <v>8270</v>
      </c>
      <c r="D13057" s="145">
        <v>70</v>
      </c>
      <c r="E13057" s="147">
        <v>43906</v>
      </c>
    </row>
    <row r="13058" spans="1:5" s="7" customFormat="1">
      <c r="A13058" s="7" t="s">
        <v>49</v>
      </c>
      <c r="C13058" s="144" t="s">
        <v>8271</v>
      </c>
      <c r="D13058" s="145">
        <v>70</v>
      </c>
      <c r="E13058" s="147">
        <v>43906</v>
      </c>
    </row>
    <row r="13059" spans="1:5" s="7" customFormat="1">
      <c r="A13059" s="7" t="s">
        <v>49</v>
      </c>
      <c r="C13059" s="144" t="s">
        <v>8273</v>
      </c>
      <c r="D13059" s="145">
        <v>81</v>
      </c>
      <c r="E13059" s="147">
        <v>43906</v>
      </c>
    </row>
    <row r="13060" spans="1:5" s="7" customFormat="1">
      <c r="A13060" s="7" t="s">
        <v>49</v>
      </c>
      <c r="C13060" s="144" t="s">
        <v>8274</v>
      </c>
      <c r="D13060" s="145">
        <v>80</v>
      </c>
      <c r="E13060" s="147">
        <v>43906</v>
      </c>
    </row>
    <row r="13061" spans="1:5" s="7" customFormat="1">
      <c r="A13061" s="7" t="s">
        <v>49</v>
      </c>
      <c r="C13061" s="144" t="s">
        <v>8275</v>
      </c>
      <c r="D13061" s="145">
        <v>47</v>
      </c>
      <c r="E13061" s="147">
        <v>43906</v>
      </c>
    </row>
    <row r="13062" spans="1:5" s="7" customFormat="1">
      <c r="A13062" s="7" t="s">
        <v>49</v>
      </c>
      <c r="C13062" s="144" t="s">
        <v>5202</v>
      </c>
      <c r="D13062" s="145">
        <v>0</v>
      </c>
      <c r="E13062" s="147">
        <v>43906</v>
      </c>
    </row>
    <row r="13063" spans="1:5" s="7" customFormat="1">
      <c r="A13063" s="7" t="s">
        <v>49</v>
      </c>
      <c r="C13063" s="144" t="s">
        <v>5218</v>
      </c>
      <c r="D13063" s="145">
        <v>0</v>
      </c>
      <c r="E13063" s="147">
        <v>43906</v>
      </c>
    </row>
    <row r="13064" spans="1:5" s="7" customFormat="1">
      <c r="A13064" s="7" t="s">
        <v>49</v>
      </c>
      <c r="C13064" s="144" t="s">
        <v>5213</v>
      </c>
      <c r="D13064" s="145">
        <v>0</v>
      </c>
      <c r="E13064" s="147">
        <v>43906</v>
      </c>
    </row>
    <row r="13065" spans="1:5" s="7" customFormat="1">
      <c r="A13065" s="7" t="s">
        <v>49</v>
      </c>
      <c r="C13065" s="144" t="s">
        <v>5216</v>
      </c>
      <c r="D13065" s="145">
        <v>7</v>
      </c>
      <c r="E13065" s="147">
        <v>43906</v>
      </c>
    </row>
    <row r="13066" spans="1:5" s="7" customFormat="1">
      <c r="A13066" s="7" t="s">
        <v>49</v>
      </c>
      <c r="C13066" s="144" t="s">
        <v>5005</v>
      </c>
      <c r="D13066" s="145">
        <v>2460</v>
      </c>
      <c r="E13066" s="147">
        <v>43906</v>
      </c>
    </row>
    <row r="13067" spans="1:5" s="7" customFormat="1">
      <c r="A13067" s="7" t="s">
        <v>49</v>
      </c>
      <c r="C13067" s="144" t="s">
        <v>5008</v>
      </c>
      <c r="D13067" s="145">
        <v>1510</v>
      </c>
      <c r="E13067" s="147">
        <v>43906</v>
      </c>
    </row>
    <row r="13068" spans="1:5" s="7" customFormat="1">
      <c r="A13068" s="7" t="s">
        <v>49</v>
      </c>
      <c r="C13068" s="144" t="s">
        <v>5010</v>
      </c>
      <c r="D13068" s="145">
        <v>1800</v>
      </c>
      <c r="E13068" s="147">
        <v>43906</v>
      </c>
    </row>
    <row r="13069" spans="1:5" s="7" customFormat="1">
      <c r="A13069" s="7" t="s">
        <v>49</v>
      </c>
      <c r="C13069" s="144" t="s">
        <v>5012</v>
      </c>
      <c r="D13069" s="145">
        <v>790</v>
      </c>
      <c r="E13069" s="147">
        <v>43906</v>
      </c>
    </row>
    <row r="13070" spans="1:5" s="7" customFormat="1">
      <c r="A13070" s="7" t="s">
        <v>49</v>
      </c>
      <c r="C13070" s="144" t="s">
        <v>5014</v>
      </c>
      <c r="D13070" s="145">
        <v>945</v>
      </c>
      <c r="E13070" s="147">
        <v>43906</v>
      </c>
    </row>
    <row r="13071" spans="1:5" s="7" customFormat="1">
      <c r="A13071" s="7" t="s">
        <v>49</v>
      </c>
      <c r="C13071" s="144" t="s">
        <v>5016</v>
      </c>
      <c r="D13071" s="145">
        <v>0</v>
      </c>
      <c r="E13071" s="147">
        <v>43906</v>
      </c>
    </row>
    <row r="13072" spans="1:5" s="7" customFormat="1">
      <c r="A13072" s="7" t="s">
        <v>49</v>
      </c>
      <c r="C13072" s="144" t="s">
        <v>5018</v>
      </c>
      <c r="D13072" s="145">
        <v>0</v>
      </c>
      <c r="E13072" s="147">
        <v>43906</v>
      </c>
    </row>
    <row r="13073" spans="1:5" s="7" customFormat="1">
      <c r="A13073" s="7" t="s">
        <v>49</v>
      </c>
      <c r="C13073" s="144" t="s">
        <v>5020</v>
      </c>
      <c r="D13073" s="145">
        <v>237</v>
      </c>
      <c r="E13073" s="147">
        <v>43906</v>
      </c>
    </row>
    <row r="13074" spans="1:5" s="7" customFormat="1">
      <c r="A13074" s="7" t="s">
        <v>49</v>
      </c>
      <c r="C13074" s="144" t="s">
        <v>5023</v>
      </c>
      <c r="D13074" s="145">
        <v>0</v>
      </c>
      <c r="E13074" s="147">
        <v>43906</v>
      </c>
    </row>
    <row r="13075" spans="1:5" s="7" customFormat="1">
      <c r="A13075" s="7" t="s">
        <v>49</v>
      </c>
      <c r="C13075" s="144" t="s">
        <v>6102</v>
      </c>
      <c r="D13075" s="145">
        <v>0</v>
      </c>
      <c r="E13075" s="147">
        <v>43906</v>
      </c>
    </row>
    <row r="13076" spans="1:5" s="7" customFormat="1">
      <c r="A13076" s="7" t="s">
        <v>49</v>
      </c>
      <c r="C13076" s="144" t="s">
        <v>6104</v>
      </c>
      <c r="D13076" s="145">
        <v>0</v>
      </c>
      <c r="E13076" s="147">
        <v>43906</v>
      </c>
    </row>
    <row r="13077" spans="1:5" s="7" customFormat="1">
      <c r="A13077" s="7" t="s">
        <v>49</v>
      </c>
      <c r="C13077" s="144" t="s">
        <v>6106</v>
      </c>
      <c r="D13077" s="145">
        <v>0</v>
      </c>
      <c r="E13077" s="147">
        <v>43906</v>
      </c>
    </row>
    <row r="13078" spans="1:5" s="7" customFormat="1">
      <c r="A13078" s="7" t="s">
        <v>49</v>
      </c>
      <c r="C13078" s="144" t="s">
        <v>6108</v>
      </c>
      <c r="D13078" s="145">
        <v>0</v>
      </c>
      <c r="E13078" s="147">
        <v>43906</v>
      </c>
    </row>
    <row r="13079" spans="1:5" s="7" customFormat="1">
      <c r="A13079" s="7" t="s">
        <v>49</v>
      </c>
      <c r="C13079" s="144" t="s">
        <v>6110</v>
      </c>
      <c r="D13079" s="145">
        <v>0</v>
      </c>
      <c r="E13079" s="147">
        <v>43906</v>
      </c>
    </row>
    <row r="13080" spans="1:5" s="7" customFormat="1">
      <c r="A13080" s="7" t="s">
        <v>49</v>
      </c>
      <c r="C13080" s="144" t="s">
        <v>6112</v>
      </c>
      <c r="D13080" s="145">
        <v>0</v>
      </c>
      <c r="E13080" s="147">
        <v>43906</v>
      </c>
    </row>
    <row r="13081" spans="1:5" s="7" customFormat="1">
      <c r="A13081" s="7" t="s">
        <v>49</v>
      </c>
      <c r="C13081" s="144" t="s">
        <v>6114</v>
      </c>
      <c r="D13081" s="145">
        <v>20</v>
      </c>
      <c r="E13081" s="147">
        <v>43906</v>
      </c>
    </row>
    <row r="13082" spans="1:5" s="7" customFormat="1">
      <c r="A13082" s="7" t="s">
        <v>49</v>
      </c>
      <c r="C13082" s="144" t="s">
        <v>6116</v>
      </c>
      <c r="D13082" s="145">
        <v>0</v>
      </c>
      <c r="E13082" s="147">
        <v>43906</v>
      </c>
    </row>
    <row r="13083" spans="1:5" s="7" customFormat="1">
      <c r="A13083" s="7" t="s">
        <v>49</v>
      </c>
      <c r="C13083" s="144" t="s">
        <v>6118</v>
      </c>
      <c r="D13083" s="145">
        <v>0</v>
      </c>
      <c r="E13083" s="147">
        <v>43906</v>
      </c>
    </row>
    <row r="13084" spans="1:5" s="7" customFormat="1">
      <c r="A13084" s="7" t="s">
        <v>49</v>
      </c>
      <c r="C13084" s="144" t="s">
        <v>6120</v>
      </c>
      <c r="D13084" s="145">
        <v>0</v>
      </c>
      <c r="E13084" s="147">
        <v>43906</v>
      </c>
    </row>
    <row r="13085" spans="1:5" s="7" customFormat="1">
      <c r="A13085" s="7" t="s">
        <v>49</v>
      </c>
      <c r="C13085" s="144" t="s">
        <v>6122</v>
      </c>
      <c r="D13085" s="145">
        <v>0</v>
      </c>
      <c r="E13085" s="147">
        <v>43906</v>
      </c>
    </row>
    <row r="13086" spans="1:5" s="7" customFormat="1">
      <c r="A13086" s="7" t="s">
        <v>49</v>
      </c>
      <c r="C13086" s="144" t="s">
        <v>6124</v>
      </c>
      <c r="D13086" s="145">
        <v>0</v>
      </c>
      <c r="E13086" s="147">
        <v>43906</v>
      </c>
    </row>
    <row r="13087" spans="1:5" s="7" customFormat="1">
      <c r="A13087" s="7" t="s">
        <v>49</v>
      </c>
      <c r="C13087" s="144" t="s">
        <v>6126</v>
      </c>
      <c r="D13087" s="145">
        <v>0</v>
      </c>
      <c r="E13087" s="147">
        <v>43906</v>
      </c>
    </row>
    <row r="13088" spans="1:5" s="7" customFormat="1">
      <c r="A13088" s="7" t="s">
        <v>49</v>
      </c>
      <c r="C13088" s="144" t="s">
        <v>6128</v>
      </c>
      <c r="D13088" s="145">
        <v>0</v>
      </c>
      <c r="E13088" s="147">
        <v>43906</v>
      </c>
    </row>
    <row r="13089" spans="1:5" s="7" customFormat="1">
      <c r="A13089" s="7" t="s">
        <v>49</v>
      </c>
      <c r="C13089" s="144" t="s">
        <v>6132</v>
      </c>
      <c r="D13089" s="145">
        <v>0</v>
      </c>
      <c r="E13089" s="147">
        <v>43906</v>
      </c>
    </row>
    <row r="13090" spans="1:5" s="7" customFormat="1">
      <c r="A13090" s="7" t="s">
        <v>49</v>
      </c>
      <c r="C13090" s="144" t="s">
        <v>6134</v>
      </c>
      <c r="D13090" s="145">
        <v>0</v>
      </c>
      <c r="E13090" s="147">
        <v>43906</v>
      </c>
    </row>
    <row r="13091" spans="1:5" s="7" customFormat="1">
      <c r="A13091" s="7" t="s">
        <v>49</v>
      </c>
      <c r="C13091" s="144" t="s">
        <v>1522</v>
      </c>
      <c r="D13091" s="145">
        <v>58</v>
      </c>
      <c r="E13091" s="147">
        <v>43906</v>
      </c>
    </row>
    <row r="13092" spans="1:5" s="7" customFormat="1">
      <c r="A13092" s="7" t="s">
        <v>49</v>
      </c>
      <c r="C13092" s="144" t="s">
        <v>1525</v>
      </c>
      <c r="D13092" s="145">
        <v>408</v>
      </c>
      <c r="E13092" s="147">
        <v>43906</v>
      </c>
    </row>
    <row r="13093" spans="1:5" s="7" customFormat="1">
      <c r="A13093" s="7" t="s">
        <v>49</v>
      </c>
      <c r="C13093" s="144" t="s">
        <v>1528</v>
      </c>
      <c r="D13093" s="145">
        <v>88</v>
      </c>
      <c r="E13093" s="147">
        <v>43906</v>
      </c>
    </row>
    <row r="13094" spans="1:5" s="7" customFormat="1">
      <c r="A13094" s="7" t="s">
        <v>49</v>
      </c>
      <c r="C13094" s="144" t="s">
        <v>6140</v>
      </c>
      <c r="D13094" s="145">
        <v>0</v>
      </c>
      <c r="E13094" s="147">
        <v>43906</v>
      </c>
    </row>
    <row r="13095" spans="1:5" s="7" customFormat="1">
      <c r="A13095" s="7" t="s">
        <v>49</v>
      </c>
      <c r="C13095" s="144" t="s">
        <v>8672</v>
      </c>
      <c r="D13095" s="145">
        <v>870</v>
      </c>
      <c r="E13095" s="147">
        <v>43906</v>
      </c>
    </row>
    <row r="13096" spans="1:5" s="7" customFormat="1">
      <c r="A13096" s="7" t="s">
        <v>49</v>
      </c>
      <c r="C13096" s="144" t="s">
        <v>8674</v>
      </c>
      <c r="D13096" s="145">
        <v>860</v>
      </c>
      <c r="E13096" s="147">
        <v>43906</v>
      </c>
    </row>
    <row r="13097" spans="1:5" s="7" customFormat="1">
      <c r="A13097" s="7" t="s">
        <v>49</v>
      </c>
      <c r="C13097" s="144" t="s">
        <v>1531</v>
      </c>
      <c r="D13097" s="145">
        <v>179</v>
      </c>
      <c r="E13097" s="147">
        <v>43906</v>
      </c>
    </row>
    <row r="13098" spans="1:5" s="7" customFormat="1">
      <c r="A13098" s="7" t="s">
        <v>49</v>
      </c>
      <c r="C13098" s="144" t="s">
        <v>1534</v>
      </c>
      <c r="D13098" s="145">
        <v>240</v>
      </c>
      <c r="E13098" s="147">
        <v>43906</v>
      </c>
    </row>
    <row r="13099" spans="1:5" s="7" customFormat="1">
      <c r="A13099" s="7" t="s">
        <v>49</v>
      </c>
      <c r="C13099" s="144" t="s">
        <v>1537</v>
      </c>
      <c r="D13099" s="145">
        <v>120</v>
      </c>
      <c r="E13099" s="147">
        <v>43906</v>
      </c>
    </row>
    <row r="13100" spans="1:5" s="7" customFormat="1">
      <c r="A13100" s="7" t="s">
        <v>49</v>
      </c>
      <c r="C13100" s="144" t="s">
        <v>6146</v>
      </c>
      <c r="D13100" s="145">
        <v>0</v>
      </c>
      <c r="E13100" s="147">
        <v>43906</v>
      </c>
    </row>
    <row r="13101" spans="1:5" s="7" customFormat="1">
      <c r="A13101" s="7" t="s">
        <v>49</v>
      </c>
      <c r="C13101" s="144" t="s">
        <v>1540</v>
      </c>
      <c r="D13101" s="145">
        <v>128</v>
      </c>
      <c r="E13101" s="147">
        <v>43906</v>
      </c>
    </row>
    <row r="13102" spans="1:5" s="7" customFormat="1">
      <c r="A13102" s="7" t="s">
        <v>49</v>
      </c>
      <c r="C13102" s="144" t="s">
        <v>1543</v>
      </c>
      <c r="D13102" s="145">
        <v>125</v>
      </c>
      <c r="E13102" s="147">
        <v>43906</v>
      </c>
    </row>
    <row r="13103" spans="1:5" s="7" customFormat="1">
      <c r="A13103" s="7" t="s">
        <v>49</v>
      </c>
      <c r="C13103" s="144" t="s">
        <v>1546</v>
      </c>
      <c r="D13103" s="145">
        <v>59</v>
      </c>
      <c r="E13103" s="147">
        <v>43906</v>
      </c>
    </row>
    <row r="13104" spans="1:5" s="7" customFormat="1">
      <c r="A13104" s="7" t="s">
        <v>49</v>
      </c>
      <c r="C13104" s="144" t="s">
        <v>3665</v>
      </c>
      <c r="D13104" s="145">
        <v>172</v>
      </c>
      <c r="E13104" s="147">
        <v>43906</v>
      </c>
    </row>
    <row r="13105" spans="1:5" s="7" customFormat="1">
      <c r="A13105" s="7" t="s">
        <v>49</v>
      </c>
      <c r="C13105" s="144" t="s">
        <v>3666</v>
      </c>
      <c r="D13105" s="145">
        <v>173</v>
      </c>
      <c r="E13105" s="147">
        <v>43906</v>
      </c>
    </row>
    <row r="13106" spans="1:5" s="7" customFormat="1">
      <c r="A13106" s="7" t="s">
        <v>49</v>
      </c>
      <c r="C13106" s="144" t="s">
        <v>8356</v>
      </c>
      <c r="D13106" s="145">
        <v>0</v>
      </c>
      <c r="E13106" s="147">
        <v>43906</v>
      </c>
    </row>
    <row r="13107" spans="1:5" s="7" customFormat="1">
      <c r="A13107" s="7" t="s">
        <v>49</v>
      </c>
      <c r="C13107" s="144" t="s">
        <v>1549</v>
      </c>
      <c r="D13107" s="145">
        <v>210</v>
      </c>
      <c r="E13107" s="147">
        <v>43906</v>
      </c>
    </row>
    <row r="13108" spans="1:5" s="7" customFormat="1">
      <c r="A13108" s="7" t="s">
        <v>49</v>
      </c>
      <c r="C13108" s="144" t="s">
        <v>8358</v>
      </c>
      <c r="D13108" s="145">
        <v>0</v>
      </c>
      <c r="E13108" s="147">
        <v>43906</v>
      </c>
    </row>
    <row r="13109" spans="1:5" s="7" customFormat="1">
      <c r="A13109" s="7" t="s">
        <v>49</v>
      </c>
      <c r="C13109" s="144" t="s">
        <v>8277</v>
      </c>
      <c r="D13109" s="145">
        <v>0</v>
      </c>
      <c r="E13109" s="147">
        <v>43906</v>
      </c>
    </row>
    <row r="13110" spans="1:5" s="7" customFormat="1">
      <c r="A13110" s="7" t="s">
        <v>49</v>
      </c>
      <c r="C13110" s="144" t="s">
        <v>6072</v>
      </c>
      <c r="D13110" s="145">
        <v>0</v>
      </c>
      <c r="E13110" s="147">
        <v>43906</v>
      </c>
    </row>
    <row r="13111" spans="1:5" s="7" customFormat="1">
      <c r="A13111" s="7" t="s">
        <v>49</v>
      </c>
      <c r="C13111" s="144" t="s">
        <v>8281</v>
      </c>
      <c r="D13111" s="145">
        <v>0</v>
      </c>
      <c r="E13111" s="147">
        <v>43906</v>
      </c>
    </row>
    <row r="13112" spans="1:5" s="7" customFormat="1">
      <c r="A13112" s="7" t="s">
        <v>49</v>
      </c>
      <c r="C13112" s="144" t="s">
        <v>8360</v>
      </c>
      <c r="D13112" s="145">
        <v>0</v>
      </c>
      <c r="E13112" s="147">
        <v>43906</v>
      </c>
    </row>
    <row r="13113" spans="1:5" s="7" customFormat="1">
      <c r="A13113" s="7" t="s">
        <v>49</v>
      </c>
      <c r="C13113" s="144" t="s">
        <v>8362</v>
      </c>
      <c r="D13113" s="145">
        <v>0</v>
      </c>
      <c r="E13113" s="147">
        <v>43906</v>
      </c>
    </row>
    <row r="13114" spans="1:5" s="7" customFormat="1">
      <c r="A13114" s="7" t="s">
        <v>49</v>
      </c>
      <c r="C13114" s="144" t="s">
        <v>8287</v>
      </c>
      <c r="D13114" s="145">
        <v>0</v>
      </c>
      <c r="E13114" s="147">
        <v>43906</v>
      </c>
    </row>
    <row r="13115" spans="1:5" s="7" customFormat="1">
      <c r="A13115" s="7" t="s">
        <v>49</v>
      </c>
      <c r="C13115" s="144" t="s">
        <v>8363</v>
      </c>
      <c r="D13115" s="145">
        <v>0</v>
      </c>
      <c r="E13115" s="147">
        <v>43906</v>
      </c>
    </row>
    <row r="13116" spans="1:5" s="7" customFormat="1">
      <c r="A13116" s="7" t="s">
        <v>49</v>
      </c>
      <c r="C13116" s="144" t="s">
        <v>1552</v>
      </c>
      <c r="D13116" s="145">
        <v>602</v>
      </c>
      <c r="E13116" s="147">
        <v>43906</v>
      </c>
    </row>
    <row r="13117" spans="1:5" s="7" customFormat="1">
      <c r="A13117" s="7" t="s">
        <v>49</v>
      </c>
      <c r="C13117" s="144" t="s">
        <v>1554</v>
      </c>
      <c r="D13117" s="145">
        <v>406</v>
      </c>
      <c r="E13117" s="147">
        <v>43906</v>
      </c>
    </row>
    <row r="13118" spans="1:5" s="7" customFormat="1">
      <c r="A13118" s="7" t="s">
        <v>49</v>
      </c>
      <c r="C13118" s="144" t="s">
        <v>1557</v>
      </c>
      <c r="D13118" s="145">
        <v>435</v>
      </c>
      <c r="E13118" s="147">
        <v>43906</v>
      </c>
    </row>
    <row r="13119" spans="1:5" s="7" customFormat="1">
      <c r="A13119" s="7" t="s">
        <v>49</v>
      </c>
      <c r="C13119" s="144" t="s">
        <v>8675</v>
      </c>
      <c r="D13119" s="145">
        <v>0</v>
      </c>
      <c r="E13119" s="147">
        <v>43906</v>
      </c>
    </row>
    <row r="13120" spans="1:5" s="7" customFormat="1">
      <c r="A13120" s="7" t="s">
        <v>49</v>
      </c>
      <c r="C13120" s="144" t="s">
        <v>8677</v>
      </c>
      <c r="D13120" s="145">
        <v>0</v>
      </c>
      <c r="E13120" s="147">
        <v>43906</v>
      </c>
    </row>
    <row r="13121" spans="1:5" s="7" customFormat="1">
      <c r="A13121" s="7" t="s">
        <v>49</v>
      </c>
      <c r="C13121" s="144" t="s">
        <v>8364</v>
      </c>
      <c r="D13121" s="145">
        <v>0</v>
      </c>
      <c r="E13121" s="147">
        <v>43906</v>
      </c>
    </row>
    <row r="13122" spans="1:5" s="7" customFormat="1">
      <c r="A13122" s="7" t="s">
        <v>49</v>
      </c>
      <c r="C13122" s="144" t="s">
        <v>1559</v>
      </c>
      <c r="D13122" s="145">
        <v>316</v>
      </c>
      <c r="E13122" s="147">
        <v>43906</v>
      </c>
    </row>
    <row r="13123" spans="1:5" s="7" customFormat="1">
      <c r="A13123" s="7" t="s">
        <v>49</v>
      </c>
      <c r="C13123" s="144" t="s">
        <v>8679</v>
      </c>
      <c r="D13123" s="145">
        <v>1317</v>
      </c>
      <c r="E13123" s="147">
        <v>43906</v>
      </c>
    </row>
    <row r="13124" spans="1:5" s="7" customFormat="1">
      <c r="A13124" s="7" t="s">
        <v>49</v>
      </c>
      <c r="C13124" s="144" t="s">
        <v>8681</v>
      </c>
      <c r="D13124" s="145">
        <v>800</v>
      </c>
      <c r="E13124" s="147">
        <v>43906</v>
      </c>
    </row>
    <row r="13125" spans="1:5" s="7" customFormat="1">
      <c r="A13125" s="7" t="s">
        <v>49</v>
      </c>
      <c r="C13125" s="144" t="s">
        <v>8289</v>
      </c>
      <c r="D13125" s="145">
        <v>60</v>
      </c>
      <c r="E13125" s="147">
        <v>43906</v>
      </c>
    </row>
    <row r="13126" spans="1:5" s="7" customFormat="1">
      <c r="A13126" s="7" t="s">
        <v>49</v>
      </c>
      <c r="C13126" s="144" t="s">
        <v>1562</v>
      </c>
      <c r="D13126" s="145">
        <v>420</v>
      </c>
      <c r="E13126" s="147">
        <v>43906</v>
      </c>
    </row>
    <row r="13127" spans="1:5" s="7" customFormat="1">
      <c r="A13127" s="7" t="s">
        <v>49</v>
      </c>
      <c r="C13127" s="144" t="s">
        <v>9096</v>
      </c>
      <c r="D13127" s="145">
        <v>323</v>
      </c>
      <c r="E13127" s="147">
        <v>43906</v>
      </c>
    </row>
    <row r="13128" spans="1:5" s="7" customFormat="1">
      <c r="A13128" s="7" t="s">
        <v>49</v>
      </c>
      <c r="C13128" s="144" t="s">
        <v>8683</v>
      </c>
      <c r="D13128" s="145">
        <v>72</v>
      </c>
      <c r="E13128" s="147">
        <v>43906</v>
      </c>
    </row>
    <row r="13129" spans="1:5" s="7" customFormat="1">
      <c r="A13129" s="7" t="s">
        <v>49</v>
      </c>
      <c r="C13129" s="144" t="s">
        <v>1565</v>
      </c>
      <c r="D13129" s="145">
        <v>603</v>
      </c>
      <c r="E13129" s="147">
        <v>43906</v>
      </c>
    </row>
    <row r="13130" spans="1:5" s="7" customFormat="1">
      <c r="A13130" s="7" t="s">
        <v>49</v>
      </c>
      <c r="C13130" s="144" t="s">
        <v>1568</v>
      </c>
      <c r="D13130" s="145">
        <v>333</v>
      </c>
      <c r="E13130" s="147">
        <v>43906</v>
      </c>
    </row>
    <row r="13131" spans="1:5" s="7" customFormat="1">
      <c r="A13131" s="7" t="s">
        <v>49</v>
      </c>
      <c r="C13131" s="144" t="s">
        <v>1570</v>
      </c>
      <c r="D13131" s="145">
        <v>120</v>
      </c>
      <c r="E13131" s="147">
        <v>43906</v>
      </c>
    </row>
    <row r="13132" spans="1:5" s="7" customFormat="1">
      <c r="A13132" s="7" t="s">
        <v>49</v>
      </c>
      <c r="C13132" s="144" t="s">
        <v>1573</v>
      </c>
      <c r="D13132" s="145">
        <v>60</v>
      </c>
      <c r="E13132" s="147">
        <v>43906</v>
      </c>
    </row>
    <row r="13133" spans="1:5" s="7" customFormat="1">
      <c r="A13133" s="7" t="s">
        <v>49</v>
      </c>
      <c r="C13133" s="144" t="s">
        <v>1575</v>
      </c>
      <c r="D13133" s="145">
        <v>360</v>
      </c>
      <c r="E13133" s="147">
        <v>43906</v>
      </c>
    </row>
    <row r="13134" spans="1:5" s="7" customFormat="1">
      <c r="A13134" s="7" t="s">
        <v>49</v>
      </c>
      <c r="C13134" s="144" t="s">
        <v>1577</v>
      </c>
      <c r="D13134" s="145">
        <v>418</v>
      </c>
      <c r="E13134" s="147">
        <v>43906</v>
      </c>
    </row>
    <row r="13135" spans="1:5" s="7" customFormat="1">
      <c r="A13135" s="7" t="s">
        <v>49</v>
      </c>
      <c r="C13135" s="144" t="s">
        <v>1579</v>
      </c>
      <c r="D13135" s="145">
        <v>347</v>
      </c>
      <c r="E13135" s="147">
        <v>43906</v>
      </c>
    </row>
    <row r="13136" spans="1:5" s="7" customFormat="1">
      <c r="A13136" s="7" t="s">
        <v>49</v>
      </c>
      <c r="C13136" s="144" t="s">
        <v>1580</v>
      </c>
      <c r="D13136" s="145">
        <v>516</v>
      </c>
      <c r="E13136" s="147">
        <v>43906</v>
      </c>
    </row>
    <row r="13137" spans="1:5" s="7" customFormat="1">
      <c r="A13137" s="7" t="s">
        <v>49</v>
      </c>
      <c r="C13137" s="144" t="s">
        <v>1582</v>
      </c>
      <c r="D13137" s="145">
        <v>718</v>
      </c>
      <c r="E13137" s="147">
        <v>43906</v>
      </c>
    </row>
    <row r="13138" spans="1:5" s="7" customFormat="1">
      <c r="A13138" s="7" t="s">
        <v>49</v>
      </c>
      <c r="C13138" s="144" t="s">
        <v>3402</v>
      </c>
      <c r="D13138" s="145">
        <v>1</v>
      </c>
      <c r="E13138" s="147">
        <v>43906</v>
      </c>
    </row>
    <row r="13139" spans="1:5" s="7" customFormat="1">
      <c r="A13139" s="7" t="s">
        <v>49</v>
      </c>
      <c r="C13139" s="144" t="s">
        <v>5195</v>
      </c>
      <c r="D13139" s="145">
        <v>3329</v>
      </c>
      <c r="E13139" s="147">
        <v>43906</v>
      </c>
    </row>
    <row r="13140" spans="1:5" s="7" customFormat="1">
      <c r="A13140" s="7" t="s">
        <v>49</v>
      </c>
      <c r="C13140" s="144" t="s">
        <v>5291</v>
      </c>
      <c r="D13140" s="145">
        <v>0</v>
      </c>
      <c r="E13140" s="147">
        <v>43906</v>
      </c>
    </row>
    <row r="13141" spans="1:5" s="7" customFormat="1">
      <c r="A13141" s="7" t="s">
        <v>49</v>
      </c>
      <c r="C13141" s="144" t="s">
        <v>5296</v>
      </c>
      <c r="D13141" s="145">
        <v>0</v>
      </c>
      <c r="E13141" s="147">
        <v>43906</v>
      </c>
    </row>
    <row r="13142" spans="1:5" s="7" customFormat="1">
      <c r="A13142" s="7" t="s">
        <v>49</v>
      </c>
      <c r="C13142" s="144" t="s">
        <v>5299</v>
      </c>
      <c r="D13142" s="145">
        <v>0</v>
      </c>
      <c r="E13142" s="147">
        <v>43906</v>
      </c>
    </row>
    <row r="13143" spans="1:5" s="7" customFormat="1">
      <c r="A13143" s="7" t="s">
        <v>49</v>
      </c>
      <c r="C13143" s="144" t="s">
        <v>5302</v>
      </c>
      <c r="D13143" s="145">
        <v>0</v>
      </c>
      <c r="E13143" s="147">
        <v>43906</v>
      </c>
    </row>
    <row r="13144" spans="1:5" s="7" customFormat="1">
      <c r="A13144" s="7" t="s">
        <v>49</v>
      </c>
      <c r="C13144" s="144" t="s">
        <v>5305</v>
      </c>
      <c r="D13144" s="145">
        <v>0</v>
      </c>
      <c r="E13144" s="147">
        <v>43906</v>
      </c>
    </row>
    <row r="13145" spans="1:5" s="7" customFormat="1">
      <c r="A13145" s="7" t="s">
        <v>49</v>
      </c>
      <c r="C13145" s="144" t="s">
        <v>5308</v>
      </c>
      <c r="D13145" s="145">
        <v>0</v>
      </c>
      <c r="E13145" s="147">
        <v>43906</v>
      </c>
    </row>
    <row r="13146" spans="1:5" s="7" customFormat="1">
      <c r="A13146" s="7" t="s">
        <v>49</v>
      </c>
      <c r="C13146" s="144" t="s">
        <v>5311</v>
      </c>
      <c r="D13146" s="145">
        <v>0</v>
      </c>
      <c r="E13146" s="147">
        <v>43906</v>
      </c>
    </row>
    <row r="13147" spans="1:5" s="7" customFormat="1">
      <c r="A13147" s="7" t="s">
        <v>49</v>
      </c>
      <c r="C13147" s="144" t="s">
        <v>3826</v>
      </c>
      <c r="D13147" s="145">
        <v>24</v>
      </c>
      <c r="E13147" s="147">
        <v>43906</v>
      </c>
    </row>
    <row r="13148" spans="1:5" s="7" customFormat="1">
      <c r="A13148" s="7" t="s">
        <v>49</v>
      </c>
      <c r="C13148" s="144" t="s">
        <v>3827</v>
      </c>
      <c r="D13148" s="145">
        <v>3</v>
      </c>
      <c r="E13148" s="147">
        <v>43906</v>
      </c>
    </row>
    <row r="13149" spans="1:5" s="7" customFormat="1">
      <c r="A13149" s="7" t="s">
        <v>49</v>
      </c>
      <c r="C13149" s="144" t="s">
        <v>3828</v>
      </c>
      <c r="D13149" s="145">
        <v>8</v>
      </c>
      <c r="E13149" s="147">
        <v>43906</v>
      </c>
    </row>
    <row r="13150" spans="1:5" s="7" customFormat="1">
      <c r="A13150" s="7" t="s">
        <v>49</v>
      </c>
      <c r="C13150" s="144" t="s">
        <v>8299</v>
      </c>
      <c r="D13150" s="145">
        <v>23</v>
      </c>
      <c r="E13150" s="147">
        <v>43906</v>
      </c>
    </row>
    <row r="13151" spans="1:5" s="7" customFormat="1">
      <c r="A13151" s="7" t="s">
        <v>49</v>
      </c>
      <c r="C13151" s="144" t="s">
        <v>8302</v>
      </c>
      <c r="D13151" s="145">
        <v>6</v>
      </c>
      <c r="E13151" s="147">
        <v>43906</v>
      </c>
    </row>
    <row r="13152" spans="1:5" s="7" customFormat="1">
      <c r="A13152" s="7" t="s">
        <v>49</v>
      </c>
      <c r="C13152" s="144" t="s">
        <v>7650</v>
      </c>
      <c r="D13152" s="145">
        <v>0</v>
      </c>
      <c r="E13152" s="147">
        <v>43906</v>
      </c>
    </row>
    <row r="13153" spans="1:5" s="7" customFormat="1">
      <c r="A13153" s="7" t="s">
        <v>49</v>
      </c>
      <c r="C13153" s="144" t="s">
        <v>7652</v>
      </c>
      <c r="D13153" s="145">
        <v>0</v>
      </c>
      <c r="E13153" s="147">
        <v>43906</v>
      </c>
    </row>
    <row r="13154" spans="1:5" s="7" customFormat="1">
      <c r="A13154" s="7" t="s">
        <v>49</v>
      </c>
      <c r="C13154" s="144" t="s">
        <v>6260</v>
      </c>
      <c r="D13154" s="145">
        <v>0</v>
      </c>
      <c r="E13154" s="147">
        <v>43906</v>
      </c>
    </row>
    <row r="13155" spans="1:5" s="7" customFormat="1">
      <c r="A13155" s="7" t="s">
        <v>49</v>
      </c>
      <c r="C13155" s="144" t="s">
        <v>6263</v>
      </c>
      <c r="D13155" s="145">
        <v>0</v>
      </c>
      <c r="E13155" s="147">
        <v>43906</v>
      </c>
    </row>
    <row r="13156" spans="1:5" s="7" customFormat="1">
      <c r="A13156" s="7" t="s">
        <v>49</v>
      </c>
      <c r="C13156" s="144" t="s">
        <v>6265</v>
      </c>
      <c r="D13156" s="145">
        <v>0</v>
      </c>
      <c r="E13156" s="147">
        <v>43906</v>
      </c>
    </row>
    <row r="13157" spans="1:5" s="7" customFormat="1">
      <c r="A13157" s="7" t="s">
        <v>49</v>
      </c>
      <c r="C13157" s="144" t="s">
        <v>6267</v>
      </c>
      <c r="D13157" s="145">
        <v>0</v>
      </c>
      <c r="E13157" s="147">
        <v>43906</v>
      </c>
    </row>
    <row r="13158" spans="1:5" s="7" customFormat="1">
      <c r="A13158" s="7" t="s">
        <v>49</v>
      </c>
      <c r="C13158" s="144" t="s">
        <v>6269</v>
      </c>
      <c r="D13158" s="145">
        <v>0</v>
      </c>
      <c r="E13158" s="147">
        <v>43906</v>
      </c>
    </row>
    <row r="13159" spans="1:5" s="7" customFormat="1">
      <c r="A13159" s="7" t="s">
        <v>49</v>
      </c>
      <c r="C13159" s="144" t="s">
        <v>6271</v>
      </c>
      <c r="D13159" s="145">
        <v>0</v>
      </c>
      <c r="E13159" s="147">
        <v>43906</v>
      </c>
    </row>
    <row r="13160" spans="1:5" s="7" customFormat="1">
      <c r="A13160" s="7" t="s">
        <v>49</v>
      </c>
      <c r="C13160" s="144" t="s">
        <v>6273</v>
      </c>
      <c r="D13160" s="145">
        <v>0</v>
      </c>
      <c r="E13160" s="147">
        <v>43906</v>
      </c>
    </row>
    <row r="13161" spans="1:5" s="7" customFormat="1">
      <c r="A13161" s="7" t="s">
        <v>49</v>
      </c>
      <c r="C13161" s="144" t="s">
        <v>6275</v>
      </c>
      <c r="D13161" s="145">
        <v>0</v>
      </c>
      <c r="E13161" s="147">
        <v>43906</v>
      </c>
    </row>
    <row r="13162" spans="1:5" s="7" customFormat="1">
      <c r="A13162" s="7" t="s">
        <v>49</v>
      </c>
      <c r="C13162" s="144" t="s">
        <v>6277</v>
      </c>
      <c r="D13162" s="145">
        <v>0</v>
      </c>
      <c r="E13162" s="147">
        <v>43906</v>
      </c>
    </row>
    <row r="13163" spans="1:5" s="7" customFormat="1">
      <c r="A13163" s="7" t="s">
        <v>49</v>
      </c>
      <c r="C13163" s="144" t="s">
        <v>6279</v>
      </c>
      <c r="D13163" s="145">
        <v>0</v>
      </c>
      <c r="E13163" s="147">
        <v>43906</v>
      </c>
    </row>
    <row r="13164" spans="1:5" s="7" customFormat="1">
      <c r="A13164" s="7" t="s">
        <v>49</v>
      </c>
      <c r="C13164" s="144" t="s">
        <v>6281</v>
      </c>
      <c r="D13164" s="145">
        <v>0</v>
      </c>
      <c r="E13164" s="147">
        <v>43906</v>
      </c>
    </row>
    <row r="13165" spans="1:5" s="7" customFormat="1">
      <c r="A13165" s="7" t="s">
        <v>49</v>
      </c>
      <c r="C13165" s="144" t="s">
        <v>6283</v>
      </c>
      <c r="D13165" s="145">
        <v>0</v>
      </c>
      <c r="E13165" s="147">
        <v>43906</v>
      </c>
    </row>
    <row r="13166" spans="1:5" s="7" customFormat="1">
      <c r="A13166" s="7" t="s">
        <v>49</v>
      </c>
      <c r="C13166" s="144" t="s">
        <v>6285</v>
      </c>
      <c r="D13166" s="145">
        <v>0</v>
      </c>
      <c r="E13166" s="147">
        <v>43906</v>
      </c>
    </row>
    <row r="13167" spans="1:5" s="7" customFormat="1">
      <c r="A13167" s="7" t="s">
        <v>49</v>
      </c>
      <c r="C13167" s="144" t="s">
        <v>6287</v>
      </c>
      <c r="D13167" s="145">
        <v>0</v>
      </c>
      <c r="E13167" s="147">
        <v>43906</v>
      </c>
    </row>
    <row r="13168" spans="1:5" s="7" customFormat="1">
      <c r="A13168" s="7" t="s">
        <v>49</v>
      </c>
      <c r="C13168" s="144" t="s">
        <v>6289</v>
      </c>
      <c r="D13168" s="145">
        <v>0</v>
      </c>
      <c r="E13168" s="147">
        <v>43906</v>
      </c>
    </row>
    <row r="13169" spans="1:5" s="7" customFormat="1">
      <c r="A13169" s="7" t="s">
        <v>49</v>
      </c>
      <c r="C13169" s="144" t="s">
        <v>6291</v>
      </c>
      <c r="D13169" s="145">
        <v>0</v>
      </c>
      <c r="E13169" s="147">
        <v>43906</v>
      </c>
    </row>
    <row r="13170" spans="1:5" s="7" customFormat="1">
      <c r="A13170" s="7" t="s">
        <v>49</v>
      </c>
      <c r="C13170" s="144" t="s">
        <v>6293</v>
      </c>
      <c r="D13170" s="145">
        <v>0</v>
      </c>
      <c r="E13170" s="147">
        <v>43906</v>
      </c>
    </row>
    <row r="13171" spans="1:5" s="7" customFormat="1">
      <c r="A13171" s="7" t="s">
        <v>49</v>
      </c>
      <c r="C13171" s="144" t="s">
        <v>7654</v>
      </c>
      <c r="D13171" s="145">
        <v>0</v>
      </c>
      <c r="E13171" s="147">
        <v>43906</v>
      </c>
    </row>
    <row r="13172" spans="1:5" s="7" customFormat="1">
      <c r="A13172" s="7" t="s">
        <v>49</v>
      </c>
      <c r="C13172" s="144" t="s">
        <v>7656</v>
      </c>
      <c r="D13172" s="145">
        <v>0</v>
      </c>
      <c r="E13172" s="147">
        <v>43906</v>
      </c>
    </row>
    <row r="13173" spans="1:5" s="7" customFormat="1">
      <c r="A13173" s="7" t="s">
        <v>49</v>
      </c>
      <c r="C13173" s="144" t="s">
        <v>6295</v>
      </c>
      <c r="D13173" s="145">
        <v>0</v>
      </c>
      <c r="E13173" s="147">
        <v>43906</v>
      </c>
    </row>
    <row r="13174" spans="1:5" s="7" customFormat="1">
      <c r="A13174" s="7" t="s">
        <v>49</v>
      </c>
      <c r="C13174" s="144" t="s">
        <v>6297</v>
      </c>
      <c r="D13174" s="145">
        <v>0</v>
      </c>
      <c r="E13174" s="147">
        <v>43906</v>
      </c>
    </row>
    <row r="13175" spans="1:5" s="7" customFormat="1">
      <c r="A13175" s="7" t="s">
        <v>49</v>
      </c>
      <c r="C13175" s="144" t="s">
        <v>6299</v>
      </c>
      <c r="D13175" s="145">
        <v>0</v>
      </c>
      <c r="E13175" s="147">
        <v>43906</v>
      </c>
    </row>
    <row r="13176" spans="1:5" s="7" customFormat="1">
      <c r="A13176" s="7" t="s">
        <v>49</v>
      </c>
      <c r="C13176" s="144" t="s">
        <v>6301</v>
      </c>
      <c r="D13176" s="145">
        <v>0</v>
      </c>
      <c r="E13176" s="147">
        <v>43906</v>
      </c>
    </row>
    <row r="13177" spans="1:5" s="7" customFormat="1">
      <c r="A13177" s="7" t="s">
        <v>49</v>
      </c>
      <c r="C13177" s="144" t="s">
        <v>6305</v>
      </c>
      <c r="D13177" s="145">
        <v>0</v>
      </c>
      <c r="E13177" s="147">
        <v>43906</v>
      </c>
    </row>
    <row r="13178" spans="1:5" s="7" customFormat="1">
      <c r="A13178" s="7" t="s">
        <v>49</v>
      </c>
      <c r="C13178" s="144" t="s">
        <v>6307</v>
      </c>
      <c r="D13178" s="145">
        <v>0</v>
      </c>
      <c r="E13178" s="147">
        <v>43906</v>
      </c>
    </row>
    <row r="13179" spans="1:5" s="7" customFormat="1">
      <c r="A13179" s="7" t="s">
        <v>49</v>
      </c>
      <c r="C13179" s="144" t="s">
        <v>6308</v>
      </c>
      <c r="D13179" s="145">
        <v>0</v>
      </c>
      <c r="E13179" s="147">
        <v>43906</v>
      </c>
    </row>
    <row r="13180" spans="1:5" s="7" customFormat="1">
      <c r="A13180" s="7" t="s">
        <v>49</v>
      </c>
      <c r="C13180" s="144" t="s">
        <v>6309</v>
      </c>
      <c r="D13180" s="145">
        <v>0</v>
      </c>
      <c r="E13180" s="147">
        <v>43906</v>
      </c>
    </row>
    <row r="13181" spans="1:5" s="7" customFormat="1">
      <c r="A13181" s="7" t="s">
        <v>49</v>
      </c>
      <c r="C13181" s="144" t="s">
        <v>6311</v>
      </c>
      <c r="D13181" s="145">
        <v>0</v>
      </c>
      <c r="E13181" s="147">
        <v>43906</v>
      </c>
    </row>
    <row r="13182" spans="1:5" s="7" customFormat="1">
      <c r="A13182" s="7" t="s">
        <v>49</v>
      </c>
      <c r="C13182" s="144" t="s">
        <v>6313</v>
      </c>
      <c r="D13182" s="145">
        <v>0</v>
      </c>
      <c r="E13182" s="147">
        <v>43906</v>
      </c>
    </row>
    <row r="13183" spans="1:5" s="7" customFormat="1">
      <c r="A13183" s="7" t="s">
        <v>49</v>
      </c>
      <c r="C13183" s="144" t="s">
        <v>6315</v>
      </c>
      <c r="D13183" s="145">
        <v>0</v>
      </c>
      <c r="E13183" s="147">
        <v>43906</v>
      </c>
    </row>
    <row r="13184" spans="1:5" s="7" customFormat="1">
      <c r="A13184" s="7" t="s">
        <v>49</v>
      </c>
      <c r="C13184" s="144" t="s">
        <v>6317</v>
      </c>
      <c r="D13184" s="145">
        <v>0</v>
      </c>
      <c r="E13184" s="147">
        <v>43906</v>
      </c>
    </row>
    <row r="13185" spans="1:5" s="7" customFormat="1">
      <c r="A13185" s="7" t="s">
        <v>49</v>
      </c>
      <c r="C13185" s="144" t="s">
        <v>6319</v>
      </c>
      <c r="D13185" s="145">
        <v>0</v>
      </c>
      <c r="E13185" s="147">
        <v>43906</v>
      </c>
    </row>
    <row r="13186" spans="1:5" s="7" customFormat="1">
      <c r="A13186" s="7" t="s">
        <v>49</v>
      </c>
      <c r="C13186" s="144" t="s">
        <v>6321</v>
      </c>
      <c r="D13186" s="145">
        <v>0</v>
      </c>
      <c r="E13186" s="147">
        <v>43906</v>
      </c>
    </row>
    <row r="13187" spans="1:5" s="7" customFormat="1">
      <c r="A13187" s="7" t="s">
        <v>49</v>
      </c>
      <c r="C13187" s="144" t="s">
        <v>6323</v>
      </c>
      <c r="D13187" s="145">
        <v>0</v>
      </c>
      <c r="E13187" s="147">
        <v>43906</v>
      </c>
    </row>
    <row r="13188" spans="1:5" s="7" customFormat="1">
      <c r="A13188" s="7" t="s">
        <v>49</v>
      </c>
      <c r="C13188" s="144" t="s">
        <v>6325</v>
      </c>
      <c r="D13188" s="145">
        <v>0</v>
      </c>
      <c r="E13188" s="147">
        <v>43906</v>
      </c>
    </row>
    <row r="13189" spans="1:5" s="7" customFormat="1">
      <c r="A13189" s="7" t="s">
        <v>49</v>
      </c>
      <c r="C13189" s="144" t="s">
        <v>6327</v>
      </c>
      <c r="D13189" s="145">
        <v>0</v>
      </c>
      <c r="E13189" s="147">
        <v>43906</v>
      </c>
    </row>
    <row r="13190" spans="1:5" s="7" customFormat="1">
      <c r="A13190" s="7" t="s">
        <v>49</v>
      </c>
      <c r="C13190" s="144" t="s">
        <v>6329</v>
      </c>
      <c r="D13190" s="145">
        <v>0</v>
      </c>
      <c r="E13190" s="147">
        <v>43906</v>
      </c>
    </row>
    <row r="13191" spans="1:5" s="7" customFormat="1">
      <c r="A13191" s="7" t="s">
        <v>49</v>
      </c>
      <c r="C13191" s="144" t="s">
        <v>6331</v>
      </c>
      <c r="D13191" s="145">
        <v>0</v>
      </c>
      <c r="E13191" s="147">
        <v>43906</v>
      </c>
    </row>
    <row r="13192" spans="1:5" s="7" customFormat="1">
      <c r="A13192" s="7" t="s">
        <v>49</v>
      </c>
      <c r="C13192" s="144" t="s">
        <v>6333</v>
      </c>
      <c r="D13192" s="145">
        <v>0</v>
      </c>
      <c r="E13192" s="147">
        <v>43906</v>
      </c>
    </row>
    <row r="13193" spans="1:5" s="7" customFormat="1">
      <c r="A13193" s="7" t="s">
        <v>49</v>
      </c>
      <c r="C13193" s="144" t="s">
        <v>6335</v>
      </c>
      <c r="D13193" s="145">
        <v>0</v>
      </c>
      <c r="E13193" s="147">
        <v>43906</v>
      </c>
    </row>
    <row r="13194" spans="1:5" s="7" customFormat="1">
      <c r="A13194" s="7" t="s">
        <v>49</v>
      </c>
      <c r="C13194" s="144" t="s">
        <v>6337</v>
      </c>
      <c r="D13194" s="145">
        <v>0</v>
      </c>
      <c r="E13194" s="147">
        <v>43906</v>
      </c>
    </row>
    <row r="13195" spans="1:5" s="7" customFormat="1">
      <c r="A13195" s="7" t="s">
        <v>49</v>
      </c>
      <c r="C13195" s="144" t="s">
        <v>6339</v>
      </c>
      <c r="D13195" s="145">
        <v>0</v>
      </c>
      <c r="E13195" s="147">
        <v>43906</v>
      </c>
    </row>
    <row r="13196" spans="1:5" s="7" customFormat="1">
      <c r="A13196" s="7" t="s">
        <v>49</v>
      </c>
      <c r="C13196" s="144" t="s">
        <v>6341</v>
      </c>
      <c r="D13196" s="145">
        <v>0</v>
      </c>
      <c r="E13196" s="147">
        <v>43906</v>
      </c>
    </row>
    <row r="13197" spans="1:5" s="7" customFormat="1">
      <c r="A13197" s="7" t="s">
        <v>49</v>
      </c>
      <c r="C13197" s="144" t="s">
        <v>6343</v>
      </c>
      <c r="D13197" s="145">
        <v>0</v>
      </c>
      <c r="E13197" s="147">
        <v>43906</v>
      </c>
    </row>
    <row r="13198" spans="1:5" s="7" customFormat="1">
      <c r="A13198" s="7" t="s">
        <v>49</v>
      </c>
      <c r="C13198" s="144" t="s">
        <v>6345</v>
      </c>
      <c r="D13198" s="145">
        <v>0</v>
      </c>
      <c r="E13198" s="147">
        <v>43906</v>
      </c>
    </row>
    <row r="13199" spans="1:5" s="7" customFormat="1">
      <c r="A13199" s="7" t="s">
        <v>49</v>
      </c>
      <c r="C13199" s="144" t="s">
        <v>6347</v>
      </c>
      <c r="D13199" s="145">
        <v>0</v>
      </c>
      <c r="E13199" s="147">
        <v>43906</v>
      </c>
    </row>
    <row r="13200" spans="1:5" s="7" customFormat="1">
      <c r="A13200" s="7" t="s">
        <v>49</v>
      </c>
      <c r="C13200" s="144" t="s">
        <v>6349</v>
      </c>
      <c r="D13200" s="145">
        <v>0</v>
      </c>
      <c r="E13200" s="147">
        <v>43906</v>
      </c>
    </row>
    <row r="13201" spans="1:5" s="7" customFormat="1">
      <c r="A13201" s="7" t="s">
        <v>49</v>
      </c>
      <c r="C13201" s="144" t="s">
        <v>6351</v>
      </c>
      <c r="D13201" s="145">
        <v>0</v>
      </c>
      <c r="E13201" s="147">
        <v>43906</v>
      </c>
    </row>
    <row r="13202" spans="1:5" s="7" customFormat="1">
      <c r="A13202" s="7" t="s">
        <v>49</v>
      </c>
      <c r="C13202" s="144" t="s">
        <v>6353</v>
      </c>
      <c r="D13202" s="145">
        <v>0</v>
      </c>
      <c r="E13202" s="147">
        <v>43906</v>
      </c>
    </row>
    <row r="13203" spans="1:5" s="7" customFormat="1">
      <c r="A13203" s="7" t="s">
        <v>49</v>
      </c>
      <c r="C13203" s="144" t="s">
        <v>6357</v>
      </c>
      <c r="D13203" s="145">
        <v>0</v>
      </c>
      <c r="E13203" s="147">
        <v>43906</v>
      </c>
    </row>
    <row r="13204" spans="1:5" s="7" customFormat="1">
      <c r="A13204" s="7" t="s">
        <v>49</v>
      </c>
      <c r="C13204" s="144" t="s">
        <v>6359</v>
      </c>
      <c r="D13204" s="145">
        <v>0</v>
      </c>
      <c r="E13204" s="147">
        <v>43906</v>
      </c>
    </row>
    <row r="13205" spans="1:5" s="7" customFormat="1">
      <c r="A13205" s="7" t="s">
        <v>49</v>
      </c>
      <c r="C13205" s="144" t="s">
        <v>6361</v>
      </c>
      <c r="D13205" s="145">
        <v>0</v>
      </c>
      <c r="E13205" s="147">
        <v>43906</v>
      </c>
    </row>
    <row r="13206" spans="1:5" s="7" customFormat="1">
      <c r="A13206" s="7" t="s">
        <v>49</v>
      </c>
      <c r="C13206" s="144" t="s">
        <v>6369</v>
      </c>
      <c r="D13206" s="145">
        <v>0</v>
      </c>
      <c r="E13206" s="147">
        <v>43906</v>
      </c>
    </row>
    <row r="13207" spans="1:5" s="7" customFormat="1">
      <c r="A13207" s="7" t="s">
        <v>49</v>
      </c>
      <c r="C13207" s="144" t="s">
        <v>6371</v>
      </c>
      <c r="D13207" s="145">
        <v>0</v>
      </c>
      <c r="E13207" s="147">
        <v>43906</v>
      </c>
    </row>
    <row r="13208" spans="1:5" s="7" customFormat="1">
      <c r="A13208" s="7" t="s">
        <v>49</v>
      </c>
      <c r="C13208" s="144" t="s">
        <v>6373</v>
      </c>
      <c r="D13208" s="145">
        <v>0</v>
      </c>
      <c r="E13208" s="147">
        <v>43906</v>
      </c>
    </row>
    <row r="13209" spans="1:5" s="7" customFormat="1">
      <c r="A13209" s="7" t="s">
        <v>49</v>
      </c>
      <c r="C13209" s="144" t="s">
        <v>6375</v>
      </c>
      <c r="D13209" s="145">
        <v>0</v>
      </c>
      <c r="E13209" s="147">
        <v>43906</v>
      </c>
    </row>
    <row r="13210" spans="1:5" s="7" customFormat="1">
      <c r="A13210" s="7" t="s">
        <v>49</v>
      </c>
      <c r="C13210" s="144" t="s">
        <v>6381</v>
      </c>
      <c r="D13210" s="145">
        <v>0</v>
      </c>
      <c r="E13210" s="147">
        <v>43906</v>
      </c>
    </row>
    <row r="13211" spans="1:5" s="7" customFormat="1">
      <c r="A13211" s="7" t="s">
        <v>49</v>
      </c>
      <c r="C13211" s="144" t="s">
        <v>6383</v>
      </c>
      <c r="D13211" s="145">
        <v>0</v>
      </c>
      <c r="E13211" s="147">
        <v>43906</v>
      </c>
    </row>
    <row r="13212" spans="1:5" s="7" customFormat="1">
      <c r="A13212" s="7" t="s">
        <v>49</v>
      </c>
      <c r="C13212" s="144" t="s">
        <v>6385</v>
      </c>
      <c r="D13212" s="145">
        <v>0</v>
      </c>
      <c r="E13212" s="147">
        <v>43906</v>
      </c>
    </row>
    <row r="13213" spans="1:5" s="7" customFormat="1">
      <c r="A13213" s="7" t="s">
        <v>49</v>
      </c>
      <c r="C13213" s="144" t="s">
        <v>6389</v>
      </c>
      <c r="D13213" s="145">
        <v>0</v>
      </c>
      <c r="E13213" s="147">
        <v>43906</v>
      </c>
    </row>
    <row r="13214" spans="1:5" s="7" customFormat="1">
      <c r="A13214" s="7" t="s">
        <v>49</v>
      </c>
      <c r="C13214" s="144" t="s">
        <v>6391</v>
      </c>
      <c r="D13214" s="145">
        <v>0</v>
      </c>
      <c r="E13214" s="147">
        <v>43906</v>
      </c>
    </row>
    <row r="13215" spans="1:5" s="7" customFormat="1">
      <c r="A13215" s="7" t="s">
        <v>49</v>
      </c>
      <c r="C13215" s="144" t="s">
        <v>6393</v>
      </c>
      <c r="D13215" s="145">
        <v>0</v>
      </c>
      <c r="E13215" s="147">
        <v>43906</v>
      </c>
    </row>
    <row r="13216" spans="1:5" s="7" customFormat="1">
      <c r="A13216" s="7" t="s">
        <v>49</v>
      </c>
      <c r="C13216" s="144" t="s">
        <v>6395</v>
      </c>
      <c r="D13216" s="145">
        <v>0</v>
      </c>
      <c r="E13216" s="147">
        <v>43906</v>
      </c>
    </row>
    <row r="13217" spans="1:5" s="7" customFormat="1">
      <c r="A13217" s="7" t="s">
        <v>49</v>
      </c>
      <c r="C13217" s="144" t="s">
        <v>6397</v>
      </c>
      <c r="D13217" s="145">
        <v>0</v>
      </c>
      <c r="E13217" s="147">
        <v>43906</v>
      </c>
    </row>
    <row r="13218" spans="1:5" s="7" customFormat="1">
      <c r="A13218" s="7" t="s">
        <v>49</v>
      </c>
      <c r="C13218" s="144" t="s">
        <v>6399</v>
      </c>
      <c r="D13218" s="145">
        <v>0</v>
      </c>
      <c r="E13218" s="147">
        <v>43906</v>
      </c>
    </row>
    <row r="13219" spans="1:5" s="7" customFormat="1">
      <c r="A13219" s="7" t="s">
        <v>49</v>
      </c>
      <c r="C13219" s="144" t="s">
        <v>6401</v>
      </c>
      <c r="D13219" s="145">
        <v>0</v>
      </c>
      <c r="E13219" s="147">
        <v>43906</v>
      </c>
    </row>
    <row r="13220" spans="1:5" s="7" customFormat="1">
      <c r="A13220" s="7" t="s">
        <v>49</v>
      </c>
      <c r="C13220" s="144" t="s">
        <v>6185</v>
      </c>
      <c r="D13220" s="145">
        <v>0</v>
      </c>
      <c r="E13220" s="147">
        <v>43906</v>
      </c>
    </row>
    <row r="13221" spans="1:5" s="7" customFormat="1">
      <c r="A13221" s="7" t="s">
        <v>49</v>
      </c>
      <c r="C13221" s="144" t="s">
        <v>6402</v>
      </c>
      <c r="D13221" s="145">
        <v>0</v>
      </c>
      <c r="E13221" s="147">
        <v>43906</v>
      </c>
    </row>
    <row r="13222" spans="1:5" s="7" customFormat="1">
      <c r="A13222" s="7" t="s">
        <v>49</v>
      </c>
      <c r="C13222" s="144" t="s">
        <v>6404</v>
      </c>
      <c r="D13222" s="145">
        <v>0</v>
      </c>
      <c r="E13222" s="147">
        <v>43906</v>
      </c>
    </row>
    <row r="13223" spans="1:5" s="7" customFormat="1">
      <c r="A13223" s="7" t="s">
        <v>49</v>
      </c>
      <c r="C13223" s="144" t="s">
        <v>6406</v>
      </c>
      <c r="D13223" s="145">
        <v>0</v>
      </c>
      <c r="E13223" s="147">
        <v>43906</v>
      </c>
    </row>
    <row r="13224" spans="1:5" s="7" customFormat="1">
      <c r="A13224" s="7" t="s">
        <v>49</v>
      </c>
      <c r="C13224" s="144" t="s">
        <v>6408</v>
      </c>
      <c r="D13224" s="145">
        <v>0</v>
      </c>
      <c r="E13224" s="147">
        <v>43906</v>
      </c>
    </row>
    <row r="13225" spans="1:5" s="7" customFormat="1">
      <c r="A13225" s="7" t="s">
        <v>49</v>
      </c>
      <c r="C13225" s="144" t="s">
        <v>6410</v>
      </c>
      <c r="D13225" s="145">
        <v>0</v>
      </c>
      <c r="E13225" s="147">
        <v>43906</v>
      </c>
    </row>
    <row r="13226" spans="1:5" s="7" customFormat="1">
      <c r="A13226" s="7" t="s">
        <v>49</v>
      </c>
      <c r="C13226" s="144" t="s">
        <v>6412</v>
      </c>
      <c r="D13226" s="145">
        <v>0</v>
      </c>
      <c r="E13226" s="147">
        <v>43906</v>
      </c>
    </row>
    <row r="13227" spans="1:5" s="7" customFormat="1">
      <c r="A13227" s="7" t="s">
        <v>49</v>
      </c>
      <c r="C13227" s="144" t="s">
        <v>6414</v>
      </c>
      <c r="D13227" s="145">
        <v>0</v>
      </c>
      <c r="E13227" s="147">
        <v>43906</v>
      </c>
    </row>
    <row r="13228" spans="1:5" s="7" customFormat="1">
      <c r="A13228" s="7" t="s">
        <v>49</v>
      </c>
      <c r="C13228" s="144" t="s">
        <v>6416</v>
      </c>
      <c r="D13228" s="145">
        <v>0</v>
      </c>
      <c r="E13228" s="147">
        <v>43906</v>
      </c>
    </row>
    <row r="13229" spans="1:5" s="7" customFormat="1">
      <c r="A13229" s="7" t="s">
        <v>49</v>
      </c>
      <c r="C13229" s="144" t="s">
        <v>6418</v>
      </c>
      <c r="D13229" s="145">
        <v>0</v>
      </c>
      <c r="E13229" s="147">
        <v>43906</v>
      </c>
    </row>
    <row r="13230" spans="1:5" s="7" customFormat="1">
      <c r="A13230" s="7" t="s">
        <v>49</v>
      </c>
      <c r="C13230" s="144" t="s">
        <v>6419</v>
      </c>
      <c r="D13230" s="145">
        <v>0</v>
      </c>
      <c r="E13230" s="147">
        <v>43906</v>
      </c>
    </row>
    <row r="13231" spans="1:5" s="7" customFormat="1">
      <c r="A13231" s="7" t="s">
        <v>49</v>
      </c>
      <c r="C13231" s="144" t="s">
        <v>6421</v>
      </c>
      <c r="D13231" s="145">
        <v>0</v>
      </c>
      <c r="E13231" s="147">
        <v>43906</v>
      </c>
    </row>
    <row r="13232" spans="1:5" s="7" customFormat="1">
      <c r="A13232" s="7" t="s">
        <v>49</v>
      </c>
      <c r="C13232" s="144" t="s">
        <v>6423</v>
      </c>
      <c r="D13232" s="145">
        <v>0</v>
      </c>
      <c r="E13232" s="147">
        <v>43906</v>
      </c>
    </row>
    <row r="13233" spans="1:5" s="7" customFormat="1">
      <c r="A13233" s="7" t="s">
        <v>49</v>
      </c>
      <c r="C13233" s="144" t="s">
        <v>6425</v>
      </c>
      <c r="D13233" s="145">
        <v>0</v>
      </c>
      <c r="E13233" s="147">
        <v>43906</v>
      </c>
    </row>
    <row r="13234" spans="1:5" s="7" customFormat="1">
      <c r="A13234" s="7" t="s">
        <v>49</v>
      </c>
      <c r="C13234" s="144" t="s">
        <v>6427</v>
      </c>
      <c r="D13234" s="145">
        <v>0</v>
      </c>
      <c r="E13234" s="147">
        <v>43906</v>
      </c>
    </row>
    <row r="13235" spans="1:5" s="7" customFormat="1">
      <c r="A13235" s="7" t="s">
        <v>49</v>
      </c>
      <c r="C13235" s="144" t="s">
        <v>6429</v>
      </c>
      <c r="D13235" s="145">
        <v>0</v>
      </c>
      <c r="E13235" s="147">
        <v>43906</v>
      </c>
    </row>
    <row r="13236" spans="1:5" s="7" customFormat="1">
      <c r="A13236" s="7" t="s">
        <v>49</v>
      </c>
      <c r="C13236" s="144" t="s">
        <v>6431</v>
      </c>
      <c r="D13236" s="145">
        <v>0</v>
      </c>
      <c r="E13236" s="147">
        <v>43906</v>
      </c>
    </row>
    <row r="13237" spans="1:5" s="7" customFormat="1">
      <c r="A13237" s="7" t="s">
        <v>49</v>
      </c>
      <c r="C13237" s="144" t="s">
        <v>6440</v>
      </c>
      <c r="D13237" s="145">
        <v>0</v>
      </c>
      <c r="E13237" s="147">
        <v>43906</v>
      </c>
    </row>
    <row r="13238" spans="1:5" s="7" customFormat="1">
      <c r="A13238" s="7" t="s">
        <v>49</v>
      </c>
      <c r="C13238" s="144" t="s">
        <v>6444</v>
      </c>
      <c r="D13238" s="145">
        <v>0</v>
      </c>
      <c r="E13238" s="147">
        <v>43906</v>
      </c>
    </row>
    <row r="13239" spans="1:5" s="7" customFormat="1">
      <c r="A13239" s="7" t="s">
        <v>49</v>
      </c>
      <c r="C13239" s="144" t="s">
        <v>6446</v>
      </c>
      <c r="D13239" s="145">
        <v>0</v>
      </c>
      <c r="E13239" s="147">
        <v>43906</v>
      </c>
    </row>
    <row r="13240" spans="1:5" s="7" customFormat="1">
      <c r="A13240" s="7" t="s">
        <v>49</v>
      </c>
      <c r="C13240" s="144" t="s">
        <v>6448</v>
      </c>
      <c r="D13240" s="145">
        <v>0</v>
      </c>
      <c r="E13240" s="147">
        <v>43906</v>
      </c>
    </row>
    <row r="13241" spans="1:5" s="7" customFormat="1">
      <c r="A13241" s="7" t="s">
        <v>49</v>
      </c>
      <c r="C13241" s="144" t="s">
        <v>6450</v>
      </c>
      <c r="D13241" s="145">
        <v>0</v>
      </c>
      <c r="E13241" s="147">
        <v>43906</v>
      </c>
    </row>
    <row r="13242" spans="1:5" s="7" customFormat="1">
      <c r="A13242" s="7" t="s">
        <v>49</v>
      </c>
      <c r="C13242" s="144" t="s">
        <v>6452</v>
      </c>
      <c r="D13242" s="145">
        <v>0</v>
      </c>
      <c r="E13242" s="147">
        <v>43906</v>
      </c>
    </row>
    <row r="13243" spans="1:5" s="7" customFormat="1">
      <c r="A13243" s="7" t="s">
        <v>49</v>
      </c>
      <c r="C13243" s="144" t="s">
        <v>6454</v>
      </c>
      <c r="D13243" s="145">
        <v>0</v>
      </c>
      <c r="E13243" s="147">
        <v>43906</v>
      </c>
    </row>
    <row r="13244" spans="1:5" s="7" customFormat="1">
      <c r="A13244" s="7" t="s">
        <v>49</v>
      </c>
      <c r="C13244" s="144" t="s">
        <v>6458</v>
      </c>
      <c r="D13244" s="145">
        <v>0</v>
      </c>
      <c r="E13244" s="147">
        <v>43906</v>
      </c>
    </row>
    <row r="13245" spans="1:5" s="7" customFormat="1">
      <c r="A13245" s="7" t="s">
        <v>49</v>
      </c>
      <c r="C13245" s="144" t="s">
        <v>6459</v>
      </c>
      <c r="D13245" s="145">
        <v>0</v>
      </c>
      <c r="E13245" s="147">
        <v>43906</v>
      </c>
    </row>
    <row r="13246" spans="1:5" s="7" customFormat="1">
      <c r="A13246" s="7" t="s">
        <v>49</v>
      </c>
      <c r="C13246" s="144" t="s">
        <v>6461</v>
      </c>
      <c r="D13246" s="145">
        <v>0</v>
      </c>
      <c r="E13246" s="147">
        <v>43906</v>
      </c>
    </row>
    <row r="13247" spans="1:5" s="7" customFormat="1">
      <c r="A13247" s="7" t="s">
        <v>49</v>
      </c>
      <c r="C13247" s="144" t="s">
        <v>6463</v>
      </c>
      <c r="D13247" s="145">
        <v>0</v>
      </c>
      <c r="E13247" s="147">
        <v>43906</v>
      </c>
    </row>
    <row r="13248" spans="1:5" s="7" customFormat="1">
      <c r="A13248" s="7" t="s">
        <v>49</v>
      </c>
      <c r="C13248" s="144" t="s">
        <v>6465</v>
      </c>
      <c r="D13248" s="145">
        <v>0</v>
      </c>
      <c r="E13248" s="147">
        <v>43906</v>
      </c>
    </row>
    <row r="13249" spans="1:5" s="7" customFormat="1">
      <c r="A13249" s="7" t="s">
        <v>49</v>
      </c>
      <c r="C13249" s="144" t="s">
        <v>6467</v>
      </c>
      <c r="D13249" s="145">
        <v>0</v>
      </c>
      <c r="E13249" s="147">
        <v>43906</v>
      </c>
    </row>
    <row r="13250" spans="1:5" s="7" customFormat="1">
      <c r="A13250" s="7" t="s">
        <v>49</v>
      </c>
      <c r="C13250" s="144" t="s">
        <v>6187</v>
      </c>
      <c r="D13250" s="145">
        <v>0</v>
      </c>
      <c r="E13250" s="147">
        <v>43906</v>
      </c>
    </row>
    <row r="13251" spans="1:5" s="7" customFormat="1">
      <c r="A13251" s="7" t="s">
        <v>49</v>
      </c>
      <c r="C13251" s="144" t="s">
        <v>6189</v>
      </c>
      <c r="D13251" s="145">
        <v>0</v>
      </c>
      <c r="E13251" s="147">
        <v>43906</v>
      </c>
    </row>
    <row r="13252" spans="1:5" s="7" customFormat="1">
      <c r="A13252" s="7" t="s">
        <v>49</v>
      </c>
      <c r="C13252" s="144" t="s">
        <v>6191</v>
      </c>
      <c r="D13252" s="145">
        <v>0</v>
      </c>
      <c r="E13252" s="147">
        <v>43906</v>
      </c>
    </row>
    <row r="13253" spans="1:5" s="7" customFormat="1">
      <c r="A13253" s="7" t="s">
        <v>49</v>
      </c>
      <c r="C13253" s="144" t="s">
        <v>6469</v>
      </c>
      <c r="D13253" s="145">
        <v>0</v>
      </c>
      <c r="E13253" s="147">
        <v>43906</v>
      </c>
    </row>
    <row r="13254" spans="1:5" s="7" customFormat="1">
      <c r="A13254" s="7" t="s">
        <v>49</v>
      </c>
      <c r="C13254" s="144" t="s">
        <v>6471</v>
      </c>
      <c r="D13254" s="145">
        <v>0</v>
      </c>
      <c r="E13254" s="147">
        <v>43906</v>
      </c>
    </row>
    <row r="13255" spans="1:5" s="7" customFormat="1">
      <c r="A13255" s="7" t="s">
        <v>49</v>
      </c>
      <c r="C13255" s="144" t="s">
        <v>6473</v>
      </c>
      <c r="D13255" s="145">
        <v>0</v>
      </c>
      <c r="E13255" s="147">
        <v>43906</v>
      </c>
    </row>
    <row r="13256" spans="1:5" s="7" customFormat="1">
      <c r="A13256" s="7" t="s">
        <v>49</v>
      </c>
      <c r="C13256" s="144" t="s">
        <v>7658</v>
      </c>
      <c r="D13256" s="145">
        <v>0</v>
      </c>
      <c r="E13256" s="147">
        <v>43906</v>
      </c>
    </row>
    <row r="13257" spans="1:5" s="7" customFormat="1">
      <c r="A13257" s="7" t="s">
        <v>49</v>
      </c>
      <c r="C13257" s="144" t="s">
        <v>7660</v>
      </c>
      <c r="D13257" s="145">
        <v>0</v>
      </c>
      <c r="E13257" s="147">
        <v>43906</v>
      </c>
    </row>
    <row r="13258" spans="1:5" s="7" customFormat="1">
      <c r="A13258" s="7" t="s">
        <v>49</v>
      </c>
      <c r="C13258" s="144" t="s">
        <v>7662</v>
      </c>
      <c r="D13258" s="145">
        <v>0</v>
      </c>
      <c r="E13258" s="147">
        <v>43906</v>
      </c>
    </row>
    <row r="13259" spans="1:5" s="7" customFormat="1">
      <c r="A13259" s="7" t="s">
        <v>49</v>
      </c>
      <c r="C13259" s="144" t="s">
        <v>6475</v>
      </c>
      <c r="D13259" s="145">
        <v>0</v>
      </c>
      <c r="E13259" s="147">
        <v>43906</v>
      </c>
    </row>
    <row r="13260" spans="1:5" s="7" customFormat="1">
      <c r="A13260" s="7" t="s">
        <v>49</v>
      </c>
      <c r="C13260" s="144" t="s">
        <v>6477</v>
      </c>
      <c r="D13260" s="145">
        <v>0</v>
      </c>
      <c r="E13260" s="147">
        <v>43906</v>
      </c>
    </row>
    <row r="13261" spans="1:5" s="7" customFormat="1">
      <c r="A13261" s="7" t="s">
        <v>49</v>
      </c>
      <c r="C13261" s="144" t="s">
        <v>6479</v>
      </c>
      <c r="D13261" s="145">
        <v>0</v>
      </c>
      <c r="E13261" s="147">
        <v>43906</v>
      </c>
    </row>
    <row r="13262" spans="1:5" s="7" customFormat="1">
      <c r="A13262" s="7" t="s">
        <v>49</v>
      </c>
      <c r="C13262" s="144" t="s">
        <v>7664</v>
      </c>
      <c r="D13262" s="145">
        <v>0</v>
      </c>
      <c r="E13262" s="147">
        <v>43906</v>
      </c>
    </row>
    <row r="13263" spans="1:5" s="7" customFormat="1">
      <c r="A13263" s="7" t="s">
        <v>49</v>
      </c>
      <c r="C13263" s="144" t="s">
        <v>7666</v>
      </c>
      <c r="D13263" s="145">
        <v>0</v>
      </c>
      <c r="E13263" s="147">
        <v>43906</v>
      </c>
    </row>
    <row r="13264" spans="1:5" s="7" customFormat="1">
      <c r="A13264" s="7" t="s">
        <v>49</v>
      </c>
      <c r="C13264" s="144" t="s">
        <v>7668</v>
      </c>
      <c r="D13264" s="145">
        <v>0</v>
      </c>
      <c r="E13264" s="147">
        <v>43906</v>
      </c>
    </row>
    <row r="13265" spans="1:5" s="7" customFormat="1">
      <c r="A13265" s="7" t="s">
        <v>49</v>
      </c>
      <c r="C13265" s="144" t="s">
        <v>6485</v>
      </c>
      <c r="D13265" s="145">
        <v>0</v>
      </c>
      <c r="E13265" s="147">
        <v>43906</v>
      </c>
    </row>
    <row r="13266" spans="1:5" s="7" customFormat="1">
      <c r="A13266" s="7" t="s">
        <v>49</v>
      </c>
      <c r="C13266" s="144" t="s">
        <v>6487</v>
      </c>
      <c r="D13266" s="145">
        <v>0</v>
      </c>
      <c r="E13266" s="147">
        <v>43906</v>
      </c>
    </row>
    <row r="13267" spans="1:5" s="7" customFormat="1">
      <c r="A13267" s="7" t="s">
        <v>49</v>
      </c>
      <c r="C13267" s="144" t="s">
        <v>6489</v>
      </c>
      <c r="D13267" s="145">
        <v>0</v>
      </c>
      <c r="E13267" s="147">
        <v>43906</v>
      </c>
    </row>
    <row r="13268" spans="1:5" s="7" customFormat="1">
      <c r="A13268" s="7" t="s">
        <v>49</v>
      </c>
      <c r="C13268" s="144" t="s">
        <v>6491</v>
      </c>
      <c r="D13268" s="145">
        <v>0</v>
      </c>
      <c r="E13268" s="147">
        <v>43906</v>
      </c>
    </row>
    <row r="13269" spans="1:5" s="7" customFormat="1">
      <c r="A13269" s="7" t="s">
        <v>49</v>
      </c>
      <c r="C13269" s="144" t="s">
        <v>6493</v>
      </c>
      <c r="D13269" s="145">
        <v>0</v>
      </c>
      <c r="E13269" s="147">
        <v>43906</v>
      </c>
    </row>
    <row r="13270" spans="1:5" s="7" customFormat="1">
      <c r="A13270" s="7" t="s">
        <v>49</v>
      </c>
      <c r="C13270" s="144" t="s">
        <v>6193</v>
      </c>
      <c r="D13270" s="145">
        <v>0</v>
      </c>
      <c r="E13270" s="147">
        <v>43906</v>
      </c>
    </row>
    <row r="13271" spans="1:5" s="7" customFormat="1">
      <c r="A13271" s="7" t="s">
        <v>49</v>
      </c>
      <c r="C13271" s="144" t="s">
        <v>6195</v>
      </c>
      <c r="D13271" s="145">
        <v>0</v>
      </c>
      <c r="E13271" s="147">
        <v>43906</v>
      </c>
    </row>
    <row r="13272" spans="1:5" s="7" customFormat="1">
      <c r="A13272" s="7" t="s">
        <v>49</v>
      </c>
      <c r="C13272" s="144" t="s">
        <v>6495</v>
      </c>
      <c r="D13272" s="145">
        <v>0</v>
      </c>
      <c r="E13272" s="147">
        <v>43906</v>
      </c>
    </row>
    <row r="13273" spans="1:5" s="7" customFormat="1">
      <c r="A13273" s="7" t="s">
        <v>49</v>
      </c>
      <c r="C13273" s="144" t="s">
        <v>6497</v>
      </c>
      <c r="D13273" s="145">
        <v>0</v>
      </c>
      <c r="E13273" s="147">
        <v>43906</v>
      </c>
    </row>
    <row r="13274" spans="1:5" s="7" customFormat="1">
      <c r="A13274" s="7" t="s">
        <v>49</v>
      </c>
      <c r="C13274" s="144" t="s">
        <v>6499</v>
      </c>
      <c r="D13274" s="145">
        <v>0</v>
      </c>
      <c r="E13274" s="147">
        <v>43906</v>
      </c>
    </row>
    <row r="13275" spans="1:5" s="7" customFormat="1">
      <c r="A13275" s="7" t="s">
        <v>49</v>
      </c>
      <c r="C13275" s="144" t="s">
        <v>6501</v>
      </c>
      <c r="D13275" s="145">
        <v>0</v>
      </c>
      <c r="E13275" s="147">
        <v>43906</v>
      </c>
    </row>
    <row r="13276" spans="1:5" s="7" customFormat="1">
      <c r="A13276" s="7" t="s">
        <v>49</v>
      </c>
      <c r="C13276" s="144" t="s">
        <v>6503</v>
      </c>
      <c r="D13276" s="145">
        <v>0</v>
      </c>
      <c r="E13276" s="147">
        <v>43906</v>
      </c>
    </row>
    <row r="13277" spans="1:5" s="7" customFormat="1">
      <c r="A13277" s="7" t="s">
        <v>49</v>
      </c>
      <c r="C13277" s="144" t="s">
        <v>6505</v>
      </c>
      <c r="D13277" s="145">
        <v>0</v>
      </c>
      <c r="E13277" s="147">
        <v>43906</v>
      </c>
    </row>
    <row r="13278" spans="1:5" s="7" customFormat="1">
      <c r="A13278" s="7" t="s">
        <v>49</v>
      </c>
      <c r="C13278" s="144" t="s">
        <v>6507</v>
      </c>
      <c r="D13278" s="145">
        <v>0</v>
      </c>
      <c r="E13278" s="147">
        <v>43906</v>
      </c>
    </row>
    <row r="13279" spans="1:5" s="7" customFormat="1">
      <c r="A13279" s="7" t="s">
        <v>49</v>
      </c>
      <c r="C13279" s="144" t="s">
        <v>6509</v>
      </c>
      <c r="D13279" s="145">
        <v>0</v>
      </c>
      <c r="E13279" s="147">
        <v>43906</v>
      </c>
    </row>
    <row r="13280" spans="1:5" s="7" customFormat="1">
      <c r="A13280" s="7" t="s">
        <v>49</v>
      </c>
      <c r="C13280" s="144" t="s">
        <v>6511</v>
      </c>
      <c r="D13280" s="145">
        <v>0</v>
      </c>
      <c r="E13280" s="147">
        <v>43906</v>
      </c>
    </row>
    <row r="13281" spans="1:5" s="7" customFormat="1">
      <c r="A13281" s="7" t="s">
        <v>49</v>
      </c>
      <c r="C13281" s="144" t="s">
        <v>6513</v>
      </c>
      <c r="D13281" s="145">
        <v>0</v>
      </c>
      <c r="E13281" s="147">
        <v>43906</v>
      </c>
    </row>
    <row r="13282" spans="1:5" s="7" customFormat="1">
      <c r="A13282" s="7" t="s">
        <v>49</v>
      </c>
      <c r="C13282" s="144" t="s">
        <v>6515</v>
      </c>
      <c r="D13282" s="145">
        <v>0</v>
      </c>
      <c r="E13282" s="147">
        <v>43906</v>
      </c>
    </row>
    <row r="13283" spans="1:5" s="7" customFormat="1">
      <c r="A13283" s="7" t="s">
        <v>49</v>
      </c>
      <c r="C13283" s="144" t="s">
        <v>6517</v>
      </c>
      <c r="D13283" s="145">
        <v>0</v>
      </c>
      <c r="E13283" s="147">
        <v>43906</v>
      </c>
    </row>
    <row r="13284" spans="1:5" s="7" customFormat="1">
      <c r="A13284" s="7" t="s">
        <v>49</v>
      </c>
      <c r="C13284" s="144" t="s">
        <v>6519</v>
      </c>
      <c r="D13284" s="145">
        <v>0</v>
      </c>
      <c r="E13284" s="147">
        <v>43906</v>
      </c>
    </row>
    <row r="13285" spans="1:5" s="7" customFormat="1">
      <c r="A13285" s="7" t="s">
        <v>49</v>
      </c>
      <c r="C13285" s="144" t="s">
        <v>6521</v>
      </c>
      <c r="D13285" s="145">
        <v>0</v>
      </c>
      <c r="E13285" s="147">
        <v>43906</v>
      </c>
    </row>
    <row r="13286" spans="1:5" s="7" customFormat="1">
      <c r="A13286" s="7" t="s">
        <v>49</v>
      </c>
      <c r="C13286" s="144" t="s">
        <v>6523</v>
      </c>
      <c r="D13286" s="145">
        <v>0</v>
      </c>
      <c r="E13286" s="147">
        <v>43906</v>
      </c>
    </row>
    <row r="13287" spans="1:5" s="7" customFormat="1">
      <c r="A13287" s="7" t="s">
        <v>49</v>
      </c>
      <c r="C13287" s="144" t="s">
        <v>6525</v>
      </c>
      <c r="D13287" s="145">
        <v>0</v>
      </c>
      <c r="E13287" s="147">
        <v>43906</v>
      </c>
    </row>
    <row r="13288" spans="1:5" s="7" customFormat="1">
      <c r="A13288" s="7" t="s">
        <v>49</v>
      </c>
      <c r="C13288" s="144" t="s">
        <v>6527</v>
      </c>
      <c r="D13288" s="145">
        <v>0</v>
      </c>
      <c r="E13288" s="147">
        <v>43906</v>
      </c>
    </row>
    <row r="13289" spans="1:5" s="7" customFormat="1">
      <c r="A13289" s="7" t="s">
        <v>49</v>
      </c>
      <c r="C13289" s="144" t="s">
        <v>6529</v>
      </c>
      <c r="D13289" s="145">
        <v>0</v>
      </c>
      <c r="E13289" s="147">
        <v>43906</v>
      </c>
    </row>
    <row r="13290" spans="1:5" s="7" customFormat="1">
      <c r="A13290" s="7" t="s">
        <v>49</v>
      </c>
      <c r="C13290" s="144" t="s">
        <v>6531</v>
      </c>
      <c r="D13290" s="145">
        <v>0</v>
      </c>
      <c r="E13290" s="147">
        <v>43906</v>
      </c>
    </row>
    <row r="13291" spans="1:5" s="7" customFormat="1">
      <c r="A13291" s="7" t="s">
        <v>49</v>
      </c>
      <c r="C13291" s="144" t="s">
        <v>6533</v>
      </c>
      <c r="D13291" s="145">
        <v>0</v>
      </c>
      <c r="E13291" s="147">
        <v>43906</v>
      </c>
    </row>
    <row r="13292" spans="1:5" s="7" customFormat="1">
      <c r="A13292" s="7" t="s">
        <v>49</v>
      </c>
      <c r="C13292" s="144" t="s">
        <v>5043</v>
      </c>
      <c r="D13292" s="145">
        <v>23</v>
      </c>
      <c r="E13292" s="147">
        <v>43906</v>
      </c>
    </row>
    <row r="13293" spans="1:5" s="7" customFormat="1">
      <c r="A13293" s="7" t="s">
        <v>49</v>
      </c>
      <c r="C13293" s="144" t="s">
        <v>4832</v>
      </c>
      <c r="D13293" s="145">
        <v>71</v>
      </c>
      <c r="E13293" s="147">
        <v>43906</v>
      </c>
    </row>
    <row r="13294" spans="1:5" s="7" customFormat="1">
      <c r="A13294" s="7" t="s">
        <v>49</v>
      </c>
      <c r="C13294" s="144" t="s">
        <v>4838</v>
      </c>
      <c r="D13294" s="145">
        <v>13</v>
      </c>
      <c r="E13294" s="147">
        <v>43906</v>
      </c>
    </row>
    <row r="13295" spans="1:5" s="7" customFormat="1">
      <c r="A13295" s="7" t="s">
        <v>49</v>
      </c>
      <c r="C13295" s="144" t="s">
        <v>4842</v>
      </c>
      <c r="D13295" s="145">
        <v>10</v>
      </c>
      <c r="E13295" s="147">
        <v>43906</v>
      </c>
    </row>
    <row r="13296" spans="1:5" s="7" customFormat="1">
      <c r="A13296" s="7" t="s">
        <v>49</v>
      </c>
      <c r="C13296" s="144" t="s">
        <v>4844</v>
      </c>
      <c r="D13296" s="145">
        <v>3</v>
      </c>
      <c r="E13296" s="147">
        <v>43906</v>
      </c>
    </row>
    <row r="13297" spans="1:5" s="7" customFormat="1">
      <c r="A13297" s="7" t="s">
        <v>49</v>
      </c>
      <c r="C13297" s="144" t="s">
        <v>4846</v>
      </c>
      <c r="D13297" s="145">
        <v>3</v>
      </c>
      <c r="E13297" s="147">
        <v>43906</v>
      </c>
    </row>
    <row r="13298" spans="1:5" s="7" customFormat="1">
      <c r="A13298" s="7" t="s">
        <v>49</v>
      </c>
      <c r="C13298" s="144" t="s">
        <v>4848</v>
      </c>
      <c r="D13298" s="145">
        <v>0</v>
      </c>
      <c r="E13298" s="147">
        <v>43906</v>
      </c>
    </row>
    <row r="13299" spans="1:5" s="7" customFormat="1">
      <c r="A13299" s="7" t="s">
        <v>49</v>
      </c>
      <c r="C13299" s="144" t="s">
        <v>4850</v>
      </c>
      <c r="D13299" s="145">
        <v>60</v>
      </c>
      <c r="E13299" s="147">
        <v>43906</v>
      </c>
    </row>
    <row r="13300" spans="1:5" s="7" customFormat="1">
      <c r="A13300" s="7" t="s">
        <v>49</v>
      </c>
      <c r="C13300" s="144" t="s">
        <v>4852</v>
      </c>
      <c r="D13300" s="145">
        <v>17</v>
      </c>
      <c r="E13300" s="147">
        <v>43906</v>
      </c>
    </row>
    <row r="13301" spans="1:5" s="7" customFormat="1">
      <c r="A13301" s="7" t="s">
        <v>49</v>
      </c>
      <c r="C13301" s="144" t="s">
        <v>4854</v>
      </c>
      <c r="D13301" s="145">
        <v>0</v>
      </c>
      <c r="E13301" s="147">
        <v>43906</v>
      </c>
    </row>
    <row r="13302" spans="1:5" s="7" customFormat="1">
      <c r="A13302" s="7" t="s">
        <v>49</v>
      </c>
      <c r="C13302" s="144" t="s">
        <v>4856</v>
      </c>
      <c r="D13302" s="145">
        <v>4</v>
      </c>
      <c r="E13302" s="147">
        <v>43906</v>
      </c>
    </row>
    <row r="13303" spans="1:5" s="7" customFormat="1">
      <c r="A13303" s="7" t="s">
        <v>49</v>
      </c>
      <c r="C13303" s="144" t="s">
        <v>4860</v>
      </c>
      <c r="D13303" s="145">
        <v>10</v>
      </c>
      <c r="E13303" s="147">
        <v>43906</v>
      </c>
    </row>
    <row r="13304" spans="1:5" s="7" customFormat="1">
      <c r="A13304" s="7" t="s">
        <v>49</v>
      </c>
      <c r="C13304" s="144" t="s">
        <v>4862</v>
      </c>
      <c r="D13304" s="145">
        <v>0</v>
      </c>
      <c r="E13304" s="147">
        <v>43906</v>
      </c>
    </row>
    <row r="13305" spans="1:5" s="7" customFormat="1">
      <c r="A13305" s="7" t="s">
        <v>49</v>
      </c>
      <c r="C13305" s="144" t="s">
        <v>4866</v>
      </c>
      <c r="D13305" s="145">
        <v>56</v>
      </c>
      <c r="E13305" s="147">
        <v>43906</v>
      </c>
    </row>
    <row r="13306" spans="1:5" s="7" customFormat="1">
      <c r="A13306" s="7" t="s">
        <v>49</v>
      </c>
      <c r="C13306" s="144" t="s">
        <v>4868</v>
      </c>
      <c r="D13306" s="145">
        <v>0</v>
      </c>
      <c r="E13306" s="147">
        <v>43906</v>
      </c>
    </row>
    <row r="13307" spans="1:5" s="7" customFormat="1">
      <c r="A13307" s="7" t="s">
        <v>49</v>
      </c>
      <c r="C13307" s="144" t="s">
        <v>5049</v>
      </c>
      <c r="D13307" s="145">
        <v>5</v>
      </c>
      <c r="E13307" s="147">
        <v>43906</v>
      </c>
    </row>
    <row r="13308" spans="1:5" s="7" customFormat="1">
      <c r="A13308" s="7" t="s">
        <v>49</v>
      </c>
      <c r="C13308" s="144" t="s">
        <v>5051</v>
      </c>
      <c r="D13308" s="145">
        <v>3</v>
      </c>
      <c r="E13308" s="147">
        <v>43906</v>
      </c>
    </row>
    <row r="13309" spans="1:5" s="7" customFormat="1">
      <c r="A13309" s="7" t="s">
        <v>49</v>
      </c>
      <c r="C13309" s="144" t="s">
        <v>5053</v>
      </c>
      <c r="D13309" s="145">
        <v>3</v>
      </c>
      <c r="E13309" s="147">
        <v>43906</v>
      </c>
    </row>
    <row r="13310" spans="1:5" s="7" customFormat="1">
      <c r="A13310" s="7" t="s">
        <v>49</v>
      </c>
      <c r="C13310" s="144" t="s">
        <v>5055</v>
      </c>
      <c r="D13310" s="145">
        <v>1</v>
      </c>
      <c r="E13310" s="147">
        <v>43906</v>
      </c>
    </row>
    <row r="13311" spans="1:5" s="7" customFormat="1">
      <c r="A13311" s="7" t="s">
        <v>49</v>
      </c>
      <c r="C13311" s="144" t="s">
        <v>5057</v>
      </c>
      <c r="D13311" s="145">
        <v>6</v>
      </c>
      <c r="E13311" s="147">
        <v>43906</v>
      </c>
    </row>
    <row r="13312" spans="1:5" s="7" customFormat="1">
      <c r="A13312" s="7" t="s">
        <v>49</v>
      </c>
      <c r="C13312" s="144" t="s">
        <v>4785</v>
      </c>
      <c r="D13312" s="145">
        <v>44</v>
      </c>
      <c r="E13312" s="147">
        <v>43906</v>
      </c>
    </row>
    <row r="13313" spans="1:5" s="7" customFormat="1">
      <c r="A13313" s="7" t="s">
        <v>49</v>
      </c>
      <c r="C13313" s="144" t="s">
        <v>5059</v>
      </c>
      <c r="D13313" s="145">
        <v>65</v>
      </c>
      <c r="E13313" s="147">
        <v>43906</v>
      </c>
    </row>
    <row r="13314" spans="1:5" s="7" customFormat="1">
      <c r="A13314" s="7" t="s">
        <v>49</v>
      </c>
      <c r="C13314" s="144" t="s">
        <v>5063</v>
      </c>
      <c r="D13314" s="145">
        <v>15</v>
      </c>
      <c r="E13314" s="147">
        <v>43906</v>
      </c>
    </row>
    <row r="13315" spans="1:5" s="7" customFormat="1">
      <c r="A13315" s="7" t="s">
        <v>49</v>
      </c>
      <c r="C13315" s="144" t="s">
        <v>5027</v>
      </c>
      <c r="D13315" s="145">
        <v>188</v>
      </c>
      <c r="E13315" s="147">
        <v>43906</v>
      </c>
    </row>
    <row r="13316" spans="1:5" s="7" customFormat="1">
      <c r="A13316" s="7" t="s">
        <v>49</v>
      </c>
      <c r="C13316" s="144" t="s">
        <v>4870</v>
      </c>
      <c r="D13316" s="145">
        <v>14</v>
      </c>
      <c r="E13316" s="147">
        <v>43906</v>
      </c>
    </row>
    <row r="13317" spans="1:5" s="7" customFormat="1">
      <c r="A13317" s="7" t="s">
        <v>49</v>
      </c>
      <c r="C13317" s="144" t="s">
        <v>4872</v>
      </c>
      <c r="D13317" s="145">
        <v>159</v>
      </c>
      <c r="E13317" s="147">
        <v>43906</v>
      </c>
    </row>
    <row r="13318" spans="1:5" s="7" customFormat="1">
      <c r="A13318" s="7" t="s">
        <v>49</v>
      </c>
      <c r="C13318" s="144" t="s">
        <v>4874</v>
      </c>
      <c r="D13318" s="145">
        <v>150</v>
      </c>
      <c r="E13318" s="147">
        <v>43906</v>
      </c>
    </row>
    <row r="13319" spans="1:5" s="7" customFormat="1">
      <c r="A13319" s="7" t="s">
        <v>49</v>
      </c>
      <c r="C13319" s="144" t="s">
        <v>4876</v>
      </c>
      <c r="D13319" s="145">
        <v>229</v>
      </c>
      <c r="E13319" s="147">
        <v>43906</v>
      </c>
    </row>
    <row r="13320" spans="1:5" s="7" customFormat="1">
      <c r="A13320" s="7" t="s">
        <v>49</v>
      </c>
      <c r="C13320" s="144" t="s">
        <v>4878</v>
      </c>
      <c r="D13320" s="145">
        <v>192</v>
      </c>
      <c r="E13320" s="147">
        <v>43906</v>
      </c>
    </row>
    <row r="13321" spans="1:5" s="7" customFormat="1">
      <c r="A13321" s="7" t="s">
        <v>49</v>
      </c>
      <c r="C13321" s="144" t="s">
        <v>4880</v>
      </c>
      <c r="D13321" s="145">
        <v>141</v>
      </c>
      <c r="E13321" s="147">
        <v>43906</v>
      </c>
    </row>
    <row r="13322" spans="1:5" s="7" customFormat="1">
      <c r="A13322" s="7" t="s">
        <v>49</v>
      </c>
      <c r="C13322" s="144" t="s">
        <v>4882</v>
      </c>
      <c r="D13322" s="145">
        <v>53</v>
      </c>
      <c r="E13322" s="147">
        <v>43906</v>
      </c>
    </row>
    <row r="13323" spans="1:5" s="7" customFormat="1">
      <c r="A13323" s="7" t="s">
        <v>49</v>
      </c>
      <c r="C13323" s="144" t="s">
        <v>4884</v>
      </c>
      <c r="D13323" s="145">
        <v>58</v>
      </c>
      <c r="E13323" s="147">
        <v>43906</v>
      </c>
    </row>
    <row r="13324" spans="1:5" s="7" customFormat="1">
      <c r="A13324" s="7" t="s">
        <v>49</v>
      </c>
      <c r="C13324" s="144" t="s">
        <v>4886</v>
      </c>
      <c r="D13324" s="145">
        <v>130</v>
      </c>
      <c r="E13324" s="147">
        <v>43906</v>
      </c>
    </row>
    <row r="13325" spans="1:5" s="7" customFormat="1">
      <c r="A13325" s="7" t="s">
        <v>49</v>
      </c>
      <c r="C13325" s="144" t="s">
        <v>4888</v>
      </c>
      <c r="D13325" s="145">
        <v>13</v>
      </c>
      <c r="E13325" s="147">
        <v>43906</v>
      </c>
    </row>
    <row r="13326" spans="1:5" s="7" customFormat="1">
      <c r="A13326" s="7" t="s">
        <v>49</v>
      </c>
      <c r="C13326" s="144" t="s">
        <v>4890</v>
      </c>
      <c r="D13326" s="145">
        <v>0</v>
      </c>
      <c r="E13326" s="147">
        <v>43906</v>
      </c>
    </row>
    <row r="13327" spans="1:5" s="7" customFormat="1">
      <c r="A13327" s="7" t="s">
        <v>49</v>
      </c>
      <c r="C13327" s="144" t="s">
        <v>4892</v>
      </c>
      <c r="D13327" s="145">
        <v>99</v>
      </c>
      <c r="E13327" s="147">
        <v>43906</v>
      </c>
    </row>
    <row r="13328" spans="1:5" s="7" customFormat="1">
      <c r="A13328" s="7" t="s">
        <v>49</v>
      </c>
      <c r="C13328" s="144" t="s">
        <v>4896</v>
      </c>
      <c r="D13328" s="145">
        <v>0</v>
      </c>
      <c r="E13328" s="147">
        <v>43906</v>
      </c>
    </row>
    <row r="13329" spans="1:5" s="7" customFormat="1">
      <c r="A13329" s="7" t="s">
        <v>49</v>
      </c>
      <c r="C13329" s="144" t="s">
        <v>4898</v>
      </c>
      <c r="D13329" s="145">
        <v>1406</v>
      </c>
      <c r="E13329" s="147">
        <v>43906</v>
      </c>
    </row>
    <row r="13330" spans="1:5" s="7" customFormat="1">
      <c r="A13330" s="7" t="s">
        <v>49</v>
      </c>
      <c r="C13330" s="144" t="s">
        <v>4900</v>
      </c>
      <c r="D13330" s="145">
        <v>34</v>
      </c>
      <c r="E13330" s="147">
        <v>43906</v>
      </c>
    </row>
    <row r="13331" spans="1:5" s="7" customFormat="1">
      <c r="A13331" s="7" t="s">
        <v>49</v>
      </c>
      <c r="C13331" s="144" t="s">
        <v>4902</v>
      </c>
      <c r="D13331" s="145">
        <v>128</v>
      </c>
      <c r="E13331" s="147">
        <v>43906</v>
      </c>
    </row>
    <row r="13332" spans="1:5" s="7" customFormat="1">
      <c r="A13332" s="7" t="s">
        <v>49</v>
      </c>
      <c r="C13332" s="144" t="s">
        <v>4904</v>
      </c>
      <c r="D13332" s="145">
        <v>930</v>
      </c>
      <c r="E13332" s="147">
        <v>43906</v>
      </c>
    </row>
    <row r="13333" spans="1:5" s="7" customFormat="1">
      <c r="A13333" s="7" t="s">
        <v>49</v>
      </c>
      <c r="C13333" s="144" t="s">
        <v>4906</v>
      </c>
      <c r="D13333" s="145">
        <v>104</v>
      </c>
      <c r="E13333" s="147">
        <v>43906</v>
      </c>
    </row>
    <row r="13334" spans="1:5" s="7" customFormat="1">
      <c r="A13334" s="7" t="s">
        <v>49</v>
      </c>
      <c r="C13334" s="144" t="s">
        <v>4908</v>
      </c>
      <c r="D13334" s="145">
        <v>0</v>
      </c>
      <c r="E13334" s="147">
        <v>43906</v>
      </c>
    </row>
    <row r="13335" spans="1:5" s="7" customFormat="1">
      <c r="A13335" s="7" t="s">
        <v>49</v>
      </c>
      <c r="C13335" s="144" t="s">
        <v>4910</v>
      </c>
      <c r="D13335" s="145">
        <v>298</v>
      </c>
      <c r="E13335" s="147">
        <v>43906</v>
      </c>
    </row>
    <row r="13336" spans="1:5" s="7" customFormat="1">
      <c r="A13336" s="7" t="s">
        <v>49</v>
      </c>
      <c r="C13336" s="144" t="s">
        <v>4912</v>
      </c>
      <c r="D13336" s="145">
        <v>0</v>
      </c>
      <c r="E13336" s="147">
        <v>43906</v>
      </c>
    </row>
    <row r="13337" spans="1:5" s="7" customFormat="1">
      <c r="A13337" s="7" t="s">
        <v>49</v>
      </c>
      <c r="C13337" s="144" t="s">
        <v>4914</v>
      </c>
      <c r="D13337" s="145">
        <v>17</v>
      </c>
      <c r="E13337" s="147">
        <v>43906</v>
      </c>
    </row>
    <row r="13338" spans="1:5" s="7" customFormat="1">
      <c r="A13338" s="7" t="s">
        <v>49</v>
      </c>
      <c r="C13338" s="144" t="s">
        <v>4916</v>
      </c>
      <c r="D13338" s="145">
        <v>5</v>
      </c>
      <c r="E13338" s="147">
        <v>43906</v>
      </c>
    </row>
    <row r="13339" spans="1:5" s="7" customFormat="1">
      <c r="A13339" s="7" t="s">
        <v>49</v>
      </c>
      <c r="C13339" s="144" t="s">
        <v>4918</v>
      </c>
      <c r="D13339" s="145">
        <v>167</v>
      </c>
      <c r="E13339" s="147">
        <v>43906</v>
      </c>
    </row>
    <row r="13340" spans="1:5" s="7" customFormat="1">
      <c r="A13340" s="7" t="s">
        <v>49</v>
      </c>
      <c r="C13340" s="144" t="s">
        <v>4920</v>
      </c>
      <c r="D13340" s="145">
        <v>0</v>
      </c>
      <c r="E13340" s="147">
        <v>43906</v>
      </c>
    </row>
    <row r="13341" spans="1:5" s="7" customFormat="1">
      <c r="A13341" s="7" t="s">
        <v>49</v>
      </c>
      <c r="C13341" s="144" t="s">
        <v>4922</v>
      </c>
      <c r="D13341" s="145">
        <v>6</v>
      </c>
      <c r="E13341" s="147">
        <v>43906</v>
      </c>
    </row>
    <row r="13342" spans="1:5" s="7" customFormat="1">
      <c r="A13342" s="7" t="s">
        <v>49</v>
      </c>
      <c r="C13342" s="144" t="s">
        <v>4930</v>
      </c>
      <c r="D13342" s="145">
        <v>42</v>
      </c>
      <c r="E13342" s="147">
        <v>43906</v>
      </c>
    </row>
    <row r="13343" spans="1:5" s="7" customFormat="1">
      <c r="A13343" s="7" t="s">
        <v>49</v>
      </c>
      <c r="C13343" s="144" t="s">
        <v>4932</v>
      </c>
      <c r="D13343" s="145">
        <v>0</v>
      </c>
      <c r="E13343" s="147">
        <v>43906</v>
      </c>
    </row>
    <row r="13344" spans="1:5" s="7" customFormat="1">
      <c r="A13344" s="7" t="s">
        <v>49</v>
      </c>
      <c r="C13344" s="144" t="s">
        <v>4934</v>
      </c>
      <c r="D13344" s="145">
        <v>28</v>
      </c>
      <c r="E13344" s="147">
        <v>43906</v>
      </c>
    </row>
    <row r="13345" spans="1:5" s="7" customFormat="1">
      <c r="A13345" s="7" t="s">
        <v>49</v>
      </c>
      <c r="C13345" s="144" t="s">
        <v>4936</v>
      </c>
      <c r="D13345" s="145">
        <v>3</v>
      </c>
      <c r="E13345" s="147">
        <v>43906</v>
      </c>
    </row>
    <row r="13346" spans="1:5" s="7" customFormat="1">
      <c r="A13346" s="7" t="s">
        <v>49</v>
      </c>
      <c r="C13346" s="144" t="s">
        <v>4938</v>
      </c>
      <c r="D13346" s="145">
        <v>0</v>
      </c>
      <c r="E13346" s="147">
        <v>43906</v>
      </c>
    </row>
    <row r="13347" spans="1:5" s="7" customFormat="1">
      <c r="A13347" s="7" t="s">
        <v>49</v>
      </c>
      <c r="C13347" s="144" t="s">
        <v>4940</v>
      </c>
      <c r="D13347" s="145">
        <v>400</v>
      </c>
      <c r="E13347" s="147">
        <v>43906</v>
      </c>
    </row>
    <row r="13348" spans="1:5" s="7" customFormat="1">
      <c r="A13348" s="7" t="s">
        <v>49</v>
      </c>
      <c r="C13348" s="144" t="s">
        <v>4942</v>
      </c>
      <c r="D13348" s="145">
        <v>50</v>
      </c>
      <c r="E13348" s="147">
        <v>43906</v>
      </c>
    </row>
    <row r="13349" spans="1:5" s="7" customFormat="1">
      <c r="A13349" s="7" t="s">
        <v>49</v>
      </c>
      <c r="C13349" s="144" t="s">
        <v>4944</v>
      </c>
      <c r="D13349" s="145">
        <v>194</v>
      </c>
      <c r="E13349" s="147">
        <v>43906</v>
      </c>
    </row>
    <row r="13350" spans="1:5" s="7" customFormat="1">
      <c r="A13350" s="7" t="s">
        <v>49</v>
      </c>
      <c r="C13350" s="144" t="s">
        <v>4946</v>
      </c>
      <c r="D13350" s="145">
        <v>1551</v>
      </c>
      <c r="E13350" s="147">
        <v>43906</v>
      </c>
    </row>
    <row r="13351" spans="1:5" s="7" customFormat="1">
      <c r="A13351" s="7" t="s">
        <v>49</v>
      </c>
      <c r="C13351" s="144" t="s">
        <v>4948</v>
      </c>
      <c r="D13351" s="145">
        <v>81</v>
      </c>
      <c r="E13351" s="147">
        <v>43906</v>
      </c>
    </row>
    <row r="13352" spans="1:5" s="7" customFormat="1">
      <c r="A13352" s="7" t="s">
        <v>49</v>
      </c>
      <c r="C13352" s="144" t="s">
        <v>4950</v>
      </c>
      <c r="D13352" s="145">
        <v>173</v>
      </c>
      <c r="E13352" s="147">
        <v>43906</v>
      </c>
    </row>
    <row r="13353" spans="1:5" s="7" customFormat="1">
      <c r="A13353" s="7" t="s">
        <v>49</v>
      </c>
      <c r="C13353" s="144" t="s">
        <v>4952</v>
      </c>
      <c r="D13353" s="145">
        <v>0</v>
      </c>
      <c r="E13353" s="147">
        <v>43906</v>
      </c>
    </row>
    <row r="13354" spans="1:5" s="7" customFormat="1">
      <c r="A13354" s="7" t="s">
        <v>49</v>
      </c>
      <c r="C13354" s="144" t="s">
        <v>4954</v>
      </c>
      <c r="D13354" s="145">
        <v>726</v>
      </c>
      <c r="E13354" s="147">
        <v>43906</v>
      </c>
    </row>
    <row r="13355" spans="1:5" s="7" customFormat="1">
      <c r="A13355" s="7" t="s">
        <v>49</v>
      </c>
      <c r="C13355" s="144" t="s">
        <v>4956</v>
      </c>
      <c r="D13355" s="145">
        <v>159</v>
      </c>
      <c r="E13355" s="147">
        <v>43906</v>
      </c>
    </row>
    <row r="13356" spans="1:5" s="7" customFormat="1">
      <c r="A13356" s="7" t="s">
        <v>49</v>
      </c>
      <c r="C13356" s="144" t="s">
        <v>4958</v>
      </c>
      <c r="D13356" s="145">
        <v>28</v>
      </c>
      <c r="E13356" s="147">
        <v>43906</v>
      </c>
    </row>
    <row r="13357" spans="1:5" s="7" customFormat="1">
      <c r="A13357" s="7" t="s">
        <v>49</v>
      </c>
      <c r="C13357" s="144" t="s">
        <v>4960</v>
      </c>
      <c r="D13357" s="145">
        <v>23</v>
      </c>
      <c r="E13357" s="147">
        <v>43906</v>
      </c>
    </row>
    <row r="13358" spans="1:5" s="7" customFormat="1">
      <c r="A13358" s="7" t="s">
        <v>49</v>
      </c>
      <c r="C13358" s="144" t="s">
        <v>4962</v>
      </c>
      <c r="D13358" s="145">
        <v>33</v>
      </c>
      <c r="E13358" s="147">
        <v>43906</v>
      </c>
    </row>
    <row r="13359" spans="1:5" s="7" customFormat="1">
      <c r="A13359" s="7" t="s">
        <v>49</v>
      </c>
      <c r="C13359" s="144" t="s">
        <v>4964</v>
      </c>
      <c r="D13359" s="145">
        <v>30</v>
      </c>
      <c r="E13359" s="147">
        <v>43906</v>
      </c>
    </row>
    <row r="13360" spans="1:5" s="7" customFormat="1">
      <c r="A13360" s="7" t="s">
        <v>49</v>
      </c>
      <c r="C13360" s="144" t="s">
        <v>4968</v>
      </c>
      <c r="D13360" s="145">
        <v>10</v>
      </c>
      <c r="E13360" s="147">
        <v>43906</v>
      </c>
    </row>
    <row r="13361" spans="1:5" s="7" customFormat="1">
      <c r="A13361" s="7" t="s">
        <v>49</v>
      </c>
      <c r="C13361" s="144" t="s">
        <v>5092</v>
      </c>
      <c r="D13361" s="145">
        <v>1</v>
      </c>
      <c r="E13361" s="147">
        <v>44092</v>
      </c>
    </row>
    <row r="13362" spans="1:5" s="7" customFormat="1">
      <c r="A13362" s="7" t="s">
        <v>49</v>
      </c>
      <c r="C13362" s="144" t="s">
        <v>5095</v>
      </c>
      <c r="D13362" s="145">
        <v>1</v>
      </c>
      <c r="E13362" s="147">
        <v>44092</v>
      </c>
    </row>
    <row r="13363" spans="1:5" s="7" customFormat="1">
      <c r="A13363" s="7" t="s">
        <v>49</v>
      </c>
      <c r="C13363" s="144" t="s">
        <v>5097</v>
      </c>
      <c r="D13363" s="145">
        <v>1</v>
      </c>
      <c r="E13363" s="147">
        <v>44092</v>
      </c>
    </row>
    <row r="13364" spans="1:5" s="7" customFormat="1">
      <c r="A13364" s="7" t="s">
        <v>49</v>
      </c>
      <c r="C13364" s="144" t="s">
        <v>5100</v>
      </c>
      <c r="D13364" s="145">
        <v>1</v>
      </c>
      <c r="E13364" s="147">
        <v>44092</v>
      </c>
    </row>
    <row r="13365" spans="1:5" s="7" customFormat="1">
      <c r="A13365" s="7" t="s">
        <v>49</v>
      </c>
      <c r="C13365" s="144" t="s">
        <v>5102</v>
      </c>
      <c r="D13365" s="145">
        <v>1</v>
      </c>
      <c r="E13365" s="147">
        <v>44092</v>
      </c>
    </row>
    <row r="13366" spans="1:5" s="7" customFormat="1">
      <c r="A13366" s="7" t="s">
        <v>49</v>
      </c>
      <c r="C13366" s="144" t="s">
        <v>5105</v>
      </c>
      <c r="D13366" s="145">
        <v>1</v>
      </c>
      <c r="E13366" s="147">
        <v>44092</v>
      </c>
    </row>
    <row r="13367" spans="1:5" s="7" customFormat="1">
      <c r="A13367" s="7" t="s">
        <v>49</v>
      </c>
      <c r="C13367" s="144" t="s">
        <v>5108</v>
      </c>
      <c r="D13367" s="145">
        <v>1</v>
      </c>
      <c r="E13367" s="147">
        <v>44092</v>
      </c>
    </row>
    <row r="13368" spans="1:5" s="7" customFormat="1">
      <c r="A13368" s="7" t="s">
        <v>49</v>
      </c>
      <c r="C13368" s="144" t="s">
        <v>5110</v>
      </c>
      <c r="D13368" s="145">
        <v>1</v>
      </c>
      <c r="E13368" s="147">
        <v>44092</v>
      </c>
    </row>
    <row r="13369" spans="1:5" s="7" customFormat="1">
      <c r="A13369" s="7" t="s">
        <v>49</v>
      </c>
      <c r="C13369" s="144" t="s">
        <v>5112</v>
      </c>
      <c r="D13369" s="145">
        <v>1</v>
      </c>
      <c r="E13369" s="147">
        <v>44092</v>
      </c>
    </row>
    <row r="13370" spans="1:5" s="7" customFormat="1">
      <c r="A13370" s="7" t="s">
        <v>49</v>
      </c>
      <c r="C13370" s="144" t="s">
        <v>5114</v>
      </c>
      <c r="D13370" s="145">
        <v>1</v>
      </c>
      <c r="E13370" s="147">
        <v>44092</v>
      </c>
    </row>
    <row r="13371" spans="1:5" s="7" customFormat="1">
      <c r="A13371" s="7" t="s">
        <v>49</v>
      </c>
      <c r="C13371" s="144" t="s">
        <v>5116</v>
      </c>
      <c r="D13371" s="145">
        <v>1</v>
      </c>
      <c r="E13371" s="147">
        <v>44092</v>
      </c>
    </row>
    <row r="13372" spans="1:5" s="7" customFormat="1">
      <c r="A13372" s="7" t="s">
        <v>49</v>
      </c>
      <c r="C13372" s="144" t="s">
        <v>5118</v>
      </c>
      <c r="D13372" s="145">
        <v>1</v>
      </c>
      <c r="E13372" s="147">
        <v>44092</v>
      </c>
    </row>
    <row r="13373" spans="1:5" s="7" customFormat="1">
      <c r="A13373" s="7" t="s">
        <v>49</v>
      </c>
      <c r="C13373" s="144" t="s">
        <v>5120</v>
      </c>
      <c r="D13373" s="145">
        <v>1</v>
      </c>
      <c r="E13373" s="147">
        <v>44092</v>
      </c>
    </row>
    <row r="13374" spans="1:5" s="7" customFormat="1">
      <c r="A13374" s="7" t="s">
        <v>49</v>
      </c>
      <c r="C13374" s="144" t="s">
        <v>8304</v>
      </c>
      <c r="D13374" s="145">
        <v>0</v>
      </c>
      <c r="E13374" s="147">
        <v>44092</v>
      </c>
    </row>
    <row r="13375" spans="1:5" s="7" customFormat="1">
      <c r="A13375" s="7" t="s">
        <v>49</v>
      </c>
      <c r="C13375" s="144" t="s">
        <v>5122</v>
      </c>
      <c r="D13375" s="145">
        <v>1</v>
      </c>
      <c r="E13375" s="147">
        <v>44092</v>
      </c>
    </row>
    <row r="13376" spans="1:5" s="7" customFormat="1">
      <c r="A13376" s="7" t="s">
        <v>49</v>
      </c>
      <c r="C13376" s="144" t="s">
        <v>5124</v>
      </c>
      <c r="D13376" s="145">
        <v>1</v>
      </c>
      <c r="E13376" s="147">
        <v>44092</v>
      </c>
    </row>
    <row r="13377" spans="1:5" s="7" customFormat="1">
      <c r="A13377" s="7" t="s">
        <v>49</v>
      </c>
      <c r="C13377" s="144" t="s">
        <v>5126</v>
      </c>
      <c r="D13377" s="145">
        <v>1</v>
      </c>
      <c r="E13377" s="147">
        <v>44092</v>
      </c>
    </row>
    <row r="13378" spans="1:5" s="7" customFormat="1">
      <c r="A13378" s="7" t="s">
        <v>49</v>
      </c>
      <c r="C13378" s="144" t="s">
        <v>8306</v>
      </c>
      <c r="D13378" s="145">
        <v>0</v>
      </c>
      <c r="E13378" s="147">
        <v>44092</v>
      </c>
    </row>
    <row r="13379" spans="1:5" s="7" customFormat="1">
      <c r="A13379" s="7" t="s">
        <v>49</v>
      </c>
      <c r="C13379" s="144" t="s">
        <v>5128</v>
      </c>
      <c r="D13379" s="145">
        <v>1</v>
      </c>
      <c r="E13379" s="147">
        <v>44092</v>
      </c>
    </row>
    <row r="13380" spans="1:5" s="7" customFormat="1">
      <c r="A13380" s="7" t="s">
        <v>49</v>
      </c>
      <c r="C13380" s="144" t="s">
        <v>5130</v>
      </c>
      <c r="D13380" s="145">
        <v>1</v>
      </c>
      <c r="E13380" s="147">
        <v>44092</v>
      </c>
    </row>
    <row r="13381" spans="1:5" s="7" customFormat="1">
      <c r="A13381" s="7" t="s">
        <v>49</v>
      </c>
      <c r="C13381" s="144" t="s">
        <v>5132</v>
      </c>
      <c r="D13381" s="145">
        <v>1</v>
      </c>
      <c r="E13381" s="147">
        <v>44092</v>
      </c>
    </row>
    <row r="13382" spans="1:5" s="7" customFormat="1">
      <c r="A13382" s="7" t="s">
        <v>49</v>
      </c>
      <c r="C13382" s="144" t="s">
        <v>8308</v>
      </c>
      <c r="D13382" s="145">
        <v>0</v>
      </c>
      <c r="E13382" s="147">
        <v>44092</v>
      </c>
    </row>
    <row r="13383" spans="1:5" s="7" customFormat="1">
      <c r="A13383" s="7" t="s">
        <v>49</v>
      </c>
      <c r="C13383" s="144" t="s">
        <v>8310</v>
      </c>
      <c r="D13383" s="145">
        <v>0</v>
      </c>
      <c r="E13383" s="147">
        <v>44092</v>
      </c>
    </row>
    <row r="13384" spans="1:5" s="7" customFormat="1">
      <c r="A13384" s="7" t="s">
        <v>49</v>
      </c>
      <c r="C13384" s="144" t="s">
        <v>8312</v>
      </c>
      <c r="D13384" s="145">
        <v>0</v>
      </c>
      <c r="E13384" s="147">
        <v>44092</v>
      </c>
    </row>
    <row r="13385" spans="1:5" s="7" customFormat="1">
      <c r="A13385" s="7" t="s">
        <v>49</v>
      </c>
      <c r="C13385" s="144" t="s">
        <v>8314</v>
      </c>
      <c r="D13385" s="145">
        <v>0</v>
      </c>
      <c r="E13385" s="147">
        <v>44092</v>
      </c>
    </row>
    <row r="13386" spans="1:5" s="7" customFormat="1">
      <c r="A13386" s="7" t="s">
        <v>49</v>
      </c>
      <c r="C13386" s="144" t="s">
        <v>8316</v>
      </c>
      <c r="D13386" s="145">
        <v>0</v>
      </c>
      <c r="E13386" s="147">
        <v>44092</v>
      </c>
    </row>
    <row r="13387" spans="1:5" s="7" customFormat="1">
      <c r="A13387" s="7" t="s">
        <v>49</v>
      </c>
      <c r="C13387" s="144" t="s">
        <v>5134</v>
      </c>
      <c r="D13387" s="145">
        <v>1</v>
      </c>
      <c r="E13387" s="147">
        <v>44092</v>
      </c>
    </row>
    <row r="13388" spans="1:5" s="7" customFormat="1">
      <c r="A13388" s="7" t="s">
        <v>49</v>
      </c>
      <c r="C13388" s="144" t="s">
        <v>8403</v>
      </c>
      <c r="D13388" s="145">
        <v>0</v>
      </c>
      <c r="E13388" s="147">
        <v>44092</v>
      </c>
    </row>
    <row r="13389" spans="1:5" s="7" customFormat="1">
      <c r="A13389" s="7" t="s">
        <v>49</v>
      </c>
      <c r="C13389" s="144" t="s">
        <v>8404</v>
      </c>
      <c r="D13389" s="145">
        <v>0</v>
      </c>
      <c r="E13389" s="147">
        <v>44092</v>
      </c>
    </row>
    <row r="13390" spans="1:5" s="7" customFormat="1">
      <c r="A13390" s="7" t="s">
        <v>49</v>
      </c>
      <c r="C13390" s="144" t="s">
        <v>8094</v>
      </c>
      <c r="D13390" s="145">
        <v>2112</v>
      </c>
      <c r="E13390" s="147">
        <v>44092</v>
      </c>
    </row>
    <row r="13391" spans="1:5" s="7" customFormat="1">
      <c r="A13391" s="7" t="s">
        <v>49</v>
      </c>
      <c r="C13391" s="144" t="s">
        <v>3165</v>
      </c>
      <c r="D13391" s="145">
        <v>8</v>
      </c>
      <c r="E13391" s="147">
        <v>44092</v>
      </c>
    </row>
    <row r="13392" spans="1:5" s="7" customFormat="1">
      <c r="A13392" s="7" t="s">
        <v>49</v>
      </c>
      <c r="C13392" s="144" t="s">
        <v>8405</v>
      </c>
      <c r="D13392" s="145">
        <v>0</v>
      </c>
      <c r="E13392" s="147">
        <v>44092</v>
      </c>
    </row>
    <row r="13393" spans="1:5" s="7" customFormat="1">
      <c r="A13393" s="7" t="s">
        <v>49</v>
      </c>
      <c r="C13393" s="144" t="s">
        <v>8407</v>
      </c>
      <c r="D13393" s="145">
        <v>0</v>
      </c>
      <c r="E13393" s="147">
        <v>44092</v>
      </c>
    </row>
    <row r="13394" spans="1:5" s="7" customFormat="1">
      <c r="A13394" s="7" t="s">
        <v>49</v>
      </c>
      <c r="C13394" s="144" t="s">
        <v>3743</v>
      </c>
      <c r="D13394" s="145">
        <v>280</v>
      </c>
      <c r="E13394" s="147">
        <v>44092</v>
      </c>
    </row>
    <row r="13395" spans="1:5" s="7" customFormat="1">
      <c r="A13395" s="7" t="s">
        <v>49</v>
      </c>
      <c r="C13395" s="144" t="s">
        <v>3744</v>
      </c>
      <c r="D13395" s="145">
        <v>46</v>
      </c>
      <c r="E13395" s="147">
        <v>44092</v>
      </c>
    </row>
    <row r="13396" spans="1:5" s="7" customFormat="1">
      <c r="A13396" s="7" t="s">
        <v>49</v>
      </c>
      <c r="C13396" s="144" t="s">
        <v>8099</v>
      </c>
      <c r="D13396" s="145">
        <v>836</v>
      </c>
      <c r="E13396" s="147">
        <v>44092</v>
      </c>
    </row>
    <row r="13397" spans="1:5" s="7" customFormat="1">
      <c r="A13397" s="7" t="s">
        <v>49</v>
      </c>
      <c r="C13397" s="144" t="s">
        <v>8413</v>
      </c>
      <c r="D13397" s="145">
        <v>0</v>
      </c>
      <c r="E13397" s="147">
        <v>44092</v>
      </c>
    </row>
    <row r="13398" spans="1:5" s="7" customFormat="1">
      <c r="A13398" s="7" t="s">
        <v>49</v>
      </c>
      <c r="C13398" s="144" t="s">
        <v>8416</v>
      </c>
      <c r="D13398" s="145">
        <v>0</v>
      </c>
      <c r="E13398" s="147">
        <v>44092</v>
      </c>
    </row>
    <row r="13399" spans="1:5" s="7" customFormat="1">
      <c r="A13399" s="7" t="s">
        <v>49</v>
      </c>
      <c r="C13399" s="144" t="s">
        <v>8323</v>
      </c>
      <c r="D13399" s="145">
        <v>0</v>
      </c>
      <c r="E13399" s="147">
        <v>44092</v>
      </c>
    </row>
    <row r="13400" spans="1:5" s="7" customFormat="1">
      <c r="A13400" s="7" t="s">
        <v>49</v>
      </c>
      <c r="C13400" s="144" t="s">
        <v>4774</v>
      </c>
      <c r="D13400" s="145">
        <v>4</v>
      </c>
      <c r="E13400" s="147">
        <v>44092</v>
      </c>
    </row>
    <row r="13401" spans="1:5" s="7" customFormat="1">
      <c r="A13401" s="7" t="s">
        <v>49</v>
      </c>
      <c r="C13401" s="144" t="s">
        <v>4779</v>
      </c>
      <c r="D13401" s="145">
        <v>3</v>
      </c>
      <c r="E13401" s="147">
        <v>44092</v>
      </c>
    </row>
    <row r="13402" spans="1:5" s="7" customFormat="1">
      <c r="A13402" s="7" t="s">
        <v>49</v>
      </c>
      <c r="C13402" s="144" t="s">
        <v>8142</v>
      </c>
      <c r="D13402" s="145">
        <v>20</v>
      </c>
      <c r="E13402" s="147">
        <v>44092</v>
      </c>
    </row>
    <row r="13403" spans="1:5" s="7" customFormat="1">
      <c r="A13403" s="7" t="s">
        <v>49</v>
      </c>
      <c r="C13403" s="144" t="s">
        <v>8145</v>
      </c>
      <c r="D13403" s="145">
        <v>20</v>
      </c>
      <c r="E13403" s="147">
        <v>44092</v>
      </c>
    </row>
    <row r="13404" spans="1:5" s="7" customFormat="1">
      <c r="A13404" s="7" t="s">
        <v>49</v>
      </c>
      <c r="C13404" s="144" t="s">
        <v>8147</v>
      </c>
      <c r="D13404" s="145">
        <v>16</v>
      </c>
      <c r="E13404" s="147">
        <v>44092</v>
      </c>
    </row>
    <row r="13405" spans="1:5" s="7" customFormat="1">
      <c r="A13405" s="7" t="s">
        <v>49</v>
      </c>
      <c r="C13405" s="144" t="s">
        <v>8149</v>
      </c>
      <c r="D13405" s="145">
        <v>16</v>
      </c>
      <c r="E13405" s="147">
        <v>44092</v>
      </c>
    </row>
    <row r="13406" spans="1:5" s="7" customFormat="1">
      <c r="A13406" s="7" t="s">
        <v>49</v>
      </c>
      <c r="C13406" s="144" t="s">
        <v>8151</v>
      </c>
      <c r="D13406" s="145">
        <v>15</v>
      </c>
      <c r="E13406" s="147">
        <v>44092</v>
      </c>
    </row>
    <row r="13407" spans="1:5" s="7" customFormat="1">
      <c r="A13407" s="7" t="s">
        <v>49</v>
      </c>
      <c r="C13407" s="144" t="s">
        <v>8153</v>
      </c>
      <c r="D13407" s="145">
        <v>15</v>
      </c>
      <c r="E13407" s="147">
        <v>44092</v>
      </c>
    </row>
    <row r="13408" spans="1:5" s="7" customFormat="1">
      <c r="A13408" s="7" t="s">
        <v>49</v>
      </c>
      <c r="C13408" s="144" t="s">
        <v>8155</v>
      </c>
      <c r="D13408" s="145">
        <v>17</v>
      </c>
      <c r="E13408" s="147">
        <v>44092</v>
      </c>
    </row>
    <row r="13409" spans="1:5" s="7" customFormat="1">
      <c r="A13409" s="7" t="s">
        <v>49</v>
      </c>
      <c r="C13409" s="144" t="s">
        <v>8157</v>
      </c>
      <c r="D13409" s="145">
        <v>17</v>
      </c>
      <c r="E13409" s="147">
        <v>44092</v>
      </c>
    </row>
    <row r="13410" spans="1:5" s="7" customFormat="1">
      <c r="A13410" s="7" t="s">
        <v>49</v>
      </c>
      <c r="C13410" s="144" t="s">
        <v>8159</v>
      </c>
      <c r="D13410" s="145">
        <v>19</v>
      </c>
      <c r="E13410" s="147">
        <v>44092</v>
      </c>
    </row>
    <row r="13411" spans="1:5" s="7" customFormat="1">
      <c r="A13411" s="7" t="s">
        <v>49</v>
      </c>
      <c r="C13411" s="144" t="s">
        <v>8161</v>
      </c>
      <c r="D13411" s="145">
        <v>19</v>
      </c>
      <c r="E13411" s="147">
        <v>44092</v>
      </c>
    </row>
    <row r="13412" spans="1:5" s="7" customFormat="1">
      <c r="A13412" s="7" t="s">
        <v>49</v>
      </c>
      <c r="C13412" s="144" t="s">
        <v>8163</v>
      </c>
      <c r="D13412" s="145">
        <v>9</v>
      </c>
      <c r="E13412" s="147">
        <v>44092</v>
      </c>
    </row>
    <row r="13413" spans="1:5" s="7" customFormat="1">
      <c r="A13413" s="7" t="s">
        <v>49</v>
      </c>
      <c r="C13413" s="144" t="s">
        <v>8165</v>
      </c>
      <c r="D13413" s="145">
        <v>9</v>
      </c>
      <c r="E13413" s="147">
        <v>44092</v>
      </c>
    </row>
    <row r="13414" spans="1:5" s="7" customFormat="1">
      <c r="A13414" s="7" t="s">
        <v>49</v>
      </c>
      <c r="C13414" s="144" t="s">
        <v>8167</v>
      </c>
      <c r="D13414" s="145">
        <v>7</v>
      </c>
      <c r="E13414" s="147">
        <v>44092</v>
      </c>
    </row>
    <row r="13415" spans="1:5" s="7" customFormat="1">
      <c r="A13415" s="7" t="s">
        <v>49</v>
      </c>
      <c r="C13415" s="144" t="s">
        <v>8169</v>
      </c>
      <c r="D13415" s="145">
        <v>7</v>
      </c>
      <c r="E13415" s="147">
        <v>44092</v>
      </c>
    </row>
    <row r="13416" spans="1:5" s="7" customFormat="1">
      <c r="A13416" s="7" t="s">
        <v>49</v>
      </c>
      <c r="C13416" s="144" t="s">
        <v>8171</v>
      </c>
      <c r="D13416" s="145">
        <v>6</v>
      </c>
      <c r="E13416" s="147">
        <v>44092</v>
      </c>
    </row>
    <row r="13417" spans="1:5" s="7" customFormat="1">
      <c r="A13417" s="7" t="s">
        <v>49</v>
      </c>
      <c r="C13417" s="144" t="s">
        <v>8173</v>
      </c>
      <c r="D13417" s="145">
        <v>6</v>
      </c>
      <c r="E13417" s="147">
        <v>44092</v>
      </c>
    </row>
    <row r="13418" spans="1:5" s="7" customFormat="1">
      <c r="A13418" s="7" t="s">
        <v>49</v>
      </c>
      <c r="C13418" s="144" t="s">
        <v>8175</v>
      </c>
      <c r="D13418" s="145">
        <v>7</v>
      </c>
      <c r="E13418" s="147">
        <v>44092</v>
      </c>
    </row>
    <row r="13419" spans="1:5" s="7" customFormat="1">
      <c r="A13419" s="7" t="s">
        <v>49</v>
      </c>
      <c r="C13419" s="144" t="s">
        <v>8177</v>
      </c>
      <c r="D13419" s="145">
        <v>7</v>
      </c>
      <c r="E13419" s="147">
        <v>44092</v>
      </c>
    </row>
    <row r="13420" spans="1:5" s="7" customFormat="1">
      <c r="A13420" s="7" t="s">
        <v>49</v>
      </c>
      <c r="C13420" s="144" t="s">
        <v>8179</v>
      </c>
      <c r="D13420" s="145">
        <v>3</v>
      </c>
      <c r="E13420" s="147">
        <v>44092</v>
      </c>
    </row>
    <row r="13421" spans="1:5" s="7" customFormat="1">
      <c r="A13421" s="7" t="s">
        <v>49</v>
      </c>
      <c r="C13421" s="144" t="s">
        <v>8181</v>
      </c>
      <c r="D13421" s="145">
        <v>3</v>
      </c>
      <c r="E13421" s="147">
        <v>44092</v>
      </c>
    </row>
    <row r="13422" spans="1:5" s="7" customFormat="1">
      <c r="A13422" s="7" t="s">
        <v>49</v>
      </c>
      <c r="C13422" s="144" t="s">
        <v>8183</v>
      </c>
      <c r="D13422" s="145">
        <v>3</v>
      </c>
      <c r="E13422" s="147">
        <v>44092</v>
      </c>
    </row>
    <row r="13423" spans="1:5" s="7" customFormat="1">
      <c r="A13423" s="7" t="s">
        <v>49</v>
      </c>
      <c r="C13423" s="144" t="s">
        <v>8185</v>
      </c>
      <c r="D13423" s="145">
        <v>3</v>
      </c>
      <c r="E13423" s="147">
        <v>44092</v>
      </c>
    </row>
    <row r="13424" spans="1:5" s="7" customFormat="1">
      <c r="A13424" s="7" t="s">
        <v>49</v>
      </c>
      <c r="C13424" s="144" t="s">
        <v>8187</v>
      </c>
      <c r="D13424" s="145">
        <v>1</v>
      </c>
      <c r="E13424" s="147">
        <v>44092</v>
      </c>
    </row>
    <row r="13425" spans="1:5" s="7" customFormat="1">
      <c r="A13425" s="7" t="s">
        <v>49</v>
      </c>
      <c r="C13425" s="144" t="s">
        <v>8189</v>
      </c>
      <c r="D13425" s="145">
        <v>1</v>
      </c>
      <c r="E13425" s="147">
        <v>44092</v>
      </c>
    </row>
    <row r="13426" spans="1:5" s="7" customFormat="1">
      <c r="A13426" s="7" t="s">
        <v>49</v>
      </c>
      <c r="C13426" s="144" t="s">
        <v>8191</v>
      </c>
      <c r="D13426" s="145">
        <v>8</v>
      </c>
      <c r="E13426" s="147">
        <v>44092</v>
      </c>
    </row>
    <row r="13427" spans="1:5" s="7" customFormat="1">
      <c r="A13427" s="7" t="s">
        <v>49</v>
      </c>
      <c r="C13427" s="144" t="s">
        <v>8193</v>
      </c>
      <c r="D13427" s="145">
        <v>8</v>
      </c>
      <c r="E13427" s="147">
        <v>44092</v>
      </c>
    </row>
    <row r="13428" spans="1:5" s="7" customFormat="1">
      <c r="A13428" s="7" t="s">
        <v>49</v>
      </c>
      <c r="C13428" s="144" t="s">
        <v>8195</v>
      </c>
      <c r="D13428" s="145">
        <v>4</v>
      </c>
      <c r="E13428" s="147">
        <v>44092</v>
      </c>
    </row>
    <row r="13429" spans="1:5" s="7" customFormat="1">
      <c r="A13429" s="7" t="s">
        <v>49</v>
      </c>
      <c r="C13429" s="144" t="s">
        <v>8197</v>
      </c>
      <c r="D13429" s="145">
        <v>4</v>
      </c>
      <c r="E13429" s="147">
        <v>44092</v>
      </c>
    </row>
    <row r="13430" spans="1:5" s="7" customFormat="1">
      <c r="A13430" s="7" t="s">
        <v>49</v>
      </c>
      <c r="C13430" s="144" t="s">
        <v>8199</v>
      </c>
      <c r="D13430" s="145">
        <v>23</v>
      </c>
      <c r="E13430" s="147">
        <v>44092</v>
      </c>
    </row>
    <row r="13431" spans="1:5" s="7" customFormat="1">
      <c r="A13431" s="7" t="s">
        <v>49</v>
      </c>
      <c r="C13431" s="144" t="s">
        <v>8688</v>
      </c>
      <c r="D13431" s="145">
        <v>18</v>
      </c>
      <c r="E13431" s="147">
        <v>44092</v>
      </c>
    </row>
    <row r="13432" spans="1:5" s="7" customFormat="1">
      <c r="A13432" s="7" t="s">
        <v>49</v>
      </c>
      <c r="C13432" s="144" t="s">
        <v>8690</v>
      </c>
      <c r="D13432" s="145">
        <v>12</v>
      </c>
      <c r="E13432" s="147">
        <v>44092</v>
      </c>
    </row>
    <row r="13433" spans="1:5" s="7" customFormat="1">
      <c r="A13433" s="7" t="s">
        <v>49</v>
      </c>
      <c r="C13433" s="144" t="s">
        <v>8692</v>
      </c>
      <c r="D13433" s="145">
        <v>8</v>
      </c>
      <c r="E13433" s="147">
        <v>44092</v>
      </c>
    </row>
    <row r="13434" spans="1:5" s="7" customFormat="1">
      <c r="A13434" s="7" t="s">
        <v>49</v>
      </c>
      <c r="C13434" s="144" t="s">
        <v>8706</v>
      </c>
      <c r="D13434" s="145">
        <v>0</v>
      </c>
      <c r="E13434" s="147">
        <v>44092</v>
      </c>
    </row>
    <row r="13435" spans="1:5" s="7" customFormat="1">
      <c r="A13435" s="7" t="s">
        <v>49</v>
      </c>
      <c r="C13435" s="144" t="s">
        <v>8709</v>
      </c>
      <c r="D13435" s="145">
        <v>0</v>
      </c>
      <c r="E13435" s="147">
        <v>44092</v>
      </c>
    </row>
    <row r="13436" spans="1:5" s="7" customFormat="1">
      <c r="A13436" s="7" t="s">
        <v>49</v>
      </c>
      <c r="C13436" s="144" t="s">
        <v>8712</v>
      </c>
      <c r="D13436" s="145">
        <v>0</v>
      </c>
      <c r="E13436" s="147">
        <v>44092</v>
      </c>
    </row>
    <row r="13437" spans="1:5" s="7" customFormat="1">
      <c r="A13437" s="7" t="s">
        <v>49</v>
      </c>
      <c r="C13437" s="144" t="s">
        <v>8715</v>
      </c>
      <c r="D13437" s="145">
        <v>17</v>
      </c>
      <c r="E13437" s="147">
        <v>44092</v>
      </c>
    </row>
    <row r="13438" spans="1:5" s="7" customFormat="1">
      <c r="A13438" s="7" t="s">
        <v>49</v>
      </c>
      <c r="C13438" s="144" t="s">
        <v>8717</v>
      </c>
      <c r="D13438" s="145">
        <v>19</v>
      </c>
      <c r="E13438" s="147">
        <v>44092</v>
      </c>
    </row>
    <row r="13439" spans="1:5" s="7" customFormat="1">
      <c r="A13439" s="7" t="s">
        <v>49</v>
      </c>
      <c r="C13439" s="144" t="s">
        <v>8694</v>
      </c>
      <c r="D13439" s="145">
        <v>9</v>
      </c>
      <c r="E13439" s="147">
        <v>44092</v>
      </c>
    </row>
    <row r="13440" spans="1:5" s="7" customFormat="1">
      <c r="A13440" s="7" t="s">
        <v>49</v>
      </c>
      <c r="C13440" s="144" t="s">
        <v>8696</v>
      </c>
      <c r="D13440" s="145">
        <v>19</v>
      </c>
      <c r="E13440" s="147">
        <v>44092</v>
      </c>
    </row>
    <row r="13441" spans="1:5" s="7" customFormat="1">
      <c r="A13441" s="7" t="s">
        <v>49</v>
      </c>
      <c r="C13441" s="144" t="s">
        <v>8720</v>
      </c>
      <c r="D13441" s="145">
        <v>8</v>
      </c>
      <c r="E13441" s="147">
        <v>44092</v>
      </c>
    </row>
    <row r="13442" spans="1:5" s="7" customFormat="1">
      <c r="A13442" s="7" t="s">
        <v>49</v>
      </c>
      <c r="C13442" s="144" t="s">
        <v>8698</v>
      </c>
      <c r="D13442" s="145">
        <v>0</v>
      </c>
      <c r="E13442" s="147">
        <v>44092</v>
      </c>
    </row>
    <row r="13443" spans="1:5" s="7" customFormat="1">
      <c r="A13443" s="7" t="s">
        <v>49</v>
      </c>
      <c r="C13443" s="144" t="s">
        <v>8685</v>
      </c>
      <c r="D13443" s="145">
        <v>6</v>
      </c>
      <c r="E13443" s="147">
        <v>44092</v>
      </c>
    </row>
    <row r="13444" spans="1:5" s="7" customFormat="1">
      <c r="A13444" s="7" t="s">
        <v>49</v>
      </c>
      <c r="C13444" s="144" t="s">
        <v>8700</v>
      </c>
      <c r="D13444" s="145">
        <v>51</v>
      </c>
      <c r="E13444" s="147">
        <v>44092</v>
      </c>
    </row>
    <row r="13445" spans="1:5" s="7" customFormat="1">
      <c r="A13445" s="7" t="s">
        <v>49</v>
      </c>
      <c r="C13445" s="144" t="s">
        <v>8725</v>
      </c>
      <c r="D13445" s="145">
        <v>9</v>
      </c>
      <c r="E13445" s="147">
        <v>44092</v>
      </c>
    </row>
    <row r="13446" spans="1:5" s="7" customFormat="1">
      <c r="A13446" s="7" t="s">
        <v>49</v>
      </c>
      <c r="C13446" s="144" t="s">
        <v>8702</v>
      </c>
      <c r="D13446" s="145">
        <v>24</v>
      </c>
      <c r="E13446" s="147">
        <v>44092</v>
      </c>
    </row>
    <row r="13447" spans="1:5" s="7" customFormat="1">
      <c r="A13447" s="7" t="s">
        <v>49</v>
      </c>
      <c r="C13447" s="144" t="s">
        <v>9033</v>
      </c>
      <c r="D13447" s="145">
        <v>9</v>
      </c>
      <c r="E13447" s="147">
        <v>44092</v>
      </c>
    </row>
    <row r="13448" spans="1:5" s="7" customFormat="1">
      <c r="A13448" s="7" t="s">
        <v>49</v>
      </c>
      <c r="C13448" s="144" t="s">
        <v>9049</v>
      </c>
      <c r="D13448" s="145">
        <v>75</v>
      </c>
      <c r="E13448" s="147">
        <v>44092</v>
      </c>
    </row>
    <row r="13449" spans="1:5" s="7" customFormat="1">
      <c r="A13449" s="7" t="s">
        <v>49</v>
      </c>
      <c r="C13449" s="144" t="s">
        <v>9051</v>
      </c>
      <c r="D13449" s="145">
        <v>1</v>
      </c>
      <c r="E13449" s="147">
        <v>44092</v>
      </c>
    </row>
    <row r="13450" spans="1:5" s="7" customFormat="1">
      <c r="A13450" s="7" t="s">
        <v>49</v>
      </c>
      <c r="C13450" s="144" t="s">
        <v>9053</v>
      </c>
      <c r="D13450" s="145">
        <v>134</v>
      </c>
      <c r="E13450" s="147">
        <v>44092</v>
      </c>
    </row>
    <row r="13451" spans="1:5" s="7" customFormat="1">
      <c r="A13451" s="7" t="s">
        <v>49</v>
      </c>
      <c r="C13451" s="144" t="s">
        <v>9055</v>
      </c>
      <c r="D13451" s="145">
        <v>2</v>
      </c>
      <c r="E13451" s="147">
        <v>44092</v>
      </c>
    </row>
    <row r="13452" spans="1:5" s="7" customFormat="1">
      <c r="A13452" s="7" t="s">
        <v>49</v>
      </c>
      <c r="C13452" s="144" t="s">
        <v>9057</v>
      </c>
      <c r="D13452" s="145">
        <v>2</v>
      </c>
      <c r="E13452" s="147">
        <v>44092</v>
      </c>
    </row>
    <row r="13453" spans="1:5" s="7" customFormat="1">
      <c r="A13453" s="7" t="s">
        <v>49</v>
      </c>
      <c r="C13453" s="144" t="s">
        <v>9059</v>
      </c>
      <c r="D13453" s="145">
        <v>116</v>
      </c>
      <c r="E13453" s="147">
        <v>44092</v>
      </c>
    </row>
    <row r="13454" spans="1:5" s="7" customFormat="1">
      <c r="A13454" s="7" t="s">
        <v>49</v>
      </c>
      <c r="C13454" s="144" t="s">
        <v>9064</v>
      </c>
      <c r="D13454" s="145">
        <v>6</v>
      </c>
      <c r="E13454" s="147">
        <v>44092</v>
      </c>
    </row>
    <row r="13455" spans="1:5" s="7" customFormat="1">
      <c r="A13455" s="7" t="s">
        <v>49</v>
      </c>
      <c r="C13455" s="144" t="s">
        <v>9066</v>
      </c>
      <c r="D13455" s="145">
        <v>50</v>
      </c>
      <c r="E13455" s="147">
        <v>44092</v>
      </c>
    </row>
    <row r="13456" spans="1:5" s="7" customFormat="1">
      <c r="A13456" s="7" t="s">
        <v>49</v>
      </c>
      <c r="C13456" s="144" t="s">
        <v>9068</v>
      </c>
      <c r="D13456" s="145">
        <v>29</v>
      </c>
      <c r="E13456" s="147">
        <v>44092</v>
      </c>
    </row>
    <row r="13457" spans="1:5" s="7" customFormat="1">
      <c r="A13457" s="7" t="s">
        <v>49</v>
      </c>
      <c r="C13457" s="144" t="s">
        <v>9070</v>
      </c>
      <c r="D13457" s="145">
        <v>60</v>
      </c>
      <c r="E13457" s="147">
        <v>44092</v>
      </c>
    </row>
    <row r="13458" spans="1:5" s="7" customFormat="1">
      <c r="A13458" s="7" t="s">
        <v>49</v>
      </c>
      <c r="C13458" s="144" t="s">
        <v>9072</v>
      </c>
      <c r="D13458" s="145">
        <v>57</v>
      </c>
      <c r="E13458" s="147">
        <v>44092</v>
      </c>
    </row>
    <row r="13459" spans="1:5" s="7" customFormat="1">
      <c r="A13459" s="7" t="s">
        <v>49</v>
      </c>
      <c r="C13459" s="144" t="s">
        <v>9074</v>
      </c>
      <c r="D13459" s="145">
        <v>37</v>
      </c>
      <c r="E13459" s="147">
        <v>44092</v>
      </c>
    </row>
    <row r="13460" spans="1:5" s="7" customFormat="1">
      <c r="A13460" s="7" t="s">
        <v>49</v>
      </c>
      <c r="C13460" s="144" t="s">
        <v>9076</v>
      </c>
      <c r="D13460" s="145">
        <v>18</v>
      </c>
      <c r="E13460" s="147">
        <v>44092</v>
      </c>
    </row>
    <row r="13461" spans="1:5" s="7" customFormat="1">
      <c r="A13461" s="7" t="s">
        <v>49</v>
      </c>
      <c r="C13461" s="144" t="s">
        <v>9078</v>
      </c>
      <c r="D13461" s="145">
        <v>18</v>
      </c>
      <c r="E13461" s="147">
        <v>44092</v>
      </c>
    </row>
    <row r="13462" spans="1:5" s="7" customFormat="1">
      <c r="A13462" s="7" t="s">
        <v>49</v>
      </c>
      <c r="C13462" s="144" t="s">
        <v>9035</v>
      </c>
      <c r="D13462" s="145">
        <v>240</v>
      </c>
      <c r="E13462" s="147">
        <v>44092</v>
      </c>
    </row>
    <row r="13463" spans="1:5" s="7" customFormat="1">
      <c r="A13463" s="7" t="s">
        <v>49</v>
      </c>
      <c r="C13463" s="144" t="s">
        <v>9080</v>
      </c>
      <c r="D13463" s="145">
        <v>130</v>
      </c>
      <c r="E13463" s="147">
        <v>44092</v>
      </c>
    </row>
    <row r="13464" spans="1:5" s="7" customFormat="1">
      <c r="A13464" s="7" t="s">
        <v>49</v>
      </c>
      <c r="C13464" s="144" t="s">
        <v>9082</v>
      </c>
      <c r="D13464" s="145">
        <v>53</v>
      </c>
      <c r="E13464" s="147">
        <v>44092</v>
      </c>
    </row>
    <row r="13465" spans="1:5" s="7" customFormat="1">
      <c r="A13465" s="7" t="s">
        <v>49</v>
      </c>
      <c r="C13465" s="144" t="s">
        <v>9084</v>
      </c>
      <c r="D13465" s="145">
        <v>112</v>
      </c>
      <c r="E13465" s="147">
        <v>44092</v>
      </c>
    </row>
    <row r="13466" spans="1:5" s="7" customFormat="1">
      <c r="A13466" s="7" t="s">
        <v>49</v>
      </c>
      <c r="C13466" s="144" t="s">
        <v>9088</v>
      </c>
      <c r="D13466" s="145">
        <v>51</v>
      </c>
      <c r="E13466" s="147">
        <v>44092</v>
      </c>
    </row>
    <row r="13467" spans="1:5" s="7" customFormat="1">
      <c r="A13467" s="7" t="s">
        <v>49</v>
      </c>
      <c r="C13467" s="144" t="s">
        <v>9092</v>
      </c>
      <c r="D13467" s="145">
        <v>25</v>
      </c>
      <c r="E13467" s="147">
        <v>44092</v>
      </c>
    </row>
    <row r="13468" spans="1:5" s="7" customFormat="1">
      <c r="A13468" s="7" t="s">
        <v>49</v>
      </c>
      <c r="C13468" s="144" t="s">
        <v>9094</v>
      </c>
      <c r="D13468" s="145">
        <v>112</v>
      </c>
      <c r="E13468" s="147">
        <v>44092</v>
      </c>
    </row>
    <row r="13469" spans="1:5" s="7" customFormat="1">
      <c r="A13469" s="7" t="s">
        <v>49</v>
      </c>
      <c r="C13469" s="144" t="s">
        <v>9043</v>
      </c>
      <c r="D13469" s="145">
        <v>132</v>
      </c>
      <c r="E13469" s="147">
        <v>44092</v>
      </c>
    </row>
    <row r="13470" spans="1:5" s="7" customFormat="1">
      <c r="A13470" s="7" t="s">
        <v>49</v>
      </c>
      <c r="C13470" s="144" t="s">
        <v>9045</v>
      </c>
      <c r="D13470" s="145">
        <v>69</v>
      </c>
      <c r="E13470" s="147">
        <v>44092</v>
      </c>
    </row>
    <row r="13471" spans="1:5" s="7" customFormat="1">
      <c r="A13471" s="7" t="s">
        <v>49</v>
      </c>
      <c r="C13471" s="144" t="s">
        <v>8101</v>
      </c>
      <c r="D13471" s="145">
        <v>1784</v>
      </c>
      <c r="E13471" s="147">
        <v>44092</v>
      </c>
    </row>
    <row r="13472" spans="1:5" s="7" customFormat="1">
      <c r="A13472" s="7" t="s">
        <v>49</v>
      </c>
      <c r="C13472" s="144" t="s">
        <v>8084</v>
      </c>
      <c r="D13472" s="145">
        <v>914</v>
      </c>
      <c r="E13472" s="147">
        <v>44092</v>
      </c>
    </row>
    <row r="13473" spans="1:5" s="7" customFormat="1">
      <c r="A13473" s="7" t="s">
        <v>49</v>
      </c>
      <c r="C13473" s="144" t="s">
        <v>8105</v>
      </c>
      <c r="D13473" s="145">
        <v>3236</v>
      </c>
      <c r="E13473" s="147">
        <v>44092</v>
      </c>
    </row>
    <row r="13474" spans="1:5" s="7" customFormat="1">
      <c r="A13474" s="7" t="s">
        <v>49</v>
      </c>
      <c r="C13474" s="144" t="s">
        <v>8107</v>
      </c>
      <c r="D13474" s="145">
        <v>40</v>
      </c>
      <c r="E13474" s="147">
        <v>44092</v>
      </c>
    </row>
    <row r="13475" spans="1:5" s="7" customFormat="1">
      <c r="A13475" s="7" t="s">
        <v>49</v>
      </c>
      <c r="C13475" s="144" t="s">
        <v>8086</v>
      </c>
      <c r="D13475" s="145">
        <v>649</v>
      </c>
      <c r="E13475" s="147">
        <v>44092</v>
      </c>
    </row>
    <row r="13476" spans="1:5" s="7" customFormat="1">
      <c r="A13476" s="7" t="s">
        <v>49</v>
      </c>
      <c r="C13476" s="144" t="s">
        <v>8113</v>
      </c>
      <c r="D13476" s="145">
        <v>918</v>
      </c>
      <c r="E13476" s="147">
        <v>44092</v>
      </c>
    </row>
    <row r="13477" spans="1:5" s="7" customFormat="1">
      <c r="A13477" s="7" t="s">
        <v>49</v>
      </c>
      <c r="C13477" s="144" t="s">
        <v>8088</v>
      </c>
      <c r="D13477" s="145">
        <v>142</v>
      </c>
      <c r="E13477" s="147">
        <v>44092</v>
      </c>
    </row>
    <row r="13478" spans="1:5" s="7" customFormat="1">
      <c r="A13478" s="7" t="s">
        <v>49</v>
      </c>
      <c r="C13478" s="144" t="s">
        <v>8115</v>
      </c>
      <c r="D13478" s="145">
        <v>198</v>
      </c>
      <c r="E13478" s="147">
        <v>44092</v>
      </c>
    </row>
    <row r="13479" spans="1:5" s="7" customFormat="1">
      <c r="A13479" s="7" t="s">
        <v>49</v>
      </c>
      <c r="C13479" s="144" t="s">
        <v>8117</v>
      </c>
      <c r="D13479" s="145">
        <v>173</v>
      </c>
      <c r="E13479" s="147">
        <v>44092</v>
      </c>
    </row>
    <row r="13480" spans="1:5" s="7" customFormat="1">
      <c r="A13480" s="7" t="s">
        <v>49</v>
      </c>
      <c r="C13480" s="144" t="s">
        <v>8119</v>
      </c>
      <c r="D13480" s="145">
        <v>394</v>
      </c>
      <c r="E13480" s="147">
        <v>44092</v>
      </c>
    </row>
    <row r="13481" spans="1:5" s="7" customFormat="1">
      <c r="A13481" s="7" t="s">
        <v>49</v>
      </c>
      <c r="C13481" s="144" t="s">
        <v>8121</v>
      </c>
      <c r="D13481" s="145">
        <v>377</v>
      </c>
      <c r="E13481" s="147">
        <v>44092</v>
      </c>
    </row>
    <row r="13482" spans="1:5" s="7" customFormat="1">
      <c r="A13482" s="7" t="s">
        <v>49</v>
      </c>
      <c r="C13482" s="144" t="s">
        <v>8123</v>
      </c>
      <c r="D13482" s="145">
        <v>125</v>
      </c>
      <c r="E13482" s="147">
        <v>44092</v>
      </c>
    </row>
    <row r="13483" spans="1:5" s="7" customFormat="1">
      <c r="A13483" s="7" t="s">
        <v>49</v>
      </c>
      <c r="C13483" s="144" t="s">
        <v>8127</v>
      </c>
      <c r="D13483" s="145">
        <v>40</v>
      </c>
      <c r="E13483" s="147">
        <v>44092</v>
      </c>
    </row>
    <row r="13484" spans="1:5" s="7" customFormat="1">
      <c r="A13484" s="7" t="s">
        <v>49</v>
      </c>
      <c r="C13484" s="144" t="s">
        <v>8129</v>
      </c>
      <c r="D13484" s="145">
        <v>1280</v>
      </c>
      <c r="E13484" s="147">
        <v>44092</v>
      </c>
    </row>
    <row r="13485" spans="1:5" s="7" customFormat="1">
      <c r="A13485" s="7" t="s">
        <v>49</v>
      </c>
      <c r="C13485" s="144" t="s">
        <v>8090</v>
      </c>
      <c r="D13485" s="145">
        <v>297</v>
      </c>
      <c r="E13485" s="147">
        <v>44092</v>
      </c>
    </row>
    <row r="13486" spans="1:5" s="7" customFormat="1">
      <c r="A13486" s="7" t="s">
        <v>49</v>
      </c>
      <c r="C13486" s="144" t="s">
        <v>8092</v>
      </c>
      <c r="D13486" s="145">
        <v>48</v>
      </c>
      <c r="E13486" s="147">
        <v>44092</v>
      </c>
    </row>
    <row r="13487" spans="1:5" s="7" customFormat="1">
      <c r="A13487" s="7" t="s">
        <v>49</v>
      </c>
      <c r="C13487" s="144" t="s">
        <v>8204</v>
      </c>
      <c r="D13487" s="145">
        <v>65</v>
      </c>
      <c r="E13487" s="147">
        <v>44092</v>
      </c>
    </row>
    <row r="13488" spans="1:5" s="7" customFormat="1">
      <c r="A13488" s="7" t="s">
        <v>49</v>
      </c>
      <c r="C13488" s="144" t="s">
        <v>8138</v>
      </c>
      <c r="D13488" s="145">
        <v>96</v>
      </c>
      <c r="E13488" s="147">
        <v>44092</v>
      </c>
    </row>
    <row r="13489" spans="1:5" s="7" customFormat="1">
      <c r="A13489" s="7" t="s">
        <v>49</v>
      </c>
      <c r="C13489" s="144" t="s">
        <v>8206</v>
      </c>
      <c r="D13489" s="145">
        <v>160</v>
      </c>
      <c r="E13489" s="147">
        <v>44092</v>
      </c>
    </row>
    <row r="13490" spans="1:5" s="7" customFormat="1">
      <c r="A13490" s="7" t="s">
        <v>49</v>
      </c>
      <c r="C13490" s="144" t="s">
        <v>8208</v>
      </c>
      <c r="D13490" s="145">
        <v>151</v>
      </c>
      <c r="E13490" s="147">
        <v>44092</v>
      </c>
    </row>
    <row r="13491" spans="1:5" s="7" customFormat="1">
      <c r="A13491" s="7" t="s">
        <v>49</v>
      </c>
      <c r="C13491" s="144" t="s">
        <v>8210</v>
      </c>
      <c r="D13491" s="145">
        <v>6</v>
      </c>
      <c r="E13491" s="147">
        <v>44092</v>
      </c>
    </row>
    <row r="13492" spans="1:5" s="7" customFormat="1">
      <c r="A13492" s="7" t="s">
        <v>49</v>
      </c>
      <c r="C13492" s="144" t="s">
        <v>8212</v>
      </c>
      <c r="D13492" s="145">
        <v>126</v>
      </c>
      <c r="E13492" s="147">
        <v>44092</v>
      </c>
    </row>
    <row r="13493" spans="1:5" s="7" customFormat="1">
      <c r="A13493" s="7" t="s">
        <v>49</v>
      </c>
      <c r="C13493" s="144" t="s">
        <v>8214</v>
      </c>
      <c r="D13493" s="145">
        <v>15</v>
      </c>
      <c r="E13493" s="147">
        <v>44092</v>
      </c>
    </row>
    <row r="13494" spans="1:5" s="7" customFormat="1">
      <c r="A13494" s="7" t="s">
        <v>49</v>
      </c>
      <c r="C13494" s="144" t="s">
        <v>8216</v>
      </c>
      <c r="D13494" s="145">
        <v>33</v>
      </c>
      <c r="E13494" s="147">
        <v>44092</v>
      </c>
    </row>
    <row r="13495" spans="1:5" s="7" customFormat="1">
      <c r="A13495" s="7" t="s">
        <v>49</v>
      </c>
      <c r="C13495" s="144" t="s">
        <v>8218</v>
      </c>
      <c r="D13495" s="145">
        <v>66</v>
      </c>
      <c r="E13495" s="147">
        <v>44092</v>
      </c>
    </row>
    <row r="13496" spans="1:5" s="7" customFormat="1">
      <c r="A13496" s="7" t="s">
        <v>49</v>
      </c>
      <c r="C13496" s="144" t="s">
        <v>8220</v>
      </c>
      <c r="D13496" s="145">
        <v>40</v>
      </c>
      <c r="E13496" s="147">
        <v>44092</v>
      </c>
    </row>
    <row r="13497" spans="1:5" s="7" customFormat="1">
      <c r="A13497" s="7" t="s">
        <v>49</v>
      </c>
      <c r="C13497" s="144" t="s">
        <v>8221</v>
      </c>
      <c r="D13497" s="145">
        <v>180</v>
      </c>
      <c r="E13497" s="147">
        <v>44092</v>
      </c>
    </row>
    <row r="13498" spans="1:5" s="7" customFormat="1">
      <c r="A13498" s="7" t="s">
        <v>49</v>
      </c>
      <c r="C13498" s="144" t="s">
        <v>8223</v>
      </c>
      <c r="D13498" s="145">
        <v>30</v>
      </c>
      <c r="E13498" s="147">
        <v>44092</v>
      </c>
    </row>
    <row r="13499" spans="1:5" s="7" customFormat="1">
      <c r="A13499" s="7" t="s">
        <v>49</v>
      </c>
      <c r="C13499" s="144" t="s">
        <v>8225</v>
      </c>
      <c r="D13499" s="145">
        <v>492</v>
      </c>
      <c r="E13499" s="147">
        <v>44092</v>
      </c>
    </row>
    <row r="13500" spans="1:5" s="7" customFormat="1">
      <c r="A13500" s="7" t="s">
        <v>49</v>
      </c>
      <c r="C13500" s="144" t="s">
        <v>8227</v>
      </c>
      <c r="D13500" s="145">
        <v>490</v>
      </c>
      <c r="E13500" s="147">
        <v>44092</v>
      </c>
    </row>
    <row r="13501" spans="1:5" s="7" customFormat="1">
      <c r="A13501" s="7" t="s">
        <v>49</v>
      </c>
      <c r="C13501" s="144" t="s">
        <v>8229</v>
      </c>
      <c r="D13501" s="145">
        <v>310</v>
      </c>
      <c r="E13501" s="147">
        <v>44092</v>
      </c>
    </row>
    <row r="13502" spans="1:5" s="7" customFormat="1">
      <c r="A13502" s="7" t="s">
        <v>49</v>
      </c>
      <c r="C13502" s="144" t="s">
        <v>8231</v>
      </c>
      <c r="D13502" s="145">
        <v>296</v>
      </c>
      <c r="E13502" s="147">
        <v>44092</v>
      </c>
    </row>
    <row r="13503" spans="1:5" s="7" customFormat="1">
      <c r="A13503" s="7" t="s">
        <v>49</v>
      </c>
      <c r="C13503" s="144" t="s">
        <v>8233</v>
      </c>
      <c r="D13503" s="145">
        <v>409</v>
      </c>
      <c r="E13503" s="147">
        <v>44092</v>
      </c>
    </row>
    <row r="13504" spans="1:5" s="7" customFormat="1">
      <c r="A13504" s="7" t="s">
        <v>49</v>
      </c>
      <c r="C13504" s="144" t="s">
        <v>8235</v>
      </c>
      <c r="D13504" s="145">
        <v>45</v>
      </c>
      <c r="E13504" s="147">
        <v>44092</v>
      </c>
    </row>
    <row r="13505" spans="1:5" s="7" customFormat="1">
      <c r="A13505" s="7" t="s">
        <v>49</v>
      </c>
      <c r="C13505" s="144" t="s">
        <v>8237</v>
      </c>
      <c r="D13505" s="145">
        <v>488</v>
      </c>
      <c r="E13505" s="147">
        <v>44092</v>
      </c>
    </row>
    <row r="13506" spans="1:5" s="7" customFormat="1">
      <c r="A13506" s="7" t="s">
        <v>49</v>
      </c>
      <c r="C13506" s="144" t="s">
        <v>8239</v>
      </c>
      <c r="D13506" s="145">
        <v>286</v>
      </c>
      <c r="E13506" s="147">
        <v>44092</v>
      </c>
    </row>
    <row r="13507" spans="1:5" s="7" customFormat="1">
      <c r="A13507" s="7" t="s">
        <v>49</v>
      </c>
      <c r="C13507" s="144" t="s">
        <v>8241</v>
      </c>
      <c r="D13507" s="145">
        <v>159</v>
      </c>
      <c r="E13507" s="147">
        <v>44092</v>
      </c>
    </row>
    <row r="13508" spans="1:5" s="7" customFormat="1">
      <c r="A13508" s="7" t="s">
        <v>49</v>
      </c>
      <c r="C13508" s="144" t="s">
        <v>8242</v>
      </c>
      <c r="D13508" s="145">
        <v>55</v>
      </c>
      <c r="E13508" s="147">
        <v>44092</v>
      </c>
    </row>
    <row r="13509" spans="1:5" s="7" customFormat="1">
      <c r="A13509" s="7" t="s">
        <v>49</v>
      </c>
      <c r="C13509" s="144" t="s">
        <v>8243</v>
      </c>
      <c r="D13509" s="145">
        <v>136</v>
      </c>
      <c r="E13509" s="147">
        <v>44092</v>
      </c>
    </row>
    <row r="13510" spans="1:5" s="7" customFormat="1">
      <c r="A13510" s="7" t="s">
        <v>49</v>
      </c>
      <c r="C13510" s="144" t="s">
        <v>8245</v>
      </c>
      <c r="D13510" s="145">
        <v>131</v>
      </c>
      <c r="E13510" s="147">
        <v>44092</v>
      </c>
    </row>
    <row r="13511" spans="1:5" s="7" customFormat="1">
      <c r="A13511" s="7" t="s">
        <v>49</v>
      </c>
      <c r="C13511" s="144" t="s">
        <v>8246</v>
      </c>
      <c r="D13511" s="145">
        <v>140</v>
      </c>
      <c r="E13511" s="147">
        <v>44092</v>
      </c>
    </row>
    <row r="13512" spans="1:5" s="7" customFormat="1">
      <c r="A13512" s="7" t="s">
        <v>49</v>
      </c>
      <c r="C13512" s="144" t="s">
        <v>8247</v>
      </c>
      <c r="D13512" s="145">
        <v>558</v>
      </c>
      <c r="E13512" s="147">
        <v>44092</v>
      </c>
    </row>
    <row r="13513" spans="1:5" s="7" customFormat="1">
      <c r="A13513" s="7" t="s">
        <v>49</v>
      </c>
      <c r="C13513" s="144" t="s">
        <v>8249</v>
      </c>
      <c r="D13513" s="145">
        <v>86</v>
      </c>
      <c r="E13513" s="147">
        <v>44092</v>
      </c>
    </row>
    <row r="13514" spans="1:5" s="7" customFormat="1">
      <c r="A13514" s="7" t="s">
        <v>49</v>
      </c>
      <c r="C13514" s="144" t="s">
        <v>8251</v>
      </c>
      <c r="D13514" s="145">
        <v>31</v>
      </c>
      <c r="E13514" s="147">
        <v>44092</v>
      </c>
    </row>
    <row r="13515" spans="1:5" s="7" customFormat="1">
      <c r="A13515" s="7" t="s">
        <v>49</v>
      </c>
      <c r="C13515" s="144" t="s">
        <v>8252</v>
      </c>
      <c r="D13515" s="145">
        <v>31</v>
      </c>
      <c r="E13515" s="147">
        <v>44092</v>
      </c>
    </row>
    <row r="13516" spans="1:5" s="7" customFormat="1">
      <c r="A13516" s="7" t="s">
        <v>49</v>
      </c>
      <c r="C13516" s="144" t="s">
        <v>8253</v>
      </c>
      <c r="D13516" s="145">
        <v>111</v>
      </c>
      <c r="E13516" s="147">
        <v>44092</v>
      </c>
    </row>
    <row r="13517" spans="1:5" s="7" customFormat="1">
      <c r="A13517" s="7" t="s">
        <v>49</v>
      </c>
      <c r="C13517" s="144" t="s">
        <v>8255</v>
      </c>
      <c r="D13517" s="145">
        <v>86</v>
      </c>
      <c r="E13517" s="147">
        <v>44092</v>
      </c>
    </row>
    <row r="13518" spans="1:5" s="7" customFormat="1">
      <c r="A13518" s="7" t="s">
        <v>49</v>
      </c>
      <c r="C13518" s="144" t="s">
        <v>8256</v>
      </c>
      <c r="D13518" s="145">
        <v>61</v>
      </c>
      <c r="E13518" s="147">
        <v>44092</v>
      </c>
    </row>
    <row r="13519" spans="1:5" s="7" customFormat="1">
      <c r="A13519" s="7" t="s">
        <v>49</v>
      </c>
      <c r="C13519" s="144" t="s">
        <v>8140</v>
      </c>
      <c r="D13519" s="145">
        <v>0</v>
      </c>
      <c r="E13519" s="147">
        <v>44092</v>
      </c>
    </row>
    <row r="13520" spans="1:5" s="7" customFormat="1">
      <c r="A13520" s="7" t="s">
        <v>49</v>
      </c>
      <c r="C13520" s="144" t="s">
        <v>8257</v>
      </c>
      <c r="D13520" s="145">
        <v>44</v>
      </c>
      <c r="E13520" s="147">
        <v>44092</v>
      </c>
    </row>
    <row r="13521" spans="1:5" s="7" customFormat="1">
      <c r="A13521" s="7" t="s">
        <v>49</v>
      </c>
      <c r="C13521" s="144" t="s">
        <v>8259</v>
      </c>
      <c r="D13521" s="145">
        <v>26</v>
      </c>
      <c r="E13521" s="147">
        <v>44092</v>
      </c>
    </row>
    <row r="13522" spans="1:5" s="7" customFormat="1">
      <c r="A13522" s="7" t="s">
        <v>49</v>
      </c>
      <c r="C13522" s="144" t="s">
        <v>8261</v>
      </c>
      <c r="D13522" s="145">
        <v>55</v>
      </c>
      <c r="E13522" s="147">
        <v>44092</v>
      </c>
    </row>
    <row r="13523" spans="1:5" s="7" customFormat="1">
      <c r="A13523" s="7" t="s">
        <v>49</v>
      </c>
      <c r="C13523" s="144" t="s">
        <v>8263</v>
      </c>
      <c r="D13523" s="145">
        <v>86</v>
      </c>
      <c r="E13523" s="147">
        <v>44092</v>
      </c>
    </row>
    <row r="13524" spans="1:5" s="7" customFormat="1">
      <c r="A13524" s="7" t="s">
        <v>49</v>
      </c>
      <c r="C13524" s="144" t="s">
        <v>8265</v>
      </c>
      <c r="D13524" s="145">
        <v>87</v>
      </c>
      <c r="E13524" s="147">
        <v>44092</v>
      </c>
    </row>
    <row r="13525" spans="1:5" s="7" customFormat="1">
      <c r="A13525" s="7" t="s">
        <v>49</v>
      </c>
      <c r="C13525" s="144" t="s">
        <v>8266</v>
      </c>
      <c r="D13525" s="145">
        <v>86</v>
      </c>
      <c r="E13525" s="147">
        <v>44092</v>
      </c>
    </row>
    <row r="13526" spans="1:5" s="7" customFormat="1">
      <c r="A13526" s="7" t="s">
        <v>49</v>
      </c>
      <c r="C13526" s="144" t="s">
        <v>8267</v>
      </c>
      <c r="D13526" s="145">
        <v>155</v>
      </c>
      <c r="E13526" s="147">
        <v>44092</v>
      </c>
    </row>
    <row r="13527" spans="1:5" s="7" customFormat="1">
      <c r="A13527" s="7" t="s">
        <v>49</v>
      </c>
      <c r="C13527" s="144" t="s">
        <v>8269</v>
      </c>
      <c r="D13527" s="145">
        <v>169</v>
      </c>
      <c r="E13527" s="147">
        <v>44092</v>
      </c>
    </row>
    <row r="13528" spans="1:5" s="7" customFormat="1">
      <c r="A13528" s="7" t="s">
        <v>49</v>
      </c>
      <c r="C13528" s="144" t="s">
        <v>8270</v>
      </c>
      <c r="D13528" s="145">
        <v>92</v>
      </c>
      <c r="E13528" s="147">
        <v>44092</v>
      </c>
    </row>
    <row r="13529" spans="1:5" s="7" customFormat="1">
      <c r="A13529" s="7" t="s">
        <v>49</v>
      </c>
      <c r="C13529" s="144" t="s">
        <v>8271</v>
      </c>
      <c r="D13529" s="145">
        <v>107</v>
      </c>
      <c r="E13529" s="147">
        <v>44092</v>
      </c>
    </row>
    <row r="13530" spans="1:5" s="7" customFormat="1">
      <c r="A13530" s="7" t="s">
        <v>49</v>
      </c>
      <c r="C13530" s="144" t="s">
        <v>8273</v>
      </c>
      <c r="D13530" s="145">
        <v>108</v>
      </c>
      <c r="E13530" s="147">
        <v>44092</v>
      </c>
    </row>
    <row r="13531" spans="1:5" s="7" customFormat="1">
      <c r="A13531" s="7" t="s">
        <v>49</v>
      </c>
      <c r="C13531" s="144" t="s">
        <v>8274</v>
      </c>
      <c r="D13531" s="145">
        <v>97</v>
      </c>
      <c r="E13531" s="147">
        <v>44092</v>
      </c>
    </row>
    <row r="13532" spans="1:5" s="7" customFormat="1">
      <c r="A13532" s="7" t="s">
        <v>49</v>
      </c>
      <c r="C13532" s="144" t="s">
        <v>8275</v>
      </c>
      <c r="D13532" s="145">
        <v>29</v>
      </c>
      <c r="E13532" s="147">
        <v>44092</v>
      </c>
    </row>
    <row r="13533" spans="1:5" s="7" customFormat="1">
      <c r="A13533" s="7" t="s">
        <v>49</v>
      </c>
      <c r="C13533" s="144" t="s">
        <v>8672</v>
      </c>
      <c r="D13533" s="145">
        <v>501</v>
      </c>
      <c r="E13533" s="147">
        <v>44092</v>
      </c>
    </row>
    <row r="13534" spans="1:5" s="7" customFormat="1">
      <c r="A13534" s="7" t="s">
        <v>49</v>
      </c>
      <c r="C13534" s="144" t="s">
        <v>8674</v>
      </c>
      <c r="D13534" s="145">
        <v>318</v>
      </c>
      <c r="E13534" s="147">
        <v>44092</v>
      </c>
    </row>
    <row r="13535" spans="1:5" s="7" customFormat="1">
      <c r="A13535" s="7" t="s">
        <v>49</v>
      </c>
      <c r="C13535" s="144" t="s">
        <v>8356</v>
      </c>
      <c r="D13535" s="145">
        <v>0</v>
      </c>
      <c r="E13535" s="147">
        <v>44092</v>
      </c>
    </row>
    <row r="13536" spans="1:5" s="7" customFormat="1">
      <c r="A13536" s="7" t="s">
        <v>49</v>
      </c>
      <c r="C13536" s="144" t="s">
        <v>8358</v>
      </c>
      <c r="D13536" s="145">
        <v>0</v>
      </c>
      <c r="E13536" s="147">
        <v>44092</v>
      </c>
    </row>
    <row r="13537" spans="1:5" s="7" customFormat="1">
      <c r="A13537" s="7" t="s">
        <v>49</v>
      </c>
      <c r="C13537" s="144" t="s">
        <v>8277</v>
      </c>
      <c r="D13537" s="145">
        <v>160</v>
      </c>
      <c r="E13537" s="147">
        <v>44092</v>
      </c>
    </row>
    <row r="13538" spans="1:5" s="7" customFormat="1">
      <c r="A13538" s="7" t="s">
        <v>49</v>
      </c>
      <c r="C13538" s="144" t="s">
        <v>6072</v>
      </c>
      <c r="D13538" s="145">
        <v>0</v>
      </c>
      <c r="E13538" s="147">
        <v>44092</v>
      </c>
    </row>
    <row r="13539" spans="1:5" s="7" customFormat="1">
      <c r="A13539" s="7" t="s">
        <v>49</v>
      </c>
      <c r="C13539" s="144" t="s">
        <v>8360</v>
      </c>
      <c r="D13539" s="145">
        <v>0</v>
      </c>
      <c r="E13539" s="147">
        <v>44092</v>
      </c>
    </row>
    <row r="13540" spans="1:5" s="7" customFormat="1">
      <c r="A13540" s="7" t="s">
        <v>49</v>
      </c>
      <c r="C13540" s="144" t="s">
        <v>8362</v>
      </c>
      <c r="D13540" s="145">
        <v>0</v>
      </c>
      <c r="E13540" s="147">
        <v>44092</v>
      </c>
    </row>
    <row r="13541" spans="1:5" s="7" customFormat="1">
      <c r="A13541" s="7" t="s">
        <v>49</v>
      </c>
      <c r="C13541" s="144" t="s">
        <v>8285</v>
      </c>
      <c r="D13541" s="145">
        <v>320</v>
      </c>
      <c r="E13541" s="147">
        <v>44092</v>
      </c>
    </row>
    <row r="13542" spans="1:5" s="7" customFormat="1">
      <c r="A13542" s="7" t="s">
        <v>49</v>
      </c>
      <c r="C13542" s="144" t="s">
        <v>8287</v>
      </c>
      <c r="D13542" s="145">
        <v>320</v>
      </c>
      <c r="E13542" s="147">
        <v>44092</v>
      </c>
    </row>
    <row r="13543" spans="1:5" s="7" customFormat="1">
      <c r="A13543" s="7" t="s">
        <v>49</v>
      </c>
      <c r="C13543" s="144" t="s">
        <v>8363</v>
      </c>
      <c r="D13543" s="145">
        <v>0</v>
      </c>
      <c r="E13543" s="147">
        <v>44092</v>
      </c>
    </row>
    <row r="13544" spans="1:5" s="7" customFormat="1">
      <c r="A13544" s="7" t="s">
        <v>49</v>
      </c>
      <c r="C13544" s="144" t="s">
        <v>8675</v>
      </c>
      <c r="D13544" s="145">
        <v>0</v>
      </c>
      <c r="E13544" s="147">
        <v>44092</v>
      </c>
    </row>
    <row r="13545" spans="1:5" s="7" customFormat="1">
      <c r="A13545" s="7" t="s">
        <v>49</v>
      </c>
      <c r="C13545" s="144" t="s">
        <v>8677</v>
      </c>
      <c r="D13545" s="145">
        <v>0</v>
      </c>
      <c r="E13545" s="147">
        <v>44092</v>
      </c>
    </row>
    <row r="13546" spans="1:5" s="7" customFormat="1">
      <c r="A13546" s="7" t="s">
        <v>49</v>
      </c>
      <c r="C13546" s="144" t="s">
        <v>8364</v>
      </c>
      <c r="D13546" s="145">
        <v>0</v>
      </c>
      <c r="E13546" s="147">
        <v>44092</v>
      </c>
    </row>
    <row r="13547" spans="1:5" s="7" customFormat="1">
      <c r="A13547" s="7" t="s">
        <v>49</v>
      </c>
      <c r="C13547" s="144" t="s">
        <v>8681</v>
      </c>
      <c r="D13547" s="145">
        <v>1035</v>
      </c>
      <c r="E13547" s="147">
        <v>44092</v>
      </c>
    </row>
    <row r="13548" spans="1:5" s="7" customFormat="1">
      <c r="A13548" s="7" t="s">
        <v>49</v>
      </c>
      <c r="C13548" s="144" t="s">
        <v>9096</v>
      </c>
      <c r="D13548" s="145">
        <v>395</v>
      </c>
      <c r="E13548" s="147">
        <v>44092</v>
      </c>
    </row>
    <row r="13549" spans="1:5" s="7" customFormat="1">
      <c r="A13549" s="7" t="s">
        <v>49</v>
      </c>
      <c r="C13549" s="144" t="s">
        <v>8299</v>
      </c>
      <c r="D13549" s="145">
        <v>23</v>
      </c>
      <c r="E13549" s="147">
        <v>44092</v>
      </c>
    </row>
    <row r="13550" spans="1:5" s="7" customFormat="1">
      <c r="A13550" s="7" t="s">
        <v>49</v>
      </c>
      <c r="C13550" s="144" t="s">
        <v>8302</v>
      </c>
      <c r="D13550" s="145">
        <v>6</v>
      </c>
      <c r="E13550" s="147">
        <v>44092</v>
      </c>
    </row>
    <row r="13551" spans="1:5" s="7" customFormat="1">
      <c r="A13551" s="7" t="s">
        <v>49</v>
      </c>
      <c r="C13551" s="144" t="s">
        <v>5049</v>
      </c>
      <c r="D13551" s="145">
        <v>5</v>
      </c>
      <c r="E13551" s="147">
        <v>44092</v>
      </c>
    </row>
    <row r="13552" spans="1:5" s="7" customFormat="1">
      <c r="A13552" s="7" t="s">
        <v>49</v>
      </c>
      <c r="C13552" s="144" t="s">
        <v>5051</v>
      </c>
      <c r="D13552" s="145">
        <v>3</v>
      </c>
      <c r="E13552" s="147">
        <v>44092</v>
      </c>
    </row>
    <row r="13553" spans="1:5" s="7" customFormat="1">
      <c r="A13553" s="7" t="s">
        <v>49</v>
      </c>
      <c r="C13553" s="144" t="s">
        <v>5053</v>
      </c>
      <c r="D13553" s="145">
        <v>3</v>
      </c>
      <c r="E13553" s="147">
        <v>44092</v>
      </c>
    </row>
    <row r="13554" spans="1:5" s="7" customFormat="1">
      <c r="A13554" s="7" t="s">
        <v>49</v>
      </c>
      <c r="C13554" s="144" t="s">
        <v>5055</v>
      </c>
      <c r="D13554" s="145">
        <v>1</v>
      </c>
      <c r="E13554" s="147">
        <v>44092</v>
      </c>
    </row>
    <row r="13555" spans="1:5" s="7" customFormat="1">
      <c r="A13555" s="7" t="s">
        <v>49</v>
      </c>
      <c r="C13555" s="144" t="s">
        <v>5057</v>
      </c>
      <c r="D13555" s="145">
        <v>6</v>
      </c>
      <c r="E13555" s="147">
        <v>44092</v>
      </c>
    </row>
    <row r="13556" spans="1:5" s="7" customFormat="1">
      <c r="A13556" s="7" t="s">
        <v>49</v>
      </c>
      <c r="C13556" s="144" t="s">
        <v>4785</v>
      </c>
      <c r="D13556" s="145">
        <v>44</v>
      </c>
      <c r="E13556" s="147">
        <v>44092</v>
      </c>
    </row>
    <row r="13557" spans="1:5" s="7" customFormat="1">
      <c r="A13557" s="7" t="s">
        <v>49</v>
      </c>
      <c r="C13557" s="144" t="s">
        <v>5059</v>
      </c>
      <c r="D13557" s="145">
        <v>65</v>
      </c>
      <c r="E13557" s="147">
        <v>44092</v>
      </c>
    </row>
    <row r="13558" spans="1:5" s="7" customFormat="1">
      <c r="A13558" s="7" t="s">
        <v>49</v>
      </c>
      <c r="C13558" s="144" t="s">
        <v>5063</v>
      </c>
      <c r="D13558" s="145">
        <v>15</v>
      </c>
      <c r="E13558" s="147">
        <v>44092</v>
      </c>
    </row>
    <row r="13559" spans="1:5" s="7" customFormat="1">
      <c r="A13559" s="7" t="s">
        <v>49</v>
      </c>
      <c r="C13559" s="144" t="s">
        <v>5027</v>
      </c>
      <c r="D13559" s="145">
        <v>180</v>
      </c>
      <c r="E13559" s="147">
        <v>44092</v>
      </c>
    </row>
    <row r="13560" spans="1:5" s="7" customFormat="1">
      <c r="A13560" s="7" t="s">
        <v>49</v>
      </c>
      <c r="C13560" s="144" t="s">
        <v>4870</v>
      </c>
      <c r="D13560" s="145">
        <v>14</v>
      </c>
      <c r="E13560" s="147">
        <v>44092</v>
      </c>
    </row>
    <row r="13561" spans="1:5" s="7" customFormat="1">
      <c r="A13561" s="7" t="s">
        <v>49</v>
      </c>
      <c r="C13561" s="144" t="s">
        <v>4872</v>
      </c>
      <c r="D13561" s="145">
        <v>159</v>
      </c>
      <c r="E13561" s="147">
        <v>44092</v>
      </c>
    </row>
    <row r="13562" spans="1:5" s="7" customFormat="1">
      <c r="A13562" s="7" t="s">
        <v>49</v>
      </c>
      <c r="C13562" s="144" t="s">
        <v>4874</v>
      </c>
      <c r="D13562" s="145">
        <v>150</v>
      </c>
      <c r="E13562" s="147">
        <v>44092</v>
      </c>
    </row>
    <row r="13563" spans="1:5" s="7" customFormat="1">
      <c r="A13563" s="7" t="s">
        <v>49</v>
      </c>
      <c r="C13563" s="144" t="s">
        <v>4876</v>
      </c>
      <c r="D13563" s="145">
        <v>229</v>
      </c>
      <c r="E13563" s="147">
        <v>44092</v>
      </c>
    </row>
    <row r="13564" spans="1:5" s="7" customFormat="1">
      <c r="A13564" s="7" t="s">
        <v>49</v>
      </c>
      <c r="C13564" s="144" t="s">
        <v>4878</v>
      </c>
      <c r="D13564" s="145">
        <v>203</v>
      </c>
      <c r="E13564" s="147">
        <v>44092</v>
      </c>
    </row>
    <row r="13565" spans="1:5" s="7" customFormat="1">
      <c r="A13565" s="7" t="s">
        <v>49</v>
      </c>
      <c r="C13565" s="144" t="s">
        <v>4880</v>
      </c>
      <c r="D13565" s="145">
        <v>141</v>
      </c>
      <c r="E13565" s="147">
        <v>44092</v>
      </c>
    </row>
    <row r="13566" spans="1:5" s="7" customFormat="1">
      <c r="A13566" s="7" t="s">
        <v>49</v>
      </c>
      <c r="C13566" s="144" t="s">
        <v>4882</v>
      </c>
      <c r="D13566" s="145">
        <v>53</v>
      </c>
      <c r="E13566" s="147">
        <v>44092</v>
      </c>
    </row>
    <row r="13567" spans="1:5" s="7" customFormat="1">
      <c r="A13567" s="7" t="s">
        <v>49</v>
      </c>
      <c r="C13567" s="144" t="s">
        <v>4884</v>
      </c>
      <c r="D13567" s="145">
        <v>58</v>
      </c>
      <c r="E13567" s="147">
        <v>44092</v>
      </c>
    </row>
    <row r="13568" spans="1:5" s="7" customFormat="1">
      <c r="A13568" s="7" t="s">
        <v>49</v>
      </c>
      <c r="C13568" s="144" t="s">
        <v>4886</v>
      </c>
      <c r="D13568" s="145">
        <v>112</v>
      </c>
      <c r="E13568" s="147">
        <v>44092</v>
      </c>
    </row>
    <row r="13569" spans="1:5" s="7" customFormat="1">
      <c r="A13569" s="7" t="s">
        <v>49</v>
      </c>
      <c r="C13569" s="144" t="s">
        <v>4888</v>
      </c>
      <c r="D13569" s="145">
        <v>13</v>
      </c>
      <c r="E13569" s="147">
        <v>44092</v>
      </c>
    </row>
    <row r="13570" spans="1:5" s="7" customFormat="1">
      <c r="A13570" s="7" t="s">
        <v>49</v>
      </c>
      <c r="C13570" s="144" t="s">
        <v>4890</v>
      </c>
      <c r="D13570" s="145">
        <v>0</v>
      </c>
      <c r="E13570" s="147">
        <v>44092</v>
      </c>
    </row>
    <row r="13571" spans="1:5" s="7" customFormat="1">
      <c r="A13571" s="7" t="s">
        <v>49</v>
      </c>
      <c r="C13571" s="144" t="s">
        <v>4892</v>
      </c>
      <c r="D13571" s="145">
        <v>99</v>
      </c>
      <c r="E13571" s="147">
        <v>44092</v>
      </c>
    </row>
    <row r="13572" spans="1:5" s="7" customFormat="1">
      <c r="A13572" s="7" t="s">
        <v>49</v>
      </c>
      <c r="C13572" s="144" t="s">
        <v>4896</v>
      </c>
      <c r="D13572" s="145">
        <v>0</v>
      </c>
      <c r="E13572" s="147">
        <v>44092</v>
      </c>
    </row>
    <row r="13573" spans="1:5" s="7" customFormat="1">
      <c r="A13573" s="7" t="s">
        <v>49</v>
      </c>
      <c r="C13573" s="144" t="s">
        <v>4898</v>
      </c>
      <c r="D13573" s="145">
        <v>1391</v>
      </c>
      <c r="E13573" s="147">
        <v>44092</v>
      </c>
    </row>
    <row r="13574" spans="1:5" s="7" customFormat="1">
      <c r="A13574" s="7" t="s">
        <v>49</v>
      </c>
      <c r="C13574" s="144" t="s">
        <v>4900</v>
      </c>
      <c r="D13574" s="145">
        <v>34</v>
      </c>
      <c r="E13574" s="147">
        <v>44092</v>
      </c>
    </row>
    <row r="13575" spans="1:5" s="7" customFormat="1">
      <c r="A13575" s="7" t="s">
        <v>49</v>
      </c>
      <c r="C13575" s="144" t="s">
        <v>4902</v>
      </c>
      <c r="D13575" s="145">
        <v>175</v>
      </c>
      <c r="E13575" s="147">
        <v>44092</v>
      </c>
    </row>
    <row r="13576" spans="1:5" s="7" customFormat="1">
      <c r="A13576" s="7" t="s">
        <v>49</v>
      </c>
      <c r="C13576" s="144" t="s">
        <v>4904</v>
      </c>
      <c r="D13576" s="145">
        <v>930</v>
      </c>
      <c r="E13576" s="147">
        <v>44092</v>
      </c>
    </row>
    <row r="13577" spans="1:5" s="7" customFormat="1">
      <c r="A13577" s="7" t="s">
        <v>49</v>
      </c>
      <c r="C13577" s="144" t="s">
        <v>4906</v>
      </c>
      <c r="D13577" s="145">
        <v>141</v>
      </c>
      <c r="E13577" s="147">
        <v>44092</v>
      </c>
    </row>
    <row r="13578" spans="1:5" s="7" customFormat="1">
      <c r="A13578" s="7" t="s">
        <v>49</v>
      </c>
      <c r="C13578" s="144" t="s">
        <v>4908</v>
      </c>
      <c r="D13578" s="145">
        <v>0</v>
      </c>
      <c r="E13578" s="147">
        <v>44092</v>
      </c>
    </row>
    <row r="13579" spans="1:5" s="7" customFormat="1">
      <c r="A13579" s="7" t="s">
        <v>49</v>
      </c>
      <c r="C13579" s="144" t="s">
        <v>4910</v>
      </c>
      <c r="D13579" s="145">
        <v>286</v>
      </c>
      <c r="E13579" s="147">
        <v>44092</v>
      </c>
    </row>
    <row r="13580" spans="1:5" s="7" customFormat="1">
      <c r="A13580" s="7" t="s">
        <v>49</v>
      </c>
      <c r="C13580" s="144" t="s">
        <v>4912</v>
      </c>
      <c r="D13580" s="145">
        <v>0</v>
      </c>
      <c r="E13580" s="147">
        <v>44092</v>
      </c>
    </row>
    <row r="13581" spans="1:5" s="7" customFormat="1">
      <c r="A13581" s="7" t="s">
        <v>49</v>
      </c>
      <c r="C13581" s="144" t="s">
        <v>4914</v>
      </c>
      <c r="D13581" s="145">
        <v>14</v>
      </c>
      <c r="E13581" s="147">
        <v>44092</v>
      </c>
    </row>
    <row r="13582" spans="1:5" s="7" customFormat="1">
      <c r="A13582" s="7" t="s">
        <v>49</v>
      </c>
      <c r="C13582" s="144" t="s">
        <v>4916</v>
      </c>
      <c r="D13582" s="145">
        <v>5</v>
      </c>
      <c r="E13582" s="147">
        <v>44092</v>
      </c>
    </row>
    <row r="13583" spans="1:5" s="7" customFormat="1">
      <c r="A13583" s="7" t="s">
        <v>49</v>
      </c>
      <c r="C13583" s="144" t="s">
        <v>4918</v>
      </c>
      <c r="D13583" s="145">
        <v>153</v>
      </c>
      <c r="E13583" s="147">
        <v>44092</v>
      </c>
    </row>
    <row r="13584" spans="1:5" s="7" customFormat="1">
      <c r="A13584" s="7" t="s">
        <v>49</v>
      </c>
      <c r="C13584" s="144" t="s">
        <v>4920</v>
      </c>
      <c r="D13584" s="145">
        <v>0</v>
      </c>
      <c r="E13584" s="147">
        <v>44092</v>
      </c>
    </row>
    <row r="13585" spans="1:5" s="7" customFormat="1">
      <c r="A13585" s="7" t="s">
        <v>49</v>
      </c>
      <c r="C13585" s="144" t="s">
        <v>4922</v>
      </c>
      <c r="D13585" s="145">
        <v>5</v>
      </c>
      <c r="E13585" s="147">
        <v>44092</v>
      </c>
    </row>
    <row r="13586" spans="1:5" s="7" customFormat="1">
      <c r="A13586" s="7" t="s">
        <v>49</v>
      </c>
      <c r="C13586" s="144" t="s">
        <v>4930</v>
      </c>
      <c r="D13586" s="145">
        <v>42</v>
      </c>
      <c r="E13586" s="147">
        <v>44092</v>
      </c>
    </row>
    <row r="13587" spans="1:5" s="7" customFormat="1">
      <c r="A13587" s="7" t="s">
        <v>49</v>
      </c>
      <c r="C13587" s="144" t="s">
        <v>4932</v>
      </c>
      <c r="D13587" s="145">
        <v>0</v>
      </c>
      <c r="E13587" s="147">
        <v>44092</v>
      </c>
    </row>
    <row r="13588" spans="1:5" s="7" customFormat="1">
      <c r="A13588" s="7" t="s">
        <v>49</v>
      </c>
      <c r="C13588" s="144" t="s">
        <v>4934</v>
      </c>
      <c r="D13588" s="145">
        <v>28</v>
      </c>
      <c r="E13588" s="147">
        <v>44092</v>
      </c>
    </row>
    <row r="13589" spans="1:5" s="7" customFormat="1">
      <c r="A13589" s="7" t="s">
        <v>49</v>
      </c>
      <c r="C13589" s="144" t="s">
        <v>4936</v>
      </c>
      <c r="D13589" s="145">
        <v>3</v>
      </c>
      <c r="E13589" s="147">
        <v>44092</v>
      </c>
    </row>
    <row r="13590" spans="1:5" s="7" customFormat="1">
      <c r="A13590" s="7" t="s">
        <v>49</v>
      </c>
      <c r="C13590" s="144" t="s">
        <v>4938</v>
      </c>
      <c r="D13590" s="145">
        <v>0</v>
      </c>
      <c r="E13590" s="147">
        <v>44092</v>
      </c>
    </row>
    <row r="13591" spans="1:5" s="7" customFormat="1">
      <c r="A13591" s="7" t="s">
        <v>49</v>
      </c>
      <c r="C13591" s="144" t="s">
        <v>4940</v>
      </c>
      <c r="D13591" s="145">
        <v>400</v>
      </c>
      <c r="E13591" s="147">
        <v>44092</v>
      </c>
    </row>
    <row r="13592" spans="1:5" s="7" customFormat="1">
      <c r="A13592" s="7" t="s">
        <v>49</v>
      </c>
      <c r="C13592" s="144" t="s">
        <v>4942</v>
      </c>
      <c r="D13592" s="145">
        <v>50</v>
      </c>
      <c r="E13592" s="147">
        <v>44092</v>
      </c>
    </row>
    <row r="13593" spans="1:5" s="7" customFormat="1">
      <c r="A13593" s="7" t="s">
        <v>49</v>
      </c>
      <c r="C13593" s="144" t="s">
        <v>4944</v>
      </c>
      <c r="D13593" s="145">
        <v>194</v>
      </c>
      <c r="E13593" s="147">
        <v>44092</v>
      </c>
    </row>
    <row r="13594" spans="1:5" s="7" customFormat="1">
      <c r="A13594" s="7" t="s">
        <v>49</v>
      </c>
      <c r="C13594" s="144" t="s">
        <v>4946</v>
      </c>
      <c r="D13594" s="145">
        <v>1551</v>
      </c>
      <c r="E13594" s="147">
        <v>44092</v>
      </c>
    </row>
    <row r="13595" spans="1:5" s="7" customFormat="1">
      <c r="A13595" s="7" t="s">
        <v>49</v>
      </c>
      <c r="C13595" s="144" t="s">
        <v>4948</v>
      </c>
      <c r="D13595" s="145">
        <v>81</v>
      </c>
      <c r="E13595" s="147">
        <v>44092</v>
      </c>
    </row>
    <row r="13596" spans="1:5" s="7" customFormat="1">
      <c r="A13596" s="7" t="s">
        <v>49</v>
      </c>
      <c r="C13596" s="144" t="s">
        <v>4950</v>
      </c>
      <c r="D13596" s="145">
        <v>173</v>
      </c>
      <c r="E13596" s="147">
        <v>44092</v>
      </c>
    </row>
    <row r="13597" spans="1:5" s="7" customFormat="1">
      <c r="A13597" s="7" t="s">
        <v>49</v>
      </c>
      <c r="C13597" s="144" t="s">
        <v>4952</v>
      </c>
      <c r="D13597" s="145">
        <v>0</v>
      </c>
      <c r="E13597" s="147">
        <v>44092</v>
      </c>
    </row>
    <row r="13598" spans="1:5" s="7" customFormat="1">
      <c r="A13598" s="7" t="s">
        <v>49</v>
      </c>
      <c r="C13598" s="144" t="s">
        <v>4954</v>
      </c>
      <c r="D13598" s="145">
        <v>726</v>
      </c>
      <c r="E13598" s="147">
        <v>44092</v>
      </c>
    </row>
    <row r="13599" spans="1:5" s="7" customFormat="1">
      <c r="A13599" s="7" t="s">
        <v>49</v>
      </c>
      <c r="C13599" s="144" t="s">
        <v>4956</v>
      </c>
      <c r="D13599" s="145">
        <v>159</v>
      </c>
      <c r="E13599" s="147">
        <v>44092</v>
      </c>
    </row>
    <row r="13600" spans="1:5" s="7" customFormat="1">
      <c r="A13600" s="7" t="s">
        <v>49</v>
      </c>
      <c r="C13600" s="144" t="s">
        <v>4958</v>
      </c>
      <c r="D13600" s="145">
        <v>28</v>
      </c>
      <c r="E13600" s="147">
        <v>44092</v>
      </c>
    </row>
    <row r="13601" spans="1:5" s="7" customFormat="1">
      <c r="A13601" s="7" t="s">
        <v>49</v>
      </c>
      <c r="C13601" s="144" t="s">
        <v>4960</v>
      </c>
      <c r="D13601" s="145">
        <v>23</v>
      </c>
      <c r="E13601" s="147">
        <v>44092</v>
      </c>
    </row>
    <row r="13602" spans="1:5" s="7" customFormat="1">
      <c r="A13602" s="7" t="s">
        <v>49</v>
      </c>
      <c r="C13602" s="144" t="s">
        <v>4962</v>
      </c>
      <c r="D13602" s="145">
        <v>33</v>
      </c>
      <c r="E13602" s="147">
        <v>44092</v>
      </c>
    </row>
    <row r="13603" spans="1:5" s="7" customFormat="1">
      <c r="A13603" s="7" t="s">
        <v>49</v>
      </c>
      <c r="C13603" s="144" t="s">
        <v>4964</v>
      </c>
      <c r="D13603" s="145">
        <v>30</v>
      </c>
      <c r="E13603" s="147">
        <v>44092</v>
      </c>
    </row>
    <row r="13604" spans="1:5" s="7" customFormat="1">
      <c r="A13604" s="7" t="s">
        <v>49</v>
      </c>
      <c r="C13604" s="144" t="s">
        <v>4968</v>
      </c>
      <c r="D13604" s="145">
        <v>10</v>
      </c>
      <c r="E13604" s="147">
        <v>44092</v>
      </c>
    </row>
    <row r="13605" spans="1:5" s="7" customFormat="1">
      <c r="A13605" s="7" t="s">
        <v>49</v>
      </c>
      <c r="C13605" s="144" t="s">
        <v>8750</v>
      </c>
      <c r="D13605" s="145">
        <v>120</v>
      </c>
      <c r="E13605" s="147">
        <v>44092</v>
      </c>
    </row>
    <row r="13606" spans="1:5" s="7" customFormat="1">
      <c r="A13606" s="7" t="s">
        <v>49</v>
      </c>
      <c r="C13606" s="144" t="s">
        <v>7654</v>
      </c>
      <c r="D13606" s="145">
        <v>0</v>
      </c>
      <c r="E13606" s="147">
        <v>44092</v>
      </c>
    </row>
    <row r="13607" spans="1:5" s="7" customFormat="1">
      <c r="A13607" s="7" t="s">
        <v>49</v>
      </c>
      <c r="C13607" s="144" t="s">
        <v>7656</v>
      </c>
      <c r="D13607" s="145">
        <v>0</v>
      </c>
      <c r="E13607" s="147">
        <v>44092</v>
      </c>
    </row>
    <row r="13608" spans="1:5" s="7" customFormat="1">
      <c r="A13608" s="7" t="s">
        <v>49</v>
      </c>
      <c r="C13608" s="144" t="s">
        <v>5136</v>
      </c>
      <c r="D13608" s="145">
        <v>1</v>
      </c>
      <c r="E13608" s="147">
        <v>44092</v>
      </c>
    </row>
    <row r="13609" spans="1:5" s="7" customFormat="1">
      <c r="A13609" s="7" t="s">
        <v>49</v>
      </c>
      <c r="C13609" s="144" t="s">
        <v>5140</v>
      </c>
      <c r="D13609" s="145">
        <v>0</v>
      </c>
      <c r="E13609" s="147">
        <v>44092</v>
      </c>
    </row>
    <row r="13610" spans="1:5" s="7" customFormat="1">
      <c r="A13610" s="7" t="s">
        <v>49</v>
      </c>
      <c r="C13610" s="144" t="s">
        <v>5138</v>
      </c>
      <c r="D13610" s="145">
        <v>1</v>
      </c>
      <c r="E13610" s="147">
        <v>44092</v>
      </c>
    </row>
    <row r="13611" spans="1:5" s="7" customFormat="1">
      <c r="A13611" s="7" t="s">
        <v>49</v>
      </c>
      <c r="C13611" s="144" t="s">
        <v>3573</v>
      </c>
      <c r="D13611" s="145">
        <v>9</v>
      </c>
      <c r="E13611" s="147">
        <v>44092</v>
      </c>
    </row>
    <row r="13612" spans="1:5" s="7" customFormat="1">
      <c r="A13612" s="7" t="s">
        <v>49</v>
      </c>
      <c r="C13612" s="144" t="s">
        <v>691</v>
      </c>
      <c r="D13612" s="145">
        <v>548</v>
      </c>
      <c r="E13612" s="147">
        <v>44092</v>
      </c>
    </row>
    <row r="13613" spans="1:5" s="7" customFormat="1">
      <c r="A13613" s="7" t="s">
        <v>49</v>
      </c>
      <c r="C13613" s="144" t="s">
        <v>697</v>
      </c>
      <c r="D13613" s="145">
        <v>2171</v>
      </c>
      <c r="E13613" s="147">
        <v>44092</v>
      </c>
    </row>
    <row r="13614" spans="1:5" s="7" customFormat="1">
      <c r="A13614" s="7" t="s">
        <v>49</v>
      </c>
      <c r="C13614" s="144" t="s">
        <v>728</v>
      </c>
      <c r="D13614" s="145">
        <v>132</v>
      </c>
      <c r="E13614" s="147">
        <v>44092</v>
      </c>
    </row>
    <row r="13615" spans="1:5" s="7" customFormat="1">
      <c r="A13615" s="7" t="s">
        <v>49</v>
      </c>
      <c r="C13615" s="144" t="s">
        <v>5373</v>
      </c>
      <c r="D13615" s="145">
        <v>0</v>
      </c>
      <c r="E13615" s="147">
        <v>44092</v>
      </c>
    </row>
    <row r="13616" spans="1:5" s="7" customFormat="1">
      <c r="A13616" s="7" t="s">
        <v>49</v>
      </c>
      <c r="C13616" s="144" t="s">
        <v>733</v>
      </c>
      <c r="D13616" s="145">
        <v>74</v>
      </c>
      <c r="E13616" s="147">
        <v>44092</v>
      </c>
    </row>
    <row r="13617" spans="1:5" s="7" customFormat="1">
      <c r="A13617" s="7" t="s">
        <v>49</v>
      </c>
      <c r="C13617" s="144" t="s">
        <v>5377</v>
      </c>
      <c r="D13617" s="145">
        <v>0</v>
      </c>
      <c r="E13617" s="147">
        <v>44092</v>
      </c>
    </row>
    <row r="13618" spans="1:5" s="7" customFormat="1">
      <c r="A13618" s="7" t="s">
        <v>49</v>
      </c>
      <c r="C13618" s="144" t="s">
        <v>736</v>
      </c>
      <c r="D13618" s="145">
        <v>82</v>
      </c>
      <c r="E13618" s="147">
        <v>44092</v>
      </c>
    </row>
    <row r="13619" spans="1:5" s="7" customFormat="1">
      <c r="A13619" s="7" t="s">
        <v>49</v>
      </c>
      <c r="C13619" s="144" t="s">
        <v>5381</v>
      </c>
      <c r="D13619" s="145">
        <v>0</v>
      </c>
      <c r="E13619" s="147">
        <v>44092</v>
      </c>
    </row>
    <row r="13620" spans="1:5" s="7" customFormat="1">
      <c r="A13620" s="7" t="s">
        <v>49</v>
      </c>
      <c r="C13620" s="144" t="s">
        <v>740</v>
      </c>
      <c r="D13620" s="145">
        <v>167</v>
      </c>
      <c r="E13620" s="147">
        <v>44092</v>
      </c>
    </row>
    <row r="13621" spans="1:5" s="7" customFormat="1">
      <c r="A13621" s="7" t="s">
        <v>49</v>
      </c>
      <c r="C13621" s="144" t="s">
        <v>3702</v>
      </c>
      <c r="D13621" s="145">
        <v>1475</v>
      </c>
      <c r="E13621" s="147">
        <v>44092</v>
      </c>
    </row>
    <row r="13622" spans="1:5" s="7" customFormat="1">
      <c r="A13622" s="7" t="s">
        <v>49</v>
      </c>
      <c r="C13622" s="144" t="s">
        <v>3701</v>
      </c>
      <c r="D13622" s="145">
        <v>1435</v>
      </c>
      <c r="E13622" s="147">
        <v>44092</v>
      </c>
    </row>
    <row r="13623" spans="1:5" s="7" customFormat="1">
      <c r="A13623" s="7" t="s">
        <v>49</v>
      </c>
      <c r="C13623" s="144" t="s">
        <v>3396</v>
      </c>
      <c r="D13623" s="145">
        <v>0</v>
      </c>
      <c r="E13623" s="147">
        <v>44092</v>
      </c>
    </row>
    <row r="13624" spans="1:5" s="7" customFormat="1">
      <c r="A13624" s="7" t="s">
        <v>49</v>
      </c>
      <c r="C13624" s="144" t="s">
        <v>3705</v>
      </c>
      <c r="D13624" s="145">
        <v>73</v>
      </c>
      <c r="E13624" s="147">
        <v>44092</v>
      </c>
    </row>
    <row r="13625" spans="1:5" s="7" customFormat="1">
      <c r="A13625" s="7" t="s">
        <v>49</v>
      </c>
      <c r="C13625" s="144" t="s">
        <v>1050</v>
      </c>
      <c r="D13625" s="145">
        <v>57</v>
      </c>
      <c r="E13625" s="147">
        <v>44092</v>
      </c>
    </row>
    <row r="13626" spans="1:5" s="7" customFormat="1">
      <c r="A13626" s="7" t="s">
        <v>49</v>
      </c>
      <c r="C13626" s="144" t="s">
        <v>1054</v>
      </c>
      <c r="D13626" s="145">
        <v>112</v>
      </c>
      <c r="E13626" s="147">
        <v>44092</v>
      </c>
    </row>
    <row r="13627" spans="1:5" s="7" customFormat="1">
      <c r="A13627" s="7" t="s">
        <v>49</v>
      </c>
      <c r="C13627" s="144" t="s">
        <v>1057</v>
      </c>
      <c r="D13627" s="145">
        <v>109</v>
      </c>
      <c r="E13627" s="147">
        <v>44092</v>
      </c>
    </row>
    <row r="13628" spans="1:5" s="7" customFormat="1">
      <c r="A13628" s="7" t="s">
        <v>49</v>
      </c>
      <c r="C13628" s="144" t="s">
        <v>1060</v>
      </c>
      <c r="D13628" s="145">
        <v>151</v>
      </c>
      <c r="E13628" s="147">
        <v>44092</v>
      </c>
    </row>
    <row r="13629" spans="1:5" s="7" customFormat="1">
      <c r="A13629" s="7" t="s">
        <v>49</v>
      </c>
      <c r="C13629" s="144" t="s">
        <v>1063</v>
      </c>
      <c r="D13629" s="145">
        <v>16</v>
      </c>
      <c r="E13629" s="147">
        <v>44092</v>
      </c>
    </row>
    <row r="13630" spans="1:5" s="7" customFormat="1">
      <c r="A13630" s="7" t="s">
        <v>49</v>
      </c>
      <c r="C13630" s="144" t="s">
        <v>1066</v>
      </c>
      <c r="D13630" s="145">
        <v>0</v>
      </c>
      <c r="E13630" s="147">
        <v>44092</v>
      </c>
    </row>
    <row r="13631" spans="1:5" s="7" customFormat="1">
      <c r="A13631" s="7" t="s">
        <v>49</v>
      </c>
      <c r="C13631" s="144" t="s">
        <v>9174</v>
      </c>
      <c r="D13631" s="145">
        <v>0</v>
      </c>
      <c r="E13631" s="147">
        <v>44092</v>
      </c>
    </row>
    <row r="13632" spans="1:5" s="7" customFormat="1">
      <c r="A13632" s="7" t="s">
        <v>49</v>
      </c>
      <c r="C13632" s="144" t="s">
        <v>1069</v>
      </c>
      <c r="D13632" s="145">
        <v>87</v>
      </c>
      <c r="E13632" s="147">
        <v>44092</v>
      </c>
    </row>
    <row r="13633" spans="1:5" s="7" customFormat="1">
      <c r="A13633" s="7" t="s">
        <v>49</v>
      </c>
      <c r="C13633" s="144" t="s">
        <v>9175</v>
      </c>
      <c r="D13633" s="145">
        <v>0</v>
      </c>
      <c r="E13633" s="147">
        <v>44092</v>
      </c>
    </row>
    <row r="13634" spans="1:5" s="7" customFormat="1">
      <c r="A13634" s="7" t="s">
        <v>49</v>
      </c>
      <c r="C13634" s="144" t="s">
        <v>1074</v>
      </c>
      <c r="D13634" s="145">
        <v>68</v>
      </c>
      <c r="E13634" s="147">
        <v>44092</v>
      </c>
    </row>
    <row r="13635" spans="1:5" s="7" customFormat="1">
      <c r="A13635" s="7" t="s">
        <v>49</v>
      </c>
      <c r="C13635" s="144" t="s">
        <v>1077</v>
      </c>
      <c r="D13635" s="145">
        <v>189</v>
      </c>
      <c r="E13635" s="147">
        <v>44092</v>
      </c>
    </row>
    <row r="13636" spans="1:5" s="7" customFormat="1">
      <c r="A13636" s="7" t="s">
        <v>49</v>
      </c>
      <c r="C13636" s="144" t="s">
        <v>1081</v>
      </c>
      <c r="D13636" s="145">
        <v>611</v>
      </c>
      <c r="E13636" s="147">
        <v>44092</v>
      </c>
    </row>
    <row r="13637" spans="1:5" s="7" customFormat="1">
      <c r="A13637" s="7" t="s">
        <v>49</v>
      </c>
      <c r="C13637" s="144" t="s">
        <v>9176</v>
      </c>
      <c r="D13637" s="145">
        <v>0</v>
      </c>
      <c r="E13637" s="147">
        <v>44092</v>
      </c>
    </row>
    <row r="13638" spans="1:5" s="7" customFormat="1">
      <c r="A13638" s="7" t="s">
        <v>49</v>
      </c>
      <c r="C13638" s="144" t="s">
        <v>1085</v>
      </c>
      <c r="D13638" s="145">
        <v>309</v>
      </c>
      <c r="E13638" s="147">
        <v>44092</v>
      </c>
    </row>
    <row r="13639" spans="1:5" s="7" customFormat="1">
      <c r="A13639" s="7" t="s">
        <v>49</v>
      </c>
      <c r="C13639" s="144" t="s">
        <v>1089</v>
      </c>
      <c r="D13639" s="145">
        <v>0</v>
      </c>
      <c r="E13639" s="147">
        <v>44092</v>
      </c>
    </row>
    <row r="13640" spans="1:5" s="7" customFormat="1">
      <c r="A13640" s="7" t="s">
        <v>49</v>
      </c>
      <c r="C13640" s="144" t="s">
        <v>1092</v>
      </c>
      <c r="D13640" s="145">
        <v>223</v>
      </c>
      <c r="E13640" s="147">
        <v>44092</v>
      </c>
    </row>
    <row r="13641" spans="1:5" s="7" customFormat="1">
      <c r="A13641" s="7" t="s">
        <v>49</v>
      </c>
      <c r="C13641" s="144" t="s">
        <v>1358</v>
      </c>
      <c r="D13641" s="145">
        <v>627</v>
      </c>
      <c r="E13641" s="147">
        <v>44092</v>
      </c>
    </row>
    <row r="13642" spans="1:5" s="7" customFormat="1">
      <c r="A13642" s="7" t="s">
        <v>49</v>
      </c>
      <c r="C13642" s="144" t="s">
        <v>1362</v>
      </c>
      <c r="D13642" s="145">
        <v>441</v>
      </c>
      <c r="E13642" s="147">
        <v>44092</v>
      </c>
    </row>
    <row r="13643" spans="1:5" s="7" customFormat="1">
      <c r="A13643" s="7" t="s">
        <v>49</v>
      </c>
      <c r="C13643" s="144" t="s">
        <v>1366</v>
      </c>
      <c r="D13643" s="145">
        <v>470</v>
      </c>
      <c r="E13643" s="147">
        <v>44092</v>
      </c>
    </row>
    <row r="13644" spans="1:5" s="7" customFormat="1">
      <c r="A13644" s="7" t="s">
        <v>49</v>
      </c>
      <c r="C13644" s="144" t="s">
        <v>1369</v>
      </c>
      <c r="D13644" s="145">
        <v>287</v>
      </c>
      <c r="E13644" s="147">
        <v>44092</v>
      </c>
    </row>
    <row r="13645" spans="1:5" s="7" customFormat="1">
      <c r="A13645" s="7" t="s">
        <v>49</v>
      </c>
      <c r="C13645" s="144" t="s">
        <v>1372</v>
      </c>
      <c r="D13645" s="145">
        <v>311</v>
      </c>
      <c r="E13645" s="147">
        <v>44092</v>
      </c>
    </row>
    <row r="13646" spans="1:5" s="7" customFormat="1">
      <c r="A13646" s="7" t="s">
        <v>49</v>
      </c>
      <c r="C13646" s="144" t="s">
        <v>743</v>
      </c>
      <c r="D13646" s="145">
        <v>456</v>
      </c>
      <c r="E13646" s="147">
        <v>44092</v>
      </c>
    </row>
    <row r="13647" spans="1:5" s="7" customFormat="1">
      <c r="A13647" s="7" t="s">
        <v>49</v>
      </c>
      <c r="C13647" s="144" t="s">
        <v>1095</v>
      </c>
      <c r="D13647" s="145">
        <v>64</v>
      </c>
      <c r="E13647" s="147">
        <v>44092</v>
      </c>
    </row>
    <row r="13648" spans="1:5" s="7" customFormat="1">
      <c r="A13648" s="7" t="s">
        <v>49</v>
      </c>
      <c r="C13648" s="144" t="s">
        <v>1098</v>
      </c>
      <c r="D13648" s="145">
        <v>30</v>
      </c>
      <c r="E13648" s="147">
        <v>44092</v>
      </c>
    </row>
    <row r="13649" spans="1:5" s="7" customFormat="1">
      <c r="A13649" s="7" t="s">
        <v>49</v>
      </c>
      <c r="C13649" s="144" t="s">
        <v>9177</v>
      </c>
      <c r="D13649" s="145">
        <v>0</v>
      </c>
      <c r="E13649" s="147">
        <v>44092</v>
      </c>
    </row>
    <row r="13650" spans="1:5" s="7" customFormat="1">
      <c r="A13650" s="7" t="s">
        <v>49</v>
      </c>
      <c r="C13650" s="144" t="s">
        <v>5861</v>
      </c>
      <c r="D13650" s="145">
        <v>0</v>
      </c>
      <c r="E13650" s="147">
        <v>44092</v>
      </c>
    </row>
    <row r="13651" spans="1:5" s="7" customFormat="1">
      <c r="A13651" s="7" t="s">
        <v>49</v>
      </c>
      <c r="C13651" s="144" t="s">
        <v>9178</v>
      </c>
      <c r="D13651" s="145">
        <v>0</v>
      </c>
      <c r="E13651" s="147">
        <v>44092</v>
      </c>
    </row>
    <row r="13652" spans="1:5" s="7" customFormat="1">
      <c r="A13652" s="7" t="s">
        <v>49</v>
      </c>
      <c r="C13652" s="144" t="s">
        <v>1101</v>
      </c>
      <c r="D13652" s="145">
        <v>33</v>
      </c>
      <c r="E13652" s="147">
        <v>44092</v>
      </c>
    </row>
    <row r="13653" spans="1:5" s="7" customFormat="1">
      <c r="A13653" s="7" t="s">
        <v>49</v>
      </c>
      <c r="C13653" s="144" t="s">
        <v>1105</v>
      </c>
      <c r="D13653" s="145">
        <v>37</v>
      </c>
      <c r="E13653" s="147">
        <v>44092</v>
      </c>
    </row>
    <row r="13654" spans="1:5" s="7" customFormat="1">
      <c r="A13654" s="7" t="s">
        <v>49</v>
      </c>
      <c r="C13654" s="144" t="s">
        <v>1108</v>
      </c>
      <c r="D13654" s="145">
        <v>59</v>
      </c>
      <c r="E13654" s="147">
        <v>44092</v>
      </c>
    </row>
    <row r="13655" spans="1:5" s="7" customFormat="1">
      <c r="A13655" s="7" t="s">
        <v>49</v>
      </c>
      <c r="C13655" s="144" t="s">
        <v>1111</v>
      </c>
      <c r="D13655" s="145">
        <v>24</v>
      </c>
      <c r="E13655" s="147">
        <v>44092</v>
      </c>
    </row>
    <row r="13656" spans="1:5" s="7" customFormat="1">
      <c r="A13656" s="7" t="s">
        <v>49</v>
      </c>
      <c r="C13656" s="144" t="s">
        <v>749</v>
      </c>
      <c r="D13656" s="145">
        <v>0</v>
      </c>
      <c r="E13656" s="147">
        <v>44092</v>
      </c>
    </row>
    <row r="13657" spans="1:5" s="7" customFormat="1">
      <c r="A13657" s="7" t="s">
        <v>49</v>
      </c>
      <c r="C13657" s="144" t="s">
        <v>3703</v>
      </c>
      <c r="D13657" s="145">
        <v>53</v>
      </c>
      <c r="E13657" s="147">
        <v>44092</v>
      </c>
    </row>
    <row r="13658" spans="1:5" s="7" customFormat="1">
      <c r="A13658" s="7" t="s">
        <v>49</v>
      </c>
      <c r="C13658" s="144" t="s">
        <v>753</v>
      </c>
      <c r="D13658" s="145">
        <v>623</v>
      </c>
      <c r="E13658" s="147">
        <v>44092</v>
      </c>
    </row>
    <row r="13659" spans="1:5" s="7" customFormat="1">
      <c r="A13659" s="7" t="s">
        <v>49</v>
      </c>
      <c r="C13659" s="144" t="s">
        <v>756</v>
      </c>
      <c r="D13659" s="145">
        <v>1642</v>
      </c>
      <c r="E13659" s="147">
        <v>44092</v>
      </c>
    </row>
    <row r="13660" spans="1:5" s="7" customFormat="1">
      <c r="A13660" s="7" t="s">
        <v>49</v>
      </c>
      <c r="C13660" s="144" t="s">
        <v>758</v>
      </c>
      <c r="D13660" s="145">
        <v>706</v>
      </c>
      <c r="E13660" s="147">
        <v>44092</v>
      </c>
    </row>
    <row r="13661" spans="1:5" s="7" customFormat="1">
      <c r="A13661" s="7" t="s">
        <v>49</v>
      </c>
      <c r="C13661" s="144" t="s">
        <v>762</v>
      </c>
      <c r="D13661" s="145">
        <v>593</v>
      </c>
      <c r="E13661" s="147">
        <v>44092</v>
      </c>
    </row>
    <row r="13662" spans="1:5" s="7" customFormat="1">
      <c r="A13662" s="7" t="s">
        <v>49</v>
      </c>
      <c r="C13662" s="144" t="s">
        <v>767</v>
      </c>
      <c r="D13662" s="145">
        <v>599</v>
      </c>
      <c r="E13662" s="147">
        <v>44092</v>
      </c>
    </row>
    <row r="13663" spans="1:5" s="7" customFormat="1">
      <c r="A13663" s="7" t="s">
        <v>49</v>
      </c>
      <c r="C13663" s="144" t="s">
        <v>770</v>
      </c>
      <c r="D13663" s="145">
        <v>369</v>
      </c>
      <c r="E13663" s="147">
        <v>44092</v>
      </c>
    </row>
    <row r="13664" spans="1:5" s="7" customFormat="1">
      <c r="A13664" s="7" t="s">
        <v>49</v>
      </c>
      <c r="C13664" s="144" t="s">
        <v>773</v>
      </c>
      <c r="D13664" s="145">
        <v>380</v>
      </c>
      <c r="E13664" s="147">
        <v>44092</v>
      </c>
    </row>
    <row r="13665" spans="1:5" s="7" customFormat="1">
      <c r="A13665" s="7" t="s">
        <v>49</v>
      </c>
      <c r="C13665" s="144" t="s">
        <v>776</v>
      </c>
      <c r="D13665" s="145">
        <v>279</v>
      </c>
      <c r="E13665" s="147">
        <v>44092</v>
      </c>
    </row>
    <row r="13666" spans="1:5" s="7" customFormat="1">
      <c r="A13666" s="7" t="s">
        <v>49</v>
      </c>
      <c r="C13666" s="144" t="s">
        <v>779</v>
      </c>
      <c r="D13666" s="145">
        <v>711</v>
      </c>
      <c r="E13666" s="147">
        <v>44092</v>
      </c>
    </row>
    <row r="13667" spans="1:5" s="7" customFormat="1">
      <c r="A13667" s="7" t="s">
        <v>49</v>
      </c>
      <c r="C13667" s="144" t="s">
        <v>782</v>
      </c>
      <c r="D13667" s="145">
        <v>356</v>
      </c>
      <c r="E13667" s="147">
        <v>44092</v>
      </c>
    </row>
    <row r="13668" spans="1:5" s="7" customFormat="1">
      <c r="A13668" s="7" t="s">
        <v>49</v>
      </c>
      <c r="C13668" s="144" t="s">
        <v>785</v>
      </c>
      <c r="D13668" s="145">
        <v>642</v>
      </c>
      <c r="E13668" s="147">
        <v>44092</v>
      </c>
    </row>
    <row r="13669" spans="1:5" s="7" customFormat="1">
      <c r="A13669" s="7" t="s">
        <v>49</v>
      </c>
      <c r="C13669" s="144" t="s">
        <v>788</v>
      </c>
      <c r="D13669" s="145">
        <v>574</v>
      </c>
      <c r="E13669" s="147">
        <v>44092</v>
      </c>
    </row>
    <row r="13670" spans="1:5" s="7" customFormat="1">
      <c r="A13670" s="7" t="s">
        <v>49</v>
      </c>
      <c r="C13670" s="144" t="s">
        <v>700</v>
      </c>
      <c r="D13670" s="145">
        <v>16</v>
      </c>
      <c r="E13670" s="147">
        <v>44092</v>
      </c>
    </row>
    <row r="13671" spans="1:5" s="7" customFormat="1">
      <c r="A13671" s="7" t="s">
        <v>49</v>
      </c>
      <c r="C13671" s="144" t="s">
        <v>705</v>
      </c>
      <c r="D13671" s="145">
        <v>74</v>
      </c>
      <c r="E13671" s="147">
        <v>44092</v>
      </c>
    </row>
    <row r="13672" spans="1:5" s="7" customFormat="1">
      <c r="A13672" s="7" t="s">
        <v>49</v>
      </c>
      <c r="C13672" s="144" t="s">
        <v>708</v>
      </c>
      <c r="D13672" s="145">
        <v>130</v>
      </c>
      <c r="E13672" s="147">
        <v>44092</v>
      </c>
    </row>
    <row r="13673" spans="1:5" s="7" customFormat="1">
      <c r="A13673" s="7" t="s">
        <v>49</v>
      </c>
      <c r="C13673" s="144" t="s">
        <v>5423</v>
      </c>
      <c r="D13673" s="145">
        <v>0</v>
      </c>
      <c r="E13673" s="147">
        <v>44092</v>
      </c>
    </row>
    <row r="13674" spans="1:5" s="7" customFormat="1">
      <c r="A13674" s="7" t="s">
        <v>49</v>
      </c>
      <c r="C13674" s="144" t="s">
        <v>5425</v>
      </c>
      <c r="D13674" s="145">
        <v>0</v>
      </c>
      <c r="E13674" s="147">
        <v>44092</v>
      </c>
    </row>
    <row r="13675" spans="1:5" s="7" customFormat="1">
      <c r="A13675" s="7" t="s">
        <v>49</v>
      </c>
      <c r="C13675" s="144" t="s">
        <v>711</v>
      </c>
      <c r="D13675" s="145">
        <v>0</v>
      </c>
      <c r="E13675" s="147">
        <v>44092</v>
      </c>
    </row>
    <row r="13676" spans="1:5" s="7" customFormat="1">
      <c r="A13676" s="7" t="s">
        <v>49</v>
      </c>
      <c r="C13676" s="144" t="s">
        <v>714</v>
      </c>
      <c r="D13676" s="145">
        <v>0</v>
      </c>
      <c r="E13676" s="147">
        <v>44092</v>
      </c>
    </row>
    <row r="13677" spans="1:5" s="7" customFormat="1">
      <c r="A13677" s="7" t="s">
        <v>49</v>
      </c>
      <c r="C13677" s="144" t="s">
        <v>717</v>
      </c>
      <c r="D13677" s="145">
        <v>172</v>
      </c>
      <c r="E13677" s="147">
        <v>44092</v>
      </c>
    </row>
    <row r="13678" spans="1:5" s="7" customFormat="1">
      <c r="A13678" s="7" t="s">
        <v>49</v>
      </c>
      <c r="C13678" s="144" t="s">
        <v>5430</v>
      </c>
      <c r="D13678" s="145">
        <v>0</v>
      </c>
      <c r="E13678" s="147">
        <v>44092</v>
      </c>
    </row>
    <row r="13679" spans="1:5" s="7" customFormat="1">
      <c r="A13679" s="7" t="s">
        <v>49</v>
      </c>
      <c r="C13679" s="144" t="s">
        <v>5432</v>
      </c>
      <c r="D13679" s="145">
        <v>0</v>
      </c>
      <c r="E13679" s="147">
        <v>44092</v>
      </c>
    </row>
    <row r="13680" spans="1:5" s="7" customFormat="1">
      <c r="A13680" s="7" t="s">
        <v>49</v>
      </c>
      <c r="C13680" s="144" t="s">
        <v>720</v>
      </c>
      <c r="D13680" s="145">
        <v>354</v>
      </c>
      <c r="E13680" s="147">
        <v>44092</v>
      </c>
    </row>
    <row r="13681" spans="1:5" s="7" customFormat="1">
      <c r="A13681" s="7" t="s">
        <v>49</v>
      </c>
      <c r="C13681" s="144" t="s">
        <v>3722</v>
      </c>
      <c r="D13681" s="145">
        <v>146</v>
      </c>
      <c r="E13681" s="147">
        <v>44092</v>
      </c>
    </row>
    <row r="13682" spans="1:5" s="7" customFormat="1">
      <c r="A13682" s="7" t="s">
        <v>49</v>
      </c>
      <c r="C13682" s="144" t="s">
        <v>3723</v>
      </c>
      <c r="D13682" s="145">
        <v>122</v>
      </c>
      <c r="E13682" s="147">
        <v>44092</v>
      </c>
    </row>
    <row r="13683" spans="1:5" s="7" customFormat="1">
      <c r="A13683" s="7" t="s">
        <v>49</v>
      </c>
      <c r="C13683" s="144" t="s">
        <v>3724</v>
      </c>
      <c r="D13683" s="145">
        <v>115</v>
      </c>
      <c r="E13683" s="147">
        <v>44092</v>
      </c>
    </row>
    <row r="13684" spans="1:5" s="7" customFormat="1">
      <c r="A13684" s="7" t="s">
        <v>49</v>
      </c>
      <c r="C13684" s="144" t="s">
        <v>3721</v>
      </c>
      <c r="D13684" s="145">
        <v>114</v>
      </c>
      <c r="E13684" s="147">
        <v>44092</v>
      </c>
    </row>
    <row r="13685" spans="1:5" s="7" customFormat="1">
      <c r="A13685" s="7" t="s">
        <v>49</v>
      </c>
      <c r="C13685" s="144" t="s">
        <v>1114</v>
      </c>
      <c r="D13685" s="145">
        <v>388</v>
      </c>
      <c r="E13685" s="147">
        <v>44092</v>
      </c>
    </row>
    <row r="13686" spans="1:5" s="7" customFormat="1">
      <c r="A13686" s="7" t="s">
        <v>49</v>
      </c>
      <c r="C13686" s="144" t="s">
        <v>1118</v>
      </c>
      <c r="D13686" s="145">
        <v>201</v>
      </c>
      <c r="E13686" s="147">
        <v>44092</v>
      </c>
    </row>
    <row r="13687" spans="1:5" s="7" customFormat="1">
      <c r="A13687" s="7" t="s">
        <v>49</v>
      </c>
      <c r="C13687" s="144" t="s">
        <v>1121</v>
      </c>
      <c r="D13687" s="145">
        <v>452</v>
      </c>
      <c r="E13687" s="147">
        <v>44092</v>
      </c>
    </row>
    <row r="13688" spans="1:5" s="7" customFormat="1">
      <c r="A13688" s="7" t="s">
        <v>49</v>
      </c>
      <c r="C13688" s="144" t="s">
        <v>1124</v>
      </c>
      <c r="D13688" s="145">
        <v>243</v>
      </c>
      <c r="E13688" s="147">
        <v>44092</v>
      </c>
    </row>
    <row r="13689" spans="1:5" s="7" customFormat="1">
      <c r="A13689" s="7" t="s">
        <v>49</v>
      </c>
      <c r="C13689" s="144" t="s">
        <v>1375</v>
      </c>
      <c r="D13689" s="145">
        <v>116</v>
      </c>
      <c r="E13689" s="147">
        <v>44092</v>
      </c>
    </row>
    <row r="13690" spans="1:5" s="7" customFormat="1">
      <c r="A13690" s="7" t="s">
        <v>49</v>
      </c>
      <c r="C13690" s="144" t="s">
        <v>5440</v>
      </c>
      <c r="D13690" s="145">
        <v>0</v>
      </c>
      <c r="E13690" s="147">
        <v>44092</v>
      </c>
    </row>
    <row r="13691" spans="1:5" s="7" customFormat="1">
      <c r="A13691" s="7" t="s">
        <v>49</v>
      </c>
      <c r="C13691" s="144" t="s">
        <v>5442</v>
      </c>
      <c r="D13691" s="145">
        <v>0</v>
      </c>
      <c r="E13691" s="147">
        <v>44092</v>
      </c>
    </row>
    <row r="13692" spans="1:5" s="7" customFormat="1">
      <c r="A13692" s="7" t="s">
        <v>49</v>
      </c>
      <c r="C13692" s="144" t="s">
        <v>5447</v>
      </c>
      <c r="D13692" s="145">
        <v>0</v>
      </c>
      <c r="E13692" s="147">
        <v>44092</v>
      </c>
    </row>
    <row r="13693" spans="1:5" s="7" customFormat="1">
      <c r="A13693" s="7" t="s">
        <v>49</v>
      </c>
      <c r="C13693" s="144" t="s">
        <v>798</v>
      </c>
      <c r="D13693" s="145">
        <v>0</v>
      </c>
      <c r="E13693" s="147">
        <v>44092</v>
      </c>
    </row>
    <row r="13694" spans="1:5" s="7" customFormat="1">
      <c r="A13694" s="7" t="s">
        <v>49</v>
      </c>
      <c r="C13694" s="144" t="s">
        <v>802</v>
      </c>
      <c r="D13694" s="145">
        <v>24</v>
      </c>
      <c r="E13694" s="147">
        <v>44092</v>
      </c>
    </row>
    <row r="13695" spans="1:5" s="7" customFormat="1">
      <c r="A13695" s="7" t="s">
        <v>49</v>
      </c>
      <c r="C13695" s="144" t="s">
        <v>807</v>
      </c>
      <c r="D13695" s="145">
        <v>113</v>
      </c>
      <c r="E13695" s="147">
        <v>44092</v>
      </c>
    </row>
    <row r="13696" spans="1:5" s="7" customFormat="1">
      <c r="A13696" s="7" t="s">
        <v>49</v>
      </c>
      <c r="C13696" s="144" t="s">
        <v>810</v>
      </c>
      <c r="D13696" s="145">
        <v>9</v>
      </c>
      <c r="E13696" s="147">
        <v>44092</v>
      </c>
    </row>
    <row r="13697" spans="1:5" s="7" customFormat="1">
      <c r="A13697" s="7" t="s">
        <v>49</v>
      </c>
      <c r="C13697" s="144" t="s">
        <v>813</v>
      </c>
      <c r="D13697" s="145">
        <v>0</v>
      </c>
      <c r="E13697" s="147">
        <v>44092</v>
      </c>
    </row>
    <row r="13698" spans="1:5" s="7" customFormat="1">
      <c r="A13698" s="7" t="s">
        <v>49</v>
      </c>
      <c r="C13698" s="144" t="s">
        <v>5458</v>
      </c>
      <c r="D13698" s="145">
        <v>0</v>
      </c>
      <c r="E13698" s="147">
        <v>44092</v>
      </c>
    </row>
    <row r="13699" spans="1:5" s="7" customFormat="1">
      <c r="A13699" s="7" t="s">
        <v>49</v>
      </c>
      <c r="C13699" s="144" t="s">
        <v>816</v>
      </c>
      <c r="D13699" s="145">
        <v>417</v>
      </c>
      <c r="E13699" s="147">
        <v>44092</v>
      </c>
    </row>
    <row r="13700" spans="1:5" s="7" customFormat="1">
      <c r="A13700" s="7" t="s">
        <v>49</v>
      </c>
      <c r="C13700" s="144" t="s">
        <v>819</v>
      </c>
      <c r="D13700" s="145">
        <v>296</v>
      </c>
      <c r="E13700" s="147">
        <v>44092</v>
      </c>
    </row>
    <row r="13701" spans="1:5" s="7" customFormat="1">
      <c r="A13701" s="7" t="s">
        <v>49</v>
      </c>
      <c r="C13701" s="144" t="s">
        <v>822</v>
      </c>
      <c r="D13701" s="145">
        <v>147</v>
      </c>
      <c r="E13701" s="147">
        <v>44092</v>
      </c>
    </row>
    <row r="13702" spans="1:5" s="7" customFormat="1">
      <c r="A13702" s="7" t="s">
        <v>49</v>
      </c>
      <c r="C13702" s="144" t="s">
        <v>824</v>
      </c>
      <c r="D13702" s="145">
        <v>105</v>
      </c>
      <c r="E13702" s="147">
        <v>44092</v>
      </c>
    </row>
    <row r="13703" spans="1:5" s="7" customFormat="1">
      <c r="A13703" s="7" t="s">
        <v>49</v>
      </c>
      <c r="C13703" s="144" t="s">
        <v>579</v>
      </c>
      <c r="D13703" s="145">
        <v>60</v>
      </c>
      <c r="E13703" s="147">
        <v>44092</v>
      </c>
    </row>
    <row r="13704" spans="1:5" s="7" customFormat="1">
      <c r="A13704" s="7" t="s">
        <v>49</v>
      </c>
      <c r="C13704" s="144" t="s">
        <v>585</v>
      </c>
      <c r="D13704" s="145">
        <v>131</v>
      </c>
      <c r="E13704" s="147">
        <v>44092</v>
      </c>
    </row>
    <row r="13705" spans="1:5" s="7" customFormat="1">
      <c r="A13705" s="7" t="s">
        <v>49</v>
      </c>
      <c r="C13705" s="144" t="s">
        <v>588</v>
      </c>
      <c r="D13705" s="145">
        <v>17</v>
      </c>
      <c r="E13705" s="147">
        <v>44092</v>
      </c>
    </row>
    <row r="13706" spans="1:5" s="7" customFormat="1">
      <c r="A13706" s="7" t="s">
        <v>49</v>
      </c>
      <c r="C13706" s="144" t="s">
        <v>826</v>
      </c>
      <c r="D13706" s="145">
        <v>1448</v>
      </c>
      <c r="E13706" s="147">
        <v>44092</v>
      </c>
    </row>
    <row r="13707" spans="1:5" s="7" customFormat="1">
      <c r="A13707" s="7" t="s">
        <v>49</v>
      </c>
      <c r="C13707" s="144" t="s">
        <v>8097</v>
      </c>
      <c r="D13707" s="145">
        <v>720</v>
      </c>
      <c r="E13707" s="147">
        <v>44092</v>
      </c>
    </row>
    <row r="13708" spans="1:5" s="7" customFormat="1">
      <c r="A13708" s="7" t="s">
        <v>49</v>
      </c>
      <c r="C13708" s="144" t="s">
        <v>830</v>
      </c>
      <c r="D13708" s="145">
        <v>593</v>
      </c>
      <c r="E13708" s="147">
        <v>44092</v>
      </c>
    </row>
    <row r="13709" spans="1:5" s="7" customFormat="1">
      <c r="A13709" s="7" t="s">
        <v>49</v>
      </c>
      <c r="C13709" s="144" t="s">
        <v>833</v>
      </c>
      <c r="D13709" s="145">
        <v>1766</v>
      </c>
      <c r="E13709" s="147">
        <v>44092</v>
      </c>
    </row>
    <row r="13710" spans="1:5" s="7" customFormat="1">
      <c r="A13710" s="7" t="s">
        <v>49</v>
      </c>
      <c r="C13710" s="144" t="s">
        <v>836</v>
      </c>
      <c r="D13710" s="145">
        <v>737</v>
      </c>
      <c r="E13710" s="147">
        <v>44092</v>
      </c>
    </row>
    <row r="13711" spans="1:5" s="7" customFormat="1">
      <c r="A13711" s="7" t="s">
        <v>49</v>
      </c>
      <c r="C13711" s="144" t="s">
        <v>839</v>
      </c>
      <c r="D13711" s="145">
        <v>681</v>
      </c>
      <c r="E13711" s="147">
        <v>44092</v>
      </c>
    </row>
    <row r="13712" spans="1:5" s="7" customFormat="1">
      <c r="A13712" s="7" t="s">
        <v>49</v>
      </c>
      <c r="C13712" s="144" t="s">
        <v>1127</v>
      </c>
      <c r="D13712" s="145">
        <v>63</v>
      </c>
      <c r="E13712" s="147">
        <v>44092</v>
      </c>
    </row>
    <row r="13713" spans="1:5" s="7" customFormat="1">
      <c r="A13713" s="7" t="s">
        <v>49</v>
      </c>
      <c r="C13713" s="144" t="s">
        <v>5479</v>
      </c>
      <c r="D13713" s="145">
        <v>0</v>
      </c>
      <c r="E13713" s="147">
        <v>44092</v>
      </c>
    </row>
    <row r="13714" spans="1:5" s="7" customFormat="1">
      <c r="A13714" s="7" t="s">
        <v>49</v>
      </c>
      <c r="C13714" s="144" t="s">
        <v>5481</v>
      </c>
      <c r="D13714" s="145">
        <v>0</v>
      </c>
      <c r="E13714" s="147">
        <v>44092</v>
      </c>
    </row>
    <row r="13715" spans="1:5" s="7" customFormat="1">
      <c r="A13715" s="7" t="s">
        <v>49</v>
      </c>
      <c r="C13715" s="144" t="s">
        <v>5483</v>
      </c>
      <c r="D13715" s="145">
        <v>0</v>
      </c>
      <c r="E13715" s="147">
        <v>44092</v>
      </c>
    </row>
    <row r="13716" spans="1:5" s="7" customFormat="1">
      <c r="A13716" s="7" t="s">
        <v>49</v>
      </c>
      <c r="C13716" s="144" t="s">
        <v>9681</v>
      </c>
      <c r="D13716" s="145">
        <v>0</v>
      </c>
      <c r="E13716" s="147">
        <v>44092</v>
      </c>
    </row>
    <row r="13717" spans="1:5" s="7" customFormat="1">
      <c r="A13717" s="7" t="s">
        <v>49</v>
      </c>
      <c r="C13717" s="144" t="s">
        <v>3742</v>
      </c>
      <c r="D13717" s="145">
        <v>87</v>
      </c>
      <c r="E13717" s="147">
        <v>44092</v>
      </c>
    </row>
    <row r="13718" spans="1:5" s="7" customFormat="1">
      <c r="A13718" s="7" t="s">
        <v>49</v>
      </c>
      <c r="C13718" s="144" t="s">
        <v>842</v>
      </c>
      <c r="D13718" s="145">
        <v>483</v>
      </c>
      <c r="E13718" s="147">
        <v>44092</v>
      </c>
    </row>
    <row r="13719" spans="1:5" s="7" customFormat="1">
      <c r="A13719" s="7" t="s">
        <v>49</v>
      </c>
      <c r="C13719" s="144" t="s">
        <v>846</v>
      </c>
      <c r="D13719" s="145">
        <v>348</v>
      </c>
      <c r="E13719" s="147">
        <v>44092</v>
      </c>
    </row>
    <row r="13720" spans="1:5" s="7" customFormat="1">
      <c r="A13720" s="7" t="s">
        <v>49</v>
      </c>
      <c r="C13720" s="144" t="s">
        <v>849</v>
      </c>
      <c r="D13720" s="145">
        <v>2026</v>
      </c>
      <c r="E13720" s="147">
        <v>44092</v>
      </c>
    </row>
    <row r="13721" spans="1:5" s="7" customFormat="1">
      <c r="A13721" s="7" t="s">
        <v>49</v>
      </c>
      <c r="C13721" s="144" t="s">
        <v>852</v>
      </c>
      <c r="D13721" s="145">
        <v>517</v>
      </c>
      <c r="E13721" s="147">
        <v>44092</v>
      </c>
    </row>
    <row r="13722" spans="1:5" s="7" customFormat="1">
      <c r="A13722" s="7" t="s">
        <v>49</v>
      </c>
      <c r="C13722" s="144" t="s">
        <v>854</v>
      </c>
      <c r="D13722" s="145">
        <v>676</v>
      </c>
      <c r="E13722" s="147">
        <v>44092</v>
      </c>
    </row>
    <row r="13723" spans="1:5" s="7" customFormat="1">
      <c r="A13723" s="7" t="s">
        <v>49</v>
      </c>
      <c r="C13723" s="144" t="s">
        <v>856</v>
      </c>
      <c r="D13723" s="145">
        <v>435</v>
      </c>
      <c r="E13723" s="147">
        <v>44092</v>
      </c>
    </row>
    <row r="13724" spans="1:5" s="7" customFormat="1">
      <c r="A13724" s="7" t="s">
        <v>49</v>
      </c>
      <c r="C13724" s="144" t="s">
        <v>859</v>
      </c>
      <c r="D13724" s="145">
        <v>744</v>
      </c>
      <c r="E13724" s="147">
        <v>44092</v>
      </c>
    </row>
    <row r="13725" spans="1:5" s="7" customFormat="1">
      <c r="A13725" s="7" t="s">
        <v>49</v>
      </c>
      <c r="C13725" s="144" t="s">
        <v>862</v>
      </c>
      <c r="D13725" s="145">
        <v>551</v>
      </c>
      <c r="E13725" s="147">
        <v>44092</v>
      </c>
    </row>
    <row r="13726" spans="1:5" s="7" customFormat="1">
      <c r="A13726" s="7" t="s">
        <v>49</v>
      </c>
      <c r="C13726" s="144" t="s">
        <v>865</v>
      </c>
      <c r="D13726" s="145">
        <v>261</v>
      </c>
      <c r="E13726" s="147">
        <v>44092</v>
      </c>
    </row>
    <row r="13727" spans="1:5" s="7" customFormat="1">
      <c r="A13727" s="7" t="s">
        <v>49</v>
      </c>
      <c r="C13727" s="144" t="s">
        <v>868</v>
      </c>
      <c r="D13727" s="145">
        <v>930</v>
      </c>
      <c r="E13727" s="147">
        <v>44092</v>
      </c>
    </row>
    <row r="13728" spans="1:5" s="7" customFormat="1">
      <c r="A13728" s="7" t="s">
        <v>49</v>
      </c>
      <c r="C13728" s="144" t="s">
        <v>870</v>
      </c>
      <c r="D13728" s="145">
        <v>540</v>
      </c>
      <c r="E13728" s="147">
        <v>44092</v>
      </c>
    </row>
    <row r="13729" spans="1:5" s="7" customFormat="1">
      <c r="A13729" s="7" t="s">
        <v>49</v>
      </c>
      <c r="C13729" s="144" t="s">
        <v>873</v>
      </c>
      <c r="D13729" s="145">
        <v>567</v>
      </c>
      <c r="E13729" s="147">
        <v>44092</v>
      </c>
    </row>
    <row r="13730" spans="1:5" s="7" customFormat="1">
      <c r="A13730" s="7" t="s">
        <v>49</v>
      </c>
      <c r="C13730" s="144" t="s">
        <v>876</v>
      </c>
      <c r="D13730" s="145">
        <v>515</v>
      </c>
      <c r="E13730" s="147">
        <v>44092</v>
      </c>
    </row>
    <row r="13731" spans="1:5" s="7" customFormat="1">
      <c r="A13731" s="7" t="s">
        <v>49</v>
      </c>
      <c r="C13731" s="144" t="s">
        <v>879</v>
      </c>
      <c r="D13731" s="145">
        <v>291</v>
      </c>
      <c r="E13731" s="147">
        <v>44092</v>
      </c>
    </row>
    <row r="13732" spans="1:5" s="7" customFormat="1">
      <c r="A13732" s="7" t="s">
        <v>49</v>
      </c>
      <c r="C13732" s="144" t="s">
        <v>882</v>
      </c>
      <c r="D13732" s="145">
        <v>471</v>
      </c>
      <c r="E13732" s="147">
        <v>44092</v>
      </c>
    </row>
    <row r="13733" spans="1:5" s="7" customFormat="1">
      <c r="A13733" s="7" t="s">
        <v>49</v>
      </c>
      <c r="C13733" s="144" t="s">
        <v>885</v>
      </c>
      <c r="D13733" s="145">
        <v>578</v>
      </c>
      <c r="E13733" s="147">
        <v>44092</v>
      </c>
    </row>
    <row r="13734" spans="1:5" s="7" customFormat="1">
      <c r="A13734" s="7" t="s">
        <v>49</v>
      </c>
      <c r="C13734" s="144" t="s">
        <v>1462</v>
      </c>
      <c r="D13734" s="145">
        <v>82</v>
      </c>
      <c r="E13734" s="147">
        <v>44092</v>
      </c>
    </row>
    <row r="13735" spans="1:5" s="7" customFormat="1">
      <c r="A13735" s="7" t="s">
        <v>49</v>
      </c>
      <c r="C13735" s="144" t="s">
        <v>888</v>
      </c>
      <c r="D13735" s="145">
        <v>632</v>
      </c>
      <c r="E13735" s="147">
        <v>44092</v>
      </c>
    </row>
    <row r="13736" spans="1:5" s="7" customFormat="1">
      <c r="A13736" s="7" t="s">
        <v>49</v>
      </c>
      <c r="C13736" s="144" t="s">
        <v>1131</v>
      </c>
      <c r="D13736" s="145">
        <v>40</v>
      </c>
      <c r="E13736" s="147">
        <v>44092</v>
      </c>
    </row>
    <row r="13737" spans="1:5" s="7" customFormat="1">
      <c r="A13737" s="7" t="s">
        <v>49</v>
      </c>
      <c r="C13737" s="144" t="s">
        <v>892</v>
      </c>
      <c r="D13737" s="145">
        <v>456</v>
      </c>
      <c r="E13737" s="147">
        <v>44092</v>
      </c>
    </row>
    <row r="13738" spans="1:5" s="7" customFormat="1">
      <c r="A13738" s="7" t="s">
        <v>49</v>
      </c>
      <c r="C13738" s="144" t="s">
        <v>897</v>
      </c>
      <c r="D13738" s="145">
        <v>1106</v>
      </c>
      <c r="E13738" s="147">
        <v>44092</v>
      </c>
    </row>
    <row r="13739" spans="1:5" s="7" customFormat="1">
      <c r="A13739" s="7" t="s">
        <v>49</v>
      </c>
      <c r="C13739" s="144" t="s">
        <v>900</v>
      </c>
      <c r="D13739" s="145">
        <v>561</v>
      </c>
      <c r="E13739" s="147">
        <v>44092</v>
      </c>
    </row>
    <row r="13740" spans="1:5" s="7" customFormat="1">
      <c r="A13740" s="7" t="s">
        <v>49</v>
      </c>
      <c r="C13740" s="144" t="s">
        <v>5526</v>
      </c>
      <c r="D13740" s="145">
        <v>0</v>
      </c>
      <c r="E13740" s="147">
        <v>44092</v>
      </c>
    </row>
    <row r="13741" spans="1:5" s="7" customFormat="1">
      <c r="A13741" s="7" t="s">
        <v>49</v>
      </c>
      <c r="C13741" s="144" t="s">
        <v>902</v>
      </c>
      <c r="D13741" s="145">
        <v>426</v>
      </c>
      <c r="E13741" s="147">
        <v>44092</v>
      </c>
    </row>
    <row r="13742" spans="1:5" s="7" customFormat="1">
      <c r="A13742" s="7" t="s">
        <v>49</v>
      </c>
      <c r="C13742" s="144" t="s">
        <v>903</v>
      </c>
      <c r="D13742" s="145">
        <v>0</v>
      </c>
      <c r="E13742" s="147">
        <v>44092</v>
      </c>
    </row>
    <row r="13743" spans="1:5" s="7" customFormat="1">
      <c r="A13743" s="7" t="s">
        <v>49</v>
      </c>
      <c r="C13743" s="144" t="s">
        <v>906</v>
      </c>
      <c r="D13743" s="145">
        <v>1</v>
      </c>
      <c r="E13743" s="147">
        <v>44092</v>
      </c>
    </row>
    <row r="13744" spans="1:5" s="7" customFormat="1">
      <c r="A13744" s="7" t="s">
        <v>49</v>
      </c>
      <c r="C13744" s="144" t="s">
        <v>909</v>
      </c>
      <c r="D13744" s="145">
        <v>615</v>
      </c>
      <c r="E13744" s="147">
        <v>44092</v>
      </c>
    </row>
    <row r="13745" spans="1:5" s="7" customFormat="1">
      <c r="A13745" s="7" t="s">
        <v>49</v>
      </c>
      <c r="C13745" s="144" t="s">
        <v>912</v>
      </c>
      <c r="D13745" s="145">
        <v>352</v>
      </c>
      <c r="E13745" s="147">
        <v>44092</v>
      </c>
    </row>
    <row r="13746" spans="1:5" s="7" customFormat="1">
      <c r="A13746" s="7" t="s">
        <v>49</v>
      </c>
      <c r="C13746" s="144" t="s">
        <v>916</v>
      </c>
      <c r="D13746" s="145">
        <v>396</v>
      </c>
      <c r="E13746" s="147">
        <v>44092</v>
      </c>
    </row>
    <row r="13747" spans="1:5" s="7" customFormat="1">
      <c r="A13747" s="7" t="s">
        <v>49</v>
      </c>
      <c r="C13747" s="144" t="s">
        <v>919</v>
      </c>
      <c r="D13747" s="145">
        <v>204</v>
      </c>
      <c r="E13747" s="147">
        <v>44092</v>
      </c>
    </row>
    <row r="13748" spans="1:5" s="7" customFormat="1">
      <c r="A13748" s="7" t="s">
        <v>49</v>
      </c>
      <c r="C13748" s="144" t="s">
        <v>922</v>
      </c>
      <c r="D13748" s="145">
        <v>326</v>
      </c>
      <c r="E13748" s="147">
        <v>44092</v>
      </c>
    </row>
    <row r="13749" spans="1:5" s="7" customFormat="1">
      <c r="A13749" s="7" t="s">
        <v>49</v>
      </c>
      <c r="C13749" s="144" t="s">
        <v>925</v>
      </c>
      <c r="D13749" s="145">
        <v>167</v>
      </c>
      <c r="E13749" s="147">
        <v>44092</v>
      </c>
    </row>
    <row r="13750" spans="1:5" s="7" customFormat="1">
      <c r="A13750" s="7" t="s">
        <v>49</v>
      </c>
      <c r="C13750" s="144" t="s">
        <v>928</v>
      </c>
      <c r="D13750" s="145">
        <v>304</v>
      </c>
      <c r="E13750" s="147">
        <v>44092</v>
      </c>
    </row>
    <row r="13751" spans="1:5" s="7" customFormat="1">
      <c r="A13751" s="7" t="s">
        <v>49</v>
      </c>
      <c r="C13751" s="144" t="s">
        <v>931</v>
      </c>
      <c r="D13751" s="145">
        <v>118</v>
      </c>
      <c r="E13751" s="147">
        <v>44092</v>
      </c>
    </row>
    <row r="13752" spans="1:5" s="7" customFormat="1">
      <c r="A13752" s="7" t="s">
        <v>49</v>
      </c>
      <c r="C13752" s="144" t="s">
        <v>1135</v>
      </c>
      <c r="D13752" s="145">
        <v>110</v>
      </c>
      <c r="E13752" s="147">
        <v>44092</v>
      </c>
    </row>
    <row r="13753" spans="1:5" s="7" customFormat="1">
      <c r="A13753" s="7" t="s">
        <v>49</v>
      </c>
      <c r="C13753" s="144" t="s">
        <v>1139</v>
      </c>
      <c r="D13753" s="145">
        <v>46</v>
      </c>
      <c r="E13753" s="147">
        <v>44092</v>
      </c>
    </row>
    <row r="13754" spans="1:5" s="7" customFormat="1">
      <c r="A13754" s="7" t="s">
        <v>49</v>
      </c>
      <c r="C13754" s="144" t="s">
        <v>1142</v>
      </c>
      <c r="D13754" s="145">
        <v>201</v>
      </c>
      <c r="E13754" s="147">
        <v>44092</v>
      </c>
    </row>
    <row r="13755" spans="1:5" s="7" customFormat="1">
      <c r="A13755" s="7" t="s">
        <v>49</v>
      </c>
      <c r="C13755" s="144" t="s">
        <v>1146</v>
      </c>
      <c r="D13755" s="145">
        <v>236</v>
      </c>
      <c r="E13755" s="147">
        <v>44092</v>
      </c>
    </row>
    <row r="13756" spans="1:5" s="7" customFormat="1">
      <c r="A13756" s="7" t="s">
        <v>49</v>
      </c>
      <c r="C13756" s="144" t="s">
        <v>5672</v>
      </c>
      <c r="D13756" s="145">
        <v>0</v>
      </c>
      <c r="E13756" s="147">
        <v>44092</v>
      </c>
    </row>
    <row r="13757" spans="1:5" s="7" customFormat="1">
      <c r="A13757" s="7" t="s">
        <v>49</v>
      </c>
      <c r="C13757" s="144" t="s">
        <v>591</v>
      </c>
      <c r="D13757" s="145">
        <v>251</v>
      </c>
      <c r="E13757" s="147">
        <v>44092</v>
      </c>
    </row>
    <row r="13758" spans="1:5" s="7" customFormat="1">
      <c r="A13758" s="7" t="s">
        <v>49</v>
      </c>
      <c r="C13758" s="144" t="s">
        <v>595</v>
      </c>
      <c r="D13758" s="145">
        <v>99</v>
      </c>
      <c r="E13758" s="147">
        <v>44092</v>
      </c>
    </row>
    <row r="13759" spans="1:5" s="7" customFormat="1">
      <c r="A13759" s="7" t="s">
        <v>49</v>
      </c>
      <c r="C13759" s="144" t="s">
        <v>600</v>
      </c>
      <c r="D13759" s="145">
        <v>210</v>
      </c>
      <c r="E13759" s="147">
        <v>44092</v>
      </c>
    </row>
    <row r="13760" spans="1:5" s="7" customFormat="1">
      <c r="A13760" s="7" t="s">
        <v>49</v>
      </c>
      <c r="C13760" s="144" t="s">
        <v>1149</v>
      </c>
      <c r="D13760" s="145">
        <v>0</v>
      </c>
      <c r="E13760" s="147">
        <v>44092</v>
      </c>
    </row>
    <row r="13761" spans="1:5" s="7" customFormat="1">
      <c r="A13761" s="7" t="s">
        <v>49</v>
      </c>
      <c r="C13761" s="144" t="s">
        <v>5675</v>
      </c>
      <c r="D13761" s="145">
        <v>0</v>
      </c>
      <c r="E13761" s="147">
        <v>44092</v>
      </c>
    </row>
    <row r="13762" spans="1:5" s="7" customFormat="1">
      <c r="A13762" s="7" t="s">
        <v>49</v>
      </c>
      <c r="C13762" s="144" t="s">
        <v>5677</v>
      </c>
      <c r="D13762" s="145">
        <v>0</v>
      </c>
      <c r="E13762" s="147">
        <v>44092</v>
      </c>
    </row>
    <row r="13763" spans="1:5" s="7" customFormat="1">
      <c r="A13763" s="7" t="s">
        <v>49</v>
      </c>
      <c r="C13763" s="144" t="s">
        <v>1155</v>
      </c>
      <c r="D13763" s="145">
        <v>29</v>
      </c>
      <c r="E13763" s="147">
        <v>44092</v>
      </c>
    </row>
    <row r="13764" spans="1:5" s="7" customFormat="1">
      <c r="A13764" s="7" t="s">
        <v>49</v>
      </c>
      <c r="C13764" s="144" t="s">
        <v>1158</v>
      </c>
      <c r="D13764" s="145">
        <v>0</v>
      </c>
      <c r="E13764" s="147">
        <v>44092</v>
      </c>
    </row>
    <row r="13765" spans="1:5" s="7" customFormat="1">
      <c r="A13765" s="7" t="s">
        <v>49</v>
      </c>
      <c r="C13765" s="144" t="s">
        <v>1162</v>
      </c>
      <c r="D13765" s="145">
        <v>0</v>
      </c>
      <c r="E13765" s="147">
        <v>44092</v>
      </c>
    </row>
    <row r="13766" spans="1:5" s="7" customFormat="1">
      <c r="A13766" s="7" t="s">
        <v>49</v>
      </c>
      <c r="C13766" s="144" t="s">
        <v>5361</v>
      </c>
      <c r="D13766" s="145">
        <v>0</v>
      </c>
      <c r="E13766" s="147">
        <v>44092</v>
      </c>
    </row>
    <row r="13767" spans="1:5" s="7" customFormat="1">
      <c r="A13767" s="7" t="s">
        <v>49</v>
      </c>
      <c r="C13767" s="144" t="s">
        <v>934</v>
      </c>
      <c r="D13767" s="145">
        <v>378</v>
      </c>
      <c r="E13767" s="147">
        <v>44092</v>
      </c>
    </row>
    <row r="13768" spans="1:5" s="7" customFormat="1">
      <c r="A13768" s="7" t="s">
        <v>49</v>
      </c>
      <c r="C13768" s="144" t="s">
        <v>938</v>
      </c>
      <c r="D13768" s="145">
        <v>347</v>
      </c>
      <c r="E13768" s="147">
        <v>44092</v>
      </c>
    </row>
    <row r="13769" spans="1:5" s="7" customFormat="1">
      <c r="A13769" s="7" t="s">
        <v>49</v>
      </c>
      <c r="C13769" s="144" t="s">
        <v>941</v>
      </c>
      <c r="D13769" s="145">
        <v>478</v>
      </c>
      <c r="E13769" s="147">
        <v>44092</v>
      </c>
    </row>
    <row r="13770" spans="1:5" s="7" customFormat="1">
      <c r="A13770" s="7" t="s">
        <v>49</v>
      </c>
      <c r="C13770" s="144" t="s">
        <v>946</v>
      </c>
      <c r="D13770" s="145">
        <v>981</v>
      </c>
      <c r="E13770" s="147">
        <v>44092</v>
      </c>
    </row>
    <row r="13771" spans="1:5" s="7" customFormat="1">
      <c r="A13771" s="7" t="s">
        <v>49</v>
      </c>
      <c r="C13771" s="144" t="s">
        <v>949</v>
      </c>
      <c r="D13771" s="145">
        <v>188</v>
      </c>
      <c r="E13771" s="147">
        <v>44092</v>
      </c>
    </row>
    <row r="13772" spans="1:5" s="7" customFormat="1">
      <c r="A13772" s="7" t="s">
        <v>49</v>
      </c>
      <c r="C13772" s="144" t="s">
        <v>952</v>
      </c>
      <c r="D13772" s="145">
        <v>472</v>
      </c>
      <c r="E13772" s="147">
        <v>44092</v>
      </c>
    </row>
    <row r="13773" spans="1:5" s="7" customFormat="1">
      <c r="A13773" s="7" t="s">
        <v>49</v>
      </c>
      <c r="C13773" s="144" t="s">
        <v>955</v>
      </c>
      <c r="D13773" s="145">
        <v>394</v>
      </c>
      <c r="E13773" s="147">
        <v>44092</v>
      </c>
    </row>
    <row r="13774" spans="1:5" s="7" customFormat="1">
      <c r="A13774" s="7" t="s">
        <v>49</v>
      </c>
      <c r="C13774" s="144" t="s">
        <v>958</v>
      </c>
      <c r="D13774" s="145">
        <v>197</v>
      </c>
      <c r="E13774" s="147">
        <v>44092</v>
      </c>
    </row>
    <row r="13775" spans="1:5" s="7" customFormat="1">
      <c r="A13775" s="7" t="s">
        <v>49</v>
      </c>
      <c r="C13775" s="144" t="s">
        <v>961</v>
      </c>
      <c r="D13775" s="145">
        <v>1003</v>
      </c>
      <c r="E13775" s="147">
        <v>44092</v>
      </c>
    </row>
    <row r="13776" spans="1:5" s="7" customFormat="1">
      <c r="A13776" s="7" t="s">
        <v>49</v>
      </c>
      <c r="C13776" s="144" t="s">
        <v>3704</v>
      </c>
      <c r="D13776" s="145">
        <v>262</v>
      </c>
      <c r="E13776" s="147">
        <v>44092</v>
      </c>
    </row>
    <row r="13777" spans="1:5" s="7" customFormat="1">
      <c r="A13777" s="7" t="s">
        <v>49</v>
      </c>
      <c r="C13777" s="144" t="s">
        <v>964</v>
      </c>
      <c r="D13777" s="145">
        <v>357</v>
      </c>
      <c r="E13777" s="147">
        <v>44092</v>
      </c>
    </row>
    <row r="13778" spans="1:5" s="7" customFormat="1">
      <c r="A13778" s="7" t="s">
        <v>49</v>
      </c>
      <c r="C13778" s="144" t="s">
        <v>967</v>
      </c>
      <c r="D13778" s="145">
        <v>594</v>
      </c>
      <c r="E13778" s="147">
        <v>44092</v>
      </c>
    </row>
    <row r="13779" spans="1:5" s="7" customFormat="1">
      <c r="A13779" s="7" t="s">
        <v>49</v>
      </c>
      <c r="C13779" s="144" t="s">
        <v>1326</v>
      </c>
      <c r="D13779" s="145">
        <v>98</v>
      </c>
      <c r="E13779" s="147">
        <v>44092</v>
      </c>
    </row>
    <row r="13780" spans="1:5" s="7" customFormat="1">
      <c r="A13780" s="7" t="s">
        <v>49</v>
      </c>
      <c r="C13780" s="144" t="s">
        <v>1330</v>
      </c>
      <c r="D13780" s="145">
        <v>91</v>
      </c>
      <c r="E13780" s="147">
        <v>44092</v>
      </c>
    </row>
    <row r="13781" spans="1:5" s="7" customFormat="1">
      <c r="A13781" s="7" t="s">
        <v>49</v>
      </c>
      <c r="C13781" s="144" t="s">
        <v>1333</v>
      </c>
      <c r="D13781" s="145">
        <v>26</v>
      </c>
      <c r="E13781" s="147">
        <v>44092</v>
      </c>
    </row>
    <row r="13782" spans="1:5" s="7" customFormat="1">
      <c r="A13782" s="7" t="s">
        <v>49</v>
      </c>
      <c r="C13782" s="144" t="s">
        <v>1336</v>
      </c>
      <c r="D13782" s="145">
        <v>39</v>
      </c>
      <c r="E13782" s="147">
        <v>44092</v>
      </c>
    </row>
    <row r="13783" spans="1:5" s="7" customFormat="1">
      <c r="A13783" s="7" t="s">
        <v>49</v>
      </c>
      <c r="C13783" s="144" t="s">
        <v>5866</v>
      </c>
      <c r="D13783" s="145">
        <v>0</v>
      </c>
      <c r="E13783" s="147">
        <v>44092</v>
      </c>
    </row>
    <row r="13784" spans="1:5" s="7" customFormat="1">
      <c r="A13784" s="7" t="s">
        <v>49</v>
      </c>
      <c r="C13784" s="144" t="s">
        <v>5868</v>
      </c>
      <c r="D13784" s="145">
        <v>0</v>
      </c>
      <c r="E13784" s="147">
        <v>44092</v>
      </c>
    </row>
    <row r="13785" spans="1:5" s="7" customFormat="1">
      <c r="A13785" s="7" t="s">
        <v>49</v>
      </c>
      <c r="C13785" s="144" t="s">
        <v>1166</v>
      </c>
      <c r="D13785" s="145">
        <v>47</v>
      </c>
      <c r="E13785" s="147">
        <v>44092</v>
      </c>
    </row>
    <row r="13786" spans="1:5" s="7" customFormat="1">
      <c r="A13786" s="7" t="s">
        <v>49</v>
      </c>
      <c r="C13786" s="144" t="s">
        <v>1170</v>
      </c>
      <c r="D13786" s="145">
        <v>384</v>
      </c>
      <c r="E13786" s="147">
        <v>44092</v>
      </c>
    </row>
    <row r="13787" spans="1:5" s="7" customFormat="1">
      <c r="A13787" s="7" t="s">
        <v>49</v>
      </c>
      <c r="C13787" s="144" t="s">
        <v>1173</v>
      </c>
      <c r="D13787" s="145">
        <v>152</v>
      </c>
      <c r="E13787" s="147">
        <v>44092</v>
      </c>
    </row>
    <row r="13788" spans="1:5" s="7" customFormat="1">
      <c r="A13788" s="7" t="s">
        <v>49</v>
      </c>
      <c r="C13788" s="144" t="s">
        <v>1176</v>
      </c>
      <c r="D13788" s="145">
        <v>336</v>
      </c>
      <c r="E13788" s="147">
        <v>44092</v>
      </c>
    </row>
    <row r="13789" spans="1:5" s="7" customFormat="1">
      <c r="A13789" s="7" t="s">
        <v>49</v>
      </c>
      <c r="C13789" s="144" t="s">
        <v>1378</v>
      </c>
      <c r="D13789" s="145">
        <v>238</v>
      </c>
      <c r="E13789" s="147">
        <v>44092</v>
      </c>
    </row>
    <row r="13790" spans="1:5" s="7" customFormat="1">
      <c r="A13790" s="7" t="s">
        <v>49</v>
      </c>
      <c r="C13790" s="144" t="s">
        <v>1179</v>
      </c>
      <c r="D13790" s="145">
        <v>80</v>
      </c>
      <c r="E13790" s="147">
        <v>44092</v>
      </c>
    </row>
    <row r="13791" spans="1:5" s="7" customFormat="1">
      <c r="A13791" s="7" t="s">
        <v>49</v>
      </c>
      <c r="C13791" s="144" t="s">
        <v>1182</v>
      </c>
      <c r="D13791" s="145">
        <v>4</v>
      </c>
      <c r="E13791" s="147">
        <v>44092</v>
      </c>
    </row>
    <row r="13792" spans="1:5" s="7" customFormat="1">
      <c r="A13792" s="7" t="s">
        <v>49</v>
      </c>
      <c r="C13792" s="144" t="s">
        <v>1185</v>
      </c>
      <c r="D13792" s="145">
        <v>144</v>
      </c>
      <c r="E13792" s="147">
        <v>44092</v>
      </c>
    </row>
    <row r="13793" spans="1:5" s="7" customFormat="1">
      <c r="A13793" s="7" t="s">
        <v>49</v>
      </c>
      <c r="C13793" s="144" t="s">
        <v>1188</v>
      </c>
      <c r="D13793" s="145">
        <v>206</v>
      </c>
      <c r="E13793" s="147">
        <v>44092</v>
      </c>
    </row>
    <row r="13794" spans="1:5" s="7" customFormat="1">
      <c r="A13794" s="7" t="s">
        <v>49</v>
      </c>
      <c r="C13794" s="144" t="s">
        <v>1191</v>
      </c>
      <c r="D13794" s="145">
        <v>109</v>
      </c>
      <c r="E13794" s="147">
        <v>44092</v>
      </c>
    </row>
    <row r="13795" spans="1:5" s="7" customFormat="1">
      <c r="A13795" s="7" t="s">
        <v>49</v>
      </c>
      <c r="C13795" s="144" t="s">
        <v>1194</v>
      </c>
      <c r="D13795" s="145">
        <v>230</v>
      </c>
      <c r="E13795" s="147">
        <v>44092</v>
      </c>
    </row>
    <row r="13796" spans="1:5" s="7" customFormat="1">
      <c r="A13796" s="7" t="s">
        <v>49</v>
      </c>
      <c r="C13796" s="144" t="s">
        <v>1197</v>
      </c>
      <c r="D13796" s="145">
        <v>142</v>
      </c>
      <c r="E13796" s="147">
        <v>44092</v>
      </c>
    </row>
    <row r="13797" spans="1:5" s="7" customFormat="1">
      <c r="A13797" s="7" t="s">
        <v>49</v>
      </c>
      <c r="C13797" s="144" t="s">
        <v>1200</v>
      </c>
      <c r="D13797" s="145">
        <v>348</v>
      </c>
      <c r="E13797" s="147">
        <v>44092</v>
      </c>
    </row>
    <row r="13798" spans="1:5" s="7" customFormat="1">
      <c r="A13798" s="7" t="s">
        <v>49</v>
      </c>
      <c r="C13798" s="144" t="s">
        <v>1204</v>
      </c>
      <c r="D13798" s="145">
        <v>471</v>
      </c>
      <c r="E13798" s="147">
        <v>44092</v>
      </c>
    </row>
    <row r="13799" spans="1:5" s="7" customFormat="1">
      <c r="A13799" s="7" t="s">
        <v>49</v>
      </c>
      <c r="C13799" s="144" t="s">
        <v>3711</v>
      </c>
      <c r="D13799" s="145">
        <v>313</v>
      </c>
      <c r="E13799" s="147">
        <v>44092</v>
      </c>
    </row>
    <row r="13800" spans="1:5" s="7" customFormat="1">
      <c r="A13800" s="7" t="s">
        <v>49</v>
      </c>
      <c r="C13800" s="144" t="s">
        <v>1207</v>
      </c>
      <c r="D13800" s="145">
        <v>178</v>
      </c>
      <c r="E13800" s="147">
        <v>44092</v>
      </c>
    </row>
    <row r="13801" spans="1:5" s="7" customFormat="1">
      <c r="A13801" s="7" t="s">
        <v>49</v>
      </c>
      <c r="C13801" s="144" t="s">
        <v>1210</v>
      </c>
      <c r="D13801" s="145">
        <v>645</v>
      </c>
      <c r="E13801" s="147">
        <v>44092</v>
      </c>
    </row>
    <row r="13802" spans="1:5" s="7" customFormat="1">
      <c r="A13802" s="7" t="s">
        <v>49</v>
      </c>
      <c r="C13802" s="144" t="s">
        <v>1213</v>
      </c>
      <c r="D13802" s="145">
        <v>604</v>
      </c>
      <c r="E13802" s="147">
        <v>44092</v>
      </c>
    </row>
    <row r="13803" spans="1:5" s="7" customFormat="1">
      <c r="A13803" s="7" t="s">
        <v>49</v>
      </c>
      <c r="C13803" s="144" t="s">
        <v>1216</v>
      </c>
      <c r="D13803" s="145">
        <v>213</v>
      </c>
      <c r="E13803" s="147">
        <v>44092</v>
      </c>
    </row>
    <row r="13804" spans="1:5" s="7" customFormat="1">
      <c r="A13804" s="7" t="s">
        <v>49</v>
      </c>
      <c r="C13804" s="144" t="s">
        <v>1219</v>
      </c>
      <c r="D13804" s="145">
        <v>533</v>
      </c>
      <c r="E13804" s="147">
        <v>44092</v>
      </c>
    </row>
    <row r="13805" spans="1:5" s="7" customFormat="1">
      <c r="A13805" s="7" t="s">
        <v>49</v>
      </c>
      <c r="C13805" s="144" t="s">
        <v>1222</v>
      </c>
      <c r="D13805" s="145">
        <v>400</v>
      </c>
      <c r="E13805" s="147">
        <v>44092</v>
      </c>
    </row>
    <row r="13806" spans="1:5" s="7" customFormat="1">
      <c r="A13806" s="7" t="s">
        <v>49</v>
      </c>
      <c r="C13806" s="144" t="s">
        <v>3713</v>
      </c>
      <c r="D13806" s="145">
        <v>226</v>
      </c>
      <c r="E13806" s="147">
        <v>44092</v>
      </c>
    </row>
    <row r="13807" spans="1:5" s="7" customFormat="1">
      <c r="A13807" s="7" t="s">
        <v>49</v>
      </c>
      <c r="C13807" s="144" t="s">
        <v>1225</v>
      </c>
      <c r="D13807" s="145">
        <v>197</v>
      </c>
      <c r="E13807" s="147">
        <v>44092</v>
      </c>
    </row>
    <row r="13808" spans="1:5" s="7" customFormat="1">
      <c r="A13808" s="7" t="s">
        <v>49</v>
      </c>
      <c r="C13808" s="144" t="s">
        <v>1228</v>
      </c>
      <c r="D13808" s="145">
        <v>248</v>
      </c>
      <c r="E13808" s="147">
        <v>44092</v>
      </c>
    </row>
    <row r="13809" spans="1:5" s="7" customFormat="1">
      <c r="A13809" s="7" t="s">
        <v>49</v>
      </c>
      <c r="C13809" s="144" t="s">
        <v>1232</v>
      </c>
      <c r="D13809" s="145">
        <v>332</v>
      </c>
      <c r="E13809" s="147">
        <v>44092</v>
      </c>
    </row>
    <row r="13810" spans="1:5" s="7" customFormat="1">
      <c r="A13810" s="7" t="s">
        <v>49</v>
      </c>
      <c r="C13810" s="144" t="s">
        <v>1235</v>
      </c>
      <c r="D13810" s="145">
        <v>613</v>
      </c>
      <c r="E13810" s="147">
        <v>44092</v>
      </c>
    </row>
    <row r="13811" spans="1:5" s="7" customFormat="1">
      <c r="A13811" s="7" t="s">
        <v>49</v>
      </c>
      <c r="C13811" s="144" t="s">
        <v>3712</v>
      </c>
      <c r="D13811" s="145">
        <v>382</v>
      </c>
      <c r="E13811" s="147">
        <v>44092</v>
      </c>
    </row>
    <row r="13812" spans="1:5" s="7" customFormat="1">
      <c r="A13812" s="7" t="s">
        <v>49</v>
      </c>
      <c r="C13812" s="144" t="s">
        <v>1238</v>
      </c>
      <c r="D13812" s="145">
        <v>358</v>
      </c>
      <c r="E13812" s="147">
        <v>44092</v>
      </c>
    </row>
    <row r="13813" spans="1:5" s="7" customFormat="1">
      <c r="A13813" s="7" t="s">
        <v>49</v>
      </c>
      <c r="C13813" s="144" t="s">
        <v>1241</v>
      </c>
      <c r="D13813" s="145">
        <v>266</v>
      </c>
      <c r="E13813" s="147">
        <v>44092</v>
      </c>
    </row>
    <row r="13814" spans="1:5" s="7" customFormat="1">
      <c r="A13814" s="7" t="s">
        <v>49</v>
      </c>
      <c r="C13814" s="144" t="s">
        <v>1244</v>
      </c>
      <c r="D13814" s="145">
        <v>231</v>
      </c>
      <c r="E13814" s="147">
        <v>44092</v>
      </c>
    </row>
    <row r="13815" spans="1:5" s="7" customFormat="1">
      <c r="A13815" s="7" t="s">
        <v>49</v>
      </c>
      <c r="C13815" s="144" t="s">
        <v>1247</v>
      </c>
      <c r="D13815" s="145">
        <v>317</v>
      </c>
      <c r="E13815" s="147">
        <v>44092</v>
      </c>
    </row>
    <row r="13816" spans="1:5" s="7" customFormat="1">
      <c r="A13816" s="7" t="s">
        <v>49</v>
      </c>
      <c r="C13816" s="144" t="s">
        <v>1250</v>
      </c>
      <c r="D13816" s="145">
        <v>175</v>
      </c>
      <c r="E13816" s="147">
        <v>44092</v>
      </c>
    </row>
    <row r="13817" spans="1:5" s="7" customFormat="1">
      <c r="A13817" s="7" t="s">
        <v>49</v>
      </c>
      <c r="C13817" s="144" t="s">
        <v>1253</v>
      </c>
      <c r="D13817" s="145">
        <v>322</v>
      </c>
      <c r="E13817" s="147">
        <v>44092</v>
      </c>
    </row>
    <row r="13818" spans="1:5" s="7" customFormat="1">
      <c r="A13818" s="7" t="s">
        <v>49</v>
      </c>
      <c r="C13818" s="144" t="s">
        <v>1256</v>
      </c>
      <c r="D13818" s="145">
        <v>904</v>
      </c>
      <c r="E13818" s="147">
        <v>44092</v>
      </c>
    </row>
    <row r="13819" spans="1:5" s="7" customFormat="1">
      <c r="A13819" s="7" t="s">
        <v>49</v>
      </c>
      <c r="C13819" s="144" t="s">
        <v>1259</v>
      </c>
      <c r="D13819" s="145">
        <v>267</v>
      </c>
      <c r="E13819" s="147">
        <v>44092</v>
      </c>
    </row>
    <row r="13820" spans="1:5" s="7" customFormat="1">
      <c r="A13820" s="7" t="s">
        <v>49</v>
      </c>
      <c r="C13820" s="144" t="s">
        <v>1262</v>
      </c>
      <c r="D13820" s="145">
        <v>238</v>
      </c>
      <c r="E13820" s="147">
        <v>44092</v>
      </c>
    </row>
    <row r="13821" spans="1:5" s="7" customFormat="1">
      <c r="A13821" s="7" t="s">
        <v>49</v>
      </c>
      <c r="C13821" s="144" t="s">
        <v>1265</v>
      </c>
      <c r="D13821" s="145">
        <v>319</v>
      </c>
      <c r="E13821" s="147">
        <v>44092</v>
      </c>
    </row>
    <row r="13822" spans="1:5" s="7" customFormat="1">
      <c r="A13822" s="7" t="s">
        <v>49</v>
      </c>
      <c r="C13822" s="144" t="s">
        <v>1269</v>
      </c>
      <c r="D13822" s="145">
        <v>402</v>
      </c>
      <c r="E13822" s="147">
        <v>44092</v>
      </c>
    </row>
    <row r="13823" spans="1:5" s="7" customFormat="1">
      <c r="A13823" s="7" t="s">
        <v>49</v>
      </c>
      <c r="C13823" s="144" t="s">
        <v>1273</v>
      </c>
      <c r="D13823" s="145">
        <v>98</v>
      </c>
      <c r="E13823" s="147">
        <v>44092</v>
      </c>
    </row>
    <row r="13824" spans="1:5" s="7" customFormat="1">
      <c r="A13824" s="7" t="s">
        <v>49</v>
      </c>
      <c r="C13824" s="144" t="s">
        <v>1277</v>
      </c>
      <c r="D13824" s="145">
        <v>193</v>
      </c>
      <c r="E13824" s="147">
        <v>44092</v>
      </c>
    </row>
    <row r="13825" spans="1:5" s="7" customFormat="1">
      <c r="A13825" s="7" t="s">
        <v>49</v>
      </c>
      <c r="C13825" s="144" t="s">
        <v>1381</v>
      </c>
      <c r="D13825" s="145">
        <v>428</v>
      </c>
      <c r="E13825" s="147">
        <v>44092</v>
      </c>
    </row>
    <row r="13826" spans="1:5" s="7" customFormat="1">
      <c r="A13826" s="7" t="s">
        <v>49</v>
      </c>
      <c r="C13826" s="144" t="s">
        <v>1384</v>
      </c>
      <c r="D13826" s="145">
        <v>45</v>
      </c>
      <c r="E13826" s="147">
        <v>44092</v>
      </c>
    </row>
    <row r="13827" spans="1:5" s="7" customFormat="1">
      <c r="A13827" s="7" t="s">
        <v>49</v>
      </c>
      <c r="C13827" s="144" t="s">
        <v>1280</v>
      </c>
      <c r="D13827" s="145">
        <v>0</v>
      </c>
      <c r="E13827" s="147">
        <v>44092</v>
      </c>
    </row>
    <row r="13828" spans="1:5" s="7" customFormat="1">
      <c r="A13828" s="7" t="s">
        <v>49</v>
      </c>
      <c r="C13828" s="144" t="s">
        <v>5874</v>
      </c>
      <c r="D13828" s="145">
        <v>0</v>
      </c>
      <c r="E13828" s="147">
        <v>44092</v>
      </c>
    </row>
    <row r="13829" spans="1:5" s="7" customFormat="1">
      <c r="A13829" s="7" t="s">
        <v>49</v>
      </c>
      <c r="C13829" s="144" t="s">
        <v>1284</v>
      </c>
      <c r="D13829" s="145">
        <v>0</v>
      </c>
      <c r="E13829" s="147">
        <v>44092</v>
      </c>
    </row>
    <row r="13830" spans="1:5" s="7" customFormat="1">
      <c r="A13830" s="7" t="s">
        <v>49</v>
      </c>
      <c r="C13830" s="144" t="s">
        <v>1287</v>
      </c>
      <c r="D13830" s="145">
        <v>0</v>
      </c>
      <c r="E13830" s="147">
        <v>44092</v>
      </c>
    </row>
    <row r="13831" spans="1:5" s="7" customFormat="1">
      <c r="A13831" s="7" t="s">
        <v>49</v>
      </c>
      <c r="C13831" s="144" t="s">
        <v>5760</v>
      </c>
      <c r="D13831" s="145">
        <v>0</v>
      </c>
      <c r="E13831" s="147">
        <v>44092</v>
      </c>
    </row>
    <row r="13832" spans="1:5" s="7" customFormat="1">
      <c r="A13832" s="7" t="s">
        <v>49</v>
      </c>
      <c r="C13832" s="144" t="s">
        <v>5764</v>
      </c>
      <c r="D13832" s="145">
        <v>0</v>
      </c>
      <c r="E13832" s="147">
        <v>44092</v>
      </c>
    </row>
    <row r="13833" spans="1:5" s="7" customFormat="1">
      <c r="A13833" s="7" t="s">
        <v>49</v>
      </c>
      <c r="C13833" s="144" t="s">
        <v>5767</v>
      </c>
      <c r="D13833" s="145">
        <v>0</v>
      </c>
      <c r="E13833" s="147">
        <v>44092</v>
      </c>
    </row>
    <row r="13834" spans="1:5" s="7" customFormat="1">
      <c r="A13834" s="7" t="s">
        <v>49</v>
      </c>
      <c r="C13834" s="144" t="s">
        <v>5769</v>
      </c>
      <c r="D13834" s="145">
        <v>0</v>
      </c>
      <c r="E13834" s="147">
        <v>44092</v>
      </c>
    </row>
    <row r="13835" spans="1:5" s="7" customFormat="1">
      <c r="A13835" s="7" t="s">
        <v>49</v>
      </c>
      <c r="C13835" s="144" t="s">
        <v>5771</v>
      </c>
      <c r="D13835" s="145">
        <v>0</v>
      </c>
      <c r="E13835" s="147">
        <v>44092</v>
      </c>
    </row>
    <row r="13836" spans="1:5" s="7" customFormat="1">
      <c r="A13836" s="7" t="s">
        <v>49</v>
      </c>
      <c r="C13836" s="144" t="s">
        <v>1387</v>
      </c>
      <c r="D13836" s="145">
        <v>151</v>
      </c>
      <c r="E13836" s="147">
        <v>44092</v>
      </c>
    </row>
    <row r="13837" spans="1:5" s="7" customFormat="1">
      <c r="A13837" s="7" t="s">
        <v>49</v>
      </c>
      <c r="C13837" s="144" t="s">
        <v>1339</v>
      </c>
      <c r="D13837" s="145">
        <v>66</v>
      </c>
      <c r="E13837" s="147">
        <v>44092</v>
      </c>
    </row>
    <row r="13838" spans="1:5" s="7" customFormat="1">
      <c r="A13838" s="7" t="s">
        <v>49</v>
      </c>
      <c r="C13838" s="144" t="s">
        <v>1342</v>
      </c>
      <c r="D13838" s="145">
        <v>71</v>
      </c>
      <c r="E13838" s="147">
        <v>44092</v>
      </c>
    </row>
    <row r="13839" spans="1:5" s="7" customFormat="1">
      <c r="A13839" s="7" t="s">
        <v>49</v>
      </c>
      <c r="C13839" s="144" t="s">
        <v>1345</v>
      </c>
      <c r="D13839" s="145">
        <v>73</v>
      </c>
      <c r="E13839" s="147">
        <v>44092</v>
      </c>
    </row>
    <row r="13840" spans="1:5" s="7" customFormat="1">
      <c r="A13840" s="7" t="s">
        <v>49</v>
      </c>
      <c r="C13840" s="144" t="s">
        <v>1348</v>
      </c>
      <c r="D13840" s="145">
        <v>0</v>
      </c>
      <c r="E13840" s="147">
        <v>44092</v>
      </c>
    </row>
    <row r="13841" spans="1:5" s="7" customFormat="1">
      <c r="A13841" s="7" t="s">
        <v>49</v>
      </c>
      <c r="C13841" s="144" t="s">
        <v>1351</v>
      </c>
      <c r="D13841" s="145">
        <v>48</v>
      </c>
      <c r="E13841" s="147">
        <v>44092</v>
      </c>
    </row>
    <row r="13842" spans="1:5" s="7" customFormat="1">
      <c r="A13842" s="7" t="s">
        <v>49</v>
      </c>
      <c r="C13842" s="144" t="s">
        <v>1354</v>
      </c>
      <c r="D13842" s="145">
        <v>9</v>
      </c>
      <c r="E13842" s="147">
        <v>44092</v>
      </c>
    </row>
    <row r="13843" spans="1:5" s="7" customFormat="1">
      <c r="A13843" s="7" t="s">
        <v>49</v>
      </c>
      <c r="C13843" s="144" t="s">
        <v>3745</v>
      </c>
      <c r="D13843" s="145">
        <v>22</v>
      </c>
      <c r="E13843" s="147">
        <v>44092</v>
      </c>
    </row>
    <row r="13844" spans="1:5" s="7" customFormat="1">
      <c r="A13844" s="7" t="s">
        <v>49</v>
      </c>
      <c r="C13844" s="144" t="s">
        <v>1290</v>
      </c>
      <c r="D13844" s="145">
        <v>21</v>
      </c>
      <c r="E13844" s="147">
        <v>44092</v>
      </c>
    </row>
    <row r="13845" spans="1:5" s="7" customFormat="1">
      <c r="A13845" s="7" t="s">
        <v>49</v>
      </c>
      <c r="C13845" s="144" t="s">
        <v>5363</v>
      </c>
      <c r="D13845" s="145">
        <v>0</v>
      </c>
      <c r="E13845" s="147">
        <v>44092</v>
      </c>
    </row>
    <row r="13846" spans="1:5" s="7" customFormat="1">
      <c r="A13846" s="7" t="s">
        <v>49</v>
      </c>
      <c r="C13846" s="144" t="s">
        <v>5569</v>
      </c>
      <c r="D13846" s="145">
        <v>0</v>
      </c>
      <c r="E13846" s="147">
        <v>44092</v>
      </c>
    </row>
    <row r="13847" spans="1:5" s="7" customFormat="1">
      <c r="A13847" s="7" t="s">
        <v>49</v>
      </c>
      <c r="C13847" s="144" t="s">
        <v>5572</v>
      </c>
      <c r="D13847" s="145">
        <v>0</v>
      </c>
      <c r="E13847" s="147">
        <v>44092</v>
      </c>
    </row>
    <row r="13848" spans="1:5" s="7" customFormat="1">
      <c r="A13848" s="7" t="s">
        <v>49</v>
      </c>
      <c r="C13848" s="144" t="s">
        <v>5574</v>
      </c>
      <c r="D13848" s="145">
        <v>0</v>
      </c>
      <c r="E13848" s="147">
        <v>44092</v>
      </c>
    </row>
    <row r="13849" spans="1:5" s="7" customFormat="1">
      <c r="A13849" s="7" t="s">
        <v>49</v>
      </c>
      <c r="C13849" s="144" t="s">
        <v>9179</v>
      </c>
      <c r="D13849" s="145">
        <v>0</v>
      </c>
      <c r="E13849" s="147">
        <v>44092</v>
      </c>
    </row>
    <row r="13850" spans="1:5" s="7" customFormat="1">
      <c r="A13850" s="7" t="s">
        <v>49</v>
      </c>
      <c r="C13850" s="144" t="s">
        <v>970</v>
      </c>
      <c r="D13850" s="145">
        <v>634</v>
      </c>
      <c r="E13850" s="147">
        <v>44092</v>
      </c>
    </row>
    <row r="13851" spans="1:5" s="7" customFormat="1">
      <c r="A13851" s="7" t="s">
        <v>49</v>
      </c>
      <c r="C13851" s="144" t="s">
        <v>973</v>
      </c>
      <c r="D13851" s="145">
        <v>289</v>
      </c>
      <c r="E13851" s="147">
        <v>44092</v>
      </c>
    </row>
    <row r="13852" spans="1:5" s="7" customFormat="1">
      <c r="A13852" s="7" t="s">
        <v>49</v>
      </c>
      <c r="C13852" s="144" t="s">
        <v>976</v>
      </c>
      <c r="D13852" s="145">
        <v>0</v>
      </c>
      <c r="E13852" s="147">
        <v>44092</v>
      </c>
    </row>
    <row r="13853" spans="1:5" s="7" customFormat="1">
      <c r="A13853" s="7" t="s">
        <v>49</v>
      </c>
      <c r="C13853" s="144" t="s">
        <v>3706</v>
      </c>
      <c r="D13853" s="145">
        <v>289</v>
      </c>
      <c r="E13853" s="147">
        <v>44092</v>
      </c>
    </row>
    <row r="13854" spans="1:5" s="7" customFormat="1">
      <c r="A13854" s="7" t="s">
        <v>49</v>
      </c>
      <c r="C13854" s="144" t="s">
        <v>979</v>
      </c>
      <c r="D13854" s="145">
        <v>58</v>
      </c>
      <c r="E13854" s="147">
        <v>44092</v>
      </c>
    </row>
    <row r="13855" spans="1:5" s="7" customFormat="1">
      <c r="A13855" s="7" t="s">
        <v>49</v>
      </c>
      <c r="C13855" s="144" t="s">
        <v>983</v>
      </c>
      <c r="D13855" s="145">
        <v>64</v>
      </c>
      <c r="E13855" s="147">
        <v>44092</v>
      </c>
    </row>
    <row r="13856" spans="1:5" s="7" customFormat="1">
      <c r="A13856" s="7" t="s">
        <v>49</v>
      </c>
      <c r="C13856" s="144" t="s">
        <v>986</v>
      </c>
      <c r="D13856" s="145">
        <v>120</v>
      </c>
      <c r="E13856" s="147">
        <v>44092</v>
      </c>
    </row>
    <row r="13857" spans="1:5" s="7" customFormat="1">
      <c r="A13857" s="7" t="s">
        <v>49</v>
      </c>
      <c r="C13857" s="144" t="s">
        <v>724</v>
      </c>
      <c r="D13857" s="145">
        <v>185</v>
      </c>
      <c r="E13857" s="147">
        <v>44092</v>
      </c>
    </row>
    <row r="13858" spans="1:5" s="7" customFormat="1">
      <c r="A13858" s="7" t="s">
        <v>49</v>
      </c>
      <c r="C13858" s="144" t="s">
        <v>5777</v>
      </c>
      <c r="D13858" s="145">
        <v>0</v>
      </c>
      <c r="E13858" s="147">
        <v>44092</v>
      </c>
    </row>
    <row r="13859" spans="1:5" s="7" customFormat="1">
      <c r="A13859" s="7" t="s">
        <v>49</v>
      </c>
      <c r="C13859" s="144" t="s">
        <v>5779</v>
      </c>
      <c r="D13859" s="145">
        <v>0</v>
      </c>
      <c r="E13859" s="147">
        <v>44092</v>
      </c>
    </row>
    <row r="13860" spans="1:5" s="7" customFormat="1">
      <c r="A13860" s="7" t="s">
        <v>49</v>
      </c>
      <c r="C13860" s="144" t="s">
        <v>989</v>
      </c>
      <c r="D13860" s="145">
        <v>104</v>
      </c>
      <c r="E13860" s="147">
        <v>44092</v>
      </c>
    </row>
    <row r="13861" spans="1:5" s="7" customFormat="1">
      <c r="A13861" s="7" t="s">
        <v>49</v>
      </c>
      <c r="C13861" s="144" t="s">
        <v>1293</v>
      </c>
      <c r="D13861" s="145">
        <v>70</v>
      </c>
      <c r="E13861" s="147">
        <v>44092</v>
      </c>
    </row>
    <row r="13862" spans="1:5" s="7" customFormat="1">
      <c r="A13862" s="7" t="s">
        <v>49</v>
      </c>
      <c r="C13862" s="144" t="s">
        <v>3746</v>
      </c>
      <c r="D13862" s="145">
        <v>39</v>
      </c>
      <c r="E13862" s="147">
        <v>44092</v>
      </c>
    </row>
    <row r="13863" spans="1:5" s="7" customFormat="1">
      <c r="A13863" s="7" t="s">
        <v>49</v>
      </c>
      <c r="C13863" s="144" t="s">
        <v>1298</v>
      </c>
      <c r="D13863" s="145">
        <v>102</v>
      </c>
      <c r="E13863" s="147">
        <v>44092</v>
      </c>
    </row>
    <row r="13864" spans="1:5" s="7" customFormat="1">
      <c r="A13864" s="7" t="s">
        <v>49</v>
      </c>
      <c r="C13864" s="144" t="s">
        <v>1302</v>
      </c>
      <c r="D13864" s="145">
        <v>222</v>
      </c>
      <c r="E13864" s="147">
        <v>44092</v>
      </c>
    </row>
    <row r="13865" spans="1:5" s="7" customFormat="1">
      <c r="A13865" s="7" t="s">
        <v>49</v>
      </c>
      <c r="C13865" s="144" t="s">
        <v>1305</v>
      </c>
      <c r="D13865" s="145">
        <v>134</v>
      </c>
      <c r="E13865" s="147">
        <v>44092</v>
      </c>
    </row>
    <row r="13866" spans="1:5" s="7" customFormat="1">
      <c r="A13866" s="7" t="s">
        <v>49</v>
      </c>
      <c r="C13866" s="144" t="s">
        <v>993</v>
      </c>
      <c r="D13866" s="145">
        <v>31</v>
      </c>
      <c r="E13866" s="147">
        <v>44092</v>
      </c>
    </row>
    <row r="13867" spans="1:5" s="7" customFormat="1">
      <c r="A13867" s="7" t="s">
        <v>49</v>
      </c>
      <c r="C13867" s="144" t="s">
        <v>5592</v>
      </c>
      <c r="D13867" s="145">
        <v>0</v>
      </c>
      <c r="E13867" s="147">
        <v>44092</v>
      </c>
    </row>
    <row r="13868" spans="1:5" s="7" customFormat="1">
      <c r="A13868" s="7" t="s">
        <v>49</v>
      </c>
      <c r="C13868" s="144" t="s">
        <v>1391</v>
      </c>
      <c r="D13868" s="145">
        <v>3</v>
      </c>
      <c r="E13868" s="147">
        <v>44092</v>
      </c>
    </row>
    <row r="13869" spans="1:5" s="7" customFormat="1">
      <c r="A13869" s="7" t="s">
        <v>49</v>
      </c>
      <c r="C13869" s="144" t="s">
        <v>1396</v>
      </c>
      <c r="D13869" s="145">
        <v>4</v>
      </c>
      <c r="E13869" s="147">
        <v>44092</v>
      </c>
    </row>
    <row r="13870" spans="1:5" s="7" customFormat="1">
      <c r="A13870" s="7" t="s">
        <v>49</v>
      </c>
      <c r="C13870" s="144" t="s">
        <v>5884</v>
      </c>
      <c r="D13870" s="145">
        <v>0</v>
      </c>
      <c r="E13870" s="147">
        <v>44092</v>
      </c>
    </row>
    <row r="13871" spans="1:5" s="7" customFormat="1">
      <c r="A13871" s="7" t="s">
        <v>49</v>
      </c>
      <c r="C13871" s="144" t="s">
        <v>5886</v>
      </c>
      <c r="D13871" s="145">
        <v>0</v>
      </c>
      <c r="E13871" s="147">
        <v>44092</v>
      </c>
    </row>
    <row r="13872" spans="1:5" s="7" customFormat="1">
      <c r="A13872" s="7" t="s">
        <v>49</v>
      </c>
      <c r="C13872" s="144" t="s">
        <v>1309</v>
      </c>
      <c r="D13872" s="145">
        <v>46</v>
      </c>
      <c r="E13872" s="147">
        <v>44092</v>
      </c>
    </row>
    <row r="13873" spans="1:5" s="7" customFormat="1">
      <c r="A13873" s="7" t="s">
        <v>49</v>
      </c>
      <c r="C13873" s="144" t="s">
        <v>1312</v>
      </c>
      <c r="D13873" s="145">
        <v>65</v>
      </c>
      <c r="E13873" s="147">
        <v>44092</v>
      </c>
    </row>
    <row r="13874" spans="1:5" s="7" customFormat="1">
      <c r="A13874" s="7" t="s">
        <v>49</v>
      </c>
      <c r="C13874" s="144" t="s">
        <v>6075</v>
      </c>
      <c r="D13874" s="145">
        <v>0</v>
      </c>
      <c r="E13874" s="147">
        <v>44092</v>
      </c>
    </row>
    <row r="13875" spans="1:5" s="7" customFormat="1">
      <c r="A13875" s="7" t="s">
        <v>49</v>
      </c>
      <c r="C13875" s="144" t="s">
        <v>6078</v>
      </c>
      <c r="D13875" s="145">
        <v>0</v>
      </c>
      <c r="E13875" s="147">
        <v>44092</v>
      </c>
    </row>
    <row r="13876" spans="1:5" s="7" customFormat="1">
      <c r="A13876" s="7" t="s">
        <v>49</v>
      </c>
      <c r="C13876" s="144" t="s">
        <v>6081</v>
      </c>
      <c r="D13876" s="145">
        <v>0</v>
      </c>
      <c r="E13876" s="147">
        <v>44092</v>
      </c>
    </row>
    <row r="13877" spans="1:5" s="7" customFormat="1">
      <c r="A13877" s="7" t="s">
        <v>49</v>
      </c>
      <c r="C13877" s="144" t="s">
        <v>6083</v>
      </c>
      <c r="D13877" s="145">
        <v>0</v>
      </c>
      <c r="E13877" s="147">
        <v>44092</v>
      </c>
    </row>
    <row r="13878" spans="1:5" s="7" customFormat="1">
      <c r="A13878" s="7" t="s">
        <v>49</v>
      </c>
      <c r="C13878" s="144" t="s">
        <v>6085</v>
      </c>
      <c r="D13878" s="145">
        <v>0</v>
      </c>
      <c r="E13878" s="147">
        <v>44092</v>
      </c>
    </row>
    <row r="13879" spans="1:5" s="7" customFormat="1">
      <c r="A13879" s="7" t="s">
        <v>49</v>
      </c>
      <c r="C13879" s="144" t="s">
        <v>6087</v>
      </c>
      <c r="D13879" s="145">
        <v>0</v>
      </c>
      <c r="E13879" s="147">
        <v>44092</v>
      </c>
    </row>
    <row r="13880" spans="1:5" s="7" customFormat="1">
      <c r="A13880" s="7" t="s">
        <v>49</v>
      </c>
      <c r="C13880" s="144" t="s">
        <v>536</v>
      </c>
      <c r="D13880" s="145">
        <v>23</v>
      </c>
      <c r="E13880" s="147">
        <v>44092</v>
      </c>
    </row>
    <row r="13881" spans="1:5" s="7" customFormat="1">
      <c r="A13881" s="7" t="s">
        <v>49</v>
      </c>
      <c r="C13881" s="144" t="s">
        <v>541</v>
      </c>
      <c r="D13881" s="145">
        <v>43</v>
      </c>
      <c r="E13881" s="147">
        <v>44092</v>
      </c>
    </row>
    <row r="13882" spans="1:5" s="7" customFormat="1">
      <c r="A13882" s="7" t="s">
        <v>49</v>
      </c>
      <c r="C13882" s="144" t="s">
        <v>604</v>
      </c>
      <c r="D13882" s="145">
        <v>0</v>
      </c>
      <c r="E13882" s="147">
        <v>44092</v>
      </c>
    </row>
    <row r="13883" spans="1:5" s="7" customFormat="1">
      <c r="A13883" s="7" t="s">
        <v>49</v>
      </c>
      <c r="C13883" s="144" t="s">
        <v>609</v>
      </c>
      <c r="D13883" s="145">
        <v>0</v>
      </c>
      <c r="E13883" s="147">
        <v>44092</v>
      </c>
    </row>
    <row r="13884" spans="1:5" s="7" customFormat="1">
      <c r="A13884" s="7" t="s">
        <v>49</v>
      </c>
      <c r="C13884" s="144" t="s">
        <v>612</v>
      </c>
      <c r="D13884" s="145">
        <v>0</v>
      </c>
      <c r="E13884" s="147">
        <v>44092</v>
      </c>
    </row>
    <row r="13885" spans="1:5" s="7" customFormat="1">
      <c r="A13885" s="7" t="s">
        <v>49</v>
      </c>
      <c r="C13885" s="144" t="s">
        <v>617</v>
      </c>
      <c r="D13885" s="145">
        <v>0</v>
      </c>
      <c r="E13885" s="147">
        <v>44092</v>
      </c>
    </row>
    <row r="13886" spans="1:5" s="7" customFormat="1">
      <c r="A13886" s="7" t="s">
        <v>49</v>
      </c>
      <c r="C13886" s="144" t="s">
        <v>620</v>
      </c>
      <c r="D13886" s="145">
        <v>0</v>
      </c>
      <c r="E13886" s="147">
        <v>44092</v>
      </c>
    </row>
    <row r="13887" spans="1:5" s="7" customFormat="1">
      <c r="A13887" s="7" t="s">
        <v>49</v>
      </c>
      <c r="C13887" s="144" t="s">
        <v>624</v>
      </c>
      <c r="D13887" s="145">
        <v>37</v>
      </c>
      <c r="E13887" s="147">
        <v>44092</v>
      </c>
    </row>
    <row r="13888" spans="1:5" s="7" customFormat="1">
      <c r="A13888" s="7" t="s">
        <v>49</v>
      </c>
      <c r="C13888" s="144" t="s">
        <v>628</v>
      </c>
      <c r="D13888" s="145">
        <v>21</v>
      </c>
      <c r="E13888" s="147">
        <v>44092</v>
      </c>
    </row>
    <row r="13889" spans="1:5" s="7" customFormat="1">
      <c r="A13889" s="7" t="s">
        <v>49</v>
      </c>
      <c r="C13889" s="144" t="s">
        <v>633</v>
      </c>
      <c r="D13889" s="145">
        <v>0</v>
      </c>
      <c r="E13889" s="147">
        <v>44092</v>
      </c>
    </row>
    <row r="13890" spans="1:5" s="7" customFormat="1">
      <c r="A13890" s="7" t="s">
        <v>49</v>
      </c>
      <c r="C13890" s="144" t="s">
        <v>636</v>
      </c>
      <c r="D13890" s="145">
        <v>0</v>
      </c>
      <c r="E13890" s="147">
        <v>44092</v>
      </c>
    </row>
    <row r="13891" spans="1:5" s="7" customFormat="1">
      <c r="A13891" s="7" t="s">
        <v>49</v>
      </c>
      <c r="C13891" s="144" t="s">
        <v>640</v>
      </c>
      <c r="D13891" s="145">
        <v>0</v>
      </c>
      <c r="E13891" s="147">
        <v>44092</v>
      </c>
    </row>
    <row r="13892" spans="1:5" s="7" customFormat="1">
      <c r="A13892" s="7" t="s">
        <v>49</v>
      </c>
      <c r="C13892" s="144" t="s">
        <v>646</v>
      </c>
      <c r="D13892" s="145">
        <v>2</v>
      </c>
      <c r="E13892" s="147">
        <v>44092</v>
      </c>
    </row>
    <row r="13893" spans="1:5" s="7" customFormat="1">
      <c r="A13893" s="7" t="s">
        <v>49</v>
      </c>
      <c r="C13893" s="144" t="s">
        <v>649</v>
      </c>
      <c r="D13893" s="145">
        <v>26</v>
      </c>
      <c r="E13893" s="147">
        <v>44092</v>
      </c>
    </row>
    <row r="13894" spans="1:5" s="7" customFormat="1">
      <c r="A13894" s="7" t="s">
        <v>49</v>
      </c>
      <c r="C13894" s="144" t="s">
        <v>78</v>
      </c>
      <c r="D13894" s="145">
        <v>6</v>
      </c>
      <c r="E13894" s="147">
        <v>44092</v>
      </c>
    </row>
    <row r="13895" spans="1:5" s="7" customFormat="1">
      <c r="A13895" s="7" t="s">
        <v>49</v>
      </c>
      <c r="C13895" s="144" t="s">
        <v>82</v>
      </c>
      <c r="D13895" s="145">
        <v>71659</v>
      </c>
      <c r="E13895" s="147">
        <v>44092</v>
      </c>
    </row>
    <row r="13896" spans="1:5" s="7" customFormat="1">
      <c r="A13896" s="7" t="s">
        <v>49</v>
      </c>
      <c r="C13896" s="144" t="s">
        <v>112</v>
      </c>
      <c r="D13896" s="145">
        <v>73</v>
      </c>
      <c r="E13896" s="147">
        <v>44092</v>
      </c>
    </row>
    <row r="13897" spans="1:5" s="7" customFormat="1">
      <c r="A13897" s="7" t="s">
        <v>49</v>
      </c>
      <c r="C13897" s="144" t="s">
        <v>4770</v>
      </c>
      <c r="D13897" s="145">
        <v>3</v>
      </c>
      <c r="E13897" s="147">
        <v>44092</v>
      </c>
    </row>
    <row r="13898" spans="1:5" s="7" customFormat="1">
      <c r="A13898" s="7" t="s">
        <v>49</v>
      </c>
      <c r="C13898" s="144" t="s">
        <v>4772</v>
      </c>
      <c r="D13898" s="145">
        <v>11</v>
      </c>
      <c r="E13898" s="147">
        <v>44092</v>
      </c>
    </row>
    <row r="13899" spans="1:5" s="7" customFormat="1">
      <c r="A13899" s="7" t="s">
        <v>49</v>
      </c>
      <c r="C13899" s="144" t="s">
        <v>85</v>
      </c>
      <c r="D13899" s="145">
        <v>5525</v>
      </c>
      <c r="E13899" s="147">
        <v>44092</v>
      </c>
    </row>
    <row r="13900" spans="1:5" s="7" customFormat="1">
      <c r="A13900" s="7" t="s">
        <v>49</v>
      </c>
      <c r="C13900" s="144" t="s">
        <v>88</v>
      </c>
      <c r="D13900" s="145">
        <v>0</v>
      </c>
      <c r="E13900" s="147">
        <v>44092</v>
      </c>
    </row>
    <row r="13901" spans="1:5" s="7" customFormat="1">
      <c r="A13901" s="7" t="s">
        <v>49</v>
      </c>
      <c r="C13901" s="144" t="s">
        <v>91</v>
      </c>
      <c r="D13901" s="145">
        <v>1562</v>
      </c>
      <c r="E13901" s="147">
        <v>44092</v>
      </c>
    </row>
    <row r="13902" spans="1:5" s="7" customFormat="1">
      <c r="A13902" s="7" t="s">
        <v>49</v>
      </c>
      <c r="C13902" s="144" t="s">
        <v>94</v>
      </c>
      <c r="D13902" s="145">
        <v>136</v>
      </c>
      <c r="E13902" s="147">
        <v>44092</v>
      </c>
    </row>
    <row r="13903" spans="1:5" s="7" customFormat="1">
      <c r="A13903" s="7" t="s">
        <v>49</v>
      </c>
      <c r="C13903" s="144" t="s">
        <v>97</v>
      </c>
      <c r="D13903" s="145">
        <v>0</v>
      </c>
      <c r="E13903" s="147">
        <v>44092</v>
      </c>
    </row>
    <row r="13904" spans="1:5" s="7" customFormat="1">
      <c r="A13904" s="7" t="s">
        <v>49</v>
      </c>
      <c r="C13904" s="144" t="s">
        <v>99</v>
      </c>
      <c r="D13904" s="145">
        <v>269</v>
      </c>
      <c r="E13904" s="147">
        <v>44092</v>
      </c>
    </row>
    <row r="13905" spans="1:5" s="7" customFormat="1">
      <c r="A13905" s="7" t="s">
        <v>49</v>
      </c>
      <c r="C13905" s="144" t="s">
        <v>9180</v>
      </c>
      <c r="D13905" s="145">
        <v>0</v>
      </c>
      <c r="E13905" s="147">
        <v>44092</v>
      </c>
    </row>
    <row r="13906" spans="1:5" s="7" customFormat="1">
      <c r="A13906" s="7" t="s">
        <v>49</v>
      </c>
      <c r="C13906" s="144" t="s">
        <v>4970</v>
      </c>
      <c r="D13906" s="145">
        <v>8000</v>
      </c>
      <c r="E13906" s="147">
        <v>44092</v>
      </c>
    </row>
    <row r="13907" spans="1:5" s="7" customFormat="1">
      <c r="A13907" s="7" t="s">
        <v>49</v>
      </c>
      <c r="C13907" s="144" t="s">
        <v>4764</v>
      </c>
      <c r="D13907" s="145">
        <v>4689</v>
      </c>
      <c r="E13907" s="147">
        <v>44092</v>
      </c>
    </row>
    <row r="13908" spans="1:5" s="7" customFormat="1">
      <c r="A13908" s="7" t="s">
        <v>49</v>
      </c>
      <c r="C13908" s="144" t="s">
        <v>102</v>
      </c>
      <c r="D13908" s="145">
        <v>4375</v>
      </c>
      <c r="E13908" s="147">
        <v>44092</v>
      </c>
    </row>
    <row r="13909" spans="1:5" s="7" customFormat="1">
      <c r="A13909" s="7" t="s">
        <v>49</v>
      </c>
      <c r="C13909" s="144" t="s">
        <v>4756</v>
      </c>
      <c r="D13909" s="145">
        <v>1520</v>
      </c>
      <c r="E13909" s="147">
        <v>44092</v>
      </c>
    </row>
    <row r="13910" spans="1:5" s="7" customFormat="1">
      <c r="A13910" s="7" t="s">
        <v>49</v>
      </c>
      <c r="C13910" s="144" t="s">
        <v>106</v>
      </c>
      <c r="D13910" s="145">
        <v>65450</v>
      </c>
      <c r="E13910" s="147">
        <v>44092</v>
      </c>
    </row>
    <row r="13911" spans="1:5" s="7" customFormat="1">
      <c r="A13911" s="7" t="s">
        <v>49</v>
      </c>
      <c r="C13911" s="144" t="s">
        <v>4767</v>
      </c>
      <c r="D13911" s="145">
        <v>2603</v>
      </c>
      <c r="E13911" s="147">
        <v>44092</v>
      </c>
    </row>
    <row r="13912" spans="1:5" s="7" customFormat="1">
      <c r="A13912" s="7" t="s">
        <v>49</v>
      </c>
      <c r="C13912" s="144" t="s">
        <v>109</v>
      </c>
      <c r="D13912" s="145">
        <v>42300</v>
      </c>
      <c r="E13912" s="147">
        <v>44092</v>
      </c>
    </row>
    <row r="13913" spans="1:5" s="7" customFormat="1">
      <c r="A13913" s="7" t="s">
        <v>49</v>
      </c>
      <c r="C13913" s="144" t="s">
        <v>4974</v>
      </c>
      <c r="D13913" s="145">
        <v>0</v>
      </c>
      <c r="E13913" s="147">
        <v>44092</v>
      </c>
    </row>
    <row r="13914" spans="1:5" s="7" customFormat="1">
      <c r="A13914" s="7" t="s">
        <v>49</v>
      </c>
      <c r="C13914" s="144" t="s">
        <v>349</v>
      </c>
      <c r="D13914" s="145">
        <v>1</v>
      </c>
      <c r="E13914" s="147">
        <v>44092</v>
      </c>
    </row>
    <row r="13915" spans="1:5" s="7" customFormat="1">
      <c r="A13915" s="7" t="s">
        <v>49</v>
      </c>
      <c r="C13915" s="144" t="s">
        <v>351</v>
      </c>
      <c r="D13915" s="145">
        <v>2</v>
      </c>
      <c r="E13915" s="147">
        <v>44092</v>
      </c>
    </row>
    <row r="13916" spans="1:5" s="7" customFormat="1">
      <c r="A13916" s="7" t="s">
        <v>49</v>
      </c>
      <c r="C13916" s="144" t="s">
        <v>354</v>
      </c>
      <c r="D13916" s="145">
        <v>1</v>
      </c>
      <c r="E13916" s="147">
        <v>44092</v>
      </c>
    </row>
    <row r="13917" spans="1:5" s="7" customFormat="1">
      <c r="A13917" s="7" t="s">
        <v>49</v>
      </c>
      <c r="C13917" s="144" t="s">
        <v>357</v>
      </c>
      <c r="D13917" s="145">
        <v>0</v>
      </c>
      <c r="E13917" s="147">
        <v>44092</v>
      </c>
    </row>
    <row r="13918" spans="1:5" s="7" customFormat="1">
      <c r="A13918" s="7" t="s">
        <v>49</v>
      </c>
      <c r="C13918" s="144" t="s">
        <v>360</v>
      </c>
      <c r="D13918" s="145">
        <v>5</v>
      </c>
      <c r="E13918" s="147">
        <v>44092</v>
      </c>
    </row>
    <row r="13919" spans="1:5" s="7" customFormat="1">
      <c r="A13919" s="7" t="s">
        <v>49</v>
      </c>
      <c r="C13919" s="144" t="s">
        <v>363</v>
      </c>
      <c r="D13919" s="145">
        <v>11</v>
      </c>
      <c r="E13919" s="147">
        <v>44092</v>
      </c>
    </row>
    <row r="13920" spans="1:5" s="7" customFormat="1">
      <c r="A13920" s="7" t="s">
        <v>49</v>
      </c>
      <c r="C13920" s="144" t="s">
        <v>118</v>
      </c>
      <c r="D13920" s="145">
        <v>306</v>
      </c>
      <c r="E13920" s="147">
        <v>44092</v>
      </c>
    </row>
    <row r="13921" spans="1:5" s="7" customFormat="1">
      <c r="A13921" s="7" t="s">
        <v>49</v>
      </c>
      <c r="C13921" s="144" t="s">
        <v>121</v>
      </c>
      <c r="D13921" s="145">
        <v>3362</v>
      </c>
      <c r="E13921" s="147">
        <v>44092</v>
      </c>
    </row>
    <row r="13922" spans="1:5" s="7" customFormat="1">
      <c r="A13922" s="7" t="s">
        <v>49</v>
      </c>
      <c r="C13922" s="144" t="s">
        <v>123</v>
      </c>
      <c r="D13922" s="145">
        <v>270</v>
      </c>
      <c r="E13922" s="147">
        <v>44092</v>
      </c>
    </row>
    <row r="13923" spans="1:5" s="7" customFormat="1">
      <c r="A13923" s="7" t="s">
        <v>49</v>
      </c>
      <c r="C13923" s="144" t="s">
        <v>4777</v>
      </c>
      <c r="D13923" s="145">
        <v>0</v>
      </c>
      <c r="E13923" s="147">
        <v>44092</v>
      </c>
    </row>
    <row r="13924" spans="1:5" s="7" customFormat="1">
      <c r="A13924" s="7" t="s">
        <v>49</v>
      </c>
      <c r="C13924" s="144" t="s">
        <v>368</v>
      </c>
      <c r="D13924" s="145">
        <v>91</v>
      </c>
      <c r="E13924" s="147">
        <v>44092</v>
      </c>
    </row>
    <row r="13925" spans="1:5" s="7" customFormat="1">
      <c r="A13925" s="7" t="s">
        <v>49</v>
      </c>
      <c r="C13925" s="144" t="s">
        <v>4978</v>
      </c>
      <c r="D13925" s="145">
        <v>324</v>
      </c>
      <c r="E13925" s="147">
        <v>44092</v>
      </c>
    </row>
    <row r="13926" spans="1:5" s="7" customFormat="1">
      <c r="A13926" s="7" t="s">
        <v>49</v>
      </c>
      <c r="C13926" s="144" t="s">
        <v>370</v>
      </c>
      <c r="D13926" s="145">
        <v>11</v>
      </c>
      <c r="E13926" s="147">
        <v>44092</v>
      </c>
    </row>
    <row r="13927" spans="1:5" s="7" customFormat="1">
      <c r="A13927" s="7" t="s">
        <v>49</v>
      </c>
      <c r="C13927" s="144" t="s">
        <v>372</v>
      </c>
      <c r="D13927" s="145">
        <v>19</v>
      </c>
      <c r="E13927" s="147">
        <v>44092</v>
      </c>
    </row>
    <row r="13928" spans="1:5" s="7" customFormat="1">
      <c r="A13928" s="7" t="s">
        <v>49</v>
      </c>
      <c r="C13928" s="144" t="s">
        <v>3747</v>
      </c>
      <c r="D13928" s="145">
        <v>201</v>
      </c>
      <c r="E13928" s="147">
        <v>44092</v>
      </c>
    </row>
    <row r="13929" spans="1:5" s="7" customFormat="1">
      <c r="A13929" s="7" t="s">
        <v>49</v>
      </c>
      <c r="C13929" s="144" t="s">
        <v>3748</v>
      </c>
      <c r="D13929" s="145">
        <v>1603</v>
      </c>
      <c r="E13929" s="147">
        <v>44092</v>
      </c>
    </row>
    <row r="13930" spans="1:5" s="7" customFormat="1">
      <c r="A13930" s="7" t="s">
        <v>49</v>
      </c>
      <c r="C13930" s="144" t="s">
        <v>3749</v>
      </c>
      <c r="D13930" s="145">
        <v>320</v>
      </c>
      <c r="E13930" s="147">
        <v>44092</v>
      </c>
    </row>
    <row r="13931" spans="1:5" s="7" customFormat="1">
      <c r="A13931" s="7" t="s">
        <v>49</v>
      </c>
      <c r="C13931" s="144" t="s">
        <v>3750</v>
      </c>
      <c r="D13931" s="145">
        <v>1</v>
      </c>
      <c r="E13931" s="147">
        <v>44092</v>
      </c>
    </row>
    <row r="13932" spans="1:5" s="7" customFormat="1">
      <c r="A13932" s="7" t="s">
        <v>49</v>
      </c>
      <c r="C13932" s="144" t="s">
        <v>3751</v>
      </c>
      <c r="D13932" s="145">
        <v>823</v>
      </c>
      <c r="E13932" s="147">
        <v>44092</v>
      </c>
    </row>
    <row r="13933" spans="1:5" s="7" customFormat="1">
      <c r="A13933" s="7" t="s">
        <v>49</v>
      </c>
      <c r="C13933" s="144" t="s">
        <v>261</v>
      </c>
      <c r="D13933" s="145">
        <v>21020</v>
      </c>
      <c r="E13933" s="147">
        <v>44092</v>
      </c>
    </row>
    <row r="13934" spans="1:5" s="7" customFormat="1">
      <c r="A13934" s="7" t="s">
        <v>49</v>
      </c>
      <c r="C13934" s="144" t="s">
        <v>264</v>
      </c>
      <c r="D13934" s="145">
        <v>11710</v>
      </c>
      <c r="E13934" s="147">
        <v>44092</v>
      </c>
    </row>
    <row r="13935" spans="1:5" s="7" customFormat="1">
      <c r="A13935" s="7" t="s">
        <v>49</v>
      </c>
      <c r="C13935" s="144" t="s">
        <v>267</v>
      </c>
      <c r="D13935" s="145">
        <v>11186</v>
      </c>
      <c r="E13935" s="147">
        <v>44092</v>
      </c>
    </row>
    <row r="13936" spans="1:5" s="7" customFormat="1">
      <c r="A13936" s="7" t="s">
        <v>49</v>
      </c>
      <c r="C13936" s="144" t="s">
        <v>270</v>
      </c>
      <c r="D13936" s="145">
        <v>4737</v>
      </c>
      <c r="E13936" s="147">
        <v>44092</v>
      </c>
    </row>
    <row r="13937" spans="1:5" s="7" customFormat="1">
      <c r="A13937" s="7" t="s">
        <v>49</v>
      </c>
      <c r="C13937" s="144" t="s">
        <v>273</v>
      </c>
      <c r="D13937" s="145">
        <v>7054</v>
      </c>
      <c r="E13937" s="147">
        <v>44092</v>
      </c>
    </row>
    <row r="13938" spans="1:5" s="7" customFormat="1">
      <c r="A13938" s="7" t="s">
        <v>49</v>
      </c>
      <c r="C13938" s="144" t="s">
        <v>276</v>
      </c>
      <c r="D13938" s="145">
        <v>11171</v>
      </c>
      <c r="E13938" s="147">
        <v>44092</v>
      </c>
    </row>
    <row r="13939" spans="1:5" s="7" customFormat="1">
      <c r="A13939" s="7" t="s">
        <v>49</v>
      </c>
      <c r="C13939" s="144" t="s">
        <v>279</v>
      </c>
      <c r="D13939" s="145">
        <v>4375</v>
      </c>
      <c r="E13939" s="147">
        <v>44092</v>
      </c>
    </row>
    <row r="13940" spans="1:5" s="7" customFormat="1">
      <c r="A13940" s="7" t="s">
        <v>49</v>
      </c>
      <c r="C13940" s="144" t="s">
        <v>282</v>
      </c>
      <c r="D13940" s="145">
        <v>5321</v>
      </c>
      <c r="E13940" s="147">
        <v>44092</v>
      </c>
    </row>
    <row r="13941" spans="1:5" s="7" customFormat="1">
      <c r="A13941" s="7" t="s">
        <v>49</v>
      </c>
      <c r="C13941" s="144" t="s">
        <v>285</v>
      </c>
      <c r="D13941" s="145">
        <v>3219</v>
      </c>
      <c r="E13941" s="147">
        <v>44092</v>
      </c>
    </row>
    <row r="13942" spans="1:5" s="7" customFormat="1">
      <c r="A13942" s="7" t="s">
        <v>49</v>
      </c>
      <c r="C13942" s="144" t="s">
        <v>288</v>
      </c>
      <c r="D13942" s="145">
        <v>6919</v>
      </c>
      <c r="E13942" s="147">
        <v>44092</v>
      </c>
    </row>
    <row r="13943" spans="1:5" s="7" customFormat="1">
      <c r="A13943" s="7" t="s">
        <v>49</v>
      </c>
      <c r="C13943" s="144" t="s">
        <v>5039</v>
      </c>
      <c r="D13943" s="145">
        <v>661</v>
      </c>
      <c r="E13943" s="147">
        <v>44092</v>
      </c>
    </row>
    <row r="13944" spans="1:5" s="7" customFormat="1">
      <c r="A13944" s="7" t="s">
        <v>49</v>
      </c>
      <c r="C13944" s="144" t="s">
        <v>291</v>
      </c>
      <c r="D13944" s="145">
        <v>3686</v>
      </c>
      <c r="E13944" s="147">
        <v>44092</v>
      </c>
    </row>
    <row r="13945" spans="1:5" s="7" customFormat="1">
      <c r="A13945" s="7" t="s">
        <v>49</v>
      </c>
      <c r="C13945" s="144" t="s">
        <v>294</v>
      </c>
      <c r="D13945" s="145">
        <v>1943</v>
      </c>
      <c r="E13945" s="147">
        <v>44092</v>
      </c>
    </row>
    <row r="13946" spans="1:5" s="7" customFormat="1">
      <c r="A13946" s="7" t="s">
        <v>49</v>
      </c>
      <c r="C13946" s="144" t="s">
        <v>297</v>
      </c>
      <c r="D13946" s="145">
        <v>10608</v>
      </c>
      <c r="E13946" s="147">
        <v>44092</v>
      </c>
    </row>
    <row r="13947" spans="1:5" s="7" customFormat="1">
      <c r="A13947" s="7" t="s">
        <v>49</v>
      </c>
      <c r="C13947" s="144" t="s">
        <v>300</v>
      </c>
      <c r="D13947" s="145">
        <v>2576</v>
      </c>
      <c r="E13947" s="147">
        <v>44092</v>
      </c>
    </row>
    <row r="13948" spans="1:5" s="7" customFormat="1">
      <c r="A13948" s="7" t="s">
        <v>49</v>
      </c>
      <c r="C13948" s="144" t="s">
        <v>303</v>
      </c>
      <c r="D13948" s="145">
        <v>2787</v>
      </c>
      <c r="E13948" s="147">
        <v>44092</v>
      </c>
    </row>
    <row r="13949" spans="1:5" s="7" customFormat="1">
      <c r="A13949" s="7" t="s">
        <v>49</v>
      </c>
      <c r="C13949" s="144" t="s">
        <v>306</v>
      </c>
      <c r="D13949" s="145">
        <v>507</v>
      </c>
      <c r="E13949" s="147">
        <v>44092</v>
      </c>
    </row>
    <row r="13950" spans="1:5" s="7" customFormat="1">
      <c r="A13950" s="7" t="s">
        <v>49</v>
      </c>
      <c r="C13950" s="144" t="s">
        <v>309</v>
      </c>
      <c r="D13950" s="145">
        <v>2866</v>
      </c>
      <c r="E13950" s="147">
        <v>44092</v>
      </c>
    </row>
    <row r="13951" spans="1:5" s="7" customFormat="1">
      <c r="A13951" s="7" t="s">
        <v>49</v>
      </c>
      <c r="C13951" s="144" t="s">
        <v>312</v>
      </c>
      <c r="D13951" s="145">
        <v>2569</v>
      </c>
      <c r="E13951" s="147">
        <v>44092</v>
      </c>
    </row>
    <row r="13952" spans="1:5" s="7" customFormat="1">
      <c r="A13952" s="7" t="s">
        <v>49</v>
      </c>
      <c r="C13952" s="144" t="s">
        <v>315</v>
      </c>
      <c r="D13952" s="145">
        <v>2562</v>
      </c>
      <c r="E13952" s="147">
        <v>44092</v>
      </c>
    </row>
    <row r="13953" spans="1:5" s="7" customFormat="1">
      <c r="A13953" s="7" t="s">
        <v>49</v>
      </c>
      <c r="C13953" s="144" t="s">
        <v>318</v>
      </c>
      <c r="D13953" s="145">
        <v>12891</v>
      </c>
      <c r="E13953" s="147">
        <v>44092</v>
      </c>
    </row>
    <row r="13954" spans="1:5" s="7" customFormat="1">
      <c r="A13954" s="7" t="s">
        <v>49</v>
      </c>
      <c r="C13954" s="144" t="s">
        <v>321</v>
      </c>
      <c r="D13954" s="145">
        <v>2461</v>
      </c>
      <c r="E13954" s="147">
        <v>44092</v>
      </c>
    </row>
    <row r="13955" spans="1:5" s="7" customFormat="1">
      <c r="A13955" s="7" t="s">
        <v>49</v>
      </c>
      <c r="C13955" s="144" t="s">
        <v>324</v>
      </c>
      <c r="D13955" s="145">
        <v>0</v>
      </c>
      <c r="E13955" s="147">
        <v>44092</v>
      </c>
    </row>
    <row r="13956" spans="1:5" s="7" customFormat="1">
      <c r="A13956" s="7" t="s">
        <v>49</v>
      </c>
      <c r="C13956" s="144" t="s">
        <v>327</v>
      </c>
      <c r="D13956" s="145">
        <v>1107</v>
      </c>
      <c r="E13956" s="147">
        <v>44092</v>
      </c>
    </row>
    <row r="13957" spans="1:5" s="7" customFormat="1">
      <c r="A13957" s="7" t="s">
        <v>49</v>
      </c>
      <c r="C13957" s="144" t="s">
        <v>330</v>
      </c>
      <c r="D13957" s="145">
        <v>11542</v>
      </c>
      <c r="E13957" s="147">
        <v>44092</v>
      </c>
    </row>
    <row r="13958" spans="1:5" s="7" customFormat="1">
      <c r="A13958" s="7" t="s">
        <v>49</v>
      </c>
      <c r="C13958" s="144" t="s">
        <v>333</v>
      </c>
      <c r="D13958" s="145">
        <v>22398</v>
      </c>
      <c r="E13958" s="147">
        <v>44092</v>
      </c>
    </row>
    <row r="13959" spans="1:5" s="7" customFormat="1">
      <c r="A13959" s="7" t="s">
        <v>49</v>
      </c>
      <c r="C13959" s="144" t="s">
        <v>336</v>
      </c>
      <c r="D13959" s="145">
        <v>7258</v>
      </c>
      <c r="E13959" s="147">
        <v>44092</v>
      </c>
    </row>
    <row r="13960" spans="1:5" s="7" customFormat="1">
      <c r="A13960" s="7" t="s">
        <v>49</v>
      </c>
      <c r="C13960" s="144" t="s">
        <v>339</v>
      </c>
      <c r="D13960" s="145">
        <v>13152</v>
      </c>
      <c r="E13960" s="147">
        <v>44092</v>
      </c>
    </row>
    <row r="13961" spans="1:5" s="7" customFormat="1">
      <c r="A13961" s="7" t="s">
        <v>49</v>
      </c>
      <c r="C13961" s="144" t="s">
        <v>342</v>
      </c>
      <c r="D13961" s="145">
        <v>2097</v>
      </c>
      <c r="E13961" s="147">
        <v>44092</v>
      </c>
    </row>
    <row r="13962" spans="1:5" s="7" customFormat="1">
      <c r="A13962" s="7" t="s">
        <v>49</v>
      </c>
      <c r="C13962" s="144" t="s">
        <v>5142</v>
      </c>
      <c r="D13962" s="145">
        <v>0</v>
      </c>
      <c r="E13962" s="147">
        <v>44092</v>
      </c>
    </row>
    <row r="13963" spans="1:5" s="7" customFormat="1">
      <c r="A13963" s="7" t="s">
        <v>49</v>
      </c>
      <c r="C13963" s="144" t="s">
        <v>5144</v>
      </c>
      <c r="D13963" s="145">
        <v>0</v>
      </c>
      <c r="E13963" s="147">
        <v>44092</v>
      </c>
    </row>
    <row r="13964" spans="1:5" s="7" customFormat="1">
      <c r="A13964" s="7" t="s">
        <v>49</v>
      </c>
      <c r="C13964" s="144" t="s">
        <v>4759</v>
      </c>
      <c r="D13964" s="145">
        <v>0</v>
      </c>
      <c r="E13964" s="147">
        <v>44092</v>
      </c>
    </row>
    <row r="13965" spans="1:5" s="7" customFormat="1">
      <c r="A13965" s="7" t="s">
        <v>49</v>
      </c>
      <c r="C13965" s="144" t="s">
        <v>5146</v>
      </c>
      <c r="D13965" s="145">
        <v>0</v>
      </c>
      <c r="E13965" s="147">
        <v>44092</v>
      </c>
    </row>
    <row r="13966" spans="1:5" s="7" customFormat="1">
      <c r="A13966" s="7" t="s">
        <v>49</v>
      </c>
      <c r="C13966" s="144" t="s">
        <v>3398</v>
      </c>
      <c r="D13966" s="145">
        <v>7989</v>
      </c>
      <c r="E13966" s="147">
        <v>44092</v>
      </c>
    </row>
    <row r="13967" spans="1:5" s="7" customFormat="1">
      <c r="A13967" s="7" t="s">
        <v>49</v>
      </c>
      <c r="C13967" s="144" t="s">
        <v>3399</v>
      </c>
      <c r="D13967" s="145">
        <v>12999</v>
      </c>
      <c r="E13967" s="147">
        <v>44092</v>
      </c>
    </row>
    <row r="13968" spans="1:5" s="7" customFormat="1">
      <c r="A13968" s="7" t="s">
        <v>49</v>
      </c>
      <c r="C13968" s="144" t="s">
        <v>3400</v>
      </c>
      <c r="D13968" s="145">
        <v>11983</v>
      </c>
      <c r="E13968" s="147">
        <v>44092</v>
      </c>
    </row>
    <row r="13969" spans="1:5" s="7" customFormat="1">
      <c r="A13969" s="7" t="s">
        <v>49</v>
      </c>
      <c r="C13969" s="144" t="s">
        <v>3401</v>
      </c>
      <c r="D13969" s="145">
        <v>6992</v>
      </c>
      <c r="E13969" s="147">
        <v>44092</v>
      </c>
    </row>
    <row r="13970" spans="1:5" s="7" customFormat="1">
      <c r="A13970" s="7" t="s">
        <v>49</v>
      </c>
      <c r="C13970" s="144" t="s">
        <v>3752</v>
      </c>
      <c r="D13970" s="145">
        <v>3891</v>
      </c>
      <c r="E13970" s="147">
        <v>44092</v>
      </c>
    </row>
    <row r="13971" spans="1:5" s="7" customFormat="1">
      <c r="A13971" s="7" t="s">
        <v>49</v>
      </c>
      <c r="C13971" s="144" t="s">
        <v>3753</v>
      </c>
      <c r="D13971" s="145">
        <v>15377</v>
      </c>
      <c r="E13971" s="147">
        <v>44092</v>
      </c>
    </row>
    <row r="13972" spans="1:5" s="7" customFormat="1">
      <c r="A13972" s="7" t="s">
        <v>49</v>
      </c>
      <c r="C13972" s="144" t="s">
        <v>3754</v>
      </c>
      <c r="D13972" s="145">
        <v>12387</v>
      </c>
      <c r="E13972" s="147">
        <v>44092</v>
      </c>
    </row>
    <row r="13973" spans="1:5" s="7" customFormat="1">
      <c r="A13973" s="7" t="s">
        <v>49</v>
      </c>
      <c r="C13973" s="144" t="s">
        <v>560</v>
      </c>
      <c r="D13973" s="145">
        <v>15689</v>
      </c>
      <c r="E13973" s="147">
        <v>44092</v>
      </c>
    </row>
    <row r="13974" spans="1:5" s="7" customFormat="1">
      <c r="A13974" s="7" t="s">
        <v>49</v>
      </c>
      <c r="C13974" s="144" t="s">
        <v>563</v>
      </c>
      <c r="D13974" s="145">
        <v>6206</v>
      </c>
      <c r="E13974" s="147">
        <v>44092</v>
      </c>
    </row>
    <row r="13975" spans="1:5" s="7" customFormat="1">
      <c r="A13975" s="7" t="s">
        <v>49</v>
      </c>
      <c r="C13975" s="144" t="s">
        <v>566</v>
      </c>
      <c r="D13975" s="145">
        <v>10140</v>
      </c>
      <c r="E13975" s="147">
        <v>44092</v>
      </c>
    </row>
    <row r="13976" spans="1:5" s="7" customFormat="1">
      <c r="A13976" s="7" t="s">
        <v>49</v>
      </c>
      <c r="C13976" s="144" t="s">
        <v>569</v>
      </c>
      <c r="D13976" s="145">
        <v>7497</v>
      </c>
      <c r="E13976" s="147">
        <v>44092</v>
      </c>
    </row>
    <row r="13977" spans="1:5" s="7" customFormat="1">
      <c r="A13977" s="7" t="s">
        <v>49</v>
      </c>
      <c r="C13977" s="144" t="s">
        <v>572</v>
      </c>
      <c r="D13977" s="145">
        <v>19878</v>
      </c>
      <c r="E13977" s="147">
        <v>44092</v>
      </c>
    </row>
    <row r="13978" spans="1:5" s="7" customFormat="1">
      <c r="A13978" s="7" t="s">
        <v>49</v>
      </c>
      <c r="C13978" s="144" t="s">
        <v>575</v>
      </c>
      <c r="D13978" s="145">
        <v>35450</v>
      </c>
      <c r="E13978" s="147">
        <v>44092</v>
      </c>
    </row>
    <row r="13979" spans="1:5" s="7" customFormat="1">
      <c r="A13979" s="7" t="s">
        <v>49</v>
      </c>
      <c r="C13979" s="144" t="s">
        <v>652</v>
      </c>
      <c r="D13979" s="145">
        <v>625</v>
      </c>
      <c r="E13979" s="147">
        <v>44092</v>
      </c>
    </row>
    <row r="13980" spans="1:5" s="7" customFormat="1">
      <c r="A13980" s="7" t="s">
        <v>49</v>
      </c>
      <c r="C13980" s="144" t="s">
        <v>376</v>
      </c>
      <c r="D13980" s="145">
        <v>319</v>
      </c>
      <c r="E13980" s="147">
        <v>44092</v>
      </c>
    </row>
    <row r="13981" spans="1:5" s="7" customFormat="1">
      <c r="A13981" s="7" t="s">
        <v>49</v>
      </c>
      <c r="C13981" s="144" t="s">
        <v>453</v>
      </c>
      <c r="D13981" s="145">
        <v>439</v>
      </c>
      <c r="E13981" s="147">
        <v>44092</v>
      </c>
    </row>
    <row r="13982" spans="1:5" s="7" customFormat="1">
      <c r="A13982" s="7" t="s">
        <v>49</v>
      </c>
      <c r="C13982" s="144" t="s">
        <v>455</v>
      </c>
      <c r="D13982" s="145">
        <v>427</v>
      </c>
      <c r="E13982" s="147">
        <v>44092</v>
      </c>
    </row>
    <row r="13983" spans="1:5" s="7" customFormat="1">
      <c r="A13983" s="7" t="s">
        <v>49</v>
      </c>
      <c r="C13983" s="144" t="s">
        <v>458</v>
      </c>
      <c r="D13983" s="145">
        <v>750</v>
      </c>
      <c r="E13983" s="147">
        <v>44092</v>
      </c>
    </row>
    <row r="13984" spans="1:5" s="7" customFormat="1">
      <c r="A13984" s="7" t="s">
        <v>49</v>
      </c>
      <c r="C13984" s="144" t="s">
        <v>461</v>
      </c>
      <c r="D13984" s="145">
        <v>814</v>
      </c>
      <c r="E13984" s="147">
        <v>44092</v>
      </c>
    </row>
    <row r="13985" spans="1:5" s="7" customFormat="1">
      <c r="A13985" s="7" t="s">
        <v>49</v>
      </c>
      <c r="C13985" s="144" t="s">
        <v>464</v>
      </c>
      <c r="D13985" s="145">
        <v>496</v>
      </c>
      <c r="E13985" s="147">
        <v>44092</v>
      </c>
    </row>
    <row r="13986" spans="1:5" s="7" customFormat="1">
      <c r="A13986" s="7" t="s">
        <v>49</v>
      </c>
      <c r="C13986" s="144" t="s">
        <v>467</v>
      </c>
      <c r="D13986" s="145">
        <v>634</v>
      </c>
      <c r="E13986" s="147">
        <v>44092</v>
      </c>
    </row>
    <row r="13987" spans="1:5" s="7" customFormat="1">
      <c r="A13987" s="7" t="s">
        <v>49</v>
      </c>
      <c r="C13987" s="144" t="s">
        <v>3755</v>
      </c>
      <c r="D13987" s="145">
        <v>51</v>
      </c>
      <c r="E13987" s="147">
        <v>44092</v>
      </c>
    </row>
    <row r="13988" spans="1:5" s="7" customFormat="1">
      <c r="A13988" s="7" t="s">
        <v>49</v>
      </c>
      <c r="C13988" s="144" t="s">
        <v>3756</v>
      </c>
      <c r="D13988" s="145">
        <v>28</v>
      </c>
      <c r="E13988" s="147">
        <v>44092</v>
      </c>
    </row>
    <row r="13989" spans="1:5" s="7" customFormat="1">
      <c r="A13989" s="7" t="s">
        <v>49</v>
      </c>
      <c r="C13989" s="144" t="s">
        <v>153</v>
      </c>
      <c r="D13989" s="145">
        <v>12</v>
      </c>
      <c r="E13989" s="147">
        <v>44092</v>
      </c>
    </row>
    <row r="13990" spans="1:5" s="7" customFormat="1">
      <c r="A13990" s="7" t="s">
        <v>49</v>
      </c>
      <c r="C13990" s="144" t="s">
        <v>386</v>
      </c>
      <c r="D13990" s="145">
        <v>2119</v>
      </c>
      <c r="E13990" s="147">
        <v>44092</v>
      </c>
    </row>
    <row r="13991" spans="1:5" s="7" customFormat="1">
      <c r="A13991" s="7" t="s">
        <v>49</v>
      </c>
      <c r="C13991" s="144" t="s">
        <v>391</v>
      </c>
      <c r="D13991" s="145">
        <v>2927</v>
      </c>
      <c r="E13991" s="147">
        <v>44092</v>
      </c>
    </row>
    <row r="13992" spans="1:5" s="7" customFormat="1">
      <c r="A13992" s="7" t="s">
        <v>49</v>
      </c>
      <c r="C13992" s="144" t="s">
        <v>394</v>
      </c>
      <c r="D13992" s="145">
        <v>939</v>
      </c>
      <c r="E13992" s="147">
        <v>44092</v>
      </c>
    </row>
    <row r="13993" spans="1:5" s="7" customFormat="1">
      <c r="A13993" s="7" t="s">
        <v>49</v>
      </c>
      <c r="C13993" s="144" t="s">
        <v>397</v>
      </c>
      <c r="D13993" s="145">
        <v>978</v>
      </c>
      <c r="E13993" s="147">
        <v>44092</v>
      </c>
    </row>
    <row r="13994" spans="1:5" s="7" customFormat="1">
      <c r="A13994" s="7" t="s">
        <v>49</v>
      </c>
      <c r="C13994" s="144" t="s">
        <v>403</v>
      </c>
      <c r="D13994" s="145">
        <v>1242</v>
      </c>
      <c r="E13994" s="147">
        <v>44092</v>
      </c>
    </row>
    <row r="13995" spans="1:5" s="7" customFormat="1">
      <c r="A13995" s="7" t="s">
        <v>49</v>
      </c>
      <c r="C13995" s="144" t="s">
        <v>406</v>
      </c>
      <c r="D13995" s="145">
        <v>433</v>
      </c>
      <c r="E13995" s="147">
        <v>44092</v>
      </c>
    </row>
    <row r="13996" spans="1:5" s="7" customFormat="1">
      <c r="A13996" s="7" t="s">
        <v>49</v>
      </c>
      <c r="C13996" s="144" t="s">
        <v>410</v>
      </c>
      <c r="D13996" s="145">
        <v>1638</v>
      </c>
      <c r="E13996" s="147">
        <v>44092</v>
      </c>
    </row>
    <row r="13997" spans="1:5" s="7" customFormat="1">
      <c r="A13997" s="7" t="s">
        <v>49</v>
      </c>
      <c r="C13997" s="144" t="s">
        <v>413</v>
      </c>
      <c r="D13997" s="145">
        <v>349</v>
      </c>
      <c r="E13997" s="147">
        <v>44092</v>
      </c>
    </row>
    <row r="13998" spans="1:5" s="7" customFormat="1">
      <c r="A13998" s="7" t="s">
        <v>49</v>
      </c>
      <c r="C13998" s="144" t="s">
        <v>416</v>
      </c>
      <c r="D13998" s="145">
        <v>517</v>
      </c>
      <c r="E13998" s="147">
        <v>44092</v>
      </c>
    </row>
    <row r="13999" spans="1:5" s="7" customFormat="1">
      <c r="A13999" s="7" t="s">
        <v>49</v>
      </c>
      <c r="C13999" s="144" t="s">
        <v>420</v>
      </c>
      <c r="D13999" s="145">
        <v>559</v>
      </c>
      <c r="E13999" s="147">
        <v>44092</v>
      </c>
    </row>
    <row r="14000" spans="1:5" s="7" customFormat="1">
      <c r="A14000" s="7" t="s">
        <v>49</v>
      </c>
      <c r="C14000" s="144" t="s">
        <v>424</v>
      </c>
      <c r="D14000" s="145">
        <v>697</v>
      </c>
      <c r="E14000" s="147">
        <v>44092</v>
      </c>
    </row>
    <row r="14001" spans="1:5" s="7" customFormat="1">
      <c r="A14001" s="7" t="s">
        <v>49</v>
      </c>
      <c r="C14001" s="144" t="s">
        <v>5348</v>
      </c>
      <c r="D14001" s="145">
        <v>0</v>
      </c>
      <c r="E14001" s="147">
        <v>44092</v>
      </c>
    </row>
    <row r="14002" spans="1:5" s="7" customFormat="1">
      <c r="A14002" s="7" t="s">
        <v>49</v>
      </c>
      <c r="C14002" s="144" t="s">
        <v>656</v>
      </c>
      <c r="D14002" s="145">
        <v>2008</v>
      </c>
      <c r="E14002" s="147">
        <v>44092</v>
      </c>
    </row>
    <row r="14003" spans="1:5" s="7" customFormat="1">
      <c r="A14003" s="7" t="s">
        <v>49</v>
      </c>
      <c r="C14003" s="144" t="s">
        <v>660</v>
      </c>
      <c r="D14003" s="145">
        <v>880</v>
      </c>
      <c r="E14003" s="147">
        <v>44092</v>
      </c>
    </row>
    <row r="14004" spans="1:5" s="7" customFormat="1">
      <c r="A14004" s="7" t="s">
        <v>49</v>
      </c>
      <c r="C14004" s="144" t="s">
        <v>663</v>
      </c>
      <c r="D14004" s="145">
        <v>2187</v>
      </c>
      <c r="E14004" s="147">
        <v>44092</v>
      </c>
    </row>
    <row r="14005" spans="1:5" s="7" customFormat="1">
      <c r="A14005" s="7" t="s">
        <v>49</v>
      </c>
      <c r="C14005" s="144" t="s">
        <v>666</v>
      </c>
      <c r="D14005" s="145">
        <v>1727</v>
      </c>
      <c r="E14005" s="147">
        <v>44092</v>
      </c>
    </row>
    <row r="14006" spans="1:5" s="7" customFormat="1">
      <c r="A14006" s="7" t="s">
        <v>49</v>
      </c>
      <c r="C14006" s="144" t="s">
        <v>670</v>
      </c>
      <c r="D14006" s="145">
        <v>615</v>
      </c>
      <c r="E14006" s="147">
        <v>44092</v>
      </c>
    </row>
    <row r="14007" spans="1:5" s="7" customFormat="1">
      <c r="A14007" s="7" t="s">
        <v>49</v>
      </c>
      <c r="C14007" s="144" t="s">
        <v>673</v>
      </c>
      <c r="D14007" s="145">
        <v>5080</v>
      </c>
      <c r="E14007" s="147">
        <v>44092</v>
      </c>
    </row>
    <row r="14008" spans="1:5" s="7" customFormat="1">
      <c r="A14008" s="7" t="s">
        <v>49</v>
      </c>
      <c r="C14008" s="144" t="s">
        <v>676</v>
      </c>
      <c r="D14008" s="145">
        <v>564</v>
      </c>
      <c r="E14008" s="147">
        <v>44092</v>
      </c>
    </row>
    <row r="14009" spans="1:5" s="7" customFormat="1">
      <c r="A14009" s="7" t="s">
        <v>49</v>
      </c>
      <c r="C14009" s="144" t="s">
        <v>470</v>
      </c>
      <c r="D14009" s="145">
        <v>474</v>
      </c>
      <c r="E14009" s="147">
        <v>44092</v>
      </c>
    </row>
    <row r="14010" spans="1:5" s="7" customFormat="1">
      <c r="A14010" s="7" t="s">
        <v>49</v>
      </c>
      <c r="C14010" s="144" t="s">
        <v>474</v>
      </c>
      <c r="D14010" s="145">
        <v>344</v>
      </c>
      <c r="E14010" s="147">
        <v>44092</v>
      </c>
    </row>
    <row r="14011" spans="1:5" s="7" customFormat="1">
      <c r="A14011" s="7" t="s">
        <v>49</v>
      </c>
      <c r="C14011" s="144" t="s">
        <v>477</v>
      </c>
      <c r="D14011" s="145">
        <v>200</v>
      </c>
      <c r="E14011" s="147">
        <v>44092</v>
      </c>
    </row>
    <row r="14012" spans="1:5" s="7" customFormat="1">
      <c r="A14012" s="7" t="s">
        <v>49</v>
      </c>
      <c r="C14012" s="144" t="s">
        <v>481</v>
      </c>
      <c r="D14012" s="145">
        <v>206</v>
      </c>
      <c r="E14012" s="147">
        <v>44092</v>
      </c>
    </row>
    <row r="14013" spans="1:5" s="7" customFormat="1">
      <c r="A14013" s="7" t="s">
        <v>49</v>
      </c>
      <c r="C14013" s="144" t="s">
        <v>484</v>
      </c>
      <c r="D14013" s="145">
        <v>185</v>
      </c>
      <c r="E14013" s="147">
        <v>44092</v>
      </c>
    </row>
    <row r="14014" spans="1:5" s="7" customFormat="1">
      <c r="A14014" s="7" t="s">
        <v>49</v>
      </c>
      <c r="C14014" s="144" t="s">
        <v>488</v>
      </c>
      <c r="D14014" s="145">
        <v>0</v>
      </c>
      <c r="E14014" s="147">
        <v>44092</v>
      </c>
    </row>
    <row r="14015" spans="1:5" s="7" customFormat="1">
      <c r="A14015" s="7" t="s">
        <v>49</v>
      </c>
      <c r="C14015" s="144" t="s">
        <v>491</v>
      </c>
      <c r="D14015" s="145">
        <v>68</v>
      </c>
      <c r="E14015" s="147">
        <v>44092</v>
      </c>
    </row>
    <row r="14016" spans="1:5" s="7" customFormat="1">
      <c r="A14016" s="7" t="s">
        <v>49</v>
      </c>
      <c r="C14016" s="144" t="s">
        <v>494</v>
      </c>
      <c r="D14016" s="145">
        <v>257</v>
      </c>
      <c r="E14016" s="147">
        <v>44092</v>
      </c>
    </row>
    <row r="14017" spans="1:5" s="7" customFormat="1">
      <c r="A14017" s="7" t="s">
        <v>49</v>
      </c>
      <c r="C14017" s="144" t="s">
        <v>497</v>
      </c>
      <c r="D14017" s="145">
        <v>78</v>
      </c>
      <c r="E14017" s="147">
        <v>44092</v>
      </c>
    </row>
    <row r="14018" spans="1:5" s="7" customFormat="1">
      <c r="A14018" s="7" t="s">
        <v>49</v>
      </c>
      <c r="C14018" s="144" t="s">
        <v>500</v>
      </c>
      <c r="D14018" s="145">
        <v>78</v>
      </c>
      <c r="E14018" s="147">
        <v>44092</v>
      </c>
    </row>
    <row r="14019" spans="1:5" s="7" customFormat="1">
      <c r="A14019" s="7" t="s">
        <v>49</v>
      </c>
      <c r="C14019" s="144" t="s">
        <v>679</v>
      </c>
      <c r="D14019" s="145">
        <v>726</v>
      </c>
      <c r="E14019" s="147">
        <v>44092</v>
      </c>
    </row>
    <row r="14020" spans="1:5" s="7" customFormat="1">
      <c r="A14020" s="7" t="s">
        <v>49</v>
      </c>
      <c r="C14020" s="144" t="s">
        <v>503</v>
      </c>
      <c r="D14020" s="145">
        <v>160</v>
      </c>
      <c r="E14020" s="147">
        <v>44092</v>
      </c>
    </row>
    <row r="14021" spans="1:5" s="7" customFormat="1">
      <c r="A14021" s="7" t="s">
        <v>49</v>
      </c>
      <c r="C14021" s="144" t="s">
        <v>507</v>
      </c>
      <c r="D14021" s="145">
        <v>476</v>
      </c>
      <c r="E14021" s="147">
        <v>44092</v>
      </c>
    </row>
    <row r="14022" spans="1:5" s="7" customFormat="1">
      <c r="A14022" s="7" t="s">
        <v>49</v>
      </c>
      <c r="C14022" s="144" t="s">
        <v>509</v>
      </c>
      <c r="D14022" s="145">
        <v>81</v>
      </c>
      <c r="E14022" s="147">
        <v>44092</v>
      </c>
    </row>
    <row r="14023" spans="1:5" s="7" customFormat="1">
      <c r="A14023" s="7" t="s">
        <v>49</v>
      </c>
      <c r="C14023" s="144" t="s">
        <v>3757</v>
      </c>
      <c r="D14023" s="145">
        <v>38</v>
      </c>
      <c r="E14023" s="147">
        <v>44092</v>
      </c>
    </row>
    <row r="14024" spans="1:5" s="7" customFormat="1">
      <c r="A14024" s="7" t="s">
        <v>49</v>
      </c>
      <c r="C14024" s="144" t="s">
        <v>514</v>
      </c>
      <c r="D14024" s="145">
        <v>168</v>
      </c>
      <c r="E14024" s="147">
        <v>44092</v>
      </c>
    </row>
    <row r="14025" spans="1:5" s="7" customFormat="1">
      <c r="A14025" s="7" t="s">
        <v>49</v>
      </c>
      <c r="C14025" s="144" t="s">
        <v>3758</v>
      </c>
      <c r="D14025" s="145">
        <v>44</v>
      </c>
      <c r="E14025" s="147">
        <v>44092</v>
      </c>
    </row>
    <row r="14026" spans="1:5" s="7" customFormat="1">
      <c r="A14026" s="7" t="s">
        <v>49</v>
      </c>
      <c r="C14026" s="144" t="s">
        <v>517</v>
      </c>
      <c r="D14026" s="145">
        <v>59</v>
      </c>
      <c r="E14026" s="147">
        <v>44092</v>
      </c>
    </row>
    <row r="14027" spans="1:5" s="7" customFormat="1">
      <c r="A14027" s="7" t="s">
        <v>49</v>
      </c>
      <c r="C14027" s="144" t="s">
        <v>5353</v>
      </c>
      <c r="D14027" s="145">
        <v>0</v>
      </c>
      <c r="E14027" s="147">
        <v>44092</v>
      </c>
    </row>
    <row r="14028" spans="1:5" s="7" customFormat="1">
      <c r="A14028" s="7" t="s">
        <v>49</v>
      </c>
      <c r="C14028" s="144" t="s">
        <v>526</v>
      </c>
      <c r="D14028" s="145">
        <v>160</v>
      </c>
      <c r="E14028" s="147">
        <v>44092</v>
      </c>
    </row>
    <row r="14029" spans="1:5" s="7" customFormat="1">
      <c r="A14029" s="7" t="s">
        <v>49</v>
      </c>
      <c r="C14029" s="144" t="s">
        <v>531</v>
      </c>
      <c r="D14029" s="145">
        <v>46</v>
      </c>
      <c r="E14029" s="147">
        <v>44092</v>
      </c>
    </row>
    <row r="14030" spans="1:5" s="7" customFormat="1">
      <c r="A14030" s="7" t="s">
        <v>49</v>
      </c>
      <c r="C14030" s="144" t="s">
        <v>427</v>
      </c>
      <c r="D14030" s="145">
        <v>121</v>
      </c>
      <c r="E14030" s="147">
        <v>44092</v>
      </c>
    </row>
    <row r="14031" spans="1:5" s="7" customFormat="1">
      <c r="A14031" s="7" t="s">
        <v>49</v>
      </c>
      <c r="C14031" s="144" t="s">
        <v>433</v>
      </c>
      <c r="D14031" s="145">
        <v>283</v>
      </c>
      <c r="E14031" s="147">
        <v>44092</v>
      </c>
    </row>
    <row r="14032" spans="1:5" s="7" customFormat="1">
      <c r="A14032" s="7" t="s">
        <v>49</v>
      </c>
      <c r="C14032" s="144" t="s">
        <v>436</v>
      </c>
      <c r="D14032" s="145">
        <v>252</v>
      </c>
      <c r="E14032" s="147">
        <v>44092</v>
      </c>
    </row>
    <row r="14033" spans="1:5" s="7" customFormat="1">
      <c r="A14033" s="7" t="s">
        <v>49</v>
      </c>
      <c r="C14033" s="144" t="s">
        <v>137</v>
      </c>
      <c r="D14033" s="145">
        <v>380</v>
      </c>
      <c r="E14033" s="147">
        <v>44092</v>
      </c>
    </row>
    <row r="14034" spans="1:5" s="7" customFormat="1">
      <c r="A14034" s="7" t="s">
        <v>49</v>
      </c>
      <c r="C14034" s="144" t="s">
        <v>139</v>
      </c>
      <c r="D14034" s="145">
        <v>1568</v>
      </c>
      <c r="E14034" s="147">
        <v>44092</v>
      </c>
    </row>
    <row r="14035" spans="1:5" s="7" customFormat="1">
      <c r="A14035" s="7" t="s">
        <v>49</v>
      </c>
      <c r="C14035" s="144" t="s">
        <v>142</v>
      </c>
      <c r="D14035" s="145">
        <v>842</v>
      </c>
      <c r="E14035" s="147">
        <v>44092</v>
      </c>
    </row>
    <row r="14036" spans="1:5" s="7" customFormat="1">
      <c r="A14036" s="7" t="s">
        <v>49</v>
      </c>
      <c r="C14036" s="144" t="s">
        <v>4787</v>
      </c>
      <c r="D14036" s="145">
        <v>120</v>
      </c>
      <c r="E14036" s="147">
        <v>44092</v>
      </c>
    </row>
    <row r="14037" spans="1:5" s="7" customFormat="1">
      <c r="A14037" s="7" t="s">
        <v>49</v>
      </c>
      <c r="C14037" s="144" t="s">
        <v>144</v>
      </c>
      <c r="D14037" s="145">
        <v>198</v>
      </c>
      <c r="E14037" s="147">
        <v>44092</v>
      </c>
    </row>
    <row r="14038" spans="1:5" s="7" customFormat="1">
      <c r="A14038" s="7" t="s">
        <v>49</v>
      </c>
      <c r="C14038" s="144" t="s">
        <v>55</v>
      </c>
      <c r="D14038" s="145">
        <v>67</v>
      </c>
      <c r="E14038" s="147">
        <v>44092</v>
      </c>
    </row>
    <row r="14039" spans="1:5" s="7" customFormat="1">
      <c r="A14039" s="7" t="s">
        <v>49</v>
      </c>
      <c r="C14039" s="144" t="s">
        <v>146</v>
      </c>
      <c r="D14039" s="145">
        <v>40</v>
      </c>
      <c r="E14039" s="147">
        <v>44092</v>
      </c>
    </row>
    <row r="14040" spans="1:5" s="7" customFormat="1">
      <c r="A14040" s="7" t="s">
        <v>49</v>
      </c>
      <c r="C14040" s="144" t="s">
        <v>237</v>
      </c>
      <c r="D14040" s="145">
        <v>527</v>
      </c>
      <c r="E14040" s="147">
        <v>44092</v>
      </c>
    </row>
    <row r="14041" spans="1:5" s="7" customFormat="1">
      <c r="A14041" s="7" t="s">
        <v>49</v>
      </c>
      <c r="C14041" s="144" t="s">
        <v>126</v>
      </c>
      <c r="D14041" s="145">
        <v>76</v>
      </c>
      <c r="E14041" s="147">
        <v>44092</v>
      </c>
    </row>
    <row r="14042" spans="1:5" s="7" customFormat="1">
      <c r="A14042" s="7" t="s">
        <v>49</v>
      </c>
      <c r="C14042" s="144" t="s">
        <v>4980</v>
      </c>
      <c r="D14042" s="145">
        <v>0</v>
      </c>
      <c r="E14042" s="147">
        <v>44092</v>
      </c>
    </row>
    <row r="14043" spans="1:5" s="7" customFormat="1">
      <c r="A14043" s="7" t="s">
        <v>49</v>
      </c>
      <c r="C14043" s="144" t="s">
        <v>128</v>
      </c>
      <c r="D14043" s="145">
        <v>1</v>
      </c>
      <c r="E14043" s="147">
        <v>44092</v>
      </c>
    </row>
    <row r="14044" spans="1:5" s="7" customFormat="1">
      <c r="A14044" s="7" t="s">
        <v>49</v>
      </c>
      <c r="C14044" s="144" t="s">
        <v>4781</v>
      </c>
      <c r="D14044" s="145">
        <v>0</v>
      </c>
      <c r="E14044" s="147">
        <v>44092</v>
      </c>
    </row>
    <row r="14045" spans="1:5" s="7" customFormat="1">
      <c r="A14045" s="7" t="s">
        <v>49</v>
      </c>
      <c r="C14045" s="144" t="s">
        <v>130</v>
      </c>
      <c r="D14045" s="145">
        <v>315</v>
      </c>
      <c r="E14045" s="147">
        <v>44092</v>
      </c>
    </row>
    <row r="14046" spans="1:5" s="7" customFormat="1">
      <c r="A14046" s="7" t="s">
        <v>49</v>
      </c>
      <c r="C14046" s="144" t="s">
        <v>240</v>
      </c>
      <c r="D14046" s="145">
        <v>45</v>
      </c>
      <c r="E14046" s="147">
        <v>44092</v>
      </c>
    </row>
    <row r="14047" spans="1:5" s="7" customFormat="1">
      <c r="A14047" s="7" t="s">
        <v>49</v>
      </c>
      <c r="C14047" s="144" t="s">
        <v>242</v>
      </c>
      <c r="D14047" s="145">
        <v>4</v>
      </c>
      <c r="E14047" s="147">
        <v>44092</v>
      </c>
    </row>
    <row r="14048" spans="1:5" s="7" customFormat="1">
      <c r="A14048" s="7" t="s">
        <v>49</v>
      </c>
      <c r="C14048" s="144" t="s">
        <v>245</v>
      </c>
      <c r="D14048" s="145">
        <v>27</v>
      </c>
      <c r="E14048" s="147">
        <v>44092</v>
      </c>
    </row>
    <row r="14049" spans="1:5" s="7" customFormat="1">
      <c r="A14049" s="7" t="s">
        <v>49</v>
      </c>
      <c r="C14049" s="144" t="s">
        <v>248</v>
      </c>
      <c r="D14049" s="145">
        <v>20</v>
      </c>
      <c r="E14049" s="147">
        <v>44092</v>
      </c>
    </row>
    <row r="14050" spans="1:5" s="7" customFormat="1">
      <c r="A14050" s="7" t="s">
        <v>49</v>
      </c>
      <c r="C14050" s="144" t="s">
        <v>251</v>
      </c>
      <c r="D14050" s="145">
        <v>2</v>
      </c>
      <c r="E14050" s="147">
        <v>44092</v>
      </c>
    </row>
    <row r="14051" spans="1:5" s="7" customFormat="1">
      <c r="A14051" s="7" t="s">
        <v>49</v>
      </c>
      <c r="C14051" s="144" t="s">
        <v>4982</v>
      </c>
      <c r="D14051" s="145">
        <v>192</v>
      </c>
      <c r="E14051" s="147">
        <v>44092</v>
      </c>
    </row>
    <row r="14052" spans="1:5" s="7" customFormat="1">
      <c r="A14052" s="7" t="s">
        <v>49</v>
      </c>
      <c r="C14052" s="144" t="s">
        <v>221</v>
      </c>
      <c r="D14052" s="145">
        <v>651</v>
      </c>
      <c r="E14052" s="147">
        <v>44092</v>
      </c>
    </row>
    <row r="14053" spans="1:5" s="7" customFormat="1">
      <c r="A14053" s="7" t="s">
        <v>49</v>
      </c>
      <c r="C14053" s="144" t="s">
        <v>254</v>
      </c>
      <c r="D14053" s="145">
        <v>70</v>
      </c>
      <c r="E14053" s="147">
        <v>44092</v>
      </c>
    </row>
    <row r="14054" spans="1:5" s="7" customFormat="1">
      <c r="A14054" s="7" t="s">
        <v>49</v>
      </c>
      <c r="C14054" s="144" t="s">
        <v>257</v>
      </c>
      <c r="D14054" s="145">
        <v>69</v>
      </c>
      <c r="E14054" s="147">
        <v>44092</v>
      </c>
    </row>
    <row r="14055" spans="1:5" s="7" customFormat="1">
      <c r="A14055" s="7" t="s">
        <v>49</v>
      </c>
      <c r="C14055" s="144" t="s">
        <v>4984</v>
      </c>
      <c r="D14055" s="145">
        <v>1</v>
      </c>
      <c r="E14055" s="147">
        <v>44092</v>
      </c>
    </row>
    <row r="14056" spans="1:5" s="7" customFormat="1">
      <c r="A14056" s="7" t="s">
        <v>49</v>
      </c>
      <c r="C14056" s="144" t="s">
        <v>224</v>
      </c>
      <c r="D14056" s="145">
        <v>1099</v>
      </c>
      <c r="E14056" s="147">
        <v>44092</v>
      </c>
    </row>
    <row r="14057" spans="1:5" s="7" customFormat="1">
      <c r="A14057" s="7" t="s">
        <v>49</v>
      </c>
      <c r="C14057" s="144" t="s">
        <v>227</v>
      </c>
      <c r="D14057" s="145">
        <v>307</v>
      </c>
      <c r="E14057" s="147">
        <v>44092</v>
      </c>
    </row>
    <row r="14058" spans="1:5" s="7" customFormat="1">
      <c r="A14058" s="7" t="s">
        <v>49</v>
      </c>
      <c r="C14058" s="144" t="s">
        <v>62</v>
      </c>
      <c r="D14058" s="145">
        <v>163</v>
      </c>
      <c r="E14058" s="147">
        <v>44092</v>
      </c>
    </row>
    <row r="14059" spans="1:5" s="7" customFormat="1">
      <c r="A14059" s="7" t="s">
        <v>49</v>
      </c>
      <c r="C14059" s="144" t="s">
        <v>65</v>
      </c>
      <c r="D14059" s="145">
        <v>107</v>
      </c>
      <c r="E14059" s="147">
        <v>44092</v>
      </c>
    </row>
    <row r="14060" spans="1:5" s="7" customFormat="1">
      <c r="A14060" s="7" t="s">
        <v>49</v>
      </c>
      <c r="C14060" s="144" t="s">
        <v>68</v>
      </c>
      <c r="D14060" s="145">
        <v>19</v>
      </c>
      <c r="E14060" s="147">
        <v>44092</v>
      </c>
    </row>
    <row r="14061" spans="1:5" s="7" customFormat="1">
      <c r="A14061" s="7" t="s">
        <v>49</v>
      </c>
      <c r="C14061" s="144" t="s">
        <v>71</v>
      </c>
      <c r="D14061" s="145">
        <v>655</v>
      </c>
      <c r="E14061" s="147">
        <v>44092</v>
      </c>
    </row>
    <row r="14062" spans="1:5" s="7" customFormat="1">
      <c r="A14062" s="7" t="s">
        <v>49</v>
      </c>
      <c r="C14062" s="144" t="s">
        <v>74</v>
      </c>
      <c r="D14062" s="145">
        <v>6307</v>
      </c>
      <c r="E14062" s="147">
        <v>44092</v>
      </c>
    </row>
    <row r="14063" spans="1:5" s="7" customFormat="1">
      <c r="A14063" s="7" t="s">
        <v>49</v>
      </c>
      <c r="C14063" s="144" t="s">
        <v>133</v>
      </c>
      <c r="D14063" s="145">
        <v>20010</v>
      </c>
      <c r="E14063" s="147">
        <v>44092</v>
      </c>
    </row>
    <row r="14064" spans="1:5" s="7" customFormat="1">
      <c r="A14064" s="7" t="s">
        <v>49</v>
      </c>
      <c r="C14064" s="144" t="s">
        <v>230</v>
      </c>
      <c r="D14064" s="145">
        <v>190</v>
      </c>
      <c r="E14064" s="147">
        <v>44092</v>
      </c>
    </row>
    <row r="14065" spans="1:5" s="7" customFormat="1">
      <c r="A14065" s="7" t="s">
        <v>49</v>
      </c>
      <c r="C14065" s="144" t="s">
        <v>4990</v>
      </c>
      <c r="D14065" s="145">
        <v>1724</v>
      </c>
      <c r="E14065" s="147">
        <v>44092</v>
      </c>
    </row>
    <row r="14066" spans="1:5" s="7" customFormat="1">
      <c r="A14066" s="7" t="s">
        <v>49</v>
      </c>
      <c r="C14066" s="144" t="s">
        <v>4992</v>
      </c>
      <c r="D14066" s="145">
        <v>45</v>
      </c>
      <c r="E14066" s="147">
        <v>44092</v>
      </c>
    </row>
    <row r="14067" spans="1:5" s="7" customFormat="1">
      <c r="A14067" s="7" t="s">
        <v>49</v>
      </c>
      <c r="C14067" s="144" t="s">
        <v>157</v>
      </c>
      <c r="D14067" s="145">
        <v>142</v>
      </c>
      <c r="E14067" s="147">
        <v>44092</v>
      </c>
    </row>
    <row r="14068" spans="1:5" s="7" customFormat="1">
      <c r="A14068" s="7" t="s">
        <v>49</v>
      </c>
      <c r="C14068" s="144" t="s">
        <v>233</v>
      </c>
      <c r="D14068" s="145">
        <v>1</v>
      </c>
      <c r="E14068" s="147">
        <v>44092</v>
      </c>
    </row>
    <row r="14069" spans="1:5" s="7" customFormat="1">
      <c r="A14069" s="7" t="s">
        <v>49</v>
      </c>
      <c r="C14069" s="144" t="s">
        <v>2715</v>
      </c>
      <c r="D14069" s="145">
        <v>0</v>
      </c>
      <c r="E14069" s="147">
        <v>44092</v>
      </c>
    </row>
    <row r="14070" spans="1:5" s="7" customFormat="1">
      <c r="A14070" s="7" t="s">
        <v>49</v>
      </c>
      <c r="C14070" s="144" t="s">
        <v>2719</v>
      </c>
      <c r="D14070" s="145">
        <v>109</v>
      </c>
      <c r="E14070" s="147">
        <v>44092</v>
      </c>
    </row>
    <row r="14071" spans="1:5" s="7" customFormat="1">
      <c r="A14071" s="7" t="s">
        <v>49</v>
      </c>
      <c r="C14071" s="144" t="s">
        <v>2722</v>
      </c>
      <c r="D14071" s="145">
        <v>72</v>
      </c>
      <c r="E14071" s="147">
        <v>44092</v>
      </c>
    </row>
    <row r="14072" spans="1:5" s="7" customFormat="1">
      <c r="A14072" s="7" t="s">
        <v>49</v>
      </c>
      <c r="C14072" s="144" t="s">
        <v>2725</v>
      </c>
      <c r="D14072" s="145">
        <v>96</v>
      </c>
      <c r="E14072" s="147">
        <v>44092</v>
      </c>
    </row>
    <row r="14073" spans="1:5" s="7" customFormat="1">
      <c r="A14073" s="7" t="s">
        <v>49</v>
      </c>
      <c r="C14073" s="144" t="s">
        <v>2728</v>
      </c>
      <c r="D14073" s="145">
        <v>0</v>
      </c>
      <c r="E14073" s="147">
        <v>44092</v>
      </c>
    </row>
    <row r="14074" spans="1:5" s="7" customFormat="1">
      <c r="A14074" s="7" t="s">
        <v>49</v>
      </c>
      <c r="C14074" s="144" t="s">
        <v>2731</v>
      </c>
      <c r="D14074" s="145">
        <v>0</v>
      </c>
      <c r="E14074" s="147">
        <v>44092</v>
      </c>
    </row>
    <row r="14075" spans="1:5" s="7" customFormat="1">
      <c r="A14075" s="7" t="s">
        <v>49</v>
      </c>
      <c r="C14075" s="144" t="s">
        <v>7682</v>
      </c>
      <c r="D14075" s="145">
        <v>0</v>
      </c>
      <c r="E14075" s="147">
        <v>44092</v>
      </c>
    </row>
    <row r="14076" spans="1:5" s="7" customFormat="1">
      <c r="A14076" s="7" t="s">
        <v>49</v>
      </c>
      <c r="C14076" s="144" t="s">
        <v>7684</v>
      </c>
      <c r="D14076" s="145">
        <v>0</v>
      </c>
      <c r="E14076" s="147">
        <v>44092</v>
      </c>
    </row>
    <row r="14077" spans="1:5" s="7" customFormat="1">
      <c r="A14077" s="7" t="s">
        <v>49</v>
      </c>
      <c r="C14077" s="144" t="s">
        <v>2734</v>
      </c>
      <c r="D14077" s="145">
        <v>0</v>
      </c>
      <c r="E14077" s="147">
        <v>44092</v>
      </c>
    </row>
    <row r="14078" spans="1:5" s="7" customFormat="1">
      <c r="A14078" s="7" t="s">
        <v>49</v>
      </c>
      <c r="C14078" s="144" t="s">
        <v>7830</v>
      </c>
      <c r="D14078" s="145">
        <v>0</v>
      </c>
      <c r="E14078" s="147">
        <v>44092</v>
      </c>
    </row>
    <row r="14079" spans="1:5" s="7" customFormat="1">
      <c r="A14079" s="7" t="s">
        <v>49</v>
      </c>
      <c r="C14079" s="144" t="s">
        <v>3759</v>
      </c>
      <c r="D14079" s="145">
        <v>34</v>
      </c>
      <c r="E14079" s="147">
        <v>44092</v>
      </c>
    </row>
    <row r="14080" spans="1:5" s="7" customFormat="1">
      <c r="A14080" s="7" t="s">
        <v>49</v>
      </c>
      <c r="C14080" s="144" t="s">
        <v>3760</v>
      </c>
      <c r="D14080" s="145">
        <v>44</v>
      </c>
      <c r="E14080" s="147">
        <v>44092</v>
      </c>
    </row>
    <row r="14081" spans="1:5" s="7" customFormat="1">
      <c r="A14081" s="7" t="s">
        <v>49</v>
      </c>
      <c r="C14081" s="144" t="s">
        <v>3761</v>
      </c>
      <c r="D14081" s="145">
        <v>16</v>
      </c>
      <c r="E14081" s="147">
        <v>44092</v>
      </c>
    </row>
    <row r="14082" spans="1:5" s="7" customFormat="1">
      <c r="A14082" s="7" t="s">
        <v>49</v>
      </c>
      <c r="C14082" s="144" t="s">
        <v>7837</v>
      </c>
      <c r="D14082" s="145">
        <v>4</v>
      </c>
      <c r="E14082" s="147">
        <v>44092</v>
      </c>
    </row>
    <row r="14083" spans="1:5" s="7" customFormat="1">
      <c r="A14083" s="7" t="s">
        <v>49</v>
      </c>
      <c r="C14083" s="144" t="s">
        <v>7840</v>
      </c>
      <c r="D14083" s="145">
        <v>0</v>
      </c>
      <c r="E14083" s="147">
        <v>44092</v>
      </c>
    </row>
    <row r="14084" spans="1:5" s="7" customFormat="1">
      <c r="A14084" s="7" t="s">
        <v>49</v>
      </c>
      <c r="C14084" s="144" t="s">
        <v>7842</v>
      </c>
      <c r="D14084" s="145">
        <v>0</v>
      </c>
      <c r="E14084" s="147">
        <v>44092</v>
      </c>
    </row>
    <row r="14085" spans="1:5" s="7" customFormat="1">
      <c r="A14085" s="7" t="s">
        <v>49</v>
      </c>
      <c r="C14085" s="144" t="s">
        <v>7844</v>
      </c>
      <c r="D14085" s="145">
        <v>0</v>
      </c>
      <c r="E14085" s="147">
        <v>44092</v>
      </c>
    </row>
    <row r="14086" spans="1:5" s="7" customFormat="1">
      <c r="A14086" s="7" t="s">
        <v>49</v>
      </c>
      <c r="C14086" s="144" t="s">
        <v>3762</v>
      </c>
      <c r="D14086" s="145">
        <v>20</v>
      </c>
      <c r="E14086" s="147">
        <v>44092</v>
      </c>
    </row>
    <row r="14087" spans="1:5" s="7" customFormat="1">
      <c r="A14087" s="7" t="s">
        <v>49</v>
      </c>
      <c r="C14087" s="144" t="s">
        <v>7847</v>
      </c>
      <c r="D14087" s="145">
        <v>0</v>
      </c>
      <c r="E14087" s="147">
        <v>44092</v>
      </c>
    </row>
    <row r="14088" spans="1:5" s="7" customFormat="1">
      <c r="A14088" s="7" t="s">
        <v>49</v>
      </c>
      <c r="C14088" s="144" t="s">
        <v>9181</v>
      </c>
      <c r="D14088" s="145">
        <v>0</v>
      </c>
      <c r="E14088" s="147">
        <v>44092</v>
      </c>
    </row>
    <row r="14089" spans="1:5" s="7" customFormat="1">
      <c r="A14089" s="7" t="s">
        <v>49</v>
      </c>
      <c r="C14089" s="144" t="s">
        <v>7849</v>
      </c>
      <c r="D14089" s="145">
        <v>0</v>
      </c>
      <c r="E14089" s="147">
        <v>44092</v>
      </c>
    </row>
    <row r="14090" spans="1:5" s="7" customFormat="1">
      <c r="A14090" s="7" t="s">
        <v>49</v>
      </c>
      <c r="C14090" s="144" t="s">
        <v>2737</v>
      </c>
      <c r="D14090" s="145">
        <v>1358</v>
      </c>
      <c r="E14090" s="147">
        <v>44092</v>
      </c>
    </row>
    <row r="14091" spans="1:5" s="7" customFormat="1">
      <c r="A14091" s="7" t="s">
        <v>49</v>
      </c>
      <c r="C14091" s="144" t="s">
        <v>7851</v>
      </c>
      <c r="D14091" s="145">
        <v>0</v>
      </c>
      <c r="E14091" s="147">
        <v>44092</v>
      </c>
    </row>
    <row r="14092" spans="1:5" s="7" customFormat="1">
      <c r="A14092" s="7" t="s">
        <v>49</v>
      </c>
      <c r="C14092" s="144" t="s">
        <v>2741</v>
      </c>
      <c r="D14092" s="145">
        <v>3146</v>
      </c>
      <c r="E14092" s="147">
        <v>44092</v>
      </c>
    </row>
    <row r="14093" spans="1:5" s="7" customFormat="1">
      <c r="A14093" s="7" t="s">
        <v>49</v>
      </c>
      <c r="C14093" s="144" t="s">
        <v>7854</v>
      </c>
      <c r="D14093" s="145">
        <v>0</v>
      </c>
      <c r="E14093" s="147">
        <v>44092</v>
      </c>
    </row>
    <row r="14094" spans="1:5" s="7" customFormat="1">
      <c r="A14094" s="7" t="s">
        <v>49</v>
      </c>
      <c r="C14094" s="144" t="s">
        <v>2744</v>
      </c>
      <c r="D14094" s="145">
        <v>1484</v>
      </c>
      <c r="E14094" s="147">
        <v>44092</v>
      </c>
    </row>
    <row r="14095" spans="1:5" s="7" customFormat="1">
      <c r="A14095" s="7" t="s">
        <v>49</v>
      </c>
      <c r="C14095" s="144" t="s">
        <v>7856</v>
      </c>
      <c r="D14095" s="145">
        <v>0</v>
      </c>
      <c r="E14095" s="147">
        <v>44092</v>
      </c>
    </row>
    <row r="14096" spans="1:5" s="7" customFormat="1">
      <c r="A14096" s="7" t="s">
        <v>49</v>
      </c>
      <c r="C14096" s="144" t="s">
        <v>2747</v>
      </c>
      <c r="D14096" s="145">
        <v>2242</v>
      </c>
      <c r="E14096" s="147">
        <v>44092</v>
      </c>
    </row>
    <row r="14097" spans="1:5" s="7" customFormat="1">
      <c r="A14097" s="7" t="s">
        <v>49</v>
      </c>
      <c r="C14097" s="144" t="s">
        <v>7858</v>
      </c>
      <c r="D14097" s="145">
        <v>0</v>
      </c>
      <c r="E14097" s="147">
        <v>44092</v>
      </c>
    </row>
    <row r="14098" spans="1:5" s="7" customFormat="1">
      <c r="A14098" s="7" t="s">
        <v>49</v>
      </c>
      <c r="C14098" s="144" t="s">
        <v>2750</v>
      </c>
      <c r="D14098" s="145">
        <v>426</v>
      </c>
      <c r="E14098" s="147">
        <v>44092</v>
      </c>
    </row>
    <row r="14099" spans="1:5" s="7" customFormat="1">
      <c r="A14099" s="7" t="s">
        <v>49</v>
      </c>
      <c r="C14099" s="144" t="s">
        <v>2754</v>
      </c>
      <c r="D14099" s="145">
        <v>373</v>
      </c>
      <c r="E14099" s="147">
        <v>44092</v>
      </c>
    </row>
    <row r="14100" spans="1:5" s="7" customFormat="1">
      <c r="A14100" s="7" t="s">
        <v>49</v>
      </c>
      <c r="C14100" s="144" t="s">
        <v>2757</v>
      </c>
      <c r="D14100" s="145">
        <v>895</v>
      </c>
      <c r="E14100" s="147">
        <v>44092</v>
      </c>
    </row>
    <row r="14101" spans="1:5" s="7" customFormat="1">
      <c r="A14101" s="7" t="s">
        <v>49</v>
      </c>
      <c r="C14101" s="144" t="s">
        <v>2760</v>
      </c>
      <c r="D14101" s="145">
        <v>900</v>
      </c>
      <c r="E14101" s="147">
        <v>44092</v>
      </c>
    </row>
    <row r="14102" spans="1:5" s="7" customFormat="1">
      <c r="A14102" s="7" t="s">
        <v>49</v>
      </c>
      <c r="C14102" s="144" t="s">
        <v>2763</v>
      </c>
      <c r="D14102" s="145">
        <v>364</v>
      </c>
      <c r="E14102" s="147">
        <v>44092</v>
      </c>
    </row>
    <row r="14103" spans="1:5" s="7" customFormat="1">
      <c r="A14103" s="7" t="s">
        <v>49</v>
      </c>
      <c r="C14103" s="144" t="s">
        <v>2766</v>
      </c>
      <c r="D14103" s="145">
        <v>287</v>
      </c>
      <c r="E14103" s="147">
        <v>44092</v>
      </c>
    </row>
    <row r="14104" spans="1:5" s="7" customFormat="1">
      <c r="A14104" s="7" t="s">
        <v>49</v>
      </c>
      <c r="C14104" s="144" t="s">
        <v>3682</v>
      </c>
      <c r="D14104" s="145">
        <v>0</v>
      </c>
      <c r="E14104" s="147">
        <v>44092</v>
      </c>
    </row>
    <row r="14105" spans="1:5" s="7" customFormat="1">
      <c r="A14105" s="7" t="s">
        <v>49</v>
      </c>
      <c r="C14105" s="144" t="s">
        <v>3683</v>
      </c>
      <c r="D14105" s="145">
        <v>0</v>
      </c>
      <c r="E14105" s="147">
        <v>44092</v>
      </c>
    </row>
    <row r="14106" spans="1:5" s="7" customFormat="1">
      <c r="A14106" s="7" t="s">
        <v>49</v>
      </c>
      <c r="C14106" s="144" t="s">
        <v>2769</v>
      </c>
      <c r="D14106" s="145">
        <v>325</v>
      </c>
      <c r="E14106" s="147">
        <v>44092</v>
      </c>
    </row>
    <row r="14107" spans="1:5" s="7" customFormat="1">
      <c r="A14107" s="7" t="s">
        <v>49</v>
      </c>
      <c r="C14107" s="144" t="s">
        <v>2772</v>
      </c>
      <c r="D14107" s="145">
        <v>454</v>
      </c>
      <c r="E14107" s="147">
        <v>44092</v>
      </c>
    </row>
    <row r="14108" spans="1:5" s="7" customFormat="1">
      <c r="A14108" s="7" t="s">
        <v>49</v>
      </c>
      <c r="C14108" s="144" t="s">
        <v>2775</v>
      </c>
      <c r="D14108" s="145">
        <v>15</v>
      </c>
      <c r="E14108" s="147">
        <v>44092</v>
      </c>
    </row>
    <row r="14109" spans="1:5" s="7" customFormat="1">
      <c r="A14109" s="7" t="s">
        <v>49</v>
      </c>
      <c r="C14109" s="144" t="s">
        <v>2778</v>
      </c>
      <c r="D14109" s="145">
        <v>67</v>
      </c>
      <c r="E14109" s="147">
        <v>44092</v>
      </c>
    </row>
    <row r="14110" spans="1:5" s="7" customFormat="1">
      <c r="A14110" s="7" t="s">
        <v>49</v>
      </c>
      <c r="C14110" s="144" t="s">
        <v>7860</v>
      </c>
      <c r="D14110" s="145">
        <v>0</v>
      </c>
      <c r="E14110" s="147">
        <v>44092</v>
      </c>
    </row>
    <row r="14111" spans="1:5" s="7" customFormat="1">
      <c r="A14111" s="7" t="s">
        <v>49</v>
      </c>
      <c r="C14111" s="144" t="s">
        <v>7862</v>
      </c>
      <c r="D14111" s="145">
        <v>0</v>
      </c>
      <c r="E14111" s="147">
        <v>44092</v>
      </c>
    </row>
    <row r="14112" spans="1:5" s="7" customFormat="1">
      <c r="A14112" s="7" t="s">
        <v>49</v>
      </c>
      <c r="C14112" s="144" t="s">
        <v>2708</v>
      </c>
      <c r="D14112" s="145">
        <v>1164</v>
      </c>
      <c r="E14112" s="147">
        <v>44092</v>
      </c>
    </row>
    <row r="14113" spans="1:5" s="7" customFormat="1">
      <c r="A14113" s="7" t="s">
        <v>49</v>
      </c>
      <c r="C14113" s="144" t="s">
        <v>2781</v>
      </c>
      <c r="D14113" s="145">
        <v>1912</v>
      </c>
      <c r="E14113" s="147">
        <v>44092</v>
      </c>
    </row>
    <row r="14114" spans="1:5" s="7" customFormat="1">
      <c r="A14114" s="7" t="s">
        <v>49</v>
      </c>
      <c r="C14114" s="144" t="s">
        <v>2785</v>
      </c>
      <c r="D14114" s="145">
        <v>2205</v>
      </c>
      <c r="E14114" s="147">
        <v>44092</v>
      </c>
    </row>
    <row r="14115" spans="1:5" s="7" customFormat="1">
      <c r="A14115" s="7" t="s">
        <v>49</v>
      </c>
      <c r="C14115" s="144" t="s">
        <v>3763</v>
      </c>
      <c r="D14115" s="145">
        <v>43</v>
      </c>
      <c r="E14115" s="147">
        <v>44092</v>
      </c>
    </row>
    <row r="14116" spans="1:5" s="7" customFormat="1">
      <c r="A14116" s="7" t="s">
        <v>49</v>
      </c>
      <c r="C14116" s="144" t="s">
        <v>2788</v>
      </c>
      <c r="D14116" s="145">
        <v>2553</v>
      </c>
      <c r="E14116" s="147">
        <v>44092</v>
      </c>
    </row>
    <row r="14117" spans="1:5" s="7" customFormat="1">
      <c r="A14117" s="7" t="s">
        <v>49</v>
      </c>
      <c r="C14117" s="144" t="s">
        <v>2791</v>
      </c>
      <c r="D14117" s="145">
        <v>1713</v>
      </c>
      <c r="E14117" s="147">
        <v>44092</v>
      </c>
    </row>
    <row r="14118" spans="1:5" s="7" customFormat="1">
      <c r="A14118" s="7" t="s">
        <v>49</v>
      </c>
      <c r="C14118" s="144" t="s">
        <v>3103</v>
      </c>
      <c r="D14118" s="145">
        <v>289</v>
      </c>
      <c r="E14118" s="147">
        <v>44092</v>
      </c>
    </row>
    <row r="14119" spans="1:5" s="7" customFormat="1">
      <c r="A14119" s="7" t="s">
        <v>49</v>
      </c>
      <c r="C14119" s="144" t="s">
        <v>3107</v>
      </c>
      <c r="D14119" s="145">
        <v>237</v>
      </c>
      <c r="E14119" s="147">
        <v>44092</v>
      </c>
    </row>
    <row r="14120" spans="1:5" s="7" customFormat="1">
      <c r="A14120" s="7" t="s">
        <v>49</v>
      </c>
      <c r="C14120" s="144" t="s">
        <v>3110</v>
      </c>
      <c r="D14120" s="145">
        <v>107</v>
      </c>
      <c r="E14120" s="147">
        <v>44092</v>
      </c>
    </row>
    <row r="14121" spans="1:5" s="7" customFormat="1">
      <c r="A14121" s="7" t="s">
        <v>49</v>
      </c>
      <c r="C14121" s="144" t="s">
        <v>3113</v>
      </c>
      <c r="D14121" s="145">
        <v>171</v>
      </c>
      <c r="E14121" s="147">
        <v>44092</v>
      </c>
    </row>
    <row r="14122" spans="1:5" s="7" customFormat="1">
      <c r="A14122" s="7" t="s">
        <v>49</v>
      </c>
      <c r="C14122" s="144" t="s">
        <v>3116</v>
      </c>
      <c r="D14122" s="145">
        <v>147</v>
      </c>
      <c r="E14122" s="147">
        <v>44092</v>
      </c>
    </row>
    <row r="14123" spans="1:5" s="7" customFormat="1">
      <c r="A14123" s="7" t="s">
        <v>49</v>
      </c>
      <c r="C14123" s="144" t="s">
        <v>3119</v>
      </c>
      <c r="D14123" s="145">
        <v>183</v>
      </c>
      <c r="E14123" s="147">
        <v>44092</v>
      </c>
    </row>
    <row r="14124" spans="1:5" s="7" customFormat="1">
      <c r="A14124" s="7" t="s">
        <v>49</v>
      </c>
      <c r="C14124" s="144" t="s">
        <v>3122</v>
      </c>
      <c r="D14124" s="145">
        <v>121</v>
      </c>
      <c r="E14124" s="147">
        <v>44092</v>
      </c>
    </row>
    <row r="14125" spans="1:5" s="7" customFormat="1">
      <c r="A14125" s="7" t="s">
        <v>49</v>
      </c>
      <c r="C14125" s="144" t="s">
        <v>3125</v>
      </c>
      <c r="D14125" s="145">
        <v>154</v>
      </c>
      <c r="E14125" s="147">
        <v>44092</v>
      </c>
    </row>
    <row r="14126" spans="1:5" s="7" customFormat="1">
      <c r="A14126" s="7" t="s">
        <v>49</v>
      </c>
      <c r="C14126" s="144" t="s">
        <v>3128</v>
      </c>
      <c r="D14126" s="145">
        <v>140</v>
      </c>
      <c r="E14126" s="147">
        <v>44092</v>
      </c>
    </row>
    <row r="14127" spans="1:5" s="7" customFormat="1">
      <c r="A14127" s="7" t="s">
        <v>49</v>
      </c>
      <c r="C14127" s="144" t="s">
        <v>3099</v>
      </c>
      <c r="D14127" s="145">
        <v>55</v>
      </c>
      <c r="E14127" s="147">
        <v>44092</v>
      </c>
    </row>
    <row r="14128" spans="1:5" s="7" customFormat="1">
      <c r="A14128" s="7" t="s">
        <v>49</v>
      </c>
      <c r="C14128" s="144" t="s">
        <v>7865</v>
      </c>
      <c r="D14128" s="145">
        <v>0</v>
      </c>
      <c r="E14128" s="147">
        <v>44092</v>
      </c>
    </row>
    <row r="14129" spans="1:5" s="7" customFormat="1">
      <c r="A14129" s="7" t="s">
        <v>49</v>
      </c>
      <c r="C14129" s="144" t="s">
        <v>3131</v>
      </c>
      <c r="D14129" s="145">
        <v>418</v>
      </c>
      <c r="E14129" s="147">
        <v>44092</v>
      </c>
    </row>
    <row r="14130" spans="1:5" s="7" customFormat="1">
      <c r="A14130" s="7" t="s">
        <v>49</v>
      </c>
      <c r="C14130" s="144" t="s">
        <v>8031</v>
      </c>
      <c r="D14130" s="145">
        <v>0</v>
      </c>
      <c r="E14130" s="147">
        <v>44092</v>
      </c>
    </row>
    <row r="14131" spans="1:5" s="7" customFormat="1">
      <c r="A14131" s="7" t="s">
        <v>49</v>
      </c>
      <c r="C14131" s="144" t="s">
        <v>8033</v>
      </c>
      <c r="D14131" s="145">
        <v>0</v>
      </c>
      <c r="E14131" s="147">
        <v>44092</v>
      </c>
    </row>
    <row r="14132" spans="1:5" s="7" customFormat="1">
      <c r="A14132" s="7" t="s">
        <v>49</v>
      </c>
      <c r="C14132" s="144" t="s">
        <v>8035</v>
      </c>
      <c r="D14132" s="145">
        <v>0</v>
      </c>
      <c r="E14132" s="147">
        <v>44092</v>
      </c>
    </row>
    <row r="14133" spans="1:5" s="7" customFormat="1">
      <c r="A14133" s="7" t="s">
        <v>49</v>
      </c>
      <c r="C14133" s="144" t="s">
        <v>3135</v>
      </c>
      <c r="D14133" s="145">
        <v>92</v>
      </c>
      <c r="E14133" s="147">
        <v>44092</v>
      </c>
    </row>
    <row r="14134" spans="1:5" s="7" customFormat="1">
      <c r="A14134" s="7" t="s">
        <v>49</v>
      </c>
      <c r="C14134" s="144" t="s">
        <v>3138</v>
      </c>
      <c r="D14134" s="145">
        <v>67</v>
      </c>
      <c r="E14134" s="147">
        <v>44092</v>
      </c>
    </row>
    <row r="14135" spans="1:5" s="7" customFormat="1">
      <c r="A14135" s="7" t="s">
        <v>49</v>
      </c>
      <c r="C14135" s="144" t="s">
        <v>7868</v>
      </c>
      <c r="D14135" s="145">
        <v>0</v>
      </c>
      <c r="E14135" s="147">
        <v>44092</v>
      </c>
    </row>
    <row r="14136" spans="1:5" s="7" customFormat="1">
      <c r="A14136" s="7" t="s">
        <v>49</v>
      </c>
      <c r="C14136" s="144" t="s">
        <v>7870</v>
      </c>
      <c r="D14136" s="145">
        <v>0</v>
      </c>
      <c r="E14136" s="147">
        <v>44092</v>
      </c>
    </row>
    <row r="14137" spans="1:5" s="7" customFormat="1">
      <c r="A14137" s="7" t="s">
        <v>49</v>
      </c>
      <c r="C14137" s="144" t="s">
        <v>7872</v>
      </c>
      <c r="D14137" s="145">
        <v>0</v>
      </c>
      <c r="E14137" s="147">
        <v>44092</v>
      </c>
    </row>
    <row r="14138" spans="1:5" s="7" customFormat="1">
      <c r="A14138" s="7" t="s">
        <v>49</v>
      </c>
      <c r="C14138" s="144" t="s">
        <v>7877</v>
      </c>
      <c r="D14138" s="145">
        <v>0</v>
      </c>
      <c r="E14138" s="147">
        <v>44092</v>
      </c>
    </row>
    <row r="14139" spans="1:5" s="7" customFormat="1">
      <c r="A14139" s="7" t="s">
        <v>49</v>
      </c>
      <c r="C14139" s="144" t="s">
        <v>7879</v>
      </c>
      <c r="D14139" s="145">
        <v>0</v>
      </c>
      <c r="E14139" s="147">
        <v>44092</v>
      </c>
    </row>
    <row r="14140" spans="1:5" s="7" customFormat="1">
      <c r="A14140" s="7" t="s">
        <v>49</v>
      </c>
      <c r="C14140" s="144" t="s">
        <v>2794</v>
      </c>
      <c r="D14140" s="145">
        <v>691</v>
      </c>
      <c r="E14140" s="147">
        <v>44092</v>
      </c>
    </row>
    <row r="14141" spans="1:5" s="7" customFormat="1">
      <c r="A14141" s="7" t="s">
        <v>49</v>
      </c>
      <c r="C14141" s="144" t="s">
        <v>7882</v>
      </c>
      <c r="D14141" s="145">
        <v>0</v>
      </c>
      <c r="E14141" s="147">
        <v>44092</v>
      </c>
    </row>
    <row r="14142" spans="1:5" s="7" customFormat="1">
      <c r="A14142" s="7" t="s">
        <v>49</v>
      </c>
      <c r="C14142" s="144" t="s">
        <v>3764</v>
      </c>
      <c r="D14142" s="145">
        <v>2</v>
      </c>
      <c r="E14142" s="147">
        <v>44092</v>
      </c>
    </row>
    <row r="14143" spans="1:5" s="7" customFormat="1">
      <c r="A14143" s="7" t="s">
        <v>49</v>
      </c>
      <c r="C14143" s="144" t="s">
        <v>7885</v>
      </c>
      <c r="D14143" s="145">
        <v>0</v>
      </c>
      <c r="E14143" s="147">
        <v>44092</v>
      </c>
    </row>
    <row r="14144" spans="1:5" s="7" customFormat="1">
      <c r="A14144" s="7" t="s">
        <v>49</v>
      </c>
      <c r="C14144" s="144" t="s">
        <v>7888</v>
      </c>
      <c r="D14144" s="145">
        <v>0</v>
      </c>
      <c r="E14144" s="147">
        <v>44092</v>
      </c>
    </row>
    <row r="14145" spans="1:5" s="7" customFormat="1">
      <c r="A14145" s="7" t="s">
        <v>49</v>
      </c>
      <c r="C14145" s="144" t="s">
        <v>7890</v>
      </c>
      <c r="D14145" s="145">
        <v>0</v>
      </c>
      <c r="E14145" s="147">
        <v>44092</v>
      </c>
    </row>
    <row r="14146" spans="1:5" s="7" customFormat="1">
      <c r="A14146" s="7" t="s">
        <v>49</v>
      </c>
      <c r="C14146" s="144" t="s">
        <v>7892</v>
      </c>
      <c r="D14146" s="145">
        <v>0</v>
      </c>
      <c r="E14146" s="147">
        <v>44092</v>
      </c>
    </row>
    <row r="14147" spans="1:5" s="7" customFormat="1">
      <c r="A14147" s="7" t="s">
        <v>49</v>
      </c>
      <c r="C14147" s="144" t="s">
        <v>7894</v>
      </c>
      <c r="D14147" s="145">
        <v>0</v>
      </c>
      <c r="E14147" s="147">
        <v>44092</v>
      </c>
    </row>
    <row r="14148" spans="1:5" s="7" customFormat="1">
      <c r="A14148" s="7" t="s">
        <v>49</v>
      </c>
      <c r="C14148" s="144" t="s">
        <v>7896</v>
      </c>
      <c r="D14148" s="145">
        <v>0</v>
      </c>
      <c r="E14148" s="147">
        <v>44092</v>
      </c>
    </row>
    <row r="14149" spans="1:5" s="7" customFormat="1">
      <c r="A14149" s="7" t="s">
        <v>49</v>
      </c>
      <c r="C14149" s="144" t="s">
        <v>2798</v>
      </c>
      <c r="D14149" s="145">
        <v>171</v>
      </c>
      <c r="E14149" s="147">
        <v>44092</v>
      </c>
    </row>
    <row r="14150" spans="1:5" s="7" customFormat="1">
      <c r="A14150" s="7" t="s">
        <v>49</v>
      </c>
      <c r="C14150" s="144" t="s">
        <v>2802</v>
      </c>
      <c r="D14150" s="145">
        <v>907</v>
      </c>
      <c r="E14150" s="147">
        <v>44092</v>
      </c>
    </row>
    <row r="14151" spans="1:5" s="7" customFormat="1">
      <c r="A14151" s="7" t="s">
        <v>49</v>
      </c>
      <c r="C14151" s="144" t="s">
        <v>2805</v>
      </c>
      <c r="D14151" s="145">
        <v>785</v>
      </c>
      <c r="E14151" s="147">
        <v>44092</v>
      </c>
    </row>
    <row r="14152" spans="1:5" s="7" customFormat="1">
      <c r="A14152" s="7" t="s">
        <v>49</v>
      </c>
      <c r="C14152" s="144" t="s">
        <v>2808</v>
      </c>
      <c r="D14152" s="145">
        <v>740</v>
      </c>
      <c r="E14152" s="147">
        <v>44092</v>
      </c>
    </row>
    <row r="14153" spans="1:5" s="7" customFormat="1">
      <c r="A14153" s="7" t="s">
        <v>49</v>
      </c>
      <c r="C14153" s="144" t="s">
        <v>2811</v>
      </c>
      <c r="D14153" s="145">
        <v>0</v>
      </c>
      <c r="E14153" s="147">
        <v>44092</v>
      </c>
    </row>
    <row r="14154" spans="1:5" s="7" customFormat="1">
      <c r="A14154" s="7" t="s">
        <v>49</v>
      </c>
      <c r="C14154" s="144" t="s">
        <v>2814</v>
      </c>
      <c r="D14154" s="145">
        <v>493</v>
      </c>
      <c r="E14154" s="147">
        <v>44092</v>
      </c>
    </row>
    <row r="14155" spans="1:5" s="7" customFormat="1">
      <c r="A14155" s="7" t="s">
        <v>49</v>
      </c>
      <c r="C14155" s="144" t="s">
        <v>7898</v>
      </c>
      <c r="D14155" s="145">
        <v>0</v>
      </c>
      <c r="E14155" s="147">
        <v>44092</v>
      </c>
    </row>
    <row r="14156" spans="1:5" s="7" customFormat="1">
      <c r="A14156" s="7" t="s">
        <v>49</v>
      </c>
      <c r="C14156" s="144" t="s">
        <v>3765</v>
      </c>
      <c r="D14156" s="145">
        <v>26</v>
      </c>
      <c r="E14156" s="147">
        <v>44092</v>
      </c>
    </row>
    <row r="14157" spans="1:5" s="7" customFormat="1">
      <c r="A14157" s="7" t="s">
        <v>49</v>
      </c>
      <c r="C14157" s="144" t="s">
        <v>8291</v>
      </c>
      <c r="D14157" s="145">
        <v>1944</v>
      </c>
      <c r="E14157" s="147">
        <v>44092</v>
      </c>
    </row>
    <row r="14158" spans="1:5" s="7" customFormat="1">
      <c r="A14158" s="7" t="s">
        <v>49</v>
      </c>
      <c r="C14158" s="144" t="s">
        <v>7901</v>
      </c>
      <c r="D14158" s="145">
        <v>0</v>
      </c>
      <c r="E14158" s="147">
        <v>44092</v>
      </c>
    </row>
    <row r="14159" spans="1:5" s="7" customFormat="1">
      <c r="A14159" s="7" t="s">
        <v>49</v>
      </c>
      <c r="C14159" s="144" t="s">
        <v>7903</v>
      </c>
      <c r="D14159" s="145">
        <v>0</v>
      </c>
      <c r="E14159" s="147">
        <v>44092</v>
      </c>
    </row>
    <row r="14160" spans="1:5" s="7" customFormat="1">
      <c r="A14160" s="7" t="s">
        <v>49</v>
      </c>
      <c r="C14160" s="144" t="s">
        <v>8079</v>
      </c>
      <c r="D14160" s="145">
        <v>1944</v>
      </c>
      <c r="E14160" s="147">
        <v>44092</v>
      </c>
    </row>
    <row r="14161" spans="1:5" s="7" customFormat="1">
      <c r="A14161" s="7" t="s">
        <v>49</v>
      </c>
      <c r="C14161" s="144" t="s">
        <v>7905</v>
      </c>
      <c r="D14161" s="145">
        <v>0</v>
      </c>
      <c r="E14161" s="147">
        <v>44092</v>
      </c>
    </row>
    <row r="14162" spans="1:5" s="7" customFormat="1">
      <c r="A14162" s="7" t="s">
        <v>49</v>
      </c>
      <c r="C14162" s="144" t="s">
        <v>2817</v>
      </c>
      <c r="D14162" s="145">
        <v>1391</v>
      </c>
      <c r="E14162" s="147">
        <v>44092</v>
      </c>
    </row>
    <row r="14163" spans="1:5" s="7" customFormat="1">
      <c r="A14163" s="7" t="s">
        <v>49</v>
      </c>
      <c r="C14163" s="144" t="s">
        <v>2821</v>
      </c>
      <c r="D14163" s="145">
        <v>564</v>
      </c>
      <c r="E14163" s="147">
        <v>44092</v>
      </c>
    </row>
    <row r="14164" spans="1:5" s="7" customFormat="1">
      <c r="A14164" s="7" t="s">
        <v>49</v>
      </c>
      <c r="C14164" s="144" t="s">
        <v>2824</v>
      </c>
      <c r="D14164" s="145">
        <v>888</v>
      </c>
      <c r="E14164" s="147">
        <v>44092</v>
      </c>
    </row>
    <row r="14165" spans="1:5" s="7" customFormat="1">
      <c r="A14165" s="7" t="s">
        <v>49</v>
      </c>
      <c r="C14165" s="144" t="s">
        <v>2827</v>
      </c>
      <c r="D14165" s="145">
        <v>740</v>
      </c>
      <c r="E14165" s="147">
        <v>44092</v>
      </c>
    </row>
    <row r="14166" spans="1:5" s="7" customFormat="1">
      <c r="A14166" s="7" t="s">
        <v>49</v>
      </c>
      <c r="C14166" s="144" t="s">
        <v>2830</v>
      </c>
      <c r="D14166" s="145">
        <v>711</v>
      </c>
      <c r="E14166" s="147">
        <v>44092</v>
      </c>
    </row>
    <row r="14167" spans="1:5" s="7" customFormat="1">
      <c r="A14167" s="7" t="s">
        <v>49</v>
      </c>
      <c r="C14167" s="144" t="s">
        <v>2833</v>
      </c>
      <c r="D14167" s="145">
        <v>900</v>
      </c>
      <c r="E14167" s="147">
        <v>44092</v>
      </c>
    </row>
    <row r="14168" spans="1:5" s="7" customFormat="1">
      <c r="A14168" s="7" t="s">
        <v>49</v>
      </c>
      <c r="C14168" s="144" t="s">
        <v>2836</v>
      </c>
      <c r="D14168" s="145">
        <v>178</v>
      </c>
      <c r="E14168" s="147">
        <v>44092</v>
      </c>
    </row>
    <row r="14169" spans="1:5" s="7" customFormat="1">
      <c r="A14169" s="7" t="s">
        <v>49</v>
      </c>
      <c r="C14169" s="144" t="s">
        <v>2839</v>
      </c>
      <c r="D14169" s="145">
        <v>146</v>
      </c>
      <c r="E14169" s="147">
        <v>44092</v>
      </c>
    </row>
    <row r="14170" spans="1:5" s="7" customFormat="1">
      <c r="A14170" s="7" t="s">
        <v>49</v>
      </c>
      <c r="C14170" s="144" t="s">
        <v>2842</v>
      </c>
      <c r="D14170" s="145">
        <v>424</v>
      </c>
      <c r="E14170" s="147">
        <v>44092</v>
      </c>
    </row>
    <row r="14171" spans="1:5" s="7" customFormat="1">
      <c r="A14171" s="7" t="s">
        <v>49</v>
      </c>
      <c r="C14171" s="144" t="s">
        <v>2845</v>
      </c>
      <c r="D14171" s="145">
        <v>104</v>
      </c>
      <c r="E14171" s="147">
        <v>44092</v>
      </c>
    </row>
    <row r="14172" spans="1:5" s="7" customFormat="1">
      <c r="A14172" s="7" t="s">
        <v>49</v>
      </c>
      <c r="C14172" s="144" t="s">
        <v>2848</v>
      </c>
      <c r="D14172" s="145">
        <v>555</v>
      </c>
      <c r="E14172" s="147">
        <v>44092</v>
      </c>
    </row>
    <row r="14173" spans="1:5" s="7" customFormat="1">
      <c r="A14173" s="7" t="s">
        <v>49</v>
      </c>
      <c r="C14173" s="144" t="s">
        <v>2851</v>
      </c>
      <c r="D14173" s="145">
        <v>252</v>
      </c>
      <c r="E14173" s="147">
        <v>44092</v>
      </c>
    </row>
    <row r="14174" spans="1:5" s="7" customFormat="1">
      <c r="A14174" s="7" t="s">
        <v>49</v>
      </c>
      <c r="C14174" s="144" t="s">
        <v>3680</v>
      </c>
      <c r="D14174" s="145">
        <v>466</v>
      </c>
      <c r="E14174" s="147">
        <v>44092</v>
      </c>
    </row>
    <row r="14175" spans="1:5" s="7" customFormat="1">
      <c r="A14175" s="7" t="s">
        <v>49</v>
      </c>
      <c r="C14175" s="144" t="s">
        <v>2854</v>
      </c>
      <c r="D14175" s="145">
        <v>420</v>
      </c>
      <c r="E14175" s="147">
        <v>44092</v>
      </c>
    </row>
    <row r="14176" spans="1:5" s="7" customFormat="1">
      <c r="A14176" s="7" t="s">
        <v>49</v>
      </c>
      <c r="C14176" s="144" t="s">
        <v>2858</v>
      </c>
      <c r="D14176" s="145">
        <v>37</v>
      </c>
      <c r="E14176" s="147">
        <v>44092</v>
      </c>
    </row>
    <row r="14177" spans="1:5" s="7" customFormat="1">
      <c r="A14177" s="7" t="s">
        <v>49</v>
      </c>
      <c r="C14177" s="144" t="s">
        <v>2861</v>
      </c>
      <c r="D14177" s="145">
        <v>604</v>
      </c>
      <c r="E14177" s="147">
        <v>44092</v>
      </c>
    </row>
    <row r="14178" spans="1:5" s="7" customFormat="1">
      <c r="A14178" s="7" t="s">
        <v>49</v>
      </c>
      <c r="C14178" s="144" t="s">
        <v>2864</v>
      </c>
      <c r="D14178" s="145">
        <v>213</v>
      </c>
      <c r="E14178" s="147">
        <v>44092</v>
      </c>
    </row>
    <row r="14179" spans="1:5" s="7" customFormat="1">
      <c r="A14179" s="7" t="s">
        <v>49</v>
      </c>
      <c r="C14179" s="144" t="s">
        <v>2867</v>
      </c>
      <c r="D14179" s="145">
        <v>411</v>
      </c>
      <c r="E14179" s="147">
        <v>44092</v>
      </c>
    </row>
    <row r="14180" spans="1:5" s="7" customFormat="1">
      <c r="A14180" s="7" t="s">
        <v>49</v>
      </c>
      <c r="C14180" s="144" t="s">
        <v>7911</v>
      </c>
      <c r="D14180" s="145">
        <v>0</v>
      </c>
      <c r="E14180" s="147">
        <v>44092</v>
      </c>
    </row>
    <row r="14181" spans="1:5" s="7" customFormat="1">
      <c r="A14181" s="7" t="s">
        <v>49</v>
      </c>
      <c r="C14181" s="144" t="s">
        <v>7913</v>
      </c>
      <c r="D14181" s="145">
        <v>0</v>
      </c>
      <c r="E14181" s="147">
        <v>44092</v>
      </c>
    </row>
    <row r="14182" spans="1:5" s="7" customFormat="1">
      <c r="A14182" s="7" t="s">
        <v>49</v>
      </c>
      <c r="C14182" s="144" t="s">
        <v>3766</v>
      </c>
      <c r="D14182" s="145">
        <v>48</v>
      </c>
      <c r="E14182" s="147">
        <v>44092</v>
      </c>
    </row>
    <row r="14183" spans="1:5" s="7" customFormat="1">
      <c r="A14183" s="7" t="s">
        <v>49</v>
      </c>
      <c r="C14183" s="144" t="s">
        <v>2712</v>
      </c>
      <c r="D14183" s="145">
        <v>231</v>
      </c>
      <c r="E14183" s="147">
        <v>44092</v>
      </c>
    </row>
    <row r="14184" spans="1:5" s="7" customFormat="1">
      <c r="A14184" s="7" t="s">
        <v>49</v>
      </c>
      <c r="C14184" s="144" t="s">
        <v>7798</v>
      </c>
      <c r="D14184" s="145">
        <v>9</v>
      </c>
      <c r="E14184" s="147">
        <v>44092</v>
      </c>
    </row>
    <row r="14185" spans="1:5" s="7" customFormat="1">
      <c r="A14185" s="7" t="s">
        <v>49</v>
      </c>
      <c r="C14185" s="144" t="s">
        <v>2870</v>
      </c>
      <c r="D14185" s="145">
        <v>133</v>
      </c>
      <c r="E14185" s="147">
        <v>44092</v>
      </c>
    </row>
    <row r="14186" spans="1:5" s="7" customFormat="1">
      <c r="A14186" s="7" t="s">
        <v>49</v>
      </c>
      <c r="C14186" s="144" t="s">
        <v>8037</v>
      </c>
      <c r="D14186" s="145">
        <v>0</v>
      </c>
      <c r="E14186" s="147">
        <v>44092</v>
      </c>
    </row>
    <row r="14187" spans="1:5" s="7" customFormat="1">
      <c r="A14187" s="7" t="s">
        <v>49</v>
      </c>
      <c r="C14187" s="144" t="s">
        <v>3141</v>
      </c>
      <c r="D14187" s="145">
        <v>198</v>
      </c>
      <c r="E14187" s="147">
        <v>44092</v>
      </c>
    </row>
    <row r="14188" spans="1:5" s="7" customFormat="1">
      <c r="A14188" s="7" t="s">
        <v>49</v>
      </c>
      <c r="C14188" s="144" t="s">
        <v>3143</v>
      </c>
      <c r="D14188" s="145">
        <v>77</v>
      </c>
      <c r="E14188" s="147">
        <v>44092</v>
      </c>
    </row>
    <row r="14189" spans="1:5" s="7" customFormat="1">
      <c r="A14189" s="7" t="s">
        <v>49</v>
      </c>
      <c r="C14189" s="144" t="s">
        <v>3145</v>
      </c>
      <c r="D14189" s="145">
        <v>201</v>
      </c>
      <c r="E14189" s="147">
        <v>44092</v>
      </c>
    </row>
    <row r="14190" spans="1:5" s="7" customFormat="1">
      <c r="A14190" s="7" t="s">
        <v>49</v>
      </c>
      <c r="C14190" s="144" t="s">
        <v>2873</v>
      </c>
      <c r="D14190" s="145">
        <v>2542</v>
      </c>
      <c r="E14190" s="147">
        <v>44092</v>
      </c>
    </row>
    <row r="14191" spans="1:5" s="7" customFormat="1">
      <c r="A14191" s="7" t="s">
        <v>49</v>
      </c>
      <c r="C14191" s="144" t="s">
        <v>2877</v>
      </c>
      <c r="D14191" s="145">
        <v>2912</v>
      </c>
      <c r="E14191" s="147">
        <v>44092</v>
      </c>
    </row>
    <row r="14192" spans="1:5" s="7" customFormat="1">
      <c r="A14192" s="7" t="s">
        <v>49</v>
      </c>
      <c r="C14192" s="144" t="s">
        <v>2883</v>
      </c>
      <c r="D14192" s="145">
        <v>2751</v>
      </c>
      <c r="E14192" s="147">
        <v>44092</v>
      </c>
    </row>
    <row r="14193" spans="1:5" s="7" customFormat="1">
      <c r="A14193" s="7" t="s">
        <v>49</v>
      </c>
      <c r="C14193" s="144" t="s">
        <v>3677</v>
      </c>
      <c r="D14193" s="145">
        <v>2998</v>
      </c>
      <c r="E14193" s="147">
        <v>44092</v>
      </c>
    </row>
    <row r="14194" spans="1:5" s="7" customFormat="1">
      <c r="A14194" s="7" t="s">
        <v>49</v>
      </c>
      <c r="C14194" s="144" t="s">
        <v>2886</v>
      </c>
      <c r="D14194" s="145">
        <v>10812</v>
      </c>
      <c r="E14194" s="147">
        <v>44092</v>
      </c>
    </row>
    <row r="14195" spans="1:5" s="7" customFormat="1">
      <c r="A14195" s="7" t="s">
        <v>49</v>
      </c>
      <c r="C14195" s="144" t="s">
        <v>2889</v>
      </c>
      <c r="D14195" s="145">
        <v>2660</v>
      </c>
      <c r="E14195" s="147">
        <v>44092</v>
      </c>
    </row>
    <row r="14196" spans="1:5" s="7" customFormat="1">
      <c r="A14196" s="7" t="s">
        <v>49</v>
      </c>
      <c r="C14196" s="144" t="s">
        <v>997</v>
      </c>
      <c r="D14196" s="145">
        <v>273</v>
      </c>
      <c r="E14196" s="147">
        <v>44092</v>
      </c>
    </row>
    <row r="14197" spans="1:5" s="7" customFormat="1">
      <c r="A14197" s="7" t="s">
        <v>49</v>
      </c>
      <c r="C14197" s="144" t="s">
        <v>1001</v>
      </c>
      <c r="D14197" s="145">
        <v>1072</v>
      </c>
      <c r="E14197" s="147">
        <v>44092</v>
      </c>
    </row>
    <row r="14198" spans="1:5" s="7" customFormat="1">
      <c r="A14198" s="7" t="s">
        <v>49</v>
      </c>
      <c r="C14198" s="144" t="s">
        <v>544</v>
      </c>
      <c r="D14198" s="145">
        <v>813</v>
      </c>
      <c r="E14198" s="147">
        <v>44092</v>
      </c>
    </row>
    <row r="14199" spans="1:5" s="7" customFormat="1">
      <c r="A14199" s="7" t="s">
        <v>49</v>
      </c>
      <c r="C14199" s="144" t="s">
        <v>550</v>
      </c>
      <c r="D14199" s="145">
        <v>311</v>
      </c>
      <c r="E14199" s="147">
        <v>44092</v>
      </c>
    </row>
    <row r="14200" spans="1:5" s="7" customFormat="1">
      <c r="A14200" s="7" t="s">
        <v>49</v>
      </c>
      <c r="C14200" s="144" t="s">
        <v>553</v>
      </c>
      <c r="D14200" s="145">
        <v>110</v>
      </c>
      <c r="E14200" s="147">
        <v>44092</v>
      </c>
    </row>
    <row r="14201" spans="1:5" s="7" customFormat="1">
      <c r="A14201" s="7" t="s">
        <v>49</v>
      </c>
      <c r="C14201" s="144" t="s">
        <v>1004</v>
      </c>
      <c r="D14201" s="145">
        <v>1171</v>
      </c>
      <c r="E14201" s="147">
        <v>44092</v>
      </c>
    </row>
    <row r="14202" spans="1:5" s="7" customFormat="1">
      <c r="A14202" s="7" t="s">
        <v>49</v>
      </c>
      <c r="C14202" s="144" t="s">
        <v>1008</v>
      </c>
      <c r="D14202" s="145">
        <v>82</v>
      </c>
      <c r="E14202" s="147">
        <v>44092</v>
      </c>
    </row>
    <row r="14203" spans="1:5" s="7" customFormat="1">
      <c r="A14203" s="7" t="s">
        <v>49</v>
      </c>
      <c r="C14203" s="144" t="s">
        <v>1012</v>
      </c>
      <c r="D14203" s="145">
        <v>689</v>
      </c>
      <c r="E14203" s="147">
        <v>44092</v>
      </c>
    </row>
    <row r="14204" spans="1:5" s="7" customFormat="1">
      <c r="A14204" s="7" t="s">
        <v>49</v>
      </c>
      <c r="C14204" s="144" t="s">
        <v>1015</v>
      </c>
      <c r="D14204" s="145">
        <v>362</v>
      </c>
      <c r="E14204" s="147">
        <v>44092</v>
      </c>
    </row>
    <row r="14205" spans="1:5" s="7" customFormat="1">
      <c r="A14205" s="7" t="s">
        <v>49</v>
      </c>
      <c r="C14205" s="144" t="s">
        <v>1314</v>
      </c>
      <c r="D14205" s="145">
        <v>73</v>
      </c>
      <c r="E14205" s="147">
        <v>44092</v>
      </c>
    </row>
    <row r="14206" spans="1:5" s="7" customFormat="1">
      <c r="A14206" s="7" t="s">
        <v>49</v>
      </c>
      <c r="C14206" s="144" t="s">
        <v>1318</v>
      </c>
      <c r="D14206" s="145">
        <v>67</v>
      </c>
      <c r="E14206" s="147">
        <v>44092</v>
      </c>
    </row>
    <row r="14207" spans="1:5" s="7" customFormat="1">
      <c r="A14207" s="7" t="s">
        <v>49</v>
      </c>
      <c r="C14207" s="144" t="s">
        <v>5788</v>
      </c>
      <c r="D14207" s="145">
        <v>0</v>
      </c>
      <c r="E14207" s="147">
        <v>44092</v>
      </c>
    </row>
    <row r="14208" spans="1:5" s="7" customFormat="1">
      <c r="A14208" s="7" t="s">
        <v>49</v>
      </c>
      <c r="C14208" s="144" t="s">
        <v>1399</v>
      </c>
      <c r="D14208" s="145">
        <v>121</v>
      </c>
      <c r="E14208" s="147">
        <v>44092</v>
      </c>
    </row>
    <row r="14209" spans="1:5" s="7" customFormat="1">
      <c r="A14209" s="7" t="s">
        <v>49</v>
      </c>
      <c r="C14209" s="144" t="s">
        <v>5604</v>
      </c>
      <c r="D14209" s="145">
        <v>0</v>
      </c>
      <c r="E14209" s="147">
        <v>44092</v>
      </c>
    </row>
    <row r="14210" spans="1:5" s="7" customFormat="1">
      <c r="A14210" s="7" t="s">
        <v>49</v>
      </c>
      <c r="C14210" s="144" t="s">
        <v>1019</v>
      </c>
      <c r="D14210" s="145">
        <v>322</v>
      </c>
      <c r="E14210" s="147">
        <v>44092</v>
      </c>
    </row>
    <row r="14211" spans="1:5" s="7" customFormat="1">
      <c r="A14211" s="7" t="s">
        <v>49</v>
      </c>
      <c r="C14211" s="144" t="s">
        <v>1023</v>
      </c>
      <c r="D14211" s="145">
        <v>218</v>
      </c>
      <c r="E14211" s="147">
        <v>44092</v>
      </c>
    </row>
    <row r="14212" spans="1:5" s="7" customFormat="1">
      <c r="A14212" s="7" t="s">
        <v>49</v>
      </c>
      <c r="C14212" s="144" t="s">
        <v>1027</v>
      </c>
      <c r="D14212" s="145">
        <v>80</v>
      </c>
      <c r="E14212" s="147">
        <v>44092</v>
      </c>
    </row>
    <row r="14213" spans="1:5" s="7" customFormat="1">
      <c r="A14213" s="7" t="s">
        <v>49</v>
      </c>
      <c r="C14213" s="144" t="s">
        <v>7923</v>
      </c>
      <c r="D14213" s="145">
        <v>0</v>
      </c>
      <c r="E14213" s="147">
        <v>44092</v>
      </c>
    </row>
    <row r="14214" spans="1:5" s="7" customFormat="1">
      <c r="A14214" s="7" t="s">
        <v>49</v>
      </c>
      <c r="C14214" s="144" t="s">
        <v>439</v>
      </c>
      <c r="D14214" s="145">
        <v>139</v>
      </c>
      <c r="E14214" s="147">
        <v>44092</v>
      </c>
    </row>
    <row r="14215" spans="1:5" s="7" customFormat="1">
      <c r="A14215" s="7" t="s">
        <v>49</v>
      </c>
      <c r="C14215" s="144" t="s">
        <v>5612</v>
      </c>
      <c r="D14215" s="145">
        <v>0</v>
      </c>
      <c r="E14215" s="147">
        <v>44092</v>
      </c>
    </row>
    <row r="14216" spans="1:5" s="7" customFormat="1">
      <c r="A14216" s="7" t="s">
        <v>49</v>
      </c>
      <c r="C14216" s="144" t="s">
        <v>7926</v>
      </c>
      <c r="D14216" s="145">
        <v>0</v>
      </c>
      <c r="E14216" s="147">
        <v>44092</v>
      </c>
    </row>
    <row r="14217" spans="1:5" s="7" customFormat="1">
      <c r="A14217" s="7" t="s">
        <v>49</v>
      </c>
      <c r="C14217" s="144" t="s">
        <v>556</v>
      </c>
      <c r="D14217" s="145">
        <v>2273</v>
      </c>
      <c r="E14217" s="147">
        <v>44092</v>
      </c>
    </row>
    <row r="14218" spans="1:5" s="7" customFormat="1">
      <c r="A14218" s="7" t="s">
        <v>49</v>
      </c>
      <c r="C14218" s="144" t="s">
        <v>1030</v>
      </c>
      <c r="D14218" s="145">
        <v>0</v>
      </c>
      <c r="E14218" s="147">
        <v>44092</v>
      </c>
    </row>
    <row r="14219" spans="1:5" s="7" customFormat="1">
      <c r="A14219" s="7" t="s">
        <v>49</v>
      </c>
      <c r="C14219" s="144" t="s">
        <v>1033</v>
      </c>
      <c r="D14219" s="145">
        <v>32</v>
      </c>
      <c r="E14219" s="147">
        <v>44092</v>
      </c>
    </row>
    <row r="14220" spans="1:5" s="7" customFormat="1">
      <c r="A14220" s="7" t="s">
        <v>49</v>
      </c>
      <c r="C14220" s="144" t="s">
        <v>1321</v>
      </c>
      <c r="D14220" s="145">
        <v>69</v>
      </c>
      <c r="E14220" s="147">
        <v>44092</v>
      </c>
    </row>
    <row r="14221" spans="1:5" s="7" customFormat="1">
      <c r="A14221" s="7" t="s">
        <v>49</v>
      </c>
      <c r="C14221" s="144" t="s">
        <v>1037</v>
      </c>
      <c r="D14221" s="145">
        <v>104</v>
      </c>
      <c r="E14221" s="147">
        <v>44092</v>
      </c>
    </row>
    <row r="14222" spans="1:5" s="7" customFormat="1">
      <c r="A14222" s="7" t="s">
        <v>49</v>
      </c>
      <c r="C14222" s="144" t="s">
        <v>5620</v>
      </c>
      <c r="D14222" s="145">
        <v>0</v>
      </c>
      <c r="E14222" s="147">
        <v>44092</v>
      </c>
    </row>
    <row r="14223" spans="1:5" s="7" customFormat="1">
      <c r="A14223" s="7" t="s">
        <v>49</v>
      </c>
      <c r="C14223" s="144" t="s">
        <v>1403</v>
      </c>
      <c r="D14223" s="145">
        <v>150</v>
      </c>
      <c r="E14223" s="147">
        <v>44092</v>
      </c>
    </row>
    <row r="14224" spans="1:5" s="7" customFormat="1">
      <c r="A14224" s="7" t="s">
        <v>49</v>
      </c>
      <c r="C14224" s="144" t="s">
        <v>1406</v>
      </c>
      <c r="D14224" s="145">
        <v>272</v>
      </c>
      <c r="E14224" s="147">
        <v>44092</v>
      </c>
    </row>
    <row r="14225" spans="1:5" s="7" customFormat="1">
      <c r="A14225" s="7" t="s">
        <v>49</v>
      </c>
      <c r="C14225" s="144" t="s">
        <v>1042</v>
      </c>
      <c r="D14225" s="145">
        <v>0</v>
      </c>
      <c r="E14225" s="147">
        <v>44092</v>
      </c>
    </row>
    <row r="14226" spans="1:5" s="7" customFormat="1">
      <c r="A14226" s="7" t="s">
        <v>49</v>
      </c>
      <c r="C14226" s="144" t="s">
        <v>8045</v>
      </c>
      <c r="D14226" s="145">
        <v>0</v>
      </c>
      <c r="E14226" s="147">
        <v>44092</v>
      </c>
    </row>
    <row r="14227" spans="1:5" s="7" customFormat="1">
      <c r="A14227" s="7" t="s">
        <v>49</v>
      </c>
      <c r="C14227" s="144" t="s">
        <v>1045</v>
      </c>
      <c r="D14227" s="145">
        <v>115</v>
      </c>
      <c r="E14227" s="147">
        <v>44092</v>
      </c>
    </row>
    <row r="14228" spans="1:5" s="7" customFormat="1">
      <c r="A14228" s="7" t="s">
        <v>49</v>
      </c>
      <c r="C14228" s="144" t="s">
        <v>3148</v>
      </c>
      <c r="D14228" s="145">
        <v>31</v>
      </c>
      <c r="E14228" s="147">
        <v>44092</v>
      </c>
    </row>
    <row r="14229" spans="1:5" s="7" customFormat="1">
      <c r="A14229" s="7" t="s">
        <v>49</v>
      </c>
      <c r="C14229" s="144" t="s">
        <v>3152</v>
      </c>
      <c r="D14229" s="145">
        <v>1</v>
      </c>
      <c r="E14229" s="147">
        <v>44092</v>
      </c>
    </row>
    <row r="14230" spans="1:5" s="7" customFormat="1">
      <c r="A14230" s="7" t="s">
        <v>49</v>
      </c>
      <c r="C14230" s="144" t="s">
        <v>445</v>
      </c>
      <c r="D14230" s="145">
        <v>352</v>
      </c>
      <c r="E14230" s="147">
        <v>44092</v>
      </c>
    </row>
    <row r="14231" spans="1:5" s="7" customFormat="1">
      <c r="A14231" s="7" t="s">
        <v>49</v>
      </c>
      <c r="C14231" s="144" t="s">
        <v>7935</v>
      </c>
      <c r="D14231" s="145">
        <v>0</v>
      </c>
      <c r="E14231" s="147">
        <v>44092</v>
      </c>
    </row>
    <row r="14232" spans="1:5" s="7" customFormat="1">
      <c r="A14232" s="7" t="s">
        <v>49</v>
      </c>
      <c r="C14232" s="144" t="s">
        <v>686</v>
      </c>
      <c r="D14232" s="145">
        <v>23</v>
      </c>
      <c r="E14232" s="147">
        <v>44092</v>
      </c>
    </row>
    <row r="14233" spans="1:5" s="7" customFormat="1">
      <c r="A14233" s="7" t="s">
        <v>49</v>
      </c>
      <c r="C14233" s="144" t="s">
        <v>8051</v>
      </c>
      <c r="D14233" s="145">
        <v>40</v>
      </c>
      <c r="E14233" s="147">
        <v>44092</v>
      </c>
    </row>
    <row r="14234" spans="1:5" s="7" customFormat="1">
      <c r="A14234" s="7" t="s">
        <v>49</v>
      </c>
      <c r="C14234" s="144" t="s">
        <v>2892</v>
      </c>
      <c r="D14234" s="145">
        <v>0</v>
      </c>
      <c r="E14234" s="147">
        <v>44092</v>
      </c>
    </row>
    <row r="14235" spans="1:5" s="7" customFormat="1">
      <c r="A14235" s="7" t="s">
        <v>49</v>
      </c>
      <c r="C14235" s="144" t="s">
        <v>2896</v>
      </c>
      <c r="D14235" s="145">
        <v>0</v>
      </c>
      <c r="E14235" s="147">
        <v>44092</v>
      </c>
    </row>
    <row r="14236" spans="1:5" s="7" customFormat="1">
      <c r="A14236" s="7" t="s">
        <v>49</v>
      </c>
      <c r="C14236" s="144" t="s">
        <v>2900</v>
      </c>
      <c r="D14236" s="145">
        <v>0</v>
      </c>
      <c r="E14236" s="147">
        <v>44092</v>
      </c>
    </row>
    <row r="14237" spans="1:5" s="7" customFormat="1">
      <c r="A14237" s="7" t="s">
        <v>49</v>
      </c>
      <c r="C14237" s="144" t="s">
        <v>2903</v>
      </c>
      <c r="D14237" s="145">
        <v>0</v>
      </c>
      <c r="E14237" s="147">
        <v>44092</v>
      </c>
    </row>
    <row r="14238" spans="1:5" s="7" customFormat="1">
      <c r="A14238" s="7" t="s">
        <v>49</v>
      </c>
      <c r="C14238" s="144" t="s">
        <v>2906</v>
      </c>
      <c r="D14238" s="145">
        <v>0</v>
      </c>
      <c r="E14238" s="147">
        <v>44092</v>
      </c>
    </row>
    <row r="14239" spans="1:5" s="7" customFormat="1">
      <c r="A14239" s="7" t="s">
        <v>49</v>
      </c>
      <c r="C14239" s="144" t="s">
        <v>2909</v>
      </c>
      <c r="D14239" s="145">
        <v>0</v>
      </c>
      <c r="E14239" s="147">
        <v>44092</v>
      </c>
    </row>
    <row r="14240" spans="1:5" s="7" customFormat="1">
      <c r="A14240" s="7" t="s">
        <v>49</v>
      </c>
      <c r="C14240" s="144" t="s">
        <v>2912</v>
      </c>
      <c r="D14240" s="145">
        <v>0</v>
      </c>
      <c r="E14240" s="147">
        <v>44092</v>
      </c>
    </row>
    <row r="14241" spans="1:5" s="7" customFormat="1">
      <c r="A14241" s="7" t="s">
        <v>49</v>
      </c>
      <c r="C14241" s="144" t="s">
        <v>2915</v>
      </c>
      <c r="D14241" s="145">
        <v>26</v>
      </c>
      <c r="E14241" s="147">
        <v>44092</v>
      </c>
    </row>
    <row r="14242" spans="1:5" s="7" customFormat="1">
      <c r="A14242" s="7" t="s">
        <v>49</v>
      </c>
      <c r="C14242" s="144" t="s">
        <v>2918</v>
      </c>
      <c r="D14242" s="145">
        <v>0</v>
      </c>
      <c r="E14242" s="147">
        <v>44092</v>
      </c>
    </row>
    <row r="14243" spans="1:5" s="7" customFormat="1">
      <c r="A14243" s="7" t="s">
        <v>49</v>
      </c>
      <c r="C14243" s="144" t="s">
        <v>7718</v>
      </c>
      <c r="D14243" s="145">
        <v>0</v>
      </c>
      <c r="E14243" s="147">
        <v>44092</v>
      </c>
    </row>
    <row r="14244" spans="1:5" s="7" customFormat="1">
      <c r="A14244" s="7" t="s">
        <v>49</v>
      </c>
      <c r="C14244" s="144" t="s">
        <v>7721</v>
      </c>
      <c r="D14244" s="145">
        <v>0</v>
      </c>
      <c r="E14244" s="147">
        <v>44092</v>
      </c>
    </row>
    <row r="14245" spans="1:5" s="7" customFormat="1">
      <c r="A14245" s="7" t="s">
        <v>49</v>
      </c>
      <c r="C14245" s="144" t="s">
        <v>7723</v>
      </c>
      <c r="D14245" s="145">
        <v>0</v>
      </c>
      <c r="E14245" s="147">
        <v>44092</v>
      </c>
    </row>
    <row r="14246" spans="1:5" s="7" customFormat="1">
      <c r="A14246" s="7" t="s">
        <v>49</v>
      </c>
      <c r="C14246" s="144" t="s">
        <v>7725</v>
      </c>
      <c r="D14246" s="145">
        <v>0</v>
      </c>
      <c r="E14246" s="147">
        <v>44092</v>
      </c>
    </row>
    <row r="14247" spans="1:5" s="7" customFormat="1">
      <c r="A14247" s="7" t="s">
        <v>49</v>
      </c>
      <c r="C14247" s="144" t="s">
        <v>2922</v>
      </c>
      <c r="D14247" s="145">
        <v>4</v>
      </c>
      <c r="E14247" s="147">
        <v>44092</v>
      </c>
    </row>
    <row r="14248" spans="1:5" s="7" customFormat="1">
      <c r="A14248" s="7" t="s">
        <v>49</v>
      </c>
      <c r="C14248" s="144" t="s">
        <v>7729</v>
      </c>
      <c r="D14248" s="145">
        <v>0</v>
      </c>
      <c r="E14248" s="147">
        <v>44092</v>
      </c>
    </row>
    <row r="14249" spans="1:5" s="7" customFormat="1">
      <c r="A14249" s="7" t="s">
        <v>49</v>
      </c>
      <c r="C14249" s="144" t="s">
        <v>2925</v>
      </c>
      <c r="D14249" s="145">
        <v>27</v>
      </c>
      <c r="E14249" s="147">
        <v>44092</v>
      </c>
    </row>
    <row r="14250" spans="1:5" s="7" customFormat="1">
      <c r="A14250" s="7" t="s">
        <v>49</v>
      </c>
      <c r="C14250" s="144" t="s">
        <v>2928</v>
      </c>
      <c r="D14250" s="145">
        <v>0</v>
      </c>
      <c r="E14250" s="147">
        <v>44092</v>
      </c>
    </row>
    <row r="14251" spans="1:5" s="7" customFormat="1">
      <c r="A14251" s="7" t="s">
        <v>49</v>
      </c>
      <c r="C14251" s="144" t="s">
        <v>2931</v>
      </c>
      <c r="D14251" s="145">
        <v>1</v>
      </c>
      <c r="E14251" s="147">
        <v>44092</v>
      </c>
    </row>
    <row r="14252" spans="1:5" s="7" customFormat="1">
      <c r="A14252" s="7" t="s">
        <v>49</v>
      </c>
      <c r="C14252" s="144" t="s">
        <v>7955</v>
      </c>
      <c r="D14252" s="145">
        <v>120</v>
      </c>
      <c r="E14252" s="147">
        <v>44092</v>
      </c>
    </row>
    <row r="14253" spans="1:5" s="7" customFormat="1">
      <c r="A14253" s="7" t="s">
        <v>49</v>
      </c>
      <c r="C14253" s="144" t="s">
        <v>448</v>
      </c>
      <c r="D14253" s="145">
        <v>291</v>
      </c>
      <c r="E14253" s="147">
        <v>44092</v>
      </c>
    </row>
    <row r="14254" spans="1:5" s="7" customFormat="1">
      <c r="A14254" s="7" t="s">
        <v>49</v>
      </c>
      <c r="C14254" s="144" t="s">
        <v>8845</v>
      </c>
      <c r="D14254" s="145">
        <v>120</v>
      </c>
      <c r="E14254" s="147">
        <v>44092</v>
      </c>
    </row>
    <row r="14255" spans="1:5" s="7" customFormat="1">
      <c r="A14255" s="7" t="s">
        <v>49</v>
      </c>
      <c r="C14255" s="144" t="s">
        <v>8848</v>
      </c>
      <c r="D14255" s="145">
        <v>120</v>
      </c>
      <c r="E14255" s="147">
        <v>44092</v>
      </c>
    </row>
    <row r="14256" spans="1:5" s="7" customFormat="1">
      <c r="A14256" s="7" t="s">
        <v>49</v>
      </c>
      <c r="C14256" s="144" t="s">
        <v>8740</v>
      </c>
      <c r="D14256" s="145">
        <v>120</v>
      </c>
      <c r="E14256" s="147">
        <v>44092</v>
      </c>
    </row>
    <row r="14257" spans="1:5" s="7" customFormat="1">
      <c r="A14257" s="7" t="s">
        <v>49</v>
      </c>
      <c r="C14257" s="144" t="s">
        <v>3689</v>
      </c>
      <c r="D14257" s="145">
        <v>360</v>
      </c>
      <c r="E14257" s="147">
        <v>44092</v>
      </c>
    </row>
    <row r="14258" spans="1:5" s="7" customFormat="1">
      <c r="A14258" s="7" t="s">
        <v>49</v>
      </c>
      <c r="C14258" s="144" t="s">
        <v>8744</v>
      </c>
      <c r="D14258" s="145">
        <v>210</v>
      </c>
      <c r="E14258" s="147">
        <v>44092</v>
      </c>
    </row>
    <row r="14259" spans="1:5" s="7" customFormat="1">
      <c r="A14259" s="7" t="s">
        <v>49</v>
      </c>
      <c r="C14259" s="144" t="s">
        <v>8746</v>
      </c>
      <c r="D14259" s="145">
        <v>120</v>
      </c>
      <c r="E14259" s="147">
        <v>44092</v>
      </c>
    </row>
    <row r="14260" spans="1:5" s="7" customFormat="1">
      <c r="A14260" s="7" t="s">
        <v>49</v>
      </c>
      <c r="C14260" s="144" t="s">
        <v>8748</v>
      </c>
      <c r="D14260" s="145">
        <v>177</v>
      </c>
      <c r="E14260" s="147">
        <v>44092</v>
      </c>
    </row>
    <row r="14261" spans="1:5" s="7" customFormat="1">
      <c r="A14261" s="7" t="s">
        <v>49</v>
      </c>
      <c r="C14261" s="144" t="s">
        <v>3690</v>
      </c>
      <c r="D14261" s="145">
        <v>360</v>
      </c>
      <c r="E14261" s="147">
        <v>44092</v>
      </c>
    </row>
    <row r="14262" spans="1:5" s="7" customFormat="1">
      <c r="A14262" s="7" t="s">
        <v>49</v>
      </c>
      <c r="C14262" s="144" t="s">
        <v>8852</v>
      </c>
      <c r="D14262" s="145">
        <v>120</v>
      </c>
      <c r="E14262" s="147">
        <v>44092</v>
      </c>
    </row>
    <row r="14263" spans="1:5" s="7" customFormat="1">
      <c r="A14263" s="7" t="s">
        <v>49</v>
      </c>
      <c r="C14263" s="144" t="s">
        <v>8854</v>
      </c>
      <c r="D14263" s="145">
        <v>120</v>
      </c>
      <c r="E14263" s="147">
        <v>44092</v>
      </c>
    </row>
    <row r="14264" spans="1:5" s="7" customFormat="1">
      <c r="A14264" s="7" t="s">
        <v>49</v>
      </c>
      <c r="C14264" s="144" t="s">
        <v>8752</v>
      </c>
      <c r="D14264" s="145">
        <v>120</v>
      </c>
      <c r="E14264" s="147">
        <v>44092</v>
      </c>
    </row>
    <row r="14265" spans="1:5" s="7" customFormat="1">
      <c r="A14265" s="7" t="s">
        <v>49</v>
      </c>
      <c r="C14265" s="144" t="s">
        <v>8754</v>
      </c>
      <c r="D14265" s="145">
        <v>120</v>
      </c>
      <c r="E14265" s="147">
        <v>44092</v>
      </c>
    </row>
    <row r="14266" spans="1:5" s="7" customFormat="1">
      <c r="A14266" s="7" t="s">
        <v>49</v>
      </c>
      <c r="C14266" s="144" t="s">
        <v>8756</v>
      </c>
      <c r="D14266" s="145">
        <v>120</v>
      </c>
      <c r="E14266" s="147">
        <v>44092</v>
      </c>
    </row>
    <row r="14267" spans="1:5" s="7" customFormat="1">
      <c r="A14267" s="7" t="s">
        <v>49</v>
      </c>
      <c r="C14267" s="144" t="s">
        <v>8758</v>
      </c>
      <c r="D14267" s="145">
        <v>120</v>
      </c>
      <c r="E14267" s="147">
        <v>44092</v>
      </c>
    </row>
    <row r="14268" spans="1:5" s="7" customFormat="1">
      <c r="A14268" s="7" t="s">
        <v>49</v>
      </c>
      <c r="C14268" s="144" t="s">
        <v>8856</v>
      </c>
      <c r="D14268" s="145">
        <v>192</v>
      </c>
      <c r="E14268" s="147">
        <v>44092</v>
      </c>
    </row>
    <row r="14269" spans="1:5" s="7" customFormat="1">
      <c r="A14269" s="7" t="s">
        <v>49</v>
      </c>
      <c r="C14269" s="144" t="s">
        <v>8760</v>
      </c>
      <c r="D14269" s="145">
        <v>144</v>
      </c>
      <c r="E14269" s="147">
        <v>44092</v>
      </c>
    </row>
    <row r="14270" spans="1:5" s="7" customFormat="1">
      <c r="A14270" s="7" t="s">
        <v>49</v>
      </c>
      <c r="C14270" s="144" t="s">
        <v>8762</v>
      </c>
      <c r="D14270" s="145">
        <v>120</v>
      </c>
      <c r="E14270" s="147">
        <v>44092</v>
      </c>
    </row>
    <row r="14271" spans="1:5" s="7" customFormat="1">
      <c r="A14271" s="7" t="s">
        <v>49</v>
      </c>
      <c r="C14271" s="144" t="s">
        <v>8859</v>
      </c>
      <c r="D14271" s="145">
        <v>120</v>
      </c>
      <c r="E14271" s="147">
        <v>44092</v>
      </c>
    </row>
    <row r="14272" spans="1:5" s="7" customFormat="1">
      <c r="A14272" s="7" t="s">
        <v>49</v>
      </c>
      <c r="C14272" s="144" t="s">
        <v>8861</v>
      </c>
      <c r="D14272" s="145">
        <v>120</v>
      </c>
      <c r="E14272" s="147">
        <v>44092</v>
      </c>
    </row>
    <row r="14273" spans="1:5" s="7" customFormat="1">
      <c r="A14273" s="7" t="s">
        <v>49</v>
      </c>
      <c r="C14273" s="144" t="s">
        <v>8863</v>
      </c>
      <c r="D14273" s="145">
        <v>120</v>
      </c>
      <c r="E14273" s="147">
        <v>44092</v>
      </c>
    </row>
    <row r="14274" spans="1:5" s="7" customFormat="1">
      <c r="A14274" s="7" t="s">
        <v>49</v>
      </c>
      <c r="C14274" s="144" t="s">
        <v>8764</v>
      </c>
      <c r="D14274" s="145">
        <v>156</v>
      </c>
      <c r="E14274" s="147">
        <v>44092</v>
      </c>
    </row>
    <row r="14275" spans="1:5" s="7" customFormat="1">
      <c r="A14275" s="7" t="s">
        <v>49</v>
      </c>
      <c r="C14275" s="144" t="s">
        <v>7957</v>
      </c>
      <c r="D14275" s="145">
        <v>12</v>
      </c>
      <c r="E14275" s="147">
        <v>44092</v>
      </c>
    </row>
    <row r="14276" spans="1:5" s="7" customFormat="1">
      <c r="A14276" s="7" t="s">
        <v>49</v>
      </c>
      <c r="C14276" s="144" t="s">
        <v>7959</v>
      </c>
      <c r="D14276" s="145">
        <v>10</v>
      </c>
      <c r="E14276" s="147">
        <v>44092</v>
      </c>
    </row>
    <row r="14277" spans="1:5" s="7" customFormat="1">
      <c r="A14277" s="7" t="s">
        <v>49</v>
      </c>
      <c r="C14277" s="144" t="s">
        <v>7938</v>
      </c>
      <c r="D14277" s="145">
        <v>12</v>
      </c>
      <c r="E14277" s="147">
        <v>44092</v>
      </c>
    </row>
    <row r="14278" spans="1:5" s="7" customFormat="1">
      <c r="A14278" s="7" t="s">
        <v>49</v>
      </c>
      <c r="C14278" s="144" t="s">
        <v>7961</v>
      </c>
      <c r="D14278" s="145">
        <v>539</v>
      </c>
      <c r="E14278" s="147">
        <v>44092</v>
      </c>
    </row>
    <row r="14279" spans="1:5" s="7" customFormat="1">
      <c r="A14279" s="7" t="s">
        <v>49</v>
      </c>
      <c r="C14279" s="144" t="s">
        <v>7964</v>
      </c>
      <c r="D14279" s="145">
        <v>60</v>
      </c>
      <c r="E14279" s="147">
        <v>44092</v>
      </c>
    </row>
    <row r="14280" spans="1:5" s="7" customFormat="1">
      <c r="A14280" s="7" t="s">
        <v>49</v>
      </c>
      <c r="C14280" s="144" t="s">
        <v>7967</v>
      </c>
      <c r="D14280" s="145">
        <v>120</v>
      </c>
      <c r="E14280" s="147">
        <v>44092</v>
      </c>
    </row>
    <row r="14281" spans="1:5" s="7" customFormat="1">
      <c r="A14281" s="7" t="s">
        <v>49</v>
      </c>
      <c r="C14281" s="144" t="s">
        <v>7969</v>
      </c>
      <c r="D14281" s="145">
        <v>60</v>
      </c>
      <c r="E14281" s="147">
        <v>44092</v>
      </c>
    </row>
    <row r="14282" spans="1:5" s="7" customFormat="1">
      <c r="A14282" s="7" t="s">
        <v>49</v>
      </c>
      <c r="C14282" s="144" t="s">
        <v>7971</v>
      </c>
      <c r="D14282" s="145">
        <v>218</v>
      </c>
      <c r="E14282" s="147">
        <v>44092</v>
      </c>
    </row>
    <row r="14283" spans="1:5" s="7" customFormat="1">
      <c r="A14283" s="7" t="s">
        <v>49</v>
      </c>
      <c r="C14283" s="144" t="s">
        <v>7974</v>
      </c>
      <c r="D14283" s="145">
        <v>97</v>
      </c>
      <c r="E14283" s="147">
        <v>44092</v>
      </c>
    </row>
    <row r="14284" spans="1:5" s="7" customFormat="1">
      <c r="A14284" s="7" t="s">
        <v>49</v>
      </c>
      <c r="C14284" s="144" t="s">
        <v>7977</v>
      </c>
      <c r="D14284" s="145">
        <v>0</v>
      </c>
      <c r="E14284" s="147">
        <v>44092</v>
      </c>
    </row>
    <row r="14285" spans="1:5" s="7" customFormat="1">
      <c r="A14285" s="7" t="s">
        <v>49</v>
      </c>
      <c r="C14285" s="144" t="s">
        <v>8053</v>
      </c>
      <c r="D14285" s="145">
        <v>0</v>
      </c>
      <c r="E14285" s="147">
        <v>44092</v>
      </c>
    </row>
    <row r="14286" spans="1:5" s="7" customFormat="1">
      <c r="A14286" s="7" t="s">
        <v>49</v>
      </c>
      <c r="C14286" s="144" t="s">
        <v>3157</v>
      </c>
      <c r="D14286" s="145">
        <v>0</v>
      </c>
      <c r="E14286" s="147">
        <v>44092</v>
      </c>
    </row>
    <row r="14287" spans="1:5" s="7" customFormat="1">
      <c r="A14287" s="7" t="s">
        <v>49</v>
      </c>
      <c r="C14287" s="144" t="s">
        <v>2957</v>
      </c>
      <c r="D14287" s="145">
        <v>46</v>
      </c>
      <c r="E14287" s="147">
        <v>44092</v>
      </c>
    </row>
    <row r="14288" spans="1:5" s="7" customFormat="1">
      <c r="A14288" s="7" t="s">
        <v>49</v>
      </c>
      <c r="C14288" s="144" t="s">
        <v>8055</v>
      </c>
      <c r="D14288" s="145">
        <v>0</v>
      </c>
      <c r="E14288" s="147">
        <v>44092</v>
      </c>
    </row>
    <row r="14289" spans="1:5" s="7" customFormat="1">
      <c r="A14289" s="7" t="s">
        <v>49</v>
      </c>
      <c r="C14289" s="144" t="s">
        <v>3161</v>
      </c>
      <c r="D14289" s="145">
        <v>12</v>
      </c>
      <c r="E14289" s="147">
        <v>44092</v>
      </c>
    </row>
    <row r="14290" spans="1:5" s="7" customFormat="1">
      <c r="A14290" s="7" t="s">
        <v>49</v>
      </c>
      <c r="C14290" s="144" t="s">
        <v>3679</v>
      </c>
      <c r="D14290" s="145">
        <v>107</v>
      </c>
      <c r="E14290" s="147">
        <v>44092</v>
      </c>
    </row>
    <row r="14291" spans="1:5" s="7" customFormat="1">
      <c r="A14291" s="7" t="s">
        <v>49</v>
      </c>
      <c r="C14291" s="144" t="s">
        <v>3678</v>
      </c>
      <c r="D14291" s="145">
        <v>210</v>
      </c>
      <c r="E14291" s="147">
        <v>44092</v>
      </c>
    </row>
    <row r="14292" spans="1:5" s="7" customFormat="1">
      <c r="A14292" s="7" t="s">
        <v>49</v>
      </c>
      <c r="C14292" s="144" t="s">
        <v>7825</v>
      </c>
      <c r="D14292" s="145">
        <v>30</v>
      </c>
      <c r="E14292" s="147">
        <v>44092</v>
      </c>
    </row>
    <row r="14293" spans="1:5" s="7" customFormat="1">
      <c r="A14293" s="7" t="s">
        <v>49</v>
      </c>
      <c r="C14293" s="144" t="s">
        <v>3695</v>
      </c>
      <c r="D14293" s="145">
        <v>1150</v>
      </c>
      <c r="E14293" s="147">
        <v>44092</v>
      </c>
    </row>
    <row r="14294" spans="1:5" s="7" customFormat="1">
      <c r="A14294" s="7" t="s">
        <v>49</v>
      </c>
      <c r="C14294" s="144" t="s">
        <v>3696</v>
      </c>
      <c r="D14294" s="145">
        <v>2831</v>
      </c>
      <c r="E14294" s="147">
        <v>44092</v>
      </c>
    </row>
    <row r="14295" spans="1:5" s="7" customFormat="1">
      <c r="A14295" s="7" t="s">
        <v>49</v>
      </c>
      <c r="C14295" s="144" t="s">
        <v>8766</v>
      </c>
      <c r="D14295" s="145">
        <v>120</v>
      </c>
      <c r="E14295" s="147">
        <v>44092</v>
      </c>
    </row>
    <row r="14296" spans="1:5" s="7" customFormat="1">
      <c r="A14296" s="7" t="s">
        <v>49</v>
      </c>
      <c r="C14296" s="144" t="s">
        <v>8769</v>
      </c>
      <c r="D14296" s="145">
        <v>301</v>
      </c>
      <c r="E14296" s="147">
        <v>44092</v>
      </c>
    </row>
    <row r="14297" spans="1:5" s="7" customFormat="1">
      <c r="A14297" s="7" t="s">
        <v>49</v>
      </c>
      <c r="C14297" s="144" t="s">
        <v>8772</v>
      </c>
      <c r="D14297" s="145">
        <v>120</v>
      </c>
      <c r="E14297" s="147">
        <v>44092</v>
      </c>
    </row>
    <row r="14298" spans="1:5" s="7" customFormat="1">
      <c r="A14298" s="7" t="s">
        <v>49</v>
      </c>
      <c r="C14298" s="144" t="s">
        <v>3691</v>
      </c>
      <c r="D14298" s="145">
        <v>324</v>
      </c>
      <c r="E14298" s="147">
        <v>44092</v>
      </c>
    </row>
    <row r="14299" spans="1:5" s="7" customFormat="1">
      <c r="A14299" s="7" t="s">
        <v>49</v>
      </c>
      <c r="C14299" s="144" t="s">
        <v>8778</v>
      </c>
      <c r="D14299" s="145">
        <v>120</v>
      </c>
      <c r="E14299" s="147">
        <v>44092</v>
      </c>
    </row>
    <row r="14300" spans="1:5" s="7" customFormat="1">
      <c r="A14300" s="7" t="s">
        <v>49</v>
      </c>
      <c r="C14300" s="144" t="s">
        <v>8780</v>
      </c>
      <c r="D14300" s="145">
        <v>120</v>
      </c>
      <c r="E14300" s="147">
        <v>44092</v>
      </c>
    </row>
    <row r="14301" spans="1:5" s="7" customFormat="1">
      <c r="A14301" s="7" t="s">
        <v>49</v>
      </c>
      <c r="C14301" s="144" t="s">
        <v>8782</v>
      </c>
      <c r="D14301" s="145">
        <v>120</v>
      </c>
      <c r="E14301" s="147">
        <v>44092</v>
      </c>
    </row>
    <row r="14302" spans="1:5" s="7" customFormat="1">
      <c r="A14302" s="7" t="s">
        <v>49</v>
      </c>
      <c r="C14302" s="144" t="s">
        <v>8784</v>
      </c>
      <c r="D14302" s="145">
        <v>120</v>
      </c>
      <c r="E14302" s="147">
        <v>44092</v>
      </c>
    </row>
    <row r="14303" spans="1:5" s="7" customFormat="1">
      <c r="A14303" s="7" t="s">
        <v>49</v>
      </c>
      <c r="C14303" s="144" t="s">
        <v>8786</v>
      </c>
      <c r="D14303" s="145">
        <v>144</v>
      </c>
      <c r="E14303" s="147">
        <v>44092</v>
      </c>
    </row>
    <row r="14304" spans="1:5" s="7" customFormat="1">
      <c r="A14304" s="7" t="s">
        <v>49</v>
      </c>
      <c r="C14304" s="144" t="s">
        <v>8788</v>
      </c>
      <c r="D14304" s="145">
        <v>120</v>
      </c>
      <c r="E14304" s="147">
        <v>44092</v>
      </c>
    </row>
    <row r="14305" spans="1:5" s="7" customFormat="1">
      <c r="A14305" s="7" t="s">
        <v>49</v>
      </c>
      <c r="C14305" s="144" t="s">
        <v>3693</v>
      </c>
      <c r="D14305" s="145">
        <v>346</v>
      </c>
      <c r="E14305" s="147">
        <v>44092</v>
      </c>
    </row>
    <row r="14306" spans="1:5" s="7" customFormat="1">
      <c r="A14306" s="7" t="s">
        <v>49</v>
      </c>
      <c r="C14306" s="144" t="s">
        <v>8792</v>
      </c>
      <c r="D14306" s="145">
        <v>120</v>
      </c>
      <c r="E14306" s="147">
        <v>44092</v>
      </c>
    </row>
    <row r="14307" spans="1:5" s="7" customFormat="1">
      <c r="A14307" s="7" t="s">
        <v>49</v>
      </c>
      <c r="C14307" s="144" t="s">
        <v>3692</v>
      </c>
      <c r="D14307" s="145">
        <v>237</v>
      </c>
      <c r="E14307" s="147">
        <v>44092</v>
      </c>
    </row>
    <row r="14308" spans="1:5" s="7" customFormat="1">
      <c r="A14308" s="7" t="s">
        <v>49</v>
      </c>
      <c r="C14308" s="144" t="s">
        <v>8796</v>
      </c>
      <c r="D14308" s="145">
        <v>120</v>
      </c>
      <c r="E14308" s="147">
        <v>44092</v>
      </c>
    </row>
    <row r="14309" spans="1:5" s="7" customFormat="1">
      <c r="A14309" s="7" t="s">
        <v>49</v>
      </c>
      <c r="C14309" s="144" t="s">
        <v>8798</v>
      </c>
      <c r="D14309" s="145">
        <v>192</v>
      </c>
      <c r="E14309" s="147">
        <v>44092</v>
      </c>
    </row>
    <row r="14310" spans="1:5" s="7" customFormat="1">
      <c r="A14310" s="7" t="s">
        <v>49</v>
      </c>
      <c r="C14310" s="144" t="s">
        <v>3697</v>
      </c>
      <c r="D14310" s="145">
        <v>644</v>
      </c>
      <c r="E14310" s="147">
        <v>44092</v>
      </c>
    </row>
    <row r="14311" spans="1:5" s="7" customFormat="1">
      <c r="A14311" s="7" t="s">
        <v>49</v>
      </c>
      <c r="C14311" s="144" t="s">
        <v>8800</v>
      </c>
      <c r="D14311" s="145">
        <v>60</v>
      </c>
      <c r="E14311" s="147">
        <v>44092</v>
      </c>
    </row>
    <row r="14312" spans="1:5" s="7" customFormat="1">
      <c r="A14312" s="7" t="s">
        <v>49</v>
      </c>
      <c r="C14312" s="144" t="s">
        <v>3866</v>
      </c>
      <c r="D14312" s="145">
        <v>0</v>
      </c>
      <c r="E14312" s="147">
        <v>44092</v>
      </c>
    </row>
    <row r="14313" spans="1:5" s="7" customFormat="1">
      <c r="A14313" s="7" t="s">
        <v>49</v>
      </c>
      <c r="C14313" s="144" t="s">
        <v>8059</v>
      </c>
      <c r="D14313" s="145">
        <v>0</v>
      </c>
      <c r="E14313" s="147">
        <v>44092</v>
      </c>
    </row>
    <row r="14314" spans="1:5" s="7" customFormat="1">
      <c r="A14314" s="7" t="s">
        <v>49</v>
      </c>
      <c r="C14314" s="144" t="s">
        <v>8061</v>
      </c>
      <c r="D14314" s="145">
        <v>0</v>
      </c>
      <c r="E14314" s="147">
        <v>44092</v>
      </c>
    </row>
    <row r="14315" spans="1:5" s="7" customFormat="1">
      <c r="A14315" s="7" t="s">
        <v>49</v>
      </c>
      <c r="C14315" s="144" t="s">
        <v>8063</v>
      </c>
      <c r="D14315" s="145">
        <v>0</v>
      </c>
      <c r="E14315" s="147">
        <v>44092</v>
      </c>
    </row>
    <row r="14316" spans="1:5" s="7" customFormat="1">
      <c r="A14316" s="7" t="s">
        <v>49</v>
      </c>
      <c r="C14316" s="144" t="s">
        <v>3767</v>
      </c>
      <c r="D14316" s="145">
        <v>20</v>
      </c>
      <c r="E14316" s="147">
        <v>44092</v>
      </c>
    </row>
    <row r="14317" spans="1:5" s="7" customFormat="1">
      <c r="A14317" s="7" t="s">
        <v>49</v>
      </c>
      <c r="C14317" s="144" t="s">
        <v>8066</v>
      </c>
      <c r="D14317" s="145">
        <v>0</v>
      </c>
      <c r="E14317" s="147">
        <v>44092</v>
      </c>
    </row>
    <row r="14318" spans="1:5" s="7" customFormat="1">
      <c r="A14318" s="7" t="s">
        <v>49</v>
      </c>
      <c r="C14318" s="144" t="s">
        <v>8068</v>
      </c>
      <c r="D14318" s="145">
        <v>0</v>
      </c>
      <c r="E14318" s="147">
        <v>44092</v>
      </c>
    </row>
    <row r="14319" spans="1:5" s="7" customFormat="1">
      <c r="A14319" s="7" t="s">
        <v>49</v>
      </c>
      <c r="C14319" s="144" t="s">
        <v>8070</v>
      </c>
      <c r="D14319" s="145">
        <v>0</v>
      </c>
      <c r="E14319" s="147">
        <v>44092</v>
      </c>
    </row>
    <row r="14320" spans="1:5" s="7" customFormat="1">
      <c r="A14320" s="7" t="s">
        <v>49</v>
      </c>
      <c r="C14320" s="144" t="s">
        <v>8072</v>
      </c>
      <c r="D14320" s="145">
        <v>0</v>
      </c>
      <c r="E14320" s="147">
        <v>44092</v>
      </c>
    </row>
    <row r="14321" spans="1:5" s="7" customFormat="1">
      <c r="A14321" s="7" t="s">
        <v>49</v>
      </c>
      <c r="C14321" s="144" t="s">
        <v>8074</v>
      </c>
      <c r="D14321" s="145">
        <v>0</v>
      </c>
      <c r="E14321" s="147">
        <v>44092</v>
      </c>
    </row>
    <row r="14322" spans="1:5" s="7" customFormat="1">
      <c r="A14322" s="7" t="s">
        <v>49</v>
      </c>
      <c r="C14322" s="144" t="s">
        <v>1584</v>
      </c>
      <c r="D14322" s="145">
        <v>0</v>
      </c>
      <c r="E14322" s="147">
        <v>44092</v>
      </c>
    </row>
    <row r="14323" spans="1:5" s="7" customFormat="1">
      <c r="A14323" s="7" t="s">
        <v>49</v>
      </c>
      <c r="C14323" s="144" t="s">
        <v>1589</v>
      </c>
      <c r="D14323" s="145">
        <v>0</v>
      </c>
      <c r="E14323" s="147">
        <v>44092</v>
      </c>
    </row>
    <row r="14324" spans="1:5" s="7" customFormat="1">
      <c r="A14324" s="7" t="s">
        <v>49</v>
      </c>
      <c r="C14324" s="144" t="s">
        <v>8076</v>
      </c>
      <c r="D14324" s="145">
        <v>0</v>
      </c>
      <c r="E14324" s="147">
        <v>44092</v>
      </c>
    </row>
    <row r="14325" spans="1:5" s="7" customFormat="1">
      <c r="A14325" s="7" t="s">
        <v>49</v>
      </c>
      <c r="C14325" s="144" t="s">
        <v>2934</v>
      </c>
      <c r="D14325" s="145">
        <v>0</v>
      </c>
      <c r="E14325" s="147">
        <v>44092</v>
      </c>
    </row>
    <row r="14326" spans="1:5" s="7" customFormat="1">
      <c r="A14326" s="7" t="s">
        <v>49</v>
      </c>
      <c r="C14326" s="144" t="s">
        <v>2938</v>
      </c>
      <c r="D14326" s="145">
        <v>1</v>
      </c>
      <c r="E14326" s="147">
        <v>44092</v>
      </c>
    </row>
    <row r="14327" spans="1:5" s="7" customFormat="1">
      <c r="A14327" s="7" t="s">
        <v>49</v>
      </c>
      <c r="C14327" s="144" t="s">
        <v>3684</v>
      </c>
      <c r="D14327" s="145">
        <v>60</v>
      </c>
      <c r="E14327" s="147">
        <v>44092</v>
      </c>
    </row>
    <row r="14328" spans="1:5" s="7" customFormat="1">
      <c r="A14328" s="7" t="s">
        <v>49</v>
      </c>
      <c r="C14328" s="144" t="s">
        <v>3685</v>
      </c>
      <c r="D14328" s="145">
        <v>60</v>
      </c>
      <c r="E14328" s="147">
        <v>44092</v>
      </c>
    </row>
    <row r="14329" spans="1:5" s="7" customFormat="1">
      <c r="A14329" s="7" t="s">
        <v>49</v>
      </c>
      <c r="C14329" s="144" t="s">
        <v>2941</v>
      </c>
      <c r="D14329" s="145">
        <v>0</v>
      </c>
      <c r="E14329" s="147">
        <v>44092</v>
      </c>
    </row>
    <row r="14330" spans="1:5" s="7" customFormat="1">
      <c r="A14330" s="7" t="s">
        <v>49</v>
      </c>
      <c r="C14330" s="144" t="s">
        <v>2944</v>
      </c>
      <c r="D14330" s="145">
        <v>0</v>
      </c>
      <c r="E14330" s="147">
        <v>44092</v>
      </c>
    </row>
    <row r="14331" spans="1:5" s="7" customFormat="1">
      <c r="A14331" s="7" t="s">
        <v>49</v>
      </c>
      <c r="C14331" s="144" t="s">
        <v>2947</v>
      </c>
      <c r="D14331" s="145">
        <v>22</v>
      </c>
      <c r="E14331" s="147">
        <v>44092</v>
      </c>
    </row>
    <row r="14332" spans="1:5" s="7" customFormat="1">
      <c r="A14332" s="7" t="s">
        <v>49</v>
      </c>
      <c r="C14332" s="144" t="s">
        <v>2951</v>
      </c>
      <c r="D14332" s="145">
        <v>15</v>
      </c>
      <c r="E14332" s="147">
        <v>44092</v>
      </c>
    </row>
    <row r="14333" spans="1:5" s="7" customFormat="1">
      <c r="A14333" s="7" t="s">
        <v>49</v>
      </c>
      <c r="C14333" s="144" t="s">
        <v>8722</v>
      </c>
      <c r="D14333" s="145">
        <v>101</v>
      </c>
      <c r="E14333" s="147">
        <v>44092</v>
      </c>
    </row>
    <row r="14334" spans="1:5" s="7" customFormat="1">
      <c r="A14334" s="7" t="s">
        <v>49</v>
      </c>
      <c r="C14334" s="144" t="s">
        <v>8704</v>
      </c>
      <c r="D14334" s="145">
        <v>18</v>
      </c>
      <c r="E14334" s="147">
        <v>44092</v>
      </c>
    </row>
    <row r="14335" spans="1:5" s="7" customFormat="1">
      <c r="A14335" s="7" t="s">
        <v>49</v>
      </c>
      <c r="C14335" s="144" t="s">
        <v>4800</v>
      </c>
      <c r="D14335" s="145">
        <v>1</v>
      </c>
      <c r="E14335" s="147">
        <v>44092</v>
      </c>
    </row>
    <row r="14336" spans="1:5" s="7" customFormat="1">
      <c r="A14336" s="7" t="s">
        <v>49</v>
      </c>
      <c r="C14336" s="144" t="s">
        <v>160</v>
      </c>
      <c r="D14336" s="145">
        <v>40</v>
      </c>
      <c r="E14336" s="147">
        <v>44092</v>
      </c>
    </row>
    <row r="14337" spans="1:5" s="7" customFormat="1">
      <c r="A14337" s="7" t="s">
        <v>49</v>
      </c>
      <c r="C14337" s="144" t="s">
        <v>4802</v>
      </c>
      <c r="D14337" s="145">
        <v>533</v>
      </c>
      <c r="E14337" s="147">
        <v>44092</v>
      </c>
    </row>
    <row r="14338" spans="1:5" s="7" customFormat="1">
      <c r="A14338" s="7" t="s">
        <v>49</v>
      </c>
      <c r="C14338" s="144" t="s">
        <v>163</v>
      </c>
      <c r="D14338" s="145">
        <v>4201</v>
      </c>
      <c r="E14338" s="147">
        <v>44092</v>
      </c>
    </row>
    <row r="14339" spans="1:5" s="7" customFormat="1">
      <c r="A14339" s="7" t="s">
        <v>49</v>
      </c>
      <c r="C14339" s="144" t="s">
        <v>166</v>
      </c>
      <c r="D14339" s="145">
        <v>2014</v>
      </c>
      <c r="E14339" s="147">
        <v>44092</v>
      </c>
    </row>
    <row r="14340" spans="1:5" s="7" customFormat="1">
      <c r="A14340" s="7" t="s">
        <v>49</v>
      </c>
      <c r="C14340" s="144" t="s">
        <v>169</v>
      </c>
      <c r="D14340" s="145">
        <v>2231</v>
      </c>
      <c r="E14340" s="147">
        <v>44092</v>
      </c>
    </row>
    <row r="14341" spans="1:5" s="7" customFormat="1">
      <c r="A14341" s="7" t="s">
        <v>49</v>
      </c>
      <c r="C14341" s="144" t="s">
        <v>172</v>
      </c>
      <c r="D14341" s="145">
        <v>136</v>
      </c>
      <c r="E14341" s="147">
        <v>44092</v>
      </c>
    </row>
    <row r="14342" spans="1:5" s="7" customFormat="1">
      <c r="A14342" s="7" t="s">
        <v>49</v>
      </c>
      <c r="C14342" s="144" t="s">
        <v>175</v>
      </c>
      <c r="D14342" s="145">
        <v>10</v>
      </c>
      <c r="E14342" s="147">
        <v>44092</v>
      </c>
    </row>
    <row r="14343" spans="1:5" s="7" customFormat="1">
      <c r="A14343" s="7" t="s">
        <v>49</v>
      </c>
      <c r="C14343" s="144" t="s">
        <v>178</v>
      </c>
      <c r="D14343" s="145">
        <v>27</v>
      </c>
      <c r="E14343" s="147">
        <v>44092</v>
      </c>
    </row>
    <row r="14344" spans="1:5" s="7" customFormat="1">
      <c r="A14344" s="7" t="s">
        <v>49</v>
      </c>
      <c r="C14344" s="144" t="s">
        <v>181</v>
      </c>
      <c r="D14344" s="145">
        <v>41</v>
      </c>
      <c r="E14344" s="147">
        <v>44092</v>
      </c>
    </row>
    <row r="14345" spans="1:5" s="7" customFormat="1">
      <c r="A14345" s="7" t="s">
        <v>49</v>
      </c>
      <c r="C14345" s="144" t="s">
        <v>184</v>
      </c>
      <c r="D14345" s="145">
        <v>43</v>
      </c>
      <c r="E14345" s="147">
        <v>44092</v>
      </c>
    </row>
    <row r="14346" spans="1:5" s="7" customFormat="1">
      <c r="A14346" s="7" t="s">
        <v>49</v>
      </c>
      <c r="C14346" s="144" t="s">
        <v>4806</v>
      </c>
      <c r="D14346" s="145">
        <v>109</v>
      </c>
      <c r="E14346" s="147">
        <v>44092</v>
      </c>
    </row>
    <row r="14347" spans="1:5" s="7" customFormat="1">
      <c r="A14347" s="7" t="s">
        <v>49</v>
      </c>
      <c r="C14347" s="144" t="s">
        <v>187</v>
      </c>
      <c r="D14347" s="145">
        <v>36</v>
      </c>
      <c r="E14347" s="147">
        <v>44092</v>
      </c>
    </row>
    <row r="14348" spans="1:5" s="7" customFormat="1">
      <c r="A14348" s="7" t="s">
        <v>49</v>
      </c>
      <c r="C14348" s="144" t="s">
        <v>150</v>
      </c>
      <c r="D14348" s="145">
        <v>32</v>
      </c>
      <c r="E14348" s="147">
        <v>44092</v>
      </c>
    </row>
    <row r="14349" spans="1:5" s="7" customFormat="1">
      <c r="A14349" s="7" t="s">
        <v>49</v>
      </c>
      <c r="C14349" s="144" t="s">
        <v>4808</v>
      </c>
      <c r="D14349" s="145">
        <v>0</v>
      </c>
      <c r="E14349" s="147">
        <v>44092</v>
      </c>
    </row>
    <row r="14350" spans="1:5" s="7" customFormat="1">
      <c r="A14350" s="7" t="s">
        <v>49</v>
      </c>
      <c r="C14350" s="144" t="s">
        <v>4810</v>
      </c>
      <c r="D14350" s="145">
        <v>11</v>
      </c>
      <c r="E14350" s="147">
        <v>44092</v>
      </c>
    </row>
    <row r="14351" spans="1:5" s="7" customFormat="1">
      <c r="A14351" s="7" t="s">
        <v>49</v>
      </c>
      <c r="C14351" s="144" t="s">
        <v>190</v>
      </c>
      <c r="D14351" s="145">
        <v>253</v>
      </c>
      <c r="E14351" s="147">
        <v>44092</v>
      </c>
    </row>
    <row r="14352" spans="1:5" s="7" customFormat="1">
      <c r="A14352" s="7" t="s">
        <v>49</v>
      </c>
      <c r="C14352" s="144" t="s">
        <v>4813</v>
      </c>
      <c r="D14352" s="145">
        <v>7</v>
      </c>
      <c r="E14352" s="147">
        <v>44092</v>
      </c>
    </row>
    <row r="14353" spans="1:5" s="7" customFormat="1">
      <c r="A14353" s="7" t="s">
        <v>49</v>
      </c>
      <c r="C14353" s="144" t="s">
        <v>4815</v>
      </c>
      <c r="D14353" s="145">
        <v>13</v>
      </c>
      <c r="E14353" s="147">
        <v>44092</v>
      </c>
    </row>
    <row r="14354" spans="1:5" s="7" customFormat="1">
      <c r="A14354" s="7" t="s">
        <v>49</v>
      </c>
      <c r="C14354" s="144" t="s">
        <v>4817</v>
      </c>
      <c r="D14354" s="145">
        <v>0</v>
      </c>
      <c r="E14354" s="147">
        <v>44092</v>
      </c>
    </row>
    <row r="14355" spans="1:5" s="7" customFormat="1">
      <c r="A14355" s="7" t="s">
        <v>49</v>
      </c>
      <c r="C14355" s="144" t="s">
        <v>193</v>
      </c>
      <c r="D14355" s="145">
        <v>14</v>
      </c>
      <c r="E14355" s="147">
        <v>44092</v>
      </c>
    </row>
    <row r="14356" spans="1:5" s="7" customFormat="1">
      <c r="A14356" s="7" t="s">
        <v>49</v>
      </c>
      <c r="C14356" s="144" t="s">
        <v>196</v>
      </c>
      <c r="D14356" s="145">
        <v>0</v>
      </c>
      <c r="E14356" s="147">
        <v>44092</v>
      </c>
    </row>
    <row r="14357" spans="1:5" s="7" customFormat="1">
      <c r="A14357" s="7" t="s">
        <v>49</v>
      </c>
      <c r="C14357" s="144" t="s">
        <v>4818</v>
      </c>
      <c r="D14357" s="145">
        <v>10</v>
      </c>
      <c r="E14357" s="147">
        <v>44092</v>
      </c>
    </row>
    <row r="14358" spans="1:5" s="7" customFormat="1">
      <c r="A14358" s="7" t="s">
        <v>49</v>
      </c>
      <c r="C14358" s="144" t="s">
        <v>4822</v>
      </c>
      <c r="D14358" s="145">
        <v>1</v>
      </c>
      <c r="E14358" s="147">
        <v>44092</v>
      </c>
    </row>
    <row r="14359" spans="1:5" s="7" customFormat="1">
      <c r="A14359" s="7" t="s">
        <v>49</v>
      </c>
      <c r="C14359" s="144" t="s">
        <v>4824</v>
      </c>
      <c r="D14359" s="145">
        <v>0</v>
      </c>
      <c r="E14359" s="147">
        <v>44092</v>
      </c>
    </row>
    <row r="14360" spans="1:5" s="7" customFormat="1">
      <c r="A14360" s="7" t="s">
        <v>49</v>
      </c>
      <c r="C14360" s="144" t="s">
        <v>199</v>
      </c>
      <c r="D14360" s="145">
        <v>2116</v>
      </c>
      <c r="E14360" s="147">
        <v>44092</v>
      </c>
    </row>
    <row r="14361" spans="1:5" s="7" customFormat="1">
      <c r="A14361" s="7" t="s">
        <v>49</v>
      </c>
      <c r="C14361" s="144" t="s">
        <v>4826</v>
      </c>
      <c r="D14361" s="145">
        <v>878</v>
      </c>
      <c r="E14361" s="147">
        <v>44092</v>
      </c>
    </row>
    <row r="14362" spans="1:5" s="7" customFormat="1">
      <c r="A14362" s="7" t="s">
        <v>49</v>
      </c>
      <c r="C14362" s="144" t="s">
        <v>202</v>
      </c>
      <c r="D14362" s="145">
        <v>0</v>
      </c>
      <c r="E14362" s="147">
        <v>44092</v>
      </c>
    </row>
    <row r="14363" spans="1:5" s="7" customFormat="1">
      <c r="A14363" s="7" t="s">
        <v>49</v>
      </c>
      <c r="C14363" s="144" t="s">
        <v>205</v>
      </c>
      <c r="D14363" s="145">
        <v>1885</v>
      </c>
      <c r="E14363" s="147">
        <v>44092</v>
      </c>
    </row>
    <row r="14364" spans="1:5" s="7" customFormat="1">
      <c r="A14364" s="7" t="s">
        <v>49</v>
      </c>
      <c r="C14364" s="144" t="s">
        <v>208</v>
      </c>
      <c r="D14364" s="145">
        <v>213</v>
      </c>
      <c r="E14364" s="147">
        <v>44092</v>
      </c>
    </row>
    <row r="14365" spans="1:5" s="7" customFormat="1">
      <c r="A14365" s="7" t="s">
        <v>49</v>
      </c>
      <c r="C14365" s="144" t="s">
        <v>4828</v>
      </c>
      <c r="D14365" s="145">
        <v>65</v>
      </c>
      <c r="E14365" s="147">
        <v>44092</v>
      </c>
    </row>
    <row r="14366" spans="1:5" s="7" customFormat="1">
      <c r="A14366" s="7" t="s">
        <v>49</v>
      </c>
      <c r="C14366" s="144" t="s">
        <v>211</v>
      </c>
      <c r="D14366" s="145">
        <v>44</v>
      </c>
      <c r="E14366" s="147">
        <v>44092</v>
      </c>
    </row>
    <row r="14367" spans="1:5" s="7" customFormat="1">
      <c r="A14367" s="7" t="s">
        <v>49</v>
      </c>
      <c r="C14367" s="144" t="s">
        <v>214</v>
      </c>
      <c r="D14367" s="145">
        <v>0</v>
      </c>
      <c r="E14367" s="147">
        <v>44092</v>
      </c>
    </row>
    <row r="14368" spans="1:5" s="7" customFormat="1">
      <c r="A14368" s="7" t="s">
        <v>49</v>
      </c>
      <c r="C14368" s="144" t="s">
        <v>217</v>
      </c>
      <c r="D14368" s="145">
        <v>223</v>
      </c>
      <c r="E14368" s="147">
        <v>44092</v>
      </c>
    </row>
    <row r="14369" spans="1:5" s="7" customFormat="1">
      <c r="A14369" s="7" t="s">
        <v>49</v>
      </c>
      <c r="C14369" s="144" t="s">
        <v>4830</v>
      </c>
      <c r="D14369" s="145">
        <v>0</v>
      </c>
      <c r="E14369" s="147">
        <v>44092</v>
      </c>
    </row>
    <row r="14370" spans="1:5" s="7" customFormat="1">
      <c r="A14370" s="7" t="s">
        <v>49</v>
      </c>
      <c r="C14370" s="144" t="s">
        <v>8997</v>
      </c>
      <c r="D14370" s="145">
        <v>443</v>
      </c>
      <c r="E14370" s="147">
        <v>44092</v>
      </c>
    </row>
    <row r="14371" spans="1:5" s="7" customFormat="1">
      <c r="A14371" s="7" t="s">
        <v>49</v>
      </c>
      <c r="C14371" s="144" t="s">
        <v>9006</v>
      </c>
      <c r="D14371" s="145">
        <v>3</v>
      </c>
      <c r="E14371" s="147">
        <v>44092</v>
      </c>
    </row>
    <row r="14372" spans="1:5" s="7" customFormat="1">
      <c r="A14372" s="7" t="s">
        <v>49</v>
      </c>
      <c r="C14372" s="144" t="s">
        <v>9008</v>
      </c>
      <c r="D14372" s="145">
        <v>71</v>
      </c>
      <c r="E14372" s="147">
        <v>44092</v>
      </c>
    </row>
    <row r="14373" spans="1:5" s="7" customFormat="1">
      <c r="A14373" s="7" t="s">
        <v>49</v>
      </c>
      <c r="C14373" s="144" t="s">
        <v>9010</v>
      </c>
      <c r="D14373" s="145">
        <v>244</v>
      </c>
      <c r="E14373" s="147">
        <v>44092</v>
      </c>
    </row>
    <row r="14374" spans="1:5" s="7" customFormat="1">
      <c r="A14374" s="7" t="s">
        <v>49</v>
      </c>
      <c r="C14374" s="144" t="s">
        <v>9015</v>
      </c>
      <c r="D14374" s="145">
        <v>182</v>
      </c>
      <c r="E14374" s="147">
        <v>44092</v>
      </c>
    </row>
    <row r="14375" spans="1:5" s="7" customFormat="1">
      <c r="A14375" s="7" t="s">
        <v>49</v>
      </c>
      <c r="C14375" s="144" t="s">
        <v>9000</v>
      </c>
      <c r="D14375" s="145">
        <v>471</v>
      </c>
      <c r="E14375" s="147">
        <v>44092</v>
      </c>
    </row>
    <row r="14376" spans="1:5" s="7" customFormat="1">
      <c r="A14376" s="7" t="s">
        <v>49</v>
      </c>
      <c r="C14376" s="144" t="s">
        <v>9002</v>
      </c>
      <c r="D14376" s="145">
        <v>347</v>
      </c>
      <c r="E14376" s="147">
        <v>44092</v>
      </c>
    </row>
    <row r="14377" spans="1:5" s="7" customFormat="1">
      <c r="A14377" s="7" t="s">
        <v>49</v>
      </c>
      <c r="C14377" s="144" t="s">
        <v>9004</v>
      </c>
      <c r="D14377" s="145">
        <v>353</v>
      </c>
      <c r="E14377" s="147">
        <v>44092</v>
      </c>
    </row>
    <row r="14378" spans="1:5" s="7" customFormat="1">
      <c r="A14378" s="7" t="s">
        <v>49</v>
      </c>
      <c r="C14378" s="144" t="s">
        <v>9022</v>
      </c>
      <c r="D14378" s="145">
        <v>59</v>
      </c>
      <c r="E14378" s="147">
        <v>44092</v>
      </c>
    </row>
    <row r="14379" spans="1:5" s="7" customFormat="1">
      <c r="A14379" s="7" t="s">
        <v>49</v>
      </c>
      <c r="C14379" s="144" t="s">
        <v>9024</v>
      </c>
      <c r="D14379" s="145">
        <v>201</v>
      </c>
      <c r="E14379" s="147">
        <v>44092</v>
      </c>
    </row>
    <row r="14380" spans="1:5" s="7" customFormat="1">
      <c r="A14380" s="7" t="s">
        <v>49</v>
      </c>
      <c r="C14380" s="144" t="s">
        <v>9028</v>
      </c>
      <c r="D14380" s="145">
        <v>61</v>
      </c>
      <c r="E14380" s="147">
        <v>44092</v>
      </c>
    </row>
    <row r="14381" spans="1:5" s="7" customFormat="1">
      <c r="A14381" s="7" t="s">
        <v>49</v>
      </c>
      <c r="C14381" s="144" t="s">
        <v>9047</v>
      </c>
      <c r="D14381" s="145">
        <v>4</v>
      </c>
      <c r="E14381" s="147">
        <v>44092</v>
      </c>
    </row>
    <row r="14382" spans="1:5" s="7" customFormat="1">
      <c r="A14382" s="7" t="s">
        <v>49</v>
      </c>
      <c r="C14382" s="144" t="s">
        <v>519</v>
      </c>
      <c r="D14382" s="145">
        <v>160</v>
      </c>
      <c r="E14382" s="147">
        <v>44092</v>
      </c>
    </row>
    <row r="14383" spans="1:5" s="7" customFormat="1">
      <c r="A14383" s="7" t="s">
        <v>49</v>
      </c>
      <c r="C14383" s="144" t="s">
        <v>8507</v>
      </c>
      <c r="D14383" s="145">
        <v>0</v>
      </c>
      <c r="E14383" s="147">
        <v>44092</v>
      </c>
    </row>
    <row r="14384" spans="1:5" s="7" customFormat="1">
      <c r="A14384" s="7" t="s">
        <v>49</v>
      </c>
      <c r="C14384" s="144" t="s">
        <v>8509</v>
      </c>
      <c r="D14384" s="145">
        <v>0</v>
      </c>
      <c r="E14384" s="147">
        <v>44092</v>
      </c>
    </row>
    <row r="14385" spans="1:5" s="7" customFormat="1">
      <c r="A14385" s="7" t="s">
        <v>49</v>
      </c>
      <c r="C14385" s="144" t="s">
        <v>8511</v>
      </c>
      <c r="D14385" s="145">
        <v>0</v>
      </c>
      <c r="E14385" s="147">
        <v>44092</v>
      </c>
    </row>
    <row r="14386" spans="1:5" s="7" customFormat="1">
      <c r="A14386" s="7" t="s">
        <v>49</v>
      </c>
      <c r="C14386" s="144" t="s">
        <v>8513</v>
      </c>
      <c r="D14386" s="145">
        <v>0</v>
      </c>
      <c r="E14386" s="147">
        <v>44092</v>
      </c>
    </row>
    <row r="14387" spans="1:5" s="7" customFormat="1">
      <c r="A14387" s="7" t="s">
        <v>49</v>
      </c>
      <c r="C14387" s="144" t="s">
        <v>8515</v>
      </c>
      <c r="D14387" s="145">
        <v>0</v>
      </c>
      <c r="E14387" s="147">
        <v>44092</v>
      </c>
    </row>
    <row r="14388" spans="1:5" s="7" customFormat="1">
      <c r="A14388" s="7" t="s">
        <v>49</v>
      </c>
      <c r="C14388" s="144" t="s">
        <v>8517</v>
      </c>
      <c r="D14388" s="145">
        <v>0</v>
      </c>
      <c r="E14388" s="147">
        <v>44092</v>
      </c>
    </row>
    <row r="14389" spans="1:5" s="7" customFormat="1">
      <c r="A14389" s="7" t="s">
        <v>49</v>
      </c>
      <c r="C14389" s="144" t="s">
        <v>8519</v>
      </c>
      <c r="D14389" s="145">
        <v>0</v>
      </c>
      <c r="E14389" s="147">
        <v>44092</v>
      </c>
    </row>
    <row r="14390" spans="1:5" s="7" customFormat="1">
      <c r="A14390" s="7" t="s">
        <v>49</v>
      </c>
      <c r="C14390" s="144" t="s">
        <v>8523</v>
      </c>
      <c r="D14390" s="145">
        <v>0</v>
      </c>
      <c r="E14390" s="147">
        <v>44092</v>
      </c>
    </row>
    <row r="14391" spans="1:5" s="7" customFormat="1">
      <c r="A14391" s="7" t="s">
        <v>49</v>
      </c>
      <c r="C14391" s="144" t="s">
        <v>8525</v>
      </c>
      <c r="D14391" s="145">
        <v>0</v>
      </c>
      <c r="E14391" s="147">
        <v>44092</v>
      </c>
    </row>
    <row r="14392" spans="1:5" s="7" customFormat="1">
      <c r="A14392" s="7" t="s">
        <v>49</v>
      </c>
      <c r="C14392" s="144" t="s">
        <v>8527</v>
      </c>
      <c r="D14392" s="145">
        <v>0</v>
      </c>
      <c r="E14392" s="147">
        <v>44092</v>
      </c>
    </row>
    <row r="14393" spans="1:5" s="7" customFormat="1">
      <c r="A14393" s="7" t="s">
        <v>49</v>
      </c>
      <c r="C14393" s="144" t="s">
        <v>8597</v>
      </c>
      <c r="D14393" s="145">
        <v>0</v>
      </c>
      <c r="E14393" s="147">
        <v>44092</v>
      </c>
    </row>
    <row r="14394" spans="1:5" s="7" customFormat="1">
      <c r="A14394" s="7" t="s">
        <v>49</v>
      </c>
      <c r="C14394" s="144" t="s">
        <v>5932</v>
      </c>
      <c r="D14394" s="145">
        <v>180</v>
      </c>
      <c r="E14394" s="147">
        <v>44092</v>
      </c>
    </row>
    <row r="14395" spans="1:5" s="7" customFormat="1">
      <c r="A14395" s="7" t="s">
        <v>49</v>
      </c>
      <c r="C14395" s="144" t="s">
        <v>3768</v>
      </c>
      <c r="D14395" s="145">
        <v>86</v>
      </c>
      <c r="E14395" s="147">
        <v>44092</v>
      </c>
    </row>
    <row r="14396" spans="1:5" s="7" customFormat="1">
      <c r="A14396" s="7" t="s">
        <v>49</v>
      </c>
      <c r="C14396" s="144" t="s">
        <v>6202</v>
      </c>
      <c r="D14396" s="145">
        <v>0</v>
      </c>
      <c r="E14396" s="147">
        <v>44092</v>
      </c>
    </row>
    <row r="14397" spans="1:5" s="7" customFormat="1">
      <c r="A14397" s="7" t="s">
        <v>49</v>
      </c>
      <c r="C14397" s="144" t="s">
        <v>6208</v>
      </c>
      <c r="D14397" s="145">
        <v>0</v>
      </c>
      <c r="E14397" s="147">
        <v>44092</v>
      </c>
    </row>
    <row r="14398" spans="1:5" s="7" customFormat="1">
      <c r="A14398" s="7" t="s">
        <v>49</v>
      </c>
      <c r="C14398" s="144" t="s">
        <v>3769</v>
      </c>
      <c r="D14398" s="145">
        <v>25</v>
      </c>
      <c r="E14398" s="147">
        <v>44092</v>
      </c>
    </row>
    <row r="14399" spans="1:5" s="7" customFormat="1">
      <c r="A14399" s="7" t="s">
        <v>49</v>
      </c>
      <c r="C14399" s="144" t="s">
        <v>3770</v>
      </c>
      <c r="D14399" s="145">
        <v>86</v>
      </c>
      <c r="E14399" s="147">
        <v>44092</v>
      </c>
    </row>
    <row r="14400" spans="1:5" s="7" customFormat="1">
      <c r="A14400" s="7" t="s">
        <v>49</v>
      </c>
      <c r="C14400" s="144" t="s">
        <v>3390</v>
      </c>
      <c r="D14400" s="145">
        <v>68</v>
      </c>
      <c r="E14400" s="147">
        <v>44092</v>
      </c>
    </row>
    <row r="14401" spans="1:5" s="7" customFormat="1">
      <c r="A14401" s="7" t="s">
        <v>49</v>
      </c>
      <c r="C14401" s="144" t="s">
        <v>5944</v>
      </c>
      <c r="D14401" s="145">
        <v>0</v>
      </c>
      <c r="E14401" s="147">
        <v>44092</v>
      </c>
    </row>
    <row r="14402" spans="1:5" s="7" customFormat="1">
      <c r="A14402" s="7" t="s">
        <v>49</v>
      </c>
      <c r="C14402" s="144" t="s">
        <v>5065</v>
      </c>
      <c r="D14402" s="145">
        <v>72</v>
      </c>
      <c r="E14402" s="147">
        <v>44092</v>
      </c>
    </row>
    <row r="14403" spans="1:5" s="7" customFormat="1">
      <c r="A14403" s="7" t="s">
        <v>49</v>
      </c>
      <c r="C14403" s="144" t="s">
        <v>5070</v>
      </c>
      <c r="D14403" s="145">
        <v>19</v>
      </c>
      <c r="E14403" s="147">
        <v>44092</v>
      </c>
    </row>
    <row r="14404" spans="1:5" s="7" customFormat="1">
      <c r="A14404" s="7" t="s">
        <v>49</v>
      </c>
      <c r="C14404" s="144" t="s">
        <v>5073</v>
      </c>
      <c r="D14404" s="145">
        <v>1</v>
      </c>
      <c r="E14404" s="147">
        <v>44092</v>
      </c>
    </row>
    <row r="14405" spans="1:5" s="7" customFormat="1">
      <c r="A14405" s="7" t="s">
        <v>49</v>
      </c>
      <c r="C14405" s="144" t="s">
        <v>5076</v>
      </c>
      <c r="D14405" s="145">
        <v>32</v>
      </c>
      <c r="E14405" s="147">
        <v>44092</v>
      </c>
    </row>
    <row r="14406" spans="1:5" s="7" customFormat="1">
      <c r="A14406" s="7" t="s">
        <v>49</v>
      </c>
      <c r="C14406" s="144" t="s">
        <v>5083</v>
      </c>
      <c r="D14406" s="145">
        <v>34</v>
      </c>
      <c r="E14406" s="147">
        <v>44092</v>
      </c>
    </row>
    <row r="14407" spans="1:5" s="7" customFormat="1">
      <c r="A14407" s="7" t="s">
        <v>49</v>
      </c>
      <c r="C14407" s="144" t="s">
        <v>5086</v>
      </c>
      <c r="D14407" s="145">
        <v>35</v>
      </c>
      <c r="E14407" s="147">
        <v>44092</v>
      </c>
    </row>
    <row r="14408" spans="1:5" s="7" customFormat="1">
      <c r="A14408" s="7" t="s">
        <v>49</v>
      </c>
      <c r="C14408" s="144" t="s">
        <v>5089</v>
      </c>
      <c r="D14408" s="145">
        <v>29</v>
      </c>
      <c r="E14408" s="147">
        <v>44092</v>
      </c>
    </row>
    <row r="14409" spans="1:5" s="7" customFormat="1">
      <c r="A14409" s="7" t="s">
        <v>49</v>
      </c>
      <c r="C14409" s="144" t="s">
        <v>1649</v>
      </c>
      <c r="D14409" s="145">
        <v>36</v>
      </c>
      <c r="E14409" s="147">
        <v>44092</v>
      </c>
    </row>
    <row r="14410" spans="1:5" s="7" customFormat="1">
      <c r="A14410" s="7" t="s">
        <v>49</v>
      </c>
      <c r="C14410" s="144" t="s">
        <v>1654</v>
      </c>
      <c r="D14410" s="145">
        <v>8</v>
      </c>
      <c r="E14410" s="147">
        <v>44092</v>
      </c>
    </row>
    <row r="14411" spans="1:5" s="7" customFormat="1">
      <c r="A14411" s="7" t="s">
        <v>49</v>
      </c>
      <c r="C14411" s="144" t="s">
        <v>1658</v>
      </c>
      <c r="D14411" s="145">
        <v>23</v>
      </c>
      <c r="E14411" s="147">
        <v>44092</v>
      </c>
    </row>
    <row r="14412" spans="1:5" s="7" customFormat="1">
      <c r="A14412" s="7" t="s">
        <v>49</v>
      </c>
      <c r="C14412" s="144" t="s">
        <v>1663</v>
      </c>
      <c r="D14412" s="145">
        <v>156</v>
      </c>
      <c r="E14412" s="147">
        <v>44092</v>
      </c>
    </row>
    <row r="14413" spans="1:5" s="7" customFormat="1">
      <c r="A14413" s="7" t="s">
        <v>49</v>
      </c>
      <c r="C14413" s="144" t="s">
        <v>1667</v>
      </c>
      <c r="D14413" s="145">
        <v>6</v>
      </c>
      <c r="E14413" s="147">
        <v>44092</v>
      </c>
    </row>
    <row r="14414" spans="1:5" s="7" customFormat="1">
      <c r="A14414" s="7" t="s">
        <v>49</v>
      </c>
      <c r="C14414" s="144" t="s">
        <v>1672</v>
      </c>
      <c r="D14414" s="145">
        <v>10</v>
      </c>
      <c r="E14414" s="147">
        <v>44092</v>
      </c>
    </row>
    <row r="14415" spans="1:5" s="7" customFormat="1">
      <c r="A14415" s="7" t="s">
        <v>49</v>
      </c>
      <c r="C14415" s="144" t="s">
        <v>6574</v>
      </c>
      <c r="D14415" s="145">
        <v>0</v>
      </c>
      <c r="E14415" s="147">
        <v>44092</v>
      </c>
    </row>
    <row r="14416" spans="1:5" s="7" customFormat="1">
      <c r="A14416" s="7" t="s">
        <v>49</v>
      </c>
      <c r="C14416" s="144" t="s">
        <v>6576</v>
      </c>
      <c r="D14416" s="145">
        <v>0</v>
      </c>
      <c r="E14416" s="147">
        <v>44092</v>
      </c>
    </row>
    <row r="14417" spans="1:5" s="7" customFormat="1">
      <c r="A14417" s="7" t="s">
        <v>49</v>
      </c>
      <c r="C14417" s="144" t="s">
        <v>6578</v>
      </c>
      <c r="D14417" s="145">
        <v>0</v>
      </c>
      <c r="E14417" s="147">
        <v>44092</v>
      </c>
    </row>
    <row r="14418" spans="1:5" s="7" customFormat="1">
      <c r="A14418" s="7" t="s">
        <v>49</v>
      </c>
      <c r="C14418" s="144" t="s">
        <v>6580</v>
      </c>
      <c r="D14418" s="145">
        <v>0</v>
      </c>
      <c r="E14418" s="147">
        <v>44092</v>
      </c>
    </row>
    <row r="14419" spans="1:5" s="7" customFormat="1">
      <c r="A14419" s="7" t="s">
        <v>49</v>
      </c>
      <c r="C14419" s="144" t="s">
        <v>6582</v>
      </c>
      <c r="D14419" s="145">
        <v>0</v>
      </c>
      <c r="E14419" s="147">
        <v>44092</v>
      </c>
    </row>
    <row r="14420" spans="1:5" s="7" customFormat="1">
      <c r="A14420" s="7" t="s">
        <v>49</v>
      </c>
      <c r="C14420" s="144" t="s">
        <v>1675</v>
      </c>
      <c r="D14420" s="145">
        <v>4</v>
      </c>
      <c r="E14420" s="147">
        <v>44092</v>
      </c>
    </row>
    <row r="14421" spans="1:5" s="7" customFormat="1">
      <c r="A14421" s="7" t="s">
        <v>49</v>
      </c>
      <c r="C14421" s="144" t="s">
        <v>1678</v>
      </c>
      <c r="D14421" s="145">
        <v>99</v>
      </c>
      <c r="E14421" s="147">
        <v>44092</v>
      </c>
    </row>
    <row r="14422" spans="1:5" s="7" customFormat="1">
      <c r="A14422" s="7" t="s">
        <v>49</v>
      </c>
      <c r="C14422" s="144" t="s">
        <v>1681</v>
      </c>
      <c r="D14422" s="145">
        <v>28</v>
      </c>
      <c r="E14422" s="147">
        <v>44092</v>
      </c>
    </row>
    <row r="14423" spans="1:5" s="7" customFormat="1">
      <c r="A14423" s="7" t="s">
        <v>49</v>
      </c>
      <c r="C14423" s="144" t="s">
        <v>1684</v>
      </c>
      <c r="D14423" s="145">
        <v>13</v>
      </c>
      <c r="E14423" s="147">
        <v>44092</v>
      </c>
    </row>
    <row r="14424" spans="1:5" s="7" customFormat="1">
      <c r="A14424" s="7" t="s">
        <v>49</v>
      </c>
      <c r="C14424" s="144" t="s">
        <v>1687</v>
      </c>
      <c r="D14424" s="145">
        <v>11</v>
      </c>
      <c r="E14424" s="147">
        <v>44092</v>
      </c>
    </row>
    <row r="14425" spans="1:5" s="7" customFormat="1">
      <c r="A14425" s="7" t="s">
        <v>49</v>
      </c>
      <c r="C14425" s="144" t="s">
        <v>1690</v>
      </c>
      <c r="D14425" s="145">
        <v>13</v>
      </c>
      <c r="E14425" s="147">
        <v>44092</v>
      </c>
    </row>
    <row r="14426" spans="1:5" s="7" customFormat="1">
      <c r="A14426" s="7" t="s">
        <v>49</v>
      </c>
      <c r="C14426" s="144" t="s">
        <v>1693</v>
      </c>
      <c r="D14426" s="145">
        <v>154</v>
      </c>
      <c r="E14426" s="147">
        <v>44092</v>
      </c>
    </row>
    <row r="14427" spans="1:5" s="7" customFormat="1">
      <c r="A14427" s="7" t="s">
        <v>49</v>
      </c>
      <c r="C14427" s="144" t="s">
        <v>1696</v>
      </c>
      <c r="D14427" s="145">
        <v>124</v>
      </c>
      <c r="E14427" s="147">
        <v>44092</v>
      </c>
    </row>
    <row r="14428" spans="1:5" s="7" customFormat="1">
      <c r="A14428" s="7" t="s">
        <v>49</v>
      </c>
      <c r="C14428" s="144" t="s">
        <v>1699</v>
      </c>
      <c r="D14428" s="145">
        <v>104</v>
      </c>
      <c r="E14428" s="147">
        <v>44092</v>
      </c>
    </row>
    <row r="14429" spans="1:5" s="7" customFormat="1">
      <c r="A14429" s="7" t="s">
        <v>49</v>
      </c>
      <c r="C14429" s="144" t="s">
        <v>1702</v>
      </c>
      <c r="D14429" s="145">
        <v>52</v>
      </c>
      <c r="E14429" s="147">
        <v>44092</v>
      </c>
    </row>
    <row r="14430" spans="1:5" s="7" customFormat="1">
      <c r="A14430" s="7" t="s">
        <v>49</v>
      </c>
      <c r="C14430" s="144" t="s">
        <v>1704</v>
      </c>
      <c r="D14430" s="145">
        <v>2</v>
      </c>
      <c r="E14430" s="147">
        <v>44092</v>
      </c>
    </row>
    <row r="14431" spans="1:5" s="7" customFormat="1">
      <c r="A14431" s="7" t="s">
        <v>49</v>
      </c>
      <c r="C14431" s="144" t="s">
        <v>1410</v>
      </c>
      <c r="D14431" s="145">
        <v>8835</v>
      </c>
      <c r="E14431" s="147">
        <v>44092</v>
      </c>
    </row>
    <row r="14432" spans="1:5" s="7" customFormat="1">
      <c r="A14432" s="7" t="s">
        <v>49</v>
      </c>
      <c r="C14432" s="144" t="s">
        <v>1414</v>
      </c>
      <c r="D14432" s="145">
        <v>0</v>
      </c>
      <c r="E14432" s="147">
        <v>44092</v>
      </c>
    </row>
    <row r="14433" spans="1:5" s="7" customFormat="1">
      <c r="A14433" s="7" t="s">
        <v>49</v>
      </c>
      <c r="C14433" s="144" t="s">
        <v>1416</v>
      </c>
      <c r="D14433" s="145">
        <v>1810</v>
      </c>
      <c r="E14433" s="147">
        <v>44092</v>
      </c>
    </row>
    <row r="14434" spans="1:5" s="7" customFormat="1">
      <c r="A14434" s="7" t="s">
        <v>49</v>
      </c>
      <c r="C14434" s="144" t="s">
        <v>6614</v>
      </c>
      <c r="D14434" s="145">
        <v>0</v>
      </c>
      <c r="E14434" s="147">
        <v>44092</v>
      </c>
    </row>
    <row r="14435" spans="1:5" s="7" customFormat="1">
      <c r="A14435" s="7" t="s">
        <v>49</v>
      </c>
      <c r="C14435" s="144" t="s">
        <v>6616</v>
      </c>
      <c r="D14435" s="145">
        <v>0</v>
      </c>
      <c r="E14435" s="147">
        <v>44092</v>
      </c>
    </row>
    <row r="14436" spans="1:5" s="7" customFormat="1">
      <c r="A14436" s="7" t="s">
        <v>49</v>
      </c>
      <c r="C14436" s="144" t="s">
        <v>6617</v>
      </c>
      <c r="D14436" s="145">
        <v>0</v>
      </c>
      <c r="E14436" s="147">
        <v>44092</v>
      </c>
    </row>
    <row r="14437" spans="1:5" s="7" customFormat="1">
      <c r="A14437" s="7" t="s">
        <v>49</v>
      </c>
      <c r="C14437" s="144" t="s">
        <v>6619</v>
      </c>
      <c r="D14437" s="145">
        <v>0</v>
      </c>
      <c r="E14437" s="147">
        <v>44092</v>
      </c>
    </row>
    <row r="14438" spans="1:5" s="7" customFormat="1">
      <c r="A14438" s="7" t="s">
        <v>49</v>
      </c>
      <c r="C14438" s="144" t="s">
        <v>6621</v>
      </c>
      <c r="D14438" s="145">
        <v>0</v>
      </c>
      <c r="E14438" s="147">
        <v>44092</v>
      </c>
    </row>
    <row r="14439" spans="1:5" s="7" customFormat="1">
      <c r="A14439" s="7" t="s">
        <v>49</v>
      </c>
      <c r="C14439" s="144" t="s">
        <v>6623</v>
      </c>
      <c r="D14439" s="145">
        <v>0</v>
      </c>
      <c r="E14439" s="147">
        <v>44092</v>
      </c>
    </row>
    <row r="14440" spans="1:5" s="7" customFormat="1">
      <c r="A14440" s="7" t="s">
        <v>49</v>
      </c>
      <c r="C14440" s="144" t="s">
        <v>1420</v>
      </c>
      <c r="D14440" s="145">
        <v>597</v>
      </c>
      <c r="E14440" s="147">
        <v>44092</v>
      </c>
    </row>
    <row r="14441" spans="1:5" s="7" customFormat="1">
      <c r="A14441" s="7" t="s">
        <v>49</v>
      </c>
      <c r="C14441" s="144" t="s">
        <v>1707</v>
      </c>
      <c r="D14441" s="145">
        <v>101</v>
      </c>
      <c r="E14441" s="147">
        <v>44092</v>
      </c>
    </row>
    <row r="14442" spans="1:5" s="7" customFormat="1">
      <c r="A14442" s="7" t="s">
        <v>49</v>
      </c>
      <c r="C14442" s="144" t="s">
        <v>1424</v>
      </c>
      <c r="D14442" s="145">
        <v>414</v>
      </c>
      <c r="E14442" s="147">
        <v>44092</v>
      </c>
    </row>
    <row r="14443" spans="1:5" s="7" customFormat="1">
      <c r="A14443" s="7" t="s">
        <v>49</v>
      </c>
      <c r="C14443" s="144" t="s">
        <v>1710</v>
      </c>
      <c r="D14443" s="145">
        <v>6</v>
      </c>
      <c r="E14443" s="147">
        <v>44092</v>
      </c>
    </row>
    <row r="14444" spans="1:5" s="7" customFormat="1">
      <c r="A14444" s="7" t="s">
        <v>49</v>
      </c>
      <c r="C14444" s="144" t="s">
        <v>6629</v>
      </c>
      <c r="D14444" s="145">
        <v>0</v>
      </c>
      <c r="E14444" s="147">
        <v>44092</v>
      </c>
    </row>
    <row r="14445" spans="1:5" s="7" customFormat="1">
      <c r="A14445" s="7" t="s">
        <v>49</v>
      </c>
      <c r="C14445" s="144" t="s">
        <v>1712</v>
      </c>
      <c r="D14445" s="145">
        <v>168</v>
      </c>
      <c r="E14445" s="147">
        <v>44092</v>
      </c>
    </row>
    <row r="14446" spans="1:5" s="7" customFormat="1">
      <c r="A14446" s="7" t="s">
        <v>49</v>
      </c>
      <c r="C14446" s="144" t="s">
        <v>5947</v>
      </c>
      <c r="D14446" s="145">
        <v>0</v>
      </c>
      <c r="E14446" s="147">
        <v>44092</v>
      </c>
    </row>
    <row r="14447" spans="1:5" s="7" customFormat="1">
      <c r="A14447" s="7" t="s">
        <v>49</v>
      </c>
      <c r="C14447" s="144" t="s">
        <v>5949</v>
      </c>
      <c r="D14447" s="145">
        <v>0</v>
      </c>
      <c r="E14447" s="147">
        <v>44092</v>
      </c>
    </row>
    <row r="14448" spans="1:5" s="7" customFormat="1">
      <c r="A14448" s="7" t="s">
        <v>49</v>
      </c>
      <c r="C14448" s="144" t="s">
        <v>5951</v>
      </c>
      <c r="D14448" s="145">
        <v>0</v>
      </c>
      <c r="E14448" s="147">
        <v>44092</v>
      </c>
    </row>
    <row r="14449" spans="1:5" s="7" customFormat="1">
      <c r="A14449" s="7" t="s">
        <v>49</v>
      </c>
      <c r="C14449" s="144" t="s">
        <v>5953</v>
      </c>
      <c r="D14449" s="145">
        <v>0</v>
      </c>
      <c r="E14449" s="147">
        <v>44092</v>
      </c>
    </row>
    <row r="14450" spans="1:5" s="7" customFormat="1">
      <c r="A14450" s="7" t="s">
        <v>49</v>
      </c>
      <c r="C14450" s="144" t="s">
        <v>3869</v>
      </c>
      <c r="D14450" s="145">
        <v>208</v>
      </c>
      <c r="E14450" s="147">
        <v>44092</v>
      </c>
    </row>
    <row r="14451" spans="1:5" s="7" customFormat="1">
      <c r="A14451" s="7" t="s">
        <v>49</v>
      </c>
      <c r="C14451" s="144" t="s">
        <v>3870</v>
      </c>
      <c r="D14451" s="145">
        <v>115</v>
      </c>
      <c r="E14451" s="147">
        <v>44092</v>
      </c>
    </row>
    <row r="14452" spans="1:5" s="7" customFormat="1">
      <c r="A14452" s="7" t="s">
        <v>49</v>
      </c>
      <c r="C14452" s="144" t="s">
        <v>6636</v>
      </c>
      <c r="D14452" s="145">
        <v>0</v>
      </c>
      <c r="E14452" s="147">
        <v>44092</v>
      </c>
    </row>
    <row r="14453" spans="1:5" s="7" customFormat="1">
      <c r="A14453" s="7" t="s">
        <v>49</v>
      </c>
      <c r="C14453" s="144" t="s">
        <v>3871</v>
      </c>
      <c r="D14453" s="145">
        <v>61</v>
      </c>
      <c r="E14453" s="147">
        <v>44092</v>
      </c>
    </row>
    <row r="14454" spans="1:5" s="7" customFormat="1">
      <c r="A14454" s="7" t="s">
        <v>49</v>
      </c>
      <c r="C14454" s="144" t="s">
        <v>1714</v>
      </c>
      <c r="D14454" s="145">
        <v>56</v>
      </c>
      <c r="E14454" s="147">
        <v>44092</v>
      </c>
    </row>
    <row r="14455" spans="1:5" s="7" customFormat="1">
      <c r="A14455" s="7" t="s">
        <v>49</v>
      </c>
      <c r="C14455" s="144" t="s">
        <v>3872</v>
      </c>
      <c r="D14455" s="145">
        <v>93</v>
      </c>
      <c r="E14455" s="147">
        <v>44092</v>
      </c>
    </row>
    <row r="14456" spans="1:5" s="7" customFormat="1">
      <c r="A14456" s="7" t="s">
        <v>49</v>
      </c>
      <c r="C14456" s="144" t="s">
        <v>3873</v>
      </c>
      <c r="D14456" s="145">
        <v>57</v>
      </c>
      <c r="E14456" s="147">
        <v>44092</v>
      </c>
    </row>
    <row r="14457" spans="1:5" s="7" customFormat="1">
      <c r="A14457" s="7" t="s">
        <v>49</v>
      </c>
      <c r="C14457" s="144" t="s">
        <v>3874</v>
      </c>
      <c r="D14457" s="145">
        <v>80</v>
      </c>
      <c r="E14457" s="147">
        <v>44092</v>
      </c>
    </row>
    <row r="14458" spans="1:5" s="7" customFormat="1">
      <c r="A14458" s="7" t="s">
        <v>49</v>
      </c>
      <c r="C14458" s="144" t="s">
        <v>3875</v>
      </c>
      <c r="D14458" s="145">
        <v>82</v>
      </c>
      <c r="E14458" s="147">
        <v>44092</v>
      </c>
    </row>
    <row r="14459" spans="1:5" s="7" customFormat="1">
      <c r="A14459" s="7" t="s">
        <v>49</v>
      </c>
      <c r="C14459" s="144" t="s">
        <v>3876</v>
      </c>
      <c r="D14459" s="145">
        <v>52</v>
      </c>
      <c r="E14459" s="147">
        <v>44092</v>
      </c>
    </row>
    <row r="14460" spans="1:5" s="7" customFormat="1">
      <c r="A14460" s="7" t="s">
        <v>49</v>
      </c>
      <c r="C14460" s="144" t="s">
        <v>1717</v>
      </c>
      <c r="D14460" s="145">
        <v>1</v>
      </c>
      <c r="E14460" s="147">
        <v>44092</v>
      </c>
    </row>
    <row r="14461" spans="1:5" s="7" customFormat="1">
      <c r="A14461" s="7" t="s">
        <v>49</v>
      </c>
      <c r="C14461" s="144" t="s">
        <v>1721</v>
      </c>
      <c r="D14461" s="145">
        <v>0</v>
      </c>
      <c r="E14461" s="147">
        <v>44092</v>
      </c>
    </row>
    <row r="14462" spans="1:5" s="7" customFormat="1">
      <c r="A14462" s="7" t="s">
        <v>49</v>
      </c>
      <c r="C14462" s="144" t="s">
        <v>6650</v>
      </c>
      <c r="D14462" s="145">
        <v>0</v>
      </c>
      <c r="E14462" s="147">
        <v>44092</v>
      </c>
    </row>
    <row r="14463" spans="1:5" s="7" customFormat="1">
      <c r="A14463" s="7" t="s">
        <v>49</v>
      </c>
      <c r="C14463" s="144" t="s">
        <v>9680</v>
      </c>
      <c r="D14463" s="145">
        <v>0</v>
      </c>
      <c r="E14463" s="147">
        <v>44092</v>
      </c>
    </row>
    <row r="14464" spans="1:5" s="7" customFormat="1">
      <c r="A14464" s="7" t="s">
        <v>49</v>
      </c>
      <c r="C14464" s="144" t="s">
        <v>6540</v>
      </c>
      <c r="D14464" s="145">
        <v>290</v>
      </c>
      <c r="E14464" s="147">
        <v>44092</v>
      </c>
    </row>
    <row r="14465" spans="1:5" s="7" customFormat="1">
      <c r="A14465" s="7" t="s">
        <v>49</v>
      </c>
      <c r="C14465" s="144" t="s">
        <v>9224</v>
      </c>
      <c r="D14465" s="145">
        <v>0</v>
      </c>
      <c r="E14465" s="147">
        <v>44092</v>
      </c>
    </row>
    <row r="14466" spans="1:5" s="7" customFormat="1">
      <c r="A14466" s="7" t="s">
        <v>49</v>
      </c>
      <c r="C14466" s="144" t="s">
        <v>1595</v>
      </c>
      <c r="D14466" s="145">
        <v>102</v>
      </c>
      <c r="E14466" s="147">
        <v>44092</v>
      </c>
    </row>
    <row r="14467" spans="1:5" s="7" customFormat="1">
      <c r="A14467" s="7" t="s">
        <v>49</v>
      </c>
      <c r="C14467" s="144" t="s">
        <v>1599</v>
      </c>
      <c r="D14467" s="145">
        <v>95</v>
      </c>
      <c r="E14467" s="147">
        <v>44092</v>
      </c>
    </row>
    <row r="14468" spans="1:5" s="7" customFormat="1">
      <c r="A14468" s="7" t="s">
        <v>49</v>
      </c>
      <c r="C14468" s="144" t="s">
        <v>3771</v>
      </c>
      <c r="D14468" s="145">
        <v>120</v>
      </c>
      <c r="E14468" s="147">
        <v>44092</v>
      </c>
    </row>
    <row r="14469" spans="1:5" s="7" customFormat="1">
      <c r="A14469" s="7" t="s">
        <v>49</v>
      </c>
      <c r="C14469" s="144" t="s">
        <v>3772</v>
      </c>
      <c r="D14469" s="145">
        <v>291</v>
      </c>
      <c r="E14469" s="147">
        <v>44092</v>
      </c>
    </row>
    <row r="14470" spans="1:5" s="7" customFormat="1">
      <c r="A14470" s="7" t="s">
        <v>49</v>
      </c>
      <c r="C14470" s="144" t="s">
        <v>1602</v>
      </c>
      <c r="D14470" s="145">
        <v>268</v>
      </c>
      <c r="E14470" s="147">
        <v>44092</v>
      </c>
    </row>
    <row r="14471" spans="1:5" s="7" customFormat="1">
      <c r="A14471" s="7" t="s">
        <v>49</v>
      </c>
      <c r="C14471" s="144" t="s">
        <v>1606</v>
      </c>
      <c r="D14471" s="145">
        <v>549</v>
      </c>
      <c r="E14471" s="147">
        <v>44092</v>
      </c>
    </row>
    <row r="14472" spans="1:5" s="7" customFormat="1">
      <c r="A14472" s="7" t="s">
        <v>49</v>
      </c>
      <c r="C14472" s="144" t="s">
        <v>1610</v>
      </c>
      <c r="D14472" s="145">
        <v>171</v>
      </c>
      <c r="E14472" s="147">
        <v>44092</v>
      </c>
    </row>
    <row r="14473" spans="1:5" s="7" customFormat="1">
      <c r="A14473" s="7" t="s">
        <v>49</v>
      </c>
      <c r="C14473" s="144" t="s">
        <v>3773</v>
      </c>
      <c r="D14473" s="145">
        <v>46</v>
      </c>
      <c r="E14473" s="147">
        <v>44092</v>
      </c>
    </row>
    <row r="14474" spans="1:5" s="7" customFormat="1">
      <c r="A14474" s="7" t="s">
        <v>49</v>
      </c>
      <c r="C14474" s="144" t="s">
        <v>6226</v>
      </c>
      <c r="D14474" s="145">
        <v>0</v>
      </c>
      <c r="E14474" s="147">
        <v>44092</v>
      </c>
    </row>
    <row r="14475" spans="1:5" s="7" customFormat="1">
      <c r="A14475" s="7" t="s">
        <v>49</v>
      </c>
      <c r="C14475" s="144" t="s">
        <v>6228</v>
      </c>
      <c r="D14475" s="145">
        <v>0</v>
      </c>
      <c r="E14475" s="147">
        <v>44092</v>
      </c>
    </row>
    <row r="14476" spans="1:5" s="7" customFormat="1">
      <c r="A14476" s="7" t="s">
        <v>49</v>
      </c>
      <c r="C14476" s="144" t="s">
        <v>9225</v>
      </c>
      <c r="D14476" s="145">
        <v>0</v>
      </c>
      <c r="E14476" s="147">
        <v>44092</v>
      </c>
    </row>
    <row r="14477" spans="1:5" s="7" customFormat="1">
      <c r="A14477" s="7" t="s">
        <v>49</v>
      </c>
      <c r="C14477" s="144" t="s">
        <v>9226</v>
      </c>
      <c r="D14477" s="145">
        <v>0</v>
      </c>
      <c r="E14477" s="147">
        <v>44092</v>
      </c>
    </row>
    <row r="14478" spans="1:5" s="7" customFormat="1">
      <c r="A14478" s="7" t="s">
        <v>49</v>
      </c>
      <c r="C14478" s="144" t="s">
        <v>5970</v>
      </c>
      <c r="D14478" s="145">
        <v>0</v>
      </c>
      <c r="E14478" s="147">
        <v>44092</v>
      </c>
    </row>
    <row r="14479" spans="1:5" s="7" customFormat="1">
      <c r="A14479" s="7" t="s">
        <v>49</v>
      </c>
      <c r="C14479" s="144" t="s">
        <v>5206</v>
      </c>
      <c r="D14479" s="145">
        <v>3189</v>
      </c>
      <c r="E14479" s="147">
        <v>44092</v>
      </c>
    </row>
    <row r="14480" spans="1:5" s="7" customFormat="1">
      <c r="A14480" s="7" t="s">
        <v>49</v>
      </c>
      <c r="C14480" s="144" t="s">
        <v>5209</v>
      </c>
      <c r="D14480" s="145">
        <v>684</v>
      </c>
      <c r="E14480" s="147">
        <v>44092</v>
      </c>
    </row>
    <row r="14481" spans="1:5" s="7" customFormat="1">
      <c r="A14481" s="7" t="s">
        <v>49</v>
      </c>
      <c r="C14481" s="144" t="s">
        <v>5211</v>
      </c>
      <c r="D14481" s="145">
        <v>1292</v>
      </c>
      <c r="E14481" s="147">
        <v>44092</v>
      </c>
    </row>
    <row r="14482" spans="1:5" s="7" customFormat="1">
      <c r="A14482" s="7" t="s">
        <v>49</v>
      </c>
      <c r="C14482" s="144" t="s">
        <v>6656</v>
      </c>
      <c r="D14482" s="145">
        <v>0</v>
      </c>
      <c r="E14482" s="147">
        <v>44092</v>
      </c>
    </row>
    <row r="14483" spans="1:5" s="7" customFormat="1">
      <c r="A14483" s="7" t="s">
        <v>49</v>
      </c>
      <c r="C14483" s="144" t="s">
        <v>6658</v>
      </c>
      <c r="D14483" s="145">
        <v>0</v>
      </c>
      <c r="E14483" s="147">
        <v>44092</v>
      </c>
    </row>
    <row r="14484" spans="1:5" s="7" customFormat="1">
      <c r="A14484" s="7" t="s">
        <v>49</v>
      </c>
      <c r="C14484" s="144" t="s">
        <v>1723</v>
      </c>
      <c r="D14484" s="145">
        <v>99</v>
      </c>
      <c r="E14484" s="147">
        <v>44092</v>
      </c>
    </row>
    <row r="14485" spans="1:5" s="7" customFormat="1">
      <c r="A14485" s="7" t="s">
        <v>49</v>
      </c>
      <c r="C14485" s="144" t="s">
        <v>5980</v>
      </c>
      <c r="D14485" s="145">
        <v>0</v>
      </c>
      <c r="E14485" s="147">
        <v>44092</v>
      </c>
    </row>
    <row r="14486" spans="1:5" s="7" customFormat="1">
      <c r="A14486" s="7" t="s">
        <v>49</v>
      </c>
      <c r="C14486" s="144" t="s">
        <v>1726</v>
      </c>
      <c r="D14486" s="145">
        <v>330</v>
      </c>
      <c r="E14486" s="147">
        <v>44092</v>
      </c>
    </row>
    <row r="14487" spans="1:5" s="7" customFormat="1">
      <c r="A14487" s="7" t="s">
        <v>49</v>
      </c>
      <c r="C14487" s="144" t="s">
        <v>1729</v>
      </c>
      <c r="D14487" s="145">
        <v>50</v>
      </c>
      <c r="E14487" s="147">
        <v>44092</v>
      </c>
    </row>
    <row r="14488" spans="1:5" s="7" customFormat="1">
      <c r="A14488" s="7" t="s">
        <v>49</v>
      </c>
      <c r="C14488" s="144" t="s">
        <v>1645</v>
      </c>
      <c r="D14488" s="145">
        <v>117</v>
      </c>
      <c r="E14488" s="147">
        <v>44092</v>
      </c>
    </row>
    <row r="14489" spans="1:5" s="7" customFormat="1">
      <c r="A14489" s="7" t="s">
        <v>49</v>
      </c>
      <c r="C14489" s="144" t="s">
        <v>5983</v>
      </c>
      <c r="D14489" s="145">
        <v>29</v>
      </c>
      <c r="E14489" s="147">
        <v>44092</v>
      </c>
    </row>
    <row r="14490" spans="1:5" s="7" customFormat="1">
      <c r="A14490" s="7" t="s">
        <v>49</v>
      </c>
      <c r="C14490" s="144" t="s">
        <v>1732</v>
      </c>
      <c r="D14490" s="145">
        <v>51</v>
      </c>
      <c r="E14490" s="147">
        <v>44092</v>
      </c>
    </row>
    <row r="14491" spans="1:5" s="7" customFormat="1">
      <c r="A14491" s="7" t="s">
        <v>49</v>
      </c>
      <c r="C14491" s="144" t="s">
        <v>1736</v>
      </c>
      <c r="D14491" s="145">
        <v>142</v>
      </c>
      <c r="E14491" s="147">
        <v>44092</v>
      </c>
    </row>
    <row r="14492" spans="1:5" s="7" customFormat="1">
      <c r="A14492" s="7" t="s">
        <v>49</v>
      </c>
      <c r="C14492" s="144" t="s">
        <v>1739</v>
      </c>
      <c r="D14492" s="145">
        <v>138</v>
      </c>
      <c r="E14492" s="147">
        <v>44092</v>
      </c>
    </row>
    <row r="14493" spans="1:5" s="7" customFormat="1">
      <c r="A14493" s="7" t="s">
        <v>49</v>
      </c>
      <c r="C14493" s="144" t="s">
        <v>1742</v>
      </c>
      <c r="D14493" s="145">
        <v>98</v>
      </c>
      <c r="E14493" s="147">
        <v>44092</v>
      </c>
    </row>
    <row r="14494" spans="1:5" s="7" customFormat="1">
      <c r="A14494" s="7" t="s">
        <v>49</v>
      </c>
      <c r="C14494" s="144" t="s">
        <v>1745</v>
      </c>
      <c r="D14494" s="145">
        <v>72</v>
      </c>
      <c r="E14494" s="147">
        <v>44092</v>
      </c>
    </row>
    <row r="14495" spans="1:5" s="7" customFormat="1">
      <c r="A14495" s="7" t="s">
        <v>49</v>
      </c>
      <c r="C14495" s="144" t="s">
        <v>6677</v>
      </c>
      <c r="D14495" s="145">
        <v>54</v>
      </c>
      <c r="E14495" s="147">
        <v>44092</v>
      </c>
    </row>
    <row r="14496" spans="1:5" s="7" customFormat="1">
      <c r="A14496" s="7" t="s">
        <v>49</v>
      </c>
      <c r="C14496" s="144" t="s">
        <v>6679</v>
      </c>
      <c r="D14496" s="145">
        <v>25</v>
      </c>
      <c r="E14496" s="147">
        <v>44092</v>
      </c>
    </row>
    <row r="14497" spans="1:5" s="7" customFormat="1">
      <c r="A14497" s="7" t="s">
        <v>49</v>
      </c>
      <c r="C14497" s="144" t="s">
        <v>6681</v>
      </c>
      <c r="D14497" s="145">
        <v>3</v>
      </c>
      <c r="E14497" s="147">
        <v>44092</v>
      </c>
    </row>
    <row r="14498" spans="1:5" s="7" customFormat="1">
      <c r="A14498" s="7" t="s">
        <v>49</v>
      </c>
      <c r="C14498" s="144" t="s">
        <v>6683</v>
      </c>
      <c r="D14498" s="145">
        <v>3</v>
      </c>
      <c r="E14498" s="147">
        <v>44092</v>
      </c>
    </row>
    <row r="14499" spans="1:5" s="7" customFormat="1">
      <c r="A14499" s="7" t="s">
        <v>49</v>
      </c>
      <c r="C14499" s="144" t="s">
        <v>6685</v>
      </c>
      <c r="D14499" s="145">
        <v>3</v>
      </c>
      <c r="E14499" s="147">
        <v>44092</v>
      </c>
    </row>
    <row r="14500" spans="1:5" s="7" customFormat="1">
      <c r="A14500" s="7" t="s">
        <v>49</v>
      </c>
      <c r="C14500" s="144" t="s">
        <v>6687</v>
      </c>
      <c r="D14500" s="145">
        <v>3</v>
      </c>
      <c r="E14500" s="147">
        <v>44092</v>
      </c>
    </row>
    <row r="14501" spans="1:5" s="7" customFormat="1">
      <c r="A14501" s="7" t="s">
        <v>49</v>
      </c>
      <c r="C14501" s="144" t="s">
        <v>6690</v>
      </c>
      <c r="D14501" s="145">
        <v>3</v>
      </c>
      <c r="E14501" s="147">
        <v>44092</v>
      </c>
    </row>
    <row r="14502" spans="1:5" s="7" customFormat="1">
      <c r="A14502" s="7" t="s">
        <v>49</v>
      </c>
      <c r="C14502" s="144" t="s">
        <v>6692</v>
      </c>
      <c r="D14502" s="145">
        <v>0</v>
      </c>
      <c r="E14502" s="147">
        <v>44092</v>
      </c>
    </row>
    <row r="14503" spans="1:5" s="7" customFormat="1">
      <c r="A14503" s="7" t="s">
        <v>49</v>
      </c>
      <c r="C14503" s="144" t="s">
        <v>6695</v>
      </c>
      <c r="D14503" s="145">
        <v>20</v>
      </c>
      <c r="E14503" s="147">
        <v>44092</v>
      </c>
    </row>
    <row r="14504" spans="1:5" s="7" customFormat="1">
      <c r="A14504" s="7" t="s">
        <v>49</v>
      </c>
      <c r="C14504" s="144" t="s">
        <v>2960</v>
      </c>
      <c r="D14504" s="145">
        <v>0</v>
      </c>
      <c r="E14504" s="147">
        <v>44092</v>
      </c>
    </row>
    <row r="14505" spans="1:5" s="7" customFormat="1">
      <c r="A14505" s="7" t="s">
        <v>49</v>
      </c>
      <c r="C14505" s="144" t="s">
        <v>2964</v>
      </c>
      <c r="D14505" s="145">
        <v>128</v>
      </c>
      <c r="E14505" s="147">
        <v>44092</v>
      </c>
    </row>
    <row r="14506" spans="1:5" s="7" customFormat="1">
      <c r="A14506" s="7" t="s">
        <v>49</v>
      </c>
      <c r="C14506" s="144" t="s">
        <v>2967</v>
      </c>
      <c r="D14506" s="145">
        <v>117</v>
      </c>
      <c r="E14506" s="147">
        <v>44092</v>
      </c>
    </row>
    <row r="14507" spans="1:5" s="7" customFormat="1">
      <c r="A14507" s="7" t="s">
        <v>49</v>
      </c>
      <c r="C14507" s="144" t="s">
        <v>2970</v>
      </c>
      <c r="D14507" s="145">
        <v>339</v>
      </c>
      <c r="E14507" s="147">
        <v>44092</v>
      </c>
    </row>
    <row r="14508" spans="1:5" s="7" customFormat="1">
      <c r="A14508" s="7" t="s">
        <v>49</v>
      </c>
      <c r="C14508" s="144" t="s">
        <v>2973</v>
      </c>
      <c r="D14508" s="145">
        <v>132</v>
      </c>
      <c r="E14508" s="147">
        <v>44092</v>
      </c>
    </row>
    <row r="14509" spans="1:5" s="7" customFormat="1">
      <c r="A14509" s="7" t="s">
        <v>49</v>
      </c>
      <c r="C14509" s="144" t="s">
        <v>2976</v>
      </c>
      <c r="D14509" s="145">
        <v>305</v>
      </c>
      <c r="E14509" s="147">
        <v>44092</v>
      </c>
    </row>
    <row r="14510" spans="1:5" s="7" customFormat="1">
      <c r="A14510" s="7" t="s">
        <v>49</v>
      </c>
      <c r="C14510" s="144" t="s">
        <v>2979</v>
      </c>
      <c r="D14510" s="145">
        <v>166</v>
      </c>
      <c r="E14510" s="147">
        <v>44092</v>
      </c>
    </row>
    <row r="14511" spans="1:5" s="7" customFormat="1">
      <c r="A14511" s="7" t="s">
        <v>49</v>
      </c>
      <c r="C14511" s="144" t="s">
        <v>2982</v>
      </c>
      <c r="D14511" s="145">
        <v>248</v>
      </c>
      <c r="E14511" s="147">
        <v>44092</v>
      </c>
    </row>
    <row r="14512" spans="1:5" s="7" customFormat="1">
      <c r="A14512" s="7" t="s">
        <v>49</v>
      </c>
      <c r="C14512" s="144" t="s">
        <v>2985</v>
      </c>
      <c r="D14512" s="145">
        <v>235</v>
      </c>
      <c r="E14512" s="147">
        <v>44092</v>
      </c>
    </row>
    <row r="14513" spans="1:5" s="7" customFormat="1">
      <c r="A14513" s="7" t="s">
        <v>49</v>
      </c>
      <c r="C14513" s="144" t="s">
        <v>2988</v>
      </c>
      <c r="D14513" s="145">
        <v>128</v>
      </c>
      <c r="E14513" s="147">
        <v>44092</v>
      </c>
    </row>
    <row r="14514" spans="1:5" s="7" customFormat="1">
      <c r="A14514" s="7" t="s">
        <v>49</v>
      </c>
      <c r="C14514" s="144" t="s">
        <v>2991</v>
      </c>
      <c r="D14514" s="145">
        <v>59</v>
      </c>
      <c r="E14514" s="147">
        <v>44092</v>
      </c>
    </row>
    <row r="14515" spans="1:5" s="7" customFormat="1">
      <c r="A14515" s="7" t="s">
        <v>49</v>
      </c>
      <c r="C14515" s="144" t="s">
        <v>2994</v>
      </c>
      <c r="D14515" s="145">
        <v>79</v>
      </c>
      <c r="E14515" s="147">
        <v>44092</v>
      </c>
    </row>
    <row r="14516" spans="1:5" s="7" customFormat="1">
      <c r="A14516" s="7" t="s">
        <v>49</v>
      </c>
      <c r="C14516" s="144" t="s">
        <v>4175</v>
      </c>
      <c r="D14516" s="145">
        <v>59</v>
      </c>
      <c r="E14516" s="147">
        <v>44092</v>
      </c>
    </row>
    <row r="14517" spans="1:5" s="7" customFormat="1">
      <c r="A14517" s="7" t="s">
        <v>49</v>
      </c>
      <c r="C14517" s="144" t="s">
        <v>4176</v>
      </c>
      <c r="D14517" s="145">
        <v>57</v>
      </c>
      <c r="E14517" s="147">
        <v>44092</v>
      </c>
    </row>
    <row r="14518" spans="1:5" s="7" customFormat="1">
      <c r="A14518" s="7" t="s">
        <v>49</v>
      </c>
      <c r="C14518" s="144" t="s">
        <v>6714</v>
      </c>
      <c r="D14518" s="145">
        <v>0</v>
      </c>
      <c r="E14518" s="147">
        <v>44092</v>
      </c>
    </row>
    <row r="14519" spans="1:5" s="7" customFormat="1">
      <c r="A14519" s="7" t="s">
        <v>49</v>
      </c>
      <c r="C14519" s="144" t="s">
        <v>4177</v>
      </c>
      <c r="D14519" s="145">
        <v>59</v>
      </c>
      <c r="E14519" s="147">
        <v>44092</v>
      </c>
    </row>
    <row r="14520" spans="1:5" s="7" customFormat="1">
      <c r="A14520" s="7" t="s">
        <v>49</v>
      </c>
      <c r="C14520" s="144" t="s">
        <v>1467</v>
      </c>
      <c r="D14520" s="145">
        <v>38</v>
      </c>
      <c r="E14520" s="147">
        <v>44092</v>
      </c>
    </row>
    <row r="14521" spans="1:5" s="7" customFormat="1">
      <c r="A14521" s="7" t="s">
        <v>49</v>
      </c>
      <c r="C14521" s="144" t="s">
        <v>3774</v>
      </c>
      <c r="D14521" s="145">
        <v>2</v>
      </c>
      <c r="E14521" s="147">
        <v>44092</v>
      </c>
    </row>
    <row r="14522" spans="1:5" s="7" customFormat="1">
      <c r="A14522" s="7" t="s">
        <v>49</v>
      </c>
      <c r="C14522" s="144" t="s">
        <v>1472</v>
      </c>
      <c r="D14522" s="145">
        <v>0</v>
      </c>
      <c r="E14522" s="147">
        <v>44092</v>
      </c>
    </row>
    <row r="14523" spans="1:5" s="7" customFormat="1">
      <c r="A14523" s="7" t="s">
        <v>49</v>
      </c>
      <c r="C14523" s="144" t="s">
        <v>5997</v>
      </c>
      <c r="D14523" s="145">
        <v>0</v>
      </c>
      <c r="E14523" s="147">
        <v>44092</v>
      </c>
    </row>
    <row r="14524" spans="1:5" s="7" customFormat="1">
      <c r="A14524" s="7" t="s">
        <v>49</v>
      </c>
      <c r="C14524" s="144" t="s">
        <v>1749</v>
      </c>
      <c r="D14524" s="145">
        <v>44</v>
      </c>
      <c r="E14524" s="147">
        <v>44092</v>
      </c>
    </row>
    <row r="14525" spans="1:5" s="7" customFormat="1">
      <c r="A14525" s="7" t="s">
        <v>49</v>
      </c>
      <c r="C14525" s="144" t="s">
        <v>1753</v>
      </c>
      <c r="D14525" s="145">
        <v>39</v>
      </c>
      <c r="E14525" s="147">
        <v>44092</v>
      </c>
    </row>
    <row r="14526" spans="1:5" s="7" customFormat="1">
      <c r="A14526" s="7" t="s">
        <v>49</v>
      </c>
      <c r="C14526" s="144" t="s">
        <v>1756</v>
      </c>
      <c r="D14526" s="145">
        <v>17</v>
      </c>
      <c r="E14526" s="147">
        <v>44092</v>
      </c>
    </row>
    <row r="14527" spans="1:5" s="7" customFormat="1">
      <c r="A14527" s="7" t="s">
        <v>49</v>
      </c>
      <c r="C14527" s="144" t="s">
        <v>1759</v>
      </c>
      <c r="D14527" s="145">
        <v>16</v>
      </c>
      <c r="E14527" s="147">
        <v>44092</v>
      </c>
    </row>
    <row r="14528" spans="1:5" s="7" customFormat="1">
      <c r="A14528" s="7" t="s">
        <v>49</v>
      </c>
      <c r="C14528" s="144" t="s">
        <v>6728</v>
      </c>
      <c r="D14528" s="145">
        <v>0</v>
      </c>
      <c r="E14528" s="147">
        <v>44092</v>
      </c>
    </row>
    <row r="14529" spans="1:5" s="7" customFormat="1">
      <c r="A14529" s="7" t="s">
        <v>49</v>
      </c>
      <c r="C14529" s="144" t="s">
        <v>1762</v>
      </c>
      <c r="D14529" s="145">
        <v>40</v>
      </c>
      <c r="E14529" s="147">
        <v>44092</v>
      </c>
    </row>
    <row r="14530" spans="1:5" s="7" customFormat="1">
      <c r="A14530" s="7" t="s">
        <v>49</v>
      </c>
      <c r="C14530" s="144" t="s">
        <v>1765</v>
      </c>
      <c r="D14530" s="145">
        <v>40</v>
      </c>
      <c r="E14530" s="147">
        <v>44092</v>
      </c>
    </row>
    <row r="14531" spans="1:5" s="7" customFormat="1">
      <c r="A14531" s="7" t="s">
        <v>49</v>
      </c>
      <c r="C14531" s="144" t="s">
        <v>1768</v>
      </c>
      <c r="D14531" s="145">
        <v>0</v>
      </c>
      <c r="E14531" s="147">
        <v>44092</v>
      </c>
    </row>
    <row r="14532" spans="1:5" s="7" customFormat="1">
      <c r="A14532" s="7" t="s">
        <v>49</v>
      </c>
      <c r="C14532" s="144" t="s">
        <v>1770</v>
      </c>
      <c r="D14532" s="145">
        <v>42</v>
      </c>
      <c r="E14532" s="147">
        <v>44092</v>
      </c>
    </row>
    <row r="14533" spans="1:5" s="7" customFormat="1">
      <c r="A14533" s="7" t="s">
        <v>49</v>
      </c>
      <c r="C14533" s="144" t="s">
        <v>1773</v>
      </c>
      <c r="D14533" s="145">
        <v>90</v>
      </c>
      <c r="E14533" s="147">
        <v>44092</v>
      </c>
    </row>
    <row r="14534" spans="1:5" s="7" customFormat="1">
      <c r="A14534" s="7" t="s">
        <v>49</v>
      </c>
      <c r="C14534" s="144" t="s">
        <v>1776</v>
      </c>
      <c r="D14534" s="145">
        <v>80</v>
      </c>
      <c r="E14534" s="147">
        <v>44092</v>
      </c>
    </row>
    <row r="14535" spans="1:5" s="7" customFormat="1">
      <c r="A14535" s="7" t="s">
        <v>49</v>
      </c>
      <c r="C14535" s="144" t="s">
        <v>1779</v>
      </c>
      <c r="D14535" s="145">
        <v>42</v>
      </c>
      <c r="E14535" s="147">
        <v>44092</v>
      </c>
    </row>
    <row r="14536" spans="1:5" s="7" customFormat="1">
      <c r="A14536" s="7" t="s">
        <v>49</v>
      </c>
      <c r="C14536" s="144" t="s">
        <v>1782</v>
      </c>
      <c r="D14536" s="145">
        <v>16</v>
      </c>
      <c r="E14536" s="147">
        <v>44092</v>
      </c>
    </row>
    <row r="14537" spans="1:5" s="7" customFormat="1">
      <c r="A14537" s="7" t="s">
        <v>49</v>
      </c>
      <c r="C14537" s="144" t="s">
        <v>1785</v>
      </c>
      <c r="D14537" s="145">
        <v>25</v>
      </c>
      <c r="E14537" s="147">
        <v>44092</v>
      </c>
    </row>
    <row r="14538" spans="1:5" s="7" customFormat="1">
      <c r="A14538" s="7" t="s">
        <v>49</v>
      </c>
      <c r="C14538" s="144" t="s">
        <v>1789</v>
      </c>
      <c r="D14538" s="145">
        <v>22</v>
      </c>
      <c r="E14538" s="147">
        <v>44092</v>
      </c>
    </row>
    <row r="14539" spans="1:5" s="7" customFormat="1">
      <c r="A14539" s="7" t="s">
        <v>49</v>
      </c>
      <c r="C14539" s="144" t="s">
        <v>1792</v>
      </c>
      <c r="D14539" s="145">
        <v>15</v>
      </c>
      <c r="E14539" s="147">
        <v>44092</v>
      </c>
    </row>
    <row r="14540" spans="1:5" s="7" customFormat="1">
      <c r="A14540" s="7" t="s">
        <v>49</v>
      </c>
      <c r="C14540" s="144" t="s">
        <v>1796</v>
      </c>
      <c r="D14540" s="145">
        <v>45</v>
      </c>
      <c r="E14540" s="147">
        <v>44092</v>
      </c>
    </row>
    <row r="14541" spans="1:5" s="7" customFormat="1">
      <c r="A14541" s="7" t="s">
        <v>49</v>
      </c>
      <c r="C14541" s="144" t="s">
        <v>1799</v>
      </c>
      <c r="D14541" s="145">
        <v>1</v>
      </c>
      <c r="E14541" s="147">
        <v>44092</v>
      </c>
    </row>
    <row r="14542" spans="1:5" s="7" customFormat="1">
      <c r="A14542" s="7" t="s">
        <v>49</v>
      </c>
      <c r="C14542" s="144" t="s">
        <v>1802</v>
      </c>
      <c r="D14542" s="145">
        <v>40</v>
      </c>
      <c r="E14542" s="147">
        <v>44092</v>
      </c>
    </row>
    <row r="14543" spans="1:5" s="7" customFormat="1">
      <c r="A14543" s="7" t="s">
        <v>49</v>
      </c>
      <c r="C14543" s="144" t="s">
        <v>1805</v>
      </c>
      <c r="D14543" s="145">
        <v>35</v>
      </c>
      <c r="E14543" s="147">
        <v>44092</v>
      </c>
    </row>
    <row r="14544" spans="1:5" s="7" customFormat="1">
      <c r="A14544" s="7" t="s">
        <v>49</v>
      </c>
      <c r="C14544" s="144" t="s">
        <v>1808</v>
      </c>
      <c r="D14544" s="145">
        <v>80</v>
      </c>
      <c r="E14544" s="147">
        <v>44092</v>
      </c>
    </row>
    <row r="14545" spans="1:5" s="7" customFormat="1">
      <c r="A14545" s="7" t="s">
        <v>49</v>
      </c>
      <c r="C14545" s="144" t="s">
        <v>1811</v>
      </c>
      <c r="D14545" s="145">
        <v>0</v>
      </c>
      <c r="E14545" s="147">
        <v>44092</v>
      </c>
    </row>
    <row r="14546" spans="1:5" s="7" customFormat="1">
      <c r="A14546" s="7" t="s">
        <v>49</v>
      </c>
      <c r="C14546" s="144" t="s">
        <v>1815</v>
      </c>
      <c r="D14546" s="145">
        <v>15</v>
      </c>
      <c r="E14546" s="147">
        <v>44092</v>
      </c>
    </row>
    <row r="14547" spans="1:5" s="7" customFormat="1">
      <c r="A14547" s="7" t="s">
        <v>49</v>
      </c>
      <c r="C14547" s="144" t="s">
        <v>1818</v>
      </c>
      <c r="D14547" s="145">
        <v>11</v>
      </c>
      <c r="E14547" s="147">
        <v>44092</v>
      </c>
    </row>
    <row r="14548" spans="1:5" s="7" customFormat="1">
      <c r="A14548" s="7" t="s">
        <v>49</v>
      </c>
      <c r="C14548" s="144" t="s">
        <v>1821</v>
      </c>
      <c r="D14548" s="145">
        <v>3</v>
      </c>
      <c r="E14548" s="147">
        <v>44092</v>
      </c>
    </row>
    <row r="14549" spans="1:5" s="7" customFormat="1">
      <c r="A14549" s="7" t="s">
        <v>49</v>
      </c>
      <c r="C14549" s="144" t="s">
        <v>1824</v>
      </c>
      <c r="D14549" s="145">
        <v>12</v>
      </c>
      <c r="E14549" s="147">
        <v>44092</v>
      </c>
    </row>
    <row r="14550" spans="1:5" s="7" customFormat="1">
      <c r="A14550" s="7" t="s">
        <v>49</v>
      </c>
      <c r="C14550" s="144" t="s">
        <v>1827</v>
      </c>
      <c r="D14550" s="145">
        <v>11</v>
      </c>
      <c r="E14550" s="147">
        <v>44092</v>
      </c>
    </row>
    <row r="14551" spans="1:5" s="7" customFormat="1">
      <c r="A14551" s="7" t="s">
        <v>49</v>
      </c>
      <c r="C14551" s="144" t="s">
        <v>1830</v>
      </c>
      <c r="D14551" s="145">
        <v>17</v>
      </c>
      <c r="E14551" s="147">
        <v>44092</v>
      </c>
    </row>
    <row r="14552" spans="1:5" s="7" customFormat="1">
      <c r="A14552" s="7" t="s">
        <v>49</v>
      </c>
      <c r="C14552" s="144" t="s">
        <v>1833</v>
      </c>
      <c r="D14552" s="145">
        <v>12</v>
      </c>
      <c r="E14552" s="147">
        <v>44092</v>
      </c>
    </row>
    <row r="14553" spans="1:5" s="7" customFormat="1">
      <c r="A14553" s="7" t="s">
        <v>49</v>
      </c>
      <c r="C14553" s="144" t="s">
        <v>1836</v>
      </c>
      <c r="D14553" s="145">
        <v>1</v>
      </c>
      <c r="E14553" s="147">
        <v>44092</v>
      </c>
    </row>
    <row r="14554" spans="1:5" s="7" customFormat="1">
      <c r="A14554" s="7" t="s">
        <v>49</v>
      </c>
      <c r="C14554" s="144" t="s">
        <v>1839</v>
      </c>
      <c r="D14554" s="145">
        <v>0</v>
      </c>
      <c r="E14554" s="147">
        <v>44092</v>
      </c>
    </row>
    <row r="14555" spans="1:5" s="7" customFormat="1">
      <c r="A14555" s="7" t="s">
        <v>49</v>
      </c>
      <c r="C14555" s="144" t="s">
        <v>1843</v>
      </c>
      <c r="D14555" s="145">
        <v>0</v>
      </c>
      <c r="E14555" s="147">
        <v>44092</v>
      </c>
    </row>
    <row r="14556" spans="1:5" s="7" customFormat="1">
      <c r="A14556" s="7" t="s">
        <v>49</v>
      </c>
      <c r="C14556" s="144" t="s">
        <v>1846</v>
      </c>
      <c r="D14556" s="145">
        <v>9</v>
      </c>
      <c r="E14556" s="147">
        <v>44092</v>
      </c>
    </row>
    <row r="14557" spans="1:5" s="7" customFormat="1">
      <c r="A14557" s="7" t="s">
        <v>49</v>
      </c>
      <c r="C14557" s="144" t="s">
        <v>1849</v>
      </c>
      <c r="D14557" s="145">
        <v>0</v>
      </c>
      <c r="E14557" s="147">
        <v>44092</v>
      </c>
    </row>
    <row r="14558" spans="1:5" s="7" customFormat="1">
      <c r="A14558" s="7" t="s">
        <v>49</v>
      </c>
      <c r="C14558" s="144" t="s">
        <v>1852</v>
      </c>
      <c r="D14558" s="145">
        <v>5</v>
      </c>
      <c r="E14558" s="147">
        <v>44092</v>
      </c>
    </row>
    <row r="14559" spans="1:5" s="7" customFormat="1">
      <c r="A14559" s="7" t="s">
        <v>49</v>
      </c>
      <c r="C14559" s="144" t="s">
        <v>5999</v>
      </c>
      <c r="D14559" s="145">
        <v>0</v>
      </c>
      <c r="E14559" s="147">
        <v>44092</v>
      </c>
    </row>
    <row r="14560" spans="1:5" s="7" customFormat="1">
      <c r="A14560" s="7" t="s">
        <v>49</v>
      </c>
      <c r="C14560" s="144" t="s">
        <v>6001</v>
      </c>
      <c r="D14560" s="145">
        <v>0</v>
      </c>
      <c r="E14560" s="147">
        <v>44092</v>
      </c>
    </row>
    <row r="14561" spans="1:5" s="7" customFormat="1">
      <c r="A14561" s="7" t="s">
        <v>49</v>
      </c>
      <c r="C14561" s="144" t="s">
        <v>1475</v>
      </c>
      <c r="D14561" s="145">
        <v>295</v>
      </c>
      <c r="E14561" s="147">
        <v>44092</v>
      </c>
    </row>
    <row r="14562" spans="1:5" s="7" customFormat="1">
      <c r="A14562" s="7" t="s">
        <v>49</v>
      </c>
      <c r="C14562" s="144" t="s">
        <v>6005</v>
      </c>
      <c r="D14562" s="145">
        <v>0</v>
      </c>
      <c r="E14562" s="147">
        <v>44092</v>
      </c>
    </row>
    <row r="14563" spans="1:5" s="7" customFormat="1">
      <c r="A14563" s="7" t="s">
        <v>49</v>
      </c>
      <c r="C14563" s="144" t="s">
        <v>1478</v>
      </c>
      <c r="D14563" s="145">
        <v>422</v>
      </c>
      <c r="E14563" s="147">
        <v>44092</v>
      </c>
    </row>
    <row r="14564" spans="1:5" s="7" customFormat="1">
      <c r="A14564" s="7" t="s">
        <v>49</v>
      </c>
      <c r="C14564" s="144" t="s">
        <v>1855</v>
      </c>
      <c r="D14564" s="145">
        <v>90</v>
      </c>
      <c r="E14564" s="147">
        <v>44092</v>
      </c>
    </row>
    <row r="14565" spans="1:5" s="7" customFormat="1">
      <c r="A14565" s="7" t="s">
        <v>49</v>
      </c>
      <c r="C14565" s="144" t="s">
        <v>1859</v>
      </c>
      <c r="D14565" s="145">
        <v>55</v>
      </c>
      <c r="E14565" s="147">
        <v>44092</v>
      </c>
    </row>
    <row r="14566" spans="1:5" s="7" customFormat="1">
      <c r="A14566" s="7" t="s">
        <v>49</v>
      </c>
      <c r="C14566" s="144" t="s">
        <v>1862</v>
      </c>
      <c r="D14566" s="145">
        <v>114</v>
      </c>
      <c r="E14566" s="147">
        <v>44092</v>
      </c>
    </row>
    <row r="14567" spans="1:5" s="7" customFormat="1">
      <c r="A14567" s="7" t="s">
        <v>49</v>
      </c>
      <c r="C14567" s="144" t="s">
        <v>1865</v>
      </c>
      <c r="D14567" s="145">
        <v>51</v>
      </c>
      <c r="E14567" s="147">
        <v>44092</v>
      </c>
    </row>
    <row r="14568" spans="1:5" s="7" customFormat="1">
      <c r="A14568" s="7" t="s">
        <v>49</v>
      </c>
      <c r="C14568" s="144" t="s">
        <v>1868</v>
      </c>
      <c r="D14568" s="145">
        <v>85</v>
      </c>
      <c r="E14568" s="147">
        <v>44092</v>
      </c>
    </row>
    <row r="14569" spans="1:5" s="7" customFormat="1">
      <c r="A14569" s="7" t="s">
        <v>49</v>
      </c>
      <c r="C14569" s="144" t="s">
        <v>1871</v>
      </c>
      <c r="D14569" s="145">
        <v>12</v>
      </c>
      <c r="E14569" s="147">
        <v>44092</v>
      </c>
    </row>
    <row r="14570" spans="1:5" s="7" customFormat="1">
      <c r="A14570" s="7" t="s">
        <v>49</v>
      </c>
      <c r="C14570" s="144" t="s">
        <v>1874</v>
      </c>
      <c r="D14570" s="145">
        <v>119</v>
      </c>
      <c r="E14570" s="147">
        <v>44092</v>
      </c>
    </row>
    <row r="14571" spans="1:5" s="7" customFormat="1">
      <c r="A14571" s="7" t="s">
        <v>49</v>
      </c>
      <c r="C14571" s="144" t="s">
        <v>1877</v>
      </c>
      <c r="D14571" s="145">
        <v>188</v>
      </c>
      <c r="E14571" s="147">
        <v>44092</v>
      </c>
    </row>
    <row r="14572" spans="1:5" s="7" customFormat="1">
      <c r="A14572" s="7" t="s">
        <v>49</v>
      </c>
      <c r="C14572" s="144" t="s">
        <v>1880</v>
      </c>
      <c r="D14572" s="145">
        <v>161</v>
      </c>
      <c r="E14572" s="147">
        <v>44092</v>
      </c>
    </row>
    <row r="14573" spans="1:5" s="7" customFormat="1">
      <c r="A14573" s="7" t="s">
        <v>49</v>
      </c>
      <c r="C14573" s="144" t="s">
        <v>1883</v>
      </c>
      <c r="D14573" s="145">
        <v>80</v>
      </c>
      <c r="E14573" s="147">
        <v>44092</v>
      </c>
    </row>
    <row r="14574" spans="1:5" s="7" customFormat="1">
      <c r="A14574" s="7" t="s">
        <v>49</v>
      </c>
      <c r="C14574" s="144" t="s">
        <v>1482</v>
      </c>
      <c r="D14574" s="145">
        <v>65</v>
      </c>
      <c r="E14574" s="147">
        <v>44092</v>
      </c>
    </row>
    <row r="14575" spans="1:5" s="7" customFormat="1">
      <c r="A14575" s="7" t="s">
        <v>49</v>
      </c>
      <c r="C14575" s="144" t="s">
        <v>1486</v>
      </c>
      <c r="D14575" s="145">
        <v>0</v>
      </c>
      <c r="E14575" s="147">
        <v>44092</v>
      </c>
    </row>
    <row r="14576" spans="1:5" s="7" customFormat="1">
      <c r="A14576" s="7" t="s">
        <v>49</v>
      </c>
      <c r="C14576" s="144" t="s">
        <v>1489</v>
      </c>
      <c r="D14576" s="145">
        <v>11</v>
      </c>
      <c r="E14576" s="147">
        <v>44092</v>
      </c>
    </row>
    <row r="14577" spans="1:5" s="7" customFormat="1">
      <c r="A14577" s="7" t="s">
        <v>49</v>
      </c>
      <c r="C14577" s="144" t="s">
        <v>1887</v>
      </c>
      <c r="D14577" s="145">
        <v>7</v>
      </c>
      <c r="E14577" s="147">
        <v>44092</v>
      </c>
    </row>
    <row r="14578" spans="1:5" s="7" customFormat="1">
      <c r="A14578" s="7" t="s">
        <v>49</v>
      </c>
      <c r="C14578" s="144" t="s">
        <v>1891</v>
      </c>
      <c r="D14578" s="145">
        <v>2</v>
      </c>
      <c r="E14578" s="147">
        <v>44092</v>
      </c>
    </row>
    <row r="14579" spans="1:5" s="7" customFormat="1">
      <c r="A14579" s="7" t="s">
        <v>49</v>
      </c>
      <c r="C14579" s="144" t="s">
        <v>1894</v>
      </c>
      <c r="D14579" s="145">
        <v>4</v>
      </c>
      <c r="E14579" s="147">
        <v>44092</v>
      </c>
    </row>
    <row r="14580" spans="1:5" s="7" customFormat="1">
      <c r="A14580" s="7" t="s">
        <v>49</v>
      </c>
      <c r="C14580" s="144" t="s">
        <v>1897</v>
      </c>
      <c r="D14580" s="145">
        <v>34</v>
      </c>
      <c r="E14580" s="147">
        <v>44092</v>
      </c>
    </row>
    <row r="14581" spans="1:5" s="7" customFormat="1">
      <c r="A14581" s="7" t="s">
        <v>49</v>
      </c>
      <c r="C14581" s="144" t="s">
        <v>3394</v>
      </c>
      <c r="D14581" s="145">
        <v>40</v>
      </c>
      <c r="E14581" s="147">
        <v>44092</v>
      </c>
    </row>
    <row r="14582" spans="1:5" s="7" customFormat="1">
      <c r="A14582" s="7" t="s">
        <v>49</v>
      </c>
      <c r="C14582" s="144" t="s">
        <v>6814</v>
      </c>
      <c r="D14582" s="145">
        <v>0</v>
      </c>
      <c r="E14582" s="147">
        <v>44092</v>
      </c>
    </row>
    <row r="14583" spans="1:5" s="7" customFormat="1">
      <c r="A14583" s="7" t="s">
        <v>49</v>
      </c>
      <c r="C14583" s="144" t="s">
        <v>6816</v>
      </c>
      <c r="D14583" s="145">
        <v>3</v>
      </c>
      <c r="E14583" s="147">
        <v>44092</v>
      </c>
    </row>
    <row r="14584" spans="1:5" s="7" customFormat="1">
      <c r="A14584" s="7" t="s">
        <v>49</v>
      </c>
      <c r="C14584" s="144" t="s">
        <v>6818</v>
      </c>
      <c r="D14584" s="145">
        <v>0</v>
      </c>
      <c r="E14584" s="147">
        <v>44092</v>
      </c>
    </row>
    <row r="14585" spans="1:5" s="7" customFormat="1">
      <c r="A14585" s="7" t="s">
        <v>49</v>
      </c>
      <c r="C14585" s="144" t="s">
        <v>6820</v>
      </c>
      <c r="D14585" s="145">
        <v>0</v>
      </c>
      <c r="E14585" s="147">
        <v>44092</v>
      </c>
    </row>
    <row r="14586" spans="1:5" s="7" customFormat="1">
      <c r="A14586" s="7" t="s">
        <v>49</v>
      </c>
      <c r="C14586" s="144" t="s">
        <v>3775</v>
      </c>
      <c r="D14586" s="145">
        <v>5</v>
      </c>
      <c r="E14586" s="147">
        <v>44092</v>
      </c>
    </row>
    <row r="14587" spans="1:5" s="7" customFormat="1">
      <c r="A14587" s="7" t="s">
        <v>49</v>
      </c>
      <c r="C14587" s="144" t="s">
        <v>6823</v>
      </c>
      <c r="D14587" s="145">
        <v>0</v>
      </c>
      <c r="E14587" s="147">
        <v>44092</v>
      </c>
    </row>
    <row r="14588" spans="1:5" s="7" customFormat="1">
      <c r="A14588" s="7" t="s">
        <v>49</v>
      </c>
      <c r="C14588" s="144" t="s">
        <v>6825</v>
      </c>
      <c r="D14588" s="145">
        <v>0</v>
      </c>
      <c r="E14588" s="147">
        <v>44092</v>
      </c>
    </row>
    <row r="14589" spans="1:5" s="7" customFormat="1">
      <c r="A14589" s="7" t="s">
        <v>49</v>
      </c>
      <c r="C14589" s="144" t="s">
        <v>6827</v>
      </c>
      <c r="D14589" s="145">
        <v>0</v>
      </c>
      <c r="E14589" s="147">
        <v>44092</v>
      </c>
    </row>
    <row r="14590" spans="1:5" s="7" customFormat="1">
      <c r="A14590" s="7" t="s">
        <v>49</v>
      </c>
      <c r="C14590" s="144" t="s">
        <v>1902</v>
      </c>
      <c r="D14590" s="145">
        <v>10</v>
      </c>
      <c r="E14590" s="147">
        <v>44092</v>
      </c>
    </row>
    <row r="14591" spans="1:5" s="7" customFormat="1">
      <c r="A14591" s="7" t="s">
        <v>49</v>
      </c>
      <c r="C14591" s="144" t="s">
        <v>6831</v>
      </c>
      <c r="D14591" s="145">
        <v>0</v>
      </c>
      <c r="E14591" s="147">
        <v>44092</v>
      </c>
    </row>
    <row r="14592" spans="1:5" s="7" customFormat="1">
      <c r="A14592" s="7" t="s">
        <v>49</v>
      </c>
      <c r="C14592" s="144" t="s">
        <v>1905</v>
      </c>
      <c r="D14592" s="145">
        <v>2</v>
      </c>
      <c r="E14592" s="147">
        <v>44092</v>
      </c>
    </row>
    <row r="14593" spans="1:5" s="7" customFormat="1">
      <c r="A14593" s="7" t="s">
        <v>49</v>
      </c>
      <c r="C14593" s="144" t="s">
        <v>1908</v>
      </c>
      <c r="D14593" s="145">
        <v>140</v>
      </c>
      <c r="E14593" s="147">
        <v>44092</v>
      </c>
    </row>
    <row r="14594" spans="1:5" s="7" customFormat="1">
      <c r="A14594" s="7" t="s">
        <v>49</v>
      </c>
      <c r="C14594" s="144" t="s">
        <v>6837</v>
      </c>
      <c r="D14594" s="145">
        <v>0</v>
      </c>
      <c r="E14594" s="147">
        <v>44092</v>
      </c>
    </row>
    <row r="14595" spans="1:5" s="7" customFormat="1">
      <c r="A14595" s="7" t="s">
        <v>49</v>
      </c>
      <c r="C14595" s="144" t="s">
        <v>1911</v>
      </c>
      <c r="D14595" s="145">
        <v>4</v>
      </c>
      <c r="E14595" s="147">
        <v>44092</v>
      </c>
    </row>
    <row r="14596" spans="1:5" s="7" customFormat="1">
      <c r="A14596" s="7" t="s">
        <v>49</v>
      </c>
      <c r="C14596" s="144" t="s">
        <v>1914</v>
      </c>
      <c r="D14596" s="145">
        <v>11</v>
      </c>
      <c r="E14596" s="147">
        <v>44092</v>
      </c>
    </row>
    <row r="14597" spans="1:5" s="7" customFormat="1">
      <c r="A14597" s="7" t="s">
        <v>49</v>
      </c>
      <c r="C14597" s="144" t="s">
        <v>1917</v>
      </c>
      <c r="D14597" s="145">
        <v>23</v>
      </c>
      <c r="E14597" s="147">
        <v>44092</v>
      </c>
    </row>
    <row r="14598" spans="1:5" s="7" customFormat="1">
      <c r="A14598" s="7" t="s">
        <v>49</v>
      </c>
      <c r="C14598" s="144" t="s">
        <v>1920</v>
      </c>
      <c r="D14598" s="145">
        <v>15</v>
      </c>
      <c r="E14598" s="147">
        <v>44092</v>
      </c>
    </row>
    <row r="14599" spans="1:5" s="7" customFormat="1">
      <c r="A14599" s="7" t="s">
        <v>49</v>
      </c>
      <c r="C14599" s="144" t="s">
        <v>1613</v>
      </c>
      <c r="D14599" s="145">
        <v>118</v>
      </c>
      <c r="E14599" s="147">
        <v>44092</v>
      </c>
    </row>
    <row r="14600" spans="1:5" s="7" customFormat="1">
      <c r="A14600" s="7" t="s">
        <v>49</v>
      </c>
      <c r="C14600" s="144" t="s">
        <v>1617</v>
      </c>
      <c r="D14600" s="145">
        <v>76</v>
      </c>
      <c r="E14600" s="147">
        <v>44092</v>
      </c>
    </row>
    <row r="14601" spans="1:5" s="7" customFormat="1">
      <c r="A14601" s="7" t="s">
        <v>49</v>
      </c>
      <c r="C14601" s="144" t="s">
        <v>1620</v>
      </c>
      <c r="D14601" s="145">
        <v>22</v>
      </c>
      <c r="E14601" s="147">
        <v>44092</v>
      </c>
    </row>
    <row r="14602" spans="1:5" s="7" customFormat="1">
      <c r="A14602" s="7" t="s">
        <v>49</v>
      </c>
      <c r="C14602" s="144" t="s">
        <v>1623</v>
      </c>
      <c r="D14602" s="145">
        <v>102</v>
      </c>
      <c r="E14602" s="147">
        <v>44092</v>
      </c>
    </row>
    <row r="14603" spans="1:5" s="7" customFormat="1">
      <c r="A14603" s="7" t="s">
        <v>49</v>
      </c>
      <c r="C14603" s="144" t="s">
        <v>1626</v>
      </c>
      <c r="D14603" s="145">
        <v>90</v>
      </c>
      <c r="E14603" s="147">
        <v>44092</v>
      </c>
    </row>
    <row r="14604" spans="1:5" s="7" customFormat="1">
      <c r="A14604" s="7" t="s">
        <v>49</v>
      </c>
      <c r="C14604" s="144" t="s">
        <v>6239</v>
      </c>
      <c r="D14604" s="145">
        <v>50</v>
      </c>
      <c r="E14604" s="147">
        <v>44092</v>
      </c>
    </row>
    <row r="14605" spans="1:5" s="7" customFormat="1">
      <c r="A14605" s="7" t="s">
        <v>49</v>
      </c>
      <c r="C14605" s="144" t="s">
        <v>1629</v>
      </c>
      <c r="D14605" s="145">
        <v>39</v>
      </c>
      <c r="E14605" s="147">
        <v>44092</v>
      </c>
    </row>
    <row r="14606" spans="1:5" s="7" customFormat="1">
      <c r="A14606" s="7" t="s">
        <v>49</v>
      </c>
      <c r="C14606" s="144" t="s">
        <v>1632</v>
      </c>
      <c r="D14606" s="145">
        <v>0</v>
      </c>
      <c r="E14606" s="147">
        <v>44092</v>
      </c>
    </row>
    <row r="14607" spans="1:5" s="7" customFormat="1">
      <c r="A14607" s="7" t="s">
        <v>49</v>
      </c>
      <c r="C14607" s="144" t="s">
        <v>1635</v>
      </c>
      <c r="D14607" s="145">
        <v>3</v>
      </c>
      <c r="E14607" s="147">
        <v>44092</v>
      </c>
    </row>
    <row r="14608" spans="1:5" s="7" customFormat="1">
      <c r="A14608" s="7" t="s">
        <v>49</v>
      </c>
      <c r="C14608" s="144" t="s">
        <v>1638</v>
      </c>
      <c r="D14608" s="145">
        <v>12</v>
      </c>
      <c r="E14608" s="147">
        <v>44092</v>
      </c>
    </row>
    <row r="14609" spans="1:5" s="7" customFormat="1">
      <c r="A14609" s="7" t="s">
        <v>49</v>
      </c>
      <c r="C14609" s="144" t="s">
        <v>6250</v>
      </c>
      <c r="D14609" s="145">
        <v>0</v>
      </c>
      <c r="E14609" s="147">
        <v>44092</v>
      </c>
    </row>
    <row r="14610" spans="1:5" s="7" customFormat="1">
      <c r="A14610" s="7" t="s">
        <v>49</v>
      </c>
      <c r="C14610" s="144" t="s">
        <v>1641</v>
      </c>
      <c r="D14610" s="145">
        <v>24</v>
      </c>
      <c r="E14610" s="147">
        <v>44092</v>
      </c>
    </row>
    <row r="14611" spans="1:5" s="7" customFormat="1">
      <c r="A14611" s="7" t="s">
        <v>49</v>
      </c>
      <c r="C14611" s="144" t="s">
        <v>3669</v>
      </c>
      <c r="D14611" s="145">
        <v>63</v>
      </c>
      <c r="E14611" s="147">
        <v>44092</v>
      </c>
    </row>
    <row r="14612" spans="1:5" s="7" customFormat="1">
      <c r="A14612" s="7" t="s">
        <v>49</v>
      </c>
      <c r="C14612" s="144" t="s">
        <v>3667</v>
      </c>
      <c r="D14612" s="145">
        <v>105</v>
      </c>
      <c r="E14612" s="147">
        <v>44092</v>
      </c>
    </row>
    <row r="14613" spans="1:5" s="7" customFormat="1">
      <c r="A14613" s="7" t="s">
        <v>49</v>
      </c>
      <c r="C14613" s="144" t="s">
        <v>3668</v>
      </c>
      <c r="D14613" s="145">
        <v>84</v>
      </c>
      <c r="E14613" s="147">
        <v>44092</v>
      </c>
    </row>
    <row r="14614" spans="1:5" s="7" customFormat="1">
      <c r="A14614" s="7" t="s">
        <v>49</v>
      </c>
      <c r="C14614" s="144" t="s">
        <v>3671</v>
      </c>
      <c r="D14614" s="145">
        <v>42</v>
      </c>
      <c r="E14614" s="147">
        <v>44092</v>
      </c>
    </row>
    <row r="14615" spans="1:5" s="7" customFormat="1">
      <c r="A14615" s="7" t="s">
        <v>49</v>
      </c>
      <c r="C14615" s="144" t="s">
        <v>6026</v>
      </c>
      <c r="D14615" s="145">
        <v>3</v>
      </c>
      <c r="E14615" s="147">
        <v>44092</v>
      </c>
    </row>
    <row r="14616" spans="1:5" s="7" customFormat="1">
      <c r="A14616" s="7" t="s">
        <v>49</v>
      </c>
      <c r="C14616" s="144" t="s">
        <v>6030</v>
      </c>
      <c r="D14616" s="145">
        <v>12</v>
      </c>
      <c r="E14616" s="147">
        <v>44092</v>
      </c>
    </row>
    <row r="14617" spans="1:5" s="7" customFormat="1">
      <c r="A14617" s="7" t="s">
        <v>49</v>
      </c>
      <c r="C14617" s="144" t="s">
        <v>3673</v>
      </c>
      <c r="D14617" s="145">
        <v>22</v>
      </c>
      <c r="E14617" s="147">
        <v>44092</v>
      </c>
    </row>
    <row r="14618" spans="1:5" s="7" customFormat="1">
      <c r="A14618" s="7" t="s">
        <v>49</v>
      </c>
      <c r="C14618" s="144" t="s">
        <v>3674</v>
      </c>
      <c r="D14618" s="145">
        <v>37</v>
      </c>
      <c r="E14618" s="147">
        <v>44092</v>
      </c>
    </row>
    <row r="14619" spans="1:5" s="7" customFormat="1">
      <c r="A14619" s="7" t="s">
        <v>49</v>
      </c>
      <c r="C14619" s="144" t="s">
        <v>3676</v>
      </c>
      <c r="D14619" s="145">
        <v>24</v>
      </c>
      <c r="E14619" s="147">
        <v>44092</v>
      </c>
    </row>
    <row r="14620" spans="1:5" s="7" customFormat="1">
      <c r="A14620" s="7" t="s">
        <v>49</v>
      </c>
      <c r="C14620" s="144" t="s">
        <v>3675</v>
      </c>
      <c r="D14620" s="145">
        <v>16</v>
      </c>
      <c r="E14620" s="147">
        <v>44092</v>
      </c>
    </row>
    <row r="14621" spans="1:5" s="7" customFormat="1">
      <c r="A14621" s="7" t="s">
        <v>49</v>
      </c>
      <c r="C14621" s="144" t="s">
        <v>6041</v>
      </c>
      <c r="D14621" s="145">
        <v>1</v>
      </c>
      <c r="E14621" s="147">
        <v>44092</v>
      </c>
    </row>
    <row r="14622" spans="1:5" s="7" customFormat="1">
      <c r="A14622" s="7" t="s">
        <v>49</v>
      </c>
      <c r="C14622" s="144" t="s">
        <v>6044</v>
      </c>
      <c r="D14622" s="145">
        <v>6</v>
      </c>
      <c r="E14622" s="147">
        <v>44092</v>
      </c>
    </row>
    <row r="14623" spans="1:5" s="7" customFormat="1">
      <c r="A14623" s="7" t="s">
        <v>49</v>
      </c>
      <c r="C14623" s="144" t="s">
        <v>5935</v>
      </c>
      <c r="D14623" s="145">
        <v>1</v>
      </c>
      <c r="E14623" s="147">
        <v>44092</v>
      </c>
    </row>
    <row r="14624" spans="1:5" s="7" customFormat="1">
      <c r="A14624" s="7" t="s">
        <v>49</v>
      </c>
      <c r="C14624" s="144" t="s">
        <v>5940</v>
      </c>
      <c r="D14624" s="145">
        <v>1</v>
      </c>
      <c r="E14624" s="147">
        <v>44092</v>
      </c>
    </row>
    <row r="14625" spans="1:5" s="7" customFormat="1">
      <c r="A14625" s="7" t="s">
        <v>49</v>
      </c>
      <c r="C14625" s="144" t="s">
        <v>7982</v>
      </c>
      <c r="D14625" s="145">
        <v>21</v>
      </c>
      <c r="E14625" s="147">
        <v>44092</v>
      </c>
    </row>
    <row r="14626" spans="1:5" s="7" customFormat="1">
      <c r="A14626" s="7" t="s">
        <v>49</v>
      </c>
      <c r="C14626" s="144" t="s">
        <v>7985</v>
      </c>
      <c r="D14626" s="145">
        <v>0</v>
      </c>
      <c r="E14626" s="147">
        <v>44092</v>
      </c>
    </row>
    <row r="14627" spans="1:5" s="7" customFormat="1">
      <c r="A14627" s="7" t="s">
        <v>49</v>
      </c>
      <c r="C14627" s="144" t="s">
        <v>3776</v>
      </c>
      <c r="D14627" s="145">
        <v>100</v>
      </c>
      <c r="E14627" s="147">
        <v>44092</v>
      </c>
    </row>
    <row r="14628" spans="1:5" s="7" customFormat="1">
      <c r="A14628" s="7" t="s">
        <v>49</v>
      </c>
      <c r="C14628" s="144" t="s">
        <v>9227</v>
      </c>
      <c r="D14628" s="145">
        <v>0</v>
      </c>
      <c r="E14628" s="147">
        <v>44092</v>
      </c>
    </row>
    <row r="14629" spans="1:5" s="7" customFormat="1">
      <c r="A14629" s="7" t="s">
        <v>49</v>
      </c>
      <c r="C14629" s="144" t="s">
        <v>9228</v>
      </c>
      <c r="D14629" s="145">
        <v>0</v>
      </c>
      <c r="E14629" s="147">
        <v>44092</v>
      </c>
    </row>
    <row r="14630" spans="1:5" s="7" customFormat="1">
      <c r="A14630" s="7" t="s">
        <v>49</v>
      </c>
      <c r="C14630" s="144" t="s">
        <v>2997</v>
      </c>
      <c r="D14630" s="145">
        <v>0</v>
      </c>
      <c r="E14630" s="147">
        <v>44092</v>
      </c>
    </row>
    <row r="14631" spans="1:5" s="7" customFormat="1">
      <c r="A14631" s="7" t="s">
        <v>49</v>
      </c>
      <c r="C14631" s="144" t="s">
        <v>3001</v>
      </c>
      <c r="D14631" s="145">
        <v>194</v>
      </c>
      <c r="E14631" s="147">
        <v>44092</v>
      </c>
    </row>
    <row r="14632" spans="1:5" s="7" customFormat="1">
      <c r="A14632" s="7" t="s">
        <v>49</v>
      </c>
      <c r="C14632" s="144" t="s">
        <v>3004</v>
      </c>
      <c r="D14632" s="145">
        <v>184</v>
      </c>
      <c r="E14632" s="147">
        <v>44092</v>
      </c>
    </row>
    <row r="14633" spans="1:5" s="7" customFormat="1">
      <c r="A14633" s="7" t="s">
        <v>49</v>
      </c>
      <c r="C14633" s="144" t="s">
        <v>3007</v>
      </c>
      <c r="D14633" s="145">
        <v>382</v>
      </c>
      <c r="E14633" s="147">
        <v>44092</v>
      </c>
    </row>
    <row r="14634" spans="1:5" s="7" customFormat="1">
      <c r="A14634" s="7" t="s">
        <v>49</v>
      </c>
      <c r="C14634" s="144" t="s">
        <v>3011</v>
      </c>
      <c r="D14634" s="145">
        <v>382</v>
      </c>
      <c r="E14634" s="147">
        <v>44092</v>
      </c>
    </row>
    <row r="14635" spans="1:5" s="7" customFormat="1">
      <c r="A14635" s="7" t="s">
        <v>49</v>
      </c>
      <c r="C14635" s="144" t="s">
        <v>3014</v>
      </c>
      <c r="D14635" s="145">
        <v>348</v>
      </c>
      <c r="E14635" s="147">
        <v>44092</v>
      </c>
    </row>
    <row r="14636" spans="1:5" s="7" customFormat="1">
      <c r="A14636" s="7" t="s">
        <v>49</v>
      </c>
      <c r="C14636" s="144" t="s">
        <v>3018</v>
      </c>
      <c r="D14636" s="145">
        <v>337</v>
      </c>
      <c r="E14636" s="147">
        <v>44092</v>
      </c>
    </row>
    <row r="14637" spans="1:5" s="7" customFormat="1">
      <c r="A14637" s="7" t="s">
        <v>49</v>
      </c>
      <c r="C14637" s="144" t="s">
        <v>8811</v>
      </c>
      <c r="D14637" s="145">
        <v>0</v>
      </c>
      <c r="E14637" s="147">
        <v>44092</v>
      </c>
    </row>
    <row r="14638" spans="1:5" s="7" customFormat="1">
      <c r="A14638" s="7" t="s">
        <v>49</v>
      </c>
      <c r="C14638" s="144" t="s">
        <v>8814</v>
      </c>
      <c r="D14638" s="145">
        <v>0</v>
      </c>
      <c r="E14638" s="147">
        <v>44092</v>
      </c>
    </row>
    <row r="14639" spans="1:5" s="7" customFormat="1">
      <c r="A14639" s="7" t="s">
        <v>49</v>
      </c>
      <c r="C14639" s="144" t="s">
        <v>8727</v>
      </c>
      <c r="D14639" s="145">
        <v>80</v>
      </c>
      <c r="E14639" s="147">
        <v>44092</v>
      </c>
    </row>
    <row r="14640" spans="1:5" s="7" customFormat="1">
      <c r="A14640" s="7" t="s">
        <v>49</v>
      </c>
      <c r="C14640" s="144" t="s">
        <v>3698</v>
      </c>
      <c r="D14640" s="145">
        <v>280</v>
      </c>
      <c r="E14640" s="147">
        <v>44092</v>
      </c>
    </row>
    <row r="14641" spans="1:5" s="7" customFormat="1">
      <c r="A14641" s="7" t="s">
        <v>49</v>
      </c>
      <c r="C14641" s="144" t="s">
        <v>3699</v>
      </c>
      <c r="D14641" s="145">
        <v>120</v>
      </c>
      <c r="E14641" s="147">
        <v>44092</v>
      </c>
    </row>
    <row r="14642" spans="1:5" s="7" customFormat="1">
      <c r="A14642" s="7" t="s">
        <v>49</v>
      </c>
      <c r="C14642" s="144" t="s">
        <v>8733</v>
      </c>
      <c r="D14642" s="145">
        <v>0</v>
      </c>
      <c r="E14642" s="147">
        <v>44092</v>
      </c>
    </row>
    <row r="14643" spans="1:5" s="7" customFormat="1">
      <c r="A14643" s="7" t="s">
        <v>49</v>
      </c>
      <c r="C14643" s="144" t="s">
        <v>8736</v>
      </c>
      <c r="D14643" s="145">
        <v>40</v>
      </c>
      <c r="E14643" s="147">
        <v>44092</v>
      </c>
    </row>
    <row r="14644" spans="1:5" s="7" customFormat="1">
      <c r="A14644" s="7" t="s">
        <v>49</v>
      </c>
      <c r="C14644" s="144" t="s">
        <v>7988</v>
      </c>
      <c r="D14644" s="145">
        <v>0</v>
      </c>
      <c r="E14644" s="147">
        <v>44092</v>
      </c>
    </row>
    <row r="14645" spans="1:5" s="7" customFormat="1">
      <c r="A14645" s="7" t="s">
        <v>49</v>
      </c>
      <c r="C14645" s="144" t="s">
        <v>3021</v>
      </c>
      <c r="D14645" s="145">
        <v>678</v>
      </c>
      <c r="E14645" s="147">
        <v>44092</v>
      </c>
    </row>
    <row r="14646" spans="1:5" s="7" customFormat="1">
      <c r="A14646" s="7" t="s">
        <v>49</v>
      </c>
      <c r="C14646" s="144" t="s">
        <v>3024</v>
      </c>
      <c r="D14646" s="145">
        <v>338</v>
      </c>
      <c r="E14646" s="147">
        <v>44092</v>
      </c>
    </row>
    <row r="14647" spans="1:5" s="7" customFormat="1">
      <c r="A14647" s="7" t="s">
        <v>49</v>
      </c>
      <c r="C14647" s="144" t="s">
        <v>3028</v>
      </c>
      <c r="D14647" s="145">
        <v>459</v>
      </c>
      <c r="E14647" s="147">
        <v>44092</v>
      </c>
    </row>
    <row r="14648" spans="1:5" s="7" customFormat="1">
      <c r="A14648" s="7" t="s">
        <v>49</v>
      </c>
      <c r="C14648" s="144" t="s">
        <v>3032</v>
      </c>
      <c r="D14648" s="145">
        <v>390</v>
      </c>
      <c r="E14648" s="147">
        <v>44092</v>
      </c>
    </row>
    <row r="14649" spans="1:5" s="7" customFormat="1">
      <c r="A14649" s="7" t="s">
        <v>49</v>
      </c>
      <c r="C14649" s="144" t="s">
        <v>3035</v>
      </c>
      <c r="D14649" s="145">
        <v>551</v>
      </c>
      <c r="E14649" s="147">
        <v>44092</v>
      </c>
    </row>
    <row r="14650" spans="1:5" s="7" customFormat="1">
      <c r="A14650" s="7" t="s">
        <v>49</v>
      </c>
      <c r="C14650" s="144" t="s">
        <v>8876</v>
      </c>
      <c r="D14650" s="145">
        <v>0</v>
      </c>
      <c r="E14650" s="147">
        <v>44092</v>
      </c>
    </row>
    <row r="14651" spans="1:5" s="7" customFormat="1">
      <c r="A14651" s="7" t="s">
        <v>49</v>
      </c>
      <c r="C14651" s="144" t="s">
        <v>8879</v>
      </c>
      <c r="D14651" s="145">
        <v>0</v>
      </c>
      <c r="E14651" s="147">
        <v>44092</v>
      </c>
    </row>
    <row r="14652" spans="1:5" s="7" customFormat="1">
      <c r="A14652" s="7" t="s">
        <v>49</v>
      </c>
      <c r="C14652" s="144" t="s">
        <v>3037</v>
      </c>
      <c r="D14652" s="145">
        <v>793</v>
      </c>
      <c r="E14652" s="147">
        <v>44092</v>
      </c>
    </row>
    <row r="14653" spans="1:5" s="7" customFormat="1">
      <c r="A14653" s="7" t="s">
        <v>49</v>
      </c>
      <c r="C14653" s="144" t="s">
        <v>3040</v>
      </c>
      <c r="D14653" s="145">
        <v>704</v>
      </c>
      <c r="E14653" s="147">
        <v>44092</v>
      </c>
    </row>
    <row r="14654" spans="1:5" s="7" customFormat="1">
      <c r="A14654" s="7" t="s">
        <v>49</v>
      </c>
      <c r="C14654" s="144" t="s">
        <v>3042</v>
      </c>
      <c r="D14654" s="145">
        <v>482</v>
      </c>
      <c r="E14654" s="147">
        <v>44092</v>
      </c>
    </row>
    <row r="14655" spans="1:5" s="7" customFormat="1">
      <c r="A14655" s="7" t="s">
        <v>49</v>
      </c>
      <c r="C14655" s="144" t="s">
        <v>3686</v>
      </c>
      <c r="D14655" s="145">
        <v>1000</v>
      </c>
      <c r="E14655" s="147">
        <v>44092</v>
      </c>
    </row>
    <row r="14656" spans="1:5" s="7" customFormat="1">
      <c r="A14656" s="7" t="s">
        <v>49</v>
      </c>
      <c r="C14656" s="144" t="s">
        <v>3045</v>
      </c>
      <c r="D14656" s="145">
        <v>1163</v>
      </c>
      <c r="E14656" s="147">
        <v>44092</v>
      </c>
    </row>
    <row r="14657" spans="1:5" s="7" customFormat="1">
      <c r="A14657" s="7" t="s">
        <v>49</v>
      </c>
      <c r="C14657" s="144" t="s">
        <v>3047</v>
      </c>
      <c r="D14657" s="145">
        <v>1519</v>
      </c>
      <c r="E14657" s="147">
        <v>44092</v>
      </c>
    </row>
    <row r="14658" spans="1:5" s="7" customFormat="1">
      <c r="A14658" s="7" t="s">
        <v>49</v>
      </c>
      <c r="C14658" s="144" t="s">
        <v>3049</v>
      </c>
      <c r="D14658" s="145">
        <v>600</v>
      </c>
      <c r="E14658" s="147">
        <v>44092</v>
      </c>
    </row>
    <row r="14659" spans="1:5" s="7" customFormat="1">
      <c r="A14659" s="7" t="s">
        <v>49</v>
      </c>
      <c r="C14659" s="144" t="s">
        <v>3051</v>
      </c>
      <c r="D14659" s="145">
        <v>1622</v>
      </c>
      <c r="E14659" s="147">
        <v>44092</v>
      </c>
    </row>
    <row r="14660" spans="1:5" s="7" customFormat="1">
      <c r="A14660" s="7" t="s">
        <v>49</v>
      </c>
      <c r="C14660" s="144" t="s">
        <v>3053</v>
      </c>
      <c r="D14660" s="145">
        <v>1986</v>
      </c>
      <c r="E14660" s="147">
        <v>44092</v>
      </c>
    </row>
    <row r="14661" spans="1:5" s="7" customFormat="1">
      <c r="A14661" s="7" t="s">
        <v>49</v>
      </c>
      <c r="C14661" s="144" t="s">
        <v>3687</v>
      </c>
      <c r="D14661" s="145">
        <v>987</v>
      </c>
      <c r="E14661" s="147">
        <v>44092</v>
      </c>
    </row>
    <row r="14662" spans="1:5" s="7" customFormat="1">
      <c r="A14662" s="7" t="s">
        <v>49</v>
      </c>
      <c r="C14662" s="144" t="s">
        <v>3777</v>
      </c>
      <c r="D14662" s="145">
        <v>6</v>
      </c>
      <c r="E14662" s="147">
        <v>44092</v>
      </c>
    </row>
    <row r="14663" spans="1:5" s="7" customFormat="1">
      <c r="A14663" s="7" t="s">
        <v>49</v>
      </c>
      <c r="C14663" s="144" t="s">
        <v>3778</v>
      </c>
      <c r="D14663" s="145">
        <v>1</v>
      </c>
      <c r="E14663" s="147">
        <v>44092</v>
      </c>
    </row>
    <row r="14664" spans="1:5" s="7" customFormat="1">
      <c r="A14664" s="7" t="s">
        <v>49</v>
      </c>
      <c r="C14664" s="144" t="s">
        <v>3688</v>
      </c>
      <c r="D14664" s="145">
        <v>1001</v>
      </c>
      <c r="E14664" s="147">
        <v>44092</v>
      </c>
    </row>
    <row r="14665" spans="1:5" s="7" customFormat="1">
      <c r="A14665" s="7" t="s">
        <v>49</v>
      </c>
      <c r="C14665" s="144" t="s">
        <v>3779</v>
      </c>
      <c r="D14665" s="145">
        <v>51</v>
      </c>
      <c r="E14665" s="147">
        <v>44092</v>
      </c>
    </row>
    <row r="14666" spans="1:5" s="7" customFormat="1">
      <c r="A14666" s="7" t="s">
        <v>49</v>
      </c>
      <c r="C14666" s="144" t="s">
        <v>3055</v>
      </c>
      <c r="D14666" s="145">
        <v>2359</v>
      </c>
      <c r="E14666" s="147">
        <v>44092</v>
      </c>
    </row>
    <row r="14667" spans="1:5" s="7" customFormat="1">
      <c r="A14667" s="7" t="s">
        <v>49</v>
      </c>
      <c r="C14667" s="144" t="s">
        <v>3058</v>
      </c>
      <c r="D14667" s="145">
        <v>1639</v>
      </c>
      <c r="E14667" s="147">
        <v>44092</v>
      </c>
    </row>
    <row r="14668" spans="1:5" s="7" customFormat="1">
      <c r="A14668" s="7" t="s">
        <v>49</v>
      </c>
      <c r="C14668" s="144" t="s">
        <v>3694</v>
      </c>
      <c r="D14668" s="145">
        <v>1000</v>
      </c>
      <c r="E14668" s="147">
        <v>44092</v>
      </c>
    </row>
    <row r="14669" spans="1:5" s="7" customFormat="1">
      <c r="A14669" s="7" t="s">
        <v>49</v>
      </c>
      <c r="C14669" s="144" t="s">
        <v>3060</v>
      </c>
      <c r="D14669" s="145">
        <v>1062</v>
      </c>
      <c r="E14669" s="147">
        <v>44092</v>
      </c>
    </row>
    <row r="14670" spans="1:5" s="7" customFormat="1">
      <c r="A14670" s="7" t="s">
        <v>49</v>
      </c>
      <c r="C14670" s="144" t="s">
        <v>3062</v>
      </c>
      <c r="D14670" s="145">
        <v>1338</v>
      </c>
      <c r="E14670" s="147">
        <v>44092</v>
      </c>
    </row>
    <row r="14671" spans="1:5" s="7" customFormat="1">
      <c r="A14671" s="7" t="s">
        <v>49</v>
      </c>
      <c r="C14671" s="144" t="s">
        <v>3064</v>
      </c>
      <c r="D14671" s="145">
        <v>1132</v>
      </c>
      <c r="E14671" s="147">
        <v>44092</v>
      </c>
    </row>
    <row r="14672" spans="1:5" s="7" customFormat="1">
      <c r="A14672" s="7" t="s">
        <v>49</v>
      </c>
      <c r="C14672" s="144" t="s">
        <v>3066</v>
      </c>
      <c r="D14672" s="145">
        <v>2598</v>
      </c>
      <c r="E14672" s="147">
        <v>44092</v>
      </c>
    </row>
    <row r="14673" spans="1:5" s="7" customFormat="1">
      <c r="A14673" s="7" t="s">
        <v>49</v>
      </c>
      <c r="C14673" s="144" t="s">
        <v>3068</v>
      </c>
      <c r="D14673" s="145">
        <v>906</v>
      </c>
      <c r="E14673" s="147">
        <v>44092</v>
      </c>
    </row>
    <row r="14674" spans="1:5" s="7" customFormat="1">
      <c r="A14674" s="7" t="s">
        <v>49</v>
      </c>
      <c r="C14674" s="144" t="s">
        <v>3070</v>
      </c>
      <c r="D14674" s="145">
        <v>436</v>
      </c>
      <c r="E14674" s="147">
        <v>44092</v>
      </c>
    </row>
    <row r="14675" spans="1:5" s="7" customFormat="1">
      <c r="A14675" s="7" t="s">
        <v>49</v>
      </c>
      <c r="C14675" s="144" t="s">
        <v>3072</v>
      </c>
      <c r="D14675" s="145">
        <v>653</v>
      </c>
      <c r="E14675" s="147">
        <v>44092</v>
      </c>
    </row>
    <row r="14676" spans="1:5" s="7" customFormat="1">
      <c r="A14676" s="7" t="s">
        <v>49</v>
      </c>
      <c r="C14676" s="144" t="s">
        <v>3074</v>
      </c>
      <c r="D14676" s="145">
        <v>421</v>
      </c>
      <c r="E14676" s="147">
        <v>44092</v>
      </c>
    </row>
    <row r="14677" spans="1:5" s="7" customFormat="1">
      <c r="A14677" s="7" t="s">
        <v>49</v>
      </c>
      <c r="C14677" s="144" t="s">
        <v>3077</v>
      </c>
      <c r="D14677" s="145">
        <v>614</v>
      </c>
      <c r="E14677" s="147">
        <v>44092</v>
      </c>
    </row>
    <row r="14678" spans="1:5" s="7" customFormat="1">
      <c r="A14678" s="7" t="s">
        <v>49</v>
      </c>
      <c r="C14678" s="144" t="s">
        <v>3079</v>
      </c>
      <c r="D14678" s="145">
        <v>725</v>
      </c>
      <c r="E14678" s="147">
        <v>44092</v>
      </c>
    </row>
    <row r="14679" spans="1:5" s="7" customFormat="1">
      <c r="A14679" s="7" t="s">
        <v>49</v>
      </c>
      <c r="C14679" s="144" t="s">
        <v>3081</v>
      </c>
      <c r="D14679" s="145">
        <v>413</v>
      </c>
      <c r="E14679" s="147">
        <v>44092</v>
      </c>
    </row>
    <row r="14680" spans="1:5" s="7" customFormat="1">
      <c r="A14680" s="7" t="s">
        <v>49</v>
      </c>
      <c r="C14680" s="144" t="s">
        <v>3083</v>
      </c>
      <c r="D14680" s="145">
        <v>204</v>
      </c>
      <c r="E14680" s="147">
        <v>44092</v>
      </c>
    </row>
    <row r="14681" spans="1:5" s="7" customFormat="1">
      <c r="A14681" s="7" t="s">
        <v>49</v>
      </c>
      <c r="C14681" s="144" t="s">
        <v>3085</v>
      </c>
      <c r="D14681" s="145">
        <v>392</v>
      </c>
      <c r="E14681" s="147">
        <v>44092</v>
      </c>
    </row>
    <row r="14682" spans="1:5" s="7" customFormat="1">
      <c r="A14682" s="7" t="s">
        <v>49</v>
      </c>
      <c r="C14682" s="144" t="s">
        <v>3088</v>
      </c>
      <c r="D14682" s="145">
        <v>501</v>
      </c>
      <c r="E14682" s="147">
        <v>44092</v>
      </c>
    </row>
    <row r="14683" spans="1:5" s="7" customFormat="1">
      <c r="A14683" s="7" t="s">
        <v>49</v>
      </c>
      <c r="C14683" s="144" t="s">
        <v>3090</v>
      </c>
      <c r="D14683" s="145">
        <v>482</v>
      </c>
      <c r="E14683" s="147">
        <v>44092</v>
      </c>
    </row>
    <row r="14684" spans="1:5" s="7" customFormat="1">
      <c r="A14684" s="7" t="s">
        <v>49</v>
      </c>
      <c r="C14684" s="144" t="s">
        <v>3092</v>
      </c>
      <c r="D14684" s="145">
        <v>201</v>
      </c>
      <c r="E14684" s="147">
        <v>44092</v>
      </c>
    </row>
    <row r="14685" spans="1:5" s="7" customFormat="1">
      <c r="A14685" s="7" t="s">
        <v>49</v>
      </c>
      <c r="C14685" s="144" t="s">
        <v>3095</v>
      </c>
      <c r="D14685" s="145">
        <v>364</v>
      </c>
      <c r="E14685" s="147">
        <v>44092</v>
      </c>
    </row>
    <row r="14686" spans="1:5" s="7" customFormat="1">
      <c r="A14686" s="7" t="s">
        <v>49</v>
      </c>
      <c r="C14686" s="144" t="s">
        <v>3097</v>
      </c>
      <c r="D14686" s="145">
        <v>444</v>
      </c>
      <c r="E14686" s="147">
        <v>44092</v>
      </c>
    </row>
    <row r="14687" spans="1:5" s="7" customFormat="1">
      <c r="A14687" s="7" t="s">
        <v>49</v>
      </c>
      <c r="C14687" s="144" t="s">
        <v>1923</v>
      </c>
      <c r="D14687" s="145">
        <v>2</v>
      </c>
      <c r="E14687" s="147">
        <v>44092</v>
      </c>
    </row>
    <row r="14688" spans="1:5" s="7" customFormat="1">
      <c r="A14688" s="7" t="s">
        <v>49</v>
      </c>
      <c r="C14688" s="144" t="s">
        <v>1927</v>
      </c>
      <c r="D14688" s="145">
        <v>877</v>
      </c>
      <c r="E14688" s="147">
        <v>44092</v>
      </c>
    </row>
    <row r="14689" spans="1:5" s="7" customFormat="1">
      <c r="A14689" s="7" t="s">
        <v>49</v>
      </c>
      <c r="C14689" s="144" t="s">
        <v>1931</v>
      </c>
      <c r="D14689" s="145">
        <v>178</v>
      </c>
      <c r="E14689" s="147">
        <v>44092</v>
      </c>
    </row>
    <row r="14690" spans="1:5" s="7" customFormat="1">
      <c r="A14690" s="7" t="s">
        <v>49</v>
      </c>
      <c r="C14690" s="144" t="s">
        <v>1934</v>
      </c>
      <c r="D14690" s="145">
        <v>366</v>
      </c>
      <c r="E14690" s="147">
        <v>44092</v>
      </c>
    </row>
    <row r="14691" spans="1:5" s="7" customFormat="1">
      <c r="A14691" s="7" t="s">
        <v>49</v>
      </c>
      <c r="C14691" s="144" t="s">
        <v>1937</v>
      </c>
      <c r="D14691" s="145">
        <v>437</v>
      </c>
      <c r="E14691" s="147">
        <v>44092</v>
      </c>
    </row>
    <row r="14692" spans="1:5" s="7" customFormat="1">
      <c r="A14692" s="7" t="s">
        <v>49</v>
      </c>
      <c r="C14692" s="144" t="s">
        <v>1940</v>
      </c>
      <c r="D14692" s="145">
        <v>368</v>
      </c>
      <c r="E14692" s="147">
        <v>44092</v>
      </c>
    </row>
    <row r="14693" spans="1:5" s="7" customFormat="1">
      <c r="A14693" s="7" t="s">
        <v>49</v>
      </c>
      <c r="C14693" s="144" t="s">
        <v>1943</v>
      </c>
      <c r="D14693" s="145">
        <v>52</v>
      </c>
      <c r="E14693" s="147">
        <v>44092</v>
      </c>
    </row>
    <row r="14694" spans="1:5" s="7" customFormat="1">
      <c r="A14694" s="7" t="s">
        <v>49</v>
      </c>
      <c r="C14694" s="144" t="s">
        <v>1946</v>
      </c>
      <c r="D14694" s="145">
        <v>64</v>
      </c>
      <c r="E14694" s="147">
        <v>44092</v>
      </c>
    </row>
    <row r="14695" spans="1:5" s="7" customFormat="1">
      <c r="A14695" s="7" t="s">
        <v>49</v>
      </c>
      <c r="C14695" s="144" t="s">
        <v>1949</v>
      </c>
      <c r="D14695" s="145">
        <v>207</v>
      </c>
      <c r="E14695" s="147">
        <v>44092</v>
      </c>
    </row>
    <row r="14696" spans="1:5" s="7" customFormat="1">
      <c r="A14696" s="7" t="s">
        <v>49</v>
      </c>
      <c r="C14696" s="144" t="s">
        <v>1952</v>
      </c>
      <c r="D14696" s="145">
        <v>142</v>
      </c>
      <c r="E14696" s="147">
        <v>44092</v>
      </c>
    </row>
    <row r="14697" spans="1:5" s="7" customFormat="1">
      <c r="A14697" s="7" t="s">
        <v>49</v>
      </c>
      <c r="C14697" s="144" t="s">
        <v>1955</v>
      </c>
      <c r="D14697" s="145">
        <v>156</v>
      </c>
      <c r="E14697" s="147">
        <v>44092</v>
      </c>
    </row>
    <row r="14698" spans="1:5" s="7" customFormat="1">
      <c r="A14698" s="7" t="s">
        <v>49</v>
      </c>
      <c r="C14698" s="144" t="s">
        <v>6868</v>
      </c>
      <c r="D14698" s="145">
        <v>36</v>
      </c>
      <c r="E14698" s="147">
        <v>44092</v>
      </c>
    </row>
    <row r="14699" spans="1:5" s="7" customFormat="1">
      <c r="A14699" s="7" t="s">
        <v>49</v>
      </c>
      <c r="C14699" s="144" t="s">
        <v>1959</v>
      </c>
      <c r="D14699" s="145">
        <v>14</v>
      </c>
      <c r="E14699" s="147">
        <v>44092</v>
      </c>
    </row>
    <row r="14700" spans="1:5" s="7" customFormat="1">
      <c r="A14700" s="7" t="s">
        <v>49</v>
      </c>
      <c r="C14700" s="144" t="s">
        <v>3780</v>
      </c>
      <c r="D14700" s="145">
        <v>20</v>
      </c>
      <c r="E14700" s="147">
        <v>44092</v>
      </c>
    </row>
    <row r="14701" spans="1:5" s="7" customFormat="1">
      <c r="A14701" s="7" t="s">
        <v>49</v>
      </c>
      <c r="C14701" s="144" t="s">
        <v>1963</v>
      </c>
      <c r="D14701" s="145">
        <v>120</v>
      </c>
      <c r="E14701" s="147">
        <v>44092</v>
      </c>
    </row>
    <row r="14702" spans="1:5" s="7" customFormat="1">
      <c r="A14702" s="7" t="s">
        <v>49</v>
      </c>
      <c r="C14702" s="144" t="s">
        <v>9229</v>
      </c>
      <c r="D14702" s="145">
        <v>0</v>
      </c>
      <c r="E14702" s="147">
        <v>44092</v>
      </c>
    </row>
    <row r="14703" spans="1:5" s="7" customFormat="1">
      <c r="A14703" s="7" t="s">
        <v>49</v>
      </c>
      <c r="C14703" s="144" t="s">
        <v>6877</v>
      </c>
      <c r="D14703" s="145">
        <v>0</v>
      </c>
      <c r="E14703" s="147">
        <v>44092</v>
      </c>
    </row>
    <row r="14704" spans="1:5" s="7" customFormat="1">
      <c r="A14704" s="7" t="s">
        <v>49</v>
      </c>
      <c r="C14704" s="144" t="s">
        <v>6543</v>
      </c>
      <c r="D14704" s="145">
        <v>0</v>
      </c>
      <c r="E14704" s="147">
        <v>44092</v>
      </c>
    </row>
    <row r="14705" spans="1:5" s="7" customFormat="1">
      <c r="A14705" s="7" t="s">
        <v>49</v>
      </c>
      <c r="C14705" s="144" t="s">
        <v>6547</v>
      </c>
      <c r="D14705" s="145">
        <v>0</v>
      </c>
      <c r="E14705" s="147">
        <v>44092</v>
      </c>
    </row>
    <row r="14706" spans="1:5" s="7" customFormat="1">
      <c r="A14706" s="7" t="s">
        <v>49</v>
      </c>
      <c r="C14706" s="144" t="s">
        <v>6551</v>
      </c>
      <c r="D14706" s="145">
        <v>0</v>
      </c>
      <c r="E14706" s="147">
        <v>44092</v>
      </c>
    </row>
    <row r="14707" spans="1:5" s="7" customFormat="1">
      <c r="A14707" s="7" t="s">
        <v>49</v>
      </c>
      <c r="C14707" s="144" t="s">
        <v>1966</v>
      </c>
      <c r="D14707" s="145">
        <v>2861</v>
      </c>
      <c r="E14707" s="147">
        <v>44092</v>
      </c>
    </row>
    <row r="14708" spans="1:5" s="7" customFormat="1">
      <c r="A14708" s="7" t="s">
        <v>49</v>
      </c>
      <c r="C14708" s="144" t="s">
        <v>1969</v>
      </c>
      <c r="D14708" s="145">
        <v>1411</v>
      </c>
      <c r="E14708" s="147">
        <v>44092</v>
      </c>
    </row>
    <row r="14709" spans="1:5" s="7" customFormat="1">
      <c r="A14709" s="7" t="s">
        <v>49</v>
      </c>
      <c r="C14709" s="144" t="s">
        <v>1972</v>
      </c>
      <c r="D14709" s="145">
        <v>1283</v>
      </c>
      <c r="E14709" s="147">
        <v>44092</v>
      </c>
    </row>
    <row r="14710" spans="1:5" s="7" customFormat="1">
      <c r="A14710" s="7" t="s">
        <v>49</v>
      </c>
      <c r="C14710" s="144" t="s">
        <v>1975</v>
      </c>
      <c r="D14710" s="145">
        <v>1759</v>
      </c>
      <c r="E14710" s="147">
        <v>44092</v>
      </c>
    </row>
    <row r="14711" spans="1:5" s="7" customFormat="1">
      <c r="A14711" s="7" t="s">
        <v>49</v>
      </c>
      <c r="C14711" s="144" t="s">
        <v>1978</v>
      </c>
      <c r="D14711" s="145">
        <v>1468</v>
      </c>
      <c r="E14711" s="147">
        <v>44092</v>
      </c>
    </row>
    <row r="14712" spans="1:5" s="7" customFormat="1">
      <c r="A14712" s="7" t="s">
        <v>49</v>
      </c>
      <c r="C14712" s="144" t="s">
        <v>1981</v>
      </c>
      <c r="D14712" s="145">
        <v>115</v>
      </c>
      <c r="E14712" s="147">
        <v>44092</v>
      </c>
    </row>
    <row r="14713" spans="1:5" s="7" customFormat="1">
      <c r="A14713" s="7" t="s">
        <v>49</v>
      </c>
      <c r="C14713" s="144" t="s">
        <v>1985</v>
      </c>
      <c r="D14713" s="145">
        <v>247</v>
      </c>
      <c r="E14713" s="147">
        <v>44092</v>
      </c>
    </row>
    <row r="14714" spans="1:5" s="7" customFormat="1">
      <c r="A14714" s="7" t="s">
        <v>49</v>
      </c>
      <c r="C14714" s="144" t="s">
        <v>1988</v>
      </c>
      <c r="D14714" s="145">
        <v>78</v>
      </c>
      <c r="E14714" s="147">
        <v>44092</v>
      </c>
    </row>
    <row r="14715" spans="1:5" s="7" customFormat="1">
      <c r="A14715" s="7" t="s">
        <v>49</v>
      </c>
      <c r="C14715" s="144" t="s">
        <v>1992</v>
      </c>
      <c r="D14715" s="145">
        <v>103</v>
      </c>
      <c r="E14715" s="147">
        <v>44092</v>
      </c>
    </row>
    <row r="14716" spans="1:5" s="7" customFormat="1">
      <c r="A14716" s="7" t="s">
        <v>49</v>
      </c>
      <c r="C14716" s="144" t="s">
        <v>6898</v>
      </c>
      <c r="D14716" s="145">
        <v>0</v>
      </c>
      <c r="E14716" s="147">
        <v>44092</v>
      </c>
    </row>
    <row r="14717" spans="1:5" s="7" customFormat="1">
      <c r="A14717" s="7" t="s">
        <v>49</v>
      </c>
      <c r="C14717" s="144" t="s">
        <v>3781</v>
      </c>
      <c r="D14717" s="145">
        <v>49</v>
      </c>
      <c r="E14717" s="147">
        <v>44092</v>
      </c>
    </row>
    <row r="14718" spans="1:5" s="7" customFormat="1">
      <c r="A14718" s="7" t="s">
        <v>49</v>
      </c>
      <c r="C14718" s="144" t="s">
        <v>6901</v>
      </c>
      <c r="D14718" s="145">
        <v>3</v>
      </c>
      <c r="E14718" s="147">
        <v>44092</v>
      </c>
    </row>
    <row r="14719" spans="1:5" s="7" customFormat="1">
      <c r="A14719" s="7" t="s">
        <v>49</v>
      </c>
      <c r="C14719" s="144" t="s">
        <v>1995</v>
      </c>
      <c r="D14719" s="145">
        <v>101</v>
      </c>
      <c r="E14719" s="147">
        <v>44092</v>
      </c>
    </row>
    <row r="14720" spans="1:5" s="7" customFormat="1">
      <c r="A14720" s="7" t="s">
        <v>49</v>
      </c>
      <c r="C14720" s="144" t="s">
        <v>6906</v>
      </c>
      <c r="D14720" s="145">
        <v>3</v>
      </c>
      <c r="E14720" s="147">
        <v>44092</v>
      </c>
    </row>
    <row r="14721" spans="1:5" s="7" customFormat="1">
      <c r="A14721" s="7" t="s">
        <v>49</v>
      </c>
      <c r="C14721" s="144" t="s">
        <v>6908</v>
      </c>
      <c r="D14721" s="145">
        <v>0</v>
      </c>
      <c r="E14721" s="147">
        <v>44092</v>
      </c>
    </row>
    <row r="14722" spans="1:5" s="7" customFormat="1">
      <c r="A14722" s="7" t="s">
        <v>49</v>
      </c>
      <c r="C14722" s="144" t="s">
        <v>3782</v>
      </c>
      <c r="D14722" s="145">
        <v>33</v>
      </c>
      <c r="E14722" s="147">
        <v>44092</v>
      </c>
    </row>
    <row r="14723" spans="1:5" s="7" customFormat="1">
      <c r="A14723" s="7" t="s">
        <v>49</v>
      </c>
      <c r="C14723" s="144" t="s">
        <v>6911</v>
      </c>
      <c r="D14723" s="145">
        <v>0</v>
      </c>
      <c r="E14723" s="147">
        <v>44092</v>
      </c>
    </row>
    <row r="14724" spans="1:5" s="7" customFormat="1">
      <c r="A14724" s="7" t="s">
        <v>49</v>
      </c>
      <c r="C14724" s="144" t="s">
        <v>1999</v>
      </c>
      <c r="D14724" s="145">
        <v>172</v>
      </c>
      <c r="E14724" s="147">
        <v>44092</v>
      </c>
    </row>
    <row r="14725" spans="1:5" s="7" customFormat="1">
      <c r="A14725" s="7" t="s">
        <v>49</v>
      </c>
      <c r="C14725" s="144" t="s">
        <v>2002</v>
      </c>
      <c r="D14725" s="145">
        <v>951</v>
      </c>
      <c r="E14725" s="147">
        <v>44092</v>
      </c>
    </row>
    <row r="14726" spans="1:5" s="7" customFormat="1">
      <c r="A14726" s="7" t="s">
        <v>49</v>
      </c>
      <c r="C14726" s="144" t="s">
        <v>2005</v>
      </c>
      <c r="D14726" s="145">
        <v>228</v>
      </c>
      <c r="E14726" s="147">
        <v>44092</v>
      </c>
    </row>
    <row r="14727" spans="1:5" s="7" customFormat="1">
      <c r="A14727" s="7" t="s">
        <v>49</v>
      </c>
      <c r="C14727" s="144" t="s">
        <v>2008</v>
      </c>
      <c r="D14727" s="145">
        <v>72</v>
      </c>
      <c r="E14727" s="147">
        <v>44092</v>
      </c>
    </row>
    <row r="14728" spans="1:5" s="7" customFormat="1">
      <c r="A14728" s="7" t="s">
        <v>49</v>
      </c>
      <c r="C14728" s="144" t="s">
        <v>2011</v>
      </c>
      <c r="D14728" s="145">
        <v>405</v>
      </c>
      <c r="E14728" s="147">
        <v>44092</v>
      </c>
    </row>
    <row r="14729" spans="1:5" s="7" customFormat="1">
      <c r="A14729" s="7" t="s">
        <v>49</v>
      </c>
      <c r="C14729" s="144" t="s">
        <v>2015</v>
      </c>
      <c r="D14729" s="145">
        <v>50</v>
      </c>
      <c r="E14729" s="147">
        <v>44092</v>
      </c>
    </row>
    <row r="14730" spans="1:5" s="7" customFormat="1">
      <c r="A14730" s="7" t="s">
        <v>49</v>
      </c>
      <c r="C14730" s="144" t="s">
        <v>2018</v>
      </c>
      <c r="D14730" s="145">
        <v>122</v>
      </c>
      <c r="E14730" s="147">
        <v>44092</v>
      </c>
    </row>
    <row r="14731" spans="1:5" s="7" customFormat="1">
      <c r="A14731" s="7" t="s">
        <v>49</v>
      </c>
      <c r="C14731" s="144" t="s">
        <v>2021</v>
      </c>
      <c r="D14731" s="145">
        <v>1969</v>
      </c>
      <c r="E14731" s="147">
        <v>44092</v>
      </c>
    </row>
    <row r="14732" spans="1:5" s="7" customFormat="1">
      <c r="A14732" s="7" t="s">
        <v>49</v>
      </c>
      <c r="C14732" s="144" t="s">
        <v>2024</v>
      </c>
      <c r="D14732" s="145">
        <v>1353</v>
      </c>
      <c r="E14732" s="147">
        <v>44092</v>
      </c>
    </row>
    <row r="14733" spans="1:5" s="7" customFormat="1">
      <c r="A14733" s="7" t="s">
        <v>49</v>
      </c>
      <c r="C14733" s="144" t="s">
        <v>2027</v>
      </c>
      <c r="D14733" s="145">
        <v>3396</v>
      </c>
      <c r="E14733" s="147">
        <v>44092</v>
      </c>
    </row>
    <row r="14734" spans="1:5" s="7" customFormat="1">
      <c r="A14734" s="7" t="s">
        <v>49</v>
      </c>
      <c r="C14734" s="144" t="s">
        <v>2030</v>
      </c>
      <c r="D14734" s="145">
        <v>1341</v>
      </c>
      <c r="E14734" s="147">
        <v>44092</v>
      </c>
    </row>
    <row r="14735" spans="1:5" s="7" customFormat="1">
      <c r="A14735" s="7" t="s">
        <v>49</v>
      </c>
      <c r="C14735" s="144" t="s">
        <v>2033</v>
      </c>
      <c r="D14735" s="145">
        <v>754</v>
      </c>
      <c r="E14735" s="147">
        <v>44092</v>
      </c>
    </row>
    <row r="14736" spans="1:5" s="7" customFormat="1">
      <c r="A14736" s="7" t="s">
        <v>49</v>
      </c>
      <c r="C14736" s="144" t="s">
        <v>6944</v>
      </c>
      <c r="D14736" s="145">
        <v>0</v>
      </c>
      <c r="E14736" s="147">
        <v>44092</v>
      </c>
    </row>
    <row r="14737" spans="1:5" s="7" customFormat="1">
      <c r="A14737" s="7" t="s">
        <v>49</v>
      </c>
      <c r="C14737" s="144" t="s">
        <v>6946</v>
      </c>
      <c r="D14737" s="145">
        <v>0</v>
      </c>
      <c r="E14737" s="147">
        <v>44092</v>
      </c>
    </row>
    <row r="14738" spans="1:5" s="7" customFormat="1">
      <c r="A14738" s="7" t="s">
        <v>49</v>
      </c>
      <c r="C14738" s="144" t="s">
        <v>2036</v>
      </c>
      <c r="D14738" s="145">
        <v>129</v>
      </c>
      <c r="E14738" s="147">
        <v>44092</v>
      </c>
    </row>
    <row r="14739" spans="1:5" s="7" customFormat="1">
      <c r="A14739" s="7" t="s">
        <v>49</v>
      </c>
      <c r="C14739" s="144" t="s">
        <v>2041</v>
      </c>
      <c r="D14739" s="145">
        <v>423</v>
      </c>
      <c r="E14739" s="147">
        <v>44092</v>
      </c>
    </row>
    <row r="14740" spans="1:5" s="7" customFormat="1">
      <c r="A14740" s="7" t="s">
        <v>49</v>
      </c>
      <c r="C14740" s="144" t="s">
        <v>3783</v>
      </c>
      <c r="D14740" s="145">
        <v>13</v>
      </c>
      <c r="E14740" s="147">
        <v>44092</v>
      </c>
    </row>
    <row r="14741" spans="1:5" s="7" customFormat="1">
      <c r="A14741" s="7" t="s">
        <v>49</v>
      </c>
      <c r="C14741" s="144" t="s">
        <v>6952</v>
      </c>
      <c r="D14741" s="145">
        <v>0</v>
      </c>
      <c r="E14741" s="147">
        <v>44092</v>
      </c>
    </row>
    <row r="14742" spans="1:5" s="7" customFormat="1">
      <c r="A14742" s="7" t="s">
        <v>49</v>
      </c>
      <c r="C14742" s="144" t="s">
        <v>2045</v>
      </c>
      <c r="D14742" s="145">
        <v>89</v>
      </c>
      <c r="E14742" s="147">
        <v>44092</v>
      </c>
    </row>
    <row r="14743" spans="1:5" s="7" customFormat="1">
      <c r="A14743" s="7" t="s">
        <v>49</v>
      </c>
      <c r="C14743" s="144" t="s">
        <v>2048</v>
      </c>
      <c r="D14743" s="145">
        <v>78</v>
      </c>
      <c r="E14743" s="147">
        <v>44092</v>
      </c>
    </row>
    <row r="14744" spans="1:5" s="7" customFormat="1">
      <c r="A14744" s="7" t="s">
        <v>49</v>
      </c>
      <c r="C14744" s="144" t="s">
        <v>2051</v>
      </c>
      <c r="D14744" s="145">
        <v>451</v>
      </c>
      <c r="E14744" s="147">
        <v>44092</v>
      </c>
    </row>
    <row r="14745" spans="1:5" s="7" customFormat="1">
      <c r="A14745" s="7" t="s">
        <v>49</v>
      </c>
      <c r="C14745" s="144" t="s">
        <v>2054</v>
      </c>
      <c r="D14745" s="145">
        <v>60</v>
      </c>
      <c r="E14745" s="147">
        <v>44092</v>
      </c>
    </row>
    <row r="14746" spans="1:5" s="7" customFormat="1">
      <c r="A14746" s="7" t="s">
        <v>49</v>
      </c>
      <c r="C14746" s="144" t="s">
        <v>3784</v>
      </c>
      <c r="D14746" s="145">
        <v>37</v>
      </c>
      <c r="E14746" s="147">
        <v>44092</v>
      </c>
    </row>
    <row r="14747" spans="1:5" s="7" customFormat="1">
      <c r="A14747" s="7" t="s">
        <v>49</v>
      </c>
      <c r="C14747" s="144" t="s">
        <v>3785</v>
      </c>
      <c r="D14747" s="145">
        <v>14</v>
      </c>
      <c r="E14747" s="147">
        <v>44092</v>
      </c>
    </row>
    <row r="14748" spans="1:5" s="7" customFormat="1">
      <c r="A14748" s="7" t="s">
        <v>49</v>
      </c>
      <c r="C14748" s="144" t="s">
        <v>2057</v>
      </c>
      <c r="D14748" s="145">
        <v>184</v>
      </c>
      <c r="E14748" s="147">
        <v>44092</v>
      </c>
    </row>
    <row r="14749" spans="1:5" s="7" customFormat="1">
      <c r="A14749" s="7" t="s">
        <v>49</v>
      </c>
      <c r="C14749" s="144" t="s">
        <v>2060</v>
      </c>
      <c r="D14749" s="145">
        <v>106</v>
      </c>
      <c r="E14749" s="147">
        <v>44092</v>
      </c>
    </row>
    <row r="14750" spans="1:5" s="7" customFormat="1">
      <c r="A14750" s="7" t="s">
        <v>49</v>
      </c>
      <c r="C14750" s="144" t="s">
        <v>2064</v>
      </c>
      <c r="D14750" s="145">
        <v>300</v>
      </c>
      <c r="E14750" s="147">
        <v>44092</v>
      </c>
    </row>
    <row r="14751" spans="1:5" s="7" customFormat="1">
      <c r="A14751" s="7" t="s">
        <v>49</v>
      </c>
      <c r="C14751" s="144" t="s">
        <v>2067</v>
      </c>
      <c r="D14751" s="145">
        <v>280</v>
      </c>
      <c r="E14751" s="147">
        <v>44092</v>
      </c>
    </row>
    <row r="14752" spans="1:5" s="7" customFormat="1">
      <c r="A14752" s="7" t="s">
        <v>49</v>
      </c>
      <c r="C14752" s="144" t="s">
        <v>6973</v>
      </c>
      <c r="D14752" s="145">
        <v>0</v>
      </c>
      <c r="E14752" s="147">
        <v>44092</v>
      </c>
    </row>
    <row r="14753" spans="1:5" s="7" customFormat="1">
      <c r="A14753" s="7" t="s">
        <v>49</v>
      </c>
      <c r="C14753" s="144" t="s">
        <v>2070</v>
      </c>
      <c r="D14753" s="145">
        <v>614</v>
      </c>
      <c r="E14753" s="147">
        <v>44092</v>
      </c>
    </row>
    <row r="14754" spans="1:5" s="7" customFormat="1">
      <c r="A14754" s="7" t="s">
        <v>49</v>
      </c>
      <c r="C14754" s="144" t="s">
        <v>2073</v>
      </c>
      <c r="D14754" s="145">
        <v>72</v>
      </c>
      <c r="E14754" s="147">
        <v>44092</v>
      </c>
    </row>
    <row r="14755" spans="1:5" s="7" customFormat="1">
      <c r="A14755" s="7" t="s">
        <v>49</v>
      </c>
      <c r="C14755" s="144" t="s">
        <v>2077</v>
      </c>
      <c r="D14755" s="145">
        <v>88</v>
      </c>
      <c r="E14755" s="147">
        <v>44092</v>
      </c>
    </row>
    <row r="14756" spans="1:5" s="7" customFormat="1">
      <c r="A14756" s="7" t="s">
        <v>49</v>
      </c>
      <c r="C14756" s="144" t="s">
        <v>2080</v>
      </c>
      <c r="D14756" s="145">
        <v>216</v>
      </c>
      <c r="E14756" s="147">
        <v>44092</v>
      </c>
    </row>
    <row r="14757" spans="1:5" s="7" customFormat="1">
      <c r="A14757" s="7" t="s">
        <v>49</v>
      </c>
      <c r="C14757" s="144" t="s">
        <v>2083</v>
      </c>
      <c r="D14757" s="145">
        <v>41</v>
      </c>
      <c r="E14757" s="147">
        <v>44092</v>
      </c>
    </row>
    <row r="14758" spans="1:5" s="7" customFormat="1">
      <c r="A14758" s="7" t="s">
        <v>49</v>
      </c>
      <c r="C14758" s="144" t="s">
        <v>9231</v>
      </c>
      <c r="D14758" s="145">
        <v>0</v>
      </c>
      <c r="E14758" s="147">
        <v>44092</v>
      </c>
    </row>
    <row r="14759" spans="1:5" s="7" customFormat="1">
      <c r="A14759" s="7" t="s">
        <v>49</v>
      </c>
      <c r="C14759" s="144" t="s">
        <v>2086</v>
      </c>
      <c r="D14759" s="145">
        <v>47</v>
      </c>
      <c r="E14759" s="147">
        <v>44092</v>
      </c>
    </row>
    <row r="14760" spans="1:5" s="7" customFormat="1">
      <c r="A14760" s="7" t="s">
        <v>49</v>
      </c>
      <c r="C14760" s="144" t="s">
        <v>2090</v>
      </c>
      <c r="D14760" s="145">
        <v>84</v>
      </c>
      <c r="E14760" s="147">
        <v>44092</v>
      </c>
    </row>
    <row r="14761" spans="1:5" s="7" customFormat="1">
      <c r="A14761" s="7" t="s">
        <v>49</v>
      </c>
      <c r="C14761" s="144" t="s">
        <v>2093</v>
      </c>
      <c r="D14761" s="145">
        <v>767</v>
      </c>
      <c r="E14761" s="147">
        <v>44092</v>
      </c>
    </row>
    <row r="14762" spans="1:5" s="7" customFormat="1">
      <c r="A14762" s="7" t="s">
        <v>49</v>
      </c>
      <c r="C14762" s="144" t="s">
        <v>2096</v>
      </c>
      <c r="D14762" s="145">
        <v>1371</v>
      </c>
      <c r="E14762" s="147">
        <v>44092</v>
      </c>
    </row>
    <row r="14763" spans="1:5" s="7" customFormat="1">
      <c r="A14763" s="7" t="s">
        <v>49</v>
      </c>
      <c r="C14763" s="144" t="s">
        <v>2099</v>
      </c>
      <c r="D14763" s="145">
        <v>785</v>
      </c>
      <c r="E14763" s="147">
        <v>44092</v>
      </c>
    </row>
    <row r="14764" spans="1:5" s="7" customFormat="1">
      <c r="A14764" s="7" t="s">
        <v>49</v>
      </c>
      <c r="C14764" s="144" t="s">
        <v>2102</v>
      </c>
      <c r="D14764" s="145">
        <v>1209</v>
      </c>
      <c r="E14764" s="147">
        <v>44092</v>
      </c>
    </row>
    <row r="14765" spans="1:5" s="7" customFormat="1">
      <c r="A14765" s="7" t="s">
        <v>49</v>
      </c>
      <c r="C14765" s="144" t="s">
        <v>6997</v>
      </c>
      <c r="D14765" s="145">
        <v>0</v>
      </c>
      <c r="E14765" s="147">
        <v>44092</v>
      </c>
    </row>
    <row r="14766" spans="1:5" s="7" customFormat="1">
      <c r="A14766" s="7" t="s">
        <v>49</v>
      </c>
      <c r="C14766" s="144" t="s">
        <v>2105</v>
      </c>
      <c r="D14766" s="145">
        <v>1123</v>
      </c>
      <c r="E14766" s="147">
        <v>44092</v>
      </c>
    </row>
    <row r="14767" spans="1:5" s="7" customFormat="1">
      <c r="A14767" s="7" t="s">
        <v>49</v>
      </c>
      <c r="C14767" s="144" t="s">
        <v>4994</v>
      </c>
      <c r="D14767" s="145">
        <v>0</v>
      </c>
      <c r="E14767" s="147">
        <v>44092</v>
      </c>
    </row>
    <row r="14768" spans="1:5" s="7" customFormat="1">
      <c r="A14768" s="7" t="s">
        <v>49</v>
      </c>
      <c r="C14768" s="144" t="s">
        <v>7002</v>
      </c>
      <c r="D14768" s="145">
        <v>0</v>
      </c>
      <c r="E14768" s="147">
        <v>44092</v>
      </c>
    </row>
    <row r="14769" spans="1:5" s="7" customFormat="1">
      <c r="A14769" s="7" t="s">
        <v>49</v>
      </c>
      <c r="C14769" s="144" t="s">
        <v>7004</v>
      </c>
      <c r="D14769" s="145">
        <v>0</v>
      </c>
      <c r="E14769" s="147">
        <v>44092</v>
      </c>
    </row>
    <row r="14770" spans="1:5" s="7" customFormat="1">
      <c r="A14770" s="7" t="s">
        <v>49</v>
      </c>
      <c r="C14770" s="144" t="s">
        <v>7006</v>
      </c>
      <c r="D14770" s="145">
        <v>0</v>
      </c>
      <c r="E14770" s="147">
        <v>44092</v>
      </c>
    </row>
    <row r="14771" spans="1:5" s="7" customFormat="1">
      <c r="A14771" s="7" t="s">
        <v>49</v>
      </c>
      <c r="C14771" s="144" t="s">
        <v>7008</v>
      </c>
      <c r="D14771" s="145">
        <v>0</v>
      </c>
      <c r="E14771" s="147">
        <v>44092</v>
      </c>
    </row>
    <row r="14772" spans="1:5" s="7" customFormat="1">
      <c r="A14772" s="7" t="s">
        <v>49</v>
      </c>
      <c r="C14772" s="144" t="s">
        <v>7010</v>
      </c>
      <c r="D14772" s="145">
        <v>0</v>
      </c>
      <c r="E14772" s="147">
        <v>44092</v>
      </c>
    </row>
    <row r="14773" spans="1:5" s="7" customFormat="1">
      <c r="A14773" s="7" t="s">
        <v>49</v>
      </c>
      <c r="C14773" s="144" t="s">
        <v>7012</v>
      </c>
      <c r="D14773" s="145">
        <v>0</v>
      </c>
      <c r="E14773" s="147">
        <v>44092</v>
      </c>
    </row>
    <row r="14774" spans="1:5" s="7" customFormat="1">
      <c r="A14774" s="7" t="s">
        <v>49</v>
      </c>
      <c r="C14774" s="144" t="s">
        <v>7014</v>
      </c>
      <c r="D14774" s="145">
        <v>0</v>
      </c>
      <c r="E14774" s="147">
        <v>44092</v>
      </c>
    </row>
    <row r="14775" spans="1:5" s="7" customFormat="1">
      <c r="A14775" s="7" t="s">
        <v>49</v>
      </c>
      <c r="C14775" s="144" t="s">
        <v>7016</v>
      </c>
      <c r="D14775" s="145">
        <v>0</v>
      </c>
      <c r="E14775" s="147">
        <v>44092</v>
      </c>
    </row>
    <row r="14776" spans="1:5" s="7" customFormat="1">
      <c r="A14776" s="7" t="s">
        <v>49</v>
      </c>
      <c r="C14776" s="144" t="s">
        <v>7018</v>
      </c>
      <c r="D14776" s="145">
        <v>0</v>
      </c>
      <c r="E14776" s="147">
        <v>44092</v>
      </c>
    </row>
    <row r="14777" spans="1:5" s="7" customFormat="1">
      <c r="A14777" s="7" t="s">
        <v>49</v>
      </c>
      <c r="C14777" s="144" t="s">
        <v>7021</v>
      </c>
      <c r="D14777" s="145">
        <v>0</v>
      </c>
      <c r="E14777" s="147">
        <v>44092</v>
      </c>
    </row>
    <row r="14778" spans="1:5" s="7" customFormat="1">
      <c r="A14778" s="7" t="s">
        <v>49</v>
      </c>
      <c r="C14778" s="144" t="s">
        <v>7023</v>
      </c>
      <c r="D14778" s="145">
        <v>0</v>
      </c>
      <c r="E14778" s="147">
        <v>44092</v>
      </c>
    </row>
    <row r="14779" spans="1:5" s="7" customFormat="1">
      <c r="A14779" s="7" t="s">
        <v>49</v>
      </c>
      <c r="C14779" s="144" t="s">
        <v>2109</v>
      </c>
      <c r="D14779" s="145">
        <v>27</v>
      </c>
      <c r="E14779" s="147">
        <v>44092</v>
      </c>
    </row>
    <row r="14780" spans="1:5" s="7" customFormat="1">
      <c r="A14780" s="7" t="s">
        <v>49</v>
      </c>
      <c r="C14780" s="144" t="s">
        <v>7027</v>
      </c>
      <c r="D14780" s="145">
        <v>0</v>
      </c>
      <c r="E14780" s="147">
        <v>44092</v>
      </c>
    </row>
    <row r="14781" spans="1:5" s="7" customFormat="1">
      <c r="A14781" s="7" t="s">
        <v>49</v>
      </c>
      <c r="C14781" s="144" t="s">
        <v>2112</v>
      </c>
      <c r="D14781" s="145">
        <v>9</v>
      </c>
      <c r="E14781" s="147">
        <v>44092</v>
      </c>
    </row>
    <row r="14782" spans="1:5" s="7" customFormat="1">
      <c r="A14782" s="7" t="s">
        <v>49</v>
      </c>
      <c r="C14782" s="144" t="s">
        <v>2115</v>
      </c>
      <c r="D14782" s="145">
        <v>167</v>
      </c>
      <c r="E14782" s="147">
        <v>44092</v>
      </c>
    </row>
    <row r="14783" spans="1:5" s="7" customFormat="1">
      <c r="A14783" s="7" t="s">
        <v>49</v>
      </c>
      <c r="C14783" s="144" t="s">
        <v>7033</v>
      </c>
      <c r="D14783" s="145">
        <v>0</v>
      </c>
      <c r="E14783" s="147">
        <v>44092</v>
      </c>
    </row>
    <row r="14784" spans="1:5" s="7" customFormat="1">
      <c r="A14784" s="7" t="s">
        <v>49</v>
      </c>
      <c r="C14784" s="144" t="s">
        <v>2118</v>
      </c>
      <c r="D14784" s="145">
        <v>586</v>
      </c>
      <c r="E14784" s="147">
        <v>44092</v>
      </c>
    </row>
    <row r="14785" spans="1:5" s="7" customFormat="1">
      <c r="A14785" s="7" t="s">
        <v>49</v>
      </c>
      <c r="C14785" s="144" t="s">
        <v>2122</v>
      </c>
      <c r="D14785" s="145">
        <v>65</v>
      </c>
      <c r="E14785" s="147">
        <v>44092</v>
      </c>
    </row>
    <row r="14786" spans="1:5" s="7" customFormat="1">
      <c r="A14786" s="7" t="s">
        <v>49</v>
      </c>
      <c r="C14786" s="144" t="s">
        <v>7039</v>
      </c>
      <c r="D14786" s="145">
        <v>0</v>
      </c>
      <c r="E14786" s="147">
        <v>44092</v>
      </c>
    </row>
    <row r="14787" spans="1:5" s="7" customFormat="1">
      <c r="A14787" s="7" t="s">
        <v>49</v>
      </c>
      <c r="C14787" s="144" t="s">
        <v>7042</v>
      </c>
      <c r="D14787" s="145">
        <v>0</v>
      </c>
      <c r="E14787" s="147">
        <v>44092</v>
      </c>
    </row>
    <row r="14788" spans="1:5" s="7" customFormat="1">
      <c r="A14788" s="7" t="s">
        <v>49</v>
      </c>
      <c r="C14788" s="144" t="s">
        <v>7047</v>
      </c>
      <c r="D14788" s="145">
        <v>0</v>
      </c>
      <c r="E14788" s="147">
        <v>44092</v>
      </c>
    </row>
    <row r="14789" spans="1:5" s="7" customFormat="1">
      <c r="A14789" s="7" t="s">
        <v>49</v>
      </c>
      <c r="C14789" s="144" t="s">
        <v>7049</v>
      </c>
      <c r="D14789" s="145">
        <v>0</v>
      </c>
      <c r="E14789" s="147">
        <v>44092</v>
      </c>
    </row>
    <row r="14790" spans="1:5" s="7" customFormat="1">
      <c r="A14790" s="7" t="s">
        <v>49</v>
      </c>
      <c r="C14790" s="144" t="s">
        <v>3786</v>
      </c>
      <c r="D14790" s="145">
        <v>48</v>
      </c>
      <c r="E14790" s="147">
        <v>44092</v>
      </c>
    </row>
    <row r="14791" spans="1:5" s="7" customFormat="1">
      <c r="A14791" s="7" t="s">
        <v>49</v>
      </c>
      <c r="C14791" s="144" t="s">
        <v>7052</v>
      </c>
      <c r="D14791" s="145">
        <v>0</v>
      </c>
      <c r="E14791" s="147">
        <v>44092</v>
      </c>
    </row>
    <row r="14792" spans="1:5" s="7" customFormat="1">
      <c r="A14792" s="7" t="s">
        <v>49</v>
      </c>
      <c r="C14792" s="144" t="s">
        <v>7054</v>
      </c>
      <c r="D14792" s="145">
        <v>0</v>
      </c>
      <c r="E14792" s="147">
        <v>44092</v>
      </c>
    </row>
    <row r="14793" spans="1:5" s="7" customFormat="1">
      <c r="A14793" s="7" t="s">
        <v>49</v>
      </c>
      <c r="C14793" s="144" t="s">
        <v>7056</v>
      </c>
      <c r="D14793" s="145">
        <v>0</v>
      </c>
      <c r="E14793" s="147">
        <v>44092</v>
      </c>
    </row>
    <row r="14794" spans="1:5" s="7" customFormat="1">
      <c r="A14794" s="7" t="s">
        <v>49</v>
      </c>
      <c r="C14794" s="144" t="s">
        <v>7058</v>
      </c>
      <c r="D14794" s="145">
        <v>0</v>
      </c>
      <c r="E14794" s="147">
        <v>44092</v>
      </c>
    </row>
    <row r="14795" spans="1:5" s="7" customFormat="1">
      <c r="A14795" s="7" t="s">
        <v>49</v>
      </c>
      <c r="C14795" s="144" t="s">
        <v>7060</v>
      </c>
      <c r="D14795" s="145">
        <v>0</v>
      </c>
      <c r="E14795" s="147">
        <v>44092</v>
      </c>
    </row>
    <row r="14796" spans="1:5" s="7" customFormat="1">
      <c r="A14796" s="7" t="s">
        <v>49</v>
      </c>
      <c r="C14796" s="144" t="s">
        <v>7063</v>
      </c>
      <c r="D14796" s="145">
        <v>0</v>
      </c>
      <c r="E14796" s="147">
        <v>44092</v>
      </c>
    </row>
    <row r="14797" spans="1:5" s="7" customFormat="1">
      <c r="A14797" s="7" t="s">
        <v>49</v>
      </c>
      <c r="C14797" s="144" t="s">
        <v>7065</v>
      </c>
      <c r="D14797" s="145">
        <v>0</v>
      </c>
      <c r="E14797" s="147">
        <v>44092</v>
      </c>
    </row>
    <row r="14798" spans="1:5" s="7" customFormat="1">
      <c r="A14798" s="7" t="s">
        <v>49</v>
      </c>
      <c r="C14798" s="144" t="s">
        <v>7067</v>
      </c>
      <c r="D14798" s="145">
        <v>0</v>
      </c>
      <c r="E14798" s="147">
        <v>44092</v>
      </c>
    </row>
    <row r="14799" spans="1:5" s="7" customFormat="1">
      <c r="A14799" s="7" t="s">
        <v>49</v>
      </c>
      <c r="C14799" s="144" t="s">
        <v>7069</v>
      </c>
      <c r="D14799" s="145">
        <v>0</v>
      </c>
      <c r="E14799" s="147">
        <v>44092</v>
      </c>
    </row>
    <row r="14800" spans="1:5" s="7" customFormat="1">
      <c r="A14800" s="7" t="s">
        <v>49</v>
      </c>
      <c r="C14800" s="144" t="s">
        <v>7072</v>
      </c>
      <c r="D14800" s="145">
        <v>0</v>
      </c>
      <c r="E14800" s="147">
        <v>44092</v>
      </c>
    </row>
    <row r="14801" spans="1:5" s="7" customFormat="1">
      <c r="A14801" s="7" t="s">
        <v>49</v>
      </c>
      <c r="C14801" s="144" t="s">
        <v>7074</v>
      </c>
      <c r="D14801" s="145">
        <v>0</v>
      </c>
      <c r="E14801" s="147">
        <v>44092</v>
      </c>
    </row>
    <row r="14802" spans="1:5" s="7" customFormat="1">
      <c r="A14802" s="7" t="s">
        <v>49</v>
      </c>
      <c r="C14802" s="144" t="s">
        <v>7076</v>
      </c>
      <c r="D14802" s="145">
        <v>0</v>
      </c>
      <c r="E14802" s="147">
        <v>44092</v>
      </c>
    </row>
    <row r="14803" spans="1:5" s="7" customFormat="1">
      <c r="A14803" s="7" t="s">
        <v>49</v>
      </c>
      <c r="C14803" s="144" t="s">
        <v>7078</v>
      </c>
      <c r="D14803" s="145">
        <v>0</v>
      </c>
      <c r="E14803" s="147">
        <v>44092</v>
      </c>
    </row>
    <row r="14804" spans="1:5" s="7" customFormat="1">
      <c r="A14804" s="7" t="s">
        <v>49</v>
      </c>
      <c r="C14804" s="144" t="s">
        <v>2125</v>
      </c>
      <c r="D14804" s="145">
        <v>1082</v>
      </c>
      <c r="E14804" s="147">
        <v>44092</v>
      </c>
    </row>
    <row r="14805" spans="1:5" s="7" customFormat="1">
      <c r="A14805" s="7" t="s">
        <v>49</v>
      </c>
      <c r="C14805" s="144" t="s">
        <v>2129</v>
      </c>
      <c r="D14805" s="145">
        <v>1548</v>
      </c>
      <c r="E14805" s="147">
        <v>44092</v>
      </c>
    </row>
    <row r="14806" spans="1:5" s="7" customFormat="1">
      <c r="A14806" s="7" t="s">
        <v>49</v>
      </c>
      <c r="C14806" s="144" t="s">
        <v>6052</v>
      </c>
      <c r="D14806" s="145">
        <v>0</v>
      </c>
      <c r="E14806" s="147">
        <v>44092</v>
      </c>
    </row>
    <row r="14807" spans="1:5" s="7" customFormat="1">
      <c r="A14807" s="7" t="s">
        <v>49</v>
      </c>
      <c r="C14807" s="144" t="s">
        <v>1492</v>
      </c>
      <c r="D14807" s="145">
        <v>614</v>
      </c>
      <c r="E14807" s="147">
        <v>44092</v>
      </c>
    </row>
    <row r="14808" spans="1:5" s="7" customFormat="1">
      <c r="A14808" s="7" t="s">
        <v>49</v>
      </c>
      <c r="C14808" s="144" t="s">
        <v>6056</v>
      </c>
      <c r="D14808" s="145">
        <v>0</v>
      </c>
      <c r="E14808" s="147">
        <v>44092</v>
      </c>
    </row>
    <row r="14809" spans="1:5" s="7" customFormat="1">
      <c r="A14809" s="7" t="s">
        <v>49</v>
      </c>
      <c r="C14809" s="144" t="s">
        <v>1496</v>
      </c>
      <c r="D14809" s="145">
        <v>186</v>
      </c>
      <c r="E14809" s="147">
        <v>44092</v>
      </c>
    </row>
    <row r="14810" spans="1:5" s="7" customFormat="1">
      <c r="A14810" s="7" t="s">
        <v>49</v>
      </c>
      <c r="C14810" s="144" t="s">
        <v>1500</v>
      </c>
      <c r="D14810" s="145">
        <v>356</v>
      </c>
      <c r="E14810" s="147">
        <v>44092</v>
      </c>
    </row>
    <row r="14811" spans="1:5" s="7" customFormat="1">
      <c r="A14811" s="7" t="s">
        <v>49</v>
      </c>
      <c r="C14811" s="144" t="s">
        <v>3787</v>
      </c>
      <c r="D14811" s="145">
        <v>2</v>
      </c>
      <c r="E14811" s="147">
        <v>44092</v>
      </c>
    </row>
    <row r="14812" spans="1:5" s="7" customFormat="1">
      <c r="A14812" s="7" t="s">
        <v>49</v>
      </c>
      <c r="C14812" s="144" t="s">
        <v>6063</v>
      </c>
      <c r="D14812" s="145">
        <v>0</v>
      </c>
      <c r="E14812" s="147">
        <v>44092</v>
      </c>
    </row>
    <row r="14813" spans="1:5" s="7" customFormat="1">
      <c r="A14813" s="7" t="s">
        <v>49</v>
      </c>
      <c r="C14813" s="144" t="s">
        <v>6066</v>
      </c>
      <c r="D14813" s="145">
        <v>30</v>
      </c>
      <c r="E14813" s="147">
        <v>44092</v>
      </c>
    </row>
    <row r="14814" spans="1:5" s="7" customFormat="1">
      <c r="A14814" s="7" t="s">
        <v>49</v>
      </c>
      <c r="C14814" s="144" t="s">
        <v>6069</v>
      </c>
      <c r="D14814" s="145">
        <v>0</v>
      </c>
      <c r="E14814" s="147">
        <v>44092</v>
      </c>
    </row>
    <row r="14815" spans="1:5" s="7" customFormat="1">
      <c r="A14815" s="7" t="s">
        <v>49</v>
      </c>
      <c r="C14815" s="144" t="s">
        <v>7084</v>
      </c>
      <c r="D14815" s="145">
        <v>0</v>
      </c>
      <c r="E14815" s="147">
        <v>44092</v>
      </c>
    </row>
    <row r="14816" spans="1:5" s="7" customFormat="1">
      <c r="A14816" s="7" t="s">
        <v>49</v>
      </c>
      <c r="C14816" s="144" t="s">
        <v>7087</v>
      </c>
      <c r="D14816" s="145">
        <v>0</v>
      </c>
      <c r="E14816" s="147">
        <v>44092</v>
      </c>
    </row>
    <row r="14817" spans="1:5" s="7" customFormat="1">
      <c r="A14817" s="7" t="s">
        <v>49</v>
      </c>
      <c r="C14817" s="144" t="s">
        <v>2132</v>
      </c>
      <c r="D14817" s="145">
        <v>203</v>
      </c>
      <c r="E14817" s="147">
        <v>44092</v>
      </c>
    </row>
    <row r="14818" spans="1:5" s="7" customFormat="1">
      <c r="A14818" s="7" t="s">
        <v>49</v>
      </c>
      <c r="C14818" s="144" t="s">
        <v>3788</v>
      </c>
      <c r="D14818" s="145">
        <v>125</v>
      </c>
      <c r="E14818" s="147">
        <v>44092</v>
      </c>
    </row>
    <row r="14819" spans="1:5" s="7" customFormat="1">
      <c r="A14819" s="7" t="s">
        <v>49</v>
      </c>
      <c r="C14819" s="144" t="s">
        <v>2136</v>
      </c>
      <c r="D14819" s="145">
        <v>169</v>
      </c>
      <c r="E14819" s="147">
        <v>44092</v>
      </c>
    </row>
    <row r="14820" spans="1:5" s="7" customFormat="1">
      <c r="A14820" s="7" t="s">
        <v>49</v>
      </c>
      <c r="C14820" s="144" t="s">
        <v>2139</v>
      </c>
      <c r="D14820" s="145">
        <v>107</v>
      </c>
      <c r="E14820" s="147">
        <v>44092</v>
      </c>
    </row>
    <row r="14821" spans="1:5" s="7" customFormat="1">
      <c r="A14821" s="7" t="s">
        <v>49</v>
      </c>
      <c r="C14821" s="144" t="s">
        <v>2142</v>
      </c>
      <c r="D14821" s="145">
        <v>12</v>
      </c>
      <c r="E14821" s="147">
        <v>44092</v>
      </c>
    </row>
    <row r="14822" spans="1:5" s="7" customFormat="1">
      <c r="A14822" s="7" t="s">
        <v>49</v>
      </c>
      <c r="C14822" s="144" t="s">
        <v>3789</v>
      </c>
      <c r="D14822" s="145">
        <v>7</v>
      </c>
      <c r="E14822" s="147">
        <v>44092</v>
      </c>
    </row>
    <row r="14823" spans="1:5" s="7" customFormat="1">
      <c r="A14823" s="7" t="s">
        <v>49</v>
      </c>
      <c r="C14823" s="144" t="s">
        <v>7100</v>
      </c>
      <c r="D14823" s="145">
        <v>0</v>
      </c>
      <c r="E14823" s="147">
        <v>44092</v>
      </c>
    </row>
    <row r="14824" spans="1:5" s="7" customFormat="1">
      <c r="A14824" s="7" t="s">
        <v>49</v>
      </c>
      <c r="C14824" s="144" t="s">
        <v>7103</v>
      </c>
      <c r="D14824" s="145">
        <v>0</v>
      </c>
      <c r="E14824" s="147">
        <v>44092</v>
      </c>
    </row>
    <row r="14825" spans="1:5" s="7" customFormat="1">
      <c r="A14825" s="7" t="s">
        <v>49</v>
      </c>
      <c r="C14825" s="144" t="s">
        <v>2146</v>
      </c>
      <c r="D14825" s="145">
        <v>1660</v>
      </c>
      <c r="E14825" s="147">
        <v>44092</v>
      </c>
    </row>
    <row r="14826" spans="1:5" s="7" customFormat="1">
      <c r="A14826" s="7" t="s">
        <v>49</v>
      </c>
      <c r="C14826" s="144" t="s">
        <v>2149</v>
      </c>
      <c r="D14826" s="145">
        <v>978</v>
      </c>
      <c r="E14826" s="147">
        <v>44092</v>
      </c>
    </row>
    <row r="14827" spans="1:5" s="7" customFormat="1">
      <c r="A14827" s="7" t="s">
        <v>49</v>
      </c>
      <c r="C14827" s="144" t="s">
        <v>2152</v>
      </c>
      <c r="D14827" s="145">
        <v>1149</v>
      </c>
      <c r="E14827" s="147">
        <v>44092</v>
      </c>
    </row>
    <row r="14828" spans="1:5" s="7" customFormat="1">
      <c r="A14828" s="7" t="s">
        <v>49</v>
      </c>
      <c r="C14828" s="144" t="s">
        <v>2155</v>
      </c>
      <c r="D14828" s="145">
        <v>1415</v>
      </c>
      <c r="E14828" s="147">
        <v>44092</v>
      </c>
    </row>
    <row r="14829" spans="1:5" s="7" customFormat="1">
      <c r="A14829" s="7" t="s">
        <v>49</v>
      </c>
      <c r="C14829" s="144" t="s">
        <v>3790</v>
      </c>
      <c r="D14829" s="145">
        <v>93</v>
      </c>
      <c r="E14829" s="147">
        <v>44092</v>
      </c>
    </row>
    <row r="14830" spans="1:5" s="7" customFormat="1">
      <c r="A14830" s="7" t="s">
        <v>49</v>
      </c>
      <c r="C14830" s="144" t="s">
        <v>3791</v>
      </c>
      <c r="D14830" s="145">
        <v>76</v>
      </c>
      <c r="E14830" s="147">
        <v>44092</v>
      </c>
    </row>
    <row r="14831" spans="1:5" s="7" customFormat="1">
      <c r="A14831" s="7" t="s">
        <v>49</v>
      </c>
      <c r="C14831" s="144" t="s">
        <v>3792</v>
      </c>
      <c r="D14831" s="145">
        <v>103</v>
      </c>
      <c r="E14831" s="147">
        <v>44092</v>
      </c>
    </row>
    <row r="14832" spans="1:5" s="7" customFormat="1">
      <c r="A14832" s="7" t="s">
        <v>49</v>
      </c>
      <c r="C14832" s="144" t="s">
        <v>3793</v>
      </c>
      <c r="D14832" s="145">
        <v>139</v>
      </c>
      <c r="E14832" s="147">
        <v>44092</v>
      </c>
    </row>
    <row r="14833" spans="1:5" s="7" customFormat="1">
      <c r="A14833" s="7" t="s">
        <v>49</v>
      </c>
      <c r="C14833" s="144" t="s">
        <v>3794</v>
      </c>
      <c r="D14833" s="145">
        <v>127</v>
      </c>
      <c r="E14833" s="147">
        <v>44092</v>
      </c>
    </row>
    <row r="14834" spans="1:5" s="7" customFormat="1">
      <c r="A14834" s="7" t="s">
        <v>49</v>
      </c>
      <c r="C14834" s="144" t="s">
        <v>3795</v>
      </c>
      <c r="D14834" s="145">
        <v>104</v>
      </c>
      <c r="E14834" s="147">
        <v>44092</v>
      </c>
    </row>
    <row r="14835" spans="1:5" s="7" customFormat="1">
      <c r="A14835" s="7" t="s">
        <v>49</v>
      </c>
      <c r="C14835" s="144" t="s">
        <v>7124</v>
      </c>
      <c r="D14835" s="145">
        <v>0</v>
      </c>
      <c r="E14835" s="147">
        <v>44092</v>
      </c>
    </row>
    <row r="14836" spans="1:5" s="7" customFormat="1">
      <c r="A14836" s="7" t="s">
        <v>49</v>
      </c>
      <c r="C14836" s="144" t="s">
        <v>7127</v>
      </c>
      <c r="D14836" s="145">
        <v>0</v>
      </c>
      <c r="E14836" s="147">
        <v>44092</v>
      </c>
    </row>
    <row r="14837" spans="1:5" s="7" customFormat="1">
      <c r="A14837" s="7" t="s">
        <v>49</v>
      </c>
      <c r="C14837" s="144" t="s">
        <v>7129</v>
      </c>
      <c r="D14837" s="145">
        <v>0</v>
      </c>
      <c r="E14837" s="147">
        <v>44092</v>
      </c>
    </row>
    <row r="14838" spans="1:5" s="7" customFormat="1">
      <c r="A14838" s="7" t="s">
        <v>49</v>
      </c>
      <c r="C14838" s="144" t="s">
        <v>3796</v>
      </c>
      <c r="D14838" s="145">
        <v>14</v>
      </c>
      <c r="E14838" s="147">
        <v>44092</v>
      </c>
    </row>
    <row r="14839" spans="1:5" s="7" customFormat="1">
      <c r="A14839" s="7" t="s">
        <v>49</v>
      </c>
      <c r="C14839" s="144" t="s">
        <v>5898</v>
      </c>
      <c r="D14839" s="145">
        <v>0</v>
      </c>
      <c r="E14839" s="147">
        <v>44092</v>
      </c>
    </row>
    <row r="14840" spans="1:5" s="7" customFormat="1">
      <c r="A14840" s="7" t="s">
        <v>49</v>
      </c>
      <c r="C14840" s="144" t="s">
        <v>1504</v>
      </c>
      <c r="D14840" s="145">
        <v>237</v>
      </c>
      <c r="E14840" s="147">
        <v>44092</v>
      </c>
    </row>
    <row r="14841" spans="1:5" s="7" customFormat="1">
      <c r="A14841" s="7" t="s">
        <v>49</v>
      </c>
      <c r="C14841" s="144" t="s">
        <v>1509</v>
      </c>
      <c r="D14841" s="145">
        <v>269</v>
      </c>
      <c r="E14841" s="147">
        <v>44092</v>
      </c>
    </row>
    <row r="14842" spans="1:5" s="7" customFormat="1">
      <c r="A14842" s="7" t="s">
        <v>49</v>
      </c>
      <c r="C14842" s="144" t="s">
        <v>1512</v>
      </c>
      <c r="D14842" s="145">
        <v>826</v>
      </c>
      <c r="E14842" s="147">
        <v>44092</v>
      </c>
    </row>
    <row r="14843" spans="1:5" s="7" customFormat="1">
      <c r="A14843" s="7" t="s">
        <v>49</v>
      </c>
      <c r="C14843" s="144" t="s">
        <v>1516</v>
      </c>
      <c r="D14843" s="145">
        <v>187</v>
      </c>
      <c r="E14843" s="147">
        <v>44092</v>
      </c>
    </row>
    <row r="14844" spans="1:5" s="7" customFormat="1">
      <c r="A14844" s="7" t="s">
        <v>49</v>
      </c>
      <c r="C14844" s="144" t="s">
        <v>1519</v>
      </c>
      <c r="D14844" s="145">
        <v>228</v>
      </c>
      <c r="E14844" s="147">
        <v>44092</v>
      </c>
    </row>
    <row r="14845" spans="1:5" s="7" customFormat="1">
      <c r="A14845" s="7" t="s">
        <v>49</v>
      </c>
      <c r="C14845" s="144" t="s">
        <v>1427</v>
      </c>
      <c r="D14845" s="145">
        <v>823</v>
      </c>
      <c r="E14845" s="147">
        <v>44092</v>
      </c>
    </row>
    <row r="14846" spans="1:5" s="7" customFormat="1">
      <c r="A14846" s="7" t="s">
        <v>49</v>
      </c>
      <c r="C14846" s="144" t="s">
        <v>1431</v>
      </c>
      <c r="D14846" s="145">
        <v>1151</v>
      </c>
      <c r="E14846" s="147">
        <v>44092</v>
      </c>
    </row>
    <row r="14847" spans="1:5" s="7" customFormat="1">
      <c r="A14847" s="7" t="s">
        <v>49</v>
      </c>
      <c r="C14847" s="144" t="s">
        <v>5903</v>
      </c>
      <c r="D14847" s="145">
        <v>0</v>
      </c>
      <c r="E14847" s="147">
        <v>44092</v>
      </c>
    </row>
    <row r="14848" spans="1:5" s="7" customFormat="1">
      <c r="A14848" s="7" t="s">
        <v>49</v>
      </c>
      <c r="C14848" s="144" t="s">
        <v>1434</v>
      </c>
      <c r="D14848" s="145">
        <v>2220</v>
      </c>
      <c r="E14848" s="147">
        <v>44092</v>
      </c>
    </row>
    <row r="14849" spans="1:5" s="7" customFormat="1">
      <c r="A14849" s="7" t="s">
        <v>49</v>
      </c>
      <c r="C14849" s="144" t="s">
        <v>5907</v>
      </c>
      <c r="D14849" s="145">
        <v>0</v>
      </c>
      <c r="E14849" s="147">
        <v>44092</v>
      </c>
    </row>
    <row r="14850" spans="1:5" s="7" customFormat="1">
      <c r="A14850" s="7" t="s">
        <v>49</v>
      </c>
      <c r="C14850" s="144" t="s">
        <v>1437</v>
      </c>
      <c r="D14850" s="145">
        <v>295</v>
      </c>
      <c r="E14850" s="147">
        <v>44092</v>
      </c>
    </row>
    <row r="14851" spans="1:5" s="7" customFormat="1">
      <c r="A14851" s="7" t="s">
        <v>49</v>
      </c>
      <c r="C14851" s="144" t="s">
        <v>1440</v>
      </c>
      <c r="D14851" s="145">
        <v>902</v>
      </c>
      <c r="E14851" s="147">
        <v>44092</v>
      </c>
    </row>
    <row r="14852" spans="1:5" s="7" customFormat="1">
      <c r="A14852" s="7" t="s">
        <v>49</v>
      </c>
      <c r="C14852" s="144" t="s">
        <v>5911</v>
      </c>
      <c r="D14852" s="145">
        <v>0</v>
      </c>
      <c r="E14852" s="147">
        <v>44092</v>
      </c>
    </row>
    <row r="14853" spans="1:5" s="7" customFormat="1">
      <c r="A14853" s="7" t="s">
        <v>49</v>
      </c>
      <c r="C14853" s="144" t="s">
        <v>1444</v>
      </c>
      <c r="D14853" s="145">
        <v>423</v>
      </c>
      <c r="E14853" s="147">
        <v>44092</v>
      </c>
    </row>
    <row r="14854" spans="1:5" s="7" customFormat="1">
      <c r="A14854" s="7" t="s">
        <v>49</v>
      </c>
      <c r="C14854" s="144" t="s">
        <v>1448</v>
      </c>
      <c r="D14854" s="145">
        <v>549</v>
      </c>
      <c r="E14854" s="147">
        <v>44092</v>
      </c>
    </row>
    <row r="14855" spans="1:5" s="7" customFormat="1">
      <c r="A14855" s="7" t="s">
        <v>49</v>
      </c>
      <c r="C14855" s="144" t="s">
        <v>5915</v>
      </c>
      <c r="D14855" s="145">
        <v>0</v>
      </c>
      <c r="E14855" s="147">
        <v>44092</v>
      </c>
    </row>
    <row r="14856" spans="1:5" s="7" customFormat="1">
      <c r="A14856" s="7" t="s">
        <v>49</v>
      </c>
      <c r="C14856" s="144" t="s">
        <v>1452</v>
      </c>
      <c r="D14856" s="145">
        <v>14574</v>
      </c>
      <c r="E14856" s="147">
        <v>44092</v>
      </c>
    </row>
    <row r="14857" spans="1:5" s="7" customFormat="1">
      <c r="A14857" s="7" t="s">
        <v>49</v>
      </c>
      <c r="C14857" s="144" t="s">
        <v>1455</v>
      </c>
      <c r="D14857" s="145">
        <v>6420</v>
      </c>
      <c r="E14857" s="147">
        <v>44092</v>
      </c>
    </row>
    <row r="14858" spans="1:5" s="7" customFormat="1">
      <c r="A14858" s="7" t="s">
        <v>49</v>
      </c>
      <c r="C14858" s="144" t="s">
        <v>1458</v>
      </c>
      <c r="D14858" s="145">
        <v>8318</v>
      </c>
      <c r="E14858" s="147">
        <v>44092</v>
      </c>
    </row>
    <row r="14859" spans="1:5" s="7" customFormat="1">
      <c r="A14859" s="7" t="s">
        <v>49</v>
      </c>
      <c r="C14859" s="144" t="s">
        <v>7133</v>
      </c>
      <c r="D14859" s="145">
        <v>0</v>
      </c>
      <c r="E14859" s="147">
        <v>44092</v>
      </c>
    </row>
    <row r="14860" spans="1:5" s="7" customFormat="1">
      <c r="A14860" s="7" t="s">
        <v>49</v>
      </c>
      <c r="C14860" s="144" t="s">
        <v>7135</v>
      </c>
      <c r="D14860" s="145">
        <v>0</v>
      </c>
      <c r="E14860" s="147">
        <v>44092</v>
      </c>
    </row>
    <row r="14861" spans="1:5" s="7" customFormat="1">
      <c r="A14861" s="7" t="s">
        <v>49</v>
      </c>
      <c r="C14861" s="144" t="s">
        <v>7137</v>
      </c>
      <c r="D14861" s="145">
        <v>0</v>
      </c>
      <c r="E14861" s="147">
        <v>44092</v>
      </c>
    </row>
    <row r="14862" spans="1:5" s="7" customFormat="1">
      <c r="A14862" s="7" t="s">
        <v>49</v>
      </c>
      <c r="C14862" s="144" t="s">
        <v>7139</v>
      </c>
      <c r="D14862" s="145">
        <v>0</v>
      </c>
      <c r="E14862" s="147">
        <v>44092</v>
      </c>
    </row>
    <row r="14863" spans="1:5" s="7" customFormat="1">
      <c r="A14863" s="7" t="s">
        <v>49</v>
      </c>
      <c r="C14863" s="144" t="s">
        <v>2161</v>
      </c>
      <c r="D14863" s="145">
        <v>1232</v>
      </c>
      <c r="E14863" s="147">
        <v>44092</v>
      </c>
    </row>
    <row r="14864" spans="1:5" s="7" customFormat="1">
      <c r="A14864" s="7" t="s">
        <v>49</v>
      </c>
      <c r="C14864" s="144" t="s">
        <v>2164</v>
      </c>
      <c r="D14864" s="145">
        <v>373</v>
      </c>
      <c r="E14864" s="147">
        <v>44092</v>
      </c>
    </row>
    <row r="14865" spans="1:5" s="7" customFormat="1">
      <c r="A14865" s="7" t="s">
        <v>49</v>
      </c>
      <c r="C14865" s="144" t="s">
        <v>2167</v>
      </c>
      <c r="D14865" s="145">
        <v>1</v>
      </c>
      <c r="E14865" s="147">
        <v>44092</v>
      </c>
    </row>
    <row r="14866" spans="1:5" s="7" customFormat="1">
      <c r="A14866" s="7" t="s">
        <v>49</v>
      </c>
      <c r="C14866" s="144" t="s">
        <v>2170</v>
      </c>
      <c r="D14866" s="145">
        <v>586</v>
      </c>
      <c r="E14866" s="147">
        <v>44092</v>
      </c>
    </row>
    <row r="14867" spans="1:5" s="7" customFormat="1">
      <c r="A14867" s="7" t="s">
        <v>49</v>
      </c>
      <c r="C14867" s="144" t="s">
        <v>2173</v>
      </c>
      <c r="D14867" s="145">
        <v>83</v>
      </c>
      <c r="E14867" s="147">
        <v>44092</v>
      </c>
    </row>
    <row r="14868" spans="1:5" s="7" customFormat="1">
      <c r="A14868" s="7" t="s">
        <v>49</v>
      </c>
      <c r="C14868" s="144" t="s">
        <v>2176</v>
      </c>
      <c r="D14868" s="145">
        <v>305</v>
      </c>
      <c r="E14868" s="147">
        <v>44092</v>
      </c>
    </row>
    <row r="14869" spans="1:5" s="7" customFormat="1">
      <c r="A14869" s="7" t="s">
        <v>49</v>
      </c>
      <c r="C14869" s="144" t="s">
        <v>2179</v>
      </c>
      <c r="D14869" s="145">
        <v>1261</v>
      </c>
      <c r="E14869" s="147">
        <v>44092</v>
      </c>
    </row>
    <row r="14870" spans="1:5" s="7" customFormat="1">
      <c r="A14870" s="7" t="s">
        <v>49</v>
      </c>
      <c r="C14870" s="144" t="s">
        <v>2182</v>
      </c>
      <c r="D14870" s="145">
        <v>1101</v>
      </c>
      <c r="E14870" s="147">
        <v>44092</v>
      </c>
    </row>
    <row r="14871" spans="1:5" s="7" customFormat="1">
      <c r="A14871" s="7" t="s">
        <v>49</v>
      </c>
      <c r="C14871" s="144" t="s">
        <v>2185</v>
      </c>
      <c r="D14871" s="145">
        <v>642</v>
      </c>
      <c r="E14871" s="147">
        <v>44092</v>
      </c>
    </row>
    <row r="14872" spans="1:5" s="7" customFormat="1">
      <c r="A14872" s="7" t="s">
        <v>49</v>
      </c>
      <c r="C14872" s="144" t="s">
        <v>2188</v>
      </c>
      <c r="D14872" s="145">
        <v>416</v>
      </c>
      <c r="E14872" s="147">
        <v>44092</v>
      </c>
    </row>
    <row r="14873" spans="1:5" s="7" customFormat="1">
      <c r="A14873" s="7" t="s">
        <v>49</v>
      </c>
      <c r="C14873" s="144" t="s">
        <v>2192</v>
      </c>
      <c r="D14873" s="145">
        <v>143</v>
      </c>
      <c r="E14873" s="147">
        <v>44092</v>
      </c>
    </row>
    <row r="14874" spans="1:5" s="7" customFormat="1">
      <c r="A14874" s="7" t="s">
        <v>49</v>
      </c>
      <c r="C14874" s="144" t="s">
        <v>6257</v>
      </c>
      <c r="D14874" s="145">
        <v>0</v>
      </c>
      <c r="E14874" s="147">
        <v>44092</v>
      </c>
    </row>
    <row r="14875" spans="1:5" s="7" customFormat="1">
      <c r="A14875" s="7" t="s">
        <v>49</v>
      </c>
      <c r="C14875" s="144" t="s">
        <v>3797</v>
      </c>
      <c r="D14875" s="145">
        <v>133</v>
      </c>
      <c r="E14875" s="147">
        <v>44092</v>
      </c>
    </row>
    <row r="14876" spans="1:5" s="7" customFormat="1">
      <c r="A14876" s="7" t="s">
        <v>49</v>
      </c>
      <c r="C14876" s="144" t="s">
        <v>7161</v>
      </c>
      <c r="D14876" s="145">
        <v>0</v>
      </c>
      <c r="E14876" s="147">
        <v>44092</v>
      </c>
    </row>
    <row r="14877" spans="1:5" s="7" customFormat="1">
      <c r="A14877" s="7" t="s">
        <v>49</v>
      </c>
      <c r="C14877" s="144" t="s">
        <v>2195</v>
      </c>
      <c r="D14877" s="145">
        <v>60</v>
      </c>
      <c r="E14877" s="147">
        <v>44092</v>
      </c>
    </row>
    <row r="14878" spans="1:5" s="7" customFormat="1">
      <c r="A14878" s="7" t="s">
        <v>49</v>
      </c>
      <c r="C14878" s="144" t="s">
        <v>7163</v>
      </c>
      <c r="D14878" s="145">
        <v>0</v>
      </c>
      <c r="E14878" s="147">
        <v>44092</v>
      </c>
    </row>
    <row r="14879" spans="1:5" s="7" customFormat="1">
      <c r="A14879" s="7" t="s">
        <v>49</v>
      </c>
      <c r="C14879" s="144" t="s">
        <v>1647</v>
      </c>
      <c r="D14879" s="145">
        <v>4753</v>
      </c>
      <c r="E14879" s="147">
        <v>44092</v>
      </c>
    </row>
    <row r="14880" spans="1:5" s="7" customFormat="1">
      <c r="A14880" s="7" t="s">
        <v>49</v>
      </c>
      <c r="C14880" s="144" t="s">
        <v>2198</v>
      </c>
      <c r="D14880" s="145">
        <v>657</v>
      </c>
      <c r="E14880" s="147">
        <v>44092</v>
      </c>
    </row>
    <row r="14881" spans="1:5" s="7" customFormat="1">
      <c r="A14881" s="7" t="s">
        <v>49</v>
      </c>
      <c r="C14881" s="144" t="s">
        <v>2201</v>
      </c>
      <c r="D14881" s="145">
        <v>1296</v>
      </c>
      <c r="E14881" s="147">
        <v>44092</v>
      </c>
    </row>
    <row r="14882" spans="1:5" s="7" customFormat="1">
      <c r="A14882" s="7" t="s">
        <v>49</v>
      </c>
      <c r="C14882" s="144" t="s">
        <v>2204</v>
      </c>
      <c r="D14882" s="145">
        <v>1206</v>
      </c>
      <c r="E14882" s="147">
        <v>44092</v>
      </c>
    </row>
    <row r="14883" spans="1:5" s="7" customFormat="1">
      <c r="A14883" s="7" t="s">
        <v>49</v>
      </c>
      <c r="C14883" s="144" t="s">
        <v>2207</v>
      </c>
      <c r="D14883" s="145">
        <v>101</v>
      </c>
      <c r="E14883" s="147">
        <v>44092</v>
      </c>
    </row>
    <row r="14884" spans="1:5" s="7" customFormat="1">
      <c r="A14884" s="7" t="s">
        <v>49</v>
      </c>
      <c r="C14884" s="144" t="s">
        <v>2210</v>
      </c>
      <c r="D14884" s="145">
        <v>365</v>
      </c>
      <c r="E14884" s="147">
        <v>44092</v>
      </c>
    </row>
    <row r="14885" spans="1:5" s="7" customFormat="1">
      <c r="A14885" s="7" t="s">
        <v>49</v>
      </c>
      <c r="C14885" s="144" t="s">
        <v>2213</v>
      </c>
      <c r="D14885" s="145">
        <v>385</v>
      </c>
      <c r="E14885" s="147">
        <v>44092</v>
      </c>
    </row>
    <row r="14886" spans="1:5" s="7" customFormat="1">
      <c r="A14886" s="7" t="s">
        <v>49</v>
      </c>
      <c r="C14886" s="144" t="s">
        <v>2216</v>
      </c>
      <c r="D14886" s="145">
        <v>621</v>
      </c>
      <c r="E14886" s="147">
        <v>44092</v>
      </c>
    </row>
    <row r="14887" spans="1:5" s="7" customFormat="1">
      <c r="A14887" s="7" t="s">
        <v>49</v>
      </c>
      <c r="C14887" s="144" t="s">
        <v>2219</v>
      </c>
      <c r="D14887" s="145">
        <v>305</v>
      </c>
      <c r="E14887" s="147">
        <v>44092</v>
      </c>
    </row>
    <row r="14888" spans="1:5" s="7" customFormat="1">
      <c r="A14888" s="7" t="s">
        <v>49</v>
      </c>
      <c r="C14888" s="144" t="s">
        <v>2222</v>
      </c>
      <c r="D14888" s="145">
        <v>350</v>
      </c>
      <c r="E14888" s="147">
        <v>44092</v>
      </c>
    </row>
    <row r="14889" spans="1:5" s="7" customFormat="1">
      <c r="A14889" s="7" t="s">
        <v>49</v>
      </c>
      <c r="C14889" s="144" t="s">
        <v>2225</v>
      </c>
      <c r="D14889" s="145">
        <v>1889</v>
      </c>
      <c r="E14889" s="147">
        <v>44092</v>
      </c>
    </row>
    <row r="14890" spans="1:5" s="7" customFormat="1">
      <c r="A14890" s="7" t="s">
        <v>49</v>
      </c>
      <c r="C14890" s="144" t="s">
        <v>2228</v>
      </c>
      <c r="D14890" s="145">
        <v>1496</v>
      </c>
      <c r="E14890" s="147">
        <v>44092</v>
      </c>
    </row>
    <row r="14891" spans="1:5" s="7" customFormat="1">
      <c r="A14891" s="7" t="s">
        <v>49</v>
      </c>
      <c r="C14891" s="144" t="s">
        <v>2231</v>
      </c>
      <c r="D14891" s="145">
        <v>473</v>
      </c>
      <c r="E14891" s="147">
        <v>44092</v>
      </c>
    </row>
    <row r="14892" spans="1:5" s="7" customFormat="1">
      <c r="A14892" s="7" t="s">
        <v>49</v>
      </c>
      <c r="C14892" s="144" t="s">
        <v>3395</v>
      </c>
      <c r="D14892" s="145">
        <v>365</v>
      </c>
      <c r="E14892" s="147">
        <v>44092</v>
      </c>
    </row>
    <row r="14893" spans="1:5" s="7" customFormat="1">
      <c r="A14893" s="7" t="s">
        <v>49</v>
      </c>
      <c r="C14893" s="144" t="s">
        <v>7186</v>
      </c>
      <c r="D14893" s="145">
        <v>0</v>
      </c>
      <c r="E14893" s="147">
        <v>44092</v>
      </c>
    </row>
    <row r="14894" spans="1:5" s="7" customFormat="1">
      <c r="A14894" s="7" t="s">
        <v>49</v>
      </c>
      <c r="C14894" s="144" t="s">
        <v>7187</v>
      </c>
      <c r="D14894" s="145">
        <v>0</v>
      </c>
      <c r="E14894" s="147">
        <v>44092</v>
      </c>
    </row>
    <row r="14895" spans="1:5" s="7" customFormat="1">
      <c r="A14895" s="7" t="s">
        <v>49</v>
      </c>
      <c r="C14895" s="144" t="s">
        <v>7188</v>
      </c>
      <c r="D14895" s="145">
        <v>0</v>
      </c>
      <c r="E14895" s="147">
        <v>44092</v>
      </c>
    </row>
    <row r="14896" spans="1:5" s="7" customFormat="1">
      <c r="A14896" s="7" t="s">
        <v>49</v>
      </c>
      <c r="C14896" s="144" t="s">
        <v>7190</v>
      </c>
      <c r="D14896" s="145">
        <v>0</v>
      </c>
      <c r="E14896" s="147">
        <v>44092</v>
      </c>
    </row>
    <row r="14897" spans="1:5" s="7" customFormat="1">
      <c r="A14897" s="7" t="s">
        <v>49</v>
      </c>
      <c r="C14897" s="144" t="s">
        <v>7192</v>
      </c>
      <c r="D14897" s="145">
        <v>0</v>
      </c>
      <c r="E14897" s="147">
        <v>44092</v>
      </c>
    </row>
    <row r="14898" spans="1:5" s="7" customFormat="1">
      <c r="A14898" s="7" t="s">
        <v>49</v>
      </c>
      <c r="C14898" s="144" t="s">
        <v>7194</v>
      </c>
      <c r="D14898" s="145">
        <v>0</v>
      </c>
      <c r="E14898" s="147">
        <v>44092</v>
      </c>
    </row>
    <row r="14899" spans="1:5" s="7" customFormat="1">
      <c r="A14899" s="7" t="s">
        <v>49</v>
      </c>
      <c r="C14899" s="144" t="s">
        <v>2234</v>
      </c>
      <c r="D14899" s="145">
        <v>138</v>
      </c>
      <c r="E14899" s="147">
        <v>44092</v>
      </c>
    </row>
    <row r="14900" spans="1:5" s="7" customFormat="1">
      <c r="A14900" s="7" t="s">
        <v>49</v>
      </c>
      <c r="C14900" s="144" t="s">
        <v>7200</v>
      </c>
      <c r="D14900" s="145">
        <v>0</v>
      </c>
      <c r="E14900" s="147">
        <v>44092</v>
      </c>
    </row>
    <row r="14901" spans="1:5" s="7" customFormat="1">
      <c r="A14901" s="7" t="s">
        <v>49</v>
      </c>
      <c r="C14901" s="144" t="s">
        <v>2238</v>
      </c>
      <c r="D14901" s="145">
        <v>2243</v>
      </c>
      <c r="E14901" s="147">
        <v>44092</v>
      </c>
    </row>
    <row r="14902" spans="1:5" s="7" customFormat="1">
      <c r="A14902" s="7" t="s">
        <v>49</v>
      </c>
      <c r="C14902" s="144" t="s">
        <v>2242</v>
      </c>
      <c r="D14902" s="145">
        <v>2757</v>
      </c>
      <c r="E14902" s="147">
        <v>44092</v>
      </c>
    </row>
    <row r="14903" spans="1:5" s="7" customFormat="1">
      <c r="A14903" s="7" t="s">
        <v>49</v>
      </c>
      <c r="C14903" s="144" t="s">
        <v>2245</v>
      </c>
      <c r="D14903" s="145">
        <v>2619</v>
      </c>
      <c r="E14903" s="147">
        <v>44092</v>
      </c>
    </row>
    <row r="14904" spans="1:5" s="7" customFormat="1">
      <c r="A14904" s="7" t="s">
        <v>49</v>
      </c>
      <c r="C14904" s="144" t="s">
        <v>2248</v>
      </c>
      <c r="D14904" s="145">
        <v>2762</v>
      </c>
      <c r="E14904" s="147">
        <v>44092</v>
      </c>
    </row>
    <row r="14905" spans="1:5" s="7" customFormat="1">
      <c r="A14905" s="7" t="s">
        <v>49</v>
      </c>
      <c r="C14905" s="144" t="s">
        <v>2251</v>
      </c>
      <c r="D14905" s="145">
        <v>2998</v>
      </c>
      <c r="E14905" s="147">
        <v>44092</v>
      </c>
    </row>
    <row r="14906" spans="1:5" s="7" customFormat="1">
      <c r="A14906" s="7" t="s">
        <v>49</v>
      </c>
      <c r="C14906" s="144" t="s">
        <v>2254</v>
      </c>
      <c r="D14906" s="145">
        <v>933</v>
      </c>
      <c r="E14906" s="147">
        <v>44092</v>
      </c>
    </row>
    <row r="14907" spans="1:5" s="7" customFormat="1">
      <c r="A14907" s="7" t="s">
        <v>49</v>
      </c>
      <c r="C14907" s="144" t="s">
        <v>2257</v>
      </c>
      <c r="D14907" s="145">
        <v>790</v>
      </c>
      <c r="E14907" s="147">
        <v>44092</v>
      </c>
    </row>
    <row r="14908" spans="1:5" s="7" customFormat="1">
      <c r="A14908" s="7" t="s">
        <v>49</v>
      </c>
      <c r="C14908" s="144" t="s">
        <v>2260</v>
      </c>
      <c r="D14908" s="145">
        <v>515</v>
      </c>
      <c r="E14908" s="147">
        <v>44092</v>
      </c>
    </row>
    <row r="14909" spans="1:5" s="7" customFormat="1">
      <c r="A14909" s="7" t="s">
        <v>49</v>
      </c>
      <c r="C14909" s="144" t="s">
        <v>2263</v>
      </c>
      <c r="D14909" s="145">
        <v>2438</v>
      </c>
      <c r="E14909" s="147">
        <v>44092</v>
      </c>
    </row>
    <row r="14910" spans="1:5" s="7" customFormat="1">
      <c r="A14910" s="7" t="s">
        <v>49</v>
      </c>
      <c r="C14910" s="144" t="s">
        <v>2266</v>
      </c>
      <c r="D14910" s="145">
        <v>2508</v>
      </c>
      <c r="E14910" s="147">
        <v>44092</v>
      </c>
    </row>
    <row r="14911" spans="1:5" s="7" customFormat="1">
      <c r="A14911" s="7" t="s">
        <v>49</v>
      </c>
      <c r="C14911" s="144" t="s">
        <v>2269</v>
      </c>
      <c r="D14911" s="145">
        <v>1557</v>
      </c>
      <c r="E14911" s="147">
        <v>44092</v>
      </c>
    </row>
    <row r="14912" spans="1:5" s="7" customFormat="1">
      <c r="A14912" s="7" t="s">
        <v>49</v>
      </c>
      <c r="C14912" s="144" t="s">
        <v>2272</v>
      </c>
      <c r="D14912" s="145">
        <v>482</v>
      </c>
      <c r="E14912" s="147">
        <v>44092</v>
      </c>
    </row>
    <row r="14913" spans="1:5" s="7" customFormat="1">
      <c r="A14913" s="7" t="s">
        <v>49</v>
      </c>
      <c r="C14913" s="144" t="s">
        <v>2275</v>
      </c>
      <c r="D14913" s="145">
        <v>1852</v>
      </c>
      <c r="E14913" s="147">
        <v>44092</v>
      </c>
    </row>
    <row r="14914" spans="1:5" s="7" customFormat="1">
      <c r="A14914" s="7" t="s">
        <v>49</v>
      </c>
      <c r="C14914" s="144" t="s">
        <v>2278</v>
      </c>
      <c r="D14914" s="145">
        <v>1950</v>
      </c>
      <c r="E14914" s="147">
        <v>44092</v>
      </c>
    </row>
    <row r="14915" spans="1:5" s="7" customFormat="1">
      <c r="A14915" s="7" t="s">
        <v>49</v>
      </c>
      <c r="C14915" s="144" t="s">
        <v>2281</v>
      </c>
      <c r="D14915" s="145">
        <v>1081</v>
      </c>
      <c r="E14915" s="147">
        <v>44092</v>
      </c>
    </row>
    <row r="14916" spans="1:5" s="7" customFormat="1">
      <c r="A14916" s="7" t="s">
        <v>49</v>
      </c>
      <c r="C14916" s="144" t="s">
        <v>2284</v>
      </c>
      <c r="D14916" s="145">
        <v>2860</v>
      </c>
      <c r="E14916" s="147">
        <v>44092</v>
      </c>
    </row>
    <row r="14917" spans="1:5" s="7" customFormat="1">
      <c r="A14917" s="7" t="s">
        <v>49</v>
      </c>
      <c r="C14917" s="144" t="s">
        <v>2287</v>
      </c>
      <c r="D14917" s="145">
        <v>3731</v>
      </c>
      <c r="E14917" s="147">
        <v>44092</v>
      </c>
    </row>
    <row r="14918" spans="1:5" s="7" customFormat="1">
      <c r="A14918" s="7" t="s">
        <v>49</v>
      </c>
      <c r="C14918" s="144" t="s">
        <v>2290</v>
      </c>
      <c r="D14918" s="145">
        <v>1570</v>
      </c>
      <c r="E14918" s="147">
        <v>44092</v>
      </c>
    </row>
    <row r="14919" spans="1:5" s="7" customFormat="1">
      <c r="A14919" s="7" t="s">
        <v>49</v>
      </c>
      <c r="C14919" s="144" t="s">
        <v>2293</v>
      </c>
      <c r="D14919" s="145">
        <v>5009</v>
      </c>
      <c r="E14919" s="147">
        <v>44092</v>
      </c>
    </row>
    <row r="14920" spans="1:5" s="7" customFormat="1">
      <c r="A14920" s="7" t="s">
        <v>49</v>
      </c>
      <c r="C14920" s="144" t="s">
        <v>2296</v>
      </c>
      <c r="D14920" s="145">
        <v>1568</v>
      </c>
      <c r="E14920" s="147">
        <v>44092</v>
      </c>
    </row>
    <row r="14921" spans="1:5" s="7" customFormat="1">
      <c r="A14921" s="7" t="s">
        <v>49</v>
      </c>
      <c r="C14921" s="144" t="s">
        <v>2298</v>
      </c>
      <c r="D14921" s="145">
        <v>1152</v>
      </c>
      <c r="E14921" s="147">
        <v>44092</v>
      </c>
    </row>
    <row r="14922" spans="1:5" s="7" customFormat="1">
      <c r="A14922" s="7" t="s">
        <v>49</v>
      </c>
      <c r="C14922" s="144" t="s">
        <v>2301</v>
      </c>
      <c r="D14922" s="145">
        <v>1440</v>
      </c>
      <c r="E14922" s="147">
        <v>44092</v>
      </c>
    </row>
    <row r="14923" spans="1:5" s="7" customFormat="1">
      <c r="A14923" s="7" t="s">
        <v>49</v>
      </c>
      <c r="C14923" s="144" t="s">
        <v>7239</v>
      </c>
      <c r="D14923" s="145">
        <v>0</v>
      </c>
      <c r="E14923" s="147">
        <v>44092</v>
      </c>
    </row>
    <row r="14924" spans="1:5" s="7" customFormat="1">
      <c r="A14924" s="7" t="s">
        <v>49</v>
      </c>
      <c r="C14924" s="144" t="s">
        <v>2304</v>
      </c>
      <c r="D14924" s="145">
        <v>3462</v>
      </c>
      <c r="E14924" s="147">
        <v>44092</v>
      </c>
    </row>
    <row r="14925" spans="1:5" s="7" customFormat="1">
      <c r="A14925" s="7" t="s">
        <v>49</v>
      </c>
      <c r="C14925" s="144" t="s">
        <v>2307</v>
      </c>
      <c r="D14925" s="145">
        <v>2355</v>
      </c>
      <c r="E14925" s="147">
        <v>44092</v>
      </c>
    </row>
    <row r="14926" spans="1:5" s="7" customFormat="1">
      <c r="A14926" s="7" t="s">
        <v>49</v>
      </c>
      <c r="C14926" s="144" t="s">
        <v>2310</v>
      </c>
      <c r="D14926" s="145">
        <v>489</v>
      </c>
      <c r="E14926" s="147">
        <v>44092</v>
      </c>
    </row>
    <row r="14927" spans="1:5" s="7" customFormat="1">
      <c r="A14927" s="7" t="s">
        <v>49</v>
      </c>
      <c r="C14927" s="144" t="s">
        <v>2313</v>
      </c>
      <c r="D14927" s="145">
        <v>48</v>
      </c>
      <c r="E14927" s="147">
        <v>44092</v>
      </c>
    </row>
    <row r="14928" spans="1:5" s="7" customFormat="1">
      <c r="A14928" s="7" t="s">
        <v>49</v>
      </c>
      <c r="C14928" s="144" t="s">
        <v>2316</v>
      </c>
      <c r="D14928" s="145">
        <v>0</v>
      </c>
      <c r="E14928" s="147">
        <v>44092</v>
      </c>
    </row>
    <row r="14929" spans="1:5" s="7" customFormat="1">
      <c r="A14929" s="7" t="s">
        <v>49</v>
      </c>
      <c r="C14929" s="144" t="s">
        <v>7250</v>
      </c>
      <c r="D14929" s="145">
        <v>0</v>
      </c>
      <c r="E14929" s="147">
        <v>44092</v>
      </c>
    </row>
    <row r="14930" spans="1:5" s="7" customFormat="1">
      <c r="A14930" s="7" t="s">
        <v>49</v>
      </c>
      <c r="C14930" s="144" t="s">
        <v>2318</v>
      </c>
      <c r="D14930" s="145">
        <v>463</v>
      </c>
      <c r="E14930" s="147">
        <v>44092</v>
      </c>
    </row>
    <row r="14931" spans="1:5" s="7" customFormat="1">
      <c r="A14931" s="7" t="s">
        <v>49</v>
      </c>
      <c r="C14931" s="144" t="s">
        <v>7254</v>
      </c>
      <c r="D14931" s="145">
        <v>0</v>
      </c>
      <c r="E14931" s="147">
        <v>44092</v>
      </c>
    </row>
    <row r="14932" spans="1:5" s="7" customFormat="1">
      <c r="A14932" s="7" t="s">
        <v>49</v>
      </c>
      <c r="C14932" s="144" t="s">
        <v>4996</v>
      </c>
      <c r="D14932" s="145">
        <v>0</v>
      </c>
      <c r="E14932" s="147">
        <v>44092</v>
      </c>
    </row>
    <row r="14933" spans="1:5" s="7" customFormat="1">
      <c r="A14933" s="7" t="s">
        <v>49</v>
      </c>
      <c r="C14933" s="144" t="s">
        <v>5000</v>
      </c>
      <c r="D14933" s="145">
        <v>0</v>
      </c>
      <c r="E14933" s="147">
        <v>44092</v>
      </c>
    </row>
    <row r="14934" spans="1:5" s="7" customFormat="1">
      <c r="A14934" s="7" t="s">
        <v>49</v>
      </c>
      <c r="C14934" s="144" t="s">
        <v>2320</v>
      </c>
      <c r="D14934" s="145">
        <v>2250</v>
      </c>
      <c r="E14934" s="147">
        <v>44092</v>
      </c>
    </row>
    <row r="14935" spans="1:5" s="7" customFormat="1">
      <c r="A14935" s="7" t="s">
        <v>49</v>
      </c>
      <c r="C14935" s="144" t="s">
        <v>2323</v>
      </c>
      <c r="D14935" s="145">
        <v>502</v>
      </c>
      <c r="E14935" s="147">
        <v>44092</v>
      </c>
    </row>
    <row r="14936" spans="1:5" s="7" customFormat="1">
      <c r="A14936" s="7" t="s">
        <v>49</v>
      </c>
      <c r="C14936" s="144" t="s">
        <v>2327</v>
      </c>
      <c r="D14936" s="145">
        <v>182</v>
      </c>
      <c r="E14936" s="147">
        <v>44092</v>
      </c>
    </row>
    <row r="14937" spans="1:5" s="7" customFormat="1">
      <c r="A14937" s="7" t="s">
        <v>49</v>
      </c>
      <c r="C14937" s="144" t="s">
        <v>2330</v>
      </c>
      <c r="D14937" s="145">
        <v>403</v>
      </c>
      <c r="E14937" s="147">
        <v>44092</v>
      </c>
    </row>
    <row r="14938" spans="1:5" s="7" customFormat="1">
      <c r="A14938" s="7" t="s">
        <v>49</v>
      </c>
      <c r="C14938" s="144" t="s">
        <v>2333</v>
      </c>
      <c r="D14938" s="145">
        <v>380</v>
      </c>
      <c r="E14938" s="147">
        <v>44092</v>
      </c>
    </row>
    <row r="14939" spans="1:5" s="7" customFormat="1">
      <c r="A14939" s="7" t="s">
        <v>49</v>
      </c>
      <c r="C14939" s="144" t="s">
        <v>2336</v>
      </c>
      <c r="D14939" s="145">
        <v>486</v>
      </c>
      <c r="E14939" s="147">
        <v>44092</v>
      </c>
    </row>
    <row r="14940" spans="1:5" s="7" customFormat="1">
      <c r="A14940" s="7" t="s">
        <v>49</v>
      </c>
      <c r="C14940" s="144" t="s">
        <v>2339</v>
      </c>
      <c r="D14940" s="145">
        <v>180</v>
      </c>
      <c r="E14940" s="147">
        <v>44092</v>
      </c>
    </row>
    <row r="14941" spans="1:5" s="7" customFormat="1">
      <c r="A14941" s="7" t="s">
        <v>49</v>
      </c>
      <c r="C14941" s="144" t="s">
        <v>2342</v>
      </c>
      <c r="D14941" s="145">
        <v>793</v>
      </c>
      <c r="E14941" s="147">
        <v>44092</v>
      </c>
    </row>
    <row r="14942" spans="1:5" s="7" customFormat="1">
      <c r="A14942" s="7" t="s">
        <v>49</v>
      </c>
      <c r="C14942" s="144" t="s">
        <v>2345</v>
      </c>
      <c r="D14942" s="145">
        <v>680</v>
      </c>
      <c r="E14942" s="147">
        <v>44092</v>
      </c>
    </row>
    <row r="14943" spans="1:5" s="7" customFormat="1">
      <c r="A14943" s="7" t="s">
        <v>49</v>
      </c>
      <c r="C14943" s="144" t="s">
        <v>7272</v>
      </c>
      <c r="D14943" s="145">
        <v>0</v>
      </c>
      <c r="E14943" s="147">
        <v>44092</v>
      </c>
    </row>
    <row r="14944" spans="1:5" s="7" customFormat="1">
      <c r="A14944" s="7" t="s">
        <v>49</v>
      </c>
      <c r="C14944" s="144" t="s">
        <v>2348</v>
      </c>
      <c r="D14944" s="145">
        <v>198</v>
      </c>
      <c r="E14944" s="147">
        <v>44092</v>
      </c>
    </row>
    <row r="14945" spans="1:5" s="7" customFormat="1">
      <c r="A14945" s="7" t="s">
        <v>49</v>
      </c>
      <c r="C14945" s="144" t="s">
        <v>2351</v>
      </c>
      <c r="D14945" s="145">
        <v>113</v>
      </c>
      <c r="E14945" s="147">
        <v>44092</v>
      </c>
    </row>
    <row r="14946" spans="1:5" s="7" customFormat="1">
      <c r="A14946" s="7" t="s">
        <v>49</v>
      </c>
      <c r="C14946" s="144" t="s">
        <v>2354</v>
      </c>
      <c r="D14946" s="145">
        <v>199</v>
      </c>
      <c r="E14946" s="147">
        <v>44092</v>
      </c>
    </row>
    <row r="14947" spans="1:5" s="7" customFormat="1">
      <c r="A14947" s="7" t="s">
        <v>49</v>
      </c>
      <c r="C14947" s="144" t="s">
        <v>2357</v>
      </c>
      <c r="D14947" s="145">
        <v>217</v>
      </c>
      <c r="E14947" s="147">
        <v>44092</v>
      </c>
    </row>
    <row r="14948" spans="1:5" s="7" customFormat="1">
      <c r="A14948" s="7" t="s">
        <v>49</v>
      </c>
      <c r="C14948" s="144" t="s">
        <v>2361</v>
      </c>
      <c r="D14948" s="145">
        <v>133</v>
      </c>
      <c r="E14948" s="147">
        <v>44092</v>
      </c>
    </row>
    <row r="14949" spans="1:5" s="7" customFormat="1">
      <c r="A14949" s="7" t="s">
        <v>49</v>
      </c>
      <c r="C14949" s="144" t="s">
        <v>3798</v>
      </c>
      <c r="D14949" s="145">
        <v>52</v>
      </c>
      <c r="E14949" s="147">
        <v>44092</v>
      </c>
    </row>
    <row r="14950" spans="1:5" s="7" customFormat="1">
      <c r="A14950" s="7" t="s">
        <v>49</v>
      </c>
      <c r="C14950" s="144" t="s">
        <v>2364</v>
      </c>
      <c r="D14950" s="145">
        <v>3298</v>
      </c>
      <c r="E14950" s="147">
        <v>44092</v>
      </c>
    </row>
    <row r="14951" spans="1:5" s="7" customFormat="1">
      <c r="A14951" s="7" t="s">
        <v>49</v>
      </c>
      <c r="C14951" s="144" t="s">
        <v>2367</v>
      </c>
      <c r="D14951" s="145">
        <v>3533</v>
      </c>
      <c r="E14951" s="147">
        <v>44092</v>
      </c>
    </row>
    <row r="14952" spans="1:5" s="7" customFormat="1">
      <c r="A14952" s="7" t="s">
        <v>49</v>
      </c>
      <c r="C14952" s="144" t="s">
        <v>2370</v>
      </c>
      <c r="D14952" s="145">
        <v>3443</v>
      </c>
      <c r="E14952" s="147">
        <v>44092</v>
      </c>
    </row>
    <row r="14953" spans="1:5" s="7" customFormat="1">
      <c r="A14953" s="7" t="s">
        <v>49</v>
      </c>
      <c r="C14953" s="144" t="s">
        <v>2373</v>
      </c>
      <c r="D14953" s="145">
        <v>3353</v>
      </c>
      <c r="E14953" s="147">
        <v>44092</v>
      </c>
    </row>
    <row r="14954" spans="1:5" s="7" customFormat="1">
      <c r="A14954" s="7" t="s">
        <v>49</v>
      </c>
      <c r="C14954" s="144" t="s">
        <v>2376</v>
      </c>
      <c r="D14954" s="145">
        <v>3004</v>
      </c>
      <c r="E14954" s="147">
        <v>44092</v>
      </c>
    </row>
    <row r="14955" spans="1:5" s="7" customFormat="1">
      <c r="A14955" s="7" t="s">
        <v>49</v>
      </c>
      <c r="C14955" s="144" t="s">
        <v>2379</v>
      </c>
      <c r="D14955" s="145">
        <v>0</v>
      </c>
      <c r="E14955" s="147">
        <v>44092</v>
      </c>
    </row>
    <row r="14956" spans="1:5" s="7" customFormat="1">
      <c r="A14956" s="7" t="s">
        <v>49</v>
      </c>
      <c r="C14956" s="144" t="s">
        <v>2382</v>
      </c>
      <c r="D14956" s="145">
        <v>3390</v>
      </c>
      <c r="E14956" s="147">
        <v>44092</v>
      </c>
    </row>
    <row r="14957" spans="1:5" s="7" customFormat="1">
      <c r="A14957" s="7" t="s">
        <v>49</v>
      </c>
      <c r="C14957" s="144" t="s">
        <v>2385</v>
      </c>
      <c r="D14957" s="145">
        <v>2702</v>
      </c>
      <c r="E14957" s="147">
        <v>44092</v>
      </c>
    </row>
    <row r="14958" spans="1:5" s="7" customFormat="1">
      <c r="A14958" s="7" t="s">
        <v>49</v>
      </c>
      <c r="C14958" s="144" t="s">
        <v>7299</v>
      </c>
      <c r="D14958" s="145">
        <v>0</v>
      </c>
      <c r="E14958" s="147">
        <v>44092</v>
      </c>
    </row>
    <row r="14959" spans="1:5" s="7" customFormat="1">
      <c r="A14959" s="7" t="s">
        <v>49</v>
      </c>
      <c r="C14959" s="144" t="s">
        <v>7301</v>
      </c>
      <c r="D14959" s="145">
        <v>0</v>
      </c>
      <c r="E14959" s="147">
        <v>44092</v>
      </c>
    </row>
    <row r="14960" spans="1:5" s="7" customFormat="1">
      <c r="A14960" s="7" t="s">
        <v>49</v>
      </c>
      <c r="C14960" s="144" t="s">
        <v>7303</v>
      </c>
      <c r="D14960" s="145">
        <v>0</v>
      </c>
      <c r="E14960" s="147">
        <v>44092</v>
      </c>
    </row>
    <row r="14961" spans="1:5" s="7" customFormat="1">
      <c r="A14961" s="7" t="s">
        <v>49</v>
      </c>
      <c r="C14961" s="144" t="s">
        <v>3799</v>
      </c>
      <c r="D14961" s="145">
        <v>28</v>
      </c>
      <c r="E14961" s="147">
        <v>44092</v>
      </c>
    </row>
    <row r="14962" spans="1:5" s="7" customFormat="1">
      <c r="A14962" s="7" t="s">
        <v>49</v>
      </c>
      <c r="C14962" s="144" t="s">
        <v>7306</v>
      </c>
      <c r="D14962" s="145">
        <v>0</v>
      </c>
      <c r="E14962" s="147">
        <v>44092</v>
      </c>
    </row>
    <row r="14963" spans="1:5" s="7" customFormat="1">
      <c r="A14963" s="7" t="s">
        <v>49</v>
      </c>
      <c r="C14963" s="144" t="s">
        <v>3800</v>
      </c>
      <c r="D14963" s="145">
        <v>7</v>
      </c>
      <c r="E14963" s="147">
        <v>44092</v>
      </c>
    </row>
    <row r="14964" spans="1:5" s="7" customFormat="1">
      <c r="A14964" s="7" t="s">
        <v>49</v>
      </c>
      <c r="C14964" s="144" t="s">
        <v>7309</v>
      </c>
      <c r="D14964" s="145">
        <v>0</v>
      </c>
      <c r="E14964" s="147">
        <v>44092</v>
      </c>
    </row>
    <row r="14965" spans="1:5" s="7" customFormat="1">
      <c r="A14965" s="7" t="s">
        <v>49</v>
      </c>
      <c r="C14965" s="144" t="s">
        <v>7311</v>
      </c>
      <c r="D14965" s="145">
        <v>0</v>
      </c>
      <c r="E14965" s="147">
        <v>44092</v>
      </c>
    </row>
    <row r="14966" spans="1:5" s="7" customFormat="1">
      <c r="A14966" s="7" t="s">
        <v>49</v>
      </c>
      <c r="C14966" s="144" t="s">
        <v>7313</v>
      </c>
      <c r="D14966" s="145">
        <v>0</v>
      </c>
      <c r="E14966" s="147">
        <v>44092</v>
      </c>
    </row>
    <row r="14967" spans="1:5" s="7" customFormat="1">
      <c r="A14967" s="7" t="s">
        <v>49</v>
      </c>
      <c r="C14967" s="144" t="s">
        <v>7315</v>
      </c>
      <c r="D14967" s="145">
        <v>0</v>
      </c>
      <c r="E14967" s="147">
        <v>44092</v>
      </c>
    </row>
    <row r="14968" spans="1:5" s="7" customFormat="1">
      <c r="A14968" s="7" t="s">
        <v>49</v>
      </c>
      <c r="C14968" s="144" t="s">
        <v>7317</v>
      </c>
      <c r="D14968" s="145">
        <v>0</v>
      </c>
      <c r="E14968" s="147">
        <v>44092</v>
      </c>
    </row>
    <row r="14969" spans="1:5" s="7" customFormat="1">
      <c r="A14969" s="7" t="s">
        <v>49</v>
      </c>
      <c r="C14969" s="144" t="s">
        <v>7319</v>
      </c>
      <c r="D14969" s="145">
        <v>0</v>
      </c>
      <c r="E14969" s="147">
        <v>44092</v>
      </c>
    </row>
    <row r="14970" spans="1:5" s="7" customFormat="1">
      <c r="A14970" s="7" t="s">
        <v>49</v>
      </c>
      <c r="C14970" s="144" t="s">
        <v>3801</v>
      </c>
      <c r="D14970" s="145">
        <v>1</v>
      </c>
      <c r="E14970" s="147">
        <v>44092</v>
      </c>
    </row>
    <row r="14971" spans="1:5" s="7" customFormat="1">
      <c r="A14971" s="7" t="s">
        <v>49</v>
      </c>
      <c r="C14971" s="144" t="s">
        <v>7322</v>
      </c>
      <c r="D14971" s="145">
        <v>0</v>
      </c>
      <c r="E14971" s="147">
        <v>44092</v>
      </c>
    </row>
    <row r="14972" spans="1:5" s="7" customFormat="1">
      <c r="A14972" s="7" t="s">
        <v>49</v>
      </c>
      <c r="C14972" s="144" t="s">
        <v>7324</v>
      </c>
      <c r="D14972" s="145">
        <v>0</v>
      </c>
      <c r="E14972" s="147">
        <v>44092</v>
      </c>
    </row>
    <row r="14973" spans="1:5" s="7" customFormat="1">
      <c r="A14973" s="7" t="s">
        <v>49</v>
      </c>
      <c r="C14973" s="144" t="s">
        <v>2388</v>
      </c>
      <c r="D14973" s="145">
        <v>927</v>
      </c>
      <c r="E14973" s="147">
        <v>44092</v>
      </c>
    </row>
    <row r="14974" spans="1:5" s="7" customFormat="1">
      <c r="A14974" s="7" t="s">
        <v>49</v>
      </c>
      <c r="C14974" s="144" t="s">
        <v>2391</v>
      </c>
      <c r="D14974" s="145">
        <v>415</v>
      </c>
      <c r="E14974" s="147">
        <v>44092</v>
      </c>
    </row>
    <row r="14975" spans="1:5" s="7" customFormat="1">
      <c r="A14975" s="7" t="s">
        <v>49</v>
      </c>
      <c r="C14975" s="144" t="s">
        <v>2394</v>
      </c>
      <c r="D14975" s="145">
        <v>851</v>
      </c>
      <c r="E14975" s="147">
        <v>44092</v>
      </c>
    </row>
    <row r="14976" spans="1:5" s="7" customFormat="1">
      <c r="A14976" s="7" t="s">
        <v>49</v>
      </c>
      <c r="C14976" s="144" t="s">
        <v>2397</v>
      </c>
      <c r="D14976" s="145">
        <v>1899</v>
      </c>
      <c r="E14976" s="147">
        <v>44092</v>
      </c>
    </row>
    <row r="14977" spans="1:5" s="7" customFormat="1">
      <c r="A14977" s="7" t="s">
        <v>49</v>
      </c>
      <c r="C14977" s="144" t="s">
        <v>2400</v>
      </c>
      <c r="D14977" s="145">
        <v>1155</v>
      </c>
      <c r="E14977" s="147">
        <v>44092</v>
      </c>
    </row>
    <row r="14978" spans="1:5" s="7" customFormat="1">
      <c r="A14978" s="7" t="s">
        <v>49</v>
      </c>
      <c r="C14978" s="144" t="s">
        <v>2403</v>
      </c>
      <c r="D14978" s="145">
        <v>0</v>
      </c>
      <c r="E14978" s="147">
        <v>44092</v>
      </c>
    </row>
    <row r="14979" spans="1:5" s="7" customFormat="1">
      <c r="A14979" s="7" t="s">
        <v>49</v>
      </c>
      <c r="C14979" s="144" t="s">
        <v>2406</v>
      </c>
      <c r="D14979" s="145">
        <v>1518</v>
      </c>
      <c r="E14979" s="147">
        <v>44092</v>
      </c>
    </row>
    <row r="14980" spans="1:5" s="7" customFormat="1">
      <c r="A14980" s="7" t="s">
        <v>49</v>
      </c>
      <c r="C14980" s="144" t="s">
        <v>2409</v>
      </c>
      <c r="D14980" s="145">
        <v>1050</v>
      </c>
      <c r="E14980" s="147">
        <v>44092</v>
      </c>
    </row>
    <row r="14981" spans="1:5" s="7" customFormat="1">
      <c r="A14981" s="7" t="s">
        <v>49</v>
      </c>
      <c r="C14981" s="144" t="s">
        <v>2412</v>
      </c>
      <c r="D14981" s="145">
        <v>380</v>
      </c>
      <c r="E14981" s="147">
        <v>44092</v>
      </c>
    </row>
    <row r="14982" spans="1:5" s="7" customFormat="1">
      <c r="A14982" s="7" t="s">
        <v>49</v>
      </c>
      <c r="C14982" s="144" t="s">
        <v>2415</v>
      </c>
      <c r="D14982" s="145">
        <v>65</v>
      </c>
      <c r="E14982" s="147">
        <v>44092</v>
      </c>
    </row>
    <row r="14983" spans="1:5" s="7" customFormat="1">
      <c r="A14983" s="7" t="s">
        <v>49</v>
      </c>
      <c r="C14983" s="144" t="s">
        <v>2418</v>
      </c>
      <c r="D14983" s="145">
        <v>0</v>
      </c>
      <c r="E14983" s="147">
        <v>44092</v>
      </c>
    </row>
    <row r="14984" spans="1:5" s="7" customFormat="1">
      <c r="A14984" s="7" t="s">
        <v>49</v>
      </c>
      <c r="C14984" s="144" t="s">
        <v>2421</v>
      </c>
      <c r="D14984" s="145">
        <v>240</v>
      </c>
      <c r="E14984" s="147">
        <v>44092</v>
      </c>
    </row>
    <row r="14985" spans="1:5" s="7" customFormat="1">
      <c r="A14985" s="7" t="s">
        <v>49</v>
      </c>
      <c r="C14985" s="144" t="s">
        <v>7349</v>
      </c>
      <c r="D14985" s="145">
        <v>0</v>
      </c>
      <c r="E14985" s="147">
        <v>44092</v>
      </c>
    </row>
    <row r="14986" spans="1:5" s="7" customFormat="1">
      <c r="A14986" s="7" t="s">
        <v>49</v>
      </c>
      <c r="C14986" s="144" t="s">
        <v>7351</v>
      </c>
      <c r="D14986" s="145">
        <v>0</v>
      </c>
      <c r="E14986" s="147">
        <v>44092</v>
      </c>
    </row>
    <row r="14987" spans="1:5" s="7" customFormat="1">
      <c r="A14987" s="7" t="s">
        <v>49</v>
      </c>
      <c r="C14987" s="144" t="s">
        <v>2424</v>
      </c>
      <c r="D14987" s="145">
        <v>1950</v>
      </c>
      <c r="E14987" s="147">
        <v>44092</v>
      </c>
    </row>
    <row r="14988" spans="1:5" s="7" customFormat="1">
      <c r="A14988" s="7" t="s">
        <v>49</v>
      </c>
      <c r="C14988" s="144" t="s">
        <v>2427</v>
      </c>
      <c r="D14988" s="145">
        <v>392</v>
      </c>
      <c r="E14988" s="147">
        <v>44092</v>
      </c>
    </row>
    <row r="14989" spans="1:5" s="7" customFormat="1">
      <c r="A14989" s="7" t="s">
        <v>49</v>
      </c>
      <c r="C14989" s="144" t="s">
        <v>2430</v>
      </c>
      <c r="D14989" s="145">
        <v>81</v>
      </c>
      <c r="E14989" s="147">
        <v>44092</v>
      </c>
    </row>
    <row r="14990" spans="1:5" s="7" customFormat="1">
      <c r="A14990" s="7" t="s">
        <v>49</v>
      </c>
      <c r="C14990" s="144" t="s">
        <v>2433</v>
      </c>
      <c r="D14990" s="145">
        <v>7</v>
      </c>
      <c r="E14990" s="147">
        <v>44092</v>
      </c>
    </row>
    <row r="14991" spans="1:5" s="7" customFormat="1">
      <c r="A14991" s="7" t="s">
        <v>49</v>
      </c>
      <c r="C14991" s="144" t="s">
        <v>2436</v>
      </c>
      <c r="D14991" s="145">
        <v>721</v>
      </c>
      <c r="E14991" s="147">
        <v>44092</v>
      </c>
    </row>
    <row r="14992" spans="1:5" s="7" customFormat="1">
      <c r="A14992" s="7" t="s">
        <v>49</v>
      </c>
      <c r="C14992" s="144" t="s">
        <v>2439</v>
      </c>
      <c r="D14992" s="145">
        <v>668</v>
      </c>
      <c r="E14992" s="147">
        <v>44092</v>
      </c>
    </row>
    <row r="14993" spans="1:5" s="7" customFormat="1">
      <c r="A14993" s="7" t="s">
        <v>49</v>
      </c>
      <c r="C14993" s="144" t="s">
        <v>3802</v>
      </c>
      <c r="D14993" s="145">
        <v>234</v>
      </c>
      <c r="E14993" s="147">
        <v>44092</v>
      </c>
    </row>
    <row r="14994" spans="1:5" s="7" customFormat="1">
      <c r="A14994" s="7" t="s">
        <v>49</v>
      </c>
      <c r="C14994" s="144" t="s">
        <v>7364</v>
      </c>
      <c r="D14994" s="145">
        <v>0</v>
      </c>
      <c r="E14994" s="147">
        <v>44092</v>
      </c>
    </row>
    <row r="14995" spans="1:5" s="7" customFormat="1">
      <c r="A14995" s="7" t="s">
        <v>49</v>
      </c>
      <c r="C14995" s="144" t="s">
        <v>3803</v>
      </c>
      <c r="D14995" s="145">
        <v>109</v>
      </c>
      <c r="E14995" s="147">
        <v>44092</v>
      </c>
    </row>
    <row r="14996" spans="1:5" s="7" customFormat="1">
      <c r="A14996" s="7" t="s">
        <v>49</v>
      </c>
      <c r="C14996" s="144" t="s">
        <v>7367</v>
      </c>
      <c r="D14996" s="145">
        <v>0</v>
      </c>
      <c r="E14996" s="147">
        <v>44092</v>
      </c>
    </row>
    <row r="14997" spans="1:5" s="7" customFormat="1">
      <c r="A14997" s="7" t="s">
        <v>49</v>
      </c>
      <c r="C14997" s="144" t="s">
        <v>3804</v>
      </c>
      <c r="D14997" s="145">
        <v>28</v>
      </c>
      <c r="E14997" s="147">
        <v>44092</v>
      </c>
    </row>
    <row r="14998" spans="1:5" s="7" customFormat="1">
      <c r="A14998" s="7" t="s">
        <v>49</v>
      </c>
      <c r="C14998" s="144" t="s">
        <v>7370</v>
      </c>
      <c r="D14998" s="145">
        <v>0</v>
      </c>
      <c r="E14998" s="147">
        <v>44092</v>
      </c>
    </row>
    <row r="14999" spans="1:5" s="7" customFormat="1">
      <c r="A14999" s="7" t="s">
        <v>49</v>
      </c>
      <c r="C14999" s="144" t="s">
        <v>3805</v>
      </c>
      <c r="D14999" s="145">
        <v>38</v>
      </c>
      <c r="E14999" s="147">
        <v>44092</v>
      </c>
    </row>
    <row r="15000" spans="1:5" s="7" customFormat="1">
      <c r="A15000" s="7" t="s">
        <v>49</v>
      </c>
      <c r="C15000" s="144" t="s">
        <v>7373</v>
      </c>
      <c r="D15000" s="145">
        <v>0</v>
      </c>
      <c r="E15000" s="147">
        <v>44092</v>
      </c>
    </row>
    <row r="15001" spans="1:5" s="7" customFormat="1">
      <c r="A15001" s="7" t="s">
        <v>49</v>
      </c>
      <c r="C15001" s="144" t="s">
        <v>2442</v>
      </c>
      <c r="D15001" s="145">
        <v>967</v>
      </c>
      <c r="E15001" s="147">
        <v>44092</v>
      </c>
    </row>
    <row r="15002" spans="1:5" s="7" customFormat="1">
      <c r="A15002" s="7" t="s">
        <v>49</v>
      </c>
      <c r="C15002" s="144" t="s">
        <v>2445</v>
      </c>
      <c r="D15002" s="145">
        <v>447</v>
      </c>
      <c r="E15002" s="147">
        <v>44092</v>
      </c>
    </row>
    <row r="15003" spans="1:5" s="7" customFormat="1">
      <c r="A15003" s="7" t="s">
        <v>49</v>
      </c>
      <c r="C15003" s="144" t="s">
        <v>2448</v>
      </c>
      <c r="D15003" s="145">
        <v>805</v>
      </c>
      <c r="E15003" s="147">
        <v>44092</v>
      </c>
    </row>
    <row r="15004" spans="1:5" s="7" customFormat="1">
      <c r="A15004" s="7" t="s">
        <v>49</v>
      </c>
      <c r="C15004" s="144" t="s">
        <v>2451</v>
      </c>
      <c r="D15004" s="145">
        <v>1417</v>
      </c>
      <c r="E15004" s="147">
        <v>44092</v>
      </c>
    </row>
    <row r="15005" spans="1:5" s="7" customFormat="1">
      <c r="A15005" s="7" t="s">
        <v>49</v>
      </c>
      <c r="C15005" s="144" t="s">
        <v>2454</v>
      </c>
      <c r="D15005" s="145">
        <v>1078</v>
      </c>
      <c r="E15005" s="147">
        <v>44092</v>
      </c>
    </row>
    <row r="15006" spans="1:5" s="7" customFormat="1">
      <c r="A15006" s="7" t="s">
        <v>49</v>
      </c>
      <c r="C15006" s="144" t="s">
        <v>2457</v>
      </c>
      <c r="D15006" s="145">
        <v>3509</v>
      </c>
      <c r="E15006" s="147">
        <v>44092</v>
      </c>
    </row>
    <row r="15007" spans="1:5" s="7" customFormat="1">
      <c r="A15007" s="7" t="s">
        <v>49</v>
      </c>
      <c r="C15007" s="144" t="s">
        <v>2460</v>
      </c>
      <c r="D15007" s="145">
        <v>238</v>
      </c>
      <c r="E15007" s="147">
        <v>44092</v>
      </c>
    </row>
    <row r="15008" spans="1:5" s="7" customFormat="1">
      <c r="A15008" s="7" t="s">
        <v>49</v>
      </c>
      <c r="C15008" s="144" t="s">
        <v>7389</v>
      </c>
      <c r="D15008" s="145">
        <v>0</v>
      </c>
      <c r="E15008" s="147">
        <v>44092</v>
      </c>
    </row>
    <row r="15009" spans="1:5" s="7" customFormat="1">
      <c r="A15009" s="7" t="s">
        <v>49</v>
      </c>
      <c r="C15009" s="144" t="s">
        <v>7391</v>
      </c>
      <c r="D15009" s="145">
        <v>0</v>
      </c>
      <c r="E15009" s="147">
        <v>44092</v>
      </c>
    </row>
    <row r="15010" spans="1:5" s="7" customFormat="1">
      <c r="A15010" s="7" t="s">
        <v>49</v>
      </c>
      <c r="C15010" s="144" t="s">
        <v>7393</v>
      </c>
      <c r="D15010" s="145">
        <v>0</v>
      </c>
      <c r="E15010" s="147">
        <v>44092</v>
      </c>
    </row>
    <row r="15011" spans="1:5" s="7" customFormat="1">
      <c r="A15011" s="7" t="s">
        <v>49</v>
      </c>
      <c r="C15011" s="144" t="s">
        <v>3806</v>
      </c>
      <c r="D15011" s="145">
        <v>264</v>
      </c>
      <c r="E15011" s="147">
        <v>44092</v>
      </c>
    </row>
    <row r="15012" spans="1:5" s="7" customFormat="1">
      <c r="A15012" s="7" t="s">
        <v>49</v>
      </c>
      <c r="C15012" s="144" t="s">
        <v>7395</v>
      </c>
      <c r="D15012" s="145">
        <v>0</v>
      </c>
      <c r="E15012" s="147">
        <v>44092</v>
      </c>
    </row>
    <row r="15013" spans="1:5" s="7" customFormat="1">
      <c r="A15013" s="7" t="s">
        <v>49</v>
      </c>
      <c r="C15013" s="144" t="s">
        <v>2463</v>
      </c>
      <c r="D15013" s="145">
        <v>1591</v>
      </c>
      <c r="E15013" s="147">
        <v>44092</v>
      </c>
    </row>
    <row r="15014" spans="1:5" s="7" customFormat="1">
      <c r="A15014" s="7" t="s">
        <v>49</v>
      </c>
      <c r="C15014" s="144" t="s">
        <v>7399</v>
      </c>
      <c r="D15014" s="145">
        <v>0</v>
      </c>
      <c r="E15014" s="147">
        <v>44092</v>
      </c>
    </row>
    <row r="15015" spans="1:5" s="7" customFormat="1">
      <c r="A15015" s="7" t="s">
        <v>49</v>
      </c>
      <c r="C15015" s="144" t="s">
        <v>7401</v>
      </c>
      <c r="D15015" s="145">
        <v>0</v>
      </c>
      <c r="E15015" s="147">
        <v>44092</v>
      </c>
    </row>
    <row r="15016" spans="1:5" s="7" customFormat="1">
      <c r="A15016" s="7" t="s">
        <v>49</v>
      </c>
      <c r="C15016" s="144" t="s">
        <v>7403</v>
      </c>
      <c r="D15016" s="145">
        <v>0</v>
      </c>
      <c r="E15016" s="147">
        <v>44092</v>
      </c>
    </row>
    <row r="15017" spans="1:5" s="7" customFormat="1">
      <c r="A15017" s="7" t="s">
        <v>49</v>
      </c>
      <c r="C15017" s="144" t="s">
        <v>7405</v>
      </c>
      <c r="D15017" s="145">
        <v>0</v>
      </c>
      <c r="E15017" s="147">
        <v>44092</v>
      </c>
    </row>
    <row r="15018" spans="1:5" s="7" customFormat="1">
      <c r="A15018" s="7" t="s">
        <v>49</v>
      </c>
      <c r="C15018" s="144" t="s">
        <v>7407</v>
      </c>
      <c r="D15018" s="145">
        <v>0</v>
      </c>
      <c r="E15018" s="147">
        <v>44092</v>
      </c>
    </row>
    <row r="15019" spans="1:5" s="7" customFormat="1">
      <c r="A15019" s="7" t="s">
        <v>49</v>
      </c>
      <c r="C15019" s="144" t="s">
        <v>7409</v>
      </c>
      <c r="D15019" s="145">
        <v>0</v>
      </c>
      <c r="E15019" s="147">
        <v>44092</v>
      </c>
    </row>
    <row r="15020" spans="1:5" s="7" customFormat="1">
      <c r="A15020" s="7" t="s">
        <v>49</v>
      </c>
      <c r="C15020" s="144" t="s">
        <v>7411</v>
      </c>
      <c r="D15020" s="145">
        <v>0</v>
      </c>
      <c r="E15020" s="147">
        <v>44092</v>
      </c>
    </row>
    <row r="15021" spans="1:5" s="7" customFormat="1">
      <c r="A15021" s="7" t="s">
        <v>49</v>
      </c>
      <c r="C15021" s="144" t="s">
        <v>2466</v>
      </c>
      <c r="D15021" s="145">
        <v>244</v>
      </c>
      <c r="E15021" s="147">
        <v>44092</v>
      </c>
    </row>
    <row r="15022" spans="1:5" s="7" customFormat="1">
      <c r="A15022" s="7" t="s">
        <v>49</v>
      </c>
      <c r="C15022" s="144" t="s">
        <v>2468</v>
      </c>
      <c r="D15022" s="145">
        <v>1955</v>
      </c>
      <c r="E15022" s="147">
        <v>44092</v>
      </c>
    </row>
    <row r="15023" spans="1:5" s="7" customFormat="1">
      <c r="A15023" s="7" t="s">
        <v>49</v>
      </c>
      <c r="C15023" s="144" t="s">
        <v>2471</v>
      </c>
      <c r="D15023" s="145">
        <v>2744</v>
      </c>
      <c r="E15023" s="147">
        <v>44092</v>
      </c>
    </row>
    <row r="15024" spans="1:5" s="7" customFormat="1">
      <c r="A15024" s="7" t="s">
        <v>49</v>
      </c>
      <c r="C15024" s="144" t="s">
        <v>2475</v>
      </c>
      <c r="D15024" s="145">
        <v>1216</v>
      </c>
      <c r="E15024" s="147">
        <v>44092</v>
      </c>
    </row>
    <row r="15025" spans="1:5" s="7" customFormat="1">
      <c r="A15025" s="7" t="s">
        <v>49</v>
      </c>
      <c r="C15025" s="144" t="s">
        <v>2478</v>
      </c>
      <c r="D15025" s="145">
        <v>1013</v>
      </c>
      <c r="E15025" s="147">
        <v>44092</v>
      </c>
    </row>
    <row r="15026" spans="1:5" s="7" customFormat="1">
      <c r="A15026" s="7" t="s">
        <v>49</v>
      </c>
      <c r="C15026" s="144" t="s">
        <v>2480</v>
      </c>
      <c r="D15026" s="145">
        <v>375</v>
      </c>
      <c r="E15026" s="147">
        <v>44092</v>
      </c>
    </row>
    <row r="15027" spans="1:5" s="7" customFormat="1">
      <c r="A15027" s="7" t="s">
        <v>49</v>
      </c>
      <c r="C15027" s="144" t="s">
        <v>2483</v>
      </c>
      <c r="D15027" s="145">
        <v>70</v>
      </c>
      <c r="E15027" s="147">
        <v>44092</v>
      </c>
    </row>
    <row r="15028" spans="1:5" s="7" customFormat="1">
      <c r="A15028" s="7" t="s">
        <v>49</v>
      </c>
      <c r="C15028" s="144" t="s">
        <v>3807</v>
      </c>
      <c r="D15028" s="145">
        <v>65</v>
      </c>
      <c r="E15028" s="147">
        <v>44092</v>
      </c>
    </row>
    <row r="15029" spans="1:5" s="7" customFormat="1">
      <c r="A15029" s="7" t="s">
        <v>49</v>
      </c>
      <c r="C15029" s="144" t="s">
        <v>2486</v>
      </c>
      <c r="D15029" s="145">
        <v>2324</v>
      </c>
      <c r="E15029" s="147">
        <v>44092</v>
      </c>
    </row>
    <row r="15030" spans="1:5" s="7" customFormat="1">
      <c r="A15030" s="7" t="s">
        <v>49</v>
      </c>
      <c r="C15030" s="144" t="s">
        <v>2489</v>
      </c>
      <c r="D15030" s="145">
        <v>124</v>
      </c>
      <c r="E15030" s="147">
        <v>44092</v>
      </c>
    </row>
    <row r="15031" spans="1:5" s="7" customFormat="1">
      <c r="A15031" s="7" t="s">
        <v>49</v>
      </c>
      <c r="C15031" s="144" t="s">
        <v>2492</v>
      </c>
      <c r="D15031" s="145">
        <v>440</v>
      </c>
      <c r="E15031" s="147">
        <v>44092</v>
      </c>
    </row>
    <row r="15032" spans="1:5" s="7" customFormat="1">
      <c r="A15032" s="7" t="s">
        <v>49</v>
      </c>
      <c r="C15032" s="144" t="s">
        <v>7433</v>
      </c>
      <c r="D15032" s="145">
        <v>0</v>
      </c>
      <c r="E15032" s="147">
        <v>44092</v>
      </c>
    </row>
    <row r="15033" spans="1:5" s="7" customFormat="1">
      <c r="A15033" s="7" t="s">
        <v>49</v>
      </c>
      <c r="C15033" s="144" t="s">
        <v>2495</v>
      </c>
      <c r="D15033" s="145">
        <v>673</v>
      </c>
      <c r="E15033" s="147">
        <v>44092</v>
      </c>
    </row>
    <row r="15034" spans="1:5" s="7" customFormat="1">
      <c r="A15034" s="7" t="s">
        <v>49</v>
      </c>
      <c r="C15034" s="144" t="s">
        <v>7436</v>
      </c>
      <c r="D15034" s="145">
        <v>0</v>
      </c>
      <c r="E15034" s="147">
        <v>44092</v>
      </c>
    </row>
    <row r="15035" spans="1:5" s="7" customFormat="1">
      <c r="A15035" s="7" t="s">
        <v>49</v>
      </c>
      <c r="C15035" s="144" t="s">
        <v>7438</v>
      </c>
      <c r="D15035" s="145">
        <v>0</v>
      </c>
      <c r="E15035" s="147">
        <v>44092</v>
      </c>
    </row>
    <row r="15036" spans="1:5" s="7" customFormat="1">
      <c r="A15036" s="7" t="s">
        <v>49</v>
      </c>
      <c r="C15036" s="144" t="s">
        <v>2498</v>
      </c>
      <c r="D15036" s="145">
        <v>14</v>
      </c>
      <c r="E15036" s="147">
        <v>44092</v>
      </c>
    </row>
    <row r="15037" spans="1:5" s="7" customFormat="1">
      <c r="A15037" s="7" t="s">
        <v>49</v>
      </c>
      <c r="C15037" s="144" t="s">
        <v>7442</v>
      </c>
      <c r="D15037" s="145">
        <v>0</v>
      </c>
      <c r="E15037" s="147">
        <v>44092</v>
      </c>
    </row>
    <row r="15038" spans="1:5" s="7" customFormat="1">
      <c r="A15038" s="7" t="s">
        <v>49</v>
      </c>
      <c r="C15038" s="144" t="s">
        <v>3808</v>
      </c>
      <c r="D15038" s="145">
        <v>9</v>
      </c>
      <c r="E15038" s="147">
        <v>44092</v>
      </c>
    </row>
    <row r="15039" spans="1:5" s="7" customFormat="1">
      <c r="A15039" s="7" t="s">
        <v>49</v>
      </c>
      <c r="C15039" s="144" t="s">
        <v>7444</v>
      </c>
      <c r="D15039" s="145">
        <v>0</v>
      </c>
      <c r="E15039" s="147">
        <v>44092</v>
      </c>
    </row>
    <row r="15040" spans="1:5" s="7" customFormat="1">
      <c r="A15040" s="7" t="s">
        <v>49</v>
      </c>
      <c r="C15040" s="144" t="s">
        <v>7446</v>
      </c>
      <c r="D15040" s="145">
        <v>0</v>
      </c>
      <c r="E15040" s="147">
        <v>44092</v>
      </c>
    </row>
    <row r="15041" spans="1:5" s="7" customFormat="1">
      <c r="A15041" s="7" t="s">
        <v>49</v>
      </c>
      <c r="C15041" s="144" t="s">
        <v>3809</v>
      </c>
      <c r="D15041" s="145">
        <v>226</v>
      </c>
      <c r="E15041" s="147">
        <v>44092</v>
      </c>
    </row>
    <row r="15042" spans="1:5" s="7" customFormat="1">
      <c r="A15042" s="7" t="s">
        <v>49</v>
      </c>
      <c r="C15042" s="144" t="s">
        <v>3810</v>
      </c>
      <c r="D15042" s="145">
        <v>76</v>
      </c>
      <c r="E15042" s="147">
        <v>44092</v>
      </c>
    </row>
    <row r="15043" spans="1:5" s="7" customFormat="1">
      <c r="A15043" s="7" t="s">
        <v>49</v>
      </c>
      <c r="C15043" s="144" t="s">
        <v>3811</v>
      </c>
      <c r="D15043" s="145">
        <v>25</v>
      </c>
      <c r="E15043" s="147">
        <v>44092</v>
      </c>
    </row>
    <row r="15044" spans="1:5" s="7" customFormat="1">
      <c r="A15044" s="7" t="s">
        <v>49</v>
      </c>
      <c r="C15044" s="144" t="s">
        <v>7451</v>
      </c>
      <c r="D15044" s="145">
        <v>0</v>
      </c>
      <c r="E15044" s="147">
        <v>44092</v>
      </c>
    </row>
    <row r="15045" spans="1:5" s="7" customFormat="1">
      <c r="A15045" s="7" t="s">
        <v>49</v>
      </c>
      <c r="C15045" s="144" t="s">
        <v>7453</v>
      </c>
      <c r="D15045" s="145">
        <v>0</v>
      </c>
      <c r="E15045" s="147">
        <v>44092</v>
      </c>
    </row>
    <row r="15046" spans="1:5" s="7" customFormat="1">
      <c r="A15046" s="7" t="s">
        <v>49</v>
      </c>
      <c r="C15046" s="144" t="s">
        <v>7455</v>
      </c>
      <c r="D15046" s="145">
        <v>0</v>
      </c>
      <c r="E15046" s="147">
        <v>44092</v>
      </c>
    </row>
    <row r="15047" spans="1:5" s="7" customFormat="1">
      <c r="A15047" s="7" t="s">
        <v>49</v>
      </c>
      <c r="C15047" s="144" t="s">
        <v>7457</v>
      </c>
      <c r="D15047" s="145">
        <v>0</v>
      </c>
      <c r="E15047" s="147">
        <v>44092</v>
      </c>
    </row>
    <row r="15048" spans="1:5" s="7" customFormat="1">
      <c r="A15048" s="7" t="s">
        <v>49</v>
      </c>
      <c r="C15048" s="144" t="s">
        <v>7459</v>
      </c>
      <c r="D15048" s="145">
        <v>0</v>
      </c>
      <c r="E15048" s="147">
        <v>44092</v>
      </c>
    </row>
    <row r="15049" spans="1:5" s="7" customFormat="1">
      <c r="A15049" s="7" t="s">
        <v>49</v>
      </c>
      <c r="C15049" s="144" t="s">
        <v>3812</v>
      </c>
      <c r="D15049" s="145">
        <v>1</v>
      </c>
      <c r="E15049" s="147">
        <v>44092</v>
      </c>
    </row>
    <row r="15050" spans="1:5" s="7" customFormat="1">
      <c r="A15050" s="7" t="s">
        <v>49</v>
      </c>
      <c r="C15050" s="144" t="s">
        <v>7462</v>
      </c>
      <c r="D15050" s="145">
        <v>0</v>
      </c>
      <c r="E15050" s="147">
        <v>44092</v>
      </c>
    </row>
    <row r="15051" spans="1:5" s="7" customFormat="1">
      <c r="A15051" s="7" t="s">
        <v>49</v>
      </c>
      <c r="C15051" s="144" t="s">
        <v>2502</v>
      </c>
      <c r="D15051" s="145">
        <v>444</v>
      </c>
      <c r="E15051" s="147">
        <v>44092</v>
      </c>
    </row>
    <row r="15052" spans="1:5" s="7" customFormat="1">
      <c r="A15052" s="7" t="s">
        <v>49</v>
      </c>
      <c r="C15052" s="144" t="s">
        <v>7466</v>
      </c>
      <c r="D15052" s="145">
        <v>0</v>
      </c>
      <c r="E15052" s="147">
        <v>44092</v>
      </c>
    </row>
    <row r="15053" spans="1:5" s="7" customFormat="1">
      <c r="A15053" s="7" t="s">
        <v>49</v>
      </c>
      <c r="C15053" s="144" t="s">
        <v>7468</v>
      </c>
      <c r="D15053" s="145">
        <v>0</v>
      </c>
      <c r="E15053" s="147">
        <v>44092</v>
      </c>
    </row>
    <row r="15054" spans="1:5" s="7" customFormat="1">
      <c r="A15054" s="7" t="s">
        <v>49</v>
      </c>
      <c r="C15054" s="144" t="s">
        <v>2505</v>
      </c>
      <c r="D15054" s="145">
        <v>587</v>
      </c>
      <c r="E15054" s="147">
        <v>44092</v>
      </c>
    </row>
    <row r="15055" spans="1:5" s="7" customFormat="1">
      <c r="A15055" s="7" t="s">
        <v>49</v>
      </c>
      <c r="C15055" s="144" t="s">
        <v>2508</v>
      </c>
      <c r="D15055" s="145">
        <v>1475</v>
      </c>
      <c r="E15055" s="147">
        <v>44092</v>
      </c>
    </row>
    <row r="15056" spans="1:5" s="7" customFormat="1">
      <c r="A15056" s="7" t="s">
        <v>49</v>
      </c>
      <c r="C15056" s="144" t="s">
        <v>2511</v>
      </c>
      <c r="D15056" s="145">
        <v>428</v>
      </c>
      <c r="E15056" s="147">
        <v>44092</v>
      </c>
    </row>
    <row r="15057" spans="1:5" s="7" customFormat="1">
      <c r="A15057" s="7" t="s">
        <v>49</v>
      </c>
      <c r="C15057" s="144" t="s">
        <v>7475</v>
      </c>
      <c r="D15057" s="145">
        <v>0</v>
      </c>
      <c r="E15057" s="147">
        <v>44092</v>
      </c>
    </row>
    <row r="15058" spans="1:5" s="7" customFormat="1">
      <c r="A15058" s="7" t="s">
        <v>49</v>
      </c>
      <c r="C15058" s="144" t="s">
        <v>2514</v>
      </c>
      <c r="D15058" s="145">
        <v>231</v>
      </c>
      <c r="E15058" s="147">
        <v>44092</v>
      </c>
    </row>
    <row r="15059" spans="1:5" s="7" customFormat="1">
      <c r="A15059" s="7" t="s">
        <v>49</v>
      </c>
      <c r="C15059" s="144" t="s">
        <v>7479</v>
      </c>
      <c r="D15059" s="145">
        <v>0</v>
      </c>
      <c r="E15059" s="147">
        <v>44092</v>
      </c>
    </row>
    <row r="15060" spans="1:5" s="7" customFormat="1">
      <c r="A15060" s="7" t="s">
        <v>49</v>
      </c>
      <c r="C15060" s="144" t="s">
        <v>2517</v>
      </c>
      <c r="D15060" s="145">
        <v>771</v>
      </c>
      <c r="E15060" s="147">
        <v>44092</v>
      </c>
    </row>
    <row r="15061" spans="1:5" s="7" customFormat="1">
      <c r="A15061" s="7" t="s">
        <v>49</v>
      </c>
      <c r="C15061" s="144" t="s">
        <v>2520</v>
      </c>
      <c r="D15061" s="145">
        <v>2249</v>
      </c>
      <c r="E15061" s="147">
        <v>44092</v>
      </c>
    </row>
    <row r="15062" spans="1:5" s="7" customFormat="1">
      <c r="A15062" s="7" t="s">
        <v>49</v>
      </c>
      <c r="C15062" s="144" t="s">
        <v>3813</v>
      </c>
      <c r="D15062" s="145">
        <v>55</v>
      </c>
      <c r="E15062" s="147">
        <v>44092</v>
      </c>
    </row>
    <row r="15063" spans="1:5" s="7" customFormat="1">
      <c r="A15063" s="7" t="s">
        <v>49</v>
      </c>
      <c r="C15063" s="144" t="s">
        <v>2524</v>
      </c>
      <c r="D15063" s="145">
        <v>35</v>
      </c>
      <c r="E15063" s="147">
        <v>44092</v>
      </c>
    </row>
    <row r="15064" spans="1:5" s="7" customFormat="1">
      <c r="A15064" s="7" t="s">
        <v>49</v>
      </c>
      <c r="C15064" s="144" t="s">
        <v>7489</v>
      </c>
      <c r="D15064" s="145">
        <v>0</v>
      </c>
      <c r="E15064" s="147">
        <v>44092</v>
      </c>
    </row>
    <row r="15065" spans="1:5" s="7" customFormat="1">
      <c r="A15065" s="7" t="s">
        <v>49</v>
      </c>
      <c r="C15065" s="144" t="s">
        <v>2528</v>
      </c>
      <c r="D15065" s="145">
        <v>1946</v>
      </c>
      <c r="E15065" s="147">
        <v>44092</v>
      </c>
    </row>
    <row r="15066" spans="1:5" s="7" customFormat="1">
      <c r="A15066" s="7" t="s">
        <v>49</v>
      </c>
      <c r="C15066" s="144" t="s">
        <v>8670</v>
      </c>
      <c r="D15066" s="145">
        <v>87</v>
      </c>
      <c r="E15066" s="147">
        <v>44092</v>
      </c>
    </row>
    <row r="15067" spans="1:5" s="7" customFormat="1">
      <c r="A15067" s="7" t="s">
        <v>49</v>
      </c>
      <c r="C15067" s="144" t="s">
        <v>2532</v>
      </c>
      <c r="D15067" s="145">
        <v>443</v>
      </c>
      <c r="E15067" s="147">
        <v>44092</v>
      </c>
    </row>
    <row r="15068" spans="1:5" s="7" customFormat="1">
      <c r="A15068" s="7" t="s">
        <v>49</v>
      </c>
      <c r="C15068" s="144" t="s">
        <v>3814</v>
      </c>
      <c r="D15068" s="145">
        <v>202</v>
      </c>
      <c r="E15068" s="147">
        <v>44092</v>
      </c>
    </row>
    <row r="15069" spans="1:5" s="7" customFormat="1">
      <c r="A15069" s="7" t="s">
        <v>49</v>
      </c>
      <c r="C15069" s="144" t="s">
        <v>2535</v>
      </c>
      <c r="D15069" s="145">
        <v>478</v>
      </c>
      <c r="E15069" s="147">
        <v>44092</v>
      </c>
    </row>
    <row r="15070" spans="1:5" s="7" customFormat="1">
      <c r="A15070" s="7" t="s">
        <v>49</v>
      </c>
      <c r="C15070" s="144" t="s">
        <v>2538</v>
      </c>
      <c r="D15070" s="145">
        <v>512</v>
      </c>
      <c r="E15070" s="147">
        <v>44092</v>
      </c>
    </row>
    <row r="15071" spans="1:5" s="7" customFormat="1">
      <c r="A15071" s="7" t="s">
        <v>49</v>
      </c>
      <c r="C15071" s="144" t="s">
        <v>7500</v>
      </c>
      <c r="D15071" s="145">
        <v>0</v>
      </c>
      <c r="E15071" s="147">
        <v>44092</v>
      </c>
    </row>
    <row r="15072" spans="1:5" s="7" customFormat="1">
      <c r="A15072" s="7" t="s">
        <v>49</v>
      </c>
      <c r="C15072" s="144" t="s">
        <v>3393</v>
      </c>
      <c r="D15072" s="145">
        <v>312</v>
      </c>
      <c r="E15072" s="147">
        <v>44092</v>
      </c>
    </row>
    <row r="15073" spans="1:5" s="7" customFormat="1">
      <c r="A15073" s="7" t="s">
        <v>49</v>
      </c>
      <c r="C15073" s="144" t="s">
        <v>2541</v>
      </c>
      <c r="D15073" s="145">
        <v>130</v>
      </c>
      <c r="E15073" s="147">
        <v>44092</v>
      </c>
    </row>
    <row r="15074" spans="1:5" s="7" customFormat="1">
      <c r="A15074" s="7" t="s">
        <v>49</v>
      </c>
      <c r="C15074" s="144" t="s">
        <v>2544</v>
      </c>
      <c r="D15074" s="145">
        <v>957</v>
      </c>
      <c r="E15074" s="147">
        <v>44092</v>
      </c>
    </row>
    <row r="15075" spans="1:5" s="7" customFormat="1">
      <c r="A15075" s="7" t="s">
        <v>49</v>
      </c>
      <c r="C15075" s="144" t="s">
        <v>7508</v>
      </c>
      <c r="D15075" s="145">
        <v>0</v>
      </c>
      <c r="E15075" s="147">
        <v>44092</v>
      </c>
    </row>
    <row r="15076" spans="1:5" s="7" customFormat="1">
      <c r="A15076" s="7" t="s">
        <v>49</v>
      </c>
      <c r="C15076" s="144" t="s">
        <v>2547</v>
      </c>
      <c r="D15076" s="145">
        <v>1276</v>
      </c>
      <c r="E15076" s="147">
        <v>44092</v>
      </c>
    </row>
    <row r="15077" spans="1:5" s="7" customFormat="1">
      <c r="A15077" s="7" t="s">
        <v>49</v>
      </c>
      <c r="C15077" s="144" t="s">
        <v>2550</v>
      </c>
      <c r="D15077" s="145">
        <v>967</v>
      </c>
      <c r="E15077" s="147">
        <v>44092</v>
      </c>
    </row>
    <row r="15078" spans="1:5" s="7" customFormat="1">
      <c r="A15078" s="7" t="s">
        <v>49</v>
      </c>
      <c r="C15078" s="144" t="s">
        <v>3815</v>
      </c>
      <c r="D15078" s="145">
        <v>216</v>
      </c>
      <c r="E15078" s="147">
        <v>44092</v>
      </c>
    </row>
    <row r="15079" spans="1:5" s="7" customFormat="1">
      <c r="A15079" s="7" t="s">
        <v>49</v>
      </c>
      <c r="C15079" s="144" t="s">
        <v>2553</v>
      </c>
      <c r="D15079" s="145">
        <v>1077</v>
      </c>
      <c r="E15079" s="147">
        <v>44092</v>
      </c>
    </row>
    <row r="15080" spans="1:5" s="7" customFormat="1">
      <c r="A15080" s="7" t="s">
        <v>49</v>
      </c>
      <c r="C15080" s="144" t="s">
        <v>2555</v>
      </c>
      <c r="D15080" s="145">
        <v>734</v>
      </c>
      <c r="E15080" s="147">
        <v>44092</v>
      </c>
    </row>
    <row r="15081" spans="1:5" s="7" customFormat="1">
      <c r="A15081" s="7" t="s">
        <v>49</v>
      </c>
      <c r="C15081" s="144" t="s">
        <v>2557</v>
      </c>
      <c r="D15081" s="145">
        <v>755</v>
      </c>
      <c r="E15081" s="147">
        <v>44092</v>
      </c>
    </row>
    <row r="15082" spans="1:5" s="7" customFormat="1">
      <c r="A15082" s="7" t="s">
        <v>49</v>
      </c>
      <c r="C15082" s="144" t="s">
        <v>2559</v>
      </c>
      <c r="D15082" s="145">
        <v>970</v>
      </c>
      <c r="E15082" s="147">
        <v>44092</v>
      </c>
    </row>
    <row r="15083" spans="1:5" s="7" customFormat="1">
      <c r="A15083" s="7" t="s">
        <v>49</v>
      </c>
      <c r="C15083" s="144" t="s">
        <v>2561</v>
      </c>
      <c r="D15083" s="145">
        <v>1467</v>
      </c>
      <c r="E15083" s="147">
        <v>44092</v>
      </c>
    </row>
    <row r="15084" spans="1:5" s="7" customFormat="1">
      <c r="A15084" s="7" t="s">
        <v>49</v>
      </c>
      <c r="C15084" s="144" t="s">
        <v>5002</v>
      </c>
      <c r="D15084" s="145">
        <v>0</v>
      </c>
      <c r="E15084" s="147">
        <v>44092</v>
      </c>
    </row>
    <row r="15085" spans="1:5" s="7" customFormat="1">
      <c r="A15085" s="7" t="s">
        <v>49</v>
      </c>
      <c r="C15085" s="144" t="s">
        <v>7523</v>
      </c>
      <c r="D15085" s="145">
        <v>0</v>
      </c>
      <c r="E15085" s="147">
        <v>44092</v>
      </c>
    </row>
    <row r="15086" spans="1:5" s="7" customFormat="1">
      <c r="A15086" s="7" t="s">
        <v>49</v>
      </c>
      <c r="C15086" s="144" t="s">
        <v>2563</v>
      </c>
      <c r="D15086" s="145">
        <v>651</v>
      </c>
      <c r="E15086" s="147">
        <v>44092</v>
      </c>
    </row>
    <row r="15087" spans="1:5" s="7" customFormat="1">
      <c r="A15087" s="7" t="s">
        <v>49</v>
      </c>
      <c r="C15087" s="144" t="s">
        <v>2567</v>
      </c>
      <c r="D15087" s="145">
        <v>1715</v>
      </c>
      <c r="E15087" s="147">
        <v>44092</v>
      </c>
    </row>
    <row r="15088" spans="1:5" s="7" customFormat="1">
      <c r="A15088" s="7" t="s">
        <v>49</v>
      </c>
      <c r="C15088" s="144" t="s">
        <v>2570</v>
      </c>
      <c r="D15088" s="145">
        <v>600</v>
      </c>
      <c r="E15088" s="147">
        <v>44092</v>
      </c>
    </row>
    <row r="15089" spans="1:5" s="7" customFormat="1">
      <c r="A15089" s="7" t="s">
        <v>49</v>
      </c>
      <c r="C15089" s="144" t="s">
        <v>2573</v>
      </c>
      <c r="D15089" s="145">
        <v>344</v>
      </c>
      <c r="E15089" s="147">
        <v>44092</v>
      </c>
    </row>
    <row r="15090" spans="1:5" s="7" customFormat="1">
      <c r="A15090" s="7" t="s">
        <v>49</v>
      </c>
      <c r="C15090" s="144" t="s">
        <v>2576</v>
      </c>
      <c r="D15090" s="145">
        <v>137</v>
      </c>
      <c r="E15090" s="147">
        <v>44092</v>
      </c>
    </row>
    <row r="15091" spans="1:5" s="7" customFormat="1">
      <c r="A15091" s="7" t="s">
        <v>49</v>
      </c>
      <c r="C15091" s="144" t="s">
        <v>2579</v>
      </c>
      <c r="D15091" s="145">
        <v>21</v>
      </c>
      <c r="E15091" s="147">
        <v>44092</v>
      </c>
    </row>
    <row r="15092" spans="1:5" s="7" customFormat="1">
      <c r="A15092" s="7" t="s">
        <v>49</v>
      </c>
      <c r="C15092" s="144" t="s">
        <v>2581</v>
      </c>
      <c r="D15092" s="145">
        <v>57</v>
      </c>
      <c r="E15092" s="147">
        <v>44092</v>
      </c>
    </row>
    <row r="15093" spans="1:5" s="7" customFormat="1">
      <c r="A15093" s="7" t="s">
        <v>49</v>
      </c>
      <c r="C15093" s="144" t="s">
        <v>2584</v>
      </c>
      <c r="D15093" s="145">
        <v>334</v>
      </c>
      <c r="E15093" s="147">
        <v>44092</v>
      </c>
    </row>
    <row r="15094" spans="1:5" s="7" customFormat="1">
      <c r="A15094" s="7" t="s">
        <v>49</v>
      </c>
      <c r="C15094" s="144" t="s">
        <v>2587</v>
      </c>
      <c r="D15094" s="145">
        <v>133</v>
      </c>
      <c r="E15094" s="147">
        <v>44092</v>
      </c>
    </row>
    <row r="15095" spans="1:5" s="7" customFormat="1">
      <c r="A15095" s="7" t="s">
        <v>49</v>
      </c>
      <c r="C15095" s="144" t="s">
        <v>2590</v>
      </c>
      <c r="D15095" s="145">
        <v>268</v>
      </c>
      <c r="E15095" s="147">
        <v>44092</v>
      </c>
    </row>
    <row r="15096" spans="1:5" s="7" customFormat="1">
      <c r="A15096" s="7" t="s">
        <v>49</v>
      </c>
      <c r="C15096" s="144" t="s">
        <v>2593</v>
      </c>
      <c r="D15096" s="145">
        <v>2458</v>
      </c>
      <c r="E15096" s="147">
        <v>44092</v>
      </c>
    </row>
    <row r="15097" spans="1:5" s="7" customFormat="1">
      <c r="A15097" s="7" t="s">
        <v>49</v>
      </c>
      <c r="C15097" s="144" t="s">
        <v>2596</v>
      </c>
      <c r="D15097" s="145">
        <v>923</v>
      </c>
      <c r="E15097" s="147">
        <v>44092</v>
      </c>
    </row>
    <row r="15098" spans="1:5" s="7" customFormat="1">
      <c r="A15098" s="7" t="s">
        <v>49</v>
      </c>
      <c r="C15098" s="144" t="s">
        <v>2599</v>
      </c>
      <c r="D15098" s="145">
        <v>2073</v>
      </c>
      <c r="E15098" s="147">
        <v>44092</v>
      </c>
    </row>
    <row r="15099" spans="1:5" s="7" customFormat="1">
      <c r="A15099" s="7" t="s">
        <v>49</v>
      </c>
      <c r="C15099" s="144" t="s">
        <v>2602</v>
      </c>
      <c r="D15099" s="145">
        <v>3322</v>
      </c>
      <c r="E15099" s="147">
        <v>44092</v>
      </c>
    </row>
    <row r="15100" spans="1:5" s="7" customFormat="1">
      <c r="A15100" s="7" t="s">
        <v>49</v>
      </c>
      <c r="C15100" s="144" t="s">
        <v>2605</v>
      </c>
      <c r="D15100" s="145">
        <v>396</v>
      </c>
      <c r="E15100" s="147">
        <v>44092</v>
      </c>
    </row>
    <row r="15101" spans="1:5" s="7" customFormat="1">
      <c r="A15101" s="7" t="s">
        <v>49</v>
      </c>
      <c r="C15101" s="144" t="s">
        <v>7556</v>
      </c>
      <c r="D15101" s="145">
        <v>0</v>
      </c>
      <c r="E15101" s="147">
        <v>44092</v>
      </c>
    </row>
    <row r="15102" spans="1:5" s="7" customFormat="1">
      <c r="A15102" s="7" t="s">
        <v>49</v>
      </c>
      <c r="C15102" s="144" t="s">
        <v>2608</v>
      </c>
      <c r="D15102" s="145">
        <v>417</v>
      </c>
      <c r="E15102" s="147">
        <v>44092</v>
      </c>
    </row>
    <row r="15103" spans="1:5" s="7" customFormat="1">
      <c r="A15103" s="7" t="s">
        <v>49</v>
      </c>
      <c r="C15103" s="144" t="s">
        <v>2611</v>
      </c>
      <c r="D15103" s="145">
        <v>297</v>
      </c>
      <c r="E15103" s="147">
        <v>44092</v>
      </c>
    </row>
    <row r="15104" spans="1:5" s="7" customFormat="1">
      <c r="A15104" s="7" t="s">
        <v>49</v>
      </c>
      <c r="C15104" s="144" t="s">
        <v>7561</v>
      </c>
      <c r="D15104" s="145">
        <v>0</v>
      </c>
      <c r="E15104" s="147">
        <v>44092</v>
      </c>
    </row>
    <row r="15105" spans="1:5" s="7" customFormat="1">
      <c r="A15105" s="7" t="s">
        <v>49</v>
      </c>
      <c r="C15105" s="144" t="s">
        <v>2614</v>
      </c>
      <c r="D15105" s="145">
        <v>269</v>
      </c>
      <c r="E15105" s="147">
        <v>44092</v>
      </c>
    </row>
    <row r="15106" spans="1:5" s="7" customFormat="1">
      <c r="A15106" s="7" t="s">
        <v>49</v>
      </c>
      <c r="C15106" s="144" t="s">
        <v>7565</v>
      </c>
      <c r="D15106" s="145">
        <v>0</v>
      </c>
      <c r="E15106" s="147">
        <v>44092</v>
      </c>
    </row>
    <row r="15107" spans="1:5" s="7" customFormat="1">
      <c r="A15107" s="7" t="s">
        <v>49</v>
      </c>
      <c r="C15107" s="144" t="s">
        <v>2617</v>
      </c>
      <c r="D15107" s="145">
        <v>475</v>
      </c>
      <c r="E15107" s="147">
        <v>44092</v>
      </c>
    </row>
    <row r="15108" spans="1:5" s="7" customFormat="1">
      <c r="A15108" s="7" t="s">
        <v>49</v>
      </c>
      <c r="C15108" s="144" t="s">
        <v>2620</v>
      </c>
      <c r="D15108" s="145">
        <v>240</v>
      </c>
      <c r="E15108" s="147">
        <v>44092</v>
      </c>
    </row>
    <row r="15109" spans="1:5" s="7" customFormat="1">
      <c r="A15109" s="7" t="s">
        <v>49</v>
      </c>
      <c r="C15109" s="144" t="s">
        <v>2623</v>
      </c>
      <c r="D15109" s="145">
        <v>455</v>
      </c>
      <c r="E15109" s="147">
        <v>44092</v>
      </c>
    </row>
    <row r="15110" spans="1:5" s="7" customFormat="1">
      <c r="A15110" s="7" t="s">
        <v>49</v>
      </c>
      <c r="C15110" s="144" t="s">
        <v>2626</v>
      </c>
      <c r="D15110" s="145">
        <v>171</v>
      </c>
      <c r="E15110" s="147">
        <v>44092</v>
      </c>
    </row>
    <row r="15111" spans="1:5" s="7" customFormat="1">
      <c r="A15111" s="7" t="s">
        <v>49</v>
      </c>
      <c r="C15111" s="144" t="s">
        <v>2629</v>
      </c>
      <c r="D15111" s="145">
        <v>216</v>
      </c>
      <c r="E15111" s="147">
        <v>44092</v>
      </c>
    </row>
    <row r="15112" spans="1:5" s="7" customFormat="1">
      <c r="A15112" s="7" t="s">
        <v>49</v>
      </c>
      <c r="C15112" s="144" t="s">
        <v>7577</v>
      </c>
      <c r="D15112" s="145">
        <v>0</v>
      </c>
      <c r="E15112" s="147">
        <v>44092</v>
      </c>
    </row>
    <row r="15113" spans="1:5" s="7" customFormat="1">
      <c r="A15113" s="7" t="s">
        <v>49</v>
      </c>
      <c r="C15113" s="144" t="s">
        <v>3816</v>
      </c>
      <c r="D15113" s="145">
        <v>117</v>
      </c>
      <c r="E15113" s="147">
        <v>44092</v>
      </c>
    </row>
    <row r="15114" spans="1:5" s="7" customFormat="1">
      <c r="A15114" s="7" t="s">
        <v>49</v>
      </c>
      <c r="C15114" s="144" t="s">
        <v>3817</v>
      </c>
      <c r="D15114" s="145">
        <v>76</v>
      </c>
      <c r="E15114" s="147">
        <v>44092</v>
      </c>
    </row>
    <row r="15115" spans="1:5" s="7" customFormat="1">
      <c r="A15115" s="7" t="s">
        <v>49</v>
      </c>
      <c r="C15115" s="144" t="s">
        <v>3818</v>
      </c>
      <c r="D15115" s="145">
        <v>19</v>
      </c>
      <c r="E15115" s="147">
        <v>44092</v>
      </c>
    </row>
    <row r="15116" spans="1:5" s="7" customFormat="1">
      <c r="A15116" s="7" t="s">
        <v>49</v>
      </c>
      <c r="C15116" s="144" t="s">
        <v>3819</v>
      </c>
      <c r="D15116" s="145">
        <v>141</v>
      </c>
      <c r="E15116" s="147">
        <v>44092</v>
      </c>
    </row>
    <row r="15117" spans="1:5" s="7" customFormat="1">
      <c r="A15117" s="7" t="s">
        <v>49</v>
      </c>
      <c r="C15117" s="144" t="s">
        <v>3820</v>
      </c>
      <c r="D15117" s="145">
        <v>215</v>
      </c>
      <c r="E15117" s="147">
        <v>44092</v>
      </c>
    </row>
    <row r="15118" spans="1:5" s="7" customFormat="1">
      <c r="A15118" s="7" t="s">
        <v>49</v>
      </c>
      <c r="C15118" s="144" t="s">
        <v>2632</v>
      </c>
      <c r="D15118" s="145">
        <v>362</v>
      </c>
      <c r="E15118" s="147">
        <v>44092</v>
      </c>
    </row>
    <row r="15119" spans="1:5" s="7" customFormat="1">
      <c r="A15119" s="7" t="s">
        <v>49</v>
      </c>
      <c r="C15119" s="144" t="s">
        <v>2635</v>
      </c>
      <c r="D15119" s="145">
        <v>927</v>
      </c>
      <c r="E15119" s="147">
        <v>44092</v>
      </c>
    </row>
    <row r="15120" spans="1:5" s="7" customFormat="1">
      <c r="A15120" s="7" t="s">
        <v>49</v>
      </c>
      <c r="C15120" s="144" t="s">
        <v>2638</v>
      </c>
      <c r="D15120" s="145">
        <v>2637</v>
      </c>
      <c r="E15120" s="147">
        <v>44092</v>
      </c>
    </row>
    <row r="15121" spans="1:5" s="7" customFormat="1">
      <c r="A15121" s="7" t="s">
        <v>49</v>
      </c>
      <c r="C15121" s="144" t="s">
        <v>7590</v>
      </c>
      <c r="D15121" s="145">
        <v>0</v>
      </c>
      <c r="E15121" s="147">
        <v>44092</v>
      </c>
    </row>
    <row r="15122" spans="1:5" s="7" customFormat="1">
      <c r="A15122" s="7" t="s">
        <v>49</v>
      </c>
      <c r="C15122" s="144" t="s">
        <v>7592</v>
      </c>
      <c r="D15122" s="145">
        <v>0</v>
      </c>
      <c r="E15122" s="147">
        <v>44092</v>
      </c>
    </row>
    <row r="15123" spans="1:5" s="7" customFormat="1">
      <c r="A15123" s="7" t="s">
        <v>49</v>
      </c>
      <c r="C15123" s="144" t="s">
        <v>7594</v>
      </c>
      <c r="D15123" s="145">
        <v>0</v>
      </c>
      <c r="E15123" s="147">
        <v>44092</v>
      </c>
    </row>
    <row r="15124" spans="1:5" s="7" customFormat="1">
      <c r="A15124" s="7" t="s">
        <v>49</v>
      </c>
      <c r="C15124" s="144" t="s">
        <v>2641</v>
      </c>
      <c r="D15124" s="145">
        <v>685</v>
      </c>
      <c r="E15124" s="147">
        <v>44092</v>
      </c>
    </row>
    <row r="15125" spans="1:5" s="7" customFormat="1">
      <c r="A15125" s="7" t="s">
        <v>49</v>
      </c>
      <c r="C15125" s="144" t="s">
        <v>2644</v>
      </c>
      <c r="D15125" s="145">
        <v>499</v>
      </c>
      <c r="E15125" s="147">
        <v>44092</v>
      </c>
    </row>
    <row r="15126" spans="1:5" s="7" customFormat="1">
      <c r="A15126" s="7" t="s">
        <v>49</v>
      </c>
      <c r="C15126" s="144" t="s">
        <v>2647</v>
      </c>
      <c r="D15126" s="145">
        <v>570</v>
      </c>
      <c r="E15126" s="147">
        <v>44092</v>
      </c>
    </row>
    <row r="15127" spans="1:5" s="7" customFormat="1">
      <c r="A15127" s="7" t="s">
        <v>49</v>
      </c>
      <c r="C15127" s="144" t="s">
        <v>2650</v>
      </c>
      <c r="D15127" s="145">
        <v>681</v>
      </c>
      <c r="E15127" s="147">
        <v>44092</v>
      </c>
    </row>
    <row r="15128" spans="1:5" s="7" customFormat="1">
      <c r="A15128" s="7" t="s">
        <v>49</v>
      </c>
      <c r="C15128" s="144" t="s">
        <v>2653</v>
      </c>
      <c r="D15128" s="145">
        <v>62</v>
      </c>
      <c r="E15128" s="147">
        <v>44092</v>
      </c>
    </row>
    <row r="15129" spans="1:5" s="7" customFormat="1">
      <c r="A15129" s="7" t="s">
        <v>49</v>
      </c>
      <c r="C15129" s="144" t="s">
        <v>7606</v>
      </c>
      <c r="D15129" s="145">
        <v>4</v>
      </c>
      <c r="E15129" s="147">
        <v>44092</v>
      </c>
    </row>
    <row r="15130" spans="1:5" s="7" customFormat="1">
      <c r="A15130" s="7" t="s">
        <v>49</v>
      </c>
      <c r="C15130" s="144" t="s">
        <v>2656</v>
      </c>
      <c r="D15130" s="145">
        <v>151</v>
      </c>
      <c r="E15130" s="147">
        <v>44092</v>
      </c>
    </row>
    <row r="15131" spans="1:5" s="7" customFormat="1">
      <c r="A15131" s="7" t="s">
        <v>49</v>
      </c>
      <c r="C15131" s="144" t="s">
        <v>2659</v>
      </c>
      <c r="D15131" s="145">
        <v>366</v>
      </c>
      <c r="E15131" s="147">
        <v>44092</v>
      </c>
    </row>
    <row r="15132" spans="1:5" s="7" customFormat="1">
      <c r="A15132" s="7" t="s">
        <v>49</v>
      </c>
      <c r="C15132" s="144" t="s">
        <v>3821</v>
      </c>
      <c r="D15132" s="145">
        <v>74</v>
      </c>
      <c r="E15132" s="147">
        <v>44092</v>
      </c>
    </row>
    <row r="15133" spans="1:5" s="7" customFormat="1">
      <c r="A15133" s="7" t="s">
        <v>49</v>
      </c>
      <c r="C15133" s="144" t="s">
        <v>3822</v>
      </c>
      <c r="D15133" s="145">
        <v>69</v>
      </c>
      <c r="E15133" s="147">
        <v>44092</v>
      </c>
    </row>
    <row r="15134" spans="1:5" s="7" customFormat="1">
      <c r="A15134" s="7" t="s">
        <v>49</v>
      </c>
      <c r="C15134" s="144" t="s">
        <v>2662</v>
      </c>
      <c r="D15134" s="145">
        <v>89</v>
      </c>
      <c r="E15134" s="147">
        <v>44092</v>
      </c>
    </row>
    <row r="15135" spans="1:5" s="7" customFormat="1">
      <c r="A15135" s="7" t="s">
        <v>49</v>
      </c>
      <c r="C15135" s="144" t="s">
        <v>2665</v>
      </c>
      <c r="D15135" s="145">
        <v>1081</v>
      </c>
      <c r="E15135" s="147">
        <v>44092</v>
      </c>
    </row>
    <row r="15136" spans="1:5" s="7" customFormat="1">
      <c r="A15136" s="7" t="s">
        <v>49</v>
      </c>
      <c r="C15136" s="144" t="s">
        <v>2668</v>
      </c>
      <c r="D15136" s="145">
        <v>811</v>
      </c>
      <c r="E15136" s="147">
        <v>44092</v>
      </c>
    </row>
    <row r="15137" spans="1:5" s="7" customFormat="1">
      <c r="A15137" s="7" t="s">
        <v>49</v>
      </c>
      <c r="C15137" s="144" t="s">
        <v>2671</v>
      </c>
      <c r="D15137" s="145">
        <v>3189</v>
      </c>
      <c r="E15137" s="147">
        <v>44092</v>
      </c>
    </row>
    <row r="15138" spans="1:5" s="7" customFormat="1">
      <c r="A15138" s="7" t="s">
        <v>49</v>
      </c>
      <c r="C15138" s="144" t="s">
        <v>2674</v>
      </c>
      <c r="D15138" s="145">
        <v>1180</v>
      </c>
      <c r="E15138" s="147">
        <v>44092</v>
      </c>
    </row>
    <row r="15139" spans="1:5" s="7" customFormat="1">
      <c r="A15139" s="7" t="s">
        <v>49</v>
      </c>
      <c r="C15139" s="144" t="s">
        <v>2677</v>
      </c>
      <c r="D15139" s="145">
        <v>1577</v>
      </c>
      <c r="E15139" s="147">
        <v>44092</v>
      </c>
    </row>
    <row r="15140" spans="1:5" s="7" customFormat="1">
      <c r="A15140" s="7" t="s">
        <v>49</v>
      </c>
      <c r="C15140" s="144" t="s">
        <v>2680</v>
      </c>
      <c r="D15140" s="145">
        <v>855</v>
      </c>
      <c r="E15140" s="147">
        <v>44092</v>
      </c>
    </row>
    <row r="15141" spans="1:5" s="7" customFormat="1">
      <c r="A15141" s="7" t="s">
        <v>49</v>
      </c>
      <c r="C15141" s="144" t="s">
        <v>2683</v>
      </c>
      <c r="D15141" s="145">
        <v>954</v>
      </c>
      <c r="E15141" s="147">
        <v>44092</v>
      </c>
    </row>
    <row r="15142" spans="1:5" s="7" customFormat="1">
      <c r="A15142" s="7" t="s">
        <v>49</v>
      </c>
      <c r="C15142" s="144" t="s">
        <v>2686</v>
      </c>
      <c r="D15142" s="145">
        <v>1131</v>
      </c>
      <c r="E15142" s="147">
        <v>44092</v>
      </c>
    </row>
    <row r="15143" spans="1:5" s="7" customFormat="1">
      <c r="A15143" s="7" t="s">
        <v>49</v>
      </c>
      <c r="C15143" s="144" t="s">
        <v>2689</v>
      </c>
      <c r="D15143" s="145">
        <v>2304</v>
      </c>
      <c r="E15143" s="147">
        <v>44092</v>
      </c>
    </row>
    <row r="15144" spans="1:5" s="7" customFormat="1">
      <c r="A15144" s="7" t="s">
        <v>49</v>
      </c>
      <c r="C15144" s="144" t="s">
        <v>3823</v>
      </c>
      <c r="D15144" s="145">
        <v>10</v>
      </c>
      <c r="E15144" s="147">
        <v>44092</v>
      </c>
    </row>
    <row r="15145" spans="1:5" s="7" customFormat="1">
      <c r="A15145" s="7" t="s">
        <v>49</v>
      </c>
      <c r="C15145" s="144" t="s">
        <v>7634</v>
      </c>
      <c r="D15145" s="145">
        <v>0</v>
      </c>
      <c r="E15145" s="147">
        <v>44092</v>
      </c>
    </row>
    <row r="15146" spans="1:5" s="7" customFormat="1">
      <c r="A15146" s="7" t="s">
        <v>49</v>
      </c>
      <c r="C15146" s="144" t="s">
        <v>2692</v>
      </c>
      <c r="D15146" s="145">
        <v>768</v>
      </c>
      <c r="E15146" s="147">
        <v>44092</v>
      </c>
    </row>
    <row r="15147" spans="1:5" s="7" customFormat="1">
      <c r="A15147" s="7" t="s">
        <v>49</v>
      </c>
      <c r="C15147" s="144" t="s">
        <v>2695</v>
      </c>
      <c r="D15147" s="145">
        <v>78</v>
      </c>
      <c r="E15147" s="147">
        <v>44092</v>
      </c>
    </row>
    <row r="15148" spans="1:5" s="7" customFormat="1">
      <c r="A15148" s="7" t="s">
        <v>49</v>
      </c>
      <c r="C15148" s="144" t="s">
        <v>2698</v>
      </c>
      <c r="D15148" s="145">
        <v>260</v>
      </c>
      <c r="E15148" s="147">
        <v>44092</v>
      </c>
    </row>
    <row r="15149" spans="1:5" s="7" customFormat="1">
      <c r="A15149" s="7" t="s">
        <v>49</v>
      </c>
      <c r="C15149" s="144" t="s">
        <v>2701</v>
      </c>
      <c r="D15149" s="145">
        <v>131</v>
      </c>
      <c r="E15149" s="147">
        <v>44092</v>
      </c>
    </row>
    <row r="15150" spans="1:5" s="7" customFormat="1">
      <c r="A15150" s="7" t="s">
        <v>49</v>
      </c>
      <c r="C15150" s="144" t="s">
        <v>2704</v>
      </c>
      <c r="D15150" s="145">
        <v>194</v>
      </c>
      <c r="E15150" s="147">
        <v>44092</v>
      </c>
    </row>
    <row r="15151" spans="1:5" s="7" customFormat="1">
      <c r="A15151" s="7" t="s">
        <v>49</v>
      </c>
      <c r="C15151" s="144" t="s">
        <v>3824</v>
      </c>
      <c r="D15151" s="145">
        <v>61</v>
      </c>
      <c r="E15151" s="147">
        <v>44092</v>
      </c>
    </row>
    <row r="15152" spans="1:5" s="7" customFormat="1">
      <c r="A15152" s="7" t="s">
        <v>49</v>
      </c>
      <c r="C15152" s="144" t="s">
        <v>3825</v>
      </c>
      <c r="D15152" s="145">
        <v>780</v>
      </c>
      <c r="E15152" s="147">
        <v>44092</v>
      </c>
    </row>
    <row r="15153" spans="1:5" s="7" customFormat="1">
      <c r="A15153" s="7" t="s">
        <v>49</v>
      </c>
      <c r="C15153" s="144" t="s">
        <v>5922</v>
      </c>
      <c r="D15153" s="145">
        <v>0</v>
      </c>
      <c r="E15153" s="147">
        <v>44092</v>
      </c>
    </row>
    <row r="15154" spans="1:5" s="7" customFormat="1">
      <c r="A15154" s="7" t="s">
        <v>49</v>
      </c>
      <c r="C15154" s="144" t="s">
        <v>5925</v>
      </c>
      <c r="D15154" s="145">
        <v>0</v>
      </c>
      <c r="E15154" s="147">
        <v>44092</v>
      </c>
    </row>
    <row r="15155" spans="1:5" s="7" customFormat="1">
      <c r="A15155" s="7" t="s">
        <v>49</v>
      </c>
      <c r="C15155" s="144" t="s">
        <v>5927</v>
      </c>
      <c r="D15155" s="145">
        <v>0</v>
      </c>
      <c r="E15155" s="147">
        <v>44092</v>
      </c>
    </row>
    <row r="15156" spans="1:5" s="7" customFormat="1">
      <c r="A15156" s="7" t="s">
        <v>49</v>
      </c>
      <c r="C15156" s="144" t="s">
        <v>5202</v>
      </c>
      <c r="D15156" s="145">
        <v>0</v>
      </c>
      <c r="E15156" s="147">
        <v>44092</v>
      </c>
    </row>
    <row r="15157" spans="1:5" s="7" customFormat="1">
      <c r="A15157" s="7" t="s">
        <v>49</v>
      </c>
      <c r="C15157" s="144" t="s">
        <v>5218</v>
      </c>
      <c r="D15157" s="145">
        <v>0</v>
      </c>
      <c r="E15157" s="147">
        <v>44092</v>
      </c>
    </row>
    <row r="15158" spans="1:5" s="7" customFormat="1">
      <c r="A15158" s="7" t="s">
        <v>49</v>
      </c>
      <c r="C15158" s="144" t="s">
        <v>5213</v>
      </c>
      <c r="D15158" s="145">
        <v>0</v>
      </c>
      <c r="E15158" s="147">
        <v>44092</v>
      </c>
    </row>
    <row r="15159" spans="1:5" s="7" customFormat="1">
      <c r="A15159" s="7" t="s">
        <v>49</v>
      </c>
      <c r="C15159" s="144" t="s">
        <v>5216</v>
      </c>
      <c r="D15159" s="145">
        <v>6</v>
      </c>
      <c r="E15159" s="147">
        <v>44092</v>
      </c>
    </row>
    <row r="15160" spans="1:5" s="7" customFormat="1">
      <c r="A15160" s="7" t="s">
        <v>49</v>
      </c>
      <c r="C15160" s="144" t="s">
        <v>5005</v>
      </c>
      <c r="D15160" s="145">
        <v>2086</v>
      </c>
      <c r="E15160" s="147">
        <v>44092</v>
      </c>
    </row>
    <row r="15161" spans="1:5" s="7" customFormat="1">
      <c r="A15161" s="7" t="s">
        <v>49</v>
      </c>
      <c r="C15161" s="144" t="s">
        <v>5008</v>
      </c>
      <c r="D15161" s="145">
        <v>971</v>
      </c>
      <c r="E15161" s="147">
        <v>44092</v>
      </c>
    </row>
    <row r="15162" spans="1:5" s="7" customFormat="1">
      <c r="A15162" s="7" t="s">
        <v>49</v>
      </c>
      <c r="C15162" s="144" t="s">
        <v>5010</v>
      </c>
      <c r="D15162" s="145">
        <v>1084</v>
      </c>
      <c r="E15162" s="147">
        <v>44092</v>
      </c>
    </row>
    <row r="15163" spans="1:5" s="7" customFormat="1">
      <c r="A15163" s="7" t="s">
        <v>49</v>
      </c>
      <c r="C15163" s="144" t="s">
        <v>5012</v>
      </c>
      <c r="D15163" s="145">
        <v>523</v>
      </c>
      <c r="E15163" s="147">
        <v>44092</v>
      </c>
    </row>
    <row r="15164" spans="1:5" s="7" customFormat="1">
      <c r="A15164" s="7" t="s">
        <v>49</v>
      </c>
      <c r="C15164" s="144" t="s">
        <v>5014</v>
      </c>
      <c r="D15164" s="145">
        <v>625</v>
      </c>
      <c r="E15164" s="147">
        <v>44092</v>
      </c>
    </row>
    <row r="15165" spans="1:5" s="7" customFormat="1">
      <c r="A15165" s="7" t="s">
        <v>49</v>
      </c>
      <c r="C15165" s="144" t="s">
        <v>5016</v>
      </c>
      <c r="D15165" s="145">
        <v>0</v>
      </c>
      <c r="E15165" s="147">
        <v>44092</v>
      </c>
    </row>
    <row r="15166" spans="1:5" s="7" customFormat="1">
      <c r="A15166" s="7" t="s">
        <v>49</v>
      </c>
      <c r="C15166" s="144" t="s">
        <v>5018</v>
      </c>
      <c r="D15166" s="145">
        <v>0</v>
      </c>
      <c r="E15166" s="147">
        <v>44092</v>
      </c>
    </row>
    <row r="15167" spans="1:5" s="7" customFormat="1">
      <c r="A15167" s="7" t="s">
        <v>49</v>
      </c>
      <c r="C15167" s="144" t="s">
        <v>5020</v>
      </c>
      <c r="D15167" s="145">
        <v>237</v>
      </c>
      <c r="E15167" s="147">
        <v>44092</v>
      </c>
    </row>
    <row r="15168" spans="1:5" s="7" customFormat="1">
      <c r="A15168" s="7" t="s">
        <v>49</v>
      </c>
      <c r="C15168" s="144" t="s">
        <v>5023</v>
      </c>
      <c r="D15168" s="145">
        <v>0</v>
      </c>
      <c r="E15168" s="147">
        <v>44092</v>
      </c>
    </row>
    <row r="15169" spans="1:5" s="7" customFormat="1">
      <c r="A15169" s="7" t="s">
        <v>49</v>
      </c>
      <c r="C15169" s="144" t="s">
        <v>6102</v>
      </c>
      <c r="D15169" s="145">
        <v>0</v>
      </c>
      <c r="E15169" s="147">
        <v>44092</v>
      </c>
    </row>
    <row r="15170" spans="1:5" s="7" customFormat="1">
      <c r="A15170" s="7" t="s">
        <v>49</v>
      </c>
      <c r="C15170" s="144" t="s">
        <v>6104</v>
      </c>
      <c r="D15170" s="145">
        <v>0</v>
      </c>
      <c r="E15170" s="147">
        <v>44092</v>
      </c>
    </row>
    <row r="15171" spans="1:5" s="7" customFormat="1">
      <c r="A15171" s="7" t="s">
        <v>49</v>
      </c>
      <c r="C15171" s="144" t="s">
        <v>6106</v>
      </c>
      <c r="D15171" s="145">
        <v>0</v>
      </c>
      <c r="E15171" s="147">
        <v>44092</v>
      </c>
    </row>
    <row r="15172" spans="1:5" s="7" customFormat="1">
      <c r="A15172" s="7" t="s">
        <v>49</v>
      </c>
      <c r="C15172" s="144" t="s">
        <v>6108</v>
      </c>
      <c r="D15172" s="145">
        <v>0</v>
      </c>
      <c r="E15172" s="147">
        <v>44092</v>
      </c>
    </row>
    <row r="15173" spans="1:5" s="7" customFormat="1">
      <c r="A15173" s="7" t="s">
        <v>49</v>
      </c>
      <c r="C15173" s="144" t="s">
        <v>6110</v>
      </c>
      <c r="D15173" s="145">
        <v>0</v>
      </c>
      <c r="E15173" s="147">
        <v>44092</v>
      </c>
    </row>
    <row r="15174" spans="1:5" s="7" customFormat="1">
      <c r="A15174" s="7" t="s">
        <v>49</v>
      </c>
      <c r="C15174" s="144" t="s">
        <v>6112</v>
      </c>
      <c r="D15174" s="145">
        <v>0</v>
      </c>
      <c r="E15174" s="147">
        <v>44092</v>
      </c>
    </row>
    <row r="15175" spans="1:5" s="7" customFormat="1">
      <c r="A15175" s="7" t="s">
        <v>49</v>
      </c>
      <c r="C15175" s="144" t="s">
        <v>6114</v>
      </c>
      <c r="D15175" s="145">
        <v>20</v>
      </c>
      <c r="E15175" s="147">
        <v>44092</v>
      </c>
    </row>
    <row r="15176" spans="1:5" s="7" customFormat="1">
      <c r="A15176" s="7" t="s">
        <v>49</v>
      </c>
      <c r="C15176" s="144" t="s">
        <v>6116</v>
      </c>
      <c r="D15176" s="145">
        <v>0</v>
      </c>
      <c r="E15176" s="147">
        <v>44092</v>
      </c>
    </row>
    <row r="15177" spans="1:5" s="7" customFormat="1">
      <c r="A15177" s="7" t="s">
        <v>49</v>
      </c>
      <c r="C15177" s="144" t="s">
        <v>6118</v>
      </c>
      <c r="D15177" s="145">
        <v>0</v>
      </c>
      <c r="E15177" s="147">
        <v>44092</v>
      </c>
    </row>
    <row r="15178" spans="1:5" s="7" customFormat="1">
      <c r="A15178" s="7" t="s">
        <v>49</v>
      </c>
      <c r="C15178" s="144" t="s">
        <v>6120</v>
      </c>
      <c r="D15178" s="145">
        <v>0</v>
      </c>
      <c r="E15178" s="147">
        <v>44092</v>
      </c>
    </row>
    <row r="15179" spans="1:5" s="7" customFormat="1">
      <c r="A15179" s="7" t="s">
        <v>49</v>
      </c>
      <c r="C15179" s="144" t="s">
        <v>6122</v>
      </c>
      <c r="D15179" s="145">
        <v>0</v>
      </c>
      <c r="E15179" s="147">
        <v>44092</v>
      </c>
    </row>
    <row r="15180" spans="1:5" s="7" customFormat="1">
      <c r="A15180" s="7" t="s">
        <v>49</v>
      </c>
      <c r="C15180" s="144" t="s">
        <v>6124</v>
      </c>
      <c r="D15180" s="145">
        <v>0</v>
      </c>
      <c r="E15180" s="147">
        <v>44092</v>
      </c>
    </row>
    <row r="15181" spans="1:5" s="7" customFormat="1">
      <c r="A15181" s="7" t="s">
        <v>49</v>
      </c>
      <c r="C15181" s="144" t="s">
        <v>6126</v>
      </c>
      <c r="D15181" s="145">
        <v>0</v>
      </c>
      <c r="E15181" s="147">
        <v>44092</v>
      </c>
    </row>
    <row r="15182" spans="1:5" s="7" customFormat="1">
      <c r="A15182" s="7" t="s">
        <v>49</v>
      </c>
      <c r="C15182" s="144" t="s">
        <v>6128</v>
      </c>
      <c r="D15182" s="145">
        <v>0</v>
      </c>
      <c r="E15182" s="147">
        <v>44092</v>
      </c>
    </row>
    <row r="15183" spans="1:5" s="7" customFormat="1">
      <c r="A15183" s="7" t="s">
        <v>49</v>
      </c>
      <c r="C15183" s="144" t="s">
        <v>6132</v>
      </c>
      <c r="D15183" s="145">
        <v>0</v>
      </c>
      <c r="E15183" s="147">
        <v>44092</v>
      </c>
    </row>
    <row r="15184" spans="1:5" s="7" customFormat="1">
      <c r="A15184" s="7" t="s">
        <v>49</v>
      </c>
      <c r="C15184" s="144" t="s">
        <v>6134</v>
      </c>
      <c r="D15184" s="145">
        <v>0</v>
      </c>
      <c r="E15184" s="147">
        <v>44092</v>
      </c>
    </row>
    <row r="15185" spans="1:5" s="7" customFormat="1">
      <c r="A15185" s="7" t="s">
        <v>49</v>
      </c>
      <c r="C15185" s="144" t="s">
        <v>1522</v>
      </c>
      <c r="D15185" s="145">
        <v>117</v>
      </c>
      <c r="E15185" s="147">
        <v>44092</v>
      </c>
    </row>
    <row r="15186" spans="1:5" s="7" customFormat="1">
      <c r="A15186" s="7" t="s">
        <v>49</v>
      </c>
      <c r="C15186" s="144" t="s">
        <v>1525</v>
      </c>
      <c r="D15186" s="145">
        <v>176</v>
      </c>
      <c r="E15186" s="147">
        <v>44092</v>
      </c>
    </row>
    <row r="15187" spans="1:5" s="7" customFormat="1">
      <c r="A15187" s="7" t="s">
        <v>49</v>
      </c>
      <c r="C15187" s="144" t="s">
        <v>1528</v>
      </c>
      <c r="D15187" s="145">
        <v>75</v>
      </c>
      <c r="E15187" s="147">
        <v>44092</v>
      </c>
    </row>
    <row r="15188" spans="1:5" s="7" customFormat="1">
      <c r="A15188" s="7" t="s">
        <v>49</v>
      </c>
      <c r="C15188" s="144" t="s">
        <v>6140</v>
      </c>
      <c r="D15188" s="145">
        <v>0</v>
      </c>
      <c r="E15188" s="147">
        <v>44092</v>
      </c>
    </row>
    <row r="15189" spans="1:5" s="7" customFormat="1">
      <c r="A15189" s="7" t="s">
        <v>49</v>
      </c>
      <c r="C15189" s="144" t="s">
        <v>1531</v>
      </c>
      <c r="D15189" s="145">
        <v>260</v>
      </c>
      <c r="E15189" s="147">
        <v>44092</v>
      </c>
    </row>
    <row r="15190" spans="1:5" s="7" customFormat="1">
      <c r="A15190" s="7" t="s">
        <v>49</v>
      </c>
      <c r="C15190" s="144" t="s">
        <v>1534</v>
      </c>
      <c r="D15190" s="145">
        <v>107</v>
      </c>
      <c r="E15190" s="147">
        <v>44092</v>
      </c>
    </row>
    <row r="15191" spans="1:5" s="7" customFormat="1">
      <c r="A15191" s="7" t="s">
        <v>49</v>
      </c>
      <c r="C15191" s="144" t="s">
        <v>1537</v>
      </c>
      <c r="D15191" s="145">
        <v>97</v>
      </c>
      <c r="E15191" s="147">
        <v>44092</v>
      </c>
    </row>
    <row r="15192" spans="1:5" s="7" customFormat="1">
      <c r="A15192" s="7" t="s">
        <v>49</v>
      </c>
      <c r="C15192" s="144" t="s">
        <v>6146</v>
      </c>
      <c r="D15192" s="145">
        <v>0</v>
      </c>
      <c r="E15192" s="147">
        <v>44092</v>
      </c>
    </row>
    <row r="15193" spans="1:5" s="7" customFormat="1">
      <c r="A15193" s="7" t="s">
        <v>49</v>
      </c>
      <c r="C15193" s="144" t="s">
        <v>1540</v>
      </c>
      <c r="D15193" s="145">
        <v>127</v>
      </c>
      <c r="E15193" s="147">
        <v>44092</v>
      </c>
    </row>
    <row r="15194" spans="1:5" s="7" customFormat="1">
      <c r="A15194" s="7" t="s">
        <v>49</v>
      </c>
      <c r="C15194" s="144" t="s">
        <v>1543</v>
      </c>
      <c r="D15194" s="145">
        <v>122</v>
      </c>
      <c r="E15194" s="147">
        <v>44092</v>
      </c>
    </row>
    <row r="15195" spans="1:5" s="7" customFormat="1">
      <c r="A15195" s="7" t="s">
        <v>49</v>
      </c>
      <c r="C15195" s="144" t="s">
        <v>1546</v>
      </c>
      <c r="D15195" s="145">
        <v>145</v>
      </c>
      <c r="E15195" s="147">
        <v>44092</v>
      </c>
    </row>
    <row r="15196" spans="1:5" s="7" customFormat="1">
      <c r="A15196" s="7" t="s">
        <v>49</v>
      </c>
      <c r="C15196" s="144" t="s">
        <v>3665</v>
      </c>
      <c r="D15196" s="145">
        <v>142</v>
      </c>
      <c r="E15196" s="147">
        <v>44092</v>
      </c>
    </row>
    <row r="15197" spans="1:5" s="7" customFormat="1">
      <c r="A15197" s="7" t="s">
        <v>49</v>
      </c>
      <c r="C15197" s="144" t="s">
        <v>3666</v>
      </c>
      <c r="D15197" s="145">
        <v>172</v>
      </c>
      <c r="E15197" s="147">
        <v>44092</v>
      </c>
    </row>
    <row r="15198" spans="1:5" s="7" customFormat="1">
      <c r="A15198" s="7" t="s">
        <v>49</v>
      </c>
      <c r="C15198" s="144" t="s">
        <v>1549</v>
      </c>
      <c r="D15198" s="145">
        <v>156</v>
      </c>
      <c r="E15198" s="147">
        <v>44092</v>
      </c>
    </row>
    <row r="15199" spans="1:5" s="7" customFormat="1">
      <c r="A15199" s="7" t="s">
        <v>49</v>
      </c>
      <c r="C15199" s="144" t="s">
        <v>8279</v>
      </c>
      <c r="D15199" s="145">
        <v>320</v>
      </c>
      <c r="E15199" s="147">
        <v>44092</v>
      </c>
    </row>
    <row r="15200" spans="1:5" s="7" customFormat="1">
      <c r="A15200" s="7" t="s">
        <v>49</v>
      </c>
      <c r="C15200" s="144" t="s">
        <v>8281</v>
      </c>
      <c r="D15200" s="145">
        <v>464</v>
      </c>
      <c r="E15200" s="147">
        <v>44092</v>
      </c>
    </row>
    <row r="15201" spans="1:5" s="7" customFormat="1">
      <c r="A15201" s="7" t="s">
        <v>49</v>
      </c>
      <c r="C15201" s="144" t="s">
        <v>8283</v>
      </c>
      <c r="D15201" s="145">
        <v>192</v>
      </c>
      <c r="E15201" s="147">
        <v>44092</v>
      </c>
    </row>
    <row r="15202" spans="1:5" s="7" customFormat="1">
      <c r="A15202" s="7" t="s">
        <v>49</v>
      </c>
      <c r="C15202" s="144" t="s">
        <v>1552</v>
      </c>
      <c r="D15202" s="145">
        <v>564</v>
      </c>
      <c r="E15202" s="147">
        <v>44092</v>
      </c>
    </row>
    <row r="15203" spans="1:5" s="7" customFormat="1">
      <c r="A15203" s="7" t="s">
        <v>49</v>
      </c>
      <c r="C15203" s="144" t="s">
        <v>1554</v>
      </c>
      <c r="D15203" s="145">
        <v>1491</v>
      </c>
      <c r="E15203" s="147">
        <v>44092</v>
      </c>
    </row>
    <row r="15204" spans="1:5" s="7" customFormat="1">
      <c r="A15204" s="7" t="s">
        <v>49</v>
      </c>
      <c r="C15204" s="144" t="s">
        <v>1557</v>
      </c>
      <c r="D15204" s="145">
        <v>389</v>
      </c>
      <c r="E15204" s="147">
        <v>44092</v>
      </c>
    </row>
    <row r="15205" spans="1:5" s="7" customFormat="1">
      <c r="A15205" s="7" t="s">
        <v>49</v>
      </c>
      <c r="C15205" s="144" t="s">
        <v>1559</v>
      </c>
      <c r="D15205" s="145">
        <v>420</v>
      </c>
      <c r="E15205" s="147">
        <v>44092</v>
      </c>
    </row>
    <row r="15206" spans="1:5" s="7" customFormat="1">
      <c r="A15206" s="7" t="s">
        <v>49</v>
      </c>
      <c r="C15206" s="144" t="s">
        <v>8679</v>
      </c>
      <c r="D15206" s="145">
        <v>3808</v>
      </c>
      <c r="E15206" s="147">
        <v>44092</v>
      </c>
    </row>
    <row r="15207" spans="1:5" s="7" customFormat="1">
      <c r="A15207" s="7" t="s">
        <v>49</v>
      </c>
      <c r="C15207" s="144" t="s">
        <v>8289</v>
      </c>
      <c r="D15207" s="145">
        <v>55</v>
      </c>
      <c r="E15207" s="147">
        <v>44092</v>
      </c>
    </row>
    <row r="15208" spans="1:5" s="7" customFormat="1">
      <c r="A15208" s="7" t="s">
        <v>49</v>
      </c>
      <c r="C15208" s="144" t="s">
        <v>1562</v>
      </c>
      <c r="D15208" s="145">
        <v>252</v>
      </c>
      <c r="E15208" s="147">
        <v>44092</v>
      </c>
    </row>
    <row r="15209" spans="1:5" s="7" customFormat="1">
      <c r="A15209" s="7" t="s">
        <v>49</v>
      </c>
      <c r="C15209" s="144" t="s">
        <v>8683</v>
      </c>
      <c r="D15209" s="145">
        <v>10</v>
      </c>
      <c r="E15209" s="147">
        <v>44092</v>
      </c>
    </row>
    <row r="15210" spans="1:5" s="7" customFormat="1">
      <c r="A15210" s="7" t="s">
        <v>49</v>
      </c>
      <c r="C15210" s="144" t="s">
        <v>1565</v>
      </c>
      <c r="D15210" s="145">
        <v>378</v>
      </c>
      <c r="E15210" s="147">
        <v>44092</v>
      </c>
    </row>
    <row r="15211" spans="1:5" s="7" customFormat="1">
      <c r="A15211" s="7" t="s">
        <v>49</v>
      </c>
      <c r="C15211" s="144" t="s">
        <v>1568</v>
      </c>
      <c r="D15211" s="145">
        <v>291</v>
      </c>
      <c r="E15211" s="147">
        <v>44092</v>
      </c>
    </row>
    <row r="15212" spans="1:5" s="7" customFormat="1">
      <c r="A15212" s="7" t="s">
        <v>49</v>
      </c>
      <c r="C15212" s="144" t="s">
        <v>1570</v>
      </c>
      <c r="D15212" s="145">
        <v>1286</v>
      </c>
      <c r="E15212" s="147">
        <v>44092</v>
      </c>
    </row>
    <row r="15213" spans="1:5" s="7" customFormat="1">
      <c r="A15213" s="7" t="s">
        <v>49</v>
      </c>
      <c r="C15213" s="144" t="s">
        <v>1573</v>
      </c>
      <c r="D15213" s="145">
        <v>572</v>
      </c>
      <c r="E15213" s="147">
        <v>44092</v>
      </c>
    </row>
    <row r="15214" spans="1:5" s="7" customFormat="1">
      <c r="A15214" s="7" t="s">
        <v>49</v>
      </c>
      <c r="C15214" s="144" t="s">
        <v>1575</v>
      </c>
      <c r="D15214" s="145">
        <v>326</v>
      </c>
      <c r="E15214" s="147">
        <v>44092</v>
      </c>
    </row>
    <row r="15215" spans="1:5" s="7" customFormat="1">
      <c r="A15215" s="7" t="s">
        <v>49</v>
      </c>
      <c r="C15215" s="144" t="s">
        <v>1577</v>
      </c>
      <c r="D15215" s="145">
        <v>282</v>
      </c>
      <c r="E15215" s="147">
        <v>44092</v>
      </c>
    </row>
    <row r="15216" spans="1:5" s="7" customFormat="1">
      <c r="A15216" s="7" t="s">
        <v>49</v>
      </c>
      <c r="C15216" s="144" t="s">
        <v>1579</v>
      </c>
      <c r="D15216" s="145">
        <v>225</v>
      </c>
      <c r="E15216" s="147">
        <v>44092</v>
      </c>
    </row>
    <row r="15217" spans="1:5" s="7" customFormat="1">
      <c r="A15217" s="7" t="s">
        <v>49</v>
      </c>
      <c r="C15217" s="144" t="s">
        <v>1580</v>
      </c>
      <c r="D15217" s="145">
        <v>460</v>
      </c>
      <c r="E15217" s="147">
        <v>44092</v>
      </c>
    </row>
    <row r="15218" spans="1:5" s="7" customFormat="1">
      <c r="A15218" s="7" t="s">
        <v>49</v>
      </c>
      <c r="C15218" s="144" t="s">
        <v>1582</v>
      </c>
      <c r="D15218" s="145">
        <v>696</v>
      </c>
      <c r="E15218" s="147">
        <v>44092</v>
      </c>
    </row>
    <row r="15219" spans="1:5" s="7" customFormat="1">
      <c r="A15219" s="7" t="s">
        <v>49</v>
      </c>
      <c r="C15219" s="144" t="s">
        <v>3402</v>
      </c>
      <c r="D15219" s="145">
        <v>1</v>
      </c>
      <c r="E15219" s="147">
        <v>44092</v>
      </c>
    </row>
    <row r="15220" spans="1:5" s="7" customFormat="1">
      <c r="A15220" s="7" t="s">
        <v>49</v>
      </c>
      <c r="C15220" s="144" t="s">
        <v>5195</v>
      </c>
      <c r="D15220" s="145">
        <v>3327</v>
      </c>
      <c r="E15220" s="147">
        <v>44092</v>
      </c>
    </row>
    <row r="15221" spans="1:5" s="7" customFormat="1">
      <c r="A15221" s="7" t="s">
        <v>49</v>
      </c>
      <c r="C15221" s="144" t="s">
        <v>5291</v>
      </c>
      <c r="D15221" s="145">
        <v>0</v>
      </c>
      <c r="E15221" s="147">
        <v>44092</v>
      </c>
    </row>
    <row r="15222" spans="1:5" s="7" customFormat="1">
      <c r="A15222" s="7" t="s">
        <v>49</v>
      </c>
      <c r="C15222" s="144" t="s">
        <v>5296</v>
      </c>
      <c r="D15222" s="145">
        <v>0</v>
      </c>
      <c r="E15222" s="147">
        <v>44092</v>
      </c>
    </row>
    <row r="15223" spans="1:5" s="7" customFormat="1">
      <c r="A15223" s="7" t="s">
        <v>49</v>
      </c>
      <c r="C15223" s="144" t="s">
        <v>5299</v>
      </c>
      <c r="D15223" s="145">
        <v>0</v>
      </c>
      <c r="E15223" s="147">
        <v>44092</v>
      </c>
    </row>
    <row r="15224" spans="1:5" s="7" customFormat="1">
      <c r="A15224" s="7" t="s">
        <v>49</v>
      </c>
      <c r="C15224" s="144" t="s">
        <v>5302</v>
      </c>
      <c r="D15224" s="145">
        <v>0</v>
      </c>
      <c r="E15224" s="147">
        <v>44092</v>
      </c>
    </row>
    <row r="15225" spans="1:5" s="7" customFormat="1">
      <c r="A15225" s="7" t="s">
        <v>49</v>
      </c>
      <c r="C15225" s="144" t="s">
        <v>5305</v>
      </c>
      <c r="D15225" s="145">
        <v>0</v>
      </c>
      <c r="E15225" s="147">
        <v>44092</v>
      </c>
    </row>
    <row r="15226" spans="1:5" s="7" customFormat="1">
      <c r="A15226" s="7" t="s">
        <v>49</v>
      </c>
      <c r="C15226" s="144" t="s">
        <v>5308</v>
      </c>
      <c r="D15226" s="145">
        <v>0</v>
      </c>
      <c r="E15226" s="147">
        <v>44092</v>
      </c>
    </row>
    <row r="15227" spans="1:5" s="7" customFormat="1">
      <c r="A15227" s="7" t="s">
        <v>49</v>
      </c>
      <c r="C15227" s="144" t="s">
        <v>5311</v>
      </c>
      <c r="D15227" s="145">
        <v>0</v>
      </c>
      <c r="E15227" s="147">
        <v>44092</v>
      </c>
    </row>
    <row r="15228" spans="1:5" s="7" customFormat="1">
      <c r="A15228" s="7" t="s">
        <v>49</v>
      </c>
      <c r="C15228" s="144" t="s">
        <v>3826</v>
      </c>
      <c r="D15228" s="145">
        <v>24</v>
      </c>
      <c r="E15228" s="147">
        <v>44092</v>
      </c>
    </row>
    <row r="15229" spans="1:5" s="7" customFormat="1">
      <c r="A15229" s="7" t="s">
        <v>49</v>
      </c>
      <c r="C15229" s="144" t="s">
        <v>3827</v>
      </c>
      <c r="D15229" s="145">
        <v>3</v>
      </c>
      <c r="E15229" s="147">
        <v>44092</v>
      </c>
    </row>
    <row r="15230" spans="1:5" s="7" customFormat="1">
      <c r="A15230" s="7" t="s">
        <v>49</v>
      </c>
      <c r="C15230" s="144" t="s">
        <v>3828</v>
      </c>
      <c r="D15230" s="145">
        <v>8</v>
      </c>
      <c r="E15230" s="147">
        <v>44092</v>
      </c>
    </row>
    <row r="15231" spans="1:5" s="7" customFormat="1">
      <c r="A15231" s="7" t="s">
        <v>49</v>
      </c>
      <c r="C15231" s="144" t="s">
        <v>7650</v>
      </c>
      <c r="D15231" s="145">
        <v>0</v>
      </c>
      <c r="E15231" s="147">
        <v>44092</v>
      </c>
    </row>
    <row r="15232" spans="1:5" s="7" customFormat="1">
      <c r="A15232" s="7" t="s">
        <v>49</v>
      </c>
      <c r="C15232" s="144" t="s">
        <v>7652</v>
      </c>
      <c r="D15232" s="145">
        <v>0</v>
      </c>
      <c r="E15232" s="147">
        <v>44092</v>
      </c>
    </row>
    <row r="15233" spans="1:5" s="7" customFormat="1">
      <c r="A15233" s="7" t="s">
        <v>49</v>
      </c>
      <c r="C15233" s="144" t="s">
        <v>6260</v>
      </c>
      <c r="D15233" s="145">
        <v>0</v>
      </c>
      <c r="E15233" s="147">
        <v>44092</v>
      </c>
    </row>
    <row r="15234" spans="1:5" s="7" customFormat="1">
      <c r="A15234" s="7" t="s">
        <v>49</v>
      </c>
      <c r="C15234" s="144" t="s">
        <v>6263</v>
      </c>
      <c r="D15234" s="145">
        <v>0</v>
      </c>
      <c r="E15234" s="147">
        <v>44092</v>
      </c>
    </row>
    <row r="15235" spans="1:5" s="7" customFormat="1">
      <c r="A15235" s="7" t="s">
        <v>49</v>
      </c>
      <c r="C15235" s="144" t="s">
        <v>6265</v>
      </c>
      <c r="D15235" s="145">
        <v>0</v>
      </c>
      <c r="E15235" s="147">
        <v>44092</v>
      </c>
    </row>
    <row r="15236" spans="1:5" s="7" customFormat="1">
      <c r="A15236" s="7" t="s">
        <v>49</v>
      </c>
      <c r="C15236" s="144" t="s">
        <v>6267</v>
      </c>
      <c r="D15236" s="145">
        <v>0</v>
      </c>
      <c r="E15236" s="147">
        <v>44092</v>
      </c>
    </row>
    <row r="15237" spans="1:5" s="7" customFormat="1">
      <c r="A15237" s="7" t="s">
        <v>49</v>
      </c>
      <c r="C15237" s="144" t="s">
        <v>6269</v>
      </c>
      <c r="D15237" s="145">
        <v>0</v>
      </c>
      <c r="E15237" s="147">
        <v>44092</v>
      </c>
    </row>
    <row r="15238" spans="1:5" s="7" customFormat="1">
      <c r="A15238" s="7" t="s">
        <v>49</v>
      </c>
      <c r="C15238" s="144" t="s">
        <v>6271</v>
      </c>
      <c r="D15238" s="145">
        <v>0</v>
      </c>
      <c r="E15238" s="147">
        <v>44092</v>
      </c>
    </row>
    <row r="15239" spans="1:5" s="7" customFormat="1">
      <c r="A15239" s="7" t="s">
        <v>49</v>
      </c>
      <c r="C15239" s="144" t="s">
        <v>6273</v>
      </c>
      <c r="D15239" s="145">
        <v>0</v>
      </c>
      <c r="E15239" s="147">
        <v>44092</v>
      </c>
    </row>
    <row r="15240" spans="1:5" s="7" customFormat="1">
      <c r="A15240" s="7" t="s">
        <v>49</v>
      </c>
      <c r="C15240" s="144" t="s">
        <v>6275</v>
      </c>
      <c r="D15240" s="145">
        <v>0</v>
      </c>
      <c r="E15240" s="147">
        <v>44092</v>
      </c>
    </row>
    <row r="15241" spans="1:5" s="7" customFormat="1">
      <c r="A15241" s="7" t="s">
        <v>49</v>
      </c>
      <c r="C15241" s="144" t="s">
        <v>6277</v>
      </c>
      <c r="D15241" s="145">
        <v>0</v>
      </c>
      <c r="E15241" s="147">
        <v>44092</v>
      </c>
    </row>
    <row r="15242" spans="1:5" s="7" customFormat="1">
      <c r="A15242" s="7" t="s">
        <v>49</v>
      </c>
      <c r="C15242" s="144" t="s">
        <v>6279</v>
      </c>
      <c r="D15242" s="145">
        <v>0</v>
      </c>
      <c r="E15242" s="147">
        <v>44092</v>
      </c>
    </row>
    <row r="15243" spans="1:5" s="7" customFormat="1">
      <c r="A15243" s="7" t="s">
        <v>49</v>
      </c>
      <c r="C15243" s="144" t="s">
        <v>6281</v>
      </c>
      <c r="D15243" s="145">
        <v>0</v>
      </c>
      <c r="E15243" s="147">
        <v>44092</v>
      </c>
    </row>
    <row r="15244" spans="1:5" s="7" customFormat="1">
      <c r="A15244" s="7" t="s">
        <v>49</v>
      </c>
      <c r="C15244" s="144" t="s">
        <v>6283</v>
      </c>
      <c r="D15244" s="145">
        <v>0</v>
      </c>
      <c r="E15244" s="147">
        <v>44092</v>
      </c>
    </row>
    <row r="15245" spans="1:5" s="7" customFormat="1">
      <c r="A15245" s="7" t="s">
        <v>49</v>
      </c>
      <c r="C15245" s="144" t="s">
        <v>6285</v>
      </c>
      <c r="D15245" s="145">
        <v>0</v>
      </c>
      <c r="E15245" s="147">
        <v>44092</v>
      </c>
    </row>
    <row r="15246" spans="1:5" s="7" customFormat="1">
      <c r="A15246" s="7" t="s">
        <v>49</v>
      </c>
      <c r="C15246" s="144" t="s">
        <v>6287</v>
      </c>
      <c r="D15246" s="145">
        <v>0</v>
      </c>
      <c r="E15246" s="147">
        <v>44092</v>
      </c>
    </row>
    <row r="15247" spans="1:5" s="7" customFormat="1">
      <c r="A15247" s="7" t="s">
        <v>49</v>
      </c>
      <c r="C15247" s="144" t="s">
        <v>6289</v>
      </c>
      <c r="D15247" s="145">
        <v>0</v>
      </c>
      <c r="E15247" s="147">
        <v>44092</v>
      </c>
    </row>
    <row r="15248" spans="1:5" s="7" customFormat="1">
      <c r="A15248" s="7" t="s">
        <v>49</v>
      </c>
      <c r="C15248" s="144" t="s">
        <v>6291</v>
      </c>
      <c r="D15248" s="145">
        <v>0</v>
      </c>
      <c r="E15248" s="147">
        <v>44092</v>
      </c>
    </row>
    <row r="15249" spans="1:5" s="7" customFormat="1">
      <c r="A15249" s="7" t="s">
        <v>49</v>
      </c>
      <c r="C15249" s="144" t="s">
        <v>6293</v>
      </c>
      <c r="D15249" s="145">
        <v>0</v>
      </c>
      <c r="E15249" s="147">
        <v>44092</v>
      </c>
    </row>
    <row r="15250" spans="1:5" s="7" customFormat="1">
      <c r="A15250" s="7" t="s">
        <v>49</v>
      </c>
      <c r="C15250" s="144" t="s">
        <v>6295</v>
      </c>
      <c r="D15250" s="145">
        <v>0</v>
      </c>
      <c r="E15250" s="147">
        <v>44092</v>
      </c>
    </row>
    <row r="15251" spans="1:5" s="7" customFormat="1">
      <c r="A15251" s="7" t="s">
        <v>49</v>
      </c>
      <c r="C15251" s="144" t="s">
        <v>6297</v>
      </c>
      <c r="D15251" s="145">
        <v>0</v>
      </c>
      <c r="E15251" s="147">
        <v>44092</v>
      </c>
    </row>
    <row r="15252" spans="1:5" s="7" customFormat="1">
      <c r="A15252" s="7" t="s">
        <v>49</v>
      </c>
      <c r="C15252" s="144" t="s">
        <v>6299</v>
      </c>
      <c r="D15252" s="145">
        <v>0</v>
      </c>
      <c r="E15252" s="147">
        <v>44092</v>
      </c>
    </row>
    <row r="15253" spans="1:5" s="7" customFormat="1">
      <c r="A15253" s="7" t="s">
        <v>49</v>
      </c>
      <c r="C15253" s="144" t="s">
        <v>6301</v>
      </c>
      <c r="D15253" s="145">
        <v>0</v>
      </c>
      <c r="E15253" s="147">
        <v>44092</v>
      </c>
    </row>
    <row r="15254" spans="1:5" s="7" customFormat="1">
      <c r="A15254" s="7" t="s">
        <v>49</v>
      </c>
      <c r="C15254" s="144" t="s">
        <v>6305</v>
      </c>
      <c r="D15254" s="145">
        <v>0</v>
      </c>
      <c r="E15254" s="147">
        <v>44092</v>
      </c>
    </row>
    <row r="15255" spans="1:5" s="7" customFormat="1">
      <c r="A15255" s="7" t="s">
        <v>49</v>
      </c>
      <c r="C15255" s="144" t="s">
        <v>6307</v>
      </c>
      <c r="D15255" s="145">
        <v>0</v>
      </c>
      <c r="E15255" s="147">
        <v>44092</v>
      </c>
    </row>
    <row r="15256" spans="1:5" s="7" customFormat="1">
      <c r="A15256" s="7" t="s">
        <v>49</v>
      </c>
      <c r="C15256" s="144" t="s">
        <v>6308</v>
      </c>
      <c r="D15256" s="145">
        <v>0</v>
      </c>
      <c r="E15256" s="147">
        <v>44092</v>
      </c>
    </row>
    <row r="15257" spans="1:5" s="7" customFormat="1">
      <c r="A15257" s="7" t="s">
        <v>49</v>
      </c>
      <c r="C15257" s="144" t="s">
        <v>6309</v>
      </c>
      <c r="D15257" s="145">
        <v>0</v>
      </c>
      <c r="E15257" s="147">
        <v>44092</v>
      </c>
    </row>
    <row r="15258" spans="1:5" s="7" customFormat="1">
      <c r="A15258" s="7" t="s">
        <v>49</v>
      </c>
      <c r="C15258" s="144" t="s">
        <v>6311</v>
      </c>
      <c r="D15258" s="145">
        <v>0</v>
      </c>
      <c r="E15258" s="147">
        <v>44092</v>
      </c>
    </row>
    <row r="15259" spans="1:5" s="7" customFormat="1">
      <c r="A15259" s="7" t="s">
        <v>49</v>
      </c>
      <c r="C15259" s="144" t="s">
        <v>6313</v>
      </c>
      <c r="D15259" s="145">
        <v>0</v>
      </c>
      <c r="E15259" s="147">
        <v>44092</v>
      </c>
    </row>
    <row r="15260" spans="1:5" s="7" customFormat="1">
      <c r="A15260" s="7" t="s">
        <v>49</v>
      </c>
      <c r="C15260" s="144" t="s">
        <v>6315</v>
      </c>
      <c r="D15260" s="145">
        <v>0</v>
      </c>
      <c r="E15260" s="147">
        <v>44092</v>
      </c>
    </row>
    <row r="15261" spans="1:5" s="7" customFormat="1">
      <c r="A15261" s="7" t="s">
        <v>49</v>
      </c>
      <c r="C15261" s="144" t="s">
        <v>6317</v>
      </c>
      <c r="D15261" s="145">
        <v>0</v>
      </c>
      <c r="E15261" s="147">
        <v>44092</v>
      </c>
    </row>
    <row r="15262" spans="1:5" s="7" customFormat="1">
      <c r="A15262" s="7" t="s">
        <v>49</v>
      </c>
      <c r="C15262" s="144" t="s">
        <v>6319</v>
      </c>
      <c r="D15262" s="145">
        <v>0</v>
      </c>
      <c r="E15262" s="147">
        <v>44092</v>
      </c>
    </row>
    <row r="15263" spans="1:5" s="7" customFormat="1">
      <c r="A15263" s="7" t="s">
        <v>49</v>
      </c>
      <c r="C15263" s="144" t="s">
        <v>6321</v>
      </c>
      <c r="D15263" s="145">
        <v>0</v>
      </c>
      <c r="E15263" s="147">
        <v>44092</v>
      </c>
    </row>
    <row r="15264" spans="1:5" s="7" customFormat="1">
      <c r="A15264" s="7" t="s">
        <v>49</v>
      </c>
      <c r="C15264" s="144" t="s">
        <v>6323</v>
      </c>
      <c r="D15264" s="145">
        <v>0</v>
      </c>
      <c r="E15264" s="147">
        <v>44092</v>
      </c>
    </row>
    <row r="15265" spans="1:5" s="7" customFormat="1">
      <c r="A15265" s="7" t="s">
        <v>49</v>
      </c>
      <c r="C15265" s="144" t="s">
        <v>6325</v>
      </c>
      <c r="D15265" s="145">
        <v>0</v>
      </c>
      <c r="E15265" s="147">
        <v>44092</v>
      </c>
    </row>
    <row r="15266" spans="1:5" s="7" customFormat="1">
      <c r="A15266" s="7" t="s">
        <v>49</v>
      </c>
      <c r="C15266" s="144" t="s">
        <v>6327</v>
      </c>
      <c r="D15266" s="145">
        <v>0</v>
      </c>
      <c r="E15266" s="147">
        <v>44092</v>
      </c>
    </row>
    <row r="15267" spans="1:5" s="7" customFormat="1">
      <c r="A15267" s="7" t="s">
        <v>49</v>
      </c>
      <c r="C15267" s="144" t="s">
        <v>6329</v>
      </c>
      <c r="D15267" s="145">
        <v>0</v>
      </c>
      <c r="E15267" s="147">
        <v>44092</v>
      </c>
    </row>
    <row r="15268" spans="1:5" s="7" customFormat="1">
      <c r="A15268" s="7" t="s">
        <v>49</v>
      </c>
      <c r="C15268" s="144" t="s">
        <v>6331</v>
      </c>
      <c r="D15268" s="145">
        <v>0</v>
      </c>
      <c r="E15268" s="147">
        <v>44092</v>
      </c>
    </row>
    <row r="15269" spans="1:5" s="7" customFormat="1">
      <c r="A15269" s="7" t="s">
        <v>49</v>
      </c>
      <c r="C15269" s="144" t="s">
        <v>6333</v>
      </c>
      <c r="D15269" s="145">
        <v>0</v>
      </c>
      <c r="E15269" s="147">
        <v>44092</v>
      </c>
    </row>
    <row r="15270" spans="1:5" s="7" customFormat="1">
      <c r="A15270" s="7" t="s">
        <v>49</v>
      </c>
      <c r="C15270" s="144" t="s">
        <v>6335</v>
      </c>
      <c r="D15270" s="145">
        <v>0</v>
      </c>
      <c r="E15270" s="147">
        <v>44092</v>
      </c>
    </row>
    <row r="15271" spans="1:5" s="7" customFormat="1">
      <c r="A15271" s="7" t="s">
        <v>49</v>
      </c>
      <c r="C15271" s="144" t="s">
        <v>6337</v>
      </c>
      <c r="D15271" s="145">
        <v>0</v>
      </c>
      <c r="E15271" s="147">
        <v>44092</v>
      </c>
    </row>
    <row r="15272" spans="1:5" s="7" customFormat="1">
      <c r="A15272" s="7" t="s">
        <v>49</v>
      </c>
      <c r="C15272" s="144" t="s">
        <v>6339</v>
      </c>
      <c r="D15272" s="145">
        <v>0</v>
      </c>
      <c r="E15272" s="147">
        <v>44092</v>
      </c>
    </row>
    <row r="15273" spans="1:5" s="7" customFormat="1">
      <c r="A15273" s="7" t="s">
        <v>49</v>
      </c>
      <c r="C15273" s="144" t="s">
        <v>6341</v>
      </c>
      <c r="D15273" s="145">
        <v>0</v>
      </c>
      <c r="E15273" s="147">
        <v>44092</v>
      </c>
    </row>
    <row r="15274" spans="1:5" s="7" customFormat="1">
      <c r="A15274" s="7" t="s">
        <v>49</v>
      </c>
      <c r="C15274" s="144" t="s">
        <v>6343</v>
      </c>
      <c r="D15274" s="145">
        <v>0</v>
      </c>
      <c r="E15274" s="147">
        <v>44092</v>
      </c>
    </row>
    <row r="15275" spans="1:5" s="7" customFormat="1">
      <c r="A15275" s="7" t="s">
        <v>49</v>
      </c>
      <c r="C15275" s="144" t="s">
        <v>6345</v>
      </c>
      <c r="D15275" s="145">
        <v>0</v>
      </c>
      <c r="E15275" s="147">
        <v>44092</v>
      </c>
    </row>
    <row r="15276" spans="1:5" s="7" customFormat="1">
      <c r="A15276" s="7" t="s">
        <v>49</v>
      </c>
      <c r="C15276" s="144" t="s">
        <v>6347</v>
      </c>
      <c r="D15276" s="145">
        <v>0</v>
      </c>
      <c r="E15276" s="147">
        <v>44092</v>
      </c>
    </row>
    <row r="15277" spans="1:5" s="7" customFormat="1">
      <c r="A15277" s="7" t="s">
        <v>49</v>
      </c>
      <c r="C15277" s="144" t="s">
        <v>6349</v>
      </c>
      <c r="D15277" s="145">
        <v>0</v>
      </c>
      <c r="E15277" s="147">
        <v>44092</v>
      </c>
    </row>
    <row r="15278" spans="1:5" s="7" customFormat="1">
      <c r="A15278" s="7" t="s">
        <v>49</v>
      </c>
      <c r="C15278" s="144" t="s">
        <v>6351</v>
      </c>
      <c r="D15278" s="145">
        <v>0</v>
      </c>
      <c r="E15278" s="147">
        <v>44092</v>
      </c>
    </row>
    <row r="15279" spans="1:5" s="7" customFormat="1">
      <c r="A15279" s="7" t="s">
        <v>49</v>
      </c>
      <c r="C15279" s="144" t="s">
        <v>6353</v>
      </c>
      <c r="D15279" s="145">
        <v>0</v>
      </c>
      <c r="E15279" s="147">
        <v>44092</v>
      </c>
    </row>
    <row r="15280" spans="1:5" s="7" customFormat="1">
      <c r="A15280" s="7" t="s">
        <v>49</v>
      </c>
      <c r="C15280" s="144" t="s">
        <v>6357</v>
      </c>
      <c r="D15280" s="145">
        <v>0</v>
      </c>
      <c r="E15280" s="147">
        <v>44092</v>
      </c>
    </row>
    <row r="15281" spans="1:5" s="7" customFormat="1">
      <c r="A15281" s="7" t="s">
        <v>49</v>
      </c>
      <c r="C15281" s="144" t="s">
        <v>6359</v>
      </c>
      <c r="D15281" s="145">
        <v>0</v>
      </c>
      <c r="E15281" s="147">
        <v>44092</v>
      </c>
    </row>
    <row r="15282" spans="1:5" s="7" customFormat="1">
      <c r="A15282" s="7" t="s">
        <v>49</v>
      </c>
      <c r="C15282" s="144" t="s">
        <v>6361</v>
      </c>
      <c r="D15282" s="145">
        <v>0</v>
      </c>
      <c r="E15282" s="147">
        <v>44092</v>
      </c>
    </row>
    <row r="15283" spans="1:5" s="7" customFormat="1">
      <c r="A15283" s="7" t="s">
        <v>49</v>
      </c>
      <c r="C15283" s="144" t="s">
        <v>6369</v>
      </c>
      <c r="D15283" s="145">
        <v>0</v>
      </c>
      <c r="E15283" s="147">
        <v>44092</v>
      </c>
    </row>
    <row r="15284" spans="1:5" s="7" customFormat="1">
      <c r="A15284" s="7" t="s">
        <v>49</v>
      </c>
      <c r="C15284" s="144" t="s">
        <v>6371</v>
      </c>
      <c r="D15284" s="145">
        <v>0</v>
      </c>
      <c r="E15284" s="147">
        <v>44092</v>
      </c>
    </row>
    <row r="15285" spans="1:5" s="7" customFormat="1">
      <c r="A15285" s="7" t="s">
        <v>49</v>
      </c>
      <c r="C15285" s="144" t="s">
        <v>6373</v>
      </c>
      <c r="D15285" s="145">
        <v>0</v>
      </c>
      <c r="E15285" s="147">
        <v>44092</v>
      </c>
    </row>
    <row r="15286" spans="1:5" s="7" customFormat="1">
      <c r="A15286" s="7" t="s">
        <v>49</v>
      </c>
      <c r="C15286" s="144" t="s">
        <v>6375</v>
      </c>
      <c r="D15286" s="145">
        <v>0</v>
      </c>
      <c r="E15286" s="147">
        <v>44092</v>
      </c>
    </row>
    <row r="15287" spans="1:5" s="7" customFormat="1">
      <c r="A15287" s="7" t="s">
        <v>49</v>
      </c>
      <c r="C15287" s="144" t="s">
        <v>6381</v>
      </c>
      <c r="D15287" s="145">
        <v>0</v>
      </c>
      <c r="E15287" s="147">
        <v>44092</v>
      </c>
    </row>
    <row r="15288" spans="1:5" s="7" customFormat="1">
      <c r="A15288" s="7" t="s">
        <v>49</v>
      </c>
      <c r="C15288" s="144" t="s">
        <v>6383</v>
      </c>
      <c r="D15288" s="145">
        <v>0</v>
      </c>
      <c r="E15288" s="147">
        <v>44092</v>
      </c>
    </row>
    <row r="15289" spans="1:5" s="7" customFormat="1">
      <c r="A15289" s="7" t="s">
        <v>49</v>
      </c>
      <c r="C15289" s="144" t="s">
        <v>6385</v>
      </c>
      <c r="D15289" s="145">
        <v>0</v>
      </c>
      <c r="E15289" s="147">
        <v>44092</v>
      </c>
    </row>
    <row r="15290" spans="1:5" s="7" customFormat="1">
      <c r="A15290" s="7" t="s">
        <v>49</v>
      </c>
      <c r="C15290" s="144" t="s">
        <v>6389</v>
      </c>
      <c r="D15290" s="145">
        <v>0</v>
      </c>
      <c r="E15290" s="147">
        <v>44092</v>
      </c>
    </row>
    <row r="15291" spans="1:5" s="7" customFormat="1">
      <c r="A15291" s="7" t="s">
        <v>49</v>
      </c>
      <c r="C15291" s="144" t="s">
        <v>6391</v>
      </c>
      <c r="D15291" s="145">
        <v>0</v>
      </c>
      <c r="E15291" s="147">
        <v>44092</v>
      </c>
    </row>
    <row r="15292" spans="1:5" s="7" customFormat="1">
      <c r="A15292" s="7" t="s">
        <v>49</v>
      </c>
      <c r="C15292" s="144" t="s">
        <v>6393</v>
      </c>
      <c r="D15292" s="145">
        <v>0</v>
      </c>
      <c r="E15292" s="147">
        <v>44092</v>
      </c>
    </row>
    <row r="15293" spans="1:5" s="7" customFormat="1">
      <c r="A15293" s="7" t="s">
        <v>49</v>
      </c>
      <c r="C15293" s="144" t="s">
        <v>6395</v>
      </c>
      <c r="D15293" s="145">
        <v>0</v>
      </c>
      <c r="E15293" s="147">
        <v>44092</v>
      </c>
    </row>
    <row r="15294" spans="1:5" s="7" customFormat="1">
      <c r="A15294" s="7" t="s">
        <v>49</v>
      </c>
      <c r="C15294" s="144" t="s">
        <v>6397</v>
      </c>
      <c r="D15294" s="145">
        <v>0</v>
      </c>
      <c r="E15294" s="147">
        <v>44092</v>
      </c>
    </row>
    <row r="15295" spans="1:5" s="7" customFormat="1">
      <c r="A15295" s="7" t="s">
        <v>49</v>
      </c>
      <c r="C15295" s="144" t="s">
        <v>6399</v>
      </c>
      <c r="D15295" s="145">
        <v>0</v>
      </c>
      <c r="E15295" s="147">
        <v>44092</v>
      </c>
    </row>
    <row r="15296" spans="1:5" s="7" customFormat="1">
      <c r="A15296" s="7" t="s">
        <v>49</v>
      </c>
      <c r="C15296" s="144" t="s">
        <v>6401</v>
      </c>
      <c r="D15296" s="145">
        <v>0</v>
      </c>
      <c r="E15296" s="147">
        <v>44092</v>
      </c>
    </row>
    <row r="15297" spans="1:5" s="7" customFormat="1">
      <c r="A15297" s="7" t="s">
        <v>49</v>
      </c>
      <c r="C15297" s="144" t="s">
        <v>6185</v>
      </c>
      <c r="D15297" s="145">
        <v>0</v>
      </c>
      <c r="E15297" s="147">
        <v>44092</v>
      </c>
    </row>
    <row r="15298" spans="1:5" s="7" customFormat="1">
      <c r="A15298" s="7" t="s">
        <v>49</v>
      </c>
      <c r="C15298" s="144" t="s">
        <v>6402</v>
      </c>
      <c r="D15298" s="145">
        <v>0</v>
      </c>
      <c r="E15298" s="147">
        <v>44092</v>
      </c>
    </row>
    <row r="15299" spans="1:5" s="7" customFormat="1">
      <c r="A15299" s="7" t="s">
        <v>49</v>
      </c>
      <c r="C15299" s="144" t="s">
        <v>6404</v>
      </c>
      <c r="D15299" s="145">
        <v>0</v>
      </c>
      <c r="E15299" s="147">
        <v>44092</v>
      </c>
    </row>
    <row r="15300" spans="1:5" s="7" customFormat="1">
      <c r="A15300" s="7" t="s">
        <v>49</v>
      </c>
      <c r="C15300" s="144" t="s">
        <v>6406</v>
      </c>
      <c r="D15300" s="145">
        <v>0</v>
      </c>
      <c r="E15300" s="147">
        <v>44092</v>
      </c>
    </row>
    <row r="15301" spans="1:5" s="7" customFormat="1">
      <c r="A15301" s="7" t="s">
        <v>49</v>
      </c>
      <c r="C15301" s="144" t="s">
        <v>6408</v>
      </c>
      <c r="D15301" s="145">
        <v>0</v>
      </c>
      <c r="E15301" s="147">
        <v>44092</v>
      </c>
    </row>
    <row r="15302" spans="1:5" s="7" customFormat="1">
      <c r="A15302" s="7" t="s">
        <v>49</v>
      </c>
      <c r="C15302" s="144" t="s">
        <v>6410</v>
      </c>
      <c r="D15302" s="145">
        <v>0</v>
      </c>
      <c r="E15302" s="147">
        <v>44092</v>
      </c>
    </row>
    <row r="15303" spans="1:5" s="7" customFormat="1">
      <c r="A15303" s="7" t="s">
        <v>49</v>
      </c>
      <c r="C15303" s="144" t="s">
        <v>6412</v>
      </c>
      <c r="D15303" s="145">
        <v>0</v>
      </c>
      <c r="E15303" s="147">
        <v>44092</v>
      </c>
    </row>
    <row r="15304" spans="1:5" s="7" customFormat="1">
      <c r="A15304" s="7" t="s">
        <v>49</v>
      </c>
      <c r="C15304" s="144" t="s">
        <v>6414</v>
      </c>
      <c r="D15304" s="145">
        <v>0</v>
      </c>
      <c r="E15304" s="147">
        <v>44092</v>
      </c>
    </row>
    <row r="15305" spans="1:5" s="7" customFormat="1">
      <c r="A15305" s="7" t="s">
        <v>49</v>
      </c>
      <c r="C15305" s="144" t="s">
        <v>6416</v>
      </c>
      <c r="D15305" s="145">
        <v>0</v>
      </c>
      <c r="E15305" s="147">
        <v>44092</v>
      </c>
    </row>
    <row r="15306" spans="1:5" s="7" customFormat="1">
      <c r="A15306" s="7" t="s">
        <v>49</v>
      </c>
      <c r="C15306" s="144" t="s">
        <v>6418</v>
      </c>
      <c r="D15306" s="145">
        <v>0</v>
      </c>
      <c r="E15306" s="147">
        <v>44092</v>
      </c>
    </row>
    <row r="15307" spans="1:5" s="7" customFormat="1">
      <c r="A15307" s="7" t="s">
        <v>49</v>
      </c>
      <c r="C15307" s="144" t="s">
        <v>6419</v>
      </c>
      <c r="D15307" s="145">
        <v>0</v>
      </c>
      <c r="E15307" s="147">
        <v>44092</v>
      </c>
    </row>
    <row r="15308" spans="1:5" s="7" customFormat="1">
      <c r="A15308" s="7" t="s">
        <v>49</v>
      </c>
      <c r="C15308" s="144" t="s">
        <v>6421</v>
      </c>
      <c r="D15308" s="145">
        <v>0</v>
      </c>
      <c r="E15308" s="147">
        <v>44092</v>
      </c>
    </row>
    <row r="15309" spans="1:5" s="7" customFormat="1">
      <c r="A15309" s="7" t="s">
        <v>49</v>
      </c>
      <c r="C15309" s="144" t="s">
        <v>6423</v>
      </c>
      <c r="D15309" s="145">
        <v>0</v>
      </c>
      <c r="E15309" s="147">
        <v>44092</v>
      </c>
    </row>
    <row r="15310" spans="1:5" s="7" customFormat="1">
      <c r="A15310" s="7" t="s">
        <v>49</v>
      </c>
      <c r="C15310" s="144" t="s">
        <v>6425</v>
      </c>
      <c r="D15310" s="145">
        <v>0</v>
      </c>
      <c r="E15310" s="147">
        <v>44092</v>
      </c>
    </row>
    <row r="15311" spans="1:5" s="7" customFormat="1">
      <c r="A15311" s="7" t="s">
        <v>49</v>
      </c>
      <c r="C15311" s="144" t="s">
        <v>6427</v>
      </c>
      <c r="D15311" s="145">
        <v>0</v>
      </c>
      <c r="E15311" s="147">
        <v>44092</v>
      </c>
    </row>
    <row r="15312" spans="1:5" s="7" customFormat="1">
      <c r="A15312" s="7" t="s">
        <v>49</v>
      </c>
      <c r="C15312" s="144" t="s">
        <v>6429</v>
      </c>
      <c r="D15312" s="145">
        <v>0</v>
      </c>
      <c r="E15312" s="147">
        <v>44092</v>
      </c>
    </row>
    <row r="15313" spans="1:5" s="7" customFormat="1">
      <c r="A15313" s="7" t="s">
        <v>49</v>
      </c>
      <c r="C15313" s="144" t="s">
        <v>6431</v>
      </c>
      <c r="D15313" s="145">
        <v>0</v>
      </c>
      <c r="E15313" s="147">
        <v>44092</v>
      </c>
    </row>
    <row r="15314" spans="1:5" s="7" customFormat="1">
      <c r="A15314" s="7" t="s">
        <v>49</v>
      </c>
      <c r="C15314" s="144" t="s">
        <v>6440</v>
      </c>
      <c r="D15314" s="145">
        <v>0</v>
      </c>
      <c r="E15314" s="147">
        <v>44092</v>
      </c>
    </row>
    <row r="15315" spans="1:5" s="7" customFormat="1">
      <c r="A15315" s="7" t="s">
        <v>49</v>
      </c>
      <c r="C15315" s="144" t="s">
        <v>6444</v>
      </c>
      <c r="D15315" s="145">
        <v>0</v>
      </c>
      <c r="E15315" s="147">
        <v>44092</v>
      </c>
    </row>
    <row r="15316" spans="1:5" s="7" customFormat="1">
      <c r="A15316" s="7" t="s">
        <v>49</v>
      </c>
      <c r="C15316" s="144" t="s">
        <v>6446</v>
      </c>
      <c r="D15316" s="145">
        <v>0</v>
      </c>
      <c r="E15316" s="147">
        <v>44092</v>
      </c>
    </row>
    <row r="15317" spans="1:5" s="7" customFormat="1">
      <c r="A15317" s="7" t="s">
        <v>49</v>
      </c>
      <c r="C15317" s="144" t="s">
        <v>6448</v>
      </c>
      <c r="D15317" s="145">
        <v>0</v>
      </c>
      <c r="E15317" s="147">
        <v>44092</v>
      </c>
    </row>
    <row r="15318" spans="1:5" s="7" customFormat="1">
      <c r="A15318" s="7" t="s">
        <v>49</v>
      </c>
      <c r="C15318" s="144" t="s">
        <v>6450</v>
      </c>
      <c r="D15318" s="145">
        <v>0</v>
      </c>
      <c r="E15318" s="147">
        <v>44092</v>
      </c>
    </row>
    <row r="15319" spans="1:5" s="7" customFormat="1">
      <c r="A15319" s="7" t="s">
        <v>49</v>
      </c>
      <c r="C15319" s="144" t="s">
        <v>6452</v>
      </c>
      <c r="D15319" s="145">
        <v>0</v>
      </c>
      <c r="E15319" s="147">
        <v>44092</v>
      </c>
    </row>
    <row r="15320" spans="1:5" s="7" customFormat="1">
      <c r="A15320" s="7" t="s">
        <v>49</v>
      </c>
      <c r="C15320" s="144" t="s">
        <v>6454</v>
      </c>
      <c r="D15320" s="145">
        <v>0</v>
      </c>
      <c r="E15320" s="147">
        <v>44092</v>
      </c>
    </row>
    <row r="15321" spans="1:5" s="7" customFormat="1">
      <c r="A15321" s="7" t="s">
        <v>49</v>
      </c>
      <c r="C15321" s="144" t="s">
        <v>6458</v>
      </c>
      <c r="D15321" s="145">
        <v>0</v>
      </c>
      <c r="E15321" s="147">
        <v>44092</v>
      </c>
    </row>
    <row r="15322" spans="1:5" s="7" customFormat="1">
      <c r="A15322" s="7" t="s">
        <v>49</v>
      </c>
      <c r="C15322" s="144" t="s">
        <v>6459</v>
      </c>
      <c r="D15322" s="145">
        <v>0</v>
      </c>
      <c r="E15322" s="147">
        <v>44092</v>
      </c>
    </row>
    <row r="15323" spans="1:5" s="7" customFormat="1">
      <c r="A15323" s="7" t="s">
        <v>49</v>
      </c>
      <c r="C15323" s="144" t="s">
        <v>6461</v>
      </c>
      <c r="D15323" s="145">
        <v>0</v>
      </c>
      <c r="E15323" s="147">
        <v>44092</v>
      </c>
    </row>
    <row r="15324" spans="1:5" s="7" customFormat="1">
      <c r="A15324" s="7" t="s">
        <v>49</v>
      </c>
      <c r="C15324" s="144" t="s">
        <v>6463</v>
      </c>
      <c r="D15324" s="145">
        <v>0</v>
      </c>
      <c r="E15324" s="147">
        <v>44092</v>
      </c>
    </row>
    <row r="15325" spans="1:5" s="7" customFormat="1">
      <c r="A15325" s="7" t="s">
        <v>49</v>
      </c>
      <c r="C15325" s="144" t="s">
        <v>6465</v>
      </c>
      <c r="D15325" s="145">
        <v>0</v>
      </c>
      <c r="E15325" s="147">
        <v>44092</v>
      </c>
    </row>
    <row r="15326" spans="1:5" s="7" customFormat="1">
      <c r="A15326" s="7" t="s">
        <v>49</v>
      </c>
      <c r="C15326" s="144" t="s">
        <v>6467</v>
      </c>
      <c r="D15326" s="145">
        <v>0</v>
      </c>
      <c r="E15326" s="147">
        <v>44092</v>
      </c>
    </row>
    <row r="15327" spans="1:5" s="7" customFormat="1">
      <c r="A15327" s="7" t="s">
        <v>49</v>
      </c>
      <c r="C15327" s="144" t="s">
        <v>6187</v>
      </c>
      <c r="D15327" s="145">
        <v>0</v>
      </c>
      <c r="E15327" s="147">
        <v>44092</v>
      </c>
    </row>
    <row r="15328" spans="1:5" s="7" customFormat="1">
      <c r="A15328" s="7" t="s">
        <v>49</v>
      </c>
      <c r="C15328" s="144" t="s">
        <v>6189</v>
      </c>
      <c r="D15328" s="145">
        <v>0</v>
      </c>
      <c r="E15328" s="147">
        <v>44092</v>
      </c>
    </row>
    <row r="15329" spans="1:5" s="7" customFormat="1">
      <c r="A15329" s="7" t="s">
        <v>49</v>
      </c>
      <c r="C15329" s="144" t="s">
        <v>6191</v>
      </c>
      <c r="D15329" s="145">
        <v>0</v>
      </c>
      <c r="E15329" s="147">
        <v>44092</v>
      </c>
    </row>
    <row r="15330" spans="1:5" s="7" customFormat="1">
      <c r="A15330" s="7" t="s">
        <v>49</v>
      </c>
      <c r="C15330" s="144" t="s">
        <v>6469</v>
      </c>
      <c r="D15330" s="145">
        <v>0</v>
      </c>
      <c r="E15330" s="147">
        <v>44092</v>
      </c>
    </row>
    <row r="15331" spans="1:5" s="7" customFormat="1">
      <c r="A15331" s="7" t="s">
        <v>49</v>
      </c>
      <c r="C15331" s="144" t="s">
        <v>6471</v>
      </c>
      <c r="D15331" s="145">
        <v>0</v>
      </c>
      <c r="E15331" s="147">
        <v>44092</v>
      </c>
    </row>
    <row r="15332" spans="1:5" s="7" customFormat="1">
      <c r="A15332" s="7" t="s">
        <v>49</v>
      </c>
      <c r="C15332" s="144" t="s">
        <v>6473</v>
      </c>
      <c r="D15332" s="145">
        <v>0</v>
      </c>
      <c r="E15332" s="147">
        <v>44092</v>
      </c>
    </row>
    <row r="15333" spans="1:5" s="7" customFormat="1">
      <c r="A15333" s="7" t="s">
        <v>49</v>
      </c>
      <c r="C15333" s="144" t="s">
        <v>7658</v>
      </c>
      <c r="D15333" s="145">
        <v>0</v>
      </c>
      <c r="E15333" s="147">
        <v>44092</v>
      </c>
    </row>
    <row r="15334" spans="1:5" s="7" customFormat="1">
      <c r="A15334" s="7" t="s">
        <v>49</v>
      </c>
      <c r="C15334" s="144" t="s">
        <v>7660</v>
      </c>
      <c r="D15334" s="145">
        <v>0</v>
      </c>
      <c r="E15334" s="147">
        <v>44092</v>
      </c>
    </row>
    <row r="15335" spans="1:5" s="7" customFormat="1">
      <c r="A15335" s="7" t="s">
        <v>49</v>
      </c>
      <c r="C15335" s="144" t="s">
        <v>7662</v>
      </c>
      <c r="D15335" s="145">
        <v>0</v>
      </c>
      <c r="E15335" s="147">
        <v>44092</v>
      </c>
    </row>
    <row r="15336" spans="1:5" s="7" customFormat="1">
      <c r="A15336" s="7" t="s">
        <v>49</v>
      </c>
      <c r="C15336" s="144" t="s">
        <v>6475</v>
      </c>
      <c r="D15336" s="145">
        <v>0</v>
      </c>
      <c r="E15336" s="147">
        <v>44092</v>
      </c>
    </row>
    <row r="15337" spans="1:5" s="7" customFormat="1">
      <c r="A15337" s="7" t="s">
        <v>49</v>
      </c>
      <c r="C15337" s="144" t="s">
        <v>6477</v>
      </c>
      <c r="D15337" s="145">
        <v>0</v>
      </c>
      <c r="E15337" s="147">
        <v>44092</v>
      </c>
    </row>
    <row r="15338" spans="1:5" s="7" customFormat="1">
      <c r="A15338" s="7" t="s">
        <v>49</v>
      </c>
      <c r="C15338" s="144" t="s">
        <v>6479</v>
      </c>
      <c r="D15338" s="145">
        <v>0</v>
      </c>
      <c r="E15338" s="147">
        <v>44092</v>
      </c>
    </row>
    <row r="15339" spans="1:5" s="7" customFormat="1">
      <c r="A15339" s="7" t="s">
        <v>49</v>
      </c>
      <c r="C15339" s="144" t="s">
        <v>7664</v>
      </c>
      <c r="D15339" s="145">
        <v>0</v>
      </c>
      <c r="E15339" s="147">
        <v>44092</v>
      </c>
    </row>
    <row r="15340" spans="1:5" s="7" customFormat="1">
      <c r="A15340" s="7" t="s">
        <v>49</v>
      </c>
      <c r="C15340" s="144" t="s">
        <v>7666</v>
      </c>
      <c r="D15340" s="145">
        <v>0</v>
      </c>
      <c r="E15340" s="147">
        <v>44092</v>
      </c>
    </row>
    <row r="15341" spans="1:5" s="7" customFormat="1">
      <c r="A15341" s="7" t="s">
        <v>49</v>
      </c>
      <c r="C15341" s="144" t="s">
        <v>7668</v>
      </c>
      <c r="D15341" s="145">
        <v>0</v>
      </c>
      <c r="E15341" s="147">
        <v>44092</v>
      </c>
    </row>
    <row r="15342" spans="1:5" s="7" customFormat="1">
      <c r="A15342" s="7" t="s">
        <v>49</v>
      </c>
      <c r="C15342" s="144" t="s">
        <v>6485</v>
      </c>
      <c r="D15342" s="145">
        <v>0</v>
      </c>
      <c r="E15342" s="147">
        <v>44092</v>
      </c>
    </row>
    <row r="15343" spans="1:5" s="7" customFormat="1">
      <c r="A15343" s="7" t="s">
        <v>49</v>
      </c>
      <c r="C15343" s="144" t="s">
        <v>6487</v>
      </c>
      <c r="D15343" s="145">
        <v>0</v>
      </c>
      <c r="E15343" s="147">
        <v>44092</v>
      </c>
    </row>
    <row r="15344" spans="1:5" s="7" customFormat="1">
      <c r="A15344" s="7" t="s">
        <v>49</v>
      </c>
      <c r="C15344" s="144" t="s">
        <v>6489</v>
      </c>
      <c r="D15344" s="145">
        <v>0</v>
      </c>
      <c r="E15344" s="147">
        <v>44092</v>
      </c>
    </row>
    <row r="15345" spans="1:5" s="7" customFormat="1">
      <c r="A15345" s="7" t="s">
        <v>49</v>
      </c>
      <c r="C15345" s="144" t="s">
        <v>6491</v>
      </c>
      <c r="D15345" s="145">
        <v>0</v>
      </c>
      <c r="E15345" s="147">
        <v>44092</v>
      </c>
    </row>
    <row r="15346" spans="1:5" s="7" customFormat="1">
      <c r="A15346" s="7" t="s">
        <v>49</v>
      </c>
      <c r="C15346" s="144" t="s">
        <v>6493</v>
      </c>
      <c r="D15346" s="145">
        <v>0</v>
      </c>
      <c r="E15346" s="147">
        <v>44092</v>
      </c>
    </row>
    <row r="15347" spans="1:5" s="7" customFormat="1">
      <c r="A15347" s="7" t="s">
        <v>49</v>
      </c>
      <c r="C15347" s="144" t="s">
        <v>6193</v>
      </c>
      <c r="D15347" s="145">
        <v>0</v>
      </c>
      <c r="E15347" s="147">
        <v>44092</v>
      </c>
    </row>
    <row r="15348" spans="1:5" s="7" customFormat="1">
      <c r="A15348" s="7" t="s">
        <v>49</v>
      </c>
      <c r="C15348" s="144" t="s">
        <v>6195</v>
      </c>
      <c r="D15348" s="145">
        <v>0</v>
      </c>
      <c r="E15348" s="147">
        <v>44092</v>
      </c>
    </row>
    <row r="15349" spans="1:5" s="7" customFormat="1">
      <c r="A15349" s="7" t="s">
        <v>49</v>
      </c>
      <c r="C15349" s="144" t="s">
        <v>6495</v>
      </c>
      <c r="D15349" s="145">
        <v>0</v>
      </c>
      <c r="E15349" s="147">
        <v>44092</v>
      </c>
    </row>
    <row r="15350" spans="1:5" s="7" customFormat="1">
      <c r="A15350" s="7" t="s">
        <v>49</v>
      </c>
      <c r="C15350" s="144" t="s">
        <v>6497</v>
      </c>
      <c r="D15350" s="145">
        <v>0</v>
      </c>
      <c r="E15350" s="147">
        <v>44092</v>
      </c>
    </row>
    <row r="15351" spans="1:5" s="7" customFormat="1">
      <c r="A15351" s="7" t="s">
        <v>49</v>
      </c>
      <c r="C15351" s="144" t="s">
        <v>6499</v>
      </c>
      <c r="D15351" s="145">
        <v>0</v>
      </c>
      <c r="E15351" s="147">
        <v>44092</v>
      </c>
    </row>
    <row r="15352" spans="1:5" s="7" customFormat="1">
      <c r="A15352" s="7" t="s">
        <v>49</v>
      </c>
      <c r="C15352" s="144" t="s">
        <v>6501</v>
      </c>
      <c r="D15352" s="145">
        <v>0</v>
      </c>
      <c r="E15352" s="147">
        <v>44092</v>
      </c>
    </row>
    <row r="15353" spans="1:5" s="7" customFormat="1">
      <c r="A15353" s="7" t="s">
        <v>49</v>
      </c>
      <c r="C15353" s="144" t="s">
        <v>6503</v>
      </c>
      <c r="D15353" s="145">
        <v>0</v>
      </c>
      <c r="E15353" s="147">
        <v>44092</v>
      </c>
    </row>
    <row r="15354" spans="1:5" s="7" customFormat="1">
      <c r="A15354" s="7" t="s">
        <v>49</v>
      </c>
      <c r="C15354" s="144" t="s">
        <v>6505</v>
      </c>
      <c r="D15354" s="145">
        <v>0</v>
      </c>
      <c r="E15354" s="147">
        <v>44092</v>
      </c>
    </row>
    <row r="15355" spans="1:5" s="7" customFormat="1">
      <c r="A15355" s="7" t="s">
        <v>49</v>
      </c>
      <c r="C15355" s="144" t="s">
        <v>6507</v>
      </c>
      <c r="D15355" s="145">
        <v>0</v>
      </c>
      <c r="E15355" s="147">
        <v>44092</v>
      </c>
    </row>
    <row r="15356" spans="1:5" s="7" customFormat="1">
      <c r="A15356" s="7" t="s">
        <v>49</v>
      </c>
      <c r="C15356" s="144" t="s">
        <v>6509</v>
      </c>
      <c r="D15356" s="145">
        <v>0</v>
      </c>
      <c r="E15356" s="147">
        <v>44092</v>
      </c>
    </row>
    <row r="15357" spans="1:5" s="7" customFormat="1">
      <c r="A15357" s="7" t="s">
        <v>49</v>
      </c>
      <c r="C15357" s="144" t="s">
        <v>6511</v>
      </c>
      <c r="D15357" s="145">
        <v>0</v>
      </c>
      <c r="E15357" s="147">
        <v>44092</v>
      </c>
    </row>
    <row r="15358" spans="1:5" s="7" customFormat="1">
      <c r="A15358" s="7" t="s">
        <v>49</v>
      </c>
      <c r="C15358" s="144" t="s">
        <v>6513</v>
      </c>
      <c r="D15358" s="145">
        <v>0</v>
      </c>
      <c r="E15358" s="147">
        <v>44092</v>
      </c>
    </row>
    <row r="15359" spans="1:5" s="7" customFormat="1">
      <c r="A15359" s="7" t="s">
        <v>49</v>
      </c>
      <c r="C15359" s="144" t="s">
        <v>6515</v>
      </c>
      <c r="D15359" s="145">
        <v>0</v>
      </c>
      <c r="E15359" s="147">
        <v>44092</v>
      </c>
    </row>
    <row r="15360" spans="1:5" s="7" customFormat="1">
      <c r="A15360" s="7" t="s">
        <v>49</v>
      </c>
      <c r="C15360" s="144" t="s">
        <v>6517</v>
      </c>
      <c r="D15360" s="145">
        <v>0</v>
      </c>
      <c r="E15360" s="147">
        <v>44092</v>
      </c>
    </row>
    <row r="15361" spans="1:5" s="7" customFormat="1">
      <c r="A15361" s="7" t="s">
        <v>49</v>
      </c>
      <c r="C15361" s="144" t="s">
        <v>6519</v>
      </c>
      <c r="D15361" s="145">
        <v>0</v>
      </c>
      <c r="E15361" s="147">
        <v>44092</v>
      </c>
    </row>
    <row r="15362" spans="1:5" s="7" customFormat="1">
      <c r="A15362" s="7" t="s">
        <v>49</v>
      </c>
      <c r="C15362" s="144" t="s">
        <v>6521</v>
      </c>
      <c r="D15362" s="145">
        <v>0</v>
      </c>
      <c r="E15362" s="147">
        <v>44092</v>
      </c>
    </row>
    <row r="15363" spans="1:5" s="7" customFormat="1">
      <c r="A15363" s="7" t="s">
        <v>49</v>
      </c>
      <c r="C15363" s="144" t="s">
        <v>6523</v>
      </c>
      <c r="D15363" s="145">
        <v>0</v>
      </c>
      <c r="E15363" s="147">
        <v>44092</v>
      </c>
    </row>
    <row r="15364" spans="1:5" s="7" customFormat="1">
      <c r="A15364" s="7" t="s">
        <v>49</v>
      </c>
      <c r="C15364" s="144" t="s">
        <v>6525</v>
      </c>
      <c r="D15364" s="145">
        <v>0</v>
      </c>
      <c r="E15364" s="147">
        <v>44092</v>
      </c>
    </row>
    <row r="15365" spans="1:5" s="7" customFormat="1">
      <c r="A15365" s="7" t="s">
        <v>49</v>
      </c>
      <c r="C15365" s="144" t="s">
        <v>6527</v>
      </c>
      <c r="D15365" s="145">
        <v>0</v>
      </c>
      <c r="E15365" s="147">
        <v>44092</v>
      </c>
    </row>
    <row r="15366" spans="1:5" s="7" customFormat="1">
      <c r="A15366" s="7" t="s">
        <v>49</v>
      </c>
      <c r="C15366" s="144" t="s">
        <v>6529</v>
      </c>
      <c r="D15366" s="145">
        <v>0</v>
      </c>
      <c r="E15366" s="147">
        <v>44092</v>
      </c>
    </row>
    <row r="15367" spans="1:5" s="7" customFormat="1">
      <c r="A15367" s="7" t="s">
        <v>49</v>
      </c>
      <c r="C15367" s="144" t="s">
        <v>6531</v>
      </c>
      <c r="D15367" s="145">
        <v>0</v>
      </c>
      <c r="E15367" s="147">
        <v>44092</v>
      </c>
    </row>
    <row r="15368" spans="1:5" s="7" customFormat="1">
      <c r="A15368" s="7" t="s">
        <v>49</v>
      </c>
      <c r="C15368" s="144" t="s">
        <v>6533</v>
      </c>
      <c r="D15368" s="145">
        <v>0</v>
      </c>
      <c r="E15368" s="147">
        <v>44092</v>
      </c>
    </row>
    <row r="15369" spans="1:5" s="7" customFormat="1">
      <c r="A15369" s="7" t="s">
        <v>49</v>
      </c>
      <c r="C15369" s="144" t="s">
        <v>5043</v>
      </c>
      <c r="D15369" s="145">
        <v>23</v>
      </c>
      <c r="E15369" s="147">
        <v>44092</v>
      </c>
    </row>
    <row r="15370" spans="1:5" s="7" customFormat="1">
      <c r="A15370" s="7" t="s">
        <v>49</v>
      </c>
      <c r="C15370" s="144" t="s">
        <v>4832</v>
      </c>
      <c r="D15370" s="145">
        <v>71</v>
      </c>
      <c r="E15370" s="147">
        <v>44092</v>
      </c>
    </row>
    <row r="15371" spans="1:5" s="7" customFormat="1">
      <c r="A15371" s="7" t="s">
        <v>49</v>
      </c>
      <c r="C15371" s="144" t="s">
        <v>4838</v>
      </c>
      <c r="D15371" s="145">
        <v>3</v>
      </c>
      <c r="E15371" s="147">
        <v>44092</v>
      </c>
    </row>
    <row r="15372" spans="1:5" s="7" customFormat="1">
      <c r="A15372" s="7" t="s">
        <v>49</v>
      </c>
      <c r="C15372" s="144" t="s">
        <v>4842</v>
      </c>
      <c r="D15372" s="145">
        <v>0</v>
      </c>
      <c r="E15372" s="147">
        <v>44092</v>
      </c>
    </row>
    <row r="15373" spans="1:5" s="7" customFormat="1">
      <c r="A15373" s="7" t="s">
        <v>49</v>
      </c>
      <c r="C15373" s="144" t="s">
        <v>4844</v>
      </c>
      <c r="D15373" s="145">
        <v>3</v>
      </c>
      <c r="E15373" s="147">
        <v>44092</v>
      </c>
    </row>
    <row r="15374" spans="1:5" s="7" customFormat="1">
      <c r="A15374" s="7" t="s">
        <v>49</v>
      </c>
      <c r="C15374" s="144" t="s">
        <v>4846</v>
      </c>
      <c r="D15374" s="145">
        <v>3</v>
      </c>
      <c r="E15374" s="147">
        <v>44092</v>
      </c>
    </row>
    <row r="15375" spans="1:5" s="7" customFormat="1">
      <c r="A15375" s="7" t="s">
        <v>49</v>
      </c>
      <c r="C15375" s="144" t="s">
        <v>4848</v>
      </c>
      <c r="D15375" s="145">
        <v>0</v>
      </c>
      <c r="E15375" s="147">
        <v>44092</v>
      </c>
    </row>
    <row r="15376" spans="1:5" s="7" customFormat="1">
      <c r="A15376" s="7" t="s">
        <v>49</v>
      </c>
      <c r="C15376" s="144" t="s">
        <v>4850</v>
      </c>
      <c r="D15376" s="145">
        <v>10</v>
      </c>
      <c r="E15376" s="147">
        <v>44092</v>
      </c>
    </row>
    <row r="15377" spans="1:8" s="7" customFormat="1">
      <c r="A15377" s="7" t="s">
        <v>49</v>
      </c>
      <c r="C15377" s="144" t="s">
        <v>4852</v>
      </c>
      <c r="D15377" s="145">
        <v>10</v>
      </c>
      <c r="E15377" s="147">
        <v>44092</v>
      </c>
    </row>
    <row r="15378" spans="1:8" s="7" customFormat="1">
      <c r="A15378" s="7" t="s">
        <v>49</v>
      </c>
      <c r="C15378" s="144" t="s">
        <v>4854</v>
      </c>
      <c r="D15378" s="145">
        <v>0</v>
      </c>
      <c r="E15378" s="147">
        <v>44092</v>
      </c>
    </row>
    <row r="15379" spans="1:8" s="7" customFormat="1">
      <c r="A15379" s="7" t="s">
        <v>49</v>
      </c>
      <c r="C15379" s="144" t="s">
        <v>4856</v>
      </c>
      <c r="D15379" s="145">
        <v>4</v>
      </c>
      <c r="E15379" s="147">
        <v>44092</v>
      </c>
    </row>
    <row r="15380" spans="1:8" s="7" customFormat="1">
      <c r="A15380" s="7" t="s">
        <v>49</v>
      </c>
      <c r="C15380" s="144" t="s">
        <v>4860</v>
      </c>
      <c r="D15380" s="145">
        <v>10</v>
      </c>
      <c r="E15380" s="147">
        <v>44092</v>
      </c>
    </row>
    <row r="15381" spans="1:8" s="7" customFormat="1">
      <c r="A15381" s="7" t="s">
        <v>49</v>
      </c>
      <c r="C15381" s="144" t="s">
        <v>4862</v>
      </c>
      <c r="D15381" s="145">
        <v>0</v>
      </c>
      <c r="E15381" s="147">
        <v>44092</v>
      </c>
    </row>
    <row r="15382" spans="1:8" s="7" customFormat="1">
      <c r="A15382" s="7" t="s">
        <v>49</v>
      </c>
      <c r="C15382" s="144" t="s">
        <v>4866</v>
      </c>
      <c r="D15382" s="145">
        <v>56</v>
      </c>
      <c r="E15382" s="147">
        <v>44092</v>
      </c>
    </row>
    <row r="15383" spans="1:8" s="7" customFormat="1">
      <c r="A15383" s="7" t="s">
        <v>49</v>
      </c>
      <c r="C15383" s="144" t="s">
        <v>4868</v>
      </c>
      <c r="D15383" s="145">
        <v>0</v>
      </c>
      <c r="E15383" s="147">
        <v>44092</v>
      </c>
    </row>
    <row r="15384" spans="1:8" s="7" customFormat="1">
      <c r="A15384" s="7" t="s">
        <v>49</v>
      </c>
      <c r="C15384" s="144" t="s">
        <v>3681</v>
      </c>
      <c r="D15384" s="145">
        <v>36</v>
      </c>
      <c r="E15384" s="147">
        <v>44092</v>
      </c>
    </row>
    <row r="15385" spans="1:8">
      <c r="A15385" s="7" t="s">
        <v>49</v>
      </c>
      <c r="B15385" s="7"/>
      <c r="C15385" s="7" t="s">
        <v>52</v>
      </c>
      <c r="D15385" s="7">
        <f>SUBTOTAL(109,criture_comptable_inventaire[Qté (constatée)])</f>
        <v>7557862</v>
      </c>
      <c r="E15385" s="7">
        <f>SUBTOTAL(103,criture_comptable_inventaire[Date comptabilisation])</f>
        <v>15379</v>
      </c>
      <c r="F15385" s="7"/>
      <c r="G15385" s="7"/>
      <c r="H15385" s="7"/>
    </row>
  </sheetData>
  <sheetProtection sheet="1" objects="1" scenarios="1"/>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317C7-F457-4E3D-BD5A-4242DABB3F68}">
  <dimension ref="A1:G2501"/>
  <sheetViews>
    <sheetView topLeftCell="B2" workbookViewId="0"/>
  </sheetViews>
  <sheetFormatPr defaultColWidth="11.42578125" defaultRowHeight="15"/>
  <cols>
    <col min="1" max="1" width="11.42578125" style="7" hidden="1" customWidth="1"/>
    <col min="2" max="2" width="11.42578125" style="7"/>
    <col min="3" max="3" width="19" style="7" bestFit="1" customWidth="1"/>
    <col min="4" max="4" width="18" style="7" bestFit="1" customWidth="1"/>
    <col min="5" max="5" width="17.7109375" style="7" bestFit="1" customWidth="1"/>
    <col min="6" max="16384" width="11.42578125" style="7"/>
  </cols>
  <sheetData>
    <row r="1" spans="1:7" hidden="1">
      <c r="A1" s="10" t="s">
        <v>4736</v>
      </c>
      <c r="D1" s="7" t="s">
        <v>4742</v>
      </c>
      <c r="E1" s="7" t="s">
        <v>51</v>
      </c>
    </row>
    <row r="3" spans="1:7" hidden="1">
      <c r="A3" s="10" t="s">
        <v>9</v>
      </c>
      <c r="C3" s="11" t="s">
        <v>3</v>
      </c>
      <c r="D3" s="12" t="s">
        <v>4</v>
      </c>
      <c r="E3" s="142"/>
    </row>
    <row r="4" spans="1:7" ht="15.75" hidden="1" thickTop="1">
      <c r="A4" s="10" t="s">
        <v>9</v>
      </c>
      <c r="C4" s="13" t="s">
        <v>4191</v>
      </c>
      <c r="D4" s="14"/>
      <c r="E4" s="142"/>
    </row>
    <row r="5" spans="1:7" hidden="1">
      <c r="A5" s="10" t="s">
        <v>9</v>
      </c>
      <c r="C5" s="16" t="s">
        <v>3845</v>
      </c>
      <c r="D5" s="17" t="s">
        <v>4192</v>
      </c>
      <c r="E5" s="143"/>
    </row>
    <row r="7" spans="1:7" hidden="1">
      <c r="A7" s="10" t="s">
        <v>9</v>
      </c>
      <c r="D7" s="15" t="s">
        <v>11</v>
      </c>
      <c r="E7" s="15"/>
      <c r="F7" s="10" t="s">
        <v>3844</v>
      </c>
      <c r="G7" s="10" t="s">
        <v>3845</v>
      </c>
    </row>
    <row r="8" spans="1:7" hidden="1">
      <c r="A8" s="10" t="s">
        <v>9</v>
      </c>
      <c r="D8" s="15" t="s">
        <v>12</v>
      </c>
      <c r="E8" s="15"/>
      <c r="F8" s="10" t="s">
        <v>3844</v>
      </c>
      <c r="G8" s="10" t="s">
        <v>3845</v>
      </c>
    </row>
    <row r="9" spans="1:7">
      <c r="D9" t="s">
        <v>3844</v>
      </c>
      <c r="E9" s="7" t="s">
        <v>3845</v>
      </c>
    </row>
    <row r="10" spans="1:7">
      <c r="A10" s="7" t="s">
        <v>49</v>
      </c>
      <c r="D10" s="144" t="s">
        <v>5136</v>
      </c>
      <c r="E10" s="144" t="s">
        <v>9121</v>
      </c>
    </row>
    <row r="11" spans="1:7">
      <c r="A11" s="7" t="s">
        <v>49</v>
      </c>
      <c r="D11" s="144" t="s">
        <v>5140</v>
      </c>
      <c r="E11" s="144" t="s">
        <v>9121</v>
      </c>
    </row>
    <row r="12" spans="1:7">
      <c r="A12" s="7" t="s">
        <v>49</v>
      </c>
      <c r="D12" s="144" t="s">
        <v>5138</v>
      </c>
      <c r="E12" s="144" t="s">
        <v>9121</v>
      </c>
    </row>
    <row r="13" spans="1:7">
      <c r="A13" s="7" t="s">
        <v>49</v>
      </c>
      <c r="D13" s="144" t="s">
        <v>9764</v>
      </c>
      <c r="E13" s="144" t="s">
        <v>9121</v>
      </c>
    </row>
    <row r="14" spans="1:7">
      <c r="A14" s="7" t="s">
        <v>49</v>
      </c>
      <c r="D14" s="144" t="s">
        <v>9989</v>
      </c>
      <c r="E14" s="144" t="s">
        <v>9121</v>
      </c>
    </row>
    <row r="15" spans="1:7">
      <c r="A15" s="7" t="s">
        <v>49</v>
      </c>
      <c r="D15" s="144" t="s">
        <v>9765</v>
      </c>
      <c r="E15" s="144" t="s">
        <v>9121</v>
      </c>
    </row>
    <row r="16" spans="1:7">
      <c r="A16" s="7" t="s">
        <v>49</v>
      </c>
      <c r="D16" s="144" t="s">
        <v>5636</v>
      </c>
      <c r="E16" s="144" t="s">
        <v>9121</v>
      </c>
    </row>
    <row r="17" spans="1:5">
      <c r="A17" s="7" t="s">
        <v>49</v>
      </c>
      <c r="D17" s="144" t="s">
        <v>1069</v>
      </c>
      <c r="E17" s="144" t="s">
        <v>9121</v>
      </c>
    </row>
    <row r="18" spans="1:5">
      <c r="A18" s="7" t="s">
        <v>49</v>
      </c>
      <c r="D18" s="144" t="s">
        <v>1074</v>
      </c>
      <c r="E18" s="144" t="s">
        <v>9121</v>
      </c>
    </row>
    <row r="19" spans="1:5">
      <c r="A19" s="7" t="s">
        <v>49</v>
      </c>
      <c r="D19" s="144" t="s">
        <v>1077</v>
      </c>
      <c r="E19" s="144" t="s">
        <v>9121</v>
      </c>
    </row>
    <row r="20" spans="1:5">
      <c r="A20" s="7" t="s">
        <v>49</v>
      </c>
      <c r="D20" s="144" t="s">
        <v>9766</v>
      </c>
      <c r="E20" s="144" t="s">
        <v>9121</v>
      </c>
    </row>
    <row r="21" spans="1:5">
      <c r="A21" s="7" t="s">
        <v>49</v>
      </c>
      <c r="D21" s="144" t="s">
        <v>9767</v>
      </c>
      <c r="E21" s="144" t="s">
        <v>9121</v>
      </c>
    </row>
    <row r="22" spans="1:5">
      <c r="A22" s="7" t="s">
        <v>49</v>
      </c>
      <c r="D22" s="144" t="s">
        <v>9768</v>
      </c>
      <c r="E22" s="144" t="s">
        <v>9121</v>
      </c>
    </row>
    <row r="23" spans="1:5">
      <c r="A23" s="7" t="s">
        <v>49</v>
      </c>
      <c r="D23" s="144" t="s">
        <v>9769</v>
      </c>
      <c r="E23" s="144" t="s">
        <v>9121</v>
      </c>
    </row>
    <row r="24" spans="1:5">
      <c r="A24" s="7" t="s">
        <v>49</v>
      </c>
      <c r="D24" s="144" t="s">
        <v>9770</v>
      </c>
      <c r="E24" s="144" t="s">
        <v>9121</v>
      </c>
    </row>
    <row r="25" spans="1:5">
      <c r="A25" s="7" t="s">
        <v>49</v>
      </c>
      <c r="D25" s="144" t="s">
        <v>9771</v>
      </c>
      <c r="E25" s="144" t="s">
        <v>9121</v>
      </c>
    </row>
    <row r="26" spans="1:5">
      <c r="A26" s="7" t="s">
        <v>49</v>
      </c>
      <c r="D26" s="144" t="s">
        <v>9990</v>
      </c>
      <c r="E26" s="144" t="s">
        <v>9121</v>
      </c>
    </row>
    <row r="27" spans="1:5">
      <c r="A27" s="7" t="s">
        <v>49</v>
      </c>
      <c r="D27" s="144" t="s">
        <v>9772</v>
      </c>
      <c r="E27" s="144" t="s">
        <v>9121</v>
      </c>
    </row>
    <row r="28" spans="1:5">
      <c r="A28" s="7" t="s">
        <v>49</v>
      </c>
      <c r="D28" s="144" t="s">
        <v>9773</v>
      </c>
      <c r="E28" s="144" t="s">
        <v>9121</v>
      </c>
    </row>
    <row r="29" spans="1:5">
      <c r="A29" s="7" t="s">
        <v>49</v>
      </c>
      <c r="D29" s="144" t="s">
        <v>9774</v>
      </c>
      <c r="E29" s="144" t="s">
        <v>9121</v>
      </c>
    </row>
    <row r="30" spans="1:5">
      <c r="A30" s="7" t="s">
        <v>49</v>
      </c>
      <c r="D30" s="144" t="s">
        <v>9775</v>
      </c>
      <c r="E30" s="144" t="s">
        <v>9121</v>
      </c>
    </row>
    <row r="31" spans="1:5">
      <c r="A31" s="7" t="s">
        <v>49</v>
      </c>
      <c r="D31" s="144" t="s">
        <v>9991</v>
      </c>
      <c r="E31" s="144" t="s">
        <v>9121</v>
      </c>
    </row>
    <row r="32" spans="1:5">
      <c r="A32" s="7" t="s">
        <v>49</v>
      </c>
      <c r="D32" s="144" t="s">
        <v>9776</v>
      </c>
      <c r="E32" s="144" t="s">
        <v>9121</v>
      </c>
    </row>
    <row r="33" spans="1:5">
      <c r="A33" s="7" t="s">
        <v>49</v>
      </c>
      <c r="D33" s="144" t="s">
        <v>9992</v>
      </c>
      <c r="E33" s="144" t="s">
        <v>9121</v>
      </c>
    </row>
    <row r="34" spans="1:5">
      <c r="A34" s="7" t="s">
        <v>49</v>
      </c>
      <c r="D34" s="144" t="s">
        <v>9993</v>
      </c>
      <c r="E34" s="144" t="s">
        <v>9121</v>
      </c>
    </row>
    <row r="35" spans="1:5">
      <c r="A35" s="7" t="s">
        <v>49</v>
      </c>
      <c r="D35" s="144" t="s">
        <v>9777</v>
      </c>
      <c r="E35" s="144" t="s">
        <v>9121</v>
      </c>
    </row>
    <row r="36" spans="1:5">
      <c r="A36" s="7" t="s">
        <v>49</v>
      </c>
      <c r="D36" s="144" t="s">
        <v>9778</v>
      </c>
      <c r="E36" s="144" t="s">
        <v>9121</v>
      </c>
    </row>
    <row r="37" spans="1:5">
      <c r="A37" s="7" t="s">
        <v>49</v>
      </c>
      <c r="D37" s="144" t="s">
        <v>9779</v>
      </c>
      <c r="E37" s="144" t="s">
        <v>9121</v>
      </c>
    </row>
    <row r="38" spans="1:5">
      <c r="A38" s="7" t="s">
        <v>49</v>
      </c>
      <c r="D38" s="144" t="s">
        <v>9780</v>
      </c>
      <c r="E38" s="144" t="s">
        <v>9121</v>
      </c>
    </row>
    <row r="39" spans="1:5">
      <c r="A39" s="7" t="s">
        <v>49</v>
      </c>
      <c r="D39" s="144" t="s">
        <v>9781</v>
      </c>
      <c r="E39" s="144" t="s">
        <v>9121</v>
      </c>
    </row>
    <row r="40" spans="1:5">
      <c r="A40" s="7" t="s">
        <v>49</v>
      </c>
      <c r="D40" s="144" t="s">
        <v>1095</v>
      </c>
      <c r="E40" s="144" t="s">
        <v>9121</v>
      </c>
    </row>
    <row r="41" spans="1:5">
      <c r="A41" s="7" t="s">
        <v>49</v>
      </c>
      <c r="D41" s="144" t="s">
        <v>1098</v>
      </c>
      <c r="E41" s="144" t="s">
        <v>9121</v>
      </c>
    </row>
    <row r="42" spans="1:5">
      <c r="A42" s="7" t="s">
        <v>49</v>
      </c>
      <c r="D42" s="144" t="s">
        <v>8321</v>
      </c>
      <c r="E42" s="144" t="s">
        <v>9121</v>
      </c>
    </row>
    <row r="43" spans="1:5">
      <c r="A43" s="7" t="s">
        <v>49</v>
      </c>
      <c r="D43" s="144" t="s">
        <v>8403</v>
      </c>
      <c r="E43" s="144" t="s">
        <v>9121</v>
      </c>
    </row>
    <row r="44" spans="1:5">
      <c r="A44" s="7" t="s">
        <v>49</v>
      </c>
      <c r="D44" s="144" t="s">
        <v>1127</v>
      </c>
      <c r="E44" s="144" t="s">
        <v>9121</v>
      </c>
    </row>
    <row r="45" spans="1:5">
      <c r="A45" s="7" t="s">
        <v>49</v>
      </c>
      <c r="D45" s="144" t="s">
        <v>1135</v>
      </c>
      <c r="E45" s="144" t="s">
        <v>9121</v>
      </c>
    </row>
    <row r="46" spans="1:5">
      <c r="A46" s="7" t="s">
        <v>49</v>
      </c>
      <c r="D46" s="144" t="s">
        <v>1139</v>
      </c>
      <c r="E46" s="144" t="s">
        <v>9121</v>
      </c>
    </row>
    <row r="47" spans="1:5">
      <c r="A47" s="7" t="s">
        <v>49</v>
      </c>
      <c r="D47" s="144" t="s">
        <v>9782</v>
      </c>
      <c r="E47" s="144" t="s">
        <v>9121</v>
      </c>
    </row>
    <row r="48" spans="1:5">
      <c r="A48" s="7" t="s">
        <v>49</v>
      </c>
      <c r="D48" s="144" t="s">
        <v>9812</v>
      </c>
      <c r="E48" s="144" t="s">
        <v>9121</v>
      </c>
    </row>
    <row r="49" spans="1:5">
      <c r="A49" s="7" t="s">
        <v>49</v>
      </c>
      <c r="D49" s="144" t="s">
        <v>9813</v>
      </c>
      <c r="E49" s="144" t="s">
        <v>9121</v>
      </c>
    </row>
    <row r="50" spans="1:5">
      <c r="A50" s="7" t="s">
        <v>49</v>
      </c>
      <c r="D50" s="144" t="s">
        <v>9814</v>
      </c>
      <c r="E50" s="144" t="s">
        <v>9121</v>
      </c>
    </row>
    <row r="51" spans="1:5">
      <c r="A51" s="7" t="s">
        <v>49</v>
      </c>
      <c r="D51" s="144" t="s">
        <v>9817</v>
      </c>
      <c r="E51" s="144" t="s">
        <v>9121</v>
      </c>
    </row>
    <row r="52" spans="1:5">
      <c r="A52" s="7" t="s">
        <v>49</v>
      </c>
      <c r="D52" s="144" t="s">
        <v>591</v>
      </c>
      <c r="E52" s="144" t="s">
        <v>9121</v>
      </c>
    </row>
    <row r="53" spans="1:5">
      <c r="A53" s="7" t="s">
        <v>49</v>
      </c>
      <c r="D53" s="144" t="s">
        <v>595</v>
      </c>
      <c r="E53" s="144" t="s">
        <v>9121</v>
      </c>
    </row>
    <row r="54" spans="1:5">
      <c r="A54" s="7" t="s">
        <v>49</v>
      </c>
      <c r="D54" s="144" t="s">
        <v>600</v>
      </c>
      <c r="E54" s="144" t="s">
        <v>9121</v>
      </c>
    </row>
    <row r="55" spans="1:5">
      <c r="A55" s="7" t="s">
        <v>49</v>
      </c>
      <c r="D55" s="144" t="s">
        <v>3165</v>
      </c>
      <c r="E55" s="144" t="s">
        <v>9121</v>
      </c>
    </row>
    <row r="56" spans="1:5">
      <c r="A56" s="7" t="s">
        <v>49</v>
      </c>
      <c r="D56" s="144" t="s">
        <v>3707</v>
      </c>
      <c r="E56" s="144" t="s">
        <v>9121</v>
      </c>
    </row>
    <row r="57" spans="1:5">
      <c r="A57" s="7" t="s">
        <v>49</v>
      </c>
      <c r="D57" s="144" t="s">
        <v>9994</v>
      </c>
      <c r="E57" s="144" t="s">
        <v>9121</v>
      </c>
    </row>
    <row r="58" spans="1:5">
      <c r="A58" s="7" t="s">
        <v>49</v>
      </c>
      <c r="D58" s="144" t="s">
        <v>989</v>
      </c>
      <c r="E58" s="144" t="s">
        <v>9121</v>
      </c>
    </row>
    <row r="59" spans="1:5">
      <c r="A59" s="7" t="s">
        <v>49</v>
      </c>
      <c r="D59" s="144" t="s">
        <v>1293</v>
      </c>
      <c r="E59" s="144" t="s">
        <v>9121</v>
      </c>
    </row>
    <row r="60" spans="1:5">
      <c r="A60" s="7" t="s">
        <v>49</v>
      </c>
      <c r="D60" s="144" t="s">
        <v>3746</v>
      </c>
      <c r="E60" s="144" t="s">
        <v>9121</v>
      </c>
    </row>
    <row r="61" spans="1:5">
      <c r="A61" s="7" t="s">
        <v>49</v>
      </c>
      <c r="D61" s="144" t="s">
        <v>1298</v>
      </c>
      <c r="E61" s="144" t="s">
        <v>9121</v>
      </c>
    </row>
    <row r="62" spans="1:5">
      <c r="A62" s="7" t="s">
        <v>49</v>
      </c>
      <c r="D62" s="144" t="s">
        <v>1302</v>
      </c>
      <c r="E62" s="144" t="s">
        <v>9121</v>
      </c>
    </row>
    <row r="63" spans="1:5">
      <c r="A63" s="7" t="s">
        <v>49</v>
      </c>
      <c r="D63" s="144" t="s">
        <v>1305</v>
      </c>
      <c r="E63" s="144" t="s">
        <v>9121</v>
      </c>
    </row>
    <row r="64" spans="1:5">
      <c r="A64" s="7" t="s">
        <v>49</v>
      </c>
      <c r="D64" s="144" t="s">
        <v>9995</v>
      </c>
      <c r="E64" s="144" t="s">
        <v>9121</v>
      </c>
    </row>
    <row r="65" spans="1:5">
      <c r="A65" s="7" t="s">
        <v>49</v>
      </c>
      <c r="D65" s="144" t="s">
        <v>78</v>
      </c>
      <c r="E65" s="144" t="s">
        <v>9121</v>
      </c>
    </row>
    <row r="66" spans="1:5">
      <c r="A66" s="7" t="s">
        <v>49</v>
      </c>
      <c r="D66" s="144" t="s">
        <v>88</v>
      </c>
      <c r="E66" s="144" t="s">
        <v>9121</v>
      </c>
    </row>
    <row r="67" spans="1:5">
      <c r="A67" s="7" t="s">
        <v>49</v>
      </c>
      <c r="D67" s="144" t="s">
        <v>97</v>
      </c>
      <c r="E67" s="144" t="s">
        <v>9121</v>
      </c>
    </row>
    <row r="68" spans="1:5">
      <c r="A68" s="7" t="s">
        <v>49</v>
      </c>
      <c r="D68" s="144" t="s">
        <v>99</v>
      </c>
      <c r="E68" s="144" t="s">
        <v>9121</v>
      </c>
    </row>
    <row r="69" spans="1:5">
      <c r="A69" s="7" t="s">
        <v>49</v>
      </c>
      <c r="D69" s="144" t="s">
        <v>349</v>
      </c>
      <c r="E69" s="144" t="s">
        <v>9121</v>
      </c>
    </row>
    <row r="70" spans="1:5">
      <c r="A70" s="7" t="s">
        <v>49</v>
      </c>
      <c r="D70" s="144" t="s">
        <v>351</v>
      </c>
      <c r="E70" s="144" t="s">
        <v>9121</v>
      </c>
    </row>
    <row r="71" spans="1:5">
      <c r="A71" s="7" t="s">
        <v>49</v>
      </c>
      <c r="D71" s="144" t="s">
        <v>354</v>
      </c>
      <c r="E71" s="144" t="s">
        <v>9121</v>
      </c>
    </row>
    <row r="72" spans="1:5">
      <c r="A72" s="7" t="s">
        <v>49</v>
      </c>
      <c r="D72" s="144" t="s">
        <v>357</v>
      </c>
      <c r="E72" s="144" t="s">
        <v>9121</v>
      </c>
    </row>
    <row r="73" spans="1:5">
      <c r="A73" s="7" t="s">
        <v>49</v>
      </c>
      <c r="D73" s="144" t="s">
        <v>360</v>
      </c>
      <c r="E73" s="144" t="s">
        <v>9121</v>
      </c>
    </row>
    <row r="74" spans="1:5">
      <c r="A74" s="7" t="s">
        <v>49</v>
      </c>
      <c r="D74" s="144" t="s">
        <v>363</v>
      </c>
      <c r="E74" s="144" t="s">
        <v>9121</v>
      </c>
    </row>
    <row r="75" spans="1:5">
      <c r="A75" s="7" t="s">
        <v>49</v>
      </c>
      <c r="D75" s="144" t="s">
        <v>365</v>
      </c>
      <c r="E75" s="144" t="s">
        <v>9121</v>
      </c>
    </row>
    <row r="76" spans="1:5">
      <c r="A76" s="7" t="s">
        <v>49</v>
      </c>
      <c r="D76" s="144" t="s">
        <v>9996</v>
      </c>
      <c r="E76" s="144" t="s">
        <v>9121</v>
      </c>
    </row>
    <row r="77" spans="1:5">
      <c r="A77" s="7" t="s">
        <v>49</v>
      </c>
      <c r="D77" s="144" t="s">
        <v>4777</v>
      </c>
      <c r="E77" s="144" t="s">
        <v>9121</v>
      </c>
    </row>
    <row r="78" spans="1:5">
      <c r="A78" s="7" t="s">
        <v>49</v>
      </c>
      <c r="D78" s="144" t="s">
        <v>5046</v>
      </c>
      <c r="E78" s="144" t="s">
        <v>9121</v>
      </c>
    </row>
    <row r="79" spans="1:5">
      <c r="A79" s="7" t="s">
        <v>49</v>
      </c>
      <c r="D79" s="144" t="s">
        <v>370</v>
      </c>
      <c r="E79" s="144" t="s">
        <v>9121</v>
      </c>
    </row>
    <row r="80" spans="1:5">
      <c r="A80" s="7" t="s">
        <v>49</v>
      </c>
      <c r="D80" s="144" t="s">
        <v>372</v>
      </c>
      <c r="E80" s="144" t="s">
        <v>9121</v>
      </c>
    </row>
    <row r="81" spans="1:5">
      <c r="A81" s="7" t="s">
        <v>49</v>
      </c>
      <c r="D81" s="144" t="s">
        <v>9997</v>
      </c>
      <c r="E81" s="144" t="s">
        <v>9121</v>
      </c>
    </row>
    <row r="82" spans="1:5">
      <c r="A82" s="7" t="s">
        <v>49</v>
      </c>
      <c r="D82" s="144" t="s">
        <v>153</v>
      </c>
      <c r="E82" s="144" t="s">
        <v>9121</v>
      </c>
    </row>
    <row r="83" spans="1:5">
      <c r="A83" s="7" t="s">
        <v>49</v>
      </c>
      <c r="D83" s="144" t="s">
        <v>9998</v>
      </c>
      <c r="E83" s="144" t="s">
        <v>9121</v>
      </c>
    </row>
    <row r="84" spans="1:5">
      <c r="A84" s="7" t="s">
        <v>49</v>
      </c>
      <c r="D84" s="144" t="s">
        <v>137</v>
      </c>
      <c r="E84" s="144" t="s">
        <v>9121</v>
      </c>
    </row>
    <row r="85" spans="1:5">
      <c r="A85" s="7" t="s">
        <v>49</v>
      </c>
      <c r="D85" s="144" t="s">
        <v>139</v>
      </c>
      <c r="E85" s="144" t="s">
        <v>9121</v>
      </c>
    </row>
    <row r="86" spans="1:5">
      <c r="A86" s="7" t="s">
        <v>49</v>
      </c>
      <c r="D86" s="144" t="s">
        <v>142</v>
      </c>
      <c r="E86" s="144" t="s">
        <v>9121</v>
      </c>
    </row>
    <row r="87" spans="1:5">
      <c r="A87" s="7" t="s">
        <v>49</v>
      </c>
      <c r="D87" s="144" t="s">
        <v>4787</v>
      </c>
      <c r="E87" s="144" t="s">
        <v>9121</v>
      </c>
    </row>
    <row r="88" spans="1:5">
      <c r="A88" s="7" t="s">
        <v>49</v>
      </c>
      <c r="D88" s="144" t="s">
        <v>144</v>
      </c>
      <c r="E88" s="144" t="s">
        <v>9121</v>
      </c>
    </row>
    <row r="89" spans="1:5">
      <c r="A89" s="7" t="s">
        <v>49</v>
      </c>
      <c r="D89" s="144" t="s">
        <v>126</v>
      </c>
      <c r="E89" s="144" t="s">
        <v>9121</v>
      </c>
    </row>
    <row r="90" spans="1:5">
      <c r="A90" s="7" t="s">
        <v>49</v>
      </c>
      <c r="D90" s="144" t="s">
        <v>4980</v>
      </c>
      <c r="E90" s="144" t="s">
        <v>9121</v>
      </c>
    </row>
    <row r="91" spans="1:5">
      <c r="A91" s="7" t="s">
        <v>49</v>
      </c>
      <c r="D91" s="144" t="s">
        <v>128</v>
      </c>
      <c r="E91" s="144" t="s">
        <v>9121</v>
      </c>
    </row>
    <row r="92" spans="1:5">
      <c r="A92" s="7" t="s">
        <v>49</v>
      </c>
      <c r="D92" s="144" t="s">
        <v>4781</v>
      </c>
      <c r="E92" s="144" t="s">
        <v>9121</v>
      </c>
    </row>
    <row r="93" spans="1:5">
      <c r="A93" s="7" t="s">
        <v>49</v>
      </c>
      <c r="D93" s="144" t="s">
        <v>130</v>
      </c>
      <c r="E93" s="144" t="s">
        <v>9121</v>
      </c>
    </row>
    <row r="94" spans="1:5">
      <c r="A94" s="7" t="s">
        <v>49</v>
      </c>
      <c r="D94" s="144" t="s">
        <v>59</v>
      </c>
      <c r="E94" s="144" t="s">
        <v>9121</v>
      </c>
    </row>
    <row r="95" spans="1:5">
      <c r="A95" s="7" t="s">
        <v>49</v>
      </c>
      <c r="D95" s="144" t="s">
        <v>240</v>
      </c>
      <c r="E95" s="144" t="s">
        <v>9121</v>
      </c>
    </row>
    <row r="96" spans="1:5">
      <c r="A96" s="7" t="s">
        <v>49</v>
      </c>
      <c r="D96" s="144" t="s">
        <v>242</v>
      </c>
      <c r="E96" s="144" t="s">
        <v>9121</v>
      </c>
    </row>
    <row r="97" spans="1:5">
      <c r="A97" s="7" t="s">
        <v>49</v>
      </c>
      <c r="D97" s="144" t="s">
        <v>245</v>
      </c>
      <c r="E97" s="144" t="s">
        <v>9121</v>
      </c>
    </row>
    <row r="98" spans="1:5">
      <c r="A98" s="7" t="s">
        <v>49</v>
      </c>
      <c r="D98" s="144" t="s">
        <v>248</v>
      </c>
      <c r="E98" s="144" t="s">
        <v>9121</v>
      </c>
    </row>
    <row r="99" spans="1:5">
      <c r="A99" s="7" t="s">
        <v>49</v>
      </c>
      <c r="D99" s="144" t="s">
        <v>251</v>
      </c>
      <c r="E99" s="144" t="s">
        <v>9121</v>
      </c>
    </row>
    <row r="100" spans="1:5">
      <c r="A100" s="7" t="s">
        <v>49</v>
      </c>
      <c r="D100" s="144" t="s">
        <v>4790</v>
      </c>
      <c r="E100" s="144" t="s">
        <v>9121</v>
      </c>
    </row>
    <row r="101" spans="1:5">
      <c r="A101" s="7" t="s">
        <v>49</v>
      </c>
      <c r="D101" s="144" t="s">
        <v>4982</v>
      </c>
      <c r="E101" s="144" t="s">
        <v>9121</v>
      </c>
    </row>
    <row r="102" spans="1:5">
      <c r="A102" s="7" t="s">
        <v>49</v>
      </c>
      <c r="D102" s="144" t="s">
        <v>221</v>
      </c>
      <c r="E102" s="144" t="s">
        <v>9121</v>
      </c>
    </row>
    <row r="103" spans="1:5">
      <c r="A103" s="7" t="s">
        <v>49</v>
      </c>
      <c r="D103" s="144" t="s">
        <v>4984</v>
      </c>
      <c r="E103" s="144" t="s">
        <v>9121</v>
      </c>
    </row>
    <row r="104" spans="1:5">
      <c r="A104" s="7" t="s">
        <v>49</v>
      </c>
      <c r="D104" s="144" t="s">
        <v>227</v>
      </c>
      <c r="E104" s="144" t="s">
        <v>9121</v>
      </c>
    </row>
    <row r="105" spans="1:5">
      <c r="A105" s="7" t="s">
        <v>49</v>
      </c>
      <c r="D105" s="144" t="s">
        <v>4986</v>
      </c>
      <c r="E105" s="144" t="s">
        <v>9121</v>
      </c>
    </row>
    <row r="106" spans="1:5">
      <c r="A106" s="7" t="s">
        <v>49</v>
      </c>
      <c r="D106" s="144" t="s">
        <v>4988</v>
      </c>
      <c r="E106" s="144" t="s">
        <v>9121</v>
      </c>
    </row>
    <row r="107" spans="1:5">
      <c r="A107" s="7" t="s">
        <v>49</v>
      </c>
      <c r="D107" s="144" t="s">
        <v>230</v>
      </c>
      <c r="E107" s="144" t="s">
        <v>9121</v>
      </c>
    </row>
    <row r="108" spans="1:5">
      <c r="A108" s="7" t="s">
        <v>49</v>
      </c>
      <c r="D108" s="144" t="s">
        <v>4992</v>
      </c>
      <c r="E108" s="144" t="s">
        <v>9121</v>
      </c>
    </row>
    <row r="109" spans="1:5">
      <c r="A109" s="7" t="s">
        <v>49</v>
      </c>
      <c r="D109" s="144" t="s">
        <v>157</v>
      </c>
      <c r="E109" s="144" t="s">
        <v>9121</v>
      </c>
    </row>
    <row r="110" spans="1:5">
      <c r="A110" s="7" t="s">
        <v>49</v>
      </c>
      <c r="D110" s="144" t="s">
        <v>233</v>
      </c>
      <c r="E110" s="144" t="s">
        <v>9121</v>
      </c>
    </row>
    <row r="111" spans="1:5">
      <c r="A111" s="7" t="s">
        <v>49</v>
      </c>
      <c r="D111" s="144" t="s">
        <v>9755</v>
      </c>
      <c r="E111" s="144" t="s">
        <v>9121</v>
      </c>
    </row>
    <row r="112" spans="1:5">
      <c r="A112" s="7" t="s">
        <v>49</v>
      </c>
      <c r="D112" s="144" t="s">
        <v>9602</v>
      </c>
      <c r="E112" s="144" t="s">
        <v>9121</v>
      </c>
    </row>
    <row r="113" spans="1:5">
      <c r="A113" s="7" t="s">
        <v>49</v>
      </c>
      <c r="D113" s="144" t="s">
        <v>9972</v>
      </c>
      <c r="E113" s="144" t="s">
        <v>9121</v>
      </c>
    </row>
    <row r="114" spans="1:5">
      <c r="A114" s="7" t="s">
        <v>49</v>
      </c>
      <c r="D114" s="144" t="s">
        <v>9999</v>
      </c>
      <c r="E114" s="144" t="s">
        <v>9121</v>
      </c>
    </row>
    <row r="115" spans="1:5">
      <c r="A115" s="7" t="s">
        <v>49</v>
      </c>
      <c r="D115" s="144" t="s">
        <v>9603</v>
      </c>
      <c r="E115" s="144" t="s">
        <v>9121</v>
      </c>
    </row>
    <row r="116" spans="1:5">
      <c r="A116" s="7" t="s">
        <v>49</v>
      </c>
      <c r="D116" s="144" t="s">
        <v>9604</v>
      </c>
      <c r="E116" s="144" t="s">
        <v>9121</v>
      </c>
    </row>
    <row r="117" spans="1:5">
      <c r="A117" s="7" t="s">
        <v>49</v>
      </c>
      <c r="D117" s="144" t="s">
        <v>1030</v>
      </c>
      <c r="E117" s="144" t="s">
        <v>9121</v>
      </c>
    </row>
    <row r="118" spans="1:5">
      <c r="A118" s="7" t="s">
        <v>49</v>
      </c>
      <c r="D118" s="144" t="s">
        <v>1033</v>
      </c>
      <c r="E118" s="144" t="s">
        <v>9121</v>
      </c>
    </row>
    <row r="119" spans="1:5">
      <c r="A119" s="7" t="s">
        <v>49</v>
      </c>
      <c r="D119" s="144" t="s">
        <v>1321</v>
      </c>
      <c r="E119" s="144" t="s">
        <v>9121</v>
      </c>
    </row>
    <row r="120" spans="1:5">
      <c r="A120" s="7" t="s">
        <v>49</v>
      </c>
      <c r="D120" s="144" t="s">
        <v>5620</v>
      </c>
      <c r="E120" s="144" t="s">
        <v>9121</v>
      </c>
    </row>
    <row r="121" spans="1:5">
      <c r="A121" s="7" t="s">
        <v>49</v>
      </c>
      <c r="D121" s="144" t="s">
        <v>1403</v>
      </c>
      <c r="E121" s="144" t="s">
        <v>9121</v>
      </c>
    </row>
    <row r="122" spans="1:5">
      <c r="A122" s="7" t="s">
        <v>49</v>
      </c>
      <c r="D122" s="144" t="s">
        <v>1406</v>
      </c>
      <c r="E122" s="144" t="s">
        <v>9121</v>
      </c>
    </row>
    <row r="123" spans="1:5">
      <c r="A123" s="7" t="s">
        <v>49</v>
      </c>
      <c r="D123" s="144" t="s">
        <v>1045</v>
      </c>
      <c r="E123" s="144" t="s">
        <v>9121</v>
      </c>
    </row>
    <row r="124" spans="1:5">
      <c r="A124" s="7" t="s">
        <v>49</v>
      </c>
      <c r="D124" s="144" t="s">
        <v>7935</v>
      </c>
      <c r="E124" s="144" t="s">
        <v>9121</v>
      </c>
    </row>
    <row r="125" spans="1:5">
      <c r="A125" s="7" t="s">
        <v>49</v>
      </c>
      <c r="D125" s="144" t="s">
        <v>9612</v>
      </c>
      <c r="E125" s="144" t="s">
        <v>9121</v>
      </c>
    </row>
    <row r="126" spans="1:5">
      <c r="A126" s="7" t="s">
        <v>49</v>
      </c>
      <c r="D126" s="144" t="s">
        <v>9614</v>
      </c>
      <c r="E126" s="144" t="s">
        <v>9121</v>
      </c>
    </row>
    <row r="127" spans="1:5">
      <c r="A127" s="7" t="s">
        <v>49</v>
      </c>
      <c r="D127" s="144" t="s">
        <v>4802</v>
      </c>
      <c r="E127" s="144" t="s">
        <v>9121</v>
      </c>
    </row>
    <row r="128" spans="1:5">
      <c r="A128" s="7" t="s">
        <v>49</v>
      </c>
      <c r="D128" s="144" t="s">
        <v>163</v>
      </c>
      <c r="E128" s="144" t="s">
        <v>9121</v>
      </c>
    </row>
    <row r="129" spans="1:5">
      <c r="A129" s="7" t="s">
        <v>49</v>
      </c>
      <c r="D129" s="144" t="s">
        <v>166</v>
      </c>
      <c r="E129" s="144" t="s">
        <v>9121</v>
      </c>
    </row>
    <row r="130" spans="1:5">
      <c r="A130" s="7" t="s">
        <v>49</v>
      </c>
      <c r="D130" s="144" t="s">
        <v>169</v>
      </c>
      <c r="E130" s="144" t="s">
        <v>9121</v>
      </c>
    </row>
    <row r="131" spans="1:5">
      <c r="A131" s="7" t="s">
        <v>49</v>
      </c>
      <c r="D131" s="144" t="s">
        <v>172</v>
      </c>
      <c r="E131" s="144" t="s">
        <v>9121</v>
      </c>
    </row>
    <row r="132" spans="1:5">
      <c r="A132" s="7" t="s">
        <v>49</v>
      </c>
      <c r="D132" s="144" t="s">
        <v>175</v>
      </c>
      <c r="E132" s="144" t="s">
        <v>9121</v>
      </c>
    </row>
    <row r="133" spans="1:5">
      <c r="A133" s="7" t="s">
        <v>49</v>
      </c>
      <c r="D133" s="144" t="s">
        <v>178</v>
      </c>
      <c r="E133" s="144" t="s">
        <v>9121</v>
      </c>
    </row>
    <row r="134" spans="1:5">
      <c r="A134" s="7" t="s">
        <v>49</v>
      </c>
      <c r="D134" s="144" t="s">
        <v>181</v>
      </c>
      <c r="E134" s="144" t="s">
        <v>9121</v>
      </c>
    </row>
    <row r="135" spans="1:5">
      <c r="A135" s="7" t="s">
        <v>49</v>
      </c>
      <c r="D135" s="144" t="s">
        <v>184</v>
      </c>
      <c r="E135" s="144" t="s">
        <v>9121</v>
      </c>
    </row>
    <row r="136" spans="1:5">
      <c r="A136" s="7" t="s">
        <v>49</v>
      </c>
      <c r="D136" s="144" t="s">
        <v>187</v>
      </c>
      <c r="E136" s="144" t="s">
        <v>9121</v>
      </c>
    </row>
    <row r="137" spans="1:5">
      <c r="A137" s="7" t="s">
        <v>49</v>
      </c>
      <c r="D137" s="144" t="s">
        <v>150</v>
      </c>
      <c r="E137" s="144" t="s">
        <v>9121</v>
      </c>
    </row>
    <row r="138" spans="1:5">
      <c r="A138" s="7" t="s">
        <v>49</v>
      </c>
      <c r="D138" s="144" t="s">
        <v>190</v>
      </c>
      <c r="E138" s="144" t="s">
        <v>9121</v>
      </c>
    </row>
    <row r="139" spans="1:5">
      <c r="A139" s="7" t="s">
        <v>49</v>
      </c>
      <c r="D139" s="144" t="s">
        <v>4813</v>
      </c>
      <c r="E139" s="144" t="s">
        <v>9121</v>
      </c>
    </row>
    <row r="140" spans="1:5">
      <c r="A140" s="7" t="s">
        <v>49</v>
      </c>
      <c r="D140" s="144" t="s">
        <v>4815</v>
      </c>
      <c r="E140" s="144" t="s">
        <v>9121</v>
      </c>
    </row>
    <row r="141" spans="1:5">
      <c r="A141" s="7" t="s">
        <v>49</v>
      </c>
      <c r="D141" s="144" t="s">
        <v>4817</v>
      </c>
      <c r="E141" s="144" t="s">
        <v>9121</v>
      </c>
    </row>
    <row r="142" spans="1:5">
      <c r="A142" s="7" t="s">
        <v>49</v>
      </c>
      <c r="D142" s="144" t="s">
        <v>193</v>
      </c>
      <c r="E142" s="144" t="s">
        <v>9121</v>
      </c>
    </row>
    <row r="143" spans="1:5">
      <c r="A143" s="7" t="s">
        <v>49</v>
      </c>
      <c r="D143" s="144" t="s">
        <v>196</v>
      </c>
      <c r="E143" s="144" t="s">
        <v>9121</v>
      </c>
    </row>
    <row r="144" spans="1:5">
      <c r="A144" s="7" t="s">
        <v>49</v>
      </c>
      <c r="D144" s="144" t="s">
        <v>4818</v>
      </c>
      <c r="E144" s="144" t="s">
        <v>9121</v>
      </c>
    </row>
    <row r="145" spans="1:5">
      <c r="A145" s="7" t="s">
        <v>49</v>
      </c>
      <c r="D145" s="144" t="s">
        <v>4820</v>
      </c>
      <c r="E145" s="144" t="s">
        <v>9121</v>
      </c>
    </row>
    <row r="146" spans="1:5">
      <c r="A146" s="7" t="s">
        <v>49</v>
      </c>
      <c r="D146" s="144" t="s">
        <v>10000</v>
      </c>
      <c r="E146" s="144" t="s">
        <v>9121</v>
      </c>
    </row>
    <row r="147" spans="1:5">
      <c r="A147" s="7" t="s">
        <v>49</v>
      </c>
      <c r="D147" s="144" t="s">
        <v>9837</v>
      </c>
      <c r="E147" s="144" t="s">
        <v>9121</v>
      </c>
    </row>
    <row r="148" spans="1:5">
      <c r="A148" s="7" t="s">
        <v>49</v>
      </c>
      <c r="D148" s="144" t="s">
        <v>9841</v>
      </c>
      <c r="E148" s="144" t="s">
        <v>9121</v>
      </c>
    </row>
    <row r="149" spans="1:5">
      <c r="A149" s="7" t="s">
        <v>49</v>
      </c>
      <c r="D149" s="144" t="s">
        <v>9842</v>
      </c>
      <c r="E149" s="144" t="s">
        <v>9121</v>
      </c>
    </row>
    <row r="150" spans="1:5">
      <c r="A150" s="7" t="s">
        <v>49</v>
      </c>
      <c r="D150" s="144" t="s">
        <v>9843</v>
      </c>
      <c r="E150" s="144" t="s">
        <v>9121</v>
      </c>
    </row>
    <row r="151" spans="1:5">
      <c r="A151" s="7" t="s">
        <v>49</v>
      </c>
      <c r="D151" s="144" t="s">
        <v>9844</v>
      </c>
      <c r="E151" s="144" t="s">
        <v>9121</v>
      </c>
    </row>
    <row r="152" spans="1:5">
      <c r="A152" s="7" t="s">
        <v>49</v>
      </c>
      <c r="D152" s="144" t="s">
        <v>10001</v>
      </c>
      <c r="E152" s="144" t="s">
        <v>9121</v>
      </c>
    </row>
    <row r="153" spans="1:5">
      <c r="A153" s="7" t="s">
        <v>49</v>
      </c>
      <c r="D153" s="144" t="s">
        <v>9845</v>
      </c>
      <c r="E153" s="144" t="s">
        <v>9121</v>
      </c>
    </row>
    <row r="154" spans="1:5">
      <c r="A154" s="7" t="s">
        <v>49</v>
      </c>
      <c r="D154" s="144" t="s">
        <v>10002</v>
      </c>
      <c r="E154" s="144" t="s">
        <v>9121</v>
      </c>
    </row>
    <row r="155" spans="1:5">
      <c r="A155" s="7" t="s">
        <v>49</v>
      </c>
      <c r="D155" s="144" t="s">
        <v>9846</v>
      </c>
      <c r="E155" s="144" t="s">
        <v>9121</v>
      </c>
    </row>
    <row r="156" spans="1:5">
      <c r="A156" s="7" t="s">
        <v>49</v>
      </c>
      <c r="D156" s="144" t="s">
        <v>9847</v>
      </c>
      <c r="E156" s="144" t="s">
        <v>9121</v>
      </c>
    </row>
    <row r="157" spans="1:5">
      <c r="A157" s="7" t="s">
        <v>49</v>
      </c>
      <c r="D157" s="144" t="s">
        <v>9849</v>
      </c>
      <c r="E157" s="144" t="s">
        <v>9121</v>
      </c>
    </row>
    <row r="158" spans="1:5">
      <c r="A158" s="7" t="s">
        <v>49</v>
      </c>
      <c r="D158" s="144" t="s">
        <v>9852</v>
      </c>
      <c r="E158" s="144" t="s">
        <v>9121</v>
      </c>
    </row>
    <row r="159" spans="1:5">
      <c r="A159" s="7" t="s">
        <v>49</v>
      </c>
      <c r="D159" s="144" t="s">
        <v>9855</v>
      </c>
      <c r="E159" s="144" t="s">
        <v>9121</v>
      </c>
    </row>
    <row r="160" spans="1:5">
      <c r="A160" s="7" t="s">
        <v>49</v>
      </c>
      <c r="D160" s="144" t="s">
        <v>199</v>
      </c>
      <c r="E160" s="144" t="s">
        <v>9121</v>
      </c>
    </row>
    <row r="161" spans="1:5">
      <c r="A161" s="7" t="s">
        <v>49</v>
      </c>
      <c r="D161" s="144" t="s">
        <v>4826</v>
      </c>
      <c r="E161" s="144" t="s">
        <v>9121</v>
      </c>
    </row>
    <row r="162" spans="1:5">
      <c r="A162" s="7" t="s">
        <v>49</v>
      </c>
      <c r="D162" s="144" t="s">
        <v>202</v>
      </c>
      <c r="E162" s="144" t="s">
        <v>9121</v>
      </c>
    </row>
    <row r="163" spans="1:5">
      <c r="A163" s="7" t="s">
        <v>49</v>
      </c>
      <c r="D163" s="144" t="s">
        <v>205</v>
      </c>
      <c r="E163" s="144" t="s">
        <v>9121</v>
      </c>
    </row>
    <row r="164" spans="1:5">
      <c r="A164" s="7" t="s">
        <v>49</v>
      </c>
      <c r="D164" s="144" t="s">
        <v>208</v>
      </c>
      <c r="E164" s="144" t="s">
        <v>9121</v>
      </c>
    </row>
    <row r="165" spans="1:5">
      <c r="A165" s="7" t="s">
        <v>49</v>
      </c>
      <c r="D165" s="144" t="s">
        <v>4828</v>
      </c>
      <c r="E165" s="144" t="s">
        <v>9121</v>
      </c>
    </row>
    <row r="166" spans="1:5">
      <c r="A166" s="7" t="s">
        <v>49</v>
      </c>
      <c r="D166" s="144" t="s">
        <v>211</v>
      </c>
      <c r="E166" s="144" t="s">
        <v>9121</v>
      </c>
    </row>
    <row r="167" spans="1:5">
      <c r="A167" s="7" t="s">
        <v>49</v>
      </c>
      <c r="D167" s="144" t="s">
        <v>214</v>
      </c>
      <c r="E167" s="144" t="s">
        <v>9121</v>
      </c>
    </row>
    <row r="168" spans="1:5">
      <c r="A168" s="7" t="s">
        <v>49</v>
      </c>
      <c r="D168" s="144" t="s">
        <v>217</v>
      </c>
      <c r="E168" s="144" t="s">
        <v>9121</v>
      </c>
    </row>
    <row r="169" spans="1:5">
      <c r="A169" s="7" t="s">
        <v>49</v>
      </c>
      <c r="D169" s="144" t="s">
        <v>4830</v>
      </c>
      <c r="E169" s="144" t="s">
        <v>9121</v>
      </c>
    </row>
    <row r="170" spans="1:5">
      <c r="A170" s="7" t="s">
        <v>49</v>
      </c>
      <c r="D170" s="144" t="s">
        <v>5932</v>
      </c>
      <c r="E170" s="144" t="s">
        <v>9121</v>
      </c>
    </row>
    <row r="171" spans="1:5">
      <c r="A171" s="7" t="s">
        <v>49</v>
      </c>
      <c r="D171" s="144" t="s">
        <v>6204</v>
      </c>
      <c r="E171" s="144" t="s">
        <v>9121</v>
      </c>
    </row>
    <row r="172" spans="1:5">
      <c r="A172" s="7" t="s">
        <v>49</v>
      </c>
      <c r="D172" s="144" t="s">
        <v>9857</v>
      </c>
      <c r="E172" s="144" t="s">
        <v>9121</v>
      </c>
    </row>
    <row r="173" spans="1:5">
      <c r="A173" s="7" t="s">
        <v>49</v>
      </c>
      <c r="D173" s="144" t="s">
        <v>9858</v>
      </c>
      <c r="E173" s="144" t="s">
        <v>9121</v>
      </c>
    </row>
    <row r="174" spans="1:5">
      <c r="A174" s="7" t="s">
        <v>49</v>
      </c>
      <c r="D174" s="144" t="s">
        <v>6559</v>
      </c>
      <c r="E174" s="144" t="s">
        <v>9121</v>
      </c>
    </row>
    <row r="175" spans="1:5">
      <c r="A175" s="7" t="s">
        <v>49</v>
      </c>
      <c r="D175" s="144" t="s">
        <v>5944</v>
      </c>
      <c r="E175" s="144" t="s">
        <v>9121</v>
      </c>
    </row>
    <row r="176" spans="1:5">
      <c r="A176" s="7" t="s">
        <v>49</v>
      </c>
      <c r="D176" s="144" t="s">
        <v>6597</v>
      </c>
      <c r="E176" s="144" t="s">
        <v>9121</v>
      </c>
    </row>
    <row r="177" spans="1:5">
      <c r="A177" s="7" t="s">
        <v>49</v>
      </c>
      <c r="D177" s="144" t="s">
        <v>6600</v>
      </c>
      <c r="E177" s="144" t="s">
        <v>9121</v>
      </c>
    </row>
    <row r="178" spans="1:5">
      <c r="A178" s="7" t="s">
        <v>49</v>
      </c>
      <c r="D178" s="144" t="s">
        <v>5206</v>
      </c>
      <c r="E178" s="144" t="s">
        <v>9121</v>
      </c>
    </row>
    <row r="179" spans="1:5">
      <c r="A179" s="7" t="s">
        <v>49</v>
      </c>
      <c r="D179" s="144" t="s">
        <v>5986</v>
      </c>
      <c r="E179" s="144" t="s">
        <v>9121</v>
      </c>
    </row>
    <row r="180" spans="1:5">
      <c r="A180" s="7" t="s">
        <v>49</v>
      </c>
      <c r="D180" s="144" t="s">
        <v>6698</v>
      </c>
      <c r="E180" s="144" t="s">
        <v>9121</v>
      </c>
    </row>
    <row r="181" spans="1:5">
      <c r="A181" s="7" t="s">
        <v>49</v>
      </c>
      <c r="D181" s="144" t="s">
        <v>6701</v>
      </c>
      <c r="E181" s="144" t="s">
        <v>9121</v>
      </c>
    </row>
    <row r="182" spans="1:5">
      <c r="A182" s="7" t="s">
        <v>49</v>
      </c>
      <c r="D182" s="144" t="s">
        <v>6703</v>
      </c>
      <c r="E182" s="144" t="s">
        <v>9121</v>
      </c>
    </row>
    <row r="183" spans="1:5">
      <c r="A183" s="7" t="s">
        <v>49</v>
      </c>
      <c r="D183" s="144" t="s">
        <v>6705</v>
      </c>
      <c r="E183" s="144" t="s">
        <v>9121</v>
      </c>
    </row>
    <row r="184" spans="1:5">
      <c r="A184" s="7" t="s">
        <v>49</v>
      </c>
      <c r="D184" s="144" t="s">
        <v>6825</v>
      </c>
      <c r="E184" s="144" t="s">
        <v>9121</v>
      </c>
    </row>
    <row r="185" spans="1:5">
      <c r="A185" s="7" t="s">
        <v>49</v>
      </c>
      <c r="D185" s="144" t="s">
        <v>6827</v>
      </c>
      <c r="E185" s="144" t="s">
        <v>9121</v>
      </c>
    </row>
    <row r="186" spans="1:5">
      <c r="A186" s="7" t="s">
        <v>49</v>
      </c>
      <c r="D186" s="144" t="s">
        <v>6831</v>
      </c>
      <c r="E186" s="144" t="s">
        <v>9121</v>
      </c>
    </row>
    <row r="187" spans="1:5">
      <c r="A187" s="7" t="s">
        <v>49</v>
      </c>
      <c r="D187" s="144" t="s">
        <v>5935</v>
      </c>
      <c r="E187" s="144" t="s">
        <v>9121</v>
      </c>
    </row>
    <row r="188" spans="1:5">
      <c r="A188" s="7" t="s">
        <v>49</v>
      </c>
      <c r="D188" s="144" t="s">
        <v>5940</v>
      </c>
      <c r="E188" s="144" t="s">
        <v>9121</v>
      </c>
    </row>
    <row r="189" spans="1:5">
      <c r="A189" s="7" t="s">
        <v>49</v>
      </c>
      <c r="D189" s="144" t="s">
        <v>8811</v>
      </c>
      <c r="E189" s="144" t="s">
        <v>9121</v>
      </c>
    </row>
    <row r="190" spans="1:5">
      <c r="A190" s="7" t="s">
        <v>49</v>
      </c>
      <c r="D190" s="144" t="s">
        <v>8814</v>
      </c>
      <c r="E190" s="144" t="s">
        <v>9121</v>
      </c>
    </row>
    <row r="191" spans="1:5">
      <c r="A191" s="7" t="s">
        <v>49</v>
      </c>
      <c r="D191" s="144" t="s">
        <v>6547</v>
      </c>
      <c r="E191" s="144" t="s">
        <v>9121</v>
      </c>
    </row>
    <row r="192" spans="1:5">
      <c r="A192" s="7" t="s">
        <v>49</v>
      </c>
      <c r="D192" s="144" t="s">
        <v>6551</v>
      </c>
      <c r="E192" s="144" t="s">
        <v>9121</v>
      </c>
    </row>
    <row r="193" spans="1:5">
      <c r="A193" s="7" t="s">
        <v>49</v>
      </c>
      <c r="D193" s="144" t="s">
        <v>10003</v>
      </c>
      <c r="E193" s="144" t="s">
        <v>9121</v>
      </c>
    </row>
    <row r="194" spans="1:5">
      <c r="A194" s="7" t="s">
        <v>49</v>
      </c>
      <c r="D194" s="144" t="s">
        <v>10004</v>
      </c>
      <c r="E194" s="144" t="s">
        <v>9121</v>
      </c>
    </row>
    <row r="195" spans="1:5">
      <c r="A195" s="7" t="s">
        <v>49</v>
      </c>
      <c r="D195" s="144" t="s">
        <v>9859</v>
      </c>
      <c r="E195" s="144" t="s">
        <v>9121</v>
      </c>
    </row>
    <row r="196" spans="1:5">
      <c r="A196" s="7" t="s">
        <v>49</v>
      </c>
      <c r="D196" s="144" t="s">
        <v>9860</v>
      </c>
      <c r="E196" s="144" t="s">
        <v>9121</v>
      </c>
    </row>
    <row r="197" spans="1:5">
      <c r="A197" s="7" t="s">
        <v>49</v>
      </c>
      <c r="D197" s="144" t="s">
        <v>9861</v>
      </c>
      <c r="E197" s="144" t="s">
        <v>9121</v>
      </c>
    </row>
    <row r="198" spans="1:5">
      <c r="A198" s="7" t="s">
        <v>49</v>
      </c>
      <c r="D198" s="144" t="s">
        <v>9862</v>
      </c>
      <c r="E198" s="144" t="s">
        <v>9121</v>
      </c>
    </row>
    <row r="199" spans="1:5">
      <c r="A199" s="7" t="s">
        <v>49</v>
      </c>
      <c r="D199" s="144" t="s">
        <v>9863</v>
      </c>
      <c r="E199" s="144" t="s">
        <v>9121</v>
      </c>
    </row>
    <row r="200" spans="1:5">
      <c r="A200" s="7" t="s">
        <v>49</v>
      </c>
      <c r="D200" s="144" t="s">
        <v>9864</v>
      </c>
      <c r="E200" s="144" t="s">
        <v>9121</v>
      </c>
    </row>
    <row r="201" spans="1:5">
      <c r="A201" s="7" t="s">
        <v>49</v>
      </c>
      <c r="D201" s="144" t="s">
        <v>9865</v>
      </c>
      <c r="E201" s="144" t="s">
        <v>9121</v>
      </c>
    </row>
    <row r="202" spans="1:5">
      <c r="A202" s="7" t="s">
        <v>49</v>
      </c>
      <c r="D202" s="144" t="s">
        <v>9866</v>
      </c>
      <c r="E202" s="144" t="s">
        <v>9121</v>
      </c>
    </row>
    <row r="203" spans="1:5">
      <c r="A203" s="7" t="s">
        <v>49</v>
      </c>
      <c r="D203" s="144" t="s">
        <v>9867</v>
      </c>
      <c r="E203" s="144" t="s">
        <v>9121</v>
      </c>
    </row>
    <row r="204" spans="1:5">
      <c r="A204" s="7" t="s">
        <v>49</v>
      </c>
      <c r="D204" s="144" t="s">
        <v>9908</v>
      </c>
      <c r="E204" s="144" t="s">
        <v>9121</v>
      </c>
    </row>
    <row r="205" spans="1:5">
      <c r="A205" s="7" t="s">
        <v>49</v>
      </c>
      <c r="D205" s="144" t="s">
        <v>9909</v>
      </c>
      <c r="E205" s="144" t="s">
        <v>9121</v>
      </c>
    </row>
    <row r="206" spans="1:5">
      <c r="A206" s="7" t="s">
        <v>49</v>
      </c>
      <c r="D206" s="144" t="s">
        <v>9912</v>
      </c>
      <c r="E206" s="144" t="s">
        <v>9121</v>
      </c>
    </row>
    <row r="207" spans="1:5">
      <c r="A207" s="7" t="s">
        <v>49</v>
      </c>
      <c r="D207" s="144" t="s">
        <v>9913</v>
      </c>
      <c r="E207" s="144" t="s">
        <v>9121</v>
      </c>
    </row>
    <row r="208" spans="1:5">
      <c r="A208" s="7" t="s">
        <v>49</v>
      </c>
      <c r="D208" s="144" t="s">
        <v>9914</v>
      </c>
      <c r="E208" s="144" t="s">
        <v>9121</v>
      </c>
    </row>
    <row r="209" spans="1:5">
      <c r="A209" s="7" t="s">
        <v>49</v>
      </c>
      <c r="D209" s="144" t="s">
        <v>9916</v>
      </c>
      <c r="E209" s="144" t="s">
        <v>9121</v>
      </c>
    </row>
    <row r="210" spans="1:5">
      <c r="A210" s="7" t="s">
        <v>49</v>
      </c>
      <c r="D210" s="144" t="s">
        <v>10005</v>
      </c>
      <c r="E210" s="144" t="s">
        <v>9121</v>
      </c>
    </row>
    <row r="211" spans="1:5">
      <c r="A211" s="7" t="s">
        <v>49</v>
      </c>
      <c r="D211" s="144" t="s">
        <v>9934</v>
      </c>
      <c r="E211" s="144" t="s">
        <v>9121</v>
      </c>
    </row>
    <row r="212" spans="1:5">
      <c r="A212" s="7" t="s">
        <v>49</v>
      </c>
      <c r="D212" s="144" t="s">
        <v>9935</v>
      </c>
      <c r="E212" s="144" t="s">
        <v>9121</v>
      </c>
    </row>
    <row r="213" spans="1:5">
      <c r="A213" s="7" t="s">
        <v>49</v>
      </c>
      <c r="D213" s="144" t="s">
        <v>9936</v>
      </c>
      <c r="E213" s="144" t="s">
        <v>9121</v>
      </c>
    </row>
    <row r="214" spans="1:5">
      <c r="A214" s="7" t="s">
        <v>49</v>
      </c>
      <c r="D214" s="144" t="s">
        <v>9937</v>
      </c>
      <c r="E214" s="144" t="s">
        <v>9121</v>
      </c>
    </row>
    <row r="215" spans="1:5">
      <c r="A215" s="7" t="s">
        <v>49</v>
      </c>
      <c r="D215" s="144" t="s">
        <v>10006</v>
      </c>
      <c r="E215" s="144" t="s">
        <v>9121</v>
      </c>
    </row>
    <row r="216" spans="1:5">
      <c r="A216" s="7" t="s">
        <v>49</v>
      </c>
      <c r="D216" s="144" t="s">
        <v>9938</v>
      </c>
      <c r="E216" s="144" t="s">
        <v>9121</v>
      </c>
    </row>
    <row r="217" spans="1:5">
      <c r="A217" s="7" t="s">
        <v>49</v>
      </c>
      <c r="D217" s="144" t="s">
        <v>9939</v>
      </c>
      <c r="E217" s="144" t="s">
        <v>9121</v>
      </c>
    </row>
    <row r="218" spans="1:5">
      <c r="A218" s="7" t="s">
        <v>49</v>
      </c>
      <c r="D218" s="144" t="s">
        <v>9940</v>
      </c>
      <c r="E218" s="144" t="s">
        <v>9121</v>
      </c>
    </row>
    <row r="219" spans="1:5">
      <c r="A219" s="7" t="s">
        <v>49</v>
      </c>
      <c r="D219" s="144" t="s">
        <v>10007</v>
      </c>
      <c r="E219" s="144" t="s">
        <v>9121</v>
      </c>
    </row>
    <row r="220" spans="1:5">
      <c r="A220" s="7" t="s">
        <v>49</v>
      </c>
      <c r="D220" s="144" t="s">
        <v>10008</v>
      </c>
      <c r="E220" s="144" t="s">
        <v>9121</v>
      </c>
    </row>
    <row r="221" spans="1:5">
      <c r="A221" s="7" t="s">
        <v>49</v>
      </c>
      <c r="D221" s="144" t="s">
        <v>10009</v>
      </c>
      <c r="E221" s="144" t="s">
        <v>9121</v>
      </c>
    </row>
    <row r="222" spans="1:5">
      <c r="A222" s="7" t="s">
        <v>49</v>
      </c>
      <c r="D222" s="144" t="s">
        <v>10010</v>
      </c>
      <c r="E222" s="144" t="s">
        <v>9121</v>
      </c>
    </row>
    <row r="223" spans="1:5">
      <c r="A223" s="7" t="s">
        <v>49</v>
      </c>
      <c r="D223" s="144" t="s">
        <v>10011</v>
      </c>
      <c r="E223" s="144" t="s">
        <v>9121</v>
      </c>
    </row>
    <row r="224" spans="1:5">
      <c r="A224" s="7" t="s">
        <v>49</v>
      </c>
      <c r="D224" s="144" t="s">
        <v>10012</v>
      </c>
      <c r="E224" s="144" t="s">
        <v>9121</v>
      </c>
    </row>
    <row r="225" spans="1:5">
      <c r="A225" s="7" t="s">
        <v>49</v>
      </c>
      <c r="D225" s="144" t="s">
        <v>10013</v>
      </c>
      <c r="E225" s="144" t="s">
        <v>9121</v>
      </c>
    </row>
    <row r="226" spans="1:5">
      <c r="A226" s="7" t="s">
        <v>49</v>
      </c>
      <c r="D226" s="144" t="s">
        <v>10014</v>
      </c>
      <c r="E226" s="144" t="s">
        <v>9121</v>
      </c>
    </row>
    <row r="227" spans="1:5">
      <c r="A227" s="7" t="s">
        <v>49</v>
      </c>
      <c r="D227" s="144" t="s">
        <v>10015</v>
      </c>
      <c r="E227" s="144" t="s">
        <v>9121</v>
      </c>
    </row>
    <row r="228" spans="1:5">
      <c r="A228" s="7" t="s">
        <v>49</v>
      </c>
      <c r="D228" s="144" t="s">
        <v>10016</v>
      </c>
      <c r="E228" s="144" t="s">
        <v>9121</v>
      </c>
    </row>
    <row r="229" spans="1:5">
      <c r="A229" s="7" t="s">
        <v>49</v>
      </c>
      <c r="D229" s="144" t="s">
        <v>10017</v>
      </c>
      <c r="E229" s="144" t="s">
        <v>9121</v>
      </c>
    </row>
    <row r="230" spans="1:5">
      <c r="A230" s="7" t="s">
        <v>49</v>
      </c>
      <c r="D230" s="144" t="s">
        <v>10018</v>
      </c>
      <c r="E230" s="144" t="s">
        <v>9121</v>
      </c>
    </row>
    <row r="231" spans="1:5">
      <c r="A231" s="7" t="s">
        <v>49</v>
      </c>
      <c r="D231" s="144" t="s">
        <v>10019</v>
      </c>
      <c r="E231" s="144" t="s">
        <v>9121</v>
      </c>
    </row>
    <row r="232" spans="1:5">
      <c r="A232" s="7" t="s">
        <v>49</v>
      </c>
      <c r="D232" s="144" t="s">
        <v>10020</v>
      </c>
      <c r="E232" s="144" t="s">
        <v>9121</v>
      </c>
    </row>
    <row r="233" spans="1:5">
      <c r="A233" s="7" t="s">
        <v>49</v>
      </c>
      <c r="D233" s="144" t="s">
        <v>10021</v>
      </c>
      <c r="E233" s="144" t="s">
        <v>9121</v>
      </c>
    </row>
    <row r="234" spans="1:5">
      <c r="A234" s="7" t="s">
        <v>49</v>
      </c>
      <c r="D234" s="144" t="s">
        <v>10022</v>
      </c>
      <c r="E234" s="144" t="s">
        <v>9121</v>
      </c>
    </row>
    <row r="235" spans="1:5">
      <c r="A235" s="7" t="s">
        <v>49</v>
      </c>
      <c r="D235" s="144" t="s">
        <v>10023</v>
      </c>
      <c r="E235" s="144" t="s">
        <v>9121</v>
      </c>
    </row>
    <row r="236" spans="1:5">
      <c r="A236" s="7" t="s">
        <v>49</v>
      </c>
      <c r="D236" s="144" t="s">
        <v>10024</v>
      </c>
      <c r="E236" s="144" t="s">
        <v>9121</v>
      </c>
    </row>
    <row r="237" spans="1:5">
      <c r="A237" s="7" t="s">
        <v>49</v>
      </c>
      <c r="D237" s="144" t="s">
        <v>10025</v>
      </c>
      <c r="E237" s="144" t="s">
        <v>9121</v>
      </c>
    </row>
    <row r="238" spans="1:5">
      <c r="A238" s="7" t="s">
        <v>49</v>
      </c>
      <c r="D238" s="144" t="s">
        <v>10026</v>
      </c>
      <c r="E238" s="144" t="s">
        <v>9121</v>
      </c>
    </row>
    <row r="239" spans="1:5">
      <c r="A239" s="7" t="s">
        <v>49</v>
      </c>
      <c r="D239" s="144" t="s">
        <v>10027</v>
      </c>
      <c r="E239" s="144" t="s">
        <v>9121</v>
      </c>
    </row>
    <row r="240" spans="1:5">
      <c r="A240" s="7" t="s">
        <v>49</v>
      </c>
      <c r="D240" s="144" t="s">
        <v>10028</v>
      </c>
      <c r="E240" s="144" t="s">
        <v>9121</v>
      </c>
    </row>
    <row r="241" spans="1:5">
      <c r="A241" s="7" t="s">
        <v>49</v>
      </c>
      <c r="D241" s="144" t="s">
        <v>10029</v>
      </c>
      <c r="E241" s="144" t="s">
        <v>9121</v>
      </c>
    </row>
    <row r="242" spans="1:5">
      <c r="A242" s="7" t="s">
        <v>49</v>
      </c>
      <c r="D242" s="144" t="s">
        <v>9871</v>
      </c>
      <c r="E242" s="144" t="s">
        <v>9121</v>
      </c>
    </row>
    <row r="243" spans="1:5">
      <c r="A243" s="7" t="s">
        <v>49</v>
      </c>
      <c r="D243" s="144" t="s">
        <v>9872</v>
      </c>
      <c r="E243" s="144" t="s">
        <v>9121</v>
      </c>
    </row>
    <row r="244" spans="1:5">
      <c r="A244" s="7" t="s">
        <v>49</v>
      </c>
      <c r="D244" s="144" t="s">
        <v>9873</v>
      </c>
      <c r="E244" s="144" t="s">
        <v>9121</v>
      </c>
    </row>
    <row r="245" spans="1:5">
      <c r="A245" s="7" t="s">
        <v>49</v>
      </c>
      <c r="D245" s="144" t="s">
        <v>9874</v>
      </c>
      <c r="E245" s="144" t="s">
        <v>9121</v>
      </c>
    </row>
    <row r="246" spans="1:5">
      <c r="A246" s="7" t="s">
        <v>49</v>
      </c>
      <c r="D246" s="144" t="s">
        <v>9875</v>
      </c>
      <c r="E246" s="144" t="s">
        <v>9121</v>
      </c>
    </row>
    <row r="247" spans="1:5">
      <c r="A247" s="7" t="s">
        <v>49</v>
      </c>
      <c r="D247" s="144" t="s">
        <v>9876</v>
      </c>
      <c r="E247" s="144" t="s">
        <v>9121</v>
      </c>
    </row>
    <row r="248" spans="1:5">
      <c r="A248" s="7" t="s">
        <v>49</v>
      </c>
      <c r="D248" s="144" t="s">
        <v>9877</v>
      </c>
      <c r="E248" s="144" t="s">
        <v>9121</v>
      </c>
    </row>
    <row r="249" spans="1:5">
      <c r="A249" s="7" t="s">
        <v>49</v>
      </c>
      <c r="D249" s="144" t="s">
        <v>9878</v>
      </c>
      <c r="E249" s="144" t="s">
        <v>9121</v>
      </c>
    </row>
    <row r="250" spans="1:5">
      <c r="A250" s="7" t="s">
        <v>49</v>
      </c>
      <c r="D250" s="144" t="s">
        <v>10030</v>
      </c>
      <c r="E250" s="144" t="s">
        <v>9121</v>
      </c>
    </row>
    <row r="251" spans="1:5">
      <c r="A251" s="7" t="s">
        <v>49</v>
      </c>
      <c r="D251" s="144" t="s">
        <v>10031</v>
      </c>
      <c r="E251" s="144" t="s">
        <v>9121</v>
      </c>
    </row>
    <row r="252" spans="1:5">
      <c r="A252" s="7" t="s">
        <v>49</v>
      </c>
      <c r="D252" s="144" t="s">
        <v>9879</v>
      </c>
      <c r="E252" s="144" t="s">
        <v>9121</v>
      </c>
    </row>
    <row r="253" spans="1:5">
      <c r="A253" s="7" t="s">
        <v>49</v>
      </c>
      <c r="D253" s="144" t="s">
        <v>5002</v>
      </c>
      <c r="E253" s="144" t="s">
        <v>9121</v>
      </c>
    </row>
    <row r="254" spans="1:5">
      <c r="A254" s="7" t="s">
        <v>49</v>
      </c>
      <c r="D254" s="144" t="s">
        <v>10032</v>
      </c>
      <c r="E254" s="144" t="s">
        <v>9121</v>
      </c>
    </row>
    <row r="255" spans="1:5">
      <c r="A255" s="7" t="s">
        <v>49</v>
      </c>
      <c r="D255" s="144" t="s">
        <v>9049</v>
      </c>
      <c r="E255" s="144" t="s">
        <v>9121</v>
      </c>
    </row>
    <row r="256" spans="1:5">
      <c r="A256" s="7" t="s">
        <v>49</v>
      </c>
      <c r="D256" s="144" t="s">
        <v>9051</v>
      </c>
      <c r="E256" s="144" t="s">
        <v>9121</v>
      </c>
    </row>
    <row r="257" spans="1:5">
      <c r="A257" s="7" t="s">
        <v>49</v>
      </c>
      <c r="D257" s="144" t="s">
        <v>9053</v>
      </c>
      <c r="E257" s="144" t="s">
        <v>9121</v>
      </c>
    </row>
    <row r="258" spans="1:5">
      <c r="A258" s="7" t="s">
        <v>49</v>
      </c>
      <c r="D258" s="144" t="s">
        <v>9055</v>
      </c>
      <c r="E258" s="144" t="s">
        <v>9121</v>
      </c>
    </row>
    <row r="259" spans="1:5">
      <c r="A259" s="7" t="s">
        <v>49</v>
      </c>
      <c r="D259" s="144" t="s">
        <v>9057</v>
      </c>
      <c r="E259" s="144" t="s">
        <v>9121</v>
      </c>
    </row>
    <row r="260" spans="1:5">
      <c r="A260" s="7" t="s">
        <v>49</v>
      </c>
      <c r="D260" s="144" t="s">
        <v>9059</v>
      </c>
      <c r="E260" s="144" t="s">
        <v>9121</v>
      </c>
    </row>
    <row r="261" spans="1:5">
      <c r="A261" s="7" t="s">
        <v>49</v>
      </c>
      <c r="D261" s="144" t="s">
        <v>8103</v>
      </c>
      <c r="E261" s="144" t="s">
        <v>9121</v>
      </c>
    </row>
    <row r="262" spans="1:5">
      <c r="A262" s="7" t="s">
        <v>49</v>
      </c>
      <c r="D262" s="144" t="s">
        <v>8107</v>
      </c>
      <c r="E262" s="144" t="s">
        <v>9121</v>
      </c>
    </row>
    <row r="263" spans="1:5">
      <c r="A263" s="7" t="s">
        <v>49</v>
      </c>
      <c r="D263" s="144" t="s">
        <v>8109</v>
      </c>
      <c r="E263" s="144" t="s">
        <v>9121</v>
      </c>
    </row>
    <row r="264" spans="1:5">
      <c r="A264" s="7" t="s">
        <v>49</v>
      </c>
      <c r="D264" s="144" t="s">
        <v>8111</v>
      </c>
      <c r="E264" s="144" t="s">
        <v>9121</v>
      </c>
    </row>
    <row r="265" spans="1:5">
      <c r="A265" s="7" t="s">
        <v>49</v>
      </c>
      <c r="D265" s="144" t="s">
        <v>8132</v>
      </c>
      <c r="E265" s="144" t="s">
        <v>9121</v>
      </c>
    </row>
    <row r="266" spans="1:5">
      <c r="A266" s="7" t="s">
        <v>49</v>
      </c>
      <c r="D266" s="144" t="s">
        <v>8133</v>
      </c>
      <c r="E266" s="144" t="s">
        <v>9121</v>
      </c>
    </row>
    <row r="267" spans="1:5">
      <c r="A267" s="7" t="s">
        <v>49</v>
      </c>
      <c r="D267" s="144" t="s">
        <v>8134</v>
      </c>
      <c r="E267" s="144" t="s">
        <v>9121</v>
      </c>
    </row>
    <row r="268" spans="1:5">
      <c r="A268" s="7" t="s">
        <v>49</v>
      </c>
      <c r="D268" s="144" t="s">
        <v>10033</v>
      </c>
      <c r="E268" s="144" t="s">
        <v>9121</v>
      </c>
    </row>
    <row r="269" spans="1:5">
      <c r="A269" s="7" t="s">
        <v>49</v>
      </c>
      <c r="D269" s="144" t="s">
        <v>9553</v>
      </c>
      <c r="E269" s="144" t="s">
        <v>9121</v>
      </c>
    </row>
    <row r="270" spans="1:5">
      <c r="A270" s="7" t="s">
        <v>49</v>
      </c>
      <c r="D270" s="144" t="s">
        <v>10034</v>
      </c>
      <c r="E270" s="144" t="s">
        <v>9121</v>
      </c>
    </row>
    <row r="271" spans="1:5">
      <c r="A271" s="7" t="s">
        <v>49</v>
      </c>
      <c r="D271" s="144" t="s">
        <v>10035</v>
      </c>
      <c r="E271" s="144" t="s">
        <v>9121</v>
      </c>
    </row>
    <row r="272" spans="1:5">
      <c r="A272" s="7" t="s">
        <v>49</v>
      </c>
      <c r="D272" s="144" t="s">
        <v>10036</v>
      </c>
      <c r="E272" s="144" t="s">
        <v>9121</v>
      </c>
    </row>
    <row r="273" spans="1:5">
      <c r="A273" s="7" t="s">
        <v>49</v>
      </c>
      <c r="D273" s="144" t="s">
        <v>9750</v>
      </c>
      <c r="E273" s="144" t="s">
        <v>9121</v>
      </c>
    </row>
    <row r="274" spans="1:5">
      <c r="A274" s="7" t="s">
        <v>49</v>
      </c>
      <c r="D274" s="144" t="s">
        <v>10037</v>
      </c>
      <c r="E274" s="144" t="s">
        <v>9121</v>
      </c>
    </row>
    <row r="275" spans="1:5">
      <c r="A275" s="7" t="s">
        <v>49</v>
      </c>
      <c r="D275" s="144" t="s">
        <v>10038</v>
      </c>
      <c r="E275" s="144" t="s">
        <v>9121</v>
      </c>
    </row>
    <row r="276" spans="1:5">
      <c r="A276" s="7" t="s">
        <v>49</v>
      </c>
      <c r="D276" s="144" t="s">
        <v>9554</v>
      </c>
      <c r="E276" s="144" t="s">
        <v>9121</v>
      </c>
    </row>
    <row r="277" spans="1:5">
      <c r="A277" s="7" t="s">
        <v>49</v>
      </c>
      <c r="D277" s="144" t="s">
        <v>9555</v>
      </c>
      <c r="E277" s="144" t="s">
        <v>9121</v>
      </c>
    </row>
    <row r="278" spans="1:5">
      <c r="A278" s="7" t="s">
        <v>49</v>
      </c>
      <c r="D278" s="144" t="s">
        <v>10039</v>
      </c>
      <c r="E278" s="144" t="s">
        <v>9121</v>
      </c>
    </row>
    <row r="279" spans="1:5">
      <c r="A279" s="7" t="s">
        <v>49</v>
      </c>
      <c r="D279" s="144" t="s">
        <v>10040</v>
      </c>
      <c r="E279" s="144" t="s">
        <v>9121</v>
      </c>
    </row>
    <row r="280" spans="1:5">
      <c r="A280" s="7" t="s">
        <v>49</v>
      </c>
      <c r="D280" s="144" t="s">
        <v>10041</v>
      </c>
      <c r="E280" s="144" t="s">
        <v>9121</v>
      </c>
    </row>
    <row r="281" spans="1:5">
      <c r="A281" s="7" t="s">
        <v>49</v>
      </c>
      <c r="D281" s="144" t="s">
        <v>10042</v>
      </c>
      <c r="E281" s="144" t="s">
        <v>9121</v>
      </c>
    </row>
    <row r="282" spans="1:5">
      <c r="A282" s="7" t="s">
        <v>49</v>
      </c>
      <c r="D282" s="144" t="s">
        <v>9556</v>
      </c>
      <c r="E282" s="144" t="s">
        <v>9121</v>
      </c>
    </row>
    <row r="283" spans="1:5">
      <c r="A283" s="7" t="s">
        <v>49</v>
      </c>
      <c r="D283" s="144" t="s">
        <v>10043</v>
      </c>
      <c r="E283" s="144" t="s">
        <v>9121</v>
      </c>
    </row>
    <row r="284" spans="1:5">
      <c r="A284" s="7" t="s">
        <v>49</v>
      </c>
      <c r="D284" s="144" t="s">
        <v>10044</v>
      </c>
      <c r="E284" s="144" t="s">
        <v>9121</v>
      </c>
    </row>
    <row r="285" spans="1:5">
      <c r="A285" s="7" t="s">
        <v>49</v>
      </c>
      <c r="D285" s="144" t="s">
        <v>9671</v>
      </c>
      <c r="E285" s="144" t="s">
        <v>9121</v>
      </c>
    </row>
    <row r="286" spans="1:5">
      <c r="A286" s="7" t="s">
        <v>49</v>
      </c>
      <c r="D286" s="144" t="s">
        <v>10045</v>
      </c>
      <c r="E286" s="144" t="s">
        <v>9121</v>
      </c>
    </row>
    <row r="287" spans="1:5">
      <c r="A287" s="7" t="s">
        <v>49</v>
      </c>
      <c r="D287" s="144" t="s">
        <v>10046</v>
      </c>
      <c r="E287" s="144" t="s">
        <v>9121</v>
      </c>
    </row>
    <row r="288" spans="1:5">
      <c r="A288" s="7" t="s">
        <v>49</v>
      </c>
      <c r="D288" s="144" t="s">
        <v>10047</v>
      </c>
      <c r="E288" s="144" t="s">
        <v>9121</v>
      </c>
    </row>
    <row r="289" spans="1:5">
      <c r="A289" s="7" t="s">
        <v>49</v>
      </c>
      <c r="D289" s="144" t="s">
        <v>10048</v>
      </c>
      <c r="E289" s="144" t="s">
        <v>9121</v>
      </c>
    </row>
    <row r="290" spans="1:5">
      <c r="A290" s="7" t="s">
        <v>49</v>
      </c>
      <c r="D290" s="144" t="s">
        <v>9560</v>
      </c>
      <c r="E290" s="144" t="s">
        <v>9121</v>
      </c>
    </row>
    <row r="291" spans="1:5">
      <c r="A291" s="7" t="s">
        <v>49</v>
      </c>
      <c r="D291" s="144" t="s">
        <v>9561</v>
      </c>
      <c r="E291" s="144" t="s">
        <v>9121</v>
      </c>
    </row>
    <row r="292" spans="1:5">
      <c r="A292" s="7" t="s">
        <v>49</v>
      </c>
      <c r="D292" s="144" t="s">
        <v>10049</v>
      </c>
      <c r="E292" s="144" t="s">
        <v>9121</v>
      </c>
    </row>
    <row r="293" spans="1:5">
      <c r="A293" s="7" t="s">
        <v>49</v>
      </c>
      <c r="D293" s="144" t="s">
        <v>10050</v>
      </c>
      <c r="E293" s="144" t="s">
        <v>9121</v>
      </c>
    </row>
    <row r="294" spans="1:5">
      <c r="A294" s="7" t="s">
        <v>49</v>
      </c>
      <c r="D294" s="144" t="s">
        <v>9562</v>
      </c>
      <c r="E294" s="144" t="s">
        <v>9121</v>
      </c>
    </row>
    <row r="295" spans="1:5">
      <c r="A295" s="7" t="s">
        <v>49</v>
      </c>
      <c r="D295" s="144" t="s">
        <v>9563</v>
      </c>
      <c r="E295" s="144" t="s">
        <v>9121</v>
      </c>
    </row>
    <row r="296" spans="1:5">
      <c r="A296" s="7" t="s">
        <v>49</v>
      </c>
      <c r="D296" s="144" t="s">
        <v>9564</v>
      </c>
      <c r="E296" s="144" t="s">
        <v>9121</v>
      </c>
    </row>
    <row r="297" spans="1:5">
      <c r="A297" s="7" t="s">
        <v>49</v>
      </c>
      <c r="D297" s="144" t="s">
        <v>9565</v>
      </c>
      <c r="E297" s="144" t="s">
        <v>9121</v>
      </c>
    </row>
    <row r="298" spans="1:5">
      <c r="A298" s="7" t="s">
        <v>49</v>
      </c>
      <c r="D298" s="144" t="s">
        <v>9566</v>
      </c>
      <c r="E298" s="144" t="s">
        <v>9121</v>
      </c>
    </row>
    <row r="299" spans="1:5">
      <c r="A299" s="7" t="s">
        <v>49</v>
      </c>
      <c r="D299" s="144" t="s">
        <v>9567</v>
      </c>
      <c r="E299" s="144" t="s">
        <v>9121</v>
      </c>
    </row>
    <row r="300" spans="1:5">
      <c r="A300" s="7" t="s">
        <v>49</v>
      </c>
      <c r="D300" s="144" t="s">
        <v>9568</v>
      </c>
      <c r="E300" s="144" t="s">
        <v>9121</v>
      </c>
    </row>
    <row r="301" spans="1:5">
      <c r="A301" s="7" t="s">
        <v>49</v>
      </c>
      <c r="D301" s="144" t="s">
        <v>9450</v>
      </c>
      <c r="E301" s="144" t="s">
        <v>9121</v>
      </c>
    </row>
    <row r="302" spans="1:5">
      <c r="A302" s="7" t="s">
        <v>49</v>
      </c>
      <c r="D302" s="144" t="s">
        <v>9451</v>
      </c>
      <c r="E302" s="144" t="s">
        <v>9121</v>
      </c>
    </row>
    <row r="303" spans="1:5">
      <c r="A303" s="7" t="s">
        <v>49</v>
      </c>
      <c r="D303" s="144" t="s">
        <v>9569</v>
      </c>
      <c r="E303" s="144" t="s">
        <v>9121</v>
      </c>
    </row>
    <row r="304" spans="1:5">
      <c r="A304" s="7" t="s">
        <v>49</v>
      </c>
      <c r="D304" s="144" t="s">
        <v>9941</v>
      </c>
      <c r="E304" s="144" t="s">
        <v>9121</v>
      </c>
    </row>
    <row r="305" spans="1:5">
      <c r="A305" s="7" t="s">
        <v>49</v>
      </c>
      <c r="D305" s="144" t="s">
        <v>9942</v>
      </c>
      <c r="E305" s="144" t="s">
        <v>9121</v>
      </c>
    </row>
    <row r="306" spans="1:5">
      <c r="A306" s="7" t="s">
        <v>49</v>
      </c>
      <c r="D306" s="144" t="s">
        <v>9943</v>
      </c>
      <c r="E306" s="144" t="s">
        <v>9121</v>
      </c>
    </row>
    <row r="307" spans="1:5">
      <c r="A307" s="7" t="s">
        <v>49</v>
      </c>
      <c r="D307" s="144" t="s">
        <v>9944</v>
      </c>
      <c r="E307" s="144" t="s">
        <v>9121</v>
      </c>
    </row>
    <row r="308" spans="1:5">
      <c r="A308" s="7" t="s">
        <v>49</v>
      </c>
      <c r="D308" s="144" t="s">
        <v>9945</v>
      </c>
      <c r="E308" s="144" t="s">
        <v>9121</v>
      </c>
    </row>
    <row r="309" spans="1:5">
      <c r="A309" s="7" t="s">
        <v>49</v>
      </c>
      <c r="D309" s="144" t="s">
        <v>9946</v>
      </c>
      <c r="E309" s="144" t="s">
        <v>9121</v>
      </c>
    </row>
    <row r="310" spans="1:5">
      <c r="A310" s="7" t="s">
        <v>49</v>
      </c>
      <c r="D310" s="144" t="s">
        <v>10051</v>
      </c>
      <c r="E310" s="144" t="s">
        <v>9121</v>
      </c>
    </row>
    <row r="311" spans="1:5">
      <c r="A311" s="7" t="s">
        <v>49</v>
      </c>
      <c r="D311" s="144" t="s">
        <v>5216</v>
      </c>
      <c r="E311" s="144" t="s">
        <v>9121</v>
      </c>
    </row>
    <row r="312" spans="1:5">
      <c r="A312" s="7" t="s">
        <v>49</v>
      </c>
      <c r="D312" s="144" t="s">
        <v>9452</v>
      </c>
      <c r="E312" s="144" t="s">
        <v>9121</v>
      </c>
    </row>
    <row r="313" spans="1:5">
      <c r="A313" s="7" t="s">
        <v>49</v>
      </c>
      <c r="D313" s="144" t="s">
        <v>10052</v>
      </c>
      <c r="E313" s="144" t="s">
        <v>9121</v>
      </c>
    </row>
    <row r="314" spans="1:5">
      <c r="A314" s="7" t="s">
        <v>49</v>
      </c>
      <c r="D314" s="144" t="s">
        <v>10053</v>
      </c>
      <c r="E314" s="144" t="s">
        <v>9121</v>
      </c>
    </row>
    <row r="315" spans="1:5">
      <c r="A315" s="7" t="s">
        <v>49</v>
      </c>
      <c r="D315" s="144" t="s">
        <v>9570</v>
      </c>
      <c r="E315" s="144" t="s">
        <v>9121</v>
      </c>
    </row>
    <row r="316" spans="1:5">
      <c r="A316" s="7" t="s">
        <v>49</v>
      </c>
      <c r="D316" s="144" t="s">
        <v>5005</v>
      </c>
      <c r="E316" s="144" t="s">
        <v>9121</v>
      </c>
    </row>
    <row r="317" spans="1:5">
      <c r="A317" s="7" t="s">
        <v>49</v>
      </c>
      <c r="D317" s="144" t="s">
        <v>5008</v>
      </c>
      <c r="E317" s="144" t="s">
        <v>9121</v>
      </c>
    </row>
    <row r="318" spans="1:5">
      <c r="A318" s="7" t="s">
        <v>49</v>
      </c>
      <c r="D318" s="144" t="s">
        <v>5010</v>
      </c>
      <c r="E318" s="144" t="s">
        <v>9121</v>
      </c>
    </row>
    <row r="319" spans="1:5">
      <c r="A319" s="7" t="s">
        <v>49</v>
      </c>
      <c r="D319" s="144" t="s">
        <v>5012</v>
      </c>
      <c r="E319" s="144" t="s">
        <v>9121</v>
      </c>
    </row>
    <row r="320" spans="1:5">
      <c r="A320" s="7" t="s">
        <v>49</v>
      </c>
      <c r="D320" s="144" t="s">
        <v>5014</v>
      </c>
      <c r="E320" s="144" t="s">
        <v>9121</v>
      </c>
    </row>
    <row r="321" spans="1:5">
      <c r="A321" s="7" t="s">
        <v>49</v>
      </c>
      <c r="D321" s="144" t="s">
        <v>5016</v>
      </c>
      <c r="E321" s="144" t="s">
        <v>9121</v>
      </c>
    </row>
    <row r="322" spans="1:5">
      <c r="A322" s="7" t="s">
        <v>49</v>
      </c>
      <c r="D322" s="144" t="s">
        <v>5020</v>
      </c>
      <c r="E322" s="144" t="s">
        <v>9121</v>
      </c>
    </row>
    <row r="323" spans="1:5">
      <c r="A323" s="7" t="s">
        <v>49</v>
      </c>
      <c r="D323" s="144" t="s">
        <v>5023</v>
      </c>
      <c r="E323" s="144" t="s">
        <v>9121</v>
      </c>
    </row>
    <row r="324" spans="1:5">
      <c r="A324" s="7" t="s">
        <v>49</v>
      </c>
      <c r="D324" s="144" t="s">
        <v>9751</v>
      </c>
      <c r="E324" s="144" t="s">
        <v>9121</v>
      </c>
    </row>
    <row r="325" spans="1:5">
      <c r="A325" s="7" t="s">
        <v>49</v>
      </c>
      <c r="D325" s="144" t="s">
        <v>9571</v>
      </c>
      <c r="E325" s="144" t="s">
        <v>9121</v>
      </c>
    </row>
    <row r="326" spans="1:5">
      <c r="A326" s="7" t="s">
        <v>49</v>
      </c>
      <c r="D326" s="144" t="s">
        <v>9572</v>
      </c>
      <c r="E326" s="144" t="s">
        <v>9121</v>
      </c>
    </row>
    <row r="327" spans="1:5">
      <c r="A327" s="7" t="s">
        <v>49</v>
      </c>
      <c r="D327" s="144" t="s">
        <v>9977</v>
      </c>
      <c r="E327" s="144" t="s">
        <v>9121</v>
      </c>
    </row>
    <row r="328" spans="1:5">
      <c r="A328" s="7" t="s">
        <v>49</v>
      </c>
      <c r="D328" s="144" t="s">
        <v>9668</v>
      </c>
      <c r="E328" s="144" t="s">
        <v>9121</v>
      </c>
    </row>
    <row r="329" spans="1:5">
      <c r="A329" s="7" t="s">
        <v>49</v>
      </c>
      <c r="D329" s="144" t="s">
        <v>9573</v>
      </c>
      <c r="E329" s="144" t="s">
        <v>9121</v>
      </c>
    </row>
    <row r="330" spans="1:5">
      <c r="A330" s="7" t="s">
        <v>49</v>
      </c>
      <c r="D330" s="144" t="s">
        <v>10054</v>
      </c>
      <c r="E330" s="144" t="s">
        <v>9121</v>
      </c>
    </row>
    <row r="331" spans="1:5">
      <c r="A331" s="7" t="s">
        <v>49</v>
      </c>
      <c r="D331" s="144" t="s">
        <v>10055</v>
      </c>
      <c r="E331" s="144" t="s">
        <v>9121</v>
      </c>
    </row>
    <row r="332" spans="1:5">
      <c r="A332" s="7" t="s">
        <v>49</v>
      </c>
      <c r="D332" s="144" t="s">
        <v>9667</v>
      </c>
      <c r="E332" s="144" t="s">
        <v>9121</v>
      </c>
    </row>
    <row r="333" spans="1:5">
      <c r="A333" s="7" t="s">
        <v>49</v>
      </c>
      <c r="D333" s="144" t="s">
        <v>10056</v>
      </c>
      <c r="E333" s="144" t="s">
        <v>9121</v>
      </c>
    </row>
    <row r="334" spans="1:5">
      <c r="A334" s="7" t="s">
        <v>49</v>
      </c>
      <c r="D334" s="144" t="s">
        <v>9574</v>
      </c>
      <c r="E334" s="144" t="s">
        <v>9121</v>
      </c>
    </row>
    <row r="335" spans="1:5">
      <c r="A335" s="7" t="s">
        <v>49</v>
      </c>
      <c r="D335" s="144" t="s">
        <v>9575</v>
      </c>
      <c r="E335" s="144" t="s">
        <v>9121</v>
      </c>
    </row>
    <row r="336" spans="1:5">
      <c r="A336" s="7" t="s">
        <v>49</v>
      </c>
      <c r="D336" s="144" t="s">
        <v>9576</v>
      </c>
      <c r="E336" s="144" t="s">
        <v>9121</v>
      </c>
    </row>
    <row r="337" spans="1:5">
      <c r="A337" s="7" t="s">
        <v>49</v>
      </c>
      <c r="D337" s="144" t="s">
        <v>9415</v>
      </c>
      <c r="E337" s="144" t="s">
        <v>9121</v>
      </c>
    </row>
    <row r="338" spans="1:5">
      <c r="A338" s="7" t="s">
        <v>49</v>
      </c>
      <c r="D338" s="144" t="s">
        <v>10057</v>
      </c>
      <c r="E338" s="144" t="s">
        <v>9121</v>
      </c>
    </row>
    <row r="339" spans="1:5">
      <c r="A339" s="7" t="s">
        <v>49</v>
      </c>
      <c r="D339" s="144" t="s">
        <v>9416</v>
      </c>
      <c r="E339" s="144" t="s">
        <v>9121</v>
      </c>
    </row>
    <row r="340" spans="1:5">
      <c r="A340" s="7" t="s">
        <v>49</v>
      </c>
      <c r="D340" s="144" t="s">
        <v>10058</v>
      </c>
      <c r="E340" s="144" t="s">
        <v>9121</v>
      </c>
    </row>
    <row r="341" spans="1:5">
      <c r="A341" s="7" t="s">
        <v>49</v>
      </c>
      <c r="D341" s="144" t="s">
        <v>10059</v>
      </c>
      <c r="E341" s="144" t="s">
        <v>9121</v>
      </c>
    </row>
    <row r="342" spans="1:5">
      <c r="A342" s="7" t="s">
        <v>49</v>
      </c>
      <c r="D342" s="144" t="s">
        <v>9326</v>
      </c>
      <c r="E342" s="144" t="s">
        <v>9121</v>
      </c>
    </row>
    <row r="343" spans="1:5">
      <c r="A343" s="7" t="s">
        <v>49</v>
      </c>
      <c r="D343" s="144" t="s">
        <v>10060</v>
      </c>
      <c r="E343" s="144" t="s">
        <v>9121</v>
      </c>
    </row>
    <row r="344" spans="1:5">
      <c r="A344" s="7" t="s">
        <v>49</v>
      </c>
      <c r="D344" s="144" t="s">
        <v>10061</v>
      </c>
      <c r="E344" s="144" t="s">
        <v>9121</v>
      </c>
    </row>
    <row r="345" spans="1:5">
      <c r="A345" s="7" t="s">
        <v>49</v>
      </c>
      <c r="D345" s="144" t="s">
        <v>10062</v>
      </c>
      <c r="E345" s="144" t="s">
        <v>9121</v>
      </c>
    </row>
    <row r="346" spans="1:5">
      <c r="A346" s="7" t="s">
        <v>49</v>
      </c>
      <c r="D346" s="144" t="s">
        <v>9578</v>
      </c>
      <c r="E346" s="144" t="s">
        <v>9121</v>
      </c>
    </row>
    <row r="347" spans="1:5">
      <c r="A347" s="7" t="s">
        <v>49</v>
      </c>
      <c r="D347" s="144" t="s">
        <v>9579</v>
      </c>
      <c r="E347" s="144" t="s">
        <v>9121</v>
      </c>
    </row>
    <row r="348" spans="1:5">
      <c r="A348" s="7" t="s">
        <v>49</v>
      </c>
      <c r="D348" s="144" t="s">
        <v>10063</v>
      </c>
      <c r="E348" s="144" t="s">
        <v>9121</v>
      </c>
    </row>
    <row r="349" spans="1:5">
      <c r="A349" s="7" t="s">
        <v>49</v>
      </c>
      <c r="D349" s="144" t="s">
        <v>10064</v>
      </c>
      <c r="E349" s="144" t="s">
        <v>9121</v>
      </c>
    </row>
    <row r="350" spans="1:5">
      <c r="A350" s="7" t="s">
        <v>49</v>
      </c>
      <c r="D350" s="144" t="s">
        <v>10065</v>
      </c>
      <c r="E350" s="144" t="s">
        <v>9121</v>
      </c>
    </row>
    <row r="351" spans="1:5">
      <c r="A351" s="7" t="s">
        <v>49</v>
      </c>
      <c r="D351" s="144" t="s">
        <v>9580</v>
      </c>
      <c r="E351" s="144" t="s">
        <v>9121</v>
      </c>
    </row>
    <row r="352" spans="1:5">
      <c r="A352" s="7" t="s">
        <v>49</v>
      </c>
      <c r="D352" s="144" t="s">
        <v>9581</v>
      </c>
      <c r="E352" s="144" t="s">
        <v>9121</v>
      </c>
    </row>
    <row r="353" spans="1:5">
      <c r="A353" s="7" t="s">
        <v>49</v>
      </c>
      <c r="D353" s="144" t="s">
        <v>10066</v>
      </c>
      <c r="E353" s="144" t="s">
        <v>9121</v>
      </c>
    </row>
    <row r="354" spans="1:5">
      <c r="A354" s="7" t="s">
        <v>49</v>
      </c>
      <c r="D354" s="144" t="s">
        <v>9582</v>
      </c>
      <c r="E354" s="144" t="s">
        <v>9121</v>
      </c>
    </row>
    <row r="355" spans="1:5">
      <c r="A355" s="7" t="s">
        <v>49</v>
      </c>
      <c r="D355" s="144" t="s">
        <v>9583</v>
      </c>
      <c r="E355" s="144" t="s">
        <v>9121</v>
      </c>
    </row>
    <row r="356" spans="1:5">
      <c r="A356" s="7" t="s">
        <v>49</v>
      </c>
      <c r="D356" s="144" t="s">
        <v>9584</v>
      </c>
      <c r="E356" s="144" t="s">
        <v>9121</v>
      </c>
    </row>
    <row r="357" spans="1:5">
      <c r="A357" s="7" t="s">
        <v>49</v>
      </c>
      <c r="D357" s="144" t="s">
        <v>9585</v>
      </c>
      <c r="E357" s="144" t="s">
        <v>9121</v>
      </c>
    </row>
    <row r="358" spans="1:5">
      <c r="A358" s="7" t="s">
        <v>49</v>
      </c>
      <c r="D358" s="144" t="s">
        <v>10067</v>
      </c>
      <c r="E358" s="144" t="s">
        <v>9121</v>
      </c>
    </row>
    <row r="359" spans="1:5">
      <c r="A359" s="7" t="s">
        <v>49</v>
      </c>
      <c r="D359" s="144" t="s">
        <v>10068</v>
      </c>
      <c r="E359" s="144" t="s">
        <v>9121</v>
      </c>
    </row>
    <row r="360" spans="1:5">
      <c r="A360" s="7" t="s">
        <v>49</v>
      </c>
      <c r="D360" s="144" t="s">
        <v>10069</v>
      </c>
      <c r="E360" s="144" t="s">
        <v>9121</v>
      </c>
    </row>
    <row r="361" spans="1:5">
      <c r="A361" s="7" t="s">
        <v>49</v>
      </c>
      <c r="D361" s="144" t="s">
        <v>10070</v>
      </c>
      <c r="E361" s="144" t="s">
        <v>9121</v>
      </c>
    </row>
    <row r="362" spans="1:5">
      <c r="A362" s="7" t="s">
        <v>49</v>
      </c>
      <c r="D362" s="144" t="s">
        <v>9586</v>
      </c>
      <c r="E362" s="144" t="s">
        <v>9121</v>
      </c>
    </row>
    <row r="363" spans="1:5">
      <c r="A363" s="7" t="s">
        <v>49</v>
      </c>
      <c r="D363" s="144" t="s">
        <v>9587</v>
      </c>
      <c r="E363" s="144" t="s">
        <v>9121</v>
      </c>
    </row>
    <row r="364" spans="1:5">
      <c r="A364" s="7" t="s">
        <v>49</v>
      </c>
      <c r="D364" s="144" t="s">
        <v>9588</v>
      </c>
      <c r="E364" s="144" t="s">
        <v>9121</v>
      </c>
    </row>
    <row r="365" spans="1:5">
      <c r="A365" s="7" t="s">
        <v>49</v>
      </c>
      <c r="D365" s="144" t="s">
        <v>10071</v>
      </c>
      <c r="E365" s="144" t="s">
        <v>9121</v>
      </c>
    </row>
    <row r="366" spans="1:5">
      <c r="A366" s="7" t="s">
        <v>49</v>
      </c>
      <c r="D366" s="144" t="s">
        <v>10072</v>
      </c>
      <c r="E366" s="144" t="s">
        <v>9121</v>
      </c>
    </row>
    <row r="367" spans="1:5">
      <c r="A367" s="7" t="s">
        <v>49</v>
      </c>
      <c r="D367" s="144" t="s">
        <v>9589</v>
      </c>
      <c r="E367" s="144" t="s">
        <v>9121</v>
      </c>
    </row>
    <row r="368" spans="1:5">
      <c r="A368" s="7" t="s">
        <v>49</v>
      </c>
      <c r="D368" s="144" t="s">
        <v>10073</v>
      </c>
      <c r="E368" s="144" t="s">
        <v>9121</v>
      </c>
    </row>
    <row r="369" spans="1:5">
      <c r="A369" s="7" t="s">
        <v>49</v>
      </c>
      <c r="D369" s="144" t="s">
        <v>10074</v>
      </c>
      <c r="E369" s="144" t="s">
        <v>9121</v>
      </c>
    </row>
    <row r="370" spans="1:5">
      <c r="A370" s="7" t="s">
        <v>49</v>
      </c>
      <c r="D370" s="144" t="s">
        <v>9591</v>
      </c>
      <c r="E370" s="144" t="s">
        <v>9121</v>
      </c>
    </row>
    <row r="371" spans="1:5">
      <c r="A371" s="7" t="s">
        <v>49</v>
      </c>
      <c r="D371" s="144" t="s">
        <v>9592</v>
      </c>
      <c r="E371" s="144" t="s">
        <v>9121</v>
      </c>
    </row>
    <row r="372" spans="1:5">
      <c r="A372" s="7" t="s">
        <v>49</v>
      </c>
      <c r="D372" s="144" t="s">
        <v>9594</v>
      </c>
      <c r="E372" s="144" t="s">
        <v>9121</v>
      </c>
    </row>
    <row r="373" spans="1:5">
      <c r="A373" s="7" t="s">
        <v>49</v>
      </c>
      <c r="D373" s="144" t="s">
        <v>10075</v>
      </c>
      <c r="E373" s="144" t="s">
        <v>9121</v>
      </c>
    </row>
    <row r="374" spans="1:5">
      <c r="A374" s="7" t="s">
        <v>49</v>
      </c>
      <c r="D374" s="144" t="s">
        <v>10076</v>
      </c>
      <c r="E374" s="144" t="s">
        <v>9121</v>
      </c>
    </row>
    <row r="375" spans="1:5">
      <c r="A375" s="7" t="s">
        <v>49</v>
      </c>
      <c r="D375" s="144" t="s">
        <v>9595</v>
      </c>
      <c r="E375" s="144" t="s">
        <v>9121</v>
      </c>
    </row>
    <row r="376" spans="1:5">
      <c r="A376" s="7" t="s">
        <v>49</v>
      </c>
      <c r="D376" s="144" t="s">
        <v>10077</v>
      </c>
      <c r="E376" s="144" t="s">
        <v>9121</v>
      </c>
    </row>
    <row r="377" spans="1:5">
      <c r="A377" s="7" t="s">
        <v>49</v>
      </c>
      <c r="D377" s="144" t="s">
        <v>9752</v>
      </c>
      <c r="E377" s="144" t="s">
        <v>9121</v>
      </c>
    </row>
    <row r="378" spans="1:5">
      <c r="A378" s="7" t="s">
        <v>49</v>
      </c>
      <c r="D378" s="144" t="s">
        <v>10078</v>
      </c>
      <c r="E378" s="144" t="s">
        <v>9121</v>
      </c>
    </row>
    <row r="379" spans="1:5">
      <c r="A379" s="7" t="s">
        <v>49</v>
      </c>
      <c r="D379" s="144" t="s">
        <v>10079</v>
      </c>
      <c r="E379" s="144" t="s">
        <v>9121</v>
      </c>
    </row>
    <row r="380" spans="1:5">
      <c r="A380" s="7" t="s">
        <v>49</v>
      </c>
      <c r="D380" s="144" t="s">
        <v>10080</v>
      </c>
      <c r="E380" s="144" t="s">
        <v>9121</v>
      </c>
    </row>
    <row r="381" spans="1:5">
      <c r="A381" s="7" t="s">
        <v>49</v>
      </c>
      <c r="D381" s="144" t="s">
        <v>9596</v>
      </c>
      <c r="E381" s="144" t="s">
        <v>9121</v>
      </c>
    </row>
    <row r="382" spans="1:5">
      <c r="A382" s="7" t="s">
        <v>49</v>
      </c>
      <c r="D382" s="144" t="s">
        <v>9597</v>
      </c>
      <c r="E382" s="144" t="s">
        <v>9121</v>
      </c>
    </row>
    <row r="383" spans="1:5">
      <c r="A383" s="7" t="s">
        <v>49</v>
      </c>
      <c r="D383" s="144" t="s">
        <v>9754</v>
      </c>
      <c r="E383" s="144" t="s">
        <v>9121</v>
      </c>
    </row>
    <row r="384" spans="1:5">
      <c r="A384" s="7" t="s">
        <v>49</v>
      </c>
      <c r="D384" s="144" t="s">
        <v>9598</v>
      </c>
      <c r="E384" s="144" t="s">
        <v>9121</v>
      </c>
    </row>
    <row r="385" spans="1:5">
      <c r="A385" s="7" t="s">
        <v>49</v>
      </c>
      <c r="D385" s="144" t="s">
        <v>10081</v>
      </c>
      <c r="E385" s="144" t="s">
        <v>9121</v>
      </c>
    </row>
    <row r="386" spans="1:5">
      <c r="A386" s="7" t="s">
        <v>49</v>
      </c>
      <c r="D386" s="144" t="s">
        <v>9686</v>
      </c>
      <c r="E386" s="144" t="s">
        <v>9121</v>
      </c>
    </row>
    <row r="387" spans="1:5">
      <c r="A387" s="7" t="s">
        <v>49</v>
      </c>
      <c r="D387" s="144" t="s">
        <v>10082</v>
      </c>
      <c r="E387" s="144" t="s">
        <v>9121</v>
      </c>
    </row>
    <row r="388" spans="1:5">
      <c r="A388" s="7" t="s">
        <v>49</v>
      </c>
      <c r="D388" s="144" t="s">
        <v>9599</v>
      </c>
      <c r="E388" s="144" t="s">
        <v>9121</v>
      </c>
    </row>
    <row r="389" spans="1:5">
      <c r="A389" s="7" t="s">
        <v>49</v>
      </c>
      <c r="D389" s="144" t="s">
        <v>9600</v>
      </c>
      <c r="E389" s="144" t="s">
        <v>9121</v>
      </c>
    </row>
    <row r="390" spans="1:5">
      <c r="A390" s="7" t="s">
        <v>49</v>
      </c>
      <c r="D390" s="144" t="s">
        <v>10083</v>
      </c>
      <c r="E390" s="144" t="s">
        <v>9121</v>
      </c>
    </row>
    <row r="391" spans="1:5">
      <c r="A391" s="7" t="s">
        <v>49</v>
      </c>
      <c r="D391" s="144" t="s">
        <v>10084</v>
      </c>
      <c r="E391" s="144" t="s">
        <v>9121</v>
      </c>
    </row>
    <row r="392" spans="1:5">
      <c r="A392" s="7" t="s">
        <v>49</v>
      </c>
      <c r="D392" s="144" t="s">
        <v>9601</v>
      </c>
      <c r="E392" s="144" t="s">
        <v>9121</v>
      </c>
    </row>
    <row r="393" spans="1:5">
      <c r="A393" s="7" t="s">
        <v>49</v>
      </c>
      <c r="D393" s="144" t="s">
        <v>10085</v>
      </c>
      <c r="E393" s="144" t="s">
        <v>9121</v>
      </c>
    </row>
    <row r="394" spans="1:5">
      <c r="A394" s="7" t="s">
        <v>49</v>
      </c>
      <c r="D394" s="144" t="s">
        <v>9605</v>
      </c>
      <c r="E394" s="144" t="s">
        <v>9121</v>
      </c>
    </row>
    <row r="395" spans="1:5">
      <c r="A395" s="7" t="s">
        <v>49</v>
      </c>
      <c r="D395" s="144" t="s">
        <v>9453</v>
      </c>
      <c r="E395" s="144" t="s">
        <v>9121</v>
      </c>
    </row>
    <row r="396" spans="1:5">
      <c r="A396" s="7" t="s">
        <v>49</v>
      </c>
      <c r="D396" s="144" t="s">
        <v>9606</v>
      </c>
      <c r="E396" s="144" t="s">
        <v>9121</v>
      </c>
    </row>
    <row r="397" spans="1:5">
      <c r="A397" s="7" t="s">
        <v>49</v>
      </c>
      <c r="D397" s="144" t="s">
        <v>9454</v>
      </c>
      <c r="E397" s="144" t="s">
        <v>9121</v>
      </c>
    </row>
    <row r="398" spans="1:5">
      <c r="A398" s="7" t="s">
        <v>49</v>
      </c>
      <c r="D398" s="144" t="s">
        <v>9979</v>
      </c>
      <c r="E398" s="144" t="s">
        <v>9121</v>
      </c>
    </row>
    <row r="399" spans="1:5">
      <c r="A399" s="7" t="s">
        <v>49</v>
      </c>
      <c r="D399" s="144" t="s">
        <v>9756</v>
      </c>
      <c r="E399" s="144" t="s">
        <v>9121</v>
      </c>
    </row>
    <row r="400" spans="1:5">
      <c r="A400" s="7" t="s">
        <v>49</v>
      </c>
      <c r="D400" s="144" t="s">
        <v>9455</v>
      </c>
      <c r="E400" s="144" t="s">
        <v>9121</v>
      </c>
    </row>
    <row r="401" spans="1:5">
      <c r="A401" s="7" t="s">
        <v>49</v>
      </c>
      <c r="D401" s="144" t="s">
        <v>10086</v>
      </c>
      <c r="E401" s="144" t="s">
        <v>9121</v>
      </c>
    </row>
    <row r="402" spans="1:5">
      <c r="A402" s="7" t="s">
        <v>49</v>
      </c>
      <c r="D402" s="144" t="s">
        <v>9607</v>
      </c>
      <c r="E402" s="144" t="s">
        <v>9121</v>
      </c>
    </row>
    <row r="403" spans="1:5">
      <c r="A403" s="7" t="s">
        <v>49</v>
      </c>
      <c r="D403" s="144" t="s">
        <v>10087</v>
      </c>
      <c r="E403" s="144" t="s">
        <v>9121</v>
      </c>
    </row>
    <row r="404" spans="1:5">
      <c r="A404" s="7" t="s">
        <v>49</v>
      </c>
      <c r="D404" s="144" t="s">
        <v>9608</v>
      </c>
      <c r="E404" s="144" t="s">
        <v>9121</v>
      </c>
    </row>
    <row r="405" spans="1:5">
      <c r="A405" s="7" t="s">
        <v>49</v>
      </c>
      <c r="D405" s="144" t="s">
        <v>10088</v>
      </c>
      <c r="E405" s="144" t="s">
        <v>9121</v>
      </c>
    </row>
    <row r="406" spans="1:5">
      <c r="A406" s="7" t="s">
        <v>49</v>
      </c>
      <c r="D406" s="144" t="s">
        <v>10089</v>
      </c>
      <c r="E406" s="144" t="s">
        <v>9121</v>
      </c>
    </row>
    <row r="407" spans="1:5">
      <c r="A407" s="7" t="s">
        <v>49</v>
      </c>
      <c r="D407" s="144" t="s">
        <v>9609</v>
      </c>
      <c r="E407" s="144" t="s">
        <v>9121</v>
      </c>
    </row>
    <row r="408" spans="1:5">
      <c r="A408" s="7" t="s">
        <v>49</v>
      </c>
      <c r="D408" s="144" t="s">
        <v>9611</v>
      </c>
      <c r="E408" s="144" t="s">
        <v>9121</v>
      </c>
    </row>
    <row r="409" spans="1:5">
      <c r="A409" s="7" t="s">
        <v>49</v>
      </c>
      <c r="D409" s="144" t="s">
        <v>10090</v>
      </c>
      <c r="E409" s="144" t="s">
        <v>9121</v>
      </c>
    </row>
    <row r="410" spans="1:5">
      <c r="A410" s="7" t="s">
        <v>49</v>
      </c>
      <c r="D410" s="144" t="s">
        <v>10091</v>
      </c>
      <c r="E410" s="144" t="s">
        <v>9121</v>
      </c>
    </row>
    <row r="411" spans="1:5">
      <c r="A411" s="7" t="s">
        <v>49</v>
      </c>
      <c r="D411" s="144" t="s">
        <v>9613</v>
      </c>
      <c r="E411" s="144" t="s">
        <v>9121</v>
      </c>
    </row>
    <row r="412" spans="1:5">
      <c r="A412" s="7" t="s">
        <v>49</v>
      </c>
      <c r="D412" s="144" t="s">
        <v>9615</v>
      </c>
      <c r="E412" s="144" t="s">
        <v>9121</v>
      </c>
    </row>
    <row r="413" spans="1:5">
      <c r="A413" s="7" t="s">
        <v>49</v>
      </c>
      <c r="D413" s="144" t="s">
        <v>9616</v>
      </c>
      <c r="E413" s="144" t="s">
        <v>9121</v>
      </c>
    </row>
    <row r="414" spans="1:5">
      <c r="A414" s="7" t="s">
        <v>49</v>
      </c>
      <c r="D414" s="144" t="s">
        <v>9617</v>
      </c>
      <c r="E414" s="144" t="s">
        <v>9121</v>
      </c>
    </row>
    <row r="415" spans="1:5">
      <c r="A415" s="7" t="s">
        <v>49</v>
      </c>
      <c r="D415" s="144" t="s">
        <v>9618</v>
      </c>
      <c r="E415" s="144" t="s">
        <v>9121</v>
      </c>
    </row>
    <row r="416" spans="1:5">
      <c r="A416" s="7" t="s">
        <v>49</v>
      </c>
      <c r="D416" s="144" t="s">
        <v>10092</v>
      </c>
      <c r="E416" s="144" t="s">
        <v>9121</v>
      </c>
    </row>
    <row r="417" spans="1:5">
      <c r="A417" s="7" t="s">
        <v>49</v>
      </c>
      <c r="D417" s="144" t="s">
        <v>10093</v>
      </c>
      <c r="E417" s="144" t="s">
        <v>9121</v>
      </c>
    </row>
    <row r="418" spans="1:5">
      <c r="A418" s="7" t="s">
        <v>49</v>
      </c>
      <c r="D418" s="144" t="s">
        <v>9456</v>
      </c>
      <c r="E418" s="144" t="s">
        <v>9121</v>
      </c>
    </row>
    <row r="419" spans="1:5">
      <c r="A419" s="7" t="s">
        <v>49</v>
      </c>
      <c r="D419" s="144" t="s">
        <v>10094</v>
      </c>
      <c r="E419" s="144" t="s">
        <v>9121</v>
      </c>
    </row>
    <row r="420" spans="1:5">
      <c r="A420" s="7" t="s">
        <v>49</v>
      </c>
      <c r="D420" s="144" t="s">
        <v>9457</v>
      </c>
      <c r="E420" s="144" t="s">
        <v>9121</v>
      </c>
    </row>
    <row r="421" spans="1:5">
      <c r="A421" s="7" t="s">
        <v>49</v>
      </c>
      <c r="D421" s="144" t="s">
        <v>9458</v>
      </c>
      <c r="E421" s="144" t="s">
        <v>9121</v>
      </c>
    </row>
    <row r="422" spans="1:5">
      <c r="A422" s="7" t="s">
        <v>49</v>
      </c>
      <c r="D422" s="144" t="s">
        <v>9459</v>
      </c>
      <c r="E422" s="144" t="s">
        <v>9121</v>
      </c>
    </row>
    <row r="423" spans="1:5">
      <c r="A423" s="7" t="s">
        <v>49</v>
      </c>
      <c r="D423" s="144" t="s">
        <v>9460</v>
      </c>
      <c r="E423" s="144" t="s">
        <v>9121</v>
      </c>
    </row>
    <row r="424" spans="1:5">
      <c r="A424" s="7" t="s">
        <v>49</v>
      </c>
      <c r="D424" s="144" t="s">
        <v>9619</v>
      </c>
      <c r="E424" s="144" t="s">
        <v>9121</v>
      </c>
    </row>
    <row r="425" spans="1:5">
      <c r="A425" s="7" t="s">
        <v>49</v>
      </c>
      <c r="D425" s="144" t="s">
        <v>9461</v>
      </c>
      <c r="E425" s="144" t="s">
        <v>9121</v>
      </c>
    </row>
    <row r="426" spans="1:5">
      <c r="A426" s="7" t="s">
        <v>49</v>
      </c>
      <c r="D426" s="144" t="s">
        <v>9620</v>
      </c>
      <c r="E426" s="144" t="s">
        <v>9121</v>
      </c>
    </row>
    <row r="427" spans="1:5">
      <c r="A427" s="7" t="s">
        <v>49</v>
      </c>
      <c r="D427" s="144" t="s">
        <v>9462</v>
      </c>
      <c r="E427" s="144" t="s">
        <v>9121</v>
      </c>
    </row>
    <row r="428" spans="1:5">
      <c r="A428" s="7" t="s">
        <v>49</v>
      </c>
      <c r="D428" s="144" t="s">
        <v>9621</v>
      </c>
      <c r="E428" s="144" t="s">
        <v>9121</v>
      </c>
    </row>
    <row r="429" spans="1:5">
      <c r="A429" s="7" t="s">
        <v>49</v>
      </c>
      <c r="D429" s="144" t="s">
        <v>10095</v>
      </c>
      <c r="E429" s="144" t="s">
        <v>9121</v>
      </c>
    </row>
    <row r="430" spans="1:5">
      <c r="A430" s="7" t="s">
        <v>49</v>
      </c>
      <c r="D430" s="144" t="s">
        <v>10096</v>
      </c>
      <c r="E430" s="144" t="s">
        <v>9121</v>
      </c>
    </row>
    <row r="431" spans="1:5">
      <c r="A431" s="7" t="s">
        <v>49</v>
      </c>
      <c r="D431" s="144" t="s">
        <v>9757</v>
      </c>
      <c r="E431" s="144" t="s">
        <v>9121</v>
      </c>
    </row>
    <row r="432" spans="1:5">
      <c r="A432" s="7" t="s">
        <v>49</v>
      </c>
      <c r="D432" s="144" t="s">
        <v>10097</v>
      </c>
      <c r="E432" s="144" t="s">
        <v>9121</v>
      </c>
    </row>
    <row r="433" spans="1:5">
      <c r="A433" s="7" t="s">
        <v>49</v>
      </c>
      <c r="D433" s="144" t="s">
        <v>4793</v>
      </c>
      <c r="E433" s="144" t="s">
        <v>9121</v>
      </c>
    </row>
    <row r="434" spans="1:5">
      <c r="A434" s="7" t="s">
        <v>49</v>
      </c>
      <c r="D434" s="144" t="s">
        <v>10098</v>
      </c>
      <c r="E434" s="144" t="s">
        <v>9121</v>
      </c>
    </row>
    <row r="435" spans="1:5">
      <c r="A435" s="7" t="s">
        <v>49</v>
      </c>
      <c r="D435" s="144" t="s">
        <v>10099</v>
      </c>
      <c r="E435" s="144" t="s">
        <v>9121</v>
      </c>
    </row>
    <row r="436" spans="1:5">
      <c r="A436" s="7" t="s">
        <v>49</v>
      </c>
      <c r="D436" s="144" t="s">
        <v>10100</v>
      </c>
      <c r="E436" s="144" t="s">
        <v>9121</v>
      </c>
    </row>
    <row r="437" spans="1:5">
      <c r="A437" s="7" t="s">
        <v>49</v>
      </c>
      <c r="D437" s="144" t="s">
        <v>9622</v>
      </c>
      <c r="E437" s="144" t="s">
        <v>9121</v>
      </c>
    </row>
    <row r="438" spans="1:5">
      <c r="A438" s="7" t="s">
        <v>49</v>
      </c>
      <c r="D438" s="144" t="s">
        <v>10101</v>
      </c>
      <c r="E438" s="144" t="s">
        <v>9121</v>
      </c>
    </row>
    <row r="439" spans="1:5">
      <c r="A439" s="7" t="s">
        <v>49</v>
      </c>
      <c r="D439" s="144" t="s">
        <v>9623</v>
      </c>
      <c r="E439" s="144" t="s">
        <v>9121</v>
      </c>
    </row>
    <row r="440" spans="1:5">
      <c r="A440" s="7" t="s">
        <v>49</v>
      </c>
      <c r="D440" s="144" t="s">
        <v>9624</v>
      </c>
      <c r="E440" s="144" t="s">
        <v>9121</v>
      </c>
    </row>
    <row r="441" spans="1:5">
      <c r="A441" s="7" t="s">
        <v>49</v>
      </c>
      <c r="D441" s="144" t="s">
        <v>9625</v>
      </c>
      <c r="E441" s="144" t="s">
        <v>9121</v>
      </c>
    </row>
    <row r="442" spans="1:5">
      <c r="A442" s="7" t="s">
        <v>49</v>
      </c>
      <c r="D442" s="144" t="s">
        <v>9626</v>
      </c>
      <c r="E442" s="144" t="s">
        <v>9121</v>
      </c>
    </row>
    <row r="443" spans="1:5">
      <c r="A443" s="7" t="s">
        <v>49</v>
      </c>
      <c r="D443" s="144" t="s">
        <v>9463</v>
      </c>
      <c r="E443" s="144" t="s">
        <v>9121</v>
      </c>
    </row>
    <row r="444" spans="1:5">
      <c r="A444" s="7" t="s">
        <v>49</v>
      </c>
      <c r="D444" s="144" t="s">
        <v>9464</v>
      </c>
      <c r="E444" s="144" t="s">
        <v>9121</v>
      </c>
    </row>
    <row r="445" spans="1:5">
      <c r="A445" s="7" t="s">
        <v>49</v>
      </c>
      <c r="D445" s="144" t="s">
        <v>9465</v>
      </c>
      <c r="E445" s="144" t="s">
        <v>9121</v>
      </c>
    </row>
    <row r="446" spans="1:5">
      <c r="A446" s="7" t="s">
        <v>49</v>
      </c>
      <c r="D446" s="144" t="s">
        <v>9466</v>
      </c>
      <c r="E446" s="144" t="s">
        <v>9121</v>
      </c>
    </row>
    <row r="447" spans="1:5">
      <c r="A447" s="7" t="s">
        <v>49</v>
      </c>
      <c r="D447" s="144" t="s">
        <v>9467</v>
      </c>
      <c r="E447" s="144" t="s">
        <v>9121</v>
      </c>
    </row>
    <row r="448" spans="1:5">
      <c r="A448" s="7" t="s">
        <v>49</v>
      </c>
      <c r="D448" s="144" t="s">
        <v>9327</v>
      </c>
      <c r="E448" s="144" t="s">
        <v>9121</v>
      </c>
    </row>
    <row r="449" spans="1:5">
      <c r="A449" s="7" t="s">
        <v>49</v>
      </c>
      <c r="D449" s="144" t="s">
        <v>9328</v>
      </c>
      <c r="E449" s="144" t="s">
        <v>9121</v>
      </c>
    </row>
    <row r="450" spans="1:5">
      <c r="A450" s="7" t="s">
        <v>49</v>
      </c>
      <c r="D450" s="144" t="s">
        <v>9329</v>
      </c>
      <c r="E450" s="144" t="s">
        <v>9121</v>
      </c>
    </row>
    <row r="451" spans="1:5">
      <c r="A451" s="7" t="s">
        <v>49</v>
      </c>
      <c r="D451" s="144" t="s">
        <v>9330</v>
      </c>
      <c r="E451" s="144" t="s">
        <v>9121</v>
      </c>
    </row>
    <row r="452" spans="1:5">
      <c r="A452" s="7" t="s">
        <v>49</v>
      </c>
      <c r="D452" s="144" t="s">
        <v>9331</v>
      </c>
      <c r="E452" s="144" t="s">
        <v>9121</v>
      </c>
    </row>
    <row r="453" spans="1:5">
      <c r="A453" s="7" t="s">
        <v>49</v>
      </c>
      <c r="D453" s="144" t="s">
        <v>9332</v>
      </c>
      <c r="E453" s="144" t="s">
        <v>9121</v>
      </c>
    </row>
    <row r="454" spans="1:5">
      <c r="A454" s="7" t="s">
        <v>49</v>
      </c>
      <c r="D454" s="144" t="s">
        <v>9376</v>
      </c>
      <c r="E454" s="144" t="s">
        <v>9121</v>
      </c>
    </row>
    <row r="455" spans="1:5">
      <c r="A455" s="7" t="s">
        <v>49</v>
      </c>
      <c r="D455" s="144" t="s">
        <v>9333</v>
      </c>
      <c r="E455" s="144" t="s">
        <v>9121</v>
      </c>
    </row>
    <row r="456" spans="1:5">
      <c r="A456" s="7" t="s">
        <v>49</v>
      </c>
      <c r="D456" s="144" t="s">
        <v>9334</v>
      </c>
      <c r="E456" s="144" t="s">
        <v>9121</v>
      </c>
    </row>
    <row r="457" spans="1:5">
      <c r="A457" s="7" t="s">
        <v>49</v>
      </c>
      <c r="D457" s="144" t="s">
        <v>9372</v>
      </c>
      <c r="E457" s="144" t="s">
        <v>9121</v>
      </c>
    </row>
    <row r="458" spans="1:5">
      <c r="A458" s="7" t="s">
        <v>49</v>
      </c>
      <c r="D458" s="144" t="s">
        <v>9468</v>
      </c>
      <c r="E458" s="144" t="s">
        <v>9121</v>
      </c>
    </row>
    <row r="459" spans="1:5">
      <c r="A459" s="7" t="s">
        <v>49</v>
      </c>
      <c r="D459" s="144" t="s">
        <v>9469</v>
      </c>
      <c r="E459" s="144" t="s">
        <v>9121</v>
      </c>
    </row>
    <row r="460" spans="1:5">
      <c r="A460" s="7" t="s">
        <v>49</v>
      </c>
      <c r="D460" s="144" t="s">
        <v>9335</v>
      </c>
      <c r="E460" s="144" t="s">
        <v>9121</v>
      </c>
    </row>
    <row r="461" spans="1:5">
      <c r="A461" s="7" t="s">
        <v>49</v>
      </c>
      <c r="D461" s="144" t="s">
        <v>9336</v>
      </c>
      <c r="E461" s="144" t="s">
        <v>9121</v>
      </c>
    </row>
    <row r="462" spans="1:5">
      <c r="A462" s="7" t="s">
        <v>49</v>
      </c>
      <c r="D462" s="144" t="s">
        <v>9470</v>
      </c>
      <c r="E462" s="144" t="s">
        <v>9121</v>
      </c>
    </row>
    <row r="463" spans="1:5">
      <c r="A463" s="7" t="s">
        <v>49</v>
      </c>
      <c r="D463" s="144" t="s">
        <v>10102</v>
      </c>
      <c r="E463" s="144" t="s">
        <v>9121</v>
      </c>
    </row>
    <row r="464" spans="1:5">
      <c r="A464" s="7" t="s">
        <v>49</v>
      </c>
      <c r="D464" s="144" t="s">
        <v>9628</v>
      </c>
      <c r="E464" s="144" t="s">
        <v>9121</v>
      </c>
    </row>
    <row r="465" spans="1:5">
      <c r="A465" s="7" t="s">
        <v>49</v>
      </c>
      <c r="D465" s="144" t="s">
        <v>10103</v>
      </c>
      <c r="E465" s="144" t="s">
        <v>9121</v>
      </c>
    </row>
    <row r="466" spans="1:5">
      <c r="A466" s="7" t="s">
        <v>49</v>
      </c>
      <c r="D466" s="144" t="s">
        <v>9629</v>
      </c>
      <c r="E466" s="144" t="s">
        <v>9121</v>
      </c>
    </row>
    <row r="467" spans="1:5">
      <c r="A467" s="7" t="s">
        <v>49</v>
      </c>
      <c r="D467" s="144" t="s">
        <v>9630</v>
      </c>
      <c r="E467" s="144" t="s">
        <v>9121</v>
      </c>
    </row>
    <row r="468" spans="1:5">
      <c r="A468" s="7" t="s">
        <v>49</v>
      </c>
      <c r="D468" s="144" t="s">
        <v>9631</v>
      </c>
      <c r="E468" s="144" t="s">
        <v>9121</v>
      </c>
    </row>
    <row r="469" spans="1:5">
      <c r="A469" s="7" t="s">
        <v>49</v>
      </c>
      <c r="D469" s="144" t="s">
        <v>9471</v>
      </c>
      <c r="E469" s="144" t="s">
        <v>9121</v>
      </c>
    </row>
    <row r="470" spans="1:5">
      <c r="A470" s="7" t="s">
        <v>49</v>
      </c>
      <c r="D470" s="144" t="s">
        <v>9472</v>
      </c>
      <c r="E470" s="144" t="s">
        <v>9121</v>
      </c>
    </row>
    <row r="471" spans="1:5">
      <c r="A471" s="7" t="s">
        <v>49</v>
      </c>
      <c r="D471" s="144" t="s">
        <v>9473</v>
      </c>
      <c r="E471" s="144" t="s">
        <v>9121</v>
      </c>
    </row>
    <row r="472" spans="1:5">
      <c r="A472" s="7" t="s">
        <v>49</v>
      </c>
      <c r="D472" s="144" t="s">
        <v>9474</v>
      </c>
      <c r="E472" s="144" t="s">
        <v>9121</v>
      </c>
    </row>
    <row r="473" spans="1:5">
      <c r="A473" s="7" t="s">
        <v>49</v>
      </c>
      <c r="D473" s="144" t="s">
        <v>9632</v>
      </c>
      <c r="E473" s="144" t="s">
        <v>9121</v>
      </c>
    </row>
    <row r="474" spans="1:5">
      <c r="A474" s="7" t="s">
        <v>49</v>
      </c>
      <c r="D474" s="144" t="s">
        <v>9633</v>
      </c>
      <c r="E474" s="144" t="s">
        <v>9121</v>
      </c>
    </row>
    <row r="475" spans="1:5">
      <c r="A475" s="7" t="s">
        <v>49</v>
      </c>
      <c r="D475" s="144" t="s">
        <v>9634</v>
      </c>
      <c r="E475" s="144" t="s">
        <v>9121</v>
      </c>
    </row>
    <row r="476" spans="1:5">
      <c r="A476" s="7" t="s">
        <v>49</v>
      </c>
      <c r="D476" s="144" t="s">
        <v>9636</v>
      </c>
      <c r="E476" s="144" t="s">
        <v>9121</v>
      </c>
    </row>
    <row r="477" spans="1:5">
      <c r="A477" s="7" t="s">
        <v>49</v>
      </c>
      <c r="D477" s="144" t="s">
        <v>9758</v>
      </c>
      <c r="E477" s="144" t="s">
        <v>9121</v>
      </c>
    </row>
    <row r="478" spans="1:5">
      <c r="A478" s="7" t="s">
        <v>49</v>
      </c>
      <c r="D478" s="144" t="s">
        <v>9670</v>
      </c>
      <c r="E478" s="144" t="s">
        <v>9121</v>
      </c>
    </row>
    <row r="479" spans="1:5">
      <c r="A479" s="7" t="s">
        <v>49</v>
      </c>
      <c r="D479" s="144" t="s">
        <v>9640</v>
      </c>
      <c r="E479" s="144" t="s">
        <v>9121</v>
      </c>
    </row>
    <row r="480" spans="1:5">
      <c r="A480" s="7" t="s">
        <v>49</v>
      </c>
      <c r="D480" s="144" t="s">
        <v>9641</v>
      </c>
      <c r="E480" s="144" t="s">
        <v>9121</v>
      </c>
    </row>
    <row r="481" spans="1:5">
      <c r="A481" s="7" t="s">
        <v>49</v>
      </c>
      <c r="D481" s="144" t="s">
        <v>9642</v>
      </c>
      <c r="E481" s="144" t="s">
        <v>9121</v>
      </c>
    </row>
    <row r="482" spans="1:5">
      <c r="A482" s="7" t="s">
        <v>49</v>
      </c>
      <c r="D482" s="144" t="s">
        <v>9643</v>
      </c>
      <c r="E482" s="144" t="s">
        <v>9121</v>
      </c>
    </row>
    <row r="483" spans="1:5">
      <c r="A483" s="7" t="s">
        <v>49</v>
      </c>
      <c r="D483" s="144" t="s">
        <v>9645</v>
      </c>
      <c r="E483" s="144" t="s">
        <v>9121</v>
      </c>
    </row>
    <row r="484" spans="1:5">
      <c r="A484" s="7" t="s">
        <v>49</v>
      </c>
      <c r="D484" s="144" t="s">
        <v>9646</v>
      </c>
      <c r="E484" s="144" t="s">
        <v>9121</v>
      </c>
    </row>
    <row r="485" spans="1:5">
      <c r="A485" s="7" t="s">
        <v>49</v>
      </c>
      <c r="D485" s="144" t="s">
        <v>9647</v>
      </c>
      <c r="E485" s="144" t="s">
        <v>9121</v>
      </c>
    </row>
    <row r="486" spans="1:5">
      <c r="A486" s="7" t="s">
        <v>49</v>
      </c>
      <c r="D486" s="144" t="s">
        <v>9648</v>
      </c>
      <c r="E486" s="144" t="s">
        <v>9121</v>
      </c>
    </row>
    <row r="487" spans="1:5">
      <c r="A487" s="7" t="s">
        <v>49</v>
      </c>
      <c r="D487" s="144" t="s">
        <v>9475</v>
      </c>
      <c r="E487" s="144" t="s">
        <v>9121</v>
      </c>
    </row>
    <row r="488" spans="1:5">
      <c r="A488" s="7" t="s">
        <v>49</v>
      </c>
      <c r="D488" s="144" t="s">
        <v>9476</v>
      </c>
      <c r="E488" s="144" t="s">
        <v>9121</v>
      </c>
    </row>
    <row r="489" spans="1:5">
      <c r="A489" s="7" t="s">
        <v>49</v>
      </c>
      <c r="D489" s="144" t="s">
        <v>9477</v>
      </c>
      <c r="E489" s="144" t="s">
        <v>9121</v>
      </c>
    </row>
    <row r="490" spans="1:5">
      <c r="A490" s="7" t="s">
        <v>49</v>
      </c>
      <c r="D490" s="144" t="s">
        <v>9478</v>
      </c>
      <c r="E490" s="144" t="s">
        <v>9121</v>
      </c>
    </row>
    <row r="491" spans="1:5">
      <c r="A491" s="7" t="s">
        <v>49</v>
      </c>
      <c r="D491" s="144" t="s">
        <v>5195</v>
      </c>
      <c r="E491" s="144" t="s">
        <v>9121</v>
      </c>
    </row>
    <row r="492" spans="1:5">
      <c r="A492" s="7" t="s">
        <v>49</v>
      </c>
      <c r="D492" s="144" t="s">
        <v>9650</v>
      </c>
      <c r="E492" s="144" t="s">
        <v>9121</v>
      </c>
    </row>
    <row r="493" spans="1:5">
      <c r="A493" s="7" t="s">
        <v>49</v>
      </c>
      <c r="D493" s="144" t="s">
        <v>9651</v>
      </c>
      <c r="E493" s="144" t="s">
        <v>9121</v>
      </c>
    </row>
    <row r="494" spans="1:5">
      <c r="A494" s="7" t="s">
        <v>49</v>
      </c>
      <c r="D494" s="144" t="s">
        <v>9652</v>
      </c>
      <c r="E494" s="144" t="s">
        <v>9121</v>
      </c>
    </row>
    <row r="495" spans="1:5">
      <c r="A495" s="7" t="s">
        <v>49</v>
      </c>
      <c r="D495" s="144" t="s">
        <v>9653</v>
      </c>
      <c r="E495" s="144" t="s">
        <v>9121</v>
      </c>
    </row>
    <row r="496" spans="1:5">
      <c r="A496" s="7" t="s">
        <v>49</v>
      </c>
      <c r="D496" s="144" t="s">
        <v>10104</v>
      </c>
      <c r="E496" s="144" t="s">
        <v>9121</v>
      </c>
    </row>
    <row r="497" spans="1:5">
      <c r="A497" s="7" t="s">
        <v>49</v>
      </c>
      <c r="D497" s="144" t="s">
        <v>9654</v>
      </c>
      <c r="E497" s="144" t="s">
        <v>9121</v>
      </c>
    </row>
    <row r="498" spans="1:5">
      <c r="A498" s="7" t="s">
        <v>49</v>
      </c>
      <c r="D498" s="144" t="s">
        <v>9655</v>
      </c>
      <c r="E498" s="144" t="s">
        <v>9121</v>
      </c>
    </row>
    <row r="499" spans="1:5">
      <c r="A499" s="7" t="s">
        <v>49</v>
      </c>
      <c r="D499" s="144" t="s">
        <v>9760</v>
      </c>
      <c r="E499" s="144" t="s">
        <v>9121</v>
      </c>
    </row>
    <row r="500" spans="1:5">
      <c r="A500" s="7" t="s">
        <v>49</v>
      </c>
      <c r="D500" s="144" t="s">
        <v>9656</v>
      </c>
      <c r="E500" s="144" t="s">
        <v>9121</v>
      </c>
    </row>
    <row r="501" spans="1:5">
      <c r="A501" s="7" t="s">
        <v>49</v>
      </c>
      <c r="D501" s="144" t="s">
        <v>9761</v>
      </c>
      <c r="E501" s="144" t="s">
        <v>9121</v>
      </c>
    </row>
    <row r="502" spans="1:5">
      <c r="A502" s="7" t="s">
        <v>49</v>
      </c>
      <c r="D502" s="144" t="s">
        <v>10105</v>
      </c>
      <c r="E502" s="144" t="s">
        <v>9121</v>
      </c>
    </row>
    <row r="503" spans="1:5">
      <c r="A503" s="7" t="s">
        <v>49</v>
      </c>
      <c r="D503" s="144" t="s">
        <v>9264</v>
      </c>
      <c r="E503" s="144" t="s">
        <v>9121</v>
      </c>
    </row>
    <row r="504" spans="1:5">
      <c r="A504" s="7" t="s">
        <v>49</v>
      </c>
      <c r="D504" s="144" t="s">
        <v>9269</v>
      </c>
      <c r="E504" s="144" t="s">
        <v>9121</v>
      </c>
    </row>
    <row r="505" spans="1:5">
      <c r="A505" s="7" t="s">
        <v>49</v>
      </c>
      <c r="D505" s="144" t="s">
        <v>9488</v>
      </c>
      <c r="E505" s="144" t="s">
        <v>9121</v>
      </c>
    </row>
    <row r="506" spans="1:5">
      <c r="A506" s="7" t="s">
        <v>49</v>
      </c>
      <c r="D506" s="144" t="s">
        <v>9479</v>
      </c>
      <c r="E506" s="144" t="s">
        <v>9121</v>
      </c>
    </row>
    <row r="507" spans="1:5">
      <c r="A507" s="7" t="s">
        <v>49</v>
      </c>
      <c r="D507" s="144" t="s">
        <v>9762</v>
      </c>
      <c r="E507" s="144" t="s">
        <v>9121</v>
      </c>
    </row>
    <row r="508" spans="1:5">
      <c r="A508" s="7" t="s">
        <v>49</v>
      </c>
      <c r="D508" s="144" t="s">
        <v>9270</v>
      </c>
      <c r="E508" s="144" t="s">
        <v>9121</v>
      </c>
    </row>
    <row r="509" spans="1:5">
      <c r="A509" s="7" t="s">
        <v>49</v>
      </c>
      <c r="D509" s="144" t="s">
        <v>9271</v>
      </c>
      <c r="E509" s="144" t="s">
        <v>9121</v>
      </c>
    </row>
    <row r="510" spans="1:5">
      <c r="A510" s="7" t="s">
        <v>49</v>
      </c>
      <c r="D510" s="144" t="s">
        <v>9491</v>
      </c>
      <c r="E510" s="144" t="s">
        <v>9121</v>
      </c>
    </row>
    <row r="511" spans="1:5">
      <c r="A511" s="7" t="s">
        <v>49</v>
      </c>
      <c r="D511" s="144" t="s">
        <v>9492</v>
      </c>
      <c r="E511" s="144" t="s">
        <v>9121</v>
      </c>
    </row>
    <row r="512" spans="1:5">
      <c r="A512" s="7" t="s">
        <v>49</v>
      </c>
      <c r="D512" s="144" t="s">
        <v>9419</v>
      </c>
      <c r="E512" s="144" t="s">
        <v>9121</v>
      </c>
    </row>
    <row r="513" spans="1:5">
      <c r="A513" s="7" t="s">
        <v>49</v>
      </c>
      <c r="D513" s="144" t="s">
        <v>9420</v>
      </c>
      <c r="E513" s="144" t="s">
        <v>9121</v>
      </c>
    </row>
    <row r="514" spans="1:5">
      <c r="A514" s="7" t="s">
        <v>49</v>
      </c>
      <c r="D514" s="144" t="s">
        <v>9421</v>
      </c>
      <c r="E514" s="144" t="s">
        <v>9121</v>
      </c>
    </row>
    <row r="515" spans="1:5">
      <c r="A515" s="7" t="s">
        <v>49</v>
      </c>
      <c r="D515" s="144" t="s">
        <v>9272</v>
      </c>
      <c r="E515" s="144" t="s">
        <v>9121</v>
      </c>
    </row>
    <row r="516" spans="1:5">
      <c r="A516" s="7" t="s">
        <v>49</v>
      </c>
      <c r="D516" s="144" t="s">
        <v>9273</v>
      </c>
      <c r="E516" s="144" t="s">
        <v>9121</v>
      </c>
    </row>
    <row r="517" spans="1:5">
      <c r="A517" s="7" t="s">
        <v>49</v>
      </c>
      <c r="D517" s="144" t="s">
        <v>9274</v>
      </c>
      <c r="E517" s="144" t="s">
        <v>9121</v>
      </c>
    </row>
    <row r="518" spans="1:5">
      <c r="A518" s="7" t="s">
        <v>49</v>
      </c>
      <c r="D518" s="144" t="s">
        <v>9493</v>
      </c>
      <c r="E518" s="144" t="s">
        <v>9121</v>
      </c>
    </row>
    <row r="519" spans="1:5">
      <c r="A519" s="7" t="s">
        <v>49</v>
      </c>
      <c r="D519" s="144" t="s">
        <v>9276</v>
      </c>
      <c r="E519" s="144" t="s">
        <v>9121</v>
      </c>
    </row>
    <row r="520" spans="1:5">
      <c r="A520" s="7" t="s">
        <v>49</v>
      </c>
      <c r="D520" s="144" t="s">
        <v>9377</v>
      </c>
      <c r="E520" s="144" t="s">
        <v>9121</v>
      </c>
    </row>
    <row r="521" spans="1:5">
      <c r="A521" s="7" t="s">
        <v>49</v>
      </c>
      <c r="D521" s="144" t="s">
        <v>9494</v>
      </c>
      <c r="E521" s="144" t="s">
        <v>9121</v>
      </c>
    </row>
    <row r="522" spans="1:5">
      <c r="A522" s="7" t="s">
        <v>49</v>
      </c>
      <c r="D522" s="144" t="s">
        <v>9495</v>
      </c>
      <c r="E522" s="144" t="s">
        <v>9121</v>
      </c>
    </row>
    <row r="523" spans="1:5">
      <c r="A523" s="7" t="s">
        <v>49</v>
      </c>
      <c r="D523" s="144" t="s">
        <v>9422</v>
      </c>
      <c r="E523" s="144" t="s">
        <v>9121</v>
      </c>
    </row>
    <row r="524" spans="1:5">
      <c r="A524" s="7" t="s">
        <v>49</v>
      </c>
      <c r="D524" s="144" t="s">
        <v>9423</v>
      </c>
      <c r="E524" s="144" t="s">
        <v>9121</v>
      </c>
    </row>
    <row r="525" spans="1:5">
      <c r="A525" s="7" t="s">
        <v>49</v>
      </c>
      <c r="D525" s="144" t="s">
        <v>9340</v>
      </c>
      <c r="E525" s="144" t="s">
        <v>9121</v>
      </c>
    </row>
    <row r="526" spans="1:5">
      <c r="A526" s="7" t="s">
        <v>49</v>
      </c>
      <c r="D526" s="144" t="s">
        <v>9341</v>
      </c>
      <c r="E526" s="144" t="s">
        <v>9121</v>
      </c>
    </row>
    <row r="527" spans="1:5">
      <c r="A527" s="7" t="s">
        <v>49</v>
      </c>
      <c r="D527" s="144" t="s">
        <v>9342</v>
      </c>
      <c r="E527" s="144" t="s">
        <v>9121</v>
      </c>
    </row>
    <row r="528" spans="1:5">
      <c r="A528" s="7" t="s">
        <v>49</v>
      </c>
      <c r="D528" s="144" t="s">
        <v>9343</v>
      </c>
      <c r="E528" s="144" t="s">
        <v>9121</v>
      </c>
    </row>
    <row r="529" spans="1:5">
      <c r="A529" s="7" t="s">
        <v>49</v>
      </c>
      <c r="D529" s="144" t="s">
        <v>9344</v>
      </c>
      <c r="E529" s="144" t="s">
        <v>9121</v>
      </c>
    </row>
    <row r="530" spans="1:5">
      <c r="A530" s="7" t="s">
        <v>49</v>
      </c>
      <c r="D530" s="144" t="s">
        <v>9345</v>
      </c>
      <c r="E530" s="144" t="s">
        <v>9121</v>
      </c>
    </row>
    <row r="531" spans="1:5">
      <c r="A531" s="7" t="s">
        <v>49</v>
      </c>
      <c r="D531" s="144" t="s">
        <v>9424</v>
      </c>
      <c r="E531" s="144" t="s">
        <v>9121</v>
      </c>
    </row>
    <row r="532" spans="1:5">
      <c r="A532" s="7" t="s">
        <v>49</v>
      </c>
      <c r="D532" s="144" t="s">
        <v>9320</v>
      </c>
      <c r="E532" s="144" t="s">
        <v>9121</v>
      </c>
    </row>
    <row r="533" spans="1:5">
      <c r="A533" s="7" t="s">
        <v>49</v>
      </c>
      <c r="D533" s="144" t="s">
        <v>9346</v>
      </c>
      <c r="E533" s="144" t="s">
        <v>9121</v>
      </c>
    </row>
    <row r="534" spans="1:5">
      <c r="A534" s="7" t="s">
        <v>49</v>
      </c>
      <c r="D534" s="144" t="s">
        <v>9347</v>
      </c>
      <c r="E534" s="144" t="s">
        <v>9121</v>
      </c>
    </row>
    <row r="535" spans="1:5">
      <c r="A535" s="7" t="s">
        <v>49</v>
      </c>
      <c r="D535" s="144" t="s">
        <v>9348</v>
      </c>
      <c r="E535" s="144" t="s">
        <v>9121</v>
      </c>
    </row>
    <row r="536" spans="1:5">
      <c r="A536" s="7" t="s">
        <v>49</v>
      </c>
      <c r="D536" s="144" t="s">
        <v>9349</v>
      </c>
      <c r="E536" s="144" t="s">
        <v>9121</v>
      </c>
    </row>
    <row r="537" spans="1:5">
      <c r="A537" s="7" t="s">
        <v>49</v>
      </c>
      <c r="D537" s="144" t="s">
        <v>9426</v>
      </c>
      <c r="E537" s="144" t="s">
        <v>9121</v>
      </c>
    </row>
    <row r="538" spans="1:5">
      <c r="A538" s="7" t="s">
        <v>49</v>
      </c>
      <c r="D538" s="144" t="s">
        <v>9397</v>
      </c>
      <c r="E538" s="144" t="s">
        <v>9121</v>
      </c>
    </row>
    <row r="539" spans="1:5">
      <c r="A539" s="7" t="s">
        <v>49</v>
      </c>
      <c r="D539" s="144" t="s">
        <v>9500</v>
      </c>
      <c r="E539" s="144" t="s">
        <v>9121</v>
      </c>
    </row>
    <row r="540" spans="1:5">
      <c r="A540" s="7" t="s">
        <v>49</v>
      </c>
      <c r="D540" s="144" t="s">
        <v>9277</v>
      </c>
      <c r="E540" s="144" t="s">
        <v>9121</v>
      </c>
    </row>
    <row r="541" spans="1:5">
      <c r="A541" s="7" t="s">
        <v>49</v>
      </c>
      <c r="D541" s="144" t="s">
        <v>9427</v>
      </c>
      <c r="E541" s="144" t="s">
        <v>9121</v>
      </c>
    </row>
    <row r="542" spans="1:5">
      <c r="A542" s="7" t="s">
        <v>49</v>
      </c>
      <c r="D542" s="144" t="s">
        <v>9388</v>
      </c>
      <c r="E542" s="144" t="s">
        <v>9121</v>
      </c>
    </row>
    <row r="543" spans="1:5">
      <c r="A543" s="7" t="s">
        <v>49</v>
      </c>
      <c r="D543" s="144" t="s">
        <v>9278</v>
      </c>
      <c r="E543" s="144" t="s">
        <v>9121</v>
      </c>
    </row>
    <row r="544" spans="1:5">
      <c r="A544" s="7" t="s">
        <v>49</v>
      </c>
      <c r="D544" s="144" t="s">
        <v>9503</v>
      </c>
      <c r="E544" s="144" t="s">
        <v>9121</v>
      </c>
    </row>
    <row r="545" spans="1:5">
      <c r="A545" s="7" t="s">
        <v>49</v>
      </c>
      <c r="D545" s="144" t="s">
        <v>9504</v>
      </c>
      <c r="E545" s="144" t="s">
        <v>9121</v>
      </c>
    </row>
    <row r="546" spans="1:5">
      <c r="A546" s="7" t="s">
        <v>49</v>
      </c>
      <c r="D546" s="144" t="s">
        <v>9400</v>
      </c>
      <c r="E546" s="144" t="s">
        <v>9121</v>
      </c>
    </row>
    <row r="547" spans="1:5">
      <c r="A547" s="7" t="s">
        <v>49</v>
      </c>
      <c r="D547" s="144" t="s">
        <v>9506</v>
      </c>
      <c r="E547" s="144" t="s">
        <v>9121</v>
      </c>
    </row>
    <row r="548" spans="1:5">
      <c r="A548" s="7" t="s">
        <v>49</v>
      </c>
      <c r="D548" s="144" t="s">
        <v>9509</v>
      </c>
      <c r="E548" s="144" t="s">
        <v>9121</v>
      </c>
    </row>
    <row r="549" spans="1:5">
      <c r="A549" s="7" t="s">
        <v>49</v>
      </c>
      <c r="D549" s="144" t="s">
        <v>9510</v>
      </c>
      <c r="E549" s="144" t="s">
        <v>9121</v>
      </c>
    </row>
    <row r="550" spans="1:5">
      <c r="A550" s="7" t="s">
        <v>49</v>
      </c>
      <c r="D550" s="144" t="s">
        <v>9511</v>
      </c>
      <c r="E550" s="144" t="s">
        <v>9121</v>
      </c>
    </row>
    <row r="551" spans="1:5">
      <c r="A551" s="7" t="s">
        <v>49</v>
      </c>
      <c r="D551" s="144" t="s">
        <v>9296</v>
      </c>
      <c r="E551" s="144" t="s">
        <v>9121</v>
      </c>
    </row>
    <row r="552" spans="1:5">
      <c r="A552" s="7" t="s">
        <v>49</v>
      </c>
      <c r="D552" s="144" t="s">
        <v>9428</v>
      </c>
      <c r="E552" s="144" t="s">
        <v>9121</v>
      </c>
    </row>
    <row r="553" spans="1:5">
      <c r="A553" s="7" t="s">
        <v>49</v>
      </c>
      <c r="D553" s="144" t="s">
        <v>9513</v>
      </c>
      <c r="E553" s="144" t="s">
        <v>9121</v>
      </c>
    </row>
    <row r="554" spans="1:5">
      <c r="A554" s="7" t="s">
        <v>49</v>
      </c>
      <c r="D554" s="144" t="s">
        <v>9402</v>
      </c>
      <c r="E554" s="144" t="s">
        <v>9121</v>
      </c>
    </row>
    <row r="555" spans="1:5">
      <c r="A555" s="7" t="s">
        <v>49</v>
      </c>
      <c r="D555" s="144" t="s">
        <v>9285</v>
      </c>
      <c r="E555" s="144" t="s">
        <v>9121</v>
      </c>
    </row>
    <row r="556" spans="1:5">
      <c r="A556" s="7" t="s">
        <v>49</v>
      </c>
      <c r="D556" s="144" t="s">
        <v>9379</v>
      </c>
      <c r="E556" s="144" t="s">
        <v>9121</v>
      </c>
    </row>
    <row r="557" spans="1:5">
      <c r="A557" s="7" t="s">
        <v>49</v>
      </c>
      <c r="D557" s="144" t="s">
        <v>9287</v>
      </c>
      <c r="E557" s="144" t="s">
        <v>9121</v>
      </c>
    </row>
    <row r="558" spans="1:5">
      <c r="A558" s="7" t="s">
        <v>49</v>
      </c>
      <c r="D558" s="144" t="s">
        <v>9403</v>
      </c>
      <c r="E558" s="144" t="s">
        <v>9121</v>
      </c>
    </row>
    <row r="559" spans="1:5">
      <c r="A559" s="7" t="s">
        <v>49</v>
      </c>
      <c r="D559" s="144" t="s">
        <v>9289</v>
      </c>
      <c r="E559" s="144" t="s">
        <v>9121</v>
      </c>
    </row>
    <row r="560" spans="1:5">
      <c r="A560" s="7" t="s">
        <v>49</v>
      </c>
      <c r="D560" s="144" t="s">
        <v>9429</v>
      </c>
      <c r="E560" s="144" t="s">
        <v>9121</v>
      </c>
    </row>
    <row r="561" spans="1:5">
      <c r="A561" s="7" t="s">
        <v>49</v>
      </c>
      <c r="D561" s="144" t="s">
        <v>9480</v>
      </c>
      <c r="E561" s="144" t="s">
        <v>9121</v>
      </c>
    </row>
    <row r="562" spans="1:5">
      <c r="A562" s="7" t="s">
        <v>49</v>
      </c>
      <c r="D562" s="144" t="s">
        <v>9298</v>
      </c>
      <c r="E562" s="144" t="s">
        <v>9121</v>
      </c>
    </row>
    <row r="563" spans="1:5">
      <c r="A563" s="7" t="s">
        <v>49</v>
      </c>
      <c r="D563" s="144" t="s">
        <v>9322</v>
      </c>
      <c r="E563" s="144" t="s">
        <v>9121</v>
      </c>
    </row>
    <row r="564" spans="1:5">
      <c r="A564" s="7" t="s">
        <v>49</v>
      </c>
      <c r="D564" s="144" t="s">
        <v>9323</v>
      </c>
      <c r="E564" s="144" t="s">
        <v>9121</v>
      </c>
    </row>
    <row r="565" spans="1:5">
      <c r="A565" s="7" t="s">
        <v>49</v>
      </c>
      <c r="D565" s="144" t="s">
        <v>9324</v>
      </c>
      <c r="E565" s="144" t="s">
        <v>9121</v>
      </c>
    </row>
    <row r="566" spans="1:5">
      <c r="A566" s="7" t="s">
        <v>49</v>
      </c>
      <c r="D566" s="144" t="s">
        <v>9325</v>
      </c>
      <c r="E566" s="144" t="s">
        <v>9121</v>
      </c>
    </row>
    <row r="567" spans="1:5">
      <c r="A567" s="7" t="s">
        <v>49</v>
      </c>
      <c r="D567" s="144" t="s">
        <v>9299</v>
      </c>
      <c r="E567" s="144" t="s">
        <v>9121</v>
      </c>
    </row>
    <row r="568" spans="1:5">
      <c r="A568" s="7" t="s">
        <v>49</v>
      </c>
      <c r="D568" s="144" t="s">
        <v>9300</v>
      </c>
      <c r="E568" s="144" t="s">
        <v>9121</v>
      </c>
    </row>
    <row r="569" spans="1:5">
      <c r="A569" s="7" t="s">
        <v>49</v>
      </c>
      <c r="D569" s="144" t="s">
        <v>9430</v>
      </c>
      <c r="E569" s="144" t="s">
        <v>9121</v>
      </c>
    </row>
    <row r="570" spans="1:5">
      <c r="A570" s="7" t="s">
        <v>49</v>
      </c>
      <c r="D570" s="144" t="s">
        <v>9101</v>
      </c>
      <c r="E570" s="144" t="s">
        <v>9121</v>
      </c>
    </row>
    <row r="571" spans="1:5">
      <c r="A571" s="7" t="s">
        <v>49</v>
      </c>
      <c r="D571" s="144" t="s">
        <v>9659</v>
      </c>
      <c r="E571" s="144" t="s">
        <v>9121</v>
      </c>
    </row>
    <row r="572" spans="1:5">
      <c r="A572" s="7" t="s">
        <v>49</v>
      </c>
      <c r="D572" s="144" t="s">
        <v>9660</v>
      </c>
      <c r="E572" s="144" t="s">
        <v>9121</v>
      </c>
    </row>
    <row r="573" spans="1:5">
      <c r="A573" s="7" t="s">
        <v>49</v>
      </c>
      <c r="D573" s="144" t="s">
        <v>10106</v>
      </c>
      <c r="E573" s="144" t="s">
        <v>9121</v>
      </c>
    </row>
    <row r="574" spans="1:5">
      <c r="A574" s="7" t="s">
        <v>49</v>
      </c>
      <c r="D574" s="144" t="s">
        <v>9661</v>
      </c>
      <c r="E574" s="144" t="s">
        <v>9121</v>
      </c>
    </row>
    <row r="575" spans="1:5">
      <c r="A575" s="7" t="s">
        <v>49</v>
      </c>
      <c r="D575" s="144" t="s">
        <v>10107</v>
      </c>
      <c r="E575" s="144" t="s">
        <v>9121</v>
      </c>
    </row>
    <row r="576" spans="1:5">
      <c r="A576" s="7" t="s">
        <v>49</v>
      </c>
      <c r="D576" s="144" t="s">
        <v>10108</v>
      </c>
      <c r="E576" s="144" t="s">
        <v>9121</v>
      </c>
    </row>
    <row r="577" spans="1:5">
      <c r="A577" s="7" t="s">
        <v>49</v>
      </c>
      <c r="D577" s="144" t="s">
        <v>10109</v>
      </c>
      <c r="E577" s="144" t="s">
        <v>9121</v>
      </c>
    </row>
    <row r="578" spans="1:5">
      <c r="A578" s="7" t="s">
        <v>49</v>
      </c>
      <c r="D578" s="144" t="s">
        <v>10110</v>
      </c>
      <c r="E578" s="144" t="s">
        <v>9121</v>
      </c>
    </row>
    <row r="579" spans="1:5">
      <c r="A579" s="7" t="s">
        <v>49</v>
      </c>
      <c r="D579" s="144" t="s">
        <v>10111</v>
      </c>
      <c r="E579" s="144" t="s">
        <v>9121</v>
      </c>
    </row>
    <row r="580" spans="1:5">
      <c r="A580" s="7" t="s">
        <v>49</v>
      </c>
      <c r="D580" s="144" t="s">
        <v>8375</v>
      </c>
      <c r="E580" s="144" t="s">
        <v>9121</v>
      </c>
    </row>
    <row r="581" spans="1:5">
      <c r="A581" s="7" t="s">
        <v>49</v>
      </c>
      <c r="D581" s="144" t="s">
        <v>9662</v>
      </c>
      <c r="E581" s="144" t="s">
        <v>9121</v>
      </c>
    </row>
    <row r="582" spans="1:5">
      <c r="A582" s="7" t="s">
        <v>49</v>
      </c>
      <c r="D582" s="144" t="s">
        <v>9663</v>
      </c>
      <c r="E582" s="144" t="s">
        <v>9121</v>
      </c>
    </row>
    <row r="583" spans="1:5">
      <c r="A583" s="7" t="s">
        <v>49</v>
      </c>
      <c r="D583" s="144" t="s">
        <v>9664</v>
      </c>
      <c r="E583" s="144" t="s">
        <v>9121</v>
      </c>
    </row>
    <row r="584" spans="1:5">
      <c r="A584" s="7" t="s">
        <v>49</v>
      </c>
      <c r="D584" s="144" t="s">
        <v>9290</v>
      </c>
      <c r="E584" s="144" t="s">
        <v>9121</v>
      </c>
    </row>
    <row r="585" spans="1:5">
      <c r="A585" s="7" t="s">
        <v>49</v>
      </c>
      <c r="D585" s="144" t="s">
        <v>9351</v>
      </c>
      <c r="E585" s="144" t="s">
        <v>9121</v>
      </c>
    </row>
    <row r="586" spans="1:5">
      <c r="A586" s="7" t="s">
        <v>49</v>
      </c>
      <c r="D586" s="144" t="s">
        <v>9352</v>
      </c>
      <c r="E586" s="144" t="s">
        <v>9121</v>
      </c>
    </row>
    <row r="587" spans="1:5">
      <c r="A587" s="7" t="s">
        <v>49</v>
      </c>
      <c r="D587" s="144" t="s">
        <v>9354</v>
      </c>
      <c r="E587" s="144" t="s">
        <v>9121</v>
      </c>
    </row>
    <row r="588" spans="1:5">
      <c r="A588" s="7" t="s">
        <v>49</v>
      </c>
      <c r="D588" s="144" t="s">
        <v>9291</v>
      </c>
      <c r="E588" s="144" t="s">
        <v>9121</v>
      </c>
    </row>
    <row r="589" spans="1:5">
      <c r="A589" s="7" t="s">
        <v>49</v>
      </c>
      <c r="D589" s="144" t="s">
        <v>9302</v>
      </c>
      <c r="E589" s="144" t="s">
        <v>9121</v>
      </c>
    </row>
    <row r="590" spans="1:5">
      <c r="A590" s="7" t="s">
        <v>49</v>
      </c>
      <c r="D590" s="144" t="s">
        <v>9303</v>
      </c>
      <c r="E590" s="144" t="s">
        <v>9121</v>
      </c>
    </row>
    <row r="591" spans="1:5">
      <c r="A591" s="7" t="s">
        <v>49</v>
      </c>
      <c r="D591" s="144" t="s">
        <v>9304</v>
      </c>
      <c r="E591" s="144" t="s">
        <v>9121</v>
      </c>
    </row>
    <row r="592" spans="1:5">
      <c r="A592" s="7" t="s">
        <v>49</v>
      </c>
      <c r="D592" s="144" t="s">
        <v>9433</v>
      </c>
      <c r="E592" s="144" t="s">
        <v>9121</v>
      </c>
    </row>
    <row r="593" spans="1:5">
      <c r="A593" s="7" t="s">
        <v>49</v>
      </c>
      <c r="D593" s="144" t="s">
        <v>9383</v>
      </c>
      <c r="E593" s="144" t="s">
        <v>9121</v>
      </c>
    </row>
    <row r="594" spans="1:5">
      <c r="A594" s="7" t="s">
        <v>49</v>
      </c>
      <c r="D594" s="144" t="s">
        <v>9384</v>
      </c>
      <c r="E594" s="144" t="s">
        <v>9121</v>
      </c>
    </row>
    <row r="595" spans="1:5">
      <c r="A595" s="7" t="s">
        <v>49</v>
      </c>
      <c r="D595" s="144" t="s">
        <v>9356</v>
      </c>
      <c r="E595" s="144" t="s">
        <v>9121</v>
      </c>
    </row>
    <row r="596" spans="1:5">
      <c r="A596" s="7" t="s">
        <v>49</v>
      </c>
      <c r="D596" s="144" t="s">
        <v>9306</v>
      </c>
      <c r="E596" s="144" t="s">
        <v>9121</v>
      </c>
    </row>
    <row r="597" spans="1:5">
      <c r="A597" s="7" t="s">
        <v>49</v>
      </c>
      <c r="D597" s="144" t="s">
        <v>9357</v>
      </c>
      <c r="E597" s="144" t="s">
        <v>9121</v>
      </c>
    </row>
    <row r="598" spans="1:5">
      <c r="A598" s="7" t="s">
        <v>49</v>
      </c>
      <c r="D598" s="144" t="s">
        <v>9358</v>
      </c>
      <c r="E598" s="144" t="s">
        <v>9121</v>
      </c>
    </row>
    <row r="599" spans="1:5">
      <c r="A599" s="7" t="s">
        <v>49</v>
      </c>
      <c r="D599" s="144" t="s">
        <v>9359</v>
      </c>
      <c r="E599" s="144" t="s">
        <v>9121</v>
      </c>
    </row>
    <row r="600" spans="1:5">
      <c r="A600" s="7" t="s">
        <v>49</v>
      </c>
      <c r="D600" s="144" t="s">
        <v>9360</v>
      </c>
      <c r="E600" s="144" t="s">
        <v>9121</v>
      </c>
    </row>
    <row r="601" spans="1:5">
      <c r="A601" s="7" t="s">
        <v>49</v>
      </c>
      <c r="D601" s="144" t="s">
        <v>9294</v>
      </c>
      <c r="E601" s="144" t="s">
        <v>9121</v>
      </c>
    </row>
    <row r="602" spans="1:5">
      <c r="A602" s="7" t="s">
        <v>49</v>
      </c>
      <c r="D602" s="144" t="s">
        <v>9361</v>
      </c>
      <c r="E602" s="144" t="s">
        <v>9121</v>
      </c>
    </row>
    <row r="603" spans="1:5">
      <c r="A603" s="7" t="s">
        <v>49</v>
      </c>
      <c r="D603" s="144" t="s">
        <v>9307</v>
      </c>
      <c r="E603" s="144" t="s">
        <v>9121</v>
      </c>
    </row>
    <row r="604" spans="1:5">
      <c r="A604" s="7" t="s">
        <v>49</v>
      </c>
      <c r="D604" s="144" t="s">
        <v>9434</v>
      </c>
      <c r="E604" s="144" t="s">
        <v>9121</v>
      </c>
    </row>
    <row r="605" spans="1:5">
      <c r="A605" s="7" t="s">
        <v>49</v>
      </c>
      <c r="D605" s="144" t="s">
        <v>9362</v>
      </c>
      <c r="E605" s="144" t="s">
        <v>9121</v>
      </c>
    </row>
    <row r="606" spans="1:5">
      <c r="A606" s="7" t="s">
        <v>49</v>
      </c>
      <c r="D606" s="144" t="s">
        <v>9435</v>
      </c>
      <c r="E606" s="144" t="s">
        <v>9121</v>
      </c>
    </row>
    <row r="607" spans="1:5">
      <c r="A607" s="7" t="s">
        <v>49</v>
      </c>
      <c r="D607" s="144" t="s">
        <v>9436</v>
      </c>
      <c r="E607" s="144" t="s">
        <v>9121</v>
      </c>
    </row>
    <row r="608" spans="1:5">
      <c r="A608" s="7" t="s">
        <v>49</v>
      </c>
      <c r="D608" s="144" t="s">
        <v>9437</v>
      </c>
      <c r="E608" s="144" t="s">
        <v>9121</v>
      </c>
    </row>
    <row r="609" spans="1:5">
      <c r="A609" s="7" t="s">
        <v>49</v>
      </c>
      <c r="D609" s="144" t="s">
        <v>9363</v>
      </c>
      <c r="E609" s="144" t="s">
        <v>9121</v>
      </c>
    </row>
    <row r="610" spans="1:5">
      <c r="A610" s="7" t="s">
        <v>49</v>
      </c>
      <c r="D610" s="144" t="s">
        <v>9438</v>
      </c>
      <c r="E610" s="144" t="s">
        <v>9121</v>
      </c>
    </row>
    <row r="611" spans="1:5">
      <c r="A611" s="7" t="s">
        <v>49</v>
      </c>
      <c r="D611" s="144" t="s">
        <v>9448</v>
      </c>
      <c r="E611" s="144" t="s">
        <v>9121</v>
      </c>
    </row>
    <row r="612" spans="1:5">
      <c r="A612" s="7" t="s">
        <v>49</v>
      </c>
      <c r="D612" s="144" t="s">
        <v>9387</v>
      </c>
      <c r="E612" s="144" t="s">
        <v>9121</v>
      </c>
    </row>
    <row r="613" spans="1:5">
      <c r="A613" s="7" t="s">
        <v>49</v>
      </c>
      <c r="D613" s="144" t="s">
        <v>9309</v>
      </c>
      <c r="E613" s="144" t="s">
        <v>9121</v>
      </c>
    </row>
    <row r="614" spans="1:5">
      <c r="A614" s="7" t="s">
        <v>49</v>
      </c>
      <c r="D614" s="144" t="s">
        <v>9439</v>
      </c>
      <c r="E614" s="144" t="s">
        <v>9121</v>
      </c>
    </row>
    <row r="615" spans="1:5">
      <c r="A615" s="7" t="s">
        <v>49</v>
      </c>
      <c r="D615" s="144" t="s">
        <v>9310</v>
      </c>
      <c r="E615" s="144" t="s">
        <v>9121</v>
      </c>
    </row>
    <row r="616" spans="1:5">
      <c r="A616" s="7" t="s">
        <v>49</v>
      </c>
      <c r="D616" s="144" t="s">
        <v>9311</v>
      </c>
      <c r="E616" s="144" t="s">
        <v>9121</v>
      </c>
    </row>
    <row r="617" spans="1:5">
      <c r="A617" s="7" t="s">
        <v>49</v>
      </c>
      <c r="D617" s="144" t="s">
        <v>9481</v>
      </c>
      <c r="E617" s="144" t="s">
        <v>9121</v>
      </c>
    </row>
    <row r="618" spans="1:5">
      <c r="A618" s="7" t="s">
        <v>49</v>
      </c>
      <c r="D618" s="144" t="s">
        <v>9364</v>
      </c>
      <c r="E618" s="144" t="s">
        <v>9121</v>
      </c>
    </row>
    <row r="619" spans="1:5">
      <c r="A619" s="7" t="s">
        <v>49</v>
      </c>
      <c r="D619" s="144" t="s">
        <v>9371</v>
      </c>
      <c r="E619" s="144" t="s">
        <v>9121</v>
      </c>
    </row>
    <row r="620" spans="1:5">
      <c r="A620" s="7" t="s">
        <v>49</v>
      </c>
      <c r="D620" s="144" t="s">
        <v>9482</v>
      </c>
      <c r="E620" s="144" t="s">
        <v>9121</v>
      </c>
    </row>
    <row r="621" spans="1:5">
      <c r="A621" s="7" t="s">
        <v>49</v>
      </c>
      <c r="D621" s="144" t="s">
        <v>9483</v>
      </c>
      <c r="E621" s="144" t="s">
        <v>9121</v>
      </c>
    </row>
    <row r="622" spans="1:5">
      <c r="A622" s="7" t="s">
        <v>49</v>
      </c>
      <c r="D622" s="144" t="s">
        <v>9484</v>
      </c>
      <c r="E622" s="144" t="s">
        <v>9121</v>
      </c>
    </row>
    <row r="623" spans="1:5">
      <c r="A623" s="7" t="s">
        <v>49</v>
      </c>
      <c r="D623" s="144" t="s">
        <v>9365</v>
      </c>
      <c r="E623" s="144" t="s">
        <v>9121</v>
      </c>
    </row>
    <row r="624" spans="1:5">
      <c r="A624" s="7" t="s">
        <v>49</v>
      </c>
      <c r="D624" s="144" t="s">
        <v>9366</v>
      </c>
      <c r="E624" s="144" t="s">
        <v>9121</v>
      </c>
    </row>
    <row r="625" spans="1:5">
      <c r="A625" s="7" t="s">
        <v>49</v>
      </c>
      <c r="D625" s="144" t="s">
        <v>9527</v>
      </c>
      <c r="E625" s="144" t="s">
        <v>9121</v>
      </c>
    </row>
    <row r="626" spans="1:5">
      <c r="A626" s="7" t="s">
        <v>49</v>
      </c>
      <c r="D626" s="144" t="s">
        <v>9528</v>
      </c>
      <c r="E626" s="144" t="s">
        <v>9121</v>
      </c>
    </row>
    <row r="627" spans="1:5">
      <c r="A627" s="7" t="s">
        <v>49</v>
      </c>
      <c r="D627" s="144" t="s">
        <v>10112</v>
      </c>
      <c r="E627" s="144" t="s">
        <v>9121</v>
      </c>
    </row>
    <row r="628" spans="1:5">
      <c r="A628" s="7" t="s">
        <v>49</v>
      </c>
      <c r="D628" s="144" t="s">
        <v>9313</v>
      </c>
      <c r="E628" s="144" t="s">
        <v>9121</v>
      </c>
    </row>
    <row r="629" spans="1:5">
      <c r="A629" s="7" t="s">
        <v>49</v>
      </c>
      <c r="D629" s="144" t="s">
        <v>9533</v>
      </c>
      <c r="E629" s="144" t="s">
        <v>9121</v>
      </c>
    </row>
    <row r="630" spans="1:5">
      <c r="A630" s="7" t="s">
        <v>49</v>
      </c>
      <c r="D630" s="144" t="s">
        <v>9551</v>
      </c>
      <c r="E630" s="144" t="s">
        <v>9121</v>
      </c>
    </row>
    <row r="631" spans="1:5">
      <c r="A631" s="7" t="s">
        <v>49</v>
      </c>
      <c r="D631" s="144" t="s">
        <v>9538</v>
      </c>
      <c r="E631" s="144" t="s">
        <v>9121</v>
      </c>
    </row>
    <row r="632" spans="1:5">
      <c r="A632" s="7" t="s">
        <v>49</v>
      </c>
      <c r="D632" s="144" t="s">
        <v>9411</v>
      </c>
      <c r="E632" s="144" t="s">
        <v>9121</v>
      </c>
    </row>
    <row r="633" spans="1:5">
      <c r="A633" s="7" t="s">
        <v>49</v>
      </c>
      <c r="D633" s="144" t="s">
        <v>9412</v>
      </c>
      <c r="E633" s="144" t="s">
        <v>9121</v>
      </c>
    </row>
    <row r="634" spans="1:5">
      <c r="A634" s="7" t="s">
        <v>49</v>
      </c>
      <c r="D634" s="144" t="s">
        <v>9540</v>
      </c>
      <c r="E634" s="144" t="s">
        <v>9121</v>
      </c>
    </row>
    <row r="635" spans="1:5">
      <c r="A635" s="7" t="s">
        <v>49</v>
      </c>
      <c r="D635" s="144" t="s">
        <v>9314</v>
      </c>
      <c r="E635" s="144" t="s">
        <v>9121</v>
      </c>
    </row>
    <row r="636" spans="1:5">
      <c r="A636" s="7" t="s">
        <v>49</v>
      </c>
      <c r="D636" s="144" t="s">
        <v>9367</v>
      </c>
      <c r="E636" s="144" t="s">
        <v>9121</v>
      </c>
    </row>
    <row r="637" spans="1:5">
      <c r="A637" s="7" t="s">
        <v>49</v>
      </c>
      <c r="D637" s="144" t="s">
        <v>9315</v>
      </c>
      <c r="E637" s="144" t="s">
        <v>9121</v>
      </c>
    </row>
    <row r="638" spans="1:5">
      <c r="A638" s="7" t="s">
        <v>49</v>
      </c>
      <c r="D638" s="144" t="s">
        <v>9368</v>
      </c>
      <c r="E638" s="144" t="s">
        <v>9121</v>
      </c>
    </row>
    <row r="639" spans="1:5">
      <c r="A639" s="7" t="s">
        <v>49</v>
      </c>
      <c r="D639" s="144" t="s">
        <v>9292</v>
      </c>
      <c r="E639" s="144" t="s">
        <v>9121</v>
      </c>
    </row>
    <row r="640" spans="1:5">
      <c r="A640" s="7" t="s">
        <v>49</v>
      </c>
      <c r="D640" s="144" t="s">
        <v>9316</v>
      </c>
      <c r="E640" s="144" t="s">
        <v>9121</v>
      </c>
    </row>
    <row r="641" spans="1:5">
      <c r="A641" s="7" t="s">
        <v>49</v>
      </c>
      <c r="D641" s="144" t="s">
        <v>9293</v>
      </c>
      <c r="E641" s="144" t="s">
        <v>9121</v>
      </c>
    </row>
    <row r="642" spans="1:5">
      <c r="A642" s="7" t="s">
        <v>49</v>
      </c>
      <c r="D642" s="144" t="s">
        <v>9317</v>
      </c>
      <c r="E642" s="144" t="s">
        <v>9121</v>
      </c>
    </row>
    <row r="643" spans="1:5">
      <c r="A643" s="7" t="s">
        <v>49</v>
      </c>
      <c r="D643" s="144" t="s">
        <v>9318</v>
      </c>
      <c r="E643" s="144" t="s">
        <v>9121</v>
      </c>
    </row>
    <row r="644" spans="1:5">
      <c r="A644" s="7" t="s">
        <v>49</v>
      </c>
      <c r="D644" s="144" t="s">
        <v>9319</v>
      </c>
      <c r="E644" s="144" t="s">
        <v>9121</v>
      </c>
    </row>
    <row r="645" spans="1:5">
      <c r="A645" s="7" t="s">
        <v>49</v>
      </c>
      <c r="D645" s="144" t="s">
        <v>9549</v>
      </c>
      <c r="E645" s="144" t="s">
        <v>9121</v>
      </c>
    </row>
    <row r="646" spans="1:5">
      <c r="A646" s="7" t="s">
        <v>49</v>
      </c>
      <c r="D646" s="144" t="s">
        <v>9391</v>
      </c>
      <c r="E646" s="144" t="s">
        <v>9121</v>
      </c>
    </row>
    <row r="647" spans="1:5">
      <c r="A647" s="7" t="s">
        <v>49</v>
      </c>
      <c r="D647" s="144" t="s">
        <v>9665</v>
      </c>
      <c r="E647" s="144" t="s">
        <v>9121</v>
      </c>
    </row>
    <row r="648" spans="1:5">
      <c r="A648" s="7" t="s">
        <v>49</v>
      </c>
      <c r="D648" s="144" t="s">
        <v>9666</v>
      </c>
      <c r="E648" s="144" t="s">
        <v>9121</v>
      </c>
    </row>
    <row r="649" spans="1:5">
      <c r="A649" s="7" t="s">
        <v>49</v>
      </c>
      <c r="D649" s="144" t="s">
        <v>10113</v>
      </c>
      <c r="E649" s="144" t="s">
        <v>9121</v>
      </c>
    </row>
    <row r="650" spans="1:5">
      <c r="A650" s="7" t="s">
        <v>49</v>
      </c>
      <c r="D650" s="144" t="s">
        <v>9485</v>
      </c>
      <c r="E650" s="144" t="s">
        <v>9121</v>
      </c>
    </row>
    <row r="651" spans="1:5">
      <c r="A651" s="7" t="s">
        <v>49</v>
      </c>
      <c r="D651" s="144" t="s">
        <v>9486</v>
      </c>
      <c r="E651" s="144" t="s">
        <v>9121</v>
      </c>
    </row>
    <row r="652" spans="1:5">
      <c r="A652" s="7" t="s">
        <v>49</v>
      </c>
      <c r="D652" s="144" t="s">
        <v>4832</v>
      </c>
      <c r="E652" s="144" t="s">
        <v>9121</v>
      </c>
    </row>
    <row r="653" spans="1:5">
      <c r="A653" s="7" t="s">
        <v>49</v>
      </c>
      <c r="D653" s="144" t="s">
        <v>4834</v>
      </c>
      <c r="E653" s="144" t="s">
        <v>9121</v>
      </c>
    </row>
    <row r="654" spans="1:5">
      <c r="A654" s="7" t="s">
        <v>49</v>
      </c>
      <c r="D654" s="144" t="s">
        <v>4836</v>
      </c>
      <c r="E654" s="144" t="s">
        <v>9121</v>
      </c>
    </row>
    <row r="655" spans="1:5">
      <c r="A655" s="7" t="s">
        <v>49</v>
      </c>
      <c r="D655" s="144" t="s">
        <v>4838</v>
      </c>
      <c r="E655" s="144" t="s">
        <v>9121</v>
      </c>
    </row>
    <row r="656" spans="1:5">
      <c r="A656" s="7" t="s">
        <v>49</v>
      </c>
      <c r="D656" s="144" t="s">
        <v>4840</v>
      </c>
      <c r="E656" s="144" t="s">
        <v>9121</v>
      </c>
    </row>
    <row r="657" spans="1:5">
      <c r="A657" s="7" t="s">
        <v>49</v>
      </c>
      <c r="D657" s="144" t="s">
        <v>4842</v>
      </c>
      <c r="E657" s="144" t="s">
        <v>9121</v>
      </c>
    </row>
    <row r="658" spans="1:5">
      <c r="A658" s="7" t="s">
        <v>49</v>
      </c>
      <c r="D658" s="144" t="s">
        <v>4844</v>
      </c>
      <c r="E658" s="144" t="s">
        <v>9121</v>
      </c>
    </row>
    <row r="659" spans="1:5">
      <c r="A659" s="7" t="s">
        <v>49</v>
      </c>
      <c r="D659" s="144" t="s">
        <v>4846</v>
      </c>
      <c r="E659" s="144" t="s">
        <v>9121</v>
      </c>
    </row>
    <row r="660" spans="1:5">
      <c r="A660" s="7" t="s">
        <v>49</v>
      </c>
      <c r="D660" s="144" t="s">
        <v>4848</v>
      </c>
      <c r="E660" s="144" t="s">
        <v>9121</v>
      </c>
    </row>
    <row r="661" spans="1:5">
      <c r="A661" s="7" t="s">
        <v>49</v>
      </c>
      <c r="D661" s="144" t="s">
        <v>4850</v>
      </c>
      <c r="E661" s="144" t="s">
        <v>9121</v>
      </c>
    </row>
    <row r="662" spans="1:5">
      <c r="A662" s="7" t="s">
        <v>49</v>
      </c>
      <c r="D662" s="144" t="s">
        <v>4852</v>
      </c>
      <c r="E662" s="144" t="s">
        <v>9121</v>
      </c>
    </row>
    <row r="663" spans="1:5">
      <c r="A663" s="7" t="s">
        <v>49</v>
      </c>
      <c r="D663" s="144" t="s">
        <v>4854</v>
      </c>
      <c r="E663" s="144" t="s">
        <v>9121</v>
      </c>
    </row>
    <row r="664" spans="1:5">
      <c r="A664" s="7" t="s">
        <v>49</v>
      </c>
      <c r="D664" s="144" t="s">
        <v>4856</v>
      </c>
      <c r="E664" s="144" t="s">
        <v>9121</v>
      </c>
    </row>
    <row r="665" spans="1:5">
      <c r="A665" s="7" t="s">
        <v>49</v>
      </c>
      <c r="D665" s="144" t="s">
        <v>4864</v>
      </c>
      <c r="E665" s="144" t="s">
        <v>9121</v>
      </c>
    </row>
    <row r="666" spans="1:5">
      <c r="A666" s="7" t="s">
        <v>49</v>
      </c>
      <c r="D666" s="144" t="s">
        <v>4866</v>
      </c>
      <c r="E666" s="144" t="s">
        <v>9121</v>
      </c>
    </row>
    <row r="667" spans="1:5">
      <c r="A667" s="7" t="s">
        <v>49</v>
      </c>
      <c r="D667" s="144" t="s">
        <v>4868</v>
      </c>
      <c r="E667" s="144" t="s">
        <v>9121</v>
      </c>
    </row>
    <row r="668" spans="1:5">
      <c r="A668" s="7" t="s">
        <v>49</v>
      </c>
      <c r="D668" s="144" t="s">
        <v>9431</v>
      </c>
      <c r="E668" s="144" t="s">
        <v>9121</v>
      </c>
    </row>
    <row r="669" spans="1:5">
      <c r="A669" s="7" t="s">
        <v>49</v>
      </c>
      <c r="D669" s="144" t="s">
        <v>9447</v>
      </c>
      <c r="E669" s="144" t="s">
        <v>9121</v>
      </c>
    </row>
    <row r="670" spans="1:5">
      <c r="A670" s="7" t="s">
        <v>49</v>
      </c>
      <c r="D670" s="144" t="s">
        <v>9373</v>
      </c>
      <c r="E670" s="144" t="s">
        <v>9121</v>
      </c>
    </row>
    <row r="671" spans="1:5">
      <c r="A671" s="7" t="s">
        <v>49</v>
      </c>
      <c r="D671" s="144" t="s">
        <v>9374</v>
      </c>
      <c r="E671" s="144" t="s">
        <v>9121</v>
      </c>
    </row>
    <row r="672" spans="1:5">
      <c r="A672" s="7" t="s">
        <v>49</v>
      </c>
      <c r="D672" s="144" t="s">
        <v>9375</v>
      </c>
      <c r="E672" s="144" t="s">
        <v>9121</v>
      </c>
    </row>
    <row r="673" spans="1:5">
      <c r="A673" s="7" t="s">
        <v>49</v>
      </c>
      <c r="D673" s="144" t="s">
        <v>9369</v>
      </c>
      <c r="E673" s="144" t="s">
        <v>9121</v>
      </c>
    </row>
    <row r="674" spans="1:5">
      <c r="A674" s="7" t="s">
        <v>49</v>
      </c>
      <c r="D674" s="144" t="s">
        <v>9370</v>
      </c>
      <c r="E674" s="144" t="s">
        <v>9121</v>
      </c>
    </row>
    <row r="675" spans="1:5">
      <c r="A675" s="7" t="s">
        <v>49</v>
      </c>
      <c r="D675" s="144" t="s">
        <v>3396</v>
      </c>
      <c r="E675" s="144" t="s">
        <v>9115</v>
      </c>
    </row>
    <row r="676" spans="1:5">
      <c r="A676" s="7" t="s">
        <v>49</v>
      </c>
      <c r="D676" s="144" t="s">
        <v>3705</v>
      </c>
      <c r="E676" s="144" t="s">
        <v>9115</v>
      </c>
    </row>
    <row r="677" spans="1:5">
      <c r="A677" s="7" t="s">
        <v>49</v>
      </c>
      <c r="D677" s="144" t="s">
        <v>1050</v>
      </c>
      <c r="E677" s="144" t="s">
        <v>9115</v>
      </c>
    </row>
    <row r="678" spans="1:5">
      <c r="A678" s="7" t="s">
        <v>49</v>
      </c>
      <c r="D678" s="144" t="s">
        <v>1054</v>
      </c>
      <c r="E678" s="144" t="s">
        <v>9115</v>
      </c>
    </row>
    <row r="679" spans="1:5">
      <c r="A679" s="7" t="s">
        <v>49</v>
      </c>
      <c r="D679" s="144" t="s">
        <v>1057</v>
      </c>
      <c r="E679" s="144" t="s">
        <v>9115</v>
      </c>
    </row>
    <row r="680" spans="1:5">
      <c r="A680" s="7" t="s">
        <v>49</v>
      </c>
      <c r="D680" s="144" t="s">
        <v>1060</v>
      </c>
      <c r="E680" s="144" t="s">
        <v>9115</v>
      </c>
    </row>
    <row r="681" spans="1:5">
      <c r="A681" s="7" t="s">
        <v>49</v>
      </c>
      <c r="D681" s="144" t="s">
        <v>1063</v>
      </c>
      <c r="E681" s="144" t="s">
        <v>9115</v>
      </c>
    </row>
    <row r="682" spans="1:5">
      <c r="A682" s="7" t="s">
        <v>49</v>
      </c>
      <c r="D682" s="144" t="s">
        <v>1066</v>
      </c>
      <c r="E682" s="144" t="s">
        <v>9115</v>
      </c>
    </row>
    <row r="683" spans="1:5">
      <c r="A683" s="7" t="s">
        <v>49</v>
      </c>
      <c r="D683" s="144" t="s">
        <v>5861</v>
      </c>
      <c r="E683" s="144" t="s">
        <v>9115</v>
      </c>
    </row>
    <row r="684" spans="1:5">
      <c r="A684" s="7" t="s">
        <v>49</v>
      </c>
      <c r="D684" s="144" t="s">
        <v>1101</v>
      </c>
      <c r="E684" s="144" t="s">
        <v>9115</v>
      </c>
    </row>
    <row r="685" spans="1:5">
      <c r="A685" s="7" t="s">
        <v>49</v>
      </c>
      <c r="D685" s="144" t="s">
        <v>1105</v>
      </c>
      <c r="E685" s="144" t="s">
        <v>9115</v>
      </c>
    </row>
    <row r="686" spans="1:5">
      <c r="A686" s="7" t="s">
        <v>49</v>
      </c>
      <c r="D686" s="144" t="s">
        <v>1108</v>
      </c>
      <c r="E686" s="144" t="s">
        <v>9115</v>
      </c>
    </row>
    <row r="687" spans="1:5">
      <c r="A687" s="7" t="s">
        <v>49</v>
      </c>
      <c r="D687" s="144" t="s">
        <v>1111</v>
      </c>
      <c r="E687" s="144" t="s">
        <v>9115</v>
      </c>
    </row>
    <row r="688" spans="1:5">
      <c r="A688" s="7" t="s">
        <v>49</v>
      </c>
      <c r="D688" s="144" t="s">
        <v>579</v>
      </c>
      <c r="E688" s="144" t="s">
        <v>9115</v>
      </c>
    </row>
    <row r="689" spans="1:5">
      <c r="A689" s="7" t="s">
        <v>49</v>
      </c>
      <c r="D689" s="144" t="s">
        <v>585</v>
      </c>
      <c r="E689" s="144" t="s">
        <v>9115</v>
      </c>
    </row>
    <row r="690" spans="1:5">
      <c r="A690" s="7" t="s">
        <v>49</v>
      </c>
      <c r="D690" s="144" t="s">
        <v>588</v>
      </c>
      <c r="E690" s="144" t="s">
        <v>9115</v>
      </c>
    </row>
    <row r="691" spans="1:5">
      <c r="A691" s="7" t="s">
        <v>49</v>
      </c>
      <c r="D691" s="144" t="s">
        <v>885</v>
      </c>
      <c r="E691" s="144" t="s">
        <v>9115</v>
      </c>
    </row>
    <row r="692" spans="1:5">
      <c r="A692" s="7" t="s">
        <v>49</v>
      </c>
      <c r="D692" s="144" t="s">
        <v>931</v>
      </c>
      <c r="E692" s="144" t="s">
        <v>9115</v>
      </c>
    </row>
    <row r="693" spans="1:5">
      <c r="A693" s="7" t="s">
        <v>49</v>
      </c>
      <c r="D693" s="144" t="s">
        <v>5361</v>
      </c>
      <c r="E693" s="144" t="s">
        <v>9115</v>
      </c>
    </row>
    <row r="694" spans="1:5">
      <c r="A694" s="7" t="s">
        <v>49</v>
      </c>
      <c r="D694" s="144" t="s">
        <v>1326</v>
      </c>
      <c r="E694" s="144" t="s">
        <v>9115</v>
      </c>
    </row>
    <row r="695" spans="1:5">
      <c r="A695" s="7" t="s">
        <v>49</v>
      </c>
      <c r="D695" s="144" t="s">
        <v>1330</v>
      </c>
      <c r="E695" s="144" t="s">
        <v>9115</v>
      </c>
    </row>
    <row r="696" spans="1:5">
      <c r="A696" s="7" t="s">
        <v>49</v>
      </c>
      <c r="D696" s="144" t="s">
        <v>1333</v>
      </c>
      <c r="E696" s="144" t="s">
        <v>9115</v>
      </c>
    </row>
    <row r="697" spans="1:5">
      <c r="A697" s="7" t="s">
        <v>49</v>
      </c>
      <c r="D697" s="144" t="s">
        <v>1336</v>
      </c>
      <c r="E697" s="144" t="s">
        <v>9115</v>
      </c>
    </row>
    <row r="698" spans="1:5">
      <c r="A698" s="7" t="s">
        <v>49</v>
      </c>
      <c r="D698" s="144" t="s">
        <v>8405</v>
      </c>
      <c r="E698" s="144" t="s">
        <v>9115</v>
      </c>
    </row>
    <row r="699" spans="1:5">
      <c r="A699" s="7" t="s">
        <v>49</v>
      </c>
      <c r="D699" s="144" t="s">
        <v>8407</v>
      </c>
      <c r="E699" s="144" t="s">
        <v>9115</v>
      </c>
    </row>
    <row r="700" spans="1:5">
      <c r="A700" s="7" t="s">
        <v>49</v>
      </c>
      <c r="D700" s="144" t="s">
        <v>8409</v>
      </c>
      <c r="E700" s="144" t="s">
        <v>9115</v>
      </c>
    </row>
    <row r="701" spans="1:5">
      <c r="A701" s="7" t="s">
        <v>49</v>
      </c>
      <c r="D701" s="144" t="s">
        <v>3744</v>
      </c>
      <c r="E701" s="144" t="s">
        <v>9115</v>
      </c>
    </row>
    <row r="702" spans="1:5">
      <c r="A702" s="7" t="s">
        <v>49</v>
      </c>
      <c r="D702" s="144" t="s">
        <v>8416</v>
      </c>
      <c r="E702" s="144" t="s">
        <v>9115</v>
      </c>
    </row>
    <row r="703" spans="1:5">
      <c r="A703" s="7" t="s">
        <v>49</v>
      </c>
      <c r="D703" s="144" t="s">
        <v>8323</v>
      </c>
      <c r="E703" s="144" t="s">
        <v>9115</v>
      </c>
    </row>
    <row r="704" spans="1:5">
      <c r="A704" s="7" t="s">
        <v>49</v>
      </c>
      <c r="D704" s="144" t="s">
        <v>1384</v>
      </c>
      <c r="E704" s="144" t="s">
        <v>9115</v>
      </c>
    </row>
    <row r="705" spans="1:5">
      <c r="A705" s="7" t="s">
        <v>49</v>
      </c>
      <c r="D705" s="144" t="s">
        <v>1280</v>
      </c>
      <c r="E705" s="144" t="s">
        <v>9115</v>
      </c>
    </row>
    <row r="706" spans="1:5">
      <c r="A706" s="7" t="s">
        <v>49</v>
      </c>
      <c r="D706" s="144" t="s">
        <v>5874</v>
      </c>
      <c r="E706" s="144" t="s">
        <v>9115</v>
      </c>
    </row>
    <row r="707" spans="1:5">
      <c r="A707" s="7" t="s">
        <v>49</v>
      </c>
      <c r="D707" s="144" t="s">
        <v>1284</v>
      </c>
      <c r="E707" s="144" t="s">
        <v>9115</v>
      </c>
    </row>
    <row r="708" spans="1:5">
      <c r="A708" s="7" t="s">
        <v>49</v>
      </c>
      <c r="D708" s="144" t="s">
        <v>1287</v>
      </c>
      <c r="E708" s="144" t="s">
        <v>9115</v>
      </c>
    </row>
    <row r="709" spans="1:5">
      <c r="A709" s="7" t="s">
        <v>49</v>
      </c>
      <c r="D709" s="144" t="s">
        <v>5760</v>
      </c>
      <c r="E709" s="144" t="s">
        <v>9115</v>
      </c>
    </row>
    <row r="710" spans="1:5">
      <c r="A710" s="7" t="s">
        <v>49</v>
      </c>
      <c r="D710" s="144" t="s">
        <v>5764</v>
      </c>
      <c r="E710" s="144" t="s">
        <v>9115</v>
      </c>
    </row>
    <row r="711" spans="1:5">
      <c r="A711" s="7" t="s">
        <v>49</v>
      </c>
      <c r="D711" s="144" t="s">
        <v>5767</v>
      </c>
      <c r="E711" s="144" t="s">
        <v>9115</v>
      </c>
    </row>
    <row r="712" spans="1:5">
      <c r="A712" s="7" t="s">
        <v>49</v>
      </c>
      <c r="D712" s="144" t="s">
        <v>5769</v>
      </c>
      <c r="E712" s="144" t="s">
        <v>9115</v>
      </c>
    </row>
    <row r="713" spans="1:5">
      <c r="A713" s="7" t="s">
        <v>49</v>
      </c>
      <c r="D713" s="144" t="s">
        <v>5771</v>
      </c>
      <c r="E713" s="144" t="s">
        <v>9115</v>
      </c>
    </row>
    <row r="714" spans="1:5">
      <c r="A714" s="7" t="s">
        <v>49</v>
      </c>
      <c r="D714" s="144" t="s">
        <v>1387</v>
      </c>
      <c r="E714" s="144" t="s">
        <v>9115</v>
      </c>
    </row>
    <row r="715" spans="1:5">
      <c r="A715" s="7" t="s">
        <v>49</v>
      </c>
      <c r="D715" s="144" t="s">
        <v>1339</v>
      </c>
      <c r="E715" s="144" t="s">
        <v>9115</v>
      </c>
    </row>
    <row r="716" spans="1:5">
      <c r="A716" s="7" t="s">
        <v>49</v>
      </c>
      <c r="D716" s="144" t="s">
        <v>1342</v>
      </c>
      <c r="E716" s="144" t="s">
        <v>9115</v>
      </c>
    </row>
    <row r="717" spans="1:5">
      <c r="A717" s="7" t="s">
        <v>49</v>
      </c>
      <c r="D717" s="144" t="s">
        <v>1345</v>
      </c>
      <c r="E717" s="144" t="s">
        <v>9115</v>
      </c>
    </row>
    <row r="718" spans="1:5">
      <c r="A718" s="7" t="s">
        <v>49</v>
      </c>
      <c r="D718" s="144" t="s">
        <v>1348</v>
      </c>
      <c r="E718" s="144" t="s">
        <v>9115</v>
      </c>
    </row>
    <row r="719" spans="1:5">
      <c r="A719" s="7" t="s">
        <v>49</v>
      </c>
      <c r="D719" s="144" t="s">
        <v>1351</v>
      </c>
      <c r="E719" s="144" t="s">
        <v>9115</v>
      </c>
    </row>
    <row r="720" spans="1:5">
      <c r="A720" s="7" t="s">
        <v>49</v>
      </c>
      <c r="D720" s="144" t="s">
        <v>1354</v>
      </c>
      <c r="E720" s="144" t="s">
        <v>9115</v>
      </c>
    </row>
    <row r="721" spans="1:5">
      <c r="A721" s="7" t="s">
        <v>49</v>
      </c>
      <c r="D721" s="144" t="s">
        <v>3745</v>
      </c>
      <c r="E721" s="144" t="s">
        <v>9115</v>
      </c>
    </row>
    <row r="722" spans="1:5">
      <c r="A722" s="7" t="s">
        <v>49</v>
      </c>
      <c r="D722" s="144" t="s">
        <v>1290</v>
      </c>
      <c r="E722" s="144" t="s">
        <v>9115</v>
      </c>
    </row>
    <row r="723" spans="1:5">
      <c r="A723" s="7" t="s">
        <v>49</v>
      </c>
      <c r="D723" s="144" t="s">
        <v>5363</v>
      </c>
      <c r="E723" s="144" t="s">
        <v>9115</v>
      </c>
    </row>
    <row r="724" spans="1:5">
      <c r="A724" s="7" t="s">
        <v>49</v>
      </c>
      <c r="D724" s="144" t="s">
        <v>5569</v>
      </c>
      <c r="E724" s="144" t="s">
        <v>9115</v>
      </c>
    </row>
    <row r="725" spans="1:5">
      <c r="A725" s="7" t="s">
        <v>49</v>
      </c>
      <c r="D725" s="144" t="s">
        <v>5572</v>
      </c>
      <c r="E725" s="144" t="s">
        <v>9115</v>
      </c>
    </row>
    <row r="726" spans="1:5">
      <c r="A726" s="7" t="s">
        <v>49</v>
      </c>
      <c r="D726" s="144" t="s">
        <v>5574</v>
      </c>
      <c r="E726" s="144" t="s">
        <v>9115</v>
      </c>
    </row>
    <row r="727" spans="1:5">
      <c r="A727" s="7" t="s">
        <v>49</v>
      </c>
      <c r="D727" s="144" t="s">
        <v>979</v>
      </c>
      <c r="E727" s="144" t="s">
        <v>9115</v>
      </c>
    </row>
    <row r="728" spans="1:5">
      <c r="A728" s="7" t="s">
        <v>49</v>
      </c>
      <c r="D728" s="144" t="s">
        <v>983</v>
      </c>
      <c r="E728" s="144" t="s">
        <v>9115</v>
      </c>
    </row>
    <row r="729" spans="1:5">
      <c r="A729" s="7" t="s">
        <v>49</v>
      </c>
      <c r="D729" s="144" t="s">
        <v>986</v>
      </c>
      <c r="E729" s="144" t="s">
        <v>9115</v>
      </c>
    </row>
    <row r="730" spans="1:5">
      <c r="A730" s="7" t="s">
        <v>49</v>
      </c>
      <c r="D730" s="144" t="s">
        <v>724</v>
      </c>
      <c r="E730" s="144" t="s">
        <v>9115</v>
      </c>
    </row>
    <row r="731" spans="1:5">
      <c r="A731" s="7" t="s">
        <v>49</v>
      </c>
      <c r="D731" s="144" t="s">
        <v>5777</v>
      </c>
      <c r="E731" s="144" t="s">
        <v>9115</v>
      </c>
    </row>
    <row r="732" spans="1:5">
      <c r="A732" s="7" t="s">
        <v>49</v>
      </c>
      <c r="D732" s="144" t="s">
        <v>5779</v>
      </c>
      <c r="E732" s="144" t="s">
        <v>9115</v>
      </c>
    </row>
    <row r="733" spans="1:5">
      <c r="A733" s="7" t="s">
        <v>49</v>
      </c>
      <c r="D733" s="144" t="s">
        <v>993</v>
      </c>
      <c r="E733" s="144" t="s">
        <v>9115</v>
      </c>
    </row>
    <row r="734" spans="1:5">
      <c r="A734" s="7" t="s">
        <v>49</v>
      </c>
      <c r="D734" s="144" t="s">
        <v>5592</v>
      </c>
      <c r="E734" s="144" t="s">
        <v>9115</v>
      </c>
    </row>
    <row r="735" spans="1:5">
      <c r="A735" s="7" t="s">
        <v>49</v>
      </c>
      <c r="D735" s="144" t="s">
        <v>1391</v>
      </c>
      <c r="E735" s="144" t="s">
        <v>9115</v>
      </c>
    </row>
    <row r="736" spans="1:5">
      <c r="A736" s="7" t="s">
        <v>49</v>
      </c>
      <c r="D736" s="144" t="s">
        <v>1396</v>
      </c>
      <c r="E736" s="144" t="s">
        <v>9115</v>
      </c>
    </row>
    <row r="737" spans="1:5">
      <c r="A737" s="7" t="s">
        <v>49</v>
      </c>
      <c r="D737" s="144" t="s">
        <v>5884</v>
      </c>
      <c r="E737" s="144" t="s">
        <v>9115</v>
      </c>
    </row>
    <row r="738" spans="1:5">
      <c r="A738" s="7" t="s">
        <v>49</v>
      </c>
      <c r="D738" s="144" t="s">
        <v>5886</v>
      </c>
      <c r="E738" s="144" t="s">
        <v>9115</v>
      </c>
    </row>
    <row r="739" spans="1:5">
      <c r="A739" s="7" t="s">
        <v>49</v>
      </c>
      <c r="D739" s="144" t="s">
        <v>1309</v>
      </c>
      <c r="E739" s="144" t="s">
        <v>9115</v>
      </c>
    </row>
    <row r="740" spans="1:5">
      <c r="A740" s="7" t="s">
        <v>49</v>
      </c>
      <c r="D740" s="144" t="s">
        <v>1312</v>
      </c>
      <c r="E740" s="144" t="s">
        <v>9115</v>
      </c>
    </row>
    <row r="741" spans="1:5">
      <c r="A741" s="7" t="s">
        <v>49</v>
      </c>
      <c r="D741" s="144" t="s">
        <v>1399</v>
      </c>
      <c r="E741" s="144" t="s">
        <v>9115</v>
      </c>
    </row>
    <row r="742" spans="1:5">
      <c r="A742" s="7" t="s">
        <v>49</v>
      </c>
      <c r="D742" s="144" t="s">
        <v>5604</v>
      </c>
      <c r="E742" s="144" t="s">
        <v>9115</v>
      </c>
    </row>
    <row r="743" spans="1:5">
      <c r="A743" s="7" t="s">
        <v>49</v>
      </c>
      <c r="D743" s="144" t="s">
        <v>1019</v>
      </c>
      <c r="E743" s="144" t="s">
        <v>9115</v>
      </c>
    </row>
    <row r="744" spans="1:5">
      <c r="A744" s="7" t="s">
        <v>49</v>
      </c>
      <c r="D744" s="144" t="s">
        <v>1023</v>
      </c>
      <c r="E744" s="144" t="s">
        <v>9115</v>
      </c>
    </row>
    <row r="745" spans="1:5">
      <c r="A745" s="7" t="s">
        <v>49</v>
      </c>
      <c r="D745" s="144" t="s">
        <v>1027</v>
      </c>
      <c r="E745" s="144" t="s">
        <v>9115</v>
      </c>
    </row>
    <row r="746" spans="1:5">
      <c r="A746" s="7" t="s">
        <v>49</v>
      </c>
      <c r="D746" s="144" t="s">
        <v>1037</v>
      </c>
      <c r="E746" s="144" t="s">
        <v>9115</v>
      </c>
    </row>
    <row r="747" spans="1:5">
      <c r="A747" s="7" t="s">
        <v>49</v>
      </c>
      <c r="D747" s="144" t="s">
        <v>1042</v>
      </c>
      <c r="E747" s="144" t="s">
        <v>9115</v>
      </c>
    </row>
    <row r="748" spans="1:5">
      <c r="A748" s="7" t="s">
        <v>49</v>
      </c>
      <c r="D748" s="144" t="s">
        <v>9610</v>
      </c>
      <c r="E748" s="144" t="s">
        <v>9115</v>
      </c>
    </row>
    <row r="749" spans="1:5">
      <c r="A749" s="7" t="s">
        <v>49</v>
      </c>
      <c r="D749" s="144" t="s">
        <v>1745</v>
      </c>
      <c r="E749" s="144" t="s">
        <v>9115</v>
      </c>
    </row>
    <row r="750" spans="1:5">
      <c r="A750" s="7" t="s">
        <v>49</v>
      </c>
      <c r="D750" s="144" t="s">
        <v>6677</v>
      </c>
      <c r="E750" s="144" t="s">
        <v>9115</v>
      </c>
    </row>
    <row r="751" spans="1:5">
      <c r="A751" s="7" t="s">
        <v>49</v>
      </c>
      <c r="D751" s="144" t="s">
        <v>6543</v>
      </c>
      <c r="E751" s="144" t="s">
        <v>9115</v>
      </c>
    </row>
    <row r="752" spans="1:5">
      <c r="A752" s="7" t="s">
        <v>49</v>
      </c>
      <c r="D752" s="144" t="s">
        <v>8138</v>
      </c>
      <c r="E752" s="144" t="s">
        <v>9115</v>
      </c>
    </row>
    <row r="753" spans="1:5">
      <c r="A753" s="7" t="s">
        <v>49</v>
      </c>
      <c r="D753" s="144" t="s">
        <v>5202</v>
      </c>
      <c r="E753" s="144" t="s">
        <v>9115</v>
      </c>
    </row>
    <row r="754" spans="1:5">
      <c r="A754" s="7" t="s">
        <v>49</v>
      </c>
      <c r="D754" s="144" t="s">
        <v>5348</v>
      </c>
      <c r="E754" s="144" t="s">
        <v>9157</v>
      </c>
    </row>
    <row r="755" spans="1:5">
      <c r="A755" s="7" t="s">
        <v>49</v>
      </c>
      <c r="D755" s="144" t="s">
        <v>6559</v>
      </c>
      <c r="E755" s="144" t="s">
        <v>9157</v>
      </c>
    </row>
    <row r="756" spans="1:5">
      <c r="A756" s="7" t="s">
        <v>49</v>
      </c>
      <c r="D756" s="144" t="s">
        <v>6597</v>
      </c>
      <c r="E756" s="144" t="s">
        <v>9157</v>
      </c>
    </row>
    <row r="757" spans="1:5">
      <c r="A757" s="7" t="s">
        <v>49</v>
      </c>
      <c r="D757" s="144" t="s">
        <v>6600</v>
      </c>
      <c r="E757" s="144" t="s">
        <v>9157</v>
      </c>
    </row>
    <row r="758" spans="1:5">
      <c r="A758" s="7" t="s">
        <v>49</v>
      </c>
      <c r="D758" s="144" t="s">
        <v>1745</v>
      </c>
      <c r="E758" s="144" t="s">
        <v>9157</v>
      </c>
    </row>
    <row r="759" spans="1:5">
      <c r="A759" s="7" t="s">
        <v>49</v>
      </c>
      <c r="D759" s="144" t="s">
        <v>6677</v>
      </c>
      <c r="E759" s="144" t="s">
        <v>9157</v>
      </c>
    </row>
    <row r="760" spans="1:5">
      <c r="A760" s="7" t="s">
        <v>49</v>
      </c>
      <c r="D760" s="144" t="s">
        <v>6681</v>
      </c>
      <c r="E760" s="144" t="s">
        <v>9157</v>
      </c>
    </row>
    <row r="761" spans="1:5">
      <c r="A761" s="7" t="s">
        <v>49</v>
      </c>
      <c r="D761" s="144" t="s">
        <v>6683</v>
      </c>
      <c r="E761" s="144" t="s">
        <v>9157</v>
      </c>
    </row>
    <row r="762" spans="1:5">
      <c r="A762" s="7" t="s">
        <v>49</v>
      </c>
      <c r="D762" s="144" t="s">
        <v>6685</v>
      </c>
      <c r="E762" s="144" t="s">
        <v>9157</v>
      </c>
    </row>
    <row r="763" spans="1:5">
      <c r="A763" s="7" t="s">
        <v>49</v>
      </c>
      <c r="D763" s="144" t="s">
        <v>1839</v>
      </c>
      <c r="E763" s="144" t="s">
        <v>9157</v>
      </c>
    </row>
    <row r="764" spans="1:5">
      <c r="A764" s="7" t="s">
        <v>49</v>
      </c>
      <c r="D764" s="144" t="s">
        <v>1843</v>
      </c>
      <c r="E764" s="144" t="s">
        <v>9157</v>
      </c>
    </row>
    <row r="765" spans="1:5">
      <c r="A765" s="7" t="s">
        <v>49</v>
      </c>
      <c r="D765" s="144" t="s">
        <v>1846</v>
      </c>
      <c r="E765" s="144" t="s">
        <v>9157</v>
      </c>
    </row>
    <row r="766" spans="1:5">
      <c r="A766" s="7" t="s">
        <v>49</v>
      </c>
      <c r="D766" s="144" t="s">
        <v>1849</v>
      </c>
      <c r="E766" s="144" t="s">
        <v>9157</v>
      </c>
    </row>
    <row r="767" spans="1:5">
      <c r="A767" s="7" t="s">
        <v>49</v>
      </c>
      <c r="D767" s="144" t="s">
        <v>1852</v>
      </c>
      <c r="E767" s="144" t="s">
        <v>9157</v>
      </c>
    </row>
    <row r="768" spans="1:5">
      <c r="A768" s="7" t="s">
        <v>49</v>
      </c>
      <c r="D768" s="144" t="s">
        <v>1905</v>
      </c>
      <c r="E768" s="144" t="s">
        <v>9157</v>
      </c>
    </row>
    <row r="769" spans="1:5">
      <c r="A769" s="7" t="s">
        <v>49</v>
      </c>
      <c r="D769" s="144" t="s">
        <v>6041</v>
      </c>
      <c r="E769" s="144" t="s">
        <v>9157</v>
      </c>
    </row>
    <row r="770" spans="1:5">
      <c r="A770" s="7" t="s">
        <v>49</v>
      </c>
      <c r="D770" s="144" t="s">
        <v>6044</v>
      </c>
      <c r="E770" s="144" t="s">
        <v>9157</v>
      </c>
    </row>
    <row r="771" spans="1:5">
      <c r="A771" s="7" t="s">
        <v>49</v>
      </c>
      <c r="D771" s="144" t="s">
        <v>700</v>
      </c>
      <c r="E771" s="144" t="s">
        <v>9119</v>
      </c>
    </row>
    <row r="772" spans="1:5">
      <c r="A772" s="7" t="s">
        <v>49</v>
      </c>
      <c r="D772" s="144" t="s">
        <v>705</v>
      </c>
      <c r="E772" s="144" t="s">
        <v>9119</v>
      </c>
    </row>
    <row r="773" spans="1:5">
      <c r="A773" s="7" t="s">
        <v>49</v>
      </c>
      <c r="D773" s="144" t="s">
        <v>708</v>
      </c>
      <c r="E773" s="144" t="s">
        <v>9119</v>
      </c>
    </row>
    <row r="774" spans="1:5">
      <c r="A774" s="7" t="s">
        <v>49</v>
      </c>
      <c r="D774" s="144" t="s">
        <v>5423</v>
      </c>
      <c r="E774" s="144" t="s">
        <v>9119</v>
      </c>
    </row>
    <row r="775" spans="1:5">
      <c r="A775" s="7" t="s">
        <v>49</v>
      </c>
      <c r="D775" s="144" t="s">
        <v>5425</v>
      </c>
      <c r="E775" s="144" t="s">
        <v>9119</v>
      </c>
    </row>
    <row r="776" spans="1:5">
      <c r="A776" s="7" t="s">
        <v>49</v>
      </c>
      <c r="D776" s="144" t="s">
        <v>711</v>
      </c>
      <c r="E776" s="144" t="s">
        <v>9119</v>
      </c>
    </row>
    <row r="777" spans="1:5">
      <c r="A777" s="7" t="s">
        <v>49</v>
      </c>
      <c r="D777" s="144" t="s">
        <v>714</v>
      </c>
      <c r="E777" s="144" t="s">
        <v>9119</v>
      </c>
    </row>
    <row r="778" spans="1:5">
      <c r="A778" s="7" t="s">
        <v>49</v>
      </c>
      <c r="D778" s="144" t="s">
        <v>717</v>
      </c>
      <c r="E778" s="144" t="s">
        <v>9119</v>
      </c>
    </row>
    <row r="779" spans="1:5">
      <c r="A779" s="7" t="s">
        <v>49</v>
      </c>
      <c r="D779" s="144" t="s">
        <v>5430</v>
      </c>
      <c r="E779" s="144" t="s">
        <v>9119</v>
      </c>
    </row>
    <row r="780" spans="1:5">
      <c r="A780" s="7" t="s">
        <v>49</v>
      </c>
      <c r="D780" s="144" t="s">
        <v>5432</v>
      </c>
      <c r="E780" s="144" t="s">
        <v>9119</v>
      </c>
    </row>
    <row r="781" spans="1:5">
      <c r="A781" s="7" t="s">
        <v>49</v>
      </c>
      <c r="D781" s="144" t="s">
        <v>720</v>
      </c>
      <c r="E781" s="144" t="s">
        <v>9119</v>
      </c>
    </row>
    <row r="782" spans="1:5">
      <c r="A782" s="7" t="s">
        <v>49</v>
      </c>
      <c r="D782" s="144" t="s">
        <v>3722</v>
      </c>
      <c r="E782" s="144" t="s">
        <v>9119</v>
      </c>
    </row>
    <row r="783" spans="1:5">
      <c r="A783" s="7" t="s">
        <v>49</v>
      </c>
      <c r="D783" s="144" t="s">
        <v>3723</v>
      </c>
      <c r="E783" s="144" t="s">
        <v>9119</v>
      </c>
    </row>
    <row r="784" spans="1:5">
      <c r="A784" s="7" t="s">
        <v>49</v>
      </c>
      <c r="D784" s="144" t="s">
        <v>3724</v>
      </c>
      <c r="E784" s="144" t="s">
        <v>9119</v>
      </c>
    </row>
    <row r="785" spans="1:5">
      <c r="A785" s="7" t="s">
        <v>49</v>
      </c>
      <c r="D785" s="144" t="s">
        <v>3721</v>
      </c>
      <c r="E785" s="144" t="s">
        <v>9119</v>
      </c>
    </row>
    <row r="786" spans="1:5">
      <c r="A786" s="7" t="s">
        <v>49</v>
      </c>
      <c r="D786" s="144" t="s">
        <v>1114</v>
      </c>
      <c r="E786" s="144" t="s">
        <v>9119</v>
      </c>
    </row>
    <row r="787" spans="1:5">
      <c r="A787" s="7" t="s">
        <v>49</v>
      </c>
      <c r="D787" s="144" t="s">
        <v>1118</v>
      </c>
      <c r="E787" s="144" t="s">
        <v>9119</v>
      </c>
    </row>
    <row r="788" spans="1:5">
      <c r="A788" s="7" t="s">
        <v>49</v>
      </c>
      <c r="D788" s="144" t="s">
        <v>1121</v>
      </c>
      <c r="E788" s="144" t="s">
        <v>9119</v>
      </c>
    </row>
    <row r="789" spans="1:5">
      <c r="A789" s="7" t="s">
        <v>49</v>
      </c>
      <c r="D789" s="144" t="s">
        <v>1124</v>
      </c>
      <c r="E789" s="144" t="s">
        <v>9119</v>
      </c>
    </row>
    <row r="790" spans="1:5">
      <c r="A790" s="7" t="s">
        <v>49</v>
      </c>
      <c r="D790" s="144" t="s">
        <v>802</v>
      </c>
      <c r="E790" s="144" t="s">
        <v>9119</v>
      </c>
    </row>
    <row r="791" spans="1:5">
      <c r="A791" s="7" t="s">
        <v>49</v>
      </c>
      <c r="D791" s="144" t="s">
        <v>807</v>
      </c>
      <c r="E791" s="144" t="s">
        <v>9119</v>
      </c>
    </row>
    <row r="792" spans="1:5">
      <c r="A792" s="7" t="s">
        <v>49</v>
      </c>
      <c r="D792" s="144" t="s">
        <v>810</v>
      </c>
      <c r="E792" s="144" t="s">
        <v>9119</v>
      </c>
    </row>
    <row r="793" spans="1:5">
      <c r="A793" s="7" t="s">
        <v>49</v>
      </c>
      <c r="D793" s="144" t="s">
        <v>813</v>
      </c>
      <c r="E793" s="144" t="s">
        <v>9119</v>
      </c>
    </row>
    <row r="794" spans="1:5">
      <c r="A794" s="7" t="s">
        <v>49</v>
      </c>
      <c r="D794" s="144" t="s">
        <v>8403</v>
      </c>
      <c r="E794" s="144" t="s">
        <v>9119</v>
      </c>
    </row>
    <row r="795" spans="1:5">
      <c r="A795" s="7" t="s">
        <v>49</v>
      </c>
      <c r="D795" s="144" t="s">
        <v>8404</v>
      </c>
      <c r="E795" s="144" t="s">
        <v>9119</v>
      </c>
    </row>
    <row r="796" spans="1:5">
      <c r="A796" s="7" t="s">
        <v>49</v>
      </c>
      <c r="D796" s="144" t="s">
        <v>8094</v>
      </c>
      <c r="E796" s="144" t="s">
        <v>9119</v>
      </c>
    </row>
    <row r="797" spans="1:5">
      <c r="A797" s="7" t="s">
        <v>49</v>
      </c>
      <c r="D797" s="144" t="s">
        <v>5479</v>
      </c>
      <c r="E797" s="144" t="s">
        <v>9119</v>
      </c>
    </row>
    <row r="798" spans="1:5">
      <c r="A798" s="7" t="s">
        <v>49</v>
      </c>
      <c r="D798" s="144" t="s">
        <v>5481</v>
      </c>
      <c r="E798" s="144" t="s">
        <v>9119</v>
      </c>
    </row>
    <row r="799" spans="1:5">
      <c r="A799" s="7" t="s">
        <v>49</v>
      </c>
      <c r="D799" s="144" t="s">
        <v>5483</v>
      </c>
      <c r="E799" s="144" t="s">
        <v>9119</v>
      </c>
    </row>
    <row r="800" spans="1:5">
      <c r="A800" s="7" t="s">
        <v>49</v>
      </c>
      <c r="D800" s="144" t="s">
        <v>3742</v>
      </c>
      <c r="E800" s="144" t="s">
        <v>9119</v>
      </c>
    </row>
    <row r="801" spans="1:5">
      <c r="A801" s="7" t="s">
        <v>49</v>
      </c>
      <c r="D801" s="144" t="s">
        <v>888</v>
      </c>
      <c r="E801" s="144" t="s">
        <v>9119</v>
      </c>
    </row>
    <row r="802" spans="1:5">
      <c r="A802" s="7" t="s">
        <v>49</v>
      </c>
      <c r="D802" s="144" t="s">
        <v>1131</v>
      </c>
      <c r="E802" s="144" t="s">
        <v>9119</v>
      </c>
    </row>
    <row r="803" spans="1:5">
      <c r="A803" s="7" t="s">
        <v>49</v>
      </c>
      <c r="D803" s="144" t="s">
        <v>1142</v>
      </c>
      <c r="E803" s="144" t="s">
        <v>9119</v>
      </c>
    </row>
    <row r="804" spans="1:5">
      <c r="A804" s="7" t="s">
        <v>49</v>
      </c>
      <c r="D804" s="144" t="s">
        <v>1146</v>
      </c>
      <c r="E804" s="144" t="s">
        <v>9119</v>
      </c>
    </row>
    <row r="805" spans="1:5">
      <c r="A805" s="7" t="s">
        <v>49</v>
      </c>
      <c r="D805" s="144" t="s">
        <v>5672</v>
      </c>
      <c r="E805" s="144" t="s">
        <v>9119</v>
      </c>
    </row>
    <row r="806" spans="1:5">
      <c r="A806" s="7" t="s">
        <v>49</v>
      </c>
      <c r="D806" s="144" t="s">
        <v>9805</v>
      </c>
      <c r="E806" s="144" t="s">
        <v>9119</v>
      </c>
    </row>
    <row r="807" spans="1:5">
      <c r="A807" s="7" t="s">
        <v>49</v>
      </c>
      <c r="D807" s="144" t="s">
        <v>9824</v>
      </c>
      <c r="E807" s="144" t="s">
        <v>9119</v>
      </c>
    </row>
    <row r="808" spans="1:5">
      <c r="A808" s="7" t="s">
        <v>49</v>
      </c>
      <c r="D808" s="144" t="s">
        <v>1162</v>
      </c>
      <c r="E808" s="144" t="s">
        <v>9119</v>
      </c>
    </row>
    <row r="809" spans="1:5">
      <c r="A809" s="7" t="s">
        <v>49</v>
      </c>
      <c r="D809" s="144" t="s">
        <v>5866</v>
      </c>
      <c r="E809" s="144" t="s">
        <v>9119</v>
      </c>
    </row>
    <row r="810" spans="1:5">
      <c r="A810" s="7" t="s">
        <v>49</v>
      </c>
      <c r="D810" s="144" t="s">
        <v>3708</v>
      </c>
      <c r="E810" s="144" t="s">
        <v>9119</v>
      </c>
    </row>
    <row r="811" spans="1:5">
      <c r="A811" s="7" t="s">
        <v>49</v>
      </c>
      <c r="D811" s="144" t="s">
        <v>3710</v>
      </c>
      <c r="E811" s="144" t="s">
        <v>9119</v>
      </c>
    </row>
    <row r="812" spans="1:5">
      <c r="A812" s="7" t="s">
        <v>49</v>
      </c>
      <c r="D812" s="144" t="s">
        <v>3709</v>
      </c>
      <c r="E812" s="144" t="s">
        <v>9119</v>
      </c>
    </row>
    <row r="813" spans="1:5">
      <c r="A813" s="7" t="s">
        <v>49</v>
      </c>
      <c r="D813" s="144" t="s">
        <v>5868</v>
      </c>
      <c r="E813" s="144" t="s">
        <v>9119</v>
      </c>
    </row>
    <row r="814" spans="1:5">
      <c r="A814" s="7" t="s">
        <v>49</v>
      </c>
      <c r="D814" s="144" t="s">
        <v>1166</v>
      </c>
      <c r="E814" s="144" t="s">
        <v>9119</v>
      </c>
    </row>
    <row r="815" spans="1:5">
      <c r="A815" s="7" t="s">
        <v>49</v>
      </c>
      <c r="D815" s="144" t="s">
        <v>1170</v>
      </c>
      <c r="E815" s="144" t="s">
        <v>9119</v>
      </c>
    </row>
    <row r="816" spans="1:5">
      <c r="A816" s="7" t="s">
        <v>49</v>
      </c>
      <c r="D816" s="144" t="s">
        <v>1173</v>
      </c>
      <c r="E816" s="144" t="s">
        <v>9119</v>
      </c>
    </row>
    <row r="817" spans="1:5">
      <c r="A817" s="7" t="s">
        <v>49</v>
      </c>
      <c r="D817" s="144" t="s">
        <v>1176</v>
      </c>
      <c r="E817" s="144" t="s">
        <v>9119</v>
      </c>
    </row>
    <row r="818" spans="1:5">
      <c r="A818" s="7" t="s">
        <v>49</v>
      </c>
      <c r="D818" s="144" t="s">
        <v>1378</v>
      </c>
      <c r="E818" s="144" t="s">
        <v>9119</v>
      </c>
    </row>
    <row r="819" spans="1:5">
      <c r="A819" s="7" t="s">
        <v>49</v>
      </c>
      <c r="D819" s="144" t="s">
        <v>1179</v>
      </c>
      <c r="E819" s="144" t="s">
        <v>9119</v>
      </c>
    </row>
    <row r="820" spans="1:5">
      <c r="A820" s="7" t="s">
        <v>49</v>
      </c>
      <c r="D820" s="144" t="s">
        <v>1182</v>
      </c>
      <c r="E820" s="144" t="s">
        <v>9119</v>
      </c>
    </row>
    <row r="821" spans="1:5">
      <c r="A821" s="7" t="s">
        <v>49</v>
      </c>
      <c r="D821" s="144" t="s">
        <v>1185</v>
      </c>
      <c r="E821" s="144" t="s">
        <v>9119</v>
      </c>
    </row>
    <row r="822" spans="1:5">
      <c r="A822" s="7" t="s">
        <v>49</v>
      </c>
      <c r="D822" s="144" t="s">
        <v>1188</v>
      </c>
      <c r="E822" s="144" t="s">
        <v>9119</v>
      </c>
    </row>
    <row r="823" spans="1:5">
      <c r="A823" s="7" t="s">
        <v>49</v>
      </c>
      <c r="D823" s="144" t="s">
        <v>1191</v>
      </c>
      <c r="E823" s="144" t="s">
        <v>9119</v>
      </c>
    </row>
    <row r="824" spans="1:5">
      <c r="A824" s="7" t="s">
        <v>49</v>
      </c>
      <c r="D824" s="144" t="s">
        <v>1194</v>
      </c>
      <c r="E824" s="144" t="s">
        <v>9119</v>
      </c>
    </row>
    <row r="825" spans="1:5">
      <c r="A825" s="7" t="s">
        <v>49</v>
      </c>
      <c r="D825" s="144" t="s">
        <v>1197</v>
      </c>
      <c r="E825" s="144" t="s">
        <v>9119</v>
      </c>
    </row>
    <row r="826" spans="1:5">
      <c r="A826" s="7" t="s">
        <v>49</v>
      </c>
      <c r="D826" s="144" t="s">
        <v>3165</v>
      </c>
      <c r="E826" s="144" t="s">
        <v>9119</v>
      </c>
    </row>
    <row r="827" spans="1:5">
      <c r="A827" s="7" t="s">
        <v>49</v>
      </c>
      <c r="D827" s="144" t="s">
        <v>3743</v>
      </c>
      <c r="E827" s="144" t="s">
        <v>9119</v>
      </c>
    </row>
    <row r="828" spans="1:5">
      <c r="A828" s="7" t="s">
        <v>49</v>
      </c>
      <c r="D828" s="144" t="s">
        <v>8099</v>
      </c>
      <c r="E828" s="144" t="s">
        <v>9119</v>
      </c>
    </row>
    <row r="829" spans="1:5">
      <c r="A829" s="7" t="s">
        <v>49</v>
      </c>
      <c r="D829" s="144" t="s">
        <v>8413</v>
      </c>
      <c r="E829" s="144" t="s">
        <v>9119</v>
      </c>
    </row>
    <row r="830" spans="1:5">
      <c r="A830" s="7" t="s">
        <v>49</v>
      </c>
      <c r="D830" s="144" t="s">
        <v>1200</v>
      </c>
      <c r="E830" s="144" t="s">
        <v>9119</v>
      </c>
    </row>
    <row r="831" spans="1:5">
      <c r="A831" s="7" t="s">
        <v>49</v>
      </c>
      <c r="D831" s="144" t="s">
        <v>1204</v>
      </c>
      <c r="E831" s="144" t="s">
        <v>9119</v>
      </c>
    </row>
    <row r="832" spans="1:5">
      <c r="A832" s="7" t="s">
        <v>49</v>
      </c>
      <c r="D832" s="144" t="s">
        <v>3711</v>
      </c>
      <c r="E832" s="144" t="s">
        <v>9119</v>
      </c>
    </row>
    <row r="833" spans="1:5">
      <c r="A833" s="7" t="s">
        <v>49</v>
      </c>
      <c r="D833" s="144" t="s">
        <v>1207</v>
      </c>
      <c r="E833" s="144" t="s">
        <v>9119</v>
      </c>
    </row>
    <row r="834" spans="1:5">
      <c r="A834" s="7" t="s">
        <v>49</v>
      </c>
      <c r="D834" s="144" t="s">
        <v>1210</v>
      </c>
      <c r="E834" s="144" t="s">
        <v>9119</v>
      </c>
    </row>
    <row r="835" spans="1:5">
      <c r="A835" s="7" t="s">
        <v>49</v>
      </c>
      <c r="D835" s="144" t="s">
        <v>1213</v>
      </c>
      <c r="E835" s="144" t="s">
        <v>9119</v>
      </c>
    </row>
    <row r="836" spans="1:5">
      <c r="A836" s="7" t="s">
        <v>49</v>
      </c>
      <c r="D836" s="144" t="s">
        <v>1216</v>
      </c>
      <c r="E836" s="144" t="s">
        <v>9119</v>
      </c>
    </row>
    <row r="837" spans="1:5">
      <c r="A837" s="7" t="s">
        <v>49</v>
      </c>
      <c r="D837" s="144" t="s">
        <v>1219</v>
      </c>
      <c r="E837" s="144" t="s">
        <v>9119</v>
      </c>
    </row>
    <row r="838" spans="1:5">
      <c r="A838" s="7" t="s">
        <v>49</v>
      </c>
      <c r="D838" s="144" t="s">
        <v>1222</v>
      </c>
      <c r="E838" s="144" t="s">
        <v>9119</v>
      </c>
    </row>
    <row r="839" spans="1:5">
      <c r="A839" s="7" t="s">
        <v>49</v>
      </c>
      <c r="D839" s="144" t="s">
        <v>3713</v>
      </c>
      <c r="E839" s="144" t="s">
        <v>9119</v>
      </c>
    </row>
    <row r="840" spans="1:5">
      <c r="A840" s="7" t="s">
        <v>49</v>
      </c>
      <c r="D840" s="144" t="s">
        <v>1225</v>
      </c>
      <c r="E840" s="144" t="s">
        <v>9119</v>
      </c>
    </row>
    <row r="841" spans="1:5">
      <c r="A841" s="7" t="s">
        <v>49</v>
      </c>
      <c r="D841" s="144" t="s">
        <v>1228</v>
      </c>
      <c r="E841" s="144" t="s">
        <v>9119</v>
      </c>
    </row>
    <row r="842" spans="1:5">
      <c r="A842" s="7" t="s">
        <v>49</v>
      </c>
      <c r="D842" s="144" t="s">
        <v>1232</v>
      </c>
      <c r="E842" s="144" t="s">
        <v>9119</v>
      </c>
    </row>
    <row r="843" spans="1:5">
      <c r="A843" s="7" t="s">
        <v>49</v>
      </c>
      <c r="D843" s="144" t="s">
        <v>1235</v>
      </c>
      <c r="E843" s="144" t="s">
        <v>9119</v>
      </c>
    </row>
    <row r="844" spans="1:5">
      <c r="A844" s="7" t="s">
        <v>49</v>
      </c>
      <c r="D844" s="144" t="s">
        <v>3712</v>
      </c>
      <c r="E844" s="144" t="s">
        <v>9119</v>
      </c>
    </row>
    <row r="845" spans="1:5">
      <c r="A845" s="7" t="s">
        <v>49</v>
      </c>
      <c r="D845" s="144" t="s">
        <v>1238</v>
      </c>
      <c r="E845" s="144" t="s">
        <v>9119</v>
      </c>
    </row>
    <row r="846" spans="1:5">
      <c r="A846" s="7" t="s">
        <v>49</v>
      </c>
      <c r="D846" s="144" t="s">
        <v>1241</v>
      </c>
      <c r="E846" s="144" t="s">
        <v>9119</v>
      </c>
    </row>
    <row r="847" spans="1:5">
      <c r="A847" s="7" t="s">
        <v>49</v>
      </c>
      <c r="D847" s="144" t="s">
        <v>1244</v>
      </c>
      <c r="E847" s="144" t="s">
        <v>9119</v>
      </c>
    </row>
    <row r="848" spans="1:5">
      <c r="A848" s="7" t="s">
        <v>49</v>
      </c>
      <c r="D848" s="144" t="s">
        <v>1247</v>
      </c>
      <c r="E848" s="144" t="s">
        <v>9119</v>
      </c>
    </row>
    <row r="849" spans="1:5">
      <c r="A849" s="7" t="s">
        <v>49</v>
      </c>
      <c r="D849" s="144" t="s">
        <v>1250</v>
      </c>
      <c r="E849" s="144" t="s">
        <v>9119</v>
      </c>
    </row>
    <row r="850" spans="1:5">
      <c r="A850" s="7" t="s">
        <v>49</v>
      </c>
      <c r="D850" s="144" t="s">
        <v>1253</v>
      </c>
      <c r="E850" s="144" t="s">
        <v>9119</v>
      </c>
    </row>
    <row r="851" spans="1:5">
      <c r="A851" s="7" t="s">
        <v>49</v>
      </c>
      <c r="D851" s="144" t="s">
        <v>1256</v>
      </c>
      <c r="E851" s="144" t="s">
        <v>9119</v>
      </c>
    </row>
    <row r="852" spans="1:5">
      <c r="A852" s="7" t="s">
        <v>49</v>
      </c>
      <c r="D852" s="144" t="s">
        <v>1259</v>
      </c>
      <c r="E852" s="144" t="s">
        <v>9119</v>
      </c>
    </row>
    <row r="853" spans="1:5">
      <c r="A853" s="7" t="s">
        <v>49</v>
      </c>
      <c r="D853" s="144" t="s">
        <v>1262</v>
      </c>
      <c r="E853" s="144" t="s">
        <v>9119</v>
      </c>
    </row>
    <row r="854" spans="1:5">
      <c r="A854" s="7" t="s">
        <v>49</v>
      </c>
      <c r="D854" s="144" t="s">
        <v>1265</v>
      </c>
      <c r="E854" s="144" t="s">
        <v>9119</v>
      </c>
    </row>
    <row r="855" spans="1:5">
      <c r="A855" s="7" t="s">
        <v>49</v>
      </c>
      <c r="D855" s="144" t="s">
        <v>1269</v>
      </c>
      <c r="E855" s="144" t="s">
        <v>9119</v>
      </c>
    </row>
    <row r="856" spans="1:5">
      <c r="A856" s="7" t="s">
        <v>49</v>
      </c>
      <c r="D856" s="144" t="s">
        <v>1273</v>
      </c>
      <c r="E856" s="144" t="s">
        <v>9119</v>
      </c>
    </row>
    <row r="857" spans="1:5">
      <c r="A857" s="7" t="s">
        <v>49</v>
      </c>
      <c r="D857" s="144" t="s">
        <v>1277</v>
      </c>
      <c r="E857" s="144" t="s">
        <v>9119</v>
      </c>
    </row>
    <row r="858" spans="1:5">
      <c r="A858" s="7" t="s">
        <v>49</v>
      </c>
      <c r="D858" s="144" t="s">
        <v>1381</v>
      </c>
      <c r="E858" s="144" t="s">
        <v>9119</v>
      </c>
    </row>
    <row r="859" spans="1:5">
      <c r="A859" s="7" t="s">
        <v>49</v>
      </c>
      <c r="D859" s="144" t="s">
        <v>112</v>
      </c>
      <c r="E859" s="144" t="s">
        <v>9119</v>
      </c>
    </row>
    <row r="860" spans="1:5">
      <c r="A860" s="7" t="s">
        <v>49</v>
      </c>
      <c r="D860" s="144" t="s">
        <v>118</v>
      </c>
      <c r="E860" s="144" t="s">
        <v>9119</v>
      </c>
    </row>
    <row r="861" spans="1:5">
      <c r="A861" s="7" t="s">
        <v>49</v>
      </c>
      <c r="D861" s="144" t="s">
        <v>121</v>
      </c>
      <c r="E861" s="144" t="s">
        <v>9119</v>
      </c>
    </row>
    <row r="862" spans="1:5">
      <c r="A862" s="7" t="s">
        <v>49</v>
      </c>
      <c r="D862" s="144" t="s">
        <v>123</v>
      </c>
      <c r="E862" s="144" t="s">
        <v>9119</v>
      </c>
    </row>
    <row r="863" spans="1:5">
      <c r="A863" s="7" t="s">
        <v>49</v>
      </c>
      <c r="D863" s="144" t="s">
        <v>55</v>
      </c>
      <c r="E863" s="144" t="s">
        <v>9119</v>
      </c>
    </row>
    <row r="864" spans="1:5">
      <c r="A864" s="7" t="s">
        <v>49</v>
      </c>
      <c r="D864" s="144" t="s">
        <v>1314</v>
      </c>
      <c r="E864" s="144" t="s">
        <v>9119</v>
      </c>
    </row>
    <row r="865" spans="1:5">
      <c r="A865" s="7" t="s">
        <v>49</v>
      </c>
      <c r="D865" s="144" t="s">
        <v>1318</v>
      </c>
      <c r="E865" s="144" t="s">
        <v>9119</v>
      </c>
    </row>
    <row r="866" spans="1:5">
      <c r="A866" s="7" t="s">
        <v>49</v>
      </c>
      <c r="D866" s="144" t="s">
        <v>5788</v>
      </c>
      <c r="E866" s="144" t="s">
        <v>9119</v>
      </c>
    </row>
    <row r="867" spans="1:5">
      <c r="A867" s="7" t="s">
        <v>49</v>
      </c>
      <c r="D867" s="144" t="s">
        <v>686</v>
      </c>
      <c r="E867" s="144" t="s">
        <v>9119</v>
      </c>
    </row>
    <row r="868" spans="1:5">
      <c r="A868" s="7" t="s">
        <v>49</v>
      </c>
      <c r="D868" s="144" t="s">
        <v>3674</v>
      </c>
      <c r="E868" s="144" t="s">
        <v>9119</v>
      </c>
    </row>
    <row r="869" spans="1:5">
      <c r="A869" s="7" t="s">
        <v>49</v>
      </c>
      <c r="D869" s="144" t="s">
        <v>3676</v>
      </c>
      <c r="E869" s="144" t="s">
        <v>9119</v>
      </c>
    </row>
    <row r="870" spans="1:5">
      <c r="A870" s="7" t="s">
        <v>49</v>
      </c>
      <c r="D870" s="144" t="s">
        <v>3675</v>
      </c>
      <c r="E870" s="144" t="s">
        <v>9119</v>
      </c>
    </row>
    <row r="871" spans="1:5">
      <c r="A871" s="7" t="s">
        <v>49</v>
      </c>
      <c r="D871" s="144" t="s">
        <v>6877</v>
      </c>
      <c r="E871" s="144" t="s">
        <v>9119</v>
      </c>
    </row>
    <row r="872" spans="1:5">
      <c r="A872" s="7" t="s">
        <v>49</v>
      </c>
      <c r="D872" s="144" t="s">
        <v>9035</v>
      </c>
      <c r="E872" s="144" t="s">
        <v>9119</v>
      </c>
    </row>
    <row r="873" spans="1:5">
      <c r="A873" s="7" t="s">
        <v>49</v>
      </c>
      <c r="D873" s="144" t="s">
        <v>8101</v>
      </c>
      <c r="E873" s="144" t="s">
        <v>9119</v>
      </c>
    </row>
    <row r="874" spans="1:5">
      <c r="A874" s="7" t="s">
        <v>49</v>
      </c>
      <c r="D874" s="144" t="s">
        <v>8105</v>
      </c>
      <c r="E874" s="144" t="s">
        <v>9119</v>
      </c>
    </row>
    <row r="875" spans="1:5">
      <c r="A875" s="7" t="s">
        <v>49</v>
      </c>
      <c r="D875" s="144" t="s">
        <v>8129</v>
      </c>
      <c r="E875" s="144" t="s">
        <v>9119</v>
      </c>
    </row>
    <row r="876" spans="1:5">
      <c r="A876" s="7" t="s">
        <v>49</v>
      </c>
      <c r="D876" s="144" t="s">
        <v>5353</v>
      </c>
      <c r="E876" s="144" t="s">
        <v>10114</v>
      </c>
    </row>
    <row r="877" spans="1:5">
      <c r="A877" s="7" t="s">
        <v>49</v>
      </c>
      <c r="D877" s="144" t="s">
        <v>3673</v>
      </c>
      <c r="E877" s="144" t="s">
        <v>10114</v>
      </c>
    </row>
    <row r="878" spans="1:5">
      <c r="A878" s="7" t="s">
        <v>49</v>
      </c>
      <c r="D878" s="144" t="s">
        <v>8249</v>
      </c>
      <c r="E878" s="144" t="s">
        <v>10114</v>
      </c>
    </row>
    <row r="879" spans="1:5">
      <c r="A879" s="7" t="s">
        <v>49</v>
      </c>
      <c r="D879" s="144" t="s">
        <v>8251</v>
      </c>
      <c r="E879" s="144" t="s">
        <v>10114</v>
      </c>
    </row>
    <row r="880" spans="1:5">
      <c r="A880" s="7" t="s">
        <v>49</v>
      </c>
      <c r="D880" s="144" t="s">
        <v>8252</v>
      </c>
      <c r="E880" s="144" t="s">
        <v>10114</v>
      </c>
    </row>
    <row r="881" spans="1:5">
      <c r="A881" s="7" t="s">
        <v>49</v>
      </c>
      <c r="D881" s="144" t="s">
        <v>8253</v>
      </c>
      <c r="E881" s="144" t="s">
        <v>10114</v>
      </c>
    </row>
    <row r="882" spans="1:5">
      <c r="A882" s="7" t="s">
        <v>49</v>
      </c>
      <c r="D882" s="144" t="s">
        <v>8255</v>
      </c>
      <c r="E882" s="144" t="s">
        <v>10114</v>
      </c>
    </row>
    <row r="883" spans="1:5">
      <c r="A883" s="7" t="s">
        <v>49</v>
      </c>
      <c r="D883" s="144" t="s">
        <v>8256</v>
      </c>
      <c r="E883" s="144" t="s">
        <v>10114</v>
      </c>
    </row>
    <row r="884" spans="1:5">
      <c r="A884" s="7" t="s">
        <v>49</v>
      </c>
      <c r="D884" s="144" t="s">
        <v>8263</v>
      </c>
      <c r="E884" s="144" t="s">
        <v>10114</v>
      </c>
    </row>
    <row r="885" spans="1:5">
      <c r="A885" s="7" t="s">
        <v>49</v>
      </c>
      <c r="D885" s="144" t="s">
        <v>8265</v>
      </c>
      <c r="E885" s="144" t="s">
        <v>10114</v>
      </c>
    </row>
    <row r="886" spans="1:5">
      <c r="A886" s="7" t="s">
        <v>49</v>
      </c>
      <c r="D886" s="144" t="s">
        <v>8266</v>
      </c>
      <c r="E886" s="144" t="s">
        <v>10114</v>
      </c>
    </row>
    <row r="887" spans="1:5">
      <c r="A887" s="7" t="s">
        <v>49</v>
      </c>
      <c r="D887" s="144" t="s">
        <v>8672</v>
      </c>
      <c r="E887" s="144" t="s">
        <v>10114</v>
      </c>
    </row>
    <row r="888" spans="1:5">
      <c r="A888" s="7" t="s">
        <v>49</v>
      </c>
      <c r="D888" s="144" t="s">
        <v>8674</v>
      </c>
      <c r="E888" s="144" t="s">
        <v>10114</v>
      </c>
    </row>
    <row r="889" spans="1:5">
      <c r="A889" s="7" t="s">
        <v>49</v>
      </c>
      <c r="D889" s="144" t="s">
        <v>8356</v>
      </c>
      <c r="E889" s="144" t="s">
        <v>10114</v>
      </c>
    </row>
    <row r="890" spans="1:5">
      <c r="A890" s="7" t="s">
        <v>49</v>
      </c>
      <c r="D890" s="144" t="s">
        <v>8358</v>
      </c>
      <c r="E890" s="144" t="s">
        <v>10114</v>
      </c>
    </row>
    <row r="891" spans="1:5">
      <c r="A891" s="7" t="s">
        <v>49</v>
      </c>
      <c r="D891" s="144" t="s">
        <v>758</v>
      </c>
      <c r="E891" s="144" t="s">
        <v>9118</v>
      </c>
    </row>
    <row r="892" spans="1:5">
      <c r="A892" s="7" t="s">
        <v>49</v>
      </c>
      <c r="D892" s="144" t="s">
        <v>5440</v>
      </c>
      <c r="E892" s="144" t="s">
        <v>9118</v>
      </c>
    </row>
    <row r="893" spans="1:5">
      <c r="A893" s="7" t="s">
        <v>49</v>
      </c>
      <c r="D893" s="144" t="s">
        <v>5442</v>
      </c>
      <c r="E893" s="144" t="s">
        <v>9118</v>
      </c>
    </row>
    <row r="894" spans="1:5">
      <c r="A894" s="7" t="s">
        <v>49</v>
      </c>
      <c r="D894" s="144" t="s">
        <v>792</v>
      </c>
      <c r="E894" s="144" t="s">
        <v>9118</v>
      </c>
    </row>
    <row r="895" spans="1:5">
      <c r="A895" s="7" t="s">
        <v>49</v>
      </c>
      <c r="D895" s="144" t="s">
        <v>5447</v>
      </c>
      <c r="E895" s="144" t="s">
        <v>9118</v>
      </c>
    </row>
    <row r="896" spans="1:5">
      <c r="A896" s="7" t="s">
        <v>49</v>
      </c>
      <c r="D896" s="144" t="s">
        <v>798</v>
      </c>
      <c r="E896" s="144" t="s">
        <v>9118</v>
      </c>
    </row>
    <row r="897" spans="1:5">
      <c r="A897" s="7" t="s">
        <v>49</v>
      </c>
      <c r="D897" s="144" t="s">
        <v>5458</v>
      </c>
      <c r="E897" s="144" t="s">
        <v>9118</v>
      </c>
    </row>
    <row r="898" spans="1:5">
      <c r="A898" s="7" t="s">
        <v>49</v>
      </c>
      <c r="D898" s="144" t="s">
        <v>816</v>
      </c>
      <c r="E898" s="144" t="s">
        <v>9118</v>
      </c>
    </row>
    <row r="899" spans="1:5">
      <c r="A899" s="7" t="s">
        <v>49</v>
      </c>
      <c r="D899" s="144" t="s">
        <v>819</v>
      </c>
      <c r="E899" s="144" t="s">
        <v>9118</v>
      </c>
    </row>
    <row r="900" spans="1:5">
      <c r="A900" s="7" t="s">
        <v>49</v>
      </c>
      <c r="D900" s="144" t="s">
        <v>822</v>
      </c>
      <c r="E900" s="144" t="s">
        <v>9118</v>
      </c>
    </row>
    <row r="901" spans="1:5">
      <c r="A901" s="7" t="s">
        <v>49</v>
      </c>
      <c r="D901" s="144" t="s">
        <v>824</v>
      </c>
      <c r="E901" s="144" t="s">
        <v>9118</v>
      </c>
    </row>
    <row r="902" spans="1:5">
      <c r="A902" s="7" t="s">
        <v>49</v>
      </c>
      <c r="D902" s="144" t="s">
        <v>842</v>
      </c>
      <c r="E902" s="144" t="s">
        <v>9118</v>
      </c>
    </row>
    <row r="903" spans="1:5">
      <c r="A903" s="7" t="s">
        <v>49</v>
      </c>
      <c r="D903" s="144" t="s">
        <v>846</v>
      </c>
      <c r="E903" s="144" t="s">
        <v>9118</v>
      </c>
    </row>
    <row r="904" spans="1:5">
      <c r="A904" s="7" t="s">
        <v>49</v>
      </c>
      <c r="D904" s="144" t="s">
        <v>849</v>
      </c>
      <c r="E904" s="144" t="s">
        <v>9118</v>
      </c>
    </row>
    <row r="905" spans="1:5">
      <c r="A905" s="7" t="s">
        <v>49</v>
      </c>
      <c r="D905" s="144" t="s">
        <v>852</v>
      </c>
      <c r="E905" s="144" t="s">
        <v>9118</v>
      </c>
    </row>
    <row r="906" spans="1:5">
      <c r="A906" s="7" t="s">
        <v>49</v>
      </c>
      <c r="D906" s="144" t="s">
        <v>854</v>
      </c>
      <c r="E906" s="144" t="s">
        <v>9118</v>
      </c>
    </row>
    <row r="907" spans="1:5">
      <c r="A907" s="7" t="s">
        <v>49</v>
      </c>
      <c r="D907" s="144" t="s">
        <v>856</v>
      </c>
      <c r="E907" s="144" t="s">
        <v>9118</v>
      </c>
    </row>
    <row r="908" spans="1:5">
      <c r="A908" s="7" t="s">
        <v>49</v>
      </c>
      <c r="D908" s="144" t="s">
        <v>859</v>
      </c>
      <c r="E908" s="144" t="s">
        <v>9118</v>
      </c>
    </row>
    <row r="909" spans="1:5">
      <c r="A909" s="7" t="s">
        <v>49</v>
      </c>
      <c r="D909" s="144" t="s">
        <v>862</v>
      </c>
      <c r="E909" s="144" t="s">
        <v>9118</v>
      </c>
    </row>
    <row r="910" spans="1:5">
      <c r="A910" s="7" t="s">
        <v>49</v>
      </c>
      <c r="D910" s="144" t="s">
        <v>865</v>
      </c>
      <c r="E910" s="144" t="s">
        <v>9118</v>
      </c>
    </row>
    <row r="911" spans="1:5">
      <c r="A911" s="7" t="s">
        <v>49</v>
      </c>
      <c r="D911" s="144" t="s">
        <v>868</v>
      </c>
      <c r="E911" s="144" t="s">
        <v>9118</v>
      </c>
    </row>
    <row r="912" spans="1:5">
      <c r="A912" s="7" t="s">
        <v>49</v>
      </c>
      <c r="D912" s="144" t="s">
        <v>870</v>
      </c>
      <c r="E912" s="144" t="s">
        <v>9118</v>
      </c>
    </row>
    <row r="913" spans="1:5">
      <c r="A913" s="7" t="s">
        <v>49</v>
      </c>
      <c r="D913" s="144" t="s">
        <v>873</v>
      </c>
      <c r="E913" s="144" t="s">
        <v>9118</v>
      </c>
    </row>
    <row r="914" spans="1:5">
      <c r="A914" s="7" t="s">
        <v>49</v>
      </c>
      <c r="D914" s="144" t="s">
        <v>876</v>
      </c>
      <c r="E914" s="144" t="s">
        <v>9118</v>
      </c>
    </row>
    <row r="915" spans="1:5">
      <c r="A915" s="7" t="s">
        <v>49</v>
      </c>
      <c r="D915" s="144" t="s">
        <v>879</v>
      </c>
      <c r="E915" s="144" t="s">
        <v>9118</v>
      </c>
    </row>
    <row r="916" spans="1:5">
      <c r="A916" s="7" t="s">
        <v>49</v>
      </c>
      <c r="D916" s="144" t="s">
        <v>882</v>
      </c>
      <c r="E916" s="144" t="s">
        <v>9118</v>
      </c>
    </row>
    <row r="917" spans="1:5">
      <c r="A917" s="7" t="s">
        <v>49</v>
      </c>
      <c r="D917" s="144" t="s">
        <v>909</v>
      </c>
      <c r="E917" s="144" t="s">
        <v>9118</v>
      </c>
    </row>
    <row r="918" spans="1:5">
      <c r="A918" s="7" t="s">
        <v>49</v>
      </c>
      <c r="D918" s="144" t="s">
        <v>912</v>
      </c>
      <c r="E918" s="144" t="s">
        <v>9118</v>
      </c>
    </row>
    <row r="919" spans="1:5">
      <c r="A919" s="7" t="s">
        <v>49</v>
      </c>
      <c r="D919" s="144" t="s">
        <v>916</v>
      </c>
      <c r="E919" s="144" t="s">
        <v>9118</v>
      </c>
    </row>
    <row r="920" spans="1:5">
      <c r="A920" s="7" t="s">
        <v>49</v>
      </c>
      <c r="D920" s="144" t="s">
        <v>919</v>
      </c>
      <c r="E920" s="144" t="s">
        <v>9118</v>
      </c>
    </row>
    <row r="921" spans="1:5">
      <c r="A921" s="7" t="s">
        <v>49</v>
      </c>
      <c r="D921" s="144" t="s">
        <v>922</v>
      </c>
      <c r="E921" s="144" t="s">
        <v>9118</v>
      </c>
    </row>
    <row r="922" spans="1:5">
      <c r="A922" s="7" t="s">
        <v>49</v>
      </c>
      <c r="D922" s="144" t="s">
        <v>925</v>
      </c>
      <c r="E922" s="144" t="s">
        <v>9118</v>
      </c>
    </row>
    <row r="923" spans="1:5">
      <c r="A923" s="7" t="s">
        <v>49</v>
      </c>
      <c r="D923" s="144" t="s">
        <v>928</v>
      </c>
      <c r="E923" s="144" t="s">
        <v>9118</v>
      </c>
    </row>
    <row r="924" spans="1:5">
      <c r="A924" s="7" t="s">
        <v>49</v>
      </c>
      <c r="D924" s="144" t="s">
        <v>9804</v>
      </c>
      <c r="E924" s="144" t="s">
        <v>9118</v>
      </c>
    </row>
    <row r="925" spans="1:5">
      <c r="A925" s="7" t="s">
        <v>49</v>
      </c>
      <c r="D925" s="144" t="s">
        <v>9806</v>
      </c>
      <c r="E925" s="144" t="s">
        <v>9118</v>
      </c>
    </row>
    <row r="926" spans="1:5">
      <c r="A926" s="7" t="s">
        <v>49</v>
      </c>
      <c r="D926" s="144" t="s">
        <v>9807</v>
      </c>
      <c r="E926" s="144" t="s">
        <v>9118</v>
      </c>
    </row>
    <row r="927" spans="1:5">
      <c r="A927" s="7" t="s">
        <v>49</v>
      </c>
      <c r="D927" s="144" t="s">
        <v>9808</v>
      </c>
      <c r="E927" s="144" t="s">
        <v>9118</v>
      </c>
    </row>
    <row r="928" spans="1:5">
      <c r="A928" s="7" t="s">
        <v>49</v>
      </c>
      <c r="D928" s="144" t="s">
        <v>9809</v>
      </c>
      <c r="E928" s="144" t="s">
        <v>9118</v>
      </c>
    </row>
    <row r="929" spans="1:5">
      <c r="A929" s="7" t="s">
        <v>49</v>
      </c>
      <c r="D929" s="144" t="s">
        <v>9810</v>
      </c>
      <c r="E929" s="144" t="s">
        <v>9118</v>
      </c>
    </row>
    <row r="930" spans="1:5">
      <c r="A930" s="7" t="s">
        <v>49</v>
      </c>
      <c r="D930" s="144" t="s">
        <v>9811</v>
      </c>
      <c r="E930" s="144" t="s">
        <v>9118</v>
      </c>
    </row>
    <row r="931" spans="1:5">
      <c r="A931" s="7" t="s">
        <v>49</v>
      </c>
      <c r="D931" s="144" t="s">
        <v>10115</v>
      </c>
      <c r="E931" s="144" t="s">
        <v>9118</v>
      </c>
    </row>
    <row r="932" spans="1:5">
      <c r="A932" s="7" t="s">
        <v>49</v>
      </c>
      <c r="D932" s="144" t="s">
        <v>1149</v>
      </c>
      <c r="E932" s="144" t="s">
        <v>9118</v>
      </c>
    </row>
    <row r="933" spans="1:5">
      <c r="A933" s="7" t="s">
        <v>49</v>
      </c>
      <c r="D933" s="144" t="s">
        <v>5675</v>
      </c>
      <c r="E933" s="144" t="s">
        <v>9118</v>
      </c>
    </row>
    <row r="934" spans="1:5">
      <c r="A934" s="7" t="s">
        <v>49</v>
      </c>
      <c r="D934" s="144" t="s">
        <v>5677</v>
      </c>
      <c r="E934" s="144" t="s">
        <v>9118</v>
      </c>
    </row>
    <row r="935" spans="1:5">
      <c r="A935" s="7" t="s">
        <v>49</v>
      </c>
      <c r="D935" s="144" t="s">
        <v>1155</v>
      </c>
      <c r="E935" s="144" t="s">
        <v>9118</v>
      </c>
    </row>
    <row r="936" spans="1:5">
      <c r="A936" s="7" t="s">
        <v>49</v>
      </c>
      <c r="D936" s="144" t="s">
        <v>1158</v>
      </c>
      <c r="E936" s="144" t="s">
        <v>9118</v>
      </c>
    </row>
    <row r="937" spans="1:5">
      <c r="A937" s="7" t="s">
        <v>49</v>
      </c>
      <c r="D937" s="144" t="s">
        <v>970</v>
      </c>
      <c r="E937" s="144" t="s">
        <v>9118</v>
      </c>
    </row>
    <row r="938" spans="1:5">
      <c r="A938" s="7" t="s">
        <v>49</v>
      </c>
      <c r="D938" s="144" t="s">
        <v>973</v>
      </c>
      <c r="E938" s="144" t="s">
        <v>9118</v>
      </c>
    </row>
    <row r="939" spans="1:5">
      <c r="A939" s="7" t="s">
        <v>49</v>
      </c>
      <c r="D939" s="144" t="s">
        <v>976</v>
      </c>
      <c r="E939" s="144" t="s">
        <v>9118</v>
      </c>
    </row>
    <row r="940" spans="1:5">
      <c r="A940" s="7" t="s">
        <v>49</v>
      </c>
      <c r="D940" s="144" t="s">
        <v>3706</v>
      </c>
      <c r="E940" s="144" t="s">
        <v>9118</v>
      </c>
    </row>
    <row r="941" spans="1:5">
      <c r="A941" s="7" t="s">
        <v>49</v>
      </c>
      <c r="D941" s="144" t="s">
        <v>6075</v>
      </c>
      <c r="E941" s="144" t="s">
        <v>9118</v>
      </c>
    </row>
    <row r="942" spans="1:5">
      <c r="A942" s="7" t="s">
        <v>49</v>
      </c>
      <c r="D942" s="144" t="s">
        <v>6078</v>
      </c>
      <c r="E942" s="144" t="s">
        <v>9118</v>
      </c>
    </row>
    <row r="943" spans="1:5">
      <c r="A943" s="7" t="s">
        <v>49</v>
      </c>
      <c r="D943" s="144" t="s">
        <v>3755</v>
      </c>
      <c r="E943" s="144" t="s">
        <v>9118</v>
      </c>
    </row>
    <row r="944" spans="1:5">
      <c r="A944" s="7" t="s">
        <v>49</v>
      </c>
      <c r="D944" s="144" t="s">
        <v>3756</v>
      </c>
      <c r="E944" s="144" t="s">
        <v>9118</v>
      </c>
    </row>
    <row r="945" spans="1:5">
      <c r="A945" s="7" t="s">
        <v>49</v>
      </c>
      <c r="D945" s="144" t="s">
        <v>237</v>
      </c>
      <c r="E945" s="144" t="s">
        <v>9118</v>
      </c>
    </row>
    <row r="946" spans="1:5">
      <c r="A946" s="7" t="s">
        <v>49</v>
      </c>
      <c r="D946" s="144" t="s">
        <v>3759</v>
      </c>
      <c r="E946" s="144" t="s">
        <v>9118</v>
      </c>
    </row>
    <row r="947" spans="1:5">
      <c r="A947" s="7" t="s">
        <v>49</v>
      </c>
      <c r="D947" s="144" t="s">
        <v>3760</v>
      </c>
      <c r="E947" s="144" t="s">
        <v>9118</v>
      </c>
    </row>
    <row r="948" spans="1:5">
      <c r="A948" s="7" t="s">
        <v>49</v>
      </c>
      <c r="D948" s="144" t="s">
        <v>3761</v>
      </c>
      <c r="E948" s="144" t="s">
        <v>9118</v>
      </c>
    </row>
    <row r="949" spans="1:5">
      <c r="A949" s="7" t="s">
        <v>49</v>
      </c>
      <c r="D949" s="144" t="s">
        <v>7837</v>
      </c>
      <c r="E949" s="144" t="s">
        <v>9118</v>
      </c>
    </row>
    <row r="950" spans="1:5">
      <c r="A950" s="7" t="s">
        <v>49</v>
      </c>
      <c r="D950" s="144" t="s">
        <v>7840</v>
      </c>
      <c r="E950" s="144" t="s">
        <v>9118</v>
      </c>
    </row>
    <row r="951" spans="1:5">
      <c r="A951" s="7" t="s">
        <v>49</v>
      </c>
      <c r="D951" s="144" t="s">
        <v>7842</v>
      </c>
      <c r="E951" s="144" t="s">
        <v>9118</v>
      </c>
    </row>
    <row r="952" spans="1:5">
      <c r="A952" s="7" t="s">
        <v>49</v>
      </c>
      <c r="D952" s="144" t="s">
        <v>7844</v>
      </c>
      <c r="E952" s="144" t="s">
        <v>9118</v>
      </c>
    </row>
    <row r="953" spans="1:5">
      <c r="A953" s="7" t="s">
        <v>49</v>
      </c>
      <c r="D953" s="144" t="s">
        <v>3762</v>
      </c>
      <c r="E953" s="144" t="s">
        <v>9118</v>
      </c>
    </row>
    <row r="954" spans="1:5">
      <c r="A954" s="7" t="s">
        <v>49</v>
      </c>
      <c r="D954" s="144" t="s">
        <v>7847</v>
      </c>
      <c r="E954" s="144" t="s">
        <v>9118</v>
      </c>
    </row>
    <row r="955" spans="1:5">
      <c r="A955" s="7" t="s">
        <v>49</v>
      </c>
      <c r="D955" s="144" t="s">
        <v>7849</v>
      </c>
      <c r="E955" s="144" t="s">
        <v>9118</v>
      </c>
    </row>
    <row r="956" spans="1:5">
      <c r="A956" s="7" t="s">
        <v>49</v>
      </c>
      <c r="D956" s="144" t="s">
        <v>1015</v>
      </c>
      <c r="E956" s="144" t="s">
        <v>9118</v>
      </c>
    </row>
    <row r="957" spans="1:5">
      <c r="A957" s="7" t="s">
        <v>49</v>
      </c>
      <c r="D957" s="144" t="s">
        <v>5365</v>
      </c>
      <c r="E957" s="144" t="s">
        <v>9118</v>
      </c>
    </row>
    <row r="958" spans="1:5">
      <c r="A958" s="7" t="s">
        <v>49</v>
      </c>
      <c r="D958" s="144" t="s">
        <v>5612</v>
      </c>
      <c r="E958" s="144" t="s">
        <v>9118</v>
      </c>
    </row>
    <row r="959" spans="1:5">
      <c r="A959" s="7" t="s">
        <v>49</v>
      </c>
      <c r="D959" s="144" t="s">
        <v>1658</v>
      </c>
      <c r="E959" s="144" t="s">
        <v>9118</v>
      </c>
    </row>
    <row r="960" spans="1:5">
      <c r="A960" s="7" t="s">
        <v>49</v>
      </c>
      <c r="D960" s="144" t="s">
        <v>6578</v>
      </c>
      <c r="E960" s="144" t="s">
        <v>9118</v>
      </c>
    </row>
    <row r="961" spans="1:5">
      <c r="A961" s="7" t="s">
        <v>49</v>
      </c>
      <c r="D961" s="144" t="s">
        <v>6580</v>
      </c>
      <c r="E961" s="144" t="s">
        <v>9118</v>
      </c>
    </row>
    <row r="962" spans="1:5">
      <c r="A962" s="7" t="s">
        <v>49</v>
      </c>
      <c r="D962" s="144" t="s">
        <v>1687</v>
      </c>
      <c r="E962" s="144" t="s">
        <v>9118</v>
      </c>
    </row>
    <row r="963" spans="1:5">
      <c r="A963" s="7" t="s">
        <v>49</v>
      </c>
      <c r="D963" s="144" t="s">
        <v>1690</v>
      </c>
      <c r="E963" s="144" t="s">
        <v>9118</v>
      </c>
    </row>
    <row r="964" spans="1:5">
      <c r="A964" s="7" t="s">
        <v>49</v>
      </c>
      <c r="D964" s="144" t="s">
        <v>6606</v>
      </c>
      <c r="E964" s="144" t="s">
        <v>9118</v>
      </c>
    </row>
    <row r="965" spans="1:5">
      <c r="A965" s="7" t="s">
        <v>49</v>
      </c>
      <c r="D965" s="144" t="s">
        <v>1504</v>
      </c>
      <c r="E965" s="144" t="s">
        <v>9118</v>
      </c>
    </row>
    <row r="966" spans="1:5">
      <c r="A966" s="7" t="s">
        <v>49</v>
      </c>
      <c r="D966" s="144" t="s">
        <v>1509</v>
      </c>
      <c r="E966" s="144" t="s">
        <v>9118</v>
      </c>
    </row>
    <row r="967" spans="1:5">
      <c r="A967" s="7" t="s">
        <v>49</v>
      </c>
      <c r="D967" s="144" t="s">
        <v>9868</v>
      </c>
      <c r="E967" s="144" t="s">
        <v>9118</v>
      </c>
    </row>
    <row r="968" spans="1:5">
      <c r="A968" s="7" t="s">
        <v>49</v>
      </c>
      <c r="D968" s="144" t="s">
        <v>9869</v>
      </c>
      <c r="E968" s="144" t="s">
        <v>9118</v>
      </c>
    </row>
    <row r="969" spans="1:5">
      <c r="A969" s="7" t="s">
        <v>49</v>
      </c>
      <c r="D969" s="144" t="s">
        <v>4996</v>
      </c>
      <c r="E969" s="144" t="s">
        <v>9118</v>
      </c>
    </row>
    <row r="970" spans="1:5">
      <c r="A970" s="7" t="s">
        <v>49</v>
      </c>
      <c r="D970" s="144" t="s">
        <v>5000</v>
      </c>
      <c r="E970" s="144" t="s">
        <v>9118</v>
      </c>
    </row>
    <row r="971" spans="1:5">
      <c r="A971" s="7" t="s">
        <v>49</v>
      </c>
      <c r="D971" s="144" t="s">
        <v>8117</v>
      </c>
      <c r="E971" s="144" t="s">
        <v>9118</v>
      </c>
    </row>
    <row r="972" spans="1:5">
      <c r="A972" s="7" t="s">
        <v>49</v>
      </c>
      <c r="D972" s="144" t="s">
        <v>8121</v>
      </c>
      <c r="E972" s="144" t="s">
        <v>9118</v>
      </c>
    </row>
    <row r="973" spans="1:5">
      <c r="A973" s="7" t="s">
        <v>49</v>
      </c>
      <c r="D973" s="144" t="s">
        <v>8125</v>
      </c>
      <c r="E973" s="144" t="s">
        <v>9118</v>
      </c>
    </row>
    <row r="974" spans="1:5">
      <c r="A974" s="7" t="s">
        <v>49</v>
      </c>
      <c r="D974" s="144" t="s">
        <v>8127</v>
      </c>
      <c r="E974" s="144" t="s">
        <v>9118</v>
      </c>
    </row>
    <row r="975" spans="1:5">
      <c r="A975" s="7" t="s">
        <v>49</v>
      </c>
      <c r="D975" s="144" t="s">
        <v>8136</v>
      </c>
      <c r="E975" s="144" t="s">
        <v>9118</v>
      </c>
    </row>
    <row r="976" spans="1:5">
      <c r="A976" s="7" t="s">
        <v>49</v>
      </c>
      <c r="D976" s="144" t="s">
        <v>8257</v>
      </c>
      <c r="E976" s="144" t="s">
        <v>9118</v>
      </c>
    </row>
    <row r="977" spans="1:5">
      <c r="A977" s="7" t="s">
        <v>49</v>
      </c>
      <c r="D977" s="144" t="s">
        <v>8259</v>
      </c>
      <c r="E977" s="144" t="s">
        <v>9118</v>
      </c>
    </row>
    <row r="978" spans="1:5">
      <c r="A978" s="7" t="s">
        <v>49</v>
      </c>
      <c r="D978" s="144" t="s">
        <v>8261</v>
      </c>
      <c r="E978" s="144" t="s">
        <v>9118</v>
      </c>
    </row>
    <row r="979" spans="1:5">
      <c r="A979" s="7" t="s">
        <v>49</v>
      </c>
      <c r="D979" s="144" t="s">
        <v>8275</v>
      </c>
      <c r="E979" s="144" t="s">
        <v>9118</v>
      </c>
    </row>
    <row r="980" spans="1:5">
      <c r="A980" s="7" t="s">
        <v>49</v>
      </c>
      <c r="D980" s="144" t="s">
        <v>6110</v>
      </c>
      <c r="E980" s="144" t="s">
        <v>9118</v>
      </c>
    </row>
    <row r="981" spans="1:5">
      <c r="A981" s="7" t="s">
        <v>49</v>
      </c>
      <c r="D981" s="144" t="s">
        <v>1522</v>
      </c>
      <c r="E981" s="144" t="s">
        <v>9118</v>
      </c>
    </row>
    <row r="982" spans="1:5">
      <c r="A982" s="7" t="s">
        <v>49</v>
      </c>
      <c r="D982" s="144" t="s">
        <v>1525</v>
      </c>
      <c r="E982" s="144" t="s">
        <v>9118</v>
      </c>
    </row>
    <row r="983" spans="1:5">
      <c r="A983" s="7" t="s">
        <v>49</v>
      </c>
      <c r="D983" s="144" t="s">
        <v>1528</v>
      </c>
      <c r="E983" s="144" t="s">
        <v>9118</v>
      </c>
    </row>
    <row r="984" spans="1:5">
      <c r="A984" s="7" t="s">
        <v>49</v>
      </c>
      <c r="D984" s="144" t="s">
        <v>6140</v>
      </c>
      <c r="E984" s="144" t="s">
        <v>9118</v>
      </c>
    </row>
    <row r="985" spans="1:5">
      <c r="A985" s="7" t="s">
        <v>49</v>
      </c>
      <c r="D985" s="144" t="s">
        <v>1531</v>
      </c>
      <c r="E985" s="144" t="s">
        <v>9118</v>
      </c>
    </row>
    <row r="986" spans="1:5">
      <c r="A986" s="7" t="s">
        <v>49</v>
      </c>
      <c r="D986" s="144" t="s">
        <v>1534</v>
      </c>
      <c r="E986" s="144" t="s">
        <v>9118</v>
      </c>
    </row>
    <row r="987" spans="1:5">
      <c r="A987" s="7" t="s">
        <v>49</v>
      </c>
      <c r="D987" s="144" t="s">
        <v>1537</v>
      </c>
      <c r="E987" s="144" t="s">
        <v>9118</v>
      </c>
    </row>
    <row r="988" spans="1:5">
      <c r="A988" s="7" t="s">
        <v>49</v>
      </c>
      <c r="D988" s="144" t="s">
        <v>6146</v>
      </c>
      <c r="E988" s="144" t="s">
        <v>9118</v>
      </c>
    </row>
    <row r="989" spans="1:5">
      <c r="A989" s="7" t="s">
        <v>49</v>
      </c>
      <c r="D989" s="144" t="s">
        <v>1540</v>
      </c>
      <c r="E989" s="144" t="s">
        <v>9118</v>
      </c>
    </row>
    <row r="990" spans="1:5">
      <c r="A990" s="7" t="s">
        <v>49</v>
      </c>
      <c r="D990" s="144" t="s">
        <v>1543</v>
      </c>
      <c r="E990" s="144" t="s">
        <v>9118</v>
      </c>
    </row>
    <row r="991" spans="1:5">
      <c r="A991" s="7" t="s">
        <v>49</v>
      </c>
      <c r="D991" s="144" t="s">
        <v>1546</v>
      </c>
      <c r="E991" s="144" t="s">
        <v>9118</v>
      </c>
    </row>
    <row r="992" spans="1:5">
      <c r="A992" s="7" t="s">
        <v>49</v>
      </c>
      <c r="D992" s="144" t="s">
        <v>3665</v>
      </c>
      <c r="E992" s="144" t="s">
        <v>9118</v>
      </c>
    </row>
    <row r="993" spans="1:5">
      <c r="A993" s="7" t="s">
        <v>49</v>
      </c>
      <c r="D993" s="144" t="s">
        <v>3666</v>
      </c>
      <c r="E993" s="144" t="s">
        <v>9118</v>
      </c>
    </row>
    <row r="994" spans="1:5">
      <c r="A994" s="7" t="s">
        <v>49</v>
      </c>
      <c r="D994" s="144" t="s">
        <v>8356</v>
      </c>
      <c r="E994" s="144" t="s">
        <v>9118</v>
      </c>
    </row>
    <row r="995" spans="1:5">
      <c r="A995" s="7" t="s">
        <v>49</v>
      </c>
      <c r="D995" s="144" t="s">
        <v>1549</v>
      </c>
      <c r="E995" s="144" t="s">
        <v>9118</v>
      </c>
    </row>
    <row r="996" spans="1:5">
      <c r="A996" s="7" t="s">
        <v>49</v>
      </c>
      <c r="D996" s="144" t="s">
        <v>8358</v>
      </c>
      <c r="E996" s="144" t="s">
        <v>9118</v>
      </c>
    </row>
    <row r="997" spans="1:5">
      <c r="A997" s="7" t="s">
        <v>49</v>
      </c>
      <c r="D997" s="144" t="s">
        <v>7650</v>
      </c>
      <c r="E997" s="144" t="s">
        <v>9118</v>
      </c>
    </row>
    <row r="998" spans="1:5">
      <c r="A998" s="7" t="s">
        <v>49</v>
      </c>
      <c r="D998" s="144" t="s">
        <v>7652</v>
      </c>
      <c r="E998" s="144" t="s">
        <v>9118</v>
      </c>
    </row>
    <row r="999" spans="1:5">
      <c r="A999" s="7" t="s">
        <v>49</v>
      </c>
      <c r="D999" s="144" t="s">
        <v>6351</v>
      </c>
      <c r="E999" s="144" t="s">
        <v>9118</v>
      </c>
    </row>
    <row r="1000" spans="1:5">
      <c r="A1000" s="7" t="s">
        <v>49</v>
      </c>
      <c r="D1000" s="144" t="s">
        <v>6353</v>
      </c>
      <c r="E1000" s="144" t="s">
        <v>9118</v>
      </c>
    </row>
    <row r="1001" spans="1:5">
      <c r="A1001" s="7" t="s">
        <v>49</v>
      </c>
      <c r="D1001" s="144" t="s">
        <v>6395</v>
      </c>
      <c r="E1001" s="144" t="s">
        <v>9118</v>
      </c>
    </row>
    <row r="1002" spans="1:5">
      <c r="A1002" s="7" t="s">
        <v>49</v>
      </c>
      <c r="D1002" s="144" t="s">
        <v>6465</v>
      </c>
      <c r="E1002" s="144" t="s">
        <v>9118</v>
      </c>
    </row>
    <row r="1003" spans="1:5">
      <c r="A1003" s="7" t="s">
        <v>49</v>
      </c>
      <c r="D1003" s="144" t="s">
        <v>6467</v>
      </c>
      <c r="E1003" s="144" t="s">
        <v>9118</v>
      </c>
    </row>
    <row r="1004" spans="1:5">
      <c r="A1004" s="7" t="s">
        <v>49</v>
      </c>
      <c r="D1004" s="144" t="s">
        <v>7658</v>
      </c>
      <c r="E1004" s="144" t="s">
        <v>9118</v>
      </c>
    </row>
    <row r="1005" spans="1:5">
      <c r="A1005" s="7" t="s">
        <v>49</v>
      </c>
      <c r="D1005" s="144" t="s">
        <v>1658</v>
      </c>
      <c r="E1005" s="144" t="s">
        <v>9152</v>
      </c>
    </row>
    <row r="1006" spans="1:5">
      <c r="A1006" s="7" t="s">
        <v>49</v>
      </c>
      <c r="D1006" s="144" t="s">
        <v>3718</v>
      </c>
      <c r="E1006" s="144" t="s">
        <v>9116</v>
      </c>
    </row>
    <row r="1007" spans="1:5">
      <c r="A1007" s="7" t="s">
        <v>49</v>
      </c>
      <c r="D1007" s="144" t="s">
        <v>3719</v>
      </c>
      <c r="E1007" s="144" t="s">
        <v>9116</v>
      </c>
    </row>
    <row r="1008" spans="1:5">
      <c r="A1008" s="7" t="s">
        <v>49</v>
      </c>
      <c r="D1008" s="144" t="s">
        <v>1358</v>
      </c>
      <c r="E1008" s="144" t="s">
        <v>9116</v>
      </c>
    </row>
    <row r="1009" spans="1:5">
      <c r="A1009" s="7" t="s">
        <v>49</v>
      </c>
      <c r="D1009" s="144" t="s">
        <v>3720</v>
      </c>
      <c r="E1009" s="144" t="s">
        <v>9116</v>
      </c>
    </row>
    <row r="1010" spans="1:5">
      <c r="A1010" s="7" t="s">
        <v>49</v>
      </c>
      <c r="D1010" s="144" t="s">
        <v>1362</v>
      </c>
      <c r="E1010" s="144" t="s">
        <v>9116</v>
      </c>
    </row>
    <row r="1011" spans="1:5">
      <c r="A1011" s="7" t="s">
        <v>49</v>
      </c>
      <c r="D1011" s="144" t="s">
        <v>1366</v>
      </c>
      <c r="E1011" s="144" t="s">
        <v>9116</v>
      </c>
    </row>
    <row r="1012" spans="1:5">
      <c r="A1012" s="7" t="s">
        <v>49</v>
      </c>
      <c r="D1012" s="144" t="s">
        <v>1369</v>
      </c>
      <c r="E1012" s="144" t="s">
        <v>9116</v>
      </c>
    </row>
    <row r="1013" spans="1:5">
      <c r="A1013" s="7" t="s">
        <v>49</v>
      </c>
      <c r="D1013" s="144" t="s">
        <v>1372</v>
      </c>
      <c r="E1013" s="144" t="s">
        <v>9116</v>
      </c>
    </row>
    <row r="1014" spans="1:5">
      <c r="A1014" s="7" t="s">
        <v>49</v>
      </c>
      <c r="D1014" s="144" t="s">
        <v>743</v>
      </c>
      <c r="E1014" s="144" t="s">
        <v>9116</v>
      </c>
    </row>
    <row r="1015" spans="1:5">
      <c r="A1015" s="7" t="s">
        <v>49</v>
      </c>
      <c r="D1015" s="144" t="s">
        <v>762</v>
      </c>
      <c r="E1015" s="144" t="s">
        <v>9116</v>
      </c>
    </row>
    <row r="1016" spans="1:5">
      <c r="A1016" s="7" t="s">
        <v>49</v>
      </c>
      <c r="D1016" s="144" t="s">
        <v>767</v>
      </c>
      <c r="E1016" s="144" t="s">
        <v>9116</v>
      </c>
    </row>
    <row r="1017" spans="1:5">
      <c r="A1017" s="7" t="s">
        <v>49</v>
      </c>
      <c r="D1017" s="144" t="s">
        <v>770</v>
      </c>
      <c r="E1017" s="144" t="s">
        <v>9116</v>
      </c>
    </row>
    <row r="1018" spans="1:5">
      <c r="A1018" s="7" t="s">
        <v>49</v>
      </c>
      <c r="D1018" s="144" t="s">
        <v>773</v>
      </c>
      <c r="E1018" s="144" t="s">
        <v>9116</v>
      </c>
    </row>
    <row r="1019" spans="1:5">
      <c r="A1019" s="7" t="s">
        <v>49</v>
      </c>
      <c r="D1019" s="144" t="s">
        <v>776</v>
      </c>
      <c r="E1019" s="144" t="s">
        <v>9116</v>
      </c>
    </row>
    <row r="1020" spans="1:5">
      <c r="A1020" s="7" t="s">
        <v>49</v>
      </c>
      <c r="D1020" s="144" t="s">
        <v>779</v>
      </c>
      <c r="E1020" s="144" t="s">
        <v>9116</v>
      </c>
    </row>
    <row r="1021" spans="1:5">
      <c r="A1021" s="7" t="s">
        <v>49</v>
      </c>
      <c r="D1021" s="144" t="s">
        <v>782</v>
      </c>
      <c r="E1021" s="144" t="s">
        <v>9116</v>
      </c>
    </row>
    <row r="1022" spans="1:5">
      <c r="A1022" s="7" t="s">
        <v>49</v>
      </c>
      <c r="D1022" s="144" t="s">
        <v>785</v>
      </c>
      <c r="E1022" s="144" t="s">
        <v>9116</v>
      </c>
    </row>
    <row r="1023" spans="1:5">
      <c r="A1023" s="7" t="s">
        <v>49</v>
      </c>
      <c r="D1023" s="144" t="s">
        <v>788</v>
      </c>
      <c r="E1023" s="144" t="s">
        <v>9116</v>
      </c>
    </row>
    <row r="1024" spans="1:5">
      <c r="A1024" s="7" t="s">
        <v>49</v>
      </c>
      <c r="D1024" s="144" t="s">
        <v>1375</v>
      </c>
      <c r="E1024" s="144" t="s">
        <v>9116</v>
      </c>
    </row>
    <row r="1025" spans="1:5">
      <c r="A1025" s="7" t="s">
        <v>49</v>
      </c>
      <c r="D1025" s="144" t="s">
        <v>902</v>
      </c>
      <c r="E1025" s="144" t="s">
        <v>9116</v>
      </c>
    </row>
    <row r="1026" spans="1:5">
      <c r="A1026" s="7" t="s">
        <v>49</v>
      </c>
      <c r="D1026" s="144" t="s">
        <v>928</v>
      </c>
      <c r="E1026" s="144" t="s">
        <v>9116</v>
      </c>
    </row>
    <row r="1027" spans="1:5">
      <c r="A1027" s="7" t="s">
        <v>49</v>
      </c>
      <c r="D1027" s="144" t="s">
        <v>112</v>
      </c>
      <c r="E1027" s="144" t="s">
        <v>9116</v>
      </c>
    </row>
    <row r="1028" spans="1:5">
      <c r="A1028" s="7" t="s">
        <v>49</v>
      </c>
      <c r="D1028" s="144" t="s">
        <v>118</v>
      </c>
      <c r="E1028" s="144" t="s">
        <v>9116</v>
      </c>
    </row>
    <row r="1029" spans="1:5">
      <c r="A1029" s="7" t="s">
        <v>49</v>
      </c>
      <c r="D1029" s="144" t="s">
        <v>121</v>
      </c>
      <c r="E1029" s="144" t="s">
        <v>9116</v>
      </c>
    </row>
    <row r="1030" spans="1:5">
      <c r="A1030" s="7" t="s">
        <v>49</v>
      </c>
      <c r="D1030" s="144" t="s">
        <v>123</v>
      </c>
      <c r="E1030" s="144" t="s">
        <v>9116</v>
      </c>
    </row>
    <row r="1031" spans="1:5">
      <c r="A1031" s="7" t="s">
        <v>49</v>
      </c>
      <c r="D1031" s="144" t="s">
        <v>10116</v>
      </c>
      <c r="E1031" s="144" t="s">
        <v>9116</v>
      </c>
    </row>
    <row r="1032" spans="1:5">
      <c r="A1032" s="7" t="s">
        <v>49</v>
      </c>
      <c r="D1032" s="144" t="s">
        <v>9857</v>
      </c>
      <c r="E1032" s="144" t="s">
        <v>9116</v>
      </c>
    </row>
    <row r="1033" spans="1:5">
      <c r="A1033" s="7" t="s">
        <v>49</v>
      </c>
      <c r="D1033" s="144" t="s">
        <v>3671</v>
      </c>
      <c r="E1033" s="144" t="s">
        <v>9116</v>
      </c>
    </row>
    <row r="1034" spans="1:5">
      <c r="A1034" s="7" t="s">
        <v>49</v>
      </c>
      <c r="D1034" s="144" t="s">
        <v>6026</v>
      </c>
      <c r="E1034" s="144" t="s">
        <v>9116</v>
      </c>
    </row>
    <row r="1035" spans="1:5">
      <c r="A1035" s="7" t="s">
        <v>49</v>
      </c>
      <c r="D1035" s="144" t="s">
        <v>6030</v>
      </c>
      <c r="E1035" s="144" t="s">
        <v>9116</v>
      </c>
    </row>
    <row r="1036" spans="1:5">
      <c r="A1036" s="7" t="s">
        <v>49</v>
      </c>
      <c r="D1036" s="144" t="s">
        <v>8119</v>
      </c>
      <c r="E1036" s="144" t="s">
        <v>9116</v>
      </c>
    </row>
    <row r="1037" spans="1:5">
      <c r="A1037" s="7" t="s">
        <v>49</v>
      </c>
      <c r="D1037" s="144" t="s">
        <v>5291</v>
      </c>
      <c r="E1037" s="144" t="s">
        <v>9116</v>
      </c>
    </row>
    <row r="1038" spans="1:5">
      <c r="A1038" s="7" t="s">
        <v>49</v>
      </c>
      <c r="D1038" s="144" t="s">
        <v>3828</v>
      </c>
      <c r="E1038" s="144" t="s">
        <v>9116</v>
      </c>
    </row>
    <row r="1039" spans="1:5">
      <c r="A1039" s="7" t="s">
        <v>49</v>
      </c>
      <c r="D1039" s="144" t="s">
        <v>7830</v>
      </c>
      <c r="E1039" s="144" t="s">
        <v>9144</v>
      </c>
    </row>
    <row r="1040" spans="1:5">
      <c r="A1040" s="7" t="s">
        <v>49</v>
      </c>
      <c r="D1040" s="144" t="s">
        <v>3099</v>
      </c>
      <c r="E1040" s="144" t="s">
        <v>9144</v>
      </c>
    </row>
    <row r="1041" spans="1:5">
      <c r="A1041" s="7" t="s">
        <v>49</v>
      </c>
      <c r="D1041" s="144" t="s">
        <v>6606</v>
      </c>
      <c r="E1041" s="144" t="s">
        <v>9144</v>
      </c>
    </row>
    <row r="1042" spans="1:5">
      <c r="A1042" s="7" t="s">
        <v>49</v>
      </c>
      <c r="D1042" s="144" t="s">
        <v>1424</v>
      </c>
      <c r="E1042" s="144" t="s">
        <v>9144</v>
      </c>
    </row>
    <row r="1043" spans="1:5">
      <c r="A1043" s="7" t="s">
        <v>49</v>
      </c>
      <c r="D1043" s="144" t="s">
        <v>1959</v>
      </c>
      <c r="E1043" s="144" t="s">
        <v>9144</v>
      </c>
    </row>
    <row r="1044" spans="1:5">
      <c r="A1044" s="7" t="s">
        <v>49</v>
      </c>
      <c r="D1044" s="144" t="s">
        <v>3780</v>
      </c>
      <c r="E1044" s="144" t="s">
        <v>9144</v>
      </c>
    </row>
    <row r="1045" spans="1:5">
      <c r="A1045" s="7" t="s">
        <v>49</v>
      </c>
      <c r="D1045" s="144" t="s">
        <v>1963</v>
      </c>
      <c r="E1045" s="144" t="s">
        <v>9144</v>
      </c>
    </row>
    <row r="1046" spans="1:5">
      <c r="A1046" s="7" t="s">
        <v>49</v>
      </c>
      <c r="D1046" s="144" t="s">
        <v>6046</v>
      </c>
      <c r="E1046" s="144" t="s">
        <v>9144</v>
      </c>
    </row>
    <row r="1047" spans="1:5">
      <c r="A1047" s="7" t="s">
        <v>49</v>
      </c>
      <c r="D1047" s="144" t="s">
        <v>6049</v>
      </c>
      <c r="E1047" s="144" t="s">
        <v>9144</v>
      </c>
    </row>
    <row r="1048" spans="1:5">
      <c r="A1048" s="7" t="s">
        <v>49</v>
      </c>
      <c r="D1048" s="144" t="s">
        <v>6906</v>
      </c>
      <c r="E1048" s="144" t="s">
        <v>9144</v>
      </c>
    </row>
    <row r="1049" spans="1:5">
      <c r="A1049" s="7" t="s">
        <v>49</v>
      </c>
      <c r="D1049" s="144" t="s">
        <v>6908</v>
      </c>
      <c r="E1049" s="144" t="s">
        <v>9144</v>
      </c>
    </row>
    <row r="1050" spans="1:5">
      <c r="A1050" s="7" t="s">
        <v>49</v>
      </c>
      <c r="D1050" s="144" t="s">
        <v>3782</v>
      </c>
      <c r="E1050" s="144" t="s">
        <v>9144</v>
      </c>
    </row>
    <row r="1051" spans="1:5">
      <c r="A1051" s="7" t="s">
        <v>49</v>
      </c>
      <c r="D1051" s="144" t="s">
        <v>6911</v>
      </c>
      <c r="E1051" s="144" t="s">
        <v>9144</v>
      </c>
    </row>
    <row r="1052" spans="1:5">
      <c r="A1052" s="7" t="s">
        <v>49</v>
      </c>
      <c r="D1052" s="144" t="s">
        <v>2054</v>
      </c>
      <c r="E1052" s="144" t="s">
        <v>9144</v>
      </c>
    </row>
    <row r="1053" spans="1:5">
      <c r="A1053" s="7" t="s">
        <v>49</v>
      </c>
      <c r="D1053" s="144" t="s">
        <v>2086</v>
      </c>
      <c r="E1053" s="144" t="s">
        <v>9144</v>
      </c>
    </row>
    <row r="1054" spans="1:5">
      <c r="A1054" s="7" t="s">
        <v>49</v>
      </c>
      <c r="D1054" s="144" t="s">
        <v>2090</v>
      </c>
      <c r="E1054" s="144" t="s">
        <v>9144</v>
      </c>
    </row>
    <row r="1055" spans="1:5">
      <c r="A1055" s="7" t="s">
        <v>49</v>
      </c>
      <c r="D1055" s="144" t="s">
        <v>2142</v>
      </c>
      <c r="E1055" s="144" t="s">
        <v>9144</v>
      </c>
    </row>
    <row r="1056" spans="1:5">
      <c r="A1056" s="7" t="s">
        <v>49</v>
      </c>
      <c r="D1056" s="144" t="s">
        <v>3789</v>
      </c>
      <c r="E1056" s="144" t="s">
        <v>9144</v>
      </c>
    </row>
    <row r="1057" spans="1:5">
      <c r="A1057" s="7" t="s">
        <v>49</v>
      </c>
      <c r="D1057" s="144" t="s">
        <v>7100</v>
      </c>
      <c r="E1057" s="144" t="s">
        <v>9144</v>
      </c>
    </row>
    <row r="1058" spans="1:5">
      <c r="A1058" s="7" t="s">
        <v>49</v>
      </c>
      <c r="D1058" s="144" t="s">
        <v>7254</v>
      </c>
      <c r="E1058" s="144" t="s">
        <v>9144</v>
      </c>
    </row>
    <row r="1059" spans="1:5">
      <c r="A1059" s="7" t="s">
        <v>49</v>
      </c>
      <c r="D1059" s="144" t="s">
        <v>3807</v>
      </c>
      <c r="E1059" s="144" t="s">
        <v>9144</v>
      </c>
    </row>
    <row r="1060" spans="1:5">
      <c r="A1060" s="7" t="s">
        <v>49</v>
      </c>
      <c r="D1060" s="144" t="s">
        <v>7468</v>
      </c>
      <c r="E1060" s="144" t="s">
        <v>9144</v>
      </c>
    </row>
    <row r="1061" spans="1:5">
      <c r="A1061" s="7" t="s">
        <v>49</v>
      </c>
      <c r="D1061" s="144" t="s">
        <v>2579</v>
      </c>
      <c r="E1061" s="144" t="s">
        <v>9144</v>
      </c>
    </row>
    <row r="1062" spans="1:5">
      <c r="A1062" s="7" t="s">
        <v>49</v>
      </c>
      <c r="D1062" s="144" t="s">
        <v>3820</v>
      </c>
      <c r="E1062" s="144" t="s">
        <v>9144</v>
      </c>
    </row>
    <row r="1063" spans="1:5">
      <c r="A1063" s="7" t="s">
        <v>49</v>
      </c>
      <c r="D1063" s="144" t="s">
        <v>3717</v>
      </c>
      <c r="E1063" s="144" t="s">
        <v>9113</v>
      </c>
    </row>
    <row r="1064" spans="1:5">
      <c r="A1064" s="7" t="s">
        <v>49</v>
      </c>
      <c r="D1064" s="144" t="s">
        <v>3715</v>
      </c>
      <c r="E1064" s="144" t="s">
        <v>9113</v>
      </c>
    </row>
    <row r="1065" spans="1:5">
      <c r="A1065" s="7" t="s">
        <v>49</v>
      </c>
      <c r="D1065" s="144" t="s">
        <v>3714</v>
      </c>
      <c r="E1065" s="144" t="s">
        <v>9113</v>
      </c>
    </row>
    <row r="1066" spans="1:5">
      <c r="A1066" s="7" t="s">
        <v>49</v>
      </c>
      <c r="D1066" s="144" t="s">
        <v>3716</v>
      </c>
      <c r="E1066" s="144" t="s">
        <v>9113</v>
      </c>
    </row>
    <row r="1067" spans="1:5">
      <c r="A1067" s="7" t="s">
        <v>49</v>
      </c>
      <c r="D1067" s="144" t="s">
        <v>3718</v>
      </c>
      <c r="E1067" s="144" t="s">
        <v>9113</v>
      </c>
    </row>
    <row r="1068" spans="1:5">
      <c r="A1068" s="7" t="s">
        <v>49</v>
      </c>
      <c r="D1068" s="144" t="s">
        <v>3719</v>
      </c>
      <c r="E1068" s="144" t="s">
        <v>9113</v>
      </c>
    </row>
    <row r="1069" spans="1:5">
      <c r="A1069" s="7" t="s">
        <v>49</v>
      </c>
      <c r="D1069" s="144" t="s">
        <v>728</v>
      </c>
      <c r="E1069" s="144" t="s">
        <v>9113</v>
      </c>
    </row>
    <row r="1070" spans="1:5">
      <c r="A1070" s="7" t="s">
        <v>49</v>
      </c>
      <c r="D1070" s="144" t="s">
        <v>5373</v>
      </c>
      <c r="E1070" s="144" t="s">
        <v>9113</v>
      </c>
    </row>
    <row r="1071" spans="1:5">
      <c r="A1071" s="7" t="s">
        <v>49</v>
      </c>
      <c r="D1071" s="144" t="s">
        <v>733</v>
      </c>
      <c r="E1071" s="144" t="s">
        <v>9113</v>
      </c>
    </row>
    <row r="1072" spans="1:5">
      <c r="A1072" s="7" t="s">
        <v>49</v>
      </c>
      <c r="D1072" s="144" t="s">
        <v>5377</v>
      </c>
      <c r="E1072" s="144" t="s">
        <v>9113</v>
      </c>
    </row>
    <row r="1073" spans="1:5">
      <c r="A1073" s="7" t="s">
        <v>49</v>
      </c>
      <c r="D1073" s="144" t="s">
        <v>736</v>
      </c>
      <c r="E1073" s="144" t="s">
        <v>9113</v>
      </c>
    </row>
    <row r="1074" spans="1:5">
      <c r="A1074" s="7" t="s">
        <v>49</v>
      </c>
      <c r="D1074" s="144" t="s">
        <v>5381</v>
      </c>
      <c r="E1074" s="144" t="s">
        <v>9113</v>
      </c>
    </row>
    <row r="1075" spans="1:5">
      <c r="A1075" s="7" t="s">
        <v>49</v>
      </c>
      <c r="D1075" s="144" t="s">
        <v>740</v>
      </c>
      <c r="E1075" s="144" t="s">
        <v>9113</v>
      </c>
    </row>
    <row r="1076" spans="1:5">
      <c r="A1076" s="7" t="s">
        <v>49</v>
      </c>
      <c r="D1076" s="144" t="s">
        <v>1081</v>
      </c>
      <c r="E1076" s="144" t="s">
        <v>9113</v>
      </c>
    </row>
    <row r="1077" spans="1:5">
      <c r="A1077" s="7" t="s">
        <v>49</v>
      </c>
      <c r="D1077" s="144" t="s">
        <v>1085</v>
      </c>
      <c r="E1077" s="144" t="s">
        <v>9113</v>
      </c>
    </row>
    <row r="1078" spans="1:5">
      <c r="A1078" s="7" t="s">
        <v>49</v>
      </c>
      <c r="D1078" s="144" t="s">
        <v>1089</v>
      </c>
      <c r="E1078" s="144" t="s">
        <v>9113</v>
      </c>
    </row>
    <row r="1079" spans="1:5">
      <c r="A1079" s="7" t="s">
        <v>49</v>
      </c>
      <c r="D1079" s="144" t="s">
        <v>1092</v>
      </c>
      <c r="E1079" s="144" t="s">
        <v>9113</v>
      </c>
    </row>
    <row r="1080" spans="1:5">
      <c r="A1080" s="7" t="s">
        <v>49</v>
      </c>
      <c r="D1080" s="144" t="s">
        <v>9790</v>
      </c>
      <c r="E1080" s="144" t="s">
        <v>9113</v>
      </c>
    </row>
    <row r="1081" spans="1:5">
      <c r="A1081" s="7" t="s">
        <v>49</v>
      </c>
      <c r="D1081" s="144" t="s">
        <v>9791</v>
      </c>
      <c r="E1081" s="144" t="s">
        <v>9113</v>
      </c>
    </row>
    <row r="1082" spans="1:5">
      <c r="A1082" s="7" t="s">
        <v>49</v>
      </c>
      <c r="D1082" s="144" t="s">
        <v>9825</v>
      </c>
      <c r="E1082" s="144" t="s">
        <v>9113</v>
      </c>
    </row>
    <row r="1083" spans="1:5">
      <c r="A1083" s="7" t="s">
        <v>49</v>
      </c>
      <c r="D1083" s="144" t="s">
        <v>9826</v>
      </c>
      <c r="E1083" s="144" t="s">
        <v>9113</v>
      </c>
    </row>
    <row r="1084" spans="1:5">
      <c r="A1084" s="7" t="s">
        <v>49</v>
      </c>
      <c r="D1084" s="144" t="s">
        <v>6081</v>
      </c>
      <c r="E1084" s="144" t="s">
        <v>9113</v>
      </c>
    </row>
    <row r="1085" spans="1:5">
      <c r="A1085" s="7" t="s">
        <v>49</v>
      </c>
      <c r="D1085" s="144" t="s">
        <v>6083</v>
      </c>
      <c r="E1085" s="144" t="s">
        <v>9113</v>
      </c>
    </row>
    <row r="1086" spans="1:5">
      <c r="A1086" s="7" t="s">
        <v>49</v>
      </c>
      <c r="D1086" s="144" t="s">
        <v>6085</v>
      </c>
      <c r="E1086" s="144" t="s">
        <v>9113</v>
      </c>
    </row>
    <row r="1087" spans="1:5">
      <c r="A1087" s="7" t="s">
        <v>49</v>
      </c>
      <c r="D1087" s="144" t="s">
        <v>6087</v>
      </c>
      <c r="E1087" s="144" t="s">
        <v>9113</v>
      </c>
    </row>
    <row r="1088" spans="1:5">
      <c r="A1088" s="7" t="s">
        <v>49</v>
      </c>
      <c r="D1088" s="144" t="s">
        <v>78</v>
      </c>
      <c r="E1088" s="144" t="s">
        <v>9113</v>
      </c>
    </row>
    <row r="1089" spans="1:5">
      <c r="A1089" s="7" t="s">
        <v>49</v>
      </c>
      <c r="D1089" s="144" t="s">
        <v>368</v>
      </c>
      <c r="E1089" s="144" t="s">
        <v>9113</v>
      </c>
    </row>
    <row r="1090" spans="1:5">
      <c r="A1090" s="7" t="s">
        <v>49</v>
      </c>
      <c r="D1090" s="144" t="s">
        <v>4978</v>
      </c>
      <c r="E1090" s="144" t="s">
        <v>9113</v>
      </c>
    </row>
    <row r="1091" spans="1:5">
      <c r="A1091" s="7" t="s">
        <v>49</v>
      </c>
      <c r="D1091" s="144" t="s">
        <v>254</v>
      </c>
      <c r="E1091" s="144" t="s">
        <v>9113</v>
      </c>
    </row>
    <row r="1092" spans="1:5">
      <c r="A1092" s="7" t="s">
        <v>49</v>
      </c>
      <c r="D1092" s="144" t="s">
        <v>5929</v>
      </c>
      <c r="E1092" s="144" t="s">
        <v>9113</v>
      </c>
    </row>
    <row r="1093" spans="1:5">
      <c r="A1093" s="7" t="s">
        <v>49</v>
      </c>
      <c r="D1093" s="144" t="s">
        <v>5932</v>
      </c>
      <c r="E1093" s="144" t="s">
        <v>9113</v>
      </c>
    </row>
    <row r="1094" spans="1:5">
      <c r="A1094" s="7" t="s">
        <v>49</v>
      </c>
      <c r="D1094" s="144" t="s">
        <v>6574</v>
      </c>
      <c r="E1094" s="144" t="s">
        <v>9113</v>
      </c>
    </row>
    <row r="1095" spans="1:5">
      <c r="A1095" s="7" t="s">
        <v>49</v>
      </c>
      <c r="D1095" s="144" t="s">
        <v>1424</v>
      </c>
      <c r="E1095" s="144" t="s">
        <v>9113</v>
      </c>
    </row>
    <row r="1096" spans="1:5">
      <c r="A1096" s="7" t="s">
        <v>49</v>
      </c>
      <c r="D1096" s="144" t="s">
        <v>1710</v>
      </c>
      <c r="E1096" s="144" t="s">
        <v>9113</v>
      </c>
    </row>
    <row r="1097" spans="1:5">
      <c r="A1097" s="7" t="s">
        <v>49</v>
      </c>
      <c r="D1097" s="144" t="s">
        <v>6629</v>
      </c>
      <c r="E1097" s="144" t="s">
        <v>9113</v>
      </c>
    </row>
    <row r="1098" spans="1:5">
      <c r="A1098" s="7" t="s">
        <v>49</v>
      </c>
      <c r="D1098" s="144" t="s">
        <v>1712</v>
      </c>
      <c r="E1098" s="144" t="s">
        <v>9113</v>
      </c>
    </row>
    <row r="1099" spans="1:5">
      <c r="A1099" s="7" t="s">
        <v>49</v>
      </c>
      <c r="D1099" s="144" t="s">
        <v>5947</v>
      </c>
      <c r="E1099" s="144" t="s">
        <v>9113</v>
      </c>
    </row>
    <row r="1100" spans="1:5">
      <c r="A1100" s="7" t="s">
        <v>49</v>
      </c>
      <c r="D1100" s="144" t="s">
        <v>5949</v>
      </c>
      <c r="E1100" s="144" t="s">
        <v>9113</v>
      </c>
    </row>
    <row r="1101" spans="1:5">
      <c r="A1101" s="7" t="s">
        <v>49</v>
      </c>
      <c r="D1101" s="144" t="s">
        <v>5951</v>
      </c>
      <c r="E1101" s="144" t="s">
        <v>9113</v>
      </c>
    </row>
    <row r="1102" spans="1:5">
      <c r="A1102" s="7" t="s">
        <v>49</v>
      </c>
      <c r="D1102" s="144" t="s">
        <v>5953</v>
      </c>
      <c r="E1102" s="144" t="s">
        <v>9113</v>
      </c>
    </row>
    <row r="1103" spans="1:5">
      <c r="A1103" s="7" t="s">
        <v>49</v>
      </c>
      <c r="D1103" s="144" t="s">
        <v>3872</v>
      </c>
      <c r="E1103" s="144" t="s">
        <v>9113</v>
      </c>
    </row>
    <row r="1104" spans="1:5">
      <c r="A1104" s="7" t="s">
        <v>49</v>
      </c>
      <c r="D1104" s="144" t="s">
        <v>3873</v>
      </c>
      <c r="E1104" s="144" t="s">
        <v>9113</v>
      </c>
    </row>
    <row r="1105" spans="1:5">
      <c r="A1105" s="7" t="s">
        <v>49</v>
      </c>
      <c r="D1105" s="144" t="s">
        <v>3874</v>
      </c>
      <c r="E1105" s="144" t="s">
        <v>9113</v>
      </c>
    </row>
    <row r="1106" spans="1:5">
      <c r="A1106" s="7" t="s">
        <v>49</v>
      </c>
      <c r="D1106" s="144" t="s">
        <v>3875</v>
      </c>
      <c r="E1106" s="144" t="s">
        <v>9113</v>
      </c>
    </row>
    <row r="1107" spans="1:5">
      <c r="A1107" s="7" t="s">
        <v>49</v>
      </c>
      <c r="D1107" s="144" t="s">
        <v>3876</v>
      </c>
      <c r="E1107" s="144" t="s">
        <v>9113</v>
      </c>
    </row>
    <row r="1108" spans="1:5">
      <c r="A1108" s="7" t="s">
        <v>49</v>
      </c>
      <c r="D1108" s="144" t="s">
        <v>1717</v>
      </c>
      <c r="E1108" s="144" t="s">
        <v>9113</v>
      </c>
    </row>
    <row r="1109" spans="1:5">
      <c r="A1109" s="7" t="s">
        <v>49</v>
      </c>
      <c r="D1109" s="144" t="s">
        <v>6540</v>
      </c>
      <c r="E1109" s="144" t="s">
        <v>9113</v>
      </c>
    </row>
    <row r="1110" spans="1:5">
      <c r="A1110" s="7" t="s">
        <v>49</v>
      </c>
      <c r="D1110" s="144" t="s">
        <v>5986</v>
      </c>
      <c r="E1110" s="144" t="s">
        <v>9113</v>
      </c>
    </row>
    <row r="1111" spans="1:5">
      <c r="A1111" s="7" t="s">
        <v>49</v>
      </c>
      <c r="D1111" s="144" t="s">
        <v>1811</v>
      </c>
      <c r="E1111" s="144" t="s">
        <v>9113</v>
      </c>
    </row>
    <row r="1112" spans="1:5">
      <c r="A1112" s="7" t="s">
        <v>49</v>
      </c>
      <c r="D1112" s="144" t="s">
        <v>1815</v>
      </c>
      <c r="E1112" s="144" t="s">
        <v>9113</v>
      </c>
    </row>
    <row r="1113" spans="1:5">
      <c r="A1113" s="7" t="s">
        <v>49</v>
      </c>
      <c r="D1113" s="144" t="s">
        <v>1818</v>
      </c>
      <c r="E1113" s="144" t="s">
        <v>9113</v>
      </c>
    </row>
    <row r="1114" spans="1:5">
      <c r="A1114" s="7" t="s">
        <v>49</v>
      </c>
      <c r="D1114" s="144" t="s">
        <v>1821</v>
      </c>
      <c r="E1114" s="144" t="s">
        <v>9113</v>
      </c>
    </row>
    <row r="1115" spans="1:5">
      <c r="A1115" s="7" t="s">
        <v>49</v>
      </c>
      <c r="D1115" s="144" t="s">
        <v>1824</v>
      </c>
      <c r="E1115" s="144" t="s">
        <v>9113</v>
      </c>
    </row>
    <row r="1116" spans="1:5">
      <c r="A1116" s="7" t="s">
        <v>49</v>
      </c>
      <c r="D1116" s="144" t="s">
        <v>1827</v>
      </c>
      <c r="E1116" s="144" t="s">
        <v>9113</v>
      </c>
    </row>
    <row r="1117" spans="1:5">
      <c r="A1117" s="7" t="s">
        <v>49</v>
      </c>
      <c r="D1117" s="144" t="s">
        <v>1830</v>
      </c>
      <c r="E1117" s="144" t="s">
        <v>9113</v>
      </c>
    </row>
    <row r="1118" spans="1:5">
      <c r="A1118" s="7" t="s">
        <v>49</v>
      </c>
      <c r="D1118" s="144" t="s">
        <v>1833</v>
      </c>
      <c r="E1118" s="144" t="s">
        <v>9113</v>
      </c>
    </row>
    <row r="1119" spans="1:5">
      <c r="A1119" s="7" t="s">
        <v>49</v>
      </c>
      <c r="D1119" s="144" t="s">
        <v>1836</v>
      </c>
      <c r="E1119" s="144" t="s">
        <v>9113</v>
      </c>
    </row>
    <row r="1120" spans="1:5">
      <c r="A1120" s="7" t="s">
        <v>49</v>
      </c>
      <c r="D1120" s="144" t="s">
        <v>6825</v>
      </c>
      <c r="E1120" s="144" t="s">
        <v>9113</v>
      </c>
    </row>
    <row r="1121" spans="1:5">
      <c r="A1121" s="7" t="s">
        <v>49</v>
      </c>
      <c r="D1121" s="144" t="s">
        <v>6827</v>
      </c>
      <c r="E1121" s="144" t="s">
        <v>9113</v>
      </c>
    </row>
    <row r="1122" spans="1:5">
      <c r="A1122" s="7" t="s">
        <v>49</v>
      </c>
      <c r="D1122" s="144" t="s">
        <v>1902</v>
      </c>
      <c r="E1122" s="144" t="s">
        <v>9113</v>
      </c>
    </row>
    <row r="1123" spans="1:5">
      <c r="A1123" s="7" t="s">
        <v>49</v>
      </c>
      <c r="D1123" s="144" t="s">
        <v>6831</v>
      </c>
      <c r="E1123" s="144" t="s">
        <v>9113</v>
      </c>
    </row>
    <row r="1124" spans="1:5">
      <c r="A1124" s="7" t="s">
        <v>49</v>
      </c>
      <c r="D1124" s="144" t="s">
        <v>6868</v>
      </c>
      <c r="E1124" s="144" t="s">
        <v>9113</v>
      </c>
    </row>
    <row r="1125" spans="1:5">
      <c r="A1125" s="7" t="s">
        <v>49</v>
      </c>
      <c r="D1125" s="144" t="s">
        <v>3790</v>
      </c>
      <c r="E1125" s="144" t="s">
        <v>9113</v>
      </c>
    </row>
    <row r="1126" spans="1:5">
      <c r="A1126" s="7" t="s">
        <v>49</v>
      </c>
      <c r="D1126" s="144" t="s">
        <v>3791</v>
      </c>
      <c r="E1126" s="144" t="s">
        <v>9113</v>
      </c>
    </row>
    <row r="1127" spans="1:5">
      <c r="A1127" s="7" t="s">
        <v>49</v>
      </c>
      <c r="D1127" s="144" t="s">
        <v>3792</v>
      </c>
      <c r="E1127" s="144" t="s">
        <v>9113</v>
      </c>
    </row>
    <row r="1128" spans="1:5">
      <c r="A1128" s="7" t="s">
        <v>49</v>
      </c>
      <c r="D1128" s="144" t="s">
        <v>3793</v>
      </c>
      <c r="E1128" s="144" t="s">
        <v>9113</v>
      </c>
    </row>
    <row r="1129" spans="1:5">
      <c r="A1129" s="7" t="s">
        <v>49</v>
      </c>
      <c r="D1129" s="144" t="s">
        <v>3794</v>
      </c>
      <c r="E1129" s="144" t="s">
        <v>9113</v>
      </c>
    </row>
    <row r="1130" spans="1:5">
      <c r="A1130" s="7" t="s">
        <v>49</v>
      </c>
      <c r="D1130" s="144" t="s">
        <v>3795</v>
      </c>
      <c r="E1130" s="144" t="s">
        <v>9113</v>
      </c>
    </row>
    <row r="1131" spans="1:5">
      <c r="A1131" s="7" t="s">
        <v>49</v>
      </c>
      <c r="D1131" s="144" t="s">
        <v>7129</v>
      </c>
      <c r="E1131" s="144" t="s">
        <v>9113</v>
      </c>
    </row>
    <row r="1132" spans="1:5">
      <c r="A1132" s="7" t="s">
        <v>49</v>
      </c>
      <c r="D1132" s="144" t="s">
        <v>2158</v>
      </c>
      <c r="E1132" s="144" t="s">
        <v>9113</v>
      </c>
    </row>
    <row r="1133" spans="1:5">
      <c r="A1133" s="7" t="s">
        <v>49</v>
      </c>
      <c r="D1133" s="144" t="s">
        <v>3796</v>
      </c>
      <c r="E1133" s="144" t="s">
        <v>9113</v>
      </c>
    </row>
    <row r="1134" spans="1:5">
      <c r="A1134" s="7" t="s">
        <v>49</v>
      </c>
      <c r="D1134" s="144" t="s">
        <v>1512</v>
      </c>
      <c r="E1134" s="144" t="s">
        <v>9113</v>
      </c>
    </row>
    <row r="1135" spans="1:5">
      <c r="A1135" s="7" t="s">
        <v>49</v>
      </c>
      <c r="D1135" s="144" t="s">
        <v>1516</v>
      </c>
      <c r="E1135" s="144" t="s">
        <v>9113</v>
      </c>
    </row>
    <row r="1136" spans="1:5">
      <c r="A1136" s="7" t="s">
        <v>49</v>
      </c>
      <c r="D1136" s="144" t="s">
        <v>1444</v>
      </c>
      <c r="E1136" s="144" t="s">
        <v>9113</v>
      </c>
    </row>
    <row r="1137" spans="1:5">
      <c r="A1137" s="7" t="s">
        <v>49</v>
      </c>
      <c r="D1137" s="144" t="s">
        <v>1448</v>
      </c>
      <c r="E1137" s="144" t="s">
        <v>9113</v>
      </c>
    </row>
    <row r="1138" spans="1:5">
      <c r="A1138" s="7" t="s">
        <v>49</v>
      </c>
      <c r="D1138" s="144" t="s">
        <v>5915</v>
      </c>
      <c r="E1138" s="144" t="s">
        <v>9113</v>
      </c>
    </row>
    <row r="1139" spans="1:5">
      <c r="A1139" s="7" t="s">
        <v>49</v>
      </c>
      <c r="D1139" s="144" t="s">
        <v>9939</v>
      </c>
      <c r="E1139" s="144" t="s">
        <v>9113</v>
      </c>
    </row>
    <row r="1140" spans="1:5">
      <c r="A1140" s="7" t="s">
        <v>49</v>
      </c>
      <c r="D1140" s="144" t="s">
        <v>9940</v>
      </c>
      <c r="E1140" s="144" t="s">
        <v>9113</v>
      </c>
    </row>
    <row r="1141" spans="1:5">
      <c r="A1141" s="7" t="s">
        <v>49</v>
      </c>
      <c r="D1141" s="144" t="s">
        <v>10008</v>
      </c>
      <c r="E1141" s="144" t="s">
        <v>9113</v>
      </c>
    </row>
    <row r="1142" spans="1:5">
      <c r="A1142" s="7" t="s">
        <v>49</v>
      </c>
      <c r="D1142" s="144" t="s">
        <v>10009</v>
      </c>
      <c r="E1142" s="144" t="s">
        <v>9113</v>
      </c>
    </row>
    <row r="1143" spans="1:5">
      <c r="A1143" s="7" t="s">
        <v>49</v>
      </c>
      <c r="D1143" s="144" t="s">
        <v>10010</v>
      </c>
      <c r="E1143" s="144" t="s">
        <v>9113</v>
      </c>
    </row>
    <row r="1144" spans="1:5">
      <c r="A1144" s="7" t="s">
        <v>49</v>
      </c>
      <c r="D1144" s="144" t="s">
        <v>10011</v>
      </c>
      <c r="E1144" s="144" t="s">
        <v>9113</v>
      </c>
    </row>
    <row r="1145" spans="1:5">
      <c r="A1145" s="7" t="s">
        <v>49</v>
      </c>
      <c r="D1145" s="144" t="s">
        <v>10117</v>
      </c>
      <c r="E1145" s="144" t="s">
        <v>9113</v>
      </c>
    </row>
    <row r="1146" spans="1:5">
      <c r="A1146" s="7" t="s">
        <v>49</v>
      </c>
      <c r="D1146" s="144" t="s">
        <v>10012</v>
      </c>
      <c r="E1146" s="144" t="s">
        <v>9113</v>
      </c>
    </row>
    <row r="1147" spans="1:5">
      <c r="A1147" s="7" t="s">
        <v>49</v>
      </c>
      <c r="D1147" s="144" t="s">
        <v>10013</v>
      </c>
      <c r="E1147" s="144" t="s">
        <v>9113</v>
      </c>
    </row>
    <row r="1148" spans="1:5">
      <c r="A1148" s="7" t="s">
        <v>49</v>
      </c>
      <c r="D1148" s="144" t="s">
        <v>10014</v>
      </c>
      <c r="E1148" s="144" t="s">
        <v>9113</v>
      </c>
    </row>
    <row r="1149" spans="1:5">
      <c r="A1149" s="7" t="s">
        <v>49</v>
      </c>
      <c r="D1149" s="144" t="s">
        <v>10015</v>
      </c>
      <c r="E1149" s="144" t="s">
        <v>9113</v>
      </c>
    </row>
    <row r="1150" spans="1:5">
      <c r="A1150" s="7" t="s">
        <v>49</v>
      </c>
      <c r="D1150" s="144" t="s">
        <v>10016</v>
      </c>
      <c r="E1150" s="144" t="s">
        <v>9113</v>
      </c>
    </row>
    <row r="1151" spans="1:5">
      <c r="A1151" s="7" t="s">
        <v>49</v>
      </c>
      <c r="D1151" s="144" t="s">
        <v>10017</v>
      </c>
      <c r="E1151" s="144" t="s">
        <v>9113</v>
      </c>
    </row>
    <row r="1152" spans="1:5">
      <c r="A1152" s="7" t="s">
        <v>49</v>
      </c>
      <c r="D1152" s="144" t="s">
        <v>10018</v>
      </c>
      <c r="E1152" s="144" t="s">
        <v>9113</v>
      </c>
    </row>
    <row r="1153" spans="1:5">
      <c r="A1153" s="7" t="s">
        <v>49</v>
      </c>
      <c r="D1153" s="144" t="s">
        <v>10019</v>
      </c>
      <c r="E1153" s="144" t="s">
        <v>9113</v>
      </c>
    </row>
    <row r="1154" spans="1:5">
      <c r="A1154" s="7" t="s">
        <v>49</v>
      </c>
      <c r="D1154" s="144" t="s">
        <v>3798</v>
      </c>
      <c r="E1154" s="144" t="s">
        <v>9113</v>
      </c>
    </row>
    <row r="1155" spans="1:5">
      <c r="A1155" s="7" t="s">
        <v>49</v>
      </c>
      <c r="D1155" s="144" t="s">
        <v>3804</v>
      </c>
      <c r="E1155" s="144" t="s">
        <v>9113</v>
      </c>
    </row>
    <row r="1156" spans="1:5">
      <c r="A1156" s="7" t="s">
        <v>49</v>
      </c>
      <c r="D1156" s="144" t="s">
        <v>7370</v>
      </c>
      <c r="E1156" s="144" t="s">
        <v>9113</v>
      </c>
    </row>
    <row r="1157" spans="1:5">
      <c r="A1157" s="7" t="s">
        <v>49</v>
      </c>
      <c r="D1157" s="144" t="s">
        <v>3805</v>
      </c>
      <c r="E1157" s="144" t="s">
        <v>9113</v>
      </c>
    </row>
    <row r="1158" spans="1:5">
      <c r="A1158" s="7" t="s">
        <v>49</v>
      </c>
      <c r="D1158" s="144" t="s">
        <v>7373</v>
      </c>
      <c r="E1158" s="144" t="s">
        <v>9113</v>
      </c>
    </row>
    <row r="1159" spans="1:5">
      <c r="A1159" s="7" t="s">
        <v>49</v>
      </c>
      <c r="D1159" s="144" t="s">
        <v>7395</v>
      </c>
      <c r="E1159" s="144" t="s">
        <v>9113</v>
      </c>
    </row>
    <row r="1160" spans="1:5">
      <c r="A1160" s="7" t="s">
        <v>49</v>
      </c>
      <c r="D1160" s="144" t="s">
        <v>2498</v>
      </c>
      <c r="E1160" s="144" t="s">
        <v>9113</v>
      </c>
    </row>
    <row r="1161" spans="1:5">
      <c r="A1161" s="7" t="s">
        <v>49</v>
      </c>
      <c r="D1161" s="144" t="s">
        <v>3810</v>
      </c>
      <c r="E1161" s="144" t="s">
        <v>9113</v>
      </c>
    </row>
    <row r="1162" spans="1:5">
      <c r="A1162" s="7" t="s">
        <v>49</v>
      </c>
      <c r="D1162" s="144" t="s">
        <v>3811</v>
      </c>
      <c r="E1162" s="144" t="s">
        <v>9113</v>
      </c>
    </row>
    <row r="1163" spans="1:5">
      <c r="A1163" s="7" t="s">
        <v>49</v>
      </c>
      <c r="D1163" s="144" t="s">
        <v>7451</v>
      </c>
      <c r="E1163" s="144" t="s">
        <v>9113</v>
      </c>
    </row>
    <row r="1164" spans="1:5">
      <c r="A1164" s="7" t="s">
        <v>49</v>
      </c>
      <c r="D1164" s="144" t="s">
        <v>7466</v>
      </c>
      <c r="E1164" s="144" t="s">
        <v>9113</v>
      </c>
    </row>
    <row r="1165" spans="1:5">
      <c r="A1165" s="7" t="s">
        <v>49</v>
      </c>
      <c r="D1165" s="144" t="s">
        <v>7468</v>
      </c>
      <c r="E1165" s="144" t="s">
        <v>9113</v>
      </c>
    </row>
    <row r="1166" spans="1:5">
      <c r="A1166" s="7" t="s">
        <v>49</v>
      </c>
      <c r="D1166" s="144" t="s">
        <v>3813</v>
      </c>
      <c r="E1166" s="144" t="s">
        <v>9113</v>
      </c>
    </row>
    <row r="1167" spans="1:5">
      <c r="A1167" s="7" t="s">
        <v>49</v>
      </c>
      <c r="D1167" s="144" t="s">
        <v>2524</v>
      </c>
      <c r="E1167" s="144" t="s">
        <v>9113</v>
      </c>
    </row>
    <row r="1168" spans="1:5">
      <c r="A1168" s="7" t="s">
        <v>49</v>
      </c>
      <c r="D1168" s="144" t="s">
        <v>7489</v>
      </c>
      <c r="E1168" s="144" t="s">
        <v>9113</v>
      </c>
    </row>
    <row r="1169" spans="1:5">
      <c r="A1169" s="7" t="s">
        <v>49</v>
      </c>
      <c r="D1169" s="144" t="s">
        <v>2579</v>
      </c>
      <c r="E1169" s="144" t="s">
        <v>9113</v>
      </c>
    </row>
    <row r="1170" spans="1:5">
      <c r="A1170" s="7" t="s">
        <v>49</v>
      </c>
      <c r="D1170" s="144" t="s">
        <v>3821</v>
      </c>
      <c r="E1170" s="144" t="s">
        <v>9113</v>
      </c>
    </row>
    <row r="1171" spans="1:5">
      <c r="A1171" s="7" t="s">
        <v>49</v>
      </c>
      <c r="D1171" s="144" t="s">
        <v>3822</v>
      </c>
      <c r="E1171" s="144" t="s">
        <v>9113</v>
      </c>
    </row>
    <row r="1172" spans="1:5">
      <c r="A1172" s="7" t="s">
        <v>49</v>
      </c>
      <c r="D1172" s="144" t="s">
        <v>2662</v>
      </c>
      <c r="E1172" s="144" t="s">
        <v>9113</v>
      </c>
    </row>
    <row r="1173" spans="1:5">
      <c r="A1173" s="7" t="s">
        <v>49</v>
      </c>
      <c r="D1173" s="144" t="s">
        <v>3824</v>
      </c>
      <c r="E1173" s="144" t="s">
        <v>9113</v>
      </c>
    </row>
    <row r="1174" spans="1:5">
      <c r="A1174" s="7" t="s">
        <v>49</v>
      </c>
      <c r="D1174" s="144" t="s">
        <v>9045</v>
      </c>
      <c r="E1174" s="144" t="s">
        <v>9113</v>
      </c>
    </row>
    <row r="1175" spans="1:5">
      <c r="A1175" s="7" t="s">
        <v>49</v>
      </c>
      <c r="D1175" s="144" t="s">
        <v>8138</v>
      </c>
      <c r="E1175" s="144" t="s">
        <v>9113</v>
      </c>
    </row>
    <row r="1176" spans="1:5">
      <c r="A1176" s="7" t="s">
        <v>49</v>
      </c>
      <c r="D1176" s="144" t="s">
        <v>8239</v>
      </c>
      <c r="E1176" s="144" t="s">
        <v>9113</v>
      </c>
    </row>
    <row r="1177" spans="1:5">
      <c r="A1177" s="7" t="s">
        <v>49</v>
      </c>
      <c r="D1177" s="144" t="s">
        <v>8241</v>
      </c>
      <c r="E1177" s="144" t="s">
        <v>9113</v>
      </c>
    </row>
    <row r="1178" spans="1:5">
      <c r="A1178" s="7" t="s">
        <v>49</v>
      </c>
      <c r="D1178" s="144" t="s">
        <v>8242</v>
      </c>
      <c r="E1178" s="144" t="s">
        <v>9113</v>
      </c>
    </row>
    <row r="1179" spans="1:5">
      <c r="A1179" s="7" t="s">
        <v>49</v>
      </c>
      <c r="D1179" s="144" t="s">
        <v>8243</v>
      </c>
      <c r="E1179" s="144" t="s">
        <v>9113</v>
      </c>
    </row>
    <row r="1180" spans="1:5">
      <c r="A1180" s="7" t="s">
        <v>49</v>
      </c>
      <c r="D1180" s="144" t="s">
        <v>8245</v>
      </c>
      <c r="E1180" s="144" t="s">
        <v>9113</v>
      </c>
    </row>
    <row r="1181" spans="1:5">
      <c r="A1181" s="7" t="s">
        <v>49</v>
      </c>
      <c r="D1181" s="144" t="s">
        <v>8246</v>
      </c>
      <c r="E1181" s="144" t="s">
        <v>9113</v>
      </c>
    </row>
    <row r="1182" spans="1:5">
      <c r="A1182" s="7" t="s">
        <v>49</v>
      </c>
      <c r="D1182" s="144" t="s">
        <v>8140</v>
      </c>
      <c r="E1182" s="144" t="s">
        <v>9113</v>
      </c>
    </row>
    <row r="1183" spans="1:5">
      <c r="A1183" s="7" t="s">
        <v>49</v>
      </c>
      <c r="D1183" s="144" t="s">
        <v>8267</v>
      </c>
      <c r="E1183" s="144" t="s">
        <v>9113</v>
      </c>
    </row>
    <row r="1184" spans="1:5">
      <c r="A1184" s="7" t="s">
        <v>49</v>
      </c>
      <c r="D1184" s="144" t="s">
        <v>8269</v>
      </c>
      <c r="E1184" s="144" t="s">
        <v>9113</v>
      </c>
    </row>
    <row r="1185" spans="1:5">
      <c r="A1185" s="7" t="s">
        <v>49</v>
      </c>
      <c r="D1185" s="144" t="s">
        <v>8270</v>
      </c>
      <c r="E1185" s="144" t="s">
        <v>9113</v>
      </c>
    </row>
    <row r="1186" spans="1:5">
      <c r="A1186" s="7" t="s">
        <v>49</v>
      </c>
      <c r="D1186" s="144" t="s">
        <v>8271</v>
      </c>
      <c r="E1186" s="144" t="s">
        <v>9113</v>
      </c>
    </row>
    <row r="1187" spans="1:5">
      <c r="A1187" s="7" t="s">
        <v>49</v>
      </c>
      <c r="D1187" s="144" t="s">
        <v>8273</v>
      </c>
      <c r="E1187" s="144" t="s">
        <v>9113</v>
      </c>
    </row>
    <row r="1188" spans="1:5">
      <c r="A1188" s="7" t="s">
        <v>49</v>
      </c>
      <c r="D1188" s="144" t="s">
        <v>8274</v>
      </c>
      <c r="E1188" s="144" t="s">
        <v>9113</v>
      </c>
    </row>
    <row r="1189" spans="1:5">
      <c r="A1189" s="7" t="s">
        <v>49</v>
      </c>
      <c r="D1189" s="144" t="s">
        <v>10118</v>
      </c>
      <c r="E1189" s="144" t="s">
        <v>9113</v>
      </c>
    </row>
    <row r="1190" spans="1:5">
      <c r="A1190" s="7" t="s">
        <v>49</v>
      </c>
      <c r="D1190" s="144" t="s">
        <v>8675</v>
      </c>
      <c r="E1190" s="144" t="s">
        <v>9113</v>
      </c>
    </row>
    <row r="1191" spans="1:5">
      <c r="A1191" s="7" t="s">
        <v>49</v>
      </c>
      <c r="D1191" s="144" t="s">
        <v>8364</v>
      </c>
      <c r="E1191" s="144" t="s">
        <v>9113</v>
      </c>
    </row>
    <row r="1192" spans="1:5">
      <c r="A1192" s="7" t="s">
        <v>49</v>
      </c>
      <c r="D1192" s="144" t="s">
        <v>8679</v>
      </c>
      <c r="E1192" s="144" t="s">
        <v>9113</v>
      </c>
    </row>
    <row r="1193" spans="1:5">
      <c r="A1193" s="7" t="s">
        <v>49</v>
      </c>
      <c r="D1193" s="144" t="s">
        <v>8681</v>
      </c>
      <c r="E1193" s="144" t="s">
        <v>9113</v>
      </c>
    </row>
    <row r="1194" spans="1:5">
      <c r="A1194" s="7" t="s">
        <v>49</v>
      </c>
      <c r="D1194" s="144" t="s">
        <v>9638</v>
      </c>
      <c r="E1194" s="144" t="s">
        <v>9113</v>
      </c>
    </row>
    <row r="1195" spans="1:5">
      <c r="A1195" s="7" t="s">
        <v>49</v>
      </c>
      <c r="D1195" s="144" t="s">
        <v>6402</v>
      </c>
      <c r="E1195" s="144" t="s">
        <v>9113</v>
      </c>
    </row>
    <row r="1196" spans="1:5">
      <c r="A1196" s="7" t="s">
        <v>49</v>
      </c>
      <c r="D1196" s="144" t="s">
        <v>691</v>
      </c>
      <c r="E1196" s="144" t="s">
        <v>9111</v>
      </c>
    </row>
    <row r="1197" spans="1:5">
      <c r="A1197" s="7" t="s">
        <v>49</v>
      </c>
      <c r="D1197" s="144" t="s">
        <v>697</v>
      </c>
      <c r="E1197" s="144" t="s">
        <v>9111</v>
      </c>
    </row>
    <row r="1198" spans="1:5">
      <c r="A1198" s="7" t="s">
        <v>49</v>
      </c>
      <c r="D1198" s="144" t="s">
        <v>892</v>
      </c>
      <c r="E1198" s="144" t="s">
        <v>9111</v>
      </c>
    </row>
    <row r="1199" spans="1:5">
      <c r="A1199" s="7" t="s">
        <v>49</v>
      </c>
      <c r="D1199" s="144" t="s">
        <v>897</v>
      </c>
      <c r="E1199" s="144" t="s">
        <v>9111</v>
      </c>
    </row>
    <row r="1200" spans="1:5">
      <c r="A1200" s="7" t="s">
        <v>49</v>
      </c>
      <c r="D1200" s="144" t="s">
        <v>900</v>
      </c>
      <c r="E1200" s="144" t="s">
        <v>9111</v>
      </c>
    </row>
    <row r="1201" spans="1:5">
      <c r="A1201" s="7" t="s">
        <v>49</v>
      </c>
      <c r="D1201" s="144" t="s">
        <v>5526</v>
      </c>
      <c r="E1201" s="144" t="s">
        <v>9111</v>
      </c>
    </row>
    <row r="1202" spans="1:5">
      <c r="A1202" s="7" t="s">
        <v>49</v>
      </c>
      <c r="D1202" s="144" t="s">
        <v>903</v>
      </c>
      <c r="E1202" s="144" t="s">
        <v>9111</v>
      </c>
    </row>
    <row r="1203" spans="1:5">
      <c r="A1203" s="7" t="s">
        <v>49</v>
      </c>
      <c r="D1203" s="144" t="s">
        <v>906</v>
      </c>
      <c r="E1203" s="144" t="s">
        <v>9111</v>
      </c>
    </row>
    <row r="1204" spans="1:5">
      <c r="A1204" s="7" t="s">
        <v>49</v>
      </c>
      <c r="D1204" s="144" t="s">
        <v>9790</v>
      </c>
      <c r="E1204" s="144" t="s">
        <v>9111</v>
      </c>
    </row>
    <row r="1205" spans="1:5">
      <c r="A1205" s="7" t="s">
        <v>49</v>
      </c>
      <c r="D1205" s="144" t="s">
        <v>9792</v>
      </c>
      <c r="E1205" s="144" t="s">
        <v>9111</v>
      </c>
    </row>
    <row r="1206" spans="1:5">
      <c r="A1206" s="7" t="s">
        <v>49</v>
      </c>
      <c r="D1206" s="144" t="s">
        <v>934</v>
      </c>
      <c r="E1206" s="144" t="s">
        <v>9111</v>
      </c>
    </row>
    <row r="1207" spans="1:5">
      <c r="A1207" s="7" t="s">
        <v>49</v>
      </c>
      <c r="D1207" s="144" t="s">
        <v>938</v>
      </c>
      <c r="E1207" s="144" t="s">
        <v>9111</v>
      </c>
    </row>
    <row r="1208" spans="1:5">
      <c r="A1208" s="7" t="s">
        <v>49</v>
      </c>
      <c r="D1208" s="144" t="s">
        <v>941</v>
      </c>
      <c r="E1208" s="144" t="s">
        <v>9111</v>
      </c>
    </row>
    <row r="1209" spans="1:5">
      <c r="A1209" s="7" t="s">
        <v>49</v>
      </c>
      <c r="D1209" s="144" t="s">
        <v>946</v>
      </c>
      <c r="E1209" s="144" t="s">
        <v>9111</v>
      </c>
    </row>
    <row r="1210" spans="1:5">
      <c r="A1210" s="7" t="s">
        <v>49</v>
      </c>
      <c r="D1210" s="144" t="s">
        <v>949</v>
      </c>
      <c r="E1210" s="144" t="s">
        <v>9111</v>
      </c>
    </row>
    <row r="1211" spans="1:5">
      <c r="A1211" s="7" t="s">
        <v>49</v>
      </c>
      <c r="D1211" s="144" t="s">
        <v>952</v>
      </c>
      <c r="E1211" s="144" t="s">
        <v>9111</v>
      </c>
    </row>
    <row r="1212" spans="1:5">
      <c r="A1212" s="7" t="s">
        <v>49</v>
      </c>
      <c r="D1212" s="144" t="s">
        <v>955</v>
      </c>
      <c r="E1212" s="144" t="s">
        <v>9111</v>
      </c>
    </row>
    <row r="1213" spans="1:5">
      <c r="A1213" s="7" t="s">
        <v>49</v>
      </c>
      <c r="D1213" s="144" t="s">
        <v>958</v>
      </c>
      <c r="E1213" s="144" t="s">
        <v>9111</v>
      </c>
    </row>
    <row r="1214" spans="1:5">
      <c r="A1214" s="7" t="s">
        <v>49</v>
      </c>
      <c r="D1214" s="144" t="s">
        <v>961</v>
      </c>
      <c r="E1214" s="144" t="s">
        <v>9111</v>
      </c>
    </row>
    <row r="1215" spans="1:5">
      <c r="A1215" s="7" t="s">
        <v>49</v>
      </c>
      <c r="D1215" s="144" t="s">
        <v>3704</v>
      </c>
      <c r="E1215" s="144" t="s">
        <v>9111</v>
      </c>
    </row>
    <row r="1216" spans="1:5">
      <c r="A1216" s="7" t="s">
        <v>49</v>
      </c>
      <c r="D1216" s="144" t="s">
        <v>964</v>
      </c>
      <c r="E1216" s="144" t="s">
        <v>9111</v>
      </c>
    </row>
    <row r="1217" spans="1:5">
      <c r="A1217" s="7" t="s">
        <v>49</v>
      </c>
      <c r="D1217" s="144" t="s">
        <v>967</v>
      </c>
      <c r="E1217" s="144" t="s">
        <v>9111</v>
      </c>
    </row>
    <row r="1218" spans="1:5">
      <c r="A1218" s="7" t="s">
        <v>49</v>
      </c>
      <c r="D1218" s="144" t="s">
        <v>970</v>
      </c>
      <c r="E1218" s="144" t="s">
        <v>9111</v>
      </c>
    </row>
    <row r="1219" spans="1:5">
      <c r="A1219" s="7" t="s">
        <v>49</v>
      </c>
      <c r="D1219" s="144" t="s">
        <v>604</v>
      </c>
      <c r="E1219" s="144" t="s">
        <v>9111</v>
      </c>
    </row>
    <row r="1220" spans="1:5">
      <c r="A1220" s="7" t="s">
        <v>49</v>
      </c>
      <c r="D1220" s="144" t="s">
        <v>609</v>
      </c>
      <c r="E1220" s="144" t="s">
        <v>9111</v>
      </c>
    </row>
    <row r="1221" spans="1:5">
      <c r="A1221" s="7" t="s">
        <v>49</v>
      </c>
      <c r="D1221" s="144" t="s">
        <v>612</v>
      </c>
      <c r="E1221" s="144" t="s">
        <v>9111</v>
      </c>
    </row>
    <row r="1222" spans="1:5">
      <c r="A1222" s="7" t="s">
        <v>49</v>
      </c>
      <c r="D1222" s="144" t="s">
        <v>617</v>
      </c>
      <c r="E1222" s="144" t="s">
        <v>9111</v>
      </c>
    </row>
    <row r="1223" spans="1:5">
      <c r="A1223" s="7" t="s">
        <v>49</v>
      </c>
      <c r="D1223" s="144" t="s">
        <v>620</v>
      </c>
      <c r="E1223" s="144" t="s">
        <v>9111</v>
      </c>
    </row>
    <row r="1224" spans="1:5">
      <c r="A1224" s="7" t="s">
        <v>49</v>
      </c>
      <c r="D1224" s="144" t="s">
        <v>624</v>
      </c>
      <c r="E1224" s="144" t="s">
        <v>9111</v>
      </c>
    </row>
    <row r="1225" spans="1:5">
      <c r="A1225" s="7" t="s">
        <v>49</v>
      </c>
      <c r="D1225" s="144" t="s">
        <v>628</v>
      </c>
      <c r="E1225" s="144" t="s">
        <v>9111</v>
      </c>
    </row>
    <row r="1226" spans="1:5">
      <c r="A1226" s="7" t="s">
        <v>49</v>
      </c>
      <c r="D1226" s="144" t="s">
        <v>633</v>
      </c>
      <c r="E1226" s="144" t="s">
        <v>9111</v>
      </c>
    </row>
    <row r="1227" spans="1:5">
      <c r="A1227" s="7" t="s">
        <v>49</v>
      </c>
      <c r="D1227" s="144" t="s">
        <v>636</v>
      </c>
      <c r="E1227" s="144" t="s">
        <v>9111</v>
      </c>
    </row>
    <row r="1228" spans="1:5">
      <c r="A1228" s="7" t="s">
        <v>49</v>
      </c>
      <c r="D1228" s="144" t="s">
        <v>640</v>
      </c>
      <c r="E1228" s="144" t="s">
        <v>9111</v>
      </c>
    </row>
    <row r="1229" spans="1:5">
      <c r="A1229" s="7" t="s">
        <v>49</v>
      </c>
      <c r="D1229" s="144" t="s">
        <v>646</v>
      </c>
      <c r="E1229" s="144" t="s">
        <v>9111</v>
      </c>
    </row>
    <row r="1230" spans="1:5">
      <c r="A1230" s="7" t="s">
        <v>49</v>
      </c>
      <c r="D1230" s="144" t="s">
        <v>649</v>
      </c>
      <c r="E1230" s="144" t="s">
        <v>9111</v>
      </c>
    </row>
    <row r="1231" spans="1:5">
      <c r="A1231" s="7" t="s">
        <v>49</v>
      </c>
      <c r="D1231" s="144" t="s">
        <v>491</v>
      </c>
      <c r="E1231" s="144" t="s">
        <v>9111</v>
      </c>
    </row>
    <row r="1232" spans="1:5">
      <c r="A1232" s="7" t="s">
        <v>49</v>
      </c>
      <c r="D1232" s="144" t="s">
        <v>494</v>
      </c>
      <c r="E1232" s="144" t="s">
        <v>9111</v>
      </c>
    </row>
    <row r="1233" spans="1:5">
      <c r="A1233" s="7" t="s">
        <v>49</v>
      </c>
      <c r="D1233" s="144" t="s">
        <v>497</v>
      </c>
      <c r="E1233" s="144" t="s">
        <v>9111</v>
      </c>
    </row>
    <row r="1234" spans="1:5">
      <c r="A1234" s="7" t="s">
        <v>49</v>
      </c>
      <c r="D1234" s="144" t="s">
        <v>500</v>
      </c>
      <c r="E1234" s="144" t="s">
        <v>9111</v>
      </c>
    </row>
    <row r="1235" spans="1:5">
      <c r="A1235" s="7" t="s">
        <v>49</v>
      </c>
      <c r="D1235" s="144" t="s">
        <v>509</v>
      </c>
      <c r="E1235" s="144" t="s">
        <v>9111</v>
      </c>
    </row>
    <row r="1236" spans="1:5">
      <c r="A1236" s="7" t="s">
        <v>49</v>
      </c>
      <c r="D1236" s="144" t="s">
        <v>3757</v>
      </c>
      <c r="E1236" s="144" t="s">
        <v>9111</v>
      </c>
    </row>
    <row r="1237" spans="1:5">
      <c r="A1237" s="7" t="s">
        <v>49</v>
      </c>
      <c r="D1237" s="144" t="s">
        <v>514</v>
      </c>
      <c r="E1237" s="144" t="s">
        <v>9111</v>
      </c>
    </row>
    <row r="1238" spans="1:5">
      <c r="A1238" s="7" t="s">
        <v>49</v>
      </c>
      <c r="D1238" s="144" t="s">
        <v>3758</v>
      </c>
      <c r="E1238" s="144" t="s">
        <v>9111</v>
      </c>
    </row>
    <row r="1239" spans="1:5">
      <c r="A1239" s="7" t="s">
        <v>49</v>
      </c>
      <c r="D1239" s="144" t="s">
        <v>517</v>
      </c>
      <c r="E1239" s="144" t="s">
        <v>9111</v>
      </c>
    </row>
    <row r="1240" spans="1:5">
      <c r="A1240" s="7" t="s">
        <v>49</v>
      </c>
      <c r="D1240" s="144" t="s">
        <v>2715</v>
      </c>
      <c r="E1240" s="144" t="s">
        <v>9111</v>
      </c>
    </row>
    <row r="1241" spans="1:5">
      <c r="A1241" s="7" t="s">
        <v>49</v>
      </c>
      <c r="D1241" s="144" t="s">
        <v>2719</v>
      </c>
      <c r="E1241" s="144" t="s">
        <v>9111</v>
      </c>
    </row>
    <row r="1242" spans="1:5">
      <c r="A1242" s="7" t="s">
        <v>49</v>
      </c>
      <c r="D1242" s="144" t="s">
        <v>2722</v>
      </c>
      <c r="E1242" s="144" t="s">
        <v>9111</v>
      </c>
    </row>
    <row r="1243" spans="1:5">
      <c r="A1243" s="7" t="s">
        <v>49</v>
      </c>
      <c r="D1243" s="144" t="s">
        <v>2725</v>
      </c>
      <c r="E1243" s="144" t="s">
        <v>9111</v>
      </c>
    </row>
    <row r="1244" spans="1:5">
      <c r="A1244" s="7" t="s">
        <v>49</v>
      </c>
      <c r="D1244" s="144" t="s">
        <v>2728</v>
      </c>
      <c r="E1244" s="144" t="s">
        <v>9111</v>
      </c>
    </row>
    <row r="1245" spans="1:5">
      <c r="A1245" s="7" t="s">
        <v>49</v>
      </c>
      <c r="D1245" s="144" t="s">
        <v>2731</v>
      </c>
      <c r="E1245" s="144" t="s">
        <v>9111</v>
      </c>
    </row>
    <row r="1246" spans="1:5">
      <c r="A1246" s="7" t="s">
        <v>49</v>
      </c>
      <c r="D1246" s="144" t="s">
        <v>7682</v>
      </c>
      <c r="E1246" s="144" t="s">
        <v>9111</v>
      </c>
    </row>
    <row r="1247" spans="1:5">
      <c r="A1247" s="7" t="s">
        <v>49</v>
      </c>
      <c r="D1247" s="144" t="s">
        <v>7684</v>
      </c>
      <c r="E1247" s="144" t="s">
        <v>9111</v>
      </c>
    </row>
    <row r="1248" spans="1:5">
      <c r="A1248" s="7" t="s">
        <v>49</v>
      </c>
      <c r="D1248" s="144" t="s">
        <v>2734</v>
      </c>
      <c r="E1248" s="144" t="s">
        <v>9111</v>
      </c>
    </row>
    <row r="1249" spans="1:5">
      <c r="A1249" s="7" t="s">
        <v>49</v>
      </c>
      <c r="D1249" s="144" t="s">
        <v>3131</v>
      </c>
      <c r="E1249" s="144" t="s">
        <v>9111</v>
      </c>
    </row>
    <row r="1250" spans="1:5">
      <c r="A1250" s="7" t="s">
        <v>49</v>
      </c>
      <c r="D1250" s="144" t="s">
        <v>8031</v>
      </c>
      <c r="E1250" s="144" t="s">
        <v>9111</v>
      </c>
    </row>
    <row r="1251" spans="1:5">
      <c r="A1251" s="7" t="s">
        <v>49</v>
      </c>
      <c r="D1251" s="144" t="s">
        <v>8033</v>
      </c>
      <c r="E1251" s="144" t="s">
        <v>9111</v>
      </c>
    </row>
    <row r="1252" spans="1:5">
      <c r="A1252" s="7" t="s">
        <v>49</v>
      </c>
      <c r="D1252" s="144" t="s">
        <v>8035</v>
      </c>
      <c r="E1252" s="144" t="s">
        <v>9111</v>
      </c>
    </row>
    <row r="1253" spans="1:5">
      <c r="A1253" s="7" t="s">
        <v>49</v>
      </c>
      <c r="D1253" s="144" t="s">
        <v>3135</v>
      </c>
      <c r="E1253" s="144" t="s">
        <v>9111</v>
      </c>
    </row>
    <row r="1254" spans="1:5">
      <c r="A1254" s="7" t="s">
        <v>49</v>
      </c>
      <c r="D1254" s="144" t="s">
        <v>3138</v>
      </c>
      <c r="E1254" s="144" t="s">
        <v>9111</v>
      </c>
    </row>
    <row r="1255" spans="1:5">
      <c r="A1255" s="7" t="s">
        <v>49</v>
      </c>
      <c r="D1255" s="144" t="s">
        <v>3766</v>
      </c>
      <c r="E1255" s="144" t="s">
        <v>9111</v>
      </c>
    </row>
    <row r="1256" spans="1:5">
      <c r="A1256" s="7" t="s">
        <v>49</v>
      </c>
      <c r="D1256" s="144" t="s">
        <v>7916</v>
      </c>
      <c r="E1256" s="144" t="s">
        <v>9111</v>
      </c>
    </row>
    <row r="1257" spans="1:5">
      <c r="A1257" s="7" t="s">
        <v>49</v>
      </c>
      <c r="D1257" s="144" t="s">
        <v>2712</v>
      </c>
      <c r="E1257" s="144" t="s">
        <v>9111</v>
      </c>
    </row>
    <row r="1258" spans="1:5">
      <c r="A1258" s="7" t="s">
        <v>49</v>
      </c>
      <c r="D1258" s="144" t="s">
        <v>7919</v>
      </c>
      <c r="E1258" s="144" t="s">
        <v>9111</v>
      </c>
    </row>
    <row r="1259" spans="1:5">
      <c r="A1259" s="7" t="s">
        <v>49</v>
      </c>
      <c r="D1259" s="144" t="s">
        <v>7798</v>
      </c>
      <c r="E1259" s="144" t="s">
        <v>9111</v>
      </c>
    </row>
    <row r="1260" spans="1:5">
      <c r="A1260" s="7" t="s">
        <v>49</v>
      </c>
      <c r="D1260" s="144" t="s">
        <v>7921</v>
      </c>
      <c r="E1260" s="144" t="s">
        <v>9111</v>
      </c>
    </row>
    <row r="1261" spans="1:5">
      <c r="A1261" s="7" t="s">
        <v>49</v>
      </c>
      <c r="D1261" s="144" t="s">
        <v>2870</v>
      </c>
      <c r="E1261" s="144" t="s">
        <v>9111</v>
      </c>
    </row>
    <row r="1262" spans="1:5">
      <c r="A1262" s="7" t="s">
        <v>49</v>
      </c>
      <c r="D1262" s="144" t="s">
        <v>8037</v>
      </c>
      <c r="E1262" s="144" t="s">
        <v>9111</v>
      </c>
    </row>
    <row r="1263" spans="1:5">
      <c r="A1263" s="7" t="s">
        <v>49</v>
      </c>
      <c r="D1263" s="144" t="s">
        <v>3141</v>
      </c>
      <c r="E1263" s="144" t="s">
        <v>9111</v>
      </c>
    </row>
    <row r="1264" spans="1:5">
      <c r="A1264" s="7" t="s">
        <v>49</v>
      </c>
      <c r="D1264" s="144" t="s">
        <v>3143</v>
      </c>
      <c r="E1264" s="144" t="s">
        <v>9111</v>
      </c>
    </row>
    <row r="1265" spans="1:5">
      <c r="A1265" s="7" t="s">
        <v>49</v>
      </c>
      <c r="D1265" s="144" t="s">
        <v>3145</v>
      </c>
      <c r="E1265" s="144" t="s">
        <v>9111</v>
      </c>
    </row>
    <row r="1266" spans="1:5">
      <c r="A1266" s="7" t="s">
        <v>49</v>
      </c>
      <c r="D1266" s="144" t="s">
        <v>997</v>
      </c>
      <c r="E1266" s="144" t="s">
        <v>9111</v>
      </c>
    </row>
    <row r="1267" spans="1:5">
      <c r="A1267" s="7" t="s">
        <v>49</v>
      </c>
      <c r="D1267" s="144" t="s">
        <v>1001</v>
      </c>
      <c r="E1267" s="144" t="s">
        <v>9111</v>
      </c>
    </row>
    <row r="1268" spans="1:5">
      <c r="A1268" s="7" t="s">
        <v>49</v>
      </c>
      <c r="D1268" s="144" t="s">
        <v>1004</v>
      </c>
      <c r="E1268" s="144" t="s">
        <v>9111</v>
      </c>
    </row>
    <row r="1269" spans="1:5">
      <c r="A1269" s="7" t="s">
        <v>49</v>
      </c>
      <c r="D1269" s="144" t="s">
        <v>1008</v>
      </c>
      <c r="E1269" s="144" t="s">
        <v>9111</v>
      </c>
    </row>
    <row r="1270" spans="1:5">
      <c r="A1270" s="7" t="s">
        <v>49</v>
      </c>
      <c r="D1270" s="144" t="s">
        <v>1012</v>
      </c>
      <c r="E1270" s="144" t="s">
        <v>9111</v>
      </c>
    </row>
    <row r="1271" spans="1:5">
      <c r="A1271" s="7" t="s">
        <v>49</v>
      </c>
      <c r="D1271" s="144" t="s">
        <v>9848</v>
      </c>
      <c r="E1271" s="144" t="s">
        <v>9111</v>
      </c>
    </row>
    <row r="1272" spans="1:5">
      <c r="A1272" s="7" t="s">
        <v>49</v>
      </c>
      <c r="D1272" s="144" t="s">
        <v>9850</v>
      </c>
      <c r="E1272" s="144" t="s">
        <v>9111</v>
      </c>
    </row>
    <row r="1273" spans="1:5">
      <c r="A1273" s="7" t="s">
        <v>49</v>
      </c>
      <c r="D1273" s="144" t="s">
        <v>9851</v>
      </c>
      <c r="E1273" s="144" t="s">
        <v>9111</v>
      </c>
    </row>
    <row r="1274" spans="1:5">
      <c r="A1274" s="7" t="s">
        <v>49</v>
      </c>
      <c r="D1274" s="144" t="s">
        <v>1654</v>
      </c>
      <c r="E1274" s="144" t="s">
        <v>9111</v>
      </c>
    </row>
    <row r="1275" spans="1:5">
      <c r="A1275" s="7" t="s">
        <v>49</v>
      </c>
      <c r="D1275" s="144" t="s">
        <v>6574</v>
      </c>
      <c r="E1275" s="144" t="s">
        <v>9111</v>
      </c>
    </row>
    <row r="1276" spans="1:5">
      <c r="A1276" s="7" t="s">
        <v>49</v>
      </c>
      <c r="D1276" s="144" t="s">
        <v>6576</v>
      </c>
      <c r="E1276" s="144" t="s">
        <v>9111</v>
      </c>
    </row>
    <row r="1277" spans="1:5">
      <c r="A1277" s="7" t="s">
        <v>49</v>
      </c>
      <c r="D1277" s="144" t="s">
        <v>1681</v>
      </c>
      <c r="E1277" s="144" t="s">
        <v>9111</v>
      </c>
    </row>
    <row r="1278" spans="1:5">
      <c r="A1278" s="7" t="s">
        <v>49</v>
      </c>
      <c r="D1278" s="144" t="s">
        <v>6589</v>
      </c>
      <c r="E1278" s="144" t="s">
        <v>9111</v>
      </c>
    </row>
    <row r="1279" spans="1:5">
      <c r="A1279" s="7" t="s">
        <v>49</v>
      </c>
      <c r="D1279" s="144" t="s">
        <v>1684</v>
      </c>
      <c r="E1279" s="144" t="s">
        <v>9111</v>
      </c>
    </row>
    <row r="1280" spans="1:5">
      <c r="A1280" s="7" t="s">
        <v>49</v>
      </c>
      <c r="D1280" s="144" t="s">
        <v>1602</v>
      </c>
      <c r="E1280" s="144" t="s">
        <v>9111</v>
      </c>
    </row>
    <row r="1281" spans="1:5">
      <c r="A1281" s="7" t="s">
        <v>49</v>
      </c>
      <c r="D1281" s="144" t="s">
        <v>8084</v>
      </c>
      <c r="E1281" s="144" t="s">
        <v>9111</v>
      </c>
    </row>
    <row r="1282" spans="1:5">
      <c r="A1282" s="7" t="s">
        <v>49</v>
      </c>
      <c r="D1282" s="144" t="s">
        <v>8115</v>
      </c>
      <c r="E1282" s="144" t="s">
        <v>9111</v>
      </c>
    </row>
    <row r="1283" spans="1:5">
      <c r="A1283" s="7" t="s">
        <v>49</v>
      </c>
      <c r="D1283" s="144" t="s">
        <v>8092</v>
      </c>
      <c r="E1283" s="144" t="s">
        <v>9111</v>
      </c>
    </row>
    <row r="1284" spans="1:5">
      <c r="A1284" s="7" t="s">
        <v>49</v>
      </c>
      <c r="D1284" s="144" t="s">
        <v>8221</v>
      </c>
      <c r="E1284" s="144" t="s">
        <v>9111</v>
      </c>
    </row>
    <row r="1285" spans="1:5">
      <c r="A1285" s="7" t="s">
        <v>49</v>
      </c>
      <c r="D1285" s="144" t="s">
        <v>8223</v>
      </c>
      <c r="E1285" s="144" t="s">
        <v>9111</v>
      </c>
    </row>
    <row r="1286" spans="1:5">
      <c r="A1286" s="7" t="s">
        <v>49</v>
      </c>
      <c r="D1286" s="144" t="s">
        <v>8225</v>
      </c>
      <c r="E1286" s="144" t="s">
        <v>9111</v>
      </c>
    </row>
    <row r="1287" spans="1:5">
      <c r="A1287" s="7" t="s">
        <v>49</v>
      </c>
      <c r="D1287" s="144" t="s">
        <v>8227</v>
      </c>
      <c r="E1287" s="144" t="s">
        <v>9111</v>
      </c>
    </row>
    <row r="1288" spans="1:5">
      <c r="A1288" s="7" t="s">
        <v>49</v>
      </c>
      <c r="D1288" s="144" t="s">
        <v>8229</v>
      </c>
      <c r="E1288" s="144" t="s">
        <v>9111</v>
      </c>
    </row>
    <row r="1289" spans="1:5">
      <c r="A1289" s="7" t="s">
        <v>49</v>
      </c>
      <c r="D1289" s="144" t="s">
        <v>8231</v>
      </c>
      <c r="E1289" s="144" t="s">
        <v>9111</v>
      </c>
    </row>
    <row r="1290" spans="1:5">
      <c r="A1290" s="7" t="s">
        <v>49</v>
      </c>
      <c r="D1290" s="144" t="s">
        <v>8233</v>
      </c>
      <c r="E1290" s="144" t="s">
        <v>9111</v>
      </c>
    </row>
    <row r="1291" spans="1:5">
      <c r="A1291" s="7" t="s">
        <v>49</v>
      </c>
      <c r="D1291" s="144" t="s">
        <v>8235</v>
      </c>
      <c r="E1291" s="144" t="s">
        <v>9111</v>
      </c>
    </row>
    <row r="1292" spans="1:5">
      <c r="A1292" s="7" t="s">
        <v>49</v>
      </c>
      <c r="D1292" s="144" t="s">
        <v>8237</v>
      </c>
      <c r="E1292" s="144" t="s">
        <v>9111</v>
      </c>
    </row>
    <row r="1293" spans="1:5">
      <c r="A1293" s="7" t="s">
        <v>49</v>
      </c>
      <c r="D1293" s="144" t="s">
        <v>1552</v>
      </c>
      <c r="E1293" s="144" t="s">
        <v>9111</v>
      </c>
    </row>
    <row r="1294" spans="1:5">
      <c r="A1294" s="7" t="s">
        <v>49</v>
      </c>
      <c r="D1294" s="144" t="s">
        <v>1554</v>
      </c>
      <c r="E1294" s="144" t="s">
        <v>9111</v>
      </c>
    </row>
    <row r="1295" spans="1:5">
      <c r="A1295" s="7" t="s">
        <v>49</v>
      </c>
      <c r="D1295" s="144" t="s">
        <v>1557</v>
      </c>
      <c r="E1295" s="144" t="s">
        <v>9111</v>
      </c>
    </row>
    <row r="1296" spans="1:5">
      <c r="A1296" s="7" t="s">
        <v>49</v>
      </c>
      <c r="D1296" s="144" t="s">
        <v>8675</v>
      </c>
      <c r="E1296" s="144" t="s">
        <v>9111</v>
      </c>
    </row>
    <row r="1297" spans="1:5">
      <c r="A1297" s="7" t="s">
        <v>49</v>
      </c>
      <c r="D1297" s="144" t="s">
        <v>8677</v>
      </c>
      <c r="E1297" s="144" t="s">
        <v>9111</v>
      </c>
    </row>
    <row r="1298" spans="1:5">
      <c r="A1298" s="7" t="s">
        <v>49</v>
      </c>
      <c r="D1298" s="144" t="s">
        <v>8364</v>
      </c>
      <c r="E1298" s="144" t="s">
        <v>9111</v>
      </c>
    </row>
    <row r="1299" spans="1:5">
      <c r="A1299" s="7" t="s">
        <v>49</v>
      </c>
      <c r="D1299" s="144" t="s">
        <v>1559</v>
      </c>
      <c r="E1299" s="144" t="s">
        <v>9111</v>
      </c>
    </row>
    <row r="1300" spans="1:5">
      <c r="A1300" s="7" t="s">
        <v>49</v>
      </c>
      <c r="D1300" s="144" t="s">
        <v>8289</v>
      </c>
      <c r="E1300" s="144" t="s">
        <v>9111</v>
      </c>
    </row>
    <row r="1301" spans="1:5">
      <c r="A1301" s="7" t="s">
        <v>49</v>
      </c>
      <c r="D1301" s="144" t="s">
        <v>1562</v>
      </c>
      <c r="E1301" s="144" t="s">
        <v>9111</v>
      </c>
    </row>
    <row r="1302" spans="1:5">
      <c r="A1302" s="7" t="s">
        <v>49</v>
      </c>
      <c r="D1302" s="144" t="s">
        <v>9096</v>
      </c>
      <c r="E1302" s="144" t="s">
        <v>9111</v>
      </c>
    </row>
    <row r="1303" spans="1:5">
      <c r="A1303" s="7" t="s">
        <v>49</v>
      </c>
      <c r="D1303" s="144" t="s">
        <v>8683</v>
      </c>
      <c r="E1303" s="144" t="s">
        <v>9111</v>
      </c>
    </row>
    <row r="1304" spans="1:5">
      <c r="A1304" s="7" t="s">
        <v>49</v>
      </c>
      <c r="D1304" s="144" t="s">
        <v>1565</v>
      </c>
      <c r="E1304" s="144" t="s">
        <v>9111</v>
      </c>
    </row>
    <row r="1305" spans="1:5">
      <c r="A1305" s="7" t="s">
        <v>49</v>
      </c>
      <c r="D1305" s="144" t="s">
        <v>1568</v>
      </c>
      <c r="E1305" s="144" t="s">
        <v>9111</v>
      </c>
    </row>
    <row r="1306" spans="1:5">
      <c r="A1306" s="7" t="s">
        <v>49</v>
      </c>
      <c r="D1306" s="144" t="s">
        <v>1570</v>
      </c>
      <c r="E1306" s="144" t="s">
        <v>9111</v>
      </c>
    </row>
    <row r="1307" spans="1:5">
      <c r="A1307" s="7" t="s">
        <v>49</v>
      </c>
      <c r="D1307" s="144" t="s">
        <v>1573</v>
      </c>
      <c r="E1307" s="144" t="s">
        <v>9111</v>
      </c>
    </row>
    <row r="1308" spans="1:5">
      <c r="A1308" s="7" t="s">
        <v>49</v>
      </c>
      <c r="D1308" s="144" t="s">
        <v>1575</v>
      </c>
      <c r="E1308" s="144" t="s">
        <v>9111</v>
      </c>
    </row>
    <row r="1309" spans="1:5">
      <c r="A1309" s="7" t="s">
        <v>49</v>
      </c>
      <c r="D1309" s="144" t="s">
        <v>1577</v>
      </c>
      <c r="E1309" s="144" t="s">
        <v>9111</v>
      </c>
    </row>
    <row r="1310" spans="1:5">
      <c r="A1310" s="7" t="s">
        <v>49</v>
      </c>
      <c r="D1310" s="144" t="s">
        <v>1579</v>
      </c>
      <c r="E1310" s="144" t="s">
        <v>9111</v>
      </c>
    </row>
    <row r="1311" spans="1:5">
      <c r="A1311" s="7" t="s">
        <v>49</v>
      </c>
      <c r="D1311" s="144" t="s">
        <v>1580</v>
      </c>
      <c r="E1311" s="144" t="s">
        <v>9111</v>
      </c>
    </row>
    <row r="1312" spans="1:5">
      <c r="A1312" s="7" t="s">
        <v>49</v>
      </c>
      <c r="D1312" s="144" t="s">
        <v>1582</v>
      </c>
      <c r="E1312" s="144" t="s">
        <v>9111</v>
      </c>
    </row>
    <row r="1313" spans="1:5">
      <c r="A1313" s="7" t="s">
        <v>49</v>
      </c>
      <c r="D1313" s="144" t="s">
        <v>6319</v>
      </c>
      <c r="E1313" s="144" t="s">
        <v>9111</v>
      </c>
    </row>
    <row r="1314" spans="1:5">
      <c r="A1314" s="7" t="s">
        <v>49</v>
      </c>
      <c r="D1314" s="144" t="s">
        <v>6321</v>
      </c>
      <c r="E1314" s="144" t="s">
        <v>9111</v>
      </c>
    </row>
    <row r="1315" spans="1:5">
      <c r="A1315" s="7" t="s">
        <v>49</v>
      </c>
      <c r="D1315" s="144" t="s">
        <v>6323</v>
      </c>
      <c r="E1315" s="144" t="s">
        <v>9111</v>
      </c>
    </row>
    <row r="1316" spans="1:5">
      <c r="A1316" s="7" t="s">
        <v>49</v>
      </c>
      <c r="D1316" s="144" t="s">
        <v>6339</v>
      </c>
      <c r="E1316" s="144" t="s">
        <v>9111</v>
      </c>
    </row>
    <row r="1317" spans="1:5">
      <c r="A1317" s="7" t="s">
        <v>49</v>
      </c>
      <c r="D1317" s="144" t="s">
        <v>6341</v>
      </c>
      <c r="E1317" s="144" t="s">
        <v>9111</v>
      </c>
    </row>
    <row r="1318" spans="1:5">
      <c r="A1318" s="7" t="s">
        <v>49</v>
      </c>
      <c r="D1318" s="144" t="s">
        <v>6343</v>
      </c>
      <c r="E1318" s="144" t="s">
        <v>9111</v>
      </c>
    </row>
    <row r="1319" spans="1:5">
      <c r="A1319" s="7" t="s">
        <v>49</v>
      </c>
      <c r="D1319" s="144" t="s">
        <v>6402</v>
      </c>
      <c r="E1319" s="144" t="s">
        <v>9111</v>
      </c>
    </row>
    <row r="1320" spans="1:5">
      <c r="A1320" s="7" t="s">
        <v>49</v>
      </c>
      <c r="D1320" s="144" t="s">
        <v>6404</v>
      </c>
      <c r="E1320" s="144" t="s">
        <v>9111</v>
      </c>
    </row>
    <row r="1321" spans="1:5">
      <c r="A1321" s="7" t="s">
        <v>49</v>
      </c>
      <c r="D1321" s="144" t="s">
        <v>6406</v>
      </c>
      <c r="E1321" s="144" t="s">
        <v>9111</v>
      </c>
    </row>
    <row r="1322" spans="1:5">
      <c r="A1322" s="7" t="s">
        <v>49</v>
      </c>
      <c r="D1322" s="144" t="s">
        <v>6408</v>
      </c>
      <c r="E1322" s="144" t="s">
        <v>9111</v>
      </c>
    </row>
    <row r="1323" spans="1:5">
      <c r="A1323" s="7" t="s">
        <v>49</v>
      </c>
      <c r="D1323" s="144" t="s">
        <v>7658</v>
      </c>
      <c r="E1323" s="144" t="s">
        <v>9111</v>
      </c>
    </row>
    <row r="1324" spans="1:5">
      <c r="A1324" s="7" t="s">
        <v>49</v>
      </c>
      <c r="D1324" s="144" t="s">
        <v>7660</v>
      </c>
      <c r="E1324" s="144" t="s">
        <v>9111</v>
      </c>
    </row>
    <row r="1325" spans="1:5">
      <c r="A1325" s="7" t="s">
        <v>49</v>
      </c>
      <c r="D1325" s="144" t="s">
        <v>7662</v>
      </c>
      <c r="E1325" s="144" t="s">
        <v>9111</v>
      </c>
    </row>
    <row r="1326" spans="1:5">
      <c r="A1326" s="7" t="s">
        <v>49</v>
      </c>
      <c r="D1326" s="144" t="s">
        <v>7664</v>
      </c>
      <c r="E1326" s="144" t="s">
        <v>9111</v>
      </c>
    </row>
    <row r="1327" spans="1:5">
      <c r="A1327" s="7" t="s">
        <v>49</v>
      </c>
      <c r="D1327" s="144" t="s">
        <v>7666</v>
      </c>
      <c r="E1327" s="144" t="s">
        <v>9111</v>
      </c>
    </row>
    <row r="1328" spans="1:5">
      <c r="A1328" s="7" t="s">
        <v>49</v>
      </c>
      <c r="D1328" s="144" t="s">
        <v>7668</v>
      </c>
      <c r="E1328" s="144" t="s">
        <v>9111</v>
      </c>
    </row>
    <row r="1329" spans="1:5">
      <c r="A1329" s="7" t="s">
        <v>49</v>
      </c>
      <c r="D1329" s="144" t="s">
        <v>8045</v>
      </c>
      <c r="E1329" s="144" t="s">
        <v>9148</v>
      </c>
    </row>
    <row r="1330" spans="1:5">
      <c r="A1330" s="7" t="s">
        <v>49</v>
      </c>
      <c r="D1330" s="144" t="s">
        <v>3152</v>
      </c>
      <c r="E1330" s="144" t="s">
        <v>9148</v>
      </c>
    </row>
    <row r="1331" spans="1:5">
      <c r="A1331" s="7" t="s">
        <v>49</v>
      </c>
      <c r="D1331" s="144" t="s">
        <v>8076</v>
      </c>
      <c r="E1331" s="144" t="s">
        <v>9148</v>
      </c>
    </row>
    <row r="1332" spans="1:5">
      <c r="A1332" s="7" t="s">
        <v>49</v>
      </c>
      <c r="D1332" s="144" t="s">
        <v>2934</v>
      </c>
      <c r="E1332" s="144" t="s">
        <v>9148</v>
      </c>
    </row>
    <row r="1333" spans="1:5">
      <c r="A1333" s="7" t="s">
        <v>49</v>
      </c>
      <c r="D1333" s="144" t="s">
        <v>2938</v>
      </c>
      <c r="E1333" s="144" t="s">
        <v>9148</v>
      </c>
    </row>
    <row r="1334" spans="1:5">
      <c r="A1334" s="7" t="s">
        <v>49</v>
      </c>
      <c r="D1334" s="144" t="s">
        <v>2941</v>
      </c>
      <c r="E1334" s="144" t="s">
        <v>9148</v>
      </c>
    </row>
    <row r="1335" spans="1:5">
      <c r="A1335" s="7" t="s">
        <v>49</v>
      </c>
      <c r="D1335" s="144" t="s">
        <v>2944</v>
      </c>
      <c r="E1335" s="144" t="s">
        <v>9148</v>
      </c>
    </row>
    <row r="1336" spans="1:5">
      <c r="A1336" s="7" t="s">
        <v>49</v>
      </c>
      <c r="D1336" s="144" t="s">
        <v>9798</v>
      </c>
      <c r="E1336" s="144" t="s">
        <v>9143</v>
      </c>
    </row>
    <row r="1337" spans="1:5">
      <c r="A1337" s="7" t="s">
        <v>49</v>
      </c>
      <c r="D1337" s="144" t="s">
        <v>7851</v>
      </c>
      <c r="E1337" s="144" t="s">
        <v>9143</v>
      </c>
    </row>
    <row r="1338" spans="1:5">
      <c r="A1338" s="7" t="s">
        <v>49</v>
      </c>
      <c r="D1338" s="144" t="s">
        <v>7854</v>
      </c>
      <c r="E1338" s="144" t="s">
        <v>9143</v>
      </c>
    </row>
    <row r="1339" spans="1:5">
      <c r="A1339" s="7" t="s">
        <v>49</v>
      </c>
      <c r="D1339" s="144" t="s">
        <v>7856</v>
      </c>
      <c r="E1339" s="144" t="s">
        <v>9143</v>
      </c>
    </row>
    <row r="1340" spans="1:5">
      <c r="A1340" s="7" t="s">
        <v>49</v>
      </c>
      <c r="D1340" s="144" t="s">
        <v>7858</v>
      </c>
      <c r="E1340" s="144" t="s">
        <v>9143</v>
      </c>
    </row>
    <row r="1341" spans="1:5">
      <c r="A1341" s="7" t="s">
        <v>49</v>
      </c>
      <c r="D1341" s="144" t="s">
        <v>7860</v>
      </c>
      <c r="E1341" s="144" t="s">
        <v>9143</v>
      </c>
    </row>
    <row r="1342" spans="1:5">
      <c r="A1342" s="7" t="s">
        <v>49</v>
      </c>
      <c r="D1342" s="144" t="s">
        <v>7862</v>
      </c>
      <c r="E1342" s="144" t="s">
        <v>9143</v>
      </c>
    </row>
    <row r="1343" spans="1:5">
      <c r="A1343" s="7" t="s">
        <v>49</v>
      </c>
      <c r="D1343" s="144" t="s">
        <v>3763</v>
      </c>
      <c r="E1343" s="144" t="s">
        <v>9143</v>
      </c>
    </row>
    <row r="1344" spans="1:5">
      <c r="A1344" s="7" t="s">
        <v>49</v>
      </c>
      <c r="D1344" s="144" t="s">
        <v>3103</v>
      </c>
      <c r="E1344" s="144" t="s">
        <v>9143</v>
      </c>
    </row>
    <row r="1345" spans="1:5">
      <c r="A1345" s="7" t="s">
        <v>49</v>
      </c>
      <c r="D1345" s="144" t="s">
        <v>3107</v>
      </c>
      <c r="E1345" s="144" t="s">
        <v>9143</v>
      </c>
    </row>
    <row r="1346" spans="1:5">
      <c r="A1346" s="7" t="s">
        <v>49</v>
      </c>
      <c r="D1346" s="144" t="s">
        <v>3110</v>
      </c>
      <c r="E1346" s="144" t="s">
        <v>9143</v>
      </c>
    </row>
    <row r="1347" spans="1:5">
      <c r="A1347" s="7" t="s">
        <v>49</v>
      </c>
      <c r="D1347" s="144" t="s">
        <v>3113</v>
      </c>
      <c r="E1347" s="144" t="s">
        <v>9143</v>
      </c>
    </row>
    <row r="1348" spans="1:5">
      <c r="A1348" s="7" t="s">
        <v>49</v>
      </c>
      <c r="D1348" s="144" t="s">
        <v>3116</v>
      </c>
      <c r="E1348" s="144" t="s">
        <v>9143</v>
      </c>
    </row>
    <row r="1349" spans="1:5">
      <c r="A1349" s="7" t="s">
        <v>49</v>
      </c>
      <c r="D1349" s="144" t="s">
        <v>3119</v>
      </c>
      <c r="E1349" s="144" t="s">
        <v>9143</v>
      </c>
    </row>
    <row r="1350" spans="1:5">
      <c r="A1350" s="7" t="s">
        <v>49</v>
      </c>
      <c r="D1350" s="144" t="s">
        <v>3122</v>
      </c>
      <c r="E1350" s="144" t="s">
        <v>9143</v>
      </c>
    </row>
    <row r="1351" spans="1:5">
      <c r="A1351" s="7" t="s">
        <v>49</v>
      </c>
      <c r="D1351" s="144" t="s">
        <v>3125</v>
      </c>
      <c r="E1351" s="144" t="s">
        <v>9143</v>
      </c>
    </row>
    <row r="1352" spans="1:5">
      <c r="A1352" s="7" t="s">
        <v>49</v>
      </c>
      <c r="D1352" s="144" t="s">
        <v>3128</v>
      </c>
      <c r="E1352" s="144" t="s">
        <v>9143</v>
      </c>
    </row>
    <row r="1353" spans="1:5">
      <c r="A1353" s="7" t="s">
        <v>49</v>
      </c>
      <c r="D1353" s="144" t="s">
        <v>7865</v>
      </c>
      <c r="E1353" s="144" t="s">
        <v>9143</v>
      </c>
    </row>
    <row r="1354" spans="1:5">
      <c r="A1354" s="7" t="s">
        <v>49</v>
      </c>
      <c r="D1354" s="144" t="s">
        <v>7868</v>
      </c>
      <c r="E1354" s="144" t="s">
        <v>9143</v>
      </c>
    </row>
    <row r="1355" spans="1:5">
      <c r="A1355" s="7" t="s">
        <v>49</v>
      </c>
      <c r="D1355" s="144" t="s">
        <v>7870</v>
      </c>
      <c r="E1355" s="144" t="s">
        <v>9143</v>
      </c>
    </row>
    <row r="1356" spans="1:5">
      <c r="A1356" s="7" t="s">
        <v>49</v>
      </c>
      <c r="D1356" s="144" t="s">
        <v>7872</v>
      </c>
      <c r="E1356" s="144" t="s">
        <v>9143</v>
      </c>
    </row>
    <row r="1357" spans="1:5">
      <c r="A1357" s="7" t="s">
        <v>49</v>
      </c>
      <c r="D1357" s="144" t="s">
        <v>7877</v>
      </c>
      <c r="E1357" s="144" t="s">
        <v>9143</v>
      </c>
    </row>
    <row r="1358" spans="1:5">
      <c r="A1358" s="7" t="s">
        <v>49</v>
      </c>
      <c r="D1358" s="144" t="s">
        <v>2794</v>
      </c>
      <c r="E1358" s="144" t="s">
        <v>9143</v>
      </c>
    </row>
    <row r="1359" spans="1:5">
      <c r="A1359" s="7" t="s">
        <v>49</v>
      </c>
      <c r="D1359" s="144" t="s">
        <v>7882</v>
      </c>
      <c r="E1359" s="144" t="s">
        <v>9143</v>
      </c>
    </row>
    <row r="1360" spans="1:5">
      <c r="A1360" s="7" t="s">
        <v>49</v>
      </c>
      <c r="D1360" s="144" t="s">
        <v>3764</v>
      </c>
      <c r="E1360" s="144" t="s">
        <v>9143</v>
      </c>
    </row>
    <row r="1361" spans="1:5">
      <c r="A1361" s="7" t="s">
        <v>49</v>
      </c>
      <c r="D1361" s="144" t="s">
        <v>7957</v>
      </c>
      <c r="E1361" s="144" t="s">
        <v>9143</v>
      </c>
    </row>
    <row r="1362" spans="1:5">
      <c r="A1362" s="7" t="s">
        <v>49</v>
      </c>
      <c r="D1362" s="144" t="s">
        <v>7959</v>
      </c>
      <c r="E1362" s="144" t="s">
        <v>9143</v>
      </c>
    </row>
    <row r="1363" spans="1:5">
      <c r="A1363" s="7" t="s">
        <v>49</v>
      </c>
      <c r="D1363" s="144" t="s">
        <v>7938</v>
      </c>
      <c r="E1363" s="144" t="s">
        <v>9143</v>
      </c>
    </row>
    <row r="1364" spans="1:5">
      <c r="A1364" s="7" t="s">
        <v>49</v>
      </c>
      <c r="D1364" s="144" t="s">
        <v>7961</v>
      </c>
      <c r="E1364" s="144" t="s">
        <v>9143</v>
      </c>
    </row>
    <row r="1365" spans="1:5">
      <c r="A1365" s="7" t="s">
        <v>49</v>
      </c>
      <c r="D1365" s="144" t="s">
        <v>3867</v>
      </c>
      <c r="E1365" s="144" t="s">
        <v>9143</v>
      </c>
    </row>
    <row r="1366" spans="1:5">
      <c r="A1366" s="7" t="s">
        <v>49</v>
      </c>
      <c r="D1366" s="144" t="s">
        <v>1649</v>
      </c>
      <c r="E1366" s="144" t="s">
        <v>9143</v>
      </c>
    </row>
    <row r="1367" spans="1:5">
      <c r="A1367" s="7" t="s">
        <v>49</v>
      </c>
      <c r="D1367" s="144" t="s">
        <v>1672</v>
      </c>
      <c r="E1367" s="144" t="s">
        <v>9143</v>
      </c>
    </row>
    <row r="1368" spans="1:5">
      <c r="A1368" s="7" t="s">
        <v>49</v>
      </c>
      <c r="D1368" s="144" t="s">
        <v>1678</v>
      </c>
      <c r="E1368" s="144" t="s">
        <v>9143</v>
      </c>
    </row>
    <row r="1369" spans="1:5">
      <c r="A1369" s="7" t="s">
        <v>49</v>
      </c>
      <c r="D1369" s="144" t="s">
        <v>3667</v>
      </c>
      <c r="E1369" s="144" t="s">
        <v>9143</v>
      </c>
    </row>
    <row r="1370" spans="1:5">
      <c r="A1370" s="7" t="s">
        <v>49</v>
      </c>
      <c r="D1370" s="144" t="s">
        <v>3668</v>
      </c>
      <c r="E1370" s="144" t="s">
        <v>9143</v>
      </c>
    </row>
    <row r="1371" spans="1:5">
      <c r="A1371" s="7" t="s">
        <v>49</v>
      </c>
      <c r="D1371" s="144" t="s">
        <v>826</v>
      </c>
      <c r="E1371" s="144" t="s">
        <v>9120</v>
      </c>
    </row>
    <row r="1372" spans="1:5">
      <c r="A1372" s="7" t="s">
        <v>49</v>
      </c>
      <c r="D1372" s="144" t="s">
        <v>8097</v>
      </c>
      <c r="E1372" s="144" t="s">
        <v>9120</v>
      </c>
    </row>
    <row r="1373" spans="1:5">
      <c r="A1373" s="7" t="s">
        <v>49</v>
      </c>
      <c r="D1373" s="144" t="s">
        <v>830</v>
      </c>
      <c r="E1373" s="144" t="s">
        <v>9120</v>
      </c>
    </row>
    <row r="1374" spans="1:5">
      <c r="A1374" s="7" t="s">
        <v>49</v>
      </c>
      <c r="D1374" s="144" t="s">
        <v>833</v>
      </c>
      <c r="E1374" s="144" t="s">
        <v>9120</v>
      </c>
    </row>
    <row r="1375" spans="1:5">
      <c r="A1375" s="7" t="s">
        <v>49</v>
      </c>
      <c r="D1375" s="144" t="s">
        <v>836</v>
      </c>
      <c r="E1375" s="144" t="s">
        <v>9120</v>
      </c>
    </row>
    <row r="1376" spans="1:5">
      <c r="A1376" s="7" t="s">
        <v>49</v>
      </c>
      <c r="D1376" s="144" t="s">
        <v>839</v>
      </c>
      <c r="E1376" s="144" t="s">
        <v>9120</v>
      </c>
    </row>
    <row r="1377" spans="1:5">
      <c r="A1377" s="7" t="s">
        <v>49</v>
      </c>
      <c r="D1377" s="144" t="s">
        <v>9833</v>
      </c>
      <c r="E1377" s="144" t="s">
        <v>9120</v>
      </c>
    </row>
    <row r="1378" spans="1:5">
      <c r="A1378" s="7" t="s">
        <v>49</v>
      </c>
      <c r="D1378" s="144" t="s">
        <v>9834</v>
      </c>
      <c r="E1378" s="144" t="s">
        <v>9120</v>
      </c>
    </row>
    <row r="1379" spans="1:5">
      <c r="A1379" s="7" t="s">
        <v>49</v>
      </c>
      <c r="D1379" s="144" t="s">
        <v>9835</v>
      </c>
      <c r="E1379" s="144" t="s">
        <v>9120</v>
      </c>
    </row>
    <row r="1380" spans="1:5">
      <c r="A1380" s="7" t="s">
        <v>49</v>
      </c>
      <c r="D1380" s="144" t="s">
        <v>2892</v>
      </c>
      <c r="E1380" s="144" t="s">
        <v>9120</v>
      </c>
    </row>
    <row r="1381" spans="1:5">
      <c r="A1381" s="7" t="s">
        <v>49</v>
      </c>
      <c r="D1381" s="144" t="s">
        <v>2918</v>
      </c>
      <c r="E1381" s="144" t="s">
        <v>9120</v>
      </c>
    </row>
    <row r="1382" spans="1:5">
      <c r="A1382" s="7" t="s">
        <v>49</v>
      </c>
      <c r="D1382" s="144" t="s">
        <v>2922</v>
      </c>
      <c r="E1382" s="144" t="s">
        <v>9120</v>
      </c>
    </row>
    <row r="1383" spans="1:5">
      <c r="A1383" s="7" t="s">
        <v>49</v>
      </c>
      <c r="D1383" s="144" t="s">
        <v>7729</v>
      </c>
      <c r="E1383" s="144" t="s">
        <v>9120</v>
      </c>
    </row>
    <row r="1384" spans="1:5">
      <c r="A1384" s="7" t="s">
        <v>49</v>
      </c>
      <c r="D1384" s="144" t="s">
        <v>2925</v>
      </c>
      <c r="E1384" s="144" t="s">
        <v>9120</v>
      </c>
    </row>
    <row r="1385" spans="1:5">
      <c r="A1385" s="7" t="s">
        <v>49</v>
      </c>
      <c r="D1385" s="144" t="s">
        <v>2928</v>
      </c>
      <c r="E1385" s="144" t="s">
        <v>9120</v>
      </c>
    </row>
    <row r="1386" spans="1:5">
      <c r="A1386" s="7" t="s">
        <v>49</v>
      </c>
      <c r="D1386" s="144" t="s">
        <v>2931</v>
      </c>
      <c r="E1386" s="144" t="s">
        <v>9120</v>
      </c>
    </row>
    <row r="1387" spans="1:5">
      <c r="A1387" s="7" t="s">
        <v>49</v>
      </c>
      <c r="D1387" s="144" t="s">
        <v>8053</v>
      </c>
      <c r="E1387" s="144" t="s">
        <v>9120</v>
      </c>
    </row>
    <row r="1388" spans="1:5">
      <c r="A1388" s="7" t="s">
        <v>49</v>
      </c>
      <c r="D1388" s="144" t="s">
        <v>3157</v>
      </c>
      <c r="E1388" s="144" t="s">
        <v>9120</v>
      </c>
    </row>
    <row r="1389" spans="1:5">
      <c r="A1389" s="7" t="s">
        <v>49</v>
      </c>
      <c r="D1389" s="144" t="s">
        <v>8055</v>
      </c>
      <c r="E1389" s="144" t="s">
        <v>9120</v>
      </c>
    </row>
    <row r="1390" spans="1:5">
      <c r="A1390" s="7" t="s">
        <v>49</v>
      </c>
      <c r="D1390" s="144" t="s">
        <v>3161</v>
      </c>
      <c r="E1390" s="144" t="s">
        <v>9120</v>
      </c>
    </row>
    <row r="1391" spans="1:5">
      <c r="A1391" s="7" t="s">
        <v>49</v>
      </c>
      <c r="D1391" s="144" t="s">
        <v>8113</v>
      </c>
      <c r="E1391" s="144" t="s">
        <v>9120</v>
      </c>
    </row>
    <row r="1392" spans="1:5">
      <c r="A1392" s="7" t="s">
        <v>49</v>
      </c>
      <c r="D1392" s="144" t="s">
        <v>8123</v>
      </c>
      <c r="E1392" s="144" t="s">
        <v>9120</v>
      </c>
    </row>
    <row r="1393" spans="1:5">
      <c r="A1393" s="7" t="s">
        <v>49</v>
      </c>
      <c r="D1393" s="144" t="s">
        <v>8206</v>
      </c>
      <c r="E1393" s="144" t="s">
        <v>9120</v>
      </c>
    </row>
    <row r="1394" spans="1:5">
      <c r="A1394" s="7" t="s">
        <v>49</v>
      </c>
      <c r="D1394" s="144" t="s">
        <v>8210</v>
      </c>
      <c r="E1394" s="144" t="s">
        <v>9120</v>
      </c>
    </row>
    <row r="1395" spans="1:5">
      <c r="A1395" s="7" t="s">
        <v>49</v>
      </c>
      <c r="D1395" s="144" t="s">
        <v>8212</v>
      </c>
      <c r="E1395" s="144" t="s">
        <v>9120</v>
      </c>
    </row>
    <row r="1396" spans="1:5">
      <c r="A1396" s="7" t="s">
        <v>49</v>
      </c>
      <c r="D1396" s="144" t="s">
        <v>8214</v>
      </c>
      <c r="E1396" s="144" t="s">
        <v>9120</v>
      </c>
    </row>
    <row r="1397" spans="1:5">
      <c r="A1397" s="7" t="s">
        <v>49</v>
      </c>
      <c r="D1397" s="144" t="s">
        <v>8216</v>
      </c>
      <c r="E1397" s="144" t="s">
        <v>9120</v>
      </c>
    </row>
    <row r="1398" spans="1:5">
      <c r="A1398" s="7" t="s">
        <v>49</v>
      </c>
      <c r="D1398" s="144" t="s">
        <v>8218</v>
      </c>
      <c r="E1398" s="144" t="s">
        <v>9120</v>
      </c>
    </row>
    <row r="1399" spans="1:5">
      <c r="A1399" s="7" t="s">
        <v>49</v>
      </c>
      <c r="D1399" s="144" t="s">
        <v>8220</v>
      </c>
      <c r="E1399" s="144" t="s">
        <v>9120</v>
      </c>
    </row>
    <row r="1400" spans="1:5">
      <c r="A1400" s="7" t="s">
        <v>49</v>
      </c>
      <c r="D1400" s="144" t="s">
        <v>8277</v>
      </c>
      <c r="E1400" s="144" t="s">
        <v>9120</v>
      </c>
    </row>
    <row r="1401" spans="1:5">
      <c r="A1401" s="7" t="s">
        <v>49</v>
      </c>
      <c r="D1401" s="144" t="s">
        <v>8279</v>
      </c>
      <c r="E1401" s="144" t="s">
        <v>9120</v>
      </c>
    </row>
    <row r="1402" spans="1:5">
      <c r="A1402" s="7" t="s">
        <v>49</v>
      </c>
      <c r="D1402" s="144" t="s">
        <v>6072</v>
      </c>
      <c r="E1402" s="144" t="s">
        <v>9120</v>
      </c>
    </row>
    <row r="1403" spans="1:5">
      <c r="A1403" s="7" t="s">
        <v>49</v>
      </c>
      <c r="D1403" s="144" t="s">
        <v>8281</v>
      </c>
      <c r="E1403" s="144" t="s">
        <v>9120</v>
      </c>
    </row>
    <row r="1404" spans="1:5">
      <c r="A1404" s="7" t="s">
        <v>49</v>
      </c>
      <c r="D1404" s="144" t="s">
        <v>8283</v>
      </c>
      <c r="E1404" s="144" t="s">
        <v>9120</v>
      </c>
    </row>
    <row r="1405" spans="1:5">
      <c r="A1405" s="7" t="s">
        <v>49</v>
      </c>
      <c r="D1405" s="144" t="s">
        <v>8360</v>
      </c>
      <c r="E1405" s="144" t="s">
        <v>9120</v>
      </c>
    </row>
    <row r="1406" spans="1:5">
      <c r="A1406" s="7" t="s">
        <v>49</v>
      </c>
      <c r="D1406" s="144" t="s">
        <v>8362</v>
      </c>
      <c r="E1406" s="144" t="s">
        <v>9120</v>
      </c>
    </row>
    <row r="1407" spans="1:5">
      <c r="A1407" s="7" t="s">
        <v>49</v>
      </c>
      <c r="D1407" s="144" t="s">
        <v>8285</v>
      </c>
      <c r="E1407" s="144" t="s">
        <v>9120</v>
      </c>
    </row>
    <row r="1408" spans="1:5">
      <c r="A1408" s="7" t="s">
        <v>49</v>
      </c>
      <c r="D1408" s="144" t="s">
        <v>8287</v>
      </c>
      <c r="E1408" s="144" t="s">
        <v>9120</v>
      </c>
    </row>
    <row r="1409" spans="1:5">
      <c r="A1409" s="7" t="s">
        <v>49</v>
      </c>
      <c r="D1409" s="144" t="s">
        <v>8363</v>
      </c>
      <c r="E1409" s="144" t="s">
        <v>9120</v>
      </c>
    </row>
    <row r="1410" spans="1:5">
      <c r="A1410" s="7" t="s">
        <v>49</v>
      </c>
      <c r="D1410" s="144" t="s">
        <v>9947</v>
      </c>
      <c r="E1410" s="144" t="s">
        <v>9120</v>
      </c>
    </row>
    <row r="1411" spans="1:5">
      <c r="A1411" s="7" t="s">
        <v>49</v>
      </c>
      <c r="D1411" s="144" t="s">
        <v>3768</v>
      </c>
      <c r="E1411" s="144" t="s">
        <v>9150</v>
      </c>
    </row>
    <row r="1412" spans="1:5">
      <c r="A1412" s="7" t="s">
        <v>49</v>
      </c>
      <c r="D1412" s="144" t="s">
        <v>6212</v>
      </c>
      <c r="E1412" s="144" t="s">
        <v>9150</v>
      </c>
    </row>
    <row r="1413" spans="1:5">
      <c r="A1413" s="7" t="s">
        <v>49</v>
      </c>
      <c r="D1413" s="144" t="s">
        <v>903</v>
      </c>
      <c r="E1413" s="144" t="s">
        <v>9133</v>
      </c>
    </row>
    <row r="1414" spans="1:5">
      <c r="A1414" s="7" t="s">
        <v>49</v>
      </c>
      <c r="D1414" s="144" t="s">
        <v>9829</v>
      </c>
      <c r="E1414" s="144" t="s">
        <v>9133</v>
      </c>
    </row>
    <row r="1415" spans="1:5">
      <c r="A1415" s="7" t="s">
        <v>49</v>
      </c>
      <c r="D1415" s="144" t="s">
        <v>9830</v>
      </c>
      <c r="E1415" s="144" t="s">
        <v>9133</v>
      </c>
    </row>
    <row r="1416" spans="1:5">
      <c r="A1416" s="7" t="s">
        <v>49</v>
      </c>
      <c r="D1416" s="144" t="s">
        <v>453</v>
      </c>
      <c r="E1416" s="144" t="s">
        <v>9133</v>
      </c>
    </row>
    <row r="1417" spans="1:5">
      <c r="A1417" s="7" t="s">
        <v>49</v>
      </c>
      <c r="D1417" s="144" t="s">
        <v>3725</v>
      </c>
      <c r="E1417" s="144" t="s">
        <v>9133</v>
      </c>
    </row>
    <row r="1418" spans="1:5">
      <c r="A1418" s="7" t="s">
        <v>49</v>
      </c>
      <c r="D1418" s="144" t="s">
        <v>455</v>
      </c>
      <c r="E1418" s="144" t="s">
        <v>9133</v>
      </c>
    </row>
    <row r="1419" spans="1:5">
      <c r="A1419" s="7" t="s">
        <v>49</v>
      </c>
      <c r="D1419" s="144" t="s">
        <v>5955</v>
      </c>
      <c r="E1419" s="144" t="s">
        <v>9133</v>
      </c>
    </row>
    <row r="1420" spans="1:5">
      <c r="A1420" s="7" t="s">
        <v>49</v>
      </c>
      <c r="D1420" s="144" t="s">
        <v>5961</v>
      </c>
      <c r="E1420" s="144" t="s">
        <v>9133</v>
      </c>
    </row>
    <row r="1421" spans="1:5">
      <c r="A1421" s="7" t="s">
        <v>49</v>
      </c>
      <c r="D1421" s="144" t="s">
        <v>5964</v>
      </c>
      <c r="E1421" s="144" t="s">
        <v>9133</v>
      </c>
    </row>
    <row r="1422" spans="1:5">
      <c r="A1422" s="7" t="s">
        <v>49</v>
      </c>
      <c r="D1422" s="144" t="s">
        <v>5967</v>
      </c>
      <c r="E1422" s="144" t="s">
        <v>9133</v>
      </c>
    </row>
    <row r="1423" spans="1:5">
      <c r="A1423" s="7" t="s">
        <v>49</v>
      </c>
      <c r="D1423" s="144" t="s">
        <v>5970</v>
      </c>
      <c r="E1423" s="144" t="s">
        <v>9133</v>
      </c>
    </row>
    <row r="1424" spans="1:5">
      <c r="A1424" s="7" t="s">
        <v>49</v>
      </c>
      <c r="D1424" s="144" t="s">
        <v>5983</v>
      </c>
      <c r="E1424" s="144" t="s">
        <v>9133</v>
      </c>
    </row>
    <row r="1425" spans="1:5">
      <c r="A1425" s="7" t="s">
        <v>49</v>
      </c>
      <c r="D1425" s="144" t="s">
        <v>5989</v>
      </c>
      <c r="E1425" s="144" t="s">
        <v>9133</v>
      </c>
    </row>
    <row r="1426" spans="1:5">
      <c r="A1426" s="7" t="s">
        <v>49</v>
      </c>
      <c r="D1426" s="144" t="s">
        <v>5311</v>
      </c>
      <c r="E1426" s="144" t="s">
        <v>9133</v>
      </c>
    </row>
    <row r="1427" spans="1:5">
      <c r="A1427" s="7" t="s">
        <v>49</v>
      </c>
      <c r="D1427" s="144" t="s">
        <v>9783</v>
      </c>
      <c r="E1427" s="144" t="s">
        <v>9126</v>
      </c>
    </row>
    <row r="1428" spans="1:5">
      <c r="A1428" s="7" t="s">
        <v>49</v>
      </c>
      <c r="D1428" s="144" t="s">
        <v>9788</v>
      </c>
      <c r="E1428" s="144" t="s">
        <v>9126</v>
      </c>
    </row>
    <row r="1429" spans="1:5">
      <c r="A1429" s="7" t="s">
        <v>49</v>
      </c>
      <c r="D1429" s="144" t="s">
        <v>9789</v>
      </c>
      <c r="E1429" s="144" t="s">
        <v>9126</v>
      </c>
    </row>
    <row r="1430" spans="1:5">
      <c r="A1430" s="7" t="s">
        <v>49</v>
      </c>
      <c r="D1430" s="144" t="s">
        <v>9795</v>
      </c>
      <c r="E1430" s="144" t="s">
        <v>9126</v>
      </c>
    </row>
    <row r="1431" spans="1:5">
      <c r="A1431" s="7" t="s">
        <v>49</v>
      </c>
      <c r="D1431" s="144" t="s">
        <v>9799</v>
      </c>
      <c r="E1431" s="144" t="s">
        <v>9126</v>
      </c>
    </row>
    <row r="1432" spans="1:5">
      <c r="A1432" s="7" t="s">
        <v>49</v>
      </c>
      <c r="D1432" s="144" t="s">
        <v>9801</v>
      </c>
      <c r="E1432" s="144" t="s">
        <v>9126</v>
      </c>
    </row>
    <row r="1433" spans="1:5">
      <c r="A1433" s="7" t="s">
        <v>49</v>
      </c>
      <c r="D1433" s="144" t="s">
        <v>91</v>
      </c>
      <c r="E1433" s="144" t="s">
        <v>9126</v>
      </c>
    </row>
    <row r="1434" spans="1:5">
      <c r="A1434" s="7" t="s">
        <v>49</v>
      </c>
      <c r="D1434" s="144" t="s">
        <v>254</v>
      </c>
      <c r="E1434" s="144" t="s">
        <v>9126</v>
      </c>
    </row>
    <row r="1435" spans="1:5">
      <c r="A1435" s="7" t="s">
        <v>49</v>
      </c>
      <c r="D1435" s="144" t="s">
        <v>7935</v>
      </c>
      <c r="E1435" s="144" t="s">
        <v>9126</v>
      </c>
    </row>
    <row r="1436" spans="1:5">
      <c r="A1436" s="7" t="s">
        <v>49</v>
      </c>
      <c r="D1436" s="144" t="s">
        <v>3684</v>
      </c>
      <c r="E1436" s="144" t="s">
        <v>9126</v>
      </c>
    </row>
    <row r="1437" spans="1:5">
      <c r="A1437" s="7" t="s">
        <v>49</v>
      </c>
      <c r="D1437" s="144" t="s">
        <v>3685</v>
      </c>
      <c r="E1437" s="144" t="s">
        <v>9126</v>
      </c>
    </row>
    <row r="1438" spans="1:5">
      <c r="A1438" s="7" t="s">
        <v>49</v>
      </c>
      <c r="D1438" s="144" t="s">
        <v>1736</v>
      </c>
      <c r="E1438" s="144" t="s">
        <v>9126</v>
      </c>
    </row>
    <row r="1439" spans="1:5">
      <c r="A1439" s="7" t="s">
        <v>49</v>
      </c>
      <c r="D1439" s="144" t="s">
        <v>1739</v>
      </c>
      <c r="E1439" s="144" t="s">
        <v>9126</v>
      </c>
    </row>
    <row r="1440" spans="1:5">
      <c r="A1440" s="7" t="s">
        <v>49</v>
      </c>
      <c r="D1440" s="144" t="s">
        <v>1742</v>
      </c>
      <c r="E1440" s="144" t="s">
        <v>9126</v>
      </c>
    </row>
    <row r="1441" spans="1:5">
      <c r="A1441" s="7" t="s">
        <v>49</v>
      </c>
      <c r="D1441" s="144" t="s">
        <v>6695</v>
      </c>
      <c r="E1441" s="144" t="s">
        <v>9126</v>
      </c>
    </row>
    <row r="1442" spans="1:5">
      <c r="A1442" s="7" t="s">
        <v>49</v>
      </c>
      <c r="D1442" s="144" t="s">
        <v>6698</v>
      </c>
      <c r="E1442" s="144" t="s">
        <v>9126</v>
      </c>
    </row>
    <row r="1443" spans="1:5">
      <c r="A1443" s="7" t="s">
        <v>49</v>
      </c>
      <c r="D1443" s="144" t="s">
        <v>6701</v>
      </c>
      <c r="E1443" s="144" t="s">
        <v>9126</v>
      </c>
    </row>
    <row r="1444" spans="1:5">
      <c r="A1444" s="7" t="s">
        <v>49</v>
      </c>
      <c r="D1444" s="144" t="s">
        <v>6703</v>
      </c>
      <c r="E1444" s="144" t="s">
        <v>9126</v>
      </c>
    </row>
    <row r="1445" spans="1:5">
      <c r="A1445" s="7" t="s">
        <v>49</v>
      </c>
      <c r="D1445" s="144" t="s">
        <v>6705</v>
      </c>
      <c r="E1445" s="144" t="s">
        <v>9126</v>
      </c>
    </row>
    <row r="1446" spans="1:5">
      <c r="A1446" s="7" t="s">
        <v>49</v>
      </c>
      <c r="D1446" s="144" t="s">
        <v>4175</v>
      </c>
      <c r="E1446" s="144" t="s">
        <v>9126</v>
      </c>
    </row>
    <row r="1447" spans="1:5">
      <c r="A1447" s="7" t="s">
        <v>49</v>
      </c>
      <c r="D1447" s="144" t="s">
        <v>4176</v>
      </c>
      <c r="E1447" s="144" t="s">
        <v>9126</v>
      </c>
    </row>
    <row r="1448" spans="1:5">
      <c r="A1448" s="7" t="s">
        <v>49</v>
      </c>
      <c r="D1448" s="144" t="s">
        <v>6714</v>
      </c>
      <c r="E1448" s="144" t="s">
        <v>9126</v>
      </c>
    </row>
    <row r="1449" spans="1:5">
      <c r="A1449" s="7" t="s">
        <v>49</v>
      </c>
      <c r="D1449" s="144" t="s">
        <v>4177</v>
      </c>
      <c r="E1449" s="144" t="s">
        <v>9126</v>
      </c>
    </row>
    <row r="1450" spans="1:5">
      <c r="A1450" s="7" t="s">
        <v>49</v>
      </c>
      <c r="D1450" s="144" t="s">
        <v>1785</v>
      </c>
      <c r="E1450" s="144" t="s">
        <v>9126</v>
      </c>
    </row>
    <row r="1451" spans="1:5">
      <c r="A1451" s="7" t="s">
        <v>49</v>
      </c>
      <c r="D1451" s="144" t="s">
        <v>1789</v>
      </c>
      <c r="E1451" s="144" t="s">
        <v>9126</v>
      </c>
    </row>
    <row r="1452" spans="1:5">
      <c r="A1452" s="7" t="s">
        <v>49</v>
      </c>
      <c r="D1452" s="144" t="s">
        <v>1792</v>
      </c>
      <c r="E1452" s="144" t="s">
        <v>9126</v>
      </c>
    </row>
    <row r="1453" spans="1:5">
      <c r="A1453" s="7" t="s">
        <v>49</v>
      </c>
      <c r="D1453" s="144" t="s">
        <v>1796</v>
      </c>
      <c r="E1453" s="144" t="s">
        <v>9126</v>
      </c>
    </row>
    <row r="1454" spans="1:5">
      <c r="A1454" s="7" t="s">
        <v>49</v>
      </c>
      <c r="D1454" s="144" t="s">
        <v>1799</v>
      </c>
      <c r="E1454" s="144" t="s">
        <v>9126</v>
      </c>
    </row>
    <row r="1455" spans="1:5">
      <c r="A1455" s="7" t="s">
        <v>49</v>
      </c>
      <c r="D1455" s="144" t="s">
        <v>1802</v>
      </c>
      <c r="E1455" s="144" t="s">
        <v>9126</v>
      </c>
    </row>
    <row r="1456" spans="1:5">
      <c r="A1456" s="7" t="s">
        <v>49</v>
      </c>
      <c r="D1456" s="144" t="s">
        <v>1805</v>
      </c>
      <c r="E1456" s="144" t="s">
        <v>9126</v>
      </c>
    </row>
    <row r="1457" spans="1:5">
      <c r="A1457" s="7" t="s">
        <v>49</v>
      </c>
      <c r="D1457" s="144" t="s">
        <v>1808</v>
      </c>
      <c r="E1457" s="144" t="s">
        <v>9126</v>
      </c>
    </row>
    <row r="1458" spans="1:5">
      <c r="A1458" s="7" t="s">
        <v>49</v>
      </c>
      <c r="D1458" s="144" t="s">
        <v>6814</v>
      </c>
      <c r="E1458" s="144" t="s">
        <v>9126</v>
      </c>
    </row>
    <row r="1459" spans="1:5">
      <c r="A1459" s="7" t="s">
        <v>49</v>
      </c>
      <c r="D1459" s="144" t="s">
        <v>6816</v>
      </c>
      <c r="E1459" s="144" t="s">
        <v>9126</v>
      </c>
    </row>
    <row r="1460" spans="1:5">
      <c r="A1460" s="7" t="s">
        <v>49</v>
      </c>
      <c r="D1460" s="144" t="s">
        <v>6818</v>
      </c>
      <c r="E1460" s="144" t="s">
        <v>9126</v>
      </c>
    </row>
    <row r="1461" spans="1:5">
      <c r="A1461" s="7" t="s">
        <v>49</v>
      </c>
      <c r="D1461" s="144" t="s">
        <v>6820</v>
      </c>
      <c r="E1461" s="144" t="s">
        <v>9126</v>
      </c>
    </row>
    <row r="1462" spans="1:5">
      <c r="A1462" s="7" t="s">
        <v>49</v>
      </c>
      <c r="D1462" s="144" t="s">
        <v>3775</v>
      </c>
      <c r="E1462" s="144" t="s">
        <v>9126</v>
      </c>
    </row>
    <row r="1463" spans="1:5">
      <c r="A1463" s="7" t="s">
        <v>49</v>
      </c>
      <c r="D1463" s="144" t="s">
        <v>6823</v>
      </c>
      <c r="E1463" s="144" t="s">
        <v>9126</v>
      </c>
    </row>
    <row r="1464" spans="1:5">
      <c r="A1464" s="7" t="s">
        <v>49</v>
      </c>
      <c r="D1464" s="144" t="s">
        <v>3669</v>
      </c>
      <c r="E1464" s="144" t="s">
        <v>9126</v>
      </c>
    </row>
    <row r="1465" spans="1:5">
      <c r="A1465" s="7" t="s">
        <v>49</v>
      </c>
      <c r="D1465" s="144" t="s">
        <v>3702</v>
      </c>
      <c r="E1465" s="144" t="s">
        <v>9117</v>
      </c>
    </row>
    <row r="1466" spans="1:5">
      <c r="A1466" s="7" t="s">
        <v>49</v>
      </c>
      <c r="D1466" s="144" t="s">
        <v>3701</v>
      </c>
      <c r="E1466" s="144" t="s">
        <v>9117</v>
      </c>
    </row>
    <row r="1467" spans="1:5">
      <c r="A1467" s="7" t="s">
        <v>49</v>
      </c>
      <c r="D1467" s="144" t="s">
        <v>749</v>
      </c>
      <c r="E1467" s="144" t="s">
        <v>9117</v>
      </c>
    </row>
    <row r="1468" spans="1:5">
      <c r="A1468" s="7" t="s">
        <v>49</v>
      </c>
      <c r="D1468" s="144" t="s">
        <v>3703</v>
      </c>
      <c r="E1468" s="144" t="s">
        <v>9117</v>
      </c>
    </row>
    <row r="1469" spans="1:5">
      <c r="A1469" s="7" t="s">
        <v>49</v>
      </c>
      <c r="D1469" s="144" t="s">
        <v>753</v>
      </c>
      <c r="E1469" s="144" t="s">
        <v>9117</v>
      </c>
    </row>
    <row r="1470" spans="1:5">
      <c r="A1470" s="7" t="s">
        <v>49</v>
      </c>
      <c r="D1470" s="144" t="s">
        <v>756</v>
      </c>
      <c r="E1470" s="144" t="s">
        <v>9117</v>
      </c>
    </row>
    <row r="1471" spans="1:5">
      <c r="A1471" s="7" t="s">
        <v>49</v>
      </c>
      <c r="D1471" s="144" t="s">
        <v>9828</v>
      </c>
      <c r="E1471" s="144" t="s">
        <v>9117</v>
      </c>
    </row>
    <row r="1472" spans="1:5">
      <c r="A1472" s="7" t="s">
        <v>49</v>
      </c>
      <c r="D1472" s="144" t="s">
        <v>9831</v>
      </c>
      <c r="E1472" s="144" t="s">
        <v>9117</v>
      </c>
    </row>
    <row r="1473" spans="1:5">
      <c r="A1473" s="7" t="s">
        <v>49</v>
      </c>
      <c r="D1473" s="144" t="s">
        <v>10119</v>
      </c>
      <c r="E1473" s="144" t="s">
        <v>9117</v>
      </c>
    </row>
    <row r="1474" spans="1:5">
      <c r="A1474" s="7" t="s">
        <v>49</v>
      </c>
      <c r="D1474" s="144" t="s">
        <v>9832</v>
      </c>
      <c r="E1474" s="144" t="s">
        <v>9117</v>
      </c>
    </row>
    <row r="1475" spans="1:5">
      <c r="A1475" s="7" t="s">
        <v>49</v>
      </c>
      <c r="D1475" s="144" t="s">
        <v>112</v>
      </c>
      <c r="E1475" s="144" t="s">
        <v>9117</v>
      </c>
    </row>
    <row r="1476" spans="1:5">
      <c r="A1476" s="7" t="s">
        <v>49</v>
      </c>
      <c r="D1476" s="144" t="s">
        <v>115</v>
      </c>
      <c r="E1476" s="144" t="s">
        <v>9117</v>
      </c>
    </row>
    <row r="1477" spans="1:5">
      <c r="A1477" s="7" t="s">
        <v>49</v>
      </c>
      <c r="D1477" s="144" t="s">
        <v>121</v>
      </c>
      <c r="E1477" s="144" t="s">
        <v>9117</v>
      </c>
    </row>
    <row r="1478" spans="1:5">
      <c r="A1478" s="7" t="s">
        <v>49</v>
      </c>
      <c r="D1478" s="144" t="s">
        <v>376</v>
      </c>
      <c r="E1478" s="144" t="s">
        <v>9117</v>
      </c>
    </row>
    <row r="1479" spans="1:5">
      <c r="A1479" s="7" t="s">
        <v>49</v>
      </c>
      <c r="D1479" s="144" t="s">
        <v>59</v>
      </c>
      <c r="E1479" s="144" t="s">
        <v>9117</v>
      </c>
    </row>
    <row r="1480" spans="1:5">
      <c r="A1480" s="7" t="s">
        <v>49</v>
      </c>
      <c r="D1480" s="144" t="s">
        <v>1420</v>
      </c>
      <c r="E1480" s="144" t="s">
        <v>9117</v>
      </c>
    </row>
    <row r="1481" spans="1:5">
      <c r="A1481" s="7" t="s">
        <v>49</v>
      </c>
      <c r="D1481" s="144" t="s">
        <v>1707</v>
      </c>
      <c r="E1481" s="144" t="s">
        <v>9117</v>
      </c>
    </row>
    <row r="1482" spans="1:5">
      <c r="A1482" s="7" t="s">
        <v>49</v>
      </c>
      <c r="D1482" s="144" t="s">
        <v>3869</v>
      </c>
      <c r="E1482" s="144" t="s">
        <v>9117</v>
      </c>
    </row>
    <row r="1483" spans="1:5">
      <c r="A1483" s="7" t="s">
        <v>49</v>
      </c>
      <c r="D1483" s="144" t="s">
        <v>3870</v>
      </c>
      <c r="E1483" s="144" t="s">
        <v>9117</v>
      </c>
    </row>
    <row r="1484" spans="1:5">
      <c r="A1484" s="7" t="s">
        <v>49</v>
      </c>
      <c r="D1484" s="144" t="s">
        <v>6636</v>
      </c>
      <c r="E1484" s="144" t="s">
        <v>9117</v>
      </c>
    </row>
    <row r="1485" spans="1:5">
      <c r="A1485" s="7" t="s">
        <v>49</v>
      </c>
      <c r="D1485" s="144" t="s">
        <v>3871</v>
      </c>
      <c r="E1485" s="144" t="s">
        <v>9117</v>
      </c>
    </row>
    <row r="1486" spans="1:5">
      <c r="A1486" s="7" t="s">
        <v>49</v>
      </c>
      <c r="D1486" s="144" t="s">
        <v>1714</v>
      </c>
      <c r="E1486" s="144" t="s">
        <v>9117</v>
      </c>
    </row>
    <row r="1487" spans="1:5">
      <c r="A1487" s="7" t="s">
        <v>49</v>
      </c>
      <c r="D1487" s="144" t="s">
        <v>1602</v>
      </c>
      <c r="E1487" s="144" t="s">
        <v>9117</v>
      </c>
    </row>
    <row r="1488" spans="1:5">
      <c r="A1488" s="7" t="s">
        <v>49</v>
      </c>
      <c r="D1488" s="144" t="s">
        <v>1943</v>
      </c>
      <c r="E1488" s="144" t="s">
        <v>9117</v>
      </c>
    </row>
    <row r="1489" spans="1:5">
      <c r="A1489" s="7" t="s">
        <v>49</v>
      </c>
      <c r="D1489" s="144" t="s">
        <v>1946</v>
      </c>
      <c r="E1489" s="144" t="s">
        <v>9117</v>
      </c>
    </row>
    <row r="1490" spans="1:5">
      <c r="A1490" s="7" t="s">
        <v>49</v>
      </c>
      <c r="D1490" s="144" t="s">
        <v>1949</v>
      </c>
      <c r="E1490" s="144" t="s">
        <v>9117</v>
      </c>
    </row>
    <row r="1491" spans="1:5">
      <c r="A1491" s="7" t="s">
        <v>49</v>
      </c>
      <c r="D1491" s="144" t="s">
        <v>1952</v>
      </c>
      <c r="E1491" s="144" t="s">
        <v>9117</v>
      </c>
    </row>
    <row r="1492" spans="1:5">
      <c r="A1492" s="7" t="s">
        <v>49</v>
      </c>
      <c r="D1492" s="144" t="s">
        <v>1955</v>
      </c>
      <c r="E1492" s="144" t="s">
        <v>9117</v>
      </c>
    </row>
    <row r="1493" spans="1:5">
      <c r="A1493" s="7" t="s">
        <v>49</v>
      </c>
      <c r="D1493" s="144" t="s">
        <v>6898</v>
      </c>
      <c r="E1493" s="144" t="s">
        <v>9117</v>
      </c>
    </row>
    <row r="1494" spans="1:5">
      <c r="A1494" s="7" t="s">
        <v>49</v>
      </c>
      <c r="D1494" s="144" t="s">
        <v>3781</v>
      </c>
      <c r="E1494" s="144" t="s">
        <v>9117</v>
      </c>
    </row>
    <row r="1495" spans="1:5">
      <c r="A1495" s="7" t="s">
        <v>49</v>
      </c>
      <c r="D1495" s="144" t="s">
        <v>6901</v>
      </c>
      <c r="E1495" s="144" t="s">
        <v>9117</v>
      </c>
    </row>
    <row r="1496" spans="1:5">
      <c r="A1496" s="7" t="s">
        <v>49</v>
      </c>
      <c r="D1496" s="144" t="s">
        <v>1995</v>
      </c>
      <c r="E1496" s="144" t="s">
        <v>9117</v>
      </c>
    </row>
    <row r="1497" spans="1:5">
      <c r="A1497" s="7" t="s">
        <v>49</v>
      </c>
      <c r="D1497" s="144" t="s">
        <v>2011</v>
      </c>
      <c r="E1497" s="144" t="s">
        <v>9117</v>
      </c>
    </row>
    <row r="1498" spans="1:5">
      <c r="A1498" s="7" t="s">
        <v>49</v>
      </c>
      <c r="D1498" s="144" t="s">
        <v>2015</v>
      </c>
      <c r="E1498" s="144" t="s">
        <v>9117</v>
      </c>
    </row>
    <row r="1499" spans="1:5">
      <c r="A1499" s="7" t="s">
        <v>49</v>
      </c>
      <c r="D1499" s="144" t="s">
        <v>2018</v>
      </c>
      <c r="E1499" s="144" t="s">
        <v>9117</v>
      </c>
    </row>
    <row r="1500" spans="1:5">
      <c r="A1500" s="7" t="s">
        <v>49</v>
      </c>
      <c r="D1500" s="144" t="s">
        <v>3784</v>
      </c>
      <c r="E1500" s="144" t="s">
        <v>9117</v>
      </c>
    </row>
    <row r="1501" spans="1:5">
      <c r="A1501" s="7" t="s">
        <v>49</v>
      </c>
      <c r="D1501" s="144" t="s">
        <v>3785</v>
      </c>
      <c r="E1501" s="144" t="s">
        <v>9117</v>
      </c>
    </row>
    <row r="1502" spans="1:5">
      <c r="A1502" s="7" t="s">
        <v>49</v>
      </c>
      <c r="D1502" s="144" t="s">
        <v>2073</v>
      </c>
      <c r="E1502" s="144" t="s">
        <v>9117</v>
      </c>
    </row>
    <row r="1503" spans="1:5">
      <c r="A1503" s="7" t="s">
        <v>49</v>
      </c>
      <c r="D1503" s="144" t="s">
        <v>2077</v>
      </c>
      <c r="E1503" s="144" t="s">
        <v>9117</v>
      </c>
    </row>
    <row r="1504" spans="1:5">
      <c r="A1504" s="7" t="s">
        <v>49</v>
      </c>
      <c r="D1504" s="144" t="s">
        <v>2080</v>
      </c>
      <c r="E1504" s="144" t="s">
        <v>9117</v>
      </c>
    </row>
    <row r="1505" spans="1:5">
      <c r="A1505" s="7" t="s">
        <v>49</v>
      </c>
      <c r="D1505" s="144" t="s">
        <v>2083</v>
      </c>
      <c r="E1505" s="144" t="s">
        <v>9117</v>
      </c>
    </row>
    <row r="1506" spans="1:5">
      <c r="A1506" s="7" t="s">
        <v>49</v>
      </c>
      <c r="D1506" s="144" t="s">
        <v>2132</v>
      </c>
      <c r="E1506" s="144" t="s">
        <v>9117</v>
      </c>
    </row>
    <row r="1507" spans="1:5">
      <c r="A1507" s="7" t="s">
        <v>49</v>
      </c>
      <c r="D1507" s="144" t="s">
        <v>3788</v>
      </c>
      <c r="E1507" s="144" t="s">
        <v>9117</v>
      </c>
    </row>
    <row r="1508" spans="1:5">
      <c r="A1508" s="7" t="s">
        <v>49</v>
      </c>
      <c r="D1508" s="144" t="s">
        <v>2136</v>
      </c>
      <c r="E1508" s="144" t="s">
        <v>9117</v>
      </c>
    </row>
    <row r="1509" spans="1:5">
      <c r="A1509" s="7" t="s">
        <v>49</v>
      </c>
      <c r="D1509" s="144" t="s">
        <v>2139</v>
      </c>
      <c r="E1509" s="144" t="s">
        <v>9117</v>
      </c>
    </row>
    <row r="1510" spans="1:5">
      <c r="A1510" s="7" t="s">
        <v>49</v>
      </c>
      <c r="D1510" s="144" t="s">
        <v>7124</v>
      </c>
      <c r="E1510" s="144" t="s">
        <v>9117</v>
      </c>
    </row>
    <row r="1511" spans="1:5">
      <c r="A1511" s="7" t="s">
        <v>49</v>
      </c>
      <c r="D1511" s="144" t="s">
        <v>7127</v>
      </c>
      <c r="E1511" s="144" t="s">
        <v>9117</v>
      </c>
    </row>
    <row r="1512" spans="1:5">
      <c r="A1512" s="7" t="s">
        <v>49</v>
      </c>
      <c r="D1512" s="144" t="s">
        <v>1519</v>
      </c>
      <c r="E1512" s="144" t="s">
        <v>9117</v>
      </c>
    </row>
    <row r="1513" spans="1:5">
      <c r="A1513" s="7" t="s">
        <v>49</v>
      </c>
      <c r="D1513" s="144" t="s">
        <v>1437</v>
      </c>
      <c r="E1513" s="144" t="s">
        <v>9117</v>
      </c>
    </row>
    <row r="1514" spans="1:5">
      <c r="A1514" s="7" t="s">
        <v>49</v>
      </c>
      <c r="D1514" s="144" t="s">
        <v>1440</v>
      </c>
      <c r="E1514" s="144" t="s">
        <v>9117</v>
      </c>
    </row>
    <row r="1515" spans="1:5">
      <c r="A1515" s="7" t="s">
        <v>49</v>
      </c>
      <c r="D1515" s="144" t="s">
        <v>5911</v>
      </c>
      <c r="E1515" s="144" t="s">
        <v>9117</v>
      </c>
    </row>
    <row r="1516" spans="1:5">
      <c r="A1516" s="7" t="s">
        <v>49</v>
      </c>
      <c r="D1516" s="144" t="s">
        <v>7196</v>
      </c>
      <c r="E1516" s="144" t="s">
        <v>9117</v>
      </c>
    </row>
    <row r="1517" spans="1:5">
      <c r="A1517" s="7" t="s">
        <v>49</v>
      </c>
      <c r="D1517" s="144" t="s">
        <v>2234</v>
      </c>
      <c r="E1517" s="144" t="s">
        <v>9117</v>
      </c>
    </row>
    <row r="1518" spans="1:5">
      <c r="A1518" s="7" t="s">
        <v>49</v>
      </c>
      <c r="D1518" s="144" t="s">
        <v>7200</v>
      </c>
      <c r="E1518" s="144" t="s">
        <v>9117</v>
      </c>
    </row>
    <row r="1519" spans="1:5">
      <c r="A1519" s="7" t="s">
        <v>49</v>
      </c>
      <c r="D1519" s="144" t="s">
        <v>7250</v>
      </c>
      <c r="E1519" s="144" t="s">
        <v>9117</v>
      </c>
    </row>
    <row r="1520" spans="1:5">
      <c r="A1520" s="7" t="s">
        <v>49</v>
      </c>
      <c r="D1520" s="144" t="s">
        <v>2318</v>
      </c>
      <c r="E1520" s="144" t="s">
        <v>9117</v>
      </c>
    </row>
    <row r="1521" spans="1:5">
      <c r="A1521" s="7" t="s">
        <v>49</v>
      </c>
      <c r="D1521" s="144" t="s">
        <v>7272</v>
      </c>
      <c r="E1521" s="144" t="s">
        <v>9117</v>
      </c>
    </row>
    <row r="1522" spans="1:5">
      <c r="A1522" s="7" t="s">
        <v>49</v>
      </c>
      <c r="D1522" s="144" t="s">
        <v>2348</v>
      </c>
      <c r="E1522" s="144" t="s">
        <v>9117</v>
      </c>
    </row>
    <row r="1523" spans="1:5">
      <c r="A1523" s="7" t="s">
        <v>49</v>
      </c>
      <c r="D1523" s="144" t="s">
        <v>2351</v>
      </c>
      <c r="E1523" s="144" t="s">
        <v>9117</v>
      </c>
    </row>
    <row r="1524" spans="1:5">
      <c r="A1524" s="7" t="s">
        <v>49</v>
      </c>
      <c r="D1524" s="144" t="s">
        <v>2354</v>
      </c>
      <c r="E1524" s="144" t="s">
        <v>9117</v>
      </c>
    </row>
    <row r="1525" spans="1:5">
      <c r="A1525" s="7" t="s">
        <v>49</v>
      </c>
      <c r="D1525" s="144" t="s">
        <v>2357</v>
      </c>
      <c r="E1525" s="144" t="s">
        <v>9117</v>
      </c>
    </row>
    <row r="1526" spans="1:5">
      <c r="A1526" s="7" t="s">
        <v>49</v>
      </c>
      <c r="D1526" s="144" t="s">
        <v>2361</v>
      </c>
      <c r="E1526" s="144" t="s">
        <v>9117</v>
      </c>
    </row>
    <row r="1527" spans="1:5">
      <c r="A1527" s="7" t="s">
        <v>49</v>
      </c>
      <c r="D1527" s="144" t="s">
        <v>2415</v>
      </c>
      <c r="E1527" s="144" t="s">
        <v>9117</v>
      </c>
    </row>
    <row r="1528" spans="1:5">
      <c r="A1528" s="7" t="s">
        <v>49</v>
      </c>
      <c r="D1528" s="144" t="s">
        <v>2418</v>
      </c>
      <c r="E1528" s="144" t="s">
        <v>9117</v>
      </c>
    </row>
    <row r="1529" spans="1:5">
      <c r="A1529" s="7" t="s">
        <v>49</v>
      </c>
      <c r="D1529" s="144" t="s">
        <v>2421</v>
      </c>
      <c r="E1529" s="144" t="s">
        <v>9117</v>
      </c>
    </row>
    <row r="1530" spans="1:5">
      <c r="A1530" s="7" t="s">
        <v>49</v>
      </c>
      <c r="D1530" s="144" t="s">
        <v>3672</v>
      </c>
      <c r="E1530" s="144" t="s">
        <v>9117</v>
      </c>
    </row>
    <row r="1531" spans="1:5">
      <c r="A1531" s="7" t="s">
        <v>49</v>
      </c>
      <c r="D1531" s="144" t="s">
        <v>7349</v>
      </c>
      <c r="E1531" s="144" t="s">
        <v>9117</v>
      </c>
    </row>
    <row r="1532" spans="1:5">
      <c r="A1532" s="7" t="s">
        <v>49</v>
      </c>
      <c r="D1532" s="144" t="s">
        <v>7351</v>
      </c>
      <c r="E1532" s="144" t="s">
        <v>9117</v>
      </c>
    </row>
    <row r="1533" spans="1:5">
      <c r="A1533" s="7" t="s">
        <v>49</v>
      </c>
      <c r="D1533" s="144" t="s">
        <v>3802</v>
      </c>
      <c r="E1533" s="144" t="s">
        <v>9117</v>
      </c>
    </row>
    <row r="1534" spans="1:5">
      <c r="A1534" s="7" t="s">
        <v>49</v>
      </c>
      <c r="D1534" s="144" t="s">
        <v>7364</v>
      </c>
      <c r="E1534" s="144" t="s">
        <v>9117</v>
      </c>
    </row>
    <row r="1535" spans="1:5">
      <c r="A1535" s="7" t="s">
        <v>49</v>
      </c>
      <c r="D1535" s="144" t="s">
        <v>3803</v>
      </c>
      <c r="E1535" s="144" t="s">
        <v>9117</v>
      </c>
    </row>
    <row r="1536" spans="1:5">
      <c r="A1536" s="7" t="s">
        <v>49</v>
      </c>
      <c r="D1536" s="144" t="s">
        <v>7367</v>
      </c>
      <c r="E1536" s="144" t="s">
        <v>9117</v>
      </c>
    </row>
    <row r="1537" spans="1:5">
      <c r="A1537" s="7" t="s">
        <v>49</v>
      </c>
      <c r="D1537" s="144" t="s">
        <v>7393</v>
      </c>
      <c r="E1537" s="144" t="s">
        <v>9117</v>
      </c>
    </row>
    <row r="1538" spans="1:5">
      <c r="A1538" s="7" t="s">
        <v>49</v>
      </c>
      <c r="D1538" s="144" t="s">
        <v>3806</v>
      </c>
      <c r="E1538" s="144" t="s">
        <v>9117</v>
      </c>
    </row>
    <row r="1539" spans="1:5">
      <c r="A1539" s="7" t="s">
        <v>49</v>
      </c>
      <c r="D1539" s="144" t="s">
        <v>7409</v>
      </c>
      <c r="E1539" s="144" t="s">
        <v>9117</v>
      </c>
    </row>
    <row r="1540" spans="1:5">
      <c r="A1540" s="7" t="s">
        <v>49</v>
      </c>
      <c r="D1540" s="144" t="s">
        <v>7411</v>
      </c>
      <c r="E1540" s="144" t="s">
        <v>9117</v>
      </c>
    </row>
    <row r="1541" spans="1:5">
      <c r="A1541" s="7" t="s">
        <v>49</v>
      </c>
      <c r="D1541" s="144" t="s">
        <v>2466</v>
      </c>
      <c r="E1541" s="144" t="s">
        <v>9117</v>
      </c>
    </row>
    <row r="1542" spans="1:5">
      <c r="A1542" s="7" t="s">
        <v>49</v>
      </c>
      <c r="D1542" s="144" t="s">
        <v>2483</v>
      </c>
      <c r="E1542" s="144" t="s">
        <v>9117</v>
      </c>
    </row>
    <row r="1543" spans="1:5">
      <c r="A1543" s="7" t="s">
        <v>49</v>
      </c>
      <c r="D1543" s="144" t="s">
        <v>7436</v>
      </c>
      <c r="E1543" s="144" t="s">
        <v>9117</v>
      </c>
    </row>
    <row r="1544" spans="1:5">
      <c r="A1544" s="7" t="s">
        <v>49</v>
      </c>
      <c r="D1544" s="144" t="s">
        <v>7438</v>
      </c>
      <c r="E1544" s="144" t="s">
        <v>9117</v>
      </c>
    </row>
    <row r="1545" spans="1:5">
      <c r="A1545" s="7" t="s">
        <v>49</v>
      </c>
      <c r="D1545" s="144" t="s">
        <v>3808</v>
      </c>
      <c r="E1545" s="144" t="s">
        <v>9117</v>
      </c>
    </row>
    <row r="1546" spans="1:5">
      <c r="A1546" s="7" t="s">
        <v>49</v>
      </c>
      <c r="D1546" s="144" t="s">
        <v>7446</v>
      </c>
      <c r="E1546" s="144" t="s">
        <v>9117</v>
      </c>
    </row>
    <row r="1547" spans="1:5">
      <c r="A1547" s="7" t="s">
        <v>49</v>
      </c>
      <c r="D1547" s="144" t="s">
        <v>3809</v>
      </c>
      <c r="E1547" s="144" t="s">
        <v>9117</v>
      </c>
    </row>
    <row r="1548" spans="1:5">
      <c r="A1548" s="7" t="s">
        <v>49</v>
      </c>
      <c r="D1548" s="144" t="s">
        <v>2502</v>
      </c>
      <c r="E1548" s="144" t="s">
        <v>9117</v>
      </c>
    </row>
    <row r="1549" spans="1:5">
      <c r="A1549" s="7" t="s">
        <v>49</v>
      </c>
      <c r="D1549" s="144" t="s">
        <v>2520</v>
      </c>
      <c r="E1549" s="144" t="s">
        <v>9117</v>
      </c>
    </row>
    <row r="1550" spans="1:5">
      <c r="A1550" s="7" t="s">
        <v>49</v>
      </c>
      <c r="D1550" s="144" t="s">
        <v>3815</v>
      </c>
      <c r="E1550" s="144" t="s">
        <v>9117</v>
      </c>
    </row>
    <row r="1551" spans="1:5">
      <c r="A1551" s="7" t="s">
        <v>49</v>
      </c>
      <c r="D1551" s="144" t="s">
        <v>2584</v>
      </c>
      <c r="E1551" s="144" t="s">
        <v>9117</v>
      </c>
    </row>
    <row r="1552" spans="1:5">
      <c r="A1552" s="7" t="s">
        <v>49</v>
      </c>
      <c r="D1552" s="144" t="s">
        <v>2587</v>
      </c>
      <c r="E1552" s="144" t="s">
        <v>9117</v>
      </c>
    </row>
    <row r="1553" spans="1:5">
      <c r="A1553" s="7" t="s">
        <v>49</v>
      </c>
      <c r="D1553" s="144" t="s">
        <v>2590</v>
      </c>
      <c r="E1553" s="144" t="s">
        <v>9117</v>
      </c>
    </row>
    <row r="1554" spans="1:5">
      <c r="A1554" s="7" t="s">
        <v>49</v>
      </c>
      <c r="D1554" s="144" t="s">
        <v>3816</v>
      </c>
      <c r="E1554" s="144" t="s">
        <v>9117</v>
      </c>
    </row>
    <row r="1555" spans="1:5">
      <c r="A1555" s="7" t="s">
        <v>49</v>
      </c>
      <c r="D1555" s="144" t="s">
        <v>3817</v>
      </c>
      <c r="E1555" s="144" t="s">
        <v>9117</v>
      </c>
    </row>
    <row r="1556" spans="1:5">
      <c r="A1556" s="7" t="s">
        <v>49</v>
      </c>
      <c r="D1556" s="144" t="s">
        <v>3818</v>
      </c>
      <c r="E1556" s="144" t="s">
        <v>9117</v>
      </c>
    </row>
    <row r="1557" spans="1:5">
      <c r="A1557" s="7" t="s">
        <v>49</v>
      </c>
      <c r="D1557" s="144" t="s">
        <v>3819</v>
      </c>
      <c r="E1557" s="144" t="s">
        <v>9117</v>
      </c>
    </row>
    <row r="1558" spans="1:5">
      <c r="A1558" s="7" t="s">
        <v>49</v>
      </c>
      <c r="D1558" s="144" t="s">
        <v>3820</v>
      </c>
      <c r="E1558" s="144" t="s">
        <v>9117</v>
      </c>
    </row>
    <row r="1559" spans="1:5">
      <c r="A1559" s="7" t="s">
        <v>49</v>
      </c>
      <c r="D1559" s="144" t="s">
        <v>7606</v>
      </c>
      <c r="E1559" s="144" t="s">
        <v>9117</v>
      </c>
    </row>
    <row r="1560" spans="1:5">
      <c r="A1560" s="7" t="s">
        <v>49</v>
      </c>
      <c r="D1560" s="144" t="s">
        <v>2656</v>
      </c>
      <c r="E1560" s="144" t="s">
        <v>9117</v>
      </c>
    </row>
    <row r="1561" spans="1:5">
      <c r="A1561" s="7" t="s">
        <v>49</v>
      </c>
      <c r="D1561" s="144" t="s">
        <v>2659</v>
      </c>
      <c r="E1561" s="144" t="s">
        <v>9117</v>
      </c>
    </row>
    <row r="1562" spans="1:5">
      <c r="A1562" s="7" t="s">
        <v>49</v>
      </c>
      <c r="D1562" s="144" t="s">
        <v>3823</v>
      </c>
      <c r="E1562" s="144" t="s">
        <v>9117</v>
      </c>
    </row>
    <row r="1563" spans="1:5">
      <c r="A1563" s="7" t="s">
        <v>49</v>
      </c>
      <c r="D1563" s="144" t="s">
        <v>2695</v>
      </c>
      <c r="E1563" s="144" t="s">
        <v>9117</v>
      </c>
    </row>
    <row r="1564" spans="1:5">
      <c r="A1564" s="7" t="s">
        <v>49</v>
      </c>
      <c r="D1564" s="144" t="s">
        <v>7640</v>
      </c>
      <c r="E1564" s="144" t="s">
        <v>9117</v>
      </c>
    </row>
    <row r="1565" spans="1:5">
      <c r="A1565" s="7" t="s">
        <v>49</v>
      </c>
      <c r="D1565" s="144" t="s">
        <v>2698</v>
      </c>
      <c r="E1565" s="144" t="s">
        <v>9117</v>
      </c>
    </row>
    <row r="1566" spans="1:5">
      <c r="A1566" s="7" t="s">
        <v>49</v>
      </c>
      <c r="D1566" s="144" t="s">
        <v>2701</v>
      </c>
      <c r="E1566" s="144" t="s">
        <v>9117</v>
      </c>
    </row>
    <row r="1567" spans="1:5">
      <c r="A1567" s="7" t="s">
        <v>49</v>
      </c>
      <c r="D1567" s="144" t="s">
        <v>2704</v>
      </c>
      <c r="E1567" s="144" t="s">
        <v>9117</v>
      </c>
    </row>
    <row r="1568" spans="1:5">
      <c r="A1568" s="7" t="s">
        <v>49</v>
      </c>
      <c r="D1568" s="144" t="s">
        <v>8247</v>
      </c>
      <c r="E1568" s="144" t="s">
        <v>9117</v>
      </c>
    </row>
    <row r="1569" spans="1:5">
      <c r="A1569" s="7" t="s">
        <v>49</v>
      </c>
      <c r="D1569" s="144" t="s">
        <v>9802</v>
      </c>
      <c r="E1569" s="144" t="s">
        <v>9141</v>
      </c>
    </row>
    <row r="1570" spans="1:5">
      <c r="A1570" s="7" t="s">
        <v>49</v>
      </c>
      <c r="D1570" s="144" t="s">
        <v>7854</v>
      </c>
      <c r="E1570" s="144" t="s">
        <v>9141</v>
      </c>
    </row>
    <row r="1571" spans="1:5">
      <c r="A1571" s="7" t="s">
        <v>49</v>
      </c>
      <c r="D1571" s="144" t="s">
        <v>7856</v>
      </c>
      <c r="E1571" s="144" t="s">
        <v>9141</v>
      </c>
    </row>
    <row r="1572" spans="1:5">
      <c r="A1572" s="7" t="s">
        <v>49</v>
      </c>
      <c r="D1572" s="144" t="s">
        <v>2750</v>
      </c>
      <c r="E1572" s="144" t="s">
        <v>9141</v>
      </c>
    </row>
    <row r="1573" spans="1:5">
      <c r="A1573" s="7" t="s">
        <v>49</v>
      </c>
      <c r="D1573" s="144" t="s">
        <v>2754</v>
      </c>
      <c r="E1573" s="144" t="s">
        <v>9141</v>
      </c>
    </row>
    <row r="1574" spans="1:5">
      <c r="A1574" s="7" t="s">
        <v>49</v>
      </c>
      <c r="D1574" s="144" t="s">
        <v>2757</v>
      </c>
      <c r="E1574" s="144" t="s">
        <v>9141</v>
      </c>
    </row>
    <row r="1575" spans="1:5">
      <c r="A1575" s="7" t="s">
        <v>49</v>
      </c>
      <c r="D1575" s="144" t="s">
        <v>2760</v>
      </c>
      <c r="E1575" s="144" t="s">
        <v>9141</v>
      </c>
    </row>
    <row r="1576" spans="1:5">
      <c r="A1576" s="7" t="s">
        <v>49</v>
      </c>
      <c r="D1576" s="144" t="s">
        <v>2763</v>
      </c>
      <c r="E1576" s="144" t="s">
        <v>9141</v>
      </c>
    </row>
    <row r="1577" spans="1:5">
      <c r="A1577" s="7" t="s">
        <v>49</v>
      </c>
      <c r="D1577" s="144" t="s">
        <v>2766</v>
      </c>
      <c r="E1577" s="144" t="s">
        <v>9141</v>
      </c>
    </row>
    <row r="1578" spans="1:5">
      <c r="A1578" s="7" t="s">
        <v>49</v>
      </c>
      <c r="D1578" s="144" t="s">
        <v>3681</v>
      </c>
      <c r="E1578" s="144" t="s">
        <v>9141</v>
      </c>
    </row>
    <row r="1579" spans="1:5">
      <c r="A1579" s="7" t="s">
        <v>49</v>
      </c>
      <c r="D1579" s="144" t="s">
        <v>3682</v>
      </c>
      <c r="E1579" s="144" t="s">
        <v>9141</v>
      </c>
    </row>
    <row r="1580" spans="1:5">
      <c r="A1580" s="7" t="s">
        <v>49</v>
      </c>
      <c r="D1580" s="144" t="s">
        <v>3683</v>
      </c>
      <c r="E1580" s="144" t="s">
        <v>9141</v>
      </c>
    </row>
    <row r="1581" spans="1:5">
      <c r="A1581" s="7" t="s">
        <v>49</v>
      </c>
      <c r="D1581" s="144" t="s">
        <v>2769</v>
      </c>
      <c r="E1581" s="144" t="s">
        <v>9141</v>
      </c>
    </row>
    <row r="1582" spans="1:5">
      <c r="A1582" s="7" t="s">
        <v>49</v>
      </c>
      <c r="D1582" s="144" t="s">
        <v>2772</v>
      </c>
      <c r="E1582" s="144" t="s">
        <v>9141</v>
      </c>
    </row>
    <row r="1583" spans="1:5">
      <c r="A1583" s="7" t="s">
        <v>49</v>
      </c>
      <c r="D1583" s="144" t="s">
        <v>2775</v>
      </c>
      <c r="E1583" s="144" t="s">
        <v>9141</v>
      </c>
    </row>
    <row r="1584" spans="1:5">
      <c r="A1584" s="7" t="s">
        <v>49</v>
      </c>
      <c r="D1584" s="144" t="s">
        <v>2778</v>
      </c>
      <c r="E1584" s="144" t="s">
        <v>9141</v>
      </c>
    </row>
    <row r="1585" spans="1:5">
      <c r="A1585" s="7" t="s">
        <v>49</v>
      </c>
      <c r="D1585" s="144" t="s">
        <v>7860</v>
      </c>
      <c r="E1585" s="144" t="s">
        <v>9141</v>
      </c>
    </row>
    <row r="1586" spans="1:5">
      <c r="A1586" s="7" t="s">
        <v>49</v>
      </c>
      <c r="D1586" s="144" t="s">
        <v>7865</v>
      </c>
      <c r="E1586" s="144" t="s">
        <v>9141</v>
      </c>
    </row>
    <row r="1587" spans="1:5">
      <c r="A1587" s="7" t="s">
        <v>49</v>
      </c>
      <c r="D1587" s="144" t="s">
        <v>7874</v>
      </c>
      <c r="E1587" s="144" t="s">
        <v>9141</v>
      </c>
    </row>
    <row r="1588" spans="1:5">
      <c r="A1588" s="7" t="s">
        <v>49</v>
      </c>
      <c r="D1588" s="144" t="s">
        <v>7879</v>
      </c>
      <c r="E1588" s="144" t="s">
        <v>9141</v>
      </c>
    </row>
    <row r="1589" spans="1:5">
      <c r="A1589" s="7" t="s">
        <v>49</v>
      </c>
      <c r="D1589" s="144" t="s">
        <v>3764</v>
      </c>
      <c r="E1589" s="144" t="s">
        <v>9141</v>
      </c>
    </row>
    <row r="1590" spans="1:5">
      <c r="A1590" s="7" t="s">
        <v>49</v>
      </c>
      <c r="D1590" s="144" t="s">
        <v>2817</v>
      </c>
      <c r="E1590" s="144" t="s">
        <v>9141</v>
      </c>
    </row>
    <row r="1591" spans="1:5">
      <c r="A1591" s="7" t="s">
        <v>49</v>
      </c>
      <c r="D1591" s="144" t="s">
        <v>2821</v>
      </c>
      <c r="E1591" s="144" t="s">
        <v>9141</v>
      </c>
    </row>
    <row r="1592" spans="1:5">
      <c r="A1592" s="7" t="s">
        <v>49</v>
      </c>
      <c r="D1592" s="144" t="s">
        <v>2824</v>
      </c>
      <c r="E1592" s="144" t="s">
        <v>9141</v>
      </c>
    </row>
    <row r="1593" spans="1:5">
      <c r="A1593" s="7" t="s">
        <v>49</v>
      </c>
      <c r="D1593" s="144" t="s">
        <v>2827</v>
      </c>
      <c r="E1593" s="144" t="s">
        <v>9141</v>
      </c>
    </row>
    <row r="1594" spans="1:5">
      <c r="A1594" s="7" t="s">
        <v>49</v>
      </c>
      <c r="D1594" s="144" t="s">
        <v>2830</v>
      </c>
      <c r="E1594" s="144" t="s">
        <v>9141</v>
      </c>
    </row>
    <row r="1595" spans="1:5">
      <c r="A1595" s="7" t="s">
        <v>49</v>
      </c>
      <c r="D1595" s="144" t="s">
        <v>2833</v>
      </c>
      <c r="E1595" s="144" t="s">
        <v>9141</v>
      </c>
    </row>
    <row r="1596" spans="1:5">
      <c r="A1596" s="7" t="s">
        <v>49</v>
      </c>
      <c r="D1596" s="144" t="s">
        <v>2836</v>
      </c>
      <c r="E1596" s="144" t="s">
        <v>9141</v>
      </c>
    </row>
    <row r="1597" spans="1:5">
      <c r="A1597" s="7" t="s">
        <v>49</v>
      </c>
      <c r="D1597" s="144" t="s">
        <v>2839</v>
      </c>
      <c r="E1597" s="144" t="s">
        <v>9141</v>
      </c>
    </row>
    <row r="1598" spans="1:5">
      <c r="A1598" s="7" t="s">
        <v>49</v>
      </c>
      <c r="D1598" s="144" t="s">
        <v>2842</v>
      </c>
      <c r="E1598" s="144" t="s">
        <v>9141</v>
      </c>
    </row>
    <row r="1599" spans="1:5">
      <c r="A1599" s="7" t="s">
        <v>49</v>
      </c>
      <c r="D1599" s="144" t="s">
        <v>2845</v>
      </c>
      <c r="E1599" s="144" t="s">
        <v>9141</v>
      </c>
    </row>
    <row r="1600" spans="1:5">
      <c r="A1600" s="7" t="s">
        <v>49</v>
      </c>
      <c r="D1600" s="144" t="s">
        <v>2848</v>
      </c>
      <c r="E1600" s="144" t="s">
        <v>9141</v>
      </c>
    </row>
    <row r="1601" spans="1:5">
      <c r="A1601" s="7" t="s">
        <v>49</v>
      </c>
      <c r="D1601" s="144" t="s">
        <v>2851</v>
      </c>
      <c r="E1601" s="144" t="s">
        <v>9141</v>
      </c>
    </row>
    <row r="1602" spans="1:5">
      <c r="A1602" s="7" t="s">
        <v>49</v>
      </c>
      <c r="D1602" s="144" t="s">
        <v>3680</v>
      </c>
      <c r="E1602" s="144" t="s">
        <v>9141</v>
      </c>
    </row>
    <row r="1603" spans="1:5">
      <c r="A1603" s="7" t="s">
        <v>49</v>
      </c>
      <c r="D1603" s="144" t="s">
        <v>2854</v>
      </c>
      <c r="E1603" s="144" t="s">
        <v>9141</v>
      </c>
    </row>
    <row r="1604" spans="1:5">
      <c r="A1604" s="7" t="s">
        <v>49</v>
      </c>
      <c r="D1604" s="144" t="s">
        <v>2858</v>
      </c>
      <c r="E1604" s="144" t="s">
        <v>9141</v>
      </c>
    </row>
    <row r="1605" spans="1:5">
      <c r="A1605" s="7" t="s">
        <v>49</v>
      </c>
      <c r="D1605" s="144" t="s">
        <v>2861</v>
      </c>
      <c r="E1605" s="144" t="s">
        <v>9141</v>
      </c>
    </row>
    <row r="1606" spans="1:5">
      <c r="A1606" s="7" t="s">
        <v>49</v>
      </c>
      <c r="D1606" s="144" t="s">
        <v>2864</v>
      </c>
      <c r="E1606" s="144" t="s">
        <v>9141</v>
      </c>
    </row>
    <row r="1607" spans="1:5">
      <c r="A1607" s="7" t="s">
        <v>49</v>
      </c>
      <c r="D1607" s="144" t="s">
        <v>2867</v>
      </c>
      <c r="E1607" s="144" t="s">
        <v>9141</v>
      </c>
    </row>
    <row r="1608" spans="1:5">
      <c r="A1608" s="7" t="s">
        <v>49</v>
      </c>
      <c r="D1608" s="144" t="s">
        <v>7911</v>
      </c>
      <c r="E1608" s="144" t="s">
        <v>9141</v>
      </c>
    </row>
    <row r="1609" spans="1:5">
      <c r="A1609" s="7" t="s">
        <v>49</v>
      </c>
      <c r="D1609" s="144" t="s">
        <v>7913</v>
      </c>
      <c r="E1609" s="144" t="s">
        <v>9141</v>
      </c>
    </row>
    <row r="1610" spans="1:5">
      <c r="A1610" s="7" t="s">
        <v>49</v>
      </c>
      <c r="D1610" s="144" t="s">
        <v>6202</v>
      </c>
      <c r="E1610" s="144" t="s">
        <v>9141</v>
      </c>
    </row>
    <row r="1611" spans="1:5">
      <c r="A1611" s="7" t="s">
        <v>49</v>
      </c>
      <c r="D1611" s="144" t="s">
        <v>6204</v>
      </c>
      <c r="E1611" s="144" t="s">
        <v>9141</v>
      </c>
    </row>
    <row r="1612" spans="1:5">
      <c r="A1612" s="7" t="s">
        <v>49</v>
      </c>
      <c r="D1612" s="144" t="s">
        <v>6206</v>
      </c>
      <c r="E1612" s="144" t="s">
        <v>9141</v>
      </c>
    </row>
    <row r="1613" spans="1:5">
      <c r="A1613" s="7" t="s">
        <v>49</v>
      </c>
      <c r="D1613" s="144" t="s">
        <v>6208</v>
      </c>
      <c r="E1613" s="144" t="s">
        <v>9141</v>
      </c>
    </row>
    <row r="1614" spans="1:5">
      <c r="A1614" s="7" t="s">
        <v>49</v>
      </c>
      <c r="D1614" s="144" t="s">
        <v>3769</v>
      </c>
      <c r="E1614" s="144" t="s">
        <v>9141</v>
      </c>
    </row>
    <row r="1615" spans="1:5">
      <c r="A1615" s="7" t="s">
        <v>49</v>
      </c>
      <c r="D1615" s="144" t="s">
        <v>3770</v>
      </c>
      <c r="E1615" s="144" t="s">
        <v>9141</v>
      </c>
    </row>
    <row r="1616" spans="1:5">
      <c r="A1616" s="7" t="s">
        <v>49</v>
      </c>
      <c r="D1616" s="144" t="s">
        <v>6679</v>
      </c>
      <c r="E1616" s="144" t="s">
        <v>9141</v>
      </c>
    </row>
    <row r="1617" spans="1:5">
      <c r="A1617" s="7" t="s">
        <v>49</v>
      </c>
      <c r="D1617" s="144" t="s">
        <v>1467</v>
      </c>
      <c r="E1617" s="144" t="s">
        <v>9141</v>
      </c>
    </row>
    <row r="1618" spans="1:5">
      <c r="A1618" s="7" t="s">
        <v>49</v>
      </c>
      <c r="D1618" s="144" t="s">
        <v>3774</v>
      </c>
      <c r="E1618" s="144" t="s">
        <v>9141</v>
      </c>
    </row>
    <row r="1619" spans="1:5">
      <c r="A1619" s="7" t="s">
        <v>49</v>
      </c>
      <c r="D1619" s="144" t="s">
        <v>1472</v>
      </c>
      <c r="E1619" s="144" t="s">
        <v>9141</v>
      </c>
    </row>
    <row r="1620" spans="1:5">
      <c r="A1620" s="7" t="s">
        <v>49</v>
      </c>
      <c r="D1620" s="144" t="s">
        <v>5997</v>
      </c>
      <c r="E1620" s="144" t="s">
        <v>9141</v>
      </c>
    </row>
    <row r="1621" spans="1:5">
      <c r="A1621" s="7" t="s">
        <v>49</v>
      </c>
      <c r="D1621" s="144" t="s">
        <v>8086</v>
      </c>
      <c r="E1621" s="144" t="s">
        <v>9141</v>
      </c>
    </row>
    <row r="1622" spans="1:5">
      <c r="A1622" s="7" t="s">
        <v>49</v>
      </c>
      <c r="D1622" s="144" t="s">
        <v>8115</v>
      </c>
      <c r="E1622" s="144" t="s">
        <v>9141</v>
      </c>
    </row>
    <row r="1623" spans="1:5">
      <c r="A1623" s="7" t="s">
        <v>49</v>
      </c>
      <c r="D1623" s="144" t="s">
        <v>9639</v>
      </c>
      <c r="E1623" s="144" t="s">
        <v>9141</v>
      </c>
    </row>
    <row r="1624" spans="1:5">
      <c r="A1624" s="7" t="s">
        <v>49</v>
      </c>
      <c r="D1624" s="144" t="s">
        <v>10120</v>
      </c>
      <c r="E1624" s="144" t="s">
        <v>9141</v>
      </c>
    </row>
    <row r="1625" spans="1:5">
      <c r="A1625" s="7" t="s">
        <v>49</v>
      </c>
      <c r="D1625" s="144" t="s">
        <v>9644</v>
      </c>
      <c r="E1625" s="144" t="s">
        <v>9141</v>
      </c>
    </row>
    <row r="1626" spans="1:5">
      <c r="A1626" s="7" t="s">
        <v>49</v>
      </c>
      <c r="D1626" s="144" t="s">
        <v>7977</v>
      </c>
      <c r="E1626" s="144" t="s">
        <v>9159</v>
      </c>
    </row>
    <row r="1627" spans="1:5">
      <c r="A1627" s="7" t="s">
        <v>49</v>
      </c>
      <c r="D1627" s="144" t="s">
        <v>6724</v>
      </c>
      <c r="E1627" s="144" t="s">
        <v>9159</v>
      </c>
    </row>
    <row r="1628" spans="1:5">
      <c r="A1628" s="7" t="s">
        <v>49</v>
      </c>
      <c r="D1628" s="144" t="s">
        <v>1613</v>
      </c>
      <c r="E1628" s="144" t="s">
        <v>9159</v>
      </c>
    </row>
    <row r="1629" spans="1:5">
      <c r="A1629" s="7" t="s">
        <v>49</v>
      </c>
      <c r="D1629" s="144" t="s">
        <v>1617</v>
      </c>
      <c r="E1629" s="144" t="s">
        <v>9159</v>
      </c>
    </row>
    <row r="1630" spans="1:5">
      <c r="A1630" s="7" t="s">
        <v>49</v>
      </c>
      <c r="D1630" s="144" t="s">
        <v>1620</v>
      </c>
      <c r="E1630" s="144" t="s">
        <v>9159</v>
      </c>
    </row>
    <row r="1631" spans="1:5">
      <c r="A1631" s="7" t="s">
        <v>49</v>
      </c>
      <c r="D1631" s="144" t="s">
        <v>1623</v>
      </c>
      <c r="E1631" s="144" t="s">
        <v>9159</v>
      </c>
    </row>
    <row r="1632" spans="1:5">
      <c r="A1632" s="7" t="s">
        <v>49</v>
      </c>
      <c r="D1632" s="144" t="s">
        <v>1626</v>
      </c>
      <c r="E1632" s="144" t="s">
        <v>9159</v>
      </c>
    </row>
    <row r="1633" spans="1:5">
      <c r="A1633" s="7" t="s">
        <v>49</v>
      </c>
      <c r="D1633" s="144" t="s">
        <v>1462</v>
      </c>
      <c r="E1633" s="144" t="s">
        <v>9134</v>
      </c>
    </row>
    <row r="1634" spans="1:5">
      <c r="A1634" s="7" t="s">
        <v>49</v>
      </c>
      <c r="D1634" s="144" t="s">
        <v>9784</v>
      </c>
      <c r="E1634" s="144" t="s">
        <v>9134</v>
      </c>
    </row>
    <row r="1635" spans="1:5">
      <c r="A1635" s="7" t="s">
        <v>49</v>
      </c>
      <c r="D1635" s="144" t="s">
        <v>9785</v>
      </c>
      <c r="E1635" s="144" t="s">
        <v>9134</v>
      </c>
    </row>
    <row r="1636" spans="1:5">
      <c r="A1636" s="7" t="s">
        <v>49</v>
      </c>
      <c r="D1636" s="144" t="s">
        <v>9786</v>
      </c>
      <c r="E1636" s="144" t="s">
        <v>9134</v>
      </c>
    </row>
    <row r="1637" spans="1:5">
      <c r="A1637" s="7" t="s">
        <v>49</v>
      </c>
      <c r="D1637" s="144" t="s">
        <v>9787</v>
      </c>
      <c r="E1637" s="144" t="s">
        <v>9134</v>
      </c>
    </row>
    <row r="1638" spans="1:5">
      <c r="A1638" s="7" t="s">
        <v>49</v>
      </c>
      <c r="D1638" s="144" t="s">
        <v>9793</v>
      </c>
      <c r="E1638" s="144" t="s">
        <v>9134</v>
      </c>
    </row>
    <row r="1639" spans="1:5">
      <c r="A1639" s="7" t="s">
        <v>49</v>
      </c>
      <c r="D1639" s="144" t="s">
        <v>9803</v>
      </c>
      <c r="E1639" s="144" t="s">
        <v>9134</v>
      </c>
    </row>
    <row r="1640" spans="1:5">
      <c r="A1640" s="7" t="s">
        <v>49</v>
      </c>
      <c r="D1640" s="144" t="s">
        <v>458</v>
      </c>
      <c r="E1640" s="144" t="s">
        <v>9134</v>
      </c>
    </row>
    <row r="1641" spans="1:5">
      <c r="A1641" s="7" t="s">
        <v>49</v>
      </c>
      <c r="D1641" s="144" t="s">
        <v>461</v>
      </c>
      <c r="E1641" s="144" t="s">
        <v>9134</v>
      </c>
    </row>
    <row r="1642" spans="1:5">
      <c r="A1642" s="7" t="s">
        <v>49</v>
      </c>
      <c r="D1642" s="144" t="s">
        <v>464</v>
      </c>
      <c r="E1642" s="144" t="s">
        <v>9134</v>
      </c>
    </row>
    <row r="1643" spans="1:5">
      <c r="A1643" s="7" t="s">
        <v>49</v>
      </c>
      <c r="D1643" s="144" t="s">
        <v>467</v>
      </c>
      <c r="E1643" s="144" t="s">
        <v>9134</v>
      </c>
    </row>
    <row r="1644" spans="1:5">
      <c r="A1644" s="7" t="s">
        <v>49</v>
      </c>
      <c r="D1644" s="144" t="s">
        <v>477</v>
      </c>
      <c r="E1644" s="144" t="s">
        <v>9134</v>
      </c>
    </row>
    <row r="1645" spans="1:5">
      <c r="A1645" s="7" t="s">
        <v>49</v>
      </c>
      <c r="D1645" s="144" t="s">
        <v>481</v>
      </c>
      <c r="E1645" s="144" t="s">
        <v>9134</v>
      </c>
    </row>
    <row r="1646" spans="1:5">
      <c r="A1646" s="7" t="s">
        <v>49</v>
      </c>
      <c r="D1646" s="144" t="s">
        <v>484</v>
      </c>
      <c r="E1646" s="144" t="s">
        <v>9134</v>
      </c>
    </row>
    <row r="1647" spans="1:5">
      <c r="A1647" s="7" t="s">
        <v>49</v>
      </c>
      <c r="D1647" s="144" t="s">
        <v>488</v>
      </c>
      <c r="E1647" s="144" t="s">
        <v>9134</v>
      </c>
    </row>
    <row r="1648" spans="1:5">
      <c r="A1648" s="7" t="s">
        <v>49</v>
      </c>
      <c r="D1648" s="144" t="s">
        <v>7928</v>
      </c>
      <c r="E1648" s="144" t="s">
        <v>9134</v>
      </c>
    </row>
    <row r="1649" spans="1:5">
      <c r="A1649" s="7" t="s">
        <v>49</v>
      </c>
      <c r="D1649" s="144" t="s">
        <v>7931</v>
      </c>
      <c r="E1649" s="144" t="s">
        <v>9134</v>
      </c>
    </row>
    <row r="1650" spans="1:5">
      <c r="A1650" s="7" t="s">
        <v>49</v>
      </c>
      <c r="D1650" s="144" t="s">
        <v>3148</v>
      </c>
      <c r="E1650" s="144" t="s">
        <v>9134</v>
      </c>
    </row>
    <row r="1651" spans="1:5">
      <c r="A1651" s="7" t="s">
        <v>49</v>
      </c>
      <c r="D1651" s="144" t="s">
        <v>7933</v>
      </c>
      <c r="E1651" s="144" t="s">
        <v>9134</v>
      </c>
    </row>
    <row r="1652" spans="1:5">
      <c r="A1652" s="7" t="s">
        <v>49</v>
      </c>
      <c r="D1652" s="144" t="s">
        <v>3679</v>
      </c>
      <c r="E1652" s="144" t="s">
        <v>9134</v>
      </c>
    </row>
    <row r="1653" spans="1:5">
      <c r="A1653" s="7" t="s">
        <v>49</v>
      </c>
      <c r="D1653" s="144" t="s">
        <v>3678</v>
      </c>
      <c r="E1653" s="144" t="s">
        <v>9134</v>
      </c>
    </row>
    <row r="1654" spans="1:5">
      <c r="A1654" s="7" t="s">
        <v>49</v>
      </c>
      <c r="D1654" s="144" t="s">
        <v>7825</v>
      </c>
      <c r="E1654" s="144" t="s">
        <v>9134</v>
      </c>
    </row>
    <row r="1655" spans="1:5">
      <c r="A1655" s="7" t="s">
        <v>49</v>
      </c>
      <c r="D1655" s="144" t="s">
        <v>8059</v>
      </c>
      <c r="E1655" s="144" t="s">
        <v>9134</v>
      </c>
    </row>
    <row r="1656" spans="1:5">
      <c r="A1656" s="7" t="s">
        <v>49</v>
      </c>
      <c r="D1656" s="144" t="s">
        <v>8061</v>
      </c>
      <c r="E1656" s="144" t="s">
        <v>9134</v>
      </c>
    </row>
    <row r="1657" spans="1:5">
      <c r="A1657" s="7" t="s">
        <v>49</v>
      </c>
      <c r="D1657" s="144" t="s">
        <v>8063</v>
      </c>
      <c r="E1657" s="144" t="s">
        <v>9134</v>
      </c>
    </row>
    <row r="1658" spans="1:5">
      <c r="A1658" s="7" t="s">
        <v>49</v>
      </c>
      <c r="D1658" s="144" t="s">
        <v>3767</v>
      </c>
      <c r="E1658" s="144" t="s">
        <v>9134</v>
      </c>
    </row>
    <row r="1659" spans="1:5">
      <c r="A1659" s="7" t="s">
        <v>49</v>
      </c>
      <c r="D1659" s="144" t="s">
        <v>8066</v>
      </c>
      <c r="E1659" s="144" t="s">
        <v>9134</v>
      </c>
    </row>
    <row r="1660" spans="1:5">
      <c r="A1660" s="7" t="s">
        <v>49</v>
      </c>
      <c r="D1660" s="144" t="s">
        <v>8068</v>
      </c>
      <c r="E1660" s="144" t="s">
        <v>9134</v>
      </c>
    </row>
    <row r="1661" spans="1:5">
      <c r="A1661" s="7" t="s">
        <v>49</v>
      </c>
      <c r="D1661" s="144" t="s">
        <v>8070</v>
      </c>
      <c r="E1661" s="144" t="s">
        <v>9134</v>
      </c>
    </row>
    <row r="1662" spans="1:5">
      <c r="A1662" s="7" t="s">
        <v>49</v>
      </c>
      <c r="D1662" s="144" t="s">
        <v>8072</v>
      </c>
      <c r="E1662" s="144" t="s">
        <v>9134</v>
      </c>
    </row>
    <row r="1663" spans="1:5">
      <c r="A1663" s="7" t="s">
        <v>49</v>
      </c>
      <c r="D1663" s="144" t="s">
        <v>8074</v>
      </c>
      <c r="E1663" s="144" t="s">
        <v>9134</v>
      </c>
    </row>
    <row r="1664" spans="1:5">
      <c r="A1664" s="7" t="s">
        <v>49</v>
      </c>
      <c r="D1664" s="144" t="s">
        <v>2947</v>
      </c>
      <c r="E1664" s="144" t="s">
        <v>9134</v>
      </c>
    </row>
    <row r="1665" spans="1:5">
      <c r="A1665" s="7" t="s">
        <v>49</v>
      </c>
      <c r="D1665" s="144" t="s">
        <v>2951</v>
      </c>
      <c r="E1665" s="144" t="s">
        <v>9134</v>
      </c>
    </row>
    <row r="1666" spans="1:5">
      <c r="A1666" s="7" t="s">
        <v>49</v>
      </c>
      <c r="D1666" s="144" t="s">
        <v>519</v>
      </c>
      <c r="E1666" s="144" t="s">
        <v>9134</v>
      </c>
    </row>
    <row r="1667" spans="1:5">
      <c r="A1667" s="7" t="s">
        <v>49</v>
      </c>
      <c r="D1667" s="144" t="s">
        <v>5264</v>
      </c>
      <c r="E1667" s="144" t="s">
        <v>9134</v>
      </c>
    </row>
    <row r="1668" spans="1:5">
      <c r="A1668" s="7" t="s">
        <v>49</v>
      </c>
      <c r="D1668" s="144" t="s">
        <v>3867</v>
      </c>
      <c r="E1668" s="144" t="s">
        <v>9134</v>
      </c>
    </row>
    <row r="1669" spans="1:5">
      <c r="A1669" s="7" t="s">
        <v>49</v>
      </c>
      <c r="D1669" s="144" t="s">
        <v>1699</v>
      </c>
      <c r="E1669" s="144" t="s">
        <v>9134</v>
      </c>
    </row>
    <row r="1670" spans="1:5">
      <c r="A1670" s="7" t="s">
        <v>49</v>
      </c>
      <c r="D1670" s="144" t="s">
        <v>6614</v>
      </c>
      <c r="E1670" s="144" t="s">
        <v>9134</v>
      </c>
    </row>
    <row r="1671" spans="1:5">
      <c r="A1671" s="7" t="s">
        <v>49</v>
      </c>
      <c r="D1671" s="144" t="s">
        <v>6616</v>
      </c>
      <c r="E1671" s="144" t="s">
        <v>9134</v>
      </c>
    </row>
    <row r="1672" spans="1:5">
      <c r="A1672" s="7" t="s">
        <v>49</v>
      </c>
      <c r="D1672" s="144" t="s">
        <v>6617</v>
      </c>
      <c r="E1672" s="144" t="s">
        <v>9134</v>
      </c>
    </row>
    <row r="1673" spans="1:5">
      <c r="A1673" s="7" t="s">
        <v>49</v>
      </c>
      <c r="D1673" s="144" t="s">
        <v>6619</v>
      </c>
      <c r="E1673" s="144" t="s">
        <v>9134</v>
      </c>
    </row>
    <row r="1674" spans="1:5">
      <c r="A1674" s="7" t="s">
        <v>49</v>
      </c>
      <c r="D1674" s="144" t="s">
        <v>6621</v>
      </c>
      <c r="E1674" s="144" t="s">
        <v>9134</v>
      </c>
    </row>
    <row r="1675" spans="1:5">
      <c r="A1675" s="7" t="s">
        <v>49</v>
      </c>
      <c r="D1675" s="144" t="s">
        <v>6623</v>
      </c>
      <c r="E1675" s="144" t="s">
        <v>9134</v>
      </c>
    </row>
    <row r="1676" spans="1:5">
      <c r="A1676" s="7" t="s">
        <v>49</v>
      </c>
      <c r="D1676" s="144" t="s">
        <v>1721</v>
      </c>
      <c r="E1676" s="144" t="s">
        <v>9134</v>
      </c>
    </row>
    <row r="1677" spans="1:5">
      <c r="A1677" s="7" t="s">
        <v>49</v>
      </c>
      <c r="D1677" s="144" t="s">
        <v>1595</v>
      </c>
      <c r="E1677" s="144" t="s">
        <v>9134</v>
      </c>
    </row>
    <row r="1678" spans="1:5">
      <c r="A1678" s="7" t="s">
        <v>49</v>
      </c>
      <c r="D1678" s="144" t="s">
        <v>1599</v>
      </c>
      <c r="E1678" s="144" t="s">
        <v>9134</v>
      </c>
    </row>
    <row r="1679" spans="1:5">
      <c r="A1679" s="7" t="s">
        <v>49</v>
      </c>
      <c r="D1679" s="144" t="s">
        <v>3771</v>
      </c>
      <c r="E1679" s="144" t="s">
        <v>9134</v>
      </c>
    </row>
    <row r="1680" spans="1:5">
      <c r="A1680" s="7" t="s">
        <v>49</v>
      </c>
      <c r="D1680" s="144" t="s">
        <v>3772</v>
      </c>
      <c r="E1680" s="144" t="s">
        <v>9134</v>
      </c>
    </row>
    <row r="1681" spans="1:5">
      <c r="A1681" s="7" t="s">
        <v>49</v>
      </c>
      <c r="D1681" s="144" t="s">
        <v>6656</v>
      </c>
      <c r="E1681" s="144" t="s">
        <v>9134</v>
      </c>
    </row>
    <row r="1682" spans="1:5">
      <c r="A1682" s="7" t="s">
        <v>49</v>
      </c>
      <c r="D1682" s="144" t="s">
        <v>6658</v>
      </c>
      <c r="E1682" s="144" t="s">
        <v>9134</v>
      </c>
    </row>
    <row r="1683" spans="1:5">
      <c r="A1683" s="7" t="s">
        <v>49</v>
      </c>
      <c r="D1683" s="144" t="s">
        <v>1723</v>
      </c>
      <c r="E1683" s="144" t="s">
        <v>9134</v>
      </c>
    </row>
    <row r="1684" spans="1:5">
      <c r="A1684" s="7" t="s">
        <v>49</v>
      </c>
      <c r="D1684" s="144" t="s">
        <v>5980</v>
      </c>
      <c r="E1684" s="144" t="s">
        <v>9134</v>
      </c>
    </row>
    <row r="1685" spans="1:5">
      <c r="A1685" s="7" t="s">
        <v>49</v>
      </c>
      <c r="D1685" s="144" t="s">
        <v>1726</v>
      </c>
      <c r="E1685" s="144" t="s">
        <v>9134</v>
      </c>
    </row>
    <row r="1686" spans="1:5">
      <c r="A1686" s="7" t="s">
        <v>49</v>
      </c>
      <c r="D1686" s="144" t="s">
        <v>1729</v>
      </c>
      <c r="E1686" s="144" t="s">
        <v>9134</v>
      </c>
    </row>
    <row r="1687" spans="1:5">
      <c r="A1687" s="7" t="s">
        <v>49</v>
      </c>
      <c r="D1687" s="144" t="s">
        <v>1645</v>
      </c>
      <c r="E1687" s="144" t="s">
        <v>9134</v>
      </c>
    </row>
    <row r="1688" spans="1:5">
      <c r="A1688" s="7" t="s">
        <v>49</v>
      </c>
      <c r="D1688" s="144" t="s">
        <v>1732</v>
      </c>
      <c r="E1688" s="144" t="s">
        <v>9134</v>
      </c>
    </row>
    <row r="1689" spans="1:5">
      <c r="A1689" s="7" t="s">
        <v>49</v>
      </c>
      <c r="D1689" s="144" t="s">
        <v>1773</v>
      </c>
      <c r="E1689" s="144" t="s">
        <v>9134</v>
      </c>
    </row>
    <row r="1690" spans="1:5">
      <c r="A1690" s="7" t="s">
        <v>49</v>
      </c>
      <c r="D1690" s="144" t="s">
        <v>1776</v>
      </c>
      <c r="E1690" s="144" t="s">
        <v>9134</v>
      </c>
    </row>
    <row r="1691" spans="1:5">
      <c r="A1691" s="7" t="s">
        <v>49</v>
      </c>
      <c r="D1691" s="144" t="s">
        <v>6239</v>
      </c>
      <c r="E1691" s="144" t="s">
        <v>9134</v>
      </c>
    </row>
    <row r="1692" spans="1:5">
      <c r="A1692" s="7" t="s">
        <v>49</v>
      </c>
      <c r="D1692" s="144" t="s">
        <v>1923</v>
      </c>
      <c r="E1692" s="144" t="s">
        <v>9134</v>
      </c>
    </row>
    <row r="1693" spans="1:5">
      <c r="A1693" s="7" t="s">
        <v>49</v>
      </c>
      <c r="D1693" s="144" t="s">
        <v>1927</v>
      </c>
      <c r="E1693" s="144" t="s">
        <v>9134</v>
      </c>
    </row>
    <row r="1694" spans="1:5">
      <c r="A1694" s="7" t="s">
        <v>49</v>
      </c>
      <c r="D1694" s="144" t="s">
        <v>1931</v>
      </c>
      <c r="E1694" s="144" t="s">
        <v>9134</v>
      </c>
    </row>
    <row r="1695" spans="1:5">
      <c r="A1695" s="7" t="s">
        <v>49</v>
      </c>
      <c r="D1695" s="144" t="s">
        <v>1934</v>
      </c>
      <c r="E1695" s="144" t="s">
        <v>9134</v>
      </c>
    </row>
    <row r="1696" spans="1:5">
      <c r="A1696" s="7" t="s">
        <v>49</v>
      </c>
      <c r="D1696" s="144" t="s">
        <v>1937</v>
      </c>
      <c r="E1696" s="144" t="s">
        <v>9134</v>
      </c>
    </row>
    <row r="1697" spans="1:5">
      <c r="A1697" s="7" t="s">
        <v>49</v>
      </c>
      <c r="D1697" s="144" t="s">
        <v>1940</v>
      </c>
      <c r="E1697" s="144" t="s">
        <v>9134</v>
      </c>
    </row>
    <row r="1698" spans="1:5">
      <c r="A1698" s="7" t="s">
        <v>49</v>
      </c>
      <c r="D1698" s="144" t="s">
        <v>1981</v>
      </c>
      <c r="E1698" s="144" t="s">
        <v>9134</v>
      </c>
    </row>
    <row r="1699" spans="1:5">
      <c r="A1699" s="7" t="s">
        <v>49</v>
      </c>
      <c r="D1699" s="144" t="s">
        <v>1985</v>
      </c>
      <c r="E1699" s="144" t="s">
        <v>9134</v>
      </c>
    </row>
    <row r="1700" spans="1:5">
      <c r="A1700" s="7" t="s">
        <v>49</v>
      </c>
      <c r="D1700" s="144" t="s">
        <v>1988</v>
      </c>
      <c r="E1700" s="144" t="s">
        <v>9134</v>
      </c>
    </row>
    <row r="1701" spans="1:5">
      <c r="A1701" s="7" t="s">
        <v>49</v>
      </c>
      <c r="D1701" s="144" t="s">
        <v>1992</v>
      </c>
      <c r="E1701" s="144" t="s">
        <v>9134</v>
      </c>
    </row>
    <row r="1702" spans="1:5">
      <c r="A1702" s="7" t="s">
        <v>49</v>
      </c>
      <c r="D1702" s="144" t="s">
        <v>1999</v>
      </c>
      <c r="E1702" s="144" t="s">
        <v>9134</v>
      </c>
    </row>
    <row r="1703" spans="1:5">
      <c r="A1703" s="7" t="s">
        <v>49</v>
      </c>
      <c r="D1703" s="144" t="s">
        <v>2002</v>
      </c>
      <c r="E1703" s="144" t="s">
        <v>9134</v>
      </c>
    </row>
    <row r="1704" spans="1:5">
      <c r="A1704" s="7" t="s">
        <v>49</v>
      </c>
      <c r="D1704" s="144" t="s">
        <v>2005</v>
      </c>
      <c r="E1704" s="144" t="s">
        <v>9134</v>
      </c>
    </row>
    <row r="1705" spans="1:5">
      <c r="A1705" s="7" t="s">
        <v>49</v>
      </c>
      <c r="D1705" s="144" t="s">
        <v>2008</v>
      </c>
      <c r="E1705" s="144" t="s">
        <v>9134</v>
      </c>
    </row>
    <row r="1706" spans="1:5">
      <c r="A1706" s="7" t="s">
        <v>49</v>
      </c>
      <c r="D1706" s="144" t="s">
        <v>6944</v>
      </c>
      <c r="E1706" s="144" t="s">
        <v>9134</v>
      </c>
    </row>
    <row r="1707" spans="1:5">
      <c r="A1707" s="7" t="s">
        <v>49</v>
      </c>
      <c r="D1707" s="144" t="s">
        <v>6946</v>
      </c>
      <c r="E1707" s="144" t="s">
        <v>9134</v>
      </c>
    </row>
    <row r="1708" spans="1:5">
      <c r="A1708" s="7" t="s">
        <v>49</v>
      </c>
      <c r="D1708" s="144" t="s">
        <v>2036</v>
      </c>
      <c r="E1708" s="144" t="s">
        <v>9134</v>
      </c>
    </row>
    <row r="1709" spans="1:5">
      <c r="A1709" s="7" t="s">
        <v>49</v>
      </c>
      <c r="D1709" s="144" t="s">
        <v>2041</v>
      </c>
      <c r="E1709" s="144" t="s">
        <v>9134</v>
      </c>
    </row>
    <row r="1710" spans="1:5">
      <c r="A1710" s="7" t="s">
        <v>49</v>
      </c>
      <c r="D1710" s="144" t="s">
        <v>3783</v>
      </c>
      <c r="E1710" s="144" t="s">
        <v>9134</v>
      </c>
    </row>
    <row r="1711" spans="1:5">
      <c r="A1711" s="7" t="s">
        <v>49</v>
      </c>
      <c r="D1711" s="144" t="s">
        <v>6952</v>
      </c>
      <c r="E1711" s="144" t="s">
        <v>9134</v>
      </c>
    </row>
    <row r="1712" spans="1:5">
      <c r="A1712" s="7" t="s">
        <v>49</v>
      </c>
      <c r="D1712" s="144" t="s">
        <v>2045</v>
      </c>
      <c r="E1712" s="144" t="s">
        <v>9134</v>
      </c>
    </row>
    <row r="1713" spans="1:5">
      <c r="A1713" s="7" t="s">
        <v>49</v>
      </c>
      <c r="D1713" s="144" t="s">
        <v>2048</v>
      </c>
      <c r="E1713" s="144" t="s">
        <v>9134</v>
      </c>
    </row>
    <row r="1714" spans="1:5">
      <c r="A1714" s="7" t="s">
        <v>49</v>
      </c>
      <c r="D1714" s="144" t="s">
        <v>2051</v>
      </c>
      <c r="E1714" s="144" t="s">
        <v>9134</v>
      </c>
    </row>
    <row r="1715" spans="1:5">
      <c r="A1715" s="7" t="s">
        <v>49</v>
      </c>
      <c r="D1715" s="144" t="s">
        <v>2057</v>
      </c>
      <c r="E1715" s="144" t="s">
        <v>9134</v>
      </c>
    </row>
    <row r="1716" spans="1:5">
      <c r="A1716" s="7" t="s">
        <v>49</v>
      </c>
      <c r="D1716" s="144" t="s">
        <v>2060</v>
      </c>
      <c r="E1716" s="144" t="s">
        <v>9134</v>
      </c>
    </row>
    <row r="1717" spans="1:5">
      <c r="A1717" s="7" t="s">
        <v>49</v>
      </c>
      <c r="D1717" s="144" t="s">
        <v>2064</v>
      </c>
      <c r="E1717" s="144" t="s">
        <v>9134</v>
      </c>
    </row>
    <row r="1718" spans="1:5">
      <c r="A1718" s="7" t="s">
        <v>49</v>
      </c>
      <c r="D1718" s="144" t="s">
        <v>2067</v>
      </c>
      <c r="E1718" s="144" t="s">
        <v>9134</v>
      </c>
    </row>
    <row r="1719" spans="1:5">
      <c r="A1719" s="7" t="s">
        <v>49</v>
      </c>
      <c r="D1719" s="144" t="s">
        <v>6973</v>
      </c>
      <c r="E1719" s="144" t="s">
        <v>9134</v>
      </c>
    </row>
    <row r="1720" spans="1:5">
      <c r="A1720" s="7" t="s">
        <v>49</v>
      </c>
      <c r="D1720" s="144" t="s">
        <v>2070</v>
      </c>
      <c r="E1720" s="144" t="s">
        <v>9134</v>
      </c>
    </row>
    <row r="1721" spans="1:5">
      <c r="A1721" s="7" t="s">
        <v>49</v>
      </c>
      <c r="D1721" s="144" t="s">
        <v>7002</v>
      </c>
      <c r="E1721" s="144" t="s">
        <v>9134</v>
      </c>
    </row>
    <row r="1722" spans="1:5">
      <c r="A1722" s="7" t="s">
        <v>49</v>
      </c>
      <c r="D1722" s="144" t="s">
        <v>7004</v>
      </c>
      <c r="E1722" s="144" t="s">
        <v>9134</v>
      </c>
    </row>
    <row r="1723" spans="1:5">
      <c r="A1723" s="7" t="s">
        <v>49</v>
      </c>
      <c r="D1723" s="144" t="s">
        <v>7006</v>
      </c>
      <c r="E1723" s="144" t="s">
        <v>9134</v>
      </c>
    </row>
    <row r="1724" spans="1:5">
      <c r="A1724" s="7" t="s">
        <v>49</v>
      </c>
      <c r="D1724" s="144" t="s">
        <v>7008</v>
      </c>
      <c r="E1724" s="144" t="s">
        <v>9134</v>
      </c>
    </row>
    <row r="1725" spans="1:5">
      <c r="A1725" s="7" t="s">
        <v>49</v>
      </c>
      <c r="D1725" s="144" t="s">
        <v>7010</v>
      </c>
      <c r="E1725" s="144" t="s">
        <v>9134</v>
      </c>
    </row>
    <row r="1726" spans="1:5">
      <c r="A1726" s="7" t="s">
        <v>49</v>
      </c>
      <c r="D1726" s="144" t="s">
        <v>7012</v>
      </c>
      <c r="E1726" s="144" t="s">
        <v>9134</v>
      </c>
    </row>
    <row r="1727" spans="1:5">
      <c r="A1727" s="7" t="s">
        <v>49</v>
      </c>
      <c r="D1727" s="144" t="s">
        <v>7014</v>
      </c>
      <c r="E1727" s="144" t="s">
        <v>9134</v>
      </c>
    </row>
    <row r="1728" spans="1:5">
      <c r="A1728" s="7" t="s">
        <v>49</v>
      </c>
      <c r="D1728" s="144" t="s">
        <v>7016</v>
      </c>
      <c r="E1728" s="144" t="s">
        <v>9134</v>
      </c>
    </row>
    <row r="1729" spans="1:5">
      <c r="A1729" s="7" t="s">
        <v>49</v>
      </c>
      <c r="D1729" s="144" t="s">
        <v>7021</v>
      </c>
      <c r="E1729" s="144" t="s">
        <v>9134</v>
      </c>
    </row>
    <row r="1730" spans="1:5">
      <c r="A1730" s="7" t="s">
        <v>49</v>
      </c>
      <c r="D1730" s="144" t="s">
        <v>7023</v>
      </c>
      <c r="E1730" s="144" t="s">
        <v>9134</v>
      </c>
    </row>
    <row r="1731" spans="1:5">
      <c r="A1731" s="7" t="s">
        <v>49</v>
      </c>
      <c r="D1731" s="144" t="s">
        <v>2109</v>
      </c>
      <c r="E1731" s="144" t="s">
        <v>9134</v>
      </c>
    </row>
    <row r="1732" spans="1:5">
      <c r="A1732" s="7" t="s">
        <v>49</v>
      </c>
      <c r="D1732" s="144" t="s">
        <v>7027</v>
      </c>
      <c r="E1732" s="144" t="s">
        <v>9134</v>
      </c>
    </row>
    <row r="1733" spans="1:5">
      <c r="A1733" s="7" t="s">
        <v>49</v>
      </c>
      <c r="D1733" s="144" t="s">
        <v>2112</v>
      </c>
      <c r="E1733" s="144" t="s">
        <v>9134</v>
      </c>
    </row>
    <row r="1734" spans="1:5">
      <c r="A1734" s="7" t="s">
        <v>49</v>
      </c>
      <c r="D1734" s="144" t="s">
        <v>2115</v>
      </c>
      <c r="E1734" s="144" t="s">
        <v>9134</v>
      </c>
    </row>
    <row r="1735" spans="1:5">
      <c r="A1735" s="7" t="s">
        <v>49</v>
      </c>
      <c r="D1735" s="144" t="s">
        <v>7033</v>
      </c>
      <c r="E1735" s="144" t="s">
        <v>9134</v>
      </c>
    </row>
    <row r="1736" spans="1:5">
      <c r="A1736" s="7" t="s">
        <v>49</v>
      </c>
      <c r="D1736" s="144" t="s">
        <v>2118</v>
      </c>
      <c r="E1736" s="144" t="s">
        <v>9134</v>
      </c>
    </row>
    <row r="1737" spans="1:5">
      <c r="A1737" s="7" t="s">
        <v>49</v>
      </c>
      <c r="D1737" s="144" t="s">
        <v>2122</v>
      </c>
      <c r="E1737" s="144" t="s">
        <v>9134</v>
      </c>
    </row>
    <row r="1738" spans="1:5">
      <c r="A1738" s="7" t="s">
        <v>49</v>
      </c>
      <c r="D1738" s="144" t="s">
        <v>6052</v>
      </c>
      <c r="E1738" s="144" t="s">
        <v>9134</v>
      </c>
    </row>
    <row r="1739" spans="1:5">
      <c r="A1739" s="7" t="s">
        <v>49</v>
      </c>
      <c r="D1739" s="144" t="s">
        <v>1492</v>
      </c>
      <c r="E1739" s="144" t="s">
        <v>9134</v>
      </c>
    </row>
    <row r="1740" spans="1:5">
      <c r="A1740" s="7" t="s">
        <v>49</v>
      </c>
      <c r="D1740" s="144" t="s">
        <v>6056</v>
      </c>
      <c r="E1740" s="144" t="s">
        <v>9134</v>
      </c>
    </row>
    <row r="1741" spans="1:5">
      <c r="A1741" s="7" t="s">
        <v>49</v>
      </c>
      <c r="D1741" s="144" t="s">
        <v>1496</v>
      </c>
      <c r="E1741" s="144" t="s">
        <v>9134</v>
      </c>
    </row>
    <row r="1742" spans="1:5">
      <c r="A1742" s="7" t="s">
        <v>49</v>
      </c>
      <c r="D1742" s="144" t="s">
        <v>1500</v>
      </c>
      <c r="E1742" s="144" t="s">
        <v>9134</v>
      </c>
    </row>
    <row r="1743" spans="1:5">
      <c r="A1743" s="7" t="s">
        <v>49</v>
      </c>
      <c r="D1743" s="144" t="s">
        <v>3787</v>
      </c>
      <c r="E1743" s="144" t="s">
        <v>9134</v>
      </c>
    </row>
    <row r="1744" spans="1:5">
      <c r="A1744" s="7" t="s">
        <v>49</v>
      </c>
      <c r="D1744" s="144" t="s">
        <v>6063</v>
      </c>
      <c r="E1744" s="144" t="s">
        <v>9134</v>
      </c>
    </row>
    <row r="1745" spans="1:5">
      <c r="A1745" s="7" t="s">
        <v>49</v>
      </c>
      <c r="D1745" s="144" t="s">
        <v>6066</v>
      </c>
      <c r="E1745" s="144" t="s">
        <v>9134</v>
      </c>
    </row>
    <row r="1746" spans="1:5">
      <c r="A1746" s="7" t="s">
        <v>49</v>
      </c>
      <c r="D1746" s="144" t="s">
        <v>6069</v>
      </c>
      <c r="E1746" s="144" t="s">
        <v>9134</v>
      </c>
    </row>
    <row r="1747" spans="1:5">
      <c r="A1747" s="7" t="s">
        <v>49</v>
      </c>
      <c r="D1747" s="144" t="s">
        <v>1427</v>
      </c>
      <c r="E1747" s="144" t="s">
        <v>9134</v>
      </c>
    </row>
    <row r="1748" spans="1:5">
      <c r="A1748" s="7" t="s">
        <v>49</v>
      </c>
      <c r="D1748" s="144" t="s">
        <v>1431</v>
      </c>
      <c r="E1748" s="144" t="s">
        <v>9134</v>
      </c>
    </row>
    <row r="1749" spans="1:5">
      <c r="A1749" s="7" t="s">
        <v>49</v>
      </c>
      <c r="D1749" s="144" t="s">
        <v>5903</v>
      </c>
      <c r="E1749" s="144" t="s">
        <v>9134</v>
      </c>
    </row>
    <row r="1750" spans="1:5">
      <c r="A1750" s="7" t="s">
        <v>49</v>
      </c>
      <c r="D1750" s="144" t="s">
        <v>1434</v>
      </c>
      <c r="E1750" s="144" t="s">
        <v>9134</v>
      </c>
    </row>
    <row r="1751" spans="1:5">
      <c r="A1751" s="7" t="s">
        <v>49</v>
      </c>
      <c r="D1751" s="144" t="s">
        <v>5907</v>
      </c>
      <c r="E1751" s="144" t="s">
        <v>9134</v>
      </c>
    </row>
    <row r="1752" spans="1:5">
      <c r="A1752" s="7" t="s">
        <v>49</v>
      </c>
      <c r="D1752" s="144" t="s">
        <v>7133</v>
      </c>
      <c r="E1752" s="144" t="s">
        <v>9134</v>
      </c>
    </row>
    <row r="1753" spans="1:5">
      <c r="A1753" s="7" t="s">
        <v>49</v>
      </c>
      <c r="D1753" s="144" t="s">
        <v>7135</v>
      </c>
      <c r="E1753" s="144" t="s">
        <v>9134</v>
      </c>
    </row>
    <row r="1754" spans="1:5">
      <c r="A1754" s="7" t="s">
        <v>49</v>
      </c>
      <c r="D1754" s="144" t="s">
        <v>7137</v>
      </c>
      <c r="E1754" s="144" t="s">
        <v>9134</v>
      </c>
    </row>
    <row r="1755" spans="1:5">
      <c r="A1755" s="7" t="s">
        <v>49</v>
      </c>
      <c r="D1755" s="144" t="s">
        <v>2164</v>
      </c>
      <c r="E1755" s="144" t="s">
        <v>9134</v>
      </c>
    </row>
    <row r="1756" spans="1:5">
      <c r="A1756" s="7" t="s">
        <v>49</v>
      </c>
      <c r="D1756" s="144" t="s">
        <v>2167</v>
      </c>
      <c r="E1756" s="144" t="s">
        <v>9134</v>
      </c>
    </row>
    <row r="1757" spans="1:5">
      <c r="A1757" s="7" t="s">
        <v>49</v>
      </c>
      <c r="D1757" s="144" t="s">
        <v>2170</v>
      </c>
      <c r="E1757" s="144" t="s">
        <v>9134</v>
      </c>
    </row>
    <row r="1758" spans="1:5">
      <c r="A1758" s="7" t="s">
        <v>49</v>
      </c>
      <c r="D1758" s="144" t="s">
        <v>2173</v>
      </c>
      <c r="E1758" s="144" t="s">
        <v>9134</v>
      </c>
    </row>
    <row r="1759" spans="1:5">
      <c r="A1759" s="7" t="s">
        <v>49</v>
      </c>
      <c r="D1759" s="144" t="s">
        <v>2176</v>
      </c>
      <c r="E1759" s="144" t="s">
        <v>9134</v>
      </c>
    </row>
    <row r="1760" spans="1:5">
      <c r="A1760" s="7" t="s">
        <v>49</v>
      </c>
      <c r="D1760" s="144" t="s">
        <v>2185</v>
      </c>
      <c r="E1760" s="144" t="s">
        <v>9134</v>
      </c>
    </row>
    <row r="1761" spans="1:5">
      <c r="A1761" s="7" t="s">
        <v>49</v>
      </c>
      <c r="D1761" s="144" t="s">
        <v>2188</v>
      </c>
      <c r="E1761" s="144" t="s">
        <v>9134</v>
      </c>
    </row>
    <row r="1762" spans="1:5">
      <c r="A1762" s="7" t="s">
        <v>49</v>
      </c>
      <c r="D1762" s="144" t="s">
        <v>2192</v>
      </c>
      <c r="E1762" s="144" t="s">
        <v>9134</v>
      </c>
    </row>
    <row r="1763" spans="1:5">
      <c r="A1763" s="7" t="s">
        <v>49</v>
      </c>
      <c r="D1763" s="144" t="s">
        <v>6255</v>
      </c>
      <c r="E1763" s="144" t="s">
        <v>9134</v>
      </c>
    </row>
    <row r="1764" spans="1:5">
      <c r="A1764" s="7" t="s">
        <v>49</v>
      </c>
      <c r="D1764" s="144" t="s">
        <v>3797</v>
      </c>
      <c r="E1764" s="144" t="s">
        <v>9134</v>
      </c>
    </row>
    <row r="1765" spans="1:5">
      <c r="A1765" s="7" t="s">
        <v>49</v>
      </c>
      <c r="D1765" s="144" t="s">
        <v>7161</v>
      </c>
      <c r="E1765" s="144" t="s">
        <v>9134</v>
      </c>
    </row>
    <row r="1766" spans="1:5">
      <c r="A1766" s="7" t="s">
        <v>49</v>
      </c>
      <c r="D1766" s="144" t="s">
        <v>2195</v>
      </c>
      <c r="E1766" s="144" t="s">
        <v>9134</v>
      </c>
    </row>
    <row r="1767" spans="1:5">
      <c r="A1767" s="7" t="s">
        <v>49</v>
      </c>
      <c r="D1767" s="144" t="s">
        <v>7163</v>
      </c>
      <c r="E1767" s="144" t="s">
        <v>9134</v>
      </c>
    </row>
    <row r="1768" spans="1:5">
      <c r="A1768" s="7" t="s">
        <v>49</v>
      </c>
      <c r="D1768" s="144" t="s">
        <v>2198</v>
      </c>
      <c r="E1768" s="144" t="s">
        <v>9134</v>
      </c>
    </row>
    <row r="1769" spans="1:5">
      <c r="A1769" s="7" t="s">
        <v>49</v>
      </c>
      <c r="D1769" s="144" t="s">
        <v>2201</v>
      </c>
      <c r="E1769" s="144" t="s">
        <v>9134</v>
      </c>
    </row>
    <row r="1770" spans="1:5">
      <c r="A1770" s="7" t="s">
        <v>49</v>
      </c>
      <c r="D1770" s="144" t="s">
        <v>2204</v>
      </c>
      <c r="E1770" s="144" t="s">
        <v>9134</v>
      </c>
    </row>
    <row r="1771" spans="1:5">
      <c r="A1771" s="7" t="s">
        <v>49</v>
      </c>
      <c r="D1771" s="144" t="s">
        <v>2207</v>
      </c>
      <c r="E1771" s="144" t="s">
        <v>9134</v>
      </c>
    </row>
    <row r="1772" spans="1:5">
      <c r="A1772" s="7" t="s">
        <v>49</v>
      </c>
      <c r="D1772" s="144" t="s">
        <v>2210</v>
      </c>
      <c r="E1772" s="144" t="s">
        <v>9134</v>
      </c>
    </row>
    <row r="1773" spans="1:5">
      <c r="A1773" s="7" t="s">
        <v>49</v>
      </c>
      <c r="D1773" s="144" t="s">
        <v>2213</v>
      </c>
      <c r="E1773" s="144" t="s">
        <v>9134</v>
      </c>
    </row>
    <row r="1774" spans="1:5">
      <c r="A1774" s="7" t="s">
        <v>49</v>
      </c>
      <c r="D1774" s="144" t="s">
        <v>2216</v>
      </c>
      <c r="E1774" s="144" t="s">
        <v>9134</v>
      </c>
    </row>
    <row r="1775" spans="1:5">
      <c r="A1775" s="7" t="s">
        <v>49</v>
      </c>
      <c r="D1775" s="144" t="s">
        <v>2219</v>
      </c>
      <c r="E1775" s="144" t="s">
        <v>9134</v>
      </c>
    </row>
    <row r="1776" spans="1:5">
      <c r="A1776" s="7" t="s">
        <v>49</v>
      </c>
      <c r="D1776" s="144" t="s">
        <v>2222</v>
      </c>
      <c r="E1776" s="144" t="s">
        <v>9134</v>
      </c>
    </row>
    <row r="1777" spans="1:5">
      <c r="A1777" s="7" t="s">
        <v>49</v>
      </c>
      <c r="D1777" s="144" t="s">
        <v>2225</v>
      </c>
      <c r="E1777" s="144" t="s">
        <v>9134</v>
      </c>
    </row>
    <row r="1778" spans="1:5">
      <c r="A1778" s="7" t="s">
        <v>49</v>
      </c>
      <c r="D1778" s="144" t="s">
        <v>2228</v>
      </c>
      <c r="E1778" s="144" t="s">
        <v>9134</v>
      </c>
    </row>
    <row r="1779" spans="1:5">
      <c r="A1779" s="7" t="s">
        <v>49</v>
      </c>
      <c r="D1779" s="144" t="s">
        <v>2231</v>
      </c>
      <c r="E1779" s="144" t="s">
        <v>9134</v>
      </c>
    </row>
    <row r="1780" spans="1:5">
      <c r="A1780" s="7" t="s">
        <v>49</v>
      </c>
      <c r="D1780" s="144" t="s">
        <v>3395</v>
      </c>
      <c r="E1780" s="144" t="s">
        <v>9134</v>
      </c>
    </row>
    <row r="1781" spans="1:5">
      <c r="A1781" s="7" t="s">
        <v>49</v>
      </c>
      <c r="D1781" s="144" t="s">
        <v>7186</v>
      </c>
      <c r="E1781" s="144" t="s">
        <v>9134</v>
      </c>
    </row>
    <row r="1782" spans="1:5">
      <c r="A1782" s="7" t="s">
        <v>49</v>
      </c>
      <c r="D1782" s="144" t="s">
        <v>7187</v>
      </c>
      <c r="E1782" s="144" t="s">
        <v>9134</v>
      </c>
    </row>
    <row r="1783" spans="1:5">
      <c r="A1783" s="7" t="s">
        <v>49</v>
      </c>
      <c r="D1783" s="144" t="s">
        <v>7188</v>
      </c>
      <c r="E1783" s="144" t="s">
        <v>9134</v>
      </c>
    </row>
    <row r="1784" spans="1:5">
      <c r="A1784" s="7" t="s">
        <v>49</v>
      </c>
      <c r="D1784" s="144" t="s">
        <v>7190</v>
      </c>
      <c r="E1784" s="144" t="s">
        <v>9134</v>
      </c>
    </row>
    <row r="1785" spans="1:5">
      <c r="A1785" s="7" t="s">
        <v>49</v>
      </c>
      <c r="D1785" s="144" t="s">
        <v>7192</v>
      </c>
      <c r="E1785" s="144" t="s">
        <v>9134</v>
      </c>
    </row>
    <row r="1786" spans="1:5">
      <c r="A1786" s="7" t="s">
        <v>49</v>
      </c>
      <c r="D1786" s="144" t="s">
        <v>7194</v>
      </c>
      <c r="E1786" s="144" t="s">
        <v>9134</v>
      </c>
    </row>
    <row r="1787" spans="1:5">
      <c r="A1787" s="7" t="s">
        <v>49</v>
      </c>
      <c r="D1787" s="144" t="s">
        <v>2313</v>
      </c>
      <c r="E1787" s="144" t="s">
        <v>9134</v>
      </c>
    </row>
    <row r="1788" spans="1:5">
      <c r="A1788" s="7" t="s">
        <v>49</v>
      </c>
      <c r="D1788" s="144" t="s">
        <v>2316</v>
      </c>
      <c r="E1788" s="144" t="s">
        <v>9134</v>
      </c>
    </row>
    <row r="1789" spans="1:5">
      <c r="A1789" s="7" t="s">
        <v>49</v>
      </c>
      <c r="D1789" s="144" t="s">
        <v>2323</v>
      </c>
      <c r="E1789" s="144" t="s">
        <v>9134</v>
      </c>
    </row>
    <row r="1790" spans="1:5">
      <c r="A1790" s="7" t="s">
        <v>49</v>
      </c>
      <c r="D1790" s="144" t="s">
        <v>2327</v>
      </c>
      <c r="E1790" s="144" t="s">
        <v>9134</v>
      </c>
    </row>
    <row r="1791" spans="1:5">
      <c r="A1791" s="7" t="s">
        <v>49</v>
      </c>
      <c r="D1791" s="144" t="s">
        <v>2330</v>
      </c>
      <c r="E1791" s="144" t="s">
        <v>9134</v>
      </c>
    </row>
    <row r="1792" spans="1:5">
      <c r="A1792" s="7" t="s">
        <v>49</v>
      </c>
      <c r="D1792" s="144" t="s">
        <v>2333</v>
      </c>
      <c r="E1792" s="144" t="s">
        <v>9134</v>
      </c>
    </row>
    <row r="1793" spans="1:5">
      <c r="A1793" s="7" t="s">
        <v>49</v>
      </c>
      <c r="D1793" s="144" t="s">
        <v>2336</v>
      </c>
      <c r="E1793" s="144" t="s">
        <v>9134</v>
      </c>
    </row>
    <row r="1794" spans="1:5">
      <c r="A1794" s="7" t="s">
        <v>49</v>
      </c>
      <c r="D1794" s="144" t="s">
        <v>2339</v>
      </c>
      <c r="E1794" s="144" t="s">
        <v>9134</v>
      </c>
    </row>
    <row r="1795" spans="1:5">
      <c r="A1795" s="7" t="s">
        <v>49</v>
      </c>
      <c r="D1795" s="144" t="s">
        <v>2342</v>
      </c>
      <c r="E1795" s="144" t="s">
        <v>9134</v>
      </c>
    </row>
    <row r="1796" spans="1:5">
      <c r="A1796" s="7" t="s">
        <v>49</v>
      </c>
      <c r="D1796" s="144" t="s">
        <v>2345</v>
      </c>
      <c r="E1796" s="144" t="s">
        <v>9134</v>
      </c>
    </row>
    <row r="1797" spans="1:5">
      <c r="A1797" s="7" t="s">
        <v>49</v>
      </c>
      <c r="D1797" s="144" t="s">
        <v>2412</v>
      </c>
      <c r="E1797" s="144" t="s">
        <v>9134</v>
      </c>
    </row>
    <row r="1798" spans="1:5">
      <c r="A1798" s="7" t="s">
        <v>49</v>
      </c>
      <c r="D1798" s="144" t="s">
        <v>2427</v>
      </c>
      <c r="E1798" s="144" t="s">
        <v>9134</v>
      </c>
    </row>
    <row r="1799" spans="1:5">
      <c r="A1799" s="7" t="s">
        <v>49</v>
      </c>
      <c r="D1799" s="144" t="s">
        <v>2430</v>
      </c>
      <c r="E1799" s="144" t="s">
        <v>9134</v>
      </c>
    </row>
    <row r="1800" spans="1:5">
      <c r="A1800" s="7" t="s">
        <v>49</v>
      </c>
      <c r="D1800" s="144" t="s">
        <v>2433</v>
      </c>
      <c r="E1800" s="144" t="s">
        <v>9134</v>
      </c>
    </row>
    <row r="1801" spans="1:5">
      <c r="A1801" s="7" t="s">
        <v>49</v>
      </c>
      <c r="D1801" s="144" t="s">
        <v>2436</v>
      </c>
      <c r="E1801" s="144" t="s">
        <v>9134</v>
      </c>
    </row>
    <row r="1802" spans="1:5">
      <c r="A1802" s="7" t="s">
        <v>49</v>
      </c>
      <c r="D1802" s="144" t="s">
        <v>2439</v>
      </c>
      <c r="E1802" s="144" t="s">
        <v>9134</v>
      </c>
    </row>
    <row r="1803" spans="1:5">
      <c r="A1803" s="7" t="s">
        <v>49</v>
      </c>
      <c r="D1803" s="144" t="s">
        <v>2460</v>
      </c>
      <c r="E1803" s="144" t="s">
        <v>9134</v>
      </c>
    </row>
    <row r="1804" spans="1:5">
      <c r="A1804" s="7" t="s">
        <v>49</v>
      </c>
      <c r="D1804" s="144" t="s">
        <v>7389</v>
      </c>
      <c r="E1804" s="144" t="s">
        <v>9134</v>
      </c>
    </row>
    <row r="1805" spans="1:5">
      <c r="A1805" s="7" t="s">
        <v>49</v>
      </c>
      <c r="D1805" s="144" t="s">
        <v>7391</v>
      </c>
      <c r="E1805" s="144" t="s">
        <v>9134</v>
      </c>
    </row>
    <row r="1806" spans="1:5">
      <c r="A1806" s="7" t="s">
        <v>49</v>
      </c>
      <c r="D1806" s="144" t="s">
        <v>7407</v>
      </c>
      <c r="E1806" s="144" t="s">
        <v>9134</v>
      </c>
    </row>
    <row r="1807" spans="1:5">
      <c r="A1807" s="7" t="s">
        <v>49</v>
      </c>
      <c r="D1807" s="144" t="s">
        <v>2480</v>
      </c>
      <c r="E1807" s="144" t="s">
        <v>9134</v>
      </c>
    </row>
    <row r="1808" spans="1:5">
      <c r="A1808" s="7" t="s">
        <v>49</v>
      </c>
      <c r="D1808" s="144" t="s">
        <v>2489</v>
      </c>
      <c r="E1808" s="144" t="s">
        <v>9134</v>
      </c>
    </row>
    <row r="1809" spans="1:5">
      <c r="A1809" s="7" t="s">
        <v>49</v>
      </c>
      <c r="D1809" s="144" t="s">
        <v>2492</v>
      </c>
      <c r="E1809" s="144" t="s">
        <v>9134</v>
      </c>
    </row>
    <row r="1810" spans="1:5">
      <c r="A1810" s="7" t="s">
        <v>49</v>
      </c>
      <c r="D1810" s="144" t="s">
        <v>7433</v>
      </c>
      <c r="E1810" s="144" t="s">
        <v>9134</v>
      </c>
    </row>
    <row r="1811" spans="1:5">
      <c r="A1811" s="7" t="s">
        <v>49</v>
      </c>
      <c r="D1811" s="144" t="s">
        <v>2495</v>
      </c>
      <c r="E1811" s="144" t="s">
        <v>9134</v>
      </c>
    </row>
    <row r="1812" spans="1:5">
      <c r="A1812" s="7" t="s">
        <v>49</v>
      </c>
      <c r="D1812" s="144" t="s">
        <v>7442</v>
      </c>
      <c r="E1812" s="144" t="s">
        <v>9134</v>
      </c>
    </row>
    <row r="1813" spans="1:5">
      <c r="A1813" s="7" t="s">
        <v>49</v>
      </c>
      <c r="D1813" s="144" t="s">
        <v>7453</v>
      </c>
      <c r="E1813" s="144" t="s">
        <v>9134</v>
      </c>
    </row>
    <row r="1814" spans="1:5">
      <c r="A1814" s="7" t="s">
        <v>49</v>
      </c>
      <c r="D1814" s="144" t="s">
        <v>2505</v>
      </c>
      <c r="E1814" s="144" t="s">
        <v>9134</v>
      </c>
    </row>
    <row r="1815" spans="1:5">
      <c r="A1815" s="7" t="s">
        <v>49</v>
      </c>
      <c r="D1815" s="144" t="s">
        <v>2511</v>
      </c>
      <c r="E1815" s="144" t="s">
        <v>9134</v>
      </c>
    </row>
    <row r="1816" spans="1:5">
      <c r="A1816" s="7" t="s">
        <v>49</v>
      </c>
      <c r="D1816" s="144" t="s">
        <v>7475</v>
      </c>
      <c r="E1816" s="144" t="s">
        <v>9134</v>
      </c>
    </row>
    <row r="1817" spans="1:5">
      <c r="A1817" s="7" t="s">
        <v>49</v>
      </c>
      <c r="D1817" s="144" t="s">
        <v>2514</v>
      </c>
      <c r="E1817" s="144" t="s">
        <v>9134</v>
      </c>
    </row>
    <row r="1818" spans="1:5">
      <c r="A1818" s="7" t="s">
        <v>49</v>
      </c>
      <c r="D1818" s="144" t="s">
        <v>7479</v>
      </c>
      <c r="E1818" s="144" t="s">
        <v>9134</v>
      </c>
    </row>
    <row r="1819" spans="1:5">
      <c r="A1819" s="7" t="s">
        <v>49</v>
      </c>
      <c r="D1819" s="144" t="s">
        <v>3670</v>
      </c>
      <c r="E1819" s="144" t="s">
        <v>9134</v>
      </c>
    </row>
    <row r="1820" spans="1:5">
      <c r="A1820" s="7" t="s">
        <v>49</v>
      </c>
      <c r="D1820" s="144" t="s">
        <v>2517</v>
      </c>
      <c r="E1820" s="144" t="s">
        <v>9134</v>
      </c>
    </row>
    <row r="1821" spans="1:5">
      <c r="A1821" s="7" t="s">
        <v>49</v>
      </c>
      <c r="D1821" s="144" t="s">
        <v>2532</v>
      </c>
      <c r="E1821" s="144" t="s">
        <v>9134</v>
      </c>
    </row>
    <row r="1822" spans="1:5">
      <c r="A1822" s="7" t="s">
        <v>49</v>
      </c>
      <c r="D1822" s="144" t="s">
        <v>3814</v>
      </c>
      <c r="E1822" s="144" t="s">
        <v>9134</v>
      </c>
    </row>
    <row r="1823" spans="1:5">
      <c r="A1823" s="7" t="s">
        <v>49</v>
      </c>
      <c r="D1823" s="144" t="s">
        <v>2535</v>
      </c>
      <c r="E1823" s="144" t="s">
        <v>9134</v>
      </c>
    </row>
    <row r="1824" spans="1:5">
      <c r="A1824" s="7" t="s">
        <v>49</v>
      </c>
      <c r="D1824" s="144" t="s">
        <v>2538</v>
      </c>
      <c r="E1824" s="144" t="s">
        <v>9134</v>
      </c>
    </row>
    <row r="1825" spans="1:5">
      <c r="A1825" s="7" t="s">
        <v>49</v>
      </c>
      <c r="D1825" s="144" t="s">
        <v>7500</v>
      </c>
      <c r="E1825" s="144" t="s">
        <v>9134</v>
      </c>
    </row>
    <row r="1826" spans="1:5">
      <c r="A1826" s="7" t="s">
        <v>49</v>
      </c>
      <c r="D1826" s="144" t="s">
        <v>2550</v>
      </c>
      <c r="E1826" s="144" t="s">
        <v>9134</v>
      </c>
    </row>
    <row r="1827" spans="1:5">
      <c r="A1827" s="7" t="s">
        <v>49</v>
      </c>
      <c r="D1827" s="144" t="s">
        <v>2581</v>
      </c>
      <c r="E1827" s="144" t="s">
        <v>9134</v>
      </c>
    </row>
    <row r="1828" spans="1:5">
      <c r="A1828" s="7" t="s">
        <v>49</v>
      </c>
      <c r="D1828" s="144" t="s">
        <v>2605</v>
      </c>
      <c r="E1828" s="144" t="s">
        <v>9134</v>
      </c>
    </row>
    <row r="1829" spans="1:5">
      <c r="A1829" s="7" t="s">
        <v>49</v>
      </c>
      <c r="D1829" s="144" t="s">
        <v>7556</v>
      </c>
      <c r="E1829" s="144" t="s">
        <v>9134</v>
      </c>
    </row>
    <row r="1830" spans="1:5">
      <c r="A1830" s="7" t="s">
        <v>49</v>
      </c>
      <c r="D1830" s="144" t="s">
        <v>2608</v>
      </c>
      <c r="E1830" s="144" t="s">
        <v>9134</v>
      </c>
    </row>
    <row r="1831" spans="1:5">
      <c r="A1831" s="7" t="s">
        <v>49</v>
      </c>
      <c r="D1831" s="144" t="s">
        <v>2611</v>
      </c>
      <c r="E1831" s="144" t="s">
        <v>9134</v>
      </c>
    </row>
    <row r="1832" spans="1:5">
      <c r="A1832" s="7" t="s">
        <v>49</v>
      </c>
      <c r="D1832" s="144" t="s">
        <v>7561</v>
      </c>
      <c r="E1832" s="144" t="s">
        <v>9134</v>
      </c>
    </row>
    <row r="1833" spans="1:5">
      <c r="A1833" s="7" t="s">
        <v>49</v>
      </c>
      <c r="D1833" s="144" t="s">
        <v>2614</v>
      </c>
      <c r="E1833" s="144" t="s">
        <v>9134</v>
      </c>
    </row>
    <row r="1834" spans="1:5">
      <c r="A1834" s="7" t="s">
        <v>49</v>
      </c>
      <c r="D1834" s="144" t="s">
        <v>7565</v>
      </c>
      <c r="E1834" s="144" t="s">
        <v>9134</v>
      </c>
    </row>
    <row r="1835" spans="1:5">
      <c r="A1835" s="7" t="s">
        <v>49</v>
      </c>
      <c r="D1835" s="144" t="s">
        <v>2617</v>
      </c>
      <c r="E1835" s="144" t="s">
        <v>9134</v>
      </c>
    </row>
    <row r="1836" spans="1:5">
      <c r="A1836" s="7" t="s">
        <v>49</v>
      </c>
      <c r="D1836" s="144" t="s">
        <v>2620</v>
      </c>
      <c r="E1836" s="144" t="s">
        <v>9134</v>
      </c>
    </row>
    <row r="1837" spans="1:5">
      <c r="A1837" s="7" t="s">
        <v>49</v>
      </c>
      <c r="D1837" s="144" t="s">
        <v>2623</v>
      </c>
      <c r="E1837" s="144" t="s">
        <v>9134</v>
      </c>
    </row>
    <row r="1838" spans="1:5">
      <c r="A1838" s="7" t="s">
        <v>49</v>
      </c>
      <c r="D1838" s="144" t="s">
        <v>2626</v>
      </c>
      <c r="E1838" s="144" t="s">
        <v>9134</v>
      </c>
    </row>
    <row r="1839" spans="1:5">
      <c r="A1839" s="7" t="s">
        <v>49</v>
      </c>
      <c r="D1839" s="144" t="s">
        <v>2629</v>
      </c>
      <c r="E1839" s="144" t="s">
        <v>9134</v>
      </c>
    </row>
    <row r="1840" spans="1:5">
      <c r="A1840" s="7" t="s">
        <v>49</v>
      </c>
      <c r="D1840" s="144" t="s">
        <v>7577</v>
      </c>
      <c r="E1840" s="144" t="s">
        <v>9134</v>
      </c>
    </row>
    <row r="1841" spans="1:5">
      <c r="A1841" s="7" t="s">
        <v>49</v>
      </c>
      <c r="D1841" s="144" t="s">
        <v>7590</v>
      </c>
      <c r="E1841" s="144" t="s">
        <v>9134</v>
      </c>
    </row>
    <row r="1842" spans="1:5">
      <c r="A1842" s="7" t="s">
        <v>49</v>
      </c>
      <c r="D1842" s="144" t="s">
        <v>7594</v>
      </c>
      <c r="E1842" s="144" t="s">
        <v>9134</v>
      </c>
    </row>
    <row r="1843" spans="1:5">
      <c r="A1843" s="7" t="s">
        <v>49</v>
      </c>
      <c r="D1843" s="144" t="s">
        <v>2641</v>
      </c>
      <c r="E1843" s="144" t="s">
        <v>9134</v>
      </c>
    </row>
    <row r="1844" spans="1:5">
      <c r="A1844" s="7" t="s">
        <v>49</v>
      </c>
      <c r="D1844" s="144" t="s">
        <v>2644</v>
      </c>
      <c r="E1844" s="144" t="s">
        <v>9134</v>
      </c>
    </row>
    <row r="1845" spans="1:5">
      <c r="A1845" s="7" t="s">
        <v>49</v>
      </c>
      <c r="D1845" s="144" t="s">
        <v>2647</v>
      </c>
      <c r="E1845" s="144" t="s">
        <v>9134</v>
      </c>
    </row>
    <row r="1846" spans="1:5">
      <c r="A1846" s="7" t="s">
        <v>49</v>
      </c>
      <c r="D1846" s="144" t="s">
        <v>2650</v>
      </c>
      <c r="E1846" s="144" t="s">
        <v>9134</v>
      </c>
    </row>
    <row r="1847" spans="1:5">
      <c r="A1847" s="7" t="s">
        <v>49</v>
      </c>
      <c r="D1847" s="144" t="s">
        <v>2653</v>
      </c>
      <c r="E1847" s="144" t="s">
        <v>9134</v>
      </c>
    </row>
    <row r="1848" spans="1:5">
      <c r="A1848" s="7" t="s">
        <v>49</v>
      </c>
      <c r="D1848" s="144" t="s">
        <v>7634</v>
      </c>
      <c r="E1848" s="144" t="s">
        <v>9134</v>
      </c>
    </row>
    <row r="1849" spans="1:5">
      <c r="A1849" s="7" t="s">
        <v>49</v>
      </c>
      <c r="D1849" s="144" t="s">
        <v>2692</v>
      </c>
      <c r="E1849" s="144" t="s">
        <v>9134</v>
      </c>
    </row>
    <row r="1850" spans="1:5">
      <c r="A1850" s="7" t="s">
        <v>49</v>
      </c>
      <c r="D1850" s="144" t="s">
        <v>7650</v>
      </c>
      <c r="E1850" s="144" t="s">
        <v>9134</v>
      </c>
    </row>
    <row r="1851" spans="1:5">
      <c r="A1851" s="7" t="s">
        <v>49</v>
      </c>
      <c r="D1851" s="144" t="s">
        <v>7652</v>
      </c>
      <c r="E1851" s="144" t="s">
        <v>9134</v>
      </c>
    </row>
    <row r="1852" spans="1:5">
      <c r="A1852" s="7" t="s">
        <v>49</v>
      </c>
      <c r="D1852" s="144" t="s">
        <v>3702</v>
      </c>
      <c r="E1852" s="144" t="s">
        <v>9114</v>
      </c>
    </row>
    <row r="1853" spans="1:5">
      <c r="A1853" s="7" t="s">
        <v>49</v>
      </c>
      <c r="D1853" s="144" t="s">
        <v>3701</v>
      </c>
      <c r="E1853" s="144" t="s">
        <v>9114</v>
      </c>
    </row>
    <row r="1854" spans="1:5">
      <c r="A1854" s="7" t="s">
        <v>49</v>
      </c>
      <c r="D1854" s="144" t="s">
        <v>9827</v>
      </c>
      <c r="E1854" s="144" t="s">
        <v>9114</v>
      </c>
    </row>
    <row r="1855" spans="1:5">
      <c r="A1855" s="7" t="s">
        <v>49</v>
      </c>
      <c r="D1855" s="144" t="s">
        <v>5944</v>
      </c>
      <c r="E1855" s="144" t="s">
        <v>9156</v>
      </c>
    </row>
    <row r="1856" spans="1:5">
      <c r="A1856" s="7" t="s">
        <v>49</v>
      </c>
      <c r="D1856" s="144" t="s">
        <v>6692</v>
      </c>
      <c r="E1856" s="144" t="s">
        <v>9156</v>
      </c>
    </row>
    <row r="1857" spans="1:5">
      <c r="A1857" s="7" t="s">
        <v>49</v>
      </c>
      <c r="D1857" s="144" t="s">
        <v>1749</v>
      </c>
      <c r="E1857" s="144" t="s">
        <v>9156</v>
      </c>
    </row>
    <row r="1858" spans="1:5">
      <c r="A1858" s="7" t="s">
        <v>49</v>
      </c>
      <c r="D1858" s="144" t="s">
        <v>1753</v>
      </c>
      <c r="E1858" s="144" t="s">
        <v>9156</v>
      </c>
    </row>
    <row r="1859" spans="1:5">
      <c r="A1859" s="7" t="s">
        <v>49</v>
      </c>
      <c r="D1859" s="144" t="s">
        <v>1756</v>
      </c>
      <c r="E1859" s="144" t="s">
        <v>9156</v>
      </c>
    </row>
    <row r="1860" spans="1:5">
      <c r="A1860" s="7" t="s">
        <v>49</v>
      </c>
      <c r="D1860" s="144" t="s">
        <v>1759</v>
      </c>
      <c r="E1860" s="144" t="s">
        <v>9156</v>
      </c>
    </row>
    <row r="1861" spans="1:5">
      <c r="A1861" s="7" t="s">
        <v>49</v>
      </c>
      <c r="D1861" s="144" t="s">
        <v>6728</v>
      </c>
      <c r="E1861" s="144" t="s">
        <v>9156</v>
      </c>
    </row>
    <row r="1862" spans="1:5">
      <c r="A1862" s="7" t="s">
        <v>49</v>
      </c>
      <c r="D1862" s="144" t="s">
        <v>1762</v>
      </c>
      <c r="E1862" s="144" t="s">
        <v>9156</v>
      </c>
    </row>
    <row r="1863" spans="1:5">
      <c r="A1863" s="7" t="s">
        <v>49</v>
      </c>
      <c r="D1863" s="144" t="s">
        <v>1765</v>
      </c>
      <c r="E1863" s="144" t="s">
        <v>9156</v>
      </c>
    </row>
    <row r="1864" spans="1:5">
      <c r="A1864" s="7" t="s">
        <v>49</v>
      </c>
      <c r="D1864" s="144" t="s">
        <v>1768</v>
      </c>
      <c r="E1864" s="144" t="s">
        <v>9156</v>
      </c>
    </row>
    <row r="1865" spans="1:5">
      <c r="A1865" s="7" t="s">
        <v>49</v>
      </c>
      <c r="D1865" s="144" t="s">
        <v>1770</v>
      </c>
      <c r="E1865" s="144" t="s">
        <v>9156</v>
      </c>
    </row>
    <row r="1866" spans="1:5">
      <c r="A1866" s="7" t="s">
        <v>49</v>
      </c>
      <c r="D1866" s="144" t="s">
        <v>1773</v>
      </c>
      <c r="E1866" s="144" t="s">
        <v>9156</v>
      </c>
    </row>
    <row r="1867" spans="1:5">
      <c r="A1867" s="7" t="s">
        <v>49</v>
      </c>
      <c r="D1867" s="144" t="s">
        <v>1776</v>
      </c>
      <c r="E1867" s="144" t="s">
        <v>9156</v>
      </c>
    </row>
    <row r="1868" spans="1:5">
      <c r="A1868" s="7" t="s">
        <v>49</v>
      </c>
      <c r="D1868" s="144" t="s">
        <v>1779</v>
      </c>
      <c r="E1868" s="144" t="s">
        <v>9156</v>
      </c>
    </row>
    <row r="1869" spans="1:5">
      <c r="A1869" s="7" t="s">
        <v>49</v>
      </c>
      <c r="D1869" s="144" t="s">
        <v>1782</v>
      </c>
      <c r="E1869" s="144" t="s">
        <v>9156</v>
      </c>
    </row>
    <row r="1870" spans="1:5">
      <c r="A1870" s="7" t="s">
        <v>49</v>
      </c>
      <c r="D1870" s="144" t="s">
        <v>1887</v>
      </c>
      <c r="E1870" s="144" t="s">
        <v>9156</v>
      </c>
    </row>
    <row r="1871" spans="1:5">
      <c r="A1871" s="7" t="s">
        <v>49</v>
      </c>
      <c r="D1871" s="144" t="s">
        <v>1891</v>
      </c>
      <c r="E1871" s="144" t="s">
        <v>9156</v>
      </c>
    </row>
    <row r="1872" spans="1:5">
      <c r="A1872" s="7" t="s">
        <v>49</v>
      </c>
      <c r="D1872" s="144" t="s">
        <v>1894</v>
      </c>
      <c r="E1872" s="144" t="s">
        <v>9156</v>
      </c>
    </row>
    <row r="1873" spans="1:5">
      <c r="A1873" s="7" t="s">
        <v>49</v>
      </c>
      <c r="D1873" s="144" t="s">
        <v>1897</v>
      </c>
      <c r="E1873" s="144" t="s">
        <v>9156</v>
      </c>
    </row>
    <row r="1874" spans="1:5">
      <c r="A1874" s="7" t="s">
        <v>49</v>
      </c>
      <c r="D1874" s="144" t="s">
        <v>3394</v>
      </c>
      <c r="E1874" s="144" t="s">
        <v>9156</v>
      </c>
    </row>
    <row r="1875" spans="1:5">
      <c r="A1875" s="7" t="s">
        <v>49</v>
      </c>
      <c r="D1875" s="144" t="s">
        <v>3007</v>
      </c>
      <c r="E1875" s="144" t="s">
        <v>9156</v>
      </c>
    </row>
    <row r="1876" spans="1:5">
      <c r="A1876" s="7" t="s">
        <v>49</v>
      </c>
      <c r="D1876" s="144" t="s">
        <v>3011</v>
      </c>
      <c r="E1876" s="144" t="s">
        <v>9156</v>
      </c>
    </row>
    <row r="1877" spans="1:5">
      <c r="A1877" s="7" t="s">
        <v>49</v>
      </c>
      <c r="D1877" s="144" t="s">
        <v>3014</v>
      </c>
      <c r="E1877" s="144" t="s">
        <v>9156</v>
      </c>
    </row>
    <row r="1878" spans="1:5">
      <c r="A1878" s="7" t="s">
        <v>49</v>
      </c>
      <c r="D1878" s="144" t="s">
        <v>3018</v>
      </c>
      <c r="E1878" s="144" t="s">
        <v>9156</v>
      </c>
    </row>
    <row r="1879" spans="1:5">
      <c r="A1879" s="7" t="s">
        <v>49</v>
      </c>
      <c r="D1879" s="144" t="s">
        <v>8811</v>
      </c>
      <c r="E1879" s="144" t="s">
        <v>9156</v>
      </c>
    </row>
    <row r="1880" spans="1:5">
      <c r="A1880" s="7" t="s">
        <v>49</v>
      </c>
      <c r="D1880" s="144" t="s">
        <v>8814</v>
      </c>
      <c r="E1880" s="144" t="s">
        <v>9156</v>
      </c>
    </row>
    <row r="1881" spans="1:5">
      <c r="A1881" s="7" t="s">
        <v>49</v>
      </c>
      <c r="D1881" s="144" t="s">
        <v>3698</v>
      </c>
      <c r="E1881" s="144" t="s">
        <v>9156</v>
      </c>
    </row>
    <row r="1882" spans="1:5">
      <c r="A1882" s="7" t="s">
        <v>49</v>
      </c>
      <c r="D1882" s="144" t="s">
        <v>3699</v>
      </c>
      <c r="E1882" s="144" t="s">
        <v>9156</v>
      </c>
    </row>
    <row r="1883" spans="1:5">
      <c r="A1883" s="7" t="s">
        <v>49</v>
      </c>
      <c r="D1883" s="144" t="s">
        <v>8876</v>
      </c>
      <c r="E1883" s="144" t="s">
        <v>9156</v>
      </c>
    </row>
    <row r="1884" spans="1:5">
      <c r="A1884" s="7" t="s">
        <v>49</v>
      </c>
      <c r="D1884" s="144" t="s">
        <v>8879</v>
      </c>
      <c r="E1884" s="144" t="s">
        <v>9156</v>
      </c>
    </row>
    <row r="1885" spans="1:5">
      <c r="A1885" s="7" t="s">
        <v>49</v>
      </c>
      <c r="D1885" s="144" t="s">
        <v>99</v>
      </c>
      <c r="E1885" s="144" t="s">
        <v>9127</v>
      </c>
    </row>
    <row r="1886" spans="1:5">
      <c r="A1886" s="7" t="s">
        <v>49</v>
      </c>
      <c r="D1886" s="144" t="s">
        <v>397</v>
      </c>
      <c r="E1886" s="144" t="s">
        <v>9127</v>
      </c>
    </row>
    <row r="1887" spans="1:5">
      <c r="A1887" s="7" t="s">
        <v>49</v>
      </c>
      <c r="D1887" s="144" t="s">
        <v>403</v>
      </c>
      <c r="E1887" s="144" t="s">
        <v>9127</v>
      </c>
    </row>
    <row r="1888" spans="1:5">
      <c r="A1888" s="7" t="s">
        <v>49</v>
      </c>
      <c r="D1888" s="144" t="s">
        <v>406</v>
      </c>
      <c r="E1888" s="144" t="s">
        <v>9127</v>
      </c>
    </row>
    <row r="1889" spans="1:5">
      <c r="A1889" s="7" t="s">
        <v>49</v>
      </c>
      <c r="D1889" s="144" t="s">
        <v>410</v>
      </c>
      <c r="E1889" s="144" t="s">
        <v>9127</v>
      </c>
    </row>
    <row r="1890" spans="1:5">
      <c r="A1890" s="7" t="s">
        <v>49</v>
      </c>
      <c r="D1890" s="144" t="s">
        <v>413</v>
      </c>
      <c r="E1890" s="144" t="s">
        <v>9127</v>
      </c>
    </row>
    <row r="1891" spans="1:5">
      <c r="A1891" s="7" t="s">
        <v>49</v>
      </c>
      <c r="D1891" s="144" t="s">
        <v>416</v>
      </c>
      <c r="E1891" s="144" t="s">
        <v>9127</v>
      </c>
    </row>
    <row r="1892" spans="1:5">
      <c r="A1892" s="7" t="s">
        <v>49</v>
      </c>
      <c r="D1892" s="144" t="s">
        <v>503</v>
      </c>
      <c r="E1892" s="144" t="s">
        <v>9127</v>
      </c>
    </row>
    <row r="1893" spans="1:5">
      <c r="A1893" s="7" t="s">
        <v>49</v>
      </c>
      <c r="D1893" s="144" t="s">
        <v>507</v>
      </c>
      <c r="E1893" s="144" t="s">
        <v>9127</v>
      </c>
    </row>
    <row r="1894" spans="1:5">
      <c r="A1894" s="7" t="s">
        <v>49</v>
      </c>
      <c r="D1894" s="144" t="s">
        <v>71</v>
      </c>
      <c r="E1894" s="144" t="s">
        <v>9127</v>
      </c>
    </row>
    <row r="1895" spans="1:5">
      <c r="A1895" s="7" t="s">
        <v>49</v>
      </c>
      <c r="D1895" s="144" t="s">
        <v>74</v>
      </c>
      <c r="E1895" s="144" t="s">
        <v>9127</v>
      </c>
    </row>
    <row r="1896" spans="1:5">
      <c r="A1896" s="7" t="s">
        <v>49</v>
      </c>
      <c r="D1896" s="144" t="s">
        <v>2737</v>
      </c>
      <c r="E1896" s="144" t="s">
        <v>9127</v>
      </c>
    </row>
    <row r="1897" spans="1:5">
      <c r="A1897" s="7" t="s">
        <v>49</v>
      </c>
      <c r="D1897" s="144" t="s">
        <v>2741</v>
      </c>
      <c r="E1897" s="144" t="s">
        <v>9127</v>
      </c>
    </row>
    <row r="1898" spans="1:5">
      <c r="A1898" s="7" t="s">
        <v>49</v>
      </c>
      <c r="D1898" s="144" t="s">
        <v>2744</v>
      </c>
      <c r="E1898" s="144" t="s">
        <v>9127</v>
      </c>
    </row>
    <row r="1899" spans="1:5">
      <c r="A1899" s="7" t="s">
        <v>49</v>
      </c>
      <c r="D1899" s="144" t="s">
        <v>2747</v>
      </c>
      <c r="E1899" s="144" t="s">
        <v>9127</v>
      </c>
    </row>
    <row r="1900" spans="1:5">
      <c r="A1900" s="7" t="s">
        <v>49</v>
      </c>
      <c r="D1900" s="144" t="s">
        <v>2781</v>
      </c>
      <c r="E1900" s="144" t="s">
        <v>9127</v>
      </c>
    </row>
    <row r="1901" spans="1:5">
      <c r="A1901" s="7" t="s">
        <v>49</v>
      </c>
      <c r="D1901" s="144" t="s">
        <v>2785</v>
      </c>
      <c r="E1901" s="144" t="s">
        <v>9127</v>
      </c>
    </row>
    <row r="1902" spans="1:5">
      <c r="A1902" s="7" t="s">
        <v>49</v>
      </c>
      <c r="D1902" s="144" t="s">
        <v>2788</v>
      </c>
      <c r="E1902" s="144" t="s">
        <v>9127</v>
      </c>
    </row>
    <row r="1903" spans="1:5">
      <c r="A1903" s="7" t="s">
        <v>49</v>
      </c>
      <c r="D1903" s="144" t="s">
        <v>2791</v>
      </c>
      <c r="E1903" s="144" t="s">
        <v>9127</v>
      </c>
    </row>
    <row r="1904" spans="1:5">
      <c r="A1904" s="7" t="s">
        <v>49</v>
      </c>
      <c r="D1904" s="144" t="s">
        <v>7898</v>
      </c>
      <c r="E1904" s="144" t="s">
        <v>9127</v>
      </c>
    </row>
    <row r="1905" spans="1:5">
      <c r="A1905" s="7" t="s">
        <v>49</v>
      </c>
      <c r="D1905" s="144" t="s">
        <v>3765</v>
      </c>
      <c r="E1905" s="144" t="s">
        <v>9127</v>
      </c>
    </row>
    <row r="1906" spans="1:5">
      <c r="A1906" s="7" t="s">
        <v>49</v>
      </c>
      <c r="D1906" s="144" t="s">
        <v>8291</v>
      </c>
      <c r="E1906" s="144" t="s">
        <v>9127</v>
      </c>
    </row>
    <row r="1907" spans="1:5">
      <c r="A1907" s="7" t="s">
        <v>49</v>
      </c>
      <c r="D1907" s="144" t="s">
        <v>7901</v>
      </c>
      <c r="E1907" s="144" t="s">
        <v>9127</v>
      </c>
    </row>
    <row r="1908" spans="1:5">
      <c r="A1908" s="7" t="s">
        <v>49</v>
      </c>
      <c r="D1908" s="144" t="s">
        <v>7903</v>
      </c>
      <c r="E1908" s="144" t="s">
        <v>9127</v>
      </c>
    </row>
    <row r="1909" spans="1:5">
      <c r="A1909" s="7" t="s">
        <v>49</v>
      </c>
      <c r="D1909" s="144" t="s">
        <v>8079</v>
      </c>
      <c r="E1909" s="144" t="s">
        <v>9127</v>
      </c>
    </row>
    <row r="1910" spans="1:5">
      <c r="A1910" s="7" t="s">
        <v>49</v>
      </c>
      <c r="D1910" s="144" t="s">
        <v>7905</v>
      </c>
      <c r="E1910" s="144" t="s">
        <v>9127</v>
      </c>
    </row>
    <row r="1911" spans="1:5">
      <c r="A1911" s="7" t="s">
        <v>49</v>
      </c>
      <c r="D1911" s="144" t="s">
        <v>2896</v>
      </c>
      <c r="E1911" s="144" t="s">
        <v>9127</v>
      </c>
    </row>
    <row r="1912" spans="1:5">
      <c r="A1912" s="7" t="s">
        <v>49</v>
      </c>
      <c r="D1912" s="144" t="s">
        <v>2900</v>
      </c>
      <c r="E1912" s="144" t="s">
        <v>9127</v>
      </c>
    </row>
    <row r="1913" spans="1:5">
      <c r="A1913" s="7" t="s">
        <v>49</v>
      </c>
      <c r="D1913" s="144" t="s">
        <v>2903</v>
      </c>
      <c r="E1913" s="144" t="s">
        <v>9127</v>
      </c>
    </row>
    <row r="1914" spans="1:5">
      <c r="A1914" s="7" t="s">
        <v>49</v>
      </c>
      <c r="D1914" s="144" t="s">
        <v>2906</v>
      </c>
      <c r="E1914" s="144" t="s">
        <v>9127</v>
      </c>
    </row>
    <row r="1915" spans="1:5">
      <c r="A1915" s="7" t="s">
        <v>49</v>
      </c>
      <c r="D1915" s="144" t="s">
        <v>2909</v>
      </c>
      <c r="E1915" s="144" t="s">
        <v>9127</v>
      </c>
    </row>
    <row r="1916" spans="1:5">
      <c r="A1916" s="7" t="s">
        <v>49</v>
      </c>
      <c r="D1916" s="144" t="s">
        <v>2912</v>
      </c>
      <c r="E1916" s="144" t="s">
        <v>9127</v>
      </c>
    </row>
    <row r="1917" spans="1:5">
      <c r="A1917" s="7" t="s">
        <v>49</v>
      </c>
      <c r="D1917" s="144" t="s">
        <v>2915</v>
      </c>
      <c r="E1917" s="144" t="s">
        <v>9127</v>
      </c>
    </row>
    <row r="1918" spans="1:5">
      <c r="A1918" s="7" t="s">
        <v>49</v>
      </c>
      <c r="D1918" s="144" t="s">
        <v>7718</v>
      </c>
      <c r="E1918" s="144" t="s">
        <v>9127</v>
      </c>
    </row>
    <row r="1919" spans="1:5">
      <c r="A1919" s="7" t="s">
        <v>49</v>
      </c>
      <c r="D1919" s="144" t="s">
        <v>7721</v>
      </c>
      <c r="E1919" s="144" t="s">
        <v>9127</v>
      </c>
    </row>
    <row r="1920" spans="1:5">
      <c r="A1920" s="7" t="s">
        <v>49</v>
      </c>
      <c r="D1920" s="144" t="s">
        <v>7723</v>
      </c>
      <c r="E1920" s="144" t="s">
        <v>9127</v>
      </c>
    </row>
    <row r="1921" spans="1:5">
      <c r="A1921" s="7" t="s">
        <v>49</v>
      </c>
      <c r="D1921" s="144" t="s">
        <v>7725</v>
      </c>
      <c r="E1921" s="144" t="s">
        <v>9127</v>
      </c>
    </row>
    <row r="1922" spans="1:5">
      <c r="A1922" s="7" t="s">
        <v>49</v>
      </c>
      <c r="D1922" s="144" t="s">
        <v>5065</v>
      </c>
      <c r="E1922" s="144" t="s">
        <v>9127</v>
      </c>
    </row>
    <row r="1923" spans="1:5">
      <c r="A1923" s="7" t="s">
        <v>49</v>
      </c>
      <c r="D1923" s="144" t="s">
        <v>5070</v>
      </c>
      <c r="E1923" s="144" t="s">
        <v>9127</v>
      </c>
    </row>
    <row r="1924" spans="1:5">
      <c r="A1924" s="7" t="s">
        <v>49</v>
      </c>
      <c r="D1924" s="144" t="s">
        <v>5073</v>
      </c>
      <c r="E1924" s="144" t="s">
        <v>9127</v>
      </c>
    </row>
    <row r="1925" spans="1:5">
      <c r="A1925" s="7" t="s">
        <v>49</v>
      </c>
      <c r="D1925" s="144" t="s">
        <v>5076</v>
      </c>
      <c r="E1925" s="144" t="s">
        <v>9127</v>
      </c>
    </row>
    <row r="1926" spans="1:5">
      <c r="A1926" s="7" t="s">
        <v>49</v>
      </c>
      <c r="D1926" s="144" t="s">
        <v>1416</v>
      </c>
      <c r="E1926" s="144" t="s">
        <v>9127</v>
      </c>
    </row>
    <row r="1927" spans="1:5">
      <c r="A1927" s="7" t="s">
        <v>49</v>
      </c>
      <c r="D1927" s="144" t="s">
        <v>6650</v>
      </c>
      <c r="E1927" s="144" t="s">
        <v>9127</v>
      </c>
    </row>
    <row r="1928" spans="1:5">
      <c r="A1928" s="7" t="s">
        <v>49</v>
      </c>
      <c r="D1928" s="144" t="s">
        <v>5958</v>
      </c>
      <c r="E1928" s="144" t="s">
        <v>9127</v>
      </c>
    </row>
    <row r="1929" spans="1:5">
      <c r="A1929" s="7" t="s">
        <v>49</v>
      </c>
      <c r="D1929" s="144" t="s">
        <v>5973</v>
      </c>
      <c r="E1929" s="144" t="s">
        <v>9127</v>
      </c>
    </row>
    <row r="1930" spans="1:5">
      <c r="A1930" s="7" t="s">
        <v>49</v>
      </c>
      <c r="D1930" s="144" t="s">
        <v>5206</v>
      </c>
      <c r="E1930" s="144" t="s">
        <v>9127</v>
      </c>
    </row>
    <row r="1931" spans="1:5">
      <c r="A1931" s="7" t="s">
        <v>49</v>
      </c>
      <c r="D1931" s="144" t="s">
        <v>5209</v>
      </c>
      <c r="E1931" s="144" t="s">
        <v>9127</v>
      </c>
    </row>
    <row r="1932" spans="1:5">
      <c r="A1932" s="7" t="s">
        <v>49</v>
      </c>
      <c r="D1932" s="144" t="s">
        <v>5211</v>
      </c>
      <c r="E1932" s="144" t="s">
        <v>9127</v>
      </c>
    </row>
    <row r="1933" spans="1:5">
      <c r="A1933" s="7" t="s">
        <v>49</v>
      </c>
      <c r="D1933" s="144" t="s">
        <v>6653</v>
      </c>
      <c r="E1933" s="144" t="s">
        <v>9127</v>
      </c>
    </row>
    <row r="1934" spans="1:5">
      <c r="A1934" s="7" t="s">
        <v>49</v>
      </c>
      <c r="D1934" s="144" t="s">
        <v>5977</v>
      </c>
      <c r="E1934" s="144" t="s">
        <v>9127</v>
      </c>
    </row>
    <row r="1935" spans="1:5">
      <c r="A1935" s="7" t="s">
        <v>49</v>
      </c>
      <c r="D1935" s="144" t="s">
        <v>7010</v>
      </c>
      <c r="E1935" s="144" t="s">
        <v>9127</v>
      </c>
    </row>
    <row r="1936" spans="1:5">
      <c r="A1936" s="7" t="s">
        <v>49</v>
      </c>
      <c r="D1936" s="144" t="s">
        <v>7018</v>
      </c>
      <c r="E1936" s="144" t="s">
        <v>9127</v>
      </c>
    </row>
    <row r="1937" spans="1:5">
      <c r="A1937" s="7" t="s">
        <v>49</v>
      </c>
      <c r="D1937" s="144" t="s">
        <v>7023</v>
      </c>
      <c r="E1937" s="144" t="s">
        <v>9127</v>
      </c>
    </row>
    <row r="1938" spans="1:5">
      <c r="A1938" s="7" t="s">
        <v>49</v>
      </c>
      <c r="D1938" s="144" t="s">
        <v>7084</v>
      </c>
      <c r="E1938" s="144" t="s">
        <v>9127</v>
      </c>
    </row>
    <row r="1939" spans="1:5">
      <c r="A1939" s="7" t="s">
        <v>49</v>
      </c>
      <c r="D1939" s="144" t="s">
        <v>7087</v>
      </c>
      <c r="E1939" s="144" t="s">
        <v>9127</v>
      </c>
    </row>
    <row r="1940" spans="1:5">
      <c r="A1940" s="7" t="s">
        <v>49</v>
      </c>
      <c r="D1940" s="144" t="s">
        <v>5898</v>
      </c>
      <c r="E1940" s="144" t="s">
        <v>9127</v>
      </c>
    </row>
    <row r="1941" spans="1:5">
      <c r="A1941" s="7" t="s">
        <v>49</v>
      </c>
      <c r="D1941" s="144" t="s">
        <v>1427</v>
      </c>
      <c r="E1941" s="144" t="s">
        <v>9127</v>
      </c>
    </row>
    <row r="1942" spans="1:5">
      <c r="A1942" s="7" t="s">
        <v>49</v>
      </c>
      <c r="D1942" s="144" t="s">
        <v>8201</v>
      </c>
      <c r="E1942" s="144" t="s">
        <v>9127</v>
      </c>
    </row>
    <row r="1943" spans="1:5">
      <c r="A1943" s="7" t="s">
        <v>49</v>
      </c>
      <c r="D1943" s="144" t="s">
        <v>2313</v>
      </c>
      <c r="E1943" s="144" t="s">
        <v>9127</v>
      </c>
    </row>
    <row r="1944" spans="1:5">
      <c r="A1944" s="7" t="s">
        <v>49</v>
      </c>
      <c r="D1944" s="144" t="s">
        <v>8088</v>
      </c>
      <c r="E1944" s="144" t="s">
        <v>9127</v>
      </c>
    </row>
    <row r="1945" spans="1:5">
      <c r="A1945" s="7" t="s">
        <v>49</v>
      </c>
      <c r="D1945" s="144" t="s">
        <v>8090</v>
      </c>
      <c r="E1945" s="144" t="s">
        <v>9127</v>
      </c>
    </row>
    <row r="1946" spans="1:5">
      <c r="A1946" s="7" t="s">
        <v>49</v>
      </c>
      <c r="D1946" s="144" t="s">
        <v>3826</v>
      </c>
      <c r="E1946" s="144" t="s">
        <v>9127</v>
      </c>
    </row>
    <row r="1947" spans="1:5">
      <c r="A1947" s="7" t="s">
        <v>49</v>
      </c>
      <c r="D1947" s="144" t="s">
        <v>3827</v>
      </c>
      <c r="E1947" s="144" t="s">
        <v>9127</v>
      </c>
    </row>
    <row r="1948" spans="1:5">
      <c r="A1948" s="7" t="s">
        <v>49</v>
      </c>
      <c r="D1948" s="144" t="s">
        <v>3828</v>
      </c>
      <c r="E1948" s="144" t="s">
        <v>9127</v>
      </c>
    </row>
    <row r="1949" spans="1:5">
      <c r="A1949" s="7" t="s">
        <v>49</v>
      </c>
      <c r="D1949" s="144" t="s">
        <v>3868</v>
      </c>
      <c r="E1949" s="144" t="s">
        <v>9151</v>
      </c>
    </row>
    <row r="1950" spans="1:5">
      <c r="A1950" s="7" t="s">
        <v>49</v>
      </c>
      <c r="D1950" s="144" t="s">
        <v>1667</v>
      </c>
      <c r="E1950" s="144" t="s">
        <v>9151</v>
      </c>
    </row>
    <row r="1951" spans="1:5">
      <c r="A1951" s="7" t="s">
        <v>49</v>
      </c>
      <c r="D1951" s="144" t="s">
        <v>1675</v>
      </c>
      <c r="E1951" s="144" t="s">
        <v>9151</v>
      </c>
    </row>
    <row r="1952" spans="1:5">
      <c r="A1952" s="7" t="s">
        <v>49</v>
      </c>
      <c r="D1952" s="144" t="s">
        <v>1696</v>
      </c>
      <c r="E1952" s="144" t="s">
        <v>9151</v>
      </c>
    </row>
    <row r="1953" spans="1:5">
      <c r="A1953" s="7" t="s">
        <v>49</v>
      </c>
      <c r="D1953" s="144" t="s">
        <v>679</v>
      </c>
      <c r="E1953" s="144" t="s">
        <v>9138</v>
      </c>
    </row>
    <row r="1954" spans="1:5">
      <c r="A1954" s="7" t="s">
        <v>49</v>
      </c>
      <c r="D1954" s="144" t="s">
        <v>133</v>
      </c>
      <c r="E1954" s="144" t="s">
        <v>9138</v>
      </c>
    </row>
    <row r="1955" spans="1:5">
      <c r="A1955" s="7" t="s">
        <v>49</v>
      </c>
      <c r="D1955" s="144" t="s">
        <v>7923</v>
      </c>
      <c r="E1955" s="144" t="s">
        <v>9138</v>
      </c>
    </row>
    <row r="1956" spans="1:5">
      <c r="A1956" s="7" t="s">
        <v>49</v>
      </c>
      <c r="D1956" s="144" t="s">
        <v>7926</v>
      </c>
      <c r="E1956" s="144" t="s">
        <v>9138</v>
      </c>
    </row>
    <row r="1957" spans="1:5">
      <c r="A1957" s="7" t="s">
        <v>49</v>
      </c>
      <c r="D1957" s="144" t="s">
        <v>7982</v>
      </c>
      <c r="E1957" s="144" t="s">
        <v>9138</v>
      </c>
    </row>
    <row r="1958" spans="1:5">
      <c r="A1958" s="7" t="s">
        <v>49</v>
      </c>
      <c r="D1958" s="144" t="s">
        <v>7985</v>
      </c>
      <c r="E1958" s="144" t="s">
        <v>9138</v>
      </c>
    </row>
    <row r="1959" spans="1:5">
      <c r="A1959" s="7" t="s">
        <v>49</v>
      </c>
      <c r="D1959" s="144" t="s">
        <v>3776</v>
      </c>
      <c r="E1959" s="144" t="s">
        <v>9138</v>
      </c>
    </row>
    <row r="1960" spans="1:5">
      <c r="A1960" s="7" t="s">
        <v>49</v>
      </c>
      <c r="D1960" s="144" t="s">
        <v>2997</v>
      </c>
      <c r="E1960" s="144" t="s">
        <v>9138</v>
      </c>
    </row>
    <row r="1961" spans="1:5">
      <c r="A1961" s="7" t="s">
        <v>49</v>
      </c>
      <c r="D1961" s="144" t="s">
        <v>3001</v>
      </c>
      <c r="E1961" s="144" t="s">
        <v>9138</v>
      </c>
    </row>
    <row r="1962" spans="1:5">
      <c r="A1962" s="7" t="s">
        <v>49</v>
      </c>
      <c r="D1962" s="144" t="s">
        <v>3004</v>
      </c>
      <c r="E1962" s="144" t="s">
        <v>9138</v>
      </c>
    </row>
    <row r="1963" spans="1:5">
      <c r="A1963" s="7" t="s">
        <v>49</v>
      </c>
      <c r="D1963" s="144" t="s">
        <v>3011</v>
      </c>
      <c r="E1963" s="144" t="s">
        <v>9138</v>
      </c>
    </row>
    <row r="1964" spans="1:5">
      <c r="A1964" s="7" t="s">
        <v>49</v>
      </c>
      <c r="D1964" s="144" t="s">
        <v>3014</v>
      </c>
      <c r="E1964" s="144" t="s">
        <v>9138</v>
      </c>
    </row>
    <row r="1965" spans="1:5">
      <c r="A1965" s="7" t="s">
        <v>49</v>
      </c>
      <c r="D1965" s="144" t="s">
        <v>3018</v>
      </c>
      <c r="E1965" s="144" t="s">
        <v>9138</v>
      </c>
    </row>
    <row r="1966" spans="1:5">
      <c r="A1966" s="7" t="s">
        <v>49</v>
      </c>
      <c r="D1966" s="144" t="s">
        <v>8727</v>
      </c>
      <c r="E1966" s="144" t="s">
        <v>9138</v>
      </c>
    </row>
    <row r="1967" spans="1:5">
      <c r="A1967" s="7" t="s">
        <v>49</v>
      </c>
      <c r="D1967" s="144" t="s">
        <v>3698</v>
      </c>
      <c r="E1967" s="144" t="s">
        <v>9138</v>
      </c>
    </row>
    <row r="1968" spans="1:5">
      <c r="A1968" s="7" t="s">
        <v>49</v>
      </c>
      <c r="D1968" s="144" t="s">
        <v>8733</v>
      </c>
      <c r="E1968" s="144" t="s">
        <v>9138</v>
      </c>
    </row>
    <row r="1969" spans="1:5">
      <c r="A1969" s="7" t="s">
        <v>49</v>
      </c>
      <c r="D1969" s="144" t="s">
        <v>5291</v>
      </c>
      <c r="E1969" s="144" t="s">
        <v>9138</v>
      </c>
    </row>
    <row r="1970" spans="1:5">
      <c r="A1970" s="7" t="s">
        <v>49</v>
      </c>
      <c r="D1970" s="144" t="s">
        <v>68</v>
      </c>
      <c r="E1970" s="144" t="s">
        <v>10121</v>
      </c>
    </row>
    <row r="1971" spans="1:5">
      <c r="A1971" s="7" t="s">
        <v>49</v>
      </c>
      <c r="D1971" s="144" t="s">
        <v>4990</v>
      </c>
      <c r="E1971" s="144" t="s">
        <v>10121</v>
      </c>
    </row>
    <row r="1972" spans="1:5">
      <c r="A1972" s="7" t="s">
        <v>49</v>
      </c>
      <c r="D1972" s="144" t="s">
        <v>5083</v>
      </c>
      <c r="E1972" s="144" t="s">
        <v>10121</v>
      </c>
    </row>
    <row r="1973" spans="1:5">
      <c r="A1973" s="7" t="s">
        <v>49</v>
      </c>
      <c r="D1973" s="144" t="s">
        <v>5086</v>
      </c>
      <c r="E1973" s="144" t="s">
        <v>10121</v>
      </c>
    </row>
    <row r="1974" spans="1:5">
      <c r="A1974" s="7" t="s">
        <v>49</v>
      </c>
      <c r="D1974" s="144" t="s">
        <v>5089</v>
      </c>
      <c r="E1974" s="144" t="s">
        <v>10121</v>
      </c>
    </row>
    <row r="1975" spans="1:5">
      <c r="A1975" s="7" t="s">
        <v>49</v>
      </c>
      <c r="D1975" s="144" t="s">
        <v>9947</v>
      </c>
      <c r="E1975" s="144" t="s">
        <v>10121</v>
      </c>
    </row>
    <row r="1976" spans="1:5">
      <c r="A1976" s="7" t="s">
        <v>49</v>
      </c>
      <c r="D1976" s="144" t="s">
        <v>5299</v>
      </c>
      <c r="E1976" s="144" t="s">
        <v>10121</v>
      </c>
    </row>
    <row r="1977" spans="1:5">
      <c r="A1977" s="7" t="s">
        <v>49</v>
      </c>
      <c r="D1977" s="144" t="s">
        <v>5305</v>
      </c>
      <c r="E1977" s="144" t="s">
        <v>10121</v>
      </c>
    </row>
    <row r="1978" spans="1:5">
      <c r="A1978" s="7" t="s">
        <v>49</v>
      </c>
      <c r="D1978" s="144" t="s">
        <v>5308</v>
      </c>
      <c r="E1978" s="144" t="s">
        <v>10121</v>
      </c>
    </row>
    <row r="1979" spans="1:5">
      <c r="A1979" s="7" t="s">
        <v>49</v>
      </c>
      <c r="D1979" s="144" t="s">
        <v>9794</v>
      </c>
      <c r="E1979" s="144" t="s">
        <v>9142</v>
      </c>
    </row>
    <row r="1980" spans="1:5">
      <c r="A1980" s="7" t="s">
        <v>49</v>
      </c>
      <c r="D1980" s="144" t="s">
        <v>2708</v>
      </c>
      <c r="E1980" s="144" t="s">
        <v>9142</v>
      </c>
    </row>
    <row r="1981" spans="1:5">
      <c r="A1981" s="7" t="s">
        <v>49</v>
      </c>
      <c r="D1981" s="144" t="s">
        <v>553</v>
      </c>
      <c r="E1981" s="144" t="s">
        <v>9142</v>
      </c>
    </row>
    <row r="1982" spans="1:5">
      <c r="A1982" s="7" t="s">
        <v>49</v>
      </c>
      <c r="D1982" s="144" t="s">
        <v>1482</v>
      </c>
      <c r="E1982" s="144" t="s">
        <v>9142</v>
      </c>
    </row>
    <row r="1983" spans="1:5">
      <c r="A1983" s="7" t="s">
        <v>49</v>
      </c>
      <c r="D1983" s="144" t="s">
        <v>1486</v>
      </c>
      <c r="E1983" s="144" t="s">
        <v>9142</v>
      </c>
    </row>
    <row r="1984" spans="1:5">
      <c r="A1984" s="7" t="s">
        <v>49</v>
      </c>
      <c r="D1984" s="144" t="s">
        <v>1489</v>
      </c>
      <c r="E1984" s="144" t="s">
        <v>9142</v>
      </c>
    </row>
    <row r="1985" spans="1:5">
      <c r="A1985" s="7" t="s">
        <v>49</v>
      </c>
      <c r="D1985" s="144" t="s">
        <v>7988</v>
      </c>
      <c r="E1985" s="144" t="s">
        <v>9142</v>
      </c>
    </row>
    <row r="1986" spans="1:5">
      <c r="A1986" s="7" t="s">
        <v>49</v>
      </c>
      <c r="D1986" s="144" t="s">
        <v>3070</v>
      </c>
      <c r="E1986" s="144" t="s">
        <v>9142</v>
      </c>
    </row>
    <row r="1987" spans="1:5">
      <c r="A1987" s="7" t="s">
        <v>49</v>
      </c>
      <c r="D1987" s="144" t="s">
        <v>3072</v>
      </c>
      <c r="E1987" s="144" t="s">
        <v>9142</v>
      </c>
    </row>
    <row r="1988" spans="1:5">
      <c r="A1988" s="7" t="s">
        <v>49</v>
      </c>
      <c r="D1988" s="144" t="s">
        <v>3700</v>
      </c>
      <c r="E1988" s="144" t="s">
        <v>9142</v>
      </c>
    </row>
    <row r="1989" spans="1:5">
      <c r="A1989" s="7" t="s">
        <v>49</v>
      </c>
      <c r="D1989" s="144" t="s">
        <v>3074</v>
      </c>
      <c r="E1989" s="144" t="s">
        <v>9142</v>
      </c>
    </row>
    <row r="1990" spans="1:5">
      <c r="A1990" s="7" t="s">
        <v>49</v>
      </c>
      <c r="D1990" s="144" t="s">
        <v>3077</v>
      </c>
      <c r="E1990" s="144" t="s">
        <v>9142</v>
      </c>
    </row>
    <row r="1991" spans="1:5">
      <c r="A1991" s="7" t="s">
        <v>49</v>
      </c>
      <c r="D1991" s="144" t="s">
        <v>3079</v>
      </c>
      <c r="E1991" s="144" t="s">
        <v>9142</v>
      </c>
    </row>
    <row r="1992" spans="1:5">
      <c r="A1992" s="7" t="s">
        <v>49</v>
      </c>
      <c r="D1992" s="144" t="s">
        <v>3081</v>
      </c>
      <c r="E1992" s="144" t="s">
        <v>9142</v>
      </c>
    </row>
    <row r="1993" spans="1:5">
      <c r="A1993" s="7" t="s">
        <v>49</v>
      </c>
      <c r="D1993" s="144" t="s">
        <v>3083</v>
      </c>
      <c r="E1993" s="144" t="s">
        <v>9142</v>
      </c>
    </row>
    <row r="1994" spans="1:5">
      <c r="A1994" s="7" t="s">
        <v>49</v>
      </c>
      <c r="D1994" s="144" t="s">
        <v>3085</v>
      </c>
      <c r="E1994" s="144" t="s">
        <v>9142</v>
      </c>
    </row>
    <row r="1995" spans="1:5">
      <c r="A1995" s="7" t="s">
        <v>49</v>
      </c>
      <c r="D1995" s="144" t="s">
        <v>3088</v>
      </c>
      <c r="E1995" s="144" t="s">
        <v>9142</v>
      </c>
    </row>
    <row r="1996" spans="1:5">
      <c r="A1996" s="7" t="s">
        <v>49</v>
      </c>
      <c r="D1996" s="144" t="s">
        <v>3090</v>
      </c>
      <c r="E1996" s="144" t="s">
        <v>9142</v>
      </c>
    </row>
    <row r="1997" spans="1:5">
      <c r="A1997" s="7" t="s">
        <v>49</v>
      </c>
      <c r="D1997" s="144" t="s">
        <v>3092</v>
      </c>
      <c r="E1997" s="144" t="s">
        <v>9142</v>
      </c>
    </row>
    <row r="1998" spans="1:5">
      <c r="A1998" s="7" t="s">
        <v>49</v>
      </c>
      <c r="D1998" s="144" t="s">
        <v>3095</v>
      </c>
      <c r="E1998" s="144" t="s">
        <v>9142</v>
      </c>
    </row>
    <row r="1999" spans="1:5">
      <c r="A1999" s="7" t="s">
        <v>49</v>
      </c>
      <c r="D1999" s="144" t="s">
        <v>3097</v>
      </c>
      <c r="E1999" s="144" t="s">
        <v>9142</v>
      </c>
    </row>
    <row r="2000" spans="1:5">
      <c r="A2000" s="7" t="s">
        <v>49</v>
      </c>
      <c r="D2000" s="144" t="s">
        <v>4990</v>
      </c>
      <c r="E2000" s="144" t="s">
        <v>10122</v>
      </c>
    </row>
    <row r="2001" spans="1:5">
      <c r="A2001" s="7" t="s">
        <v>49</v>
      </c>
      <c r="D2001" s="144" t="s">
        <v>7885</v>
      </c>
      <c r="E2001" s="144" t="s">
        <v>9145</v>
      </c>
    </row>
    <row r="2002" spans="1:5">
      <c r="A2002" s="7" t="s">
        <v>49</v>
      </c>
      <c r="D2002" s="144" t="s">
        <v>7888</v>
      </c>
      <c r="E2002" s="144" t="s">
        <v>9145</v>
      </c>
    </row>
    <row r="2003" spans="1:5">
      <c r="A2003" s="7" t="s">
        <v>49</v>
      </c>
      <c r="D2003" s="144" t="s">
        <v>7890</v>
      </c>
      <c r="E2003" s="144" t="s">
        <v>9145</v>
      </c>
    </row>
    <row r="2004" spans="1:5">
      <c r="A2004" s="7" t="s">
        <v>49</v>
      </c>
      <c r="D2004" s="144" t="s">
        <v>7892</v>
      </c>
      <c r="E2004" s="144" t="s">
        <v>9145</v>
      </c>
    </row>
    <row r="2005" spans="1:5">
      <c r="A2005" s="7" t="s">
        <v>49</v>
      </c>
      <c r="D2005" s="144" t="s">
        <v>7894</v>
      </c>
      <c r="E2005" s="144" t="s">
        <v>9145</v>
      </c>
    </row>
    <row r="2006" spans="1:5">
      <c r="A2006" s="7" t="s">
        <v>49</v>
      </c>
      <c r="D2006" s="144" t="s">
        <v>7896</v>
      </c>
      <c r="E2006" s="144" t="s">
        <v>9145</v>
      </c>
    </row>
    <row r="2007" spans="1:5">
      <c r="A2007" s="7" t="s">
        <v>49</v>
      </c>
      <c r="D2007" s="144" t="s">
        <v>2798</v>
      </c>
      <c r="E2007" s="144" t="s">
        <v>9145</v>
      </c>
    </row>
    <row r="2008" spans="1:5">
      <c r="A2008" s="7" t="s">
        <v>49</v>
      </c>
      <c r="D2008" s="144" t="s">
        <v>2802</v>
      </c>
      <c r="E2008" s="144" t="s">
        <v>9145</v>
      </c>
    </row>
    <row r="2009" spans="1:5">
      <c r="A2009" s="7" t="s">
        <v>49</v>
      </c>
      <c r="D2009" s="144" t="s">
        <v>2805</v>
      </c>
      <c r="E2009" s="144" t="s">
        <v>9145</v>
      </c>
    </row>
    <row r="2010" spans="1:5">
      <c r="A2010" s="7" t="s">
        <v>49</v>
      </c>
      <c r="D2010" s="144" t="s">
        <v>2808</v>
      </c>
      <c r="E2010" s="144" t="s">
        <v>9145</v>
      </c>
    </row>
    <row r="2011" spans="1:5">
      <c r="A2011" s="7" t="s">
        <v>49</v>
      </c>
      <c r="D2011" s="144" t="s">
        <v>2811</v>
      </c>
      <c r="E2011" s="144" t="s">
        <v>9145</v>
      </c>
    </row>
    <row r="2012" spans="1:5">
      <c r="A2012" s="7" t="s">
        <v>49</v>
      </c>
      <c r="D2012" s="144" t="s">
        <v>2814</v>
      </c>
      <c r="E2012" s="144" t="s">
        <v>9145</v>
      </c>
    </row>
    <row r="2013" spans="1:5">
      <c r="A2013" s="7" t="s">
        <v>49</v>
      </c>
      <c r="D2013" s="144" t="s">
        <v>3695</v>
      </c>
      <c r="E2013" s="144" t="s">
        <v>9149</v>
      </c>
    </row>
    <row r="2014" spans="1:5">
      <c r="A2014" s="7" t="s">
        <v>49</v>
      </c>
      <c r="D2014" s="144" t="s">
        <v>3696</v>
      </c>
      <c r="E2014" s="144" t="s">
        <v>9149</v>
      </c>
    </row>
    <row r="2015" spans="1:5">
      <c r="A2015" s="7" t="s">
        <v>49</v>
      </c>
      <c r="D2015" s="144" t="s">
        <v>458</v>
      </c>
      <c r="E2015" s="144" t="s">
        <v>9136</v>
      </c>
    </row>
    <row r="2016" spans="1:5">
      <c r="A2016" s="7" t="s">
        <v>49</v>
      </c>
      <c r="D2016" s="144" t="s">
        <v>461</v>
      </c>
      <c r="E2016" s="144" t="s">
        <v>9136</v>
      </c>
    </row>
    <row r="2017" spans="1:5">
      <c r="A2017" s="7" t="s">
        <v>49</v>
      </c>
      <c r="D2017" s="144" t="s">
        <v>420</v>
      </c>
      <c r="E2017" s="144" t="s">
        <v>9136</v>
      </c>
    </row>
    <row r="2018" spans="1:5">
      <c r="A2018" s="7" t="s">
        <v>49</v>
      </c>
      <c r="D2018" s="144" t="s">
        <v>424</v>
      </c>
      <c r="E2018" s="144" t="s">
        <v>9136</v>
      </c>
    </row>
    <row r="2019" spans="1:5">
      <c r="A2019" s="7" t="s">
        <v>49</v>
      </c>
      <c r="D2019" s="144" t="s">
        <v>663</v>
      </c>
      <c r="E2019" s="144" t="s">
        <v>9136</v>
      </c>
    </row>
    <row r="2020" spans="1:5">
      <c r="A2020" s="7" t="s">
        <v>49</v>
      </c>
      <c r="D2020" s="144" t="s">
        <v>666</v>
      </c>
      <c r="E2020" s="144" t="s">
        <v>9136</v>
      </c>
    </row>
    <row r="2021" spans="1:5">
      <c r="A2021" s="7" t="s">
        <v>49</v>
      </c>
      <c r="D2021" s="144" t="s">
        <v>670</v>
      </c>
      <c r="E2021" s="144" t="s">
        <v>9136</v>
      </c>
    </row>
    <row r="2022" spans="1:5">
      <c r="A2022" s="7" t="s">
        <v>49</v>
      </c>
      <c r="D2022" s="144" t="s">
        <v>673</v>
      </c>
      <c r="E2022" s="144" t="s">
        <v>9136</v>
      </c>
    </row>
    <row r="2023" spans="1:5">
      <c r="A2023" s="7" t="s">
        <v>49</v>
      </c>
      <c r="D2023" s="144" t="s">
        <v>676</v>
      </c>
      <c r="E2023" s="144" t="s">
        <v>9136</v>
      </c>
    </row>
    <row r="2024" spans="1:5">
      <c r="A2024" s="7" t="s">
        <v>49</v>
      </c>
      <c r="D2024" s="144" t="s">
        <v>257</v>
      </c>
      <c r="E2024" s="144" t="s">
        <v>9136</v>
      </c>
    </row>
    <row r="2025" spans="1:5">
      <c r="A2025" s="7" t="s">
        <v>49</v>
      </c>
      <c r="D2025" s="144" t="s">
        <v>2873</v>
      </c>
      <c r="E2025" s="144" t="s">
        <v>9136</v>
      </c>
    </row>
    <row r="2026" spans="1:5">
      <c r="A2026" s="7" t="s">
        <v>49</v>
      </c>
      <c r="D2026" s="144" t="s">
        <v>2877</v>
      </c>
      <c r="E2026" s="144" t="s">
        <v>9136</v>
      </c>
    </row>
    <row r="2027" spans="1:5">
      <c r="A2027" s="7" t="s">
        <v>49</v>
      </c>
      <c r="D2027" s="144" t="s">
        <v>2880</v>
      </c>
      <c r="E2027" s="144" t="s">
        <v>9136</v>
      </c>
    </row>
    <row r="2028" spans="1:5">
      <c r="A2028" s="7" t="s">
        <v>49</v>
      </c>
      <c r="D2028" s="144" t="s">
        <v>2883</v>
      </c>
      <c r="E2028" s="144" t="s">
        <v>9136</v>
      </c>
    </row>
    <row r="2029" spans="1:5">
      <c r="A2029" s="7" t="s">
        <v>49</v>
      </c>
      <c r="D2029" s="144" t="s">
        <v>3677</v>
      </c>
      <c r="E2029" s="144" t="s">
        <v>9136</v>
      </c>
    </row>
    <row r="2030" spans="1:5">
      <c r="A2030" s="7" t="s">
        <v>49</v>
      </c>
      <c r="D2030" s="144" t="s">
        <v>2886</v>
      </c>
      <c r="E2030" s="144" t="s">
        <v>9136</v>
      </c>
    </row>
    <row r="2031" spans="1:5">
      <c r="A2031" s="7" t="s">
        <v>49</v>
      </c>
      <c r="D2031" s="144" t="s">
        <v>2889</v>
      </c>
      <c r="E2031" s="144" t="s">
        <v>9136</v>
      </c>
    </row>
    <row r="2032" spans="1:5">
      <c r="A2032" s="7" t="s">
        <v>49</v>
      </c>
      <c r="D2032" s="144" t="s">
        <v>448</v>
      </c>
      <c r="E2032" s="144" t="s">
        <v>9136</v>
      </c>
    </row>
    <row r="2033" spans="1:5">
      <c r="A2033" s="7" t="s">
        <v>49</v>
      </c>
      <c r="D2033" s="144" t="s">
        <v>7961</v>
      </c>
      <c r="E2033" s="144" t="s">
        <v>9136</v>
      </c>
    </row>
    <row r="2034" spans="1:5">
      <c r="A2034" s="7" t="s">
        <v>49</v>
      </c>
      <c r="D2034" s="144" t="s">
        <v>7964</v>
      </c>
      <c r="E2034" s="144" t="s">
        <v>9136</v>
      </c>
    </row>
    <row r="2035" spans="1:5">
      <c r="A2035" s="7" t="s">
        <v>49</v>
      </c>
      <c r="D2035" s="144" t="s">
        <v>7967</v>
      </c>
      <c r="E2035" s="144" t="s">
        <v>9136</v>
      </c>
    </row>
    <row r="2036" spans="1:5">
      <c r="A2036" s="7" t="s">
        <v>49</v>
      </c>
      <c r="D2036" s="144" t="s">
        <v>7969</v>
      </c>
      <c r="E2036" s="144" t="s">
        <v>9136</v>
      </c>
    </row>
    <row r="2037" spans="1:5">
      <c r="A2037" s="7" t="s">
        <v>49</v>
      </c>
      <c r="D2037" s="144" t="s">
        <v>7971</v>
      </c>
      <c r="E2037" s="144" t="s">
        <v>9136</v>
      </c>
    </row>
    <row r="2038" spans="1:5">
      <c r="A2038" s="7" t="s">
        <v>49</v>
      </c>
      <c r="D2038" s="144" t="s">
        <v>7974</v>
      </c>
      <c r="E2038" s="144" t="s">
        <v>9136</v>
      </c>
    </row>
    <row r="2039" spans="1:5">
      <c r="A2039" s="7" t="s">
        <v>49</v>
      </c>
      <c r="D2039" s="144" t="s">
        <v>2957</v>
      </c>
      <c r="E2039" s="144" t="s">
        <v>9136</v>
      </c>
    </row>
    <row r="2040" spans="1:5">
      <c r="A2040" s="7" t="s">
        <v>49</v>
      </c>
      <c r="D2040" s="144" t="s">
        <v>8798</v>
      </c>
      <c r="E2040" s="144" t="s">
        <v>9136</v>
      </c>
    </row>
    <row r="2041" spans="1:5">
      <c r="A2041" s="7" t="s">
        <v>49</v>
      </c>
      <c r="D2041" s="144" t="s">
        <v>3697</v>
      </c>
      <c r="E2041" s="144" t="s">
        <v>9136</v>
      </c>
    </row>
    <row r="2042" spans="1:5">
      <c r="A2042" s="7" t="s">
        <v>49</v>
      </c>
      <c r="D2042" s="144" t="s">
        <v>8800</v>
      </c>
      <c r="E2042" s="144" t="s">
        <v>9136</v>
      </c>
    </row>
    <row r="2043" spans="1:5">
      <c r="A2043" s="7" t="s">
        <v>49</v>
      </c>
      <c r="D2043" s="144" t="s">
        <v>3866</v>
      </c>
      <c r="E2043" s="144" t="s">
        <v>9136</v>
      </c>
    </row>
    <row r="2044" spans="1:5">
      <c r="A2044" s="7" t="s">
        <v>49</v>
      </c>
      <c r="D2044" s="144" t="s">
        <v>1584</v>
      </c>
      <c r="E2044" s="144" t="s">
        <v>9136</v>
      </c>
    </row>
    <row r="2045" spans="1:5">
      <c r="A2045" s="7" t="s">
        <v>49</v>
      </c>
      <c r="D2045" s="144" t="s">
        <v>1589</v>
      </c>
      <c r="E2045" s="144" t="s">
        <v>9136</v>
      </c>
    </row>
    <row r="2046" spans="1:5">
      <c r="A2046" s="7" t="s">
        <v>49</v>
      </c>
      <c r="D2046" s="144" t="s">
        <v>5932</v>
      </c>
      <c r="E2046" s="144" t="s">
        <v>9136</v>
      </c>
    </row>
    <row r="2047" spans="1:5">
      <c r="A2047" s="7" t="s">
        <v>49</v>
      </c>
      <c r="D2047" s="144" t="s">
        <v>1410</v>
      </c>
      <c r="E2047" s="144" t="s">
        <v>9136</v>
      </c>
    </row>
    <row r="2048" spans="1:5">
      <c r="A2048" s="7" t="s">
        <v>49</v>
      </c>
      <c r="D2048" s="144" t="s">
        <v>1606</v>
      </c>
      <c r="E2048" s="144" t="s">
        <v>9136</v>
      </c>
    </row>
    <row r="2049" spans="1:5">
      <c r="A2049" s="7" t="s">
        <v>49</v>
      </c>
      <c r="D2049" s="144" t="s">
        <v>1610</v>
      </c>
      <c r="E2049" s="144" t="s">
        <v>9136</v>
      </c>
    </row>
    <row r="2050" spans="1:5">
      <c r="A2050" s="7" t="s">
        <v>49</v>
      </c>
      <c r="D2050" s="144" t="s">
        <v>3773</v>
      </c>
      <c r="E2050" s="144" t="s">
        <v>9136</v>
      </c>
    </row>
    <row r="2051" spans="1:5">
      <c r="A2051" s="7" t="s">
        <v>49</v>
      </c>
      <c r="D2051" s="144" t="s">
        <v>6226</v>
      </c>
      <c r="E2051" s="144" t="s">
        <v>9136</v>
      </c>
    </row>
    <row r="2052" spans="1:5">
      <c r="A2052" s="7" t="s">
        <v>49</v>
      </c>
      <c r="D2052" s="144" t="s">
        <v>6228</v>
      </c>
      <c r="E2052" s="144" t="s">
        <v>9136</v>
      </c>
    </row>
    <row r="2053" spans="1:5">
      <c r="A2053" s="7" t="s">
        <v>49</v>
      </c>
      <c r="D2053" s="144" t="s">
        <v>1489</v>
      </c>
      <c r="E2053" s="144" t="s">
        <v>9136</v>
      </c>
    </row>
    <row r="2054" spans="1:5">
      <c r="A2054" s="7" t="s">
        <v>49</v>
      </c>
      <c r="D2054" s="144" t="s">
        <v>1629</v>
      </c>
      <c r="E2054" s="144" t="s">
        <v>9136</v>
      </c>
    </row>
    <row r="2055" spans="1:5">
      <c r="A2055" s="7" t="s">
        <v>49</v>
      </c>
      <c r="D2055" s="144" t="s">
        <v>1632</v>
      </c>
      <c r="E2055" s="144" t="s">
        <v>9136</v>
      </c>
    </row>
    <row r="2056" spans="1:5">
      <c r="A2056" s="7" t="s">
        <v>49</v>
      </c>
      <c r="D2056" s="144" t="s">
        <v>1635</v>
      </c>
      <c r="E2056" s="144" t="s">
        <v>9136</v>
      </c>
    </row>
    <row r="2057" spans="1:5">
      <c r="A2057" s="7" t="s">
        <v>49</v>
      </c>
      <c r="D2057" s="144" t="s">
        <v>1638</v>
      </c>
      <c r="E2057" s="144" t="s">
        <v>9136</v>
      </c>
    </row>
    <row r="2058" spans="1:5">
      <c r="A2058" s="7" t="s">
        <v>49</v>
      </c>
      <c r="D2058" s="144" t="s">
        <v>6250</v>
      </c>
      <c r="E2058" s="144" t="s">
        <v>9136</v>
      </c>
    </row>
    <row r="2059" spans="1:5">
      <c r="A2059" s="7" t="s">
        <v>49</v>
      </c>
      <c r="D2059" s="144" t="s">
        <v>1641</v>
      </c>
      <c r="E2059" s="144" t="s">
        <v>9136</v>
      </c>
    </row>
    <row r="2060" spans="1:5">
      <c r="A2060" s="7" t="s">
        <v>49</v>
      </c>
      <c r="D2060" s="144" t="s">
        <v>1966</v>
      </c>
      <c r="E2060" s="144" t="s">
        <v>9136</v>
      </c>
    </row>
    <row r="2061" spans="1:5">
      <c r="A2061" s="7" t="s">
        <v>49</v>
      </c>
      <c r="D2061" s="144" t="s">
        <v>1969</v>
      </c>
      <c r="E2061" s="144" t="s">
        <v>9136</v>
      </c>
    </row>
    <row r="2062" spans="1:5">
      <c r="A2062" s="7" t="s">
        <v>49</v>
      </c>
      <c r="D2062" s="144" t="s">
        <v>1972</v>
      </c>
      <c r="E2062" s="144" t="s">
        <v>9136</v>
      </c>
    </row>
    <row r="2063" spans="1:5">
      <c r="A2063" s="7" t="s">
        <v>49</v>
      </c>
      <c r="D2063" s="144" t="s">
        <v>1975</v>
      </c>
      <c r="E2063" s="144" t="s">
        <v>9136</v>
      </c>
    </row>
    <row r="2064" spans="1:5">
      <c r="A2064" s="7" t="s">
        <v>49</v>
      </c>
      <c r="D2064" s="144" t="s">
        <v>1978</v>
      </c>
      <c r="E2064" s="144" t="s">
        <v>9136</v>
      </c>
    </row>
    <row r="2065" spans="1:5">
      <c r="A2065" s="7" t="s">
        <v>49</v>
      </c>
      <c r="D2065" s="144" t="s">
        <v>2021</v>
      </c>
      <c r="E2065" s="144" t="s">
        <v>9136</v>
      </c>
    </row>
    <row r="2066" spans="1:5">
      <c r="A2066" s="7" t="s">
        <v>49</v>
      </c>
      <c r="D2066" s="144" t="s">
        <v>2024</v>
      </c>
      <c r="E2066" s="144" t="s">
        <v>9136</v>
      </c>
    </row>
    <row r="2067" spans="1:5">
      <c r="A2067" s="7" t="s">
        <v>49</v>
      </c>
      <c r="D2067" s="144" t="s">
        <v>2027</v>
      </c>
      <c r="E2067" s="144" t="s">
        <v>9136</v>
      </c>
    </row>
    <row r="2068" spans="1:5">
      <c r="A2068" s="7" t="s">
        <v>49</v>
      </c>
      <c r="D2068" s="144" t="s">
        <v>2030</v>
      </c>
      <c r="E2068" s="144" t="s">
        <v>9136</v>
      </c>
    </row>
    <row r="2069" spans="1:5">
      <c r="A2069" s="7" t="s">
        <v>49</v>
      </c>
      <c r="D2069" s="144" t="s">
        <v>2033</v>
      </c>
      <c r="E2069" s="144" t="s">
        <v>9136</v>
      </c>
    </row>
    <row r="2070" spans="1:5">
      <c r="A2070" s="7" t="s">
        <v>49</v>
      </c>
      <c r="D2070" s="144" t="s">
        <v>2093</v>
      </c>
      <c r="E2070" s="144" t="s">
        <v>9136</v>
      </c>
    </row>
    <row r="2071" spans="1:5">
      <c r="A2071" s="7" t="s">
        <v>49</v>
      </c>
      <c r="D2071" s="144" t="s">
        <v>2096</v>
      </c>
      <c r="E2071" s="144" t="s">
        <v>9136</v>
      </c>
    </row>
    <row r="2072" spans="1:5">
      <c r="A2072" s="7" t="s">
        <v>49</v>
      </c>
      <c r="D2072" s="144" t="s">
        <v>2099</v>
      </c>
      <c r="E2072" s="144" t="s">
        <v>9136</v>
      </c>
    </row>
    <row r="2073" spans="1:5">
      <c r="A2073" s="7" t="s">
        <v>49</v>
      </c>
      <c r="D2073" s="144" t="s">
        <v>2102</v>
      </c>
      <c r="E2073" s="144" t="s">
        <v>9136</v>
      </c>
    </row>
    <row r="2074" spans="1:5">
      <c r="A2074" s="7" t="s">
        <v>49</v>
      </c>
      <c r="D2074" s="144" t="s">
        <v>6997</v>
      </c>
      <c r="E2074" s="144" t="s">
        <v>9136</v>
      </c>
    </row>
    <row r="2075" spans="1:5">
      <c r="A2075" s="7" t="s">
        <v>49</v>
      </c>
      <c r="D2075" s="144" t="s">
        <v>2105</v>
      </c>
      <c r="E2075" s="144" t="s">
        <v>9136</v>
      </c>
    </row>
    <row r="2076" spans="1:5">
      <c r="A2076" s="7" t="s">
        <v>49</v>
      </c>
      <c r="D2076" s="144" t="s">
        <v>7039</v>
      </c>
      <c r="E2076" s="144" t="s">
        <v>9136</v>
      </c>
    </row>
    <row r="2077" spans="1:5">
      <c r="A2077" s="7" t="s">
        <v>49</v>
      </c>
      <c r="D2077" s="144" t="s">
        <v>7042</v>
      </c>
      <c r="E2077" s="144" t="s">
        <v>9136</v>
      </c>
    </row>
    <row r="2078" spans="1:5">
      <c r="A2078" s="7" t="s">
        <v>49</v>
      </c>
      <c r="D2078" s="144" t="s">
        <v>7044</v>
      </c>
      <c r="E2078" s="144" t="s">
        <v>9136</v>
      </c>
    </row>
    <row r="2079" spans="1:5">
      <c r="A2079" s="7" t="s">
        <v>49</v>
      </c>
      <c r="D2079" s="144" t="s">
        <v>7047</v>
      </c>
      <c r="E2079" s="144" t="s">
        <v>9136</v>
      </c>
    </row>
    <row r="2080" spans="1:5">
      <c r="A2080" s="7" t="s">
        <v>49</v>
      </c>
      <c r="D2080" s="144" t="s">
        <v>7049</v>
      </c>
      <c r="E2080" s="144" t="s">
        <v>9136</v>
      </c>
    </row>
    <row r="2081" spans="1:5">
      <c r="A2081" s="7" t="s">
        <v>49</v>
      </c>
      <c r="D2081" s="144" t="s">
        <v>3786</v>
      </c>
      <c r="E2081" s="144" t="s">
        <v>9136</v>
      </c>
    </row>
    <row r="2082" spans="1:5">
      <c r="A2082" s="7" t="s">
        <v>49</v>
      </c>
      <c r="D2082" s="144" t="s">
        <v>7052</v>
      </c>
      <c r="E2082" s="144" t="s">
        <v>9136</v>
      </c>
    </row>
    <row r="2083" spans="1:5">
      <c r="A2083" s="7" t="s">
        <v>49</v>
      </c>
      <c r="D2083" s="144" t="s">
        <v>7054</v>
      </c>
      <c r="E2083" s="144" t="s">
        <v>9136</v>
      </c>
    </row>
    <row r="2084" spans="1:5">
      <c r="A2084" s="7" t="s">
        <v>49</v>
      </c>
      <c r="D2084" s="144" t="s">
        <v>7056</v>
      </c>
      <c r="E2084" s="144" t="s">
        <v>9136</v>
      </c>
    </row>
    <row r="2085" spans="1:5">
      <c r="A2085" s="7" t="s">
        <v>49</v>
      </c>
      <c r="D2085" s="144" t="s">
        <v>7058</v>
      </c>
      <c r="E2085" s="144" t="s">
        <v>9136</v>
      </c>
    </row>
    <row r="2086" spans="1:5">
      <c r="A2086" s="7" t="s">
        <v>49</v>
      </c>
      <c r="D2086" s="144" t="s">
        <v>7060</v>
      </c>
      <c r="E2086" s="144" t="s">
        <v>9136</v>
      </c>
    </row>
    <row r="2087" spans="1:5">
      <c r="A2087" s="7" t="s">
        <v>49</v>
      </c>
      <c r="D2087" s="144" t="s">
        <v>7063</v>
      </c>
      <c r="E2087" s="144" t="s">
        <v>9136</v>
      </c>
    </row>
    <row r="2088" spans="1:5">
      <c r="A2088" s="7" t="s">
        <v>49</v>
      </c>
      <c r="D2088" s="144" t="s">
        <v>7065</v>
      </c>
      <c r="E2088" s="144" t="s">
        <v>9136</v>
      </c>
    </row>
    <row r="2089" spans="1:5">
      <c r="A2089" s="7" t="s">
        <v>49</v>
      </c>
      <c r="D2089" s="144" t="s">
        <v>7067</v>
      </c>
      <c r="E2089" s="144" t="s">
        <v>9136</v>
      </c>
    </row>
    <row r="2090" spans="1:5">
      <c r="A2090" s="7" t="s">
        <v>49</v>
      </c>
      <c r="D2090" s="144" t="s">
        <v>7069</v>
      </c>
      <c r="E2090" s="144" t="s">
        <v>9136</v>
      </c>
    </row>
    <row r="2091" spans="1:5">
      <c r="A2091" s="7" t="s">
        <v>49</v>
      </c>
      <c r="D2091" s="144" t="s">
        <v>7072</v>
      </c>
      <c r="E2091" s="144" t="s">
        <v>9136</v>
      </c>
    </row>
    <row r="2092" spans="1:5">
      <c r="A2092" s="7" t="s">
        <v>49</v>
      </c>
      <c r="D2092" s="144" t="s">
        <v>7074</v>
      </c>
      <c r="E2092" s="144" t="s">
        <v>9136</v>
      </c>
    </row>
    <row r="2093" spans="1:5">
      <c r="A2093" s="7" t="s">
        <v>49</v>
      </c>
      <c r="D2093" s="144" t="s">
        <v>7076</v>
      </c>
      <c r="E2093" s="144" t="s">
        <v>9136</v>
      </c>
    </row>
    <row r="2094" spans="1:5">
      <c r="A2094" s="7" t="s">
        <v>49</v>
      </c>
      <c r="D2094" s="144" t="s">
        <v>7078</v>
      </c>
      <c r="E2094" s="144" t="s">
        <v>9136</v>
      </c>
    </row>
    <row r="2095" spans="1:5">
      <c r="A2095" s="7" t="s">
        <v>49</v>
      </c>
      <c r="D2095" s="144" t="s">
        <v>2125</v>
      </c>
      <c r="E2095" s="144" t="s">
        <v>9136</v>
      </c>
    </row>
    <row r="2096" spans="1:5">
      <c r="A2096" s="7" t="s">
        <v>49</v>
      </c>
      <c r="D2096" s="144" t="s">
        <v>2129</v>
      </c>
      <c r="E2096" s="144" t="s">
        <v>9136</v>
      </c>
    </row>
    <row r="2097" spans="1:5">
      <c r="A2097" s="7" t="s">
        <v>49</v>
      </c>
      <c r="D2097" s="144" t="s">
        <v>2146</v>
      </c>
      <c r="E2097" s="144" t="s">
        <v>9136</v>
      </c>
    </row>
    <row r="2098" spans="1:5">
      <c r="A2098" s="7" t="s">
        <v>49</v>
      </c>
      <c r="D2098" s="144" t="s">
        <v>2149</v>
      </c>
      <c r="E2098" s="144" t="s">
        <v>9136</v>
      </c>
    </row>
    <row r="2099" spans="1:5">
      <c r="A2099" s="7" t="s">
        <v>49</v>
      </c>
      <c r="D2099" s="144" t="s">
        <v>2152</v>
      </c>
      <c r="E2099" s="144" t="s">
        <v>9136</v>
      </c>
    </row>
    <row r="2100" spans="1:5">
      <c r="A2100" s="7" t="s">
        <v>49</v>
      </c>
      <c r="D2100" s="144" t="s">
        <v>2155</v>
      </c>
      <c r="E2100" s="144" t="s">
        <v>9136</v>
      </c>
    </row>
    <row r="2101" spans="1:5">
      <c r="A2101" s="7" t="s">
        <v>49</v>
      </c>
      <c r="D2101" s="144" t="s">
        <v>1452</v>
      </c>
      <c r="E2101" s="144" t="s">
        <v>9136</v>
      </c>
    </row>
    <row r="2102" spans="1:5">
      <c r="A2102" s="7" t="s">
        <v>49</v>
      </c>
      <c r="D2102" s="144" t="s">
        <v>1455</v>
      </c>
      <c r="E2102" s="144" t="s">
        <v>9136</v>
      </c>
    </row>
    <row r="2103" spans="1:5">
      <c r="A2103" s="7" t="s">
        <v>49</v>
      </c>
      <c r="D2103" s="144" t="s">
        <v>1458</v>
      </c>
      <c r="E2103" s="144" t="s">
        <v>9136</v>
      </c>
    </row>
    <row r="2104" spans="1:5">
      <c r="A2104" s="7" t="s">
        <v>49</v>
      </c>
      <c r="D2104" s="144" t="s">
        <v>7139</v>
      </c>
      <c r="E2104" s="144" t="s">
        <v>9136</v>
      </c>
    </row>
    <row r="2105" spans="1:5">
      <c r="A2105" s="7" t="s">
        <v>49</v>
      </c>
      <c r="D2105" s="144" t="s">
        <v>2161</v>
      </c>
      <c r="E2105" s="144" t="s">
        <v>9136</v>
      </c>
    </row>
    <row r="2106" spans="1:5">
      <c r="A2106" s="7" t="s">
        <v>49</v>
      </c>
      <c r="D2106" s="144" t="s">
        <v>2179</v>
      </c>
      <c r="E2106" s="144" t="s">
        <v>9136</v>
      </c>
    </row>
    <row r="2107" spans="1:5">
      <c r="A2107" s="7" t="s">
        <v>49</v>
      </c>
      <c r="D2107" s="144" t="s">
        <v>2182</v>
      </c>
      <c r="E2107" s="144" t="s">
        <v>9136</v>
      </c>
    </row>
    <row r="2108" spans="1:5">
      <c r="A2108" s="7" t="s">
        <v>49</v>
      </c>
      <c r="D2108" s="144" t="s">
        <v>6257</v>
      </c>
      <c r="E2108" s="144" t="s">
        <v>9136</v>
      </c>
    </row>
    <row r="2109" spans="1:5">
      <c r="A2109" s="7" t="s">
        <v>49</v>
      </c>
      <c r="D2109" s="144" t="s">
        <v>1647</v>
      </c>
      <c r="E2109" s="144" t="s">
        <v>9136</v>
      </c>
    </row>
    <row r="2110" spans="1:5">
      <c r="A2110" s="7" t="s">
        <v>49</v>
      </c>
      <c r="D2110" s="144" t="s">
        <v>2263</v>
      </c>
      <c r="E2110" s="144" t="s">
        <v>9136</v>
      </c>
    </row>
    <row r="2111" spans="1:5">
      <c r="A2111" s="7" t="s">
        <v>49</v>
      </c>
      <c r="D2111" s="144" t="s">
        <v>2266</v>
      </c>
      <c r="E2111" s="144" t="s">
        <v>9136</v>
      </c>
    </row>
    <row r="2112" spans="1:5">
      <c r="A2112" s="7" t="s">
        <v>49</v>
      </c>
      <c r="D2112" s="144" t="s">
        <v>2269</v>
      </c>
      <c r="E2112" s="144" t="s">
        <v>9136</v>
      </c>
    </row>
    <row r="2113" spans="1:5">
      <c r="A2113" s="7" t="s">
        <v>49</v>
      </c>
      <c r="D2113" s="144" t="s">
        <v>2272</v>
      </c>
      <c r="E2113" s="144" t="s">
        <v>9136</v>
      </c>
    </row>
    <row r="2114" spans="1:5">
      <c r="A2114" s="7" t="s">
        <v>49</v>
      </c>
      <c r="D2114" s="144" t="s">
        <v>2275</v>
      </c>
      <c r="E2114" s="144" t="s">
        <v>9136</v>
      </c>
    </row>
    <row r="2115" spans="1:5">
      <c r="A2115" s="7" t="s">
        <v>49</v>
      </c>
      <c r="D2115" s="144" t="s">
        <v>2278</v>
      </c>
      <c r="E2115" s="144" t="s">
        <v>9136</v>
      </c>
    </row>
    <row r="2116" spans="1:5">
      <c r="A2116" s="7" t="s">
        <v>49</v>
      </c>
      <c r="D2116" s="144" t="s">
        <v>2281</v>
      </c>
      <c r="E2116" s="144" t="s">
        <v>9136</v>
      </c>
    </row>
    <row r="2117" spans="1:5">
      <c r="A2117" s="7" t="s">
        <v>49</v>
      </c>
      <c r="D2117" s="144" t="s">
        <v>2284</v>
      </c>
      <c r="E2117" s="144" t="s">
        <v>9136</v>
      </c>
    </row>
    <row r="2118" spans="1:5">
      <c r="A2118" s="7" t="s">
        <v>49</v>
      </c>
      <c r="D2118" s="144" t="s">
        <v>2287</v>
      </c>
      <c r="E2118" s="144" t="s">
        <v>9136</v>
      </c>
    </row>
    <row r="2119" spans="1:5">
      <c r="A2119" s="7" t="s">
        <v>49</v>
      </c>
      <c r="D2119" s="144" t="s">
        <v>2290</v>
      </c>
      <c r="E2119" s="144" t="s">
        <v>9136</v>
      </c>
    </row>
    <row r="2120" spans="1:5">
      <c r="A2120" s="7" t="s">
        <v>49</v>
      </c>
      <c r="D2120" s="144" t="s">
        <v>2293</v>
      </c>
      <c r="E2120" s="144" t="s">
        <v>9136</v>
      </c>
    </row>
    <row r="2121" spans="1:5">
      <c r="A2121" s="7" t="s">
        <v>49</v>
      </c>
      <c r="D2121" s="144" t="s">
        <v>2296</v>
      </c>
      <c r="E2121" s="144" t="s">
        <v>9136</v>
      </c>
    </row>
    <row r="2122" spans="1:5">
      <c r="A2122" s="7" t="s">
        <v>49</v>
      </c>
      <c r="D2122" s="144" t="s">
        <v>2298</v>
      </c>
      <c r="E2122" s="144" t="s">
        <v>9136</v>
      </c>
    </row>
    <row r="2123" spans="1:5">
      <c r="A2123" s="7" t="s">
        <v>49</v>
      </c>
      <c r="D2123" s="144" t="s">
        <v>2301</v>
      </c>
      <c r="E2123" s="144" t="s">
        <v>9136</v>
      </c>
    </row>
    <row r="2124" spans="1:5">
      <c r="A2124" s="7" t="s">
        <v>49</v>
      </c>
      <c r="D2124" s="144" t="s">
        <v>7239</v>
      </c>
      <c r="E2124" s="144" t="s">
        <v>9136</v>
      </c>
    </row>
    <row r="2125" spans="1:5">
      <c r="A2125" s="7" t="s">
        <v>49</v>
      </c>
      <c r="D2125" s="144" t="s">
        <v>2304</v>
      </c>
      <c r="E2125" s="144" t="s">
        <v>9136</v>
      </c>
    </row>
    <row r="2126" spans="1:5">
      <c r="A2126" s="7" t="s">
        <v>49</v>
      </c>
      <c r="D2126" s="144" t="s">
        <v>3663</v>
      </c>
      <c r="E2126" s="144" t="s">
        <v>9136</v>
      </c>
    </row>
    <row r="2127" spans="1:5">
      <c r="A2127" s="7" t="s">
        <v>49</v>
      </c>
      <c r="D2127" s="144" t="s">
        <v>3664</v>
      </c>
      <c r="E2127" s="144" t="s">
        <v>9136</v>
      </c>
    </row>
    <row r="2128" spans="1:5">
      <c r="A2128" s="7" t="s">
        <v>49</v>
      </c>
      <c r="D2128" s="144" t="s">
        <v>2320</v>
      </c>
      <c r="E2128" s="144" t="s">
        <v>9136</v>
      </c>
    </row>
    <row r="2129" spans="1:5">
      <c r="A2129" s="7" t="s">
        <v>49</v>
      </c>
      <c r="D2129" s="144" t="s">
        <v>2388</v>
      </c>
      <c r="E2129" s="144" t="s">
        <v>9136</v>
      </c>
    </row>
    <row r="2130" spans="1:5">
      <c r="A2130" s="7" t="s">
        <v>49</v>
      </c>
      <c r="D2130" s="144" t="s">
        <v>2391</v>
      </c>
      <c r="E2130" s="144" t="s">
        <v>9136</v>
      </c>
    </row>
    <row r="2131" spans="1:5">
      <c r="A2131" s="7" t="s">
        <v>49</v>
      </c>
      <c r="D2131" s="144" t="s">
        <v>2394</v>
      </c>
      <c r="E2131" s="144" t="s">
        <v>9136</v>
      </c>
    </row>
    <row r="2132" spans="1:5">
      <c r="A2132" s="7" t="s">
        <v>49</v>
      </c>
      <c r="D2132" s="144" t="s">
        <v>2397</v>
      </c>
      <c r="E2132" s="144" t="s">
        <v>9136</v>
      </c>
    </row>
    <row r="2133" spans="1:5">
      <c r="A2133" s="7" t="s">
        <v>49</v>
      </c>
      <c r="D2133" s="144" t="s">
        <v>2400</v>
      </c>
      <c r="E2133" s="144" t="s">
        <v>9136</v>
      </c>
    </row>
    <row r="2134" spans="1:5">
      <c r="A2134" s="7" t="s">
        <v>49</v>
      </c>
      <c r="D2134" s="144" t="s">
        <v>2403</v>
      </c>
      <c r="E2134" s="144" t="s">
        <v>9136</v>
      </c>
    </row>
    <row r="2135" spans="1:5">
      <c r="A2135" s="7" t="s">
        <v>49</v>
      </c>
      <c r="D2135" s="144" t="s">
        <v>2406</v>
      </c>
      <c r="E2135" s="144" t="s">
        <v>9136</v>
      </c>
    </row>
    <row r="2136" spans="1:5">
      <c r="A2136" s="7" t="s">
        <v>49</v>
      </c>
      <c r="D2136" s="144" t="s">
        <v>2409</v>
      </c>
      <c r="E2136" s="144" t="s">
        <v>9136</v>
      </c>
    </row>
    <row r="2137" spans="1:5">
      <c r="A2137" s="7" t="s">
        <v>49</v>
      </c>
      <c r="D2137" s="144" t="s">
        <v>2424</v>
      </c>
      <c r="E2137" s="144" t="s">
        <v>9136</v>
      </c>
    </row>
    <row r="2138" spans="1:5">
      <c r="A2138" s="7" t="s">
        <v>49</v>
      </c>
      <c r="D2138" s="144" t="s">
        <v>2442</v>
      </c>
      <c r="E2138" s="144" t="s">
        <v>9136</v>
      </c>
    </row>
    <row r="2139" spans="1:5">
      <c r="A2139" s="7" t="s">
        <v>49</v>
      </c>
      <c r="D2139" s="144" t="s">
        <v>2445</v>
      </c>
      <c r="E2139" s="144" t="s">
        <v>9136</v>
      </c>
    </row>
    <row r="2140" spans="1:5">
      <c r="A2140" s="7" t="s">
        <v>49</v>
      </c>
      <c r="D2140" s="144" t="s">
        <v>2448</v>
      </c>
      <c r="E2140" s="144" t="s">
        <v>9136</v>
      </c>
    </row>
    <row r="2141" spans="1:5">
      <c r="A2141" s="7" t="s">
        <v>49</v>
      </c>
      <c r="D2141" s="144" t="s">
        <v>2451</v>
      </c>
      <c r="E2141" s="144" t="s">
        <v>9136</v>
      </c>
    </row>
    <row r="2142" spans="1:5">
      <c r="A2142" s="7" t="s">
        <v>49</v>
      </c>
      <c r="D2142" s="144" t="s">
        <v>2454</v>
      </c>
      <c r="E2142" s="144" t="s">
        <v>9136</v>
      </c>
    </row>
    <row r="2143" spans="1:5">
      <c r="A2143" s="7" t="s">
        <v>49</v>
      </c>
      <c r="D2143" s="144" t="s">
        <v>2457</v>
      </c>
      <c r="E2143" s="144" t="s">
        <v>9136</v>
      </c>
    </row>
    <row r="2144" spans="1:5">
      <c r="A2144" s="7" t="s">
        <v>49</v>
      </c>
      <c r="D2144" s="144" t="s">
        <v>2463</v>
      </c>
      <c r="E2144" s="144" t="s">
        <v>9136</v>
      </c>
    </row>
    <row r="2145" spans="1:5">
      <c r="A2145" s="7" t="s">
        <v>49</v>
      </c>
      <c r="D2145" s="144" t="s">
        <v>7399</v>
      </c>
      <c r="E2145" s="144" t="s">
        <v>9136</v>
      </c>
    </row>
    <row r="2146" spans="1:5">
      <c r="A2146" s="7" t="s">
        <v>49</v>
      </c>
      <c r="D2146" s="144" t="s">
        <v>7401</v>
      </c>
      <c r="E2146" s="144" t="s">
        <v>9136</v>
      </c>
    </row>
    <row r="2147" spans="1:5">
      <c r="A2147" s="7" t="s">
        <v>49</v>
      </c>
      <c r="D2147" s="144" t="s">
        <v>7403</v>
      </c>
      <c r="E2147" s="144" t="s">
        <v>9136</v>
      </c>
    </row>
    <row r="2148" spans="1:5">
      <c r="A2148" s="7" t="s">
        <v>49</v>
      </c>
      <c r="D2148" s="144" t="s">
        <v>7405</v>
      </c>
      <c r="E2148" s="144" t="s">
        <v>9136</v>
      </c>
    </row>
    <row r="2149" spans="1:5">
      <c r="A2149" s="7" t="s">
        <v>49</v>
      </c>
      <c r="D2149" s="144" t="s">
        <v>2468</v>
      </c>
      <c r="E2149" s="144" t="s">
        <v>9136</v>
      </c>
    </row>
    <row r="2150" spans="1:5">
      <c r="A2150" s="7" t="s">
        <v>49</v>
      </c>
      <c r="D2150" s="144" t="s">
        <v>2471</v>
      </c>
      <c r="E2150" s="144" t="s">
        <v>9136</v>
      </c>
    </row>
    <row r="2151" spans="1:5">
      <c r="A2151" s="7" t="s">
        <v>49</v>
      </c>
      <c r="D2151" s="144" t="s">
        <v>2475</v>
      </c>
      <c r="E2151" s="144" t="s">
        <v>9136</v>
      </c>
    </row>
    <row r="2152" spans="1:5">
      <c r="A2152" s="7" t="s">
        <v>49</v>
      </c>
      <c r="D2152" s="144" t="s">
        <v>2478</v>
      </c>
      <c r="E2152" s="144" t="s">
        <v>9136</v>
      </c>
    </row>
    <row r="2153" spans="1:5">
      <c r="A2153" s="7" t="s">
        <v>49</v>
      </c>
      <c r="D2153" s="144" t="s">
        <v>2486</v>
      </c>
      <c r="E2153" s="144" t="s">
        <v>9136</v>
      </c>
    </row>
    <row r="2154" spans="1:5">
      <c r="A2154" s="7" t="s">
        <v>49</v>
      </c>
      <c r="D2154" s="144" t="s">
        <v>7444</v>
      </c>
      <c r="E2154" s="144" t="s">
        <v>9136</v>
      </c>
    </row>
    <row r="2155" spans="1:5">
      <c r="A2155" s="7" t="s">
        <v>49</v>
      </c>
      <c r="D2155" s="144" t="s">
        <v>7455</v>
      </c>
      <c r="E2155" s="144" t="s">
        <v>9136</v>
      </c>
    </row>
    <row r="2156" spans="1:5">
      <c r="A2156" s="7" t="s">
        <v>49</v>
      </c>
      <c r="D2156" s="144" t="s">
        <v>7457</v>
      </c>
      <c r="E2156" s="144" t="s">
        <v>9136</v>
      </c>
    </row>
    <row r="2157" spans="1:5">
      <c r="A2157" s="7" t="s">
        <v>49</v>
      </c>
      <c r="D2157" s="144" t="s">
        <v>7459</v>
      </c>
      <c r="E2157" s="144" t="s">
        <v>9136</v>
      </c>
    </row>
    <row r="2158" spans="1:5">
      <c r="A2158" s="7" t="s">
        <v>49</v>
      </c>
      <c r="D2158" s="144" t="s">
        <v>3812</v>
      </c>
      <c r="E2158" s="144" t="s">
        <v>9136</v>
      </c>
    </row>
    <row r="2159" spans="1:5">
      <c r="A2159" s="7" t="s">
        <v>49</v>
      </c>
      <c r="D2159" s="144" t="s">
        <v>7462</v>
      </c>
      <c r="E2159" s="144" t="s">
        <v>9136</v>
      </c>
    </row>
    <row r="2160" spans="1:5">
      <c r="A2160" s="7" t="s">
        <v>49</v>
      </c>
      <c r="D2160" s="144" t="s">
        <v>2508</v>
      </c>
      <c r="E2160" s="144" t="s">
        <v>9136</v>
      </c>
    </row>
    <row r="2161" spans="1:5">
      <c r="A2161" s="7" t="s">
        <v>49</v>
      </c>
      <c r="D2161" s="144" t="s">
        <v>2528</v>
      </c>
      <c r="E2161" s="144" t="s">
        <v>9136</v>
      </c>
    </row>
    <row r="2162" spans="1:5">
      <c r="A2162" s="7" t="s">
        <v>49</v>
      </c>
      <c r="D2162" s="144" t="s">
        <v>3393</v>
      </c>
      <c r="E2162" s="144" t="s">
        <v>9136</v>
      </c>
    </row>
    <row r="2163" spans="1:5">
      <c r="A2163" s="7" t="s">
        <v>49</v>
      </c>
      <c r="D2163" s="144" t="s">
        <v>2541</v>
      </c>
      <c r="E2163" s="144" t="s">
        <v>9136</v>
      </c>
    </row>
    <row r="2164" spans="1:5">
      <c r="A2164" s="7" t="s">
        <v>49</v>
      </c>
      <c r="D2164" s="144" t="s">
        <v>2544</v>
      </c>
      <c r="E2164" s="144" t="s">
        <v>9136</v>
      </c>
    </row>
    <row r="2165" spans="1:5">
      <c r="A2165" s="7" t="s">
        <v>49</v>
      </c>
      <c r="D2165" s="144" t="s">
        <v>7508</v>
      </c>
      <c r="E2165" s="144" t="s">
        <v>9136</v>
      </c>
    </row>
    <row r="2166" spans="1:5">
      <c r="A2166" s="7" t="s">
        <v>49</v>
      </c>
      <c r="D2166" s="144" t="s">
        <v>2547</v>
      </c>
      <c r="E2166" s="144" t="s">
        <v>9136</v>
      </c>
    </row>
    <row r="2167" spans="1:5">
      <c r="A2167" s="7" t="s">
        <v>49</v>
      </c>
      <c r="D2167" s="144" t="s">
        <v>2553</v>
      </c>
      <c r="E2167" s="144" t="s">
        <v>9136</v>
      </c>
    </row>
    <row r="2168" spans="1:5">
      <c r="A2168" s="7" t="s">
        <v>49</v>
      </c>
      <c r="D2168" s="144" t="s">
        <v>2555</v>
      </c>
      <c r="E2168" s="144" t="s">
        <v>9136</v>
      </c>
    </row>
    <row r="2169" spans="1:5">
      <c r="A2169" s="7" t="s">
        <v>49</v>
      </c>
      <c r="D2169" s="144" t="s">
        <v>2557</v>
      </c>
      <c r="E2169" s="144" t="s">
        <v>9136</v>
      </c>
    </row>
    <row r="2170" spans="1:5">
      <c r="A2170" s="7" t="s">
        <v>49</v>
      </c>
      <c r="D2170" s="144" t="s">
        <v>2559</v>
      </c>
      <c r="E2170" s="144" t="s">
        <v>9136</v>
      </c>
    </row>
    <row r="2171" spans="1:5">
      <c r="A2171" s="7" t="s">
        <v>49</v>
      </c>
      <c r="D2171" s="144" t="s">
        <v>2561</v>
      </c>
      <c r="E2171" s="144" t="s">
        <v>9136</v>
      </c>
    </row>
    <row r="2172" spans="1:5">
      <c r="A2172" s="7" t="s">
        <v>49</v>
      </c>
      <c r="D2172" s="144" t="s">
        <v>7523</v>
      </c>
      <c r="E2172" s="144" t="s">
        <v>9136</v>
      </c>
    </row>
    <row r="2173" spans="1:5">
      <c r="A2173" s="7" t="s">
        <v>49</v>
      </c>
      <c r="D2173" s="144" t="s">
        <v>2563</v>
      </c>
      <c r="E2173" s="144" t="s">
        <v>9136</v>
      </c>
    </row>
    <row r="2174" spans="1:5">
      <c r="A2174" s="7" t="s">
        <v>49</v>
      </c>
      <c r="D2174" s="144" t="s">
        <v>2567</v>
      </c>
      <c r="E2174" s="144" t="s">
        <v>9136</v>
      </c>
    </row>
    <row r="2175" spans="1:5">
      <c r="A2175" s="7" t="s">
        <v>49</v>
      </c>
      <c r="D2175" s="144" t="s">
        <v>2570</v>
      </c>
      <c r="E2175" s="144" t="s">
        <v>9136</v>
      </c>
    </row>
    <row r="2176" spans="1:5">
      <c r="A2176" s="7" t="s">
        <v>49</v>
      </c>
      <c r="D2176" s="144" t="s">
        <v>2573</v>
      </c>
      <c r="E2176" s="144" t="s">
        <v>9136</v>
      </c>
    </row>
    <row r="2177" spans="1:5">
      <c r="A2177" s="7" t="s">
        <v>49</v>
      </c>
      <c r="D2177" s="144" t="s">
        <v>2576</v>
      </c>
      <c r="E2177" s="144" t="s">
        <v>9136</v>
      </c>
    </row>
    <row r="2178" spans="1:5">
      <c r="A2178" s="7" t="s">
        <v>49</v>
      </c>
      <c r="D2178" s="144" t="s">
        <v>2593</v>
      </c>
      <c r="E2178" s="144" t="s">
        <v>9136</v>
      </c>
    </row>
    <row r="2179" spans="1:5">
      <c r="A2179" s="7" t="s">
        <v>49</v>
      </c>
      <c r="D2179" s="144" t="s">
        <v>2596</v>
      </c>
      <c r="E2179" s="144" t="s">
        <v>9136</v>
      </c>
    </row>
    <row r="2180" spans="1:5">
      <c r="A2180" s="7" t="s">
        <v>49</v>
      </c>
      <c r="D2180" s="144" t="s">
        <v>2599</v>
      </c>
      <c r="E2180" s="144" t="s">
        <v>9136</v>
      </c>
    </row>
    <row r="2181" spans="1:5">
      <c r="A2181" s="7" t="s">
        <v>49</v>
      </c>
      <c r="D2181" s="144" t="s">
        <v>2602</v>
      </c>
      <c r="E2181" s="144" t="s">
        <v>9136</v>
      </c>
    </row>
    <row r="2182" spans="1:5">
      <c r="A2182" s="7" t="s">
        <v>49</v>
      </c>
      <c r="D2182" s="144" t="s">
        <v>2632</v>
      </c>
      <c r="E2182" s="144" t="s">
        <v>9136</v>
      </c>
    </row>
    <row r="2183" spans="1:5">
      <c r="A2183" s="7" t="s">
        <v>49</v>
      </c>
      <c r="D2183" s="144" t="s">
        <v>2635</v>
      </c>
      <c r="E2183" s="144" t="s">
        <v>9136</v>
      </c>
    </row>
    <row r="2184" spans="1:5">
      <c r="A2184" s="7" t="s">
        <v>49</v>
      </c>
      <c r="D2184" s="144" t="s">
        <v>2638</v>
      </c>
      <c r="E2184" s="144" t="s">
        <v>9136</v>
      </c>
    </row>
    <row r="2185" spans="1:5">
      <c r="A2185" s="7" t="s">
        <v>49</v>
      </c>
      <c r="D2185" s="144" t="s">
        <v>7592</v>
      </c>
      <c r="E2185" s="144" t="s">
        <v>9136</v>
      </c>
    </row>
    <row r="2186" spans="1:5">
      <c r="A2186" s="7" t="s">
        <v>49</v>
      </c>
      <c r="D2186" s="144" t="s">
        <v>2671</v>
      </c>
      <c r="E2186" s="144" t="s">
        <v>9136</v>
      </c>
    </row>
    <row r="2187" spans="1:5">
      <c r="A2187" s="7" t="s">
        <v>49</v>
      </c>
      <c r="D2187" s="144" t="s">
        <v>2674</v>
      </c>
      <c r="E2187" s="144" t="s">
        <v>9136</v>
      </c>
    </row>
    <row r="2188" spans="1:5">
      <c r="A2188" s="7" t="s">
        <v>49</v>
      </c>
      <c r="D2188" s="144" t="s">
        <v>2677</v>
      </c>
      <c r="E2188" s="144" t="s">
        <v>9136</v>
      </c>
    </row>
    <row r="2189" spans="1:5">
      <c r="A2189" s="7" t="s">
        <v>49</v>
      </c>
      <c r="D2189" s="144" t="s">
        <v>2680</v>
      </c>
      <c r="E2189" s="144" t="s">
        <v>9136</v>
      </c>
    </row>
    <row r="2190" spans="1:5">
      <c r="A2190" s="7" t="s">
        <v>49</v>
      </c>
      <c r="D2190" s="144" t="s">
        <v>2683</v>
      </c>
      <c r="E2190" s="144" t="s">
        <v>9136</v>
      </c>
    </row>
    <row r="2191" spans="1:5">
      <c r="A2191" s="7" t="s">
        <v>49</v>
      </c>
      <c r="D2191" s="144" t="s">
        <v>2686</v>
      </c>
      <c r="E2191" s="144" t="s">
        <v>9136</v>
      </c>
    </row>
    <row r="2192" spans="1:5">
      <c r="A2192" s="7" t="s">
        <v>49</v>
      </c>
      <c r="D2192" s="144" t="s">
        <v>2689</v>
      </c>
      <c r="E2192" s="144" t="s">
        <v>9136</v>
      </c>
    </row>
    <row r="2193" spans="1:5">
      <c r="A2193" s="7" t="s">
        <v>49</v>
      </c>
      <c r="D2193" s="144" t="s">
        <v>3825</v>
      </c>
      <c r="E2193" s="144" t="s">
        <v>9136</v>
      </c>
    </row>
    <row r="2194" spans="1:5">
      <c r="A2194" s="7" t="s">
        <v>49</v>
      </c>
      <c r="D2194" s="144" t="s">
        <v>5922</v>
      </c>
      <c r="E2194" s="144" t="s">
        <v>9136</v>
      </c>
    </row>
    <row r="2195" spans="1:5">
      <c r="A2195" s="7" t="s">
        <v>49</v>
      </c>
      <c r="D2195" s="144" t="s">
        <v>5925</v>
      </c>
      <c r="E2195" s="144" t="s">
        <v>9136</v>
      </c>
    </row>
    <row r="2196" spans="1:5">
      <c r="A2196" s="7" t="s">
        <v>49</v>
      </c>
      <c r="D2196" s="144" t="s">
        <v>7658</v>
      </c>
      <c r="E2196" s="144" t="s">
        <v>9136</v>
      </c>
    </row>
    <row r="2197" spans="1:5">
      <c r="A2197" s="7" t="s">
        <v>49</v>
      </c>
      <c r="D2197" s="144" t="s">
        <v>7660</v>
      </c>
      <c r="E2197" s="144" t="s">
        <v>9136</v>
      </c>
    </row>
    <row r="2198" spans="1:5">
      <c r="A2198" s="7" t="s">
        <v>49</v>
      </c>
      <c r="D2198" s="144" t="s">
        <v>7662</v>
      </c>
      <c r="E2198" s="144" t="s">
        <v>9136</v>
      </c>
    </row>
    <row r="2199" spans="1:5">
      <c r="A2199" s="7" t="s">
        <v>49</v>
      </c>
      <c r="D2199" s="144" t="s">
        <v>7664</v>
      </c>
      <c r="E2199" s="144" t="s">
        <v>9136</v>
      </c>
    </row>
    <row r="2200" spans="1:5">
      <c r="A2200" s="7" t="s">
        <v>49</v>
      </c>
      <c r="D2200" s="144" t="s">
        <v>7666</v>
      </c>
      <c r="E2200" s="144" t="s">
        <v>9136</v>
      </c>
    </row>
    <row r="2201" spans="1:5">
      <c r="A2201" s="7" t="s">
        <v>49</v>
      </c>
      <c r="D2201" s="144" t="s">
        <v>7668</v>
      </c>
      <c r="E2201" s="144" t="s">
        <v>9136</v>
      </c>
    </row>
    <row r="2202" spans="1:5">
      <c r="A2202" s="7" t="s">
        <v>49</v>
      </c>
      <c r="D2202" s="144" t="s">
        <v>1704</v>
      </c>
      <c r="E2202" s="144" t="s">
        <v>9154</v>
      </c>
    </row>
    <row r="2203" spans="1:5">
      <c r="A2203" s="7" t="s">
        <v>49</v>
      </c>
      <c r="D2203" s="144" t="s">
        <v>1855</v>
      </c>
      <c r="E2203" s="144" t="s">
        <v>9158</v>
      </c>
    </row>
    <row r="2204" spans="1:5">
      <c r="A2204" s="7" t="s">
        <v>49</v>
      </c>
      <c r="D2204" s="144" t="s">
        <v>1859</v>
      </c>
      <c r="E2204" s="144" t="s">
        <v>9158</v>
      </c>
    </row>
    <row r="2205" spans="1:5">
      <c r="A2205" s="7" t="s">
        <v>49</v>
      </c>
      <c r="D2205" s="144" t="s">
        <v>1862</v>
      </c>
      <c r="E2205" s="144" t="s">
        <v>9158</v>
      </c>
    </row>
    <row r="2206" spans="1:5">
      <c r="A2206" s="7" t="s">
        <v>49</v>
      </c>
      <c r="D2206" s="144" t="s">
        <v>1865</v>
      </c>
      <c r="E2206" s="144" t="s">
        <v>9158</v>
      </c>
    </row>
    <row r="2207" spans="1:5">
      <c r="A2207" s="7" t="s">
        <v>49</v>
      </c>
      <c r="D2207" s="144" t="s">
        <v>1868</v>
      </c>
      <c r="E2207" s="144" t="s">
        <v>9158</v>
      </c>
    </row>
    <row r="2208" spans="1:5">
      <c r="A2208" s="7" t="s">
        <v>49</v>
      </c>
      <c r="D2208" s="144" t="s">
        <v>1871</v>
      </c>
      <c r="E2208" s="144" t="s">
        <v>9158</v>
      </c>
    </row>
    <row r="2209" spans="1:5">
      <c r="A2209" s="7" t="s">
        <v>49</v>
      </c>
      <c r="D2209" s="144" t="s">
        <v>1874</v>
      </c>
      <c r="E2209" s="144" t="s">
        <v>9158</v>
      </c>
    </row>
    <row r="2210" spans="1:5">
      <c r="A2210" s="7" t="s">
        <v>49</v>
      </c>
      <c r="D2210" s="144" t="s">
        <v>1877</v>
      </c>
      <c r="E2210" s="144" t="s">
        <v>9158</v>
      </c>
    </row>
    <row r="2211" spans="1:5">
      <c r="A2211" s="7" t="s">
        <v>49</v>
      </c>
      <c r="D2211" s="144" t="s">
        <v>1880</v>
      </c>
      <c r="E2211" s="144" t="s">
        <v>9158</v>
      </c>
    </row>
    <row r="2212" spans="1:5">
      <c r="A2212" s="7" t="s">
        <v>49</v>
      </c>
      <c r="D2212" s="144" t="s">
        <v>1883</v>
      </c>
      <c r="E2212" s="144" t="s">
        <v>9158</v>
      </c>
    </row>
    <row r="2213" spans="1:5">
      <c r="A2213" s="7" t="s">
        <v>49</v>
      </c>
      <c r="D2213" s="144" t="s">
        <v>1908</v>
      </c>
      <c r="E2213" s="144" t="s">
        <v>9158</v>
      </c>
    </row>
    <row r="2214" spans="1:5">
      <c r="A2214" s="7" t="s">
        <v>49</v>
      </c>
      <c r="D2214" s="144" t="s">
        <v>6837</v>
      </c>
      <c r="E2214" s="144" t="s">
        <v>9158</v>
      </c>
    </row>
    <row r="2215" spans="1:5">
      <c r="A2215" s="7" t="s">
        <v>49</v>
      </c>
      <c r="D2215" s="144" t="s">
        <v>1911</v>
      </c>
      <c r="E2215" s="144" t="s">
        <v>9158</v>
      </c>
    </row>
    <row r="2216" spans="1:5">
      <c r="A2216" s="7" t="s">
        <v>49</v>
      </c>
      <c r="D2216" s="144" t="s">
        <v>1914</v>
      </c>
      <c r="E2216" s="144" t="s">
        <v>9158</v>
      </c>
    </row>
    <row r="2217" spans="1:5">
      <c r="A2217" s="7" t="s">
        <v>49</v>
      </c>
      <c r="D2217" s="144" t="s">
        <v>1917</v>
      </c>
      <c r="E2217" s="144" t="s">
        <v>9158</v>
      </c>
    </row>
    <row r="2218" spans="1:5">
      <c r="A2218" s="7" t="s">
        <v>49</v>
      </c>
      <c r="D2218" s="144" t="s">
        <v>1920</v>
      </c>
      <c r="E2218" s="144" t="s">
        <v>9158</v>
      </c>
    </row>
    <row r="2219" spans="1:5">
      <c r="A2219" s="7" t="s">
        <v>49</v>
      </c>
      <c r="D2219" s="144" t="s">
        <v>62</v>
      </c>
      <c r="E2219" s="144" t="s">
        <v>10123</v>
      </c>
    </row>
    <row r="2220" spans="1:5">
      <c r="A2220" s="7" t="s">
        <v>49</v>
      </c>
      <c r="D2220" s="144" t="s">
        <v>65</v>
      </c>
      <c r="E2220" s="144" t="s">
        <v>10123</v>
      </c>
    </row>
    <row r="2221" spans="1:5">
      <c r="A2221" s="7" t="s">
        <v>49</v>
      </c>
      <c r="D2221" s="144" t="s">
        <v>1410</v>
      </c>
      <c r="E2221" s="144" t="s">
        <v>10123</v>
      </c>
    </row>
    <row r="2222" spans="1:5">
      <c r="A2222" s="7" t="s">
        <v>49</v>
      </c>
      <c r="D2222" s="144" t="s">
        <v>1414</v>
      </c>
      <c r="E2222" s="144" t="s">
        <v>10123</v>
      </c>
    </row>
    <row r="2223" spans="1:5">
      <c r="A2223" s="7" t="s">
        <v>49</v>
      </c>
      <c r="D2223" s="144" t="s">
        <v>6934</v>
      </c>
      <c r="E2223" s="144" t="s">
        <v>10123</v>
      </c>
    </row>
    <row r="2224" spans="1:5">
      <c r="A2224" s="7" t="s">
        <v>49</v>
      </c>
      <c r="D2224" s="144" t="s">
        <v>7103</v>
      </c>
      <c r="E2224" s="144" t="s">
        <v>10123</v>
      </c>
    </row>
    <row r="2225" spans="1:5">
      <c r="A2225" s="7" t="s">
        <v>49</v>
      </c>
      <c r="D2225" s="144" t="s">
        <v>7108</v>
      </c>
      <c r="E2225" s="144" t="s">
        <v>10123</v>
      </c>
    </row>
    <row r="2226" spans="1:5">
      <c r="A2226" s="7" t="s">
        <v>49</v>
      </c>
      <c r="D2226" s="144" t="s">
        <v>7444</v>
      </c>
      <c r="E2226" s="144" t="s">
        <v>10123</v>
      </c>
    </row>
    <row r="2227" spans="1:5">
      <c r="A2227" s="7" t="s">
        <v>49</v>
      </c>
      <c r="D2227" s="144" t="s">
        <v>5922</v>
      </c>
      <c r="E2227" s="144" t="s">
        <v>10123</v>
      </c>
    </row>
    <row r="2228" spans="1:5">
      <c r="A2228" s="7" t="s">
        <v>49</v>
      </c>
      <c r="D2228" s="144" t="s">
        <v>439</v>
      </c>
      <c r="E2228" s="144" t="s">
        <v>10124</v>
      </c>
    </row>
    <row r="2229" spans="1:5">
      <c r="A2229" s="7" t="s">
        <v>49</v>
      </c>
      <c r="D2229" s="144" t="s">
        <v>303</v>
      </c>
      <c r="E2229" s="144" t="s">
        <v>10125</v>
      </c>
    </row>
    <row r="2230" spans="1:5">
      <c r="A2230" s="7" t="s">
        <v>49</v>
      </c>
      <c r="D2230" s="144" t="s">
        <v>427</v>
      </c>
      <c r="E2230" s="144" t="s">
        <v>9140</v>
      </c>
    </row>
    <row r="2231" spans="1:5">
      <c r="A2231" s="7" t="s">
        <v>49</v>
      </c>
      <c r="D2231" s="144" t="s">
        <v>433</v>
      </c>
      <c r="E2231" s="144" t="s">
        <v>9140</v>
      </c>
    </row>
    <row r="2232" spans="1:5">
      <c r="A2232" s="7" t="s">
        <v>49</v>
      </c>
      <c r="D2232" s="144" t="s">
        <v>436</v>
      </c>
      <c r="E2232" s="144" t="s">
        <v>9140</v>
      </c>
    </row>
    <row r="2233" spans="1:5">
      <c r="A2233" s="7" t="s">
        <v>49</v>
      </c>
      <c r="D2233" s="144" t="s">
        <v>3035</v>
      </c>
      <c r="E2233" s="144" t="s">
        <v>9140</v>
      </c>
    </row>
    <row r="2234" spans="1:5">
      <c r="A2234" s="7" t="s">
        <v>49</v>
      </c>
      <c r="D2234" s="144" t="s">
        <v>7299</v>
      </c>
      <c r="E2234" s="144" t="s">
        <v>9161</v>
      </c>
    </row>
    <row r="2235" spans="1:5">
      <c r="A2235" s="7" t="s">
        <v>49</v>
      </c>
      <c r="D2235" s="144" t="s">
        <v>7301</v>
      </c>
      <c r="E2235" s="144" t="s">
        <v>9161</v>
      </c>
    </row>
    <row r="2236" spans="1:5">
      <c r="A2236" s="7" t="s">
        <v>49</v>
      </c>
      <c r="D2236" s="144" t="s">
        <v>7303</v>
      </c>
      <c r="E2236" s="144" t="s">
        <v>9161</v>
      </c>
    </row>
    <row r="2237" spans="1:5">
      <c r="A2237" s="7" t="s">
        <v>49</v>
      </c>
      <c r="D2237" s="144" t="s">
        <v>3799</v>
      </c>
      <c r="E2237" s="144" t="s">
        <v>9161</v>
      </c>
    </row>
    <row r="2238" spans="1:5">
      <c r="A2238" s="7" t="s">
        <v>49</v>
      </c>
      <c r="D2238" s="144" t="s">
        <v>7306</v>
      </c>
      <c r="E2238" s="144" t="s">
        <v>9161</v>
      </c>
    </row>
    <row r="2239" spans="1:5">
      <c r="A2239" s="7" t="s">
        <v>49</v>
      </c>
      <c r="D2239" s="144" t="s">
        <v>3800</v>
      </c>
      <c r="E2239" s="144" t="s">
        <v>9161</v>
      </c>
    </row>
    <row r="2240" spans="1:5">
      <c r="A2240" s="7" t="s">
        <v>49</v>
      </c>
      <c r="D2240" s="144" t="s">
        <v>7309</v>
      </c>
      <c r="E2240" s="144" t="s">
        <v>9161</v>
      </c>
    </row>
    <row r="2241" spans="1:5">
      <c r="A2241" s="7" t="s">
        <v>49</v>
      </c>
      <c r="D2241" s="144" t="s">
        <v>7311</v>
      </c>
      <c r="E2241" s="144" t="s">
        <v>9161</v>
      </c>
    </row>
    <row r="2242" spans="1:5">
      <c r="A2242" s="7" t="s">
        <v>49</v>
      </c>
      <c r="D2242" s="144" t="s">
        <v>7313</v>
      </c>
      <c r="E2242" s="144" t="s">
        <v>9161</v>
      </c>
    </row>
    <row r="2243" spans="1:5">
      <c r="A2243" s="7" t="s">
        <v>49</v>
      </c>
      <c r="D2243" s="144" t="s">
        <v>7315</v>
      </c>
      <c r="E2243" s="144" t="s">
        <v>9161</v>
      </c>
    </row>
    <row r="2244" spans="1:5">
      <c r="A2244" s="7" t="s">
        <v>49</v>
      </c>
      <c r="D2244" s="144" t="s">
        <v>7317</v>
      </c>
      <c r="E2244" s="144" t="s">
        <v>9161</v>
      </c>
    </row>
    <row r="2245" spans="1:5">
      <c r="A2245" s="7" t="s">
        <v>49</v>
      </c>
      <c r="D2245" s="144" t="s">
        <v>7319</v>
      </c>
      <c r="E2245" s="144" t="s">
        <v>9161</v>
      </c>
    </row>
    <row r="2246" spans="1:5">
      <c r="A2246" s="7" t="s">
        <v>49</v>
      </c>
      <c r="D2246" s="144" t="s">
        <v>3801</v>
      </c>
      <c r="E2246" s="144" t="s">
        <v>9161</v>
      </c>
    </row>
    <row r="2247" spans="1:5">
      <c r="A2247" s="7" t="s">
        <v>49</v>
      </c>
      <c r="D2247" s="144" t="s">
        <v>7322</v>
      </c>
      <c r="E2247" s="144" t="s">
        <v>9161</v>
      </c>
    </row>
    <row r="2248" spans="1:5">
      <c r="A2248" s="7" t="s">
        <v>49</v>
      </c>
      <c r="D2248" s="144" t="s">
        <v>7324</v>
      </c>
      <c r="E2248" s="144" t="s">
        <v>9161</v>
      </c>
    </row>
    <row r="2249" spans="1:5">
      <c r="A2249" s="7" t="s">
        <v>49</v>
      </c>
      <c r="D2249" s="144" t="s">
        <v>5308</v>
      </c>
      <c r="E2249" s="144" t="s">
        <v>9161</v>
      </c>
    </row>
    <row r="2250" spans="1:5">
      <c r="A2250" s="7" t="s">
        <v>49</v>
      </c>
      <c r="D2250" s="144" t="s">
        <v>94</v>
      </c>
      <c r="E2250" s="144" t="s">
        <v>9135</v>
      </c>
    </row>
    <row r="2251" spans="1:5">
      <c r="A2251" s="7" t="s">
        <v>49</v>
      </c>
      <c r="D2251" s="144" t="s">
        <v>330</v>
      </c>
      <c r="E2251" s="144" t="s">
        <v>9135</v>
      </c>
    </row>
    <row r="2252" spans="1:5">
      <c r="A2252" s="7" t="s">
        <v>49</v>
      </c>
      <c r="D2252" s="144" t="s">
        <v>5142</v>
      </c>
      <c r="E2252" s="144" t="s">
        <v>9135</v>
      </c>
    </row>
    <row r="2253" spans="1:5">
      <c r="A2253" s="7" t="s">
        <v>49</v>
      </c>
      <c r="D2253" s="144" t="s">
        <v>5144</v>
      </c>
      <c r="E2253" s="144" t="s">
        <v>9135</v>
      </c>
    </row>
    <row r="2254" spans="1:5">
      <c r="A2254" s="7" t="s">
        <v>49</v>
      </c>
      <c r="D2254" s="144" t="s">
        <v>4759</v>
      </c>
      <c r="E2254" s="144" t="s">
        <v>9135</v>
      </c>
    </row>
    <row r="2255" spans="1:5">
      <c r="A2255" s="7" t="s">
        <v>49</v>
      </c>
      <c r="D2255" s="144" t="s">
        <v>5146</v>
      </c>
      <c r="E2255" s="144" t="s">
        <v>9135</v>
      </c>
    </row>
    <row r="2256" spans="1:5">
      <c r="A2256" s="7" t="s">
        <v>49</v>
      </c>
      <c r="D2256" s="144" t="s">
        <v>386</v>
      </c>
      <c r="E2256" s="144" t="s">
        <v>9135</v>
      </c>
    </row>
    <row r="2257" spans="1:5">
      <c r="A2257" s="7" t="s">
        <v>49</v>
      </c>
      <c r="D2257" s="144" t="s">
        <v>391</v>
      </c>
      <c r="E2257" s="144" t="s">
        <v>9135</v>
      </c>
    </row>
    <row r="2258" spans="1:5">
      <c r="A2258" s="7" t="s">
        <v>49</v>
      </c>
      <c r="D2258" s="144" t="s">
        <v>394</v>
      </c>
      <c r="E2258" s="144" t="s">
        <v>9135</v>
      </c>
    </row>
    <row r="2259" spans="1:5">
      <c r="A2259" s="7" t="s">
        <v>49</v>
      </c>
      <c r="D2259" s="144" t="s">
        <v>470</v>
      </c>
      <c r="E2259" s="144" t="s">
        <v>9135</v>
      </c>
    </row>
    <row r="2260" spans="1:5">
      <c r="A2260" s="7" t="s">
        <v>49</v>
      </c>
      <c r="D2260" s="144" t="s">
        <v>474</v>
      </c>
      <c r="E2260" s="144" t="s">
        <v>9135</v>
      </c>
    </row>
    <row r="2261" spans="1:5">
      <c r="A2261" s="7" t="s">
        <v>49</v>
      </c>
      <c r="D2261" s="144" t="s">
        <v>139</v>
      </c>
      <c r="E2261" s="144" t="s">
        <v>9135</v>
      </c>
    </row>
    <row r="2262" spans="1:5">
      <c r="A2262" s="7" t="s">
        <v>49</v>
      </c>
      <c r="D2262" s="144" t="s">
        <v>142</v>
      </c>
      <c r="E2262" s="144" t="s">
        <v>9135</v>
      </c>
    </row>
    <row r="2263" spans="1:5">
      <c r="A2263" s="7" t="s">
        <v>49</v>
      </c>
      <c r="D2263" s="144" t="s">
        <v>133</v>
      </c>
      <c r="E2263" s="144" t="s">
        <v>9135</v>
      </c>
    </row>
    <row r="2264" spans="1:5">
      <c r="A2264" s="7" t="s">
        <v>49</v>
      </c>
      <c r="D2264" s="144" t="s">
        <v>4822</v>
      </c>
      <c r="E2264" s="144" t="s">
        <v>9135</v>
      </c>
    </row>
    <row r="2265" spans="1:5">
      <c r="A2265" s="7" t="s">
        <v>49</v>
      </c>
      <c r="D2265" s="144" t="s">
        <v>4824</v>
      </c>
      <c r="E2265" s="144" t="s">
        <v>9135</v>
      </c>
    </row>
    <row r="2266" spans="1:5">
      <c r="A2266" s="7" t="s">
        <v>49</v>
      </c>
      <c r="D2266" s="144" t="s">
        <v>9852</v>
      </c>
      <c r="E2266" s="144" t="s">
        <v>9135</v>
      </c>
    </row>
    <row r="2267" spans="1:5">
      <c r="A2267" s="7" t="s">
        <v>49</v>
      </c>
      <c r="D2267" s="144" t="s">
        <v>3021</v>
      </c>
      <c r="E2267" s="144" t="s">
        <v>9135</v>
      </c>
    </row>
    <row r="2268" spans="1:5">
      <c r="A2268" s="7" t="s">
        <v>49</v>
      </c>
      <c r="D2268" s="144" t="s">
        <v>3024</v>
      </c>
      <c r="E2268" s="144" t="s">
        <v>9135</v>
      </c>
    </row>
    <row r="2269" spans="1:5">
      <c r="A2269" s="7" t="s">
        <v>49</v>
      </c>
      <c r="D2269" s="144" t="s">
        <v>3028</v>
      </c>
      <c r="E2269" s="144" t="s">
        <v>9135</v>
      </c>
    </row>
    <row r="2270" spans="1:5">
      <c r="A2270" s="7" t="s">
        <v>49</v>
      </c>
      <c r="D2270" s="144" t="s">
        <v>3032</v>
      </c>
      <c r="E2270" s="144" t="s">
        <v>9135</v>
      </c>
    </row>
    <row r="2271" spans="1:5">
      <c r="A2271" s="7" t="s">
        <v>49</v>
      </c>
      <c r="D2271" s="144" t="s">
        <v>3037</v>
      </c>
      <c r="E2271" s="144" t="s">
        <v>9135</v>
      </c>
    </row>
    <row r="2272" spans="1:5">
      <c r="A2272" s="7" t="s">
        <v>49</v>
      </c>
      <c r="D2272" s="144" t="s">
        <v>3040</v>
      </c>
      <c r="E2272" s="144" t="s">
        <v>9135</v>
      </c>
    </row>
    <row r="2273" spans="1:5">
      <c r="A2273" s="7" t="s">
        <v>49</v>
      </c>
      <c r="D2273" s="144" t="s">
        <v>3042</v>
      </c>
      <c r="E2273" s="144" t="s">
        <v>9135</v>
      </c>
    </row>
    <row r="2274" spans="1:5">
      <c r="A2274" s="7" t="s">
        <v>49</v>
      </c>
      <c r="D2274" s="144" t="s">
        <v>3686</v>
      </c>
      <c r="E2274" s="144" t="s">
        <v>9135</v>
      </c>
    </row>
    <row r="2275" spans="1:5">
      <c r="A2275" s="7" t="s">
        <v>49</v>
      </c>
      <c r="D2275" s="144" t="s">
        <v>3045</v>
      </c>
      <c r="E2275" s="144" t="s">
        <v>9135</v>
      </c>
    </row>
    <row r="2276" spans="1:5">
      <c r="A2276" s="7" t="s">
        <v>49</v>
      </c>
      <c r="D2276" s="144" t="s">
        <v>3047</v>
      </c>
      <c r="E2276" s="144" t="s">
        <v>9135</v>
      </c>
    </row>
    <row r="2277" spans="1:5">
      <c r="A2277" s="7" t="s">
        <v>49</v>
      </c>
      <c r="D2277" s="144" t="s">
        <v>3049</v>
      </c>
      <c r="E2277" s="144" t="s">
        <v>9135</v>
      </c>
    </row>
    <row r="2278" spans="1:5">
      <c r="A2278" s="7" t="s">
        <v>49</v>
      </c>
      <c r="D2278" s="144" t="s">
        <v>3051</v>
      </c>
      <c r="E2278" s="144" t="s">
        <v>9135</v>
      </c>
    </row>
    <row r="2279" spans="1:5">
      <c r="A2279" s="7" t="s">
        <v>49</v>
      </c>
      <c r="D2279" s="144" t="s">
        <v>3053</v>
      </c>
      <c r="E2279" s="144" t="s">
        <v>9135</v>
      </c>
    </row>
    <row r="2280" spans="1:5">
      <c r="A2280" s="7" t="s">
        <v>49</v>
      </c>
      <c r="D2280" s="144" t="s">
        <v>3687</v>
      </c>
      <c r="E2280" s="144" t="s">
        <v>9135</v>
      </c>
    </row>
    <row r="2281" spans="1:5">
      <c r="A2281" s="7" t="s">
        <v>49</v>
      </c>
      <c r="D2281" s="144" t="s">
        <v>3777</v>
      </c>
      <c r="E2281" s="144" t="s">
        <v>9135</v>
      </c>
    </row>
    <row r="2282" spans="1:5">
      <c r="A2282" s="7" t="s">
        <v>49</v>
      </c>
      <c r="D2282" s="144" t="s">
        <v>3778</v>
      </c>
      <c r="E2282" s="144" t="s">
        <v>9135</v>
      </c>
    </row>
    <row r="2283" spans="1:5">
      <c r="A2283" s="7" t="s">
        <v>49</v>
      </c>
      <c r="D2283" s="144" t="s">
        <v>3688</v>
      </c>
      <c r="E2283" s="144" t="s">
        <v>9135</v>
      </c>
    </row>
    <row r="2284" spans="1:5">
      <c r="A2284" s="7" t="s">
        <v>49</v>
      </c>
      <c r="D2284" s="144" t="s">
        <v>3779</v>
      </c>
      <c r="E2284" s="144" t="s">
        <v>9135</v>
      </c>
    </row>
    <row r="2285" spans="1:5">
      <c r="A2285" s="7" t="s">
        <v>49</v>
      </c>
      <c r="D2285" s="144" t="s">
        <v>3055</v>
      </c>
      <c r="E2285" s="144" t="s">
        <v>9135</v>
      </c>
    </row>
    <row r="2286" spans="1:5">
      <c r="A2286" s="7" t="s">
        <v>49</v>
      </c>
      <c r="D2286" s="144" t="s">
        <v>3058</v>
      </c>
      <c r="E2286" s="144" t="s">
        <v>9135</v>
      </c>
    </row>
    <row r="2287" spans="1:5">
      <c r="A2287" s="7" t="s">
        <v>49</v>
      </c>
      <c r="D2287" s="144" t="s">
        <v>3694</v>
      </c>
      <c r="E2287" s="144" t="s">
        <v>9135</v>
      </c>
    </row>
    <row r="2288" spans="1:5">
      <c r="A2288" s="7" t="s">
        <v>49</v>
      </c>
      <c r="D2288" s="144" t="s">
        <v>3060</v>
      </c>
      <c r="E2288" s="144" t="s">
        <v>9135</v>
      </c>
    </row>
    <row r="2289" spans="1:5">
      <c r="A2289" s="7" t="s">
        <v>49</v>
      </c>
      <c r="D2289" s="144" t="s">
        <v>3062</v>
      </c>
      <c r="E2289" s="144" t="s">
        <v>9135</v>
      </c>
    </row>
    <row r="2290" spans="1:5">
      <c r="A2290" s="7" t="s">
        <v>49</v>
      </c>
      <c r="D2290" s="144" t="s">
        <v>3064</v>
      </c>
      <c r="E2290" s="144" t="s">
        <v>9135</v>
      </c>
    </row>
    <row r="2291" spans="1:5">
      <c r="A2291" s="7" t="s">
        <v>49</v>
      </c>
      <c r="D2291" s="144" t="s">
        <v>3066</v>
      </c>
      <c r="E2291" s="144" t="s">
        <v>9135</v>
      </c>
    </row>
    <row r="2292" spans="1:5">
      <c r="A2292" s="7" t="s">
        <v>49</v>
      </c>
      <c r="D2292" s="144" t="s">
        <v>3068</v>
      </c>
      <c r="E2292" s="144" t="s">
        <v>9135</v>
      </c>
    </row>
    <row r="2293" spans="1:5">
      <c r="A2293" s="7" t="s">
        <v>49</v>
      </c>
      <c r="D2293" s="144" t="s">
        <v>224</v>
      </c>
      <c r="E2293" s="144" t="s">
        <v>10126</v>
      </c>
    </row>
    <row r="2294" spans="1:5">
      <c r="A2294" s="7" t="s">
        <v>49</v>
      </c>
      <c r="D2294" s="144" t="s">
        <v>9800</v>
      </c>
      <c r="E2294" s="144" t="s">
        <v>9132</v>
      </c>
    </row>
    <row r="2295" spans="1:5">
      <c r="A2295" s="7" t="s">
        <v>49</v>
      </c>
      <c r="D2295" s="144" t="s">
        <v>652</v>
      </c>
      <c r="E2295" s="144" t="s">
        <v>9132</v>
      </c>
    </row>
    <row r="2296" spans="1:5">
      <c r="A2296" s="7" t="s">
        <v>49</v>
      </c>
      <c r="D2296" s="144" t="s">
        <v>424</v>
      </c>
      <c r="E2296" s="144" t="s">
        <v>9132</v>
      </c>
    </row>
    <row r="2297" spans="1:5">
      <c r="A2297" s="7" t="s">
        <v>49</v>
      </c>
      <c r="D2297" s="144" t="s">
        <v>550</v>
      </c>
      <c r="E2297" s="144" t="s">
        <v>9132</v>
      </c>
    </row>
    <row r="2298" spans="1:5">
      <c r="A2298" s="7" t="s">
        <v>49</v>
      </c>
      <c r="D2298" s="144" t="s">
        <v>7955</v>
      </c>
      <c r="E2298" s="144" t="s">
        <v>9132</v>
      </c>
    </row>
    <row r="2299" spans="1:5">
      <c r="A2299" s="7" t="s">
        <v>49</v>
      </c>
      <c r="D2299" s="144" t="s">
        <v>8845</v>
      </c>
      <c r="E2299" s="144" t="s">
        <v>9132</v>
      </c>
    </row>
    <row r="2300" spans="1:5">
      <c r="A2300" s="7" t="s">
        <v>49</v>
      </c>
      <c r="D2300" s="144" t="s">
        <v>8848</v>
      </c>
      <c r="E2300" s="144" t="s">
        <v>9132</v>
      </c>
    </row>
    <row r="2301" spans="1:5">
      <c r="A2301" s="7" t="s">
        <v>49</v>
      </c>
      <c r="D2301" s="144" t="s">
        <v>8740</v>
      </c>
      <c r="E2301" s="144" t="s">
        <v>9132</v>
      </c>
    </row>
    <row r="2302" spans="1:5">
      <c r="A2302" s="7" t="s">
        <v>49</v>
      </c>
      <c r="D2302" s="144" t="s">
        <v>3689</v>
      </c>
      <c r="E2302" s="144" t="s">
        <v>9132</v>
      </c>
    </row>
    <row r="2303" spans="1:5">
      <c r="A2303" s="7" t="s">
        <v>49</v>
      </c>
      <c r="D2303" s="144" t="s">
        <v>8746</v>
      </c>
      <c r="E2303" s="144" t="s">
        <v>9132</v>
      </c>
    </row>
    <row r="2304" spans="1:5">
      <c r="A2304" s="7" t="s">
        <v>49</v>
      </c>
      <c r="D2304" s="144" t="s">
        <v>8748</v>
      </c>
      <c r="E2304" s="144" t="s">
        <v>9132</v>
      </c>
    </row>
    <row r="2305" spans="1:5">
      <c r="A2305" s="7" t="s">
        <v>49</v>
      </c>
      <c r="D2305" s="144" t="s">
        <v>3690</v>
      </c>
      <c r="E2305" s="144" t="s">
        <v>9132</v>
      </c>
    </row>
    <row r="2306" spans="1:5">
      <c r="A2306" s="7" t="s">
        <v>49</v>
      </c>
      <c r="D2306" s="144" t="s">
        <v>8852</v>
      </c>
      <c r="E2306" s="144" t="s">
        <v>9132</v>
      </c>
    </row>
    <row r="2307" spans="1:5">
      <c r="A2307" s="7" t="s">
        <v>49</v>
      </c>
      <c r="D2307" s="144" t="s">
        <v>8750</v>
      </c>
      <c r="E2307" s="144" t="s">
        <v>9132</v>
      </c>
    </row>
    <row r="2308" spans="1:5">
      <c r="A2308" s="7" t="s">
        <v>49</v>
      </c>
      <c r="D2308" s="144" t="s">
        <v>8854</v>
      </c>
      <c r="E2308" s="144" t="s">
        <v>9132</v>
      </c>
    </row>
    <row r="2309" spans="1:5">
      <c r="A2309" s="7" t="s">
        <v>49</v>
      </c>
      <c r="D2309" s="144" t="s">
        <v>8752</v>
      </c>
      <c r="E2309" s="144" t="s">
        <v>9132</v>
      </c>
    </row>
    <row r="2310" spans="1:5">
      <c r="A2310" s="7" t="s">
        <v>49</v>
      </c>
      <c r="D2310" s="144" t="s">
        <v>8754</v>
      </c>
      <c r="E2310" s="144" t="s">
        <v>9132</v>
      </c>
    </row>
    <row r="2311" spans="1:5">
      <c r="A2311" s="7" t="s">
        <v>49</v>
      </c>
      <c r="D2311" s="144" t="s">
        <v>8756</v>
      </c>
      <c r="E2311" s="144" t="s">
        <v>9132</v>
      </c>
    </row>
    <row r="2312" spans="1:5">
      <c r="A2312" s="7" t="s">
        <v>49</v>
      </c>
      <c r="D2312" s="144" t="s">
        <v>8758</v>
      </c>
      <c r="E2312" s="144" t="s">
        <v>9132</v>
      </c>
    </row>
    <row r="2313" spans="1:5">
      <c r="A2313" s="7" t="s">
        <v>49</v>
      </c>
      <c r="D2313" s="144" t="s">
        <v>8856</v>
      </c>
      <c r="E2313" s="144" t="s">
        <v>9132</v>
      </c>
    </row>
    <row r="2314" spans="1:5">
      <c r="A2314" s="7" t="s">
        <v>49</v>
      </c>
      <c r="D2314" s="144" t="s">
        <v>8760</v>
      </c>
      <c r="E2314" s="144" t="s">
        <v>9132</v>
      </c>
    </row>
    <row r="2315" spans="1:5">
      <c r="A2315" s="7" t="s">
        <v>49</v>
      </c>
      <c r="D2315" s="144" t="s">
        <v>8762</v>
      </c>
      <c r="E2315" s="144" t="s">
        <v>9132</v>
      </c>
    </row>
    <row r="2316" spans="1:5">
      <c r="A2316" s="7" t="s">
        <v>49</v>
      </c>
      <c r="D2316" s="144" t="s">
        <v>8859</v>
      </c>
      <c r="E2316" s="144" t="s">
        <v>9132</v>
      </c>
    </row>
    <row r="2317" spans="1:5">
      <c r="A2317" s="7" t="s">
        <v>49</v>
      </c>
      <c r="D2317" s="144" t="s">
        <v>8861</v>
      </c>
      <c r="E2317" s="144" t="s">
        <v>9132</v>
      </c>
    </row>
    <row r="2318" spans="1:5">
      <c r="A2318" s="7" t="s">
        <v>49</v>
      </c>
      <c r="D2318" s="144" t="s">
        <v>8863</v>
      </c>
      <c r="E2318" s="144" t="s">
        <v>9132</v>
      </c>
    </row>
    <row r="2319" spans="1:5">
      <c r="A2319" s="7" t="s">
        <v>49</v>
      </c>
      <c r="D2319" s="144" t="s">
        <v>8764</v>
      </c>
      <c r="E2319" s="144" t="s">
        <v>9132</v>
      </c>
    </row>
    <row r="2320" spans="1:5">
      <c r="A2320" s="7" t="s">
        <v>49</v>
      </c>
      <c r="D2320" s="144" t="s">
        <v>8766</v>
      </c>
      <c r="E2320" s="144" t="s">
        <v>9132</v>
      </c>
    </row>
    <row r="2321" spans="1:5">
      <c r="A2321" s="7" t="s">
        <v>49</v>
      </c>
      <c r="D2321" s="144" t="s">
        <v>8769</v>
      </c>
      <c r="E2321" s="144" t="s">
        <v>9132</v>
      </c>
    </row>
    <row r="2322" spans="1:5">
      <c r="A2322" s="7" t="s">
        <v>49</v>
      </c>
      <c r="D2322" s="144" t="s">
        <v>8772</v>
      </c>
      <c r="E2322" s="144" t="s">
        <v>9132</v>
      </c>
    </row>
    <row r="2323" spans="1:5">
      <c r="A2323" s="7" t="s">
        <v>49</v>
      </c>
      <c r="D2323" s="144" t="s">
        <v>3691</v>
      </c>
      <c r="E2323" s="144" t="s">
        <v>9132</v>
      </c>
    </row>
    <row r="2324" spans="1:5">
      <c r="A2324" s="7" t="s">
        <v>49</v>
      </c>
      <c r="D2324" s="144" t="s">
        <v>8778</v>
      </c>
      <c r="E2324" s="144" t="s">
        <v>9132</v>
      </c>
    </row>
    <row r="2325" spans="1:5">
      <c r="A2325" s="7" t="s">
        <v>49</v>
      </c>
      <c r="D2325" s="144" t="s">
        <v>8780</v>
      </c>
      <c r="E2325" s="144" t="s">
        <v>9132</v>
      </c>
    </row>
    <row r="2326" spans="1:5">
      <c r="A2326" s="7" t="s">
        <v>49</v>
      </c>
      <c r="D2326" s="144" t="s">
        <v>8782</v>
      </c>
      <c r="E2326" s="144" t="s">
        <v>9132</v>
      </c>
    </row>
    <row r="2327" spans="1:5">
      <c r="A2327" s="7" t="s">
        <v>49</v>
      </c>
      <c r="D2327" s="144" t="s">
        <v>8784</v>
      </c>
      <c r="E2327" s="144" t="s">
        <v>9132</v>
      </c>
    </row>
    <row r="2328" spans="1:5">
      <c r="A2328" s="7" t="s">
        <v>49</v>
      </c>
      <c r="D2328" s="144" t="s">
        <v>8786</v>
      </c>
      <c r="E2328" s="144" t="s">
        <v>9132</v>
      </c>
    </row>
    <row r="2329" spans="1:5">
      <c r="A2329" s="7" t="s">
        <v>49</v>
      </c>
      <c r="D2329" s="144" t="s">
        <v>8788</v>
      </c>
      <c r="E2329" s="144" t="s">
        <v>9132</v>
      </c>
    </row>
    <row r="2330" spans="1:5">
      <c r="A2330" s="7" t="s">
        <v>49</v>
      </c>
      <c r="D2330" s="144" t="s">
        <v>3693</v>
      </c>
      <c r="E2330" s="144" t="s">
        <v>9132</v>
      </c>
    </row>
    <row r="2331" spans="1:5">
      <c r="A2331" s="7" t="s">
        <v>49</v>
      </c>
      <c r="D2331" s="144" t="s">
        <v>8792</v>
      </c>
      <c r="E2331" s="144" t="s">
        <v>9132</v>
      </c>
    </row>
    <row r="2332" spans="1:5">
      <c r="A2332" s="7" t="s">
        <v>49</v>
      </c>
      <c r="D2332" s="144" t="s">
        <v>3692</v>
      </c>
      <c r="E2332" s="144" t="s">
        <v>9132</v>
      </c>
    </row>
    <row r="2333" spans="1:5">
      <c r="A2333" s="7" t="s">
        <v>49</v>
      </c>
      <c r="D2333" s="144" t="s">
        <v>8796</v>
      </c>
      <c r="E2333" s="144" t="s">
        <v>9132</v>
      </c>
    </row>
    <row r="2334" spans="1:5">
      <c r="A2334" s="7" t="s">
        <v>49</v>
      </c>
      <c r="D2334" s="144" t="s">
        <v>3390</v>
      </c>
      <c r="E2334" s="144" t="s">
        <v>9132</v>
      </c>
    </row>
    <row r="2335" spans="1:5">
      <c r="A2335" s="7" t="s">
        <v>49</v>
      </c>
      <c r="D2335" s="144" t="s">
        <v>1663</v>
      </c>
      <c r="E2335" s="144" t="s">
        <v>9132</v>
      </c>
    </row>
    <row r="2336" spans="1:5">
      <c r="A2336" s="7" t="s">
        <v>49</v>
      </c>
      <c r="D2336" s="144" t="s">
        <v>6582</v>
      </c>
      <c r="E2336" s="144" t="s">
        <v>9132</v>
      </c>
    </row>
    <row r="2337" spans="1:5">
      <c r="A2337" s="7" t="s">
        <v>49</v>
      </c>
      <c r="D2337" s="144" t="s">
        <v>1693</v>
      </c>
      <c r="E2337" s="144" t="s">
        <v>9132</v>
      </c>
    </row>
    <row r="2338" spans="1:5">
      <c r="A2338" s="7" t="s">
        <v>49</v>
      </c>
      <c r="D2338" s="144" t="s">
        <v>330</v>
      </c>
      <c r="E2338" s="144" t="s">
        <v>10127</v>
      </c>
    </row>
    <row r="2339" spans="1:5">
      <c r="A2339" s="7" t="s">
        <v>49</v>
      </c>
      <c r="D2339" s="144" t="s">
        <v>339</v>
      </c>
      <c r="E2339" s="144" t="s">
        <v>10127</v>
      </c>
    </row>
    <row r="2340" spans="1:5">
      <c r="A2340" s="7" t="s">
        <v>49</v>
      </c>
      <c r="D2340" s="144" t="s">
        <v>2960</v>
      </c>
      <c r="E2340" s="144" t="s">
        <v>3389</v>
      </c>
    </row>
    <row r="2341" spans="1:5">
      <c r="A2341" s="7" t="s">
        <v>49</v>
      </c>
      <c r="D2341" s="144" t="s">
        <v>2964</v>
      </c>
      <c r="E2341" s="144" t="s">
        <v>3389</v>
      </c>
    </row>
    <row r="2342" spans="1:5">
      <c r="A2342" s="7" t="s">
        <v>49</v>
      </c>
      <c r="D2342" s="144" t="s">
        <v>2967</v>
      </c>
      <c r="E2342" s="144" t="s">
        <v>3389</v>
      </c>
    </row>
    <row r="2343" spans="1:5">
      <c r="A2343" s="7" t="s">
        <v>49</v>
      </c>
      <c r="D2343" s="144" t="s">
        <v>2970</v>
      </c>
      <c r="E2343" s="144" t="s">
        <v>3389</v>
      </c>
    </row>
    <row r="2344" spans="1:5">
      <c r="A2344" s="7" t="s">
        <v>49</v>
      </c>
      <c r="D2344" s="144" t="s">
        <v>2973</v>
      </c>
      <c r="E2344" s="144" t="s">
        <v>3389</v>
      </c>
    </row>
    <row r="2345" spans="1:5">
      <c r="A2345" s="7" t="s">
        <v>49</v>
      </c>
      <c r="D2345" s="144" t="s">
        <v>2976</v>
      </c>
      <c r="E2345" s="144" t="s">
        <v>3389</v>
      </c>
    </row>
    <row r="2346" spans="1:5">
      <c r="A2346" s="7" t="s">
        <v>49</v>
      </c>
      <c r="D2346" s="144" t="s">
        <v>2979</v>
      </c>
      <c r="E2346" s="144" t="s">
        <v>3389</v>
      </c>
    </row>
    <row r="2347" spans="1:5">
      <c r="A2347" s="7" t="s">
        <v>49</v>
      </c>
      <c r="D2347" s="144" t="s">
        <v>2982</v>
      </c>
      <c r="E2347" s="144" t="s">
        <v>3389</v>
      </c>
    </row>
    <row r="2348" spans="1:5">
      <c r="A2348" s="7" t="s">
        <v>49</v>
      </c>
      <c r="D2348" s="144" t="s">
        <v>5999</v>
      </c>
      <c r="E2348" s="144" t="s">
        <v>3389</v>
      </c>
    </row>
    <row r="2349" spans="1:5">
      <c r="A2349" s="7" t="s">
        <v>49</v>
      </c>
      <c r="D2349" s="144" t="s">
        <v>6001</v>
      </c>
      <c r="E2349" s="144" t="s">
        <v>3389</v>
      </c>
    </row>
    <row r="2350" spans="1:5">
      <c r="A2350" s="7" t="s">
        <v>49</v>
      </c>
      <c r="D2350" s="144" t="s">
        <v>1475</v>
      </c>
      <c r="E2350" s="144" t="s">
        <v>3389</v>
      </c>
    </row>
    <row r="2351" spans="1:5">
      <c r="A2351" s="7" t="s">
        <v>49</v>
      </c>
      <c r="D2351" s="144" t="s">
        <v>6005</v>
      </c>
      <c r="E2351" s="144" t="s">
        <v>3389</v>
      </c>
    </row>
    <row r="2352" spans="1:5">
      <c r="A2352" s="7" t="s">
        <v>49</v>
      </c>
      <c r="D2352" s="144" t="s">
        <v>1478</v>
      </c>
      <c r="E2352" s="144" t="s">
        <v>3389</v>
      </c>
    </row>
    <row r="2353" spans="1:5">
      <c r="A2353" s="7" t="s">
        <v>49</v>
      </c>
      <c r="D2353" s="144" t="s">
        <v>8204</v>
      </c>
      <c r="E2353" s="144" t="s">
        <v>3389</v>
      </c>
    </row>
    <row r="2354" spans="1:5">
      <c r="A2354" s="7" t="s">
        <v>49</v>
      </c>
      <c r="D2354" s="144" t="s">
        <v>8208</v>
      </c>
      <c r="E2354" s="144" t="s">
        <v>3389</v>
      </c>
    </row>
    <row r="2355" spans="1:5">
      <c r="A2355" s="7" t="s">
        <v>49</v>
      </c>
      <c r="D2355" s="144" t="s">
        <v>3629</v>
      </c>
      <c r="E2355" s="144" t="s">
        <v>3392</v>
      </c>
    </row>
    <row r="2356" spans="1:5">
      <c r="A2356" s="7" t="s">
        <v>49</v>
      </c>
      <c r="D2356" s="144" t="s">
        <v>2238</v>
      </c>
      <c r="E2356" s="144" t="s">
        <v>3392</v>
      </c>
    </row>
    <row r="2357" spans="1:5">
      <c r="A2357" s="7" t="s">
        <v>49</v>
      </c>
      <c r="D2357" s="144" t="s">
        <v>2242</v>
      </c>
      <c r="E2357" s="144" t="s">
        <v>3392</v>
      </c>
    </row>
    <row r="2358" spans="1:5">
      <c r="A2358" s="7" t="s">
        <v>49</v>
      </c>
      <c r="D2358" s="144" t="s">
        <v>2245</v>
      </c>
      <c r="E2358" s="144" t="s">
        <v>3392</v>
      </c>
    </row>
    <row r="2359" spans="1:5">
      <c r="A2359" s="7" t="s">
        <v>49</v>
      </c>
      <c r="D2359" s="144" t="s">
        <v>2248</v>
      </c>
      <c r="E2359" s="144" t="s">
        <v>3392</v>
      </c>
    </row>
    <row r="2360" spans="1:5">
      <c r="A2360" s="7" t="s">
        <v>49</v>
      </c>
      <c r="D2360" s="144" t="s">
        <v>2251</v>
      </c>
      <c r="E2360" s="144" t="s">
        <v>3392</v>
      </c>
    </row>
    <row r="2361" spans="1:5">
      <c r="A2361" s="7" t="s">
        <v>49</v>
      </c>
      <c r="D2361" s="144" t="s">
        <v>2254</v>
      </c>
      <c r="E2361" s="144" t="s">
        <v>3392</v>
      </c>
    </row>
    <row r="2362" spans="1:5">
      <c r="A2362" s="7" t="s">
        <v>49</v>
      </c>
      <c r="D2362" s="144" t="s">
        <v>2257</v>
      </c>
      <c r="E2362" s="144" t="s">
        <v>3392</v>
      </c>
    </row>
    <row r="2363" spans="1:5">
      <c r="A2363" s="7" t="s">
        <v>49</v>
      </c>
      <c r="D2363" s="144" t="s">
        <v>2260</v>
      </c>
      <c r="E2363" s="144" t="s">
        <v>3392</v>
      </c>
    </row>
    <row r="2364" spans="1:5">
      <c r="A2364" s="7" t="s">
        <v>49</v>
      </c>
      <c r="D2364" s="144" t="s">
        <v>2307</v>
      </c>
      <c r="E2364" s="144" t="s">
        <v>3392</v>
      </c>
    </row>
    <row r="2365" spans="1:5">
      <c r="A2365" s="7" t="s">
        <v>49</v>
      </c>
      <c r="D2365" s="144" t="s">
        <v>2310</v>
      </c>
      <c r="E2365" s="144" t="s">
        <v>3392</v>
      </c>
    </row>
    <row r="2366" spans="1:5">
      <c r="A2366" s="7" t="s">
        <v>49</v>
      </c>
      <c r="D2366" s="144" t="s">
        <v>2364</v>
      </c>
      <c r="E2366" s="144" t="s">
        <v>3392</v>
      </c>
    </row>
    <row r="2367" spans="1:5">
      <c r="A2367" s="7" t="s">
        <v>49</v>
      </c>
      <c r="D2367" s="144" t="s">
        <v>2367</v>
      </c>
      <c r="E2367" s="144" t="s">
        <v>3392</v>
      </c>
    </row>
    <row r="2368" spans="1:5">
      <c r="A2368" s="7" t="s">
        <v>49</v>
      </c>
      <c r="D2368" s="144" t="s">
        <v>2370</v>
      </c>
      <c r="E2368" s="144" t="s">
        <v>3392</v>
      </c>
    </row>
    <row r="2369" spans="1:5">
      <c r="A2369" s="7" t="s">
        <v>49</v>
      </c>
      <c r="D2369" s="144" t="s">
        <v>2373</v>
      </c>
      <c r="E2369" s="144" t="s">
        <v>3392</v>
      </c>
    </row>
    <row r="2370" spans="1:5">
      <c r="A2370" s="7" t="s">
        <v>49</v>
      </c>
      <c r="D2370" s="144" t="s">
        <v>2376</v>
      </c>
      <c r="E2370" s="144" t="s">
        <v>3392</v>
      </c>
    </row>
    <row r="2371" spans="1:5">
      <c r="A2371" s="7" t="s">
        <v>49</v>
      </c>
      <c r="D2371" s="144" t="s">
        <v>2379</v>
      </c>
      <c r="E2371" s="144" t="s">
        <v>3392</v>
      </c>
    </row>
    <row r="2372" spans="1:5">
      <c r="A2372" s="7" t="s">
        <v>49</v>
      </c>
      <c r="D2372" s="144" t="s">
        <v>2382</v>
      </c>
      <c r="E2372" s="144" t="s">
        <v>3392</v>
      </c>
    </row>
    <row r="2373" spans="1:5">
      <c r="A2373" s="7" t="s">
        <v>49</v>
      </c>
      <c r="D2373" s="144" t="s">
        <v>2385</v>
      </c>
      <c r="E2373" s="144" t="s">
        <v>3392</v>
      </c>
    </row>
    <row r="2374" spans="1:5">
      <c r="A2374" s="7" t="s">
        <v>49</v>
      </c>
      <c r="D2374" s="144" t="s">
        <v>2665</v>
      </c>
      <c r="E2374" s="144" t="s">
        <v>3392</v>
      </c>
    </row>
    <row r="2375" spans="1:5">
      <c r="A2375" s="7" t="s">
        <v>49</v>
      </c>
      <c r="D2375" s="144" t="s">
        <v>2668</v>
      </c>
      <c r="E2375" s="144" t="s">
        <v>3392</v>
      </c>
    </row>
    <row r="2376" spans="1:5">
      <c r="A2376" s="7" t="s">
        <v>49</v>
      </c>
      <c r="D2376" s="144" t="s">
        <v>8204</v>
      </c>
      <c r="E2376" s="144" t="s">
        <v>3392</v>
      </c>
    </row>
    <row r="2377" spans="1:5">
      <c r="A2377" s="7" t="s">
        <v>49</v>
      </c>
      <c r="D2377" s="144" t="s">
        <v>5302</v>
      </c>
      <c r="E2377" s="144" t="s">
        <v>3392</v>
      </c>
    </row>
    <row r="2378" spans="1:5">
      <c r="A2378" s="7" t="s">
        <v>49</v>
      </c>
      <c r="D2378" s="144" t="s">
        <v>1702</v>
      </c>
      <c r="E2378" s="144" t="s">
        <v>9153</v>
      </c>
    </row>
    <row r="2379" spans="1:5">
      <c r="A2379" s="7" t="s">
        <v>49</v>
      </c>
      <c r="D2379" s="144" t="s">
        <v>330</v>
      </c>
      <c r="E2379" s="144" t="s">
        <v>9155</v>
      </c>
    </row>
    <row r="2380" spans="1:5">
      <c r="A2380" s="7" t="s">
        <v>49</v>
      </c>
      <c r="D2380" s="144" t="s">
        <v>333</v>
      </c>
      <c r="E2380" s="144" t="s">
        <v>9155</v>
      </c>
    </row>
    <row r="2381" spans="1:5">
      <c r="A2381" s="7" t="s">
        <v>49</v>
      </c>
      <c r="D2381" s="144" t="s">
        <v>336</v>
      </c>
      <c r="E2381" s="144" t="s">
        <v>9155</v>
      </c>
    </row>
    <row r="2382" spans="1:5">
      <c r="A2382" s="7" t="s">
        <v>49</v>
      </c>
      <c r="D2382" s="144" t="s">
        <v>2960</v>
      </c>
      <c r="E2382" s="144" t="s">
        <v>9155</v>
      </c>
    </row>
    <row r="2383" spans="1:5">
      <c r="A2383" s="7" t="s">
        <v>49</v>
      </c>
      <c r="D2383" s="144" t="s">
        <v>2964</v>
      </c>
      <c r="E2383" s="144" t="s">
        <v>9155</v>
      </c>
    </row>
    <row r="2384" spans="1:5">
      <c r="A2384" s="7" t="s">
        <v>49</v>
      </c>
      <c r="D2384" s="144" t="s">
        <v>2967</v>
      </c>
      <c r="E2384" s="144" t="s">
        <v>9155</v>
      </c>
    </row>
    <row r="2385" spans="1:5">
      <c r="A2385" s="7" t="s">
        <v>49</v>
      </c>
      <c r="D2385" s="144" t="s">
        <v>2970</v>
      </c>
      <c r="E2385" s="144" t="s">
        <v>9155</v>
      </c>
    </row>
    <row r="2386" spans="1:5">
      <c r="A2386" s="7" t="s">
        <v>49</v>
      </c>
      <c r="D2386" s="144" t="s">
        <v>2973</v>
      </c>
      <c r="E2386" s="144" t="s">
        <v>9155</v>
      </c>
    </row>
    <row r="2387" spans="1:5">
      <c r="A2387" s="7" t="s">
        <v>49</v>
      </c>
      <c r="D2387" s="144" t="s">
        <v>2976</v>
      </c>
      <c r="E2387" s="144" t="s">
        <v>9155</v>
      </c>
    </row>
    <row r="2388" spans="1:5">
      <c r="A2388" s="7" t="s">
        <v>49</v>
      </c>
      <c r="D2388" s="144" t="s">
        <v>2979</v>
      </c>
      <c r="E2388" s="144" t="s">
        <v>9155</v>
      </c>
    </row>
    <row r="2389" spans="1:5">
      <c r="A2389" s="7" t="s">
        <v>49</v>
      </c>
      <c r="D2389" s="144" t="s">
        <v>2982</v>
      </c>
      <c r="E2389" s="144" t="s">
        <v>9155</v>
      </c>
    </row>
    <row r="2390" spans="1:5">
      <c r="A2390" s="7" t="s">
        <v>49</v>
      </c>
      <c r="D2390" s="144" t="s">
        <v>2985</v>
      </c>
      <c r="E2390" s="144" t="s">
        <v>9155</v>
      </c>
    </row>
    <row r="2391" spans="1:5">
      <c r="A2391" s="7" t="s">
        <v>49</v>
      </c>
      <c r="D2391" s="144" t="s">
        <v>2988</v>
      </c>
      <c r="E2391" s="144" t="s">
        <v>9155</v>
      </c>
    </row>
    <row r="2392" spans="1:5">
      <c r="A2392" s="7" t="s">
        <v>49</v>
      </c>
      <c r="D2392" s="144" t="s">
        <v>2991</v>
      </c>
      <c r="E2392" s="144" t="s">
        <v>9155</v>
      </c>
    </row>
    <row r="2393" spans="1:5">
      <c r="A2393" s="7" t="s">
        <v>49</v>
      </c>
      <c r="D2393" s="144" t="s">
        <v>2994</v>
      </c>
      <c r="E2393" s="144" t="s">
        <v>9155</v>
      </c>
    </row>
    <row r="2394" spans="1:5">
      <c r="A2394" s="7" t="s">
        <v>49</v>
      </c>
      <c r="D2394" s="144" t="s">
        <v>5213</v>
      </c>
      <c r="E2394" s="144" t="s">
        <v>9155</v>
      </c>
    </row>
    <row r="2395" spans="1:5">
      <c r="A2395" s="7" t="s">
        <v>49</v>
      </c>
      <c r="D2395" s="144" t="s">
        <v>315</v>
      </c>
      <c r="E2395" s="144" t="s">
        <v>9160</v>
      </c>
    </row>
    <row r="2396" spans="1:5">
      <c r="A2396" s="7" t="s">
        <v>49</v>
      </c>
      <c r="D2396" s="144" t="s">
        <v>318</v>
      </c>
      <c r="E2396" s="144" t="s">
        <v>9160</v>
      </c>
    </row>
    <row r="2397" spans="1:5">
      <c r="A2397" s="7" t="s">
        <v>49</v>
      </c>
      <c r="D2397" s="144" t="s">
        <v>321</v>
      </c>
      <c r="E2397" s="144" t="s">
        <v>9160</v>
      </c>
    </row>
    <row r="2398" spans="1:5">
      <c r="A2398" s="7" t="s">
        <v>49</v>
      </c>
      <c r="D2398" s="144" t="s">
        <v>445</v>
      </c>
      <c r="E2398" s="144" t="s">
        <v>9160</v>
      </c>
    </row>
    <row r="2399" spans="1:5">
      <c r="A2399" s="7" t="s">
        <v>49</v>
      </c>
      <c r="D2399" s="144" t="s">
        <v>3032</v>
      </c>
      <c r="E2399" s="144" t="s">
        <v>9160</v>
      </c>
    </row>
    <row r="2400" spans="1:5">
      <c r="A2400" s="7" t="s">
        <v>49</v>
      </c>
      <c r="D2400" s="144" t="s">
        <v>5195</v>
      </c>
      <c r="E2400" s="144" t="s">
        <v>9160</v>
      </c>
    </row>
    <row r="2401" spans="1:5">
      <c r="A2401" s="7" t="s">
        <v>49</v>
      </c>
      <c r="D2401" s="144" t="s">
        <v>5296</v>
      </c>
      <c r="E2401" s="144" t="s">
        <v>9160</v>
      </c>
    </row>
    <row r="2402" spans="1:5">
      <c r="A2402" s="7" t="s">
        <v>49</v>
      </c>
      <c r="D2402" s="144" t="s">
        <v>556</v>
      </c>
      <c r="E2402" s="144" t="s">
        <v>9146</v>
      </c>
    </row>
    <row r="2403" spans="1:5">
      <c r="A2403" s="7" t="s">
        <v>49</v>
      </c>
      <c r="D2403" s="144" t="s">
        <v>656</v>
      </c>
      <c r="E2403" s="144" t="s">
        <v>9137</v>
      </c>
    </row>
    <row r="2404" spans="1:5">
      <c r="A2404" s="7" t="s">
        <v>49</v>
      </c>
      <c r="D2404" s="144" t="s">
        <v>660</v>
      </c>
      <c r="E2404" s="144" t="s">
        <v>9137</v>
      </c>
    </row>
    <row r="2405" spans="1:5">
      <c r="A2405" s="7" t="s">
        <v>49</v>
      </c>
      <c r="D2405" s="144" t="s">
        <v>9796</v>
      </c>
      <c r="E2405" s="144" t="s">
        <v>9139</v>
      </c>
    </row>
    <row r="2406" spans="1:5">
      <c r="A2406" s="7" t="s">
        <v>49</v>
      </c>
      <c r="D2406" s="144" t="s">
        <v>9797</v>
      </c>
      <c r="E2406" s="144" t="s">
        <v>9139</v>
      </c>
    </row>
    <row r="2407" spans="1:5">
      <c r="A2407" s="7" t="s">
        <v>49</v>
      </c>
      <c r="D2407" s="144" t="s">
        <v>309</v>
      </c>
      <c r="E2407" s="144" t="s">
        <v>9139</v>
      </c>
    </row>
    <row r="2408" spans="1:5">
      <c r="A2408" s="7" t="s">
        <v>49</v>
      </c>
      <c r="D2408" s="144" t="s">
        <v>312</v>
      </c>
      <c r="E2408" s="144" t="s">
        <v>9139</v>
      </c>
    </row>
    <row r="2409" spans="1:5">
      <c r="A2409" s="7" t="s">
        <v>49</v>
      </c>
      <c r="D2409" s="144" t="s">
        <v>315</v>
      </c>
      <c r="E2409" s="144" t="s">
        <v>9139</v>
      </c>
    </row>
    <row r="2410" spans="1:5">
      <c r="A2410" s="7" t="s">
        <v>49</v>
      </c>
      <c r="D2410" s="144" t="s">
        <v>318</v>
      </c>
      <c r="E2410" s="144" t="s">
        <v>9139</v>
      </c>
    </row>
    <row r="2411" spans="1:5">
      <c r="A2411" s="7" t="s">
        <v>49</v>
      </c>
      <c r="D2411" s="144" t="s">
        <v>321</v>
      </c>
      <c r="E2411" s="144" t="s">
        <v>9139</v>
      </c>
    </row>
    <row r="2412" spans="1:5">
      <c r="A2412" s="7" t="s">
        <v>49</v>
      </c>
      <c r="D2412" s="144" t="s">
        <v>324</v>
      </c>
      <c r="E2412" s="144" t="s">
        <v>9139</v>
      </c>
    </row>
    <row r="2413" spans="1:5">
      <c r="A2413" s="7" t="s">
        <v>49</v>
      </c>
      <c r="D2413" s="144" t="s">
        <v>5041</v>
      </c>
      <c r="E2413" s="144" t="s">
        <v>9139</v>
      </c>
    </row>
    <row r="2414" spans="1:5">
      <c r="A2414" s="7" t="s">
        <v>49</v>
      </c>
      <c r="D2414" s="144" t="s">
        <v>327</v>
      </c>
      <c r="E2414" s="144" t="s">
        <v>9139</v>
      </c>
    </row>
    <row r="2415" spans="1:5">
      <c r="A2415" s="7" t="s">
        <v>49</v>
      </c>
      <c r="D2415" s="144" t="s">
        <v>333</v>
      </c>
      <c r="E2415" s="144" t="s">
        <v>9139</v>
      </c>
    </row>
    <row r="2416" spans="1:5">
      <c r="A2416" s="7" t="s">
        <v>49</v>
      </c>
      <c r="D2416" s="144" t="s">
        <v>336</v>
      </c>
      <c r="E2416" s="144" t="s">
        <v>9139</v>
      </c>
    </row>
    <row r="2417" spans="1:5">
      <c r="A2417" s="7" t="s">
        <v>49</v>
      </c>
      <c r="D2417" s="144" t="s">
        <v>339</v>
      </c>
      <c r="E2417" s="144" t="s">
        <v>9139</v>
      </c>
    </row>
    <row r="2418" spans="1:5">
      <c r="A2418" s="7" t="s">
        <v>49</v>
      </c>
      <c r="D2418" s="144" t="s">
        <v>526</v>
      </c>
      <c r="E2418" s="144" t="s">
        <v>9139</v>
      </c>
    </row>
    <row r="2419" spans="1:5">
      <c r="A2419" s="7" t="s">
        <v>49</v>
      </c>
      <c r="D2419" s="144" t="s">
        <v>531</v>
      </c>
      <c r="E2419" s="144" t="s">
        <v>9139</v>
      </c>
    </row>
    <row r="2420" spans="1:5">
      <c r="A2420" s="7" t="s">
        <v>49</v>
      </c>
      <c r="D2420" s="144" t="s">
        <v>544</v>
      </c>
      <c r="E2420" s="144" t="s">
        <v>9139</v>
      </c>
    </row>
    <row r="2421" spans="1:5">
      <c r="A2421" s="7" t="s">
        <v>49</v>
      </c>
      <c r="D2421" s="144" t="s">
        <v>9848</v>
      </c>
      <c r="E2421" s="144" t="s">
        <v>10128</v>
      </c>
    </row>
    <row r="2422" spans="1:5">
      <c r="A2422" s="7" t="s">
        <v>49</v>
      </c>
      <c r="D2422" s="144" t="s">
        <v>309</v>
      </c>
      <c r="E2422" s="144" t="s">
        <v>9131</v>
      </c>
    </row>
    <row r="2423" spans="1:5">
      <c r="A2423" s="7" t="s">
        <v>49</v>
      </c>
      <c r="D2423" s="144" t="s">
        <v>312</v>
      </c>
      <c r="E2423" s="144" t="s">
        <v>9131</v>
      </c>
    </row>
    <row r="2424" spans="1:5">
      <c r="A2424" s="7" t="s">
        <v>49</v>
      </c>
      <c r="D2424" s="144" t="s">
        <v>315</v>
      </c>
      <c r="E2424" s="144" t="s">
        <v>9131</v>
      </c>
    </row>
    <row r="2425" spans="1:5">
      <c r="A2425" s="7" t="s">
        <v>49</v>
      </c>
      <c r="D2425" s="144" t="s">
        <v>318</v>
      </c>
      <c r="E2425" s="144" t="s">
        <v>9131</v>
      </c>
    </row>
    <row r="2426" spans="1:5">
      <c r="A2426" s="7" t="s">
        <v>49</v>
      </c>
      <c r="D2426" s="144" t="s">
        <v>321</v>
      </c>
      <c r="E2426" s="144" t="s">
        <v>9131</v>
      </c>
    </row>
    <row r="2427" spans="1:5">
      <c r="A2427" s="7" t="s">
        <v>49</v>
      </c>
      <c r="D2427" s="144" t="s">
        <v>324</v>
      </c>
      <c r="E2427" s="144" t="s">
        <v>9131</v>
      </c>
    </row>
    <row r="2428" spans="1:5">
      <c r="A2428" s="7" t="s">
        <v>49</v>
      </c>
      <c r="D2428" s="144" t="s">
        <v>5041</v>
      </c>
      <c r="E2428" s="144" t="s">
        <v>9131</v>
      </c>
    </row>
    <row r="2429" spans="1:5">
      <c r="A2429" s="7" t="s">
        <v>49</v>
      </c>
      <c r="D2429" s="144" t="s">
        <v>327</v>
      </c>
      <c r="E2429" s="144" t="s">
        <v>9131</v>
      </c>
    </row>
    <row r="2430" spans="1:5">
      <c r="A2430" s="7" t="s">
        <v>49</v>
      </c>
      <c r="D2430" s="144" t="s">
        <v>330</v>
      </c>
      <c r="E2430" s="144" t="s">
        <v>9131</v>
      </c>
    </row>
    <row r="2431" spans="1:5">
      <c r="A2431" s="7" t="s">
        <v>49</v>
      </c>
      <c r="D2431" s="144" t="s">
        <v>333</v>
      </c>
      <c r="E2431" s="144" t="s">
        <v>9131</v>
      </c>
    </row>
    <row r="2432" spans="1:5">
      <c r="A2432" s="7" t="s">
        <v>49</v>
      </c>
      <c r="D2432" s="144" t="s">
        <v>336</v>
      </c>
      <c r="E2432" s="144" t="s">
        <v>9131</v>
      </c>
    </row>
    <row r="2433" spans="1:5">
      <c r="A2433" s="7" t="s">
        <v>49</v>
      </c>
      <c r="D2433" s="144" t="s">
        <v>339</v>
      </c>
      <c r="E2433" s="144" t="s">
        <v>9131</v>
      </c>
    </row>
    <row r="2434" spans="1:5">
      <c r="A2434" s="7" t="s">
        <v>49</v>
      </c>
      <c r="D2434" s="144" t="s">
        <v>342</v>
      </c>
      <c r="E2434" s="144" t="s">
        <v>9131</v>
      </c>
    </row>
    <row r="2435" spans="1:5">
      <c r="A2435" s="7" t="s">
        <v>49</v>
      </c>
      <c r="D2435" s="144" t="s">
        <v>3398</v>
      </c>
      <c r="E2435" s="144" t="s">
        <v>9131</v>
      </c>
    </row>
    <row r="2436" spans="1:5">
      <c r="A2436" s="7" t="s">
        <v>49</v>
      </c>
      <c r="D2436" s="144" t="s">
        <v>3399</v>
      </c>
      <c r="E2436" s="144" t="s">
        <v>9131</v>
      </c>
    </row>
    <row r="2437" spans="1:5">
      <c r="A2437" s="7" t="s">
        <v>49</v>
      </c>
      <c r="D2437" s="144" t="s">
        <v>3400</v>
      </c>
      <c r="E2437" s="144" t="s">
        <v>9131</v>
      </c>
    </row>
    <row r="2438" spans="1:5">
      <c r="A2438" s="7" t="s">
        <v>49</v>
      </c>
      <c r="D2438" s="144" t="s">
        <v>3401</v>
      </c>
      <c r="E2438" s="144" t="s">
        <v>9131</v>
      </c>
    </row>
    <row r="2439" spans="1:5">
      <c r="A2439" s="7" t="s">
        <v>49</v>
      </c>
      <c r="D2439" s="144" t="s">
        <v>5160</v>
      </c>
      <c r="E2439" s="144" t="s">
        <v>9147</v>
      </c>
    </row>
    <row r="2440" spans="1:5">
      <c r="A2440" s="7" t="s">
        <v>49</v>
      </c>
      <c r="D2440" s="144" t="s">
        <v>5189</v>
      </c>
      <c r="E2440" s="144" t="s">
        <v>9147</v>
      </c>
    </row>
    <row r="2441" spans="1:5">
      <c r="A2441" s="7" t="s">
        <v>49</v>
      </c>
      <c r="D2441" s="144" t="s">
        <v>109</v>
      </c>
      <c r="E2441" s="144" t="s">
        <v>10129</v>
      </c>
    </row>
    <row r="2442" spans="1:5">
      <c r="A2442" s="7" t="s">
        <v>49</v>
      </c>
      <c r="D2442" s="144" t="s">
        <v>9848</v>
      </c>
      <c r="E2442" s="144" t="s">
        <v>10129</v>
      </c>
    </row>
    <row r="2443" spans="1:5">
      <c r="A2443" s="7" t="s">
        <v>49</v>
      </c>
      <c r="D2443" s="144" t="s">
        <v>5018</v>
      </c>
      <c r="E2443" s="144" t="s">
        <v>10129</v>
      </c>
    </row>
    <row r="2444" spans="1:5">
      <c r="A2444" s="7" t="s">
        <v>49</v>
      </c>
      <c r="D2444" s="144" t="s">
        <v>5291</v>
      </c>
      <c r="E2444" s="144" t="s">
        <v>10130</v>
      </c>
    </row>
    <row r="2445" spans="1:5">
      <c r="A2445" s="7" t="s">
        <v>49</v>
      </c>
      <c r="D2445" s="144" t="s">
        <v>5296</v>
      </c>
      <c r="E2445" s="144" t="s">
        <v>10130</v>
      </c>
    </row>
    <row r="2446" spans="1:5">
      <c r="A2446" s="7" t="s">
        <v>49</v>
      </c>
      <c r="D2446" s="144" t="s">
        <v>102</v>
      </c>
      <c r="E2446" s="144" t="s">
        <v>10131</v>
      </c>
    </row>
    <row r="2447" spans="1:5">
      <c r="A2447" s="7" t="s">
        <v>49</v>
      </c>
      <c r="D2447" s="144" t="s">
        <v>3747</v>
      </c>
      <c r="E2447" s="144" t="s">
        <v>9130</v>
      </c>
    </row>
    <row r="2448" spans="1:5">
      <c r="A2448" s="7" t="s">
        <v>49</v>
      </c>
      <c r="D2448" s="144" t="s">
        <v>3748</v>
      </c>
      <c r="E2448" s="144" t="s">
        <v>9130</v>
      </c>
    </row>
    <row r="2449" spans="1:5">
      <c r="A2449" s="7" t="s">
        <v>49</v>
      </c>
      <c r="D2449" s="144" t="s">
        <v>3749</v>
      </c>
      <c r="E2449" s="144" t="s">
        <v>9130</v>
      </c>
    </row>
    <row r="2450" spans="1:5">
      <c r="A2450" s="7" t="s">
        <v>49</v>
      </c>
      <c r="D2450" s="144" t="s">
        <v>3750</v>
      </c>
      <c r="E2450" s="144" t="s">
        <v>9130</v>
      </c>
    </row>
    <row r="2451" spans="1:5">
      <c r="A2451" s="7" t="s">
        <v>49</v>
      </c>
      <c r="D2451" s="144" t="s">
        <v>3751</v>
      </c>
      <c r="E2451" s="144" t="s">
        <v>9130</v>
      </c>
    </row>
    <row r="2452" spans="1:5">
      <c r="A2452" s="7" t="s">
        <v>49</v>
      </c>
      <c r="D2452" s="144" t="s">
        <v>85</v>
      </c>
      <c r="E2452" s="144" t="s">
        <v>9124</v>
      </c>
    </row>
    <row r="2453" spans="1:5">
      <c r="A2453" s="7" t="s">
        <v>49</v>
      </c>
      <c r="D2453" s="144" t="s">
        <v>9849</v>
      </c>
      <c r="E2453" s="144" t="s">
        <v>10132</v>
      </c>
    </row>
    <row r="2454" spans="1:5">
      <c r="A2454" s="7" t="s">
        <v>49</v>
      </c>
      <c r="D2454" s="144" t="s">
        <v>102</v>
      </c>
      <c r="E2454" s="144" t="s">
        <v>9128</v>
      </c>
    </row>
    <row r="2455" spans="1:5">
      <c r="A2455" s="7" t="s">
        <v>49</v>
      </c>
      <c r="D2455" s="144" t="s">
        <v>109</v>
      </c>
      <c r="E2455" s="144" t="s">
        <v>9128</v>
      </c>
    </row>
    <row r="2456" spans="1:5">
      <c r="A2456" s="7" t="s">
        <v>49</v>
      </c>
      <c r="D2456" s="144" t="s">
        <v>85</v>
      </c>
      <c r="E2456" s="144" t="s">
        <v>9125</v>
      </c>
    </row>
    <row r="2457" spans="1:5">
      <c r="A2457" s="7" t="s">
        <v>49</v>
      </c>
      <c r="D2457" s="144" t="s">
        <v>4764</v>
      </c>
      <c r="E2457" s="144" t="s">
        <v>10133</v>
      </c>
    </row>
    <row r="2458" spans="1:5">
      <c r="A2458" s="7" t="s">
        <v>49</v>
      </c>
      <c r="D2458" s="144" t="s">
        <v>88</v>
      </c>
      <c r="E2458" s="144" t="s">
        <v>9129</v>
      </c>
    </row>
    <row r="2459" spans="1:5">
      <c r="A2459" s="7" t="s">
        <v>49</v>
      </c>
      <c r="D2459" s="144" t="s">
        <v>4756</v>
      </c>
      <c r="E2459" s="144" t="s">
        <v>9129</v>
      </c>
    </row>
    <row r="2460" spans="1:5">
      <c r="A2460" s="7" t="s">
        <v>49</v>
      </c>
      <c r="D2460" s="144" t="s">
        <v>106</v>
      </c>
      <c r="E2460" s="144" t="s">
        <v>9129</v>
      </c>
    </row>
    <row r="2461" spans="1:5">
      <c r="A2461" s="7" t="s">
        <v>49</v>
      </c>
      <c r="D2461" s="144" t="s">
        <v>4767</v>
      </c>
      <c r="E2461" s="144" t="s">
        <v>9129</v>
      </c>
    </row>
    <row r="2462" spans="1:5">
      <c r="A2462" s="7" t="s">
        <v>49</v>
      </c>
      <c r="D2462" s="144" t="s">
        <v>3398</v>
      </c>
      <c r="E2462" s="144" t="s">
        <v>9129</v>
      </c>
    </row>
    <row r="2463" spans="1:5">
      <c r="A2463" s="7" t="s">
        <v>49</v>
      </c>
      <c r="D2463" s="144" t="s">
        <v>3399</v>
      </c>
      <c r="E2463" s="144" t="s">
        <v>9129</v>
      </c>
    </row>
    <row r="2464" spans="1:5">
      <c r="A2464" s="7" t="s">
        <v>49</v>
      </c>
      <c r="D2464" s="144" t="s">
        <v>3400</v>
      </c>
      <c r="E2464" s="144" t="s">
        <v>9129</v>
      </c>
    </row>
    <row r="2465" spans="1:5">
      <c r="A2465" s="7" t="s">
        <v>49</v>
      </c>
      <c r="D2465" s="144" t="s">
        <v>3401</v>
      </c>
      <c r="E2465" s="144" t="s">
        <v>9129</v>
      </c>
    </row>
    <row r="2466" spans="1:5">
      <c r="A2466" s="7" t="s">
        <v>49</v>
      </c>
      <c r="D2466" s="144" t="s">
        <v>560</v>
      </c>
      <c r="E2466" s="144" t="s">
        <v>9129</v>
      </c>
    </row>
    <row r="2467" spans="1:5">
      <c r="A2467" s="7" t="s">
        <v>49</v>
      </c>
      <c r="D2467" s="144" t="s">
        <v>563</v>
      </c>
      <c r="E2467" s="144" t="s">
        <v>9129</v>
      </c>
    </row>
    <row r="2468" spans="1:5">
      <c r="A2468" s="7" t="s">
        <v>49</v>
      </c>
      <c r="D2468" s="144" t="s">
        <v>566</v>
      </c>
      <c r="E2468" s="144" t="s">
        <v>9129</v>
      </c>
    </row>
    <row r="2469" spans="1:5">
      <c r="A2469" s="7" t="s">
        <v>49</v>
      </c>
      <c r="D2469" s="144" t="s">
        <v>569</v>
      </c>
      <c r="E2469" s="144" t="s">
        <v>9129</v>
      </c>
    </row>
    <row r="2470" spans="1:5">
      <c r="A2470" s="7" t="s">
        <v>49</v>
      </c>
      <c r="D2470" s="144" t="s">
        <v>572</v>
      </c>
      <c r="E2470" s="144" t="s">
        <v>9129</v>
      </c>
    </row>
    <row r="2471" spans="1:5">
      <c r="A2471" s="7" t="s">
        <v>49</v>
      </c>
      <c r="D2471" s="144" t="s">
        <v>575</v>
      </c>
      <c r="E2471" s="144" t="s">
        <v>9129</v>
      </c>
    </row>
    <row r="2472" spans="1:5">
      <c r="A2472" s="7" t="s">
        <v>49</v>
      </c>
      <c r="D2472" s="144" t="s">
        <v>9850</v>
      </c>
      <c r="E2472" s="144" t="s">
        <v>9129</v>
      </c>
    </row>
    <row r="2473" spans="1:5">
      <c r="A2473" s="7" t="s">
        <v>49</v>
      </c>
      <c r="D2473" s="144" t="s">
        <v>4764</v>
      </c>
      <c r="E2473" s="144" t="s">
        <v>10134</v>
      </c>
    </row>
    <row r="2474" spans="1:5">
      <c r="A2474" s="7" t="s">
        <v>49</v>
      </c>
      <c r="D2474" s="144" t="s">
        <v>294</v>
      </c>
      <c r="E2474" s="144" t="s">
        <v>10135</v>
      </c>
    </row>
    <row r="2475" spans="1:5">
      <c r="A2475" s="7" t="s">
        <v>49</v>
      </c>
      <c r="D2475" s="144" t="s">
        <v>306</v>
      </c>
      <c r="E2475" s="144" t="s">
        <v>10136</v>
      </c>
    </row>
    <row r="2476" spans="1:5">
      <c r="A2476" s="7" t="s">
        <v>49</v>
      </c>
      <c r="D2476" s="144" t="s">
        <v>82</v>
      </c>
      <c r="E2476" s="144" t="s">
        <v>9122</v>
      </c>
    </row>
    <row r="2477" spans="1:5">
      <c r="A2477" s="7" t="s">
        <v>49</v>
      </c>
      <c r="D2477" s="144" t="s">
        <v>82</v>
      </c>
      <c r="E2477" s="144" t="s">
        <v>9123</v>
      </c>
    </row>
    <row r="2478" spans="1:5">
      <c r="A2478" s="7" t="s">
        <v>49</v>
      </c>
      <c r="D2478" s="144" t="s">
        <v>276</v>
      </c>
      <c r="E2478" s="144" t="s">
        <v>9123</v>
      </c>
    </row>
    <row r="2479" spans="1:5">
      <c r="A2479" s="7" t="s">
        <v>49</v>
      </c>
      <c r="D2479" s="144" t="s">
        <v>300</v>
      </c>
      <c r="E2479" s="144" t="s">
        <v>9123</v>
      </c>
    </row>
    <row r="2480" spans="1:5">
      <c r="A2480" s="7" t="s">
        <v>49</v>
      </c>
      <c r="D2480" s="144" t="s">
        <v>3752</v>
      </c>
      <c r="E2480" s="144" t="s">
        <v>9123</v>
      </c>
    </row>
    <row r="2481" spans="1:5">
      <c r="A2481" s="7" t="s">
        <v>49</v>
      </c>
      <c r="D2481" s="144" t="s">
        <v>3753</v>
      </c>
      <c r="E2481" s="144" t="s">
        <v>9123</v>
      </c>
    </row>
    <row r="2482" spans="1:5">
      <c r="A2482" s="7" t="s">
        <v>49</v>
      </c>
      <c r="D2482" s="144" t="s">
        <v>3754</v>
      </c>
      <c r="E2482" s="144" t="s">
        <v>9123</v>
      </c>
    </row>
    <row r="2483" spans="1:5">
      <c r="A2483" s="7" t="s">
        <v>49</v>
      </c>
      <c r="D2483" s="144" t="s">
        <v>5218</v>
      </c>
      <c r="E2483" s="144" t="s">
        <v>9123</v>
      </c>
    </row>
    <row r="2484" spans="1:5">
      <c r="A2484" s="7" t="s">
        <v>49</v>
      </c>
      <c r="D2484" s="144" t="s">
        <v>4990</v>
      </c>
      <c r="E2484" s="144" t="s">
        <v>10137</v>
      </c>
    </row>
    <row r="2485" spans="1:5">
      <c r="A2485" s="7" t="s">
        <v>49</v>
      </c>
      <c r="D2485" s="144" t="s">
        <v>9849</v>
      </c>
      <c r="E2485" s="144" t="s">
        <v>10138</v>
      </c>
    </row>
    <row r="2486" spans="1:5">
      <c r="A2486" s="7" t="s">
        <v>49</v>
      </c>
      <c r="D2486" s="144" t="s">
        <v>288</v>
      </c>
      <c r="E2486" s="144" t="s">
        <v>10139</v>
      </c>
    </row>
    <row r="2487" spans="1:5">
      <c r="A2487" s="7" t="s">
        <v>49</v>
      </c>
      <c r="D2487" s="144" t="s">
        <v>9791</v>
      </c>
      <c r="E2487" s="144" t="s">
        <v>10140</v>
      </c>
    </row>
    <row r="2488" spans="1:5">
      <c r="A2488" s="7" t="s">
        <v>49</v>
      </c>
      <c r="D2488" s="144" t="s">
        <v>297</v>
      </c>
      <c r="E2488" s="144" t="s">
        <v>10140</v>
      </c>
    </row>
    <row r="2489" spans="1:5">
      <c r="A2489" s="7" t="s">
        <v>49</v>
      </c>
      <c r="D2489" s="144" t="s">
        <v>285</v>
      </c>
      <c r="E2489" s="144" t="s">
        <v>10141</v>
      </c>
    </row>
    <row r="2490" spans="1:5">
      <c r="A2490" s="7" t="s">
        <v>49</v>
      </c>
      <c r="D2490" s="144" t="s">
        <v>282</v>
      </c>
      <c r="E2490" s="144" t="s">
        <v>10142</v>
      </c>
    </row>
    <row r="2491" spans="1:5">
      <c r="A2491" s="7" t="s">
        <v>49</v>
      </c>
      <c r="D2491" s="144" t="s">
        <v>5039</v>
      </c>
      <c r="E2491" s="144" t="s">
        <v>10143</v>
      </c>
    </row>
    <row r="2492" spans="1:5">
      <c r="A2492" s="7" t="s">
        <v>49</v>
      </c>
      <c r="D2492" s="144" t="s">
        <v>291</v>
      </c>
      <c r="E2492" s="144" t="s">
        <v>10143</v>
      </c>
    </row>
    <row r="2493" spans="1:5">
      <c r="A2493" s="7" t="s">
        <v>49</v>
      </c>
      <c r="D2493" s="144" t="s">
        <v>279</v>
      </c>
      <c r="E2493" s="144" t="s">
        <v>10144</v>
      </c>
    </row>
    <row r="2494" spans="1:5">
      <c r="A2494" s="7" t="s">
        <v>49</v>
      </c>
      <c r="D2494" s="144" t="s">
        <v>4970</v>
      </c>
      <c r="E2494" s="144" t="s">
        <v>10145</v>
      </c>
    </row>
    <row r="2495" spans="1:5">
      <c r="A2495" s="7" t="s">
        <v>49</v>
      </c>
      <c r="D2495" s="144" t="s">
        <v>267</v>
      </c>
      <c r="E2495" s="144" t="s">
        <v>10145</v>
      </c>
    </row>
    <row r="2496" spans="1:5">
      <c r="A2496" s="7" t="s">
        <v>49</v>
      </c>
      <c r="D2496" s="144" t="s">
        <v>273</v>
      </c>
      <c r="E2496" s="144" t="s">
        <v>10146</v>
      </c>
    </row>
    <row r="2497" spans="1:5">
      <c r="A2497" s="7" t="s">
        <v>49</v>
      </c>
      <c r="D2497" s="144" t="s">
        <v>9850</v>
      </c>
      <c r="E2497" s="144" t="s">
        <v>10146</v>
      </c>
    </row>
    <row r="2498" spans="1:5">
      <c r="A2498" s="7" t="s">
        <v>49</v>
      </c>
      <c r="D2498" s="144" t="s">
        <v>264</v>
      </c>
      <c r="E2498" s="144" t="s">
        <v>10147</v>
      </c>
    </row>
    <row r="2499" spans="1:5">
      <c r="A2499" s="7" t="s">
        <v>49</v>
      </c>
      <c r="D2499" s="144" t="s">
        <v>270</v>
      </c>
      <c r="E2499" s="144" t="s">
        <v>10148</v>
      </c>
    </row>
    <row r="2500" spans="1:5">
      <c r="A2500" s="7" t="s">
        <v>49</v>
      </c>
      <c r="D2500" s="144" t="s">
        <v>261</v>
      </c>
      <c r="E2500" s="144" t="s">
        <v>10149</v>
      </c>
    </row>
    <row r="2501" spans="1:5">
      <c r="A2501" s="7" t="s">
        <v>49</v>
      </c>
      <c r="D2501" s="7" t="s">
        <v>52</v>
      </c>
      <c r="E2501" s="7">
        <f>SUBTOTAL(103,Unit__article[Code])</f>
        <v>2491</v>
      </c>
    </row>
  </sheetData>
  <sheetProtection sheet="1" objects="1" scenarios="1"/>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FD148-4CA9-4F5F-AAC6-DF81EDCC68A3}">
  <dimension ref="A1:G231"/>
  <sheetViews>
    <sheetView topLeftCell="B2" workbookViewId="0"/>
  </sheetViews>
  <sheetFormatPr defaultColWidth="11.42578125" defaultRowHeight="15"/>
  <cols>
    <col min="1" max="1" width="11.42578125" style="7" hidden="1" customWidth="1"/>
    <col min="2" max="2" width="11.42578125" style="7"/>
    <col min="3" max="3" width="19" style="7" bestFit="1" customWidth="1"/>
    <col min="4" max="4" width="14.140625" style="7" bestFit="1" customWidth="1"/>
    <col min="5" max="5" width="17.7109375" style="7" bestFit="1" customWidth="1"/>
    <col min="6" max="16384" width="11.42578125" style="7"/>
  </cols>
  <sheetData>
    <row r="1" spans="1:7" hidden="1">
      <c r="A1" s="10" t="s">
        <v>4740</v>
      </c>
      <c r="D1" s="7" t="s">
        <v>4742</v>
      </c>
      <c r="E1" s="7" t="s">
        <v>51</v>
      </c>
    </row>
    <row r="3" spans="1:7" hidden="1">
      <c r="A3" s="10" t="s">
        <v>9</v>
      </c>
      <c r="C3" s="11" t="s">
        <v>3</v>
      </c>
      <c r="D3" s="12" t="s">
        <v>4</v>
      </c>
      <c r="E3" s="142"/>
    </row>
    <row r="4" spans="1:7" ht="15.75" hidden="1" thickTop="1">
      <c r="A4" s="10" t="s">
        <v>9</v>
      </c>
      <c r="C4" s="13" t="s">
        <v>4191</v>
      </c>
      <c r="D4" s="14"/>
      <c r="E4" s="142"/>
    </row>
    <row r="5" spans="1:7" hidden="1">
      <c r="A5" s="10" t="s">
        <v>9</v>
      </c>
      <c r="C5" s="16" t="s">
        <v>3845</v>
      </c>
      <c r="D5" s="17" t="s">
        <v>4193</v>
      </c>
      <c r="E5" s="143"/>
    </row>
    <row r="7" spans="1:7" hidden="1">
      <c r="A7" s="10" t="s">
        <v>9</v>
      </c>
      <c r="D7" s="15" t="s">
        <v>11</v>
      </c>
      <c r="E7" s="15"/>
      <c r="F7" s="10" t="s">
        <v>3844</v>
      </c>
      <c r="G7" s="10" t="s">
        <v>3845</v>
      </c>
    </row>
    <row r="8" spans="1:7" hidden="1">
      <c r="A8" s="10" t="s">
        <v>9</v>
      </c>
      <c r="D8" s="15" t="s">
        <v>12</v>
      </c>
      <c r="E8" s="15"/>
      <c r="F8" s="10" t="s">
        <v>3844</v>
      </c>
      <c r="G8" s="10" t="s">
        <v>3845</v>
      </c>
    </row>
    <row r="9" spans="1:7">
      <c r="D9" t="s">
        <v>3844</v>
      </c>
      <c r="E9" s="7" t="s">
        <v>3845</v>
      </c>
    </row>
    <row r="10" spans="1:7">
      <c r="A10" s="7" t="s">
        <v>49</v>
      </c>
      <c r="D10" s="144" t="s">
        <v>5308</v>
      </c>
      <c r="E10" s="144" t="s">
        <v>10150</v>
      </c>
    </row>
    <row r="11" spans="1:7">
      <c r="A11" s="7" t="s">
        <v>49</v>
      </c>
      <c r="D11" s="144" t="s">
        <v>673</v>
      </c>
      <c r="E11" s="144" t="s">
        <v>9166</v>
      </c>
    </row>
    <row r="12" spans="1:7">
      <c r="A12" s="7" t="s">
        <v>49</v>
      </c>
      <c r="D12" s="144" t="s">
        <v>676</v>
      </c>
      <c r="E12" s="144" t="s">
        <v>9166</v>
      </c>
    </row>
    <row r="13" spans="1:7">
      <c r="A13" s="7" t="s">
        <v>49</v>
      </c>
      <c r="D13" s="144" t="s">
        <v>1606</v>
      </c>
      <c r="E13" s="144" t="s">
        <v>9166</v>
      </c>
    </row>
    <row r="14" spans="1:7">
      <c r="A14" s="7" t="s">
        <v>49</v>
      </c>
      <c r="D14" s="144" t="s">
        <v>1610</v>
      </c>
      <c r="E14" s="144" t="s">
        <v>9166</v>
      </c>
    </row>
    <row r="15" spans="1:7">
      <c r="A15" s="7" t="s">
        <v>49</v>
      </c>
      <c r="D15" s="144" t="s">
        <v>3773</v>
      </c>
      <c r="E15" s="144" t="s">
        <v>9166</v>
      </c>
    </row>
    <row r="16" spans="1:7">
      <c r="A16" s="7" t="s">
        <v>49</v>
      </c>
      <c r="D16" s="144" t="s">
        <v>6226</v>
      </c>
      <c r="E16" s="144" t="s">
        <v>9166</v>
      </c>
    </row>
    <row r="17" spans="1:5">
      <c r="A17" s="7" t="s">
        <v>49</v>
      </c>
      <c r="D17" s="144" t="s">
        <v>6228</v>
      </c>
      <c r="E17" s="144" t="s">
        <v>9166</v>
      </c>
    </row>
    <row r="18" spans="1:5">
      <c r="A18" s="7" t="s">
        <v>49</v>
      </c>
      <c r="D18" s="144" t="s">
        <v>1966</v>
      </c>
      <c r="E18" s="144" t="s">
        <v>9166</v>
      </c>
    </row>
    <row r="19" spans="1:5">
      <c r="A19" s="7" t="s">
        <v>49</v>
      </c>
      <c r="D19" s="144" t="s">
        <v>1969</v>
      </c>
      <c r="E19" s="144" t="s">
        <v>9166</v>
      </c>
    </row>
    <row r="20" spans="1:5">
      <c r="A20" s="7" t="s">
        <v>49</v>
      </c>
      <c r="D20" s="144" t="s">
        <v>1972</v>
      </c>
      <c r="E20" s="144" t="s">
        <v>9166</v>
      </c>
    </row>
    <row r="21" spans="1:5">
      <c r="A21" s="7" t="s">
        <v>49</v>
      </c>
      <c r="D21" s="144" t="s">
        <v>1975</v>
      </c>
      <c r="E21" s="144" t="s">
        <v>9166</v>
      </c>
    </row>
    <row r="22" spans="1:5">
      <c r="A22" s="7" t="s">
        <v>49</v>
      </c>
      <c r="D22" s="144" t="s">
        <v>1978</v>
      </c>
      <c r="E22" s="144" t="s">
        <v>9166</v>
      </c>
    </row>
    <row r="23" spans="1:5">
      <c r="A23" s="7" t="s">
        <v>49</v>
      </c>
      <c r="D23" s="144" t="s">
        <v>2021</v>
      </c>
      <c r="E23" s="144" t="s">
        <v>9166</v>
      </c>
    </row>
    <row r="24" spans="1:5">
      <c r="A24" s="7" t="s">
        <v>49</v>
      </c>
      <c r="D24" s="144" t="s">
        <v>2024</v>
      </c>
      <c r="E24" s="144" t="s">
        <v>9166</v>
      </c>
    </row>
    <row r="25" spans="1:5">
      <c r="A25" s="7" t="s">
        <v>49</v>
      </c>
      <c r="D25" s="144" t="s">
        <v>2027</v>
      </c>
      <c r="E25" s="144" t="s">
        <v>9166</v>
      </c>
    </row>
    <row r="26" spans="1:5">
      <c r="A26" s="7" t="s">
        <v>49</v>
      </c>
      <c r="D26" s="144" t="s">
        <v>2030</v>
      </c>
      <c r="E26" s="144" t="s">
        <v>9166</v>
      </c>
    </row>
    <row r="27" spans="1:5">
      <c r="A27" s="7" t="s">
        <v>49</v>
      </c>
      <c r="D27" s="144" t="s">
        <v>2033</v>
      </c>
      <c r="E27" s="144" t="s">
        <v>9166</v>
      </c>
    </row>
    <row r="28" spans="1:5">
      <c r="A28" s="7" t="s">
        <v>49</v>
      </c>
      <c r="D28" s="144" t="s">
        <v>2093</v>
      </c>
      <c r="E28" s="144" t="s">
        <v>9166</v>
      </c>
    </row>
    <row r="29" spans="1:5">
      <c r="A29" s="7" t="s">
        <v>49</v>
      </c>
      <c r="D29" s="144" t="s">
        <v>2096</v>
      </c>
      <c r="E29" s="144" t="s">
        <v>9166</v>
      </c>
    </row>
    <row r="30" spans="1:5">
      <c r="A30" s="7" t="s">
        <v>49</v>
      </c>
      <c r="D30" s="144" t="s">
        <v>2099</v>
      </c>
      <c r="E30" s="144" t="s">
        <v>9166</v>
      </c>
    </row>
    <row r="31" spans="1:5">
      <c r="A31" s="7" t="s">
        <v>49</v>
      </c>
      <c r="D31" s="144" t="s">
        <v>2102</v>
      </c>
      <c r="E31" s="144" t="s">
        <v>9166</v>
      </c>
    </row>
    <row r="32" spans="1:5">
      <c r="A32" s="7" t="s">
        <v>49</v>
      </c>
      <c r="D32" s="144" t="s">
        <v>6997</v>
      </c>
      <c r="E32" s="144" t="s">
        <v>9166</v>
      </c>
    </row>
    <row r="33" spans="1:5">
      <c r="A33" s="7" t="s">
        <v>49</v>
      </c>
      <c r="D33" s="144" t="s">
        <v>2105</v>
      </c>
      <c r="E33" s="144" t="s">
        <v>9166</v>
      </c>
    </row>
    <row r="34" spans="1:5">
      <c r="A34" s="7" t="s">
        <v>49</v>
      </c>
      <c r="D34" s="144" t="s">
        <v>7039</v>
      </c>
      <c r="E34" s="144" t="s">
        <v>9166</v>
      </c>
    </row>
    <row r="35" spans="1:5">
      <c r="A35" s="7" t="s">
        <v>49</v>
      </c>
      <c r="D35" s="144" t="s">
        <v>7042</v>
      </c>
      <c r="E35" s="144" t="s">
        <v>9166</v>
      </c>
    </row>
    <row r="36" spans="1:5">
      <c r="A36" s="7" t="s">
        <v>49</v>
      </c>
      <c r="D36" s="144" t="s">
        <v>7047</v>
      </c>
      <c r="E36" s="144" t="s">
        <v>9166</v>
      </c>
    </row>
    <row r="37" spans="1:5">
      <c r="A37" s="7" t="s">
        <v>49</v>
      </c>
      <c r="D37" s="144" t="s">
        <v>7049</v>
      </c>
      <c r="E37" s="144" t="s">
        <v>9166</v>
      </c>
    </row>
    <row r="38" spans="1:5">
      <c r="A38" s="7" t="s">
        <v>49</v>
      </c>
      <c r="D38" s="144" t="s">
        <v>3786</v>
      </c>
      <c r="E38" s="144" t="s">
        <v>9166</v>
      </c>
    </row>
    <row r="39" spans="1:5">
      <c r="A39" s="7" t="s">
        <v>49</v>
      </c>
      <c r="D39" s="144" t="s">
        <v>7052</v>
      </c>
      <c r="E39" s="144" t="s">
        <v>9166</v>
      </c>
    </row>
    <row r="40" spans="1:5">
      <c r="A40" s="7" t="s">
        <v>49</v>
      </c>
      <c r="D40" s="144" t="s">
        <v>7054</v>
      </c>
      <c r="E40" s="144" t="s">
        <v>9166</v>
      </c>
    </row>
    <row r="41" spans="1:5">
      <c r="A41" s="7" t="s">
        <v>49</v>
      </c>
      <c r="D41" s="144" t="s">
        <v>7056</v>
      </c>
      <c r="E41" s="144" t="s">
        <v>9166</v>
      </c>
    </row>
    <row r="42" spans="1:5">
      <c r="A42" s="7" t="s">
        <v>49</v>
      </c>
      <c r="D42" s="144" t="s">
        <v>7058</v>
      </c>
      <c r="E42" s="144" t="s">
        <v>9166</v>
      </c>
    </row>
    <row r="43" spans="1:5">
      <c r="A43" s="7" t="s">
        <v>49</v>
      </c>
      <c r="D43" s="144" t="s">
        <v>7060</v>
      </c>
      <c r="E43" s="144" t="s">
        <v>9166</v>
      </c>
    </row>
    <row r="44" spans="1:5">
      <c r="A44" s="7" t="s">
        <v>49</v>
      </c>
      <c r="D44" s="144" t="s">
        <v>7063</v>
      </c>
      <c r="E44" s="144" t="s">
        <v>9166</v>
      </c>
    </row>
    <row r="45" spans="1:5">
      <c r="A45" s="7" t="s">
        <v>49</v>
      </c>
      <c r="D45" s="144" t="s">
        <v>7065</v>
      </c>
      <c r="E45" s="144" t="s">
        <v>9166</v>
      </c>
    </row>
    <row r="46" spans="1:5">
      <c r="A46" s="7" t="s">
        <v>49</v>
      </c>
      <c r="D46" s="144" t="s">
        <v>7067</v>
      </c>
      <c r="E46" s="144" t="s">
        <v>9166</v>
      </c>
    </row>
    <row r="47" spans="1:5">
      <c r="A47" s="7" t="s">
        <v>49</v>
      </c>
      <c r="D47" s="144" t="s">
        <v>7069</v>
      </c>
      <c r="E47" s="144" t="s">
        <v>9166</v>
      </c>
    </row>
    <row r="48" spans="1:5">
      <c r="A48" s="7" t="s">
        <v>49</v>
      </c>
      <c r="D48" s="144" t="s">
        <v>7072</v>
      </c>
      <c r="E48" s="144" t="s">
        <v>9166</v>
      </c>
    </row>
    <row r="49" spans="1:5">
      <c r="A49" s="7" t="s">
        <v>49</v>
      </c>
      <c r="D49" s="144" t="s">
        <v>7074</v>
      </c>
      <c r="E49" s="144" t="s">
        <v>9166</v>
      </c>
    </row>
    <row r="50" spans="1:5">
      <c r="A50" s="7" t="s">
        <v>49</v>
      </c>
      <c r="D50" s="144" t="s">
        <v>7076</v>
      </c>
      <c r="E50" s="144" t="s">
        <v>9166</v>
      </c>
    </row>
    <row r="51" spans="1:5">
      <c r="A51" s="7" t="s">
        <v>49</v>
      </c>
      <c r="D51" s="144" t="s">
        <v>7078</v>
      </c>
      <c r="E51" s="144" t="s">
        <v>9166</v>
      </c>
    </row>
    <row r="52" spans="1:5">
      <c r="A52" s="7" t="s">
        <v>49</v>
      </c>
      <c r="D52" s="144" t="s">
        <v>2125</v>
      </c>
      <c r="E52" s="144" t="s">
        <v>9166</v>
      </c>
    </row>
    <row r="53" spans="1:5">
      <c r="A53" s="7" t="s">
        <v>49</v>
      </c>
      <c r="D53" s="144" t="s">
        <v>2129</v>
      </c>
      <c r="E53" s="144" t="s">
        <v>9166</v>
      </c>
    </row>
    <row r="54" spans="1:5">
      <c r="A54" s="7" t="s">
        <v>49</v>
      </c>
      <c r="D54" s="144" t="s">
        <v>2146</v>
      </c>
      <c r="E54" s="144" t="s">
        <v>9166</v>
      </c>
    </row>
    <row r="55" spans="1:5">
      <c r="A55" s="7" t="s">
        <v>49</v>
      </c>
      <c r="D55" s="144" t="s">
        <v>2149</v>
      </c>
      <c r="E55" s="144" t="s">
        <v>9166</v>
      </c>
    </row>
    <row r="56" spans="1:5">
      <c r="A56" s="7" t="s">
        <v>49</v>
      </c>
      <c r="D56" s="144" t="s">
        <v>2152</v>
      </c>
      <c r="E56" s="144" t="s">
        <v>9166</v>
      </c>
    </row>
    <row r="57" spans="1:5">
      <c r="A57" s="7" t="s">
        <v>49</v>
      </c>
      <c r="D57" s="144" t="s">
        <v>2155</v>
      </c>
      <c r="E57" s="144" t="s">
        <v>9166</v>
      </c>
    </row>
    <row r="58" spans="1:5">
      <c r="A58" s="7" t="s">
        <v>49</v>
      </c>
      <c r="D58" s="144" t="s">
        <v>7139</v>
      </c>
      <c r="E58" s="144" t="s">
        <v>9166</v>
      </c>
    </row>
    <row r="59" spans="1:5">
      <c r="A59" s="7" t="s">
        <v>49</v>
      </c>
      <c r="D59" s="144" t="s">
        <v>2161</v>
      </c>
      <c r="E59" s="144" t="s">
        <v>9166</v>
      </c>
    </row>
    <row r="60" spans="1:5">
      <c r="A60" s="7" t="s">
        <v>49</v>
      </c>
      <c r="D60" s="144" t="s">
        <v>2179</v>
      </c>
      <c r="E60" s="144" t="s">
        <v>9166</v>
      </c>
    </row>
    <row r="61" spans="1:5">
      <c r="A61" s="7" t="s">
        <v>49</v>
      </c>
      <c r="D61" s="144" t="s">
        <v>2182</v>
      </c>
      <c r="E61" s="144" t="s">
        <v>9166</v>
      </c>
    </row>
    <row r="62" spans="1:5">
      <c r="A62" s="7" t="s">
        <v>49</v>
      </c>
      <c r="D62" s="144" t="s">
        <v>6257</v>
      </c>
      <c r="E62" s="144" t="s">
        <v>9166</v>
      </c>
    </row>
    <row r="63" spans="1:5">
      <c r="A63" s="7" t="s">
        <v>49</v>
      </c>
      <c r="D63" s="144" t="s">
        <v>2263</v>
      </c>
      <c r="E63" s="144" t="s">
        <v>9166</v>
      </c>
    </row>
    <row r="64" spans="1:5">
      <c r="A64" s="7" t="s">
        <v>49</v>
      </c>
      <c r="D64" s="144" t="s">
        <v>2266</v>
      </c>
      <c r="E64" s="144" t="s">
        <v>9166</v>
      </c>
    </row>
    <row r="65" spans="1:5">
      <c r="A65" s="7" t="s">
        <v>49</v>
      </c>
      <c r="D65" s="144" t="s">
        <v>2269</v>
      </c>
      <c r="E65" s="144" t="s">
        <v>9166</v>
      </c>
    </row>
    <row r="66" spans="1:5">
      <c r="A66" s="7" t="s">
        <v>49</v>
      </c>
      <c r="D66" s="144" t="s">
        <v>2272</v>
      </c>
      <c r="E66" s="144" t="s">
        <v>9166</v>
      </c>
    </row>
    <row r="67" spans="1:5">
      <c r="A67" s="7" t="s">
        <v>49</v>
      </c>
      <c r="D67" s="144" t="s">
        <v>2275</v>
      </c>
      <c r="E67" s="144" t="s">
        <v>9166</v>
      </c>
    </row>
    <row r="68" spans="1:5">
      <c r="A68" s="7" t="s">
        <v>49</v>
      </c>
      <c r="D68" s="144" t="s">
        <v>2278</v>
      </c>
      <c r="E68" s="144" t="s">
        <v>9166</v>
      </c>
    </row>
    <row r="69" spans="1:5">
      <c r="A69" s="7" t="s">
        <v>49</v>
      </c>
      <c r="D69" s="144" t="s">
        <v>2281</v>
      </c>
      <c r="E69" s="144" t="s">
        <v>9166</v>
      </c>
    </row>
    <row r="70" spans="1:5">
      <c r="A70" s="7" t="s">
        <v>49</v>
      </c>
      <c r="D70" s="144" t="s">
        <v>2284</v>
      </c>
      <c r="E70" s="144" t="s">
        <v>9166</v>
      </c>
    </row>
    <row r="71" spans="1:5">
      <c r="A71" s="7" t="s">
        <v>49</v>
      </c>
      <c r="D71" s="144" t="s">
        <v>2287</v>
      </c>
      <c r="E71" s="144" t="s">
        <v>9166</v>
      </c>
    </row>
    <row r="72" spans="1:5">
      <c r="A72" s="7" t="s">
        <v>49</v>
      </c>
      <c r="D72" s="144" t="s">
        <v>2290</v>
      </c>
      <c r="E72" s="144" t="s">
        <v>9166</v>
      </c>
    </row>
    <row r="73" spans="1:5">
      <c r="A73" s="7" t="s">
        <v>49</v>
      </c>
      <c r="D73" s="144" t="s">
        <v>2293</v>
      </c>
      <c r="E73" s="144" t="s">
        <v>9166</v>
      </c>
    </row>
    <row r="74" spans="1:5">
      <c r="A74" s="7" t="s">
        <v>49</v>
      </c>
      <c r="D74" s="144" t="s">
        <v>2296</v>
      </c>
      <c r="E74" s="144" t="s">
        <v>9166</v>
      </c>
    </row>
    <row r="75" spans="1:5">
      <c r="A75" s="7" t="s">
        <v>49</v>
      </c>
      <c r="D75" s="144" t="s">
        <v>2298</v>
      </c>
      <c r="E75" s="144" t="s">
        <v>9166</v>
      </c>
    </row>
    <row r="76" spans="1:5">
      <c r="A76" s="7" t="s">
        <v>49</v>
      </c>
      <c r="D76" s="144" t="s">
        <v>2301</v>
      </c>
      <c r="E76" s="144" t="s">
        <v>9166</v>
      </c>
    </row>
    <row r="77" spans="1:5">
      <c r="A77" s="7" t="s">
        <v>49</v>
      </c>
      <c r="D77" s="144" t="s">
        <v>7239</v>
      </c>
      <c r="E77" s="144" t="s">
        <v>9166</v>
      </c>
    </row>
    <row r="78" spans="1:5">
      <c r="A78" s="7" t="s">
        <v>49</v>
      </c>
      <c r="D78" s="144" t="s">
        <v>2304</v>
      </c>
      <c r="E78" s="144" t="s">
        <v>9166</v>
      </c>
    </row>
    <row r="79" spans="1:5">
      <c r="A79" s="7" t="s">
        <v>49</v>
      </c>
      <c r="D79" s="144" t="s">
        <v>3663</v>
      </c>
      <c r="E79" s="144" t="s">
        <v>9166</v>
      </c>
    </row>
    <row r="80" spans="1:5">
      <c r="A80" s="7" t="s">
        <v>49</v>
      </c>
      <c r="D80" s="144" t="s">
        <v>3664</v>
      </c>
      <c r="E80" s="144" t="s">
        <v>9166</v>
      </c>
    </row>
    <row r="81" spans="1:5">
      <c r="A81" s="7" t="s">
        <v>49</v>
      </c>
      <c r="D81" s="144" t="s">
        <v>2320</v>
      </c>
      <c r="E81" s="144" t="s">
        <v>9166</v>
      </c>
    </row>
    <row r="82" spans="1:5">
      <c r="A82" s="7" t="s">
        <v>49</v>
      </c>
      <c r="D82" s="144" t="s">
        <v>2388</v>
      </c>
      <c r="E82" s="144" t="s">
        <v>9166</v>
      </c>
    </row>
    <row r="83" spans="1:5">
      <c r="A83" s="7" t="s">
        <v>49</v>
      </c>
      <c r="D83" s="144" t="s">
        <v>2391</v>
      </c>
      <c r="E83" s="144" t="s">
        <v>9166</v>
      </c>
    </row>
    <row r="84" spans="1:5">
      <c r="A84" s="7" t="s">
        <v>49</v>
      </c>
      <c r="D84" s="144" t="s">
        <v>2394</v>
      </c>
      <c r="E84" s="144" t="s">
        <v>9166</v>
      </c>
    </row>
    <row r="85" spans="1:5">
      <c r="A85" s="7" t="s">
        <v>49</v>
      </c>
      <c r="D85" s="144" t="s">
        <v>2397</v>
      </c>
      <c r="E85" s="144" t="s">
        <v>9166</v>
      </c>
    </row>
    <row r="86" spans="1:5">
      <c r="A86" s="7" t="s">
        <v>49</v>
      </c>
      <c r="D86" s="144" t="s">
        <v>2400</v>
      </c>
      <c r="E86" s="144" t="s">
        <v>9166</v>
      </c>
    </row>
    <row r="87" spans="1:5">
      <c r="A87" s="7" t="s">
        <v>49</v>
      </c>
      <c r="D87" s="144" t="s">
        <v>2403</v>
      </c>
      <c r="E87" s="144" t="s">
        <v>9166</v>
      </c>
    </row>
    <row r="88" spans="1:5">
      <c r="A88" s="7" t="s">
        <v>49</v>
      </c>
      <c r="D88" s="144" t="s">
        <v>2406</v>
      </c>
      <c r="E88" s="144" t="s">
        <v>9166</v>
      </c>
    </row>
    <row r="89" spans="1:5">
      <c r="A89" s="7" t="s">
        <v>49</v>
      </c>
      <c r="D89" s="144" t="s">
        <v>2409</v>
      </c>
      <c r="E89" s="144" t="s">
        <v>9166</v>
      </c>
    </row>
    <row r="90" spans="1:5">
      <c r="A90" s="7" t="s">
        <v>49</v>
      </c>
      <c r="D90" s="144" t="s">
        <v>2424</v>
      </c>
      <c r="E90" s="144" t="s">
        <v>9166</v>
      </c>
    </row>
    <row r="91" spans="1:5">
      <c r="A91" s="7" t="s">
        <v>49</v>
      </c>
      <c r="D91" s="144" t="s">
        <v>2442</v>
      </c>
      <c r="E91" s="144" t="s">
        <v>9166</v>
      </c>
    </row>
    <row r="92" spans="1:5">
      <c r="A92" s="7" t="s">
        <v>49</v>
      </c>
      <c r="D92" s="144" t="s">
        <v>2445</v>
      </c>
      <c r="E92" s="144" t="s">
        <v>9166</v>
      </c>
    </row>
    <row r="93" spans="1:5">
      <c r="A93" s="7" t="s">
        <v>49</v>
      </c>
      <c r="D93" s="144" t="s">
        <v>2448</v>
      </c>
      <c r="E93" s="144" t="s">
        <v>9166</v>
      </c>
    </row>
    <row r="94" spans="1:5">
      <c r="A94" s="7" t="s">
        <v>49</v>
      </c>
      <c r="D94" s="144" t="s">
        <v>2451</v>
      </c>
      <c r="E94" s="144" t="s">
        <v>9166</v>
      </c>
    </row>
    <row r="95" spans="1:5">
      <c r="A95" s="7" t="s">
        <v>49</v>
      </c>
      <c r="D95" s="144" t="s">
        <v>2454</v>
      </c>
      <c r="E95" s="144" t="s">
        <v>9166</v>
      </c>
    </row>
    <row r="96" spans="1:5">
      <c r="A96" s="7" t="s">
        <v>49</v>
      </c>
      <c r="D96" s="144" t="s">
        <v>2457</v>
      </c>
      <c r="E96" s="144" t="s">
        <v>9166</v>
      </c>
    </row>
    <row r="97" spans="1:5">
      <c r="A97" s="7" t="s">
        <v>49</v>
      </c>
      <c r="D97" s="144" t="s">
        <v>2463</v>
      </c>
      <c r="E97" s="144" t="s">
        <v>9166</v>
      </c>
    </row>
    <row r="98" spans="1:5">
      <c r="A98" s="7" t="s">
        <v>49</v>
      </c>
      <c r="D98" s="144" t="s">
        <v>7399</v>
      </c>
      <c r="E98" s="144" t="s">
        <v>9166</v>
      </c>
    </row>
    <row r="99" spans="1:5">
      <c r="A99" s="7" t="s">
        <v>49</v>
      </c>
      <c r="D99" s="144" t="s">
        <v>7401</v>
      </c>
      <c r="E99" s="144" t="s">
        <v>9166</v>
      </c>
    </row>
    <row r="100" spans="1:5">
      <c r="A100" s="7" t="s">
        <v>49</v>
      </c>
      <c r="D100" s="144" t="s">
        <v>7403</v>
      </c>
      <c r="E100" s="144" t="s">
        <v>9166</v>
      </c>
    </row>
    <row r="101" spans="1:5">
      <c r="A101" s="7" t="s">
        <v>49</v>
      </c>
      <c r="D101" s="144" t="s">
        <v>7405</v>
      </c>
      <c r="E101" s="144" t="s">
        <v>9166</v>
      </c>
    </row>
    <row r="102" spans="1:5">
      <c r="A102" s="7" t="s">
        <v>49</v>
      </c>
      <c r="D102" s="144" t="s">
        <v>2468</v>
      </c>
      <c r="E102" s="144" t="s">
        <v>9166</v>
      </c>
    </row>
    <row r="103" spans="1:5">
      <c r="A103" s="7" t="s">
        <v>49</v>
      </c>
      <c r="D103" s="144" t="s">
        <v>2471</v>
      </c>
      <c r="E103" s="144" t="s">
        <v>9166</v>
      </c>
    </row>
    <row r="104" spans="1:5">
      <c r="A104" s="7" t="s">
        <v>49</v>
      </c>
      <c r="D104" s="144" t="s">
        <v>2475</v>
      </c>
      <c r="E104" s="144" t="s">
        <v>9166</v>
      </c>
    </row>
    <row r="105" spans="1:5">
      <c r="A105" s="7" t="s">
        <v>49</v>
      </c>
      <c r="D105" s="144" t="s">
        <v>2478</v>
      </c>
      <c r="E105" s="144" t="s">
        <v>9166</v>
      </c>
    </row>
    <row r="106" spans="1:5">
      <c r="A106" s="7" t="s">
        <v>49</v>
      </c>
      <c r="D106" s="144" t="s">
        <v>2486</v>
      </c>
      <c r="E106" s="144" t="s">
        <v>9166</v>
      </c>
    </row>
    <row r="107" spans="1:5">
      <c r="A107" s="7" t="s">
        <v>49</v>
      </c>
      <c r="D107" s="144" t="s">
        <v>7444</v>
      </c>
      <c r="E107" s="144" t="s">
        <v>9166</v>
      </c>
    </row>
    <row r="108" spans="1:5">
      <c r="A108" s="7" t="s">
        <v>49</v>
      </c>
      <c r="D108" s="144" t="s">
        <v>7455</v>
      </c>
      <c r="E108" s="144" t="s">
        <v>9166</v>
      </c>
    </row>
    <row r="109" spans="1:5">
      <c r="A109" s="7" t="s">
        <v>49</v>
      </c>
      <c r="D109" s="144" t="s">
        <v>7457</v>
      </c>
      <c r="E109" s="144" t="s">
        <v>9166</v>
      </c>
    </row>
    <row r="110" spans="1:5">
      <c r="A110" s="7" t="s">
        <v>49</v>
      </c>
      <c r="D110" s="144" t="s">
        <v>7459</v>
      </c>
      <c r="E110" s="144" t="s">
        <v>9166</v>
      </c>
    </row>
    <row r="111" spans="1:5">
      <c r="A111" s="7" t="s">
        <v>49</v>
      </c>
      <c r="D111" s="144" t="s">
        <v>3812</v>
      </c>
      <c r="E111" s="144" t="s">
        <v>9166</v>
      </c>
    </row>
    <row r="112" spans="1:5">
      <c r="A112" s="7" t="s">
        <v>49</v>
      </c>
      <c r="D112" s="144" t="s">
        <v>7462</v>
      </c>
      <c r="E112" s="144" t="s">
        <v>9166</v>
      </c>
    </row>
    <row r="113" spans="1:5">
      <c r="A113" s="7" t="s">
        <v>49</v>
      </c>
      <c r="D113" s="144" t="s">
        <v>2508</v>
      </c>
      <c r="E113" s="144" t="s">
        <v>9166</v>
      </c>
    </row>
    <row r="114" spans="1:5">
      <c r="A114" s="7" t="s">
        <v>49</v>
      </c>
      <c r="D114" s="144" t="s">
        <v>2528</v>
      </c>
      <c r="E114" s="144" t="s">
        <v>9166</v>
      </c>
    </row>
    <row r="115" spans="1:5">
      <c r="A115" s="7" t="s">
        <v>49</v>
      </c>
      <c r="D115" s="144" t="s">
        <v>3393</v>
      </c>
      <c r="E115" s="144" t="s">
        <v>9166</v>
      </c>
    </row>
    <row r="116" spans="1:5">
      <c r="A116" s="7" t="s">
        <v>49</v>
      </c>
      <c r="D116" s="144" t="s">
        <v>2541</v>
      </c>
      <c r="E116" s="144" t="s">
        <v>9166</v>
      </c>
    </row>
    <row r="117" spans="1:5">
      <c r="A117" s="7" t="s">
        <v>49</v>
      </c>
      <c r="D117" s="144" t="s">
        <v>2544</v>
      </c>
      <c r="E117" s="144" t="s">
        <v>9166</v>
      </c>
    </row>
    <row r="118" spans="1:5">
      <c r="A118" s="7" t="s">
        <v>49</v>
      </c>
      <c r="D118" s="144" t="s">
        <v>7508</v>
      </c>
      <c r="E118" s="144" t="s">
        <v>9166</v>
      </c>
    </row>
    <row r="119" spans="1:5">
      <c r="A119" s="7" t="s">
        <v>49</v>
      </c>
      <c r="D119" s="144" t="s">
        <v>2547</v>
      </c>
      <c r="E119" s="144" t="s">
        <v>9166</v>
      </c>
    </row>
    <row r="120" spans="1:5">
      <c r="A120" s="7" t="s">
        <v>49</v>
      </c>
      <c r="D120" s="144" t="s">
        <v>2553</v>
      </c>
      <c r="E120" s="144" t="s">
        <v>9166</v>
      </c>
    </row>
    <row r="121" spans="1:5">
      <c r="A121" s="7" t="s">
        <v>49</v>
      </c>
      <c r="D121" s="144" t="s">
        <v>2555</v>
      </c>
      <c r="E121" s="144" t="s">
        <v>9166</v>
      </c>
    </row>
    <row r="122" spans="1:5">
      <c r="A122" s="7" t="s">
        <v>49</v>
      </c>
      <c r="D122" s="144" t="s">
        <v>2557</v>
      </c>
      <c r="E122" s="144" t="s">
        <v>9166</v>
      </c>
    </row>
    <row r="123" spans="1:5">
      <c r="A123" s="7" t="s">
        <v>49</v>
      </c>
      <c r="D123" s="144" t="s">
        <v>2559</v>
      </c>
      <c r="E123" s="144" t="s">
        <v>9166</v>
      </c>
    </row>
    <row r="124" spans="1:5">
      <c r="A124" s="7" t="s">
        <v>49</v>
      </c>
      <c r="D124" s="144" t="s">
        <v>2561</v>
      </c>
      <c r="E124" s="144" t="s">
        <v>9166</v>
      </c>
    </row>
    <row r="125" spans="1:5">
      <c r="A125" s="7" t="s">
        <v>49</v>
      </c>
      <c r="D125" s="144" t="s">
        <v>7523</v>
      </c>
      <c r="E125" s="144" t="s">
        <v>9166</v>
      </c>
    </row>
    <row r="126" spans="1:5">
      <c r="A126" s="7" t="s">
        <v>49</v>
      </c>
      <c r="D126" s="144" t="s">
        <v>2563</v>
      </c>
      <c r="E126" s="144" t="s">
        <v>9166</v>
      </c>
    </row>
    <row r="127" spans="1:5">
      <c r="A127" s="7" t="s">
        <v>49</v>
      </c>
      <c r="D127" s="144" t="s">
        <v>2567</v>
      </c>
      <c r="E127" s="144" t="s">
        <v>9166</v>
      </c>
    </row>
    <row r="128" spans="1:5">
      <c r="A128" s="7" t="s">
        <v>49</v>
      </c>
      <c r="D128" s="144" t="s">
        <v>2570</v>
      </c>
      <c r="E128" s="144" t="s">
        <v>9166</v>
      </c>
    </row>
    <row r="129" spans="1:5">
      <c r="A129" s="7" t="s">
        <v>49</v>
      </c>
      <c r="D129" s="144" t="s">
        <v>2573</v>
      </c>
      <c r="E129" s="144" t="s">
        <v>9166</v>
      </c>
    </row>
    <row r="130" spans="1:5">
      <c r="A130" s="7" t="s">
        <v>49</v>
      </c>
      <c r="D130" s="144" t="s">
        <v>2576</v>
      </c>
      <c r="E130" s="144" t="s">
        <v>9166</v>
      </c>
    </row>
    <row r="131" spans="1:5">
      <c r="A131" s="7" t="s">
        <v>49</v>
      </c>
      <c r="D131" s="144" t="s">
        <v>2593</v>
      </c>
      <c r="E131" s="144" t="s">
        <v>9166</v>
      </c>
    </row>
    <row r="132" spans="1:5">
      <c r="A132" s="7" t="s">
        <v>49</v>
      </c>
      <c r="D132" s="144" t="s">
        <v>2596</v>
      </c>
      <c r="E132" s="144" t="s">
        <v>9166</v>
      </c>
    </row>
    <row r="133" spans="1:5">
      <c r="A133" s="7" t="s">
        <v>49</v>
      </c>
      <c r="D133" s="144" t="s">
        <v>2599</v>
      </c>
      <c r="E133" s="144" t="s">
        <v>9166</v>
      </c>
    </row>
    <row r="134" spans="1:5">
      <c r="A134" s="7" t="s">
        <v>49</v>
      </c>
      <c r="D134" s="144" t="s">
        <v>2602</v>
      </c>
      <c r="E134" s="144" t="s">
        <v>9166</v>
      </c>
    </row>
    <row r="135" spans="1:5">
      <c r="A135" s="7" t="s">
        <v>49</v>
      </c>
      <c r="D135" s="144" t="s">
        <v>2632</v>
      </c>
      <c r="E135" s="144" t="s">
        <v>9166</v>
      </c>
    </row>
    <row r="136" spans="1:5">
      <c r="A136" s="7" t="s">
        <v>49</v>
      </c>
      <c r="D136" s="144" t="s">
        <v>2635</v>
      </c>
      <c r="E136" s="144" t="s">
        <v>9166</v>
      </c>
    </row>
    <row r="137" spans="1:5">
      <c r="A137" s="7" t="s">
        <v>49</v>
      </c>
      <c r="D137" s="144" t="s">
        <v>2638</v>
      </c>
      <c r="E137" s="144" t="s">
        <v>9166</v>
      </c>
    </row>
    <row r="138" spans="1:5">
      <c r="A138" s="7" t="s">
        <v>49</v>
      </c>
      <c r="D138" s="144" t="s">
        <v>7592</v>
      </c>
      <c r="E138" s="144" t="s">
        <v>9166</v>
      </c>
    </row>
    <row r="139" spans="1:5">
      <c r="A139" s="7" t="s">
        <v>49</v>
      </c>
      <c r="D139" s="144" t="s">
        <v>2671</v>
      </c>
      <c r="E139" s="144" t="s">
        <v>9166</v>
      </c>
    </row>
    <row r="140" spans="1:5">
      <c r="A140" s="7" t="s">
        <v>49</v>
      </c>
      <c r="D140" s="144" t="s">
        <v>2674</v>
      </c>
      <c r="E140" s="144" t="s">
        <v>9166</v>
      </c>
    </row>
    <row r="141" spans="1:5">
      <c r="A141" s="7" t="s">
        <v>49</v>
      </c>
      <c r="D141" s="144" t="s">
        <v>2677</v>
      </c>
      <c r="E141" s="144" t="s">
        <v>9166</v>
      </c>
    </row>
    <row r="142" spans="1:5">
      <c r="A142" s="7" t="s">
        <v>49</v>
      </c>
      <c r="D142" s="144" t="s">
        <v>2680</v>
      </c>
      <c r="E142" s="144" t="s">
        <v>9166</v>
      </c>
    </row>
    <row r="143" spans="1:5">
      <c r="A143" s="7" t="s">
        <v>49</v>
      </c>
      <c r="D143" s="144" t="s">
        <v>2683</v>
      </c>
      <c r="E143" s="144" t="s">
        <v>9166</v>
      </c>
    </row>
    <row r="144" spans="1:5">
      <c r="A144" s="7" t="s">
        <v>49</v>
      </c>
      <c r="D144" s="144" t="s">
        <v>2686</v>
      </c>
      <c r="E144" s="144" t="s">
        <v>9166</v>
      </c>
    </row>
    <row r="145" spans="1:5">
      <c r="A145" s="7" t="s">
        <v>49</v>
      </c>
      <c r="D145" s="144" t="s">
        <v>2689</v>
      </c>
      <c r="E145" s="144" t="s">
        <v>9166</v>
      </c>
    </row>
    <row r="146" spans="1:5">
      <c r="A146" s="7" t="s">
        <v>49</v>
      </c>
      <c r="D146" s="144" t="s">
        <v>3825</v>
      </c>
      <c r="E146" s="144" t="s">
        <v>9166</v>
      </c>
    </row>
    <row r="147" spans="1:5">
      <c r="A147" s="7" t="s">
        <v>49</v>
      </c>
      <c r="D147" s="144" t="s">
        <v>7658</v>
      </c>
      <c r="E147" s="144" t="s">
        <v>9166</v>
      </c>
    </row>
    <row r="148" spans="1:5">
      <c r="A148" s="7" t="s">
        <v>49</v>
      </c>
      <c r="D148" s="144" t="s">
        <v>7660</v>
      </c>
      <c r="E148" s="144" t="s">
        <v>9166</v>
      </c>
    </row>
    <row r="149" spans="1:5">
      <c r="A149" s="7" t="s">
        <v>49</v>
      </c>
      <c r="D149" s="144" t="s">
        <v>7662</v>
      </c>
      <c r="E149" s="144" t="s">
        <v>9166</v>
      </c>
    </row>
    <row r="150" spans="1:5">
      <c r="A150" s="7" t="s">
        <v>49</v>
      </c>
      <c r="D150" s="144" t="s">
        <v>7664</v>
      </c>
      <c r="E150" s="144" t="s">
        <v>9166</v>
      </c>
    </row>
    <row r="151" spans="1:5">
      <c r="A151" s="7" t="s">
        <v>49</v>
      </c>
      <c r="D151" s="144" t="s">
        <v>7666</v>
      </c>
      <c r="E151" s="144" t="s">
        <v>9166</v>
      </c>
    </row>
    <row r="152" spans="1:5">
      <c r="A152" s="7" t="s">
        <v>49</v>
      </c>
      <c r="D152" s="144" t="s">
        <v>7668</v>
      </c>
      <c r="E152" s="144" t="s">
        <v>9166</v>
      </c>
    </row>
    <row r="153" spans="1:5">
      <c r="A153" s="7" t="s">
        <v>49</v>
      </c>
      <c r="D153" s="144" t="s">
        <v>652</v>
      </c>
      <c r="E153" s="144" t="s">
        <v>9169</v>
      </c>
    </row>
    <row r="154" spans="1:5">
      <c r="A154" s="7" t="s">
        <v>49</v>
      </c>
      <c r="D154" s="144" t="s">
        <v>519</v>
      </c>
      <c r="E154" s="144" t="s">
        <v>9169</v>
      </c>
    </row>
    <row r="155" spans="1:5">
      <c r="A155" s="7" t="s">
        <v>49</v>
      </c>
      <c r="D155" s="144" t="s">
        <v>5264</v>
      </c>
      <c r="E155" s="144" t="s">
        <v>9169</v>
      </c>
    </row>
    <row r="156" spans="1:5">
      <c r="A156" s="7" t="s">
        <v>49</v>
      </c>
      <c r="D156" s="144" t="s">
        <v>7103</v>
      </c>
      <c r="E156" s="144" t="s">
        <v>9169</v>
      </c>
    </row>
    <row r="157" spans="1:5">
      <c r="A157" s="7" t="s">
        <v>49</v>
      </c>
      <c r="D157" s="144" t="s">
        <v>7108</v>
      </c>
      <c r="E157" s="144" t="s">
        <v>9169</v>
      </c>
    </row>
    <row r="158" spans="1:5">
      <c r="A158" s="7" t="s">
        <v>49</v>
      </c>
      <c r="D158" s="144" t="s">
        <v>7399</v>
      </c>
      <c r="E158" s="144" t="s">
        <v>9169</v>
      </c>
    </row>
    <row r="159" spans="1:5">
      <c r="A159" s="7" t="s">
        <v>49</v>
      </c>
      <c r="D159" s="144" t="s">
        <v>7403</v>
      </c>
      <c r="E159" s="144" t="s">
        <v>9169</v>
      </c>
    </row>
    <row r="160" spans="1:5">
      <c r="A160" s="7" t="s">
        <v>49</v>
      </c>
      <c r="D160" s="144" t="s">
        <v>5302</v>
      </c>
      <c r="E160" s="144" t="s">
        <v>9169</v>
      </c>
    </row>
    <row r="161" spans="1:5">
      <c r="A161" s="7" t="s">
        <v>49</v>
      </c>
      <c r="D161" s="144" t="s">
        <v>3826</v>
      </c>
      <c r="E161" s="144" t="s">
        <v>9169</v>
      </c>
    </row>
    <row r="162" spans="1:5">
      <c r="A162" s="7" t="s">
        <v>49</v>
      </c>
      <c r="D162" s="144" t="s">
        <v>3827</v>
      </c>
      <c r="E162" s="144" t="s">
        <v>9169</v>
      </c>
    </row>
    <row r="163" spans="1:5">
      <c r="A163" s="7" t="s">
        <v>49</v>
      </c>
      <c r="D163" s="144" t="s">
        <v>3828</v>
      </c>
      <c r="E163" s="144" t="s">
        <v>9169</v>
      </c>
    </row>
    <row r="164" spans="1:5">
      <c r="A164" s="7" t="s">
        <v>49</v>
      </c>
      <c r="D164" s="144" t="s">
        <v>7299</v>
      </c>
      <c r="E164" s="144" t="s">
        <v>9168</v>
      </c>
    </row>
    <row r="165" spans="1:5">
      <c r="A165" s="7" t="s">
        <v>49</v>
      </c>
      <c r="D165" s="144" t="s">
        <v>7301</v>
      </c>
      <c r="E165" s="144" t="s">
        <v>9168</v>
      </c>
    </row>
    <row r="166" spans="1:5">
      <c r="A166" s="7" t="s">
        <v>49</v>
      </c>
      <c r="D166" s="144" t="s">
        <v>7303</v>
      </c>
      <c r="E166" s="144" t="s">
        <v>9168</v>
      </c>
    </row>
    <row r="167" spans="1:5">
      <c r="A167" s="7" t="s">
        <v>49</v>
      </c>
      <c r="D167" s="144" t="s">
        <v>3799</v>
      </c>
      <c r="E167" s="144" t="s">
        <v>9168</v>
      </c>
    </row>
    <row r="168" spans="1:5">
      <c r="A168" s="7" t="s">
        <v>49</v>
      </c>
      <c r="D168" s="144" t="s">
        <v>7306</v>
      </c>
      <c r="E168" s="144" t="s">
        <v>9168</v>
      </c>
    </row>
    <row r="169" spans="1:5">
      <c r="A169" s="7" t="s">
        <v>49</v>
      </c>
      <c r="D169" s="144" t="s">
        <v>3800</v>
      </c>
      <c r="E169" s="144" t="s">
        <v>9168</v>
      </c>
    </row>
    <row r="170" spans="1:5">
      <c r="A170" s="7" t="s">
        <v>49</v>
      </c>
      <c r="D170" s="144" t="s">
        <v>7309</v>
      </c>
      <c r="E170" s="144" t="s">
        <v>9168</v>
      </c>
    </row>
    <row r="171" spans="1:5">
      <c r="A171" s="7" t="s">
        <v>49</v>
      </c>
      <c r="D171" s="144" t="s">
        <v>7311</v>
      </c>
      <c r="E171" s="144" t="s">
        <v>9168</v>
      </c>
    </row>
    <row r="172" spans="1:5">
      <c r="A172" s="7" t="s">
        <v>49</v>
      </c>
      <c r="D172" s="144" t="s">
        <v>7313</v>
      </c>
      <c r="E172" s="144" t="s">
        <v>9168</v>
      </c>
    </row>
    <row r="173" spans="1:5">
      <c r="A173" s="7" t="s">
        <v>49</v>
      </c>
      <c r="D173" s="144" t="s">
        <v>7315</v>
      </c>
      <c r="E173" s="144" t="s">
        <v>9168</v>
      </c>
    </row>
    <row r="174" spans="1:5">
      <c r="A174" s="7" t="s">
        <v>49</v>
      </c>
      <c r="D174" s="144" t="s">
        <v>7317</v>
      </c>
      <c r="E174" s="144" t="s">
        <v>9168</v>
      </c>
    </row>
    <row r="175" spans="1:5">
      <c r="A175" s="7" t="s">
        <v>49</v>
      </c>
      <c r="D175" s="144" t="s">
        <v>7319</v>
      </c>
      <c r="E175" s="144" t="s">
        <v>9168</v>
      </c>
    </row>
    <row r="176" spans="1:5">
      <c r="A176" s="7" t="s">
        <v>49</v>
      </c>
      <c r="D176" s="144" t="s">
        <v>3801</v>
      </c>
      <c r="E176" s="144" t="s">
        <v>9168</v>
      </c>
    </row>
    <row r="177" spans="1:5">
      <c r="A177" s="7" t="s">
        <v>49</v>
      </c>
      <c r="D177" s="144" t="s">
        <v>7322</v>
      </c>
      <c r="E177" s="144" t="s">
        <v>9168</v>
      </c>
    </row>
    <row r="178" spans="1:5">
      <c r="A178" s="7" t="s">
        <v>49</v>
      </c>
      <c r="D178" s="144" t="s">
        <v>7324</v>
      </c>
      <c r="E178" s="144" t="s">
        <v>9168</v>
      </c>
    </row>
    <row r="179" spans="1:5">
      <c r="A179" s="7" t="s">
        <v>49</v>
      </c>
      <c r="D179" s="144" t="s">
        <v>9870</v>
      </c>
      <c r="E179" s="144" t="s">
        <v>10151</v>
      </c>
    </row>
    <row r="180" spans="1:5">
      <c r="A180" s="7" t="s">
        <v>49</v>
      </c>
      <c r="D180" s="144" t="s">
        <v>604</v>
      </c>
      <c r="E180" s="144" t="s">
        <v>9167</v>
      </c>
    </row>
    <row r="181" spans="1:5">
      <c r="A181" s="7" t="s">
        <v>49</v>
      </c>
      <c r="D181" s="144" t="s">
        <v>609</v>
      </c>
      <c r="E181" s="144" t="s">
        <v>9167</v>
      </c>
    </row>
    <row r="182" spans="1:5">
      <c r="A182" s="7" t="s">
        <v>49</v>
      </c>
      <c r="D182" s="144" t="s">
        <v>612</v>
      </c>
      <c r="E182" s="144" t="s">
        <v>9167</v>
      </c>
    </row>
    <row r="183" spans="1:5">
      <c r="A183" s="7" t="s">
        <v>49</v>
      </c>
      <c r="D183" s="144" t="s">
        <v>617</v>
      </c>
      <c r="E183" s="144" t="s">
        <v>9167</v>
      </c>
    </row>
    <row r="184" spans="1:5">
      <c r="A184" s="7" t="s">
        <v>49</v>
      </c>
      <c r="D184" s="144" t="s">
        <v>620</v>
      </c>
      <c r="E184" s="144" t="s">
        <v>9167</v>
      </c>
    </row>
    <row r="185" spans="1:5">
      <c r="A185" s="7" t="s">
        <v>49</v>
      </c>
      <c r="D185" s="144" t="s">
        <v>624</v>
      </c>
      <c r="E185" s="144" t="s">
        <v>9167</v>
      </c>
    </row>
    <row r="186" spans="1:5">
      <c r="A186" s="7" t="s">
        <v>49</v>
      </c>
      <c r="D186" s="144" t="s">
        <v>628</v>
      </c>
      <c r="E186" s="144" t="s">
        <v>9167</v>
      </c>
    </row>
    <row r="187" spans="1:5">
      <c r="A187" s="7" t="s">
        <v>49</v>
      </c>
      <c r="D187" s="144" t="s">
        <v>633</v>
      </c>
      <c r="E187" s="144" t="s">
        <v>9167</v>
      </c>
    </row>
    <row r="188" spans="1:5">
      <c r="A188" s="7" t="s">
        <v>49</v>
      </c>
      <c r="D188" s="144" t="s">
        <v>636</v>
      </c>
      <c r="E188" s="144" t="s">
        <v>9167</v>
      </c>
    </row>
    <row r="189" spans="1:5">
      <c r="A189" s="7" t="s">
        <v>49</v>
      </c>
      <c r="D189" s="144" t="s">
        <v>640</v>
      </c>
      <c r="E189" s="144" t="s">
        <v>9167</v>
      </c>
    </row>
    <row r="190" spans="1:5">
      <c r="A190" s="7" t="s">
        <v>49</v>
      </c>
      <c r="D190" s="144" t="s">
        <v>646</v>
      </c>
      <c r="E190" s="144" t="s">
        <v>9167</v>
      </c>
    </row>
    <row r="191" spans="1:5">
      <c r="A191" s="7" t="s">
        <v>49</v>
      </c>
      <c r="D191" s="144" t="s">
        <v>649</v>
      </c>
      <c r="E191" s="144" t="s">
        <v>9167</v>
      </c>
    </row>
    <row r="192" spans="1:5">
      <c r="A192" s="7" t="s">
        <v>49</v>
      </c>
      <c r="D192" s="144" t="s">
        <v>656</v>
      </c>
      <c r="E192" s="144" t="s">
        <v>9167</v>
      </c>
    </row>
    <row r="193" spans="1:5">
      <c r="A193" s="7" t="s">
        <v>49</v>
      </c>
      <c r="D193" s="144" t="s">
        <v>660</v>
      </c>
      <c r="E193" s="144" t="s">
        <v>9167</v>
      </c>
    </row>
    <row r="194" spans="1:5">
      <c r="A194" s="7" t="s">
        <v>49</v>
      </c>
      <c r="D194" s="144" t="s">
        <v>556</v>
      </c>
      <c r="E194" s="144" t="s">
        <v>9167</v>
      </c>
    </row>
    <row r="195" spans="1:5">
      <c r="A195" s="7" t="s">
        <v>49</v>
      </c>
      <c r="D195" s="144" t="s">
        <v>2238</v>
      </c>
      <c r="E195" s="144" t="s">
        <v>9167</v>
      </c>
    </row>
    <row r="196" spans="1:5">
      <c r="A196" s="7" t="s">
        <v>49</v>
      </c>
      <c r="D196" s="144" t="s">
        <v>2242</v>
      </c>
      <c r="E196" s="144" t="s">
        <v>9167</v>
      </c>
    </row>
    <row r="197" spans="1:5">
      <c r="A197" s="7" t="s">
        <v>49</v>
      </c>
      <c r="D197" s="144" t="s">
        <v>2245</v>
      </c>
      <c r="E197" s="144" t="s">
        <v>9167</v>
      </c>
    </row>
    <row r="198" spans="1:5">
      <c r="A198" s="7" t="s">
        <v>49</v>
      </c>
      <c r="D198" s="144" t="s">
        <v>2248</v>
      </c>
      <c r="E198" s="144" t="s">
        <v>9167</v>
      </c>
    </row>
    <row r="199" spans="1:5">
      <c r="A199" s="7" t="s">
        <v>49</v>
      </c>
      <c r="D199" s="144" t="s">
        <v>2251</v>
      </c>
      <c r="E199" s="144" t="s">
        <v>9167</v>
      </c>
    </row>
    <row r="200" spans="1:5">
      <c r="A200" s="7" t="s">
        <v>49</v>
      </c>
      <c r="D200" s="144" t="s">
        <v>2254</v>
      </c>
      <c r="E200" s="144" t="s">
        <v>9167</v>
      </c>
    </row>
    <row r="201" spans="1:5">
      <c r="A201" s="7" t="s">
        <v>49</v>
      </c>
      <c r="D201" s="144" t="s">
        <v>2257</v>
      </c>
      <c r="E201" s="144" t="s">
        <v>9167</v>
      </c>
    </row>
    <row r="202" spans="1:5">
      <c r="A202" s="7" t="s">
        <v>49</v>
      </c>
      <c r="D202" s="144" t="s">
        <v>2260</v>
      </c>
      <c r="E202" s="144" t="s">
        <v>9167</v>
      </c>
    </row>
    <row r="203" spans="1:5">
      <c r="A203" s="7" t="s">
        <v>49</v>
      </c>
      <c r="D203" s="144" t="s">
        <v>2307</v>
      </c>
      <c r="E203" s="144" t="s">
        <v>9167</v>
      </c>
    </row>
    <row r="204" spans="1:5">
      <c r="A204" s="7" t="s">
        <v>49</v>
      </c>
      <c r="D204" s="144" t="s">
        <v>2310</v>
      </c>
      <c r="E204" s="144" t="s">
        <v>9167</v>
      </c>
    </row>
    <row r="205" spans="1:5">
      <c r="A205" s="7" t="s">
        <v>49</v>
      </c>
      <c r="D205" s="144" t="s">
        <v>2364</v>
      </c>
      <c r="E205" s="144" t="s">
        <v>9167</v>
      </c>
    </row>
    <row r="206" spans="1:5">
      <c r="A206" s="7" t="s">
        <v>49</v>
      </c>
      <c r="D206" s="144" t="s">
        <v>2367</v>
      </c>
      <c r="E206" s="144" t="s">
        <v>9167</v>
      </c>
    </row>
    <row r="207" spans="1:5">
      <c r="A207" s="7" t="s">
        <v>49</v>
      </c>
      <c r="D207" s="144" t="s">
        <v>2370</v>
      </c>
      <c r="E207" s="144" t="s">
        <v>9167</v>
      </c>
    </row>
    <row r="208" spans="1:5">
      <c r="A208" s="7" t="s">
        <v>49</v>
      </c>
      <c r="D208" s="144" t="s">
        <v>2373</v>
      </c>
      <c r="E208" s="144" t="s">
        <v>9167</v>
      </c>
    </row>
    <row r="209" spans="1:5">
      <c r="A209" s="7" t="s">
        <v>49</v>
      </c>
      <c r="D209" s="144" t="s">
        <v>2376</v>
      </c>
      <c r="E209" s="144" t="s">
        <v>9167</v>
      </c>
    </row>
    <row r="210" spans="1:5">
      <c r="A210" s="7" t="s">
        <v>49</v>
      </c>
      <c r="D210" s="144" t="s">
        <v>2379</v>
      </c>
      <c r="E210" s="144" t="s">
        <v>9167</v>
      </c>
    </row>
    <row r="211" spans="1:5">
      <c r="A211" s="7" t="s">
        <v>49</v>
      </c>
      <c r="D211" s="144" t="s">
        <v>2382</v>
      </c>
      <c r="E211" s="144" t="s">
        <v>9167</v>
      </c>
    </row>
    <row r="212" spans="1:5">
      <c r="A212" s="7" t="s">
        <v>49</v>
      </c>
      <c r="D212" s="144" t="s">
        <v>2385</v>
      </c>
      <c r="E212" s="144" t="s">
        <v>9167</v>
      </c>
    </row>
    <row r="213" spans="1:5">
      <c r="A213" s="7" t="s">
        <v>49</v>
      </c>
      <c r="D213" s="144" t="s">
        <v>2665</v>
      </c>
      <c r="E213" s="144" t="s">
        <v>9167</v>
      </c>
    </row>
    <row r="214" spans="1:5">
      <c r="A214" s="7" t="s">
        <v>49</v>
      </c>
      <c r="D214" s="144" t="s">
        <v>2668</v>
      </c>
      <c r="E214" s="144" t="s">
        <v>9167</v>
      </c>
    </row>
    <row r="215" spans="1:5">
      <c r="A215" s="7" t="s">
        <v>49</v>
      </c>
      <c r="D215" s="144" t="s">
        <v>10152</v>
      </c>
      <c r="E215" s="144" t="s">
        <v>10153</v>
      </c>
    </row>
    <row r="216" spans="1:5">
      <c r="A216" s="7" t="s">
        <v>49</v>
      </c>
      <c r="D216" s="144" t="s">
        <v>85</v>
      </c>
      <c r="E216" s="144" t="s">
        <v>9163</v>
      </c>
    </row>
    <row r="217" spans="1:5">
      <c r="A217" s="7" t="s">
        <v>49</v>
      </c>
      <c r="D217" s="144" t="s">
        <v>102</v>
      </c>
      <c r="E217" s="144" t="s">
        <v>9163</v>
      </c>
    </row>
    <row r="218" spans="1:5">
      <c r="A218" s="7" t="s">
        <v>49</v>
      </c>
      <c r="D218" s="144" t="s">
        <v>109</v>
      </c>
      <c r="E218" s="144" t="s">
        <v>9163</v>
      </c>
    </row>
    <row r="219" spans="1:5">
      <c r="A219" s="7" t="s">
        <v>49</v>
      </c>
      <c r="D219" s="144" t="s">
        <v>9758</v>
      </c>
      <c r="E219" s="144" t="s">
        <v>9163</v>
      </c>
    </row>
    <row r="220" spans="1:5">
      <c r="A220" s="7" t="s">
        <v>49</v>
      </c>
      <c r="D220" s="144" t="s">
        <v>4767</v>
      </c>
      <c r="E220" s="144" t="s">
        <v>10154</v>
      </c>
    </row>
    <row r="221" spans="1:5">
      <c r="A221" s="7" t="s">
        <v>49</v>
      </c>
      <c r="D221" s="144" t="s">
        <v>4756</v>
      </c>
      <c r="E221" s="144" t="s">
        <v>9164</v>
      </c>
    </row>
    <row r="222" spans="1:5">
      <c r="A222" s="7" t="s">
        <v>49</v>
      </c>
      <c r="D222" s="144" t="s">
        <v>106</v>
      </c>
      <c r="E222" s="144" t="s">
        <v>9164</v>
      </c>
    </row>
    <row r="223" spans="1:5">
      <c r="A223" s="7" t="s">
        <v>49</v>
      </c>
      <c r="D223" s="144" t="s">
        <v>82</v>
      </c>
      <c r="E223" s="144" t="s">
        <v>9162</v>
      </c>
    </row>
    <row r="224" spans="1:5">
      <c r="A224" s="7" t="s">
        <v>49</v>
      </c>
      <c r="D224" s="144" t="s">
        <v>9840</v>
      </c>
      <c r="E224" s="144" t="s">
        <v>9162</v>
      </c>
    </row>
    <row r="225" spans="1:5">
      <c r="A225" s="7" t="s">
        <v>49</v>
      </c>
      <c r="D225" s="144" t="s">
        <v>3398</v>
      </c>
      <c r="E225" s="144" t="s">
        <v>9165</v>
      </c>
    </row>
    <row r="226" spans="1:5">
      <c r="A226" s="7" t="s">
        <v>49</v>
      </c>
      <c r="D226" s="144" t="s">
        <v>3399</v>
      </c>
      <c r="E226" s="144" t="s">
        <v>9165</v>
      </c>
    </row>
    <row r="227" spans="1:5">
      <c r="A227" s="7" t="s">
        <v>49</v>
      </c>
      <c r="D227" s="144" t="s">
        <v>3400</v>
      </c>
      <c r="E227" s="144" t="s">
        <v>9165</v>
      </c>
    </row>
    <row r="228" spans="1:5">
      <c r="A228" s="7" t="s">
        <v>49</v>
      </c>
      <c r="D228" s="144" t="s">
        <v>3401</v>
      </c>
      <c r="E228" s="144" t="s">
        <v>9165</v>
      </c>
    </row>
    <row r="229" spans="1:5">
      <c r="A229" s="7" t="s">
        <v>49</v>
      </c>
      <c r="D229" s="144" t="s">
        <v>130</v>
      </c>
      <c r="E229" s="144" t="s">
        <v>9165</v>
      </c>
    </row>
    <row r="230" spans="1:5">
      <c r="A230" s="7" t="s">
        <v>49</v>
      </c>
      <c r="D230" s="144" t="s">
        <v>133</v>
      </c>
      <c r="E230" s="144" t="s">
        <v>9165</v>
      </c>
    </row>
    <row r="231" spans="1:5">
      <c r="A231" s="7" t="s">
        <v>49</v>
      </c>
      <c r="D231" s="7" t="s">
        <v>52</v>
      </c>
      <c r="E231" s="7">
        <f>SUBTOTAL(103,Unit__article_1[Code])</f>
        <v>221</v>
      </c>
    </row>
  </sheetData>
  <sheetProtection sheet="1" objects="1" scenarios="1"/>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11"/>
  <sheetViews>
    <sheetView workbookViewId="0"/>
  </sheetViews>
  <sheetFormatPr defaultColWidth="11.42578125" defaultRowHeight="15"/>
  <sheetData>
    <row r="1" spans="1:19">
      <c r="A1" s="1" t="s">
        <v>45</v>
      </c>
      <c r="C1" s="1" t="s">
        <v>0</v>
      </c>
      <c r="D1" s="1" t="s">
        <v>1</v>
      </c>
      <c r="E1" s="1" t="s">
        <v>2</v>
      </c>
    </row>
    <row r="3" spans="1:19">
      <c r="C3" s="1" t="s">
        <v>3</v>
      </c>
      <c r="D3" s="1" t="s">
        <v>4</v>
      </c>
    </row>
    <row r="4" spans="1:19">
      <c r="C4" s="1" t="s">
        <v>5</v>
      </c>
    </row>
    <row r="5" spans="1:19">
      <c r="A5" s="1" t="s">
        <v>6</v>
      </c>
      <c r="C5" s="1" t="s">
        <v>7</v>
      </c>
      <c r="D5" s="1" t="s">
        <v>40</v>
      </c>
    </row>
    <row r="6" spans="1:19">
      <c r="A6" s="1" t="s">
        <v>6</v>
      </c>
      <c r="C6" s="1" t="s">
        <v>8</v>
      </c>
      <c r="D6" s="1" t="s">
        <v>41</v>
      </c>
    </row>
    <row r="8" spans="1:19">
      <c r="A8" s="1" t="s">
        <v>9</v>
      </c>
      <c r="D8" s="1" t="s">
        <v>10</v>
      </c>
      <c r="E8" s="1" t="s">
        <v>42</v>
      </c>
    </row>
    <row r="9" spans="1:19">
      <c r="A9" s="1" t="s">
        <v>9</v>
      </c>
      <c r="D9" s="1" t="s">
        <v>11</v>
      </c>
      <c r="E9" s="1" t="s">
        <v>13</v>
      </c>
      <c r="F9" s="1" t="s">
        <v>15</v>
      </c>
      <c r="G9" s="1" t="s">
        <v>17</v>
      </c>
      <c r="H9" s="1" t="s">
        <v>19</v>
      </c>
      <c r="I9" s="1" t="s">
        <v>21</v>
      </c>
      <c r="J9" s="1" t="s">
        <v>22</v>
      </c>
      <c r="K9" s="1" t="s">
        <v>24</v>
      </c>
      <c r="L9" s="1" t="s">
        <v>26</v>
      </c>
      <c r="M9" s="1" t="s">
        <v>28</v>
      </c>
      <c r="N9" s="1" t="s">
        <v>30</v>
      </c>
      <c r="O9" s="1" t="s">
        <v>32</v>
      </c>
      <c r="P9" s="1" t="s">
        <v>33</v>
      </c>
      <c r="Q9" s="1" t="s">
        <v>34</v>
      </c>
      <c r="R9" s="1" t="s">
        <v>36</v>
      </c>
      <c r="S9" s="1" t="s">
        <v>38</v>
      </c>
    </row>
    <row r="10" spans="1:19">
      <c r="A10" s="1" t="s">
        <v>9</v>
      </c>
      <c r="D10" s="1" t="s">
        <v>12</v>
      </c>
      <c r="E10" s="1" t="s">
        <v>14</v>
      </c>
      <c r="F10" s="1" t="s">
        <v>16</v>
      </c>
      <c r="G10" s="1" t="s">
        <v>18</v>
      </c>
      <c r="H10" s="1" t="s">
        <v>20</v>
      </c>
      <c r="I10" s="1" t="s">
        <v>21</v>
      </c>
      <c r="J10" s="1" t="s">
        <v>23</v>
      </c>
      <c r="K10" s="1" t="s">
        <v>25</v>
      </c>
      <c r="L10" s="1" t="s">
        <v>27</v>
      </c>
      <c r="M10" s="1" t="s">
        <v>29</v>
      </c>
      <c r="N10" s="1" t="s">
        <v>31</v>
      </c>
      <c r="O10" s="1" t="s">
        <v>43</v>
      </c>
      <c r="P10" s="1" t="s">
        <v>33</v>
      </c>
      <c r="Q10" s="1" t="s">
        <v>35</v>
      </c>
      <c r="R10" s="1" t="s">
        <v>37</v>
      </c>
      <c r="S10" s="1" t="s">
        <v>39</v>
      </c>
    </row>
    <row r="11" spans="1:19">
      <c r="D11" s="1" t="s">
        <v>44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1"/>
  <sheetViews>
    <sheetView workbookViewId="0"/>
  </sheetViews>
  <sheetFormatPr defaultColWidth="11.42578125" defaultRowHeight="15"/>
  <sheetData>
    <row r="1" spans="1:19">
      <c r="A1" s="1" t="s">
        <v>45</v>
      </c>
      <c r="C1" s="1" t="s">
        <v>0</v>
      </c>
      <c r="D1" s="1" t="s">
        <v>1</v>
      </c>
      <c r="E1" s="1" t="s">
        <v>2</v>
      </c>
    </row>
    <row r="3" spans="1:19">
      <c r="C3" s="1" t="s">
        <v>3</v>
      </c>
      <c r="D3" s="1" t="s">
        <v>4</v>
      </c>
    </row>
    <row r="4" spans="1:19">
      <c r="C4" s="1" t="s">
        <v>5</v>
      </c>
    </row>
    <row r="5" spans="1:19">
      <c r="A5" s="1" t="s">
        <v>6</v>
      </c>
      <c r="C5" s="1" t="s">
        <v>7</v>
      </c>
      <c r="D5" s="1" t="s">
        <v>40</v>
      </c>
    </row>
    <row r="6" spans="1:19">
      <c r="A6" s="1" t="s">
        <v>6</v>
      </c>
      <c r="C6" s="1" t="s">
        <v>8</v>
      </c>
      <c r="D6" s="1" t="s">
        <v>41</v>
      </c>
    </row>
    <row r="8" spans="1:19">
      <c r="A8" s="1" t="s">
        <v>9</v>
      </c>
      <c r="D8" s="1" t="s">
        <v>10</v>
      </c>
      <c r="E8" s="1" t="s">
        <v>46</v>
      </c>
    </row>
    <row r="9" spans="1:19">
      <c r="A9" s="1" t="s">
        <v>9</v>
      </c>
      <c r="D9" s="1" t="s">
        <v>11</v>
      </c>
      <c r="E9" s="1" t="s">
        <v>13</v>
      </c>
      <c r="F9" s="1" t="s">
        <v>15</v>
      </c>
      <c r="G9" s="1" t="s">
        <v>17</v>
      </c>
      <c r="H9" s="1" t="s">
        <v>19</v>
      </c>
      <c r="I9" s="1" t="s">
        <v>21</v>
      </c>
      <c r="J9" s="1" t="s">
        <v>22</v>
      </c>
      <c r="K9" s="1" t="s">
        <v>24</v>
      </c>
      <c r="L9" s="1" t="s">
        <v>26</v>
      </c>
      <c r="M9" s="1" t="s">
        <v>28</v>
      </c>
      <c r="N9" s="1" t="s">
        <v>30</v>
      </c>
      <c r="O9" s="1" t="s">
        <v>32</v>
      </c>
      <c r="P9" s="1" t="s">
        <v>33</v>
      </c>
      <c r="Q9" s="1" t="s">
        <v>34</v>
      </c>
      <c r="R9" s="1" t="s">
        <v>36</v>
      </c>
      <c r="S9" s="1" t="s">
        <v>38</v>
      </c>
    </row>
    <row r="10" spans="1:19">
      <c r="A10" s="1" t="s">
        <v>9</v>
      </c>
      <c r="D10" s="1" t="s">
        <v>12</v>
      </c>
      <c r="E10" s="1" t="s">
        <v>14</v>
      </c>
      <c r="F10" s="1" t="s">
        <v>16</v>
      </c>
      <c r="G10" s="1" t="s">
        <v>18</v>
      </c>
      <c r="H10" s="1" t="s">
        <v>20</v>
      </c>
      <c r="I10" s="1" t="s">
        <v>21</v>
      </c>
      <c r="J10" s="1" t="s">
        <v>23</v>
      </c>
      <c r="K10" s="1" t="s">
        <v>25</v>
      </c>
      <c r="L10" s="1" t="s">
        <v>27</v>
      </c>
      <c r="M10" s="1" t="s">
        <v>29</v>
      </c>
      <c r="N10" s="1" t="s">
        <v>31</v>
      </c>
      <c r="O10" s="1" t="s">
        <v>47</v>
      </c>
      <c r="P10" s="1" t="s">
        <v>33</v>
      </c>
      <c r="Q10" s="1" t="s">
        <v>35</v>
      </c>
      <c r="R10" s="1" t="s">
        <v>37</v>
      </c>
      <c r="S10" s="1" t="s">
        <v>39</v>
      </c>
    </row>
    <row r="11" spans="1:19">
      <c r="D11" s="1" t="s">
        <v>48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993"/>
  <sheetViews>
    <sheetView workbookViewId="0"/>
  </sheetViews>
  <sheetFormatPr defaultColWidth="11.42578125" defaultRowHeight="15"/>
  <sheetData>
    <row r="1" spans="1:33">
      <c r="A1" s="1" t="s">
        <v>3419</v>
      </c>
      <c r="C1" s="1" t="s">
        <v>0</v>
      </c>
      <c r="D1" s="1" t="s">
        <v>50</v>
      </c>
      <c r="E1" s="1" t="s">
        <v>51</v>
      </c>
      <c r="F1" s="1" t="s">
        <v>51</v>
      </c>
      <c r="G1" s="1" t="s">
        <v>51</v>
      </c>
      <c r="H1" s="1" t="s">
        <v>51</v>
      </c>
      <c r="I1" s="1" t="s">
        <v>51</v>
      </c>
      <c r="J1" s="1" t="s">
        <v>51</v>
      </c>
      <c r="K1" s="1" t="s">
        <v>51</v>
      </c>
      <c r="L1" s="1" t="s">
        <v>51</v>
      </c>
      <c r="M1" s="1" t="s">
        <v>51</v>
      </c>
      <c r="N1" s="1" t="s">
        <v>51</v>
      </c>
      <c r="O1" s="1" t="s">
        <v>51</v>
      </c>
      <c r="P1" s="1" t="s">
        <v>51</v>
      </c>
      <c r="Q1" s="1" t="s">
        <v>51</v>
      </c>
      <c r="R1" s="1" t="s">
        <v>51</v>
      </c>
      <c r="S1" s="1" t="s">
        <v>2</v>
      </c>
    </row>
    <row r="3" spans="1:33">
      <c r="C3" s="1" t="s">
        <v>3</v>
      </c>
      <c r="D3" s="1" t="s">
        <v>4</v>
      </c>
    </row>
    <row r="4" spans="1:33">
      <c r="C4" s="1" t="s">
        <v>5</v>
      </c>
    </row>
    <row r="5" spans="1:33">
      <c r="A5" s="1" t="s">
        <v>6</v>
      </c>
      <c r="C5" s="1" t="s">
        <v>7</v>
      </c>
      <c r="D5" s="1" t="s">
        <v>40</v>
      </c>
    </row>
    <row r="6" spans="1:33">
      <c r="A6" s="1" t="s">
        <v>6</v>
      </c>
      <c r="C6" s="1" t="s">
        <v>8</v>
      </c>
      <c r="D6" s="1" t="s">
        <v>41</v>
      </c>
    </row>
    <row r="8" spans="1:33">
      <c r="A8" s="1" t="s">
        <v>9</v>
      </c>
      <c r="D8" s="1" t="s">
        <v>10</v>
      </c>
      <c r="S8" s="1" t="s">
        <v>42</v>
      </c>
    </row>
    <row r="9" spans="1:33">
      <c r="A9" s="1" t="s">
        <v>9</v>
      </c>
      <c r="D9" s="1" t="s">
        <v>11</v>
      </c>
      <c r="S9" s="1" t="s">
        <v>13</v>
      </c>
      <c r="T9" s="1" t="s">
        <v>15</v>
      </c>
      <c r="U9" s="1" t="s">
        <v>17</v>
      </c>
      <c r="V9" s="1" t="s">
        <v>19</v>
      </c>
      <c r="W9" s="1" t="s">
        <v>21</v>
      </c>
      <c r="X9" s="1" t="s">
        <v>22</v>
      </c>
      <c r="Y9" s="1" t="s">
        <v>24</v>
      </c>
      <c r="Z9" s="1" t="s">
        <v>26</v>
      </c>
      <c r="AA9" s="1" t="s">
        <v>28</v>
      </c>
      <c r="AB9" s="1" t="s">
        <v>30</v>
      </c>
      <c r="AC9" s="1" t="s">
        <v>32</v>
      </c>
      <c r="AD9" s="1" t="s">
        <v>33</v>
      </c>
      <c r="AE9" s="1" t="s">
        <v>34</v>
      </c>
      <c r="AF9" s="1" t="s">
        <v>36</v>
      </c>
      <c r="AG9" s="1" t="s">
        <v>38</v>
      </c>
    </row>
    <row r="10" spans="1:33">
      <c r="A10" s="1" t="s">
        <v>9</v>
      </c>
      <c r="D10" s="1" t="s">
        <v>12</v>
      </c>
      <c r="S10" s="1" t="s">
        <v>14</v>
      </c>
      <c r="T10" s="1" t="s">
        <v>16</v>
      </c>
      <c r="U10" s="1" t="s">
        <v>18</v>
      </c>
      <c r="V10" s="1" t="s">
        <v>20</v>
      </c>
      <c r="W10" s="1" t="s">
        <v>21</v>
      </c>
      <c r="X10" s="1" t="s">
        <v>23</v>
      </c>
      <c r="Y10" s="1" t="s">
        <v>25</v>
      </c>
      <c r="Z10" s="1" t="s">
        <v>27</v>
      </c>
      <c r="AA10" s="1" t="s">
        <v>29</v>
      </c>
      <c r="AB10" s="1" t="s">
        <v>31</v>
      </c>
      <c r="AC10" s="1" t="s">
        <v>43</v>
      </c>
      <c r="AD10" s="1" t="s">
        <v>33</v>
      </c>
      <c r="AE10" s="1" t="s">
        <v>35</v>
      </c>
      <c r="AF10" s="1" t="s">
        <v>37</v>
      </c>
      <c r="AG10" s="1" t="s">
        <v>39</v>
      </c>
    </row>
    <row r="11" spans="1:33">
      <c r="D11" s="1" t="s">
        <v>13</v>
      </c>
      <c r="E11" s="1" t="s">
        <v>15</v>
      </c>
      <c r="F11" s="1" t="s">
        <v>17</v>
      </c>
      <c r="G11" s="1" t="s">
        <v>19</v>
      </c>
      <c r="H11" s="1" t="s">
        <v>21</v>
      </c>
      <c r="I11" s="1" t="s">
        <v>22</v>
      </c>
      <c r="J11" s="1" t="s">
        <v>24</v>
      </c>
      <c r="K11" s="1" t="s">
        <v>26</v>
      </c>
      <c r="L11" s="1" t="s">
        <v>28</v>
      </c>
      <c r="M11" s="1" t="s">
        <v>30</v>
      </c>
      <c r="N11" s="1" t="s">
        <v>32</v>
      </c>
      <c r="O11" s="1" t="s">
        <v>33</v>
      </c>
      <c r="P11" s="1" t="s">
        <v>34</v>
      </c>
      <c r="Q11" s="1" t="s">
        <v>36</v>
      </c>
      <c r="R11" s="1" t="s">
        <v>38</v>
      </c>
    </row>
    <row r="12" spans="1:33">
      <c r="A12" s="1" t="s">
        <v>49</v>
      </c>
      <c r="D12" s="1" t="s">
        <v>53</v>
      </c>
      <c r="E12" s="1" t="s">
        <v>54</v>
      </c>
      <c r="F12" s="1" t="s">
        <v>55</v>
      </c>
      <c r="G12" s="1" t="s">
        <v>56</v>
      </c>
      <c r="H12" s="1" t="s">
        <v>57</v>
      </c>
      <c r="K12" s="1" t="s">
        <v>3166</v>
      </c>
      <c r="M12" s="1" t="s">
        <v>58</v>
      </c>
      <c r="P12" s="1" t="s">
        <v>3166</v>
      </c>
      <c r="R12" s="1" t="s">
        <v>3166</v>
      </c>
    </row>
    <row r="13" spans="1:33">
      <c r="A13" s="1" t="s">
        <v>49</v>
      </c>
      <c r="D13" s="1" t="s">
        <v>53</v>
      </c>
      <c r="E13" s="1" t="s">
        <v>54</v>
      </c>
      <c r="F13" s="1" t="s">
        <v>59</v>
      </c>
      <c r="G13" s="1" t="s">
        <v>60</v>
      </c>
      <c r="H13" s="1" t="s">
        <v>61</v>
      </c>
      <c r="K13" s="1" t="s">
        <v>3166</v>
      </c>
      <c r="M13" s="1" t="s">
        <v>58</v>
      </c>
      <c r="P13" s="1" t="s">
        <v>3166</v>
      </c>
      <c r="R13" s="1" t="s">
        <v>3166</v>
      </c>
    </row>
    <row r="14" spans="1:33">
      <c r="A14" s="1" t="s">
        <v>49</v>
      </c>
      <c r="D14" s="1" t="s">
        <v>53</v>
      </c>
      <c r="E14" s="1" t="s">
        <v>54</v>
      </c>
      <c r="F14" s="1" t="s">
        <v>62</v>
      </c>
      <c r="G14" s="1" t="s">
        <v>63</v>
      </c>
      <c r="H14" s="1" t="s">
        <v>64</v>
      </c>
      <c r="K14" s="1" t="s">
        <v>3166</v>
      </c>
      <c r="M14" s="1" t="s">
        <v>58</v>
      </c>
      <c r="P14" s="1" t="s">
        <v>3166</v>
      </c>
      <c r="R14" s="1" t="s">
        <v>3166</v>
      </c>
    </row>
    <row r="15" spans="1:33">
      <c r="A15" s="1" t="s">
        <v>49</v>
      </c>
      <c r="D15" s="1" t="s">
        <v>53</v>
      </c>
      <c r="E15" s="1" t="s">
        <v>54</v>
      </c>
      <c r="F15" s="1" t="s">
        <v>65</v>
      </c>
      <c r="G15" s="1" t="s">
        <v>66</v>
      </c>
      <c r="H15" s="1" t="s">
        <v>67</v>
      </c>
      <c r="K15" s="1" t="s">
        <v>3166</v>
      </c>
      <c r="M15" s="1" t="s">
        <v>58</v>
      </c>
      <c r="P15" s="1" t="s">
        <v>3166</v>
      </c>
      <c r="R15" s="1" t="s">
        <v>3166</v>
      </c>
    </row>
    <row r="16" spans="1:33">
      <c r="A16" s="1" t="s">
        <v>49</v>
      </c>
      <c r="D16" s="1" t="s">
        <v>53</v>
      </c>
      <c r="E16" s="1" t="s">
        <v>54</v>
      </c>
      <c r="F16" s="1" t="s">
        <v>68</v>
      </c>
      <c r="G16" s="1" t="s">
        <v>69</v>
      </c>
      <c r="H16" s="1" t="s">
        <v>70</v>
      </c>
      <c r="K16" s="1" t="s">
        <v>3166</v>
      </c>
      <c r="M16" s="1" t="s">
        <v>58</v>
      </c>
      <c r="P16" s="1" t="s">
        <v>3166</v>
      </c>
      <c r="R16" s="1" t="s">
        <v>3166</v>
      </c>
    </row>
    <row r="17" spans="1:18">
      <c r="A17" s="1" t="s">
        <v>49</v>
      </c>
      <c r="D17" s="1" t="s">
        <v>53</v>
      </c>
      <c r="E17" s="1" t="s">
        <v>54</v>
      </c>
      <c r="F17" s="1" t="s">
        <v>71</v>
      </c>
      <c r="G17" s="1" t="s">
        <v>72</v>
      </c>
      <c r="H17" s="1" t="s">
        <v>73</v>
      </c>
      <c r="K17" s="1" t="s">
        <v>3166</v>
      </c>
      <c r="M17" s="1" t="s">
        <v>58</v>
      </c>
      <c r="P17" s="1" t="s">
        <v>3166</v>
      </c>
      <c r="R17" s="1" t="s">
        <v>3166</v>
      </c>
    </row>
    <row r="18" spans="1:18">
      <c r="A18" s="1" t="s">
        <v>49</v>
      </c>
      <c r="D18" s="1" t="s">
        <v>53</v>
      </c>
      <c r="E18" s="1" t="s">
        <v>54</v>
      </c>
      <c r="F18" s="1" t="s">
        <v>74</v>
      </c>
      <c r="G18" s="1" t="s">
        <v>75</v>
      </c>
      <c r="H18" s="1" t="s">
        <v>76</v>
      </c>
      <c r="K18" s="1" t="s">
        <v>3166</v>
      </c>
      <c r="M18" s="1" t="s">
        <v>58</v>
      </c>
      <c r="P18" s="1" t="s">
        <v>3166</v>
      </c>
      <c r="R18" s="1" t="s">
        <v>3166</v>
      </c>
    </row>
    <row r="19" spans="1:18">
      <c r="A19" s="1" t="s">
        <v>49</v>
      </c>
      <c r="D19" s="1" t="s">
        <v>53</v>
      </c>
      <c r="E19" s="1" t="s">
        <v>77</v>
      </c>
      <c r="F19" s="1" t="s">
        <v>78</v>
      </c>
      <c r="G19" s="1" t="s">
        <v>79</v>
      </c>
      <c r="H19" s="1" t="s">
        <v>80</v>
      </c>
      <c r="K19" s="1" t="s">
        <v>3166</v>
      </c>
      <c r="M19" s="1" t="s">
        <v>81</v>
      </c>
      <c r="P19" s="1" t="s">
        <v>3167</v>
      </c>
      <c r="R19" s="1" t="s">
        <v>3166</v>
      </c>
    </row>
    <row r="20" spans="1:18">
      <c r="A20" s="1" t="s">
        <v>49</v>
      </c>
      <c r="D20" s="1" t="s">
        <v>53</v>
      </c>
      <c r="E20" s="1" t="s">
        <v>77</v>
      </c>
      <c r="F20" s="1" t="s">
        <v>82</v>
      </c>
      <c r="G20" s="1" t="s">
        <v>83</v>
      </c>
      <c r="H20" s="1" t="s">
        <v>84</v>
      </c>
      <c r="K20" s="1" t="s">
        <v>3166</v>
      </c>
      <c r="M20" s="1" t="s">
        <v>81</v>
      </c>
      <c r="P20" s="1" t="s">
        <v>3168</v>
      </c>
      <c r="R20" s="1" t="s">
        <v>3166</v>
      </c>
    </row>
    <row r="21" spans="1:18">
      <c r="A21" s="1" t="s">
        <v>49</v>
      </c>
      <c r="D21" s="1" t="s">
        <v>53</v>
      </c>
      <c r="E21" s="1" t="s">
        <v>77</v>
      </c>
      <c r="F21" s="1" t="s">
        <v>85</v>
      </c>
      <c r="G21" s="1" t="s">
        <v>86</v>
      </c>
      <c r="H21" s="1" t="s">
        <v>87</v>
      </c>
      <c r="K21" s="1" t="s">
        <v>3166</v>
      </c>
      <c r="M21" s="1" t="s">
        <v>81</v>
      </c>
      <c r="P21" s="1" t="s">
        <v>3168</v>
      </c>
      <c r="R21" s="1" t="s">
        <v>3166</v>
      </c>
    </row>
    <row r="22" spans="1:18">
      <c r="A22" s="1" t="s">
        <v>49</v>
      </c>
      <c r="D22" s="1" t="s">
        <v>53</v>
      </c>
      <c r="E22" s="1" t="s">
        <v>77</v>
      </c>
      <c r="F22" s="1" t="s">
        <v>88</v>
      </c>
      <c r="G22" s="1" t="s">
        <v>89</v>
      </c>
      <c r="H22" s="1" t="s">
        <v>90</v>
      </c>
      <c r="K22" s="1" t="s">
        <v>3166</v>
      </c>
      <c r="M22" s="1" t="s">
        <v>81</v>
      </c>
      <c r="P22" s="1" t="s">
        <v>3168</v>
      </c>
      <c r="R22" s="1" t="s">
        <v>3166</v>
      </c>
    </row>
    <row r="23" spans="1:18">
      <c r="A23" s="1" t="s">
        <v>49</v>
      </c>
      <c r="D23" s="1" t="s">
        <v>53</v>
      </c>
      <c r="E23" s="1" t="s">
        <v>77</v>
      </c>
      <c r="F23" s="1" t="s">
        <v>91</v>
      </c>
      <c r="G23" s="1" t="s">
        <v>92</v>
      </c>
      <c r="H23" s="1" t="s">
        <v>93</v>
      </c>
      <c r="K23" s="1" t="s">
        <v>3166</v>
      </c>
      <c r="M23" s="1" t="s">
        <v>81</v>
      </c>
      <c r="P23" s="1" t="s">
        <v>3169</v>
      </c>
      <c r="R23" s="1" t="s">
        <v>3166</v>
      </c>
    </row>
    <row r="24" spans="1:18">
      <c r="A24" s="1" t="s">
        <v>49</v>
      </c>
      <c r="D24" s="1" t="s">
        <v>53</v>
      </c>
      <c r="E24" s="1" t="s">
        <v>77</v>
      </c>
      <c r="F24" s="1" t="s">
        <v>94</v>
      </c>
      <c r="G24" s="1" t="s">
        <v>95</v>
      </c>
      <c r="H24" s="1" t="s">
        <v>96</v>
      </c>
      <c r="K24" s="1" t="s">
        <v>3166</v>
      </c>
      <c r="M24" s="1" t="s">
        <v>81</v>
      </c>
      <c r="P24" s="1" t="s">
        <v>3168</v>
      </c>
      <c r="R24" s="1" t="s">
        <v>3166</v>
      </c>
    </row>
    <row r="25" spans="1:18">
      <c r="A25" s="1" t="s">
        <v>49</v>
      </c>
      <c r="D25" s="1" t="s">
        <v>53</v>
      </c>
      <c r="E25" s="1" t="s">
        <v>77</v>
      </c>
      <c r="F25" s="1" t="s">
        <v>97</v>
      </c>
      <c r="G25" s="1" t="s">
        <v>3574</v>
      </c>
      <c r="H25" s="1" t="s">
        <v>98</v>
      </c>
      <c r="K25" s="1" t="s">
        <v>3166</v>
      </c>
      <c r="M25" s="1" t="s">
        <v>81</v>
      </c>
      <c r="P25" s="1" t="s">
        <v>3168</v>
      </c>
      <c r="R25" s="1" t="s">
        <v>3166</v>
      </c>
    </row>
    <row r="26" spans="1:18">
      <c r="A26" s="1" t="s">
        <v>49</v>
      </c>
      <c r="D26" s="1" t="s">
        <v>53</v>
      </c>
      <c r="E26" s="1" t="s">
        <v>77</v>
      </c>
      <c r="F26" s="1" t="s">
        <v>99</v>
      </c>
      <c r="G26" s="1" t="s">
        <v>100</v>
      </c>
      <c r="H26" s="1" t="s">
        <v>101</v>
      </c>
      <c r="K26" s="1" t="s">
        <v>3166</v>
      </c>
      <c r="M26" s="1" t="s">
        <v>81</v>
      </c>
      <c r="P26" s="1" t="s">
        <v>3168</v>
      </c>
      <c r="R26" s="1" t="s">
        <v>3166</v>
      </c>
    </row>
    <row r="27" spans="1:18">
      <c r="A27" s="1" t="s">
        <v>49</v>
      </c>
      <c r="D27" s="1" t="s">
        <v>53</v>
      </c>
      <c r="E27" s="1" t="s">
        <v>77</v>
      </c>
      <c r="F27" s="1" t="s">
        <v>102</v>
      </c>
      <c r="G27" s="1" t="s">
        <v>103</v>
      </c>
      <c r="H27" s="1" t="s">
        <v>104</v>
      </c>
      <c r="K27" s="1" t="s">
        <v>3166</v>
      </c>
      <c r="M27" s="1" t="s">
        <v>105</v>
      </c>
      <c r="P27" s="1" t="s">
        <v>3168</v>
      </c>
      <c r="R27" s="1" t="s">
        <v>3166</v>
      </c>
    </row>
    <row r="28" spans="1:18">
      <c r="A28" s="1" t="s">
        <v>49</v>
      </c>
      <c r="D28" s="1" t="s">
        <v>53</v>
      </c>
      <c r="E28" s="1" t="s">
        <v>77</v>
      </c>
      <c r="F28" s="1" t="s">
        <v>106</v>
      </c>
      <c r="G28" s="1" t="s">
        <v>107</v>
      </c>
      <c r="H28" s="1" t="s">
        <v>108</v>
      </c>
      <c r="K28" s="1" t="s">
        <v>3166</v>
      </c>
      <c r="M28" s="1" t="s">
        <v>105</v>
      </c>
      <c r="P28" s="1" t="s">
        <v>3168</v>
      </c>
      <c r="R28" s="1" t="s">
        <v>3166</v>
      </c>
    </row>
    <row r="29" spans="1:18">
      <c r="A29" s="1" t="s">
        <v>49</v>
      </c>
      <c r="D29" s="1" t="s">
        <v>53</v>
      </c>
      <c r="E29" s="1" t="s">
        <v>77</v>
      </c>
      <c r="F29" s="1" t="s">
        <v>109</v>
      </c>
      <c r="G29" s="1" t="s">
        <v>110</v>
      </c>
      <c r="H29" s="1" t="s">
        <v>111</v>
      </c>
      <c r="K29" s="1" t="s">
        <v>3166</v>
      </c>
      <c r="M29" s="1" t="s">
        <v>105</v>
      </c>
      <c r="P29" s="1" t="s">
        <v>3168</v>
      </c>
      <c r="R29" s="1" t="s">
        <v>3166</v>
      </c>
    </row>
    <row r="30" spans="1:18">
      <c r="A30" s="1" t="s">
        <v>49</v>
      </c>
      <c r="D30" s="1" t="s">
        <v>53</v>
      </c>
      <c r="E30" s="1" t="s">
        <v>77</v>
      </c>
      <c r="F30" s="1" t="s">
        <v>112</v>
      </c>
      <c r="G30" s="1" t="s">
        <v>113</v>
      </c>
      <c r="H30" s="1" t="s">
        <v>114</v>
      </c>
      <c r="K30" s="1" t="s">
        <v>3166</v>
      </c>
      <c r="M30" s="1" t="s">
        <v>58</v>
      </c>
      <c r="P30" s="1" t="s">
        <v>3166</v>
      </c>
      <c r="R30" s="1" t="s">
        <v>3166</v>
      </c>
    </row>
    <row r="31" spans="1:18">
      <c r="A31" s="1" t="s">
        <v>49</v>
      </c>
      <c r="D31" s="1" t="s">
        <v>53</v>
      </c>
      <c r="E31" s="1" t="s">
        <v>77</v>
      </c>
      <c r="F31" s="1" t="s">
        <v>115</v>
      </c>
      <c r="G31" s="1" t="s">
        <v>116</v>
      </c>
      <c r="H31" s="1" t="s">
        <v>117</v>
      </c>
      <c r="K31" s="1" t="s">
        <v>3166</v>
      </c>
      <c r="M31" s="1" t="s">
        <v>58</v>
      </c>
      <c r="P31" s="1" t="s">
        <v>3166</v>
      </c>
      <c r="R31" s="1" t="s">
        <v>3166</v>
      </c>
    </row>
    <row r="32" spans="1:18">
      <c r="A32" s="1" t="s">
        <v>49</v>
      </c>
      <c r="D32" s="1" t="s">
        <v>53</v>
      </c>
      <c r="E32" s="1" t="s">
        <v>77</v>
      </c>
      <c r="F32" s="1" t="s">
        <v>118</v>
      </c>
      <c r="G32" s="1" t="s">
        <v>119</v>
      </c>
      <c r="H32" s="1" t="s">
        <v>120</v>
      </c>
      <c r="K32" s="1" t="s">
        <v>3166</v>
      </c>
      <c r="M32" s="1" t="s">
        <v>58</v>
      </c>
      <c r="P32" s="1" t="s">
        <v>3166</v>
      </c>
      <c r="R32" s="1" t="s">
        <v>3166</v>
      </c>
    </row>
    <row r="33" spans="1:18">
      <c r="A33" s="1" t="s">
        <v>49</v>
      </c>
      <c r="D33" s="1" t="s">
        <v>53</v>
      </c>
      <c r="E33" s="1" t="s">
        <v>77</v>
      </c>
      <c r="F33" s="1" t="s">
        <v>121</v>
      </c>
      <c r="G33" s="1" t="s">
        <v>3434</v>
      </c>
      <c r="H33" s="1" t="s">
        <v>122</v>
      </c>
      <c r="K33" s="1" t="s">
        <v>3166</v>
      </c>
      <c r="M33" s="1" t="s">
        <v>58</v>
      </c>
      <c r="P33" s="1" t="s">
        <v>3166</v>
      </c>
      <c r="R33" s="1" t="s">
        <v>3166</v>
      </c>
    </row>
    <row r="34" spans="1:18">
      <c r="A34" s="1" t="s">
        <v>49</v>
      </c>
      <c r="D34" s="1" t="s">
        <v>53</v>
      </c>
      <c r="E34" s="1" t="s">
        <v>77</v>
      </c>
      <c r="F34" s="1" t="s">
        <v>123</v>
      </c>
      <c r="G34" s="1" t="s">
        <v>124</v>
      </c>
      <c r="H34" s="1" t="s">
        <v>125</v>
      </c>
      <c r="K34" s="1" t="s">
        <v>3166</v>
      </c>
      <c r="M34" s="1" t="s">
        <v>58</v>
      </c>
      <c r="P34" s="1" t="s">
        <v>3166</v>
      </c>
      <c r="R34" s="1" t="s">
        <v>3166</v>
      </c>
    </row>
    <row r="35" spans="1:18">
      <c r="A35" s="1" t="s">
        <v>49</v>
      </c>
      <c r="D35" s="1" t="s">
        <v>53</v>
      </c>
      <c r="E35" s="1" t="s">
        <v>77</v>
      </c>
      <c r="F35" s="1" t="s">
        <v>126</v>
      </c>
      <c r="G35" s="1" t="s">
        <v>3575</v>
      </c>
      <c r="H35" s="1" t="s">
        <v>127</v>
      </c>
      <c r="K35" s="1" t="s">
        <v>3166</v>
      </c>
      <c r="M35" s="1" t="s">
        <v>58</v>
      </c>
      <c r="P35" s="1" t="s">
        <v>3166</v>
      </c>
      <c r="R35" s="1" t="s">
        <v>3166</v>
      </c>
    </row>
    <row r="36" spans="1:18">
      <c r="A36" s="1" t="s">
        <v>49</v>
      </c>
      <c r="D36" s="1" t="s">
        <v>53</v>
      </c>
      <c r="E36" s="1" t="s">
        <v>77</v>
      </c>
      <c r="F36" s="1" t="s">
        <v>128</v>
      </c>
      <c r="G36" s="1" t="s">
        <v>3576</v>
      </c>
      <c r="H36" s="1" t="s">
        <v>129</v>
      </c>
      <c r="K36" s="1" t="s">
        <v>3166</v>
      </c>
      <c r="M36" s="1" t="s">
        <v>58</v>
      </c>
      <c r="P36" s="1" t="s">
        <v>3166</v>
      </c>
      <c r="R36" s="1" t="s">
        <v>3166</v>
      </c>
    </row>
    <row r="37" spans="1:18">
      <c r="A37" s="1" t="s">
        <v>49</v>
      </c>
      <c r="D37" s="1" t="s">
        <v>53</v>
      </c>
      <c r="E37" s="1" t="s">
        <v>77</v>
      </c>
      <c r="F37" s="1" t="s">
        <v>130</v>
      </c>
      <c r="G37" s="1" t="s">
        <v>131</v>
      </c>
      <c r="H37" s="1" t="s">
        <v>132</v>
      </c>
      <c r="K37" s="1" t="s">
        <v>3166</v>
      </c>
      <c r="M37" s="1" t="s">
        <v>58</v>
      </c>
      <c r="P37" s="1" t="s">
        <v>3166</v>
      </c>
      <c r="R37" s="1" t="s">
        <v>3166</v>
      </c>
    </row>
    <row r="38" spans="1:18">
      <c r="A38" s="1" t="s">
        <v>49</v>
      </c>
      <c r="D38" s="1" t="s">
        <v>53</v>
      </c>
      <c r="E38" s="1" t="s">
        <v>77</v>
      </c>
      <c r="F38" s="1" t="s">
        <v>133</v>
      </c>
      <c r="G38" s="1" t="s">
        <v>134</v>
      </c>
      <c r="H38" s="1" t="s">
        <v>135</v>
      </c>
      <c r="K38" s="1" t="s">
        <v>3166</v>
      </c>
      <c r="M38" s="1" t="s">
        <v>58</v>
      </c>
      <c r="P38" s="1" t="s">
        <v>3166</v>
      </c>
      <c r="R38" s="1" t="s">
        <v>3166</v>
      </c>
    </row>
    <row r="39" spans="1:18">
      <c r="A39" s="1" t="s">
        <v>49</v>
      </c>
      <c r="D39" s="1" t="s">
        <v>53</v>
      </c>
      <c r="E39" s="1" t="s">
        <v>136</v>
      </c>
      <c r="F39" s="1" t="s">
        <v>137</v>
      </c>
      <c r="G39" s="1" t="s">
        <v>3577</v>
      </c>
      <c r="H39" s="1" t="s">
        <v>138</v>
      </c>
      <c r="K39" s="1" t="s">
        <v>3166</v>
      </c>
      <c r="M39" s="1" t="s">
        <v>58</v>
      </c>
      <c r="P39" s="1" t="s">
        <v>3166</v>
      </c>
      <c r="R39" s="1" t="s">
        <v>3166</v>
      </c>
    </row>
    <row r="40" spans="1:18">
      <c r="A40" s="1" t="s">
        <v>49</v>
      </c>
      <c r="D40" s="1" t="s">
        <v>53</v>
      </c>
      <c r="E40" s="1" t="s">
        <v>136</v>
      </c>
      <c r="F40" s="1" t="s">
        <v>139</v>
      </c>
      <c r="G40" s="1" t="s">
        <v>140</v>
      </c>
      <c r="H40" s="1" t="s">
        <v>141</v>
      </c>
      <c r="K40" s="1" t="s">
        <v>3166</v>
      </c>
      <c r="M40" s="1" t="s">
        <v>58</v>
      </c>
      <c r="P40" s="1" t="s">
        <v>3166</v>
      </c>
      <c r="R40" s="1" t="s">
        <v>3166</v>
      </c>
    </row>
    <row r="41" spans="1:18">
      <c r="A41" s="1" t="s">
        <v>49</v>
      </c>
      <c r="D41" s="1" t="s">
        <v>53</v>
      </c>
      <c r="E41" s="1" t="s">
        <v>136</v>
      </c>
      <c r="F41" s="1" t="s">
        <v>142</v>
      </c>
      <c r="G41" s="1" t="s">
        <v>3578</v>
      </c>
      <c r="H41" s="1" t="s">
        <v>143</v>
      </c>
      <c r="K41" s="1" t="s">
        <v>3166</v>
      </c>
      <c r="M41" s="1" t="s">
        <v>58</v>
      </c>
      <c r="P41" s="1" t="s">
        <v>3166</v>
      </c>
      <c r="R41" s="1" t="s">
        <v>3166</v>
      </c>
    </row>
    <row r="42" spans="1:18">
      <c r="A42" s="1" t="s">
        <v>49</v>
      </c>
      <c r="D42" s="1" t="s">
        <v>53</v>
      </c>
      <c r="E42" s="1" t="s">
        <v>136</v>
      </c>
      <c r="F42" s="1" t="s">
        <v>144</v>
      </c>
      <c r="G42" s="1" t="s">
        <v>3579</v>
      </c>
      <c r="H42" s="1" t="s">
        <v>145</v>
      </c>
      <c r="K42" s="1" t="s">
        <v>3166</v>
      </c>
      <c r="M42" s="1" t="s">
        <v>58</v>
      </c>
      <c r="P42" s="1" t="s">
        <v>3166</v>
      </c>
      <c r="R42" s="1" t="s">
        <v>3166</v>
      </c>
    </row>
    <row r="43" spans="1:18">
      <c r="A43" s="1" t="s">
        <v>49</v>
      </c>
      <c r="D43" s="1" t="s">
        <v>53</v>
      </c>
      <c r="E43" s="1" t="s">
        <v>136</v>
      </c>
      <c r="F43" s="1" t="s">
        <v>146</v>
      </c>
      <c r="G43" s="1" t="s">
        <v>147</v>
      </c>
      <c r="H43" s="1" t="s">
        <v>148</v>
      </c>
      <c r="K43" s="1" t="s">
        <v>3166</v>
      </c>
      <c r="M43" s="1" t="s">
        <v>58</v>
      </c>
      <c r="P43" s="1" t="s">
        <v>3166</v>
      </c>
      <c r="R43" s="1" t="s">
        <v>3166</v>
      </c>
    </row>
    <row r="44" spans="1:18">
      <c r="A44" s="1" t="s">
        <v>49</v>
      </c>
      <c r="D44" s="1" t="s">
        <v>53</v>
      </c>
      <c r="E44" s="1" t="s">
        <v>149</v>
      </c>
      <c r="F44" s="1" t="s">
        <v>150</v>
      </c>
      <c r="G44" s="1" t="s">
        <v>151</v>
      </c>
      <c r="H44" s="1" t="s">
        <v>152</v>
      </c>
      <c r="K44" s="1" t="s">
        <v>3166</v>
      </c>
      <c r="M44" s="1" t="s">
        <v>58</v>
      </c>
      <c r="P44" s="1" t="s">
        <v>3166</v>
      </c>
      <c r="R44" s="1" t="s">
        <v>3166</v>
      </c>
    </row>
    <row r="45" spans="1:18">
      <c r="A45" s="1" t="s">
        <v>49</v>
      </c>
      <c r="D45" s="1" t="s">
        <v>53</v>
      </c>
      <c r="E45" s="1" t="s">
        <v>149</v>
      </c>
      <c r="F45" s="1" t="s">
        <v>153</v>
      </c>
      <c r="G45" s="1" t="s">
        <v>154</v>
      </c>
      <c r="H45" s="1" t="s">
        <v>155</v>
      </c>
      <c r="K45" s="1" t="s">
        <v>1297</v>
      </c>
      <c r="M45" s="1" t="s">
        <v>58</v>
      </c>
      <c r="P45" s="1" t="s">
        <v>3166</v>
      </c>
      <c r="Q45" s="1" t="s">
        <v>156</v>
      </c>
      <c r="R45" s="1" t="s">
        <v>3170</v>
      </c>
    </row>
    <row r="46" spans="1:18">
      <c r="A46" s="1" t="s">
        <v>49</v>
      </c>
      <c r="D46" s="1" t="s">
        <v>53</v>
      </c>
      <c r="E46" s="1" t="s">
        <v>149</v>
      </c>
      <c r="F46" s="1" t="s">
        <v>157</v>
      </c>
      <c r="G46" s="1" t="s">
        <v>158</v>
      </c>
      <c r="H46" s="1" t="s">
        <v>159</v>
      </c>
      <c r="K46" s="1" t="s">
        <v>3166</v>
      </c>
      <c r="M46" s="1" t="s">
        <v>58</v>
      </c>
      <c r="P46" s="1" t="s">
        <v>3166</v>
      </c>
      <c r="R46" s="1" t="s">
        <v>3166</v>
      </c>
    </row>
    <row r="47" spans="1:18">
      <c r="A47" s="1" t="s">
        <v>49</v>
      </c>
      <c r="D47" s="1" t="s">
        <v>53</v>
      </c>
      <c r="E47" s="1" t="s">
        <v>149</v>
      </c>
      <c r="F47" s="1" t="s">
        <v>160</v>
      </c>
      <c r="G47" s="1" t="s">
        <v>161</v>
      </c>
      <c r="H47" s="1" t="s">
        <v>162</v>
      </c>
      <c r="K47" s="1" t="s">
        <v>3166</v>
      </c>
      <c r="M47" s="1" t="s">
        <v>58</v>
      </c>
      <c r="P47" s="1" t="s">
        <v>3166</v>
      </c>
      <c r="R47" s="1" t="s">
        <v>3166</v>
      </c>
    </row>
    <row r="48" spans="1:18">
      <c r="A48" s="1" t="s">
        <v>49</v>
      </c>
      <c r="D48" s="1" t="s">
        <v>53</v>
      </c>
      <c r="E48" s="1" t="s">
        <v>149</v>
      </c>
      <c r="F48" s="1" t="s">
        <v>163</v>
      </c>
      <c r="G48" s="1" t="s">
        <v>164</v>
      </c>
      <c r="H48" s="1" t="s">
        <v>165</v>
      </c>
      <c r="K48" s="1" t="s">
        <v>3166</v>
      </c>
      <c r="M48" s="1" t="s">
        <v>58</v>
      </c>
      <c r="P48" s="1" t="s">
        <v>3166</v>
      </c>
      <c r="R48" s="1" t="s">
        <v>3166</v>
      </c>
    </row>
    <row r="49" spans="1:18">
      <c r="A49" s="1" t="s">
        <v>49</v>
      </c>
      <c r="D49" s="1" t="s">
        <v>53</v>
      </c>
      <c r="E49" s="1" t="s">
        <v>149</v>
      </c>
      <c r="F49" s="1" t="s">
        <v>166</v>
      </c>
      <c r="G49" s="1" t="s">
        <v>167</v>
      </c>
      <c r="H49" s="1" t="s">
        <v>168</v>
      </c>
      <c r="K49" s="1" t="s">
        <v>3166</v>
      </c>
      <c r="M49" s="1" t="s">
        <v>58</v>
      </c>
      <c r="P49" s="1" t="s">
        <v>3166</v>
      </c>
      <c r="R49" s="1" t="s">
        <v>3166</v>
      </c>
    </row>
    <row r="50" spans="1:18">
      <c r="A50" s="1" t="s">
        <v>49</v>
      </c>
      <c r="D50" s="1" t="s">
        <v>53</v>
      </c>
      <c r="E50" s="1" t="s">
        <v>149</v>
      </c>
      <c r="F50" s="1" t="s">
        <v>169</v>
      </c>
      <c r="G50" s="1" t="s">
        <v>170</v>
      </c>
      <c r="H50" s="1" t="s">
        <v>171</v>
      </c>
      <c r="K50" s="1" t="s">
        <v>3166</v>
      </c>
      <c r="M50" s="1" t="s">
        <v>58</v>
      </c>
      <c r="P50" s="1" t="s">
        <v>3166</v>
      </c>
      <c r="R50" s="1" t="s">
        <v>3166</v>
      </c>
    </row>
    <row r="51" spans="1:18">
      <c r="A51" s="1" t="s">
        <v>49</v>
      </c>
      <c r="D51" s="1" t="s">
        <v>53</v>
      </c>
      <c r="E51" s="1" t="s">
        <v>149</v>
      </c>
      <c r="F51" s="1" t="s">
        <v>172</v>
      </c>
      <c r="G51" s="1" t="s">
        <v>173</v>
      </c>
      <c r="H51" s="1" t="s">
        <v>174</v>
      </c>
      <c r="K51" s="1" t="s">
        <v>3166</v>
      </c>
      <c r="M51" s="1" t="s">
        <v>58</v>
      </c>
      <c r="P51" s="1" t="s">
        <v>3166</v>
      </c>
      <c r="R51" s="1" t="s">
        <v>3166</v>
      </c>
    </row>
    <row r="52" spans="1:18">
      <c r="A52" s="1" t="s">
        <v>49</v>
      </c>
      <c r="D52" s="1" t="s">
        <v>53</v>
      </c>
      <c r="E52" s="1" t="s">
        <v>149</v>
      </c>
      <c r="F52" s="1" t="s">
        <v>175</v>
      </c>
      <c r="G52" s="1" t="s">
        <v>176</v>
      </c>
      <c r="H52" s="1" t="s">
        <v>177</v>
      </c>
      <c r="K52" s="1" t="s">
        <v>3166</v>
      </c>
      <c r="M52" s="1" t="s">
        <v>58</v>
      </c>
      <c r="P52" s="1" t="s">
        <v>3166</v>
      </c>
      <c r="R52" s="1" t="s">
        <v>3166</v>
      </c>
    </row>
    <row r="53" spans="1:18">
      <c r="A53" s="1" t="s">
        <v>49</v>
      </c>
      <c r="D53" s="1" t="s">
        <v>53</v>
      </c>
      <c r="E53" s="1" t="s">
        <v>149</v>
      </c>
      <c r="F53" s="1" t="s">
        <v>178</v>
      </c>
      <c r="G53" s="1" t="s">
        <v>179</v>
      </c>
      <c r="H53" s="1" t="s">
        <v>180</v>
      </c>
      <c r="K53" s="1" t="s">
        <v>3166</v>
      </c>
      <c r="M53" s="1" t="s">
        <v>58</v>
      </c>
      <c r="P53" s="1" t="s">
        <v>3166</v>
      </c>
      <c r="R53" s="1" t="s">
        <v>3166</v>
      </c>
    </row>
    <row r="54" spans="1:18">
      <c r="A54" s="1" t="s">
        <v>49</v>
      </c>
      <c r="D54" s="1" t="s">
        <v>53</v>
      </c>
      <c r="E54" s="1" t="s">
        <v>149</v>
      </c>
      <c r="F54" s="1" t="s">
        <v>181</v>
      </c>
      <c r="G54" s="1" t="s">
        <v>182</v>
      </c>
      <c r="H54" s="1" t="s">
        <v>183</v>
      </c>
      <c r="K54" s="1" t="s">
        <v>3166</v>
      </c>
      <c r="M54" s="1" t="s">
        <v>58</v>
      </c>
      <c r="P54" s="1" t="s">
        <v>3166</v>
      </c>
      <c r="R54" s="1" t="s">
        <v>3166</v>
      </c>
    </row>
    <row r="55" spans="1:18">
      <c r="A55" s="1" t="s">
        <v>49</v>
      </c>
      <c r="D55" s="1" t="s">
        <v>53</v>
      </c>
      <c r="E55" s="1" t="s">
        <v>149</v>
      </c>
      <c r="F55" s="1" t="s">
        <v>184</v>
      </c>
      <c r="G55" s="1" t="s">
        <v>185</v>
      </c>
      <c r="H55" s="1" t="s">
        <v>186</v>
      </c>
      <c r="K55" s="1" t="s">
        <v>3166</v>
      </c>
      <c r="M55" s="1" t="s">
        <v>58</v>
      </c>
      <c r="P55" s="1" t="s">
        <v>3166</v>
      </c>
      <c r="R55" s="1" t="s">
        <v>3166</v>
      </c>
    </row>
    <row r="56" spans="1:18">
      <c r="A56" s="1" t="s">
        <v>49</v>
      </c>
      <c r="D56" s="1" t="s">
        <v>53</v>
      </c>
      <c r="E56" s="1" t="s">
        <v>149</v>
      </c>
      <c r="F56" s="1" t="s">
        <v>187</v>
      </c>
      <c r="G56" s="1" t="s">
        <v>188</v>
      </c>
      <c r="H56" s="1" t="s">
        <v>189</v>
      </c>
      <c r="K56" s="1" t="s">
        <v>3166</v>
      </c>
      <c r="M56" s="1" t="s">
        <v>58</v>
      </c>
      <c r="P56" s="1" t="s">
        <v>3166</v>
      </c>
      <c r="R56" s="1" t="s">
        <v>3166</v>
      </c>
    </row>
    <row r="57" spans="1:18">
      <c r="A57" s="1" t="s">
        <v>49</v>
      </c>
      <c r="D57" s="1" t="s">
        <v>53</v>
      </c>
      <c r="E57" s="1" t="s">
        <v>149</v>
      </c>
      <c r="F57" s="1" t="s">
        <v>190</v>
      </c>
      <c r="G57" s="1" t="s">
        <v>191</v>
      </c>
      <c r="H57" s="1" t="s">
        <v>192</v>
      </c>
      <c r="K57" s="1" t="s">
        <v>3166</v>
      </c>
      <c r="M57" s="1" t="s">
        <v>58</v>
      </c>
      <c r="P57" s="1" t="s">
        <v>3166</v>
      </c>
      <c r="R57" s="1" t="s">
        <v>3166</v>
      </c>
    </row>
    <row r="58" spans="1:18">
      <c r="A58" s="1" t="s">
        <v>49</v>
      </c>
      <c r="D58" s="1" t="s">
        <v>53</v>
      </c>
      <c r="E58" s="1" t="s">
        <v>149</v>
      </c>
      <c r="F58" s="1" t="s">
        <v>193</v>
      </c>
      <c r="G58" s="1" t="s">
        <v>194</v>
      </c>
      <c r="H58" s="1" t="s">
        <v>195</v>
      </c>
      <c r="K58" s="1" t="s">
        <v>3166</v>
      </c>
      <c r="M58" s="1" t="s">
        <v>58</v>
      </c>
      <c r="P58" s="1" t="s">
        <v>3166</v>
      </c>
      <c r="R58" s="1" t="s">
        <v>3166</v>
      </c>
    </row>
    <row r="59" spans="1:18">
      <c r="A59" s="1" t="s">
        <v>49</v>
      </c>
      <c r="D59" s="1" t="s">
        <v>53</v>
      </c>
      <c r="E59" s="1" t="s">
        <v>149</v>
      </c>
      <c r="F59" s="1" t="s">
        <v>196</v>
      </c>
      <c r="G59" s="1" t="s">
        <v>197</v>
      </c>
      <c r="H59" s="1" t="s">
        <v>198</v>
      </c>
      <c r="K59" s="1" t="s">
        <v>3166</v>
      </c>
      <c r="M59" s="1" t="s">
        <v>58</v>
      </c>
      <c r="P59" s="1" t="s">
        <v>3166</v>
      </c>
      <c r="R59" s="1" t="s">
        <v>3166</v>
      </c>
    </row>
    <row r="60" spans="1:18">
      <c r="A60" s="1" t="s">
        <v>49</v>
      </c>
      <c r="D60" s="1" t="s">
        <v>53</v>
      </c>
      <c r="E60" s="1" t="s">
        <v>149</v>
      </c>
      <c r="F60" s="1" t="s">
        <v>199</v>
      </c>
      <c r="G60" s="1" t="s">
        <v>200</v>
      </c>
      <c r="H60" s="1" t="s">
        <v>201</v>
      </c>
      <c r="K60" s="1" t="s">
        <v>3166</v>
      </c>
      <c r="M60" s="1" t="s">
        <v>58</v>
      </c>
      <c r="P60" s="1" t="s">
        <v>3166</v>
      </c>
      <c r="R60" s="1" t="s">
        <v>3166</v>
      </c>
    </row>
    <row r="61" spans="1:18">
      <c r="A61" s="1" t="s">
        <v>49</v>
      </c>
      <c r="D61" s="1" t="s">
        <v>53</v>
      </c>
      <c r="E61" s="1" t="s">
        <v>149</v>
      </c>
      <c r="F61" s="1" t="s">
        <v>202</v>
      </c>
      <c r="G61" s="1" t="s">
        <v>203</v>
      </c>
      <c r="H61" s="1" t="s">
        <v>204</v>
      </c>
      <c r="K61" s="1" t="s">
        <v>3166</v>
      </c>
      <c r="M61" s="1" t="s">
        <v>58</v>
      </c>
      <c r="P61" s="1" t="s">
        <v>3166</v>
      </c>
      <c r="R61" s="1" t="s">
        <v>3166</v>
      </c>
    </row>
    <row r="62" spans="1:18">
      <c r="A62" s="1" t="s">
        <v>49</v>
      </c>
      <c r="D62" s="1" t="s">
        <v>53</v>
      </c>
      <c r="E62" s="1" t="s">
        <v>149</v>
      </c>
      <c r="F62" s="1" t="s">
        <v>205</v>
      </c>
      <c r="G62" s="1" t="s">
        <v>206</v>
      </c>
      <c r="H62" s="1" t="s">
        <v>207</v>
      </c>
      <c r="K62" s="1" t="s">
        <v>3166</v>
      </c>
      <c r="M62" s="1" t="s">
        <v>58</v>
      </c>
      <c r="P62" s="1" t="s">
        <v>3166</v>
      </c>
      <c r="R62" s="1" t="s">
        <v>3166</v>
      </c>
    </row>
    <row r="63" spans="1:18">
      <c r="A63" s="1" t="s">
        <v>49</v>
      </c>
      <c r="D63" s="1" t="s">
        <v>53</v>
      </c>
      <c r="E63" s="1" t="s">
        <v>149</v>
      </c>
      <c r="F63" s="1" t="s">
        <v>208</v>
      </c>
      <c r="G63" s="1" t="s">
        <v>209</v>
      </c>
      <c r="H63" s="1" t="s">
        <v>210</v>
      </c>
      <c r="K63" s="1" t="s">
        <v>3166</v>
      </c>
      <c r="M63" s="1" t="s">
        <v>58</v>
      </c>
      <c r="P63" s="1" t="s">
        <v>3166</v>
      </c>
      <c r="R63" s="1" t="s">
        <v>3166</v>
      </c>
    </row>
    <row r="64" spans="1:18">
      <c r="A64" s="1" t="s">
        <v>49</v>
      </c>
      <c r="D64" s="1" t="s">
        <v>53</v>
      </c>
      <c r="E64" s="1" t="s">
        <v>149</v>
      </c>
      <c r="F64" s="1" t="s">
        <v>211</v>
      </c>
      <c r="G64" s="1" t="s">
        <v>212</v>
      </c>
      <c r="H64" s="1" t="s">
        <v>213</v>
      </c>
      <c r="K64" s="1" t="s">
        <v>3166</v>
      </c>
      <c r="M64" s="1" t="s">
        <v>58</v>
      </c>
      <c r="P64" s="1" t="s">
        <v>3166</v>
      </c>
      <c r="R64" s="1" t="s">
        <v>3166</v>
      </c>
    </row>
    <row r="65" spans="1:18">
      <c r="A65" s="1" t="s">
        <v>49</v>
      </c>
      <c r="D65" s="1" t="s">
        <v>53</v>
      </c>
      <c r="E65" s="1" t="s">
        <v>149</v>
      </c>
      <c r="F65" s="1" t="s">
        <v>214</v>
      </c>
      <c r="G65" s="1" t="s">
        <v>215</v>
      </c>
      <c r="H65" s="1" t="s">
        <v>216</v>
      </c>
      <c r="K65" s="1" t="s">
        <v>3166</v>
      </c>
      <c r="M65" s="1" t="s">
        <v>58</v>
      </c>
      <c r="P65" s="1" t="s">
        <v>3166</v>
      </c>
      <c r="R65" s="1" t="s">
        <v>3166</v>
      </c>
    </row>
    <row r="66" spans="1:18">
      <c r="A66" s="1" t="s">
        <v>49</v>
      </c>
      <c r="D66" s="1" t="s">
        <v>53</v>
      </c>
      <c r="E66" s="1" t="s">
        <v>149</v>
      </c>
      <c r="F66" s="1" t="s">
        <v>217</v>
      </c>
      <c r="G66" s="1" t="s">
        <v>218</v>
      </c>
      <c r="H66" s="1" t="s">
        <v>219</v>
      </c>
      <c r="K66" s="1" t="s">
        <v>3166</v>
      </c>
      <c r="M66" s="1" t="s">
        <v>58</v>
      </c>
      <c r="P66" s="1" t="s">
        <v>3166</v>
      </c>
      <c r="R66" s="1" t="s">
        <v>3166</v>
      </c>
    </row>
    <row r="67" spans="1:18">
      <c r="A67" s="1" t="s">
        <v>49</v>
      </c>
      <c r="D67" s="1" t="s">
        <v>53</v>
      </c>
      <c r="E67" s="1" t="s">
        <v>220</v>
      </c>
      <c r="F67" s="1" t="s">
        <v>221</v>
      </c>
      <c r="G67" s="1" t="s">
        <v>222</v>
      </c>
      <c r="H67" s="1" t="s">
        <v>223</v>
      </c>
      <c r="K67" s="1" t="s">
        <v>3166</v>
      </c>
      <c r="M67" s="1" t="s">
        <v>58</v>
      </c>
      <c r="P67" s="1" t="s">
        <v>3166</v>
      </c>
      <c r="R67" s="1" t="s">
        <v>3166</v>
      </c>
    </row>
    <row r="68" spans="1:18">
      <c r="A68" s="1" t="s">
        <v>49</v>
      </c>
      <c r="D68" s="1" t="s">
        <v>53</v>
      </c>
      <c r="E68" s="1" t="s">
        <v>220</v>
      </c>
      <c r="F68" s="1" t="s">
        <v>224</v>
      </c>
      <c r="G68" s="1" t="s">
        <v>225</v>
      </c>
      <c r="H68" s="1" t="s">
        <v>226</v>
      </c>
      <c r="K68" s="1" t="s">
        <v>3166</v>
      </c>
      <c r="M68" s="1" t="s">
        <v>58</v>
      </c>
      <c r="P68" s="1" t="s">
        <v>3166</v>
      </c>
      <c r="R68" s="1" t="s">
        <v>3166</v>
      </c>
    </row>
    <row r="69" spans="1:18">
      <c r="A69" s="1" t="s">
        <v>49</v>
      </c>
      <c r="D69" s="1" t="s">
        <v>53</v>
      </c>
      <c r="E69" s="1" t="s">
        <v>220</v>
      </c>
      <c r="F69" s="1" t="s">
        <v>227</v>
      </c>
      <c r="G69" s="1" t="s">
        <v>228</v>
      </c>
      <c r="H69" s="1" t="s">
        <v>229</v>
      </c>
      <c r="K69" s="1" t="s">
        <v>3166</v>
      </c>
      <c r="M69" s="1" t="s">
        <v>58</v>
      </c>
      <c r="P69" s="1" t="s">
        <v>3166</v>
      </c>
      <c r="R69" s="1" t="s">
        <v>3166</v>
      </c>
    </row>
    <row r="70" spans="1:18">
      <c r="A70" s="1" t="s">
        <v>49</v>
      </c>
      <c r="D70" s="1" t="s">
        <v>53</v>
      </c>
      <c r="E70" s="1" t="s">
        <v>220</v>
      </c>
      <c r="F70" s="1" t="s">
        <v>230</v>
      </c>
      <c r="G70" s="1" t="s">
        <v>231</v>
      </c>
      <c r="H70" s="1" t="s">
        <v>232</v>
      </c>
      <c r="K70" s="1" t="s">
        <v>3166</v>
      </c>
      <c r="M70" s="1" t="s">
        <v>58</v>
      </c>
      <c r="P70" s="1" t="s">
        <v>3166</v>
      </c>
      <c r="R70" s="1" t="s">
        <v>3166</v>
      </c>
    </row>
    <row r="71" spans="1:18">
      <c r="A71" s="1" t="s">
        <v>49</v>
      </c>
      <c r="D71" s="1" t="s">
        <v>53</v>
      </c>
      <c r="E71" s="1" t="s">
        <v>220</v>
      </c>
      <c r="F71" s="1" t="s">
        <v>233</v>
      </c>
      <c r="G71" s="1" t="s">
        <v>234</v>
      </c>
      <c r="H71" s="1" t="s">
        <v>235</v>
      </c>
      <c r="K71" s="1" t="s">
        <v>3166</v>
      </c>
      <c r="M71" s="1" t="s">
        <v>58</v>
      </c>
      <c r="P71" s="1" t="s">
        <v>3166</v>
      </c>
      <c r="R71" s="1" t="s">
        <v>3166</v>
      </c>
    </row>
    <row r="72" spans="1:18">
      <c r="A72" s="1" t="s">
        <v>49</v>
      </c>
      <c r="D72" s="1" t="s">
        <v>53</v>
      </c>
      <c r="E72" s="1" t="s">
        <v>236</v>
      </c>
      <c r="F72" s="1" t="s">
        <v>237</v>
      </c>
      <c r="G72" s="1" t="s">
        <v>238</v>
      </c>
      <c r="H72" s="1" t="s">
        <v>239</v>
      </c>
      <c r="K72" s="1" t="s">
        <v>3166</v>
      </c>
      <c r="M72" s="1" t="s">
        <v>58</v>
      </c>
      <c r="P72" s="1" t="s">
        <v>3166</v>
      </c>
      <c r="R72" s="1" t="s">
        <v>3166</v>
      </c>
    </row>
    <row r="73" spans="1:18">
      <c r="A73" s="1" t="s">
        <v>49</v>
      </c>
      <c r="D73" s="1" t="s">
        <v>53</v>
      </c>
      <c r="E73" s="1" t="s">
        <v>236</v>
      </c>
      <c r="F73" s="1" t="s">
        <v>240</v>
      </c>
      <c r="G73" s="1" t="s">
        <v>3580</v>
      </c>
      <c r="H73" s="1" t="s">
        <v>241</v>
      </c>
      <c r="K73" s="1" t="s">
        <v>3166</v>
      </c>
      <c r="M73" s="1" t="s">
        <v>58</v>
      </c>
      <c r="P73" s="1" t="s">
        <v>3166</v>
      </c>
      <c r="R73" s="1" t="s">
        <v>3166</v>
      </c>
    </row>
    <row r="74" spans="1:18">
      <c r="A74" s="1" t="s">
        <v>49</v>
      </c>
      <c r="D74" s="1" t="s">
        <v>53</v>
      </c>
      <c r="E74" s="1" t="s">
        <v>236</v>
      </c>
      <c r="F74" s="1" t="s">
        <v>242</v>
      </c>
      <c r="G74" s="1" t="s">
        <v>243</v>
      </c>
      <c r="H74" s="1" t="s">
        <v>244</v>
      </c>
      <c r="K74" s="1" t="s">
        <v>3166</v>
      </c>
      <c r="M74" s="1" t="s">
        <v>58</v>
      </c>
      <c r="P74" s="1" t="s">
        <v>3166</v>
      </c>
      <c r="R74" s="1" t="s">
        <v>3166</v>
      </c>
    </row>
    <row r="75" spans="1:18">
      <c r="A75" s="1" t="s">
        <v>49</v>
      </c>
      <c r="D75" s="1" t="s">
        <v>53</v>
      </c>
      <c r="E75" s="1" t="s">
        <v>236</v>
      </c>
      <c r="F75" s="1" t="s">
        <v>245</v>
      </c>
      <c r="G75" s="1" t="s">
        <v>246</v>
      </c>
      <c r="H75" s="1" t="s">
        <v>247</v>
      </c>
      <c r="K75" s="1" t="s">
        <v>3166</v>
      </c>
      <c r="M75" s="1" t="s">
        <v>58</v>
      </c>
      <c r="P75" s="1" t="s">
        <v>3166</v>
      </c>
      <c r="R75" s="1" t="s">
        <v>3166</v>
      </c>
    </row>
    <row r="76" spans="1:18">
      <c r="A76" s="1" t="s">
        <v>49</v>
      </c>
      <c r="D76" s="1" t="s">
        <v>53</v>
      </c>
      <c r="E76" s="1" t="s">
        <v>236</v>
      </c>
      <c r="F76" s="1" t="s">
        <v>248</v>
      </c>
      <c r="G76" s="1" t="s">
        <v>249</v>
      </c>
      <c r="H76" s="1" t="s">
        <v>250</v>
      </c>
      <c r="K76" s="1" t="s">
        <v>3166</v>
      </c>
      <c r="M76" s="1" t="s">
        <v>58</v>
      </c>
      <c r="P76" s="1" t="s">
        <v>3166</v>
      </c>
      <c r="R76" s="1" t="s">
        <v>3166</v>
      </c>
    </row>
    <row r="77" spans="1:18">
      <c r="A77" s="1" t="s">
        <v>49</v>
      </c>
      <c r="D77" s="1" t="s">
        <v>53</v>
      </c>
      <c r="E77" s="1" t="s">
        <v>236</v>
      </c>
      <c r="F77" s="1" t="s">
        <v>251</v>
      </c>
      <c r="G77" s="1" t="s">
        <v>252</v>
      </c>
      <c r="H77" s="1" t="s">
        <v>253</v>
      </c>
      <c r="K77" s="1" t="s">
        <v>3166</v>
      </c>
      <c r="M77" s="1" t="s">
        <v>58</v>
      </c>
      <c r="P77" s="1" t="s">
        <v>3166</v>
      </c>
      <c r="R77" s="1" t="s">
        <v>3166</v>
      </c>
    </row>
    <row r="78" spans="1:18">
      <c r="A78" s="1" t="s">
        <v>49</v>
      </c>
      <c r="D78" s="1" t="s">
        <v>53</v>
      </c>
      <c r="E78" s="1" t="s">
        <v>236</v>
      </c>
      <c r="F78" s="1" t="s">
        <v>254</v>
      </c>
      <c r="G78" s="1" t="s">
        <v>255</v>
      </c>
      <c r="H78" s="1" t="s">
        <v>256</v>
      </c>
      <c r="K78" s="1" t="s">
        <v>3166</v>
      </c>
      <c r="M78" s="1" t="s">
        <v>58</v>
      </c>
      <c r="P78" s="1" t="s">
        <v>3166</v>
      </c>
      <c r="R78" s="1" t="s">
        <v>3166</v>
      </c>
    </row>
    <row r="79" spans="1:18">
      <c r="A79" s="1" t="s">
        <v>49</v>
      </c>
      <c r="D79" s="1" t="s">
        <v>53</v>
      </c>
      <c r="E79" s="1" t="s">
        <v>236</v>
      </c>
      <c r="F79" s="1" t="s">
        <v>257</v>
      </c>
      <c r="G79" s="1" t="s">
        <v>258</v>
      </c>
      <c r="H79" s="1" t="s">
        <v>259</v>
      </c>
      <c r="K79" s="1" t="s">
        <v>3166</v>
      </c>
      <c r="M79" s="1" t="s">
        <v>58</v>
      </c>
      <c r="P79" s="1" t="s">
        <v>3166</v>
      </c>
      <c r="R79" s="1" t="s">
        <v>3166</v>
      </c>
    </row>
    <row r="80" spans="1:18">
      <c r="A80" s="1" t="s">
        <v>49</v>
      </c>
      <c r="D80" s="1" t="s">
        <v>53</v>
      </c>
      <c r="E80" s="1" t="s">
        <v>236</v>
      </c>
      <c r="F80" s="1" t="s">
        <v>3402</v>
      </c>
      <c r="G80" s="1" t="s">
        <v>3581</v>
      </c>
      <c r="H80" s="1" t="s">
        <v>3426</v>
      </c>
      <c r="K80" s="1" t="s">
        <v>3166</v>
      </c>
      <c r="M80" s="1" t="s">
        <v>58</v>
      </c>
      <c r="P80" s="1" t="s">
        <v>3166</v>
      </c>
      <c r="R80" s="1" t="s">
        <v>3166</v>
      </c>
    </row>
    <row r="81" spans="1:18">
      <c r="A81" s="1" t="s">
        <v>49</v>
      </c>
      <c r="D81" s="1" t="s">
        <v>53</v>
      </c>
      <c r="E81" s="1" t="s">
        <v>260</v>
      </c>
      <c r="F81" s="1" t="s">
        <v>261</v>
      </c>
      <c r="G81" s="1" t="s">
        <v>262</v>
      </c>
      <c r="H81" s="1" t="s">
        <v>263</v>
      </c>
      <c r="K81" s="1" t="s">
        <v>3166</v>
      </c>
      <c r="M81" s="1" t="s">
        <v>81</v>
      </c>
      <c r="P81" s="1" t="s">
        <v>3168</v>
      </c>
      <c r="R81" s="1" t="s">
        <v>3166</v>
      </c>
    </row>
    <row r="82" spans="1:18">
      <c r="A82" s="1" t="s">
        <v>49</v>
      </c>
      <c r="D82" s="1" t="s">
        <v>53</v>
      </c>
      <c r="E82" s="1" t="s">
        <v>260</v>
      </c>
      <c r="F82" s="1" t="s">
        <v>264</v>
      </c>
      <c r="G82" s="1" t="s">
        <v>265</v>
      </c>
      <c r="H82" s="1" t="s">
        <v>266</v>
      </c>
      <c r="K82" s="1" t="s">
        <v>3166</v>
      </c>
      <c r="M82" s="1" t="s">
        <v>81</v>
      </c>
      <c r="P82" s="1" t="s">
        <v>3168</v>
      </c>
      <c r="R82" s="1" t="s">
        <v>3166</v>
      </c>
    </row>
    <row r="83" spans="1:18">
      <c r="A83" s="1" t="s">
        <v>49</v>
      </c>
      <c r="D83" s="1" t="s">
        <v>53</v>
      </c>
      <c r="E83" s="1" t="s">
        <v>260</v>
      </c>
      <c r="F83" s="1" t="s">
        <v>267</v>
      </c>
      <c r="G83" s="1" t="s">
        <v>268</v>
      </c>
      <c r="H83" s="1" t="s">
        <v>269</v>
      </c>
      <c r="K83" s="1" t="s">
        <v>3166</v>
      </c>
      <c r="M83" s="1" t="s">
        <v>81</v>
      </c>
      <c r="P83" s="1" t="s">
        <v>3168</v>
      </c>
      <c r="R83" s="1" t="s">
        <v>3166</v>
      </c>
    </row>
    <row r="84" spans="1:18">
      <c r="A84" s="1" t="s">
        <v>49</v>
      </c>
      <c r="D84" s="1" t="s">
        <v>53</v>
      </c>
      <c r="E84" s="1" t="s">
        <v>260</v>
      </c>
      <c r="F84" s="1" t="s">
        <v>270</v>
      </c>
      <c r="G84" s="1" t="s">
        <v>271</v>
      </c>
      <c r="H84" s="1" t="s">
        <v>272</v>
      </c>
      <c r="K84" s="1" t="s">
        <v>3166</v>
      </c>
      <c r="M84" s="1" t="s">
        <v>81</v>
      </c>
      <c r="P84" s="1" t="s">
        <v>3168</v>
      </c>
      <c r="R84" s="1" t="s">
        <v>3166</v>
      </c>
    </row>
    <row r="85" spans="1:18">
      <c r="A85" s="1" t="s">
        <v>49</v>
      </c>
      <c r="D85" s="1" t="s">
        <v>53</v>
      </c>
      <c r="E85" s="1" t="s">
        <v>260</v>
      </c>
      <c r="F85" s="1" t="s">
        <v>273</v>
      </c>
      <c r="G85" s="1" t="s">
        <v>274</v>
      </c>
      <c r="H85" s="1" t="s">
        <v>275</v>
      </c>
      <c r="K85" s="1" t="s">
        <v>3166</v>
      </c>
      <c r="M85" s="1" t="s">
        <v>81</v>
      </c>
      <c r="P85" s="1" t="s">
        <v>3168</v>
      </c>
      <c r="R85" s="1" t="s">
        <v>3166</v>
      </c>
    </row>
    <row r="86" spans="1:18">
      <c r="A86" s="1" t="s">
        <v>49</v>
      </c>
      <c r="D86" s="1" t="s">
        <v>53</v>
      </c>
      <c r="E86" s="1" t="s">
        <v>260</v>
      </c>
      <c r="F86" s="1" t="s">
        <v>276</v>
      </c>
      <c r="G86" s="1" t="s">
        <v>277</v>
      </c>
      <c r="H86" s="1" t="s">
        <v>278</v>
      </c>
      <c r="K86" s="1" t="s">
        <v>3166</v>
      </c>
      <c r="M86" s="1" t="s">
        <v>81</v>
      </c>
      <c r="P86" s="1" t="s">
        <v>3168</v>
      </c>
      <c r="R86" s="1" t="s">
        <v>3166</v>
      </c>
    </row>
    <row r="87" spans="1:18">
      <c r="A87" s="1" t="s">
        <v>49</v>
      </c>
      <c r="D87" s="1" t="s">
        <v>53</v>
      </c>
      <c r="E87" s="1" t="s">
        <v>260</v>
      </c>
      <c r="F87" s="1" t="s">
        <v>279</v>
      </c>
      <c r="G87" s="1" t="s">
        <v>280</v>
      </c>
      <c r="H87" s="1" t="s">
        <v>281</v>
      </c>
      <c r="K87" s="1" t="s">
        <v>3166</v>
      </c>
      <c r="M87" s="1" t="s">
        <v>81</v>
      </c>
      <c r="P87" s="1" t="s">
        <v>3168</v>
      </c>
      <c r="R87" s="1" t="s">
        <v>3166</v>
      </c>
    </row>
    <row r="88" spans="1:18">
      <c r="A88" s="1" t="s">
        <v>49</v>
      </c>
      <c r="D88" s="1" t="s">
        <v>53</v>
      </c>
      <c r="E88" s="1" t="s">
        <v>260</v>
      </c>
      <c r="F88" s="1" t="s">
        <v>282</v>
      </c>
      <c r="G88" s="1" t="s">
        <v>283</v>
      </c>
      <c r="H88" s="1" t="s">
        <v>284</v>
      </c>
      <c r="K88" s="1" t="s">
        <v>3166</v>
      </c>
      <c r="M88" s="1" t="s">
        <v>81</v>
      </c>
      <c r="P88" s="1" t="s">
        <v>3168</v>
      </c>
      <c r="R88" s="1" t="s">
        <v>3166</v>
      </c>
    </row>
    <row r="89" spans="1:18">
      <c r="A89" s="1" t="s">
        <v>49</v>
      </c>
      <c r="D89" s="1" t="s">
        <v>53</v>
      </c>
      <c r="E89" s="1" t="s">
        <v>260</v>
      </c>
      <c r="F89" s="1" t="s">
        <v>285</v>
      </c>
      <c r="G89" s="1" t="s">
        <v>286</v>
      </c>
      <c r="H89" s="1" t="s">
        <v>287</v>
      </c>
      <c r="K89" s="1" t="s">
        <v>3166</v>
      </c>
      <c r="M89" s="1" t="s">
        <v>81</v>
      </c>
      <c r="P89" s="1" t="s">
        <v>3168</v>
      </c>
      <c r="R89" s="1" t="s">
        <v>3166</v>
      </c>
    </row>
    <row r="90" spans="1:18">
      <c r="A90" s="1" t="s">
        <v>49</v>
      </c>
      <c r="D90" s="1" t="s">
        <v>53</v>
      </c>
      <c r="E90" s="1" t="s">
        <v>260</v>
      </c>
      <c r="F90" s="1" t="s">
        <v>288</v>
      </c>
      <c r="G90" s="1" t="s">
        <v>289</v>
      </c>
      <c r="H90" s="1" t="s">
        <v>290</v>
      </c>
      <c r="K90" s="1" t="s">
        <v>3166</v>
      </c>
      <c r="M90" s="1" t="s">
        <v>81</v>
      </c>
      <c r="P90" s="1" t="s">
        <v>3168</v>
      </c>
      <c r="R90" s="1" t="s">
        <v>3166</v>
      </c>
    </row>
    <row r="91" spans="1:18">
      <c r="A91" s="1" t="s">
        <v>49</v>
      </c>
      <c r="D91" s="1" t="s">
        <v>53</v>
      </c>
      <c r="E91" s="1" t="s">
        <v>260</v>
      </c>
      <c r="F91" s="1" t="s">
        <v>291</v>
      </c>
      <c r="G91" s="1" t="s">
        <v>292</v>
      </c>
      <c r="H91" s="1" t="s">
        <v>293</v>
      </c>
      <c r="K91" s="1" t="s">
        <v>3166</v>
      </c>
      <c r="M91" s="1" t="s">
        <v>81</v>
      </c>
      <c r="P91" s="1" t="s">
        <v>3168</v>
      </c>
      <c r="R91" s="1" t="s">
        <v>3166</v>
      </c>
    </row>
    <row r="92" spans="1:18">
      <c r="A92" s="1" t="s">
        <v>49</v>
      </c>
      <c r="D92" s="1" t="s">
        <v>53</v>
      </c>
      <c r="E92" s="1" t="s">
        <v>260</v>
      </c>
      <c r="F92" s="1" t="s">
        <v>294</v>
      </c>
      <c r="G92" s="1" t="s">
        <v>295</v>
      </c>
      <c r="H92" s="1" t="s">
        <v>296</v>
      </c>
      <c r="K92" s="1" t="s">
        <v>3166</v>
      </c>
      <c r="M92" s="1" t="s">
        <v>81</v>
      </c>
      <c r="P92" s="1" t="s">
        <v>3168</v>
      </c>
      <c r="R92" s="1" t="s">
        <v>3166</v>
      </c>
    </row>
    <row r="93" spans="1:18">
      <c r="A93" s="1" t="s">
        <v>49</v>
      </c>
      <c r="D93" s="1" t="s">
        <v>53</v>
      </c>
      <c r="E93" s="1" t="s">
        <v>260</v>
      </c>
      <c r="F93" s="1" t="s">
        <v>297</v>
      </c>
      <c r="G93" s="1" t="s">
        <v>298</v>
      </c>
      <c r="H93" s="1" t="s">
        <v>299</v>
      </c>
      <c r="K93" s="1" t="s">
        <v>3166</v>
      </c>
      <c r="M93" s="1" t="s">
        <v>81</v>
      </c>
      <c r="P93" s="1" t="s">
        <v>3168</v>
      </c>
      <c r="R93" s="1" t="s">
        <v>3166</v>
      </c>
    </row>
    <row r="94" spans="1:18">
      <c r="A94" s="1" t="s">
        <v>49</v>
      </c>
      <c r="D94" s="1" t="s">
        <v>53</v>
      </c>
      <c r="E94" s="1" t="s">
        <v>260</v>
      </c>
      <c r="F94" s="1" t="s">
        <v>300</v>
      </c>
      <c r="G94" s="1" t="s">
        <v>301</v>
      </c>
      <c r="H94" s="1" t="s">
        <v>302</v>
      </c>
      <c r="K94" s="1" t="s">
        <v>3166</v>
      </c>
      <c r="M94" s="1" t="s">
        <v>81</v>
      </c>
      <c r="P94" s="1" t="s">
        <v>3168</v>
      </c>
      <c r="R94" s="1" t="s">
        <v>3166</v>
      </c>
    </row>
    <row r="95" spans="1:18">
      <c r="A95" s="1" t="s">
        <v>49</v>
      </c>
      <c r="D95" s="1" t="s">
        <v>53</v>
      </c>
      <c r="E95" s="1" t="s">
        <v>260</v>
      </c>
      <c r="F95" s="1" t="s">
        <v>303</v>
      </c>
      <c r="G95" s="1" t="s">
        <v>304</v>
      </c>
      <c r="H95" s="1" t="s">
        <v>305</v>
      </c>
      <c r="K95" s="1" t="s">
        <v>3166</v>
      </c>
      <c r="M95" s="1" t="s">
        <v>81</v>
      </c>
      <c r="P95" s="1" t="s">
        <v>3168</v>
      </c>
      <c r="R95" s="1" t="s">
        <v>3166</v>
      </c>
    </row>
    <row r="96" spans="1:18">
      <c r="A96" s="1" t="s">
        <v>49</v>
      </c>
      <c r="D96" s="1" t="s">
        <v>53</v>
      </c>
      <c r="E96" s="1" t="s">
        <v>260</v>
      </c>
      <c r="F96" s="1" t="s">
        <v>306</v>
      </c>
      <c r="G96" s="1" t="s">
        <v>307</v>
      </c>
      <c r="H96" s="1" t="s">
        <v>308</v>
      </c>
      <c r="K96" s="1" t="s">
        <v>3166</v>
      </c>
      <c r="M96" s="1" t="s">
        <v>81</v>
      </c>
      <c r="P96" s="1" t="s">
        <v>3168</v>
      </c>
      <c r="R96" s="1" t="s">
        <v>3166</v>
      </c>
    </row>
    <row r="97" spans="1:18">
      <c r="A97" s="1" t="s">
        <v>49</v>
      </c>
      <c r="D97" s="1" t="s">
        <v>53</v>
      </c>
      <c r="E97" s="1" t="s">
        <v>260</v>
      </c>
      <c r="F97" s="1" t="s">
        <v>309</v>
      </c>
      <c r="G97" s="1" t="s">
        <v>310</v>
      </c>
      <c r="H97" s="1" t="s">
        <v>311</v>
      </c>
      <c r="K97" s="1" t="s">
        <v>3166</v>
      </c>
      <c r="M97" s="1" t="s">
        <v>81</v>
      </c>
      <c r="P97" s="1" t="s">
        <v>3168</v>
      </c>
      <c r="R97" s="1" t="s">
        <v>3166</v>
      </c>
    </row>
    <row r="98" spans="1:18">
      <c r="A98" s="1" t="s">
        <v>49</v>
      </c>
      <c r="D98" s="1" t="s">
        <v>53</v>
      </c>
      <c r="E98" s="1" t="s">
        <v>260</v>
      </c>
      <c r="F98" s="1" t="s">
        <v>312</v>
      </c>
      <c r="G98" s="1" t="s">
        <v>313</v>
      </c>
      <c r="H98" s="1" t="s">
        <v>314</v>
      </c>
      <c r="K98" s="1" t="s">
        <v>3166</v>
      </c>
      <c r="M98" s="1" t="s">
        <v>81</v>
      </c>
      <c r="P98" s="1" t="s">
        <v>3168</v>
      </c>
      <c r="R98" s="1" t="s">
        <v>3166</v>
      </c>
    </row>
    <row r="99" spans="1:18">
      <c r="A99" s="1" t="s">
        <v>49</v>
      </c>
      <c r="D99" s="1" t="s">
        <v>53</v>
      </c>
      <c r="E99" s="1" t="s">
        <v>260</v>
      </c>
      <c r="F99" s="1" t="s">
        <v>315</v>
      </c>
      <c r="G99" s="1" t="s">
        <v>316</v>
      </c>
      <c r="H99" s="1" t="s">
        <v>317</v>
      </c>
      <c r="K99" s="1" t="s">
        <v>3166</v>
      </c>
      <c r="M99" s="1" t="s">
        <v>81</v>
      </c>
      <c r="P99" s="1" t="s">
        <v>3168</v>
      </c>
      <c r="R99" s="1" t="s">
        <v>3166</v>
      </c>
    </row>
    <row r="100" spans="1:18">
      <c r="A100" s="1" t="s">
        <v>49</v>
      </c>
      <c r="D100" s="1" t="s">
        <v>53</v>
      </c>
      <c r="E100" s="1" t="s">
        <v>260</v>
      </c>
      <c r="F100" s="1" t="s">
        <v>318</v>
      </c>
      <c r="G100" s="1" t="s">
        <v>319</v>
      </c>
      <c r="H100" s="1" t="s">
        <v>320</v>
      </c>
      <c r="K100" s="1" t="s">
        <v>3166</v>
      </c>
      <c r="M100" s="1" t="s">
        <v>81</v>
      </c>
      <c r="P100" s="1" t="s">
        <v>3168</v>
      </c>
      <c r="R100" s="1" t="s">
        <v>3166</v>
      </c>
    </row>
    <row r="101" spans="1:18">
      <c r="A101" s="1" t="s">
        <v>49</v>
      </c>
      <c r="D101" s="1" t="s">
        <v>53</v>
      </c>
      <c r="E101" s="1" t="s">
        <v>260</v>
      </c>
      <c r="F101" s="1" t="s">
        <v>321</v>
      </c>
      <c r="G101" s="1" t="s">
        <v>322</v>
      </c>
      <c r="H101" s="1" t="s">
        <v>323</v>
      </c>
      <c r="K101" s="1" t="s">
        <v>3166</v>
      </c>
      <c r="M101" s="1" t="s">
        <v>81</v>
      </c>
      <c r="P101" s="1" t="s">
        <v>3168</v>
      </c>
      <c r="R101" s="1" t="s">
        <v>3166</v>
      </c>
    </row>
    <row r="102" spans="1:18">
      <c r="A102" s="1" t="s">
        <v>49</v>
      </c>
      <c r="D102" s="1" t="s">
        <v>53</v>
      </c>
      <c r="E102" s="1" t="s">
        <v>260</v>
      </c>
      <c r="F102" s="1" t="s">
        <v>324</v>
      </c>
      <c r="G102" s="1" t="s">
        <v>325</v>
      </c>
      <c r="H102" s="1" t="s">
        <v>326</v>
      </c>
      <c r="K102" s="1" t="s">
        <v>3166</v>
      </c>
      <c r="M102" s="1" t="s">
        <v>81</v>
      </c>
      <c r="P102" s="1" t="s">
        <v>3168</v>
      </c>
      <c r="R102" s="1" t="s">
        <v>3166</v>
      </c>
    </row>
    <row r="103" spans="1:18">
      <c r="A103" s="1" t="s">
        <v>49</v>
      </c>
      <c r="D103" s="1" t="s">
        <v>53</v>
      </c>
      <c r="E103" s="1" t="s">
        <v>260</v>
      </c>
      <c r="F103" s="1" t="s">
        <v>327</v>
      </c>
      <c r="G103" s="1" t="s">
        <v>328</v>
      </c>
      <c r="H103" s="1" t="s">
        <v>329</v>
      </c>
      <c r="K103" s="1" t="s">
        <v>3166</v>
      </c>
      <c r="M103" s="1" t="s">
        <v>81</v>
      </c>
      <c r="P103" s="1" t="s">
        <v>3168</v>
      </c>
      <c r="R103" s="1" t="s">
        <v>3166</v>
      </c>
    </row>
    <row r="104" spans="1:18">
      <c r="A104" s="1" t="s">
        <v>49</v>
      </c>
      <c r="D104" s="1" t="s">
        <v>53</v>
      </c>
      <c r="E104" s="1" t="s">
        <v>260</v>
      </c>
      <c r="F104" s="1" t="s">
        <v>330</v>
      </c>
      <c r="G104" s="1" t="s">
        <v>331</v>
      </c>
      <c r="H104" s="1" t="s">
        <v>332</v>
      </c>
      <c r="K104" s="1" t="s">
        <v>3166</v>
      </c>
      <c r="M104" s="1" t="s">
        <v>81</v>
      </c>
      <c r="P104" s="1" t="s">
        <v>3168</v>
      </c>
      <c r="R104" s="1" t="s">
        <v>3166</v>
      </c>
    </row>
    <row r="105" spans="1:18">
      <c r="A105" s="1" t="s">
        <v>49</v>
      </c>
      <c r="D105" s="1" t="s">
        <v>53</v>
      </c>
      <c r="E105" s="1" t="s">
        <v>260</v>
      </c>
      <c r="F105" s="1" t="s">
        <v>333</v>
      </c>
      <c r="G105" s="1" t="s">
        <v>334</v>
      </c>
      <c r="H105" s="1" t="s">
        <v>335</v>
      </c>
      <c r="K105" s="1" t="s">
        <v>3166</v>
      </c>
      <c r="M105" s="1" t="s">
        <v>81</v>
      </c>
      <c r="P105" s="1" t="s">
        <v>3168</v>
      </c>
      <c r="R105" s="1" t="s">
        <v>3166</v>
      </c>
    </row>
    <row r="106" spans="1:18">
      <c r="A106" s="1" t="s">
        <v>49</v>
      </c>
      <c r="D106" s="1" t="s">
        <v>53</v>
      </c>
      <c r="E106" s="1" t="s">
        <v>260</v>
      </c>
      <c r="F106" s="1" t="s">
        <v>336</v>
      </c>
      <c r="G106" s="1" t="s">
        <v>337</v>
      </c>
      <c r="H106" s="1" t="s">
        <v>338</v>
      </c>
      <c r="K106" s="1" t="s">
        <v>3166</v>
      </c>
      <c r="M106" s="1" t="s">
        <v>81</v>
      </c>
      <c r="P106" s="1" t="s">
        <v>3168</v>
      </c>
      <c r="R106" s="1" t="s">
        <v>3166</v>
      </c>
    </row>
    <row r="107" spans="1:18">
      <c r="A107" s="1" t="s">
        <v>49</v>
      </c>
      <c r="D107" s="1" t="s">
        <v>53</v>
      </c>
      <c r="E107" s="1" t="s">
        <v>260</v>
      </c>
      <c r="F107" s="1" t="s">
        <v>339</v>
      </c>
      <c r="G107" s="1" t="s">
        <v>340</v>
      </c>
      <c r="H107" s="1" t="s">
        <v>341</v>
      </c>
      <c r="K107" s="1" t="s">
        <v>3166</v>
      </c>
      <c r="M107" s="1" t="s">
        <v>81</v>
      </c>
      <c r="P107" s="1" t="s">
        <v>3168</v>
      </c>
      <c r="R107" s="1" t="s">
        <v>3166</v>
      </c>
    </row>
    <row r="108" spans="1:18">
      <c r="A108" s="1" t="s">
        <v>49</v>
      </c>
      <c r="D108" s="1" t="s">
        <v>53</v>
      </c>
      <c r="E108" s="1" t="s">
        <v>260</v>
      </c>
      <c r="F108" s="1" t="s">
        <v>342</v>
      </c>
      <c r="G108" s="1" t="s">
        <v>343</v>
      </c>
      <c r="H108" s="1" t="s">
        <v>344</v>
      </c>
      <c r="K108" s="1" t="s">
        <v>3166</v>
      </c>
      <c r="M108" s="1" t="s">
        <v>81</v>
      </c>
      <c r="P108" s="1" t="s">
        <v>3168</v>
      </c>
      <c r="R108" s="1" t="s">
        <v>3166</v>
      </c>
    </row>
    <row r="109" spans="1:18">
      <c r="A109" s="1" t="s">
        <v>49</v>
      </c>
      <c r="D109" s="1" t="s">
        <v>53</v>
      </c>
      <c r="E109" s="1" t="s">
        <v>260</v>
      </c>
      <c r="F109" s="1" t="s">
        <v>345</v>
      </c>
      <c r="G109" s="1" t="s">
        <v>346</v>
      </c>
      <c r="H109" s="1" t="s">
        <v>347</v>
      </c>
      <c r="K109" s="1" t="s">
        <v>3166</v>
      </c>
      <c r="M109" s="1" t="s">
        <v>81</v>
      </c>
      <c r="P109" s="1" t="s">
        <v>3168</v>
      </c>
      <c r="R109" s="1" t="s">
        <v>3166</v>
      </c>
    </row>
    <row r="110" spans="1:18">
      <c r="A110" s="1" t="s">
        <v>49</v>
      </c>
      <c r="D110" s="1" t="s">
        <v>53</v>
      </c>
      <c r="E110" s="1" t="s">
        <v>260</v>
      </c>
      <c r="F110" s="1" t="s">
        <v>3398</v>
      </c>
      <c r="G110" s="1" t="s">
        <v>3427</v>
      </c>
      <c r="K110" s="1" t="s">
        <v>3166</v>
      </c>
      <c r="M110" s="1" t="s">
        <v>81</v>
      </c>
      <c r="P110" s="1" t="s">
        <v>3168</v>
      </c>
      <c r="R110" s="1" t="s">
        <v>3166</v>
      </c>
    </row>
    <row r="111" spans="1:18">
      <c r="A111" s="1" t="s">
        <v>49</v>
      </c>
      <c r="D111" s="1" t="s">
        <v>53</v>
      </c>
      <c r="E111" s="1" t="s">
        <v>260</v>
      </c>
      <c r="F111" s="1" t="s">
        <v>3399</v>
      </c>
      <c r="G111" s="1" t="s">
        <v>3428</v>
      </c>
      <c r="K111" s="1" t="s">
        <v>3166</v>
      </c>
      <c r="M111" s="1" t="s">
        <v>81</v>
      </c>
      <c r="P111" s="1" t="s">
        <v>3168</v>
      </c>
      <c r="R111" s="1" t="s">
        <v>3166</v>
      </c>
    </row>
    <row r="112" spans="1:18">
      <c r="A112" s="1" t="s">
        <v>49</v>
      </c>
      <c r="D112" s="1" t="s">
        <v>53</v>
      </c>
      <c r="E112" s="1" t="s">
        <v>260</v>
      </c>
      <c r="F112" s="1" t="s">
        <v>3400</v>
      </c>
      <c r="G112" s="1" t="s">
        <v>3429</v>
      </c>
      <c r="K112" s="1" t="s">
        <v>3166</v>
      </c>
      <c r="M112" s="1" t="s">
        <v>81</v>
      </c>
      <c r="P112" s="1" t="s">
        <v>3168</v>
      </c>
      <c r="R112" s="1" t="s">
        <v>3166</v>
      </c>
    </row>
    <row r="113" spans="1:18">
      <c r="A113" s="1" t="s">
        <v>49</v>
      </c>
      <c r="D113" s="1" t="s">
        <v>53</v>
      </c>
      <c r="E113" s="1" t="s">
        <v>260</v>
      </c>
      <c r="F113" s="1" t="s">
        <v>3401</v>
      </c>
      <c r="G113" s="1" t="s">
        <v>3430</v>
      </c>
      <c r="K113" s="1" t="s">
        <v>3166</v>
      </c>
      <c r="M113" s="1" t="s">
        <v>81</v>
      </c>
      <c r="P113" s="1" t="s">
        <v>3168</v>
      </c>
      <c r="R113" s="1" t="s">
        <v>3166</v>
      </c>
    </row>
    <row r="114" spans="1:18">
      <c r="A114" s="1" t="s">
        <v>49</v>
      </c>
      <c r="D114" s="1" t="s">
        <v>53</v>
      </c>
      <c r="E114" s="1" t="s">
        <v>348</v>
      </c>
      <c r="F114" s="1" t="s">
        <v>349</v>
      </c>
      <c r="G114" s="1" t="s">
        <v>3582</v>
      </c>
      <c r="H114" s="1" t="s">
        <v>350</v>
      </c>
      <c r="K114" s="1" t="s">
        <v>3166</v>
      </c>
      <c r="M114" s="1" t="s">
        <v>58</v>
      </c>
      <c r="P114" s="1" t="s">
        <v>3166</v>
      </c>
      <c r="R114" s="1" t="s">
        <v>3166</v>
      </c>
    </row>
    <row r="115" spans="1:18">
      <c r="A115" s="1" t="s">
        <v>49</v>
      </c>
      <c r="D115" s="1" t="s">
        <v>53</v>
      </c>
      <c r="E115" s="1" t="s">
        <v>348</v>
      </c>
      <c r="F115" s="1" t="s">
        <v>351</v>
      </c>
      <c r="G115" s="1" t="s">
        <v>352</v>
      </c>
      <c r="H115" s="1" t="s">
        <v>353</v>
      </c>
      <c r="K115" s="1" t="s">
        <v>3166</v>
      </c>
      <c r="M115" s="1" t="s">
        <v>58</v>
      </c>
      <c r="P115" s="1" t="s">
        <v>3166</v>
      </c>
      <c r="R115" s="1" t="s">
        <v>3166</v>
      </c>
    </row>
    <row r="116" spans="1:18">
      <c r="A116" s="1" t="s">
        <v>49</v>
      </c>
      <c r="D116" s="1" t="s">
        <v>53</v>
      </c>
      <c r="E116" s="1" t="s">
        <v>348</v>
      </c>
      <c r="F116" s="1" t="s">
        <v>354</v>
      </c>
      <c r="G116" s="1" t="s">
        <v>355</v>
      </c>
      <c r="H116" s="1" t="s">
        <v>356</v>
      </c>
      <c r="K116" s="1" t="s">
        <v>3166</v>
      </c>
      <c r="M116" s="1" t="s">
        <v>58</v>
      </c>
      <c r="P116" s="1" t="s">
        <v>3166</v>
      </c>
      <c r="R116" s="1" t="s">
        <v>3166</v>
      </c>
    </row>
    <row r="117" spans="1:18">
      <c r="A117" s="1" t="s">
        <v>49</v>
      </c>
      <c r="D117" s="1" t="s">
        <v>53</v>
      </c>
      <c r="E117" s="1" t="s">
        <v>348</v>
      </c>
      <c r="F117" s="1" t="s">
        <v>357</v>
      </c>
      <c r="G117" s="1" t="s">
        <v>358</v>
      </c>
      <c r="H117" s="1" t="s">
        <v>359</v>
      </c>
      <c r="K117" s="1" t="s">
        <v>3166</v>
      </c>
      <c r="M117" s="1" t="s">
        <v>58</v>
      </c>
      <c r="P117" s="1" t="s">
        <v>3166</v>
      </c>
      <c r="R117" s="1" t="s">
        <v>3166</v>
      </c>
    </row>
    <row r="118" spans="1:18">
      <c r="A118" s="1" t="s">
        <v>49</v>
      </c>
      <c r="D118" s="1" t="s">
        <v>53</v>
      </c>
      <c r="E118" s="1" t="s">
        <v>348</v>
      </c>
      <c r="F118" s="1" t="s">
        <v>360</v>
      </c>
      <c r="G118" s="1" t="s">
        <v>361</v>
      </c>
      <c r="H118" s="1" t="s">
        <v>362</v>
      </c>
      <c r="K118" s="1" t="s">
        <v>3166</v>
      </c>
      <c r="M118" s="1" t="s">
        <v>58</v>
      </c>
      <c r="P118" s="1" t="s">
        <v>3166</v>
      </c>
      <c r="R118" s="1" t="s">
        <v>3166</v>
      </c>
    </row>
    <row r="119" spans="1:18">
      <c r="A119" s="1" t="s">
        <v>49</v>
      </c>
      <c r="D119" s="1" t="s">
        <v>53</v>
      </c>
      <c r="E119" s="1" t="s">
        <v>348</v>
      </c>
      <c r="F119" s="1" t="s">
        <v>363</v>
      </c>
      <c r="G119" s="1" t="s">
        <v>3435</v>
      </c>
      <c r="H119" s="1" t="s">
        <v>364</v>
      </c>
      <c r="K119" s="1" t="s">
        <v>3166</v>
      </c>
      <c r="M119" s="1" t="s">
        <v>58</v>
      </c>
      <c r="P119" s="1" t="s">
        <v>3166</v>
      </c>
      <c r="R119" s="1" t="s">
        <v>3166</v>
      </c>
    </row>
    <row r="120" spans="1:18">
      <c r="A120" s="1" t="s">
        <v>49</v>
      </c>
      <c r="D120" s="1" t="s">
        <v>53</v>
      </c>
      <c r="E120" s="1" t="s">
        <v>348</v>
      </c>
      <c r="F120" s="1" t="s">
        <v>365</v>
      </c>
      <c r="G120" s="1" t="s">
        <v>366</v>
      </c>
      <c r="H120" s="1" t="s">
        <v>367</v>
      </c>
      <c r="K120" s="1" t="s">
        <v>3166</v>
      </c>
      <c r="M120" s="1" t="s">
        <v>58</v>
      </c>
      <c r="P120" s="1" t="s">
        <v>3166</v>
      </c>
      <c r="R120" s="1" t="s">
        <v>3166</v>
      </c>
    </row>
    <row r="121" spans="1:18">
      <c r="A121" s="1" t="s">
        <v>49</v>
      </c>
      <c r="D121" s="1" t="s">
        <v>53</v>
      </c>
      <c r="E121" s="1" t="s">
        <v>348</v>
      </c>
      <c r="F121" s="1" t="s">
        <v>368</v>
      </c>
      <c r="G121" s="1" t="s">
        <v>3436</v>
      </c>
      <c r="H121" s="1" t="s">
        <v>369</v>
      </c>
      <c r="K121" s="1" t="s">
        <v>3166</v>
      </c>
      <c r="M121" s="1" t="s">
        <v>58</v>
      </c>
      <c r="P121" s="1" t="s">
        <v>3166</v>
      </c>
      <c r="R121" s="1" t="s">
        <v>3166</v>
      </c>
    </row>
    <row r="122" spans="1:18">
      <c r="A122" s="1" t="s">
        <v>49</v>
      </c>
      <c r="D122" s="1" t="s">
        <v>53</v>
      </c>
      <c r="E122" s="1" t="s">
        <v>348</v>
      </c>
      <c r="F122" s="1" t="s">
        <v>370</v>
      </c>
      <c r="G122" s="1" t="s">
        <v>3437</v>
      </c>
      <c r="H122" s="1" t="s">
        <v>371</v>
      </c>
      <c r="K122" s="1" t="s">
        <v>3166</v>
      </c>
      <c r="M122" s="1" t="s">
        <v>58</v>
      </c>
      <c r="P122" s="1" t="s">
        <v>3166</v>
      </c>
      <c r="R122" s="1" t="s">
        <v>3166</v>
      </c>
    </row>
    <row r="123" spans="1:18">
      <c r="A123" s="1" t="s">
        <v>49</v>
      </c>
      <c r="D123" s="1" t="s">
        <v>53</v>
      </c>
      <c r="E123" s="1" t="s">
        <v>348</v>
      </c>
      <c r="F123" s="1" t="s">
        <v>372</v>
      </c>
      <c r="G123" s="1" t="s">
        <v>3438</v>
      </c>
      <c r="H123" s="1" t="s">
        <v>373</v>
      </c>
      <c r="K123" s="1" t="s">
        <v>3166</v>
      </c>
      <c r="M123" s="1" t="s">
        <v>58</v>
      </c>
      <c r="P123" s="1" t="s">
        <v>3166</v>
      </c>
      <c r="R123" s="1" t="s">
        <v>3166</v>
      </c>
    </row>
    <row r="124" spans="1:18">
      <c r="A124" s="1" t="s">
        <v>49</v>
      </c>
      <c r="D124" s="1" t="s">
        <v>374</v>
      </c>
      <c r="E124" s="1" t="s">
        <v>375</v>
      </c>
      <c r="F124" s="1" t="s">
        <v>3396</v>
      </c>
      <c r="G124" s="1" t="s">
        <v>3416</v>
      </c>
      <c r="H124" s="1" t="s">
        <v>3420</v>
      </c>
      <c r="I124" s="1" t="s">
        <v>379</v>
      </c>
      <c r="J124" s="1" t="s">
        <v>487</v>
      </c>
      <c r="K124" s="1" t="s">
        <v>3417</v>
      </c>
      <c r="L124" s="1" t="s">
        <v>683</v>
      </c>
      <c r="M124" s="1" t="s">
        <v>81</v>
      </c>
      <c r="N124" s="1" t="s">
        <v>382</v>
      </c>
      <c r="O124" s="1" t="s">
        <v>3397</v>
      </c>
      <c r="P124" s="1" t="s">
        <v>3244</v>
      </c>
      <c r="Q124" s="1" t="s">
        <v>384</v>
      </c>
      <c r="R124" s="1" t="s">
        <v>685</v>
      </c>
    </row>
    <row r="125" spans="1:18">
      <c r="A125" s="1" t="s">
        <v>49</v>
      </c>
      <c r="D125" s="1" t="s">
        <v>374</v>
      </c>
      <c r="E125" s="1" t="s">
        <v>375</v>
      </c>
      <c r="F125" s="1" t="s">
        <v>376</v>
      </c>
      <c r="G125" s="1" t="s">
        <v>377</v>
      </c>
      <c r="H125" s="1" t="s">
        <v>378</v>
      </c>
      <c r="I125" s="1" t="s">
        <v>379</v>
      </c>
      <c r="J125" s="1" t="s">
        <v>380</v>
      </c>
      <c r="K125" s="1" t="s">
        <v>3171</v>
      </c>
      <c r="L125" s="1" t="s">
        <v>381</v>
      </c>
      <c r="M125" s="1" t="s">
        <v>81</v>
      </c>
      <c r="N125" s="1" t="s">
        <v>382</v>
      </c>
      <c r="O125" s="1" t="s">
        <v>383</v>
      </c>
      <c r="P125" s="1" t="s">
        <v>3279</v>
      </c>
      <c r="Q125" s="1" t="s">
        <v>384</v>
      </c>
      <c r="R125" s="1" t="s">
        <v>549</v>
      </c>
    </row>
    <row r="126" spans="1:18">
      <c r="A126" s="1" t="s">
        <v>49</v>
      </c>
      <c r="D126" s="1" t="s">
        <v>374</v>
      </c>
      <c r="E126" s="1" t="s">
        <v>385</v>
      </c>
      <c r="F126" s="1" t="s">
        <v>386</v>
      </c>
      <c r="G126" s="1" t="s">
        <v>387</v>
      </c>
      <c r="H126" s="1" t="s">
        <v>3421</v>
      </c>
      <c r="I126" s="1" t="s">
        <v>388</v>
      </c>
      <c r="J126" s="1" t="s">
        <v>389</v>
      </c>
      <c r="K126" s="1" t="s">
        <v>1324</v>
      </c>
      <c r="L126" s="1" t="s">
        <v>381</v>
      </c>
      <c r="M126" s="1" t="s">
        <v>81</v>
      </c>
      <c r="N126" s="1" t="s">
        <v>382</v>
      </c>
      <c r="O126" s="1" t="s">
        <v>390</v>
      </c>
      <c r="P126" s="1" t="s">
        <v>3215</v>
      </c>
      <c r="Q126" s="1" t="s">
        <v>156</v>
      </c>
      <c r="R126" s="1" t="s">
        <v>3170</v>
      </c>
    </row>
    <row r="127" spans="1:18">
      <c r="A127" s="1" t="s">
        <v>49</v>
      </c>
      <c r="D127" s="1" t="s">
        <v>374</v>
      </c>
      <c r="E127" s="1" t="s">
        <v>385</v>
      </c>
      <c r="F127" s="1" t="s">
        <v>391</v>
      </c>
      <c r="G127" s="1" t="s">
        <v>392</v>
      </c>
      <c r="H127" s="1" t="s">
        <v>3422</v>
      </c>
      <c r="I127" s="1" t="s">
        <v>388</v>
      </c>
      <c r="J127" s="1" t="s">
        <v>393</v>
      </c>
      <c r="K127" s="1" t="s">
        <v>1324</v>
      </c>
      <c r="L127" s="1" t="s">
        <v>381</v>
      </c>
      <c r="M127" s="1" t="s">
        <v>81</v>
      </c>
      <c r="N127" s="1" t="s">
        <v>382</v>
      </c>
      <c r="O127" s="1" t="s">
        <v>390</v>
      </c>
      <c r="P127" s="1" t="s">
        <v>3482</v>
      </c>
      <c r="Q127" s="1" t="s">
        <v>156</v>
      </c>
      <c r="R127" s="1" t="s">
        <v>3170</v>
      </c>
    </row>
    <row r="128" spans="1:18">
      <c r="A128" s="1" t="s">
        <v>49</v>
      </c>
      <c r="D128" s="1" t="s">
        <v>374</v>
      </c>
      <c r="E128" s="1" t="s">
        <v>385</v>
      </c>
      <c r="F128" s="1" t="s">
        <v>394</v>
      </c>
      <c r="G128" s="1" t="s">
        <v>395</v>
      </c>
      <c r="H128" s="1" t="s">
        <v>3423</v>
      </c>
      <c r="I128" s="1" t="s">
        <v>388</v>
      </c>
      <c r="J128" s="1" t="s">
        <v>396</v>
      </c>
      <c r="K128" s="1" t="s">
        <v>1324</v>
      </c>
      <c r="L128" s="1" t="s">
        <v>381</v>
      </c>
      <c r="M128" s="1" t="s">
        <v>81</v>
      </c>
      <c r="N128" s="1" t="s">
        <v>382</v>
      </c>
      <c r="O128" s="1" t="s">
        <v>390</v>
      </c>
      <c r="P128" s="1" t="s">
        <v>3215</v>
      </c>
      <c r="Q128" s="1" t="s">
        <v>156</v>
      </c>
      <c r="R128" s="1" t="s">
        <v>3170</v>
      </c>
    </row>
    <row r="129" spans="1:18">
      <c r="A129" s="1" t="s">
        <v>49</v>
      </c>
      <c r="D129" s="1" t="s">
        <v>374</v>
      </c>
      <c r="E129" s="1" t="s">
        <v>385</v>
      </c>
      <c r="F129" s="1" t="s">
        <v>397</v>
      </c>
      <c r="G129" s="1" t="s">
        <v>398</v>
      </c>
      <c r="H129" s="1" t="s">
        <v>399</v>
      </c>
      <c r="I129" s="1" t="s">
        <v>400</v>
      </c>
      <c r="J129" s="1" t="s">
        <v>401</v>
      </c>
      <c r="K129" s="1" t="s">
        <v>3173</v>
      </c>
      <c r="L129" s="1" t="s">
        <v>402</v>
      </c>
      <c r="M129" s="1" t="s">
        <v>81</v>
      </c>
      <c r="N129" s="1" t="s">
        <v>382</v>
      </c>
      <c r="O129" s="1" t="s">
        <v>3439</v>
      </c>
      <c r="P129" s="1" t="s">
        <v>3365</v>
      </c>
      <c r="Q129" s="1" t="s">
        <v>156</v>
      </c>
      <c r="R129" s="1" t="s">
        <v>549</v>
      </c>
    </row>
    <row r="130" spans="1:18">
      <c r="A130" s="1" t="s">
        <v>49</v>
      </c>
      <c r="D130" s="1" t="s">
        <v>374</v>
      </c>
      <c r="E130" s="1" t="s">
        <v>385</v>
      </c>
      <c r="F130" s="1" t="s">
        <v>403</v>
      </c>
      <c r="G130" s="1" t="s">
        <v>404</v>
      </c>
      <c r="H130" s="1" t="s">
        <v>405</v>
      </c>
      <c r="I130" s="1" t="s">
        <v>400</v>
      </c>
      <c r="J130" s="1" t="s">
        <v>380</v>
      </c>
      <c r="K130" s="1" t="s">
        <v>3173</v>
      </c>
      <c r="L130" s="1" t="s">
        <v>402</v>
      </c>
      <c r="M130" s="1" t="s">
        <v>81</v>
      </c>
      <c r="N130" s="1" t="s">
        <v>382</v>
      </c>
      <c r="O130" s="1" t="s">
        <v>3439</v>
      </c>
      <c r="P130" s="1" t="s">
        <v>3365</v>
      </c>
      <c r="Q130" s="1" t="s">
        <v>156</v>
      </c>
      <c r="R130" s="1" t="s">
        <v>549</v>
      </c>
    </row>
    <row r="131" spans="1:18">
      <c r="A131" s="1" t="s">
        <v>49</v>
      </c>
      <c r="D131" s="1" t="s">
        <v>374</v>
      </c>
      <c r="E131" s="1" t="s">
        <v>385</v>
      </c>
      <c r="F131" s="1" t="s">
        <v>406</v>
      </c>
      <c r="G131" s="1" t="s">
        <v>407</v>
      </c>
      <c r="H131" s="1" t="s">
        <v>408</v>
      </c>
      <c r="I131" s="1" t="s">
        <v>400</v>
      </c>
      <c r="J131" s="1" t="s">
        <v>409</v>
      </c>
      <c r="K131" s="1" t="s">
        <v>3173</v>
      </c>
      <c r="L131" s="1" t="s">
        <v>402</v>
      </c>
      <c r="M131" s="1" t="s">
        <v>81</v>
      </c>
      <c r="N131" s="1" t="s">
        <v>382</v>
      </c>
      <c r="O131" s="1" t="s">
        <v>3439</v>
      </c>
      <c r="P131" s="1" t="s">
        <v>3365</v>
      </c>
      <c r="Q131" s="1" t="s">
        <v>156</v>
      </c>
      <c r="R131" s="1" t="s">
        <v>549</v>
      </c>
    </row>
    <row r="132" spans="1:18">
      <c r="A132" s="1" t="s">
        <v>49</v>
      </c>
      <c r="D132" s="1" t="s">
        <v>374</v>
      </c>
      <c r="E132" s="1" t="s">
        <v>385</v>
      </c>
      <c r="F132" s="1" t="s">
        <v>410</v>
      </c>
      <c r="G132" s="1" t="s">
        <v>411</v>
      </c>
      <c r="H132" s="1" t="s">
        <v>412</v>
      </c>
      <c r="I132" s="1" t="s">
        <v>400</v>
      </c>
      <c r="J132" s="1" t="s">
        <v>393</v>
      </c>
      <c r="K132" s="1" t="s">
        <v>3173</v>
      </c>
      <c r="L132" s="1" t="s">
        <v>402</v>
      </c>
      <c r="M132" s="1" t="s">
        <v>81</v>
      </c>
      <c r="N132" s="1" t="s">
        <v>382</v>
      </c>
      <c r="O132" s="1" t="s">
        <v>3439</v>
      </c>
      <c r="P132" s="1" t="s">
        <v>3365</v>
      </c>
      <c r="Q132" s="1" t="s">
        <v>156</v>
      </c>
      <c r="R132" s="1" t="s">
        <v>549</v>
      </c>
    </row>
    <row r="133" spans="1:18">
      <c r="A133" s="1" t="s">
        <v>49</v>
      </c>
      <c r="D133" s="1" t="s">
        <v>374</v>
      </c>
      <c r="E133" s="1" t="s">
        <v>385</v>
      </c>
      <c r="F133" s="1" t="s">
        <v>413</v>
      </c>
      <c r="G133" s="1" t="s">
        <v>414</v>
      </c>
      <c r="H133" s="1" t="s">
        <v>415</v>
      </c>
      <c r="I133" s="1" t="s">
        <v>400</v>
      </c>
      <c r="J133" s="1" t="s">
        <v>396</v>
      </c>
      <c r="K133" s="1" t="s">
        <v>3173</v>
      </c>
      <c r="L133" s="1" t="s">
        <v>402</v>
      </c>
      <c r="M133" s="1" t="s">
        <v>81</v>
      </c>
      <c r="N133" s="1" t="s">
        <v>382</v>
      </c>
      <c r="O133" s="1" t="s">
        <v>3439</v>
      </c>
      <c r="P133" s="1" t="s">
        <v>3365</v>
      </c>
      <c r="Q133" s="1" t="s">
        <v>156</v>
      </c>
      <c r="R133" s="1" t="s">
        <v>549</v>
      </c>
    </row>
    <row r="134" spans="1:18">
      <c r="A134" s="1" t="s">
        <v>49</v>
      </c>
      <c r="D134" s="1" t="s">
        <v>374</v>
      </c>
      <c r="E134" s="1" t="s">
        <v>385</v>
      </c>
      <c r="F134" s="1" t="s">
        <v>416</v>
      </c>
      <c r="G134" s="1" t="s">
        <v>417</v>
      </c>
      <c r="H134" s="1" t="s">
        <v>418</v>
      </c>
      <c r="I134" s="1" t="s">
        <v>400</v>
      </c>
      <c r="J134" s="1" t="s">
        <v>419</v>
      </c>
      <c r="K134" s="1" t="s">
        <v>3173</v>
      </c>
      <c r="L134" s="1" t="s">
        <v>402</v>
      </c>
      <c r="M134" s="1" t="s">
        <v>81</v>
      </c>
      <c r="N134" s="1" t="s">
        <v>382</v>
      </c>
      <c r="O134" s="1" t="s">
        <v>3439</v>
      </c>
      <c r="P134" s="1" t="s">
        <v>3365</v>
      </c>
      <c r="Q134" s="1" t="s">
        <v>156</v>
      </c>
      <c r="R134" s="1" t="s">
        <v>549</v>
      </c>
    </row>
    <row r="135" spans="1:18">
      <c r="A135" s="1" t="s">
        <v>49</v>
      </c>
      <c r="D135" s="1" t="s">
        <v>374</v>
      </c>
      <c r="E135" s="1" t="s">
        <v>385</v>
      </c>
      <c r="F135" s="1" t="s">
        <v>420</v>
      </c>
      <c r="G135" s="1" t="s">
        <v>421</v>
      </c>
      <c r="H135" s="1" t="s">
        <v>422</v>
      </c>
      <c r="I135" s="1" t="s">
        <v>400</v>
      </c>
      <c r="J135" s="1" t="s">
        <v>393</v>
      </c>
      <c r="K135" s="1" t="s">
        <v>3156</v>
      </c>
      <c r="L135" s="1" t="s">
        <v>402</v>
      </c>
      <c r="M135" s="1" t="s">
        <v>81</v>
      </c>
      <c r="N135" s="1" t="s">
        <v>382</v>
      </c>
      <c r="O135" s="1" t="s">
        <v>423</v>
      </c>
      <c r="P135" s="1" t="s">
        <v>3174</v>
      </c>
      <c r="Q135" s="1" t="s">
        <v>156</v>
      </c>
      <c r="R135" s="1" t="s">
        <v>480</v>
      </c>
    </row>
    <row r="136" spans="1:18">
      <c r="A136" s="1" t="s">
        <v>49</v>
      </c>
      <c r="D136" s="1" t="s">
        <v>374</v>
      </c>
      <c r="E136" s="1" t="s">
        <v>385</v>
      </c>
      <c r="F136" s="1" t="s">
        <v>424</v>
      </c>
      <c r="G136" s="1" t="s">
        <v>425</v>
      </c>
      <c r="H136" s="1" t="s">
        <v>426</v>
      </c>
      <c r="I136" s="1" t="s">
        <v>400</v>
      </c>
      <c r="J136" s="1" t="s">
        <v>396</v>
      </c>
      <c r="K136" s="1" t="s">
        <v>3156</v>
      </c>
      <c r="L136" s="1" t="s">
        <v>402</v>
      </c>
      <c r="M136" s="1" t="s">
        <v>81</v>
      </c>
      <c r="N136" s="1" t="s">
        <v>382</v>
      </c>
      <c r="O136" s="1" t="s">
        <v>423</v>
      </c>
      <c r="P136" s="1" t="s">
        <v>3174</v>
      </c>
      <c r="Q136" s="1" t="s">
        <v>156</v>
      </c>
      <c r="R136" s="1" t="s">
        <v>480</v>
      </c>
    </row>
    <row r="137" spans="1:18">
      <c r="A137" s="1" t="s">
        <v>49</v>
      </c>
      <c r="D137" s="1" t="s">
        <v>374</v>
      </c>
      <c r="E137" s="1" t="s">
        <v>385</v>
      </c>
      <c r="F137" s="1" t="s">
        <v>427</v>
      </c>
      <c r="G137" s="1" t="s">
        <v>3583</v>
      </c>
      <c r="H137" s="1" t="s">
        <v>428</v>
      </c>
      <c r="I137" s="1" t="s">
        <v>400</v>
      </c>
      <c r="J137" s="1" t="s">
        <v>393</v>
      </c>
      <c r="K137" s="1" t="s">
        <v>3170</v>
      </c>
      <c r="L137" s="1" t="s">
        <v>429</v>
      </c>
      <c r="M137" s="1" t="s">
        <v>81</v>
      </c>
      <c r="N137" s="1" t="s">
        <v>430</v>
      </c>
      <c r="O137" s="1" t="s">
        <v>431</v>
      </c>
      <c r="P137" s="1" t="s">
        <v>3175</v>
      </c>
      <c r="Q137" s="1" t="s">
        <v>432</v>
      </c>
      <c r="R137" s="1" t="s">
        <v>3170</v>
      </c>
    </row>
    <row r="138" spans="1:18">
      <c r="A138" s="1" t="s">
        <v>49</v>
      </c>
      <c r="D138" s="1" t="s">
        <v>374</v>
      </c>
      <c r="E138" s="1" t="s">
        <v>385</v>
      </c>
      <c r="F138" s="1" t="s">
        <v>433</v>
      </c>
      <c r="G138" s="1" t="s">
        <v>434</v>
      </c>
      <c r="H138" s="1" t="s">
        <v>435</v>
      </c>
      <c r="I138" s="1" t="s">
        <v>400</v>
      </c>
      <c r="J138" s="1" t="s">
        <v>380</v>
      </c>
      <c r="K138" s="1" t="s">
        <v>3170</v>
      </c>
      <c r="L138" s="1" t="s">
        <v>429</v>
      </c>
      <c r="M138" s="1" t="s">
        <v>81</v>
      </c>
      <c r="N138" s="1" t="s">
        <v>430</v>
      </c>
      <c r="O138" s="1" t="s">
        <v>431</v>
      </c>
      <c r="P138" s="1" t="s">
        <v>3175</v>
      </c>
      <c r="Q138" s="1" t="s">
        <v>432</v>
      </c>
      <c r="R138" s="1" t="s">
        <v>3170</v>
      </c>
    </row>
    <row r="139" spans="1:18">
      <c r="A139" s="1" t="s">
        <v>49</v>
      </c>
      <c r="D139" s="1" t="s">
        <v>374</v>
      </c>
      <c r="E139" s="1" t="s">
        <v>385</v>
      </c>
      <c r="F139" s="1" t="s">
        <v>436</v>
      </c>
      <c r="G139" s="1" t="s">
        <v>437</v>
      </c>
      <c r="H139" s="1" t="s">
        <v>438</v>
      </c>
      <c r="I139" s="1" t="s">
        <v>400</v>
      </c>
      <c r="J139" s="1" t="s">
        <v>401</v>
      </c>
      <c r="K139" s="1" t="s">
        <v>3170</v>
      </c>
      <c r="L139" s="1" t="s">
        <v>429</v>
      </c>
      <c r="M139" s="1" t="s">
        <v>81</v>
      </c>
      <c r="N139" s="1" t="s">
        <v>430</v>
      </c>
      <c r="O139" s="1" t="s">
        <v>431</v>
      </c>
      <c r="P139" s="1" t="s">
        <v>3175</v>
      </c>
      <c r="Q139" s="1" t="s">
        <v>432</v>
      </c>
      <c r="R139" s="1" t="s">
        <v>3170</v>
      </c>
    </row>
    <row r="140" spans="1:18">
      <c r="A140" s="1" t="s">
        <v>49</v>
      </c>
      <c r="D140" s="1" t="s">
        <v>374</v>
      </c>
      <c r="E140" s="1" t="s">
        <v>385</v>
      </c>
      <c r="F140" s="1" t="s">
        <v>439</v>
      </c>
      <c r="G140" s="1" t="s">
        <v>440</v>
      </c>
      <c r="H140" s="1" t="s">
        <v>441</v>
      </c>
      <c r="I140" s="1" t="s">
        <v>388</v>
      </c>
      <c r="J140" s="1" t="s">
        <v>393</v>
      </c>
      <c r="K140" s="1" t="s">
        <v>3176</v>
      </c>
      <c r="L140" s="1" t="s">
        <v>429</v>
      </c>
      <c r="M140" s="1" t="s">
        <v>81</v>
      </c>
      <c r="N140" s="1" t="s">
        <v>442</v>
      </c>
      <c r="O140" s="1" t="s">
        <v>3440</v>
      </c>
      <c r="P140" s="1" t="s">
        <v>3483</v>
      </c>
      <c r="Q140" s="1" t="s">
        <v>444</v>
      </c>
      <c r="R140" s="1" t="s">
        <v>3170</v>
      </c>
    </row>
    <row r="141" spans="1:18">
      <c r="A141" s="1" t="s">
        <v>49</v>
      </c>
      <c r="D141" s="1" t="s">
        <v>374</v>
      </c>
      <c r="E141" s="1" t="s">
        <v>385</v>
      </c>
      <c r="F141" s="1" t="s">
        <v>445</v>
      </c>
      <c r="G141" s="1" t="s">
        <v>446</v>
      </c>
      <c r="H141" s="1" t="s">
        <v>447</v>
      </c>
      <c r="I141" s="1" t="s">
        <v>388</v>
      </c>
      <c r="J141" s="1" t="s">
        <v>389</v>
      </c>
      <c r="K141" s="1" t="s">
        <v>3176</v>
      </c>
      <c r="L141" s="1" t="s">
        <v>429</v>
      </c>
      <c r="M141" s="1" t="s">
        <v>81</v>
      </c>
      <c r="N141" s="1" t="s">
        <v>442</v>
      </c>
      <c r="O141" s="1" t="s">
        <v>3440</v>
      </c>
      <c r="P141" s="1" t="s">
        <v>3484</v>
      </c>
      <c r="Q141" s="1" t="s">
        <v>432</v>
      </c>
      <c r="R141" s="1" t="s">
        <v>3170</v>
      </c>
    </row>
    <row r="142" spans="1:18">
      <c r="A142" s="1" t="s">
        <v>49</v>
      </c>
      <c r="D142" s="1" t="s">
        <v>374</v>
      </c>
      <c r="E142" s="1" t="s">
        <v>385</v>
      </c>
      <c r="F142" s="1" t="s">
        <v>448</v>
      </c>
      <c r="G142" s="1" t="s">
        <v>449</v>
      </c>
      <c r="H142" s="1" t="s">
        <v>450</v>
      </c>
      <c r="I142" s="1" t="s">
        <v>388</v>
      </c>
      <c r="J142" s="1" t="s">
        <v>389</v>
      </c>
      <c r="K142" s="1" t="s">
        <v>3176</v>
      </c>
      <c r="L142" s="1" t="s">
        <v>429</v>
      </c>
      <c r="M142" s="1" t="s">
        <v>81</v>
      </c>
      <c r="N142" s="1" t="s">
        <v>442</v>
      </c>
      <c r="O142" s="1" t="s">
        <v>3440</v>
      </c>
      <c r="P142" s="1" t="s">
        <v>3178</v>
      </c>
      <c r="Q142" s="1" t="s">
        <v>451</v>
      </c>
      <c r="R142" s="1" t="s">
        <v>3170</v>
      </c>
    </row>
    <row r="143" spans="1:18">
      <c r="A143" s="1" t="s">
        <v>49</v>
      </c>
      <c r="D143" s="1" t="s">
        <v>374</v>
      </c>
      <c r="E143" s="1" t="s">
        <v>452</v>
      </c>
      <c r="F143" s="1" t="s">
        <v>453</v>
      </c>
      <c r="G143" s="1" t="s">
        <v>454</v>
      </c>
      <c r="H143" s="1" t="s">
        <v>3431</v>
      </c>
      <c r="I143" s="1" t="s">
        <v>452</v>
      </c>
      <c r="J143" s="1" t="s">
        <v>389</v>
      </c>
      <c r="K143" s="1" t="s">
        <v>3179</v>
      </c>
      <c r="L143" s="1" t="s">
        <v>429</v>
      </c>
      <c r="M143" s="1" t="s">
        <v>81</v>
      </c>
      <c r="N143" s="1" t="s">
        <v>382</v>
      </c>
      <c r="O143" s="1" t="s">
        <v>3441</v>
      </c>
      <c r="P143" s="1" t="s">
        <v>3245</v>
      </c>
      <c r="Q143" s="1" t="s">
        <v>444</v>
      </c>
      <c r="R143" s="1" t="s">
        <v>3170</v>
      </c>
    </row>
    <row r="144" spans="1:18">
      <c r="A144" s="1" t="s">
        <v>49</v>
      </c>
      <c r="D144" s="1" t="s">
        <v>374</v>
      </c>
      <c r="E144" s="1" t="s">
        <v>452</v>
      </c>
      <c r="F144" s="1" t="s">
        <v>455</v>
      </c>
      <c r="G144" s="1" t="s">
        <v>456</v>
      </c>
      <c r="H144" s="1" t="s">
        <v>3432</v>
      </c>
      <c r="I144" s="1" t="s">
        <v>452</v>
      </c>
      <c r="J144" s="1" t="s">
        <v>457</v>
      </c>
      <c r="K144" s="1" t="s">
        <v>3179</v>
      </c>
      <c r="L144" s="1" t="s">
        <v>402</v>
      </c>
      <c r="M144" s="1" t="s">
        <v>81</v>
      </c>
      <c r="N144" s="1" t="s">
        <v>382</v>
      </c>
      <c r="O144" s="1" t="s">
        <v>3441</v>
      </c>
      <c r="P144" s="1" t="s">
        <v>3245</v>
      </c>
      <c r="Q144" s="1" t="s">
        <v>444</v>
      </c>
      <c r="R144" s="1" t="s">
        <v>3170</v>
      </c>
    </row>
    <row r="145" spans="1:18">
      <c r="A145" s="1" t="s">
        <v>49</v>
      </c>
      <c r="D145" s="1" t="s">
        <v>374</v>
      </c>
      <c r="E145" s="1" t="s">
        <v>452</v>
      </c>
      <c r="F145" s="1" t="s">
        <v>458</v>
      </c>
      <c r="G145" s="1" t="s">
        <v>459</v>
      </c>
      <c r="H145" s="1" t="s">
        <v>460</v>
      </c>
      <c r="I145" s="1" t="s">
        <v>452</v>
      </c>
      <c r="J145" s="1" t="s">
        <v>389</v>
      </c>
      <c r="K145" s="1" t="s">
        <v>748</v>
      </c>
      <c r="L145" s="1" t="s">
        <v>402</v>
      </c>
      <c r="M145" s="1" t="s">
        <v>81</v>
      </c>
      <c r="N145" s="1" t="s">
        <v>382</v>
      </c>
      <c r="O145" s="1" t="s">
        <v>466</v>
      </c>
      <c r="P145" s="1" t="s">
        <v>3180</v>
      </c>
      <c r="Q145" s="1" t="s">
        <v>384</v>
      </c>
      <c r="R145" s="1" t="s">
        <v>549</v>
      </c>
    </row>
    <row r="146" spans="1:18">
      <c r="A146" s="1" t="s">
        <v>49</v>
      </c>
      <c r="D146" s="1" t="s">
        <v>374</v>
      </c>
      <c r="E146" s="1" t="s">
        <v>452</v>
      </c>
      <c r="F146" s="1" t="s">
        <v>461</v>
      </c>
      <c r="G146" s="1" t="s">
        <v>462</v>
      </c>
      <c r="H146" s="1" t="s">
        <v>463</v>
      </c>
      <c r="I146" s="1" t="s">
        <v>452</v>
      </c>
      <c r="J146" s="1" t="s">
        <v>457</v>
      </c>
      <c r="K146" s="1" t="s">
        <v>748</v>
      </c>
      <c r="L146" s="1" t="s">
        <v>402</v>
      </c>
      <c r="M146" s="1" t="s">
        <v>81</v>
      </c>
      <c r="N146" s="1" t="s">
        <v>382</v>
      </c>
      <c r="O146" s="1" t="s">
        <v>466</v>
      </c>
      <c r="P146" s="1" t="s">
        <v>3180</v>
      </c>
      <c r="Q146" s="1" t="s">
        <v>384</v>
      </c>
      <c r="R146" s="1" t="s">
        <v>549</v>
      </c>
    </row>
    <row r="147" spans="1:18">
      <c r="A147" s="1" t="s">
        <v>49</v>
      </c>
      <c r="D147" s="1" t="s">
        <v>374</v>
      </c>
      <c r="E147" s="1" t="s">
        <v>452</v>
      </c>
      <c r="F147" s="1" t="s">
        <v>464</v>
      </c>
      <c r="G147" s="1" t="s">
        <v>465</v>
      </c>
      <c r="H147" s="1" t="s">
        <v>3433</v>
      </c>
      <c r="I147" s="1" t="s">
        <v>452</v>
      </c>
      <c r="J147" s="1" t="s">
        <v>389</v>
      </c>
      <c r="K147" s="1" t="s">
        <v>1041</v>
      </c>
      <c r="L147" s="1" t="s">
        <v>402</v>
      </c>
      <c r="M147" s="1" t="s">
        <v>81</v>
      </c>
      <c r="N147" s="1" t="s">
        <v>382</v>
      </c>
      <c r="O147" s="1" t="s">
        <v>466</v>
      </c>
      <c r="P147" s="1" t="s">
        <v>3181</v>
      </c>
      <c r="Q147" s="1" t="s">
        <v>156</v>
      </c>
      <c r="R147" s="1" t="s">
        <v>549</v>
      </c>
    </row>
    <row r="148" spans="1:18">
      <c r="A148" s="1" t="s">
        <v>49</v>
      </c>
      <c r="D148" s="1" t="s">
        <v>374</v>
      </c>
      <c r="E148" s="1" t="s">
        <v>452</v>
      </c>
      <c r="F148" s="1" t="s">
        <v>467</v>
      </c>
      <c r="G148" s="1" t="s">
        <v>468</v>
      </c>
      <c r="H148" s="1" t="s">
        <v>469</v>
      </c>
      <c r="I148" s="1" t="s">
        <v>452</v>
      </c>
      <c r="J148" s="1" t="s">
        <v>457</v>
      </c>
      <c r="K148" s="1" t="s">
        <v>1041</v>
      </c>
      <c r="L148" s="1" t="s">
        <v>402</v>
      </c>
      <c r="M148" s="1" t="s">
        <v>81</v>
      </c>
      <c r="N148" s="1" t="s">
        <v>382</v>
      </c>
      <c r="O148" s="1" t="s">
        <v>466</v>
      </c>
      <c r="P148" s="1" t="s">
        <v>3181</v>
      </c>
      <c r="Q148" s="1" t="s">
        <v>156</v>
      </c>
      <c r="R148" s="1" t="s">
        <v>549</v>
      </c>
    </row>
    <row r="149" spans="1:18">
      <c r="A149" s="1" t="s">
        <v>49</v>
      </c>
      <c r="D149" s="1" t="s">
        <v>374</v>
      </c>
      <c r="E149" s="1" t="s">
        <v>452</v>
      </c>
      <c r="F149" s="1" t="s">
        <v>470</v>
      </c>
      <c r="G149" s="1" t="s">
        <v>471</v>
      </c>
      <c r="H149" s="1" t="s">
        <v>472</v>
      </c>
      <c r="I149" s="1" t="s">
        <v>452</v>
      </c>
      <c r="J149" s="1" t="s">
        <v>389</v>
      </c>
      <c r="K149" s="1" t="s">
        <v>3182</v>
      </c>
      <c r="L149" s="1" t="s">
        <v>402</v>
      </c>
      <c r="M149" s="1" t="s">
        <v>81</v>
      </c>
      <c r="N149" s="1" t="s">
        <v>382</v>
      </c>
      <c r="O149" s="1" t="s">
        <v>473</v>
      </c>
      <c r="P149" s="1" t="s">
        <v>3183</v>
      </c>
      <c r="Q149" s="1" t="s">
        <v>156</v>
      </c>
      <c r="R149" s="1" t="s">
        <v>549</v>
      </c>
    </row>
    <row r="150" spans="1:18">
      <c r="A150" s="1" t="s">
        <v>49</v>
      </c>
      <c r="D150" s="1" t="s">
        <v>374</v>
      </c>
      <c r="E150" s="1" t="s">
        <v>452</v>
      </c>
      <c r="F150" s="1" t="s">
        <v>474</v>
      </c>
      <c r="G150" s="1" t="s">
        <v>475</v>
      </c>
      <c r="H150" s="1" t="s">
        <v>476</v>
      </c>
      <c r="I150" s="1" t="s">
        <v>452</v>
      </c>
      <c r="J150" s="1" t="s">
        <v>457</v>
      </c>
      <c r="K150" s="1" t="s">
        <v>3182</v>
      </c>
      <c r="L150" s="1" t="s">
        <v>402</v>
      </c>
      <c r="M150" s="1" t="s">
        <v>81</v>
      </c>
      <c r="N150" s="1" t="s">
        <v>382</v>
      </c>
      <c r="O150" s="1" t="s">
        <v>473</v>
      </c>
      <c r="P150" s="1" t="s">
        <v>3183</v>
      </c>
      <c r="Q150" s="1" t="s">
        <v>156</v>
      </c>
      <c r="R150" s="1" t="s">
        <v>549</v>
      </c>
    </row>
    <row r="151" spans="1:18">
      <c r="A151" s="1" t="s">
        <v>49</v>
      </c>
      <c r="D151" s="1" t="s">
        <v>374</v>
      </c>
      <c r="E151" s="1" t="s">
        <v>452</v>
      </c>
      <c r="F151" s="1" t="s">
        <v>477</v>
      </c>
      <c r="G151" s="1" t="s">
        <v>478</v>
      </c>
      <c r="H151" s="1" t="s">
        <v>479</v>
      </c>
      <c r="I151" s="1" t="s">
        <v>452</v>
      </c>
      <c r="J151" s="1" t="s">
        <v>401</v>
      </c>
      <c r="K151" s="1" t="s">
        <v>3184</v>
      </c>
      <c r="L151" s="1" t="s">
        <v>402</v>
      </c>
      <c r="M151" s="1" t="s">
        <v>81</v>
      </c>
      <c r="N151" s="1" t="s">
        <v>382</v>
      </c>
      <c r="O151" s="1" t="s">
        <v>473</v>
      </c>
      <c r="P151" s="1" t="s">
        <v>3174</v>
      </c>
      <c r="Q151" s="1" t="s">
        <v>480</v>
      </c>
      <c r="R151" s="1" t="s">
        <v>549</v>
      </c>
    </row>
    <row r="152" spans="1:18">
      <c r="A152" s="1" t="s">
        <v>49</v>
      </c>
      <c r="D152" s="1" t="s">
        <v>374</v>
      </c>
      <c r="E152" s="1" t="s">
        <v>452</v>
      </c>
      <c r="F152" s="1" t="s">
        <v>481</v>
      </c>
      <c r="G152" s="1" t="s">
        <v>482</v>
      </c>
      <c r="H152" s="1" t="s">
        <v>483</v>
      </c>
      <c r="I152" s="1" t="s">
        <v>452</v>
      </c>
      <c r="J152" s="1" t="s">
        <v>380</v>
      </c>
      <c r="K152" s="1" t="s">
        <v>3184</v>
      </c>
      <c r="L152" s="1" t="s">
        <v>402</v>
      </c>
      <c r="M152" s="1" t="s">
        <v>81</v>
      </c>
      <c r="N152" s="1" t="s">
        <v>382</v>
      </c>
      <c r="O152" s="1" t="s">
        <v>473</v>
      </c>
      <c r="P152" s="1" t="s">
        <v>3174</v>
      </c>
      <c r="Q152" s="1" t="s">
        <v>480</v>
      </c>
      <c r="R152" s="1" t="s">
        <v>549</v>
      </c>
    </row>
    <row r="153" spans="1:18">
      <c r="A153" s="1" t="s">
        <v>49</v>
      </c>
      <c r="D153" s="1" t="s">
        <v>374</v>
      </c>
      <c r="E153" s="1" t="s">
        <v>452</v>
      </c>
      <c r="F153" s="1" t="s">
        <v>484</v>
      </c>
      <c r="G153" s="1" t="s">
        <v>485</v>
      </c>
      <c r="H153" s="1" t="s">
        <v>486</v>
      </c>
      <c r="I153" s="1" t="s">
        <v>452</v>
      </c>
      <c r="J153" s="1" t="s">
        <v>487</v>
      </c>
      <c r="K153" s="1" t="s">
        <v>3184</v>
      </c>
      <c r="L153" s="1" t="s">
        <v>402</v>
      </c>
      <c r="M153" s="1" t="s">
        <v>81</v>
      </c>
      <c r="N153" s="1" t="s">
        <v>382</v>
      </c>
      <c r="O153" s="1" t="s">
        <v>473</v>
      </c>
      <c r="P153" s="1" t="s">
        <v>3174</v>
      </c>
      <c r="Q153" s="1" t="s">
        <v>480</v>
      </c>
      <c r="R153" s="1" t="s">
        <v>549</v>
      </c>
    </row>
    <row r="154" spans="1:18">
      <c r="A154" s="1" t="s">
        <v>49</v>
      </c>
      <c r="D154" s="1" t="s">
        <v>374</v>
      </c>
      <c r="E154" s="1" t="s">
        <v>452</v>
      </c>
      <c r="F154" s="1" t="s">
        <v>488</v>
      </c>
      <c r="G154" s="1" t="s">
        <v>489</v>
      </c>
      <c r="H154" s="1" t="s">
        <v>490</v>
      </c>
      <c r="I154" s="1" t="s">
        <v>452</v>
      </c>
      <c r="J154" s="1" t="s">
        <v>393</v>
      </c>
      <c r="K154" s="1" t="s">
        <v>3184</v>
      </c>
      <c r="L154" s="1" t="s">
        <v>402</v>
      </c>
      <c r="M154" s="1" t="s">
        <v>81</v>
      </c>
      <c r="N154" s="1" t="s">
        <v>382</v>
      </c>
      <c r="O154" s="1" t="s">
        <v>473</v>
      </c>
      <c r="P154" s="1" t="s">
        <v>3174</v>
      </c>
      <c r="Q154" s="1" t="s">
        <v>480</v>
      </c>
      <c r="R154" s="1" t="s">
        <v>549</v>
      </c>
    </row>
    <row r="155" spans="1:18">
      <c r="A155" s="1" t="s">
        <v>49</v>
      </c>
      <c r="D155" s="1" t="s">
        <v>374</v>
      </c>
      <c r="E155" s="1" t="s">
        <v>452</v>
      </c>
      <c r="F155" s="1" t="s">
        <v>491</v>
      </c>
      <c r="G155" s="1" t="s">
        <v>3584</v>
      </c>
      <c r="H155" s="1" t="s">
        <v>492</v>
      </c>
      <c r="I155" s="1" t="s">
        <v>452</v>
      </c>
      <c r="J155" s="1" t="s">
        <v>393</v>
      </c>
      <c r="K155" s="1" t="s">
        <v>432</v>
      </c>
      <c r="L155" s="1" t="s">
        <v>381</v>
      </c>
      <c r="M155" s="1" t="s">
        <v>81</v>
      </c>
      <c r="N155" s="1" t="s">
        <v>382</v>
      </c>
      <c r="O155" s="1" t="s">
        <v>3442</v>
      </c>
      <c r="P155" s="1" t="s">
        <v>3180</v>
      </c>
      <c r="Q155" s="1" t="s">
        <v>493</v>
      </c>
      <c r="R155" s="1" t="s">
        <v>549</v>
      </c>
    </row>
    <row r="156" spans="1:18">
      <c r="A156" s="1" t="s">
        <v>49</v>
      </c>
      <c r="D156" s="1" t="s">
        <v>374</v>
      </c>
      <c r="E156" s="1" t="s">
        <v>452</v>
      </c>
      <c r="F156" s="1" t="s">
        <v>494</v>
      </c>
      <c r="G156" s="1" t="s">
        <v>495</v>
      </c>
      <c r="H156" s="1" t="s">
        <v>496</v>
      </c>
      <c r="I156" s="1" t="s">
        <v>452</v>
      </c>
      <c r="J156" s="1" t="s">
        <v>401</v>
      </c>
      <c r="K156" s="1" t="s">
        <v>432</v>
      </c>
      <c r="L156" s="1" t="s">
        <v>381</v>
      </c>
      <c r="M156" s="1" t="s">
        <v>81</v>
      </c>
      <c r="N156" s="1" t="s">
        <v>382</v>
      </c>
      <c r="O156" s="1" t="s">
        <v>3442</v>
      </c>
      <c r="P156" s="1" t="s">
        <v>3180</v>
      </c>
      <c r="Q156" s="1" t="s">
        <v>493</v>
      </c>
      <c r="R156" s="1" t="s">
        <v>549</v>
      </c>
    </row>
    <row r="157" spans="1:18">
      <c r="A157" s="1" t="s">
        <v>49</v>
      </c>
      <c r="D157" s="1" t="s">
        <v>374</v>
      </c>
      <c r="E157" s="1" t="s">
        <v>452</v>
      </c>
      <c r="F157" s="1" t="s">
        <v>497</v>
      </c>
      <c r="G157" s="1" t="s">
        <v>498</v>
      </c>
      <c r="H157" s="1" t="s">
        <v>499</v>
      </c>
      <c r="I157" s="1" t="s">
        <v>452</v>
      </c>
      <c r="J157" s="1" t="s">
        <v>409</v>
      </c>
      <c r="K157" s="1" t="s">
        <v>432</v>
      </c>
      <c r="L157" s="1" t="s">
        <v>381</v>
      </c>
      <c r="M157" s="1" t="s">
        <v>81</v>
      </c>
      <c r="N157" s="1" t="s">
        <v>382</v>
      </c>
      <c r="O157" s="1" t="s">
        <v>3442</v>
      </c>
      <c r="P157" s="1" t="s">
        <v>3180</v>
      </c>
      <c r="Q157" s="1" t="s">
        <v>493</v>
      </c>
      <c r="R157" s="1" t="s">
        <v>549</v>
      </c>
    </row>
    <row r="158" spans="1:18">
      <c r="A158" s="1" t="s">
        <v>49</v>
      </c>
      <c r="D158" s="1" t="s">
        <v>374</v>
      </c>
      <c r="E158" s="1" t="s">
        <v>452</v>
      </c>
      <c r="F158" s="1" t="s">
        <v>500</v>
      </c>
      <c r="G158" s="1" t="s">
        <v>501</v>
      </c>
      <c r="H158" s="1" t="s">
        <v>502</v>
      </c>
      <c r="I158" s="1" t="s">
        <v>452</v>
      </c>
      <c r="J158" s="1" t="s">
        <v>396</v>
      </c>
      <c r="K158" s="1" t="s">
        <v>432</v>
      </c>
      <c r="L158" s="1" t="s">
        <v>381</v>
      </c>
      <c r="M158" s="1" t="s">
        <v>81</v>
      </c>
      <c r="N158" s="1" t="s">
        <v>382</v>
      </c>
      <c r="O158" s="1" t="s">
        <v>3442</v>
      </c>
      <c r="P158" s="1" t="s">
        <v>3180</v>
      </c>
      <c r="Q158" s="1" t="s">
        <v>493</v>
      </c>
      <c r="R158" s="1" t="s">
        <v>549</v>
      </c>
    </row>
    <row r="159" spans="1:18">
      <c r="A159" s="1" t="s">
        <v>49</v>
      </c>
      <c r="D159" s="1" t="s">
        <v>374</v>
      </c>
      <c r="E159" s="1" t="s">
        <v>452</v>
      </c>
      <c r="F159" s="1" t="s">
        <v>503</v>
      </c>
      <c r="G159" s="1" t="s">
        <v>3585</v>
      </c>
      <c r="H159" s="1" t="s">
        <v>504</v>
      </c>
      <c r="I159" s="1" t="s">
        <v>400</v>
      </c>
      <c r="J159" s="1" t="s">
        <v>401</v>
      </c>
      <c r="K159" s="1" t="s">
        <v>3187</v>
      </c>
      <c r="L159" s="1" t="s">
        <v>402</v>
      </c>
      <c r="M159" s="1" t="s">
        <v>81</v>
      </c>
      <c r="N159" s="1" t="s">
        <v>382</v>
      </c>
      <c r="O159" s="1" t="s">
        <v>505</v>
      </c>
      <c r="P159" s="1" t="s">
        <v>3213</v>
      </c>
      <c r="Q159" s="1" t="s">
        <v>506</v>
      </c>
      <c r="R159" s="1" t="s">
        <v>3170</v>
      </c>
    </row>
    <row r="160" spans="1:18">
      <c r="A160" s="1" t="s">
        <v>49</v>
      </c>
      <c r="D160" s="1" t="s">
        <v>374</v>
      </c>
      <c r="E160" s="1" t="s">
        <v>452</v>
      </c>
      <c r="F160" s="1" t="s">
        <v>507</v>
      </c>
      <c r="G160" s="1" t="s">
        <v>3586</v>
      </c>
      <c r="H160" s="1" t="s">
        <v>508</v>
      </c>
      <c r="I160" s="1" t="s">
        <v>400</v>
      </c>
      <c r="J160" s="1" t="s">
        <v>393</v>
      </c>
      <c r="K160" s="1" t="s">
        <v>3187</v>
      </c>
      <c r="L160" s="1" t="s">
        <v>402</v>
      </c>
      <c r="M160" s="1" t="s">
        <v>81</v>
      </c>
      <c r="N160" s="1" t="s">
        <v>382</v>
      </c>
      <c r="O160" s="1" t="s">
        <v>505</v>
      </c>
      <c r="P160" s="1" t="s">
        <v>3188</v>
      </c>
      <c r="Q160" s="1" t="s">
        <v>506</v>
      </c>
      <c r="R160" s="1" t="s">
        <v>3170</v>
      </c>
    </row>
    <row r="161" spans="1:18">
      <c r="A161" s="1" t="s">
        <v>49</v>
      </c>
      <c r="D161" s="1" t="s">
        <v>374</v>
      </c>
      <c r="E161" s="1" t="s">
        <v>452</v>
      </c>
      <c r="F161" s="1" t="s">
        <v>509</v>
      </c>
      <c r="G161" s="1" t="s">
        <v>510</v>
      </c>
      <c r="H161" s="1" t="s">
        <v>511</v>
      </c>
      <c r="I161" s="1" t="s">
        <v>400</v>
      </c>
      <c r="J161" s="1" t="s">
        <v>401</v>
      </c>
      <c r="K161" s="1" t="s">
        <v>3189</v>
      </c>
      <c r="L161" s="1" t="s">
        <v>381</v>
      </c>
      <c r="M161" s="1" t="s">
        <v>81</v>
      </c>
      <c r="N161" s="1" t="s">
        <v>382</v>
      </c>
      <c r="O161" s="1" t="s">
        <v>512</v>
      </c>
      <c r="P161" s="1" t="s">
        <v>3485</v>
      </c>
      <c r="Q161" s="1" t="s">
        <v>513</v>
      </c>
      <c r="R161" s="1" t="s">
        <v>549</v>
      </c>
    </row>
    <row r="162" spans="1:18">
      <c r="A162" s="1" t="s">
        <v>49</v>
      </c>
      <c r="D162" s="1" t="s">
        <v>374</v>
      </c>
      <c r="E162" s="1" t="s">
        <v>452</v>
      </c>
      <c r="F162" s="1" t="s">
        <v>514</v>
      </c>
      <c r="G162" s="1" t="s">
        <v>515</v>
      </c>
      <c r="H162" s="1" t="s">
        <v>516</v>
      </c>
      <c r="I162" s="1" t="s">
        <v>400</v>
      </c>
      <c r="J162" s="1" t="s">
        <v>393</v>
      </c>
      <c r="K162" s="1" t="s">
        <v>3189</v>
      </c>
      <c r="L162" s="1" t="s">
        <v>381</v>
      </c>
      <c r="M162" s="1" t="s">
        <v>81</v>
      </c>
      <c r="N162" s="1" t="s">
        <v>382</v>
      </c>
      <c r="O162" s="1" t="s">
        <v>512</v>
      </c>
      <c r="P162" s="1" t="s">
        <v>3485</v>
      </c>
      <c r="Q162" s="1" t="s">
        <v>513</v>
      </c>
      <c r="R162" s="1" t="s">
        <v>549</v>
      </c>
    </row>
    <row r="163" spans="1:18">
      <c r="A163" s="1" t="s">
        <v>49</v>
      </c>
      <c r="D163" s="1" t="s">
        <v>374</v>
      </c>
      <c r="E163" s="1" t="s">
        <v>452</v>
      </c>
      <c r="F163" s="1" t="s">
        <v>517</v>
      </c>
      <c r="G163" s="1" t="s">
        <v>3587</v>
      </c>
      <c r="H163" s="1" t="s">
        <v>518</v>
      </c>
      <c r="I163" s="1" t="s">
        <v>400</v>
      </c>
      <c r="J163" s="1" t="s">
        <v>419</v>
      </c>
      <c r="K163" s="1" t="s">
        <v>3189</v>
      </c>
      <c r="L163" s="1" t="s">
        <v>381</v>
      </c>
      <c r="M163" s="1" t="s">
        <v>81</v>
      </c>
      <c r="N163" s="1" t="s">
        <v>382</v>
      </c>
      <c r="O163" s="1" t="s">
        <v>512</v>
      </c>
      <c r="P163" s="1" t="s">
        <v>3485</v>
      </c>
      <c r="Q163" s="1" t="s">
        <v>513</v>
      </c>
      <c r="R163" s="1" t="s">
        <v>549</v>
      </c>
    </row>
    <row r="164" spans="1:18">
      <c r="A164" s="1" t="s">
        <v>49</v>
      </c>
      <c r="D164" s="1" t="s">
        <v>374</v>
      </c>
      <c r="E164" s="1" t="s">
        <v>452</v>
      </c>
      <c r="F164" s="1" t="s">
        <v>519</v>
      </c>
      <c r="G164" s="1" t="s">
        <v>520</v>
      </c>
      <c r="H164" s="1" t="s">
        <v>521</v>
      </c>
      <c r="I164" s="1" t="s">
        <v>452</v>
      </c>
      <c r="J164" s="1" t="s">
        <v>457</v>
      </c>
      <c r="K164" s="1" t="s">
        <v>3179</v>
      </c>
      <c r="L164" s="1" t="s">
        <v>522</v>
      </c>
      <c r="M164" s="1" t="s">
        <v>81</v>
      </c>
      <c r="N164" s="1" t="s">
        <v>523</v>
      </c>
      <c r="O164" s="1" t="s">
        <v>524</v>
      </c>
      <c r="P164" s="1" t="s">
        <v>3192</v>
      </c>
      <c r="Q164" s="1" t="s">
        <v>156</v>
      </c>
      <c r="R164" s="1" t="s">
        <v>549</v>
      </c>
    </row>
    <row r="165" spans="1:18">
      <c r="A165" s="1" t="s">
        <v>49</v>
      </c>
      <c r="D165" s="1" t="s">
        <v>374</v>
      </c>
      <c r="E165" s="1" t="s">
        <v>525</v>
      </c>
      <c r="F165" s="1" t="s">
        <v>526</v>
      </c>
      <c r="G165" s="1" t="s">
        <v>527</v>
      </c>
      <c r="H165" s="1" t="s">
        <v>528</v>
      </c>
      <c r="I165" s="1" t="s">
        <v>525</v>
      </c>
      <c r="J165" s="1" t="s">
        <v>380</v>
      </c>
      <c r="K165" s="1" t="s">
        <v>3193</v>
      </c>
      <c r="L165" s="1" t="s">
        <v>522</v>
      </c>
      <c r="M165" s="1" t="s">
        <v>695</v>
      </c>
      <c r="N165" s="1" t="s">
        <v>442</v>
      </c>
      <c r="O165" s="1" t="s">
        <v>529</v>
      </c>
      <c r="P165" s="1" t="s">
        <v>3194</v>
      </c>
      <c r="Q165" s="1" t="s">
        <v>530</v>
      </c>
      <c r="R165" s="1" t="s">
        <v>1041</v>
      </c>
    </row>
    <row r="166" spans="1:18">
      <c r="A166" s="1" t="s">
        <v>49</v>
      </c>
      <c r="D166" s="1" t="s">
        <v>374</v>
      </c>
      <c r="E166" s="1" t="s">
        <v>525</v>
      </c>
      <c r="F166" s="1" t="s">
        <v>531</v>
      </c>
      <c r="G166" s="1" t="s">
        <v>532</v>
      </c>
      <c r="H166" s="1" t="s">
        <v>533</v>
      </c>
      <c r="I166" s="1" t="s">
        <v>525</v>
      </c>
      <c r="J166" s="1" t="s">
        <v>457</v>
      </c>
      <c r="K166" s="1" t="s">
        <v>3193</v>
      </c>
      <c r="L166" s="1" t="s">
        <v>522</v>
      </c>
      <c r="M166" s="1" t="s">
        <v>695</v>
      </c>
      <c r="N166" s="1" t="s">
        <v>442</v>
      </c>
      <c r="O166" s="1" t="s">
        <v>534</v>
      </c>
      <c r="P166" s="1" t="s">
        <v>3194</v>
      </c>
      <c r="Q166" s="1" t="s">
        <v>530</v>
      </c>
      <c r="R166" s="1" t="s">
        <v>1041</v>
      </c>
    </row>
    <row r="167" spans="1:18">
      <c r="A167" s="1" t="s">
        <v>49</v>
      </c>
      <c r="D167" s="1" t="s">
        <v>374</v>
      </c>
      <c r="E167" s="1" t="s">
        <v>535</v>
      </c>
      <c r="F167" s="1" t="s">
        <v>536</v>
      </c>
      <c r="G167" s="1" t="s">
        <v>537</v>
      </c>
      <c r="H167" s="1" t="s">
        <v>538</v>
      </c>
      <c r="I167" s="1" t="s">
        <v>539</v>
      </c>
      <c r="J167" s="1" t="s">
        <v>389</v>
      </c>
      <c r="K167" s="1" t="s">
        <v>549</v>
      </c>
      <c r="L167" s="1" t="s">
        <v>402</v>
      </c>
      <c r="M167" s="1" t="s">
        <v>81</v>
      </c>
      <c r="N167" s="1" t="s">
        <v>382</v>
      </c>
      <c r="O167" s="1" t="s">
        <v>540</v>
      </c>
      <c r="P167" s="1" t="s">
        <v>3486</v>
      </c>
      <c r="Q167" s="1" t="s">
        <v>156</v>
      </c>
      <c r="R167" s="1" t="s">
        <v>549</v>
      </c>
    </row>
    <row r="168" spans="1:18">
      <c r="A168" s="1" t="s">
        <v>49</v>
      </c>
      <c r="D168" s="1" t="s">
        <v>374</v>
      </c>
      <c r="E168" s="1" t="s">
        <v>535</v>
      </c>
      <c r="F168" s="1" t="s">
        <v>541</v>
      </c>
      <c r="G168" s="1" t="s">
        <v>542</v>
      </c>
      <c r="H168" s="1" t="s">
        <v>543</v>
      </c>
      <c r="I168" s="1" t="s">
        <v>539</v>
      </c>
      <c r="J168" s="1" t="s">
        <v>389</v>
      </c>
      <c r="K168" s="1" t="s">
        <v>549</v>
      </c>
      <c r="L168" s="1" t="s">
        <v>402</v>
      </c>
      <c r="M168" s="1" t="s">
        <v>81</v>
      </c>
      <c r="N168" s="1" t="s">
        <v>382</v>
      </c>
      <c r="O168" s="1" t="s">
        <v>540</v>
      </c>
      <c r="P168" s="1" t="s">
        <v>3487</v>
      </c>
      <c r="Q168" s="1" t="s">
        <v>156</v>
      </c>
      <c r="R168" s="1" t="s">
        <v>549</v>
      </c>
    </row>
    <row r="169" spans="1:18">
      <c r="A169" s="1" t="s">
        <v>49</v>
      </c>
      <c r="D169" s="1" t="s">
        <v>374</v>
      </c>
      <c r="E169" s="1" t="s">
        <v>535</v>
      </c>
      <c r="F169" s="1" t="s">
        <v>544</v>
      </c>
      <c r="G169" s="1" t="s">
        <v>545</v>
      </c>
      <c r="H169" s="1" t="s">
        <v>546</v>
      </c>
      <c r="I169" s="1" t="s">
        <v>547</v>
      </c>
      <c r="J169" s="1" t="s">
        <v>380</v>
      </c>
      <c r="K169" s="1" t="s">
        <v>506</v>
      </c>
      <c r="L169" s="1" t="s">
        <v>402</v>
      </c>
      <c r="M169" s="1" t="s">
        <v>81</v>
      </c>
      <c r="N169" s="1" t="s">
        <v>442</v>
      </c>
      <c r="O169" s="1" t="s">
        <v>548</v>
      </c>
      <c r="P169" s="1" t="s">
        <v>3177</v>
      </c>
      <c r="Q169" s="1" t="s">
        <v>549</v>
      </c>
      <c r="R169" s="1" t="s">
        <v>549</v>
      </c>
    </row>
    <row r="170" spans="1:18">
      <c r="A170" s="1" t="s">
        <v>49</v>
      </c>
      <c r="D170" s="1" t="s">
        <v>374</v>
      </c>
      <c r="E170" s="1" t="s">
        <v>535</v>
      </c>
      <c r="F170" s="1" t="s">
        <v>550</v>
      </c>
      <c r="G170" s="1" t="s">
        <v>545</v>
      </c>
      <c r="H170" s="1" t="s">
        <v>551</v>
      </c>
      <c r="I170" s="1" t="s">
        <v>547</v>
      </c>
      <c r="J170" s="1" t="s">
        <v>380</v>
      </c>
      <c r="K170" s="1" t="s">
        <v>506</v>
      </c>
      <c r="L170" s="1" t="s">
        <v>402</v>
      </c>
      <c r="M170" s="1" t="s">
        <v>81</v>
      </c>
      <c r="N170" s="1" t="s">
        <v>442</v>
      </c>
      <c r="O170" s="1" t="s">
        <v>548</v>
      </c>
      <c r="P170" s="1" t="s">
        <v>3188</v>
      </c>
      <c r="Q170" s="1" t="s">
        <v>384</v>
      </c>
      <c r="R170" s="1" t="s">
        <v>549</v>
      </c>
    </row>
    <row r="171" spans="1:18">
      <c r="A171" s="1" t="s">
        <v>49</v>
      </c>
      <c r="D171" s="1" t="s">
        <v>374</v>
      </c>
      <c r="E171" s="1" t="s">
        <v>535</v>
      </c>
      <c r="F171" s="1" t="s">
        <v>553</v>
      </c>
      <c r="G171" s="1" t="s">
        <v>554</v>
      </c>
      <c r="H171" s="1" t="s">
        <v>555</v>
      </c>
      <c r="I171" s="1" t="s">
        <v>547</v>
      </c>
      <c r="J171" s="1" t="s">
        <v>380</v>
      </c>
      <c r="K171" s="1" t="s">
        <v>384</v>
      </c>
      <c r="L171" s="1" t="s">
        <v>402</v>
      </c>
      <c r="M171" s="1" t="s">
        <v>81</v>
      </c>
      <c r="N171" s="1" t="s">
        <v>442</v>
      </c>
      <c r="O171" s="1" t="s">
        <v>552</v>
      </c>
      <c r="P171" s="1" t="s">
        <v>3197</v>
      </c>
      <c r="Q171" s="1" t="s">
        <v>384</v>
      </c>
      <c r="R171" s="1" t="s">
        <v>549</v>
      </c>
    </row>
    <row r="172" spans="1:18">
      <c r="A172" s="1" t="s">
        <v>49</v>
      </c>
      <c r="D172" s="1" t="s">
        <v>374</v>
      </c>
      <c r="E172" s="1" t="s">
        <v>535</v>
      </c>
      <c r="F172" s="1" t="s">
        <v>556</v>
      </c>
      <c r="G172" s="1" t="s">
        <v>557</v>
      </c>
      <c r="H172" s="1" t="s">
        <v>558</v>
      </c>
      <c r="I172" s="1" t="s">
        <v>539</v>
      </c>
      <c r="J172" s="1" t="s">
        <v>389</v>
      </c>
      <c r="K172" s="1" t="s">
        <v>549</v>
      </c>
      <c r="L172" s="1" t="s">
        <v>402</v>
      </c>
      <c r="M172" s="1" t="s">
        <v>81</v>
      </c>
      <c r="N172" s="1" t="s">
        <v>382</v>
      </c>
      <c r="O172" s="1" t="s">
        <v>540</v>
      </c>
      <c r="P172" s="1" t="s">
        <v>3488</v>
      </c>
      <c r="Q172" s="1" t="s">
        <v>156</v>
      </c>
      <c r="R172" s="1" t="s">
        <v>549</v>
      </c>
    </row>
    <row r="173" spans="1:18">
      <c r="A173" s="1" t="s">
        <v>49</v>
      </c>
      <c r="D173" s="1" t="s">
        <v>374</v>
      </c>
      <c r="E173" s="1" t="s">
        <v>559</v>
      </c>
      <c r="F173" s="1" t="s">
        <v>3573</v>
      </c>
      <c r="G173" s="1" t="s">
        <v>3588</v>
      </c>
      <c r="I173" s="1" t="s">
        <v>452</v>
      </c>
      <c r="K173" s="1" t="s">
        <v>3166</v>
      </c>
      <c r="L173" s="1" t="s">
        <v>402</v>
      </c>
      <c r="M173" s="1" t="s">
        <v>81</v>
      </c>
      <c r="O173" s="1" t="s">
        <v>3443</v>
      </c>
      <c r="P173" s="1" t="s">
        <v>3532</v>
      </c>
      <c r="Q173" s="1" t="s">
        <v>156</v>
      </c>
      <c r="R173" s="1" t="s">
        <v>3166</v>
      </c>
    </row>
    <row r="174" spans="1:18">
      <c r="A174" s="1" t="s">
        <v>49</v>
      </c>
      <c r="D174" s="1" t="s">
        <v>374</v>
      </c>
      <c r="E174" s="1" t="s">
        <v>559</v>
      </c>
      <c r="F174" s="1" t="s">
        <v>560</v>
      </c>
      <c r="G174" s="1" t="s">
        <v>561</v>
      </c>
      <c r="H174" s="1" t="s">
        <v>562</v>
      </c>
      <c r="I174" s="1" t="s">
        <v>452</v>
      </c>
      <c r="J174" s="1" t="s">
        <v>389</v>
      </c>
      <c r="K174" s="1" t="s">
        <v>549</v>
      </c>
      <c r="L174" s="1" t="s">
        <v>402</v>
      </c>
      <c r="M174" s="1" t="s">
        <v>81</v>
      </c>
      <c r="N174" s="1" t="s">
        <v>382</v>
      </c>
      <c r="O174" s="1" t="s">
        <v>3443</v>
      </c>
      <c r="P174" s="1" t="s">
        <v>3489</v>
      </c>
      <c r="Q174" s="1" t="s">
        <v>156</v>
      </c>
      <c r="R174" s="1" t="s">
        <v>655</v>
      </c>
    </row>
    <row r="175" spans="1:18">
      <c r="A175" s="1" t="s">
        <v>49</v>
      </c>
      <c r="D175" s="1" t="s">
        <v>374</v>
      </c>
      <c r="E175" s="1" t="s">
        <v>559</v>
      </c>
      <c r="F175" s="1" t="s">
        <v>563</v>
      </c>
      <c r="G175" s="1" t="s">
        <v>564</v>
      </c>
      <c r="H175" s="1" t="s">
        <v>565</v>
      </c>
      <c r="I175" s="1" t="s">
        <v>452</v>
      </c>
      <c r="J175" s="1" t="s">
        <v>401</v>
      </c>
      <c r="K175" s="1" t="s">
        <v>549</v>
      </c>
      <c r="L175" s="1" t="s">
        <v>402</v>
      </c>
      <c r="M175" s="1" t="s">
        <v>81</v>
      </c>
      <c r="N175" s="1" t="s">
        <v>382</v>
      </c>
      <c r="O175" s="1" t="s">
        <v>3443</v>
      </c>
      <c r="P175" s="1" t="s">
        <v>3489</v>
      </c>
      <c r="Q175" s="1" t="s">
        <v>156</v>
      </c>
      <c r="R175" s="1" t="s">
        <v>655</v>
      </c>
    </row>
    <row r="176" spans="1:18">
      <c r="A176" s="1" t="s">
        <v>49</v>
      </c>
      <c r="D176" s="1" t="s">
        <v>374</v>
      </c>
      <c r="E176" s="1" t="s">
        <v>559</v>
      </c>
      <c r="F176" s="1" t="s">
        <v>566</v>
      </c>
      <c r="G176" s="1" t="s">
        <v>567</v>
      </c>
      <c r="H176" s="1" t="s">
        <v>568</v>
      </c>
      <c r="I176" s="1" t="s">
        <v>452</v>
      </c>
      <c r="J176" s="1" t="s">
        <v>409</v>
      </c>
      <c r="K176" s="1" t="s">
        <v>549</v>
      </c>
      <c r="L176" s="1" t="s">
        <v>402</v>
      </c>
      <c r="M176" s="1" t="s">
        <v>81</v>
      </c>
      <c r="N176" s="1" t="s">
        <v>382</v>
      </c>
      <c r="O176" s="1" t="s">
        <v>3443</v>
      </c>
      <c r="P176" s="1" t="s">
        <v>3489</v>
      </c>
      <c r="Q176" s="1" t="s">
        <v>156</v>
      </c>
      <c r="R176" s="1" t="s">
        <v>655</v>
      </c>
    </row>
    <row r="177" spans="1:18">
      <c r="A177" s="1" t="s">
        <v>49</v>
      </c>
      <c r="D177" s="1" t="s">
        <v>374</v>
      </c>
      <c r="E177" s="1" t="s">
        <v>559</v>
      </c>
      <c r="F177" s="1" t="s">
        <v>569</v>
      </c>
      <c r="G177" s="1" t="s">
        <v>570</v>
      </c>
      <c r="H177" s="1" t="s">
        <v>571</v>
      </c>
      <c r="I177" s="1" t="s">
        <v>452</v>
      </c>
      <c r="J177" s="1" t="s">
        <v>393</v>
      </c>
      <c r="K177" s="1" t="s">
        <v>549</v>
      </c>
      <c r="L177" s="1" t="s">
        <v>402</v>
      </c>
      <c r="M177" s="1" t="s">
        <v>81</v>
      </c>
      <c r="N177" s="1" t="s">
        <v>382</v>
      </c>
      <c r="O177" s="1" t="s">
        <v>3443</v>
      </c>
      <c r="P177" s="1" t="s">
        <v>3489</v>
      </c>
      <c r="Q177" s="1" t="s">
        <v>156</v>
      </c>
      <c r="R177" s="1" t="s">
        <v>655</v>
      </c>
    </row>
    <row r="178" spans="1:18">
      <c r="A178" s="1" t="s">
        <v>49</v>
      </c>
      <c r="D178" s="1" t="s">
        <v>374</v>
      </c>
      <c r="E178" s="1" t="s">
        <v>559</v>
      </c>
      <c r="F178" s="1" t="s">
        <v>572</v>
      </c>
      <c r="G178" s="1" t="s">
        <v>573</v>
      </c>
      <c r="H178" s="1" t="s">
        <v>574</v>
      </c>
      <c r="I178" s="1" t="s">
        <v>452</v>
      </c>
      <c r="J178" s="1" t="s">
        <v>396</v>
      </c>
      <c r="K178" s="1" t="s">
        <v>549</v>
      </c>
      <c r="L178" s="1" t="s">
        <v>402</v>
      </c>
      <c r="M178" s="1" t="s">
        <v>81</v>
      </c>
      <c r="N178" s="1" t="s">
        <v>382</v>
      </c>
      <c r="O178" s="1" t="s">
        <v>3443</v>
      </c>
      <c r="P178" s="1" t="s">
        <v>3489</v>
      </c>
      <c r="Q178" s="1" t="s">
        <v>156</v>
      </c>
      <c r="R178" s="1" t="s">
        <v>655</v>
      </c>
    </row>
    <row r="179" spans="1:18">
      <c r="A179" s="1" t="s">
        <v>49</v>
      </c>
      <c r="D179" s="1" t="s">
        <v>374</v>
      </c>
      <c r="E179" s="1" t="s">
        <v>559</v>
      </c>
      <c r="F179" s="1" t="s">
        <v>575</v>
      </c>
      <c r="G179" s="1" t="s">
        <v>576</v>
      </c>
      <c r="H179" s="1" t="s">
        <v>577</v>
      </c>
      <c r="I179" s="1" t="s">
        <v>452</v>
      </c>
      <c r="J179" s="1" t="s">
        <v>419</v>
      </c>
      <c r="K179" s="1" t="s">
        <v>549</v>
      </c>
      <c r="L179" s="1" t="s">
        <v>402</v>
      </c>
      <c r="M179" s="1" t="s">
        <v>81</v>
      </c>
      <c r="N179" s="1" t="s">
        <v>382</v>
      </c>
      <c r="O179" s="1" t="s">
        <v>3443</v>
      </c>
      <c r="P179" s="1" t="s">
        <v>3489</v>
      </c>
      <c r="Q179" s="1" t="s">
        <v>156</v>
      </c>
      <c r="R179" s="1" t="s">
        <v>655</v>
      </c>
    </row>
    <row r="180" spans="1:18">
      <c r="A180" s="1" t="s">
        <v>49</v>
      </c>
      <c r="D180" s="1" t="s">
        <v>374</v>
      </c>
      <c r="E180" s="1" t="s">
        <v>578</v>
      </c>
      <c r="F180" s="1" t="s">
        <v>579</v>
      </c>
      <c r="G180" s="1" t="s">
        <v>580</v>
      </c>
      <c r="H180" s="1" t="s">
        <v>581</v>
      </c>
      <c r="I180" s="1" t="s">
        <v>582</v>
      </c>
      <c r="J180" s="1" t="s">
        <v>583</v>
      </c>
      <c r="K180" s="1" t="s">
        <v>3176</v>
      </c>
      <c r="L180" s="1" t="s">
        <v>429</v>
      </c>
      <c r="M180" s="1" t="s">
        <v>81</v>
      </c>
      <c r="N180" s="1" t="s">
        <v>382</v>
      </c>
      <c r="O180" s="1" t="s">
        <v>584</v>
      </c>
      <c r="P180" s="1" t="s">
        <v>3490</v>
      </c>
      <c r="Q180" s="1" t="s">
        <v>432</v>
      </c>
      <c r="R180" s="1" t="s">
        <v>685</v>
      </c>
    </row>
    <row r="181" spans="1:18">
      <c r="A181" s="1" t="s">
        <v>49</v>
      </c>
      <c r="D181" s="1" t="s">
        <v>374</v>
      </c>
      <c r="E181" s="1" t="s">
        <v>578</v>
      </c>
      <c r="F181" s="1" t="s">
        <v>585</v>
      </c>
      <c r="G181" s="1" t="s">
        <v>586</v>
      </c>
      <c r="H181" s="1" t="s">
        <v>587</v>
      </c>
      <c r="I181" s="1" t="s">
        <v>582</v>
      </c>
      <c r="J181" s="1" t="s">
        <v>583</v>
      </c>
      <c r="K181" s="1" t="s">
        <v>3176</v>
      </c>
      <c r="L181" s="1" t="s">
        <v>429</v>
      </c>
      <c r="M181" s="1" t="s">
        <v>81</v>
      </c>
      <c r="N181" s="1" t="s">
        <v>382</v>
      </c>
      <c r="O181" s="1" t="s">
        <v>584</v>
      </c>
      <c r="P181" s="1" t="s">
        <v>3490</v>
      </c>
      <c r="Q181" s="1" t="s">
        <v>432</v>
      </c>
      <c r="R181" s="1" t="s">
        <v>685</v>
      </c>
    </row>
    <row r="182" spans="1:18">
      <c r="A182" s="1" t="s">
        <v>49</v>
      </c>
      <c r="D182" s="1" t="s">
        <v>374</v>
      </c>
      <c r="E182" s="1" t="s">
        <v>578</v>
      </c>
      <c r="F182" s="1" t="s">
        <v>588</v>
      </c>
      <c r="G182" s="1" t="s">
        <v>589</v>
      </c>
      <c r="H182" s="1" t="s">
        <v>590</v>
      </c>
      <c r="I182" s="1" t="s">
        <v>582</v>
      </c>
      <c r="J182" s="1" t="s">
        <v>583</v>
      </c>
      <c r="K182" s="1" t="s">
        <v>3176</v>
      </c>
      <c r="L182" s="1" t="s">
        <v>429</v>
      </c>
      <c r="M182" s="1" t="s">
        <v>81</v>
      </c>
      <c r="N182" s="1" t="s">
        <v>382</v>
      </c>
      <c r="O182" s="1" t="s">
        <v>584</v>
      </c>
      <c r="P182" s="1" t="s">
        <v>3490</v>
      </c>
      <c r="Q182" s="1" t="s">
        <v>432</v>
      </c>
      <c r="R182" s="1" t="s">
        <v>685</v>
      </c>
    </row>
    <row r="183" spans="1:18">
      <c r="A183" s="1" t="s">
        <v>49</v>
      </c>
      <c r="D183" s="1" t="s">
        <v>374</v>
      </c>
      <c r="E183" s="1" t="s">
        <v>578</v>
      </c>
      <c r="F183" s="1" t="s">
        <v>591</v>
      </c>
      <c r="G183" s="1" t="s">
        <v>592</v>
      </c>
      <c r="H183" s="1" t="s">
        <v>593</v>
      </c>
      <c r="I183" s="1" t="s">
        <v>582</v>
      </c>
      <c r="J183" s="1" t="s">
        <v>583</v>
      </c>
      <c r="K183" s="1" t="s">
        <v>506</v>
      </c>
      <c r="L183" s="1" t="s">
        <v>429</v>
      </c>
      <c r="M183" s="1" t="s">
        <v>81</v>
      </c>
      <c r="N183" s="1" t="s">
        <v>382</v>
      </c>
      <c r="O183" s="1" t="s">
        <v>594</v>
      </c>
      <c r="P183" s="1" t="s">
        <v>3200</v>
      </c>
      <c r="Q183" s="1" t="s">
        <v>451</v>
      </c>
      <c r="R183" s="1" t="s">
        <v>685</v>
      </c>
    </row>
    <row r="184" spans="1:18">
      <c r="A184" s="1" t="s">
        <v>49</v>
      </c>
      <c r="D184" s="1" t="s">
        <v>374</v>
      </c>
      <c r="E184" s="1" t="s">
        <v>578</v>
      </c>
      <c r="F184" s="1" t="s">
        <v>595</v>
      </c>
      <c r="G184" s="1" t="s">
        <v>596</v>
      </c>
      <c r="H184" s="1" t="s">
        <v>597</v>
      </c>
      <c r="I184" s="1" t="s">
        <v>582</v>
      </c>
      <c r="J184" s="1" t="s">
        <v>598</v>
      </c>
      <c r="K184" s="1" t="s">
        <v>506</v>
      </c>
      <c r="L184" s="1" t="s">
        <v>429</v>
      </c>
      <c r="M184" s="1" t="s">
        <v>81</v>
      </c>
      <c r="N184" s="1" t="s">
        <v>382</v>
      </c>
      <c r="O184" s="1" t="s">
        <v>599</v>
      </c>
      <c r="P184" s="1" t="s">
        <v>3200</v>
      </c>
      <c r="Q184" s="1" t="s">
        <v>451</v>
      </c>
      <c r="R184" s="1" t="s">
        <v>685</v>
      </c>
    </row>
    <row r="185" spans="1:18">
      <c r="A185" s="1" t="s">
        <v>49</v>
      </c>
      <c r="D185" s="1" t="s">
        <v>374</v>
      </c>
      <c r="E185" s="1" t="s">
        <v>578</v>
      </c>
      <c r="F185" s="1" t="s">
        <v>600</v>
      </c>
      <c r="G185" s="1" t="s">
        <v>601</v>
      </c>
      <c r="H185" s="1" t="s">
        <v>602</v>
      </c>
      <c r="I185" s="1" t="s">
        <v>582</v>
      </c>
      <c r="J185" s="1" t="s">
        <v>457</v>
      </c>
      <c r="K185" s="1" t="s">
        <v>506</v>
      </c>
      <c r="L185" s="1" t="s">
        <v>429</v>
      </c>
      <c r="M185" s="1" t="s">
        <v>81</v>
      </c>
      <c r="N185" s="1" t="s">
        <v>382</v>
      </c>
      <c r="O185" s="1" t="s">
        <v>599</v>
      </c>
      <c r="P185" s="1" t="s">
        <v>3200</v>
      </c>
      <c r="Q185" s="1" t="s">
        <v>451</v>
      </c>
      <c r="R185" s="1" t="s">
        <v>685</v>
      </c>
    </row>
    <row r="186" spans="1:18">
      <c r="A186" s="1" t="s">
        <v>49</v>
      </c>
      <c r="D186" s="1" t="s">
        <v>374</v>
      </c>
      <c r="E186" s="1" t="s">
        <v>603</v>
      </c>
      <c r="F186" s="1" t="s">
        <v>604</v>
      </c>
      <c r="G186" s="1" t="s">
        <v>605</v>
      </c>
      <c r="H186" s="1" t="s">
        <v>606</v>
      </c>
      <c r="I186" s="1" t="s">
        <v>400</v>
      </c>
      <c r="J186" s="1" t="s">
        <v>389</v>
      </c>
      <c r="K186" s="1" t="s">
        <v>3201</v>
      </c>
      <c r="L186" s="1" t="s">
        <v>402</v>
      </c>
      <c r="M186" s="1" t="s">
        <v>81</v>
      </c>
      <c r="N186" s="1" t="s">
        <v>442</v>
      </c>
      <c r="O186" s="1" t="s">
        <v>607</v>
      </c>
      <c r="P186" s="1" t="s">
        <v>3202</v>
      </c>
      <c r="Q186" s="1" t="s">
        <v>608</v>
      </c>
      <c r="R186" s="1" t="s">
        <v>480</v>
      </c>
    </row>
    <row r="187" spans="1:18">
      <c r="A187" s="1" t="s">
        <v>49</v>
      </c>
      <c r="D187" s="1" t="s">
        <v>374</v>
      </c>
      <c r="E187" s="1" t="s">
        <v>603</v>
      </c>
      <c r="F187" s="1" t="s">
        <v>609</v>
      </c>
      <c r="G187" s="1" t="s">
        <v>610</v>
      </c>
      <c r="H187" s="1" t="s">
        <v>611</v>
      </c>
      <c r="I187" s="1" t="s">
        <v>400</v>
      </c>
      <c r="J187" s="1" t="s">
        <v>389</v>
      </c>
      <c r="K187" s="1" t="s">
        <v>3201</v>
      </c>
      <c r="L187" s="1" t="s">
        <v>402</v>
      </c>
      <c r="M187" s="1" t="s">
        <v>81</v>
      </c>
      <c r="N187" s="1" t="s">
        <v>442</v>
      </c>
      <c r="O187" s="1" t="s">
        <v>607</v>
      </c>
      <c r="P187" s="1" t="s">
        <v>3203</v>
      </c>
      <c r="Q187" s="1" t="s">
        <v>608</v>
      </c>
      <c r="R187" s="1" t="s">
        <v>480</v>
      </c>
    </row>
    <row r="188" spans="1:18">
      <c r="A188" s="1" t="s">
        <v>49</v>
      </c>
      <c r="D188" s="1" t="s">
        <v>374</v>
      </c>
      <c r="E188" s="1" t="s">
        <v>603</v>
      </c>
      <c r="F188" s="1" t="s">
        <v>612</v>
      </c>
      <c r="G188" s="1" t="s">
        <v>613</v>
      </c>
      <c r="H188" s="1" t="s">
        <v>614</v>
      </c>
      <c r="I188" s="1" t="s">
        <v>452</v>
      </c>
      <c r="J188" s="1" t="s">
        <v>389</v>
      </c>
      <c r="K188" s="1" t="s">
        <v>3201</v>
      </c>
      <c r="L188" s="1" t="s">
        <v>402</v>
      </c>
      <c r="M188" s="1" t="s">
        <v>81</v>
      </c>
      <c r="N188" s="1" t="s">
        <v>442</v>
      </c>
      <c r="O188" s="1" t="s">
        <v>615</v>
      </c>
      <c r="P188" s="1" t="s">
        <v>3204</v>
      </c>
      <c r="Q188" s="1" t="s">
        <v>616</v>
      </c>
      <c r="R188" s="1" t="s">
        <v>480</v>
      </c>
    </row>
    <row r="189" spans="1:18">
      <c r="A189" s="1" t="s">
        <v>49</v>
      </c>
      <c r="D189" s="1" t="s">
        <v>374</v>
      </c>
      <c r="E189" s="1" t="s">
        <v>603</v>
      </c>
      <c r="F189" s="1" t="s">
        <v>617</v>
      </c>
      <c r="G189" s="1" t="s">
        <v>618</v>
      </c>
      <c r="H189" s="1" t="s">
        <v>619</v>
      </c>
      <c r="I189" s="1" t="s">
        <v>452</v>
      </c>
      <c r="J189" s="1" t="s">
        <v>389</v>
      </c>
      <c r="K189" s="1" t="s">
        <v>3201</v>
      </c>
      <c r="L189" s="1" t="s">
        <v>402</v>
      </c>
      <c r="M189" s="1" t="s">
        <v>81</v>
      </c>
      <c r="N189" s="1" t="s">
        <v>442</v>
      </c>
      <c r="O189" s="1" t="s">
        <v>615</v>
      </c>
      <c r="P189" s="1" t="s">
        <v>3203</v>
      </c>
      <c r="Q189" s="1" t="s">
        <v>616</v>
      </c>
      <c r="R189" s="1" t="s">
        <v>480</v>
      </c>
    </row>
    <row r="190" spans="1:18">
      <c r="A190" s="1" t="s">
        <v>49</v>
      </c>
      <c r="D190" s="1" t="s">
        <v>374</v>
      </c>
      <c r="E190" s="1" t="s">
        <v>603</v>
      </c>
      <c r="F190" s="1" t="s">
        <v>620</v>
      </c>
      <c r="G190" s="1" t="s">
        <v>621</v>
      </c>
      <c r="H190" s="1" t="s">
        <v>622</v>
      </c>
      <c r="I190" s="1" t="s">
        <v>452</v>
      </c>
      <c r="J190" s="1" t="s">
        <v>457</v>
      </c>
      <c r="K190" s="1" t="s">
        <v>748</v>
      </c>
      <c r="L190" s="1" t="s">
        <v>402</v>
      </c>
      <c r="M190" s="1" t="s">
        <v>81</v>
      </c>
      <c r="N190" s="1" t="s">
        <v>442</v>
      </c>
      <c r="O190" s="1" t="s">
        <v>623</v>
      </c>
      <c r="P190" s="1" t="s">
        <v>3205</v>
      </c>
      <c r="Q190" s="1" t="s">
        <v>616</v>
      </c>
      <c r="R190" s="1" t="s">
        <v>480</v>
      </c>
    </row>
    <row r="191" spans="1:18">
      <c r="A191" s="1" t="s">
        <v>49</v>
      </c>
      <c r="D191" s="1" t="s">
        <v>374</v>
      </c>
      <c r="E191" s="1" t="s">
        <v>603</v>
      </c>
      <c r="F191" s="1" t="s">
        <v>624</v>
      </c>
      <c r="G191" s="1" t="s">
        <v>625</v>
      </c>
      <c r="H191" s="1" t="s">
        <v>626</v>
      </c>
      <c r="I191" s="1" t="s">
        <v>379</v>
      </c>
      <c r="J191" s="1" t="s">
        <v>380</v>
      </c>
      <c r="K191" s="1" t="s">
        <v>3206</v>
      </c>
      <c r="L191" s="1" t="s">
        <v>402</v>
      </c>
      <c r="M191" s="1" t="s">
        <v>81</v>
      </c>
      <c r="N191" s="1" t="s">
        <v>442</v>
      </c>
      <c r="O191" s="1" t="s">
        <v>627</v>
      </c>
      <c r="P191" s="1" t="s">
        <v>3207</v>
      </c>
      <c r="Q191" s="1" t="s">
        <v>530</v>
      </c>
      <c r="R191" s="1" t="s">
        <v>480</v>
      </c>
    </row>
    <row r="192" spans="1:18">
      <c r="A192" s="1" t="s">
        <v>49</v>
      </c>
      <c r="D192" s="1" t="s">
        <v>374</v>
      </c>
      <c r="E192" s="1" t="s">
        <v>603</v>
      </c>
      <c r="F192" s="1" t="s">
        <v>628</v>
      </c>
      <c r="G192" s="1" t="s">
        <v>629</v>
      </c>
      <c r="H192" s="1" t="s">
        <v>630</v>
      </c>
      <c r="I192" s="1" t="s">
        <v>631</v>
      </c>
      <c r="J192" s="1" t="s">
        <v>389</v>
      </c>
      <c r="K192" s="1" t="s">
        <v>3208</v>
      </c>
      <c r="L192" s="1" t="s">
        <v>381</v>
      </c>
      <c r="M192" s="1" t="s">
        <v>81</v>
      </c>
      <c r="N192" s="1" t="s">
        <v>442</v>
      </c>
      <c r="O192" s="1" t="s">
        <v>632</v>
      </c>
      <c r="P192" s="1" t="s">
        <v>3209</v>
      </c>
      <c r="Q192" s="1" t="s">
        <v>608</v>
      </c>
      <c r="R192" s="1" t="s">
        <v>669</v>
      </c>
    </row>
    <row r="193" spans="1:18">
      <c r="A193" s="1" t="s">
        <v>49</v>
      </c>
      <c r="D193" s="1" t="s">
        <v>374</v>
      </c>
      <c r="E193" s="1" t="s">
        <v>603</v>
      </c>
      <c r="F193" s="1" t="s">
        <v>633</v>
      </c>
      <c r="G193" s="1" t="s">
        <v>634</v>
      </c>
      <c r="H193" s="1" t="s">
        <v>635</v>
      </c>
      <c r="I193" s="1" t="s">
        <v>631</v>
      </c>
      <c r="J193" s="1" t="s">
        <v>389</v>
      </c>
      <c r="K193" s="1" t="s">
        <v>3208</v>
      </c>
      <c r="L193" s="1" t="s">
        <v>381</v>
      </c>
      <c r="M193" s="1" t="s">
        <v>81</v>
      </c>
      <c r="N193" s="1" t="s">
        <v>442</v>
      </c>
      <c r="O193" s="1" t="s">
        <v>632</v>
      </c>
      <c r="P193" s="1" t="s">
        <v>3210</v>
      </c>
      <c r="Q193" s="1" t="s">
        <v>608</v>
      </c>
      <c r="R193" s="1" t="s">
        <v>669</v>
      </c>
    </row>
    <row r="194" spans="1:18">
      <c r="A194" s="1" t="s">
        <v>49</v>
      </c>
      <c r="D194" s="1" t="s">
        <v>374</v>
      </c>
      <c r="E194" s="1" t="s">
        <v>603</v>
      </c>
      <c r="F194" s="1" t="s">
        <v>636</v>
      </c>
      <c r="G194" s="1" t="s">
        <v>637</v>
      </c>
      <c r="H194" s="1" t="s">
        <v>638</v>
      </c>
      <c r="I194" s="1" t="s">
        <v>547</v>
      </c>
      <c r="J194" s="1" t="s">
        <v>389</v>
      </c>
      <c r="K194" s="1" t="s">
        <v>748</v>
      </c>
      <c r="L194" s="1" t="s">
        <v>402</v>
      </c>
      <c r="M194" s="1" t="s">
        <v>81</v>
      </c>
      <c r="N194" s="1" t="s">
        <v>442</v>
      </c>
      <c r="O194" s="1" t="s">
        <v>639</v>
      </c>
      <c r="P194" s="1" t="s">
        <v>3210</v>
      </c>
      <c r="Q194" s="1" t="s">
        <v>530</v>
      </c>
      <c r="R194" s="1" t="s">
        <v>480</v>
      </c>
    </row>
    <row r="195" spans="1:18">
      <c r="A195" s="1" t="s">
        <v>49</v>
      </c>
      <c r="D195" s="1" t="s">
        <v>374</v>
      </c>
      <c r="E195" s="1" t="s">
        <v>603</v>
      </c>
      <c r="F195" s="1" t="s">
        <v>640</v>
      </c>
      <c r="G195" s="1" t="s">
        <v>641</v>
      </c>
      <c r="H195" s="1" t="s">
        <v>642</v>
      </c>
      <c r="I195" s="1" t="s">
        <v>643</v>
      </c>
      <c r="J195" s="1" t="s">
        <v>389</v>
      </c>
      <c r="K195" s="1" t="s">
        <v>748</v>
      </c>
      <c r="L195" s="1" t="s">
        <v>402</v>
      </c>
      <c r="M195" s="1" t="s">
        <v>81</v>
      </c>
      <c r="N195" s="1" t="s">
        <v>442</v>
      </c>
      <c r="O195" s="1" t="s">
        <v>644</v>
      </c>
      <c r="P195" s="1" t="s">
        <v>3211</v>
      </c>
      <c r="Q195" s="1" t="s">
        <v>645</v>
      </c>
      <c r="R195" s="1" t="s">
        <v>480</v>
      </c>
    </row>
    <row r="196" spans="1:18">
      <c r="A196" s="1" t="s">
        <v>49</v>
      </c>
      <c r="D196" s="1" t="s">
        <v>374</v>
      </c>
      <c r="E196" s="1" t="s">
        <v>603</v>
      </c>
      <c r="F196" s="1" t="s">
        <v>646</v>
      </c>
      <c r="G196" s="1" t="s">
        <v>647</v>
      </c>
      <c r="H196" s="1" t="s">
        <v>648</v>
      </c>
      <c r="I196" s="1" t="s">
        <v>643</v>
      </c>
      <c r="J196" s="1" t="s">
        <v>457</v>
      </c>
      <c r="K196" s="1" t="s">
        <v>748</v>
      </c>
      <c r="L196" s="1" t="s">
        <v>402</v>
      </c>
      <c r="M196" s="1" t="s">
        <v>81</v>
      </c>
      <c r="N196" s="1" t="s">
        <v>442</v>
      </c>
      <c r="O196" s="1" t="s">
        <v>644</v>
      </c>
      <c r="P196" s="1" t="s">
        <v>3212</v>
      </c>
      <c r="Q196" s="1" t="s">
        <v>493</v>
      </c>
      <c r="R196" s="1" t="s">
        <v>480</v>
      </c>
    </row>
    <row r="197" spans="1:18">
      <c r="A197" s="1" t="s">
        <v>49</v>
      </c>
      <c r="D197" s="1" t="s">
        <v>374</v>
      </c>
      <c r="E197" s="1" t="s">
        <v>603</v>
      </c>
      <c r="F197" s="1" t="s">
        <v>649</v>
      </c>
      <c r="G197" s="1" t="s">
        <v>650</v>
      </c>
      <c r="H197" s="1" t="s">
        <v>651</v>
      </c>
      <c r="I197" s="1" t="s">
        <v>643</v>
      </c>
      <c r="J197" s="1" t="s">
        <v>389</v>
      </c>
      <c r="K197" s="1" t="s">
        <v>748</v>
      </c>
      <c r="L197" s="1" t="s">
        <v>402</v>
      </c>
      <c r="M197" s="1" t="s">
        <v>81</v>
      </c>
      <c r="N197" s="1" t="s">
        <v>442</v>
      </c>
      <c r="O197" s="1" t="s">
        <v>644</v>
      </c>
      <c r="P197" s="1" t="s">
        <v>3212</v>
      </c>
      <c r="Q197" s="1" t="s">
        <v>493</v>
      </c>
      <c r="R197" s="1" t="s">
        <v>480</v>
      </c>
    </row>
    <row r="198" spans="1:18">
      <c r="A198" s="1" t="s">
        <v>49</v>
      </c>
      <c r="D198" s="1" t="s">
        <v>374</v>
      </c>
      <c r="E198" s="1" t="s">
        <v>603</v>
      </c>
      <c r="F198" s="1" t="s">
        <v>652</v>
      </c>
      <c r="G198" s="1" t="s">
        <v>653</v>
      </c>
      <c r="H198" s="1" t="s">
        <v>654</v>
      </c>
      <c r="I198" s="1" t="s">
        <v>400</v>
      </c>
      <c r="J198" s="1" t="s">
        <v>389</v>
      </c>
      <c r="K198" s="1" t="s">
        <v>156</v>
      </c>
      <c r="L198" s="1" t="s">
        <v>381</v>
      </c>
      <c r="M198" s="1" t="s">
        <v>81</v>
      </c>
      <c r="N198" s="1" t="s">
        <v>382</v>
      </c>
      <c r="O198" s="1" t="s">
        <v>390</v>
      </c>
      <c r="P198" s="1" t="s">
        <v>3198</v>
      </c>
      <c r="Q198" s="1" t="s">
        <v>655</v>
      </c>
      <c r="R198" s="1" t="s">
        <v>3170</v>
      </c>
    </row>
    <row r="199" spans="1:18">
      <c r="A199" s="1" t="s">
        <v>49</v>
      </c>
      <c r="D199" s="1" t="s">
        <v>374</v>
      </c>
      <c r="E199" s="1" t="s">
        <v>603</v>
      </c>
      <c r="F199" s="1" t="s">
        <v>656</v>
      </c>
      <c r="G199" s="1" t="s">
        <v>657</v>
      </c>
      <c r="H199" s="1" t="s">
        <v>658</v>
      </c>
      <c r="I199" s="1" t="s">
        <v>452</v>
      </c>
      <c r="J199" s="1" t="s">
        <v>389</v>
      </c>
      <c r="K199" s="1" t="s">
        <v>685</v>
      </c>
      <c r="L199" s="1" t="s">
        <v>402</v>
      </c>
      <c r="M199" s="1" t="s">
        <v>81</v>
      </c>
      <c r="N199" s="1" t="s">
        <v>382</v>
      </c>
      <c r="O199" s="1" t="s">
        <v>659</v>
      </c>
      <c r="P199" s="1" t="s">
        <v>3491</v>
      </c>
      <c r="Q199" s="1" t="s">
        <v>655</v>
      </c>
      <c r="R199" s="1" t="s">
        <v>513</v>
      </c>
    </row>
    <row r="200" spans="1:18">
      <c r="A200" s="1" t="s">
        <v>49</v>
      </c>
      <c r="D200" s="1" t="s">
        <v>374</v>
      </c>
      <c r="E200" s="1" t="s">
        <v>603</v>
      </c>
      <c r="F200" s="1" t="s">
        <v>660</v>
      </c>
      <c r="G200" s="1" t="s">
        <v>661</v>
      </c>
      <c r="H200" s="1" t="s">
        <v>662</v>
      </c>
      <c r="I200" s="1" t="s">
        <v>452</v>
      </c>
      <c r="J200" s="1" t="s">
        <v>457</v>
      </c>
      <c r="K200" s="1" t="s">
        <v>685</v>
      </c>
      <c r="L200" s="1" t="s">
        <v>402</v>
      </c>
      <c r="M200" s="1" t="s">
        <v>81</v>
      </c>
      <c r="N200" s="1" t="s">
        <v>382</v>
      </c>
      <c r="O200" s="1" t="s">
        <v>659</v>
      </c>
      <c r="P200" s="1" t="s">
        <v>3491</v>
      </c>
      <c r="Q200" s="1" t="s">
        <v>655</v>
      </c>
      <c r="R200" s="1" t="s">
        <v>513</v>
      </c>
    </row>
    <row r="201" spans="1:18">
      <c r="A201" s="1" t="s">
        <v>49</v>
      </c>
      <c r="D201" s="1" t="s">
        <v>374</v>
      </c>
      <c r="E201" s="1" t="s">
        <v>603</v>
      </c>
      <c r="F201" s="1" t="s">
        <v>663</v>
      </c>
      <c r="G201" s="1" t="s">
        <v>664</v>
      </c>
      <c r="H201" s="1" t="s">
        <v>665</v>
      </c>
      <c r="I201" s="1" t="s">
        <v>452</v>
      </c>
      <c r="J201" s="1" t="s">
        <v>389</v>
      </c>
      <c r="K201" s="1" t="s">
        <v>3214</v>
      </c>
      <c r="L201" s="1" t="s">
        <v>402</v>
      </c>
      <c r="M201" s="1" t="s">
        <v>81</v>
      </c>
      <c r="N201" s="1" t="s">
        <v>382</v>
      </c>
      <c r="O201" s="1" t="s">
        <v>659</v>
      </c>
      <c r="P201" s="1" t="s">
        <v>3377</v>
      </c>
      <c r="Q201" s="1" t="s">
        <v>655</v>
      </c>
      <c r="R201" s="1" t="s">
        <v>549</v>
      </c>
    </row>
    <row r="202" spans="1:18">
      <c r="A202" s="1" t="s">
        <v>49</v>
      </c>
      <c r="D202" s="1" t="s">
        <v>374</v>
      </c>
      <c r="E202" s="1" t="s">
        <v>603</v>
      </c>
      <c r="F202" s="1" t="s">
        <v>666</v>
      </c>
      <c r="G202" s="1" t="s">
        <v>667</v>
      </c>
      <c r="H202" s="1" t="s">
        <v>668</v>
      </c>
      <c r="I202" s="1" t="s">
        <v>452</v>
      </c>
      <c r="J202" s="1" t="s">
        <v>389</v>
      </c>
      <c r="K202" s="1" t="s">
        <v>1324</v>
      </c>
      <c r="L202" s="1" t="s">
        <v>402</v>
      </c>
      <c r="M202" s="1" t="s">
        <v>81</v>
      </c>
      <c r="N202" s="1" t="s">
        <v>382</v>
      </c>
      <c r="O202" s="1" t="s">
        <v>473</v>
      </c>
      <c r="P202" s="1" t="s">
        <v>3370</v>
      </c>
      <c r="Q202" s="1" t="s">
        <v>669</v>
      </c>
      <c r="R202" s="1" t="s">
        <v>549</v>
      </c>
    </row>
    <row r="203" spans="1:18">
      <c r="A203" s="1" t="s">
        <v>49</v>
      </c>
      <c r="D203" s="1" t="s">
        <v>374</v>
      </c>
      <c r="E203" s="1" t="s">
        <v>603</v>
      </c>
      <c r="F203" s="1" t="s">
        <v>670</v>
      </c>
      <c r="G203" s="1" t="s">
        <v>671</v>
      </c>
      <c r="H203" s="1" t="s">
        <v>672</v>
      </c>
      <c r="I203" s="1" t="s">
        <v>452</v>
      </c>
      <c r="J203" s="1" t="s">
        <v>457</v>
      </c>
      <c r="K203" s="1" t="s">
        <v>1324</v>
      </c>
      <c r="L203" s="1" t="s">
        <v>402</v>
      </c>
      <c r="M203" s="1" t="s">
        <v>81</v>
      </c>
      <c r="N203" s="1" t="s">
        <v>382</v>
      </c>
      <c r="O203" s="1" t="s">
        <v>473</v>
      </c>
      <c r="P203" s="1" t="s">
        <v>3370</v>
      </c>
      <c r="Q203" s="1" t="s">
        <v>669</v>
      </c>
      <c r="R203" s="1" t="s">
        <v>549</v>
      </c>
    </row>
    <row r="204" spans="1:18">
      <c r="A204" s="1" t="s">
        <v>49</v>
      </c>
      <c r="D204" s="1" t="s">
        <v>374</v>
      </c>
      <c r="E204" s="1" t="s">
        <v>603</v>
      </c>
      <c r="F204" s="1" t="s">
        <v>673</v>
      </c>
      <c r="G204" s="1" t="s">
        <v>674</v>
      </c>
      <c r="H204" s="1" t="s">
        <v>675</v>
      </c>
      <c r="I204" s="1" t="s">
        <v>452</v>
      </c>
      <c r="J204" s="1" t="s">
        <v>389</v>
      </c>
      <c r="K204" s="1" t="s">
        <v>1324</v>
      </c>
      <c r="L204" s="1" t="s">
        <v>402</v>
      </c>
      <c r="M204" s="1" t="s">
        <v>81</v>
      </c>
      <c r="N204" s="1" t="s">
        <v>382</v>
      </c>
      <c r="O204" s="1" t="s">
        <v>473</v>
      </c>
      <c r="P204" s="1" t="s">
        <v>3217</v>
      </c>
      <c r="Q204" s="1" t="s">
        <v>506</v>
      </c>
      <c r="R204" s="1" t="s">
        <v>549</v>
      </c>
    </row>
    <row r="205" spans="1:18">
      <c r="A205" s="1" t="s">
        <v>49</v>
      </c>
      <c r="D205" s="1" t="s">
        <v>374</v>
      </c>
      <c r="E205" s="1" t="s">
        <v>603</v>
      </c>
      <c r="F205" s="1" t="s">
        <v>676</v>
      </c>
      <c r="G205" s="1" t="s">
        <v>677</v>
      </c>
      <c r="H205" s="1" t="s">
        <v>3424</v>
      </c>
      <c r="I205" s="1" t="s">
        <v>452</v>
      </c>
      <c r="J205" s="1" t="s">
        <v>457</v>
      </c>
      <c r="K205" s="1" t="s">
        <v>1324</v>
      </c>
      <c r="L205" s="1" t="s">
        <v>402</v>
      </c>
      <c r="M205" s="1" t="s">
        <v>81</v>
      </c>
      <c r="N205" s="1" t="s">
        <v>382</v>
      </c>
      <c r="O205" s="1" t="s">
        <v>473</v>
      </c>
      <c r="P205" s="1" t="s">
        <v>3217</v>
      </c>
      <c r="Q205" s="1" t="s">
        <v>506</v>
      </c>
      <c r="R205" s="1" t="s">
        <v>549</v>
      </c>
    </row>
    <row r="206" spans="1:18">
      <c r="A206" s="1" t="s">
        <v>49</v>
      </c>
      <c r="D206" s="1" t="s">
        <v>374</v>
      </c>
      <c r="E206" s="1" t="s">
        <v>678</v>
      </c>
      <c r="F206" s="1" t="s">
        <v>679</v>
      </c>
      <c r="G206" s="1" t="s">
        <v>680</v>
      </c>
      <c r="H206" s="1" t="s">
        <v>681</v>
      </c>
      <c r="I206" s="1" t="s">
        <v>682</v>
      </c>
      <c r="J206" s="1" t="s">
        <v>401</v>
      </c>
      <c r="K206" s="1" t="s">
        <v>1297</v>
      </c>
      <c r="L206" s="1" t="s">
        <v>683</v>
      </c>
      <c r="M206" s="1" t="s">
        <v>81</v>
      </c>
      <c r="N206" s="1" t="s">
        <v>382</v>
      </c>
      <c r="O206" s="1" t="s">
        <v>684</v>
      </c>
      <c r="P206" s="1" t="s">
        <v>3492</v>
      </c>
      <c r="Q206" s="1" t="s">
        <v>685</v>
      </c>
      <c r="R206" s="1" t="s">
        <v>549</v>
      </c>
    </row>
    <row r="207" spans="1:18">
      <c r="A207" s="1" t="s">
        <v>49</v>
      </c>
      <c r="D207" s="1" t="s">
        <v>374</v>
      </c>
      <c r="E207" s="1" t="s">
        <v>678</v>
      </c>
      <c r="F207" s="1" t="s">
        <v>686</v>
      </c>
      <c r="G207" s="1" t="s">
        <v>687</v>
      </c>
      <c r="H207" s="1" t="s">
        <v>688</v>
      </c>
      <c r="J207" s="1" t="s">
        <v>389</v>
      </c>
      <c r="K207" s="1" t="s">
        <v>3166</v>
      </c>
      <c r="L207" s="1" t="s">
        <v>429</v>
      </c>
      <c r="M207" s="1" t="s">
        <v>81</v>
      </c>
      <c r="O207" s="1" t="s">
        <v>443</v>
      </c>
      <c r="P207" s="1" t="s">
        <v>3166</v>
      </c>
      <c r="Q207" s="1" t="s">
        <v>384</v>
      </c>
      <c r="R207" s="1" t="s">
        <v>3166</v>
      </c>
    </row>
    <row r="208" spans="1:18">
      <c r="A208" s="1" t="s">
        <v>49</v>
      </c>
      <c r="D208" s="1" t="s">
        <v>689</v>
      </c>
      <c r="E208" s="1" t="s">
        <v>690</v>
      </c>
      <c r="F208" s="1" t="s">
        <v>691</v>
      </c>
      <c r="G208" s="1" t="s">
        <v>692</v>
      </c>
      <c r="H208" s="1" t="s">
        <v>693</v>
      </c>
      <c r="I208" s="1" t="s">
        <v>631</v>
      </c>
      <c r="J208" s="1" t="s">
        <v>694</v>
      </c>
      <c r="K208" s="1" t="s">
        <v>384</v>
      </c>
      <c r="L208" s="1" t="s">
        <v>683</v>
      </c>
      <c r="M208" s="1" t="s">
        <v>695</v>
      </c>
      <c r="N208" s="1" t="s">
        <v>382</v>
      </c>
      <c r="O208" s="1" t="s">
        <v>696</v>
      </c>
      <c r="P208" s="1" t="s">
        <v>3219</v>
      </c>
      <c r="Q208" s="1" t="s">
        <v>669</v>
      </c>
      <c r="R208" s="1" t="s">
        <v>1041</v>
      </c>
    </row>
    <row r="209" spans="1:18">
      <c r="A209" s="1" t="s">
        <v>49</v>
      </c>
      <c r="D209" s="1" t="s">
        <v>689</v>
      </c>
      <c r="E209" s="1" t="s">
        <v>690</v>
      </c>
      <c r="F209" s="1" t="s">
        <v>697</v>
      </c>
      <c r="G209" s="1" t="s">
        <v>698</v>
      </c>
      <c r="H209" s="1" t="s">
        <v>699</v>
      </c>
      <c r="I209" s="1" t="s">
        <v>631</v>
      </c>
      <c r="J209" s="1" t="s">
        <v>694</v>
      </c>
      <c r="K209" s="1" t="s">
        <v>384</v>
      </c>
      <c r="L209" s="1" t="s">
        <v>683</v>
      </c>
      <c r="M209" s="1" t="s">
        <v>695</v>
      </c>
      <c r="N209" s="1" t="s">
        <v>382</v>
      </c>
      <c r="O209" s="1" t="s">
        <v>696</v>
      </c>
      <c r="P209" s="1" t="s">
        <v>3219</v>
      </c>
      <c r="Q209" s="1" t="s">
        <v>616</v>
      </c>
      <c r="R209" s="1" t="s">
        <v>1041</v>
      </c>
    </row>
    <row r="210" spans="1:18">
      <c r="A210" s="1" t="s">
        <v>49</v>
      </c>
      <c r="D210" s="1" t="s">
        <v>689</v>
      </c>
      <c r="E210" s="1" t="s">
        <v>690</v>
      </c>
      <c r="F210" s="1" t="s">
        <v>720</v>
      </c>
      <c r="G210" s="1" t="s">
        <v>721</v>
      </c>
      <c r="H210" s="1" t="s">
        <v>722</v>
      </c>
      <c r="I210" s="1" t="s">
        <v>891</v>
      </c>
      <c r="J210" s="1" t="s">
        <v>583</v>
      </c>
      <c r="K210" s="1" t="s">
        <v>1041</v>
      </c>
      <c r="L210" s="1" t="s">
        <v>522</v>
      </c>
      <c r="M210" s="1" t="s">
        <v>695</v>
      </c>
      <c r="N210" s="1" t="s">
        <v>382</v>
      </c>
      <c r="O210" s="1" t="s">
        <v>723</v>
      </c>
      <c r="P210" s="1" t="s">
        <v>3221</v>
      </c>
      <c r="Q210" s="1" t="s">
        <v>384</v>
      </c>
      <c r="R210" s="1" t="s">
        <v>1041</v>
      </c>
    </row>
    <row r="211" spans="1:18">
      <c r="A211" s="1" t="s">
        <v>49</v>
      </c>
      <c r="D211" s="1" t="s">
        <v>689</v>
      </c>
      <c r="E211" s="1" t="s">
        <v>690</v>
      </c>
      <c r="F211" s="1" t="s">
        <v>1037</v>
      </c>
      <c r="G211" s="1" t="s">
        <v>1038</v>
      </c>
      <c r="H211" s="1" t="s">
        <v>1039</v>
      </c>
      <c r="I211" s="1" t="s">
        <v>631</v>
      </c>
      <c r="J211" s="1" t="s">
        <v>583</v>
      </c>
      <c r="K211" s="1" t="s">
        <v>506</v>
      </c>
      <c r="L211" s="1" t="s">
        <v>522</v>
      </c>
      <c r="M211" s="1" t="s">
        <v>81</v>
      </c>
      <c r="N211" s="1" t="s">
        <v>382</v>
      </c>
      <c r="O211" s="1" t="s">
        <v>1040</v>
      </c>
      <c r="P211" s="1" t="s">
        <v>3254</v>
      </c>
      <c r="Q211" s="1" t="s">
        <v>1041</v>
      </c>
      <c r="R211" s="1" t="s">
        <v>685</v>
      </c>
    </row>
    <row r="212" spans="1:18">
      <c r="A212" s="1" t="s">
        <v>49</v>
      </c>
      <c r="D212" s="1" t="s">
        <v>689</v>
      </c>
      <c r="E212" s="1" t="s">
        <v>690</v>
      </c>
      <c r="F212" s="1" t="s">
        <v>728</v>
      </c>
      <c r="G212" s="1" t="s">
        <v>729</v>
      </c>
      <c r="H212" s="1" t="s">
        <v>730</v>
      </c>
      <c r="I212" s="1" t="s">
        <v>731</v>
      </c>
      <c r="J212" s="1" t="s">
        <v>401</v>
      </c>
      <c r="K212" s="1" t="s">
        <v>645</v>
      </c>
      <c r="L212" s="1" t="s">
        <v>429</v>
      </c>
      <c r="M212" s="1" t="s">
        <v>81</v>
      </c>
      <c r="N212" s="1" t="s">
        <v>382</v>
      </c>
      <c r="O212" s="1" t="s">
        <v>732</v>
      </c>
      <c r="P212" s="1" t="s">
        <v>3270</v>
      </c>
      <c r="Q212" s="1" t="s">
        <v>685</v>
      </c>
      <c r="R212" s="1" t="s">
        <v>3170</v>
      </c>
    </row>
    <row r="213" spans="1:18">
      <c r="A213" s="1" t="s">
        <v>49</v>
      </c>
      <c r="D213" s="1" t="s">
        <v>689</v>
      </c>
      <c r="E213" s="1" t="s">
        <v>690</v>
      </c>
      <c r="F213" s="1" t="s">
        <v>733</v>
      </c>
      <c r="G213" s="1" t="s">
        <v>734</v>
      </c>
      <c r="H213" s="1" t="s">
        <v>735</v>
      </c>
      <c r="I213" s="1" t="s">
        <v>731</v>
      </c>
      <c r="J213" s="1" t="s">
        <v>393</v>
      </c>
      <c r="K213" s="1" t="s">
        <v>645</v>
      </c>
      <c r="L213" s="1" t="s">
        <v>429</v>
      </c>
      <c r="M213" s="1" t="s">
        <v>81</v>
      </c>
      <c r="N213" s="1" t="s">
        <v>382</v>
      </c>
      <c r="O213" s="1" t="s">
        <v>732</v>
      </c>
      <c r="P213" s="1" t="s">
        <v>3270</v>
      </c>
      <c r="Q213" s="1" t="s">
        <v>685</v>
      </c>
      <c r="R213" s="1" t="s">
        <v>3170</v>
      </c>
    </row>
    <row r="214" spans="1:18">
      <c r="A214" s="1" t="s">
        <v>49</v>
      </c>
      <c r="D214" s="1" t="s">
        <v>689</v>
      </c>
      <c r="E214" s="1" t="s">
        <v>690</v>
      </c>
      <c r="F214" s="1" t="s">
        <v>736</v>
      </c>
      <c r="G214" s="1" t="s">
        <v>737</v>
      </c>
      <c r="H214" s="1" t="s">
        <v>738</v>
      </c>
      <c r="I214" s="1" t="s">
        <v>739</v>
      </c>
      <c r="J214" s="1" t="s">
        <v>380</v>
      </c>
      <c r="K214" s="1" t="s">
        <v>645</v>
      </c>
      <c r="L214" s="1" t="s">
        <v>429</v>
      </c>
      <c r="M214" s="1" t="s">
        <v>81</v>
      </c>
      <c r="N214" s="1" t="s">
        <v>382</v>
      </c>
      <c r="O214" s="1" t="s">
        <v>732</v>
      </c>
      <c r="P214" s="1" t="s">
        <v>3347</v>
      </c>
      <c r="Q214" s="1" t="s">
        <v>685</v>
      </c>
      <c r="R214" s="1" t="s">
        <v>3170</v>
      </c>
    </row>
    <row r="215" spans="1:18">
      <c r="A215" s="1" t="s">
        <v>49</v>
      </c>
      <c r="D215" s="1" t="s">
        <v>689</v>
      </c>
      <c r="E215" s="1" t="s">
        <v>690</v>
      </c>
      <c r="F215" s="1" t="s">
        <v>740</v>
      </c>
      <c r="G215" s="1" t="s">
        <v>741</v>
      </c>
      <c r="H215" s="1" t="s">
        <v>742</v>
      </c>
      <c r="I215" s="1" t="s">
        <v>739</v>
      </c>
      <c r="J215" s="1" t="s">
        <v>419</v>
      </c>
      <c r="K215" s="1" t="s">
        <v>645</v>
      </c>
      <c r="L215" s="1" t="s">
        <v>429</v>
      </c>
      <c r="M215" s="1" t="s">
        <v>81</v>
      </c>
      <c r="N215" s="1" t="s">
        <v>382</v>
      </c>
      <c r="O215" s="1" t="s">
        <v>732</v>
      </c>
      <c r="P215" s="1" t="s">
        <v>3347</v>
      </c>
      <c r="Q215" s="1" t="s">
        <v>685</v>
      </c>
      <c r="R215" s="1" t="s">
        <v>3170</v>
      </c>
    </row>
    <row r="216" spans="1:18">
      <c r="A216" s="1" t="s">
        <v>49</v>
      </c>
      <c r="D216" s="1" t="s">
        <v>689</v>
      </c>
      <c r="E216" s="1" t="s">
        <v>690</v>
      </c>
      <c r="F216" s="1" t="s">
        <v>743</v>
      </c>
      <c r="G216" s="1" t="s">
        <v>744</v>
      </c>
      <c r="H216" s="1" t="s">
        <v>745</v>
      </c>
      <c r="I216" s="1" t="s">
        <v>746</v>
      </c>
      <c r="J216" s="1" t="s">
        <v>694</v>
      </c>
      <c r="K216" s="1" t="s">
        <v>645</v>
      </c>
      <c r="L216" s="1" t="s">
        <v>429</v>
      </c>
      <c r="M216" s="1" t="s">
        <v>81</v>
      </c>
      <c r="N216" s="1" t="s">
        <v>382</v>
      </c>
      <c r="O216" s="1" t="s">
        <v>747</v>
      </c>
      <c r="P216" s="1" t="s">
        <v>3246</v>
      </c>
      <c r="Q216" s="1" t="s">
        <v>748</v>
      </c>
      <c r="R216" s="1" t="s">
        <v>3170</v>
      </c>
    </row>
    <row r="217" spans="1:18">
      <c r="A217" s="1" t="s">
        <v>49</v>
      </c>
      <c r="D217" s="1" t="s">
        <v>689</v>
      </c>
      <c r="E217" s="1" t="s">
        <v>690</v>
      </c>
      <c r="F217" s="1" t="s">
        <v>749</v>
      </c>
      <c r="G217" s="1" t="s">
        <v>750</v>
      </c>
      <c r="H217" s="1" t="s">
        <v>751</v>
      </c>
      <c r="I217" s="1" t="s">
        <v>703</v>
      </c>
      <c r="J217" s="1" t="s">
        <v>487</v>
      </c>
      <c r="K217" s="1" t="s">
        <v>506</v>
      </c>
      <c r="L217" s="1" t="s">
        <v>429</v>
      </c>
      <c r="M217" s="1" t="s">
        <v>81</v>
      </c>
      <c r="N217" s="1" t="s">
        <v>382</v>
      </c>
      <c r="O217" s="1" t="s">
        <v>752</v>
      </c>
      <c r="P217" s="1" t="s">
        <v>3222</v>
      </c>
      <c r="Q217" s="1" t="s">
        <v>384</v>
      </c>
      <c r="R217" s="1" t="s">
        <v>3170</v>
      </c>
    </row>
    <row r="218" spans="1:18">
      <c r="A218" s="1" t="s">
        <v>49</v>
      </c>
      <c r="D218" s="1" t="s">
        <v>689</v>
      </c>
      <c r="E218" s="1" t="s">
        <v>690</v>
      </c>
      <c r="F218" s="1" t="s">
        <v>753</v>
      </c>
      <c r="G218" s="1" t="s">
        <v>754</v>
      </c>
      <c r="H218" s="1" t="s">
        <v>755</v>
      </c>
      <c r="I218" s="1" t="s">
        <v>703</v>
      </c>
      <c r="J218" s="1" t="s">
        <v>598</v>
      </c>
      <c r="K218" s="1" t="s">
        <v>506</v>
      </c>
      <c r="L218" s="1" t="s">
        <v>429</v>
      </c>
      <c r="M218" s="1" t="s">
        <v>81</v>
      </c>
      <c r="N218" s="1" t="s">
        <v>382</v>
      </c>
      <c r="O218" s="1" t="s">
        <v>752</v>
      </c>
      <c r="P218" s="1" t="s">
        <v>3222</v>
      </c>
      <c r="Q218" s="1" t="s">
        <v>384</v>
      </c>
      <c r="R218" s="1" t="s">
        <v>3170</v>
      </c>
    </row>
    <row r="219" spans="1:18">
      <c r="A219" s="1" t="s">
        <v>49</v>
      </c>
      <c r="D219" s="1" t="s">
        <v>689</v>
      </c>
      <c r="E219" s="1" t="s">
        <v>690</v>
      </c>
      <c r="F219" s="1" t="s">
        <v>756</v>
      </c>
      <c r="G219" s="1" t="s">
        <v>757</v>
      </c>
      <c r="H219" s="1" t="s">
        <v>755</v>
      </c>
      <c r="I219" s="1" t="s">
        <v>703</v>
      </c>
      <c r="J219" s="1" t="s">
        <v>457</v>
      </c>
      <c r="K219" s="1" t="s">
        <v>506</v>
      </c>
      <c r="L219" s="1" t="s">
        <v>429</v>
      </c>
      <c r="M219" s="1" t="s">
        <v>81</v>
      </c>
      <c r="N219" s="1" t="s">
        <v>382</v>
      </c>
      <c r="O219" s="1" t="s">
        <v>752</v>
      </c>
      <c r="P219" s="1" t="s">
        <v>3222</v>
      </c>
      <c r="Q219" s="1" t="s">
        <v>384</v>
      </c>
      <c r="R219" s="1" t="s">
        <v>3170</v>
      </c>
    </row>
    <row r="220" spans="1:18">
      <c r="A220" s="1" t="s">
        <v>49</v>
      </c>
      <c r="D220" s="1" t="s">
        <v>689</v>
      </c>
      <c r="E220" s="1" t="s">
        <v>690</v>
      </c>
      <c r="F220" s="1" t="s">
        <v>758</v>
      </c>
      <c r="G220" s="1" t="s">
        <v>759</v>
      </c>
      <c r="H220" s="1" t="s">
        <v>760</v>
      </c>
      <c r="I220" s="1" t="s">
        <v>746</v>
      </c>
      <c r="J220" s="1" t="s">
        <v>487</v>
      </c>
      <c r="K220" s="1" t="s">
        <v>384</v>
      </c>
      <c r="L220" s="1" t="s">
        <v>683</v>
      </c>
      <c r="M220" s="1" t="s">
        <v>81</v>
      </c>
      <c r="N220" s="1" t="s">
        <v>382</v>
      </c>
      <c r="O220" s="1" t="s">
        <v>761</v>
      </c>
      <c r="P220" s="1" t="s">
        <v>3493</v>
      </c>
      <c r="Q220" s="1" t="s">
        <v>384</v>
      </c>
      <c r="R220" s="1" t="s">
        <v>384</v>
      </c>
    </row>
    <row r="221" spans="1:18">
      <c r="A221" s="1" t="s">
        <v>49</v>
      </c>
      <c r="D221" s="1" t="s">
        <v>689</v>
      </c>
      <c r="E221" s="1" t="s">
        <v>690</v>
      </c>
      <c r="F221" s="1" t="s">
        <v>762</v>
      </c>
      <c r="G221" s="1" t="s">
        <v>763</v>
      </c>
      <c r="H221" s="1" t="s">
        <v>764</v>
      </c>
      <c r="I221" s="1" t="s">
        <v>765</v>
      </c>
      <c r="J221" s="1" t="s">
        <v>401</v>
      </c>
      <c r="K221" s="1" t="s">
        <v>384</v>
      </c>
      <c r="L221" s="1" t="s">
        <v>522</v>
      </c>
      <c r="M221" s="1" t="s">
        <v>81</v>
      </c>
      <c r="N221" s="1" t="s">
        <v>382</v>
      </c>
      <c r="O221" s="1" t="s">
        <v>766</v>
      </c>
      <c r="P221" s="1" t="s">
        <v>3223</v>
      </c>
      <c r="Q221" s="1" t="s">
        <v>384</v>
      </c>
      <c r="R221" s="1" t="s">
        <v>685</v>
      </c>
    </row>
    <row r="222" spans="1:18">
      <c r="A222" s="1" t="s">
        <v>49</v>
      </c>
      <c r="D222" s="1" t="s">
        <v>689</v>
      </c>
      <c r="E222" s="1" t="s">
        <v>690</v>
      </c>
      <c r="F222" s="1" t="s">
        <v>767</v>
      </c>
      <c r="G222" s="1" t="s">
        <v>768</v>
      </c>
      <c r="H222" s="1" t="s">
        <v>769</v>
      </c>
      <c r="I222" s="1" t="s">
        <v>765</v>
      </c>
      <c r="J222" s="1" t="s">
        <v>393</v>
      </c>
      <c r="K222" s="1" t="s">
        <v>384</v>
      </c>
      <c r="L222" s="1" t="s">
        <v>522</v>
      </c>
      <c r="M222" s="1" t="s">
        <v>81</v>
      </c>
      <c r="N222" s="1" t="s">
        <v>382</v>
      </c>
      <c r="O222" s="1" t="s">
        <v>766</v>
      </c>
      <c r="P222" s="1" t="s">
        <v>3223</v>
      </c>
      <c r="Q222" s="1" t="s">
        <v>384</v>
      </c>
      <c r="R222" s="1" t="s">
        <v>685</v>
      </c>
    </row>
    <row r="223" spans="1:18">
      <c r="A223" s="1" t="s">
        <v>49</v>
      </c>
      <c r="D223" s="1" t="s">
        <v>689</v>
      </c>
      <c r="E223" s="1" t="s">
        <v>690</v>
      </c>
      <c r="F223" s="1" t="s">
        <v>770</v>
      </c>
      <c r="G223" s="1" t="s">
        <v>771</v>
      </c>
      <c r="H223" s="1" t="s">
        <v>772</v>
      </c>
      <c r="I223" s="1" t="s">
        <v>765</v>
      </c>
      <c r="J223" s="1" t="s">
        <v>487</v>
      </c>
      <c r="K223" s="1" t="s">
        <v>384</v>
      </c>
      <c r="L223" s="1" t="s">
        <v>522</v>
      </c>
      <c r="M223" s="1" t="s">
        <v>81</v>
      </c>
      <c r="N223" s="1" t="s">
        <v>382</v>
      </c>
      <c r="O223" s="1" t="s">
        <v>766</v>
      </c>
      <c r="P223" s="1" t="s">
        <v>3223</v>
      </c>
      <c r="Q223" s="1" t="s">
        <v>384</v>
      </c>
      <c r="R223" s="1" t="s">
        <v>685</v>
      </c>
    </row>
    <row r="224" spans="1:18">
      <c r="A224" s="1" t="s">
        <v>49</v>
      </c>
      <c r="D224" s="1" t="s">
        <v>689</v>
      </c>
      <c r="E224" s="1" t="s">
        <v>690</v>
      </c>
      <c r="F224" s="1" t="s">
        <v>773</v>
      </c>
      <c r="G224" s="1" t="s">
        <v>774</v>
      </c>
      <c r="H224" s="1" t="s">
        <v>775</v>
      </c>
      <c r="I224" s="1" t="s">
        <v>765</v>
      </c>
      <c r="J224" s="1" t="s">
        <v>389</v>
      </c>
      <c r="K224" s="1" t="s">
        <v>384</v>
      </c>
      <c r="L224" s="1" t="s">
        <v>522</v>
      </c>
      <c r="M224" s="1" t="s">
        <v>81</v>
      </c>
      <c r="N224" s="1" t="s">
        <v>382</v>
      </c>
      <c r="O224" s="1" t="s">
        <v>766</v>
      </c>
      <c r="P224" s="1" t="s">
        <v>3223</v>
      </c>
      <c r="Q224" s="1" t="s">
        <v>384</v>
      </c>
      <c r="R224" s="1" t="s">
        <v>685</v>
      </c>
    </row>
    <row r="225" spans="1:18">
      <c r="A225" s="1" t="s">
        <v>49</v>
      </c>
      <c r="D225" s="1" t="s">
        <v>689</v>
      </c>
      <c r="E225" s="1" t="s">
        <v>690</v>
      </c>
      <c r="F225" s="1" t="s">
        <v>776</v>
      </c>
      <c r="G225" s="1" t="s">
        <v>777</v>
      </c>
      <c r="H225" s="1" t="s">
        <v>778</v>
      </c>
      <c r="I225" s="1" t="s">
        <v>765</v>
      </c>
      <c r="J225" s="1" t="s">
        <v>419</v>
      </c>
      <c r="K225" s="1" t="s">
        <v>384</v>
      </c>
      <c r="L225" s="1" t="s">
        <v>522</v>
      </c>
      <c r="M225" s="1" t="s">
        <v>81</v>
      </c>
      <c r="N225" s="1" t="s">
        <v>382</v>
      </c>
      <c r="O225" s="1" t="s">
        <v>766</v>
      </c>
      <c r="P225" s="1" t="s">
        <v>3223</v>
      </c>
      <c r="Q225" s="1" t="s">
        <v>384</v>
      </c>
      <c r="R225" s="1" t="s">
        <v>685</v>
      </c>
    </row>
    <row r="226" spans="1:18">
      <c r="A226" s="1" t="s">
        <v>49</v>
      </c>
      <c r="D226" s="1" t="s">
        <v>689</v>
      </c>
      <c r="E226" s="1" t="s">
        <v>690</v>
      </c>
      <c r="F226" s="1" t="s">
        <v>779</v>
      </c>
      <c r="G226" s="1" t="s">
        <v>780</v>
      </c>
      <c r="H226" s="1" t="s">
        <v>781</v>
      </c>
      <c r="I226" s="1" t="s">
        <v>765</v>
      </c>
      <c r="J226" s="1" t="s">
        <v>393</v>
      </c>
      <c r="K226" s="1" t="s">
        <v>384</v>
      </c>
      <c r="L226" s="1" t="s">
        <v>522</v>
      </c>
      <c r="M226" s="1" t="s">
        <v>81</v>
      </c>
      <c r="N226" s="1" t="s">
        <v>382</v>
      </c>
      <c r="O226" s="1" t="s">
        <v>766</v>
      </c>
      <c r="P226" s="1" t="s">
        <v>3223</v>
      </c>
      <c r="Q226" s="1" t="s">
        <v>384</v>
      </c>
      <c r="R226" s="1" t="s">
        <v>685</v>
      </c>
    </row>
    <row r="227" spans="1:18">
      <c r="A227" s="1" t="s">
        <v>49</v>
      </c>
      <c r="D227" s="1" t="s">
        <v>689</v>
      </c>
      <c r="E227" s="1" t="s">
        <v>690</v>
      </c>
      <c r="F227" s="1" t="s">
        <v>782</v>
      </c>
      <c r="G227" s="1" t="s">
        <v>783</v>
      </c>
      <c r="H227" s="1" t="s">
        <v>784</v>
      </c>
      <c r="I227" s="1" t="s">
        <v>765</v>
      </c>
      <c r="J227" s="1" t="s">
        <v>694</v>
      </c>
      <c r="K227" s="1" t="s">
        <v>384</v>
      </c>
      <c r="L227" s="1" t="s">
        <v>522</v>
      </c>
      <c r="M227" s="1" t="s">
        <v>81</v>
      </c>
      <c r="N227" s="1" t="s">
        <v>382</v>
      </c>
      <c r="O227" s="1" t="s">
        <v>766</v>
      </c>
      <c r="P227" s="1" t="s">
        <v>3223</v>
      </c>
      <c r="Q227" s="1" t="s">
        <v>384</v>
      </c>
      <c r="R227" s="1" t="s">
        <v>685</v>
      </c>
    </row>
    <row r="228" spans="1:18">
      <c r="A228" s="1" t="s">
        <v>49</v>
      </c>
      <c r="D228" s="1" t="s">
        <v>689</v>
      </c>
      <c r="E228" s="1" t="s">
        <v>690</v>
      </c>
      <c r="F228" s="1" t="s">
        <v>785</v>
      </c>
      <c r="G228" s="1" t="s">
        <v>786</v>
      </c>
      <c r="H228" s="1" t="s">
        <v>787</v>
      </c>
      <c r="I228" s="1" t="s">
        <v>765</v>
      </c>
      <c r="J228" s="1" t="s">
        <v>457</v>
      </c>
      <c r="K228" s="1" t="s">
        <v>384</v>
      </c>
      <c r="L228" s="1" t="s">
        <v>522</v>
      </c>
      <c r="M228" s="1" t="s">
        <v>81</v>
      </c>
      <c r="N228" s="1" t="s">
        <v>382</v>
      </c>
      <c r="O228" s="1" t="s">
        <v>766</v>
      </c>
      <c r="P228" s="1" t="s">
        <v>3223</v>
      </c>
      <c r="Q228" s="1" t="s">
        <v>384</v>
      </c>
      <c r="R228" s="1" t="s">
        <v>685</v>
      </c>
    </row>
    <row r="229" spans="1:18">
      <c r="A229" s="1" t="s">
        <v>49</v>
      </c>
      <c r="D229" s="1" t="s">
        <v>689</v>
      </c>
      <c r="E229" s="1" t="s">
        <v>690</v>
      </c>
      <c r="F229" s="1" t="s">
        <v>788</v>
      </c>
      <c r="G229" s="1" t="s">
        <v>789</v>
      </c>
      <c r="H229" s="1" t="s">
        <v>790</v>
      </c>
      <c r="I229" s="1" t="s">
        <v>765</v>
      </c>
      <c r="J229" s="1" t="s">
        <v>791</v>
      </c>
      <c r="K229" s="1" t="s">
        <v>384</v>
      </c>
      <c r="L229" s="1" t="s">
        <v>522</v>
      </c>
      <c r="M229" s="1" t="s">
        <v>81</v>
      </c>
      <c r="N229" s="1" t="s">
        <v>382</v>
      </c>
      <c r="O229" s="1" t="s">
        <v>766</v>
      </c>
      <c r="P229" s="1" t="s">
        <v>3223</v>
      </c>
      <c r="Q229" s="1" t="s">
        <v>384</v>
      </c>
      <c r="R229" s="1" t="s">
        <v>685</v>
      </c>
    </row>
    <row r="230" spans="1:18">
      <c r="A230" s="1" t="s">
        <v>49</v>
      </c>
      <c r="D230" s="1" t="s">
        <v>689</v>
      </c>
      <c r="E230" s="1" t="s">
        <v>690</v>
      </c>
      <c r="F230" s="1" t="s">
        <v>700</v>
      </c>
      <c r="G230" s="1" t="s">
        <v>701</v>
      </c>
      <c r="H230" s="1" t="s">
        <v>702</v>
      </c>
      <c r="I230" s="1" t="s">
        <v>703</v>
      </c>
      <c r="J230" s="1" t="s">
        <v>401</v>
      </c>
      <c r="K230" s="1" t="s">
        <v>945</v>
      </c>
      <c r="L230" s="1" t="s">
        <v>683</v>
      </c>
      <c r="M230" s="1" t="s">
        <v>81</v>
      </c>
      <c r="N230" s="1" t="s">
        <v>382</v>
      </c>
      <c r="O230" s="1" t="s">
        <v>704</v>
      </c>
      <c r="P230" s="1" t="s">
        <v>3220</v>
      </c>
      <c r="Q230" s="1" t="s">
        <v>384</v>
      </c>
      <c r="R230" s="1" t="s">
        <v>945</v>
      </c>
    </row>
    <row r="231" spans="1:18">
      <c r="A231" s="1" t="s">
        <v>49</v>
      </c>
      <c r="D231" s="1" t="s">
        <v>689</v>
      </c>
      <c r="E231" s="1" t="s">
        <v>690</v>
      </c>
      <c r="F231" s="1" t="s">
        <v>705</v>
      </c>
      <c r="G231" s="1" t="s">
        <v>706</v>
      </c>
      <c r="H231" s="1" t="s">
        <v>707</v>
      </c>
      <c r="I231" s="1" t="s">
        <v>703</v>
      </c>
      <c r="J231" s="1" t="s">
        <v>393</v>
      </c>
      <c r="K231" s="1" t="s">
        <v>945</v>
      </c>
      <c r="L231" s="1" t="s">
        <v>683</v>
      </c>
      <c r="M231" s="1" t="s">
        <v>81</v>
      </c>
      <c r="N231" s="1" t="s">
        <v>382</v>
      </c>
      <c r="O231" s="1" t="s">
        <v>704</v>
      </c>
      <c r="P231" s="1" t="s">
        <v>3220</v>
      </c>
      <c r="Q231" s="1" t="s">
        <v>384</v>
      </c>
      <c r="R231" s="1" t="s">
        <v>945</v>
      </c>
    </row>
    <row r="232" spans="1:18">
      <c r="A232" s="1" t="s">
        <v>49</v>
      </c>
      <c r="D232" s="1" t="s">
        <v>689</v>
      </c>
      <c r="E232" s="1" t="s">
        <v>690</v>
      </c>
      <c r="F232" s="1" t="s">
        <v>708</v>
      </c>
      <c r="G232" s="1" t="s">
        <v>709</v>
      </c>
      <c r="H232" s="1" t="s">
        <v>710</v>
      </c>
      <c r="I232" s="1" t="s">
        <v>703</v>
      </c>
      <c r="J232" s="1" t="s">
        <v>487</v>
      </c>
      <c r="K232" s="1" t="s">
        <v>945</v>
      </c>
      <c r="L232" s="1" t="s">
        <v>683</v>
      </c>
      <c r="M232" s="1" t="s">
        <v>81</v>
      </c>
      <c r="N232" s="1" t="s">
        <v>382</v>
      </c>
      <c r="O232" s="1" t="s">
        <v>704</v>
      </c>
      <c r="P232" s="1" t="s">
        <v>3220</v>
      </c>
      <c r="Q232" s="1" t="s">
        <v>384</v>
      </c>
      <c r="R232" s="1" t="s">
        <v>945</v>
      </c>
    </row>
    <row r="233" spans="1:18">
      <c r="A233" s="1" t="s">
        <v>49</v>
      </c>
      <c r="D233" s="1" t="s">
        <v>689</v>
      </c>
      <c r="E233" s="1" t="s">
        <v>690</v>
      </c>
      <c r="F233" s="1" t="s">
        <v>711</v>
      </c>
      <c r="G233" s="1" t="s">
        <v>712</v>
      </c>
      <c r="H233" s="1" t="s">
        <v>713</v>
      </c>
      <c r="I233" s="1" t="s">
        <v>703</v>
      </c>
      <c r="J233" s="1" t="s">
        <v>389</v>
      </c>
      <c r="K233" s="1" t="s">
        <v>945</v>
      </c>
      <c r="L233" s="1" t="s">
        <v>683</v>
      </c>
      <c r="M233" s="1" t="s">
        <v>81</v>
      </c>
      <c r="N233" s="1" t="s">
        <v>382</v>
      </c>
      <c r="O233" s="1" t="s">
        <v>704</v>
      </c>
      <c r="P233" s="1" t="s">
        <v>3220</v>
      </c>
      <c r="Q233" s="1" t="s">
        <v>384</v>
      </c>
      <c r="R233" s="1" t="s">
        <v>945</v>
      </c>
    </row>
    <row r="234" spans="1:18">
      <c r="A234" s="1" t="s">
        <v>49</v>
      </c>
      <c r="D234" s="1" t="s">
        <v>689</v>
      </c>
      <c r="E234" s="1" t="s">
        <v>690</v>
      </c>
      <c r="F234" s="1" t="s">
        <v>714</v>
      </c>
      <c r="G234" s="1" t="s">
        <v>715</v>
      </c>
      <c r="H234" s="1" t="s">
        <v>716</v>
      </c>
      <c r="I234" s="1" t="s">
        <v>703</v>
      </c>
      <c r="J234" s="1" t="s">
        <v>694</v>
      </c>
      <c r="K234" s="1" t="s">
        <v>945</v>
      </c>
      <c r="L234" s="1" t="s">
        <v>683</v>
      </c>
      <c r="M234" s="1" t="s">
        <v>81</v>
      </c>
      <c r="N234" s="1" t="s">
        <v>382</v>
      </c>
      <c r="O234" s="1" t="s">
        <v>704</v>
      </c>
      <c r="P234" s="1" t="s">
        <v>3220</v>
      </c>
      <c r="Q234" s="1" t="s">
        <v>384</v>
      </c>
      <c r="R234" s="1" t="s">
        <v>945</v>
      </c>
    </row>
    <row r="235" spans="1:18">
      <c r="A235" s="1" t="s">
        <v>49</v>
      </c>
      <c r="D235" s="1" t="s">
        <v>689</v>
      </c>
      <c r="E235" s="1" t="s">
        <v>690</v>
      </c>
      <c r="F235" s="1" t="s">
        <v>717</v>
      </c>
      <c r="G235" s="1" t="s">
        <v>718</v>
      </c>
      <c r="H235" s="1" t="s">
        <v>719</v>
      </c>
      <c r="I235" s="1" t="s">
        <v>703</v>
      </c>
      <c r="J235" s="1" t="s">
        <v>457</v>
      </c>
      <c r="K235" s="1" t="s">
        <v>945</v>
      </c>
      <c r="L235" s="1" t="s">
        <v>683</v>
      </c>
      <c r="M235" s="1" t="s">
        <v>81</v>
      </c>
      <c r="N235" s="1" t="s">
        <v>382</v>
      </c>
      <c r="O235" s="1" t="s">
        <v>704</v>
      </c>
      <c r="P235" s="1" t="s">
        <v>3220</v>
      </c>
      <c r="Q235" s="1" t="s">
        <v>384</v>
      </c>
      <c r="R235" s="1" t="s">
        <v>945</v>
      </c>
    </row>
    <row r="236" spans="1:18">
      <c r="A236" s="1" t="s">
        <v>49</v>
      </c>
      <c r="D236" s="1" t="s">
        <v>689</v>
      </c>
      <c r="E236" s="1" t="s">
        <v>690</v>
      </c>
      <c r="F236" s="1" t="s">
        <v>792</v>
      </c>
      <c r="G236" s="1" t="s">
        <v>793</v>
      </c>
      <c r="H236" s="1" t="s">
        <v>794</v>
      </c>
      <c r="I236" s="1" t="s">
        <v>795</v>
      </c>
      <c r="J236" s="1" t="s">
        <v>409</v>
      </c>
      <c r="K236" s="1" t="s">
        <v>384</v>
      </c>
      <c r="L236" s="1" t="s">
        <v>683</v>
      </c>
      <c r="M236" s="1" t="s">
        <v>81</v>
      </c>
      <c r="N236" s="1" t="s">
        <v>382</v>
      </c>
      <c r="O236" s="1" t="s">
        <v>796</v>
      </c>
      <c r="P236" s="1" t="s">
        <v>3190</v>
      </c>
      <c r="Q236" s="1" t="s">
        <v>797</v>
      </c>
      <c r="R236" s="1" t="s">
        <v>384</v>
      </c>
    </row>
    <row r="237" spans="1:18">
      <c r="A237" s="1" t="s">
        <v>49</v>
      </c>
      <c r="D237" s="1" t="s">
        <v>689</v>
      </c>
      <c r="E237" s="1" t="s">
        <v>690</v>
      </c>
      <c r="F237" s="1" t="s">
        <v>798</v>
      </c>
      <c r="G237" s="1" t="s">
        <v>799</v>
      </c>
      <c r="H237" s="1" t="s">
        <v>800</v>
      </c>
      <c r="I237" s="1" t="s">
        <v>795</v>
      </c>
      <c r="J237" s="1" t="s">
        <v>801</v>
      </c>
      <c r="K237" s="1" t="s">
        <v>384</v>
      </c>
      <c r="L237" s="1" t="s">
        <v>683</v>
      </c>
      <c r="M237" s="1" t="s">
        <v>81</v>
      </c>
      <c r="N237" s="1" t="s">
        <v>382</v>
      </c>
      <c r="O237" s="1" t="s">
        <v>796</v>
      </c>
      <c r="P237" s="1" t="s">
        <v>3190</v>
      </c>
      <c r="Q237" s="1" t="s">
        <v>797</v>
      </c>
      <c r="R237" s="1" t="s">
        <v>384</v>
      </c>
    </row>
    <row r="238" spans="1:18">
      <c r="A238" s="1" t="s">
        <v>49</v>
      </c>
      <c r="D238" s="1" t="s">
        <v>689</v>
      </c>
      <c r="E238" s="1" t="s">
        <v>690</v>
      </c>
      <c r="F238" s="1" t="s">
        <v>802</v>
      </c>
      <c r="G238" s="1" t="s">
        <v>803</v>
      </c>
      <c r="H238" s="1" t="s">
        <v>804</v>
      </c>
      <c r="I238" s="1" t="s">
        <v>805</v>
      </c>
      <c r="J238" s="1" t="s">
        <v>487</v>
      </c>
      <c r="K238" s="1" t="s">
        <v>384</v>
      </c>
      <c r="L238" s="1" t="s">
        <v>429</v>
      </c>
      <c r="M238" s="1" t="s">
        <v>81</v>
      </c>
      <c r="N238" s="1" t="s">
        <v>382</v>
      </c>
      <c r="O238" s="1" t="s">
        <v>806</v>
      </c>
      <c r="P238" s="1" t="s">
        <v>3494</v>
      </c>
      <c r="Q238" s="1" t="s">
        <v>384</v>
      </c>
      <c r="R238" s="1" t="s">
        <v>3170</v>
      </c>
    </row>
    <row r="239" spans="1:18">
      <c r="A239" s="1" t="s">
        <v>49</v>
      </c>
      <c r="D239" s="1" t="s">
        <v>689</v>
      </c>
      <c r="E239" s="1" t="s">
        <v>690</v>
      </c>
      <c r="F239" s="1" t="s">
        <v>807</v>
      </c>
      <c r="G239" s="1" t="s">
        <v>808</v>
      </c>
      <c r="H239" s="1" t="s">
        <v>809</v>
      </c>
      <c r="I239" s="1" t="s">
        <v>805</v>
      </c>
      <c r="J239" s="1" t="s">
        <v>419</v>
      </c>
      <c r="K239" s="1" t="s">
        <v>384</v>
      </c>
      <c r="L239" s="1" t="s">
        <v>429</v>
      </c>
      <c r="M239" s="1" t="s">
        <v>81</v>
      </c>
      <c r="N239" s="1" t="s">
        <v>382</v>
      </c>
      <c r="O239" s="1" t="s">
        <v>806</v>
      </c>
      <c r="P239" s="1" t="s">
        <v>3494</v>
      </c>
      <c r="Q239" s="1" t="s">
        <v>384</v>
      </c>
      <c r="R239" s="1" t="s">
        <v>3170</v>
      </c>
    </row>
    <row r="240" spans="1:18">
      <c r="A240" s="1" t="s">
        <v>49</v>
      </c>
      <c r="D240" s="1" t="s">
        <v>689</v>
      </c>
      <c r="E240" s="1" t="s">
        <v>690</v>
      </c>
      <c r="F240" s="1" t="s">
        <v>810</v>
      </c>
      <c r="G240" s="1" t="s">
        <v>811</v>
      </c>
      <c r="H240" s="1" t="s">
        <v>812</v>
      </c>
      <c r="I240" s="1" t="s">
        <v>805</v>
      </c>
      <c r="J240" s="1" t="s">
        <v>389</v>
      </c>
      <c r="K240" s="1" t="s">
        <v>384</v>
      </c>
      <c r="L240" s="1" t="s">
        <v>429</v>
      </c>
      <c r="M240" s="1" t="s">
        <v>81</v>
      </c>
      <c r="N240" s="1" t="s">
        <v>382</v>
      </c>
      <c r="O240" s="1" t="s">
        <v>806</v>
      </c>
      <c r="P240" s="1" t="s">
        <v>3494</v>
      </c>
      <c r="Q240" s="1" t="s">
        <v>384</v>
      </c>
      <c r="R240" s="1" t="s">
        <v>3170</v>
      </c>
    </row>
    <row r="241" spans="1:18">
      <c r="A241" s="1" t="s">
        <v>49</v>
      </c>
      <c r="D241" s="1" t="s">
        <v>689</v>
      </c>
      <c r="E241" s="1" t="s">
        <v>690</v>
      </c>
      <c r="F241" s="1" t="s">
        <v>813</v>
      </c>
      <c r="G241" s="1" t="s">
        <v>814</v>
      </c>
      <c r="H241" s="1" t="s">
        <v>815</v>
      </c>
      <c r="I241" s="1" t="s">
        <v>805</v>
      </c>
      <c r="J241" s="1" t="s">
        <v>457</v>
      </c>
      <c r="K241" s="1" t="s">
        <v>384</v>
      </c>
      <c r="L241" s="1" t="s">
        <v>429</v>
      </c>
      <c r="M241" s="1" t="s">
        <v>81</v>
      </c>
      <c r="N241" s="1" t="s">
        <v>382</v>
      </c>
      <c r="O241" s="1" t="s">
        <v>806</v>
      </c>
      <c r="P241" s="1" t="s">
        <v>3495</v>
      </c>
      <c r="Q241" s="1" t="s">
        <v>384</v>
      </c>
      <c r="R241" s="1" t="s">
        <v>3170</v>
      </c>
    </row>
    <row r="242" spans="1:18">
      <c r="A242" s="1" t="s">
        <v>49</v>
      </c>
      <c r="D242" s="1" t="s">
        <v>689</v>
      </c>
      <c r="E242" s="1" t="s">
        <v>690</v>
      </c>
      <c r="F242" s="1" t="s">
        <v>816</v>
      </c>
      <c r="G242" s="1" t="s">
        <v>3444</v>
      </c>
      <c r="H242" s="1" t="s">
        <v>817</v>
      </c>
      <c r="I242" s="1" t="s">
        <v>795</v>
      </c>
      <c r="J242" s="1" t="s">
        <v>393</v>
      </c>
      <c r="K242" s="1" t="s">
        <v>384</v>
      </c>
      <c r="L242" s="1" t="s">
        <v>522</v>
      </c>
      <c r="M242" s="1" t="s">
        <v>81</v>
      </c>
      <c r="N242" s="1" t="s">
        <v>382</v>
      </c>
      <c r="O242" s="1" t="s">
        <v>818</v>
      </c>
      <c r="P242" s="1" t="s">
        <v>3225</v>
      </c>
      <c r="Q242" s="1" t="s">
        <v>384</v>
      </c>
      <c r="R242" s="1" t="s">
        <v>685</v>
      </c>
    </row>
    <row r="243" spans="1:18">
      <c r="A243" s="1" t="s">
        <v>49</v>
      </c>
      <c r="D243" s="1" t="s">
        <v>689</v>
      </c>
      <c r="E243" s="1" t="s">
        <v>690</v>
      </c>
      <c r="F243" s="1" t="s">
        <v>819</v>
      </c>
      <c r="G243" s="1" t="s">
        <v>820</v>
      </c>
      <c r="H243" s="1" t="s">
        <v>821</v>
      </c>
      <c r="I243" s="1" t="s">
        <v>703</v>
      </c>
      <c r="J243" s="1" t="s">
        <v>598</v>
      </c>
      <c r="K243" s="1" t="s">
        <v>384</v>
      </c>
      <c r="L243" s="1" t="s">
        <v>522</v>
      </c>
      <c r="M243" s="1" t="s">
        <v>81</v>
      </c>
      <c r="N243" s="1" t="s">
        <v>382</v>
      </c>
      <c r="O243" s="1" t="s">
        <v>818</v>
      </c>
      <c r="P243" s="1" t="s">
        <v>3225</v>
      </c>
      <c r="Q243" s="1" t="s">
        <v>384</v>
      </c>
      <c r="R243" s="1" t="s">
        <v>685</v>
      </c>
    </row>
    <row r="244" spans="1:18">
      <c r="A244" s="1" t="s">
        <v>49</v>
      </c>
      <c r="D244" s="1" t="s">
        <v>689</v>
      </c>
      <c r="E244" s="1" t="s">
        <v>690</v>
      </c>
      <c r="F244" s="1" t="s">
        <v>822</v>
      </c>
      <c r="G244" s="1" t="s">
        <v>3445</v>
      </c>
      <c r="H244" s="1" t="s">
        <v>823</v>
      </c>
      <c r="I244" s="1" t="s">
        <v>703</v>
      </c>
      <c r="J244" s="1" t="s">
        <v>457</v>
      </c>
      <c r="K244" s="1" t="s">
        <v>384</v>
      </c>
      <c r="L244" s="1" t="s">
        <v>522</v>
      </c>
      <c r="M244" s="1" t="s">
        <v>81</v>
      </c>
      <c r="N244" s="1" t="s">
        <v>382</v>
      </c>
      <c r="O244" s="1" t="s">
        <v>818</v>
      </c>
      <c r="P244" s="1" t="s">
        <v>3225</v>
      </c>
      <c r="Q244" s="1" t="s">
        <v>384</v>
      </c>
      <c r="R244" s="1" t="s">
        <v>685</v>
      </c>
    </row>
    <row r="245" spans="1:18">
      <c r="A245" s="1" t="s">
        <v>49</v>
      </c>
      <c r="D245" s="1" t="s">
        <v>689</v>
      </c>
      <c r="E245" s="1" t="s">
        <v>690</v>
      </c>
      <c r="F245" s="1" t="s">
        <v>824</v>
      </c>
      <c r="G245" s="1" t="s">
        <v>3446</v>
      </c>
      <c r="H245" s="1" t="s">
        <v>825</v>
      </c>
      <c r="I245" s="1" t="s">
        <v>703</v>
      </c>
      <c r="J245" s="1" t="s">
        <v>457</v>
      </c>
      <c r="K245" s="1" t="s">
        <v>384</v>
      </c>
      <c r="L245" s="1" t="s">
        <v>522</v>
      </c>
      <c r="M245" s="1" t="s">
        <v>81</v>
      </c>
      <c r="N245" s="1" t="s">
        <v>382</v>
      </c>
      <c r="O245" s="1" t="s">
        <v>818</v>
      </c>
      <c r="P245" s="1" t="s">
        <v>3225</v>
      </c>
      <c r="Q245" s="1" t="s">
        <v>384</v>
      </c>
      <c r="R245" s="1" t="s">
        <v>685</v>
      </c>
    </row>
    <row r="246" spans="1:18">
      <c r="A246" s="1" t="s">
        <v>49</v>
      </c>
      <c r="D246" s="1" t="s">
        <v>689</v>
      </c>
      <c r="E246" s="1" t="s">
        <v>690</v>
      </c>
      <c r="F246" s="1" t="s">
        <v>826</v>
      </c>
      <c r="G246" s="1" t="s">
        <v>827</v>
      </c>
      <c r="H246" s="1" t="s">
        <v>828</v>
      </c>
      <c r="I246" s="1" t="s">
        <v>703</v>
      </c>
      <c r="J246" s="1" t="s">
        <v>694</v>
      </c>
      <c r="K246" s="1" t="s">
        <v>506</v>
      </c>
      <c r="L246" s="1" t="s">
        <v>429</v>
      </c>
      <c r="M246" s="1" t="s">
        <v>81</v>
      </c>
      <c r="N246" s="1" t="s">
        <v>382</v>
      </c>
      <c r="O246" s="1" t="s">
        <v>829</v>
      </c>
      <c r="P246" s="1" t="s">
        <v>3226</v>
      </c>
      <c r="Q246" s="1" t="s">
        <v>384</v>
      </c>
      <c r="R246" s="1" t="s">
        <v>3170</v>
      </c>
    </row>
    <row r="247" spans="1:18">
      <c r="A247" s="1" t="s">
        <v>49</v>
      </c>
      <c r="D247" s="1" t="s">
        <v>689</v>
      </c>
      <c r="E247" s="1" t="s">
        <v>690</v>
      </c>
      <c r="F247" s="1" t="s">
        <v>830</v>
      </c>
      <c r="G247" s="1" t="s">
        <v>831</v>
      </c>
      <c r="H247" s="1" t="s">
        <v>832</v>
      </c>
      <c r="I247" s="1" t="s">
        <v>703</v>
      </c>
      <c r="J247" s="1" t="s">
        <v>598</v>
      </c>
      <c r="K247" s="1" t="s">
        <v>506</v>
      </c>
      <c r="L247" s="1" t="s">
        <v>429</v>
      </c>
      <c r="M247" s="1" t="s">
        <v>81</v>
      </c>
      <c r="N247" s="1" t="s">
        <v>382</v>
      </c>
      <c r="O247" s="1" t="s">
        <v>829</v>
      </c>
      <c r="P247" s="1" t="s">
        <v>3226</v>
      </c>
      <c r="Q247" s="1" t="s">
        <v>384</v>
      </c>
      <c r="R247" s="1" t="s">
        <v>3170</v>
      </c>
    </row>
    <row r="248" spans="1:18">
      <c r="A248" s="1" t="s">
        <v>49</v>
      </c>
      <c r="D248" s="1" t="s">
        <v>689</v>
      </c>
      <c r="E248" s="1" t="s">
        <v>690</v>
      </c>
      <c r="F248" s="1" t="s">
        <v>833</v>
      </c>
      <c r="G248" s="1" t="s">
        <v>834</v>
      </c>
      <c r="H248" s="1" t="s">
        <v>835</v>
      </c>
      <c r="I248" s="1" t="s">
        <v>795</v>
      </c>
      <c r="J248" s="1" t="s">
        <v>419</v>
      </c>
      <c r="K248" s="1" t="s">
        <v>506</v>
      </c>
      <c r="L248" s="1" t="s">
        <v>429</v>
      </c>
      <c r="M248" s="1" t="s">
        <v>81</v>
      </c>
      <c r="N248" s="1" t="s">
        <v>382</v>
      </c>
      <c r="O248" s="1" t="s">
        <v>829</v>
      </c>
      <c r="P248" s="1" t="s">
        <v>3226</v>
      </c>
      <c r="Q248" s="1" t="s">
        <v>384</v>
      </c>
      <c r="R248" s="1" t="s">
        <v>3170</v>
      </c>
    </row>
    <row r="249" spans="1:18">
      <c r="A249" s="1" t="s">
        <v>49</v>
      </c>
      <c r="D249" s="1" t="s">
        <v>689</v>
      </c>
      <c r="E249" s="1" t="s">
        <v>690</v>
      </c>
      <c r="F249" s="1" t="s">
        <v>836</v>
      </c>
      <c r="G249" s="1" t="s">
        <v>837</v>
      </c>
      <c r="H249" s="1" t="s">
        <v>838</v>
      </c>
      <c r="I249" s="1" t="s">
        <v>703</v>
      </c>
      <c r="J249" s="1" t="s">
        <v>393</v>
      </c>
      <c r="K249" s="1" t="s">
        <v>506</v>
      </c>
      <c r="L249" s="1" t="s">
        <v>429</v>
      </c>
      <c r="M249" s="1" t="s">
        <v>81</v>
      </c>
      <c r="N249" s="1" t="s">
        <v>382</v>
      </c>
      <c r="O249" s="1" t="s">
        <v>829</v>
      </c>
      <c r="P249" s="1" t="s">
        <v>3226</v>
      </c>
      <c r="Q249" s="1" t="s">
        <v>384</v>
      </c>
      <c r="R249" s="1" t="s">
        <v>3170</v>
      </c>
    </row>
    <row r="250" spans="1:18">
      <c r="A250" s="1" t="s">
        <v>49</v>
      </c>
      <c r="D250" s="1" t="s">
        <v>689</v>
      </c>
      <c r="E250" s="1" t="s">
        <v>690</v>
      </c>
      <c r="F250" s="1" t="s">
        <v>839</v>
      </c>
      <c r="G250" s="1" t="s">
        <v>840</v>
      </c>
      <c r="H250" s="1" t="s">
        <v>841</v>
      </c>
      <c r="I250" s="1" t="s">
        <v>703</v>
      </c>
      <c r="J250" s="1" t="s">
        <v>457</v>
      </c>
      <c r="K250" s="1" t="s">
        <v>506</v>
      </c>
      <c r="L250" s="1" t="s">
        <v>429</v>
      </c>
      <c r="M250" s="1" t="s">
        <v>81</v>
      </c>
      <c r="N250" s="1" t="s">
        <v>382</v>
      </c>
      <c r="O250" s="1" t="s">
        <v>829</v>
      </c>
      <c r="P250" s="1" t="s">
        <v>3226</v>
      </c>
      <c r="Q250" s="1" t="s">
        <v>384</v>
      </c>
      <c r="R250" s="1" t="s">
        <v>3170</v>
      </c>
    </row>
    <row r="251" spans="1:18">
      <c r="A251" s="1" t="s">
        <v>49</v>
      </c>
      <c r="D251" s="1" t="s">
        <v>689</v>
      </c>
      <c r="E251" s="1" t="s">
        <v>690</v>
      </c>
      <c r="F251" s="1" t="s">
        <v>842</v>
      </c>
      <c r="G251" s="1" t="s">
        <v>843</v>
      </c>
      <c r="H251" s="1" t="s">
        <v>844</v>
      </c>
      <c r="I251" s="1" t="s">
        <v>703</v>
      </c>
      <c r="J251" s="1" t="s">
        <v>389</v>
      </c>
      <c r="K251" s="1" t="s">
        <v>384</v>
      </c>
      <c r="L251" s="1" t="s">
        <v>522</v>
      </c>
      <c r="M251" s="1" t="s">
        <v>81</v>
      </c>
      <c r="N251" s="1" t="s">
        <v>382</v>
      </c>
      <c r="O251" s="1" t="s">
        <v>845</v>
      </c>
      <c r="P251" s="1" t="s">
        <v>3227</v>
      </c>
      <c r="Q251" s="1" t="s">
        <v>384</v>
      </c>
      <c r="R251" s="1" t="s">
        <v>685</v>
      </c>
    </row>
    <row r="252" spans="1:18">
      <c r="A252" s="1" t="s">
        <v>49</v>
      </c>
      <c r="D252" s="1" t="s">
        <v>689</v>
      </c>
      <c r="E252" s="1" t="s">
        <v>690</v>
      </c>
      <c r="F252" s="1" t="s">
        <v>846</v>
      </c>
      <c r="G252" s="1" t="s">
        <v>847</v>
      </c>
      <c r="H252" s="1" t="s">
        <v>848</v>
      </c>
      <c r="I252" s="1" t="s">
        <v>703</v>
      </c>
      <c r="J252" s="1" t="s">
        <v>583</v>
      </c>
      <c r="K252" s="1" t="s">
        <v>384</v>
      </c>
      <c r="L252" s="1" t="s">
        <v>522</v>
      </c>
      <c r="M252" s="1" t="s">
        <v>81</v>
      </c>
      <c r="N252" s="1" t="s">
        <v>382</v>
      </c>
      <c r="O252" s="1" t="s">
        <v>845</v>
      </c>
      <c r="P252" s="1" t="s">
        <v>3227</v>
      </c>
      <c r="Q252" s="1" t="s">
        <v>384</v>
      </c>
      <c r="R252" s="1" t="s">
        <v>685</v>
      </c>
    </row>
    <row r="253" spans="1:18">
      <c r="A253" s="1" t="s">
        <v>49</v>
      </c>
      <c r="D253" s="1" t="s">
        <v>689</v>
      </c>
      <c r="E253" s="1" t="s">
        <v>690</v>
      </c>
      <c r="F253" s="1" t="s">
        <v>849</v>
      </c>
      <c r="G253" s="1" t="s">
        <v>850</v>
      </c>
      <c r="H253" s="1" t="s">
        <v>851</v>
      </c>
      <c r="I253" s="1" t="s">
        <v>703</v>
      </c>
      <c r="J253" s="1" t="s">
        <v>583</v>
      </c>
      <c r="K253" s="1" t="s">
        <v>384</v>
      </c>
      <c r="L253" s="1" t="s">
        <v>522</v>
      </c>
      <c r="M253" s="1" t="s">
        <v>81</v>
      </c>
      <c r="N253" s="1" t="s">
        <v>382</v>
      </c>
      <c r="O253" s="1" t="s">
        <v>845</v>
      </c>
      <c r="P253" s="1" t="s">
        <v>3227</v>
      </c>
      <c r="Q253" s="1" t="s">
        <v>384</v>
      </c>
      <c r="R253" s="1" t="s">
        <v>685</v>
      </c>
    </row>
    <row r="254" spans="1:18">
      <c r="A254" s="1" t="s">
        <v>49</v>
      </c>
      <c r="D254" s="1" t="s">
        <v>689</v>
      </c>
      <c r="E254" s="1" t="s">
        <v>690</v>
      </c>
      <c r="F254" s="1" t="s">
        <v>852</v>
      </c>
      <c r="G254" s="1" t="s">
        <v>3447</v>
      </c>
      <c r="H254" s="1" t="s">
        <v>853</v>
      </c>
      <c r="I254" s="1" t="s">
        <v>703</v>
      </c>
      <c r="J254" s="1" t="s">
        <v>401</v>
      </c>
      <c r="K254" s="1" t="s">
        <v>384</v>
      </c>
      <c r="L254" s="1" t="s">
        <v>522</v>
      </c>
      <c r="M254" s="1" t="s">
        <v>81</v>
      </c>
      <c r="N254" s="1" t="s">
        <v>382</v>
      </c>
      <c r="O254" s="1" t="s">
        <v>845</v>
      </c>
      <c r="P254" s="1" t="s">
        <v>3227</v>
      </c>
      <c r="Q254" s="1" t="s">
        <v>384</v>
      </c>
      <c r="R254" s="1" t="s">
        <v>685</v>
      </c>
    </row>
    <row r="255" spans="1:18">
      <c r="A255" s="1" t="s">
        <v>49</v>
      </c>
      <c r="D255" s="1" t="s">
        <v>689</v>
      </c>
      <c r="E255" s="1" t="s">
        <v>690</v>
      </c>
      <c r="F255" s="1" t="s">
        <v>854</v>
      </c>
      <c r="G255" s="1" t="s">
        <v>3448</v>
      </c>
      <c r="H255" s="1" t="s">
        <v>855</v>
      </c>
      <c r="I255" s="1" t="s">
        <v>795</v>
      </c>
      <c r="J255" s="1" t="s">
        <v>380</v>
      </c>
      <c r="K255" s="1" t="s">
        <v>384</v>
      </c>
      <c r="L255" s="1" t="s">
        <v>522</v>
      </c>
      <c r="M255" s="1" t="s">
        <v>81</v>
      </c>
      <c r="N255" s="1" t="s">
        <v>382</v>
      </c>
      <c r="O255" s="1" t="s">
        <v>845</v>
      </c>
      <c r="P255" s="1" t="s">
        <v>3227</v>
      </c>
      <c r="Q255" s="1" t="s">
        <v>384</v>
      </c>
      <c r="R255" s="1" t="s">
        <v>685</v>
      </c>
    </row>
    <row r="256" spans="1:18">
      <c r="A256" s="1" t="s">
        <v>49</v>
      </c>
      <c r="D256" s="1" t="s">
        <v>689</v>
      </c>
      <c r="E256" s="1" t="s">
        <v>690</v>
      </c>
      <c r="F256" s="1" t="s">
        <v>856</v>
      </c>
      <c r="G256" s="1" t="s">
        <v>857</v>
      </c>
      <c r="H256" s="1" t="s">
        <v>858</v>
      </c>
      <c r="I256" s="1" t="s">
        <v>703</v>
      </c>
      <c r="J256" s="1" t="s">
        <v>409</v>
      </c>
      <c r="K256" s="1" t="s">
        <v>384</v>
      </c>
      <c r="L256" s="1" t="s">
        <v>522</v>
      </c>
      <c r="M256" s="1" t="s">
        <v>81</v>
      </c>
      <c r="N256" s="1" t="s">
        <v>382</v>
      </c>
      <c r="O256" s="1" t="s">
        <v>845</v>
      </c>
      <c r="P256" s="1" t="s">
        <v>3227</v>
      </c>
      <c r="Q256" s="1" t="s">
        <v>384</v>
      </c>
      <c r="R256" s="1" t="s">
        <v>685</v>
      </c>
    </row>
    <row r="257" spans="1:18">
      <c r="A257" s="1" t="s">
        <v>49</v>
      </c>
      <c r="D257" s="1" t="s">
        <v>689</v>
      </c>
      <c r="E257" s="1" t="s">
        <v>690</v>
      </c>
      <c r="F257" s="1" t="s">
        <v>859</v>
      </c>
      <c r="G257" s="1" t="s">
        <v>860</v>
      </c>
      <c r="H257" s="1" t="s">
        <v>861</v>
      </c>
      <c r="I257" s="1" t="s">
        <v>703</v>
      </c>
      <c r="J257" s="1" t="s">
        <v>694</v>
      </c>
      <c r="K257" s="1" t="s">
        <v>384</v>
      </c>
      <c r="L257" s="1" t="s">
        <v>522</v>
      </c>
      <c r="M257" s="1" t="s">
        <v>81</v>
      </c>
      <c r="N257" s="1" t="s">
        <v>382</v>
      </c>
      <c r="O257" s="1" t="s">
        <v>845</v>
      </c>
      <c r="P257" s="1" t="s">
        <v>3227</v>
      </c>
      <c r="Q257" s="1" t="s">
        <v>384</v>
      </c>
      <c r="R257" s="1" t="s">
        <v>685</v>
      </c>
    </row>
    <row r="258" spans="1:18">
      <c r="A258" s="1" t="s">
        <v>49</v>
      </c>
      <c r="D258" s="1" t="s">
        <v>689</v>
      </c>
      <c r="E258" s="1" t="s">
        <v>690</v>
      </c>
      <c r="F258" s="1" t="s">
        <v>862</v>
      </c>
      <c r="G258" s="1" t="s">
        <v>863</v>
      </c>
      <c r="H258" s="1" t="s">
        <v>864</v>
      </c>
      <c r="I258" s="1" t="s">
        <v>703</v>
      </c>
      <c r="J258" s="1" t="s">
        <v>457</v>
      </c>
      <c r="K258" s="1" t="s">
        <v>384</v>
      </c>
      <c r="L258" s="1" t="s">
        <v>522</v>
      </c>
      <c r="M258" s="1" t="s">
        <v>81</v>
      </c>
      <c r="N258" s="1" t="s">
        <v>382</v>
      </c>
      <c r="O258" s="1" t="s">
        <v>845</v>
      </c>
      <c r="P258" s="1" t="s">
        <v>3227</v>
      </c>
      <c r="Q258" s="1" t="s">
        <v>384</v>
      </c>
      <c r="R258" s="1" t="s">
        <v>685</v>
      </c>
    </row>
    <row r="259" spans="1:18">
      <c r="A259" s="1" t="s">
        <v>49</v>
      </c>
      <c r="D259" s="1" t="s">
        <v>689</v>
      </c>
      <c r="E259" s="1" t="s">
        <v>690</v>
      </c>
      <c r="F259" s="1" t="s">
        <v>865</v>
      </c>
      <c r="G259" s="1" t="s">
        <v>866</v>
      </c>
      <c r="H259" s="1" t="s">
        <v>867</v>
      </c>
      <c r="I259" s="1" t="s">
        <v>703</v>
      </c>
      <c r="J259" s="1" t="s">
        <v>694</v>
      </c>
      <c r="K259" s="1" t="s">
        <v>384</v>
      </c>
      <c r="L259" s="1" t="s">
        <v>522</v>
      </c>
      <c r="M259" s="1" t="s">
        <v>81</v>
      </c>
      <c r="N259" s="1" t="s">
        <v>382</v>
      </c>
      <c r="O259" s="1" t="s">
        <v>845</v>
      </c>
      <c r="P259" s="1" t="s">
        <v>3227</v>
      </c>
      <c r="Q259" s="1" t="s">
        <v>384</v>
      </c>
      <c r="R259" s="1" t="s">
        <v>685</v>
      </c>
    </row>
    <row r="260" spans="1:18">
      <c r="A260" s="1" t="s">
        <v>49</v>
      </c>
      <c r="D260" s="1" t="s">
        <v>689</v>
      </c>
      <c r="E260" s="1" t="s">
        <v>690</v>
      </c>
      <c r="F260" s="1" t="s">
        <v>868</v>
      </c>
      <c r="G260" s="1" t="s">
        <v>3449</v>
      </c>
      <c r="H260" s="1" t="s">
        <v>869</v>
      </c>
      <c r="I260" s="1" t="s">
        <v>703</v>
      </c>
      <c r="J260" s="1" t="s">
        <v>487</v>
      </c>
      <c r="K260" s="1" t="s">
        <v>384</v>
      </c>
      <c r="L260" s="1" t="s">
        <v>522</v>
      </c>
      <c r="M260" s="1" t="s">
        <v>81</v>
      </c>
      <c r="N260" s="1" t="s">
        <v>382</v>
      </c>
      <c r="O260" s="1" t="s">
        <v>845</v>
      </c>
      <c r="P260" s="1" t="s">
        <v>3227</v>
      </c>
      <c r="Q260" s="1" t="s">
        <v>384</v>
      </c>
      <c r="R260" s="1" t="s">
        <v>685</v>
      </c>
    </row>
    <row r="261" spans="1:18">
      <c r="A261" s="1" t="s">
        <v>49</v>
      </c>
      <c r="D261" s="1" t="s">
        <v>689</v>
      </c>
      <c r="E261" s="1" t="s">
        <v>690</v>
      </c>
      <c r="F261" s="1" t="s">
        <v>870</v>
      </c>
      <c r="G261" s="1" t="s">
        <v>871</v>
      </c>
      <c r="H261" s="1" t="s">
        <v>872</v>
      </c>
      <c r="I261" s="1" t="s">
        <v>703</v>
      </c>
      <c r="J261" s="1" t="s">
        <v>801</v>
      </c>
      <c r="K261" s="1" t="s">
        <v>384</v>
      </c>
      <c r="L261" s="1" t="s">
        <v>522</v>
      </c>
      <c r="M261" s="1" t="s">
        <v>81</v>
      </c>
      <c r="N261" s="1" t="s">
        <v>382</v>
      </c>
      <c r="O261" s="1" t="s">
        <v>845</v>
      </c>
      <c r="P261" s="1" t="s">
        <v>3227</v>
      </c>
      <c r="Q261" s="1" t="s">
        <v>384</v>
      </c>
      <c r="R261" s="1" t="s">
        <v>685</v>
      </c>
    </row>
    <row r="262" spans="1:18">
      <c r="A262" s="1" t="s">
        <v>49</v>
      </c>
      <c r="D262" s="1" t="s">
        <v>689</v>
      </c>
      <c r="E262" s="1" t="s">
        <v>690</v>
      </c>
      <c r="F262" s="1" t="s">
        <v>873</v>
      </c>
      <c r="G262" s="1" t="s">
        <v>874</v>
      </c>
      <c r="H262" s="1" t="s">
        <v>875</v>
      </c>
      <c r="I262" s="1" t="s">
        <v>703</v>
      </c>
      <c r="J262" s="1" t="s">
        <v>393</v>
      </c>
      <c r="K262" s="1" t="s">
        <v>384</v>
      </c>
      <c r="L262" s="1" t="s">
        <v>522</v>
      </c>
      <c r="M262" s="1" t="s">
        <v>81</v>
      </c>
      <c r="N262" s="1" t="s">
        <v>382</v>
      </c>
      <c r="O262" s="1" t="s">
        <v>845</v>
      </c>
      <c r="P262" s="1" t="s">
        <v>3227</v>
      </c>
      <c r="Q262" s="1" t="s">
        <v>384</v>
      </c>
      <c r="R262" s="1" t="s">
        <v>685</v>
      </c>
    </row>
    <row r="263" spans="1:18">
      <c r="A263" s="1" t="s">
        <v>49</v>
      </c>
      <c r="D263" s="1" t="s">
        <v>689</v>
      </c>
      <c r="E263" s="1" t="s">
        <v>690</v>
      </c>
      <c r="F263" s="1" t="s">
        <v>876</v>
      </c>
      <c r="G263" s="1" t="s">
        <v>877</v>
      </c>
      <c r="H263" s="1" t="s">
        <v>878</v>
      </c>
      <c r="I263" s="1" t="s">
        <v>703</v>
      </c>
      <c r="J263" s="1" t="s">
        <v>791</v>
      </c>
      <c r="K263" s="1" t="s">
        <v>384</v>
      </c>
      <c r="L263" s="1" t="s">
        <v>522</v>
      </c>
      <c r="M263" s="1" t="s">
        <v>81</v>
      </c>
      <c r="N263" s="1" t="s">
        <v>382</v>
      </c>
      <c r="O263" s="1" t="s">
        <v>845</v>
      </c>
      <c r="P263" s="1" t="s">
        <v>3227</v>
      </c>
      <c r="Q263" s="1" t="s">
        <v>384</v>
      </c>
      <c r="R263" s="1" t="s">
        <v>685</v>
      </c>
    </row>
    <row r="264" spans="1:18">
      <c r="A264" s="1" t="s">
        <v>49</v>
      </c>
      <c r="D264" s="1" t="s">
        <v>689</v>
      </c>
      <c r="E264" s="1" t="s">
        <v>690</v>
      </c>
      <c r="F264" s="1" t="s">
        <v>879</v>
      </c>
      <c r="G264" s="1" t="s">
        <v>880</v>
      </c>
      <c r="H264" s="1" t="s">
        <v>881</v>
      </c>
      <c r="I264" s="1" t="s">
        <v>703</v>
      </c>
      <c r="J264" s="1" t="s">
        <v>396</v>
      </c>
      <c r="K264" s="1" t="s">
        <v>384</v>
      </c>
      <c r="L264" s="1" t="s">
        <v>522</v>
      </c>
      <c r="M264" s="1" t="s">
        <v>81</v>
      </c>
      <c r="N264" s="1" t="s">
        <v>382</v>
      </c>
      <c r="O264" s="1" t="s">
        <v>845</v>
      </c>
      <c r="P264" s="1" t="s">
        <v>3227</v>
      </c>
      <c r="Q264" s="1" t="s">
        <v>384</v>
      </c>
      <c r="R264" s="1" t="s">
        <v>685</v>
      </c>
    </row>
    <row r="265" spans="1:18">
      <c r="A265" s="1" t="s">
        <v>49</v>
      </c>
      <c r="D265" s="1" t="s">
        <v>689</v>
      </c>
      <c r="E265" s="1" t="s">
        <v>690</v>
      </c>
      <c r="F265" s="1" t="s">
        <v>882</v>
      </c>
      <c r="G265" s="1" t="s">
        <v>883</v>
      </c>
      <c r="H265" s="1" t="s">
        <v>884</v>
      </c>
      <c r="I265" s="1" t="s">
        <v>703</v>
      </c>
      <c r="J265" s="1" t="s">
        <v>419</v>
      </c>
      <c r="K265" s="1" t="s">
        <v>384</v>
      </c>
      <c r="L265" s="1" t="s">
        <v>522</v>
      </c>
      <c r="M265" s="1" t="s">
        <v>81</v>
      </c>
      <c r="N265" s="1" t="s">
        <v>382</v>
      </c>
      <c r="O265" s="1" t="s">
        <v>845</v>
      </c>
      <c r="P265" s="1" t="s">
        <v>3227</v>
      </c>
      <c r="Q265" s="1" t="s">
        <v>384</v>
      </c>
      <c r="R265" s="1" t="s">
        <v>685</v>
      </c>
    </row>
    <row r="266" spans="1:18">
      <c r="A266" s="1" t="s">
        <v>49</v>
      </c>
      <c r="D266" s="1" t="s">
        <v>689</v>
      </c>
      <c r="E266" s="1" t="s">
        <v>690</v>
      </c>
      <c r="F266" s="1" t="s">
        <v>885</v>
      </c>
      <c r="G266" s="1" t="s">
        <v>886</v>
      </c>
      <c r="H266" s="1" t="s">
        <v>887</v>
      </c>
      <c r="I266" s="1" t="s">
        <v>891</v>
      </c>
      <c r="J266" s="1" t="s">
        <v>583</v>
      </c>
      <c r="K266" s="1" t="s">
        <v>1041</v>
      </c>
      <c r="L266" s="1" t="s">
        <v>522</v>
      </c>
      <c r="M266" s="1" t="s">
        <v>81</v>
      </c>
      <c r="N266" s="1" t="s">
        <v>382</v>
      </c>
      <c r="O266" s="1" t="s">
        <v>723</v>
      </c>
      <c r="P266" s="1" t="s">
        <v>3228</v>
      </c>
      <c r="Q266" s="1" t="s">
        <v>1324</v>
      </c>
      <c r="R266" s="1" t="s">
        <v>1041</v>
      </c>
    </row>
    <row r="267" spans="1:18">
      <c r="A267" s="1" t="s">
        <v>49</v>
      </c>
      <c r="D267" s="1" t="s">
        <v>689</v>
      </c>
      <c r="E267" s="1" t="s">
        <v>690</v>
      </c>
      <c r="F267" s="1" t="s">
        <v>888</v>
      </c>
      <c r="G267" s="1" t="s">
        <v>889</v>
      </c>
      <c r="H267" s="1" t="s">
        <v>890</v>
      </c>
      <c r="I267" s="1" t="s">
        <v>891</v>
      </c>
      <c r="J267" s="1" t="s">
        <v>583</v>
      </c>
      <c r="K267" s="1" t="s">
        <v>384</v>
      </c>
      <c r="L267" s="1" t="s">
        <v>522</v>
      </c>
      <c r="M267" s="1" t="s">
        <v>81</v>
      </c>
      <c r="N267" s="1" t="s">
        <v>382</v>
      </c>
      <c r="O267" s="1" t="s">
        <v>818</v>
      </c>
      <c r="P267" s="1" t="s">
        <v>3496</v>
      </c>
      <c r="Q267" s="1" t="s">
        <v>685</v>
      </c>
      <c r="R267" s="1" t="s">
        <v>685</v>
      </c>
    </row>
    <row r="268" spans="1:18">
      <c r="A268" s="1" t="s">
        <v>49</v>
      </c>
      <c r="D268" s="1" t="s">
        <v>689</v>
      </c>
      <c r="E268" s="1" t="s">
        <v>690</v>
      </c>
      <c r="F268" s="1" t="s">
        <v>892</v>
      </c>
      <c r="G268" s="1" t="s">
        <v>893</v>
      </c>
      <c r="H268" s="1" t="s">
        <v>894</v>
      </c>
      <c r="I268" s="1" t="s">
        <v>895</v>
      </c>
      <c r="J268" s="1" t="s">
        <v>396</v>
      </c>
      <c r="K268" s="1" t="s">
        <v>506</v>
      </c>
      <c r="L268" s="1" t="s">
        <v>429</v>
      </c>
      <c r="M268" s="1" t="s">
        <v>81</v>
      </c>
      <c r="N268" s="1" t="s">
        <v>382</v>
      </c>
      <c r="O268" s="1" t="s">
        <v>896</v>
      </c>
      <c r="P268" s="1" t="s">
        <v>3497</v>
      </c>
      <c r="Q268" s="1" t="s">
        <v>685</v>
      </c>
      <c r="R268" s="1" t="s">
        <v>3170</v>
      </c>
    </row>
    <row r="269" spans="1:18">
      <c r="A269" s="1" t="s">
        <v>49</v>
      </c>
      <c r="D269" s="1" t="s">
        <v>689</v>
      </c>
      <c r="E269" s="1" t="s">
        <v>690</v>
      </c>
      <c r="F269" s="1" t="s">
        <v>897</v>
      </c>
      <c r="G269" s="1" t="s">
        <v>898</v>
      </c>
      <c r="H269" s="1" t="s">
        <v>899</v>
      </c>
      <c r="I269" s="1" t="s">
        <v>703</v>
      </c>
      <c r="J269" s="1" t="s">
        <v>487</v>
      </c>
      <c r="K269" s="1" t="s">
        <v>506</v>
      </c>
      <c r="L269" s="1" t="s">
        <v>429</v>
      </c>
      <c r="M269" s="1" t="s">
        <v>81</v>
      </c>
      <c r="N269" s="1" t="s">
        <v>382</v>
      </c>
      <c r="O269" s="1" t="s">
        <v>829</v>
      </c>
      <c r="P269" s="1" t="s">
        <v>3229</v>
      </c>
      <c r="Q269" s="1" t="s">
        <v>384</v>
      </c>
      <c r="R269" s="1" t="s">
        <v>3170</v>
      </c>
    </row>
    <row r="270" spans="1:18">
      <c r="A270" s="1" t="s">
        <v>49</v>
      </c>
      <c r="D270" s="1" t="s">
        <v>689</v>
      </c>
      <c r="E270" s="1" t="s">
        <v>690</v>
      </c>
      <c r="F270" s="1" t="s">
        <v>900</v>
      </c>
      <c r="G270" s="1" t="s">
        <v>901</v>
      </c>
      <c r="H270" s="1" t="s">
        <v>899</v>
      </c>
      <c r="I270" s="1" t="s">
        <v>703</v>
      </c>
      <c r="J270" s="1" t="s">
        <v>487</v>
      </c>
      <c r="K270" s="1" t="s">
        <v>506</v>
      </c>
      <c r="L270" s="1" t="s">
        <v>429</v>
      </c>
      <c r="M270" s="1" t="s">
        <v>81</v>
      </c>
      <c r="N270" s="1" t="s">
        <v>382</v>
      </c>
      <c r="O270" s="1" t="s">
        <v>829</v>
      </c>
      <c r="P270" s="1" t="s">
        <v>3229</v>
      </c>
      <c r="Q270" s="1" t="s">
        <v>384</v>
      </c>
      <c r="R270" s="1" t="s">
        <v>3170</v>
      </c>
    </row>
    <row r="271" spans="1:18">
      <c r="A271" s="1" t="s">
        <v>49</v>
      </c>
      <c r="D271" s="1" t="s">
        <v>689</v>
      </c>
      <c r="E271" s="1" t="s">
        <v>690</v>
      </c>
      <c r="F271" s="1" t="s">
        <v>902</v>
      </c>
      <c r="G271" s="1" t="s">
        <v>3450</v>
      </c>
      <c r="H271" s="1" t="s">
        <v>3425</v>
      </c>
      <c r="I271" s="1" t="s">
        <v>795</v>
      </c>
      <c r="J271" s="1" t="s">
        <v>694</v>
      </c>
      <c r="K271" s="1" t="s">
        <v>685</v>
      </c>
      <c r="L271" s="1" t="s">
        <v>429</v>
      </c>
      <c r="M271" s="1" t="s">
        <v>81</v>
      </c>
      <c r="N271" s="1" t="s">
        <v>382</v>
      </c>
      <c r="O271" s="1" t="s">
        <v>829</v>
      </c>
      <c r="P271" s="1" t="s">
        <v>3230</v>
      </c>
      <c r="Q271" s="1" t="s">
        <v>506</v>
      </c>
      <c r="R271" s="1" t="s">
        <v>3170</v>
      </c>
    </row>
    <row r="272" spans="1:18">
      <c r="A272" s="1" t="s">
        <v>49</v>
      </c>
      <c r="D272" s="1" t="s">
        <v>689</v>
      </c>
      <c r="E272" s="1" t="s">
        <v>690</v>
      </c>
      <c r="F272" s="1" t="s">
        <v>903</v>
      </c>
      <c r="G272" s="1" t="s">
        <v>904</v>
      </c>
      <c r="H272" s="1" t="s">
        <v>905</v>
      </c>
      <c r="I272" s="1" t="s">
        <v>746</v>
      </c>
      <c r="J272" s="1" t="s">
        <v>487</v>
      </c>
      <c r="K272" s="1" t="s">
        <v>685</v>
      </c>
      <c r="L272" s="1" t="s">
        <v>429</v>
      </c>
      <c r="M272" s="1" t="s">
        <v>81</v>
      </c>
      <c r="N272" s="1" t="s">
        <v>382</v>
      </c>
      <c r="O272" s="1" t="s">
        <v>829</v>
      </c>
      <c r="P272" s="1" t="s">
        <v>3305</v>
      </c>
      <c r="Q272" s="1" t="s">
        <v>506</v>
      </c>
      <c r="R272" s="1" t="s">
        <v>3170</v>
      </c>
    </row>
    <row r="273" spans="1:18">
      <c r="A273" s="1" t="s">
        <v>49</v>
      </c>
      <c r="D273" s="1" t="s">
        <v>689</v>
      </c>
      <c r="E273" s="1" t="s">
        <v>690</v>
      </c>
      <c r="F273" s="1" t="s">
        <v>906</v>
      </c>
      <c r="G273" s="1" t="s">
        <v>907</v>
      </c>
      <c r="H273" s="1" t="s">
        <v>908</v>
      </c>
      <c r="I273" s="1" t="s">
        <v>891</v>
      </c>
      <c r="J273" s="1" t="s">
        <v>393</v>
      </c>
      <c r="K273" s="1" t="s">
        <v>685</v>
      </c>
      <c r="L273" s="1" t="s">
        <v>429</v>
      </c>
      <c r="M273" s="1" t="s">
        <v>81</v>
      </c>
      <c r="N273" s="1" t="s">
        <v>382</v>
      </c>
      <c r="O273" s="1" t="s">
        <v>829</v>
      </c>
      <c r="P273" s="1" t="s">
        <v>3297</v>
      </c>
      <c r="Q273" s="1" t="s">
        <v>506</v>
      </c>
      <c r="R273" s="1" t="s">
        <v>3170</v>
      </c>
    </row>
    <row r="274" spans="1:18">
      <c r="A274" s="1" t="s">
        <v>49</v>
      </c>
      <c r="D274" s="1" t="s">
        <v>689</v>
      </c>
      <c r="E274" s="1" t="s">
        <v>690</v>
      </c>
      <c r="F274" s="1" t="s">
        <v>909</v>
      </c>
      <c r="G274" s="1" t="s">
        <v>910</v>
      </c>
      <c r="H274" s="1" t="s">
        <v>911</v>
      </c>
      <c r="I274" s="1" t="s">
        <v>891</v>
      </c>
      <c r="J274" s="1" t="s">
        <v>487</v>
      </c>
      <c r="K274" s="1" t="s">
        <v>384</v>
      </c>
      <c r="L274" s="1" t="s">
        <v>522</v>
      </c>
      <c r="M274" s="1" t="s">
        <v>81</v>
      </c>
      <c r="N274" s="1" t="s">
        <v>382</v>
      </c>
      <c r="O274" s="1" t="s">
        <v>845</v>
      </c>
      <c r="P274" s="1" t="s">
        <v>3498</v>
      </c>
      <c r="Q274" s="1" t="s">
        <v>384</v>
      </c>
      <c r="R274" s="1" t="s">
        <v>685</v>
      </c>
    </row>
    <row r="275" spans="1:18">
      <c r="A275" s="1" t="s">
        <v>49</v>
      </c>
      <c r="D275" s="1" t="s">
        <v>689</v>
      </c>
      <c r="E275" s="1" t="s">
        <v>690</v>
      </c>
      <c r="F275" s="1" t="s">
        <v>912</v>
      </c>
      <c r="G275" s="1" t="s">
        <v>913</v>
      </c>
      <c r="H275" s="1" t="s">
        <v>914</v>
      </c>
      <c r="I275" s="1" t="s">
        <v>703</v>
      </c>
      <c r="J275" s="1" t="s">
        <v>396</v>
      </c>
      <c r="K275" s="1" t="s">
        <v>384</v>
      </c>
      <c r="L275" s="1" t="s">
        <v>522</v>
      </c>
      <c r="M275" s="1" t="s">
        <v>81</v>
      </c>
      <c r="N275" s="1" t="s">
        <v>382</v>
      </c>
      <c r="O275" s="1" t="s">
        <v>915</v>
      </c>
      <c r="P275" s="1" t="s">
        <v>3499</v>
      </c>
      <c r="Q275" s="1" t="s">
        <v>384</v>
      </c>
      <c r="R275" s="1" t="s">
        <v>685</v>
      </c>
    </row>
    <row r="276" spans="1:18">
      <c r="A276" s="1" t="s">
        <v>49</v>
      </c>
      <c r="D276" s="1" t="s">
        <v>689</v>
      </c>
      <c r="E276" s="1" t="s">
        <v>690</v>
      </c>
      <c r="F276" s="1" t="s">
        <v>916</v>
      </c>
      <c r="G276" s="1" t="s">
        <v>917</v>
      </c>
      <c r="H276" s="1" t="s">
        <v>918</v>
      </c>
      <c r="I276" s="1" t="s">
        <v>703</v>
      </c>
      <c r="J276" s="1" t="s">
        <v>393</v>
      </c>
      <c r="K276" s="1" t="s">
        <v>384</v>
      </c>
      <c r="L276" s="1" t="s">
        <v>522</v>
      </c>
      <c r="M276" s="1" t="s">
        <v>81</v>
      </c>
      <c r="N276" s="1" t="s">
        <v>382</v>
      </c>
      <c r="O276" s="1" t="s">
        <v>915</v>
      </c>
      <c r="P276" s="1" t="s">
        <v>3499</v>
      </c>
      <c r="Q276" s="1" t="s">
        <v>384</v>
      </c>
      <c r="R276" s="1" t="s">
        <v>685</v>
      </c>
    </row>
    <row r="277" spans="1:18">
      <c r="A277" s="1" t="s">
        <v>49</v>
      </c>
      <c r="D277" s="1" t="s">
        <v>689</v>
      </c>
      <c r="E277" s="1" t="s">
        <v>690</v>
      </c>
      <c r="F277" s="1" t="s">
        <v>919</v>
      </c>
      <c r="G277" s="1" t="s">
        <v>920</v>
      </c>
      <c r="H277" s="1" t="s">
        <v>921</v>
      </c>
      <c r="I277" s="1" t="s">
        <v>703</v>
      </c>
      <c r="J277" s="1" t="s">
        <v>487</v>
      </c>
      <c r="K277" s="1" t="s">
        <v>384</v>
      </c>
      <c r="L277" s="1" t="s">
        <v>522</v>
      </c>
      <c r="M277" s="1" t="s">
        <v>81</v>
      </c>
      <c r="N277" s="1" t="s">
        <v>382</v>
      </c>
      <c r="O277" s="1" t="s">
        <v>915</v>
      </c>
      <c r="P277" s="1" t="s">
        <v>3499</v>
      </c>
      <c r="Q277" s="1" t="s">
        <v>384</v>
      </c>
      <c r="R277" s="1" t="s">
        <v>685</v>
      </c>
    </row>
    <row r="278" spans="1:18">
      <c r="A278" s="1" t="s">
        <v>49</v>
      </c>
      <c r="D278" s="1" t="s">
        <v>689</v>
      </c>
      <c r="E278" s="1" t="s">
        <v>690</v>
      </c>
      <c r="F278" s="1" t="s">
        <v>922</v>
      </c>
      <c r="G278" s="1" t="s">
        <v>923</v>
      </c>
      <c r="H278" s="1" t="s">
        <v>924</v>
      </c>
      <c r="I278" s="1" t="s">
        <v>703</v>
      </c>
      <c r="J278" s="1" t="s">
        <v>389</v>
      </c>
      <c r="K278" s="1" t="s">
        <v>384</v>
      </c>
      <c r="L278" s="1" t="s">
        <v>522</v>
      </c>
      <c r="M278" s="1" t="s">
        <v>81</v>
      </c>
      <c r="N278" s="1" t="s">
        <v>382</v>
      </c>
      <c r="O278" s="1" t="s">
        <v>915</v>
      </c>
      <c r="P278" s="1" t="s">
        <v>3499</v>
      </c>
      <c r="Q278" s="1" t="s">
        <v>384</v>
      </c>
      <c r="R278" s="1" t="s">
        <v>685</v>
      </c>
    </row>
    <row r="279" spans="1:18">
      <c r="A279" s="1" t="s">
        <v>49</v>
      </c>
      <c r="D279" s="1" t="s">
        <v>689</v>
      </c>
      <c r="E279" s="1" t="s">
        <v>690</v>
      </c>
      <c r="F279" s="1" t="s">
        <v>925</v>
      </c>
      <c r="G279" s="1" t="s">
        <v>926</v>
      </c>
      <c r="H279" s="1" t="s">
        <v>927</v>
      </c>
      <c r="I279" s="1" t="s">
        <v>703</v>
      </c>
      <c r="J279" s="1" t="s">
        <v>457</v>
      </c>
      <c r="K279" s="1" t="s">
        <v>384</v>
      </c>
      <c r="L279" s="1" t="s">
        <v>522</v>
      </c>
      <c r="M279" s="1" t="s">
        <v>81</v>
      </c>
      <c r="N279" s="1" t="s">
        <v>382</v>
      </c>
      <c r="O279" s="1" t="s">
        <v>915</v>
      </c>
      <c r="P279" s="1" t="s">
        <v>3499</v>
      </c>
      <c r="Q279" s="1" t="s">
        <v>384</v>
      </c>
      <c r="R279" s="1" t="s">
        <v>685</v>
      </c>
    </row>
    <row r="280" spans="1:18">
      <c r="A280" s="1" t="s">
        <v>49</v>
      </c>
      <c r="D280" s="1" t="s">
        <v>689</v>
      </c>
      <c r="E280" s="1" t="s">
        <v>690</v>
      </c>
      <c r="F280" s="1" t="s">
        <v>928</v>
      </c>
      <c r="G280" s="1" t="s">
        <v>929</v>
      </c>
      <c r="H280" s="1" t="s">
        <v>930</v>
      </c>
      <c r="I280" s="1" t="s">
        <v>703</v>
      </c>
      <c r="J280" s="1" t="s">
        <v>583</v>
      </c>
      <c r="K280" s="1" t="s">
        <v>384</v>
      </c>
      <c r="L280" s="1" t="s">
        <v>522</v>
      </c>
      <c r="M280" s="1" t="s">
        <v>81</v>
      </c>
      <c r="N280" s="1" t="s">
        <v>382</v>
      </c>
      <c r="O280" s="1" t="s">
        <v>915</v>
      </c>
      <c r="P280" s="1" t="s">
        <v>3499</v>
      </c>
      <c r="Q280" s="1" t="s">
        <v>384</v>
      </c>
      <c r="R280" s="1" t="s">
        <v>685</v>
      </c>
    </row>
    <row r="281" spans="1:18">
      <c r="A281" s="1" t="s">
        <v>49</v>
      </c>
      <c r="D281" s="1" t="s">
        <v>689</v>
      </c>
      <c r="E281" s="1" t="s">
        <v>690</v>
      </c>
      <c r="F281" s="1" t="s">
        <v>931</v>
      </c>
      <c r="G281" s="1" t="s">
        <v>932</v>
      </c>
      <c r="H281" s="1" t="s">
        <v>933</v>
      </c>
      <c r="I281" s="1" t="s">
        <v>891</v>
      </c>
      <c r="J281" s="1" t="s">
        <v>583</v>
      </c>
      <c r="K281" s="1" t="s">
        <v>1041</v>
      </c>
      <c r="L281" s="1" t="s">
        <v>522</v>
      </c>
      <c r="M281" s="1" t="s">
        <v>81</v>
      </c>
      <c r="N281" s="1" t="s">
        <v>382</v>
      </c>
      <c r="O281" s="1" t="s">
        <v>723</v>
      </c>
      <c r="P281" s="1" t="s">
        <v>3236</v>
      </c>
      <c r="Q281" s="1" t="s">
        <v>1041</v>
      </c>
      <c r="R281" s="1" t="s">
        <v>1041</v>
      </c>
    </row>
    <row r="282" spans="1:18">
      <c r="A282" s="1" t="s">
        <v>49</v>
      </c>
      <c r="D282" s="1" t="s">
        <v>689</v>
      </c>
      <c r="E282" s="1" t="s">
        <v>690</v>
      </c>
      <c r="F282" s="1" t="s">
        <v>934</v>
      </c>
      <c r="G282" s="1" t="s">
        <v>935</v>
      </c>
      <c r="H282" s="1" t="s">
        <v>936</v>
      </c>
      <c r="I282" s="1" t="s">
        <v>746</v>
      </c>
      <c r="J282" s="1" t="s">
        <v>389</v>
      </c>
      <c r="K282" s="1" t="s">
        <v>506</v>
      </c>
      <c r="L282" s="1" t="s">
        <v>429</v>
      </c>
      <c r="M282" s="1" t="s">
        <v>81</v>
      </c>
      <c r="N282" s="1" t="s">
        <v>382</v>
      </c>
      <c r="O282" s="1" t="s">
        <v>937</v>
      </c>
      <c r="P282" s="1" t="s">
        <v>3500</v>
      </c>
      <c r="Q282" s="1" t="s">
        <v>384</v>
      </c>
      <c r="R282" s="1" t="s">
        <v>3170</v>
      </c>
    </row>
    <row r="283" spans="1:18">
      <c r="A283" s="1" t="s">
        <v>49</v>
      </c>
      <c r="D283" s="1" t="s">
        <v>689</v>
      </c>
      <c r="E283" s="1" t="s">
        <v>690</v>
      </c>
      <c r="F283" s="1" t="s">
        <v>938</v>
      </c>
      <c r="G283" s="1" t="s">
        <v>939</v>
      </c>
      <c r="H283" s="1" t="s">
        <v>940</v>
      </c>
      <c r="I283" s="1" t="s">
        <v>895</v>
      </c>
      <c r="J283" s="1" t="s">
        <v>389</v>
      </c>
      <c r="K283" s="1" t="s">
        <v>506</v>
      </c>
      <c r="L283" s="1" t="s">
        <v>429</v>
      </c>
      <c r="M283" s="1" t="s">
        <v>81</v>
      </c>
      <c r="N283" s="1" t="s">
        <v>382</v>
      </c>
      <c r="O283" s="1" t="s">
        <v>937</v>
      </c>
      <c r="P283" s="1" t="s">
        <v>3500</v>
      </c>
      <c r="Q283" s="1" t="s">
        <v>384</v>
      </c>
      <c r="R283" s="1" t="s">
        <v>3170</v>
      </c>
    </row>
    <row r="284" spans="1:18">
      <c r="A284" s="1" t="s">
        <v>49</v>
      </c>
      <c r="D284" s="1" t="s">
        <v>689</v>
      </c>
      <c r="E284" s="1" t="s">
        <v>690</v>
      </c>
      <c r="F284" s="1" t="s">
        <v>941</v>
      </c>
      <c r="G284" s="1" t="s">
        <v>942</v>
      </c>
      <c r="H284" s="1" t="s">
        <v>943</v>
      </c>
      <c r="I284" s="1" t="s">
        <v>703</v>
      </c>
      <c r="J284" s="1" t="s">
        <v>401</v>
      </c>
      <c r="K284" s="1" t="s">
        <v>506</v>
      </c>
      <c r="L284" s="1" t="s">
        <v>429</v>
      </c>
      <c r="M284" s="1" t="s">
        <v>81</v>
      </c>
      <c r="N284" s="1" t="s">
        <v>382</v>
      </c>
      <c r="O284" s="1" t="s">
        <v>944</v>
      </c>
      <c r="P284" s="1" t="s">
        <v>3501</v>
      </c>
      <c r="Q284" s="1" t="s">
        <v>945</v>
      </c>
      <c r="R284" s="1" t="s">
        <v>3170</v>
      </c>
    </row>
    <row r="285" spans="1:18">
      <c r="A285" s="1" t="s">
        <v>49</v>
      </c>
      <c r="D285" s="1" t="s">
        <v>689</v>
      </c>
      <c r="E285" s="1" t="s">
        <v>690</v>
      </c>
      <c r="F285" s="1" t="s">
        <v>946</v>
      </c>
      <c r="G285" s="1" t="s">
        <v>947</v>
      </c>
      <c r="H285" s="1" t="s">
        <v>948</v>
      </c>
      <c r="I285" s="1" t="s">
        <v>703</v>
      </c>
      <c r="J285" s="1" t="s">
        <v>396</v>
      </c>
      <c r="K285" s="1" t="s">
        <v>506</v>
      </c>
      <c r="L285" s="1" t="s">
        <v>429</v>
      </c>
      <c r="M285" s="1" t="s">
        <v>81</v>
      </c>
      <c r="N285" s="1" t="s">
        <v>382</v>
      </c>
      <c r="O285" s="1" t="s">
        <v>944</v>
      </c>
      <c r="P285" s="1" t="s">
        <v>3501</v>
      </c>
      <c r="Q285" s="1" t="s">
        <v>945</v>
      </c>
      <c r="R285" s="1" t="s">
        <v>3170</v>
      </c>
    </row>
    <row r="286" spans="1:18">
      <c r="A286" s="1" t="s">
        <v>49</v>
      </c>
      <c r="D286" s="1" t="s">
        <v>689</v>
      </c>
      <c r="E286" s="1" t="s">
        <v>690</v>
      </c>
      <c r="F286" s="1" t="s">
        <v>949</v>
      </c>
      <c r="G286" s="1" t="s">
        <v>950</v>
      </c>
      <c r="H286" s="1" t="s">
        <v>951</v>
      </c>
      <c r="I286" s="1" t="s">
        <v>703</v>
      </c>
      <c r="J286" s="1" t="s">
        <v>393</v>
      </c>
      <c r="K286" s="1" t="s">
        <v>506</v>
      </c>
      <c r="L286" s="1" t="s">
        <v>429</v>
      </c>
      <c r="M286" s="1" t="s">
        <v>81</v>
      </c>
      <c r="N286" s="1" t="s">
        <v>382</v>
      </c>
      <c r="O286" s="1" t="s">
        <v>944</v>
      </c>
      <c r="P286" s="1" t="s">
        <v>3501</v>
      </c>
      <c r="Q286" s="1" t="s">
        <v>945</v>
      </c>
      <c r="R286" s="1" t="s">
        <v>3170</v>
      </c>
    </row>
    <row r="287" spans="1:18">
      <c r="A287" s="1" t="s">
        <v>49</v>
      </c>
      <c r="D287" s="1" t="s">
        <v>689</v>
      </c>
      <c r="E287" s="1" t="s">
        <v>690</v>
      </c>
      <c r="F287" s="1" t="s">
        <v>952</v>
      </c>
      <c r="G287" s="1" t="s">
        <v>953</v>
      </c>
      <c r="H287" s="1" t="s">
        <v>954</v>
      </c>
      <c r="I287" s="1" t="s">
        <v>703</v>
      </c>
      <c r="J287" s="1" t="s">
        <v>487</v>
      </c>
      <c r="K287" s="1" t="s">
        <v>506</v>
      </c>
      <c r="L287" s="1" t="s">
        <v>429</v>
      </c>
      <c r="M287" s="1" t="s">
        <v>81</v>
      </c>
      <c r="N287" s="1" t="s">
        <v>382</v>
      </c>
      <c r="O287" s="1" t="s">
        <v>944</v>
      </c>
      <c r="P287" s="1" t="s">
        <v>3501</v>
      </c>
      <c r="Q287" s="1" t="s">
        <v>945</v>
      </c>
      <c r="R287" s="1" t="s">
        <v>3170</v>
      </c>
    </row>
    <row r="288" spans="1:18">
      <c r="A288" s="1" t="s">
        <v>49</v>
      </c>
      <c r="D288" s="1" t="s">
        <v>689</v>
      </c>
      <c r="E288" s="1" t="s">
        <v>690</v>
      </c>
      <c r="F288" s="1" t="s">
        <v>955</v>
      </c>
      <c r="G288" s="1" t="s">
        <v>956</v>
      </c>
      <c r="H288" s="1" t="s">
        <v>957</v>
      </c>
      <c r="I288" s="1" t="s">
        <v>703</v>
      </c>
      <c r="J288" s="1" t="s">
        <v>380</v>
      </c>
      <c r="K288" s="1" t="s">
        <v>506</v>
      </c>
      <c r="L288" s="1" t="s">
        <v>429</v>
      </c>
      <c r="M288" s="1" t="s">
        <v>81</v>
      </c>
      <c r="N288" s="1" t="s">
        <v>382</v>
      </c>
      <c r="O288" s="1" t="s">
        <v>944</v>
      </c>
      <c r="P288" s="1" t="s">
        <v>3501</v>
      </c>
      <c r="Q288" s="1" t="s">
        <v>945</v>
      </c>
      <c r="R288" s="1" t="s">
        <v>3170</v>
      </c>
    </row>
    <row r="289" spans="1:18">
      <c r="A289" s="1" t="s">
        <v>49</v>
      </c>
      <c r="D289" s="1" t="s">
        <v>689</v>
      </c>
      <c r="E289" s="1" t="s">
        <v>690</v>
      </c>
      <c r="F289" s="1" t="s">
        <v>958</v>
      </c>
      <c r="G289" s="1" t="s">
        <v>959</v>
      </c>
      <c r="H289" s="1" t="s">
        <v>960</v>
      </c>
      <c r="I289" s="1" t="s">
        <v>703</v>
      </c>
      <c r="J289" s="1" t="s">
        <v>694</v>
      </c>
      <c r="K289" s="1" t="s">
        <v>506</v>
      </c>
      <c r="L289" s="1" t="s">
        <v>429</v>
      </c>
      <c r="M289" s="1" t="s">
        <v>81</v>
      </c>
      <c r="N289" s="1" t="s">
        <v>382</v>
      </c>
      <c r="O289" s="1" t="s">
        <v>944</v>
      </c>
      <c r="P289" s="1" t="s">
        <v>3502</v>
      </c>
      <c r="Q289" s="1" t="s">
        <v>945</v>
      </c>
      <c r="R289" s="1" t="s">
        <v>3170</v>
      </c>
    </row>
    <row r="290" spans="1:18">
      <c r="A290" s="1" t="s">
        <v>49</v>
      </c>
      <c r="D290" s="1" t="s">
        <v>689</v>
      </c>
      <c r="E290" s="1" t="s">
        <v>690</v>
      </c>
      <c r="F290" s="1" t="s">
        <v>961</v>
      </c>
      <c r="G290" s="1" t="s">
        <v>962</v>
      </c>
      <c r="H290" s="1" t="s">
        <v>963</v>
      </c>
      <c r="I290" s="1" t="s">
        <v>703</v>
      </c>
      <c r="J290" s="1" t="s">
        <v>457</v>
      </c>
      <c r="K290" s="1" t="s">
        <v>506</v>
      </c>
      <c r="L290" s="1" t="s">
        <v>429</v>
      </c>
      <c r="M290" s="1" t="s">
        <v>81</v>
      </c>
      <c r="N290" s="1" t="s">
        <v>382</v>
      </c>
      <c r="O290" s="1" t="s">
        <v>944</v>
      </c>
      <c r="P290" s="1" t="s">
        <v>3501</v>
      </c>
      <c r="Q290" s="1" t="s">
        <v>945</v>
      </c>
      <c r="R290" s="1" t="s">
        <v>3170</v>
      </c>
    </row>
    <row r="291" spans="1:18">
      <c r="A291" s="1" t="s">
        <v>49</v>
      </c>
      <c r="D291" s="1" t="s">
        <v>689</v>
      </c>
      <c r="E291" s="1" t="s">
        <v>690</v>
      </c>
      <c r="F291" s="1" t="s">
        <v>964</v>
      </c>
      <c r="G291" s="1" t="s">
        <v>965</v>
      </c>
      <c r="H291" s="1" t="s">
        <v>966</v>
      </c>
      <c r="I291" s="1" t="s">
        <v>703</v>
      </c>
      <c r="J291" s="1" t="s">
        <v>409</v>
      </c>
      <c r="K291" s="1" t="s">
        <v>506</v>
      </c>
      <c r="L291" s="1" t="s">
        <v>429</v>
      </c>
      <c r="M291" s="1" t="s">
        <v>81</v>
      </c>
      <c r="N291" s="1" t="s">
        <v>382</v>
      </c>
      <c r="O291" s="1" t="s">
        <v>944</v>
      </c>
      <c r="P291" s="1" t="s">
        <v>3501</v>
      </c>
      <c r="Q291" s="1" t="s">
        <v>945</v>
      </c>
      <c r="R291" s="1" t="s">
        <v>3170</v>
      </c>
    </row>
    <row r="292" spans="1:18">
      <c r="A292" s="1" t="s">
        <v>49</v>
      </c>
      <c r="D292" s="1" t="s">
        <v>689</v>
      </c>
      <c r="E292" s="1" t="s">
        <v>690</v>
      </c>
      <c r="F292" s="1" t="s">
        <v>967</v>
      </c>
      <c r="G292" s="1" t="s">
        <v>968</v>
      </c>
      <c r="H292" s="1" t="s">
        <v>969</v>
      </c>
      <c r="I292" s="1" t="s">
        <v>703</v>
      </c>
      <c r="J292" s="1" t="s">
        <v>583</v>
      </c>
      <c r="K292" s="1" t="s">
        <v>506</v>
      </c>
      <c r="L292" s="1" t="s">
        <v>429</v>
      </c>
      <c r="M292" s="1" t="s">
        <v>81</v>
      </c>
      <c r="N292" s="1" t="s">
        <v>382</v>
      </c>
      <c r="O292" s="1" t="s">
        <v>944</v>
      </c>
      <c r="P292" s="1" t="s">
        <v>3501</v>
      </c>
      <c r="Q292" s="1" t="s">
        <v>945</v>
      </c>
      <c r="R292" s="1" t="s">
        <v>3170</v>
      </c>
    </row>
    <row r="293" spans="1:18">
      <c r="A293" s="1" t="s">
        <v>49</v>
      </c>
      <c r="D293" s="1" t="s">
        <v>689</v>
      </c>
      <c r="E293" s="1" t="s">
        <v>690</v>
      </c>
      <c r="F293" s="1" t="s">
        <v>970</v>
      </c>
      <c r="G293" s="1" t="s">
        <v>971</v>
      </c>
      <c r="H293" s="1" t="s">
        <v>972</v>
      </c>
      <c r="I293" s="1" t="s">
        <v>703</v>
      </c>
      <c r="J293" s="1" t="s">
        <v>389</v>
      </c>
      <c r="K293" s="1" t="s">
        <v>506</v>
      </c>
      <c r="L293" s="1" t="s">
        <v>429</v>
      </c>
      <c r="M293" s="1" t="s">
        <v>81</v>
      </c>
      <c r="N293" s="1" t="s">
        <v>382</v>
      </c>
      <c r="O293" s="1" t="s">
        <v>829</v>
      </c>
      <c r="P293" s="1" t="s">
        <v>3238</v>
      </c>
      <c r="Q293" s="1" t="s">
        <v>748</v>
      </c>
      <c r="R293" s="1" t="s">
        <v>3170</v>
      </c>
    </row>
    <row r="294" spans="1:18">
      <c r="A294" s="1" t="s">
        <v>49</v>
      </c>
      <c r="D294" s="1" t="s">
        <v>689</v>
      </c>
      <c r="E294" s="1" t="s">
        <v>690</v>
      </c>
      <c r="F294" s="1" t="s">
        <v>973</v>
      </c>
      <c r="G294" s="1" t="s">
        <v>974</v>
      </c>
      <c r="H294" s="1" t="s">
        <v>975</v>
      </c>
      <c r="I294" s="1" t="s">
        <v>703</v>
      </c>
      <c r="J294" s="1" t="s">
        <v>457</v>
      </c>
      <c r="K294" s="1" t="s">
        <v>506</v>
      </c>
      <c r="L294" s="1" t="s">
        <v>429</v>
      </c>
      <c r="M294" s="1" t="s">
        <v>81</v>
      </c>
      <c r="N294" s="1" t="s">
        <v>382</v>
      </c>
      <c r="O294" s="1" t="s">
        <v>829</v>
      </c>
      <c r="P294" s="1" t="s">
        <v>3238</v>
      </c>
      <c r="Q294" s="1" t="s">
        <v>748</v>
      </c>
      <c r="R294" s="1" t="s">
        <v>3170</v>
      </c>
    </row>
    <row r="295" spans="1:18">
      <c r="A295" s="1" t="s">
        <v>49</v>
      </c>
      <c r="D295" s="1" t="s">
        <v>689</v>
      </c>
      <c r="E295" s="1" t="s">
        <v>690</v>
      </c>
      <c r="F295" s="1" t="s">
        <v>976</v>
      </c>
      <c r="G295" s="1" t="s">
        <v>977</v>
      </c>
      <c r="H295" s="1" t="s">
        <v>978</v>
      </c>
      <c r="I295" s="1" t="s">
        <v>703</v>
      </c>
      <c r="J295" s="1" t="s">
        <v>583</v>
      </c>
      <c r="K295" s="1" t="s">
        <v>506</v>
      </c>
      <c r="L295" s="1" t="s">
        <v>429</v>
      </c>
      <c r="M295" s="1" t="s">
        <v>81</v>
      </c>
      <c r="N295" s="1" t="s">
        <v>382</v>
      </c>
      <c r="O295" s="1" t="s">
        <v>829</v>
      </c>
      <c r="P295" s="1" t="s">
        <v>3238</v>
      </c>
      <c r="Q295" s="1" t="s">
        <v>748</v>
      </c>
      <c r="R295" s="1" t="s">
        <v>3170</v>
      </c>
    </row>
    <row r="296" spans="1:18">
      <c r="A296" s="1" t="s">
        <v>49</v>
      </c>
      <c r="D296" s="1" t="s">
        <v>689</v>
      </c>
      <c r="E296" s="1" t="s">
        <v>690</v>
      </c>
      <c r="F296" s="1" t="s">
        <v>979</v>
      </c>
      <c r="G296" s="1" t="s">
        <v>980</v>
      </c>
      <c r="H296" s="1" t="s">
        <v>981</v>
      </c>
      <c r="I296" s="1" t="s">
        <v>765</v>
      </c>
      <c r="J296" s="1" t="s">
        <v>409</v>
      </c>
      <c r="K296" s="1" t="s">
        <v>384</v>
      </c>
      <c r="L296" s="1" t="s">
        <v>683</v>
      </c>
      <c r="M296" s="1" t="s">
        <v>81</v>
      </c>
      <c r="N296" s="1" t="s">
        <v>382</v>
      </c>
      <c r="O296" s="1" t="s">
        <v>982</v>
      </c>
      <c r="P296" s="1" t="s">
        <v>3503</v>
      </c>
      <c r="Q296" s="1" t="s">
        <v>748</v>
      </c>
      <c r="R296" s="1" t="s">
        <v>384</v>
      </c>
    </row>
    <row r="297" spans="1:18">
      <c r="A297" s="1" t="s">
        <v>49</v>
      </c>
      <c r="D297" s="1" t="s">
        <v>689</v>
      </c>
      <c r="E297" s="1" t="s">
        <v>690</v>
      </c>
      <c r="F297" s="1" t="s">
        <v>983</v>
      </c>
      <c r="G297" s="1" t="s">
        <v>984</v>
      </c>
      <c r="H297" s="1" t="s">
        <v>985</v>
      </c>
      <c r="I297" s="1" t="s">
        <v>765</v>
      </c>
      <c r="J297" s="1" t="s">
        <v>801</v>
      </c>
      <c r="K297" s="1" t="s">
        <v>384</v>
      </c>
      <c r="L297" s="1" t="s">
        <v>683</v>
      </c>
      <c r="M297" s="1" t="s">
        <v>81</v>
      </c>
      <c r="N297" s="1" t="s">
        <v>382</v>
      </c>
      <c r="O297" s="1" t="s">
        <v>982</v>
      </c>
      <c r="P297" s="1" t="s">
        <v>3503</v>
      </c>
      <c r="Q297" s="1" t="s">
        <v>748</v>
      </c>
      <c r="R297" s="1" t="s">
        <v>384</v>
      </c>
    </row>
    <row r="298" spans="1:18">
      <c r="A298" s="1" t="s">
        <v>49</v>
      </c>
      <c r="D298" s="1" t="s">
        <v>689</v>
      </c>
      <c r="E298" s="1" t="s">
        <v>690</v>
      </c>
      <c r="F298" s="1" t="s">
        <v>986</v>
      </c>
      <c r="G298" s="1" t="s">
        <v>987</v>
      </c>
      <c r="H298" s="1" t="s">
        <v>988</v>
      </c>
      <c r="I298" s="1" t="s">
        <v>765</v>
      </c>
      <c r="J298" s="1" t="s">
        <v>487</v>
      </c>
      <c r="K298" s="1" t="s">
        <v>384</v>
      </c>
      <c r="L298" s="1" t="s">
        <v>683</v>
      </c>
      <c r="M298" s="1" t="s">
        <v>81</v>
      </c>
      <c r="N298" s="1" t="s">
        <v>382</v>
      </c>
      <c r="O298" s="1" t="s">
        <v>982</v>
      </c>
      <c r="P298" s="1" t="s">
        <v>3503</v>
      </c>
      <c r="Q298" s="1" t="s">
        <v>748</v>
      </c>
      <c r="R298" s="1" t="s">
        <v>384</v>
      </c>
    </row>
    <row r="299" spans="1:18">
      <c r="A299" s="1" t="s">
        <v>49</v>
      </c>
      <c r="D299" s="1" t="s">
        <v>689</v>
      </c>
      <c r="E299" s="1" t="s">
        <v>690</v>
      </c>
      <c r="F299" s="1" t="s">
        <v>724</v>
      </c>
      <c r="G299" s="1" t="s">
        <v>725</v>
      </c>
      <c r="H299" s="1" t="s">
        <v>726</v>
      </c>
      <c r="I299" s="1" t="s">
        <v>703</v>
      </c>
      <c r="J299" s="1" t="s">
        <v>487</v>
      </c>
      <c r="K299" s="1" t="s">
        <v>748</v>
      </c>
      <c r="L299" s="1" t="s">
        <v>683</v>
      </c>
      <c r="M299" s="1" t="s">
        <v>81</v>
      </c>
      <c r="N299" s="1" t="s">
        <v>382</v>
      </c>
      <c r="O299" s="1" t="s">
        <v>727</v>
      </c>
      <c r="P299" s="1" t="s">
        <v>3260</v>
      </c>
      <c r="Q299" s="1" t="s">
        <v>685</v>
      </c>
      <c r="R299" s="1" t="s">
        <v>748</v>
      </c>
    </row>
    <row r="300" spans="1:18">
      <c r="A300" s="1" t="s">
        <v>49</v>
      </c>
      <c r="D300" s="1" t="s">
        <v>689</v>
      </c>
      <c r="E300" s="1" t="s">
        <v>690</v>
      </c>
      <c r="F300" s="1" t="s">
        <v>989</v>
      </c>
      <c r="G300" s="1" t="s">
        <v>990</v>
      </c>
      <c r="H300" s="1" t="s">
        <v>991</v>
      </c>
      <c r="I300" s="1" t="s">
        <v>805</v>
      </c>
      <c r="J300" s="1" t="s">
        <v>380</v>
      </c>
      <c r="K300" s="1" t="s">
        <v>748</v>
      </c>
      <c r="L300" s="1" t="s">
        <v>683</v>
      </c>
      <c r="M300" s="1" t="s">
        <v>81</v>
      </c>
      <c r="N300" s="1" t="s">
        <v>382</v>
      </c>
      <c r="O300" s="1" t="s">
        <v>992</v>
      </c>
      <c r="P300" s="1" t="s">
        <v>3239</v>
      </c>
      <c r="Q300" s="1" t="s">
        <v>384</v>
      </c>
      <c r="R300" s="1" t="s">
        <v>748</v>
      </c>
    </row>
    <row r="301" spans="1:18">
      <c r="A301" s="1" t="s">
        <v>49</v>
      </c>
      <c r="D301" s="1" t="s">
        <v>689</v>
      </c>
      <c r="E301" s="1" t="s">
        <v>690</v>
      </c>
      <c r="F301" s="1" t="s">
        <v>993</v>
      </c>
      <c r="G301" s="1" t="s">
        <v>994</v>
      </c>
      <c r="H301" s="1" t="s">
        <v>995</v>
      </c>
      <c r="I301" s="1" t="s">
        <v>746</v>
      </c>
      <c r="J301" s="1" t="s">
        <v>487</v>
      </c>
      <c r="K301" s="1" t="s">
        <v>1395</v>
      </c>
      <c r="L301" s="1" t="s">
        <v>683</v>
      </c>
      <c r="M301" s="1" t="s">
        <v>81</v>
      </c>
      <c r="N301" s="1" t="s">
        <v>382</v>
      </c>
      <c r="O301" s="1" t="s">
        <v>996</v>
      </c>
      <c r="P301" s="1" t="s">
        <v>3504</v>
      </c>
      <c r="Q301" s="1" t="s">
        <v>384</v>
      </c>
      <c r="R301" s="1" t="s">
        <v>685</v>
      </c>
    </row>
    <row r="302" spans="1:18">
      <c r="A302" s="1" t="s">
        <v>49</v>
      </c>
      <c r="D302" s="1" t="s">
        <v>689</v>
      </c>
      <c r="E302" s="1" t="s">
        <v>690</v>
      </c>
      <c r="F302" s="1" t="s">
        <v>997</v>
      </c>
      <c r="G302" s="1" t="s">
        <v>998</v>
      </c>
      <c r="H302" s="1" t="s">
        <v>999</v>
      </c>
      <c r="I302" s="1" t="s">
        <v>795</v>
      </c>
      <c r="J302" s="1" t="s">
        <v>393</v>
      </c>
      <c r="K302" s="1" t="s">
        <v>685</v>
      </c>
      <c r="L302" s="1" t="s">
        <v>429</v>
      </c>
      <c r="M302" s="1" t="s">
        <v>81</v>
      </c>
      <c r="N302" s="1" t="s">
        <v>382</v>
      </c>
      <c r="O302" s="1" t="s">
        <v>1000</v>
      </c>
      <c r="P302" s="1" t="s">
        <v>3240</v>
      </c>
      <c r="Q302" s="1" t="s">
        <v>685</v>
      </c>
      <c r="R302" s="1" t="s">
        <v>3170</v>
      </c>
    </row>
    <row r="303" spans="1:18">
      <c r="A303" s="1" t="s">
        <v>49</v>
      </c>
      <c r="D303" s="1" t="s">
        <v>689</v>
      </c>
      <c r="E303" s="1" t="s">
        <v>690</v>
      </c>
      <c r="F303" s="1" t="s">
        <v>1001</v>
      </c>
      <c r="G303" s="1" t="s">
        <v>1002</v>
      </c>
      <c r="H303" s="1" t="s">
        <v>1003</v>
      </c>
      <c r="I303" s="1" t="s">
        <v>795</v>
      </c>
      <c r="J303" s="1" t="s">
        <v>457</v>
      </c>
      <c r="K303" s="1" t="s">
        <v>685</v>
      </c>
      <c r="L303" s="1" t="s">
        <v>429</v>
      </c>
      <c r="M303" s="1" t="s">
        <v>81</v>
      </c>
      <c r="N303" s="1" t="s">
        <v>382</v>
      </c>
      <c r="O303" s="1" t="s">
        <v>1000</v>
      </c>
      <c r="P303" s="1" t="s">
        <v>3240</v>
      </c>
      <c r="Q303" s="1" t="s">
        <v>685</v>
      </c>
      <c r="R303" s="1" t="s">
        <v>3170</v>
      </c>
    </row>
    <row r="304" spans="1:18">
      <c r="A304" s="1" t="s">
        <v>49</v>
      </c>
      <c r="D304" s="1" t="s">
        <v>689</v>
      </c>
      <c r="E304" s="1" t="s">
        <v>690</v>
      </c>
      <c r="F304" s="1" t="s">
        <v>1004</v>
      </c>
      <c r="G304" s="1" t="s">
        <v>1005</v>
      </c>
      <c r="H304" s="1" t="s">
        <v>1006</v>
      </c>
      <c r="I304" s="1" t="s">
        <v>795</v>
      </c>
      <c r="J304" s="1" t="s">
        <v>583</v>
      </c>
      <c r="K304" s="1" t="s">
        <v>506</v>
      </c>
      <c r="L304" s="1" t="s">
        <v>429</v>
      </c>
      <c r="M304" s="1" t="s">
        <v>81</v>
      </c>
      <c r="N304" s="1" t="s">
        <v>382</v>
      </c>
      <c r="O304" s="1" t="s">
        <v>1007</v>
      </c>
      <c r="P304" s="1" t="s">
        <v>3505</v>
      </c>
      <c r="Q304" s="1" t="s">
        <v>384</v>
      </c>
      <c r="R304" s="1" t="s">
        <v>3170</v>
      </c>
    </row>
    <row r="305" spans="1:18">
      <c r="A305" s="1" t="s">
        <v>49</v>
      </c>
      <c r="D305" s="1" t="s">
        <v>689</v>
      </c>
      <c r="E305" s="1" t="s">
        <v>690</v>
      </c>
      <c r="F305" s="1" t="s">
        <v>1008</v>
      </c>
      <c r="G305" s="1" t="s">
        <v>1009</v>
      </c>
      <c r="H305" s="1" t="s">
        <v>1010</v>
      </c>
      <c r="I305" s="1" t="s">
        <v>1011</v>
      </c>
      <c r="J305" s="1" t="s">
        <v>694</v>
      </c>
      <c r="K305" s="1" t="s">
        <v>506</v>
      </c>
      <c r="L305" s="1" t="s">
        <v>429</v>
      </c>
      <c r="M305" s="1" t="s">
        <v>81</v>
      </c>
      <c r="N305" s="1" t="s">
        <v>382</v>
      </c>
      <c r="O305" s="1" t="s">
        <v>1007</v>
      </c>
      <c r="P305" s="1" t="s">
        <v>3506</v>
      </c>
      <c r="Q305" s="1" t="s">
        <v>384</v>
      </c>
      <c r="R305" s="1" t="s">
        <v>3170</v>
      </c>
    </row>
    <row r="306" spans="1:18">
      <c r="A306" s="1" t="s">
        <v>49</v>
      </c>
      <c r="D306" s="1" t="s">
        <v>689</v>
      </c>
      <c r="E306" s="1" t="s">
        <v>690</v>
      </c>
      <c r="F306" s="1" t="s">
        <v>1012</v>
      </c>
      <c r="G306" s="1" t="s">
        <v>1013</v>
      </c>
      <c r="H306" s="1" t="s">
        <v>1014</v>
      </c>
      <c r="I306" s="1" t="s">
        <v>703</v>
      </c>
      <c r="J306" s="1" t="s">
        <v>583</v>
      </c>
      <c r="K306" s="1" t="s">
        <v>506</v>
      </c>
      <c r="L306" s="1" t="s">
        <v>429</v>
      </c>
      <c r="M306" s="1" t="s">
        <v>81</v>
      </c>
      <c r="N306" s="1" t="s">
        <v>382</v>
      </c>
      <c r="O306" s="1" t="s">
        <v>1007</v>
      </c>
      <c r="P306" s="1" t="s">
        <v>3507</v>
      </c>
      <c r="Q306" s="1" t="s">
        <v>384</v>
      </c>
      <c r="R306" s="1" t="s">
        <v>3170</v>
      </c>
    </row>
    <row r="307" spans="1:18">
      <c r="A307" s="1" t="s">
        <v>49</v>
      </c>
      <c r="D307" s="1" t="s">
        <v>689</v>
      </c>
      <c r="E307" s="1" t="s">
        <v>690</v>
      </c>
      <c r="F307" s="1" t="s">
        <v>1015</v>
      </c>
      <c r="G307" s="1" t="s">
        <v>1016</v>
      </c>
      <c r="H307" s="1" t="s">
        <v>1017</v>
      </c>
      <c r="I307" s="1" t="s">
        <v>765</v>
      </c>
      <c r="J307" s="1" t="s">
        <v>457</v>
      </c>
      <c r="K307" s="1" t="s">
        <v>384</v>
      </c>
      <c r="L307" s="1" t="s">
        <v>522</v>
      </c>
      <c r="M307" s="1" t="s">
        <v>81</v>
      </c>
      <c r="N307" s="1" t="s">
        <v>382</v>
      </c>
      <c r="O307" s="1" t="s">
        <v>1018</v>
      </c>
      <c r="P307" s="1" t="s">
        <v>3241</v>
      </c>
      <c r="Q307" s="1" t="s">
        <v>384</v>
      </c>
      <c r="R307" s="1" t="s">
        <v>685</v>
      </c>
    </row>
    <row r="308" spans="1:18">
      <c r="A308" s="1" t="s">
        <v>49</v>
      </c>
      <c r="D308" s="1" t="s">
        <v>689</v>
      </c>
      <c r="E308" s="1" t="s">
        <v>690</v>
      </c>
      <c r="F308" s="1" t="s">
        <v>1019</v>
      </c>
      <c r="G308" s="1" t="s">
        <v>1020</v>
      </c>
      <c r="H308" s="1" t="s">
        <v>1021</v>
      </c>
      <c r="I308" s="1" t="s">
        <v>703</v>
      </c>
      <c r="J308" s="1" t="s">
        <v>694</v>
      </c>
      <c r="K308" s="1" t="s">
        <v>384</v>
      </c>
      <c r="L308" s="1" t="s">
        <v>522</v>
      </c>
      <c r="M308" s="1" t="s">
        <v>81</v>
      </c>
      <c r="N308" s="1" t="s">
        <v>382</v>
      </c>
      <c r="O308" s="1" t="s">
        <v>1022</v>
      </c>
      <c r="P308" s="1" t="s">
        <v>3508</v>
      </c>
      <c r="Q308" s="1" t="s">
        <v>748</v>
      </c>
      <c r="R308" s="1" t="s">
        <v>384</v>
      </c>
    </row>
    <row r="309" spans="1:18">
      <c r="A309" s="1" t="s">
        <v>49</v>
      </c>
      <c r="D309" s="1" t="s">
        <v>689</v>
      </c>
      <c r="E309" s="1" t="s">
        <v>690</v>
      </c>
      <c r="F309" s="1" t="s">
        <v>1023</v>
      </c>
      <c r="G309" s="1" t="s">
        <v>1024</v>
      </c>
      <c r="H309" s="1" t="s">
        <v>1025</v>
      </c>
      <c r="I309" s="1" t="s">
        <v>703</v>
      </c>
      <c r="J309" s="1" t="s">
        <v>487</v>
      </c>
      <c r="K309" s="1" t="s">
        <v>384</v>
      </c>
      <c r="L309" s="1" t="s">
        <v>522</v>
      </c>
      <c r="M309" s="1" t="s">
        <v>81</v>
      </c>
      <c r="N309" s="1" t="s">
        <v>382</v>
      </c>
      <c r="O309" s="1" t="s">
        <v>1026</v>
      </c>
      <c r="P309" s="1" t="s">
        <v>3509</v>
      </c>
      <c r="Q309" s="1" t="s">
        <v>945</v>
      </c>
      <c r="R309" s="1" t="s">
        <v>384</v>
      </c>
    </row>
    <row r="310" spans="1:18">
      <c r="A310" s="1" t="s">
        <v>49</v>
      </c>
      <c r="D310" s="1" t="s">
        <v>689</v>
      </c>
      <c r="E310" s="1" t="s">
        <v>690</v>
      </c>
      <c r="F310" s="1" t="s">
        <v>1027</v>
      </c>
      <c r="G310" s="1" t="s">
        <v>1028</v>
      </c>
      <c r="H310" s="1" t="s">
        <v>1029</v>
      </c>
      <c r="I310" s="1" t="s">
        <v>703</v>
      </c>
      <c r="J310" s="1" t="s">
        <v>457</v>
      </c>
      <c r="K310" s="1" t="s">
        <v>384</v>
      </c>
      <c r="L310" s="1" t="s">
        <v>522</v>
      </c>
      <c r="M310" s="1" t="s">
        <v>81</v>
      </c>
      <c r="N310" s="1" t="s">
        <v>382</v>
      </c>
      <c r="O310" s="1" t="s">
        <v>1022</v>
      </c>
      <c r="P310" s="1" t="s">
        <v>3510</v>
      </c>
      <c r="Q310" s="1" t="s">
        <v>945</v>
      </c>
      <c r="R310" s="1" t="s">
        <v>384</v>
      </c>
    </row>
    <row r="311" spans="1:18">
      <c r="A311" s="1" t="s">
        <v>49</v>
      </c>
      <c r="D311" s="1" t="s">
        <v>689</v>
      </c>
      <c r="E311" s="1" t="s">
        <v>690</v>
      </c>
      <c r="F311" s="1" t="s">
        <v>1030</v>
      </c>
      <c r="G311" s="1" t="s">
        <v>1031</v>
      </c>
      <c r="H311" s="1" t="s">
        <v>1032</v>
      </c>
      <c r="I311" s="1" t="s">
        <v>703</v>
      </c>
      <c r="J311" s="1" t="s">
        <v>694</v>
      </c>
      <c r="K311" s="1" t="s">
        <v>384</v>
      </c>
      <c r="L311" s="1" t="s">
        <v>683</v>
      </c>
      <c r="M311" s="1" t="s">
        <v>81</v>
      </c>
      <c r="N311" s="1" t="s">
        <v>382</v>
      </c>
      <c r="O311" s="1" t="s">
        <v>443</v>
      </c>
      <c r="P311" s="1" t="s">
        <v>530</v>
      </c>
      <c r="Q311" s="1" t="s">
        <v>384</v>
      </c>
      <c r="R311" s="1" t="s">
        <v>384</v>
      </c>
    </row>
    <row r="312" spans="1:18">
      <c r="A312" s="1" t="s">
        <v>49</v>
      </c>
      <c r="D312" s="1" t="s">
        <v>689</v>
      </c>
      <c r="E312" s="1" t="s">
        <v>690</v>
      </c>
      <c r="F312" s="1" t="s">
        <v>1033</v>
      </c>
      <c r="G312" s="1" t="s">
        <v>1034</v>
      </c>
      <c r="H312" s="1" t="s">
        <v>1035</v>
      </c>
      <c r="I312" s="1" t="s">
        <v>703</v>
      </c>
      <c r="J312" s="1" t="s">
        <v>457</v>
      </c>
      <c r="K312" s="1" t="s">
        <v>384</v>
      </c>
      <c r="L312" s="1" t="s">
        <v>683</v>
      </c>
      <c r="M312" s="1" t="s">
        <v>81</v>
      </c>
      <c r="N312" s="1" t="s">
        <v>382</v>
      </c>
      <c r="O312" s="1" t="s">
        <v>1036</v>
      </c>
      <c r="P312" s="1" t="s">
        <v>530</v>
      </c>
      <c r="Q312" s="1" t="s">
        <v>384</v>
      </c>
      <c r="R312" s="1" t="s">
        <v>384</v>
      </c>
    </row>
    <row r="313" spans="1:18">
      <c r="A313" s="1" t="s">
        <v>49</v>
      </c>
      <c r="D313" s="1" t="s">
        <v>689</v>
      </c>
      <c r="E313" s="1" t="s">
        <v>690</v>
      </c>
      <c r="F313" s="1" t="s">
        <v>1042</v>
      </c>
      <c r="G313" s="1" t="s">
        <v>1043</v>
      </c>
      <c r="H313" s="1" t="s">
        <v>1044</v>
      </c>
      <c r="I313" s="1" t="s">
        <v>1011</v>
      </c>
      <c r="J313" s="1" t="s">
        <v>457</v>
      </c>
      <c r="K313" s="1" t="s">
        <v>506</v>
      </c>
      <c r="L313" s="1" t="s">
        <v>522</v>
      </c>
      <c r="M313" s="1" t="s">
        <v>81</v>
      </c>
      <c r="N313" s="1" t="s">
        <v>382</v>
      </c>
      <c r="O313" s="1" t="s">
        <v>1040</v>
      </c>
      <c r="P313" s="1" t="s">
        <v>3242</v>
      </c>
      <c r="Q313" s="1" t="s">
        <v>1041</v>
      </c>
      <c r="R313" s="1" t="s">
        <v>685</v>
      </c>
    </row>
    <row r="314" spans="1:18">
      <c r="A314" s="1" t="s">
        <v>49</v>
      </c>
      <c r="D314" s="1" t="s">
        <v>689</v>
      </c>
      <c r="E314" s="1" t="s">
        <v>690</v>
      </c>
      <c r="F314" s="1" t="s">
        <v>1045</v>
      </c>
      <c r="G314" s="1" t="s">
        <v>1046</v>
      </c>
      <c r="H314" s="1" t="s">
        <v>1047</v>
      </c>
      <c r="I314" s="1" t="s">
        <v>703</v>
      </c>
      <c r="J314" s="1" t="s">
        <v>583</v>
      </c>
      <c r="K314" s="1" t="s">
        <v>384</v>
      </c>
      <c r="L314" s="1" t="s">
        <v>683</v>
      </c>
      <c r="M314" s="1" t="s">
        <v>81</v>
      </c>
      <c r="N314" s="1" t="s">
        <v>382</v>
      </c>
      <c r="O314" s="1" t="s">
        <v>1048</v>
      </c>
      <c r="P314" s="1" t="s">
        <v>3511</v>
      </c>
      <c r="Q314" s="1" t="s">
        <v>156</v>
      </c>
      <c r="R314" s="1" t="s">
        <v>384</v>
      </c>
    </row>
    <row r="315" spans="1:18">
      <c r="A315" s="1" t="s">
        <v>49</v>
      </c>
      <c r="D315" s="1" t="s">
        <v>689</v>
      </c>
      <c r="E315" s="1" t="s">
        <v>1049</v>
      </c>
      <c r="F315" s="1" t="s">
        <v>3165</v>
      </c>
      <c r="G315" s="1" t="s">
        <v>3589</v>
      </c>
      <c r="H315" s="1" t="s">
        <v>3589</v>
      </c>
      <c r="I315" s="1" t="s">
        <v>765</v>
      </c>
      <c r="J315" s="1" t="s">
        <v>583</v>
      </c>
      <c r="K315" s="1" t="s">
        <v>685</v>
      </c>
      <c r="L315" s="1" t="s">
        <v>683</v>
      </c>
      <c r="M315" s="1" t="s">
        <v>81</v>
      </c>
      <c r="O315" s="1" t="s">
        <v>3387</v>
      </c>
      <c r="P315" s="1" t="s">
        <v>3196</v>
      </c>
      <c r="Q315" s="1" t="s">
        <v>384</v>
      </c>
      <c r="R315" s="1" t="s">
        <v>685</v>
      </c>
    </row>
    <row r="316" spans="1:18">
      <c r="A316" s="1" t="s">
        <v>49</v>
      </c>
      <c r="D316" s="1" t="s">
        <v>689</v>
      </c>
      <c r="E316" s="1" t="s">
        <v>1049</v>
      </c>
      <c r="F316" s="1" t="s">
        <v>1050</v>
      </c>
      <c r="G316" s="1" t="s">
        <v>1051</v>
      </c>
      <c r="H316" s="1" t="s">
        <v>1052</v>
      </c>
      <c r="I316" s="1" t="s">
        <v>739</v>
      </c>
      <c r="J316" s="1" t="s">
        <v>389</v>
      </c>
      <c r="K316" s="1" t="s">
        <v>1395</v>
      </c>
      <c r="L316" s="1" t="s">
        <v>683</v>
      </c>
      <c r="M316" s="1" t="s">
        <v>81</v>
      </c>
      <c r="N316" s="1" t="s">
        <v>382</v>
      </c>
      <c r="O316" s="1" t="s">
        <v>1053</v>
      </c>
      <c r="P316" s="1" t="s">
        <v>3512</v>
      </c>
      <c r="Q316" s="1" t="s">
        <v>384</v>
      </c>
      <c r="R316" s="1" t="s">
        <v>2955</v>
      </c>
    </row>
    <row r="317" spans="1:18">
      <c r="A317" s="1" t="s">
        <v>49</v>
      </c>
      <c r="D317" s="1" t="s">
        <v>689</v>
      </c>
      <c r="E317" s="1" t="s">
        <v>1049</v>
      </c>
      <c r="F317" s="1" t="s">
        <v>1054</v>
      </c>
      <c r="G317" s="1" t="s">
        <v>1055</v>
      </c>
      <c r="H317" s="1" t="s">
        <v>1056</v>
      </c>
      <c r="I317" s="1" t="s">
        <v>739</v>
      </c>
      <c r="J317" s="1" t="s">
        <v>457</v>
      </c>
      <c r="K317" s="1" t="s">
        <v>1395</v>
      </c>
      <c r="L317" s="1" t="s">
        <v>683</v>
      </c>
      <c r="M317" s="1" t="s">
        <v>81</v>
      </c>
      <c r="N317" s="1" t="s">
        <v>382</v>
      </c>
      <c r="O317" s="1" t="s">
        <v>1053</v>
      </c>
      <c r="P317" s="1" t="s">
        <v>3513</v>
      </c>
      <c r="Q317" s="1" t="s">
        <v>384</v>
      </c>
      <c r="R317" s="1" t="s">
        <v>2955</v>
      </c>
    </row>
    <row r="318" spans="1:18">
      <c r="A318" s="1" t="s">
        <v>49</v>
      </c>
      <c r="D318" s="1" t="s">
        <v>689</v>
      </c>
      <c r="E318" s="1" t="s">
        <v>1049</v>
      </c>
      <c r="F318" s="1" t="s">
        <v>1057</v>
      </c>
      <c r="G318" s="1" t="s">
        <v>1058</v>
      </c>
      <c r="H318" s="1" t="s">
        <v>1059</v>
      </c>
      <c r="I318" s="1" t="s">
        <v>739</v>
      </c>
      <c r="J318" s="1" t="s">
        <v>694</v>
      </c>
      <c r="K318" s="1" t="s">
        <v>685</v>
      </c>
      <c r="L318" s="1" t="s">
        <v>683</v>
      </c>
      <c r="M318" s="1" t="s">
        <v>81</v>
      </c>
      <c r="N318" s="1" t="s">
        <v>382</v>
      </c>
      <c r="O318" s="1" t="s">
        <v>1053</v>
      </c>
      <c r="P318" s="1" t="s">
        <v>3243</v>
      </c>
      <c r="Q318" s="1" t="s">
        <v>685</v>
      </c>
      <c r="R318" s="1" t="s">
        <v>2955</v>
      </c>
    </row>
    <row r="319" spans="1:18">
      <c r="A319" s="1" t="s">
        <v>49</v>
      </c>
      <c r="D319" s="1" t="s">
        <v>689</v>
      </c>
      <c r="E319" s="1" t="s">
        <v>1049</v>
      </c>
      <c r="F319" s="1" t="s">
        <v>1060</v>
      </c>
      <c r="G319" s="1" t="s">
        <v>1061</v>
      </c>
      <c r="H319" s="1" t="s">
        <v>1062</v>
      </c>
      <c r="I319" s="1" t="s">
        <v>739</v>
      </c>
      <c r="J319" s="1" t="s">
        <v>457</v>
      </c>
      <c r="K319" s="1" t="s">
        <v>685</v>
      </c>
      <c r="L319" s="1" t="s">
        <v>683</v>
      </c>
      <c r="M319" s="1" t="s">
        <v>81</v>
      </c>
      <c r="N319" s="1" t="s">
        <v>382</v>
      </c>
      <c r="O319" s="1" t="s">
        <v>1053</v>
      </c>
      <c r="P319" s="1" t="s">
        <v>3514</v>
      </c>
      <c r="Q319" s="1" t="s">
        <v>685</v>
      </c>
      <c r="R319" s="1" t="s">
        <v>2955</v>
      </c>
    </row>
    <row r="320" spans="1:18">
      <c r="A320" s="1" t="s">
        <v>49</v>
      </c>
      <c r="D320" s="1" t="s">
        <v>689</v>
      </c>
      <c r="E320" s="1" t="s">
        <v>1049</v>
      </c>
      <c r="F320" s="1" t="s">
        <v>1063</v>
      </c>
      <c r="G320" s="1" t="s">
        <v>1064</v>
      </c>
      <c r="H320" s="1" t="s">
        <v>1065</v>
      </c>
      <c r="I320" s="1" t="s">
        <v>739</v>
      </c>
      <c r="J320" s="1" t="s">
        <v>791</v>
      </c>
      <c r="K320" s="1" t="s">
        <v>685</v>
      </c>
      <c r="L320" s="1" t="s">
        <v>683</v>
      </c>
      <c r="M320" s="1" t="s">
        <v>81</v>
      </c>
      <c r="N320" s="1" t="s">
        <v>382</v>
      </c>
      <c r="O320" s="1" t="s">
        <v>1053</v>
      </c>
      <c r="P320" s="1" t="s">
        <v>3515</v>
      </c>
      <c r="Q320" s="1" t="s">
        <v>685</v>
      </c>
      <c r="R320" s="1" t="s">
        <v>2955</v>
      </c>
    </row>
    <row r="321" spans="1:18">
      <c r="A321" s="1" t="s">
        <v>49</v>
      </c>
      <c r="D321" s="1" t="s">
        <v>689</v>
      </c>
      <c r="E321" s="1" t="s">
        <v>1049</v>
      </c>
      <c r="F321" s="1" t="s">
        <v>1066</v>
      </c>
      <c r="G321" s="1" t="s">
        <v>1067</v>
      </c>
      <c r="H321" s="1" t="s">
        <v>1068</v>
      </c>
      <c r="I321" s="1" t="s">
        <v>739</v>
      </c>
      <c r="J321" s="1" t="s">
        <v>801</v>
      </c>
      <c r="K321" s="1" t="s">
        <v>685</v>
      </c>
      <c r="L321" s="1" t="s">
        <v>683</v>
      </c>
      <c r="M321" s="1" t="s">
        <v>81</v>
      </c>
      <c r="N321" s="1" t="s">
        <v>382</v>
      </c>
      <c r="O321" s="1" t="s">
        <v>1053</v>
      </c>
      <c r="P321" s="1" t="s">
        <v>3515</v>
      </c>
      <c r="Q321" s="1" t="s">
        <v>685</v>
      </c>
      <c r="R321" s="1" t="s">
        <v>2955</v>
      </c>
    </row>
    <row r="322" spans="1:18">
      <c r="A322" s="1" t="s">
        <v>49</v>
      </c>
      <c r="D322" s="1" t="s">
        <v>689</v>
      </c>
      <c r="E322" s="1" t="s">
        <v>1049</v>
      </c>
      <c r="F322" s="1" t="s">
        <v>1069</v>
      </c>
      <c r="G322" s="1" t="s">
        <v>1070</v>
      </c>
      <c r="H322" s="1" t="s">
        <v>1071</v>
      </c>
      <c r="I322" s="1" t="s">
        <v>1072</v>
      </c>
      <c r="J322" s="1" t="s">
        <v>694</v>
      </c>
      <c r="K322" s="1" t="s">
        <v>384</v>
      </c>
      <c r="L322" s="1" t="s">
        <v>683</v>
      </c>
      <c r="M322" s="1" t="s">
        <v>81</v>
      </c>
      <c r="N322" s="1" t="s">
        <v>382</v>
      </c>
      <c r="O322" s="1" t="s">
        <v>1073</v>
      </c>
      <c r="P322" s="1" t="s">
        <v>3516</v>
      </c>
      <c r="Q322" s="1" t="s">
        <v>384</v>
      </c>
      <c r="R322" s="1" t="s">
        <v>945</v>
      </c>
    </row>
    <row r="323" spans="1:18">
      <c r="A323" s="1" t="s">
        <v>49</v>
      </c>
      <c r="D323" s="1" t="s">
        <v>689</v>
      </c>
      <c r="E323" s="1" t="s">
        <v>1049</v>
      </c>
      <c r="F323" s="1" t="s">
        <v>1074</v>
      </c>
      <c r="G323" s="1" t="s">
        <v>1075</v>
      </c>
      <c r="H323" s="1" t="s">
        <v>1076</v>
      </c>
      <c r="I323" s="1" t="s">
        <v>1072</v>
      </c>
      <c r="J323" s="1" t="s">
        <v>457</v>
      </c>
      <c r="K323" s="1" t="s">
        <v>384</v>
      </c>
      <c r="L323" s="1" t="s">
        <v>683</v>
      </c>
      <c r="M323" s="1" t="s">
        <v>81</v>
      </c>
      <c r="N323" s="1" t="s">
        <v>382</v>
      </c>
      <c r="O323" s="1" t="s">
        <v>1073</v>
      </c>
      <c r="P323" s="1" t="s">
        <v>3517</v>
      </c>
      <c r="Q323" s="1" t="s">
        <v>384</v>
      </c>
      <c r="R323" s="1" t="s">
        <v>945</v>
      </c>
    </row>
    <row r="324" spans="1:18">
      <c r="A324" s="1" t="s">
        <v>49</v>
      </c>
      <c r="D324" s="1" t="s">
        <v>689</v>
      </c>
      <c r="E324" s="1" t="s">
        <v>1049</v>
      </c>
      <c r="F324" s="1" t="s">
        <v>1077</v>
      </c>
      <c r="G324" s="1" t="s">
        <v>1078</v>
      </c>
      <c r="H324" s="1" t="s">
        <v>1079</v>
      </c>
      <c r="I324" s="1" t="s">
        <v>1011</v>
      </c>
      <c r="J324" s="1" t="s">
        <v>380</v>
      </c>
      <c r="K324" s="1" t="s">
        <v>384</v>
      </c>
      <c r="L324" s="1" t="s">
        <v>683</v>
      </c>
      <c r="M324" s="1" t="s">
        <v>81</v>
      </c>
      <c r="N324" s="1" t="s">
        <v>382</v>
      </c>
      <c r="O324" s="1" t="s">
        <v>1080</v>
      </c>
      <c r="P324" s="1" t="s">
        <v>530</v>
      </c>
      <c r="Q324" s="1" t="s">
        <v>384</v>
      </c>
      <c r="R324" s="1" t="s">
        <v>945</v>
      </c>
    </row>
    <row r="325" spans="1:18">
      <c r="A325" s="1" t="s">
        <v>49</v>
      </c>
      <c r="D325" s="1" t="s">
        <v>689</v>
      </c>
      <c r="E325" s="1" t="s">
        <v>1049</v>
      </c>
      <c r="F325" s="1" t="s">
        <v>1081</v>
      </c>
      <c r="G325" s="1" t="s">
        <v>1082</v>
      </c>
      <c r="H325" s="1" t="s">
        <v>1083</v>
      </c>
      <c r="I325" s="1" t="s">
        <v>703</v>
      </c>
      <c r="J325" s="1" t="s">
        <v>457</v>
      </c>
      <c r="K325" s="1" t="s">
        <v>384</v>
      </c>
      <c r="L325" s="1" t="s">
        <v>683</v>
      </c>
      <c r="M325" s="1" t="s">
        <v>81</v>
      </c>
      <c r="N325" s="1" t="s">
        <v>382</v>
      </c>
      <c r="O325" s="1" t="s">
        <v>1084</v>
      </c>
      <c r="P325" s="1" t="s">
        <v>3245</v>
      </c>
      <c r="Q325" s="1" t="s">
        <v>616</v>
      </c>
      <c r="R325" s="1" t="s">
        <v>945</v>
      </c>
    </row>
    <row r="326" spans="1:18">
      <c r="A326" s="1" t="s">
        <v>49</v>
      </c>
      <c r="D326" s="1" t="s">
        <v>689</v>
      </c>
      <c r="E326" s="1" t="s">
        <v>1049</v>
      </c>
      <c r="F326" s="1" t="s">
        <v>1085</v>
      </c>
      <c r="G326" s="1" t="s">
        <v>1086</v>
      </c>
      <c r="H326" s="1" t="s">
        <v>1087</v>
      </c>
      <c r="I326" s="1" t="s">
        <v>895</v>
      </c>
      <c r="J326" s="1" t="s">
        <v>393</v>
      </c>
      <c r="K326" s="1" t="s">
        <v>384</v>
      </c>
      <c r="L326" s="1" t="s">
        <v>522</v>
      </c>
      <c r="M326" s="1" t="s">
        <v>81</v>
      </c>
      <c r="N326" s="1" t="s">
        <v>382</v>
      </c>
      <c r="O326" s="1" t="s">
        <v>1088</v>
      </c>
      <c r="P326" s="1" t="s">
        <v>3181</v>
      </c>
      <c r="Q326" s="1" t="s">
        <v>616</v>
      </c>
      <c r="R326" s="1" t="s">
        <v>685</v>
      </c>
    </row>
    <row r="327" spans="1:18">
      <c r="A327" s="1" t="s">
        <v>49</v>
      </c>
      <c r="D327" s="1" t="s">
        <v>689</v>
      </c>
      <c r="E327" s="1" t="s">
        <v>1049</v>
      </c>
      <c r="F327" s="1" t="s">
        <v>1089</v>
      </c>
      <c r="G327" s="1" t="s">
        <v>1090</v>
      </c>
      <c r="H327" s="1" t="s">
        <v>1091</v>
      </c>
      <c r="I327" s="1" t="s">
        <v>1072</v>
      </c>
      <c r="J327" s="1" t="s">
        <v>457</v>
      </c>
      <c r="K327" s="1" t="s">
        <v>384</v>
      </c>
      <c r="L327" s="1" t="s">
        <v>522</v>
      </c>
      <c r="M327" s="1" t="s">
        <v>81</v>
      </c>
      <c r="N327" s="1" t="s">
        <v>382</v>
      </c>
      <c r="O327" s="1" t="s">
        <v>1088</v>
      </c>
      <c r="P327" s="1" t="s">
        <v>3246</v>
      </c>
      <c r="Q327" s="1" t="s">
        <v>616</v>
      </c>
      <c r="R327" s="1" t="s">
        <v>685</v>
      </c>
    </row>
    <row r="328" spans="1:18">
      <c r="A328" s="1" t="s">
        <v>49</v>
      </c>
      <c r="D328" s="1" t="s">
        <v>689</v>
      </c>
      <c r="E328" s="1" t="s">
        <v>1049</v>
      </c>
      <c r="F328" s="1" t="s">
        <v>1092</v>
      </c>
      <c r="G328" s="1" t="s">
        <v>1093</v>
      </c>
      <c r="H328" s="1" t="s">
        <v>1094</v>
      </c>
      <c r="I328" s="1" t="s">
        <v>739</v>
      </c>
      <c r="J328" s="1" t="s">
        <v>457</v>
      </c>
      <c r="K328" s="1" t="s">
        <v>384</v>
      </c>
      <c r="L328" s="1" t="s">
        <v>522</v>
      </c>
      <c r="M328" s="1" t="s">
        <v>81</v>
      </c>
      <c r="N328" s="1" t="s">
        <v>382</v>
      </c>
      <c r="O328" s="1" t="s">
        <v>1088</v>
      </c>
      <c r="P328" s="1" t="s">
        <v>3352</v>
      </c>
      <c r="Q328" s="1" t="s">
        <v>616</v>
      </c>
      <c r="R328" s="1" t="s">
        <v>685</v>
      </c>
    </row>
    <row r="329" spans="1:18">
      <c r="A329" s="1" t="s">
        <v>49</v>
      </c>
      <c r="D329" s="1" t="s">
        <v>689</v>
      </c>
      <c r="E329" s="1" t="s">
        <v>1049</v>
      </c>
      <c r="F329" s="1" t="s">
        <v>1095</v>
      </c>
      <c r="G329" s="1" t="s">
        <v>1096</v>
      </c>
      <c r="H329" s="1" t="s">
        <v>1097</v>
      </c>
      <c r="I329" s="1" t="s">
        <v>739</v>
      </c>
      <c r="J329" s="1" t="s">
        <v>457</v>
      </c>
      <c r="K329" s="1" t="s">
        <v>1395</v>
      </c>
      <c r="L329" s="1" t="s">
        <v>683</v>
      </c>
      <c r="M329" s="1" t="s">
        <v>81</v>
      </c>
      <c r="N329" s="1" t="s">
        <v>382</v>
      </c>
      <c r="O329" s="1" t="s">
        <v>1053</v>
      </c>
      <c r="P329" s="1" t="s">
        <v>3518</v>
      </c>
      <c r="Q329" s="1" t="s">
        <v>685</v>
      </c>
      <c r="R329" s="1" t="s">
        <v>2955</v>
      </c>
    </row>
    <row r="330" spans="1:18">
      <c r="A330" s="1" t="s">
        <v>49</v>
      </c>
      <c r="D330" s="1" t="s">
        <v>689</v>
      </c>
      <c r="E330" s="1" t="s">
        <v>1049</v>
      </c>
      <c r="F330" s="1" t="s">
        <v>1098</v>
      </c>
      <c r="G330" s="1" t="s">
        <v>1099</v>
      </c>
      <c r="H330" s="1" t="s">
        <v>1100</v>
      </c>
      <c r="I330" s="1" t="s">
        <v>739</v>
      </c>
      <c r="J330" s="1" t="s">
        <v>389</v>
      </c>
      <c r="K330" s="1" t="s">
        <v>1395</v>
      </c>
      <c r="L330" s="1" t="s">
        <v>683</v>
      </c>
      <c r="M330" s="1" t="s">
        <v>81</v>
      </c>
      <c r="N330" s="1" t="s">
        <v>382</v>
      </c>
      <c r="O330" s="1" t="s">
        <v>1053</v>
      </c>
      <c r="P330" s="1" t="s">
        <v>3519</v>
      </c>
      <c r="Q330" s="1" t="s">
        <v>685</v>
      </c>
      <c r="R330" s="1" t="s">
        <v>2955</v>
      </c>
    </row>
    <row r="331" spans="1:18">
      <c r="A331" s="1" t="s">
        <v>49</v>
      </c>
      <c r="D331" s="1" t="s">
        <v>689</v>
      </c>
      <c r="E331" s="1" t="s">
        <v>1049</v>
      </c>
      <c r="F331" s="1" t="s">
        <v>1101</v>
      </c>
      <c r="G331" s="1" t="s">
        <v>1102</v>
      </c>
      <c r="H331" s="1" t="s">
        <v>1103</v>
      </c>
      <c r="I331" s="1" t="s">
        <v>765</v>
      </c>
      <c r="J331" s="1" t="s">
        <v>396</v>
      </c>
      <c r="K331" s="1" t="s">
        <v>506</v>
      </c>
      <c r="L331" s="1" t="s">
        <v>683</v>
      </c>
      <c r="M331" s="1" t="s">
        <v>81</v>
      </c>
      <c r="N331" s="1" t="s">
        <v>382</v>
      </c>
      <c r="O331" s="1" t="s">
        <v>1104</v>
      </c>
      <c r="P331" s="1" t="s">
        <v>3520</v>
      </c>
      <c r="Q331" s="1" t="s">
        <v>685</v>
      </c>
      <c r="R331" s="1" t="s">
        <v>384</v>
      </c>
    </row>
    <row r="332" spans="1:18">
      <c r="A332" s="1" t="s">
        <v>49</v>
      </c>
      <c r="D332" s="1" t="s">
        <v>689</v>
      </c>
      <c r="E332" s="1" t="s">
        <v>1049</v>
      </c>
      <c r="F332" s="1" t="s">
        <v>1105</v>
      </c>
      <c r="G332" s="1" t="s">
        <v>1106</v>
      </c>
      <c r="H332" s="1" t="s">
        <v>1107</v>
      </c>
      <c r="I332" s="1" t="s">
        <v>765</v>
      </c>
      <c r="J332" s="1" t="s">
        <v>393</v>
      </c>
      <c r="K332" s="1" t="s">
        <v>506</v>
      </c>
      <c r="L332" s="1" t="s">
        <v>683</v>
      </c>
      <c r="M332" s="1" t="s">
        <v>81</v>
      </c>
      <c r="N332" s="1" t="s">
        <v>382</v>
      </c>
      <c r="O332" s="1" t="s">
        <v>1104</v>
      </c>
      <c r="P332" s="1" t="s">
        <v>3520</v>
      </c>
      <c r="Q332" s="1" t="s">
        <v>685</v>
      </c>
      <c r="R332" s="1" t="s">
        <v>384</v>
      </c>
    </row>
    <row r="333" spans="1:18">
      <c r="A333" s="1" t="s">
        <v>49</v>
      </c>
      <c r="D333" s="1" t="s">
        <v>689</v>
      </c>
      <c r="E333" s="1" t="s">
        <v>1049</v>
      </c>
      <c r="F333" s="1" t="s">
        <v>1108</v>
      </c>
      <c r="G333" s="1" t="s">
        <v>1109</v>
      </c>
      <c r="H333" s="1" t="s">
        <v>1110</v>
      </c>
      <c r="I333" s="1" t="s">
        <v>765</v>
      </c>
      <c r="J333" s="1" t="s">
        <v>389</v>
      </c>
      <c r="K333" s="1" t="s">
        <v>506</v>
      </c>
      <c r="L333" s="1" t="s">
        <v>683</v>
      </c>
      <c r="M333" s="1" t="s">
        <v>81</v>
      </c>
      <c r="N333" s="1" t="s">
        <v>382</v>
      </c>
      <c r="O333" s="1" t="s">
        <v>1104</v>
      </c>
      <c r="P333" s="1" t="s">
        <v>3520</v>
      </c>
      <c r="Q333" s="1" t="s">
        <v>685</v>
      </c>
      <c r="R333" s="1" t="s">
        <v>384</v>
      </c>
    </row>
    <row r="334" spans="1:18">
      <c r="A334" s="1" t="s">
        <v>49</v>
      </c>
      <c r="D334" s="1" t="s">
        <v>689</v>
      </c>
      <c r="E334" s="1" t="s">
        <v>1049</v>
      </c>
      <c r="F334" s="1" t="s">
        <v>1111</v>
      </c>
      <c r="G334" s="1" t="s">
        <v>1112</v>
      </c>
      <c r="H334" s="1" t="s">
        <v>1113</v>
      </c>
      <c r="I334" s="1" t="s">
        <v>765</v>
      </c>
      <c r="J334" s="1" t="s">
        <v>694</v>
      </c>
      <c r="K334" s="1" t="s">
        <v>506</v>
      </c>
      <c r="L334" s="1" t="s">
        <v>683</v>
      </c>
      <c r="M334" s="1" t="s">
        <v>81</v>
      </c>
      <c r="N334" s="1" t="s">
        <v>382</v>
      </c>
      <c r="O334" s="1" t="s">
        <v>1104</v>
      </c>
      <c r="P334" s="1" t="s">
        <v>3521</v>
      </c>
      <c r="Q334" s="1" t="s">
        <v>685</v>
      </c>
      <c r="R334" s="1" t="s">
        <v>384</v>
      </c>
    </row>
    <row r="335" spans="1:18">
      <c r="A335" s="1" t="s">
        <v>49</v>
      </c>
      <c r="D335" s="1" t="s">
        <v>689</v>
      </c>
      <c r="E335" s="1" t="s">
        <v>1049</v>
      </c>
      <c r="F335" s="1" t="s">
        <v>1114</v>
      </c>
      <c r="G335" s="1" t="s">
        <v>1115</v>
      </c>
      <c r="H335" s="1" t="s">
        <v>1116</v>
      </c>
      <c r="I335" s="1" t="s">
        <v>891</v>
      </c>
      <c r="J335" s="1" t="s">
        <v>401</v>
      </c>
      <c r="K335" s="1" t="s">
        <v>384</v>
      </c>
      <c r="L335" s="1" t="s">
        <v>522</v>
      </c>
      <c r="M335" s="1" t="s">
        <v>81</v>
      </c>
      <c r="N335" s="1" t="s">
        <v>382</v>
      </c>
      <c r="O335" s="1" t="s">
        <v>1117</v>
      </c>
      <c r="P335" s="1" t="s">
        <v>3247</v>
      </c>
      <c r="Q335" s="1" t="s">
        <v>384</v>
      </c>
      <c r="R335" s="1" t="s">
        <v>685</v>
      </c>
    </row>
    <row r="336" spans="1:18">
      <c r="A336" s="1" t="s">
        <v>49</v>
      </c>
      <c r="D336" s="1" t="s">
        <v>689</v>
      </c>
      <c r="E336" s="1" t="s">
        <v>1049</v>
      </c>
      <c r="F336" s="1" t="s">
        <v>1118</v>
      </c>
      <c r="G336" s="1" t="s">
        <v>1119</v>
      </c>
      <c r="H336" s="1" t="s">
        <v>1120</v>
      </c>
      <c r="I336" s="1" t="s">
        <v>891</v>
      </c>
      <c r="J336" s="1" t="s">
        <v>396</v>
      </c>
      <c r="K336" s="1" t="s">
        <v>384</v>
      </c>
      <c r="L336" s="1" t="s">
        <v>522</v>
      </c>
      <c r="M336" s="1" t="s">
        <v>81</v>
      </c>
      <c r="N336" s="1" t="s">
        <v>382</v>
      </c>
      <c r="O336" s="1" t="s">
        <v>1117</v>
      </c>
      <c r="P336" s="1" t="s">
        <v>3247</v>
      </c>
      <c r="Q336" s="1" t="s">
        <v>685</v>
      </c>
      <c r="R336" s="1" t="s">
        <v>685</v>
      </c>
    </row>
    <row r="337" spans="1:18">
      <c r="A337" s="1" t="s">
        <v>49</v>
      </c>
      <c r="D337" s="1" t="s">
        <v>689</v>
      </c>
      <c r="E337" s="1" t="s">
        <v>1049</v>
      </c>
      <c r="F337" s="1" t="s">
        <v>1121</v>
      </c>
      <c r="G337" s="1" t="s">
        <v>1122</v>
      </c>
      <c r="H337" s="1" t="s">
        <v>1123</v>
      </c>
      <c r="I337" s="1" t="s">
        <v>891</v>
      </c>
      <c r="J337" s="1" t="s">
        <v>393</v>
      </c>
      <c r="K337" s="1" t="s">
        <v>384</v>
      </c>
      <c r="L337" s="1" t="s">
        <v>522</v>
      </c>
      <c r="M337" s="1" t="s">
        <v>81</v>
      </c>
      <c r="N337" s="1" t="s">
        <v>382</v>
      </c>
      <c r="O337" s="1" t="s">
        <v>1117</v>
      </c>
      <c r="P337" s="1" t="s">
        <v>3247</v>
      </c>
      <c r="Q337" s="1" t="s">
        <v>685</v>
      </c>
      <c r="R337" s="1" t="s">
        <v>685</v>
      </c>
    </row>
    <row r="338" spans="1:18">
      <c r="A338" s="1" t="s">
        <v>49</v>
      </c>
      <c r="D338" s="1" t="s">
        <v>689</v>
      </c>
      <c r="E338" s="1" t="s">
        <v>1049</v>
      </c>
      <c r="F338" s="1" t="s">
        <v>1124</v>
      </c>
      <c r="G338" s="1" t="s">
        <v>1125</v>
      </c>
      <c r="H338" s="1" t="s">
        <v>1126</v>
      </c>
      <c r="I338" s="1" t="s">
        <v>891</v>
      </c>
      <c r="J338" s="1" t="s">
        <v>389</v>
      </c>
      <c r="K338" s="1" t="s">
        <v>384</v>
      </c>
      <c r="L338" s="1" t="s">
        <v>522</v>
      </c>
      <c r="M338" s="1" t="s">
        <v>81</v>
      </c>
      <c r="N338" s="1" t="s">
        <v>382</v>
      </c>
      <c r="O338" s="1" t="s">
        <v>1117</v>
      </c>
      <c r="P338" s="1" t="s">
        <v>3247</v>
      </c>
      <c r="Q338" s="1" t="s">
        <v>685</v>
      </c>
      <c r="R338" s="1" t="s">
        <v>685</v>
      </c>
    </row>
    <row r="339" spans="1:18">
      <c r="A339" s="1" t="s">
        <v>49</v>
      </c>
      <c r="D339" s="1" t="s">
        <v>689</v>
      </c>
      <c r="E339" s="1" t="s">
        <v>1049</v>
      </c>
      <c r="F339" s="1" t="s">
        <v>1127</v>
      </c>
      <c r="G339" s="1" t="s">
        <v>1128</v>
      </c>
      <c r="H339" s="1" t="s">
        <v>1129</v>
      </c>
      <c r="I339" s="1" t="s">
        <v>891</v>
      </c>
      <c r="J339" s="1" t="s">
        <v>583</v>
      </c>
      <c r="K339" s="1" t="s">
        <v>685</v>
      </c>
      <c r="L339" s="1" t="s">
        <v>683</v>
      </c>
      <c r="M339" s="1" t="s">
        <v>81</v>
      </c>
      <c r="N339" s="1" t="s">
        <v>382</v>
      </c>
      <c r="O339" s="1" t="s">
        <v>1130</v>
      </c>
      <c r="P339" s="1" t="s">
        <v>3248</v>
      </c>
      <c r="Q339" s="1" t="s">
        <v>384</v>
      </c>
      <c r="R339" s="1" t="s">
        <v>945</v>
      </c>
    </row>
    <row r="340" spans="1:18">
      <c r="A340" s="1" t="s">
        <v>49</v>
      </c>
      <c r="D340" s="1" t="s">
        <v>689</v>
      </c>
      <c r="E340" s="1" t="s">
        <v>1049</v>
      </c>
      <c r="F340" s="1" t="s">
        <v>1131</v>
      </c>
      <c r="G340" s="1" t="s">
        <v>1132</v>
      </c>
      <c r="H340" s="1" t="s">
        <v>1133</v>
      </c>
      <c r="I340" s="1" t="s">
        <v>765</v>
      </c>
      <c r="J340" s="1" t="s">
        <v>401</v>
      </c>
      <c r="K340" s="1" t="s">
        <v>384</v>
      </c>
      <c r="L340" s="1" t="s">
        <v>683</v>
      </c>
      <c r="M340" s="1" t="s">
        <v>81</v>
      </c>
      <c r="N340" s="1" t="s">
        <v>382</v>
      </c>
      <c r="O340" s="1" t="s">
        <v>1134</v>
      </c>
      <c r="P340" s="1" t="s">
        <v>3522</v>
      </c>
      <c r="Q340" s="1" t="s">
        <v>384</v>
      </c>
      <c r="R340" s="1" t="s">
        <v>3249</v>
      </c>
    </row>
    <row r="341" spans="1:18">
      <c r="A341" s="1" t="s">
        <v>49</v>
      </c>
      <c r="D341" s="1" t="s">
        <v>689</v>
      </c>
      <c r="E341" s="1" t="s">
        <v>1049</v>
      </c>
      <c r="F341" s="1" t="s">
        <v>1135</v>
      </c>
      <c r="G341" s="1" t="s">
        <v>1136</v>
      </c>
      <c r="H341" s="1" t="s">
        <v>1137</v>
      </c>
      <c r="I341" s="1" t="s">
        <v>746</v>
      </c>
      <c r="J341" s="1" t="s">
        <v>393</v>
      </c>
      <c r="K341" s="1" t="s">
        <v>3176</v>
      </c>
      <c r="L341" s="1" t="s">
        <v>683</v>
      </c>
      <c r="M341" s="1" t="s">
        <v>81</v>
      </c>
      <c r="N341" s="1" t="s">
        <v>382</v>
      </c>
      <c r="O341" s="1" t="s">
        <v>1138</v>
      </c>
      <c r="P341" s="1" t="s">
        <v>3250</v>
      </c>
      <c r="Q341" s="1" t="s">
        <v>384</v>
      </c>
      <c r="R341" s="1" t="s">
        <v>945</v>
      </c>
    </row>
    <row r="342" spans="1:18">
      <c r="A342" s="1" t="s">
        <v>49</v>
      </c>
      <c r="D342" s="1" t="s">
        <v>689</v>
      </c>
      <c r="E342" s="1" t="s">
        <v>1049</v>
      </c>
      <c r="F342" s="1" t="s">
        <v>1139</v>
      </c>
      <c r="G342" s="1" t="s">
        <v>1140</v>
      </c>
      <c r="H342" s="1" t="s">
        <v>1141</v>
      </c>
      <c r="I342" s="1" t="s">
        <v>765</v>
      </c>
      <c r="J342" s="1" t="s">
        <v>396</v>
      </c>
      <c r="K342" s="1" t="s">
        <v>506</v>
      </c>
      <c r="L342" s="1" t="s">
        <v>683</v>
      </c>
      <c r="M342" s="1" t="s">
        <v>81</v>
      </c>
      <c r="N342" s="1" t="s">
        <v>382</v>
      </c>
      <c r="O342" s="1" t="s">
        <v>1104</v>
      </c>
      <c r="P342" s="1" t="s">
        <v>3251</v>
      </c>
      <c r="Q342" s="1" t="s">
        <v>384</v>
      </c>
      <c r="R342" s="1" t="s">
        <v>945</v>
      </c>
    </row>
    <row r="343" spans="1:18">
      <c r="A343" s="1" t="s">
        <v>49</v>
      </c>
      <c r="D343" s="1" t="s">
        <v>689</v>
      </c>
      <c r="E343" s="1" t="s">
        <v>1049</v>
      </c>
      <c r="F343" s="1" t="s">
        <v>1142</v>
      </c>
      <c r="G343" s="1" t="s">
        <v>1143</v>
      </c>
      <c r="H343" s="1" t="s">
        <v>1144</v>
      </c>
      <c r="I343" s="1" t="s">
        <v>1011</v>
      </c>
      <c r="J343" s="1" t="s">
        <v>457</v>
      </c>
      <c r="K343" s="1" t="s">
        <v>384</v>
      </c>
      <c r="L343" s="1" t="s">
        <v>522</v>
      </c>
      <c r="M343" s="1" t="s">
        <v>81</v>
      </c>
      <c r="N343" s="1" t="s">
        <v>382</v>
      </c>
      <c r="O343" s="1" t="s">
        <v>1145</v>
      </c>
      <c r="P343" s="1" t="s">
        <v>3252</v>
      </c>
      <c r="Q343" s="1" t="s">
        <v>669</v>
      </c>
      <c r="R343" s="1" t="s">
        <v>685</v>
      </c>
    </row>
    <row r="344" spans="1:18">
      <c r="A344" s="1" t="s">
        <v>49</v>
      </c>
      <c r="D344" s="1" t="s">
        <v>689</v>
      </c>
      <c r="E344" s="1" t="s">
        <v>1049</v>
      </c>
      <c r="F344" s="1" t="s">
        <v>1146</v>
      </c>
      <c r="G344" s="1" t="s">
        <v>1147</v>
      </c>
      <c r="H344" s="1" t="s">
        <v>1148</v>
      </c>
      <c r="I344" s="1" t="s">
        <v>1011</v>
      </c>
      <c r="J344" s="1" t="s">
        <v>380</v>
      </c>
      <c r="K344" s="1" t="s">
        <v>384</v>
      </c>
      <c r="L344" s="1" t="s">
        <v>522</v>
      </c>
      <c r="M344" s="1" t="s">
        <v>81</v>
      </c>
      <c r="N344" s="1" t="s">
        <v>382</v>
      </c>
      <c r="O344" s="1" t="s">
        <v>1145</v>
      </c>
      <c r="P344" s="1" t="s">
        <v>3252</v>
      </c>
      <c r="Q344" s="1" t="s">
        <v>669</v>
      </c>
      <c r="R344" s="1" t="s">
        <v>685</v>
      </c>
    </row>
    <row r="345" spans="1:18">
      <c r="A345" s="1" t="s">
        <v>49</v>
      </c>
      <c r="D345" s="1" t="s">
        <v>689</v>
      </c>
      <c r="E345" s="1" t="s">
        <v>1049</v>
      </c>
      <c r="F345" s="1" t="s">
        <v>1149</v>
      </c>
      <c r="G345" s="1" t="s">
        <v>1150</v>
      </c>
      <c r="H345" s="1" t="s">
        <v>1151</v>
      </c>
      <c r="I345" s="1" t="s">
        <v>1152</v>
      </c>
      <c r="J345" s="1" t="s">
        <v>389</v>
      </c>
      <c r="K345" s="1" t="s">
        <v>506</v>
      </c>
      <c r="L345" s="1" t="s">
        <v>429</v>
      </c>
      <c r="M345" s="1" t="s">
        <v>81</v>
      </c>
      <c r="N345" s="1" t="s">
        <v>382</v>
      </c>
      <c r="O345" s="1" t="s">
        <v>1153</v>
      </c>
      <c r="P345" s="1" t="s">
        <v>3523</v>
      </c>
      <c r="Q345" s="1" t="s">
        <v>1154</v>
      </c>
      <c r="R345" s="1" t="s">
        <v>3170</v>
      </c>
    </row>
    <row r="346" spans="1:18">
      <c r="A346" s="1" t="s">
        <v>49</v>
      </c>
      <c r="D346" s="1" t="s">
        <v>689</v>
      </c>
      <c r="E346" s="1" t="s">
        <v>1049</v>
      </c>
      <c r="F346" s="1" t="s">
        <v>1155</v>
      </c>
      <c r="G346" s="1" t="s">
        <v>1156</v>
      </c>
      <c r="H346" s="1" t="s">
        <v>1157</v>
      </c>
      <c r="I346" s="1" t="s">
        <v>1152</v>
      </c>
      <c r="J346" s="1" t="s">
        <v>393</v>
      </c>
      <c r="K346" s="1" t="s">
        <v>506</v>
      </c>
      <c r="L346" s="1" t="s">
        <v>429</v>
      </c>
      <c r="M346" s="1" t="s">
        <v>81</v>
      </c>
      <c r="N346" s="1" t="s">
        <v>382</v>
      </c>
      <c r="O346" s="1" t="s">
        <v>1153</v>
      </c>
      <c r="P346" s="1" t="s">
        <v>3523</v>
      </c>
      <c r="Q346" s="1" t="s">
        <v>1154</v>
      </c>
      <c r="R346" s="1" t="s">
        <v>3170</v>
      </c>
    </row>
    <row r="347" spans="1:18">
      <c r="A347" s="1" t="s">
        <v>49</v>
      </c>
      <c r="D347" s="1" t="s">
        <v>689</v>
      </c>
      <c r="E347" s="1" t="s">
        <v>1049</v>
      </c>
      <c r="F347" s="1" t="s">
        <v>1158</v>
      </c>
      <c r="G347" s="1" t="s">
        <v>1159</v>
      </c>
      <c r="H347" s="1" t="s">
        <v>1160</v>
      </c>
      <c r="I347" s="1" t="s">
        <v>703</v>
      </c>
      <c r="J347" s="1" t="s">
        <v>487</v>
      </c>
      <c r="K347" s="1" t="s">
        <v>506</v>
      </c>
      <c r="L347" s="1" t="s">
        <v>429</v>
      </c>
      <c r="M347" s="1" t="s">
        <v>81</v>
      </c>
      <c r="N347" s="1" t="s">
        <v>382</v>
      </c>
      <c r="O347" s="1" t="s">
        <v>1161</v>
      </c>
      <c r="P347" s="1" t="s">
        <v>3253</v>
      </c>
      <c r="Q347" s="1" t="s">
        <v>1154</v>
      </c>
      <c r="R347" s="1" t="s">
        <v>3170</v>
      </c>
    </row>
    <row r="348" spans="1:18">
      <c r="A348" s="1" t="s">
        <v>49</v>
      </c>
      <c r="D348" s="1" t="s">
        <v>689</v>
      </c>
      <c r="E348" s="1" t="s">
        <v>1049</v>
      </c>
      <c r="F348" s="1" t="s">
        <v>1162</v>
      </c>
      <c r="G348" s="1" t="s">
        <v>1163</v>
      </c>
      <c r="H348" s="1" t="s">
        <v>1164</v>
      </c>
      <c r="I348" s="1" t="s">
        <v>739</v>
      </c>
      <c r="J348" s="1" t="s">
        <v>389</v>
      </c>
      <c r="K348" s="1" t="s">
        <v>1395</v>
      </c>
      <c r="L348" s="1" t="s">
        <v>522</v>
      </c>
      <c r="M348" s="1" t="s">
        <v>81</v>
      </c>
      <c r="N348" s="1" t="s">
        <v>382</v>
      </c>
      <c r="O348" s="1" t="s">
        <v>1165</v>
      </c>
      <c r="P348" s="1" t="s">
        <v>3524</v>
      </c>
      <c r="Q348" s="1" t="s">
        <v>506</v>
      </c>
      <c r="R348" s="1" t="s">
        <v>685</v>
      </c>
    </row>
    <row r="349" spans="1:18">
      <c r="A349" s="1" t="s">
        <v>49</v>
      </c>
      <c r="D349" s="1" t="s">
        <v>689</v>
      </c>
      <c r="E349" s="1" t="s">
        <v>1049</v>
      </c>
      <c r="F349" s="1" t="s">
        <v>1166</v>
      </c>
      <c r="G349" s="1" t="s">
        <v>1167</v>
      </c>
      <c r="H349" s="1" t="s">
        <v>1168</v>
      </c>
      <c r="I349" s="1" t="s">
        <v>739</v>
      </c>
      <c r="J349" s="1" t="s">
        <v>389</v>
      </c>
      <c r="K349" s="1" t="s">
        <v>685</v>
      </c>
      <c r="L349" s="1" t="s">
        <v>522</v>
      </c>
      <c r="M349" s="1" t="s">
        <v>81</v>
      </c>
      <c r="N349" s="1" t="s">
        <v>382</v>
      </c>
      <c r="O349" s="1" t="s">
        <v>1169</v>
      </c>
      <c r="P349" s="1" t="s">
        <v>3254</v>
      </c>
      <c r="Q349" s="1" t="s">
        <v>384</v>
      </c>
      <c r="R349" s="1" t="s">
        <v>685</v>
      </c>
    </row>
    <row r="350" spans="1:18">
      <c r="A350" s="1" t="s">
        <v>49</v>
      </c>
      <c r="D350" s="1" t="s">
        <v>689</v>
      </c>
      <c r="E350" s="1" t="s">
        <v>1049</v>
      </c>
      <c r="F350" s="1" t="s">
        <v>1170</v>
      </c>
      <c r="G350" s="1" t="s">
        <v>1171</v>
      </c>
      <c r="H350" s="1" t="s">
        <v>1172</v>
      </c>
      <c r="I350" s="1" t="s">
        <v>739</v>
      </c>
      <c r="J350" s="1" t="s">
        <v>401</v>
      </c>
      <c r="K350" s="1" t="s">
        <v>685</v>
      </c>
      <c r="L350" s="1" t="s">
        <v>522</v>
      </c>
      <c r="M350" s="1" t="s">
        <v>81</v>
      </c>
      <c r="N350" s="1" t="s">
        <v>382</v>
      </c>
      <c r="O350" s="1" t="s">
        <v>1169</v>
      </c>
      <c r="P350" s="1" t="s">
        <v>3254</v>
      </c>
      <c r="Q350" s="1" t="s">
        <v>384</v>
      </c>
      <c r="R350" s="1" t="s">
        <v>685</v>
      </c>
    </row>
    <row r="351" spans="1:18">
      <c r="A351" s="1" t="s">
        <v>49</v>
      </c>
      <c r="D351" s="1" t="s">
        <v>689</v>
      </c>
      <c r="E351" s="1" t="s">
        <v>1049</v>
      </c>
      <c r="F351" s="1" t="s">
        <v>1173</v>
      </c>
      <c r="G351" s="1" t="s">
        <v>1174</v>
      </c>
      <c r="H351" s="1" t="s">
        <v>1175</v>
      </c>
      <c r="I351" s="1" t="s">
        <v>731</v>
      </c>
      <c r="J351" s="1" t="s">
        <v>380</v>
      </c>
      <c r="K351" s="1" t="s">
        <v>685</v>
      </c>
      <c r="L351" s="1" t="s">
        <v>522</v>
      </c>
      <c r="M351" s="1" t="s">
        <v>81</v>
      </c>
      <c r="N351" s="1" t="s">
        <v>382</v>
      </c>
      <c r="O351" s="1" t="s">
        <v>1169</v>
      </c>
      <c r="P351" s="1" t="s">
        <v>3254</v>
      </c>
      <c r="Q351" s="1" t="s">
        <v>384</v>
      </c>
      <c r="R351" s="1" t="s">
        <v>685</v>
      </c>
    </row>
    <row r="352" spans="1:18">
      <c r="A352" s="1" t="s">
        <v>49</v>
      </c>
      <c r="D352" s="1" t="s">
        <v>689</v>
      </c>
      <c r="E352" s="1" t="s">
        <v>1049</v>
      </c>
      <c r="F352" s="1" t="s">
        <v>1176</v>
      </c>
      <c r="G352" s="1" t="s">
        <v>1177</v>
      </c>
      <c r="H352" s="1" t="s">
        <v>1178</v>
      </c>
      <c r="I352" s="1" t="s">
        <v>739</v>
      </c>
      <c r="J352" s="1" t="s">
        <v>694</v>
      </c>
      <c r="K352" s="1" t="s">
        <v>685</v>
      </c>
      <c r="L352" s="1" t="s">
        <v>522</v>
      </c>
      <c r="M352" s="1" t="s">
        <v>81</v>
      </c>
      <c r="N352" s="1" t="s">
        <v>382</v>
      </c>
      <c r="O352" s="1" t="s">
        <v>1169</v>
      </c>
      <c r="P352" s="1" t="s">
        <v>3254</v>
      </c>
      <c r="Q352" s="1" t="s">
        <v>384</v>
      </c>
      <c r="R352" s="1" t="s">
        <v>685</v>
      </c>
    </row>
    <row r="353" spans="1:18">
      <c r="A353" s="1" t="s">
        <v>49</v>
      </c>
      <c r="D353" s="1" t="s">
        <v>689</v>
      </c>
      <c r="E353" s="1" t="s">
        <v>1049</v>
      </c>
      <c r="F353" s="1" t="s">
        <v>1179</v>
      </c>
      <c r="G353" s="1" t="s">
        <v>1180</v>
      </c>
      <c r="H353" s="1" t="s">
        <v>1181</v>
      </c>
      <c r="I353" s="1" t="s">
        <v>739</v>
      </c>
      <c r="J353" s="1" t="s">
        <v>409</v>
      </c>
      <c r="K353" s="1" t="s">
        <v>685</v>
      </c>
      <c r="L353" s="1" t="s">
        <v>522</v>
      </c>
      <c r="M353" s="1" t="s">
        <v>81</v>
      </c>
      <c r="N353" s="1" t="s">
        <v>382</v>
      </c>
      <c r="O353" s="1" t="s">
        <v>1169</v>
      </c>
      <c r="P353" s="1" t="s">
        <v>3254</v>
      </c>
      <c r="Q353" s="1" t="s">
        <v>384</v>
      </c>
      <c r="R353" s="1" t="s">
        <v>685</v>
      </c>
    </row>
    <row r="354" spans="1:18">
      <c r="A354" s="1" t="s">
        <v>49</v>
      </c>
      <c r="D354" s="1" t="s">
        <v>689</v>
      </c>
      <c r="E354" s="1" t="s">
        <v>1049</v>
      </c>
      <c r="F354" s="1" t="s">
        <v>1182</v>
      </c>
      <c r="G354" s="1" t="s">
        <v>1183</v>
      </c>
      <c r="H354" s="1" t="s">
        <v>1184</v>
      </c>
      <c r="I354" s="1" t="s">
        <v>739</v>
      </c>
      <c r="J354" s="1" t="s">
        <v>801</v>
      </c>
      <c r="K354" s="1" t="s">
        <v>685</v>
      </c>
      <c r="L354" s="1" t="s">
        <v>522</v>
      </c>
      <c r="M354" s="1" t="s">
        <v>81</v>
      </c>
      <c r="N354" s="1" t="s">
        <v>382</v>
      </c>
      <c r="O354" s="1" t="s">
        <v>1169</v>
      </c>
      <c r="P354" s="1" t="s">
        <v>3254</v>
      </c>
      <c r="Q354" s="1" t="s">
        <v>384</v>
      </c>
      <c r="R354" s="1" t="s">
        <v>685</v>
      </c>
    </row>
    <row r="355" spans="1:18">
      <c r="A355" s="1" t="s">
        <v>49</v>
      </c>
      <c r="D355" s="1" t="s">
        <v>689</v>
      </c>
      <c r="E355" s="1" t="s">
        <v>1049</v>
      </c>
      <c r="F355" s="1" t="s">
        <v>1185</v>
      </c>
      <c r="G355" s="1" t="s">
        <v>1186</v>
      </c>
      <c r="H355" s="1" t="s">
        <v>1187</v>
      </c>
      <c r="I355" s="1" t="s">
        <v>739</v>
      </c>
      <c r="J355" s="1" t="s">
        <v>457</v>
      </c>
      <c r="K355" s="1" t="s">
        <v>685</v>
      </c>
      <c r="L355" s="1" t="s">
        <v>522</v>
      </c>
      <c r="M355" s="1" t="s">
        <v>81</v>
      </c>
      <c r="N355" s="1" t="s">
        <v>382</v>
      </c>
      <c r="O355" s="1" t="s">
        <v>1169</v>
      </c>
      <c r="P355" s="1" t="s">
        <v>3254</v>
      </c>
      <c r="Q355" s="1" t="s">
        <v>384</v>
      </c>
      <c r="R355" s="1" t="s">
        <v>685</v>
      </c>
    </row>
    <row r="356" spans="1:18">
      <c r="A356" s="1" t="s">
        <v>49</v>
      </c>
      <c r="D356" s="1" t="s">
        <v>689</v>
      </c>
      <c r="E356" s="1" t="s">
        <v>1049</v>
      </c>
      <c r="F356" s="1" t="s">
        <v>1188</v>
      </c>
      <c r="G356" s="1" t="s">
        <v>1189</v>
      </c>
      <c r="H356" s="1" t="s">
        <v>1190</v>
      </c>
      <c r="I356" s="1" t="s">
        <v>739</v>
      </c>
      <c r="J356" s="1" t="s">
        <v>393</v>
      </c>
      <c r="K356" s="1" t="s">
        <v>685</v>
      </c>
      <c r="L356" s="1" t="s">
        <v>522</v>
      </c>
      <c r="M356" s="1" t="s">
        <v>81</v>
      </c>
      <c r="N356" s="1" t="s">
        <v>382</v>
      </c>
      <c r="O356" s="1" t="s">
        <v>1169</v>
      </c>
      <c r="P356" s="1" t="s">
        <v>3254</v>
      </c>
      <c r="Q356" s="1" t="s">
        <v>384</v>
      </c>
      <c r="R356" s="1" t="s">
        <v>685</v>
      </c>
    </row>
    <row r="357" spans="1:18">
      <c r="A357" s="1" t="s">
        <v>49</v>
      </c>
      <c r="D357" s="1" t="s">
        <v>689</v>
      </c>
      <c r="E357" s="1" t="s">
        <v>1049</v>
      </c>
      <c r="F357" s="1" t="s">
        <v>1191</v>
      </c>
      <c r="G357" s="1" t="s">
        <v>1192</v>
      </c>
      <c r="H357" s="1" t="s">
        <v>1193</v>
      </c>
      <c r="I357" s="1" t="s">
        <v>739</v>
      </c>
      <c r="J357" s="1" t="s">
        <v>791</v>
      </c>
      <c r="K357" s="1" t="s">
        <v>685</v>
      </c>
      <c r="L357" s="1" t="s">
        <v>522</v>
      </c>
      <c r="M357" s="1" t="s">
        <v>81</v>
      </c>
      <c r="N357" s="1" t="s">
        <v>382</v>
      </c>
      <c r="O357" s="1" t="s">
        <v>1169</v>
      </c>
      <c r="P357" s="1" t="s">
        <v>3254</v>
      </c>
      <c r="Q357" s="1" t="s">
        <v>384</v>
      </c>
      <c r="R357" s="1" t="s">
        <v>685</v>
      </c>
    </row>
    <row r="358" spans="1:18">
      <c r="A358" s="1" t="s">
        <v>49</v>
      </c>
      <c r="D358" s="1" t="s">
        <v>689</v>
      </c>
      <c r="E358" s="1" t="s">
        <v>1049</v>
      </c>
      <c r="F358" s="1" t="s">
        <v>1194</v>
      </c>
      <c r="G358" s="1" t="s">
        <v>1195</v>
      </c>
      <c r="H358" s="1" t="s">
        <v>1196</v>
      </c>
      <c r="I358" s="1" t="s">
        <v>739</v>
      </c>
      <c r="J358" s="1" t="s">
        <v>396</v>
      </c>
      <c r="K358" s="1" t="s">
        <v>685</v>
      </c>
      <c r="L358" s="1" t="s">
        <v>522</v>
      </c>
      <c r="M358" s="1" t="s">
        <v>81</v>
      </c>
      <c r="N358" s="1" t="s">
        <v>382</v>
      </c>
      <c r="O358" s="1" t="s">
        <v>1169</v>
      </c>
      <c r="P358" s="1" t="s">
        <v>3254</v>
      </c>
      <c r="Q358" s="1" t="s">
        <v>384</v>
      </c>
      <c r="R358" s="1" t="s">
        <v>685</v>
      </c>
    </row>
    <row r="359" spans="1:18">
      <c r="A359" s="1" t="s">
        <v>49</v>
      </c>
      <c r="D359" s="1" t="s">
        <v>689</v>
      </c>
      <c r="E359" s="1" t="s">
        <v>1049</v>
      </c>
      <c r="F359" s="1" t="s">
        <v>1197</v>
      </c>
      <c r="G359" s="1" t="s">
        <v>1198</v>
      </c>
      <c r="H359" s="1" t="s">
        <v>1199</v>
      </c>
      <c r="I359" s="1" t="s">
        <v>739</v>
      </c>
      <c r="J359" s="1" t="s">
        <v>419</v>
      </c>
      <c r="K359" s="1" t="s">
        <v>685</v>
      </c>
      <c r="L359" s="1" t="s">
        <v>522</v>
      </c>
      <c r="M359" s="1" t="s">
        <v>81</v>
      </c>
      <c r="N359" s="1" t="s">
        <v>382</v>
      </c>
      <c r="O359" s="1" t="s">
        <v>1169</v>
      </c>
      <c r="P359" s="1" t="s">
        <v>3254</v>
      </c>
      <c r="Q359" s="1" t="s">
        <v>384</v>
      </c>
      <c r="R359" s="1" t="s">
        <v>685</v>
      </c>
    </row>
    <row r="360" spans="1:18">
      <c r="A360" s="1" t="s">
        <v>49</v>
      </c>
      <c r="D360" s="1" t="s">
        <v>689</v>
      </c>
      <c r="E360" s="1" t="s">
        <v>1049</v>
      </c>
      <c r="F360" s="1" t="s">
        <v>1200</v>
      </c>
      <c r="G360" s="1" t="s">
        <v>1201</v>
      </c>
      <c r="H360" s="1" t="s">
        <v>1202</v>
      </c>
      <c r="I360" s="1" t="s">
        <v>765</v>
      </c>
      <c r="J360" s="1" t="s">
        <v>389</v>
      </c>
      <c r="K360" s="1" t="s">
        <v>685</v>
      </c>
      <c r="L360" s="1" t="s">
        <v>522</v>
      </c>
      <c r="M360" s="1" t="s">
        <v>81</v>
      </c>
      <c r="N360" s="1" t="s">
        <v>382</v>
      </c>
      <c r="O360" s="1" t="s">
        <v>1203</v>
      </c>
      <c r="P360" s="1" t="s">
        <v>3255</v>
      </c>
      <c r="Q360" s="1" t="s">
        <v>384</v>
      </c>
      <c r="R360" s="1" t="s">
        <v>685</v>
      </c>
    </row>
    <row r="361" spans="1:18">
      <c r="A361" s="1" t="s">
        <v>49</v>
      </c>
      <c r="D361" s="1" t="s">
        <v>689</v>
      </c>
      <c r="E361" s="1" t="s">
        <v>1049</v>
      </c>
      <c r="F361" s="1" t="s">
        <v>1204</v>
      </c>
      <c r="G361" s="1" t="s">
        <v>1205</v>
      </c>
      <c r="H361" s="1" t="s">
        <v>1206</v>
      </c>
      <c r="I361" s="1" t="s">
        <v>765</v>
      </c>
      <c r="J361" s="1" t="s">
        <v>380</v>
      </c>
      <c r="K361" s="1" t="s">
        <v>685</v>
      </c>
      <c r="L361" s="1" t="s">
        <v>522</v>
      </c>
      <c r="M361" s="1" t="s">
        <v>81</v>
      </c>
      <c r="N361" s="1" t="s">
        <v>382</v>
      </c>
      <c r="O361" s="1" t="s">
        <v>1203</v>
      </c>
      <c r="P361" s="1" t="s">
        <v>3255</v>
      </c>
      <c r="Q361" s="1" t="s">
        <v>384</v>
      </c>
      <c r="R361" s="1" t="s">
        <v>685</v>
      </c>
    </row>
    <row r="362" spans="1:18">
      <c r="A362" s="1" t="s">
        <v>49</v>
      </c>
      <c r="D362" s="1" t="s">
        <v>689</v>
      </c>
      <c r="E362" s="1" t="s">
        <v>1049</v>
      </c>
      <c r="F362" s="1" t="s">
        <v>1207</v>
      </c>
      <c r="G362" s="1" t="s">
        <v>1208</v>
      </c>
      <c r="H362" s="1" t="s">
        <v>1209</v>
      </c>
      <c r="I362" s="1" t="s">
        <v>765</v>
      </c>
      <c r="J362" s="1" t="s">
        <v>393</v>
      </c>
      <c r="K362" s="1" t="s">
        <v>685</v>
      </c>
      <c r="L362" s="1" t="s">
        <v>522</v>
      </c>
      <c r="M362" s="1" t="s">
        <v>81</v>
      </c>
      <c r="N362" s="1" t="s">
        <v>382</v>
      </c>
      <c r="O362" s="1" t="s">
        <v>1203</v>
      </c>
      <c r="P362" s="1" t="s">
        <v>3255</v>
      </c>
      <c r="Q362" s="1" t="s">
        <v>384</v>
      </c>
      <c r="R362" s="1" t="s">
        <v>685</v>
      </c>
    </row>
    <row r="363" spans="1:18">
      <c r="A363" s="1" t="s">
        <v>49</v>
      </c>
      <c r="D363" s="1" t="s">
        <v>689</v>
      </c>
      <c r="E363" s="1" t="s">
        <v>1049</v>
      </c>
      <c r="F363" s="1" t="s">
        <v>1210</v>
      </c>
      <c r="G363" s="1" t="s">
        <v>1211</v>
      </c>
      <c r="H363" s="1" t="s">
        <v>1212</v>
      </c>
      <c r="I363" s="1" t="s">
        <v>765</v>
      </c>
      <c r="J363" s="1" t="s">
        <v>694</v>
      </c>
      <c r="K363" s="1" t="s">
        <v>685</v>
      </c>
      <c r="L363" s="1" t="s">
        <v>522</v>
      </c>
      <c r="M363" s="1" t="s">
        <v>81</v>
      </c>
      <c r="N363" s="1" t="s">
        <v>382</v>
      </c>
      <c r="O363" s="1" t="s">
        <v>1203</v>
      </c>
      <c r="P363" s="1" t="s">
        <v>3255</v>
      </c>
      <c r="Q363" s="1" t="s">
        <v>384</v>
      </c>
      <c r="R363" s="1" t="s">
        <v>685</v>
      </c>
    </row>
    <row r="364" spans="1:18">
      <c r="A364" s="1" t="s">
        <v>49</v>
      </c>
      <c r="D364" s="1" t="s">
        <v>689</v>
      </c>
      <c r="E364" s="1" t="s">
        <v>1049</v>
      </c>
      <c r="F364" s="1" t="s">
        <v>1213</v>
      </c>
      <c r="G364" s="1" t="s">
        <v>1214</v>
      </c>
      <c r="H364" s="1" t="s">
        <v>1215</v>
      </c>
      <c r="I364" s="1" t="s">
        <v>765</v>
      </c>
      <c r="J364" s="1" t="s">
        <v>457</v>
      </c>
      <c r="K364" s="1" t="s">
        <v>685</v>
      </c>
      <c r="L364" s="1" t="s">
        <v>522</v>
      </c>
      <c r="M364" s="1" t="s">
        <v>81</v>
      </c>
      <c r="N364" s="1" t="s">
        <v>382</v>
      </c>
      <c r="O364" s="1" t="s">
        <v>1203</v>
      </c>
      <c r="P364" s="1" t="s">
        <v>3255</v>
      </c>
      <c r="Q364" s="1" t="s">
        <v>384</v>
      </c>
      <c r="R364" s="1" t="s">
        <v>685</v>
      </c>
    </row>
    <row r="365" spans="1:18">
      <c r="A365" s="1" t="s">
        <v>49</v>
      </c>
      <c r="D365" s="1" t="s">
        <v>689</v>
      </c>
      <c r="E365" s="1" t="s">
        <v>1049</v>
      </c>
      <c r="F365" s="1" t="s">
        <v>1216</v>
      </c>
      <c r="G365" s="1" t="s">
        <v>1217</v>
      </c>
      <c r="H365" s="1" t="s">
        <v>1218</v>
      </c>
      <c r="I365" s="1" t="s">
        <v>765</v>
      </c>
      <c r="J365" s="1" t="s">
        <v>801</v>
      </c>
      <c r="K365" s="1" t="s">
        <v>685</v>
      </c>
      <c r="L365" s="1" t="s">
        <v>522</v>
      </c>
      <c r="M365" s="1" t="s">
        <v>81</v>
      </c>
      <c r="N365" s="1" t="s">
        <v>382</v>
      </c>
      <c r="O365" s="1" t="s">
        <v>1203</v>
      </c>
      <c r="P365" s="1" t="s">
        <v>3255</v>
      </c>
      <c r="Q365" s="1" t="s">
        <v>384</v>
      </c>
      <c r="R365" s="1" t="s">
        <v>685</v>
      </c>
    </row>
    <row r="366" spans="1:18">
      <c r="A366" s="1" t="s">
        <v>49</v>
      </c>
      <c r="D366" s="1" t="s">
        <v>689</v>
      </c>
      <c r="E366" s="1" t="s">
        <v>1049</v>
      </c>
      <c r="F366" s="1" t="s">
        <v>1219</v>
      </c>
      <c r="G366" s="1" t="s">
        <v>1220</v>
      </c>
      <c r="H366" s="1" t="s">
        <v>1221</v>
      </c>
      <c r="I366" s="1" t="s">
        <v>765</v>
      </c>
      <c r="J366" s="1" t="s">
        <v>393</v>
      </c>
      <c r="K366" s="1" t="s">
        <v>685</v>
      </c>
      <c r="L366" s="1" t="s">
        <v>522</v>
      </c>
      <c r="M366" s="1" t="s">
        <v>81</v>
      </c>
      <c r="N366" s="1" t="s">
        <v>382</v>
      </c>
      <c r="O366" s="1" t="s">
        <v>1203</v>
      </c>
      <c r="P366" s="1" t="s">
        <v>3255</v>
      </c>
      <c r="Q366" s="1" t="s">
        <v>384</v>
      </c>
      <c r="R366" s="1" t="s">
        <v>685</v>
      </c>
    </row>
    <row r="367" spans="1:18">
      <c r="A367" s="1" t="s">
        <v>49</v>
      </c>
      <c r="D367" s="1" t="s">
        <v>689</v>
      </c>
      <c r="E367" s="1" t="s">
        <v>1049</v>
      </c>
      <c r="F367" s="1" t="s">
        <v>1222</v>
      </c>
      <c r="G367" s="1" t="s">
        <v>1223</v>
      </c>
      <c r="H367" s="1" t="s">
        <v>1224</v>
      </c>
      <c r="I367" s="1" t="s">
        <v>765</v>
      </c>
      <c r="J367" s="1" t="s">
        <v>791</v>
      </c>
      <c r="K367" s="1" t="s">
        <v>685</v>
      </c>
      <c r="L367" s="1" t="s">
        <v>522</v>
      </c>
      <c r="M367" s="1" t="s">
        <v>81</v>
      </c>
      <c r="N367" s="1" t="s">
        <v>382</v>
      </c>
      <c r="O367" s="1" t="s">
        <v>1203</v>
      </c>
      <c r="P367" s="1" t="s">
        <v>3255</v>
      </c>
      <c r="Q367" s="1" t="s">
        <v>384</v>
      </c>
      <c r="R367" s="1" t="s">
        <v>685</v>
      </c>
    </row>
    <row r="368" spans="1:18">
      <c r="A368" s="1" t="s">
        <v>49</v>
      </c>
      <c r="D368" s="1" t="s">
        <v>689</v>
      </c>
      <c r="E368" s="1" t="s">
        <v>1049</v>
      </c>
      <c r="F368" s="1" t="s">
        <v>1225</v>
      </c>
      <c r="G368" s="1" t="s">
        <v>1226</v>
      </c>
      <c r="H368" s="1" t="s">
        <v>1227</v>
      </c>
      <c r="I368" s="1" t="s">
        <v>765</v>
      </c>
      <c r="J368" s="1" t="s">
        <v>396</v>
      </c>
      <c r="K368" s="1" t="s">
        <v>685</v>
      </c>
      <c r="L368" s="1" t="s">
        <v>522</v>
      </c>
      <c r="M368" s="1" t="s">
        <v>81</v>
      </c>
      <c r="N368" s="1" t="s">
        <v>382</v>
      </c>
      <c r="O368" s="1" t="s">
        <v>1203</v>
      </c>
      <c r="P368" s="1" t="s">
        <v>3255</v>
      </c>
      <c r="Q368" s="1" t="s">
        <v>384</v>
      </c>
      <c r="R368" s="1" t="s">
        <v>685</v>
      </c>
    </row>
    <row r="369" spans="1:18">
      <c r="A369" s="1" t="s">
        <v>49</v>
      </c>
      <c r="D369" s="1" t="s">
        <v>689</v>
      </c>
      <c r="E369" s="1" t="s">
        <v>1049</v>
      </c>
      <c r="F369" s="1" t="s">
        <v>1228</v>
      </c>
      <c r="G369" s="1" t="s">
        <v>1229</v>
      </c>
      <c r="H369" s="1" t="s">
        <v>1230</v>
      </c>
      <c r="I369" s="1" t="s">
        <v>891</v>
      </c>
      <c r="J369" s="1" t="s">
        <v>389</v>
      </c>
      <c r="K369" s="1" t="s">
        <v>685</v>
      </c>
      <c r="L369" s="1" t="s">
        <v>429</v>
      </c>
      <c r="M369" s="1" t="s">
        <v>81</v>
      </c>
      <c r="N369" s="1" t="s">
        <v>382</v>
      </c>
      <c r="O369" s="1" t="s">
        <v>1231</v>
      </c>
      <c r="P369" s="1" t="s">
        <v>3257</v>
      </c>
      <c r="Q369" s="1" t="s">
        <v>384</v>
      </c>
      <c r="R369" s="1" t="s">
        <v>685</v>
      </c>
    </row>
    <row r="370" spans="1:18">
      <c r="A370" s="1" t="s">
        <v>49</v>
      </c>
      <c r="D370" s="1" t="s">
        <v>689</v>
      </c>
      <c r="E370" s="1" t="s">
        <v>1049</v>
      </c>
      <c r="F370" s="1" t="s">
        <v>1232</v>
      </c>
      <c r="G370" s="1" t="s">
        <v>1233</v>
      </c>
      <c r="H370" s="1" t="s">
        <v>1234</v>
      </c>
      <c r="I370" s="1" t="s">
        <v>891</v>
      </c>
      <c r="J370" s="1" t="s">
        <v>401</v>
      </c>
      <c r="K370" s="1" t="s">
        <v>685</v>
      </c>
      <c r="L370" s="1" t="s">
        <v>429</v>
      </c>
      <c r="M370" s="1" t="s">
        <v>81</v>
      </c>
      <c r="N370" s="1" t="s">
        <v>382</v>
      </c>
      <c r="O370" s="1" t="s">
        <v>1231</v>
      </c>
      <c r="P370" s="1" t="s">
        <v>3257</v>
      </c>
      <c r="Q370" s="1" t="s">
        <v>384</v>
      </c>
      <c r="R370" s="1" t="s">
        <v>685</v>
      </c>
    </row>
    <row r="371" spans="1:18">
      <c r="A371" s="1" t="s">
        <v>49</v>
      </c>
      <c r="D371" s="1" t="s">
        <v>689</v>
      </c>
      <c r="E371" s="1" t="s">
        <v>1049</v>
      </c>
      <c r="F371" s="1" t="s">
        <v>1235</v>
      </c>
      <c r="G371" s="1" t="s">
        <v>1236</v>
      </c>
      <c r="H371" s="1" t="s">
        <v>1237</v>
      </c>
      <c r="I371" s="1" t="s">
        <v>891</v>
      </c>
      <c r="J371" s="1" t="s">
        <v>380</v>
      </c>
      <c r="K371" s="1" t="s">
        <v>685</v>
      </c>
      <c r="L371" s="1" t="s">
        <v>429</v>
      </c>
      <c r="M371" s="1" t="s">
        <v>81</v>
      </c>
      <c r="N371" s="1" t="s">
        <v>382</v>
      </c>
      <c r="O371" s="1" t="s">
        <v>1231</v>
      </c>
      <c r="P371" s="1" t="s">
        <v>3257</v>
      </c>
      <c r="Q371" s="1" t="s">
        <v>384</v>
      </c>
      <c r="R371" s="1" t="s">
        <v>685</v>
      </c>
    </row>
    <row r="372" spans="1:18">
      <c r="A372" s="1" t="s">
        <v>49</v>
      </c>
      <c r="D372" s="1" t="s">
        <v>689</v>
      </c>
      <c r="E372" s="1" t="s">
        <v>1049</v>
      </c>
      <c r="F372" s="1" t="s">
        <v>1238</v>
      </c>
      <c r="G372" s="1" t="s">
        <v>1239</v>
      </c>
      <c r="H372" s="1" t="s">
        <v>1240</v>
      </c>
      <c r="I372" s="1" t="s">
        <v>891</v>
      </c>
      <c r="J372" s="1" t="s">
        <v>457</v>
      </c>
      <c r="K372" s="1" t="s">
        <v>685</v>
      </c>
      <c r="L372" s="1" t="s">
        <v>429</v>
      </c>
      <c r="M372" s="1" t="s">
        <v>81</v>
      </c>
      <c r="N372" s="1" t="s">
        <v>382</v>
      </c>
      <c r="O372" s="1" t="s">
        <v>1231</v>
      </c>
      <c r="P372" s="1" t="s">
        <v>3257</v>
      </c>
      <c r="Q372" s="1" t="s">
        <v>384</v>
      </c>
      <c r="R372" s="1" t="s">
        <v>685</v>
      </c>
    </row>
    <row r="373" spans="1:18">
      <c r="A373" s="1" t="s">
        <v>49</v>
      </c>
      <c r="D373" s="1" t="s">
        <v>689</v>
      </c>
      <c r="E373" s="1" t="s">
        <v>1049</v>
      </c>
      <c r="F373" s="1" t="s">
        <v>1241</v>
      </c>
      <c r="G373" s="1" t="s">
        <v>1242</v>
      </c>
      <c r="H373" s="1" t="s">
        <v>1243</v>
      </c>
      <c r="I373" s="1" t="s">
        <v>891</v>
      </c>
      <c r="J373" s="1" t="s">
        <v>694</v>
      </c>
      <c r="K373" s="1" t="s">
        <v>685</v>
      </c>
      <c r="L373" s="1" t="s">
        <v>429</v>
      </c>
      <c r="M373" s="1" t="s">
        <v>81</v>
      </c>
      <c r="N373" s="1" t="s">
        <v>382</v>
      </c>
      <c r="O373" s="1" t="s">
        <v>1231</v>
      </c>
      <c r="P373" s="1" t="s">
        <v>3257</v>
      </c>
      <c r="Q373" s="1" t="s">
        <v>384</v>
      </c>
      <c r="R373" s="1" t="s">
        <v>685</v>
      </c>
    </row>
    <row r="374" spans="1:18">
      <c r="A374" s="1" t="s">
        <v>49</v>
      </c>
      <c r="D374" s="1" t="s">
        <v>689</v>
      </c>
      <c r="E374" s="1" t="s">
        <v>1049</v>
      </c>
      <c r="F374" s="1" t="s">
        <v>1244</v>
      </c>
      <c r="G374" s="1" t="s">
        <v>1245</v>
      </c>
      <c r="H374" s="1" t="s">
        <v>1246</v>
      </c>
      <c r="I374" s="1" t="s">
        <v>891</v>
      </c>
      <c r="J374" s="1" t="s">
        <v>487</v>
      </c>
      <c r="K374" s="1" t="s">
        <v>685</v>
      </c>
      <c r="L374" s="1" t="s">
        <v>429</v>
      </c>
      <c r="M374" s="1" t="s">
        <v>81</v>
      </c>
      <c r="N374" s="1" t="s">
        <v>382</v>
      </c>
      <c r="O374" s="1" t="s">
        <v>1231</v>
      </c>
      <c r="P374" s="1" t="s">
        <v>3257</v>
      </c>
      <c r="Q374" s="1" t="s">
        <v>384</v>
      </c>
      <c r="R374" s="1" t="s">
        <v>685</v>
      </c>
    </row>
    <row r="375" spans="1:18">
      <c r="A375" s="1" t="s">
        <v>49</v>
      </c>
      <c r="D375" s="1" t="s">
        <v>689</v>
      </c>
      <c r="E375" s="1" t="s">
        <v>1049</v>
      </c>
      <c r="F375" s="1" t="s">
        <v>1247</v>
      </c>
      <c r="G375" s="1" t="s">
        <v>1248</v>
      </c>
      <c r="H375" s="1" t="s">
        <v>1249</v>
      </c>
      <c r="I375" s="1" t="s">
        <v>891</v>
      </c>
      <c r="J375" s="1" t="s">
        <v>801</v>
      </c>
      <c r="K375" s="1" t="s">
        <v>685</v>
      </c>
      <c r="L375" s="1" t="s">
        <v>429</v>
      </c>
      <c r="M375" s="1" t="s">
        <v>81</v>
      </c>
      <c r="N375" s="1" t="s">
        <v>382</v>
      </c>
      <c r="O375" s="1" t="s">
        <v>1231</v>
      </c>
      <c r="P375" s="1" t="s">
        <v>3257</v>
      </c>
      <c r="Q375" s="1" t="s">
        <v>384</v>
      </c>
      <c r="R375" s="1" t="s">
        <v>685</v>
      </c>
    </row>
    <row r="376" spans="1:18">
      <c r="A376" s="1" t="s">
        <v>49</v>
      </c>
      <c r="D376" s="1" t="s">
        <v>689</v>
      </c>
      <c r="E376" s="1" t="s">
        <v>1049</v>
      </c>
      <c r="F376" s="1" t="s">
        <v>1250</v>
      </c>
      <c r="G376" s="1" t="s">
        <v>1251</v>
      </c>
      <c r="H376" s="1" t="s">
        <v>1252</v>
      </c>
      <c r="I376" s="1" t="s">
        <v>891</v>
      </c>
      <c r="J376" s="1" t="s">
        <v>393</v>
      </c>
      <c r="K376" s="1" t="s">
        <v>685</v>
      </c>
      <c r="L376" s="1" t="s">
        <v>429</v>
      </c>
      <c r="M376" s="1" t="s">
        <v>81</v>
      </c>
      <c r="N376" s="1" t="s">
        <v>382</v>
      </c>
      <c r="O376" s="1" t="s">
        <v>1231</v>
      </c>
      <c r="P376" s="1" t="s">
        <v>3257</v>
      </c>
      <c r="Q376" s="1" t="s">
        <v>384</v>
      </c>
      <c r="R376" s="1" t="s">
        <v>685</v>
      </c>
    </row>
    <row r="377" spans="1:18">
      <c r="A377" s="1" t="s">
        <v>49</v>
      </c>
      <c r="D377" s="1" t="s">
        <v>689</v>
      </c>
      <c r="E377" s="1" t="s">
        <v>1049</v>
      </c>
      <c r="F377" s="1" t="s">
        <v>1253</v>
      </c>
      <c r="G377" s="1" t="s">
        <v>1254</v>
      </c>
      <c r="H377" s="1" t="s">
        <v>1255</v>
      </c>
      <c r="I377" s="1" t="s">
        <v>891</v>
      </c>
      <c r="J377" s="1" t="s">
        <v>791</v>
      </c>
      <c r="K377" s="1" t="s">
        <v>685</v>
      </c>
      <c r="L377" s="1" t="s">
        <v>429</v>
      </c>
      <c r="M377" s="1" t="s">
        <v>81</v>
      </c>
      <c r="N377" s="1" t="s">
        <v>382</v>
      </c>
      <c r="O377" s="1" t="s">
        <v>1231</v>
      </c>
      <c r="P377" s="1" t="s">
        <v>3257</v>
      </c>
      <c r="Q377" s="1" t="s">
        <v>384</v>
      </c>
      <c r="R377" s="1" t="s">
        <v>685</v>
      </c>
    </row>
    <row r="378" spans="1:18">
      <c r="A378" s="1" t="s">
        <v>49</v>
      </c>
      <c r="D378" s="1" t="s">
        <v>689</v>
      </c>
      <c r="E378" s="1" t="s">
        <v>1049</v>
      </c>
      <c r="F378" s="1" t="s">
        <v>1256</v>
      </c>
      <c r="G378" s="1" t="s">
        <v>1257</v>
      </c>
      <c r="H378" s="1" t="s">
        <v>1258</v>
      </c>
      <c r="I378" s="1" t="s">
        <v>891</v>
      </c>
      <c r="J378" s="1" t="s">
        <v>598</v>
      </c>
      <c r="K378" s="1" t="s">
        <v>685</v>
      </c>
      <c r="L378" s="1" t="s">
        <v>429</v>
      </c>
      <c r="M378" s="1" t="s">
        <v>81</v>
      </c>
      <c r="N378" s="1" t="s">
        <v>382</v>
      </c>
      <c r="O378" s="1" t="s">
        <v>1231</v>
      </c>
      <c r="P378" s="1" t="s">
        <v>3257</v>
      </c>
      <c r="Q378" s="1" t="s">
        <v>384</v>
      </c>
      <c r="R378" s="1" t="s">
        <v>685</v>
      </c>
    </row>
    <row r="379" spans="1:18">
      <c r="A379" s="1" t="s">
        <v>49</v>
      </c>
      <c r="D379" s="1" t="s">
        <v>689</v>
      </c>
      <c r="E379" s="1" t="s">
        <v>1049</v>
      </c>
      <c r="F379" s="1" t="s">
        <v>1259</v>
      </c>
      <c r="G379" s="1" t="s">
        <v>1260</v>
      </c>
      <c r="H379" s="1" t="s">
        <v>1261</v>
      </c>
      <c r="I379" s="1" t="s">
        <v>891</v>
      </c>
      <c r="J379" s="1" t="s">
        <v>396</v>
      </c>
      <c r="K379" s="1" t="s">
        <v>685</v>
      </c>
      <c r="L379" s="1" t="s">
        <v>429</v>
      </c>
      <c r="M379" s="1" t="s">
        <v>81</v>
      </c>
      <c r="N379" s="1" t="s">
        <v>382</v>
      </c>
      <c r="O379" s="1" t="s">
        <v>1231</v>
      </c>
      <c r="P379" s="1" t="s">
        <v>3257</v>
      </c>
      <c r="Q379" s="1" t="s">
        <v>384</v>
      </c>
      <c r="R379" s="1" t="s">
        <v>685</v>
      </c>
    </row>
    <row r="380" spans="1:18">
      <c r="A380" s="1" t="s">
        <v>49</v>
      </c>
      <c r="D380" s="1" t="s">
        <v>689</v>
      </c>
      <c r="E380" s="1" t="s">
        <v>1049</v>
      </c>
      <c r="F380" s="1" t="s">
        <v>1262</v>
      </c>
      <c r="G380" s="1" t="s">
        <v>1263</v>
      </c>
      <c r="H380" s="1" t="s">
        <v>1264</v>
      </c>
      <c r="I380" s="1" t="s">
        <v>891</v>
      </c>
      <c r="J380" s="1" t="s">
        <v>419</v>
      </c>
      <c r="K380" s="1" t="s">
        <v>685</v>
      </c>
      <c r="L380" s="1" t="s">
        <v>429</v>
      </c>
      <c r="M380" s="1" t="s">
        <v>81</v>
      </c>
      <c r="N380" s="1" t="s">
        <v>382</v>
      </c>
      <c r="O380" s="1" t="s">
        <v>1231</v>
      </c>
      <c r="P380" s="1" t="s">
        <v>3257</v>
      </c>
      <c r="Q380" s="1" t="s">
        <v>384</v>
      </c>
      <c r="R380" s="1" t="s">
        <v>685</v>
      </c>
    </row>
    <row r="381" spans="1:18">
      <c r="A381" s="1" t="s">
        <v>49</v>
      </c>
      <c r="D381" s="1" t="s">
        <v>689</v>
      </c>
      <c r="E381" s="1" t="s">
        <v>1049</v>
      </c>
      <c r="F381" s="1" t="s">
        <v>1265</v>
      </c>
      <c r="G381" s="1" t="s">
        <v>1266</v>
      </c>
      <c r="H381" s="1" t="s">
        <v>1267</v>
      </c>
      <c r="I381" s="1" t="s">
        <v>895</v>
      </c>
      <c r="J381" s="1" t="s">
        <v>401</v>
      </c>
      <c r="K381" s="1" t="s">
        <v>685</v>
      </c>
      <c r="L381" s="1" t="s">
        <v>429</v>
      </c>
      <c r="M381" s="1" t="s">
        <v>81</v>
      </c>
      <c r="N381" s="1" t="s">
        <v>382</v>
      </c>
      <c r="O381" s="1" t="s">
        <v>1268</v>
      </c>
      <c r="P381" s="1" t="s">
        <v>3347</v>
      </c>
      <c r="Q381" s="1" t="s">
        <v>384</v>
      </c>
      <c r="R381" s="1" t="s">
        <v>3170</v>
      </c>
    </row>
    <row r="382" spans="1:18">
      <c r="A382" s="1" t="s">
        <v>49</v>
      </c>
      <c r="D382" s="1" t="s">
        <v>689</v>
      </c>
      <c r="E382" s="1" t="s">
        <v>1049</v>
      </c>
      <c r="F382" s="1" t="s">
        <v>1269</v>
      </c>
      <c r="G382" s="1" t="s">
        <v>1270</v>
      </c>
      <c r="H382" s="1" t="s">
        <v>1271</v>
      </c>
      <c r="I382" s="1" t="s">
        <v>1272</v>
      </c>
      <c r="J382" s="1" t="s">
        <v>380</v>
      </c>
      <c r="K382" s="1" t="s">
        <v>685</v>
      </c>
      <c r="L382" s="1" t="s">
        <v>429</v>
      </c>
      <c r="M382" s="1" t="s">
        <v>81</v>
      </c>
      <c r="N382" s="1" t="s">
        <v>382</v>
      </c>
      <c r="O382" s="1" t="s">
        <v>1276</v>
      </c>
      <c r="P382" s="1" t="s">
        <v>3195</v>
      </c>
      <c r="Q382" s="1" t="s">
        <v>384</v>
      </c>
      <c r="R382" s="1" t="s">
        <v>3170</v>
      </c>
    </row>
    <row r="383" spans="1:18">
      <c r="A383" s="1" t="s">
        <v>49</v>
      </c>
      <c r="D383" s="1" t="s">
        <v>689</v>
      </c>
      <c r="E383" s="1" t="s">
        <v>1049</v>
      </c>
      <c r="F383" s="1" t="s">
        <v>1273</v>
      </c>
      <c r="G383" s="1" t="s">
        <v>1274</v>
      </c>
      <c r="H383" s="1" t="s">
        <v>1275</v>
      </c>
      <c r="I383" s="1" t="s">
        <v>1272</v>
      </c>
      <c r="J383" s="1" t="s">
        <v>409</v>
      </c>
      <c r="K383" s="1" t="s">
        <v>685</v>
      </c>
      <c r="L383" s="1" t="s">
        <v>429</v>
      </c>
      <c r="M383" s="1" t="s">
        <v>81</v>
      </c>
      <c r="N383" s="1" t="s">
        <v>382</v>
      </c>
      <c r="O383" s="1" t="s">
        <v>1276</v>
      </c>
      <c r="P383" s="1" t="s">
        <v>3195</v>
      </c>
      <c r="Q383" s="1" t="s">
        <v>384</v>
      </c>
      <c r="R383" s="1" t="s">
        <v>3170</v>
      </c>
    </row>
    <row r="384" spans="1:18">
      <c r="A384" s="1" t="s">
        <v>49</v>
      </c>
      <c r="D384" s="1" t="s">
        <v>689</v>
      </c>
      <c r="E384" s="1" t="s">
        <v>1049</v>
      </c>
      <c r="F384" s="1" t="s">
        <v>1277</v>
      </c>
      <c r="G384" s="1" t="s">
        <v>1278</v>
      </c>
      <c r="H384" s="1" t="s">
        <v>1279</v>
      </c>
      <c r="I384" s="1" t="s">
        <v>1272</v>
      </c>
      <c r="J384" s="1" t="s">
        <v>487</v>
      </c>
      <c r="K384" s="1" t="s">
        <v>685</v>
      </c>
      <c r="L384" s="1" t="s">
        <v>429</v>
      </c>
      <c r="M384" s="1" t="s">
        <v>81</v>
      </c>
      <c r="N384" s="1" t="s">
        <v>382</v>
      </c>
      <c r="O384" s="1" t="s">
        <v>1276</v>
      </c>
      <c r="P384" s="1" t="s">
        <v>3233</v>
      </c>
      <c r="Q384" s="1" t="s">
        <v>384</v>
      </c>
      <c r="R384" s="1" t="s">
        <v>3170</v>
      </c>
    </row>
    <row r="385" spans="1:18">
      <c r="A385" s="1" t="s">
        <v>49</v>
      </c>
      <c r="D385" s="1" t="s">
        <v>689</v>
      </c>
      <c r="E385" s="1" t="s">
        <v>1049</v>
      </c>
      <c r="F385" s="1" t="s">
        <v>1280</v>
      </c>
      <c r="G385" s="1" t="s">
        <v>1281</v>
      </c>
      <c r="H385" s="1" t="s">
        <v>1282</v>
      </c>
      <c r="I385" s="1" t="s">
        <v>891</v>
      </c>
      <c r="J385" s="1" t="s">
        <v>393</v>
      </c>
      <c r="K385" s="1" t="s">
        <v>384</v>
      </c>
      <c r="L385" s="1" t="s">
        <v>522</v>
      </c>
      <c r="M385" s="1" t="s">
        <v>81</v>
      </c>
      <c r="N385" s="1" t="s">
        <v>382</v>
      </c>
      <c r="O385" s="1" t="s">
        <v>1283</v>
      </c>
      <c r="P385" s="1" t="s">
        <v>3525</v>
      </c>
      <c r="Q385" s="1" t="s">
        <v>797</v>
      </c>
      <c r="R385" s="1" t="s">
        <v>685</v>
      </c>
    </row>
    <row r="386" spans="1:18">
      <c r="A386" s="1" t="s">
        <v>49</v>
      </c>
      <c r="D386" s="1" t="s">
        <v>689</v>
      </c>
      <c r="E386" s="1" t="s">
        <v>1049</v>
      </c>
      <c r="F386" s="1" t="s">
        <v>1284</v>
      </c>
      <c r="G386" s="1" t="s">
        <v>1285</v>
      </c>
      <c r="H386" s="1" t="s">
        <v>1286</v>
      </c>
      <c r="I386" s="1" t="s">
        <v>891</v>
      </c>
      <c r="J386" s="1" t="s">
        <v>487</v>
      </c>
      <c r="K386" s="1" t="s">
        <v>384</v>
      </c>
      <c r="L386" s="1" t="s">
        <v>522</v>
      </c>
      <c r="M386" s="1" t="s">
        <v>81</v>
      </c>
      <c r="N386" s="1" t="s">
        <v>382</v>
      </c>
      <c r="O386" s="1" t="s">
        <v>1283</v>
      </c>
      <c r="P386" s="1" t="s">
        <v>3526</v>
      </c>
      <c r="Q386" s="1" t="s">
        <v>797</v>
      </c>
      <c r="R386" s="1" t="s">
        <v>685</v>
      </c>
    </row>
    <row r="387" spans="1:18">
      <c r="A387" s="1" t="s">
        <v>49</v>
      </c>
      <c r="D387" s="1" t="s">
        <v>689</v>
      </c>
      <c r="E387" s="1" t="s">
        <v>1049</v>
      </c>
      <c r="F387" s="1" t="s">
        <v>1287</v>
      </c>
      <c r="G387" s="1" t="s">
        <v>1288</v>
      </c>
      <c r="H387" s="1" t="s">
        <v>1289</v>
      </c>
      <c r="I387" s="1" t="s">
        <v>1011</v>
      </c>
      <c r="J387" s="1" t="s">
        <v>694</v>
      </c>
      <c r="K387" s="1" t="s">
        <v>384</v>
      </c>
      <c r="L387" s="1" t="s">
        <v>522</v>
      </c>
      <c r="M387" s="1" t="s">
        <v>81</v>
      </c>
      <c r="N387" s="1" t="s">
        <v>382</v>
      </c>
      <c r="O387" s="1" t="s">
        <v>1283</v>
      </c>
      <c r="P387" s="1" t="s">
        <v>3527</v>
      </c>
      <c r="Q387" s="1" t="s">
        <v>797</v>
      </c>
      <c r="R387" s="1" t="s">
        <v>685</v>
      </c>
    </row>
    <row r="388" spans="1:18">
      <c r="A388" s="1" t="s">
        <v>49</v>
      </c>
      <c r="D388" s="1" t="s">
        <v>689</v>
      </c>
      <c r="E388" s="1" t="s">
        <v>1049</v>
      </c>
      <c r="F388" s="1" t="s">
        <v>1290</v>
      </c>
      <c r="G388" s="1" t="s">
        <v>1291</v>
      </c>
      <c r="H388" s="1" t="s">
        <v>1292</v>
      </c>
      <c r="I388" s="1" t="s">
        <v>891</v>
      </c>
      <c r="J388" s="1" t="s">
        <v>401</v>
      </c>
      <c r="K388" s="1" t="s">
        <v>384</v>
      </c>
      <c r="L388" s="1" t="s">
        <v>683</v>
      </c>
      <c r="M388" s="1" t="s">
        <v>81</v>
      </c>
      <c r="N388" s="1" t="s">
        <v>382</v>
      </c>
      <c r="O388" s="1" t="s">
        <v>1084</v>
      </c>
      <c r="P388" s="1" t="s">
        <v>3258</v>
      </c>
      <c r="Q388" s="1" t="s">
        <v>384</v>
      </c>
      <c r="R388" s="1" t="s">
        <v>945</v>
      </c>
    </row>
    <row r="389" spans="1:18">
      <c r="A389" s="1" t="s">
        <v>49</v>
      </c>
      <c r="D389" s="1" t="s">
        <v>689</v>
      </c>
      <c r="E389" s="1" t="s">
        <v>1049</v>
      </c>
      <c r="F389" s="1" t="s">
        <v>1293</v>
      </c>
      <c r="G389" s="1" t="s">
        <v>1294</v>
      </c>
      <c r="H389" s="1" t="s">
        <v>1295</v>
      </c>
      <c r="I389" s="1" t="s">
        <v>739</v>
      </c>
      <c r="J389" s="1" t="s">
        <v>389</v>
      </c>
      <c r="K389" s="1" t="s">
        <v>384</v>
      </c>
      <c r="L389" s="1" t="s">
        <v>683</v>
      </c>
      <c r="M389" s="1" t="s">
        <v>81</v>
      </c>
      <c r="N389" s="1" t="s">
        <v>382</v>
      </c>
      <c r="O389" s="1" t="s">
        <v>1296</v>
      </c>
      <c r="P389" s="1" t="s">
        <v>3259</v>
      </c>
      <c r="Q389" s="1" t="s">
        <v>1297</v>
      </c>
      <c r="R389" s="1" t="s">
        <v>945</v>
      </c>
    </row>
    <row r="390" spans="1:18">
      <c r="A390" s="1" t="s">
        <v>49</v>
      </c>
      <c r="D390" s="1" t="s">
        <v>689</v>
      </c>
      <c r="E390" s="1" t="s">
        <v>1049</v>
      </c>
      <c r="F390" s="1" t="s">
        <v>1298</v>
      </c>
      <c r="G390" s="1" t="s">
        <v>1299</v>
      </c>
      <c r="H390" s="1" t="s">
        <v>1300</v>
      </c>
      <c r="I390" s="1" t="s">
        <v>891</v>
      </c>
      <c r="J390" s="1" t="s">
        <v>389</v>
      </c>
      <c r="K390" s="1" t="s">
        <v>384</v>
      </c>
      <c r="L390" s="1" t="s">
        <v>683</v>
      </c>
      <c r="M390" s="1" t="s">
        <v>81</v>
      </c>
      <c r="N390" s="1" t="s">
        <v>382</v>
      </c>
      <c r="O390" s="1" t="s">
        <v>1301</v>
      </c>
      <c r="P390" s="1" t="s">
        <v>3261</v>
      </c>
      <c r="Q390" s="1" t="s">
        <v>1297</v>
      </c>
      <c r="R390" s="1" t="s">
        <v>945</v>
      </c>
    </row>
    <row r="391" spans="1:18">
      <c r="A391" s="1" t="s">
        <v>49</v>
      </c>
      <c r="D391" s="1" t="s">
        <v>689</v>
      </c>
      <c r="E391" s="1" t="s">
        <v>1049</v>
      </c>
      <c r="F391" s="1" t="s">
        <v>1302</v>
      </c>
      <c r="G391" s="1" t="s">
        <v>1303</v>
      </c>
      <c r="H391" s="1" t="s">
        <v>1304</v>
      </c>
      <c r="I391" s="1" t="s">
        <v>891</v>
      </c>
      <c r="J391" s="1" t="s">
        <v>598</v>
      </c>
      <c r="K391" s="1" t="s">
        <v>384</v>
      </c>
      <c r="L391" s="1" t="s">
        <v>683</v>
      </c>
      <c r="M391" s="1" t="s">
        <v>81</v>
      </c>
      <c r="N391" s="1" t="s">
        <v>382</v>
      </c>
      <c r="O391" s="1" t="s">
        <v>1301</v>
      </c>
      <c r="P391" s="1" t="s">
        <v>3261</v>
      </c>
      <c r="Q391" s="1" t="s">
        <v>384</v>
      </c>
      <c r="R391" s="1" t="s">
        <v>945</v>
      </c>
    </row>
    <row r="392" spans="1:18">
      <c r="A392" s="1" t="s">
        <v>49</v>
      </c>
      <c r="D392" s="1" t="s">
        <v>689</v>
      </c>
      <c r="E392" s="1" t="s">
        <v>1049</v>
      </c>
      <c r="F392" s="1" t="s">
        <v>1305</v>
      </c>
      <c r="G392" s="1" t="s">
        <v>1306</v>
      </c>
      <c r="H392" s="1" t="s">
        <v>1307</v>
      </c>
      <c r="I392" s="1" t="s">
        <v>631</v>
      </c>
      <c r="J392" s="1" t="s">
        <v>694</v>
      </c>
      <c r="K392" s="1" t="s">
        <v>384</v>
      </c>
      <c r="L392" s="1" t="s">
        <v>683</v>
      </c>
      <c r="M392" s="1" t="s">
        <v>81</v>
      </c>
      <c r="N392" s="1" t="s">
        <v>382</v>
      </c>
      <c r="O392" s="1" t="s">
        <v>1308</v>
      </c>
      <c r="P392" s="1" t="s">
        <v>3242</v>
      </c>
      <c r="Q392" s="1" t="s">
        <v>513</v>
      </c>
      <c r="R392" s="1" t="s">
        <v>945</v>
      </c>
    </row>
    <row r="393" spans="1:18">
      <c r="A393" s="1" t="s">
        <v>49</v>
      </c>
      <c r="D393" s="1" t="s">
        <v>689</v>
      </c>
      <c r="E393" s="1" t="s">
        <v>1049</v>
      </c>
      <c r="F393" s="1" t="s">
        <v>1309</v>
      </c>
      <c r="G393" s="1" t="s">
        <v>1310</v>
      </c>
      <c r="H393" s="1" t="s">
        <v>1311</v>
      </c>
      <c r="I393" s="1" t="s">
        <v>739</v>
      </c>
      <c r="J393" s="1" t="s">
        <v>694</v>
      </c>
      <c r="K393" s="1" t="s">
        <v>685</v>
      </c>
      <c r="L393" s="1" t="s">
        <v>683</v>
      </c>
      <c r="M393" s="1" t="s">
        <v>81</v>
      </c>
      <c r="N393" s="1" t="s">
        <v>382</v>
      </c>
      <c r="O393" s="1" t="s">
        <v>1053</v>
      </c>
      <c r="P393" s="1" t="s">
        <v>3528</v>
      </c>
      <c r="Q393" s="1" t="s">
        <v>384</v>
      </c>
      <c r="R393" s="1" t="s">
        <v>2955</v>
      </c>
    </row>
    <row r="394" spans="1:18">
      <c r="A394" s="1" t="s">
        <v>49</v>
      </c>
      <c r="D394" s="1" t="s">
        <v>689</v>
      </c>
      <c r="E394" s="1" t="s">
        <v>1049</v>
      </c>
      <c r="F394" s="1" t="s">
        <v>1312</v>
      </c>
      <c r="G394" s="1" t="s">
        <v>1313</v>
      </c>
      <c r="H394" s="1" t="s">
        <v>1311</v>
      </c>
      <c r="I394" s="1" t="s">
        <v>739</v>
      </c>
      <c r="J394" s="1" t="s">
        <v>457</v>
      </c>
      <c r="K394" s="1" t="s">
        <v>685</v>
      </c>
      <c r="L394" s="1" t="s">
        <v>683</v>
      </c>
      <c r="M394" s="1" t="s">
        <v>81</v>
      </c>
      <c r="N394" s="1" t="s">
        <v>382</v>
      </c>
      <c r="O394" s="1" t="s">
        <v>1053</v>
      </c>
      <c r="P394" s="1" t="s">
        <v>3262</v>
      </c>
      <c r="Q394" s="1" t="s">
        <v>384</v>
      </c>
      <c r="R394" s="1" t="s">
        <v>2955</v>
      </c>
    </row>
    <row r="395" spans="1:18">
      <c r="A395" s="1" t="s">
        <v>49</v>
      </c>
      <c r="D395" s="1" t="s">
        <v>689</v>
      </c>
      <c r="E395" s="1" t="s">
        <v>1049</v>
      </c>
      <c r="F395" s="1" t="s">
        <v>1314</v>
      </c>
      <c r="G395" s="1" t="s">
        <v>1315</v>
      </c>
      <c r="H395" s="1" t="s">
        <v>1316</v>
      </c>
      <c r="I395" s="1" t="s">
        <v>1011</v>
      </c>
      <c r="J395" s="1" t="s">
        <v>694</v>
      </c>
      <c r="K395" s="1" t="s">
        <v>685</v>
      </c>
      <c r="L395" s="1" t="s">
        <v>429</v>
      </c>
      <c r="M395" s="1" t="s">
        <v>81</v>
      </c>
      <c r="N395" s="1" t="s">
        <v>382</v>
      </c>
      <c r="O395" s="1" t="s">
        <v>1317</v>
      </c>
      <c r="P395" s="1" t="s">
        <v>3498</v>
      </c>
      <c r="Q395" s="1" t="s">
        <v>506</v>
      </c>
      <c r="R395" s="1" t="s">
        <v>3170</v>
      </c>
    </row>
    <row r="396" spans="1:18">
      <c r="A396" s="1" t="s">
        <v>49</v>
      </c>
      <c r="D396" s="1" t="s">
        <v>689</v>
      </c>
      <c r="E396" s="1" t="s">
        <v>1049</v>
      </c>
      <c r="F396" s="1" t="s">
        <v>1318</v>
      </c>
      <c r="G396" s="1" t="s">
        <v>1319</v>
      </c>
      <c r="H396" s="1" t="s">
        <v>1320</v>
      </c>
      <c r="I396" s="1" t="s">
        <v>891</v>
      </c>
      <c r="J396" s="1" t="s">
        <v>457</v>
      </c>
      <c r="K396" s="1" t="s">
        <v>685</v>
      </c>
      <c r="L396" s="1" t="s">
        <v>429</v>
      </c>
      <c r="M396" s="1" t="s">
        <v>81</v>
      </c>
      <c r="N396" s="1" t="s">
        <v>382</v>
      </c>
      <c r="O396" s="1" t="s">
        <v>1317</v>
      </c>
      <c r="P396" s="1" t="s">
        <v>3263</v>
      </c>
      <c r="Q396" s="1" t="s">
        <v>506</v>
      </c>
      <c r="R396" s="1" t="s">
        <v>3170</v>
      </c>
    </row>
    <row r="397" spans="1:18">
      <c r="A397" s="1" t="s">
        <v>49</v>
      </c>
      <c r="D397" s="1" t="s">
        <v>689</v>
      </c>
      <c r="E397" s="1" t="s">
        <v>1049</v>
      </c>
      <c r="F397" s="1" t="s">
        <v>1321</v>
      </c>
      <c r="G397" s="1" t="s">
        <v>1322</v>
      </c>
      <c r="H397" s="1" t="s">
        <v>1323</v>
      </c>
      <c r="I397" s="1" t="s">
        <v>1272</v>
      </c>
      <c r="J397" s="1" t="s">
        <v>393</v>
      </c>
      <c r="K397" s="1" t="s">
        <v>384</v>
      </c>
      <c r="L397" s="1" t="s">
        <v>683</v>
      </c>
      <c r="M397" s="1" t="s">
        <v>81</v>
      </c>
      <c r="N397" s="1" t="s">
        <v>382</v>
      </c>
      <c r="O397" s="1" t="s">
        <v>1080</v>
      </c>
      <c r="P397" s="1" t="s">
        <v>3529</v>
      </c>
      <c r="Q397" s="1" t="s">
        <v>1324</v>
      </c>
      <c r="R397" s="1" t="s">
        <v>945</v>
      </c>
    </row>
    <row r="398" spans="1:18">
      <c r="A398" s="1" t="s">
        <v>49</v>
      </c>
      <c r="D398" s="1" t="s">
        <v>689</v>
      </c>
      <c r="E398" s="1" t="s">
        <v>1325</v>
      </c>
      <c r="F398" s="1" t="s">
        <v>1326</v>
      </c>
      <c r="G398" s="1" t="s">
        <v>1327</v>
      </c>
      <c r="H398" s="1" t="s">
        <v>1328</v>
      </c>
      <c r="I398" s="1" t="s">
        <v>400</v>
      </c>
      <c r="J398" s="1" t="s">
        <v>401</v>
      </c>
      <c r="K398" s="1" t="s">
        <v>384</v>
      </c>
      <c r="L398" s="1" t="s">
        <v>683</v>
      </c>
      <c r="M398" s="1" t="s">
        <v>81</v>
      </c>
      <c r="N398" s="1" t="s">
        <v>382</v>
      </c>
      <c r="O398" s="1" t="s">
        <v>1329</v>
      </c>
      <c r="P398" s="1" t="s">
        <v>3530</v>
      </c>
      <c r="Q398" s="1" t="s">
        <v>384</v>
      </c>
      <c r="R398" s="1" t="s">
        <v>3264</v>
      </c>
    </row>
    <row r="399" spans="1:18">
      <c r="A399" s="1" t="s">
        <v>49</v>
      </c>
      <c r="D399" s="1" t="s">
        <v>689</v>
      </c>
      <c r="E399" s="1" t="s">
        <v>1325</v>
      </c>
      <c r="F399" s="1" t="s">
        <v>1330</v>
      </c>
      <c r="G399" s="1" t="s">
        <v>1331</v>
      </c>
      <c r="H399" s="1" t="s">
        <v>1332</v>
      </c>
      <c r="I399" s="1" t="s">
        <v>400</v>
      </c>
      <c r="J399" s="1" t="s">
        <v>380</v>
      </c>
      <c r="K399" s="1" t="s">
        <v>384</v>
      </c>
      <c r="L399" s="1" t="s">
        <v>683</v>
      </c>
      <c r="M399" s="1" t="s">
        <v>81</v>
      </c>
      <c r="N399" s="1" t="s">
        <v>382</v>
      </c>
      <c r="O399" s="1" t="s">
        <v>1329</v>
      </c>
      <c r="P399" s="1" t="s">
        <v>3530</v>
      </c>
      <c r="Q399" s="1" t="s">
        <v>384</v>
      </c>
      <c r="R399" s="1" t="s">
        <v>3264</v>
      </c>
    </row>
    <row r="400" spans="1:18">
      <c r="A400" s="1" t="s">
        <v>49</v>
      </c>
      <c r="D400" s="1" t="s">
        <v>689</v>
      </c>
      <c r="E400" s="1" t="s">
        <v>1325</v>
      </c>
      <c r="F400" s="1" t="s">
        <v>1333</v>
      </c>
      <c r="G400" s="1" t="s">
        <v>1334</v>
      </c>
      <c r="H400" s="1" t="s">
        <v>1335</v>
      </c>
      <c r="I400" s="1" t="s">
        <v>400</v>
      </c>
      <c r="J400" s="1" t="s">
        <v>393</v>
      </c>
      <c r="K400" s="1" t="s">
        <v>384</v>
      </c>
      <c r="L400" s="1" t="s">
        <v>683</v>
      </c>
      <c r="M400" s="1" t="s">
        <v>81</v>
      </c>
      <c r="N400" s="1" t="s">
        <v>382</v>
      </c>
      <c r="O400" s="1" t="s">
        <v>1329</v>
      </c>
      <c r="P400" s="1" t="s">
        <v>3530</v>
      </c>
      <c r="Q400" s="1" t="s">
        <v>384</v>
      </c>
      <c r="R400" s="1" t="s">
        <v>3264</v>
      </c>
    </row>
    <row r="401" spans="1:18">
      <c r="A401" s="1" t="s">
        <v>49</v>
      </c>
      <c r="D401" s="1" t="s">
        <v>689</v>
      </c>
      <c r="E401" s="1" t="s">
        <v>1325</v>
      </c>
      <c r="F401" s="1" t="s">
        <v>1336</v>
      </c>
      <c r="G401" s="1" t="s">
        <v>1337</v>
      </c>
      <c r="H401" s="1" t="s">
        <v>1338</v>
      </c>
      <c r="I401" s="1" t="s">
        <v>400</v>
      </c>
      <c r="J401" s="1" t="s">
        <v>487</v>
      </c>
      <c r="K401" s="1" t="s">
        <v>384</v>
      </c>
      <c r="L401" s="1" t="s">
        <v>683</v>
      </c>
      <c r="M401" s="1" t="s">
        <v>81</v>
      </c>
      <c r="N401" s="1" t="s">
        <v>382</v>
      </c>
      <c r="O401" s="1" t="s">
        <v>1329</v>
      </c>
      <c r="P401" s="1" t="s">
        <v>3530</v>
      </c>
      <c r="Q401" s="1" t="s">
        <v>384</v>
      </c>
      <c r="R401" s="1" t="s">
        <v>3264</v>
      </c>
    </row>
    <row r="402" spans="1:18">
      <c r="A402" s="1" t="s">
        <v>49</v>
      </c>
      <c r="D402" s="1" t="s">
        <v>689</v>
      </c>
      <c r="E402" s="1" t="s">
        <v>1325</v>
      </c>
      <c r="F402" s="1" t="s">
        <v>1339</v>
      </c>
      <c r="G402" s="1" t="s">
        <v>1340</v>
      </c>
      <c r="H402" s="1" t="s">
        <v>1341</v>
      </c>
      <c r="I402" s="1" t="s">
        <v>739</v>
      </c>
      <c r="J402" s="1" t="s">
        <v>401</v>
      </c>
      <c r="K402" s="1" t="s">
        <v>384</v>
      </c>
      <c r="L402" s="1" t="s">
        <v>683</v>
      </c>
      <c r="M402" s="1" t="s">
        <v>81</v>
      </c>
      <c r="N402" s="1" t="s">
        <v>382</v>
      </c>
      <c r="O402" s="1" t="s">
        <v>1329</v>
      </c>
      <c r="P402" s="1" t="s">
        <v>3531</v>
      </c>
      <c r="Q402" s="1" t="s">
        <v>506</v>
      </c>
      <c r="R402" s="1" t="s">
        <v>3179</v>
      </c>
    </row>
    <row r="403" spans="1:18">
      <c r="A403" s="1" t="s">
        <v>49</v>
      </c>
      <c r="D403" s="1" t="s">
        <v>689</v>
      </c>
      <c r="E403" s="1" t="s">
        <v>1325</v>
      </c>
      <c r="F403" s="1" t="s">
        <v>1342</v>
      </c>
      <c r="G403" s="1" t="s">
        <v>1343</v>
      </c>
      <c r="H403" s="1" t="s">
        <v>1344</v>
      </c>
      <c r="I403" s="1" t="s">
        <v>739</v>
      </c>
      <c r="J403" s="1" t="s">
        <v>393</v>
      </c>
      <c r="K403" s="1" t="s">
        <v>384</v>
      </c>
      <c r="L403" s="1" t="s">
        <v>683</v>
      </c>
      <c r="M403" s="1" t="s">
        <v>81</v>
      </c>
      <c r="N403" s="1" t="s">
        <v>382</v>
      </c>
      <c r="O403" s="1" t="s">
        <v>1329</v>
      </c>
      <c r="P403" s="1" t="s">
        <v>3485</v>
      </c>
      <c r="Q403" s="1" t="s">
        <v>506</v>
      </c>
      <c r="R403" s="1" t="s">
        <v>3179</v>
      </c>
    </row>
    <row r="404" spans="1:18">
      <c r="A404" s="1" t="s">
        <v>49</v>
      </c>
      <c r="D404" s="1" t="s">
        <v>689</v>
      </c>
      <c r="E404" s="1" t="s">
        <v>1325</v>
      </c>
      <c r="F404" s="1" t="s">
        <v>1345</v>
      </c>
      <c r="G404" s="1" t="s">
        <v>1346</v>
      </c>
      <c r="H404" s="1" t="s">
        <v>1347</v>
      </c>
      <c r="I404" s="1" t="s">
        <v>1072</v>
      </c>
      <c r="J404" s="1" t="s">
        <v>487</v>
      </c>
      <c r="K404" s="1" t="s">
        <v>384</v>
      </c>
      <c r="L404" s="1" t="s">
        <v>683</v>
      </c>
      <c r="M404" s="1" t="s">
        <v>81</v>
      </c>
      <c r="N404" s="1" t="s">
        <v>382</v>
      </c>
      <c r="O404" s="1" t="s">
        <v>1329</v>
      </c>
      <c r="P404" s="1" t="s">
        <v>3532</v>
      </c>
      <c r="Q404" s="1" t="s">
        <v>506</v>
      </c>
      <c r="R404" s="1" t="s">
        <v>3179</v>
      </c>
    </row>
    <row r="405" spans="1:18">
      <c r="A405" s="1" t="s">
        <v>49</v>
      </c>
      <c r="D405" s="1" t="s">
        <v>689</v>
      </c>
      <c r="E405" s="1" t="s">
        <v>1325</v>
      </c>
      <c r="F405" s="1" t="s">
        <v>1348</v>
      </c>
      <c r="G405" s="1" t="s">
        <v>1349</v>
      </c>
      <c r="H405" s="1" t="s">
        <v>1350</v>
      </c>
      <c r="I405" s="1" t="s">
        <v>739</v>
      </c>
      <c r="J405" s="1" t="s">
        <v>457</v>
      </c>
      <c r="K405" s="1" t="s">
        <v>384</v>
      </c>
      <c r="L405" s="1" t="s">
        <v>683</v>
      </c>
      <c r="M405" s="1" t="s">
        <v>81</v>
      </c>
      <c r="N405" s="1" t="s">
        <v>382</v>
      </c>
      <c r="O405" s="1" t="s">
        <v>1329</v>
      </c>
      <c r="P405" s="1" t="s">
        <v>3485</v>
      </c>
      <c r="Q405" s="1" t="s">
        <v>506</v>
      </c>
      <c r="R405" s="1" t="s">
        <v>3179</v>
      </c>
    </row>
    <row r="406" spans="1:18">
      <c r="A406" s="1" t="s">
        <v>49</v>
      </c>
      <c r="D406" s="1" t="s">
        <v>689</v>
      </c>
      <c r="E406" s="1" t="s">
        <v>1325</v>
      </c>
      <c r="F406" s="1" t="s">
        <v>1351</v>
      </c>
      <c r="G406" s="1" t="s">
        <v>1352</v>
      </c>
      <c r="H406" s="1" t="s">
        <v>1353</v>
      </c>
      <c r="I406" s="1" t="s">
        <v>1072</v>
      </c>
      <c r="J406" s="1" t="s">
        <v>457</v>
      </c>
      <c r="K406" s="1" t="s">
        <v>384</v>
      </c>
      <c r="L406" s="1" t="s">
        <v>683</v>
      </c>
      <c r="M406" s="1" t="s">
        <v>81</v>
      </c>
      <c r="N406" s="1" t="s">
        <v>382</v>
      </c>
      <c r="O406" s="1" t="s">
        <v>1329</v>
      </c>
      <c r="P406" s="1" t="s">
        <v>3533</v>
      </c>
      <c r="Q406" s="1" t="s">
        <v>506</v>
      </c>
      <c r="R406" s="1" t="s">
        <v>3179</v>
      </c>
    </row>
    <row r="407" spans="1:18">
      <c r="A407" s="1" t="s">
        <v>49</v>
      </c>
      <c r="D407" s="1" t="s">
        <v>689</v>
      </c>
      <c r="E407" s="1" t="s">
        <v>1325</v>
      </c>
      <c r="F407" s="1" t="s">
        <v>1354</v>
      </c>
      <c r="G407" s="1" t="s">
        <v>1355</v>
      </c>
      <c r="H407" s="1" t="s">
        <v>1356</v>
      </c>
      <c r="I407" s="1" t="s">
        <v>765</v>
      </c>
      <c r="J407" s="1" t="s">
        <v>457</v>
      </c>
      <c r="K407" s="1" t="s">
        <v>384</v>
      </c>
      <c r="L407" s="1" t="s">
        <v>683</v>
      </c>
      <c r="M407" s="1" t="s">
        <v>81</v>
      </c>
      <c r="N407" s="1" t="s">
        <v>382</v>
      </c>
      <c r="O407" s="1" t="s">
        <v>1329</v>
      </c>
      <c r="P407" s="1" t="s">
        <v>3534</v>
      </c>
      <c r="Q407" s="1" t="s">
        <v>506</v>
      </c>
      <c r="R407" s="1" t="s">
        <v>3179</v>
      </c>
    </row>
    <row r="408" spans="1:18">
      <c r="A408" s="1" t="s">
        <v>49</v>
      </c>
      <c r="D408" s="1" t="s">
        <v>689</v>
      </c>
      <c r="E408" s="1" t="s">
        <v>1357</v>
      </c>
      <c r="F408" s="1" t="s">
        <v>1358</v>
      </c>
      <c r="G408" s="1" t="s">
        <v>1359</v>
      </c>
      <c r="H408" s="1" t="s">
        <v>1360</v>
      </c>
      <c r="I408" s="1" t="s">
        <v>739</v>
      </c>
      <c r="J408" s="1" t="s">
        <v>389</v>
      </c>
      <c r="K408" s="1" t="s">
        <v>384</v>
      </c>
      <c r="L408" s="1" t="s">
        <v>683</v>
      </c>
      <c r="M408" s="1" t="s">
        <v>81</v>
      </c>
      <c r="N408" s="1" t="s">
        <v>382</v>
      </c>
      <c r="O408" s="1" t="s">
        <v>1361</v>
      </c>
      <c r="P408" s="1" t="s">
        <v>3266</v>
      </c>
      <c r="Q408" s="1" t="s">
        <v>530</v>
      </c>
      <c r="R408" s="1" t="s">
        <v>945</v>
      </c>
    </row>
    <row r="409" spans="1:18">
      <c r="A409" s="1" t="s">
        <v>49</v>
      </c>
      <c r="D409" s="1" t="s">
        <v>689</v>
      </c>
      <c r="E409" s="1" t="s">
        <v>1357</v>
      </c>
      <c r="F409" s="1" t="s">
        <v>1362</v>
      </c>
      <c r="G409" s="1" t="s">
        <v>1363</v>
      </c>
      <c r="H409" s="1" t="s">
        <v>1364</v>
      </c>
      <c r="I409" s="1" t="s">
        <v>1072</v>
      </c>
      <c r="J409" s="1" t="s">
        <v>380</v>
      </c>
      <c r="K409" s="1" t="s">
        <v>384</v>
      </c>
      <c r="L409" s="1" t="s">
        <v>683</v>
      </c>
      <c r="M409" s="1" t="s">
        <v>81</v>
      </c>
      <c r="N409" s="1" t="s">
        <v>382</v>
      </c>
      <c r="O409" s="1" t="s">
        <v>1365</v>
      </c>
      <c r="P409" s="1" t="s">
        <v>3266</v>
      </c>
      <c r="Q409" s="1" t="s">
        <v>530</v>
      </c>
      <c r="R409" s="1" t="s">
        <v>945</v>
      </c>
    </row>
    <row r="410" spans="1:18">
      <c r="A410" s="1" t="s">
        <v>49</v>
      </c>
      <c r="D410" s="1" t="s">
        <v>689</v>
      </c>
      <c r="E410" s="1" t="s">
        <v>1357</v>
      </c>
      <c r="F410" s="1" t="s">
        <v>1366</v>
      </c>
      <c r="G410" s="1" t="s">
        <v>1367</v>
      </c>
      <c r="H410" s="1" t="s">
        <v>1368</v>
      </c>
      <c r="I410" s="1" t="s">
        <v>1072</v>
      </c>
      <c r="J410" s="1" t="s">
        <v>457</v>
      </c>
      <c r="K410" s="1" t="s">
        <v>384</v>
      </c>
      <c r="L410" s="1" t="s">
        <v>683</v>
      </c>
      <c r="M410" s="1" t="s">
        <v>81</v>
      </c>
      <c r="N410" s="1" t="s">
        <v>382</v>
      </c>
      <c r="O410" s="1" t="s">
        <v>1365</v>
      </c>
      <c r="P410" s="1" t="s">
        <v>3237</v>
      </c>
      <c r="Q410" s="1" t="s">
        <v>513</v>
      </c>
      <c r="R410" s="1" t="s">
        <v>945</v>
      </c>
    </row>
    <row r="411" spans="1:18">
      <c r="A411" s="1" t="s">
        <v>49</v>
      </c>
      <c r="D411" s="1" t="s">
        <v>689</v>
      </c>
      <c r="E411" s="1" t="s">
        <v>1357</v>
      </c>
      <c r="F411" s="1" t="s">
        <v>1369</v>
      </c>
      <c r="G411" s="1" t="s">
        <v>1370</v>
      </c>
      <c r="H411" s="1" t="s">
        <v>1371</v>
      </c>
      <c r="I411" s="1" t="s">
        <v>1072</v>
      </c>
      <c r="J411" s="1" t="s">
        <v>457</v>
      </c>
      <c r="K411" s="1" t="s">
        <v>384</v>
      </c>
      <c r="L411" s="1" t="s">
        <v>683</v>
      </c>
      <c r="M411" s="1" t="s">
        <v>81</v>
      </c>
      <c r="N411" s="1" t="s">
        <v>382</v>
      </c>
      <c r="O411" s="1" t="s">
        <v>1365</v>
      </c>
      <c r="P411" s="1" t="s">
        <v>3266</v>
      </c>
      <c r="Q411" s="1" t="s">
        <v>530</v>
      </c>
      <c r="R411" s="1" t="s">
        <v>945</v>
      </c>
    </row>
    <row r="412" spans="1:18">
      <c r="A412" s="1" t="s">
        <v>49</v>
      </c>
      <c r="D412" s="1" t="s">
        <v>689</v>
      </c>
      <c r="E412" s="1" t="s">
        <v>1357</v>
      </c>
      <c r="F412" s="1" t="s">
        <v>1372</v>
      </c>
      <c r="G412" s="1" t="s">
        <v>1373</v>
      </c>
      <c r="H412" s="1" t="s">
        <v>1374</v>
      </c>
      <c r="I412" s="1" t="s">
        <v>739</v>
      </c>
      <c r="J412" s="1" t="s">
        <v>393</v>
      </c>
      <c r="K412" s="1" t="s">
        <v>384</v>
      </c>
      <c r="L412" s="1" t="s">
        <v>683</v>
      </c>
      <c r="M412" s="1" t="s">
        <v>81</v>
      </c>
      <c r="N412" s="1" t="s">
        <v>382</v>
      </c>
      <c r="O412" s="1" t="s">
        <v>1361</v>
      </c>
      <c r="P412" s="1" t="s">
        <v>3266</v>
      </c>
      <c r="Q412" s="1" t="s">
        <v>530</v>
      </c>
      <c r="R412" s="1" t="s">
        <v>945</v>
      </c>
    </row>
    <row r="413" spans="1:18">
      <c r="A413" s="1" t="s">
        <v>49</v>
      </c>
      <c r="D413" s="1" t="s">
        <v>689</v>
      </c>
      <c r="E413" s="1" t="s">
        <v>1357</v>
      </c>
      <c r="F413" s="1" t="s">
        <v>1375</v>
      </c>
      <c r="G413" s="1" t="s">
        <v>1376</v>
      </c>
      <c r="H413" s="1" t="s">
        <v>1377</v>
      </c>
      <c r="I413" s="1" t="s">
        <v>1072</v>
      </c>
      <c r="J413" s="1" t="s">
        <v>487</v>
      </c>
      <c r="K413" s="1" t="s">
        <v>384</v>
      </c>
      <c r="L413" s="1" t="s">
        <v>683</v>
      </c>
      <c r="M413" s="1" t="s">
        <v>81</v>
      </c>
      <c r="N413" s="1" t="s">
        <v>382</v>
      </c>
      <c r="O413" s="1" t="s">
        <v>1365</v>
      </c>
      <c r="P413" s="1" t="s">
        <v>3267</v>
      </c>
      <c r="Q413" s="1" t="s">
        <v>530</v>
      </c>
      <c r="R413" s="1" t="s">
        <v>384</v>
      </c>
    </row>
    <row r="414" spans="1:18">
      <c r="A414" s="1" t="s">
        <v>49</v>
      </c>
      <c r="D414" s="1" t="s">
        <v>689</v>
      </c>
      <c r="E414" s="1" t="s">
        <v>1357</v>
      </c>
      <c r="F414" s="1" t="s">
        <v>1378</v>
      </c>
      <c r="G414" s="1" t="s">
        <v>1379</v>
      </c>
      <c r="H414" s="1" t="s">
        <v>1380</v>
      </c>
      <c r="I414" s="1" t="s">
        <v>739</v>
      </c>
      <c r="J414" s="1" t="s">
        <v>457</v>
      </c>
      <c r="K414" s="1" t="s">
        <v>685</v>
      </c>
      <c r="L414" s="1" t="s">
        <v>522</v>
      </c>
      <c r="M414" s="1" t="s">
        <v>81</v>
      </c>
      <c r="N414" s="1" t="s">
        <v>382</v>
      </c>
      <c r="O414" s="1" t="s">
        <v>1169</v>
      </c>
      <c r="P414" s="1" t="s">
        <v>3254</v>
      </c>
      <c r="Q414" s="1" t="s">
        <v>384</v>
      </c>
      <c r="R414" s="1" t="s">
        <v>685</v>
      </c>
    </row>
    <row r="415" spans="1:18">
      <c r="A415" s="1" t="s">
        <v>49</v>
      </c>
      <c r="D415" s="1" t="s">
        <v>689</v>
      </c>
      <c r="E415" s="1" t="s">
        <v>1357</v>
      </c>
      <c r="F415" s="1" t="s">
        <v>1381</v>
      </c>
      <c r="G415" s="1" t="s">
        <v>1382</v>
      </c>
      <c r="H415" s="1" t="s">
        <v>1383</v>
      </c>
      <c r="I415" s="1" t="s">
        <v>895</v>
      </c>
      <c r="J415" s="1" t="s">
        <v>389</v>
      </c>
      <c r="K415" s="1" t="s">
        <v>685</v>
      </c>
      <c r="L415" s="1" t="s">
        <v>429</v>
      </c>
      <c r="M415" s="1" t="s">
        <v>81</v>
      </c>
      <c r="N415" s="1" t="s">
        <v>382</v>
      </c>
      <c r="O415" s="1" t="s">
        <v>1268</v>
      </c>
      <c r="P415" s="1" t="s">
        <v>3268</v>
      </c>
      <c r="Q415" s="1" t="s">
        <v>384</v>
      </c>
      <c r="R415" s="1" t="s">
        <v>3170</v>
      </c>
    </row>
    <row r="416" spans="1:18">
      <c r="A416" s="1" t="s">
        <v>49</v>
      </c>
      <c r="D416" s="1" t="s">
        <v>689</v>
      </c>
      <c r="E416" s="1" t="s">
        <v>1357</v>
      </c>
      <c r="F416" s="1" t="s">
        <v>1384</v>
      </c>
      <c r="G416" s="1" t="s">
        <v>1385</v>
      </c>
      <c r="H416" s="1" t="s">
        <v>1386</v>
      </c>
      <c r="I416" s="1" t="s">
        <v>765</v>
      </c>
      <c r="J416" s="1" t="s">
        <v>598</v>
      </c>
      <c r="K416" s="1" t="s">
        <v>384</v>
      </c>
      <c r="L416" s="1" t="s">
        <v>683</v>
      </c>
      <c r="M416" s="1" t="s">
        <v>81</v>
      </c>
      <c r="N416" s="1" t="s">
        <v>382</v>
      </c>
      <c r="O416" s="1" t="s">
        <v>982</v>
      </c>
      <c r="P416" s="1" t="s">
        <v>3535</v>
      </c>
      <c r="Q416" s="1" t="s">
        <v>685</v>
      </c>
      <c r="R416" s="1" t="s">
        <v>945</v>
      </c>
    </row>
    <row r="417" spans="1:18">
      <c r="A417" s="1" t="s">
        <v>49</v>
      </c>
      <c r="D417" s="1" t="s">
        <v>689</v>
      </c>
      <c r="E417" s="1" t="s">
        <v>1357</v>
      </c>
      <c r="F417" s="1" t="s">
        <v>1387</v>
      </c>
      <c r="G417" s="1" t="s">
        <v>1388</v>
      </c>
      <c r="H417" s="1" t="s">
        <v>1389</v>
      </c>
      <c r="I417" s="1" t="s">
        <v>1011</v>
      </c>
      <c r="J417" s="1" t="s">
        <v>457</v>
      </c>
      <c r="K417" s="1" t="s">
        <v>685</v>
      </c>
      <c r="L417" s="1" t="s">
        <v>522</v>
      </c>
      <c r="M417" s="1" t="s">
        <v>81</v>
      </c>
      <c r="N417" s="1" t="s">
        <v>382</v>
      </c>
      <c r="O417" s="1" t="s">
        <v>1390</v>
      </c>
      <c r="P417" s="1" t="s">
        <v>3536</v>
      </c>
      <c r="Q417" s="1" t="s">
        <v>384</v>
      </c>
      <c r="R417" s="1" t="s">
        <v>685</v>
      </c>
    </row>
    <row r="418" spans="1:18">
      <c r="A418" s="1" t="s">
        <v>49</v>
      </c>
      <c r="D418" s="1" t="s">
        <v>689</v>
      </c>
      <c r="E418" s="1" t="s">
        <v>1357</v>
      </c>
      <c r="F418" s="1" t="s">
        <v>1391</v>
      </c>
      <c r="G418" s="1" t="s">
        <v>1392</v>
      </c>
      <c r="H418" s="1" t="s">
        <v>1393</v>
      </c>
      <c r="I418" s="1" t="s">
        <v>895</v>
      </c>
      <c r="J418" s="1" t="s">
        <v>401</v>
      </c>
      <c r="K418" s="1" t="s">
        <v>685</v>
      </c>
      <c r="L418" s="1" t="s">
        <v>683</v>
      </c>
      <c r="M418" s="1" t="s">
        <v>81</v>
      </c>
      <c r="N418" s="1" t="s">
        <v>382</v>
      </c>
      <c r="O418" s="1" t="s">
        <v>1394</v>
      </c>
      <c r="P418" s="1" t="s">
        <v>3537</v>
      </c>
      <c r="Q418" s="1" t="s">
        <v>1395</v>
      </c>
      <c r="R418" s="1" t="s">
        <v>2955</v>
      </c>
    </row>
    <row r="419" spans="1:18">
      <c r="A419" s="1" t="s">
        <v>49</v>
      </c>
      <c r="D419" s="1" t="s">
        <v>689</v>
      </c>
      <c r="E419" s="1" t="s">
        <v>1357</v>
      </c>
      <c r="F419" s="1" t="s">
        <v>1396</v>
      </c>
      <c r="G419" s="1" t="s">
        <v>1397</v>
      </c>
      <c r="H419" s="1" t="s">
        <v>1398</v>
      </c>
      <c r="I419" s="1" t="s">
        <v>895</v>
      </c>
      <c r="J419" s="1" t="s">
        <v>393</v>
      </c>
      <c r="K419" s="1" t="s">
        <v>685</v>
      </c>
      <c r="L419" s="1" t="s">
        <v>683</v>
      </c>
      <c r="M419" s="1" t="s">
        <v>81</v>
      </c>
      <c r="N419" s="1" t="s">
        <v>382</v>
      </c>
      <c r="O419" s="1" t="s">
        <v>1394</v>
      </c>
      <c r="P419" s="1" t="s">
        <v>3537</v>
      </c>
      <c r="Q419" s="1" t="s">
        <v>1395</v>
      </c>
      <c r="R419" s="1" t="s">
        <v>2955</v>
      </c>
    </row>
    <row r="420" spans="1:18">
      <c r="A420" s="1" t="s">
        <v>49</v>
      </c>
      <c r="D420" s="1" t="s">
        <v>689</v>
      </c>
      <c r="E420" s="1" t="s">
        <v>1357</v>
      </c>
      <c r="F420" s="1" t="s">
        <v>1399</v>
      </c>
      <c r="G420" s="1" t="s">
        <v>1400</v>
      </c>
      <c r="H420" s="1" t="s">
        <v>1401</v>
      </c>
      <c r="I420" s="1" t="s">
        <v>703</v>
      </c>
      <c r="J420" s="1" t="s">
        <v>487</v>
      </c>
      <c r="K420" s="1" t="s">
        <v>384</v>
      </c>
      <c r="L420" s="1" t="s">
        <v>522</v>
      </c>
      <c r="M420" s="1" t="s">
        <v>81</v>
      </c>
      <c r="N420" s="1" t="s">
        <v>382</v>
      </c>
      <c r="O420" s="1" t="s">
        <v>1402</v>
      </c>
      <c r="P420" s="1" t="s">
        <v>3538</v>
      </c>
      <c r="Q420" s="1" t="s">
        <v>506</v>
      </c>
      <c r="R420" s="1" t="s">
        <v>685</v>
      </c>
    </row>
    <row r="421" spans="1:18">
      <c r="A421" s="1" t="s">
        <v>49</v>
      </c>
      <c r="D421" s="1" t="s">
        <v>689</v>
      </c>
      <c r="E421" s="1" t="s">
        <v>1357</v>
      </c>
      <c r="F421" s="1" t="s">
        <v>1403</v>
      </c>
      <c r="G421" s="1" t="s">
        <v>1404</v>
      </c>
      <c r="H421" s="1" t="s">
        <v>1405</v>
      </c>
      <c r="I421" s="1" t="s">
        <v>703</v>
      </c>
      <c r="J421" s="1" t="s">
        <v>457</v>
      </c>
      <c r="K421" s="1" t="s">
        <v>384</v>
      </c>
      <c r="L421" s="1" t="s">
        <v>683</v>
      </c>
      <c r="M421" s="1" t="s">
        <v>81</v>
      </c>
      <c r="N421" s="1" t="s">
        <v>382</v>
      </c>
      <c r="O421" s="1" t="s">
        <v>1080</v>
      </c>
      <c r="P421" s="1" t="s">
        <v>530</v>
      </c>
      <c r="Q421" s="1" t="s">
        <v>1324</v>
      </c>
      <c r="R421" s="1" t="s">
        <v>945</v>
      </c>
    </row>
    <row r="422" spans="1:18">
      <c r="A422" s="1" t="s">
        <v>49</v>
      </c>
      <c r="D422" s="1" t="s">
        <v>689</v>
      </c>
      <c r="E422" s="1" t="s">
        <v>1357</v>
      </c>
      <c r="F422" s="1" t="s">
        <v>1406</v>
      </c>
      <c r="G422" s="1" t="s">
        <v>1407</v>
      </c>
      <c r="H422" s="1" t="s">
        <v>1408</v>
      </c>
      <c r="I422" s="1" t="s">
        <v>805</v>
      </c>
      <c r="J422" s="1" t="s">
        <v>457</v>
      </c>
      <c r="K422" s="1" t="s">
        <v>384</v>
      </c>
      <c r="L422" s="1" t="s">
        <v>683</v>
      </c>
      <c r="M422" s="1" t="s">
        <v>81</v>
      </c>
      <c r="N422" s="1" t="s">
        <v>382</v>
      </c>
      <c r="O422" s="1" t="s">
        <v>1080</v>
      </c>
      <c r="P422" s="1" t="s">
        <v>530</v>
      </c>
      <c r="Q422" s="1" t="s">
        <v>945</v>
      </c>
      <c r="R422" s="1" t="s">
        <v>945</v>
      </c>
    </row>
    <row r="423" spans="1:18">
      <c r="A423" s="1" t="s">
        <v>49</v>
      </c>
      <c r="D423" s="1" t="s">
        <v>891</v>
      </c>
      <c r="E423" s="1" t="s">
        <v>1409</v>
      </c>
      <c r="F423" s="1" t="s">
        <v>1410</v>
      </c>
      <c r="G423" s="1" t="s">
        <v>1411</v>
      </c>
      <c r="H423" s="1" t="s">
        <v>1412</v>
      </c>
      <c r="I423" s="1" t="s">
        <v>1413</v>
      </c>
      <c r="J423" s="1" t="s">
        <v>583</v>
      </c>
      <c r="K423" s="1" t="s">
        <v>3184</v>
      </c>
      <c r="L423" s="1" t="s">
        <v>683</v>
      </c>
      <c r="M423" s="1" t="s">
        <v>695</v>
      </c>
      <c r="N423" s="1" t="s">
        <v>382</v>
      </c>
      <c r="O423" s="1" t="s">
        <v>1515</v>
      </c>
      <c r="P423" s="1" t="s">
        <v>3269</v>
      </c>
      <c r="Q423" s="1" t="s">
        <v>616</v>
      </c>
      <c r="R423" s="1" t="s">
        <v>3184</v>
      </c>
    </row>
    <row r="424" spans="1:18">
      <c r="A424" s="1" t="s">
        <v>49</v>
      </c>
      <c r="D424" s="1" t="s">
        <v>891</v>
      </c>
      <c r="E424" s="1" t="s">
        <v>1409</v>
      </c>
      <c r="F424" s="1" t="s">
        <v>1414</v>
      </c>
      <c r="G424" s="1" t="s">
        <v>1415</v>
      </c>
      <c r="H424" s="1" t="s">
        <v>1412</v>
      </c>
      <c r="I424" s="1" t="s">
        <v>1413</v>
      </c>
      <c r="J424" s="1" t="s">
        <v>583</v>
      </c>
      <c r="K424" s="1" t="s">
        <v>3184</v>
      </c>
      <c r="L424" s="1" t="s">
        <v>683</v>
      </c>
      <c r="M424" s="1" t="s">
        <v>695</v>
      </c>
      <c r="N424" s="1" t="s">
        <v>382</v>
      </c>
      <c r="O424" s="1" t="s">
        <v>1515</v>
      </c>
      <c r="P424" s="1" t="s">
        <v>3269</v>
      </c>
      <c r="Q424" s="1" t="s">
        <v>616</v>
      </c>
      <c r="R424" s="1" t="s">
        <v>3184</v>
      </c>
    </row>
    <row r="425" spans="1:18">
      <c r="A425" s="1" t="s">
        <v>49</v>
      </c>
      <c r="D425" s="1" t="s">
        <v>891</v>
      </c>
      <c r="E425" s="1" t="s">
        <v>1409</v>
      </c>
      <c r="F425" s="1" t="s">
        <v>1416</v>
      </c>
      <c r="G425" s="1" t="s">
        <v>1417</v>
      </c>
      <c r="H425" s="1" t="s">
        <v>1418</v>
      </c>
      <c r="I425" s="1" t="s">
        <v>1413</v>
      </c>
      <c r="J425" s="1" t="s">
        <v>583</v>
      </c>
      <c r="K425" s="1" t="s">
        <v>3179</v>
      </c>
      <c r="L425" s="1" t="s">
        <v>683</v>
      </c>
      <c r="M425" s="1" t="s">
        <v>695</v>
      </c>
      <c r="N425" s="1" t="s">
        <v>382</v>
      </c>
      <c r="O425" s="1" t="s">
        <v>1508</v>
      </c>
      <c r="P425" s="1" t="s">
        <v>3270</v>
      </c>
      <c r="Q425" s="1" t="s">
        <v>1419</v>
      </c>
      <c r="R425" s="1" t="s">
        <v>3179</v>
      </c>
    </row>
    <row r="426" spans="1:18">
      <c r="A426" s="1" t="s">
        <v>49</v>
      </c>
      <c r="D426" s="1" t="s">
        <v>891</v>
      </c>
      <c r="E426" s="1" t="s">
        <v>1409</v>
      </c>
      <c r="F426" s="1" t="s">
        <v>1420</v>
      </c>
      <c r="G426" s="1" t="s">
        <v>1421</v>
      </c>
      <c r="H426" s="1" t="s">
        <v>1422</v>
      </c>
      <c r="I426" s="1" t="s">
        <v>1413</v>
      </c>
      <c r="J426" s="1" t="s">
        <v>583</v>
      </c>
      <c r="K426" s="1" t="s">
        <v>3271</v>
      </c>
      <c r="L426" s="1" t="s">
        <v>683</v>
      </c>
      <c r="M426" s="1" t="s">
        <v>695</v>
      </c>
      <c r="N426" s="1" t="s">
        <v>382</v>
      </c>
      <c r="O426" s="1" t="s">
        <v>2237</v>
      </c>
      <c r="P426" s="1" t="s">
        <v>3272</v>
      </c>
      <c r="Q426" s="1" t="s">
        <v>1423</v>
      </c>
      <c r="R426" s="1" t="s">
        <v>3271</v>
      </c>
    </row>
    <row r="427" spans="1:18">
      <c r="A427" s="1" t="s">
        <v>49</v>
      </c>
      <c r="D427" s="1" t="s">
        <v>891</v>
      </c>
      <c r="E427" s="1" t="s">
        <v>1409</v>
      </c>
      <c r="F427" s="1" t="s">
        <v>1424</v>
      </c>
      <c r="G427" s="1" t="s">
        <v>1425</v>
      </c>
      <c r="H427" s="1" t="s">
        <v>1426</v>
      </c>
      <c r="I427" s="1" t="s">
        <v>1413</v>
      </c>
      <c r="J427" s="1" t="s">
        <v>583</v>
      </c>
      <c r="K427" s="1" t="s">
        <v>3273</v>
      </c>
      <c r="L427" s="1" t="s">
        <v>683</v>
      </c>
      <c r="M427" s="1" t="s">
        <v>695</v>
      </c>
      <c r="N427" s="1" t="s">
        <v>382</v>
      </c>
      <c r="O427" s="1" t="s">
        <v>2501</v>
      </c>
      <c r="P427" s="1" t="s">
        <v>3274</v>
      </c>
      <c r="Q427" s="1" t="s">
        <v>513</v>
      </c>
      <c r="R427" s="1" t="s">
        <v>3273</v>
      </c>
    </row>
    <row r="428" spans="1:18">
      <c r="A428" s="1" t="s">
        <v>49</v>
      </c>
      <c r="D428" s="1" t="s">
        <v>891</v>
      </c>
      <c r="E428" s="1" t="s">
        <v>1409</v>
      </c>
      <c r="F428" s="1" t="s">
        <v>1427</v>
      </c>
      <c r="G428" s="1" t="s">
        <v>1428</v>
      </c>
      <c r="H428" s="1" t="s">
        <v>1429</v>
      </c>
      <c r="I428" s="1" t="s">
        <v>582</v>
      </c>
      <c r="J428" s="1" t="s">
        <v>583</v>
      </c>
      <c r="K428" s="1" t="s">
        <v>3179</v>
      </c>
      <c r="L428" s="1" t="s">
        <v>683</v>
      </c>
      <c r="M428" s="1" t="s">
        <v>695</v>
      </c>
      <c r="N428" s="1" t="s">
        <v>382</v>
      </c>
      <c r="O428" s="1" t="s">
        <v>1508</v>
      </c>
      <c r="P428" s="1" t="s">
        <v>3270</v>
      </c>
      <c r="Q428" s="1" t="s">
        <v>1419</v>
      </c>
      <c r="R428" s="1" t="s">
        <v>3179</v>
      </c>
    </row>
    <row r="429" spans="1:18">
      <c r="A429" s="1" t="s">
        <v>49</v>
      </c>
      <c r="D429" s="1" t="s">
        <v>891</v>
      </c>
      <c r="E429" s="1" t="s">
        <v>1409</v>
      </c>
      <c r="F429" s="1" t="s">
        <v>1431</v>
      </c>
      <c r="G429" s="1" t="s">
        <v>1432</v>
      </c>
      <c r="H429" s="1" t="s">
        <v>1433</v>
      </c>
      <c r="I429" s="1" t="s">
        <v>582</v>
      </c>
      <c r="J429" s="1" t="s">
        <v>583</v>
      </c>
      <c r="K429" s="1" t="s">
        <v>3179</v>
      </c>
      <c r="L429" s="1" t="s">
        <v>683</v>
      </c>
      <c r="M429" s="1" t="s">
        <v>695</v>
      </c>
      <c r="N429" s="1" t="s">
        <v>382</v>
      </c>
      <c r="O429" s="1" t="s">
        <v>1508</v>
      </c>
      <c r="P429" s="1" t="s">
        <v>3270</v>
      </c>
      <c r="Q429" s="1" t="s">
        <v>1419</v>
      </c>
      <c r="R429" s="1" t="s">
        <v>3179</v>
      </c>
    </row>
    <row r="430" spans="1:18">
      <c r="A430" s="1" t="s">
        <v>49</v>
      </c>
      <c r="D430" s="1" t="s">
        <v>891</v>
      </c>
      <c r="E430" s="1" t="s">
        <v>1409</v>
      </c>
      <c r="F430" s="1" t="s">
        <v>1434</v>
      </c>
      <c r="G430" s="1" t="s">
        <v>1435</v>
      </c>
      <c r="H430" s="1" t="s">
        <v>1436</v>
      </c>
      <c r="I430" s="1" t="s">
        <v>582</v>
      </c>
      <c r="J430" s="1" t="s">
        <v>583</v>
      </c>
      <c r="K430" s="1" t="s">
        <v>3179</v>
      </c>
      <c r="L430" s="1" t="s">
        <v>683</v>
      </c>
      <c r="M430" s="1" t="s">
        <v>695</v>
      </c>
      <c r="N430" s="1" t="s">
        <v>382</v>
      </c>
      <c r="O430" s="1" t="s">
        <v>1508</v>
      </c>
      <c r="P430" s="1" t="s">
        <v>3270</v>
      </c>
      <c r="Q430" s="1" t="s">
        <v>1419</v>
      </c>
      <c r="R430" s="1" t="s">
        <v>3179</v>
      </c>
    </row>
    <row r="431" spans="1:18">
      <c r="A431" s="1" t="s">
        <v>49</v>
      </c>
      <c r="D431" s="1" t="s">
        <v>891</v>
      </c>
      <c r="E431" s="1" t="s">
        <v>1409</v>
      </c>
      <c r="F431" s="1" t="s">
        <v>1437</v>
      </c>
      <c r="G431" s="1" t="s">
        <v>1438</v>
      </c>
      <c r="H431" s="1" t="s">
        <v>1439</v>
      </c>
      <c r="I431" s="1" t="s">
        <v>1413</v>
      </c>
      <c r="J431" s="1" t="s">
        <v>583</v>
      </c>
      <c r="K431" s="1" t="s">
        <v>3271</v>
      </c>
      <c r="L431" s="1" t="s">
        <v>683</v>
      </c>
      <c r="M431" s="1" t="s">
        <v>695</v>
      </c>
      <c r="N431" s="1" t="s">
        <v>382</v>
      </c>
      <c r="O431" s="1" t="s">
        <v>2237</v>
      </c>
      <c r="P431" s="1" t="s">
        <v>3272</v>
      </c>
      <c r="Q431" s="1" t="s">
        <v>1423</v>
      </c>
      <c r="R431" s="1" t="s">
        <v>3271</v>
      </c>
    </row>
    <row r="432" spans="1:18">
      <c r="A432" s="1" t="s">
        <v>49</v>
      </c>
      <c r="D432" s="1" t="s">
        <v>891</v>
      </c>
      <c r="E432" s="1" t="s">
        <v>1409</v>
      </c>
      <c r="F432" s="1" t="s">
        <v>1440</v>
      </c>
      <c r="G432" s="1" t="s">
        <v>1441</v>
      </c>
      <c r="H432" s="1" t="s">
        <v>1442</v>
      </c>
      <c r="I432" s="1" t="s">
        <v>582</v>
      </c>
      <c r="J432" s="1" t="s">
        <v>583</v>
      </c>
      <c r="K432" s="1" t="s">
        <v>3271</v>
      </c>
      <c r="L432" s="1" t="s">
        <v>683</v>
      </c>
      <c r="M432" s="1" t="s">
        <v>695</v>
      </c>
      <c r="N432" s="1" t="s">
        <v>382</v>
      </c>
      <c r="O432" s="1" t="s">
        <v>2237</v>
      </c>
      <c r="P432" s="1" t="s">
        <v>3272</v>
      </c>
      <c r="Q432" s="1" t="s">
        <v>1423</v>
      </c>
      <c r="R432" s="1" t="s">
        <v>3271</v>
      </c>
    </row>
    <row r="433" spans="1:18">
      <c r="A433" s="1" t="s">
        <v>49</v>
      </c>
      <c r="D433" s="1" t="s">
        <v>891</v>
      </c>
      <c r="E433" s="1" t="s">
        <v>1409</v>
      </c>
      <c r="F433" s="1" t="s">
        <v>1444</v>
      </c>
      <c r="G433" s="1" t="s">
        <v>1445</v>
      </c>
      <c r="H433" s="1" t="s">
        <v>1446</v>
      </c>
      <c r="I433" s="1" t="s">
        <v>582</v>
      </c>
      <c r="J433" s="1" t="s">
        <v>583</v>
      </c>
      <c r="K433" s="1" t="s">
        <v>3273</v>
      </c>
      <c r="L433" s="1" t="s">
        <v>683</v>
      </c>
      <c r="M433" s="1" t="s">
        <v>695</v>
      </c>
      <c r="N433" s="1" t="s">
        <v>382</v>
      </c>
      <c r="O433" s="1" t="s">
        <v>2501</v>
      </c>
      <c r="P433" s="1" t="s">
        <v>3274</v>
      </c>
      <c r="Q433" s="1" t="s">
        <v>513</v>
      </c>
      <c r="R433" s="1" t="s">
        <v>3273</v>
      </c>
    </row>
    <row r="434" spans="1:18">
      <c r="A434" s="1" t="s">
        <v>49</v>
      </c>
      <c r="D434" s="1" t="s">
        <v>891</v>
      </c>
      <c r="E434" s="1" t="s">
        <v>1409</v>
      </c>
      <c r="F434" s="1" t="s">
        <v>1448</v>
      </c>
      <c r="G434" s="1" t="s">
        <v>1449</v>
      </c>
      <c r="H434" s="1" t="s">
        <v>1450</v>
      </c>
      <c r="I434" s="1" t="s">
        <v>582</v>
      </c>
      <c r="J434" s="1" t="s">
        <v>583</v>
      </c>
      <c r="K434" s="1" t="s">
        <v>3273</v>
      </c>
      <c r="L434" s="1" t="s">
        <v>683</v>
      </c>
      <c r="M434" s="1" t="s">
        <v>695</v>
      </c>
      <c r="N434" s="1" t="s">
        <v>382</v>
      </c>
      <c r="O434" s="1" t="s">
        <v>2501</v>
      </c>
      <c r="P434" s="1" t="s">
        <v>3274</v>
      </c>
      <c r="Q434" s="1" t="s">
        <v>513</v>
      </c>
      <c r="R434" s="1" t="s">
        <v>3273</v>
      </c>
    </row>
    <row r="435" spans="1:18">
      <c r="A435" s="1" t="s">
        <v>49</v>
      </c>
      <c r="D435" s="1" t="s">
        <v>891</v>
      </c>
      <c r="E435" s="1" t="s">
        <v>1409</v>
      </c>
      <c r="F435" s="1" t="s">
        <v>1452</v>
      </c>
      <c r="G435" s="1" t="s">
        <v>1453</v>
      </c>
      <c r="H435" s="1" t="s">
        <v>1454</v>
      </c>
      <c r="I435" s="1" t="s">
        <v>582</v>
      </c>
      <c r="J435" s="1" t="s">
        <v>583</v>
      </c>
      <c r="K435" s="1" t="s">
        <v>3184</v>
      </c>
      <c r="L435" s="1" t="s">
        <v>683</v>
      </c>
      <c r="M435" s="1" t="s">
        <v>695</v>
      </c>
      <c r="N435" s="1" t="s">
        <v>382</v>
      </c>
      <c r="O435" s="1" t="s">
        <v>1515</v>
      </c>
      <c r="P435" s="1" t="s">
        <v>3269</v>
      </c>
      <c r="Q435" s="1" t="s">
        <v>616</v>
      </c>
      <c r="R435" s="1" t="s">
        <v>3184</v>
      </c>
    </row>
    <row r="436" spans="1:18">
      <c r="A436" s="1" t="s">
        <v>49</v>
      </c>
      <c r="D436" s="1" t="s">
        <v>891</v>
      </c>
      <c r="E436" s="1" t="s">
        <v>1409</v>
      </c>
      <c r="F436" s="1" t="s">
        <v>1455</v>
      </c>
      <c r="G436" s="1" t="s">
        <v>1456</v>
      </c>
      <c r="H436" s="1" t="s">
        <v>1457</v>
      </c>
      <c r="I436" s="1" t="s">
        <v>582</v>
      </c>
      <c r="J436" s="1" t="s">
        <v>583</v>
      </c>
      <c r="K436" s="1" t="s">
        <v>3184</v>
      </c>
      <c r="L436" s="1" t="s">
        <v>683</v>
      </c>
      <c r="M436" s="1" t="s">
        <v>695</v>
      </c>
      <c r="N436" s="1" t="s">
        <v>382</v>
      </c>
      <c r="O436" s="1" t="s">
        <v>1515</v>
      </c>
      <c r="P436" s="1" t="s">
        <v>3269</v>
      </c>
      <c r="Q436" s="1" t="s">
        <v>616</v>
      </c>
      <c r="R436" s="1" t="s">
        <v>3184</v>
      </c>
    </row>
    <row r="437" spans="1:18">
      <c r="A437" s="1" t="s">
        <v>49</v>
      </c>
      <c r="D437" s="1" t="s">
        <v>891</v>
      </c>
      <c r="E437" s="1" t="s">
        <v>1409</v>
      </c>
      <c r="F437" s="1" t="s">
        <v>1458</v>
      </c>
      <c r="G437" s="1" t="s">
        <v>1459</v>
      </c>
      <c r="H437" s="1" t="s">
        <v>1460</v>
      </c>
      <c r="I437" s="1" t="s">
        <v>582</v>
      </c>
      <c r="J437" s="1" t="s">
        <v>583</v>
      </c>
      <c r="K437" s="1" t="s">
        <v>3184</v>
      </c>
      <c r="L437" s="1" t="s">
        <v>683</v>
      </c>
      <c r="M437" s="1" t="s">
        <v>695</v>
      </c>
      <c r="N437" s="1" t="s">
        <v>382</v>
      </c>
      <c r="O437" s="1" t="s">
        <v>1515</v>
      </c>
      <c r="P437" s="1" t="s">
        <v>3269</v>
      </c>
      <c r="Q437" s="1" t="s">
        <v>616</v>
      </c>
      <c r="R437" s="1" t="s">
        <v>3184</v>
      </c>
    </row>
    <row r="438" spans="1:18">
      <c r="A438" s="1" t="s">
        <v>49</v>
      </c>
      <c r="D438" s="1" t="s">
        <v>891</v>
      </c>
      <c r="E438" s="1" t="s">
        <v>1461</v>
      </c>
      <c r="F438" s="1" t="s">
        <v>1462</v>
      </c>
      <c r="G438" s="1" t="s">
        <v>1463</v>
      </c>
      <c r="H438" s="1" t="s">
        <v>1464</v>
      </c>
      <c r="I438" s="1" t="s">
        <v>895</v>
      </c>
      <c r="J438" s="1" t="s">
        <v>380</v>
      </c>
      <c r="K438" s="1" t="s">
        <v>3179</v>
      </c>
      <c r="L438" s="1" t="s">
        <v>683</v>
      </c>
      <c r="M438" s="1" t="s">
        <v>695</v>
      </c>
      <c r="N438" s="1" t="s">
        <v>442</v>
      </c>
      <c r="O438" s="1" t="s">
        <v>1465</v>
      </c>
      <c r="P438" s="1" t="s">
        <v>3275</v>
      </c>
      <c r="Q438" s="1" t="s">
        <v>1466</v>
      </c>
      <c r="R438" s="1" t="s">
        <v>3179</v>
      </c>
    </row>
    <row r="439" spans="1:18">
      <c r="A439" s="1" t="s">
        <v>49</v>
      </c>
      <c r="D439" s="1" t="s">
        <v>891</v>
      </c>
      <c r="E439" s="1" t="s">
        <v>1461</v>
      </c>
      <c r="F439" s="1" t="s">
        <v>1467</v>
      </c>
      <c r="G439" s="1" t="s">
        <v>1468</v>
      </c>
      <c r="H439" s="1" t="s">
        <v>1469</v>
      </c>
      <c r="I439" s="1" t="s">
        <v>400</v>
      </c>
      <c r="J439" s="1" t="s">
        <v>380</v>
      </c>
      <c r="K439" s="1" t="s">
        <v>3179</v>
      </c>
      <c r="L439" s="1" t="s">
        <v>683</v>
      </c>
      <c r="M439" s="1" t="s">
        <v>695</v>
      </c>
      <c r="N439" s="1" t="s">
        <v>442</v>
      </c>
      <c r="O439" s="1" t="s">
        <v>1470</v>
      </c>
      <c r="P439" s="1" t="s">
        <v>3276</v>
      </c>
      <c r="Q439" s="1" t="s">
        <v>1471</v>
      </c>
      <c r="R439" s="1" t="s">
        <v>3179</v>
      </c>
    </row>
    <row r="440" spans="1:18">
      <c r="A440" s="1" t="s">
        <v>49</v>
      </c>
      <c r="D440" s="1" t="s">
        <v>891</v>
      </c>
      <c r="E440" s="1" t="s">
        <v>1461</v>
      </c>
      <c r="F440" s="1" t="s">
        <v>1472</v>
      </c>
      <c r="G440" s="1" t="s">
        <v>1473</v>
      </c>
      <c r="H440" s="1" t="s">
        <v>1474</v>
      </c>
      <c r="I440" s="1" t="s">
        <v>400</v>
      </c>
      <c r="J440" s="1" t="s">
        <v>393</v>
      </c>
      <c r="K440" s="1" t="s">
        <v>3179</v>
      </c>
      <c r="L440" s="1" t="s">
        <v>683</v>
      </c>
      <c r="M440" s="1" t="s">
        <v>695</v>
      </c>
      <c r="N440" s="1" t="s">
        <v>442</v>
      </c>
      <c r="O440" s="1" t="s">
        <v>1470</v>
      </c>
      <c r="P440" s="1" t="s">
        <v>3277</v>
      </c>
      <c r="Q440" s="1" t="s">
        <v>1471</v>
      </c>
      <c r="R440" s="1" t="s">
        <v>3179</v>
      </c>
    </row>
    <row r="441" spans="1:18">
      <c r="A441" s="1" t="s">
        <v>49</v>
      </c>
      <c r="D441" s="1" t="s">
        <v>891</v>
      </c>
      <c r="E441" s="1" t="s">
        <v>1461</v>
      </c>
      <c r="F441" s="1" t="s">
        <v>1475</v>
      </c>
      <c r="G441" s="1" t="s">
        <v>3418</v>
      </c>
      <c r="H441" s="1" t="s">
        <v>1476</v>
      </c>
      <c r="I441" s="1" t="s">
        <v>1413</v>
      </c>
      <c r="J441" s="1" t="s">
        <v>487</v>
      </c>
      <c r="K441" s="1" t="s">
        <v>1041</v>
      </c>
      <c r="L441" s="1" t="s">
        <v>683</v>
      </c>
      <c r="M441" s="1" t="s">
        <v>695</v>
      </c>
      <c r="N441" s="1" t="s">
        <v>442</v>
      </c>
      <c r="O441" s="1" t="s">
        <v>1477</v>
      </c>
      <c r="P441" s="1" t="s">
        <v>3185</v>
      </c>
      <c r="Q441" s="1" t="s">
        <v>530</v>
      </c>
      <c r="R441" s="1" t="s">
        <v>1041</v>
      </c>
    </row>
    <row r="442" spans="1:18">
      <c r="A442" s="1" t="s">
        <v>49</v>
      </c>
      <c r="D442" s="1" t="s">
        <v>891</v>
      </c>
      <c r="E442" s="1" t="s">
        <v>1461</v>
      </c>
      <c r="F442" s="1" t="s">
        <v>1478</v>
      </c>
      <c r="G442" s="1" t="s">
        <v>1479</v>
      </c>
      <c r="H442" s="1" t="s">
        <v>1480</v>
      </c>
      <c r="I442" s="1" t="s">
        <v>1481</v>
      </c>
      <c r="J442" s="1" t="s">
        <v>457</v>
      </c>
      <c r="K442" s="1" t="s">
        <v>1041</v>
      </c>
      <c r="L442" s="1" t="s">
        <v>683</v>
      </c>
      <c r="M442" s="1" t="s">
        <v>695</v>
      </c>
      <c r="N442" s="1" t="s">
        <v>442</v>
      </c>
      <c r="O442" s="1" t="s">
        <v>1477</v>
      </c>
      <c r="P442" s="1" t="s">
        <v>3185</v>
      </c>
      <c r="Q442" s="1" t="s">
        <v>530</v>
      </c>
      <c r="R442" s="1" t="s">
        <v>1041</v>
      </c>
    </row>
    <row r="443" spans="1:18">
      <c r="A443" s="1" t="s">
        <v>49</v>
      </c>
      <c r="D443" s="1" t="s">
        <v>891</v>
      </c>
      <c r="E443" s="1" t="s">
        <v>1461</v>
      </c>
      <c r="F443" s="1" t="s">
        <v>1482</v>
      </c>
      <c r="G443" s="1" t="s">
        <v>1483</v>
      </c>
      <c r="H443" s="1" t="s">
        <v>1484</v>
      </c>
      <c r="I443" s="1" t="s">
        <v>895</v>
      </c>
      <c r="J443" s="1" t="s">
        <v>389</v>
      </c>
      <c r="K443" s="1" t="s">
        <v>3184</v>
      </c>
      <c r="L443" s="1" t="s">
        <v>683</v>
      </c>
      <c r="M443" s="1" t="s">
        <v>695</v>
      </c>
      <c r="N443" s="1" t="s">
        <v>442</v>
      </c>
      <c r="O443" s="1" t="s">
        <v>1485</v>
      </c>
      <c r="P443" s="1" t="s">
        <v>3167</v>
      </c>
      <c r="Q443" s="1" t="s">
        <v>1466</v>
      </c>
      <c r="R443" s="1" t="s">
        <v>3184</v>
      </c>
    </row>
    <row r="444" spans="1:18">
      <c r="A444" s="1" t="s">
        <v>49</v>
      </c>
      <c r="D444" s="1" t="s">
        <v>891</v>
      </c>
      <c r="E444" s="1" t="s">
        <v>1461</v>
      </c>
      <c r="F444" s="1" t="s">
        <v>1486</v>
      </c>
      <c r="G444" s="1" t="s">
        <v>1487</v>
      </c>
      <c r="H444" s="1" t="s">
        <v>1488</v>
      </c>
      <c r="I444" s="1" t="s">
        <v>895</v>
      </c>
      <c r="J444" s="1" t="s">
        <v>380</v>
      </c>
      <c r="K444" s="1" t="s">
        <v>3184</v>
      </c>
      <c r="L444" s="1" t="s">
        <v>683</v>
      </c>
      <c r="M444" s="1" t="s">
        <v>695</v>
      </c>
      <c r="N444" s="1" t="s">
        <v>442</v>
      </c>
      <c r="O444" s="1" t="s">
        <v>3451</v>
      </c>
      <c r="P444" s="1" t="s">
        <v>3172</v>
      </c>
      <c r="Q444" s="1" t="s">
        <v>1466</v>
      </c>
      <c r="R444" s="1" t="s">
        <v>3184</v>
      </c>
    </row>
    <row r="445" spans="1:18">
      <c r="A445" s="1" t="s">
        <v>49</v>
      </c>
      <c r="D445" s="1" t="s">
        <v>891</v>
      </c>
      <c r="E445" s="1" t="s">
        <v>1461</v>
      </c>
      <c r="F445" s="1" t="s">
        <v>1489</v>
      </c>
      <c r="G445" s="1" t="s">
        <v>1490</v>
      </c>
      <c r="H445" s="1" t="s">
        <v>1491</v>
      </c>
      <c r="I445" s="1" t="s">
        <v>895</v>
      </c>
      <c r="J445" s="1" t="s">
        <v>389</v>
      </c>
      <c r="K445" s="1" t="s">
        <v>3184</v>
      </c>
      <c r="L445" s="1" t="s">
        <v>683</v>
      </c>
      <c r="M445" s="1" t="s">
        <v>695</v>
      </c>
      <c r="N445" s="1" t="s">
        <v>442</v>
      </c>
      <c r="O445" s="1" t="s">
        <v>1485</v>
      </c>
      <c r="P445" s="1" t="s">
        <v>3278</v>
      </c>
      <c r="Q445" s="1" t="s">
        <v>1466</v>
      </c>
      <c r="R445" s="1" t="s">
        <v>3184</v>
      </c>
    </row>
    <row r="446" spans="1:18">
      <c r="A446" s="1" t="s">
        <v>49</v>
      </c>
      <c r="D446" s="1" t="s">
        <v>891</v>
      </c>
      <c r="E446" s="1" t="s">
        <v>1461</v>
      </c>
      <c r="F446" s="1" t="s">
        <v>1492</v>
      </c>
      <c r="G446" s="1" t="s">
        <v>1493</v>
      </c>
      <c r="H446" s="1" t="s">
        <v>1494</v>
      </c>
      <c r="I446" s="1" t="s">
        <v>1499</v>
      </c>
      <c r="J446" s="1" t="s">
        <v>380</v>
      </c>
      <c r="K446" s="1" t="s">
        <v>3184</v>
      </c>
      <c r="L446" s="1" t="s">
        <v>683</v>
      </c>
      <c r="M446" s="1" t="s">
        <v>695</v>
      </c>
      <c r="N446" s="1" t="s">
        <v>382</v>
      </c>
      <c r="O446" s="1" t="s">
        <v>1495</v>
      </c>
      <c r="P446" s="1" t="s">
        <v>3245</v>
      </c>
      <c r="Q446" s="1" t="s">
        <v>616</v>
      </c>
      <c r="R446" s="1" t="s">
        <v>3184</v>
      </c>
    </row>
    <row r="447" spans="1:18">
      <c r="A447" s="1" t="s">
        <v>49</v>
      </c>
      <c r="D447" s="1" t="s">
        <v>891</v>
      </c>
      <c r="E447" s="1" t="s">
        <v>1461</v>
      </c>
      <c r="F447" s="1" t="s">
        <v>1496</v>
      </c>
      <c r="G447" s="1" t="s">
        <v>1497</v>
      </c>
      <c r="H447" s="1" t="s">
        <v>1498</v>
      </c>
      <c r="I447" s="1" t="s">
        <v>1499</v>
      </c>
      <c r="J447" s="1" t="s">
        <v>393</v>
      </c>
      <c r="K447" s="1" t="s">
        <v>3184</v>
      </c>
      <c r="L447" s="1" t="s">
        <v>683</v>
      </c>
      <c r="M447" s="1" t="s">
        <v>695</v>
      </c>
      <c r="N447" s="1" t="s">
        <v>382</v>
      </c>
      <c r="O447" s="1" t="s">
        <v>1495</v>
      </c>
      <c r="P447" s="1" t="s">
        <v>3245</v>
      </c>
      <c r="Q447" s="1" t="s">
        <v>616</v>
      </c>
      <c r="R447" s="1" t="s">
        <v>3184</v>
      </c>
    </row>
    <row r="448" spans="1:18">
      <c r="A448" s="1" t="s">
        <v>49</v>
      </c>
      <c r="D448" s="1" t="s">
        <v>891</v>
      </c>
      <c r="E448" s="1" t="s">
        <v>1461</v>
      </c>
      <c r="F448" s="1" t="s">
        <v>1500</v>
      </c>
      <c r="G448" s="1" t="s">
        <v>1501</v>
      </c>
      <c r="H448" s="1" t="s">
        <v>1502</v>
      </c>
      <c r="I448" s="1" t="s">
        <v>1499</v>
      </c>
      <c r="J448" s="1" t="s">
        <v>487</v>
      </c>
      <c r="K448" s="1" t="s">
        <v>3184</v>
      </c>
      <c r="L448" s="1" t="s">
        <v>683</v>
      </c>
      <c r="M448" s="1" t="s">
        <v>695</v>
      </c>
      <c r="N448" s="1" t="s">
        <v>382</v>
      </c>
      <c r="O448" s="1" t="s">
        <v>1495</v>
      </c>
      <c r="P448" s="1" t="s">
        <v>3245</v>
      </c>
      <c r="Q448" s="1" t="s">
        <v>616</v>
      </c>
      <c r="R448" s="1" t="s">
        <v>3184</v>
      </c>
    </row>
    <row r="449" spans="1:18">
      <c r="A449" s="1" t="s">
        <v>49</v>
      </c>
      <c r="D449" s="1" t="s">
        <v>891</v>
      </c>
      <c r="E449" s="1" t="s">
        <v>1503</v>
      </c>
      <c r="F449" s="1" t="s">
        <v>1504</v>
      </c>
      <c r="G449" s="1" t="s">
        <v>1505</v>
      </c>
      <c r="H449" s="1" t="s">
        <v>1506</v>
      </c>
      <c r="I449" s="1" t="s">
        <v>1507</v>
      </c>
      <c r="J449" s="1" t="s">
        <v>457</v>
      </c>
      <c r="K449" s="1" t="s">
        <v>3179</v>
      </c>
      <c r="L449" s="1" t="s">
        <v>683</v>
      </c>
      <c r="M449" s="1" t="s">
        <v>695</v>
      </c>
      <c r="N449" s="1" t="s">
        <v>382</v>
      </c>
      <c r="O449" s="1" t="s">
        <v>1508</v>
      </c>
      <c r="P449" s="1" t="s">
        <v>3281</v>
      </c>
      <c r="Q449" s="1" t="s">
        <v>685</v>
      </c>
      <c r="R449" s="1" t="s">
        <v>3179</v>
      </c>
    </row>
    <row r="450" spans="1:18">
      <c r="A450" s="1" t="s">
        <v>49</v>
      </c>
      <c r="D450" s="1" t="s">
        <v>891</v>
      </c>
      <c r="E450" s="1" t="s">
        <v>1503</v>
      </c>
      <c r="F450" s="1" t="s">
        <v>1509</v>
      </c>
      <c r="G450" s="1" t="s">
        <v>1510</v>
      </c>
      <c r="H450" s="1" t="s">
        <v>1511</v>
      </c>
      <c r="I450" s="1" t="s">
        <v>1507</v>
      </c>
      <c r="J450" s="1" t="s">
        <v>389</v>
      </c>
      <c r="K450" s="1" t="s">
        <v>3179</v>
      </c>
      <c r="L450" s="1" t="s">
        <v>683</v>
      </c>
      <c r="M450" s="1" t="s">
        <v>695</v>
      </c>
      <c r="N450" s="1" t="s">
        <v>382</v>
      </c>
      <c r="O450" s="1" t="s">
        <v>1508</v>
      </c>
      <c r="P450" s="1" t="s">
        <v>3281</v>
      </c>
      <c r="Q450" s="1" t="s">
        <v>685</v>
      </c>
      <c r="R450" s="1" t="s">
        <v>3179</v>
      </c>
    </row>
    <row r="451" spans="1:18">
      <c r="A451" s="1" t="s">
        <v>49</v>
      </c>
      <c r="D451" s="1" t="s">
        <v>891</v>
      </c>
      <c r="E451" s="1" t="s">
        <v>1503</v>
      </c>
      <c r="F451" s="1" t="s">
        <v>1512</v>
      </c>
      <c r="G451" s="1" t="s">
        <v>1513</v>
      </c>
      <c r="H451" s="1" t="s">
        <v>1514</v>
      </c>
      <c r="I451" s="1" t="s">
        <v>1507</v>
      </c>
      <c r="J451" s="1" t="s">
        <v>457</v>
      </c>
      <c r="K451" s="1" t="s">
        <v>3184</v>
      </c>
      <c r="L451" s="1" t="s">
        <v>683</v>
      </c>
      <c r="M451" s="1" t="s">
        <v>695</v>
      </c>
      <c r="N451" s="1" t="s">
        <v>382</v>
      </c>
      <c r="O451" s="1" t="s">
        <v>1515</v>
      </c>
      <c r="P451" s="1" t="s">
        <v>3272</v>
      </c>
      <c r="Q451" s="1" t="s">
        <v>685</v>
      </c>
      <c r="R451" s="1" t="s">
        <v>3184</v>
      </c>
    </row>
    <row r="452" spans="1:18">
      <c r="A452" s="1" t="s">
        <v>49</v>
      </c>
      <c r="D452" s="1" t="s">
        <v>891</v>
      </c>
      <c r="E452" s="1" t="s">
        <v>1503</v>
      </c>
      <c r="F452" s="1" t="s">
        <v>1516</v>
      </c>
      <c r="G452" s="1" t="s">
        <v>1517</v>
      </c>
      <c r="H452" s="1" t="s">
        <v>1518</v>
      </c>
      <c r="I452" s="1" t="s">
        <v>1507</v>
      </c>
      <c r="J452" s="1" t="s">
        <v>389</v>
      </c>
      <c r="K452" s="1" t="s">
        <v>3184</v>
      </c>
      <c r="L452" s="1" t="s">
        <v>683</v>
      </c>
      <c r="M452" s="1" t="s">
        <v>695</v>
      </c>
      <c r="N452" s="1" t="s">
        <v>382</v>
      </c>
      <c r="O452" s="1" t="s">
        <v>1515</v>
      </c>
      <c r="P452" s="1" t="s">
        <v>3272</v>
      </c>
      <c r="Q452" s="1" t="s">
        <v>685</v>
      </c>
      <c r="R452" s="1" t="s">
        <v>3184</v>
      </c>
    </row>
    <row r="453" spans="1:18">
      <c r="A453" s="1" t="s">
        <v>49</v>
      </c>
      <c r="D453" s="1" t="s">
        <v>891</v>
      </c>
      <c r="E453" s="1" t="s">
        <v>1503</v>
      </c>
      <c r="F453" s="1" t="s">
        <v>1519</v>
      </c>
      <c r="G453" s="1" t="s">
        <v>1520</v>
      </c>
      <c r="H453" s="1" t="s">
        <v>1521</v>
      </c>
      <c r="I453" s="1" t="s">
        <v>582</v>
      </c>
      <c r="J453" s="1" t="s">
        <v>389</v>
      </c>
      <c r="K453" s="1" t="s">
        <v>3184</v>
      </c>
      <c r="L453" s="1" t="s">
        <v>683</v>
      </c>
      <c r="M453" s="1" t="s">
        <v>695</v>
      </c>
      <c r="N453" s="1" t="s">
        <v>382</v>
      </c>
      <c r="O453" s="1" t="s">
        <v>1515</v>
      </c>
      <c r="P453" s="1" t="s">
        <v>3224</v>
      </c>
      <c r="Q453" s="1" t="s">
        <v>480</v>
      </c>
      <c r="R453" s="1" t="s">
        <v>3184</v>
      </c>
    </row>
    <row r="454" spans="1:18">
      <c r="A454" s="1" t="s">
        <v>49</v>
      </c>
      <c r="D454" s="1" t="s">
        <v>891</v>
      </c>
      <c r="E454" s="1" t="s">
        <v>1503</v>
      </c>
      <c r="F454" s="1" t="s">
        <v>1522</v>
      </c>
      <c r="G454" s="1" t="s">
        <v>1523</v>
      </c>
      <c r="H454" s="1" t="s">
        <v>1524</v>
      </c>
      <c r="I454" s="1" t="s">
        <v>582</v>
      </c>
      <c r="J454" s="1" t="s">
        <v>389</v>
      </c>
      <c r="K454" s="1" t="s">
        <v>3179</v>
      </c>
      <c r="L454" s="1" t="s">
        <v>683</v>
      </c>
      <c r="M454" s="1" t="s">
        <v>695</v>
      </c>
      <c r="N454" s="1" t="s">
        <v>382</v>
      </c>
      <c r="O454" s="1" t="s">
        <v>1508</v>
      </c>
      <c r="P454" s="1" t="s">
        <v>3281</v>
      </c>
      <c r="Q454" s="1" t="s">
        <v>685</v>
      </c>
      <c r="R454" s="1" t="s">
        <v>3179</v>
      </c>
    </row>
    <row r="455" spans="1:18">
      <c r="A455" s="1" t="s">
        <v>49</v>
      </c>
      <c r="D455" s="1" t="s">
        <v>891</v>
      </c>
      <c r="E455" s="1" t="s">
        <v>1503</v>
      </c>
      <c r="F455" s="1" t="s">
        <v>1525</v>
      </c>
      <c r="G455" s="1" t="s">
        <v>1526</v>
      </c>
      <c r="H455" s="1" t="s">
        <v>1527</v>
      </c>
      <c r="I455" s="1" t="s">
        <v>582</v>
      </c>
      <c r="J455" s="1" t="s">
        <v>583</v>
      </c>
      <c r="K455" s="1" t="s">
        <v>3179</v>
      </c>
      <c r="L455" s="1" t="s">
        <v>683</v>
      </c>
      <c r="M455" s="1" t="s">
        <v>695</v>
      </c>
      <c r="N455" s="1" t="s">
        <v>382</v>
      </c>
      <c r="O455" s="1" t="s">
        <v>1508</v>
      </c>
      <c r="P455" s="1" t="s">
        <v>3281</v>
      </c>
      <c r="Q455" s="1" t="s">
        <v>549</v>
      </c>
      <c r="R455" s="1" t="s">
        <v>3179</v>
      </c>
    </row>
    <row r="456" spans="1:18">
      <c r="A456" s="1" t="s">
        <v>49</v>
      </c>
      <c r="D456" s="1" t="s">
        <v>891</v>
      </c>
      <c r="E456" s="1" t="s">
        <v>1503</v>
      </c>
      <c r="F456" s="1" t="s">
        <v>1528</v>
      </c>
      <c r="G456" s="1" t="s">
        <v>1529</v>
      </c>
      <c r="H456" s="1" t="s">
        <v>1530</v>
      </c>
      <c r="I456" s="1" t="s">
        <v>582</v>
      </c>
      <c r="J456" s="1" t="s">
        <v>401</v>
      </c>
      <c r="K456" s="1" t="s">
        <v>3179</v>
      </c>
      <c r="L456" s="1" t="s">
        <v>683</v>
      </c>
      <c r="M456" s="1" t="s">
        <v>695</v>
      </c>
      <c r="N456" s="1" t="s">
        <v>382</v>
      </c>
      <c r="O456" s="1" t="s">
        <v>1508</v>
      </c>
      <c r="P456" s="1" t="s">
        <v>3281</v>
      </c>
      <c r="Q456" s="1" t="s">
        <v>685</v>
      </c>
      <c r="R456" s="1" t="s">
        <v>3179</v>
      </c>
    </row>
    <row r="457" spans="1:18">
      <c r="A457" s="1" t="s">
        <v>49</v>
      </c>
      <c r="D457" s="1" t="s">
        <v>891</v>
      </c>
      <c r="E457" s="1" t="s">
        <v>1503</v>
      </c>
      <c r="F457" s="1" t="s">
        <v>1531</v>
      </c>
      <c r="G457" s="1" t="s">
        <v>1532</v>
      </c>
      <c r="H457" s="1" t="s">
        <v>1533</v>
      </c>
      <c r="I457" s="1" t="s">
        <v>582</v>
      </c>
      <c r="J457" s="1" t="s">
        <v>457</v>
      </c>
      <c r="K457" s="1" t="s">
        <v>3179</v>
      </c>
      <c r="L457" s="1" t="s">
        <v>683</v>
      </c>
      <c r="M457" s="1" t="s">
        <v>695</v>
      </c>
      <c r="N457" s="1" t="s">
        <v>382</v>
      </c>
      <c r="O457" s="1" t="s">
        <v>3452</v>
      </c>
      <c r="P457" s="1" t="s">
        <v>3281</v>
      </c>
      <c r="Q457" s="1" t="s">
        <v>685</v>
      </c>
      <c r="R457" s="1" t="s">
        <v>3179</v>
      </c>
    </row>
    <row r="458" spans="1:18">
      <c r="A458" s="1" t="s">
        <v>49</v>
      </c>
      <c r="D458" s="1" t="s">
        <v>891</v>
      </c>
      <c r="E458" s="1" t="s">
        <v>1503</v>
      </c>
      <c r="F458" s="1" t="s">
        <v>1534</v>
      </c>
      <c r="G458" s="1" t="s">
        <v>1535</v>
      </c>
      <c r="H458" s="1" t="s">
        <v>1536</v>
      </c>
      <c r="I458" s="1" t="s">
        <v>582</v>
      </c>
      <c r="J458" s="1" t="s">
        <v>583</v>
      </c>
      <c r="K458" s="1" t="s">
        <v>3179</v>
      </c>
      <c r="L458" s="1" t="s">
        <v>683</v>
      </c>
      <c r="M458" s="1" t="s">
        <v>695</v>
      </c>
      <c r="N458" s="1" t="s">
        <v>382</v>
      </c>
      <c r="O458" s="1" t="s">
        <v>3452</v>
      </c>
      <c r="P458" s="1" t="s">
        <v>3281</v>
      </c>
      <c r="Q458" s="1" t="s">
        <v>669</v>
      </c>
      <c r="R458" s="1" t="s">
        <v>3179</v>
      </c>
    </row>
    <row r="459" spans="1:18">
      <c r="A459" s="1" t="s">
        <v>49</v>
      </c>
      <c r="D459" s="1" t="s">
        <v>891</v>
      </c>
      <c r="E459" s="1" t="s">
        <v>1503</v>
      </c>
      <c r="F459" s="1" t="s">
        <v>1537</v>
      </c>
      <c r="G459" s="1" t="s">
        <v>1538</v>
      </c>
      <c r="H459" s="1" t="s">
        <v>1539</v>
      </c>
      <c r="I459" s="1" t="s">
        <v>582</v>
      </c>
      <c r="J459" s="1" t="s">
        <v>393</v>
      </c>
      <c r="K459" s="1" t="s">
        <v>3179</v>
      </c>
      <c r="L459" s="1" t="s">
        <v>683</v>
      </c>
      <c r="M459" s="1" t="s">
        <v>695</v>
      </c>
      <c r="N459" s="1" t="s">
        <v>382</v>
      </c>
      <c r="O459" s="1" t="s">
        <v>3452</v>
      </c>
      <c r="P459" s="1" t="s">
        <v>3281</v>
      </c>
      <c r="Q459" s="1" t="s">
        <v>685</v>
      </c>
      <c r="R459" s="1" t="s">
        <v>3179</v>
      </c>
    </row>
    <row r="460" spans="1:18">
      <c r="A460" s="1" t="s">
        <v>49</v>
      </c>
      <c r="D460" s="1" t="s">
        <v>891</v>
      </c>
      <c r="E460" s="1" t="s">
        <v>1503</v>
      </c>
      <c r="F460" s="1" t="s">
        <v>1540</v>
      </c>
      <c r="G460" s="1" t="s">
        <v>1541</v>
      </c>
      <c r="H460" s="1" t="s">
        <v>1542</v>
      </c>
      <c r="I460" s="1" t="s">
        <v>582</v>
      </c>
      <c r="J460" s="1" t="s">
        <v>396</v>
      </c>
      <c r="K460" s="1" t="s">
        <v>3179</v>
      </c>
      <c r="L460" s="1" t="s">
        <v>683</v>
      </c>
      <c r="M460" s="1" t="s">
        <v>695</v>
      </c>
      <c r="N460" s="1" t="s">
        <v>382</v>
      </c>
      <c r="O460" s="1" t="s">
        <v>3452</v>
      </c>
      <c r="P460" s="1" t="s">
        <v>3281</v>
      </c>
      <c r="Q460" s="1" t="s">
        <v>685</v>
      </c>
      <c r="R460" s="1" t="s">
        <v>3179</v>
      </c>
    </row>
    <row r="461" spans="1:18">
      <c r="A461" s="1" t="s">
        <v>49</v>
      </c>
      <c r="D461" s="1" t="s">
        <v>891</v>
      </c>
      <c r="E461" s="1" t="s">
        <v>1503</v>
      </c>
      <c r="F461" s="1" t="s">
        <v>1543</v>
      </c>
      <c r="G461" s="1" t="s">
        <v>1544</v>
      </c>
      <c r="H461" s="1" t="s">
        <v>1545</v>
      </c>
      <c r="I461" s="1" t="s">
        <v>582</v>
      </c>
      <c r="J461" s="1" t="s">
        <v>419</v>
      </c>
      <c r="K461" s="1" t="s">
        <v>3179</v>
      </c>
      <c r="L461" s="1" t="s">
        <v>683</v>
      </c>
      <c r="M461" s="1" t="s">
        <v>695</v>
      </c>
      <c r="N461" s="1" t="s">
        <v>382</v>
      </c>
      <c r="O461" s="1" t="s">
        <v>3452</v>
      </c>
      <c r="P461" s="1" t="s">
        <v>3281</v>
      </c>
      <c r="Q461" s="1" t="s">
        <v>685</v>
      </c>
      <c r="R461" s="1" t="s">
        <v>3179</v>
      </c>
    </row>
    <row r="462" spans="1:18">
      <c r="A462" s="1" t="s">
        <v>49</v>
      </c>
      <c r="D462" s="1" t="s">
        <v>891</v>
      </c>
      <c r="E462" s="1" t="s">
        <v>1503</v>
      </c>
      <c r="F462" s="1" t="s">
        <v>1546</v>
      </c>
      <c r="G462" s="1" t="s">
        <v>1547</v>
      </c>
      <c r="H462" s="1" t="s">
        <v>1548</v>
      </c>
      <c r="I462" s="1" t="s">
        <v>582</v>
      </c>
      <c r="J462" s="1" t="s">
        <v>583</v>
      </c>
      <c r="K462" s="1" t="s">
        <v>3179</v>
      </c>
      <c r="L462" s="1" t="s">
        <v>683</v>
      </c>
      <c r="M462" s="1" t="s">
        <v>695</v>
      </c>
      <c r="N462" s="1" t="s">
        <v>382</v>
      </c>
      <c r="O462" s="1" t="s">
        <v>3452</v>
      </c>
      <c r="P462" s="1" t="s">
        <v>3281</v>
      </c>
      <c r="Q462" s="1" t="s">
        <v>685</v>
      </c>
      <c r="R462" s="1" t="s">
        <v>3179</v>
      </c>
    </row>
    <row r="463" spans="1:18">
      <c r="A463" s="1" t="s">
        <v>49</v>
      </c>
      <c r="D463" s="1" t="s">
        <v>891</v>
      </c>
      <c r="E463" s="1" t="s">
        <v>1503</v>
      </c>
      <c r="F463" s="1" t="s">
        <v>1549</v>
      </c>
      <c r="G463" s="1" t="s">
        <v>1550</v>
      </c>
      <c r="H463" s="1" t="s">
        <v>1551</v>
      </c>
      <c r="I463" s="1" t="s">
        <v>582</v>
      </c>
      <c r="J463" s="1" t="s">
        <v>583</v>
      </c>
      <c r="K463" s="1" t="s">
        <v>3179</v>
      </c>
      <c r="L463" s="1" t="s">
        <v>683</v>
      </c>
      <c r="M463" s="1" t="s">
        <v>695</v>
      </c>
      <c r="N463" s="1" t="s">
        <v>382</v>
      </c>
      <c r="O463" s="1" t="s">
        <v>3452</v>
      </c>
      <c r="P463" s="1" t="s">
        <v>3281</v>
      </c>
      <c r="Q463" s="1" t="s">
        <v>685</v>
      </c>
      <c r="R463" s="1" t="s">
        <v>3179</v>
      </c>
    </row>
    <row r="464" spans="1:18">
      <c r="A464" s="1" t="s">
        <v>49</v>
      </c>
      <c r="D464" s="1" t="s">
        <v>891</v>
      </c>
      <c r="E464" s="1" t="s">
        <v>1503</v>
      </c>
      <c r="F464" s="1" t="s">
        <v>1552</v>
      </c>
      <c r="G464" s="1" t="s">
        <v>3453</v>
      </c>
      <c r="H464" s="1" t="s">
        <v>1553</v>
      </c>
      <c r="I464" s="1" t="s">
        <v>582</v>
      </c>
      <c r="J464" s="1" t="s">
        <v>389</v>
      </c>
      <c r="K464" s="1" t="s">
        <v>3184</v>
      </c>
      <c r="L464" s="1" t="s">
        <v>683</v>
      </c>
      <c r="M464" s="1" t="s">
        <v>695</v>
      </c>
      <c r="N464" s="1" t="s">
        <v>382</v>
      </c>
      <c r="O464" s="1" t="s">
        <v>1515</v>
      </c>
      <c r="P464" s="1" t="s">
        <v>3272</v>
      </c>
      <c r="Q464" s="1" t="s">
        <v>685</v>
      </c>
      <c r="R464" s="1" t="s">
        <v>3184</v>
      </c>
    </row>
    <row r="465" spans="1:18">
      <c r="A465" s="1" t="s">
        <v>49</v>
      </c>
      <c r="D465" s="1" t="s">
        <v>891</v>
      </c>
      <c r="E465" s="1" t="s">
        <v>1503</v>
      </c>
      <c r="F465" s="1" t="s">
        <v>1554</v>
      </c>
      <c r="G465" s="1" t="s">
        <v>1555</v>
      </c>
      <c r="H465" s="1" t="s">
        <v>1556</v>
      </c>
      <c r="I465" s="1" t="s">
        <v>582</v>
      </c>
      <c r="J465" s="1" t="s">
        <v>583</v>
      </c>
      <c r="K465" s="1" t="s">
        <v>3184</v>
      </c>
      <c r="L465" s="1" t="s">
        <v>683</v>
      </c>
      <c r="M465" s="1" t="s">
        <v>695</v>
      </c>
      <c r="N465" s="1" t="s">
        <v>382</v>
      </c>
      <c r="O465" s="1" t="s">
        <v>1515</v>
      </c>
      <c r="P465" s="1" t="s">
        <v>3272</v>
      </c>
      <c r="Q465" s="1" t="s">
        <v>549</v>
      </c>
      <c r="R465" s="1" t="s">
        <v>3184</v>
      </c>
    </row>
    <row r="466" spans="1:18">
      <c r="A466" s="1" t="s">
        <v>49</v>
      </c>
      <c r="D466" s="1" t="s">
        <v>891</v>
      </c>
      <c r="E466" s="1" t="s">
        <v>1503</v>
      </c>
      <c r="F466" s="1" t="s">
        <v>1557</v>
      </c>
      <c r="G466" s="1" t="s">
        <v>3454</v>
      </c>
      <c r="H466" s="1" t="s">
        <v>1558</v>
      </c>
      <c r="I466" s="1" t="s">
        <v>582</v>
      </c>
      <c r="J466" s="1" t="s">
        <v>401</v>
      </c>
      <c r="K466" s="1" t="s">
        <v>3184</v>
      </c>
      <c r="L466" s="1" t="s">
        <v>683</v>
      </c>
      <c r="M466" s="1" t="s">
        <v>695</v>
      </c>
      <c r="N466" s="1" t="s">
        <v>382</v>
      </c>
      <c r="O466" s="1" t="s">
        <v>1515</v>
      </c>
      <c r="P466" s="1" t="s">
        <v>3272</v>
      </c>
      <c r="Q466" s="1" t="s">
        <v>685</v>
      </c>
      <c r="R466" s="1" t="s">
        <v>3184</v>
      </c>
    </row>
    <row r="467" spans="1:18">
      <c r="A467" s="1" t="s">
        <v>49</v>
      </c>
      <c r="D467" s="1" t="s">
        <v>891</v>
      </c>
      <c r="E467" s="1" t="s">
        <v>1503</v>
      </c>
      <c r="F467" s="1" t="s">
        <v>1559</v>
      </c>
      <c r="G467" s="1" t="s">
        <v>1560</v>
      </c>
      <c r="H467" s="1" t="s">
        <v>1561</v>
      </c>
      <c r="I467" s="1" t="s">
        <v>582</v>
      </c>
      <c r="J467" s="1" t="s">
        <v>487</v>
      </c>
      <c r="K467" s="1" t="s">
        <v>3184</v>
      </c>
      <c r="L467" s="1" t="s">
        <v>683</v>
      </c>
      <c r="M467" s="1" t="s">
        <v>695</v>
      </c>
      <c r="N467" s="1" t="s">
        <v>382</v>
      </c>
      <c r="O467" s="1" t="s">
        <v>1515</v>
      </c>
      <c r="P467" s="1" t="s">
        <v>3272</v>
      </c>
      <c r="Q467" s="1" t="s">
        <v>685</v>
      </c>
      <c r="R467" s="1" t="s">
        <v>3184</v>
      </c>
    </row>
    <row r="468" spans="1:18">
      <c r="A468" s="1" t="s">
        <v>49</v>
      </c>
      <c r="D468" s="1" t="s">
        <v>891</v>
      </c>
      <c r="E468" s="1" t="s">
        <v>1503</v>
      </c>
      <c r="F468" s="1" t="s">
        <v>1562</v>
      </c>
      <c r="G468" s="1" t="s">
        <v>1563</v>
      </c>
      <c r="H468" s="1" t="s">
        <v>1564</v>
      </c>
      <c r="I468" s="1" t="s">
        <v>582</v>
      </c>
      <c r="J468" s="1" t="s">
        <v>457</v>
      </c>
      <c r="K468" s="1" t="s">
        <v>3184</v>
      </c>
      <c r="L468" s="1" t="s">
        <v>683</v>
      </c>
      <c r="M468" s="1" t="s">
        <v>695</v>
      </c>
      <c r="N468" s="1" t="s">
        <v>382</v>
      </c>
      <c r="O468" s="1" t="s">
        <v>1515</v>
      </c>
      <c r="P468" s="1" t="s">
        <v>3272</v>
      </c>
      <c r="Q468" s="1" t="s">
        <v>685</v>
      </c>
      <c r="R468" s="1" t="s">
        <v>3184</v>
      </c>
    </row>
    <row r="469" spans="1:18">
      <c r="A469" s="1" t="s">
        <v>49</v>
      </c>
      <c r="D469" s="1" t="s">
        <v>891</v>
      </c>
      <c r="E469" s="1" t="s">
        <v>1503</v>
      </c>
      <c r="F469" s="1" t="s">
        <v>1565</v>
      </c>
      <c r="G469" s="1" t="s">
        <v>1566</v>
      </c>
      <c r="H469" s="1" t="s">
        <v>1567</v>
      </c>
      <c r="I469" s="1" t="s">
        <v>582</v>
      </c>
      <c r="J469" s="1" t="s">
        <v>583</v>
      </c>
      <c r="K469" s="1" t="s">
        <v>3184</v>
      </c>
      <c r="L469" s="1" t="s">
        <v>683</v>
      </c>
      <c r="M469" s="1" t="s">
        <v>695</v>
      </c>
      <c r="N469" s="1" t="s">
        <v>382</v>
      </c>
      <c r="O469" s="1" t="s">
        <v>1515</v>
      </c>
      <c r="P469" s="1" t="s">
        <v>3272</v>
      </c>
      <c r="Q469" s="1" t="s">
        <v>669</v>
      </c>
      <c r="R469" s="1" t="s">
        <v>3184</v>
      </c>
    </row>
    <row r="470" spans="1:18">
      <c r="A470" s="1" t="s">
        <v>49</v>
      </c>
      <c r="D470" s="1" t="s">
        <v>891</v>
      </c>
      <c r="E470" s="1" t="s">
        <v>1503</v>
      </c>
      <c r="F470" s="1" t="s">
        <v>1568</v>
      </c>
      <c r="G470" s="1" t="s">
        <v>3455</v>
      </c>
      <c r="H470" s="1" t="s">
        <v>1569</v>
      </c>
      <c r="I470" s="1" t="s">
        <v>582</v>
      </c>
      <c r="J470" s="1" t="s">
        <v>393</v>
      </c>
      <c r="K470" s="1" t="s">
        <v>3184</v>
      </c>
      <c r="L470" s="1" t="s">
        <v>683</v>
      </c>
      <c r="M470" s="1" t="s">
        <v>695</v>
      </c>
      <c r="N470" s="1" t="s">
        <v>382</v>
      </c>
      <c r="O470" s="1" t="s">
        <v>1515</v>
      </c>
      <c r="P470" s="1" t="s">
        <v>3272</v>
      </c>
      <c r="Q470" s="1" t="s">
        <v>685</v>
      </c>
      <c r="R470" s="1" t="s">
        <v>3184</v>
      </c>
    </row>
    <row r="471" spans="1:18">
      <c r="A471" s="1" t="s">
        <v>49</v>
      </c>
      <c r="D471" s="1" t="s">
        <v>891</v>
      </c>
      <c r="E471" s="1" t="s">
        <v>1503</v>
      </c>
      <c r="F471" s="1" t="s">
        <v>1570</v>
      </c>
      <c r="G471" s="1" t="s">
        <v>1571</v>
      </c>
      <c r="H471" s="1" t="s">
        <v>1572</v>
      </c>
      <c r="I471" s="1" t="s">
        <v>582</v>
      </c>
      <c r="J471" s="1" t="s">
        <v>598</v>
      </c>
      <c r="K471" s="1" t="s">
        <v>3184</v>
      </c>
      <c r="L471" s="1" t="s">
        <v>683</v>
      </c>
      <c r="M471" s="1" t="s">
        <v>695</v>
      </c>
      <c r="N471" s="1" t="s">
        <v>382</v>
      </c>
      <c r="O471" s="1" t="s">
        <v>1515</v>
      </c>
      <c r="P471" s="1" t="s">
        <v>3272</v>
      </c>
      <c r="Q471" s="1" t="s">
        <v>685</v>
      </c>
      <c r="R471" s="1" t="s">
        <v>3184</v>
      </c>
    </row>
    <row r="472" spans="1:18">
      <c r="A472" s="1" t="s">
        <v>49</v>
      </c>
      <c r="D472" s="1" t="s">
        <v>891</v>
      </c>
      <c r="E472" s="1" t="s">
        <v>1503</v>
      </c>
      <c r="F472" s="1" t="s">
        <v>1573</v>
      </c>
      <c r="G472" s="1" t="s">
        <v>3456</v>
      </c>
      <c r="H472" s="1" t="s">
        <v>1574</v>
      </c>
      <c r="I472" s="1" t="s">
        <v>582</v>
      </c>
      <c r="J472" s="1" t="s">
        <v>396</v>
      </c>
      <c r="K472" s="1" t="s">
        <v>3184</v>
      </c>
      <c r="L472" s="1" t="s">
        <v>683</v>
      </c>
      <c r="M472" s="1" t="s">
        <v>695</v>
      </c>
      <c r="N472" s="1" t="s">
        <v>382</v>
      </c>
      <c r="O472" s="1" t="s">
        <v>1515</v>
      </c>
      <c r="P472" s="1" t="s">
        <v>3272</v>
      </c>
      <c r="Q472" s="1" t="s">
        <v>685</v>
      </c>
      <c r="R472" s="1" t="s">
        <v>3184</v>
      </c>
    </row>
    <row r="473" spans="1:18">
      <c r="A473" s="1" t="s">
        <v>49</v>
      </c>
      <c r="D473" s="1" t="s">
        <v>891</v>
      </c>
      <c r="E473" s="1" t="s">
        <v>1503</v>
      </c>
      <c r="F473" s="1" t="s">
        <v>1575</v>
      </c>
      <c r="G473" s="1" t="s">
        <v>3457</v>
      </c>
      <c r="H473" s="1" t="s">
        <v>1576</v>
      </c>
      <c r="I473" s="1" t="s">
        <v>582</v>
      </c>
      <c r="J473" s="1" t="s">
        <v>419</v>
      </c>
      <c r="K473" s="1" t="s">
        <v>3184</v>
      </c>
      <c r="L473" s="1" t="s">
        <v>683</v>
      </c>
      <c r="M473" s="1" t="s">
        <v>695</v>
      </c>
      <c r="N473" s="1" t="s">
        <v>382</v>
      </c>
      <c r="O473" s="1" t="s">
        <v>1515</v>
      </c>
      <c r="P473" s="1" t="s">
        <v>3272</v>
      </c>
      <c r="Q473" s="1" t="s">
        <v>685</v>
      </c>
      <c r="R473" s="1" t="s">
        <v>3184</v>
      </c>
    </row>
    <row r="474" spans="1:18">
      <c r="A474" s="1" t="s">
        <v>49</v>
      </c>
      <c r="D474" s="1" t="s">
        <v>891</v>
      </c>
      <c r="E474" s="1" t="s">
        <v>1503</v>
      </c>
      <c r="F474" s="1" t="s">
        <v>1577</v>
      </c>
      <c r="G474" s="1" t="s">
        <v>3458</v>
      </c>
      <c r="H474" s="1" t="s">
        <v>1578</v>
      </c>
      <c r="I474" s="1" t="s">
        <v>582</v>
      </c>
      <c r="J474" s="1" t="s">
        <v>583</v>
      </c>
      <c r="K474" s="1" t="s">
        <v>3184</v>
      </c>
      <c r="L474" s="1" t="s">
        <v>683</v>
      </c>
      <c r="M474" s="1" t="s">
        <v>695</v>
      </c>
      <c r="N474" s="1" t="s">
        <v>382</v>
      </c>
      <c r="O474" s="1" t="s">
        <v>1515</v>
      </c>
      <c r="P474" s="1" t="s">
        <v>3272</v>
      </c>
      <c r="Q474" s="1" t="s">
        <v>685</v>
      </c>
      <c r="R474" s="1" t="s">
        <v>3184</v>
      </c>
    </row>
    <row r="475" spans="1:18">
      <c r="A475" s="1" t="s">
        <v>49</v>
      </c>
      <c r="D475" s="1" t="s">
        <v>891</v>
      </c>
      <c r="E475" s="1" t="s">
        <v>1503</v>
      </c>
      <c r="F475" s="1" t="s">
        <v>1579</v>
      </c>
      <c r="G475" s="1" t="s">
        <v>3459</v>
      </c>
      <c r="H475" s="1" t="s">
        <v>1578</v>
      </c>
      <c r="I475" s="1" t="s">
        <v>582</v>
      </c>
      <c r="J475" s="1" t="s">
        <v>583</v>
      </c>
      <c r="K475" s="1" t="s">
        <v>3184</v>
      </c>
      <c r="L475" s="1" t="s">
        <v>683</v>
      </c>
      <c r="M475" s="1" t="s">
        <v>695</v>
      </c>
      <c r="N475" s="1" t="s">
        <v>382</v>
      </c>
      <c r="O475" s="1" t="s">
        <v>1515</v>
      </c>
      <c r="P475" s="1" t="s">
        <v>3272</v>
      </c>
      <c r="Q475" s="1" t="s">
        <v>685</v>
      </c>
      <c r="R475" s="1" t="s">
        <v>3184</v>
      </c>
    </row>
    <row r="476" spans="1:18">
      <c r="A476" s="1" t="s">
        <v>49</v>
      </c>
      <c r="D476" s="1" t="s">
        <v>891</v>
      </c>
      <c r="E476" s="1" t="s">
        <v>1503</v>
      </c>
      <c r="F476" s="1" t="s">
        <v>1580</v>
      </c>
      <c r="G476" s="1" t="s">
        <v>1581</v>
      </c>
      <c r="H476" s="1" t="s">
        <v>1578</v>
      </c>
      <c r="I476" s="1" t="s">
        <v>582</v>
      </c>
      <c r="J476" s="1" t="s">
        <v>583</v>
      </c>
      <c r="K476" s="1" t="s">
        <v>3184</v>
      </c>
      <c r="L476" s="1" t="s">
        <v>683</v>
      </c>
      <c r="M476" s="1" t="s">
        <v>695</v>
      </c>
      <c r="N476" s="1" t="s">
        <v>382</v>
      </c>
      <c r="O476" s="1" t="s">
        <v>1515</v>
      </c>
      <c r="P476" s="1" t="s">
        <v>3272</v>
      </c>
      <c r="Q476" s="1" t="s">
        <v>685</v>
      </c>
      <c r="R476" s="1" t="s">
        <v>3184</v>
      </c>
    </row>
    <row r="477" spans="1:18">
      <c r="A477" s="1" t="s">
        <v>49</v>
      </c>
      <c r="D477" s="1" t="s">
        <v>891</v>
      </c>
      <c r="E477" s="1" t="s">
        <v>1503</v>
      </c>
      <c r="F477" s="1" t="s">
        <v>1582</v>
      </c>
      <c r="G477" s="1" t="s">
        <v>1583</v>
      </c>
      <c r="H477" s="1" t="s">
        <v>1578</v>
      </c>
      <c r="I477" s="1" t="s">
        <v>582</v>
      </c>
      <c r="J477" s="1" t="s">
        <v>583</v>
      </c>
      <c r="K477" s="1" t="s">
        <v>3184</v>
      </c>
      <c r="L477" s="1" t="s">
        <v>683</v>
      </c>
      <c r="M477" s="1" t="s">
        <v>695</v>
      </c>
      <c r="N477" s="1" t="s">
        <v>382</v>
      </c>
      <c r="O477" s="1" t="s">
        <v>1515</v>
      </c>
      <c r="P477" s="1" t="s">
        <v>3272</v>
      </c>
      <c r="Q477" s="1" t="s">
        <v>685</v>
      </c>
      <c r="R477" s="1" t="s">
        <v>3184</v>
      </c>
    </row>
    <row r="478" spans="1:18">
      <c r="A478" s="1" t="s">
        <v>49</v>
      </c>
      <c r="D478" s="1" t="s">
        <v>891</v>
      </c>
      <c r="E478" s="1" t="s">
        <v>1325</v>
      </c>
      <c r="F478" s="1" t="s">
        <v>1584</v>
      </c>
      <c r="G478" s="1" t="s">
        <v>1585</v>
      </c>
      <c r="H478" s="1" t="s">
        <v>1586</v>
      </c>
      <c r="I478" s="1" t="s">
        <v>1587</v>
      </c>
      <c r="J478" s="1" t="s">
        <v>457</v>
      </c>
      <c r="K478" s="1" t="s">
        <v>3184</v>
      </c>
      <c r="L478" s="1" t="s">
        <v>683</v>
      </c>
      <c r="M478" s="1" t="s">
        <v>695</v>
      </c>
      <c r="N478" s="1" t="s">
        <v>382</v>
      </c>
      <c r="O478" s="1" t="s">
        <v>1588</v>
      </c>
      <c r="P478" s="1" t="s">
        <v>3226</v>
      </c>
      <c r="Q478" s="1" t="s">
        <v>1419</v>
      </c>
      <c r="R478" s="1" t="s">
        <v>3539</v>
      </c>
    </row>
    <row r="479" spans="1:18">
      <c r="A479" s="1" t="s">
        <v>49</v>
      </c>
      <c r="D479" s="1" t="s">
        <v>891</v>
      </c>
      <c r="E479" s="1" t="s">
        <v>1325</v>
      </c>
      <c r="F479" s="1" t="s">
        <v>1589</v>
      </c>
      <c r="G479" s="1" t="s">
        <v>1590</v>
      </c>
      <c r="H479" s="1" t="s">
        <v>1591</v>
      </c>
      <c r="I479" s="1" t="s">
        <v>1587</v>
      </c>
      <c r="J479" s="1" t="s">
        <v>389</v>
      </c>
      <c r="K479" s="1" t="s">
        <v>3184</v>
      </c>
      <c r="L479" s="1" t="s">
        <v>683</v>
      </c>
      <c r="M479" s="1" t="s">
        <v>695</v>
      </c>
      <c r="N479" s="1" t="s">
        <v>382</v>
      </c>
      <c r="O479" s="1" t="s">
        <v>1588</v>
      </c>
      <c r="P479" s="1" t="s">
        <v>3226</v>
      </c>
      <c r="Q479" s="1" t="s">
        <v>1419</v>
      </c>
      <c r="R479" s="1" t="s">
        <v>3539</v>
      </c>
    </row>
    <row r="480" spans="1:18">
      <c r="A480" s="1" t="s">
        <v>49</v>
      </c>
      <c r="D480" s="1" t="s">
        <v>891</v>
      </c>
      <c r="E480" s="1" t="s">
        <v>1325</v>
      </c>
      <c r="F480" s="1" t="s">
        <v>1592</v>
      </c>
      <c r="G480" s="1" t="s">
        <v>1593</v>
      </c>
      <c r="H480" s="1" t="s">
        <v>1594</v>
      </c>
      <c r="I480" s="1" t="s">
        <v>1413</v>
      </c>
      <c r="J480" s="1" t="s">
        <v>583</v>
      </c>
      <c r="K480" s="1" t="s">
        <v>3184</v>
      </c>
      <c r="L480" s="1" t="s">
        <v>683</v>
      </c>
      <c r="M480" s="1" t="s">
        <v>695</v>
      </c>
      <c r="N480" s="1" t="s">
        <v>382</v>
      </c>
      <c r="O480" s="1" t="s">
        <v>1588</v>
      </c>
      <c r="P480" s="1" t="s">
        <v>3226</v>
      </c>
      <c r="Q480" s="1" t="s">
        <v>1419</v>
      </c>
      <c r="R480" s="1" t="s">
        <v>3282</v>
      </c>
    </row>
    <row r="481" spans="1:18">
      <c r="A481" s="1" t="s">
        <v>49</v>
      </c>
      <c r="D481" s="1" t="s">
        <v>891</v>
      </c>
      <c r="E481" s="1" t="s">
        <v>1072</v>
      </c>
      <c r="F481" s="1" t="s">
        <v>1595</v>
      </c>
      <c r="G481" s="1" t="s">
        <v>1596</v>
      </c>
      <c r="H481" s="1" t="s">
        <v>1597</v>
      </c>
      <c r="I481" s="1" t="s">
        <v>765</v>
      </c>
      <c r="J481" s="1" t="s">
        <v>457</v>
      </c>
      <c r="K481" s="1" t="s">
        <v>3179</v>
      </c>
      <c r="L481" s="1" t="s">
        <v>683</v>
      </c>
      <c r="M481" s="1" t="s">
        <v>695</v>
      </c>
      <c r="N481" s="1" t="s">
        <v>382</v>
      </c>
      <c r="O481" s="1" t="s">
        <v>1598</v>
      </c>
      <c r="P481" s="1" t="s">
        <v>3540</v>
      </c>
      <c r="R481" s="1" t="s">
        <v>3179</v>
      </c>
    </row>
    <row r="482" spans="1:18">
      <c r="A482" s="1" t="s">
        <v>49</v>
      </c>
      <c r="D482" s="1" t="s">
        <v>891</v>
      </c>
      <c r="E482" s="1" t="s">
        <v>1072</v>
      </c>
      <c r="F482" s="1" t="s">
        <v>1599</v>
      </c>
      <c r="G482" s="1" t="s">
        <v>1600</v>
      </c>
      <c r="H482" s="1" t="s">
        <v>1601</v>
      </c>
      <c r="I482" s="1" t="s">
        <v>765</v>
      </c>
      <c r="J482" s="1" t="s">
        <v>791</v>
      </c>
      <c r="K482" s="1" t="s">
        <v>3179</v>
      </c>
      <c r="L482" s="1" t="s">
        <v>683</v>
      </c>
      <c r="M482" s="1" t="s">
        <v>695</v>
      </c>
      <c r="N482" s="1" t="s">
        <v>382</v>
      </c>
      <c r="O482" s="1" t="s">
        <v>1598</v>
      </c>
      <c r="P482" s="1" t="s">
        <v>3283</v>
      </c>
      <c r="R482" s="1" t="s">
        <v>3179</v>
      </c>
    </row>
    <row r="483" spans="1:18">
      <c r="A483" s="1" t="s">
        <v>49</v>
      </c>
      <c r="D483" s="1" t="s">
        <v>891</v>
      </c>
      <c r="E483" s="1" t="s">
        <v>1072</v>
      </c>
      <c r="F483" s="1" t="s">
        <v>1602</v>
      </c>
      <c r="G483" s="1" t="s">
        <v>1603</v>
      </c>
      <c r="H483" s="1" t="s">
        <v>1604</v>
      </c>
      <c r="I483" s="1" t="s">
        <v>1072</v>
      </c>
      <c r="J483" s="1" t="s">
        <v>389</v>
      </c>
      <c r="K483" s="1" t="s">
        <v>3271</v>
      </c>
      <c r="L483" s="1" t="s">
        <v>683</v>
      </c>
      <c r="M483" s="1" t="s">
        <v>695</v>
      </c>
      <c r="N483" s="1" t="s">
        <v>382</v>
      </c>
      <c r="O483" s="1" t="s">
        <v>1605</v>
      </c>
      <c r="P483" s="1" t="s">
        <v>3256</v>
      </c>
      <c r="R483" s="1" t="s">
        <v>3271</v>
      </c>
    </row>
    <row r="484" spans="1:18">
      <c r="A484" s="1" t="s">
        <v>49</v>
      </c>
      <c r="D484" s="1" t="s">
        <v>891</v>
      </c>
      <c r="E484" s="1" t="s">
        <v>1072</v>
      </c>
      <c r="F484" s="1" t="s">
        <v>1606</v>
      </c>
      <c r="G484" s="1" t="s">
        <v>1607</v>
      </c>
      <c r="H484" s="1" t="s">
        <v>1608</v>
      </c>
      <c r="I484" s="1" t="s">
        <v>765</v>
      </c>
      <c r="J484" s="1" t="s">
        <v>457</v>
      </c>
      <c r="K484" s="1" t="s">
        <v>3184</v>
      </c>
      <c r="L484" s="1" t="s">
        <v>683</v>
      </c>
      <c r="M484" s="1" t="s">
        <v>695</v>
      </c>
      <c r="N484" s="1" t="s">
        <v>382</v>
      </c>
      <c r="O484" s="1" t="s">
        <v>1609</v>
      </c>
      <c r="P484" s="1" t="s">
        <v>3541</v>
      </c>
      <c r="R484" s="1" t="s">
        <v>3184</v>
      </c>
    </row>
    <row r="485" spans="1:18">
      <c r="A485" s="1" t="s">
        <v>49</v>
      </c>
      <c r="D485" s="1" t="s">
        <v>891</v>
      </c>
      <c r="E485" s="1" t="s">
        <v>1072</v>
      </c>
      <c r="F485" s="1" t="s">
        <v>1610</v>
      </c>
      <c r="G485" s="1" t="s">
        <v>1611</v>
      </c>
      <c r="H485" s="1" t="s">
        <v>1612</v>
      </c>
      <c r="I485" s="1" t="s">
        <v>765</v>
      </c>
      <c r="J485" s="1" t="s">
        <v>791</v>
      </c>
      <c r="K485" s="1" t="s">
        <v>3184</v>
      </c>
      <c r="L485" s="1" t="s">
        <v>683</v>
      </c>
      <c r="M485" s="1" t="s">
        <v>695</v>
      </c>
      <c r="N485" s="1" t="s">
        <v>382</v>
      </c>
      <c r="O485" s="1" t="s">
        <v>1609</v>
      </c>
      <c r="P485" s="1" t="s">
        <v>3542</v>
      </c>
      <c r="R485" s="1" t="s">
        <v>3184</v>
      </c>
    </row>
    <row r="486" spans="1:18">
      <c r="A486" s="1" t="s">
        <v>49</v>
      </c>
      <c r="D486" s="1" t="s">
        <v>891</v>
      </c>
      <c r="E486" s="1" t="s">
        <v>1072</v>
      </c>
      <c r="F486" s="1" t="s">
        <v>1613</v>
      </c>
      <c r="G486" s="1" t="s">
        <v>1614</v>
      </c>
      <c r="H486" s="1" t="s">
        <v>1615</v>
      </c>
      <c r="I486" s="1" t="s">
        <v>1072</v>
      </c>
      <c r="J486" s="1" t="s">
        <v>401</v>
      </c>
      <c r="K486" s="1" t="s">
        <v>3179</v>
      </c>
      <c r="L486" s="1" t="s">
        <v>683</v>
      </c>
      <c r="M486" s="1" t="s">
        <v>695</v>
      </c>
      <c r="N486" s="1" t="s">
        <v>442</v>
      </c>
      <c r="O486" s="1" t="s">
        <v>1616</v>
      </c>
      <c r="P486" s="1" t="s">
        <v>3285</v>
      </c>
      <c r="R486" s="1" t="s">
        <v>3179</v>
      </c>
    </row>
    <row r="487" spans="1:18">
      <c r="A487" s="1" t="s">
        <v>49</v>
      </c>
      <c r="D487" s="1" t="s">
        <v>891</v>
      </c>
      <c r="E487" s="1" t="s">
        <v>1072</v>
      </c>
      <c r="F487" s="1" t="s">
        <v>1617</v>
      </c>
      <c r="G487" s="1" t="s">
        <v>1618</v>
      </c>
      <c r="H487" s="1" t="s">
        <v>1619</v>
      </c>
      <c r="I487" s="1" t="s">
        <v>1072</v>
      </c>
      <c r="J487" s="1" t="s">
        <v>380</v>
      </c>
      <c r="K487" s="1" t="s">
        <v>3179</v>
      </c>
      <c r="L487" s="1" t="s">
        <v>683</v>
      </c>
      <c r="M487" s="1" t="s">
        <v>695</v>
      </c>
      <c r="N487" s="1" t="s">
        <v>442</v>
      </c>
      <c r="O487" s="1" t="s">
        <v>1616</v>
      </c>
      <c r="P487" s="1" t="s">
        <v>3285</v>
      </c>
      <c r="R487" s="1" t="s">
        <v>3179</v>
      </c>
    </row>
    <row r="488" spans="1:18">
      <c r="A488" s="1" t="s">
        <v>49</v>
      </c>
      <c r="D488" s="1" t="s">
        <v>891</v>
      </c>
      <c r="E488" s="1" t="s">
        <v>1072</v>
      </c>
      <c r="F488" s="1" t="s">
        <v>1620</v>
      </c>
      <c r="G488" s="1" t="s">
        <v>1621</v>
      </c>
      <c r="H488" s="1" t="s">
        <v>1622</v>
      </c>
      <c r="I488" s="1" t="s">
        <v>1072</v>
      </c>
      <c r="J488" s="1" t="s">
        <v>389</v>
      </c>
      <c r="K488" s="1" t="s">
        <v>3179</v>
      </c>
      <c r="L488" s="1" t="s">
        <v>683</v>
      </c>
      <c r="M488" s="1" t="s">
        <v>695</v>
      </c>
      <c r="N488" s="1" t="s">
        <v>442</v>
      </c>
      <c r="O488" s="1" t="s">
        <v>1616</v>
      </c>
      <c r="P488" s="1" t="s">
        <v>3285</v>
      </c>
      <c r="R488" s="1" t="s">
        <v>3179</v>
      </c>
    </row>
    <row r="489" spans="1:18">
      <c r="A489" s="1" t="s">
        <v>49</v>
      </c>
      <c r="D489" s="1" t="s">
        <v>891</v>
      </c>
      <c r="E489" s="1" t="s">
        <v>1072</v>
      </c>
      <c r="F489" s="1" t="s">
        <v>1623</v>
      </c>
      <c r="G489" s="1" t="s">
        <v>1624</v>
      </c>
      <c r="H489" s="1" t="s">
        <v>1625</v>
      </c>
      <c r="I489" s="1" t="s">
        <v>1072</v>
      </c>
      <c r="J489" s="1" t="s">
        <v>393</v>
      </c>
      <c r="K489" s="1" t="s">
        <v>3179</v>
      </c>
      <c r="L489" s="1" t="s">
        <v>683</v>
      </c>
      <c r="M489" s="1" t="s">
        <v>695</v>
      </c>
      <c r="N489" s="1" t="s">
        <v>442</v>
      </c>
      <c r="O489" s="1" t="s">
        <v>1616</v>
      </c>
      <c r="P489" s="1" t="s">
        <v>3285</v>
      </c>
      <c r="R489" s="1" t="s">
        <v>3179</v>
      </c>
    </row>
    <row r="490" spans="1:18">
      <c r="A490" s="1" t="s">
        <v>49</v>
      </c>
      <c r="D490" s="1" t="s">
        <v>891</v>
      </c>
      <c r="E490" s="1" t="s">
        <v>1072</v>
      </c>
      <c r="F490" s="1" t="s">
        <v>1626</v>
      </c>
      <c r="G490" s="1" t="s">
        <v>1627</v>
      </c>
      <c r="H490" s="1" t="s">
        <v>1628</v>
      </c>
      <c r="I490" s="1" t="s">
        <v>1072</v>
      </c>
      <c r="J490" s="1" t="s">
        <v>457</v>
      </c>
      <c r="K490" s="1" t="s">
        <v>3179</v>
      </c>
      <c r="L490" s="1" t="s">
        <v>683</v>
      </c>
      <c r="M490" s="1" t="s">
        <v>695</v>
      </c>
      <c r="N490" s="1" t="s">
        <v>442</v>
      </c>
      <c r="O490" s="1" t="s">
        <v>1616</v>
      </c>
      <c r="P490" s="1" t="s">
        <v>3285</v>
      </c>
      <c r="R490" s="1" t="s">
        <v>3179</v>
      </c>
    </row>
    <row r="491" spans="1:18">
      <c r="A491" s="1" t="s">
        <v>49</v>
      </c>
      <c r="D491" s="1" t="s">
        <v>891</v>
      </c>
      <c r="E491" s="1" t="s">
        <v>1072</v>
      </c>
      <c r="F491" s="1" t="s">
        <v>1629</v>
      </c>
      <c r="G491" s="1" t="s">
        <v>3460</v>
      </c>
      <c r="H491" s="1" t="s">
        <v>1630</v>
      </c>
      <c r="I491" s="1" t="s">
        <v>1072</v>
      </c>
      <c r="J491" s="1" t="s">
        <v>401</v>
      </c>
      <c r="K491" s="1" t="s">
        <v>3184</v>
      </c>
      <c r="L491" s="1" t="s">
        <v>683</v>
      </c>
      <c r="M491" s="1" t="s">
        <v>695</v>
      </c>
      <c r="N491" s="1" t="s">
        <v>442</v>
      </c>
      <c r="O491" s="1" t="s">
        <v>1631</v>
      </c>
      <c r="P491" s="1" t="s">
        <v>3286</v>
      </c>
      <c r="R491" s="1" t="s">
        <v>3184</v>
      </c>
    </row>
    <row r="492" spans="1:18">
      <c r="A492" s="1" t="s">
        <v>49</v>
      </c>
      <c r="D492" s="1" t="s">
        <v>891</v>
      </c>
      <c r="E492" s="1" t="s">
        <v>1072</v>
      </c>
      <c r="F492" s="1" t="s">
        <v>1632</v>
      </c>
      <c r="G492" s="1" t="s">
        <v>1633</v>
      </c>
      <c r="H492" s="1" t="s">
        <v>1634</v>
      </c>
      <c r="I492" s="1" t="s">
        <v>1072</v>
      </c>
      <c r="J492" s="1" t="s">
        <v>380</v>
      </c>
      <c r="K492" s="1" t="s">
        <v>3184</v>
      </c>
      <c r="L492" s="1" t="s">
        <v>683</v>
      </c>
      <c r="M492" s="1" t="s">
        <v>695</v>
      </c>
      <c r="N492" s="1" t="s">
        <v>442</v>
      </c>
      <c r="O492" s="1" t="s">
        <v>1631</v>
      </c>
      <c r="P492" s="1" t="s">
        <v>3286</v>
      </c>
      <c r="R492" s="1" t="s">
        <v>3184</v>
      </c>
    </row>
    <row r="493" spans="1:18">
      <c r="A493" s="1" t="s">
        <v>49</v>
      </c>
      <c r="D493" s="1" t="s">
        <v>891</v>
      </c>
      <c r="E493" s="1" t="s">
        <v>1072</v>
      </c>
      <c r="F493" s="1" t="s">
        <v>1635</v>
      </c>
      <c r="G493" s="1" t="s">
        <v>1636</v>
      </c>
      <c r="H493" s="1" t="s">
        <v>1637</v>
      </c>
      <c r="I493" s="1" t="s">
        <v>1072</v>
      </c>
      <c r="J493" s="1" t="s">
        <v>487</v>
      </c>
      <c r="K493" s="1" t="s">
        <v>3184</v>
      </c>
      <c r="L493" s="1" t="s">
        <v>683</v>
      </c>
      <c r="M493" s="1" t="s">
        <v>695</v>
      </c>
      <c r="N493" s="1" t="s">
        <v>442</v>
      </c>
      <c r="O493" s="1" t="s">
        <v>1631</v>
      </c>
      <c r="P493" s="1" t="s">
        <v>3286</v>
      </c>
      <c r="R493" s="1" t="s">
        <v>3184</v>
      </c>
    </row>
    <row r="494" spans="1:18">
      <c r="A494" s="1" t="s">
        <v>49</v>
      </c>
      <c r="D494" s="1" t="s">
        <v>891</v>
      </c>
      <c r="E494" s="1" t="s">
        <v>1072</v>
      </c>
      <c r="F494" s="1" t="s">
        <v>1638</v>
      </c>
      <c r="G494" s="1" t="s">
        <v>1639</v>
      </c>
      <c r="H494" s="1" t="s">
        <v>1640</v>
      </c>
      <c r="I494" s="1" t="s">
        <v>1072</v>
      </c>
      <c r="J494" s="1" t="s">
        <v>393</v>
      </c>
      <c r="K494" s="1" t="s">
        <v>3184</v>
      </c>
      <c r="L494" s="1" t="s">
        <v>683</v>
      </c>
      <c r="M494" s="1" t="s">
        <v>695</v>
      </c>
      <c r="N494" s="1" t="s">
        <v>442</v>
      </c>
      <c r="O494" s="1" t="s">
        <v>1631</v>
      </c>
      <c r="P494" s="1" t="s">
        <v>3286</v>
      </c>
      <c r="R494" s="1" t="s">
        <v>3184</v>
      </c>
    </row>
    <row r="495" spans="1:18">
      <c r="A495" s="1" t="s">
        <v>49</v>
      </c>
      <c r="D495" s="1" t="s">
        <v>891</v>
      </c>
      <c r="E495" s="1" t="s">
        <v>1072</v>
      </c>
      <c r="F495" s="1" t="s">
        <v>1641</v>
      </c>
      <c r="G495" s="1" t="s">
        <v>1642</v>
      </c>
      <c r="H495" s="1" t="s">
        <v>1643</v>
      </c>
      <c r="I495" s="1" t="s">
        <v>1072</v>
      </c>
      <c r="J495" s="1" t="s">
        <v>457</v>
      </c>
      <c r="K495" s="1" t="s">
        <v>3184</v>
      </c>
      <c r="L495" s="1" t="s">
        <v>683</v>
      </c>
      <c r="M495" s="1" t="s">
        <v>695</v>
      </c>
      <c r="N495" s="1" t="s">
        <v>442</v>
      </c>
      <c r="O495" s="1" t="s">
        <v>1631</v>
      </c>
      <c r="P495" s="1" t="s">
        <v>3286</v>
      </c>
      <c r="R495" s="1" t="s">
        <v>3184</v>
      </c>
    </row>
    <row r="496" spans="1:18">
      <c r="A496" s="1" t="s">
        <v>49</v>
      </c>
      <c r="D496" s="1" t="s">
        <v>891</v>
      </c>
      <c r="E496" s="1" t="s">
        <v>1644</v>
      </c>
      <c r="F496" s="1" t="s">
        <v>1645</v>
      </c>
      <c r="G496" s="1" t="s">
        <v>1646</v>
      </c>
      <c r="H496" s="1" t="s">
        <v>3403</v>
      </c>
      <c r="I496" s="1" t="s">
        <v>795</v>
      </c>
      <c r="J496" s="1" t="s">
        <v>389</v>
      </c>
      <c r="K496" s="1" t="s">
        <v>3271</v>
      </c>
      <c r="L496" s="1" t="s">
        <v>683</v>
      </c>
      <c r="M496" s="1" t="s">
        <v>695</v>
      </c>
      <c r="O496" s="1" t="s">
        <v>3461</v>
      </c>
      <c r="P496" s="1" t="s">
        <v>3287</v>
      </c>
      <c r="Q496" s="1" t="s">
        <v>530</v>
      </c>
      <c r="R496" s="1" t="s">
        <v>3271</v>
      </c>
    </row>
    <row r="497" spans="1:18">
      <c r="A497" s="1" t="s">
        <v>49</v>
      </c>
      <c r="D497" s="1" t="s">
        <v>891</v>
      </c>
      <c r="E497" s="1" t="s">
        <v>1644</v>
      </c>
      <c r="F497" s="1" t="s">
        <v>1647</v>
      </c>
      <c r="G497" s="1" t="s">
        <v>3404</v>
      </c>
      <c r="H497" s="1" t="s">
        <v>3405</v>
      </c>
      <c r="I497" s="1" t="s">
        <v>631</v>
      </c>
      <c r="K497" s="1" t="s">
        <v>3184</v>
      </c>
      <c r="L497" s="1" t="s">
        <v>683</v>
      </c>
      <c r="M497" s="1" t="s">
        <v>695</v>
      </c>
      <c r="O497" s="1" t="s">
        <v>1648</v>
      </c>
      <c r="P497" s="1" t="s">
        <v>3269</v>
      </c>
      <c r="Q497" s="1" t="s">
        <v>530</v>
      </c>
      <c r="R497" s="1" t="s">
        <v>3184</v>
      </c>
    </row>
    <row r="498" spans="1:18">
      <c r="A498" s="1" t="s">
        <v>49</v>
      </c>
      <c r="D498" s="1" t="s">
        <v>891</v>
      </c>
      <c r="E498" s="1" t="s">
        <v>1644</v>
      </c>
      <c r="F498" s="1" t="s">
        <v>3390</v>
      </c>
      <c r="G498" s="1" t="s">
        <v>3406</v>
      </c>
      <c r="H498" s="1" t="s">
        <v>3407</v>
      </c>
      <c r="I498" s="1" t="s">
        <v>1735</v>
      </c>
      <c r="J498" s="1" t="s">
        <v>457</v>
      </c>
      <c r="K498" s="1" t="s">
        <v>1041</v>
      </c>
      <c r="L498" s="1" t="s">
        <v>683</v>
      </c>
      <c r="M498" s="1" t="s">
        <v>695</v>
      </c>
      <c r="O498" s="1" t="s">
        <v>3391</v>
      </c>
      <c r="P498" s="1" t="s">
        <v>3290</v>
      </c>
      <c r="Q498" s="1" t="s">
        <v>530</v>
      </c>
      <c r="R498" s="1" t="s">
        <v>1041</v>
      </c>
    </row>
    <row r="499" spans="1:18">
      <c r="A499" s="1" t="s">
        <v>49</v>
      </c>
      <c r="D499" s="1" t="s">
        <v>891</v>
      </c>
      <c r="E499" s="1" t="s">
        <v>1644</v>
      </c>
      <c r="F499" s="1" t="s">
        <v>1649</v>
      </c>
      <c r="G499" s="1" t="s">
        <v>1650</v>
      </c>
      <c r="H499" s="1" t="s">
        <v>1651</v>
      </c>
      <c r="I499" s="1" t="s">
        <v>1587</v>
      </c>
      <c r="J499" s="1" t="s">
        <v>389</v>
      </c>
      <c r="K499" s="1" t="s">
        <v>3179</v>
      </c>
      <c r="L499" s="1" t="s">
        <v>683</v>
      </c>
      <c r="M499" s="1" t="s">
        <v>695</v>
      </c>
      <c r="N499" s="1" t="s">
        <v>442</v>
      </c>
      <c r="O499" s="1" t="s">
        <v>1652</v>
      </c>
      <c r="P499" s="1" t="s">
        <v>3241</v>
      </c>
      <c r="Q499" s="1" t="s">
        <v>1653</v>
      </c>
      <c r="R499" s="1" t="s">
        <v>3179</v>
      </c>
    </row>
    <row r="500" spans="1:18">
      <c r="A500" s="1" t="s">
        <v>49</v>
      </c>
      <c r="D500" s="1" t="s">
        <v>891</v>
      </c>
      <c r="E500" s="1" t="s">
        <v>1644</v>
      </c>
      <c r="F500" s="1" t="s">
        <v>1654</v>
      </c>
      <c r="G500" s="1" t="s">
        <v>1655</v>
      </c>
      <c r="H500" s="1" t="s">
        <v>1656</v>
      </c>
      <c r="I500" s="1" t="s">
        <v>1587</v>
      </c>
      <c r="J500" s="1" t="s">
        <v>389</v>
      </c>
      <c r="K500" s="1" t="s">
        <v>3271</v>
      </c>
      <c r="L500" s="1" t="s">
        <v>683</v>
      </c>
      <c r="M500" s="1" t="s">
        <v>695</v>
      </c>
      <c r="N500" s="1" t="s">
        <v>442</v>
      </c>
      <c r="O500" s="1" t="s">
        <v>1657</v>
      </c>
      <c r="P500" s="1" t="s">
        <v>3288</v>
      </c>
      <c r="Q500" s="1" t="s">
        <v>513</v>
      </c>
      <c r="R500" s="1" t="s">
        <v>3271</v>
      </c>
    </row>
    <row r="501" spans="1:18">
      <c r="A501" s="1" t="s">
        <v>49</v>
      </c>
      <c r="D501" s="1" t="s">
        <v>891</v>
      </c>
      <c r="E501" s="1" t="s">
        <v>1644</v>
      </c>
      <c r="F501" s="1" t="s">
        <v>1658</v>
      </c>
      <c r="G501" s="1" t="s">
        <v>1659</v>
      </c>
      <c r="H501" s="1" t="s">
        <v>1660</v>
      </c>
      <c r="I501" s="1" t="s">
        <v>1587</v>
      </c>
      <c r="J501" s="1" t="s">
        <v>389</v>
      </c>
      <c r="K501" s="1" t="s">
        <v>3273</v>
      </c>
      <c r="L501" s="1" t="s">
        <v>683</v>
      </c>
      <c r="M501" s="1" t="s">
        <v>695</v>
      </c>
      <c r="N501" s="1" t="s">
        <v>442</v>
      </c>
      <c r="O501" s="1" t="s">
        <v>1661</v>
      </c>
      <c r="P501" s="1" t="s">
        <v>3289</v>
      </c>
      <c r="Q501" s="1" t="s">
        <v>1662</v>
      </c>
      <c r="R501" s="1" t="s">
        <v>3273</v>
      </c>
    </row>
    <row r="502" spans="1:18">
      <c r="A502" s="1" t="s">
        <v>49</v>
      </c>
      <c r="D502" s="1" t="s">
        <v>891</v>
      </c>
      <c r="E502" s="1" t="s">
        <v>1644</v>
      </c>
      <c r="F502" s="1" t="s">
        <v>1663</v>
      </c>
      <c r="G502" s="1" t="s">
        <v>1664</v>
      </c>
      <c r="H502" s="1" t="s">
        <v>1665</v>
      </c>
      <c r="I502" s="1" t="s">
        <v>1587</v>
      </c>
      <c r="J502" s="1" t="s">
        <v>389</v>
      </c>
      <c r="K502" s="1" t="s">
        <v>1041</v>
      </c>
      <c r="L502" s="1" t="s">
        <v>683</v>
      </c>
      <c r="M502" s="1" t="s">
        <v>695</v>
      </c>
      <c r="N502" s="1" t="s">
        <v>442</v>
      </c>
      <c r="O502" s="1" t="s">
        <v>1666</v>
      </c>
      <c r="P502" s="1" t="s">
        <v>3290</v>
      </c>
      <c r="Q502" s="1" t="s">
        <v>530</v>
      </c>
      <c r="R502" s="1" t="s">
        <v>1041</v>
      </c>
    </row>
    <row r="503" spans="1:18">
      <c r="A503" s="1" t="s">
        <v>49</v>
      </c>
      <c r="D503" s="1" t="s">
        <v>891</v>
      </c>
      <c r="E503" s="1" t="s">
        <v>1644</v>
      </c>
      <c r="F503" s="1" t="s">
        <v>1667</v>
      </c>
      <c r="G503" s="1" t="s">
        <v>1668</v>
      </c>
      <c r="H503" s="1" t="s">
        <v>1669</v>
      </c>
      <c r="I503" s="1" t="s">
        <v>1587</v>
      </c>
      <c r="J503" s="1" t="s">
        <v>389</v>
      </c>
      <c r="K503" s="1" t="s">
        <v>3184</v>
      </c>
      <c r="L503" s="1" t="s">
        <v>683</v>
      </c>
      <c r="M503" s="1" t="s">
        <v>695</v>
      </c>
      <c r="N503" s="1" t="s">
        <v>442</v>
      </c>
      <c r="O503" s="1" t="s">
        <v>1670</v>
      </c>
      <c r="P503" s="1" t="s">
        <v>3291</v>
      </c>
      <c r="Q503" s="1" t="s">
        <v>1671</v>
      </c>
      <c r="R503" s="1" t="s">
        <v>3184</v>
      </c>
    </row>
    <row r="504" spans="1:18">
      <c r="A504" s="1" t="s">
        <v>49</v>
      </c>
      <c r="D504" s="1" t="s">
        <v>891</v>
      </c>
      <c r="E504" s="1" t="s">
        <v>1644</v>
      </c>
      <c r="F504" s="1" t="s">
        <v>1672</v>
      </c>
      <c r="G504" s="1" t="s">
        <v>1673</v>
      </c>
      <c r="H504" s="1" t="s">
        <v>1674</v>
      </c>
      <c r="I504" s="1" t="s">
        <v>1587</v>
      </c>
      <c r="J504" s="1" t="s">
        <v>457</v>
      </c>
      <c r="K504" s="1" t="s">
        <v>3179</v>
      </c>
      <c r="L504" s="1" t="s">
        <v>683</v>
      </c>
      <c r="M504" s="1" t="s">
        <v>695</v>
      </c>
      <c r="N504" s="1" t="s">
        <v>442</v>
      </c>
      <c r="O504" s="1" t="s">
        <v>1652</v>
      </c>
      <c r="P504" s="1" t="s">
        <v>3241</v>
      </c>
      <c r="Q504" s="1" t="s">
        <v>1653</v>
      </c>
      <c r="R504" s="1" t="s">
        <v>3179</v>
      </c>
    </row>
    <row r="505" spans="1:18">
      <c r="A505" s="1" t="s">
        <v>49</v>
      </c>
      <c r="D505" s="1" t="s">
        <v>891</v>
      </c>
      <c r="E505" s="1" t="s">
        <v>1644</v>
      </c>
      <c r="F505" s="1" t="s">
        <v>1675</v>
      </c>
      <c r="G505" s="1" t="s">
        <v>1676</v>
      </c>
      <c r="H505" s="1" t="s">
        <v>1677</v>
      </c>
      <c r="I505" s="1" t="s">
        <v>1587</v>
      </c>
      <c r="J505" s="1" t="s">
        <v>457</v>
      </c>
      <c r="K505" s="1" t="s">
        <v>3184</v>
      </c>
      <c r="L505" s="1" t="s">
        <v>683</v>
      </c>
      <c r="M505" s="1" t="s">
        <v>695</v>
      </c>
      <c r="N505" s="1" t="s">
        <v>442</v>
      </c>
      <c r="O505" s="1" t="s">
        <v>1670</v>
      </c>
      <c r="P505" s="1" t="s">
        <v>3291</v>
      </c>
      <c r="Q505" s="1" t="s">
        <v>1671</v>
      </c>
      <c r="R505" s="1" t="s">
        <v>3184</v>
      </c>
    </row>
    <row r="506" spans="1:18">
      <c r="A506" s="1" t="s">
        <v>49</v>
      </c>
      <c r="D506" s="1" t="s">
        <v>891</v>
      </c>
      <c r="E506" s="1" t="s">
        <v>1644</v>
      </c>
      <c r="F506" s="1" t="s">
        <v>1678</v>
      </c>
      <c r="G506" s="1" t="s">
        <v>1679</v>
      </c>
      <c r="H506" s="1" t="s">
        <v>1680</v>
      </c>
      <c r="I506" s="1" t="s">
        <v>1587</v>
      </c>
      <c r="J506" s="1" t="s">
        <v>457</v>
      </c>
      <c r="K506" s="1" t="s">
        <v>3179</v>
      </c>
      <c r="L506" s="1" t="s">
        <v>683</v>
      </c>
      <c r="M506" s="1" t="s">
        <v>695</v>
      </c>
      <c r="N506" s="1" t="s">
        <v>442</v>
      </c>
      <c r="O506" s="1" t="s">
        <v>1652</v>
      </c>
      <c r="P506" s="1" t="s">
        <v>3241</v>
      </c>
      <c r="Q506" s="1" t="s">
        <v>1653</v>
      </c>
      <c r="R506" s="1" t="s">
        <v>3179</v>
      </c>
    </row>
    <row r="507" spans="1:18">
      <c r="A507" s="1" t="s">
        <v>49</v>
      </c>
      <c r="D507" s="1" t="s">
        <v>891</v>
      </c>
      <c r="E507" s="1" t="s">
        <v>1644</v>
      </c>
      <c r="F507" s="1" t="s">
        <v>1681</v>
      </c>
      <c r="G507" s="1" t="s">
        <v>1682</v>
      </c>
      <c r="H507" s="1" t="s">
        <v>1683</v>
      </c>
      <c r="I507" s="1" t="s">
        <v>1587</v>
      </c>
      <c r="J507" s="1" t="s">
        <v>457</v>
      </c>
      <c r="K507" s="1" t="s">
        <v>3271</v>
      </c>
      <c r="L507" s="1" t="s">
        <v>683</v>
      </c>
      <c r="M507" s="1" t="s">
        <v>695</v>
      </c>
      <c r="N507" s="1" t="s">
        <v>442</v>
      </c>
      <c r="O507" s="1" t="s">
        <v>1657</v>
      </c>
      <c r="P507" s="1" t="s">
        <v>3288</v>
      </c>
      <c r="Q507" s="1" t="s">
        <v>513</v>
      </c>
      <c r="R507" s="1" t="s">
        <v>3271</v>
      </c>
    </row>
    <row r="508" spans="1:18">
      <c r="A508" s="1" t="s">
        <v>49</v>
      </c>
      <c r="D508" s="1" t="s">
        <v>891</v>
      </c>
      <c r="E508" s="1" t="s">
        <v>1644</v>
      </c>
      <c r="F508" s="1" t="s">
        <v>1684</v>
      </c>
      <c r="G508" s="1" t="s">
        <v>1685</v>
      </c>
      <c r="H508" s="1" t="s">
        <v>1686</v>
      </c>
      <c r="I508" s="1" t="s">
        <v>1587</v>
      </c>
      <c r="J508" s="1" t="s">
        <v>457</v>
      </c>
      <c r="K508" s="1" t="s">
        <v>3271</v>
      </c>
      <c r="L508" s="1" t="s">
        <v>683</v>
      </c>
      <c r="M508" s="1" t="s">
        <v>695</v>
      </c>
      <c r="N508" s="1" t="s">
        <v>442</v>
      </c>
      <c r="O508" s="1" t="s">
        <v>1657</v>
      </c>
      <c r="P508" s="1" t="s">
        <v>3288</v>
      </c>
      <c r="Q508" s="1" t="s">
        <v>513</v>
      </c>
      <c r="R508" s="1" t="s">
        <v>3271</v>
      </c>
    </row>
    <row r="509" spans="1:18">
      <c r="A509" s="1" t="s">
        <v>49</v>
      </c>
      <c r="D509" s="1" t="s">
        <v>891</v>
      </c>
      <c r="E509" s="1" t="s">
        <v>1644</v>
      </c>
      <c r="F509" s="1" t="s">
        <v>1687</v>
      </c>
      <c r="G509" s="1" t="s">
        <v>1688</v>
      </c>
      <c r="H509" s="1" t="s">
        <v>1689</v>
      </c>
      <c r="I509" s="1" t="s">
        <v>1587</v>
      </c>
      <c r="J509" s="1" t="s">
        <v>457</v>
      </c>
      <c r="K509" s="1" t="s">
        <v>3273</v>
      </c>
      <c r="L509" s="1" t="s">
        <v>683</v>
      </c>
      <c r="M509" s="1" t="s">
        <v>695</v>
      </c>
      <c r="N509" s="1" t="s">
        <v>442</v>
      </c>
      <c r="O509" s="1" t="s">
        <v>1661</v>
      </c>
      <c r="P509" s="1" t="s">
        <v>3292</v>
      </c>
      <c r="Q509" s="1" t="s">
        <v>1662</v>
      </c>
      <c r="R509" s="1" t="s">
        <v>3273</v>
      </c>
    </row>
    <row r="510" spans="1:18">
      <c r="A510" s="1" t="s">
        <v>49</v>
      </c>
      <c r="D510" s="1" t="s">
        <v>891</v>
      </c>
      <c r="E510" s="1" t="s">
        <v>1644</v>
      </c>
      <c r="F510" s="1" t="s">
        <v>1690</v>
      </c>
      <c r="G510" s="1" t="s">
        <v>1691</v>
      </c>
      <c r="H510" s="1" t="s">
        <v>1692</v>
      </c>
      <c r="I510" s="1" t="s">
        <v>1587</v>
      </c>
      <c r="J510" s="1" t="s">
        <v>457</v>
      </c>
      <c r="K510" s="1" t="s">
        <v>3273</v>
      </c>
      <c r="L510" s="1" t="s">
        <v>683</v>
      </c>
      <c r="M510" s="1" t="s">
        <v>695</v>
      </c>
      <c r="N510" s="1" t="s">
        <v>442</v>
      </c>
      <c r="O510" s="1" t="s">
        <v>1661</v>
      </c>
      <c r="P510" s="1" t="s">
        <v>3292</v>
      </c>
      <c r="Q510" s="1" t="s">
        <v>1662</v>
      </c>
      <c r="R510" s="1" t="s">
        <v>3273</v>
      </c>
    </row>
    <row r="511" spans="1:18">
      <c r="A511" s="1" t="s">
        <v>49</v>
      </c>
      <c r="D511" s="1" t="s">
        <v>891</v>
      </c>
      <c r="E511" s="1" t="s">
        <v>1644</v>
      </c>
      <c r="F511" s="1" t="s">
        <v>1693</v>
      </c>
      <c r="G511" s="1" t="s">
        <v>1694</v>
      </c>
      <c r="H511" s="1" t="s">
        <v>1695</v>
      </c>
      <c r="I511" s="1" t="s">
        <v>1587</v>
      </c>
      <c r="J511" s="1" t="s">
        <v>457</v>
      </c>
      <c r="K511" s="1" t="s">
        <v>1041</v>
      </c>
      <c r="L511" s="1" t="s">
        <v>683</v>
      </c>
      <c r="M511" s="1" t="s">
        <v>695</v>
      </c>
      <c r="N511" s="1" t="s">
        <v>442</v>
      </c>
      <c r="O511" s="1" t="s">
        <v>1666</v>
      </c>
      <c r="P511" s="1" t="s">
        <v>3290</v>
      </c>
      <c r="Q511" s="1" t="s">
        <v>530</v>
      </c>
      <c r="R511" s="1" t="s">
        <v>1041</v>
      </c>
    </row>
    <row r="512" spans="1:18">
      <c r="A512" s="1" t="s">
        <v>49</v>
      </c>
      <c r="D512" s="1" t="s">
        <v>891</v>
      </c>
      <c r="E512" s="1" t="s">
        <v>1644</v>
      </c>
      <c r="F512" s="1" t="s">
        <v>1696</v>
      </c>
      <c r="G512" s="1" t="s">
        <v>1697</v>
      </c>
      <c r="H512" s="1" t="s">
        <v>1698</v>
      </c>
      <c r="I512" s="1" t="s">
        <v>1587</v>
      </c>
      <c r="J512" s="1" t="s">
        <v>457</v>
      </c>
      <c r="K512" s="1" t="s">
        <v>3184</v>
      </c>
      <c r="L512" s="1" t="s">
        <v>683</v>
      </c>
      <c r="M512" s="1" t="s">
        <v>695</v>
      </c>
      <c r="N512" s="1" t="s">
        <v>442</v>
      </c>
      <c r="O512" s="1" t="s">
        <v>1670</v>
      </c>
      <c r="P512" s="1" t="s">
        <v>3291</v>
      </c>
      <c r="Q512" s="1" t="s">
        <v>1671</v>
      </c>
      <c r="R512" s="1" t="s">
        <v>3184</v>
      </c>
    </row>
    <row r="513" spans="1:18">
      <c r="A513" s="1" t="s">
        <v>49</v>
      </c>
      <c r="D513" s="1" t="s">
        <v>891</v>
      </c>
      <c r="E513" s="1" t="s">
        <v>1644</v>
      </c>
      <c r="F513" s="1" t="s">
        <v>1699</v>
      </c>
      <c r="G513" s="1" t="s">
        <v>1700</v>
      </c>
      <c r="H513" s="1" t="s">
        <v>1701</v>
      </c>
      <c r="I513" s="1" t="s">
        <v>1507</v>
      </c>
      <c r="J513" s="1" t="s">
        <v>457</v>
      </c>
      <c r="K513" s="1" t="s">
        <v>3179</v>
      </c>
      <c r="L513" s="1" t="s">
        <v>683</v>
      </c>
      <c r="M513" s="1" t="s">
        <v>695</v>
      </c>
      <c r="N513" s="1" t="s">
        <v>442</v>
      </c>
      <c r="O513" s="1" t="s">
        <v>1652</v>
      </c>
      <c r="P513" s="1" t="s">
        <v>3293</v>
      </c>
      <c r="Q513" s="1" t="s">
        <v>1653</v>
      </c>
      <c r="R513" s="1" t="s">
        <v>3179</v>
      </c>
    </row>
    <row r="514" spans="1:18">
      <c r="A514" s="1" t="s">
        <v>49</v>
      </c>
      <c r="D514" s="1" t="s">
        <v>891</v>
      </c>
      <c r="E514" s="1" t="s">
        <v>1644</v>
      </c>
      <c r="F514" s="1" t="s">
        <v>1702</v>
      </c>
      <c r="G514" s="1" t="s">
        <v>1703</v>
      </c>
      <c r="H514" s="1" t="s">
        <v>1695</v>
      </c>
      <c r="I514" s="1" t="s">
        <v>1507</v>
      </c>
      <c r="J514" s="1" t="s">
        <v>457</v>
      </c>
      <c r="K514" s="1" t="s">
        <v>1041</v>
      </c>
      <c r="L514" s="1" t="s">
        <v>683</v>
      </c>
      <c r="M514" s="1" t="s">
        <v>695</v>
      </c>
      <c r="N514" s="1" t="s">
        <v>442</v>
      </c>
      <c r="O514" s="1" t="s">
        <v>1666</v>
      </c>
      <c r="P514" s="1" t="s">
        <v>3294</v>
      </c>
      <c r="Q514" s="1" t="s">
        <v>530</v>
      </c>
      <c r="R514" s="1" t="s">
        <v>1041</v>
      </c>
    </row>
    <row r="515" spans="1:18">
      <c r="A515" s="1" t="s">
        <v>49</v>
      </c>
      <c r="D515" s="1" t="s">
        <v>891</v>
      </c>
      <c r="E515" s="1" t="s">
        <v>1644</v>
      </c>
      <c r="F515" s="1" t="s">
        <v>1704</v>
      </c>
      <c r="G515" s="1" t="s">
        <v>1705</v>
      </c>
      <c r="H515" s="1" t="s">
        <v>1706</v>
      </c>
      <c r="I515" s="1" t="s">
        <v>1507</v>
      </c>
      <c r="J515" s="1" t="s">
        <v>457</v>
      </c>
      <c r="K515" s="1" t="s">
        <v>3184</v>
      </c>
      <c r="L515" s="1" t="s">
        <v>683</v>
      </c>
      <c r="M515" s="1" t="s">
        <v>695</v>
      </c>
      <c r="N515" s="1" t="s">
        <v>442</v>
      </c>
      <c r="O515" s="1" t="s">
        <v>1670</v>
      </c>
      <c r="P515" s="1" t="s">
        <v>3295</v>
      </c>
      <c r="Q515" s="1" t="s">
        <v>1671</v>
      </c>
      <c r="R515" s="1" t="s">
        <v>3184</v>
      </c>
    </row>
    <row r="516" spans="1:18">
      <c r="A516" s="1" t="s">
        <v>49</v>
      </c>
      <c r="D516" s="1" t="s">
        <v>891</v>
      </c>
      <c r="E516" s="1" t="s">
        <v>1644</v>
      </c>
      <c r="F516" s="1" t="s">
        <v>1707</v>
      </c>
      <c r="G516" s="1" t="s">
        <v>1708</v>
      </c>
      <c r="H516" s="1" t="s">
        <v>1709</v>
      </c>
      <c r="I516" s="1" t="s">
        <v>1413</v>
      </c>
      <c r="J516" s="1" t="s">
        <v>487</v>
      </c>
      <c r="K516" s="1" t="s">
        <v>3271</v>
      </c>
      <c r="L516" s="1" t="s">
        <v>683</v>
      </c>
      <c r="M516" s="1" t="s">
        <v>695</v>
      </c>
      <c r="N516" s="1" t="s">
        <v>382</v>
      </c>
      <c r="O516" s="1" t="s">
        <v>1443</v>
      </c>
      <c r="P516" s="1" t="s">
        <v>3256</v>
      </c>
      <c r="Q516" s="1" t="s">
        <v>1423</v>
      </c>
      <c r="R516" s="1" t="s">
        <v>3271</v>
      </c>
    </row>
    <row r="517" spans="1:18">
      <c r="A517" s="1" t="s">
        <v>49</v>
      </c>
      <c r="D517" s="1" t="s">
        <v>891</v>
      </c>
      <c r="E517" s="1" t="s">
        <v>1644</v>
      </c>
      <c r="F517" s="1" t="s">
        <v>1710</v>
      </c>
      <c r="G517" s="1" t="s">
        <v>3462</v>
      </c>
      <c r="H517" s="1" t="s">
        <v>1711</v>
      </c>
      <c r="I517" s="1" t="s">
        <v>1413</v>
      </c>
      <c r="J517" s="1" t="s">
        <v>487</v>
      </c>
      <c r="K517" s="1" t="s">
        <v>3273</v>
      </c>
      <c r="L517" s="1" t="s">
        <v>683</v>
      </c>
      <c r="M517" s="1" t="s">
        <v>695</v>
      </c>
      <c r="N517" s="1" t="s">
        <v>382</v>
      </c>
      <c r="O517" s="1" t="s">
        <v>1451</v>
      </c>
      <c r="P517" s="1" t="s">
        <v>3274</v>
      </c>
      <c r="Q517" s="1" t="s">
        <v>513</v>
      </c>
      <c r="R517" s="1" t="s">
        <v>3273</v>
      </c>
    </row>
    <row r="518" spans="1:18">
      <c r="A518" s="1" t="s">
        <v>49</v>
      </c>
      <c r="D518" s="1" t="s">
        <v>891</v>
      </c>
      <c r="E518" s="1" t="s">
        <v>1644</v>
      </c>
      <c r="F518" s="1" t="s">
        <v>1712</v>
      </c>
      <c r="G518" s="1" t="s">
        <v>3463</v>
      </c>
      <c r="H518" s="1" t="s">
        <v>1713</v>
      </c>
      <c r="I518" s="1" t="s">
        <v>1413</v>
      </c>
      <c r="J518" s="1" t="s">
        <v>694</v>
      </c>
      <c r="K518" s="1" t="s">
        <v>3273</v>
      </c>
      <c r="L518" s="1" t="s">
        <v>683</v>
      </c>
      <c r="M518" s="1" t="s">
        <v>695</v>
      </c>
      <c r="N518" s="1" t="s">
        <v>382</v>
      </c>
      <c r="O518" s="1" t="s">
        <v>1451</v>
      </c>
      <c r="P518" s="1" t="s">
        <v>3274</v>
      </c>
      <c r="Q518" s="1" t="s">
        <v>513</v>
      </c>
      <c r="R518" s="1" t="s">
        <v>3273</v>
      </c>
    </row>
    <row r="519" spans="1:18">
      <c r="A519" s="1" t="s">
        <v>49</v>
      </c>
      <c r="D519" s="1" t="s">
        <v>891</v>
      </c>
      <c r="E519" s="1" t="s">
        <v>1644</v>
      </c>
      <c r="F519" s="1" t="s">
        <v>1714</v>
      </c>
      <c r="G519" s="1" t="s">
        <v>3464</v>
      </c>
      <c r="H519" s="1" t="s">
        <v>1715</v>
      </c>
      <c r="I519" s="1" t="s">
        <v>1716</v>
      </c>
      <c r="J519" s="1" t="s">
        <v>393</v>
      </c>
      <c r="K519" s="1" t="s">
        <v>3271</v>
      </c>
      <c r="L519" s="1" t="s">
        <v>683</v>
      </c>
      <c r="M519" s="1" t="s">
        <v>695</v>
      </c>
      <c r="N519" s="1" t="s">
        <v>382</v>
      </c>
      <c r="O519" s="1" t="s">
        <v>1443</v>
      </c>
      <c r="P519" s="1" t="s">
        <v>3296</v>
      </c>
      <c r="Q519" s="1" t="s">
        <v>1423</v>
      </c>
      <c r="R519" s="1" t="s">
        <v>3271</v>
      </c>
    </row>
    <row r="520" spans="1:18">
      <c r="A520" s="1" t="s">
        <v>49</v>
      </c>
      <c r="D520" s="1" t="s">
        <v>891</v>
      </c>
      <c r="E520" s="1" t="s">
        <v>1644</v>
      </c>
      <c r="F520" s="1" t="s">
        <v>1717</v>
      </c>
      <c r="G520" s="1" t="s">
        <v>3465</v>
      </c>
      <c r="H520" s="1" t="s">
        <v>1718</v>
      </c>
      <c r="I520" s="1" t="s">
        <v>1719</v>
      </c>
      <c r="J520" s="1" t="s">
        <v>393</v>
      </c>
      <c r="K520" s="1" t="s">
        <v>3273</v>
      </c>
      <c r="L520" s="1" t="s">
        <v>683</v>
      </c>
      <c r="M520" s="1" t="s">
        <v>695</v>
      </c>
      <c r="N520" s="1" t="s">
        <v>382</v>
      </c>
      <c r="O520" s="1" t="s">
        <v>1451</v>
      </c>
      <c r="P520" s="1" t="s">
        <v>3199</v>
      </c>
      <c r="Q520" s="1" t="s">
        <v>1720</v>
      </c>
      <c r="R520" s="1" t="s">
        <v>3273</v>
      </c>
    </row>
    <row r="521" spans="1:18">
      <c r="A521" s="1" t="s">
        <v>49</v>
      </c>
      <c r="D521" s="1" t="s">
        <v>891</v>
      </c>
      <c r="E521" s="1" t="s">
        <v>1644</v>
      </c>
      <c r="F521" s="1" t="s">
        <v>1721</v>
      </c>
      <c r="G521" s="1" t="s">
        <v>3466</v>
      </c>
      <c r="H521" s="1" t="s">
        <v>1722</v>
      </c>
      <c r="I521" s="1" t="s">
        <v>1152</v>
      </c>
      <c r="J521" s="1" t="s">
        <v>487</v>
      </c>
      <c r="K521" s="1" t="s">
        <v>3179</v>
      </c>
      <c r="L521" s="1" t="s">
        <v>683</v>
      </c>
      <c r="M521" s="1" t="s">
        <v>695</v>
      </c>
      <c r="N521" s="1" t="s">
        <v>382</v>
      </c>
      <c r="O521" s="1" t="s">
        <v>1430</v>
      </c>
      <c r="P521" s="1" t="s">
        <v>3270</v>
      </c>
      <c r="Q521" s="1" t="s">
        <v>616</v>
      </c>
      <c r="R521" s="1" t="s">
        <v>3179</v>
      </c>
    </row>
    <row r="522" spans="1:18">
      <c r="A522" s="1" t="s">
        <v>49</v>
      </c>
      <c r="D522" s="1" t="s">
        <v>891</v>
      </c>
      <c r="E522" s="1" t="s">
        <v>1644</v>
      </c>
      <c r="F522" s="1" t="s">
        <v>1723</v>
      </c>
      <c r="G522" s="1" t="s">
        <v>1724</v>
      </c>
      <c r="H522" s="1" t="s">
        <v>1725</v>
      </c>
      <c r="I522" s="1" t="s">
        <v>1507</v>
      </c>
      <c r="J522" s="1" t="s">
        <v>389</v>
      </c>
      <c r="K522" s="1" t="s">
        <v>3179</v>
      </c>
      <c r="L522" s="1" t="s">
        <v>683</v>
      </c>
      <c r="M522" s="1" t="s">
        <v>695</v>
      </c>
      <c r="N522" s="1" t="s">
        <v>442</v>
      </c>
      <c r="O522" s="1" t="s">
        <v>3467</v>
      </c>
      <c r="P522" s="1" t="s">
        <v>3297</v>
      </c>
      <c r="Q522" s="1" t="s">
        <v>513</v>
      </c>
      <c r="R522" s="1" t="s">
        <v>3179</v>
      </c>
    </row>
    <row r="523" spans="1:18">
      <c r="A523" s="1" t="s">
        <v>49</v>
      </c>
      <c r="D523" s="1" t="s">
        <v>891</v>
      </c>
      <c r="E523" s="1" t="s">
        <v>1644</v>
      </c>
      <c r="F523" s="1" t="s">
        <v>1726</v>
      </c>
      <c r="G523" s="1" t="s">
        <v>1727</v>
      </c>
      <c r="H523" s="1" t="s">
        <v>1728</v>
      </c>
      <c r="I523" s="1" t="s">
        <v>1507</v>
      </c>
      <c r="J523" s="1" t="s">
        <v>389</v>
      </c>
      <c r="K523" s="1" t="s">
        <v>3271</v>
      </c>
      <c r="L523" s="1" t="s">
        <v>683</v>
      </c>
      <c r="M523" s="1" t="s">
        <v>695</v>
      </c>
      <c r="N523" s="1" t="s">
        <v>442</v>
      </c>
      <c r="O523" s="1" t="s">
        <v>3461</v>
      </c>
      <c r="P523" s="1" t="s">
        <v>3287</v>
      </c>
      <c r="Q523" s="1" t="s">
        <v>530</v>
      </c>
      <c r="R523" s="1" t="s">
        <v>3271</v>
      </c>
    </row>
    <row r="524" spans="1:18">
      <c r="A524" s="1" t="s">
        <v>49</v>
      </c>
      <c r="D524" s="1" t="s">
        <v>891</v>
      </c>
      <c r="E524" s="1" t="s">
        <v>1644</v>
      </c>
      <c r="F524" s="1" t="s">
        <v>1729</v>
      </c>
      <c r="G524" s="1" t="s">
        <v>1730</v>
      </c>
      <c r="H524" s="1" t="s">
        <v>1731</v>
      </c>
      <c r="I524" s="1" t="s">
        <v>1719</v>
      </c>
      <c r="J524" s="1" t="s">
        <v>389</v>
      </c>
      <c r="K524" s="1" t="s">
        <v>3271</v>
      </c>
      <c r="L524" s="1" t="s">
        <v>683</v>
      </c>
      <c r="M524" s="1" t="s">
        <v>695</v>
      </c>
      <c r="N524" s="1" t="s">
        <v>442</v>
      </c>
      <c r="O524" s="1" t="s">
        <v>3461</v>
      </c>
      <c r="P524" s="1" t="s">
        <v>3298</v>
      </c>
      <c r="Q524" s="1" t="s">
        <v>530</v>
      </c>
      <c r="R524" s="1" t="s">
        <v>3271</v>
      </c>
    </row>
    <row r="525" spans="1:18">
      <c r="A525" s="1" t="s">
        <v>49</v>
      </c>
      <c r="D525" s="1" t="s">
        <v>891</v>
      </c>
      <c r="E525" s="1" t="s">
        <v>1644</v>
      </c>
      <c r="F525" s="1" t="s">
        <v>1732</v>
      </c>
      <c r="G525" s="1" t="s">
        <v>1733</v>
      </c>
      <c r="H525" s="1" t="s">
        <v>1734</v>
      </c>
      <c r="I525" s="1" t="s">
        <v>1735</v>
      </c>
      <c r="J525" s="1" t="s">
        <v>457</v>
      </c>
      <c r="K525" s="1" t="s">
        <v>3271</v>
      </c>
      <c r="L525" s="1" t="s">
        <v>683</v>
      </c>
      <c r="M525" s="1" t="s">
        <v>695</v>
      </c>
      <c r="N525" s="1" t="s">
        <v>442</v>
      </c>
      <c r="O525" s="1" t="s">
        <v>3461</v>
      </c>
      <c r="P525" s="1" t="s">
        <v>3298</v>
      </c>
      <c r="Q525" s="1" t="s">
        <v>530</v>
      </c>
      <c r="R525" s="1" t="s">
        <v>3271</v>
      </c>
    </row>
    <row r="526" spans="1:18">
      <c r="A526" s="1" t="s">
        <v>49</v>
      </c>
      <c r="D526" s="1" t="s">
        <v>891</v>
      </c>
      <c r="E526" s="1" t="s">
        <v>1644</v>
      </c>
      <c r="F526" s="1" t="s">
        <v>1736</v>
      </c>
      <c r="G526" s="1" t="s">
        <v>1737</v>
      </c>
      <c r="H526" s="1" t="s">
        <v>1738</v>
      </c>
      <c r="I526" s="1" t="s">
        <v>1507</v>
      </c>
      <c r="J526" s="1" t="s">
        <v>389</v>
      </c>
      <c r="K526" s="1" t="s">
        <v>3273</v>
      </c>
      <c r="L526" s="1" t="s">
        <v>683</v>
      </c>
      <c r="M526" s="1" t="s">
        <v>695</v>
      </c>
      <c r="N526" s="1" t="s">
        <v>442</v>
      </c>
      <c r="O526" s="1" t="s">
        <v>3468</v>
      </c>
      <c r="P526" s="1" t="s">
        <v>3299</v>
      </c>
      <c r="Q526" s="1" t="s">
        <v>1423</v>
      </c>
      <c r="R526" s="1" t="s">
        <v>3273</v>
      </c>
    </row>
    <row r="527" spans="1:18">
      <c r="A527" s="1" t="s">
        <v>49</v>
      </c>
      <c r="D527" s="1" t="s">
        <v>891</v>
      </c>
      <c r="E527" s="1" t="s">
        <v>1644</v>
      </c>
      <c r="F527" s="1" t="s">
        <v>1739</v>
      </c>
      <c r="G527" s="1" t="s">
        <v>1740</v>
      </c>
      <c r="H527" s="1" t="s">
        <v>1741</v>
      </c>
      <c r="I527" s="1" t="s">
        <v>795</v>
      </c>
      <c r="J527" s="1" t="s">
        <v>389</v>
      </c>
      <c r="K527" s="1" t="s">
        <v>3273</v>
      </c>
      <c r="L527" s="1" t="s">
        <v>683</v>
      </c>
      <c r="M527" s="1" t="s">
        <v>695</v>
      </c>
      <c r="O527" s="1" t="s">
        <v>3468</v>
      </c>
      <c r="P527" s="1" t="s">
        <v>3299</v>
      </c>
      <c r="Q527" s="1" t="s">
        <v>3386</v>
      </c>
      <c r="R527" s="1" t="s">
        <v>3273</v>
      </c>
    </row>
    <row r="528" spans="1:18">
      <c r="A528" s="1" t="s">
        <v>49</v>
      </c>
      <c r="D528" s="1" t="s">
        <v>891</v>
      </c>
      <c r="E528" s="1" t="s">
        <v>1644</v>
      </c>
      <c r="F528" s="1" t="s">
        <v>1742</v>
      </c>
      <c r="G528" s="1" t="s">
        <v>1743</v>
      </c>
      <c r="H528" s="1" t="s">
        <v>1744</v>
      </c>
      <c r="I528" s="1" t="s">
        <v>1719</v>
      </c>
      <c r="J528" s="1" t="s">
        <v>457</v>
      </c>
      <c r="K528" s="1" t="s">
        <v>3273</v>
      </c>
      <c r="L528" s="1" t="s">
        <v>683</v>
      </c>
      <c r="M528" s="1" t="s">
        <v>695</v>
      </c>
      <c r="N528" s="1" t="s">
        <v>442</v>
      </c>
      <c r="O528" s="1" t="s">
        <v>3468</v>
      </c>
      <c r="P528" s="1" t="s">
        <v>3300</v>
      </c>
      <c r="Q528" s="1" t="s">
        <v>513</v>
      </c>
      <c r="R528" s="1" t="s">
        <v>3273</v>
      </c>
    </row>
    <row r="529" spans="1:18">
      <c r="A529" s="1" t="s">
        <v>49</v>
      </c>
      <c r="D529" s="1" t="s">
        <v>891</v>
      </c>
      <c r="E529" s="1" t="s">
        <v>1644</v>
      </c>
      <c r="F529" s="1" t="s">
        <v>1745</v>
      </c>
      <c r="G529" s="1" t="s">
        <v>1746</v>
      </c>
      <c r="H529" s="1" t="s">
        <v>1747</v>
      </c>
      <c r="I529" s="1" t="s">
        <v>1507</v>
      </c>
      <c r="J529" s="1" t="s">
        <v>457</v>
      </c>
      <c r="K529" s="1" t="s">
        <v>3301</v>
      </c>
      <c r="L529" s="1" t="s">
        <v>683</v>
      </c>
      <c r="M529" s="1" t="s">
        <v>695</v>
      </c>
      <c r="N529" s="1" t="s">
        <v>442</v>
      </c>
      <c r="O529" s="1" t="s">
        <v>3469</v>
      </c>
      <c r="P529" s="1" t="s">
        <v>3302</v>
      </c>
      <c r="Q529" s="1" t="s">
        <v>1748</v>
      </c>
      <c r="R529" s="1" t="s">
        <v>3301</v>
      </c>
    </row>
    <row r="530" spans="1:18">
      <c r="A530" s="1" t="s">
        <v>49</v>
      </c>
      <c r="D530" s="1" t="s">
        <v>891</v>
      </c>
      <c r="E530" s="1" t="s">
        <v>1644</v>
      </c>
      <c r="F530" s="1" t="s">
        <v>1749</v>
      </c>
      <c r="G530" s="1" t="s">
        <v>1750</v>
      </c>
      <c r="H530" s="1" t="s">
        <v>1751</v>
      </c>
      <c r="I530" s="1" t="s">
        <v>1413</v>
      </c>
      <c r="J530" s="1" t="s">
        <v>401</v>
      </c>
      <c r="K530" s="1" t="s">
        <v>3179</v>
      </c>
      <c r="L530" s="1" t="s">
        <v>683</v>
      </c>
      <c r="M530" s="1" t="s">
        <v>695</v>
      </c>
      <c r="N530" s="1" t="s">
        <v>442</v>
      </c>
      <c r="O530" s="1" t="s">
        <v>1752</v>
      </c>
      <c r="P530" s="1" t="s">
        <v>3303</v>
      </c>
      <c r="Q530" s="1" t="s">
        <v>1466</v>
      </c>
      <c r="R530" s="1" t="s">
        <v>3179</v>
      </c>
    </row>
    <row r="531" spans="1:18">
      <c r="A531" s="1" t="s">
        <v>49</v>
      </c>
      <c r="D531" s="1" t="s">
        <v>891</v>
      </c>
      <c r="E531" s="1" t="s">
        <v>1644</v>
      </c>
      <c r="F531" s="1" t="s">
        <v>1753</v>
      </c>
      <c r="G531" s="1" t="s">
        <v>1754</v>
      </c>
      <c r="H531" s="1" t="s">
        <v>1755</v>
      </c>
      <c r="I531" s="1" t="s">
        <v>1413</v>
      </c>
      <c r="J531" s="1" t="s">
        <v>380</v>
      </c>
      <c r="K531" s="1" t="s">
        <v>3179</v>
      </c>
      <c r="L531" s="1" t="s">
        <v>683</v>
      </c>
      <c r="M531" s="1" t="s">
        <v>695</v>
      </c>
      <c r="N531" s="1" t="s">
        <v>442</v>
      </c>
      <c r="O531" s="1" t="s">
        <v>1752</v>
      </c>
      <c r="P531" s="1" t="s">
        <v>3303</v>
      </c>
      <c r="Q531" s="1" t="s">
        <v>1466</v>
      </c>
      <c r="R531" s="1" t="s">
        <v>3179</v>
      </c>
    </row>
    <row r="532" spans="1:18">
      <c r="A532" s="1" t="s">
        <v>49</v>
      </c>
      <c r="D532" s="1" t="s">
        <v>891</v>
      </c>
      <c r="E532" s="1" t="s">
        <v>1644</v>
      </c>
      <c r="F532" s="1" t="s">
        <v>1756</v>
      </c>
      <c r="G532" s="1" t="s">
        <v>1757</v>
      </c>
      <c r="H532" s="1" t="s">
        <v>1758</v>
      </c>
      <c r="I532" s="1" t="s">
        <v>1481</v>
      </c>
      <c r="J532" s="1" t="s">
        <v>389</v>
      </c>
      <c r="K532" s="1" t="s">
        <v>3179</v>
      </c>
      <c r="L532" s="1" t="s">
        <v>683</v>
      </c>
      <c r="M532" s="1" t="s">
        <v>695</v>
      </c>
      <c r="N532" s="1" t="s">
        <v>442</v>
      </c>
      <c r="O532" s="1" t="s">
        <v>1752</v>
      </c>
      <c r="P532" s="1" t="s">
        <v>3304</v>
      </c>
      <c r="Q532" s="1" t="s">
        <v>1466</v>
      </c>
      <c r="R532" s="1" t="s">
        <v>3179</v>
      </c>
    </row>
    <row r="533" spans="1:18">
      <c r="A533" s="1" t="s">
        <v>49</v>
      </c>
      <c r="D533" s="1" t="s">
        <v>891</v>
      </c>
      <c r="E533" s="1" t="s">
        <v>1644</v>
      </c>
      <c r="F533" s="1" t="s">
        <v>1759</v>
      </c>
      <c r="G533" s="1" t="s">
        <v>1760</v>
      </c>
      <c r="H533" s="1" t="s">
        <v>1761</v>
      </c>
      <c r="I533" s="1" t="s">
        <v>1413</v>
      </c>
      <c r="J533" s="1" t="s">
        <v>409</v>
      </c>
      <c r="K533" s="1" t="s">
        <v>3179</v>
      </c>
      <c r="L533" s="1" t="s">
        <v>683</v>
      </c>
      <c r="M533" s="1" t="s">
        <v>695</v>
      </c>
      <c r="N533" s="1" t="s">
        <v>442</v>
      </c>
      <c r="O533" s="1" t="s">
        <v>1752</v>
      </c>
      <c r="P533" s="1" t="s">
        <v>3303</v>
      </c>
      <c r="Q533" s="1" t="s">
        <v>1466</v>
      </c>
      <c r="R533" s="1" t="s">
        <v>3179</v>
      </c>
    </row>
    <row r="534" spans="1:18">
      <c r="A534" s="1" t="s">
        <v>49</v>
      </c>
      <c r="D534" s="1" t="s">
        <v>891</v>
      </c>
      <c r="E534" s="1" t="s">
        <v>1644</v>
      </c>
      <c r="F534" s="1" t="s">
        <v>1762</v>
      </c>
      <c r="G534" s="1" t="s">
        <v>1763</v>
      </c>
      <c r="H534" s="1" t="s">
        <v>1764</v>
      </c>
      <c r="I534" s="1" t="s">
        <v>1507</v>
      </c>
      <c r="J534" s="1" t="s">
        <v>457</v>
      </c>
      <c r="K534" s="1" t="s">
        <v>3179</v>
      </c>
      <c r="L534" s="1" t="s">
        <v>683</v>
      </c>
      <c r="M534" s="1" t="s">
        <v>695</v>
      </c>
      <c r="N534" s="1" t="s">
        <v>442</v>
      </c>
      <c r="O534" s="1" t="s">
        <v>1752</v>
      </c>
      <c r="P534" s="1" t="s">
        <v>3304</v>
      </c>
      <c r="Q534" s="1" t="s">
        <v>1466</v>
      </c>
      <c r="R534" s="1" t="s">
        <v>3179</v>
      </c>
    </row>
    <row r="535" spans="1:18">
      <c r="A535" s="1" t="s">
        <v>49</v>
      </c>
      <c r="D535" s="1" t="s">
        <v>891</v>
      </c>
      <c r="E535" s="1" t="s">
        <v>1644</v>
      </c>
      <c r="F535" s="1" t="s">
        <v>1765</v>
      </c>
      <c r="G535" s="1" t="s">
        <v>1766</v>
      </c>
      <c r="H535" s="1" t="s">
        <v>1767</v>
      </c>
      <c r="I535" s="1" t="s">
        <v>1413</v>
      </c>
      <c r="J535" s="1" t="s">
        <v>487</v>
      </c>
      <c r="K535" s="1" t="s">
        <v>3179</v>
      </c>
      <c r="L535" s="1" t="s">
        <v>683</v>
      </c>
      <c r="M535" s="1" t="s">
        <v>695</v>
      </c>
      <c r="N535" s="1" t="s">
        <v>442</v>
      </c>
      <c r="O535" s="1" t="s">
        <v>1752</v>
      </c>
      <c r="P535" s="1" t="s">
        <v>3303</v>
      </c>
      <c r="Q535" s="1" t="s">
        <v>1466</v>
      </c>
      <c r="R535" s="1" t="s">
        <v>3179</v>
      </c>
    </row>
    <row r="536" spans="1:18">
      <c r="A536" s="1" t="s">
        <v>49</v>
      </c>
      <c r="D536" s="1" t="s">
        <v>891</v>
      </c>
      <c r="E536" s="1" t="s">
        <v>1644</v>
      </c>
      <c r="F536" s="1" t="s">
        <v>1768</v>
      </c>
      <c r="G536" s="1" t="s">
        <v>1724</v>
      </c>
      <c r="H536" s="1" t="s">
        <v>1769</v>
      </c>
      <c r="I536" s="1" t="s">
        <v>1507</v>
      </c>
      <c r="J536" s="1" t="s">
        <v>389</v>
      </c>
      <c r="K536" s="1" t="s">
        <v>3179</v>
      </c>
      <c r="L536" s="1" t="s">
        <v>683</v>
      </c>
      <c r="M536" s="1" t="s">
        <v>695</v>
      </c>
      <c r="N536" s="1" t="s">
        <v>442</v>
      </c>
      <c r="O536" s="1" t="s">
        <v>1752</v>
      </c>
      <c r="P536" s="1" t="s">
        <v>3305</v>
      </c>
      <c r="Q536" s="1" t="s">
        <v>1466</v>
      </c>
      <c r="R536" s="1" t="s">
        <v>3179</v>
      </c>
    </row>
    <row r="537" spans="1:18">
      <c r="A537" s="1" t="s">
        <v>49</v>
      </c>
      <c r="D537" s="1" t="s">
        <v>891</v>
      </c>
      <c r="E537" s="1" t="s">
        <v>1644</v>
      </c>
      <c r="F537" s="1" t="s">
        <v>1770</v>
      </c>
      <c r="G537" s="1" t="s">
        <v>1771</v>
      </c>
      <c r="H537" s="1" t="s">
        <v>1772</v>
      </c>
      <c r="I537" s="1" t="s">
        <v>1413</v>
      </c>
      <c r="J537" s="1" t="s">
        <v>393</v>
      </c>
      <c r="K537" s="1" t="s">
        <v>3179</v>
      </c>
      <c r="L537" s="1" t="s">
        <v>683</v>
      </c>
      <c r="M537" s="1" t="s">
        <v>695</v>
      </c>
      <c r="N537" s="1" t="s">
        <v>442</v>
      </c>
      <c r="O537" s="1" t="s">
        <v>1752</v>
      </c>
      <c r="P537" s="1" t="s">
        <v>3303</v>
      </c>
      <c r="Q537" s="1" t="s">
        <v>1466</v>
      </c>
      <c r="R537" s="1" t="s">
        <v>3179</v>
      </c>
    </row>
    <row r="538" spans="1:18">
      <c r="A538" s="1" t="s">
        <v>49</v>
      </c>
      <c r="D538" s="1" t="s">
        <v>891</v>
      </c>
      <c r="E538" s="1" t="s">
        <v>1644</v>
      </c>
      <c r="F538" s="1" t="s">
        <v>1773</v>
      </c>
      <c r="G538" s="1" t="s">
        <v>1774</v>
      </c>
      <c r="H538" s="1" t="s">
        <v>1775</v>
      </c>
      <c r="I538" s="1" t="s">
        <v>1481</v>
      </c>
      <c r="J538" s="1" t="s">
        <v>457</v>
      </c>
      <c r="K538" s="1" t="s">
        <v>3179</v>
      </c>
      <c r="L538" s="1" t="s">
        <v>683</v>
      </c>
      <c r="M538" s="1" t="s">
        <v>695</v>
      </c>
      <c r="N538" s="1" t="s">
        <v>442</v>
      </c>
      <c r="O538" s="1" t="s">
        <v>1752</v>
      </c>
      <c r="P538" s="1" t="s">
        <v>3304</v>
      </c>
      <c r="Q538" s="1" t="s">
        <v>1466</v>
      </c>
      <c r="R538" s="1" t="s">
        <v>3179</v>
      </c>
    </row>
    <row r="539" spans="1:18">
      <c r="A539" s="1" t="s">
        <v>49</v>
      </c>
      <c r="D539" s="1" t="s">
        <v>891</v>
      </c>
      <c r="E539" s="1" t="s">
        <v>1644</v>
      </c>
      <c r="F539" s="1" t="s">
        <v>1776</v>
      </c>
      <c r="G539" s="1" t="s">
        <v>1777</v>
      </c>
      <c r="H539" s="1" t="s">
        <v>1778</v>
      </c>
      <c r="I539" s="1" t="s">
        <v>1719</v>
      </c>
      <c r="J539" s="1" t="s">
        <v>457</v>
      </c>
      <c r="K539" s="1" t="s">
        <v>3179</v>
      </c>
      <c r="L539" s="1" t="s">
        <v>683</v>
      </c>
      <c r="M539" s="1" t="s">
        <v>695</v>
      </c>
      <c r="N539" s="1" t="s">
        <v>442</v>
      </c>
      <c r="O539" s="1" t="s">
        <v>1752</v>
      </c>
      <c r="P539" s="1" t="s">
        <v>3306</v>
      </c>
      <c r="Q539" s="1" t="s">
        <v>1466</v>
      </c>
      <c r="R539" s="1" t="s">
        <v>3179</v>
      </c>
    </row>
    <row r="540" spans="1:18">
      <c r="A540" s="1" t="s">
        <v>49</v>
      </c>
      <c r="D540" s="1" t="s">
        <v>891</v>
      </c>
      <c r="E540" s="1" t="s">
        <v>1644</v>
      </c>
      <c r="F540" s="1" t="s">
        <v>1779</v>
      </c>
      <c r="G540" s="1" t="s">
        <v>1780</v>
      </c>
      <c r="H540" s="1" t="s">
        <v>1781</v>
      </c>
      <c r="I540" s="1" t="s">
        <v>1413</v>
      </c>
      <c r="J540" s="1" t="s">
        <v>396</v>
      </c>
      <c r="K540" s="1" t="s">
        <v>3179</v>
      </c>
      <c r="L540" s="1" t="s">
        <v>683</v>
      </c>
      <c r="M540" s="1" t="s">
        <v>695</v>
      </c>
      <c r="N540" s="1" t="s">
        <v>442</v>
      </c>
      <c r="O540" s="1" t="s">
        <v>1752</v>
      </c>
      <c r="P540" s="1" t="s">
        <v>3303</v>
      </c>
      <c r="Q540" s="1" t="s">
        <v>1466</v>
      </c>
      <c r="R540" s="1" t="s">
        <v>3179</v>
      </c>
    </row>
    <row r="541" spans="1:18">
      <c r="A541" s="1" t="s">
        <v>49</v>
      </c>
      <c r="D541" s="1" t="s">
        <v>891</v>
      </c>
      <c r="E541" s="1" t="s">
        <v>1644</v>
      </c>
      <c r="F541" s="1" t="s">
        <v>1782</v>
      </c>
      <c r="G541" s="1" t="s">
        <v>1783</v>
      </c>
      <c r="H541" s="1" t="s">
        <v>1784</v>
      </c>
      <c r="I541" s="1" t="s">
        <v>1413</v>
      </c>
      <c r="J541" s="1" t="s">
        <v>419</v>
      </c>
      <c r="K541" s="1" t="s">
        <v>3179</v>
      </c>
      <c r="L541" s="1" t="s">
        <v>683</v>
      </c>
      <c r="M541" s="1" t="s">
        <v>695</v>
      </c>
      <c r="N541" s="1" t="s">
        <v>442</v>
      </c>
      <c r="O541" s="1" t="s">
        <v>1752</v>
      </c>
      <c r="P541" s="1" t="s">
        <v>3303</v>
      </c>
      <c r="Q541" s="1" t="s">
        <v>1466</v>
      </c>
      <c r="R541" s="1" t="s">
        <v>3179</v>
      </c>
    </row>
    <row r="542" spans="1:18">
      <c r="A542" s="1" t="s">
        <v>49</v>
      </c>
      <c r="D542" s="1" t="s">
        <v>891</v>
      </c>
      <c r="E542" s="1" t="s">
        <v>1644</v>
      </c>
      <c r="F542" s="1" t="s">
        <v>1785</v>
      </c>
      <c r="G542" s="1" t="s">
        <v>1786</v>
      </c>
      <c r="H542" s="1" t="s">
        <v>1787</v>
      </c>
      <c r="I542" s="1" t="s">
        <v>1413</v>
      </c>
      <c r="J542" s="1" t="s">
        <v>401</v>
      </c>
      <c r="K542" s="1" t="s">
        <v>3271</v>
      </c>
      <c r="L542" s="1" t="s">
        <v>683</v>
      </c>
      <c r="M542" s="1" t="s">
        <v>695</v>
      </c>
      <c r="N542" s="1" t="s">
        <v>442</v>
      </c>
      <c r="O542" s="1" t="s">
        <v>1788</v>
      </c>
      <c r="P542" s="1" t="s">
        <v>3307</v>
      </c>
      <c r="Q542" s="1" t="s">
        <v>616</v>
      </c>
      <c r="R542" s="1" t="s">
        <v>3271</v>
      </c>
    </row>
    <row r="543" spans="1:18">
      <c r="A543" s="1" t="s">
        <v>49</v>
      </c>
      <c r="D543" s="1" t="s">
        <v>891</v>
      </c>
      <c r="E543" s="1" t="s">
        <v>1644</v>
      </c>
      <c r="F543" s="1" t="s">
        <v>1789</v>
      </c>
      <c r="G543" s="1" t="s">
        <v>1790</v>
      </c>
      <c r="H543" s="1" t="s">
        <v>1791</v>
      </c>
      <c r="I543" s="1" t="s">
        <v>1413</v>
      </c>
      <c r="J543" s="1" t="s">
        <v>380</v>
      </c>
      <c r="K543" s="1" t="s">
        <v>3271</v>
      </c>
      <c r="L543" s="1" t="s">
        <v>683</v>
      </c>
      <c r="M543" s="1" t="s">
        <v>695</v>
      </c>
      <c r="N543" s="1" t="s">
        <v>442</v>
      </c>
      <c r="O543" s="1" t="s">
        <v>1788</v>
      </c>
      <c r="P543" s="1" t="s">
        <v>3307</v>
      </c>
      <c r="Q543" s="1" t="s">
        <v>616</v>
      </c>
      <c r="R543" s="1" t="s">
        <v>3271</v>
      </c>
    </row>
    <row r="544" spans="1:18">
      <c r="A544" s="1" t="s">
        <v>49</v>
      </c>
      <c r="D544" s="1" t="s">
        <v>891</v>
      </c>
      <c r="E544" s="1" t="s">
        <v>1644</v>
      </c>
      <c r="F544" s="1" t="s">
        <v>1792</v>
      </c>
      <c r="G544" s="1" t="s">
        <v>1793</v>
      </c>
      <c r="H544" s="1" t="s">
        <v>1794</v>
      </c>
      <c r="I544" s="1" t="s">
        <v>1507</v>
      </c>
      <c r="J544" s="1" t="s">
        <v>1795</v>
      </c>
      <c r="K544" s="1" t="s">
        <v>3271</v>
      </c>
      <c r="L544" s="1" t="s">
        <v>683</v>
      </c>
      <c r="M544" s="1" t="s">
        <v>695</v>
      </c>
      <c r="N544" s="1" t="s">
        <v>442</v>
      </c>
      <c r="O544" s="1" t="s">
        <v>1788</v>
      </c>
      <c r="P544" s="1" t="s">
        <v>3308</v>
      </c>
      <c r="Q544" s="1" t="s">
        <v>616</v>
      </c>
      <c r="R544" s="1" t="s">
        <v>3271</v>
      </c>
    </row>
    <row r="545" spans="1:18">
      <c r="A545" s="1" t="s">
        <v>49</v>
      </c>
      <c r="D545" s="1" t="s">
        <v>891</v>
      </c>
      <c r="E545" s="1" t="s">
        <v>1644</v>
      </c>
      <c r="F545" s="1" t="s">
        <v>1796</v>
      </c>
      <c r="G545" s="1" t="s">
        <v>1797</v>
      </c>
      <c r="H545" s="1" t="s">
        <v>1798</v>
      </c>
      <c r="I545" s="1" t="s">
        <v>1413</v>
      </c>
      <c r="J545" s="1" t="s">
        <v>801</v>
      </c>
      <c r="K545" s="1" t="s">
        <v>3271</v>
      </c>
      <c r="L545" s="1" t="s">
        <v>683</v>
      </c>
      <c r="M545" s="1" t="s">
        <v>695</v>
      </c>
      <c r="N545" s="1" t="s">
        <v>442</v>
      </c>
      <c r="O545" s="1" t="s">
        <v>1788</v>
      </c>
      <c r="P545" s="1" t="s">
        <v>3307</v>
      </c>
      <c r="Q545" s="1" t="s">
        <v>616</v>
      </c>
      <c r="R545" s="1" t="s">
        <v>3271</v>
      </c>
    </row>
    <row r="546" spans="1:18">
      <c r="A546" s="1" t="s">
        <v>49</v>
      </c>
      <c r="D546" s="1" t="s">
        <v>891</v>
      </c>
      <c r="E546" s="1" t="s">
        <v>1644</v>
      </c>
      <c r="F546" s="1" t="s">
        <v>1799</v>
      </c>
      <c r="G546" s="1" t="s">
        <v>1800</v>
      </c>
      <c r="H546" s="1" t="s">
        <v>1801</v>
      </c>
      <c r="I546" s="1" t="s">
        <v>1507</v>
      </c>
      <c r="J546" s="1" t="s">
        <v>389</v>
      </c>
      <c r="K546" s="1" t="s">
        <v>3271</v>
      </c>
      <c r="L546" s="1" t="s">
        <v>683</v>
      </c>
      <c r="M546" s="1" t="s">
        <v>695</v>
      </c>
      <c r="N546" s="1" t="s">
        <v>442</v>
      </c>
      <c r="O546" s="1" t="s">
        <v>1788</v>
      </c>
      <c r="P546" s="1" t="s">
        <v>3265</v>
      </c>
      <c r="Q546" s="1" t="s">
        <v>616</v>
      </c>
      <c r="R546" s="1" t="s">
        <v>3271</v>
      </c>
    </row>
    <row r="547" spans="1:18">
      <c r="A547" s="1" t="s">
        <v>49</v>
      </c>
      <c r="D547" s="1" t="s">
        <v>891</v>
      </c>
      <c r="E547" s="1" t="s">
        <v>1644</v>
      </c>
      <c r="F547" s="1" t="s">
        <v>1802</v>
      </c>
      <c r="G547" s="1" t="s">
        <v>1803</v>
      </c>
      <c r="H547" s="1" t="s">
        <v>1804</v>
      </c>
      <c r="I547" s="1" t="s">
        <v>1413</v>
      </c>
      <c r="J547" s="1" t="s">
        <v>393</v>
      </c>
      <c r="K547" s="1" t="s">
        <v>3271</v>
      </c>
      <c r="L547" s="1" t="s">
        <v>683</v>
      </c>
      <c r="M547" s="1" t="s">
        <v>695</v>
      </c>
      <c r="N547" s="1" t="s">
        <v>442</v>
      </c>
      <c r="O547" s="1" t="s">
        <v>1788</v>
      </c>
      <c r="P547" s="1" t="s">
        <v>3307</v>
      </c>
      <c r="Q547" s="1" t="s">
        <v>616</v>
      </c>
      <c r="R547" s="1" t="s">
        <v>3271</v>
      </c>
    </row>
    <row r="548" spans="1:18">
      <c r="A548" s="1" t="s">
        <v>49</v>
      </c>
      <c r="D548" s="1" t="s">
        <v>891</v>
      </c>
      <c r="E548" s="1" t="s">
        <v>1644</v>
      </c>
      <c r="F548" s="1" t="s">
        <v>1805</v>
      </c>
      <c r="G548" s="1" t="s">
        <v>1806</v>
      </c>
      <c r="H548" s="1" t="s">
        <v>1807</v>
      </c>
      <c r="I548" s="1" t="s">
        <v>1481</v>
      </c>
      <c r="J548" s="1" t="s">
        <v>457</v>
      </c>
      <c r="K548" s="1" t="s">
        <v>3271</v>
      </c>
      <c r="L548" s="1" t="s">
        <v>683</v>
      </c>
      <c r="M548" s="1" t="s">
        <v>695</v>
      </c>
      <c r="N548" s="1" t="s">
        <v>442</v>
      </c>
      <c r="O548" s="1" t="s">
        <v>1788</v>
      </c>
      <c r="P548" s="1" t="s">
        <v>3280</v>
      </c>
      <c r="Q548" s="1" t="s">
        <v>616</v>
      </c>
      <c r="R548" s="1" t="s">
        <v>3271</v>
      </c>
    </row>
    <row r="549" spans="1:18">
      <c r="A549" s="1" t="s">
        <v>49</v>
      </c>
      <c r="D549" s="1" t="s">
        <v>891</v>
      </c>
      <c r="E549" s="1" t="s">
        <v>1644</v>
      </c>
      <c r="F549" s="1" t="s">
        <v>1808</v>
      </c>
      <c r="G549" s="1" t="s">
        <v>1809</v>
      </c>
      <c r="H549" s="1" t="s">
        <v>1810</v>
      </c>
      <c r="I549" s="1" t="s">
        <v>1719</v>
      </c>
      <c r="J549" s="1" t="s">
        <v>457</v>
      </c>
      <c r="K549" s="1" t="s">
        <v>3271</v>
      </c>
      <c r="L549" s="1" t="s">
        <v>683</v>
      </c>
      <c r="M549" s="1" t="s">
        <v>695</v>
      </c>
      <c r="N549" s="1" t="s">
        <v>442</v>
      </c>
      <c r="O549" s="1" t="s">
        <v>1788</v>
      </c>
      <c r="P549" s="1" t="s">
        <v>3309</v>
      </c>
      <c r="Q549" s="1" t="s">
        <v>616</v>
      </c>
      <c r="R549" s="1" t="s">
        <v>3271</v>
      </c>
    </row>
    <row r="550" spans="1:18">
      <c r="A550" s="1" t="s">
        <v>49</v>
      </c>
      <c r="D550" s="1" t="s">
        <v>891</v>
      </c>
      <c r="E550" s="1" t="s">
        <v>1644</v>
      </c>
      <c r="F550" s="1" t="s">
        <v>1811</v>
      </c>
      <c r="G550" s="1" t="s">
        <v>1812</v>
      </c>
      <c r="H550" s="1" t="s">
        <v>1813</v>
      </c>
      <c r="I550" s="1" t="s">
        <v>1413</v>
      </c>
      <c r="J550" s="1" t="s">
        <v>401</v>
      </c>
      <c r="K550" s="1" t="s">
        <v>3273</v>
      </c>
      <c r="L550" s="1" t="s">
        <v>683</v>
      </c>
      <c r="M550" s="1" t="s">
        <v>695</v>
      </c>
      <c r="N550" s="1" t="s">
        <v>442</v>
      </c>
      <c r="O550" s="1" t="s">
        <v>1814</v>
      </c>
      <c r="P550" s="1" t="s">
        <v>3310</v>
      </c>
      <c r="Q550" s="1" t="s">
        <v>1419</v>
      </c>
      <c r="R550" s="1" t="s">
        <v>3273</v>
      </c>
    </row>
    <row r="551" spans="1:18">
      <c r="A551" s="1" t="s">
        <v>49</v>
      </c>
      <c r="D551" s="1" t="s">
        <v>891</v>
      </c>
      <c r="E551" s="1" t="s">
        <v>1644</v>
      </c>
      <c r="F551" s="1" t="s">
        <v>1815</v>
      </c>
      <c r="G551" s="1" t="s">
        <v>1816</v>
      </c>
      <c r="H551" s="1" t="s">
        <v>1817</v>
      </c>
      <c r="I551" s="1" t="s">
        <v>1413</v>
      </c>
      <c r="J551" s="1" t="s">
        <v>380</v>
      </c>
      <c r="K551" s="1" t="s">
        <v>3273</v>
      </c>
      <c r="L551" s="1" t="s">
        <v>683</v>
      </c>
      <c r="M551" s="1" t="s">
        <v>695</v>
      </c>
      <c r="N551" s="1" t="s">
        <v>442</v>
      </c>
      <c r="O551" s="1" t="s">
        <v>1814</v>
      </c>
      <c r="P551" s="1" t="s">
        <v>3310</v>
      </c>
      <c r="Q551" s="1" t="s">
        <v>1419</v>
      </c>
      <c r="R551" s="1" t="s">
        <v>3273</v>
      </c>
    </row>
    <row r="552" spans="1:18">
      <c r="A552" s="1" t="s">
        <v>49</v>
      </c>
      <c r="D552" s="1" t="s">
        <v>891</v>
      </c>
      <c r="E552" s="1" t="s">
        <v>1644</v>
      </c>
      <c r="F552" s="1" t="s">
        <v>1818</v>
      </c>
      <c r="G552" s="1" t="s">
        <v>1819</v>
      </c>
      <c r="H552" s="1" t="s">
        <v>1820</v>
      </c>
      <c r="I552" s="1" t="s">
        <v>1507</v>
      </c>
      <c r="J552" s="1" t="s">
        <v>1795</v>
      </c>
      <c r="K552" s="1" t="s">
        <v>3273</v>
      </c>
      <c r="L552" s="1" t="s">
        <v>683</v>
      </c>
      <c r="M552" s="1" t="s">
        <v>695</v>
      </c>
      <c r="N552" s="1" t="s">
        <v>442</v>
      </c>
      <c r="O552" s="1" t="s">
        <v>1814</v>
      </c>
      <c r="P552" s="1" t="s">
        <v>3311</v>
      </c>
      <c r="Q552" s="1" t="s">
        <v>1419</v>
      </c>
      <c r="R552" s="1" t="s">
        <v>3273</v>
      </c>
    </row>
    <row r="553" spans="1:18">
      <c r="A553" s="1" t="s">
        <v>49</v>
      </c>
      <c r="D553" s="1" t="s">
        <v>891</v>
      </c>
      <c r="E553" s="1" t="s">
        <v>1644</v>
      </c>
      <c r="F553" s="1" t="s">
        <v>1821</v>
      </c>
      <c r="G553" s="1" t="s">
        <v>1822</v>
      </c>
      <c r="H553" s="1" t="s">
        <v>1823</v>
      </c>
      <c r="I553" s="1" t="s">
        <v>1413</v>
      </c>
      <c r="J553" s="1" t="s">
        <v>487</v>
      </c>
      <c r="K553" s="1" t="s">
        <v>3273</v>
      </c>
      <c r="L553" s="1" t="s">
        <v>683</v>
      </c>
      <c r="M553" s="1" t="s">
        <v>695</v>
      </c>
      <c r="N553" s="1" t="s">
        <v>442</v>
      </c>
      <c r="O553" s="1" t="s">
        <v>1814</v>
      </c>
      <c r="P553" s="1" t="s">
        <v>3310</v>
      </c>
      <c r="Q553" s="1" t="s">
        <v>1419</v>
      </c>
      <c r="R553" s="1" t="s">
        <v>3273</v>
      </c>
    </row>
    <row r="554" spans="1:18">
      <c r="A554" s="1" t="s">
        <v>49</v>
      </c>
      <c r="D554" s="1" t="s">
        <v>891</v>
      </c>
      <c r="E554" s="1" t="s">
        <v>1644</v>
      </c>
      <c r="F554" s="1" t="s">
        <v>1824</v>
      </c>
      <c r="G554" s="1" t="s">
        <v>1825</v>
      </c>
      <c r="H554" s="1" t="s">
        <v>1826</v>
      </c>
      <c r="I554" s="1" t="s">
        <v>1481</v>
      </c>
      <c r="J554" s="1" t="s">
        <v>389</v>
      </c>
      <c r="K554" s="1" t="s">
        <v>3273</v>
      </c>
      <c r="L554" s="1" t="s">
        <v>683</v>
      </c>
      <c r="M554" s="1" t="s">
        <v>695</v>
      </c>
      <c r="N554" s="1" t="s">
        <v>442</v>
      </c>
      <c r="O554" s="1" t="s">
        <v>1814</v>
      </c>
      <c r="P554" s="1" t="s">
        <v>3312</v>
      </c>
      <c r="Q554" s="1" t="s">
        <v>1419</v>
      </c>
      <c r="R554" s="1" t="s">
        <v>3273</v>
      </c>
    </row>
    <row r="555" spans="1:18">
      <c r="A555" s="1" t="s">
        <v>49</v>
      </c>
      <c r="D555" s="1" t="s">
        <v>891</v>
      </c>
      <c r="E555" s="1" t="s">
        <v>1644</v>
      </c>
      <c r="F555" s="1" t="s">
        <v>1827</v>
      </c>
      <c r="G555" s="1" t="s">
        <v>1828</v>
      </c>
      <c r="H555" s="1" t="s">
        <v>1829</v>
      </c>
      <c r="I555" s="1" t="s">
        <v>1413</v>
      </c>
      <c r="J555" s="1" t="s">
        <v>393</v>
      </c>
      <c r="K555" s="1" t="s">
        <v>3273</v>
      </c>
      <c r="L555" s="1" t="s">
        <v>683</v>
      </c>
      <c r="M555" s="1" t="s">
        <v>695</v>
      </c>
      <c r="N555" s="1" t="s">
        <v>442</v>
      </c>
      <c r="O555" s="1" t="s">
        <v>1814</v>
      </c>
      <c r="P555" s="1" t="s">
        <v>3310</v>
      </c>
      <c r="Q555" s="1" t="s">
        <v>1419</v>
      </c>
      <c r="R555" s="1" t="s">
        <v>3273</v>
      </c>
    </row>
    <row r="556" spans="1:18">
      <c r="A556" s="1" t="s">
        <v>49</v>
      </c>
      <c r="D556" s="1" t="s">
        <v>891</v>
      </c>
      <c r="E556" s="1" t="s">
        <v>1644</v>
      </c>
      <c r="F556" s="1" t="s">
        <v>1830</v>
      </c>
      <c r="G556" s="1" t="s">
        <v>1831</v>
      </c>
      <c r="H556" s="1" t="s">
        <v>1832</v>
      </c>
      <c r="I556" s="1" t="s">
        <v>1481</v>
      </c>
      <c r="J556" s="1" t="s">
        <v>457</v>
      </c>
      <c r="K556" s="1" t="s">
        <v>3273</v>
      </c>
      <c r="L556" s="1" t="s">
        <v>683</v>
      </c>
      <c r="M556" s="1" t="s">
        <v>695</v>
      </c>
      <c r="N556" s="1" t="s">
        <v>442</v>
      </c>
      <c r="O556" s="1" t="s">
        <v>1814</v>
      </c>
      <c r="P556" s="1" t="s">
        <v>3313</v>
      </c>
      <c r="Q556" s="1" t="s">
        <v>1419</v>
      </c>
      <c r="R556" s="1" t="s">
        <v>3273</v>
      </c>
    </row>
    <row r="557" spans="1:18">
      <c r="A557" s="1" t="s">
        <v>49</v>
      </c>
      <c r="D557" s="1" t="s">
        <v>891</v>
      </c>
      <c r="E557" s="1" t="s">
        <v>1644</v>
      </c>
      <c r="F557" s="1" t="s">
        <v>1833</v>
      </c>
      <c r="G557" s="1" t="s">
        <v>1834</v>
      </c>
      <c r="H557" s="1" t="s">
        <v>1835</v>
      </c>
      <c r="I557" s="1" t="s">
        <v>1719</v>
      </c>
      <c r="J557" s="1" t="s">
        <v>457</v>
      </c>
      <c r="K557" s="1" t="s">
        <v>3273</v>
      </c>
      <c r="L557" s="1" t="s">
        <v>683</v>
      </c>
      <c r="M557" s="1" t="s">
        <v>695</v>
      </c>
      <c r="N557" s="1" t="s">
        <v>442</v>
      </c>
      <c r="O557" s="1" t="s">
        <v>1814</v>
      </c>
      <c r="P557" s="1" t="s">
        <v>3314</v>
      </c>
      <c r="Q557" s="1" t="s">
        <v>1419</v>
      </c>
      <c r="R557" s="1" t="s">
        <v>3273</v>
      </c>
    </row>
    <row r="558" spans="1:18">
      <c r="A558" s="1" t="s">
        <v>49</v>
      </c>
      <c r="D558" s="1" t="s">
        <v>891</v>
      </c>
      <c r="E558" s="1" t="s">
        <v>1644</v>
      </c>
      <c r="F558" s="1" t="s">
        <v>1836</v>
      </c>
      <c r="G558" s="1" t="s">
        <v>1837</v>
      </c>
      <c r="H558" s="1" t="s">
        <v>1838</v>
      </c>
      <c r="I558" s="1" t="s">
        <v>1413</v>
      </c>
      <c r="J558" s="1" t="s">
        <v>396</v>
      </c>
      <c r="K558" s="1" t="s">
        <v>3273</v>
      </c>
      <c r="L558" s="1" t="s">
        <v>683</v>
      </c>
      <c r="M558" s="1" t="s">
        <v>695</v>
      </c>
      <c r="N558" s="1" t="s">
        <v>442</v>
      </c>
      <c r="O558" s="1" t="s">
        <v>1814</v>
      </c>
      <c r="P558" s="1" t="s">
        <v>3310</v>
      </c>
      <c r="Q558" s="1" t="s">
        <v>1419</v>
      </c>
      <c r="R558" s="1" t="s">
        <v>3273</v>
      </c>
    </row>
    <row r="559" spans="1:18">
      <c r="A559" s="1" t="s">
        <v>49</v>
      </c>
      <c r="D559" s="1" t="s">
        <v>891</v>
      </c>
      <c r="E559" s="1" t="s">
        <v>1644</v>
      </c>
      <c r="F559" s="1" t="s">
        <v>1839</v>
      </c>
      <c r="G559" s="1" t="s">
        <v>1840</v>
      </c>
      <c r="H559" s="1" t="s">
        <v>1841</v>
      </c>
      <c r="I559" s="1" t="s">
        <v>1413</v>
      </c>
      <c r="J559" s="1" t="s">
        <v>401</v>
      </c>
      <c r="K559" s="1" t="s">
        <v>3301</v>
      </c>
      <c r="L559" s="1" t="s">
        <v>683</v>
      </c>
      <c r="M559" s="1" t="s">
        <v>695</v>
      </c>
      <c r="N559" s="1" t="s">
        <v>442</v>
      </c>
      <c r="O559" s="1" t="s">
        <v>1842</v>
      </c>
      <c r="P559" s="1" t="s">
        <v>3315</v>
      </c>
      <c r="Q559" s="1" t="s">
        <v>513</v>
      </c>
      <c r="R559" s="1" t="s">
        <v>3301</v>
      </c>
    </row>
    <row r="560" spans="1:18">
      <c r="A560" s="1" t="s">
        <v>49</v>
      </c>
      <c r="D560" s="1" t="s">
        <v>891</v>
      </c>
      <c r="E560" s="1" t="s">
        <v>1644</v>
      </c>
      <c r="F560" s="1" t="s">
        <v>1843</v>
      </c>
      <c r="G560" s="1" t="s">
        <v>1844</v>
      </c>
      <c r="H560" s="1" t="s">
        <v>1845</v>
      </c>
      <c r="I560" s="1" t="s">
        <v>1413</v>
      </c>
      <c r="J560" s="1" t="s">
        <v>380</v>
      </c>
      <c r="K560" s="1" t="s">
        <v>3301</v>
      </c>
      <c r="L560" s="1" t="s">
        <v>683</v>
      </c>
      <c r="M560" s="1" t="s">
        <v>695</v>
      </c>
      <c r="N560" s="1" t="s">
        <v>442</v>
      </c>
      <c r="O560" s="1" t="s">
        <v>1842</v>
      </c>
      <c r="P560" s="1" t="s">
        <v>3315</v>
      </c>
      <c r="Q560" s="1" t="s">
        <v>513</v>
      </c>
      <c r="R560" s="1" t="s">
        <v>3301</v>
      </c>
    </row>
    <row r="561" spans="1:18">
      <c r="A561" s="1" t="s">
        <v>49</v>
      </c>
      <c r="D561" s="1" t="s">
        <v>891</v>
      </c>
      <c r="E561" s="1" t="s">
        <v>1644</v>
      </c>
      <c r="F561" s="1" t="s">
        <v>1846</v>
      </c>
      <c r="G561" s="1" t="s">
        <v>1847</v>
      </c>
      <c r="H561" s="1" t="s">
        <v>1848</v>
      </c>
      <c r="I561" s="1" t="s">
        <v>1413</v>
      </c>
      <c r="J561" s="1" t="s">
        <v>487</v>
      </c>
      <c r="K561" s="1" t="s">
        <v>3301</v>
      </c>
      <c r="L561" s="1" t="s">
        <v>683</v>
      </c>
      <c r="M561" s="1" t="s">
        <v>695</v>
      </c>
      <c r="N561" s="1" t="s">
        <v>442</v>
      </c>
      <c r="O561" s="1" t="s">
        <v>1842</v>
      </c>
      <c r="P561" s="1" t="s">
        <v>3315</v>
      </c>
      <c r="Q561" s="1" t="s">
        <v>513</v>
      </c>
      <c r="R561" s="1" t="s">
        <v>3301</v>
      </c>
    </row>
    <row r="562" spans="1:18">
      <c r="A562" s="1" t="s">
        <v>49</v>
      </c>
      <c r="D562" s="1" t="s">
        <v>891</v>
      </c>
      <c r="E562" s="1" t="s">
        <v>1644</v>
      </c>
      <c r="F562" s="1" t="s">
        <v>1849</v>
      </c>
      <c r="G562" s="1" t="s">
        <v>1850</v>
      </c>
      <c r="H562" s="1" t="s">
        <v>1851</v>
      </c>
      <c r="I562" s="1" t="s">
        <v>1413</v>
      </c>
      <c r="J562" s="1" t="s">
        <v>393</v>
      </c>
      <c r="K562" s="1" t="s">
        <v>3301</v>
      </c>
      <c r="L562" s="1" t="s">
        <v>683</v>
      </c>
      <c r="M562" s="1" t="s">
        <v>695</v>
      </c>
      <c r="N562" s="1" t="s">
        <v>442</v>
      </c>
      <c r="O562" s="1" t="s">
        <v>1842</v>
      </c>
      <c r="P562" s="1" t="s">
        <v>3315</v>
      </c>
      <c r="Q562" s="1" t="s">
        <v>513</v>
      </c>
      <c r="R562" s="1" t="s">
        <v>3301</v>
      </c>
    </row>
    <row r="563" spans="1:18">
      <c r="A563" s="1" t="s">
        <v>49</v>
      </c>
      <c r="D563" s="1" t="s">
        <v>891</v>
      </c>
      <c r="E563" s="1" t="s">
        <v>1644</v>
      </c>
      <c r="F563" s="1" t="s">
        <v>1852</v>
      </c>
      <c r="G563" s="1" t="s">
        <v>1853</v>
      </c>
      <c r="H563" s="1" t="s">
        <v>1854</v>
      </c>
      <c r="I563" s="1" t="s">
        <v>1481</v>
      </c>
      <c r="J563" s="1" t="s">
        <v>457</v>
      </c>
      <c r="K563" s="1" t="s">
        <v>3301</v>
      </c>
      <c r="L563" s="1" t="s">
        <v>683</v>
      </c>
      <c r="M563" s="1" t="s">
        <v>695</v>
      </c>
      <c r="N563" s="1" t="s">
        <v>442</v>
      </c>
      <c r="O563" s="1" t="s">
        <v>1842</v>
      </c>
      <c r="P563" s="1" t="s">
        <v>3316</v>
      </c>
      <c r="Q563" s="1" t="s">
        <v>513</v>
      </c>
      <c r="R563" s="1" t="s">
        <v>3301</v>
      </c>
    </row>
    <row r="564" spans="1:18">
      <c r="A564" s="1" t="s">
        <v>49</v>
      </c>
      <c r="D564" s="1" t="s">
        <v>891</v>
      </c>
      <c r="E564" s="1" t="s">
        <v>1644</v>
      </c>
      <c r="F564" s="1" t="s">
        <v>1855</v>
      </c>
      <c r="G564" s="1" t="s">
        <v>1856</v>
      </c>
      <c r="H564" s="1" t="s">
        <v>1857</v>
      </c>
      <c r="I564" s="1" t="s">
        <v>1413</v>
      </c>
      <c r="J564" s="1" t="s">
        <v>389</v>
      </c>
      <c r="K564" s="1" t="s">
        <v>3184</v>
      </c>
      <c r="L564" s="1" t="s">
        <v>683</v>
      </c>
      <c r="M564" s="1" t="s">
        <v>695</v>
      </c>
      <c r="N564" s="1" t="s">
        <v>442</v>
      </c>
      <c r="O564" s="1" t="s">
        <v>1858</v>
      </c>
      <c r="P564" s="1" t="s">
        <v>3317</v>
      </c>
      <c r="Q564" s="1" t="s">
        <v>1466</v>
      </c>
      <c r="R564" s="1" t="s">
        <v>3184</v>
      </c>
    </row>
    <row r="565" spans="1:18">
      <c r="A565" s="1" t="s">
        <v>49</v>
      </c>
      <c r="D565" s="1" t="s">
        <v>891</v>
      </c>
      <c r="E565" s="1" t="s">
        <v>1644</v>
      </c>
      <c r="F565" s="1" t="s">
        <v>1859</v>
      </c>
      <c r="G565" s="1" t="s">
        <v>1860</v>
      </c>
      <c r="H565" s="1" t="s">
        <v>1861</v>
      </c>
      <c r="I565" s="1" t="s">
        <v>1413</v>
      </c>
      <c r="J565" s="1" t="s">
        <v>401</v>
      </c>
      <c r="K565" s="1" t="s">
        <v>3184</v>
      </c>
      <c r="L565" s="1" t="s">
        <v>683</v>
      </c>
      <c r="M565" s="1" t="s">
        <v>695</v>
      </c>
      <c r="N565" s="1" t="s">
        <v>442</v>
      </c>
      <c r="O565" s="1" t="s">
        <v>1858</v>
      </c>
      <c r="P565" s="1" t="s">
        <v>3318</v>
      </c>
      <c r="Q565" s="1" t="s">
        <v>1466</v>
      </c>
      <c r="R565" s="1" t="s">
        <v>3184</v>
      </c>
    </row>
    <row r="566" spans="1:18">
      <c r="A566" s="1" t="s">
        <v>49</v>
      </c>
      <c r="D566" s="1" t="s">
        <v>891</v>
      </c>
      <c r="E566" s="1" t="s">
        <v>1644</v>
      </c>
      <c r="F566" s="1" t="s">
        <v>1862</v>
      </c>
      <c r="G566" s="1" t="s">
        <v>1863</v>
      </c>
      <c r="H566" s="1" t="s">
        <v>1864</v>
      </c>
      <c r="I566" s="1" t="s">
        <v>1413</v>
      </c>
      <c r="J566" s="1" t="s">
        <v>380</v>
      </c>
      <c r="K566" s="1" t="s">
        <v>3184</v>
      </c>
      <c r="L566" s="1" t="s">
        <v>683</v>
      </c>
      <c r="M566" s="1" t="s">
        <v>695</v>
      </c>
      <c r="N566" s="1" t="s">
        <v>442</v>
      </c>
      <c r="O566" s="1" t="s">
        <v>1858</v>
      </c>
      <c r="P566" s="1" t="s">
        <v>3318</v>
      </c>
      <c r="Q566" s="1" t="s">
        <v>1466</v>
      </c>
      <c r="R566" s="1" t="s">
        <v>3184</v>
      </c>
    </row>
    <row r="567" spans="1:18">
      <c r="A567" s="1" t="s">
        <v>49</v>
      </c>
      <c r="D567" s="1" t="s">
        <v>891</v>
      </c>
      <c r="E567" s="1" t="s">
        <v>1644</v>
      </c>
      <c r="F567" s="1" t="s">
        <v>1865</v>
      </c>
      <c r="G567" s="1" t="s">
        <v>1866</v>
      </c>
      <c r="H567" s="1" t="s">
        <v>1867</v>
      </c>
      <c r="I567" s="1" t="s">
        <v>1481</v>
      </c>
      <c r="J567" s="1" t="s">
        <v>389</v>
      </c>
      <c r="K567" s="1" t="s">
        <v>3184</v>
      </c>
      <c r="L567" s="1" t="s">
        <v>683</v>
      </c>
      <c r="M567" s="1" t="s">
        <v>695</v>
      </c>
      <c r="N567" s="1" t="s">
        <v>442</v>
      </c>
      <c r="O567" s="1" t="s">
        <v>1858</v>
      </c>
      <c r="P567" s="1" t="s">
        <v>3319</v>
      </c>
      <c r="Q567" s="1" t="s">
        <v>1466</v>
      </c>
      <c r="R567" s="1" t="s">
        <v>3184</v>
      </c>
    </row>
    <row r="568" spans="1:18">
      <c r="A568" s="1" t="s">
        <v>49</v>
      </c>
      <c r="D568" s="1" t="s">
        <v>891</v>
      </c>
      <c r="E568" s="1" t="s">
        <v>1644</v>
      </c>
      <c r="F568" s="1" t="s">
        <v>1868</v>
      </c>
      <c r="G568" s="1" t="s">
        <v>1869</v>
      </c>
      <c r="H568" s="1" t="s">
        <v>1870</v>
      </c>
      <c r="I568" s="1" t="s">
        <v>1413</v>
      </c>
      <c r="J568" s="1" t="s">
        <v>487</v>
      </c>
      <c r="K568" s="1" t="s">
        <v>3184</v>
      </c>
      <c r="L568" s="1" t="s">
        <v>683</v>
      </c>
      <c r="M568" s="1" t="s">
        <v>695</v>
      </c>
      <c r="N568" s="1" t="s">
        <v>442</v>
      </c>
      <c r="O568" s="1" t="s">
        <v>1858</v>
      </c>
      <c r="P568" s="1" t="s">
        <v>3318</v>
      </c>
      <c r="Q568" s="1" t="s">
        <v>1466</v>
      </c>
      <c r="R568" s="1" t="s">
        <v>3184</v>
      </c>
    </row>
    <row r="569" spans="1:18">
      <c r="A569" s="1" t="s">
        <v>49</v>
      </c>
      <c r="D569" s="1" t="s">
        <v>891</v>
      </c>
      <c r="E569" s="1" t="s">
        <v>1644</v>
      </c>
      <c r="F569" s="1" t="s">
        <v>1871</v>
      </c>
      <c r="G569" s="1" t="s">
        <v>1872</v>
      </c>
      <c r="H569" s="1" t="s">
        <v>1873</v>
      </c>
      <c r="I569" s="1" t="s">
        <v>1507</v>
      </c>
      <c r="J569" s="1" t="s">
        <v>389</v>
      </c>
      <c r="K569" s="1" t="s">
        <v>3184</v>
      </c>
      <c r="L569" s="1" t="s">
        <v>683</v>
      </c>
      <c r="M569" s="1" t="s">
        <v>695</v>
      </c>
      <c r="N569" s="1" t="s">
        <v>442</v>
      </c>
      <c r="O569" s="1" t="s">
        <v>1858</v>
      </c>
      <c r="P569" s="1" t="s">
        <v>3320</v>
      </c>
      <c r="Q569" s="1" t="s">
        <v>1466</v>
      </c>
      <c r="R569" s="1" t="s">
        <v>3184</v>
      </c>
    </row>
    <row r="570" spans="1:18">
      <c r="A570" s="1" t="s">
        <v>49</v>
      </c>
      <c r="D570" s="1" t="s">
        <v>891</v>
      </c>
      <c r="E570" s="1" t="s">
        <v>1644</v>
      </c>
      <c r="F570" s="1" t="s">
        <v>1874</v>
      </c>
      <c r="G570" s="1" t="s">
        <v>1875</v>
      </c>
      <c r="H570" s="1" t="s">
        <v>1876</v>
      </c>
      <c r="I570" s="1" t="s">
        <v>1413</v>
      </c>
      <c r="J570" s="1" t="s">
        <v>393</v>
      </c>
      <c r="K570" s="1" t="s">
        <v>3184</v>
      </c>
      <c r="L570" s="1" t="s">
        <v>683</v>
      </c>
      <c r="M570" s="1" t="s">
        <v>695</v>
      </c>
      <c r="N570" s="1" t="s">
        <v>442</v>
      </c>
      <c r="O570" s="1" t="s">
        <v>1858</v>
      </c>
      <c r="P570" s="1" t="s">
        <v>3318</v>
      </c>
      <c r="Q570" s="1" t="s">
        <v>1466</v>
      </c>
      <c r="R570" s="1" t="s">
        <v>3184</v>
      </c>
    </row>
    <row r="571" spans="1:18">
      <c r="A571" s="1" t="s">
        <v>49</v>
      </c>
      <c r="D571" s="1" t="s">
        <v>891</v>
      </c>
      <c r="E571" s="1" t="s">
        <v>1644</v>
      </c>
      <c r="F571" s="1" t="s">
        <v>1877</v>
      </c>
      <c r="G571" s="1" t="s">
        <v>1878</v>
      </c>
      <c r="H571" s="1" t="s">
        <v>1879</v>
      </c>
      <c r="I571" s="1" t="s">
        <v>1481</v>
      </c>
      <c r="J571" s="1" t="s">
        <v>457</v>
      </c>
      <c r="K571" s="1" t="s">
        <v>3184</v>
      </c>
      <c r="L571" s="1" t="s">
        <v>683</v>
      </c>
      <c r="M571" s="1" t="s">
        <v>695</v>
      </c>
      <c r="N571" s="1" t="s">
        <v>442</v>
      </c>
      <c r="O571" s="1" t="s">
        <v>1858</v>
      </c>
      <c r="P571" s="1" t="s">
        <v>3317</v>
      </c>
      <c r="Q571" s="1" t="s">
        <v>1466</v>
      </c>
      <c r="R571" s="1" t="s">
        <v>3184</v>
      </c>
    </row>
    <row r="572" spans="1:18">
      <c r="A572" s="1" t="s">
        <v>49</v>
      </c>
      <c r="D572" s="1" t="s">
        <v>891</v>
      </c>
      <c r="E572" s="1" t="s">
        <v>1644</v>
      </c>
      <c r="F572" s="1" t="s">
        <v>1880</v>
      </c>
      <c r="G572" s="1" t="s">
        <v>1881</v>
      </c>
      <c r="H572" s="1" t="s">
        <v>1882</v>
      </c>
      <c r="I572" s="1" t="s">
        <v>1719</v>
      </c>
      <c r="J572" s="1" t="s">
        <v>457</v>
      </c>
      <c r="K572" s="1" t="s">
        <v>3184</v>
      </c>
      <c r="L572" s="1" t="s">
        <v>683</v>
      </c>
      <c r="M572" s="1" t="s">
        <v>695</v>
      </c>
      <c r="N572" s="1" t="s">
        <v>442</v>
      </c>
      <c r="O572" s="1" t="s">
        <v>1858</v>
      </c>
      <c r="P572" s="1" t="s">
        <v>3269</v>
      </c>
      <c r="Q572" s="1" t="s">
        <v>1466</v>
      </c>
      <c r="R572" s="1" t="s">
        <v>3184</v>
      </c>
    </row>
    <row r="573" spans="1:18">
      <c r="A573" s="1" t="s">
        <v>49</v>
      </c>
      <c r="D573" s="1" t="s">
        <v>891</v>
      </c>
      <c r="E573" s="1" t="s">
        <v>1644</v>
      </c>
      <c r="F573" s="1" t="s">
        <v>1883</v>
      </c>
      <c r="G573" s="1" t="s">
        <v>1884</v>
      </c>
      <c r="H573" s="1" t="s">
        <v>1885</v>
      </c>
      <c r="I573" s="1" t="s">
        <v>1413</v>
      </c>
      <c r="J573" s="1" t="s">
        <v>419</v>
      </c>
      <c r="K573" s="1" t="s">
        <v>3184</v>
      </c>
      <c r="L573" s="1" t="s">
        <v>683</v>
      </c>
      <c r="M573" s="1" t="s">
        <v>695</v>
      </c>
      <c r="N573" s="1" t="s">
        <v>442</v>
      </c>
      <c r="O573" s="1" t="s">
        <v>1886</v>
      </c>
      <c r="P573" s="1" t="s">
        <v>3318</v>
      </c>
      <c r="Q573" s="1" t="s">
        <v>1466</v>
      </c>
      <c r="R573" s="1" t="s">
        <v>3184</v>
      </c>
    </row>
    <row r="574" spans="1:18">
      <c r="A574" s="1" t="s">
        <v>49</v>
      </c>
      <c r="D574" s="1" t="s">
        <v>891</v>
      </c>
      <c r="E574" s="1" t="s">
        <v>1644</v>
      </c>
      <c r="F574" s="1" t="s">
        <v>1887</v>
      </c>
      <c r="G574" s="1" t="s">
        <v>1888</v>
      </c>
      <c r="H574" s="1" t="s">
        <v>1889</v>
      </c>
      <c r="I574" s="1" t="s">
        <v>1890</v>
      </c>
      <c r="J574" s="1" t="s">
        <v>401</v>
      </c>
      <c r="K574" s="1" t="s">
        <v>3179</v>
      </c>
      <c r="L574" s="1" t="s">
        <v>683</v>
      </c>
      <c r="M574" s="1" t="s">
        <v>695</v>
      </c>
      <c r="N574" s="1" t="s">
        <v>442</v>
      </c>
      <c r="O574" s="1" t="s">
        <v>1752</v>
      </c>
      <c r="P574" s="1" t="s">
        <v>3305</v>
      </c>
      <c r="Q574" s="1" t="s">
        <v>1466</v>
      </c>
      <c r="R574" s="1" t="s">
        <v>3179</v>
      </c>
    </row>
    <row r="575" spans="1:18">
      <c r="A575" s="1" t="s">
        <v>49</v>
      </c>
      <c r="D575" s="1" t="s">
        <v>891</v>
      </c>
      <c r="E575" s="1" t="s">
        <v>1644</v>
      </c>
      <c r="F575" s="1" t="s">
        <v>1891</v>
      </c>
      <c r="G575" s="1" t="s">
        <v>1892</v>
      </c>
      <c r="H575" s="1" t="s">
        <v>1893</v>
      </c>
      <c r="I575" s="1" t="s">
        <v>1890</v>
      </c>
      <c r="J575" s="1" t="s">
        <v>380</v>
      </c>
      <c r="K575" s="1" t="s">
        <v>3179</v>
      </c>
      <c r="L575" s="1" t="s">
        <v>683</v>
      </c>
      <c r="M575" s="1" t="s">
        <v>695</v>
      </c>
      <c r="N575" s="1" t="s">
        <v>442</v>
      </c>
      <c r="O575" s="1" t="s">
        <v>1752</v>
      </c>
      <c r="P575" s="1" t="s">
        <v>3246</v>
      </c>
      <c r="Q575" s="1" t="s">
        <v>1466</v>
      </c>
      <c r="R575" s="1" t="s">
        <v>3179</v>
      </c>
    </row>
    <row r="576" spans="1:18">
      <c r="A576" s="1" t="s">
        <v>49</v>
      </c>
      <c r="D576" s="1" t="s">
        <v>891</v>
      </c>
      <c r="E576" s="1" t="s">
        <v>1644</v>
      </c>
      <c r="F576" s="1" t="s">
        <v>1894</v>
      </c>
      <c r="G576" s="1" t="s">
        <v>1895</v>
      </c>
      <c r="H576" s="1" t="s">
        <v>1896</v>
      </c>
      <c r="I576" s="1" t="s">
        <v>1890</v>
      </c>
      <c r="J576" s="1" t="s">
        <v>393</v>
      </c>
      <c r="K576" s="1" t="s">
        <v>3179</v>
      </c>
      <c r="L576" s="1" t="s">
        <v>683</v>
      </c>
      <c r="M576" s="1" t="s">
        <v>695</v>
      </c>
      <c r="N576" s="1" t="s">
        <v>442</v>
      </c>
      <c r="O576" s="1" t="s">
        <v>1752</v>
      </c>
      <c r="P576" s="1" t="s">
        <v>3321</v>
      </c>
      <c r="Q576" s="1" t="s">
        <v>1466</v>
      </c>
      <c r="R576" s="1" t="s">
        <v>3179</v>
      </c>
    </row>
    <row r="577" spans="1:18">
      <c r="A577" s="1" t="s">
        <v>49</v>
      </c>
      <c r="D577" s="1" t="s">
        <v>891</v>
      </c>
      <c r="E577" s="1" t="s">
        <v>1644</v>
      </c>
      <c r="F577" s="1" t="s">
        <v>1897</v>
      </c>
      <c r="G577" s="1" t="s">
        <v>1898</v>
      </c>
      <c r="H577" s="1" t="s">
        <v>1899</v>
      </c>
      <c r="I577" s="1" t="s">
        <v>1890</v>
      </c>
      <c r="J577" s="1" t="s">
        <v>457</v>
      </c>
      <c r="K577" s="1" t="s">
        <v>3179</v>
      </c>
      <c r="L577" s="1" t="s">
        <v>683</v>
      </c>
      <c r="M577" s="1" t="s">
        <v>695</v>
      </c>
      <c r="N577" s="1" t="s">
        <v>442</v>
      </c>
      <c r="O577" s="1" t="s">
        <v>1752</v>
      </c>
      <c r="P577" s="1" t="s">
        <v>3322</v>
      </c>
      <c r="Q577" s="1" t="s">
        <v>1466</v>
      </c>
      <c r="R577" s="1" t="s">
        <v>3179</v>
      </c>
    </row>
    <row r="578" spans="1:18">
      <c r="A578" s="1" t="s">
        <v>49</v>
      </c>
      <c r="D578" s="1" t="s">
        <v>891</v>
      </c>
      <c r="E578" s="1" t="s">
        <v>1644</v>
      </c>
      <c r="F578" s="1" t="s">
        <v>3394</v>
      </c>
      <c r="G578" s="1" t="s">
        <v>1900</v>
      </c>
      <c r="H578" s="1" t="s">
        <v>1901</v>
      </c>
      <c r="I578" s="1" t="s">
        <v>1890</v>
      </c>
      <c r="J578" s="1" t="s">
        <v>419</v>
      </c>
      <c r="K578" s="1" t="s">
        <v>3179</v>
      </c>
      <c r="L578" s="1" t="s">
        <v>683</v>
      </c>
      <c r="M578" s="1" t="s">
        <v>695</v>
      </c>
      <c r="N578" s="1" t="s">
        <v>442</v>
      </c>
      <c r="O578" s="1" t="s">
        <v>1752</v>
      </c>
      <c r="P578" s="1" t="s">
        <v>3323</v>
      </c>
      <c r="Q578" s="1" t="s">
        <v>1466</v>
      </c>
      <c r="R578" s="1" t="s">
        <v>3179</v>
      </c>
    </row>
    <row r="579" spans="1:18">
      <c r="A579" s="1" t="s">
        <v>49</v>
      </c>
      <c r="D579" s="1" t="s">
        <v>891</v>
      </c>
      <c r="E579" s="1" t="s">
        <v>1644</v>
      </c>
      <c r="F579" s="1" t="s">
        <v>1902</v>
      </c>
      <c r="G579" s="1" t="s">
        <v>1903</v>
      </c>
      <c r="H579" s="1" t="s">
        <v>1904</v>
      </c>
      <c r="I579" s="1" t="s">
        <v>1890</v>
      </c>
      <c r="J579" s="1" t="s">
        <v>457</v>
      </c>
      <c r="K579" s="1" t="s">
        <v>3273</v>
      </c>
      <c r="L579" s="1" t="s">
        <v>683</v>
      </c>
      <c r="M579" s="1" t="s">
        <v>695</v>
      </c>
      <c r="N579" s="1" t="s">
        <v>442</v>
      </c>
      <c r="O579" s="1" t="s">
        <v>1814</v>
      </c>
      <c r="P579" s="1" t="s">
        <v>3324</v>
      </c>
      <c r="Q579" s="1" t="s">
        <v>1419</v>
      </c>
      <c r="R579" s="1" t="s">
        <v>3273</v>
      </c>
    </row>
    <row r="580" spans="1:18">
      <c r="A580" s="1" t="s">
        <v>49</v>
      </c>
      <c r="D580" s="1" t="s">
        <v>891</v>
      </c>
      <c r="E580" s="1" t="s">
        <v>1644</v>
      </c>
      <c r="F580" s="1" t="s">
        <v>1905</v>
      </c>
      <c r="G580" s="1" t="s">
        <v>1906</v>
      </c>
      <c r="H580" s="1" t="s">
        <v>1907</v>
      </c>
      <c r="I580" s="1" t="s">
        <v>1890</v>
      </c>
      <c r="J580" s="1" t="s">
        <v>487</v>
      </c>
      <c r="K580" s="1" t="s">
        <v>3301</v>
      </c>
      <c r="L580" s="1" t="s">
        <v>683</v>
      </c>
      <c r="M580" s="1" t="s">
        <v>695</v>
      </c>
      <c r="N580" s="1" t="s">
        <v>442</v>
      </c>
      <c r="O580" s="1" t="s">
        <v>1842</v>
      </c>
      <c r="P580" s="1" t="s">
        <v>3325</v>
      </c>
      <c r="Q580" s="1" t="s">
        <v>513</v>
      </c>
      <c r="R580" s="1" t="s">
        <v>3301</v>
      </c>
    </row>
    <row r="581" spans="1:18">
      <c r="A581" s="1" t="s">
        <v>49</v>
      </c>
      <c r="D581" s="1" t="s">
        <v>891</v>
      </c>
      <c r="E581" s="1" t="s">
        <v>1644</v>
      </c>
      <c r="F581" s="1" t="s">
        <v>1908</v>
      </c>
      <c r="G581" s="1" t="s">
        <v>1909</v>
      </c>
      <c r="H581" s="1" t="s">
        <v>1910</v>
      </c>
      <c r="I581" s="1" t="s">
        <v>1890</v>
      </c>
      <c r="J581" s="1" t="s">
        <v>401</v>
      </c>
      <c r="K581" s="1" t="s">
        <v>3184</v>
      </c>
      <c r="L581" s="1" t="s">
        <v>683</v>
      </c>
      <c r="M581" s="1" t="s">
        <v>695</v>
      </c>
      <c r="N581" s="1" t="s">
        <v>442</v>
      </c>
      <c r="O581" s="1" t="s">
        <v>1858</v>
      </c>
      <c r="P581" s="1" t="s">
        <v>3327</v>
      </c>
      <c r="Q581" s="1" t="s">
        <v>1466</v>
      </c>
      <c r="R581" s="1" t="s">
        <v>3184</v>
      </c>
    </row>
    <row r="582" spans="1:18">
      <c r="A582" s="1" t="s">
        <v>49</v>
      </c>
      <c r="D582" s="1" t="s">
        <v>891</v>
      </c>
      <c r="E582" s="1" t="s">
        <v>1644</v>
      </c>
      <c r="F582" s="1" t="s">
        <v>1911</v>
      </c>
      <c r="G582" s="1" t="s">
        <v>1912</v>
      </c>
      <c r="H582" s="1" t="s">
        <v>1913</v>
      </c>
      <c r="I582" s="1" t="s">
        <v>1890</v>
      </c>
      <c r="J582" s="1" t="s">
        <v>409</v>
      </c>
      <c r="K582" s="1" t="s">
        <v>3184</v>
      </c>
      <c r="L582" s="1" t="s">
        <v>683</v>
      </c>
      <c r="M582" s="1" t="s">
        <v>695</v>
      </c>
      <c r="N582" s="1" t="s">
        <v>442</v>
      </c>
      <c r="O582" s="1" t="s">
        <v>1858</v>
      </c>
      <c r="P582" s="1" t="s">
        <v>3284</v>
      </c>
      <c r="Q582" s="1" t="s">
        <v>1466</v>
      </c>
      <c r="R582" s="1" t="s">
        <v>3184</v>
      </c>
    </row>
    <row r="583" spans="1:18">
      <c r="A583" s="1" t="s">
        <v>49</v>
      </c>
      <c r="D583" s="1" t="s">
        <v>891</v>
      </c>
      <c r="E583" s="1" t="s">
        <v>1644</v>
      </c>
      <c r="F583" s="1" t="s">
        <v>1914</v>
      </c>
      <c r="G583" s="1" t="s">
        <v>1915</v>
      </c>
      <c r="H583" s="1" t="s">
        <v>1916</v>
      </c>
      <c r="I583" s="1" t="s">
        <v>1890</v>
      </c>
      <c r="J583" s="1" t="s">
        <v>393</v>
      </c>
      <c r="K583" s="1" t="s">
        <v>3184</v>
      </c>
      <c r="L583" s="1" t="s">
        <v>683</v>
      </c>
      <c r="M583" s="1" t="s">
        <v>695</v>
      </c>
      <c r="N583" s="1" t="s">
        <v>442</v>
      </c>
      <c r="O583" s="1" t="s">
        <v>1858</v>
      </c>
      <c r="P583" s="1" t="s">
        <v>3180</v>
      </c>
      <c r="Q583" s="1" t="s">
        <v>1466</v>
      </c>
      <c r="R583" s="1" t="s">
        <v>3184</v>
      </c>
    </row>
    <row r="584" spans="1:18">
      <c r="A584" s="1" t="s">
        <v>49</v>
      </c>
      <c r="D584" s="1" t="s">
        <v>891</v>
      </c>
      <c r="E584" s="1" t="s">
        <v>1644</v>
      </c>
      <c r="F584" s="1" t="s">
        <v>1917</v>
      </c>
      <c r="G584" s="1" t="s">
        <v>1918</v>
      </c>
      <c r="H584" s="1" t="s">
        <v>1919</v>
      </c>
      <c r="I584" s="1" t="s">
        <v>1890</v>
      </c>
      <c r="J584" s="1" t="s">
        <v>457</v>
      </c>
      <c r="K584" s="1" t="s">
        <v>3184</v>
      </c>
      <c r="L584" s="1" t="s">
        <v>683</v>
      </c>
      <c r="M584" s="1" t="s">
        <v>695</v>
      </c>
      <c r="N584" s="1" t="s">
        <v>442</v>
      </c>
      <c r="O584" s="1" t="s">
        <v>1858</v>
      </c>
      <c r="P584" s="1" t="s">
        <v>3326</v>
      </c>
      <c r="Q584" s="1" t="s">
        <v>1466</v>
      </c>
      <c r="R584" s="1" t="s">
        <v>3184</v>
      </c>
    </row>
    <row r="585" spans="1:18">
      <c r="A585" s="1" t="s">
        <v>49</v>
      </c>
      <c r="D585" s="1" t="s">
        <v>891</v>
      </c>
      <c r="E585" s="1" t="s">
        <v>1644</v>
      </c>
      <c r="F585" s="1" t="s">
        <v>1920</v>
      </c>
      <c r="G585" s="1" t="s">
        <v>1921</v>
      </c>
      <c r="H585" s="1" t="s">
        <v>1922</v>
      </c>
      <c r="I585" s="1" t="s">
        <v>1890</v>
      </c>
      <c r="J585" s="1" t="s">
        <v>396</v>
      </c>
      <c r="K585" s="1" t="s">
        <v>3184</v>
      </c>
      <c r="L585" s="1" t="s">
        <v>683</v>
      </c>
      <c r="M585" s="1" t="s">
        <v>695</v>
      </c>
      <c r="N585" s="1" t="s">
        <v>442</v>
      </c>
      <c r="O585" s="1" t="s">
        <v>1858</v>
      </c>
      <c r="P585" s="1" t="s">
        <v>3327</v>
      </c>
      <c r="Q585" s="1" t="s">
        <v>530</v>
      </c>
      <c r="R585" s="1" t="s">
        <v>3184</v>
      </c>
    </row>
    <row r="586" spans="1:18">
      <c r="A586" s="1" t="s">
        <v>49</v>
      </c>
      <c r="D586" s="1" t="s">
        <v>891</v>
      </c>
      <c r="E586" s="1" t="s">
        <v>1644</v>
      </c>
      <c r="F586" s="1" t="s">
        <v>1923</v>
      </c>
      <c r="G586" s="1" t="s">
        <v>1924</v>
      </c>
      <c r="H586" s="1" t="s">
        <v>1925</v>
      </c>
      <c r="I586" s="1" t="s">
        <v>1481</v>
      </c>
      <c r="J586" s="1" t="s">
        <v>389</v>
      </c>
      <c r="K586" s="1" t="s">
        <v>3179</v>
      </c>
      <c r="L586" s="1" t="s">
        <v>683</v>
      </c>
      <c r="M586" s="1" t="s">
        <v>695</v>
      </c>
      <c r="N586" s="1" t="s">
        <v>382</v>
      </c>
      <c r="O586" s="1" t="s">
        <v>1926</v>
      </c>
      <c r="P586" s="1" t="s">
        <v>3333</v>
      </c>
      <c r="Q586" s="1" t="s">
        <v>1419</v>
      </c>
      <c r="R586" s="1" t="s">
        <v>3179</v>
      </c>
    </row>
    <row r="587" spans="1:18">
      <c r="A587" s="1" t="s">
        <v>49</v>
      </c>
      <c r="D587" s="1" t="s">
        <v>891</v>
      </c>
      <c r="E587" s="1" t="s">
        <v>1644</v>
      </c>
      <c r="F587" s="1" t="s">
        <v>1927</v>
      </c>
      <c r="G587" s="1" t="s">
        <v>1928</v>
      </c>
      <c r="H587" s="1" t="s">
        <v>1929</v>
      </c>
      <c r="I587" s="1" t="s">
        <v>1481</v>
      </c>
      <c r="J587" s="1" t="s">
        <v>389</v>
      </c>
      <c r="K587" s="1" t="s">
        <v>3179</v>
      </c>
      <c r="L587" s="1" t="s">
        <v>683</v>
      </c>
      <c r="M587" s="1" t="s">
        <v>695</v>
      </c>
      <c r="N587" s="1" t="s">
        <v>382</v>
      </c>
      <c r="O587" s="1" t="s">
        <v>1930</v>
      </c>
      <c r="P587" s="1" t="s">
        <v>3227</v>
      </c>
      <c r="Q587" s="1" t="s">
        <v>1419</v>
      </c>
      <c r="R587" s="1" t="s">
        <v>3179</v>
      </c>
    </row>
    <row r="588" spans="1:18">
      <c r="A588" s="1" t="s">
        <v>49</v>
      </c>
      <c r="D588" s="1" t="s">
        <v>891</v>
      </c>
      <c r="E588" s="1" t="s">
        <v>1644</v>
      </c>
      <c r="F588" s="1" t="s">
        <v>1931</v>
      </c>
      <c r="G588" s="1" t="s">
        <v>1932</v>
      </c>
      <c r="H588" s="1" t="s">
        <v>1933</v>
      </c>
      <c r="I588" s="1" t="s">
        <v>1481</v>
      </c>
      <c r="J588" s="1" t="s">
        <v>409</v>
      </c>
      <c r="K588" s="1" t="s">
        <v>3179</v>
      </c>
      <c r="L588" s="1" t="s">
        <v>683</v>
      </c>
      <c r="M588" s="1" t="s">
        <v>695</v>
      </c>
      <c r="N588" s="1" t="s">
        <v>382</v>
      </c>
      <c r="O588" s="1" t="s">
        <v>1930</v>
      </c>
      <c r="P588" s="1" t="s">
        <v>3227</v>
      </c>
      <c r="Q588" s="1" t="s">
        <v>1419</v>
      </c>
      <c r="R588" s="1" t="s">
        <v>3179</v>
      </c>
    </row>
    <row r="589" spans="1:18">
      <c r="A589" s="1" t="s">
        <v>49</v>
      </c>
      <c r="D589" s="1" t="s">
        <v>891</v>
      </c>
      <c r="E589" s="1" t="s">
        <v>1644</v>
      </c>
      <c r="F589" s="1" t="s">
        <v>1934</v>
      </c>
      <c r="G589" s="1" t="s">
        <v>1935</v>
      </c>
      <c r="H589" s="1" t="s">
        <v>1936</v>
      </c>
      <c r="I589" s="1" t="s">
        <v>1481</v>
      </c>
      <c r="J589" s="1" t="s">
        <v>396</v>
      </c>
      <c r="K589" s="1" t="s">
        <v>3179</v>
      </c>
      <c r="L589" s="1" t="s">
        <v>683</v>
      </c>
      <c r="M589" s="1" t="s">
        <v>695</v>
      </c>
      <c r="N589" s="1" t="s">
        <v>382</v>
      </c>
      <c r="O589" s="1" t="s">
        <v>1930</v>
      </c>
      <c r="P589" s="1" t="s">
        <v>3227</v>
      </c>
      <c r="Q589" s="1" t="s">
        <v>1419</v>
      </c>
      <c r="R589" s="1" t="s">
        <v>3179</v>
      </c>
    </row>
    <row r="590" spans="1:18">
      <c r="A590" s="1" t="s">
        <v>49</v>
      </c>
      <c r="D590" s="1" t="s">
        <v>891</v>
      </c>
      <c r="E590" s="1" t="s">
        <v>1644</v>
      </c>
      <c r="F590" s="1" t="s">
        <v>1937</v>
      </c>
      <c r="G590" s="1" t="s">
        <v>1938</v>
      </c>
      <c r="H590" s="1" t="s">
        <v>1939</v>
      </c>
      <c r="I590" s="1" t="s">
        <v>1481</v>
      </c>
      <c r="J590" s="1" t="s">
        <v>393</v>
      </c>
      <c r="K590" s="1" t="s">
        <v>3179</v>
      </c>
      <c r="L590" s="1" t="s">
        <v>683</v>
      </c>
      <c r="M590" s="1" t="s">
        <v>695</v>
      </c>
      <c r="N590" s="1" t="s">
        <v>382</v>
      </c>
      <c r="O590" s="1" t="s">
        <v>1930</v>
      </c>
      <c r="P590" s="1" t="s">
        <v>3227</v>
      </c>
      <c r="Q590" s="1" t="s">
        <v>1419</v>
      </c>
      <c r="R590" s="1" t="s">
        <v>3179</v>
      </c>
    </row>
    <row r="591" spans="1:18">
      <c r="A591" s="1" t="s">
        <v>49</v>
      </c>
      <c r="D591" s="1" t="s">
        <v>891</v>
      </c>
      <c r="E591" s="1" t="s">
        <v>1644</v>
      </c>
      <c r="F591" s="1" t="s">
        <v>1940</v>
      </c>
      <c r="G591" s="1" t="s">
        <v>1941</v>
      </c>
      <c r="H591" s="1" t="s">
        <v>1942</v>
      </c>
      <c r="I591" s="1" t="s">
        <v>1481</v>
      </c>
      <c r="J591" s="1" t="s">
        <v>801</v>
      </c>
      <c r="K591" s="1" t="s">
        <v>3179</v>
      </c>
      <c r="L591" s="1" t="s">
        <v>683</v>
      </c>
      <c r="M591" s="1" t="s">
        <v>695</v>
      </c>
      <c r="N591" s="1" t="s">
        <v>382</v>
      </c>
      <c r="O591" s="1" t="s">
        <v>1930</v>
      </c>
      <c r="P591" s="1" t="s">
        <v>3227</v>
      </c>
      <c r="Q591" s="1" t="s">
        <v>1419</v>
      </c>
      <c r="R591" s="1" t="s">
        <v>3179</v>
      </c>
    </row>
    <row r="592" spans="1:18">
      <c r="A592" s="1" t="s">
        <v>49</v>
      </c>
      <c r="D592" s="1" t="s">
        <v>891</v>
      </c>
      <c r="E592" s="1" t="s">
        <v>1644</v>
      </c>
      <c r="F592" s="1" t="s">
        <v>1943</v>
      </c>
      <c r="G592" s="1" t="s">
        <v>1944</v>
      </c>
      <c r="H592" s="1" t="s">
        <v>1945</v>
      </c>
      <c r="I592" s="1" t="s">
        <v>1481</v>
      </c>
      <c r="J592" s="1" t="s">
        <v>389</v>
      </c>
      <c r="K592" s="1" t="s">
        <v>3271</v>
      </c>
      <c r="L592" s="1" t="s">
        <v>683</v>
      </c>
      <c r="M592" s="1" t="s">
        <v>695</v>
      </c>
      <c r="N592" s="1" t="s">
        <v>382</v>
      </c>
      <c r="O592" s="1" t="s">
        <v>2014</v>
      </c>
      <c r="P592" s="1" t="s">
        <v>3328</v>
      </c>
      <c r="Q592" s="1" t="s">
        <v>1423</v>
      </c>
      <c r="R592" s="1" t="s">
        <v>3271</v>
      </c>
    </row>
    <row r="593" spans="1:18">
      <c r="A593" s="1" t="s">
        <v>49</v>
      </c>
      <c r="D593" s="1" t="s">
        <v>891</v>
      </c>
      <c r="E593" s="1" t="s">
        <v>1644</v>
      </c>
      <c r="F593" s="1" t="s">
        <v>1946</v>
      </c>
      <c r="G593" s="1" t="s">
        <v>1947</v>
      </c>
      <c r="H593" s="1" t="s">
        <v>1948</v>
      </c>
      <c r="I593" s="1" t="s">
        <v>1481</v>
      </c>
      <c r="J593" s="1" t="s">
        <v>396</v>
      </c>
      <c r="K593" s="1" t="s">
        <v>3271</v>
      </c>
      <c r="L593" s="1" t="s">
        <v>683</v>
      </c>
      <c r="M593" s="1" t="s">
        <v>695</v>
      </c>
      <c r="N593" s="1" t="s">
        <v>382</v>
      </c>
      <c r="O593" s="1" t="s">
        <v>2014</v>
      </c>
      <c r="P593" s="1" t="s">
        <v>3328</v>
      </c>
      <c r="Q593" s="1" t="s">
        <v>1423</v>
      </c>
      <c r="R593" s="1" t="s">
        <v>3271</v>
      </c>
    </row>
    <row r="594" spans="1:18">
      <c r="A594" s="1" t="s">
        <v>49</v>
      </c>
      <c r="D594" s="1" t="s">
        <v>891</v>
      </c>
      <c r="E594" s="1" t="s">
        <v>1644</v>
      </c>
      <c r="F594" s="1" t="s">
        <v>1949</v>
      </c>
      <c r="G594" s="1" t="s">
        <v>1950</v>
      </c>
      <c r="H594" s="1" t="s">
        <v>1951</v>
      </c>
      <c r="I594" s="1" t="s">
        <v>1481</v>
      </c>
      <c r="J594" s="1" t="s">
        <v>393</v>
      </c>
      <c r="K594" s="1" t="s">
        <v>3271</v>
      </c>
      <c r="L594" s="1" t="s">
        <v>683</v>
      </c>
      <c r="M594" s="1" t="s">
        <v>695</v>
      </c>
      <c r="N594" s="1" t="s">
        <v>382</v>
      </c>
      <c r="O594" s="1" t="s">
        <v>2014</v>
      </c>
      <c r="P594" s="1" t="s">
        <v>3328</v>
      </c>
      <c r="Q594" s="1" t="s">
        <v>1423</v>
      </c>
      <c r="R594" s="1" t="s">
        <v>3271</v>
      </c>
    </row>
    <row r="595" spans="1:18">
      <c r="A595" s="1" t="s">
        <v>49</v>
      </c>
      <c r="D595" s="1" t="s">
        <v>891</v>
      </c>
      <c r="E595" s="1" t="s">
        <v>1644</v>
      </c>
      <c r="F595" s="1" t="s">
        <v>1952</v>
      </c>
      <c r="G595" s="1" t="s">
        <v>1953</v>
      </c>
      <c r="H595" s="1" t="s">
        <v>1954</v>
      </c>
      <c r="I595" s="1" t="s">
        <v>1481</v>
      </c>
      <c r="J595" s="1" t="s">
        <v>801</v>
      </c>
      <c r="K595" s="1" t="s">
        <v>3271</v>
      </c>
      <c r="L595" s="1" t="s">
        <v>683</v>
      </c>
      <c r="M595" s="1" t="s">
        <v>695</v>
      </c>
      <c r="N595" s="1" t="s">
        <v>382</v>
      </c>
      <c r="O595" s="1" t="s">
        <v>2014</v>
      </c>
      <c r="P595" s="1" t="s">
        <v>3328</v>
      </c>
      <c r="Q595" s="1" t="s">
        <v>1423</v>
      </c>
      <c r="R595" s="1" t="s">
        <v>3271</v>
      </c>
    </row>
    <row r="596" spans="1:18">
      <c r="A596" s="1" t="s">
        <v>49</v>
      </c>
      <c r="D596" s="1" t="s">
        <v>891</v>
      </c>
      <c r="E596" s="1" t="s">
        <v>1644</v>
      </c>
      <c r="F596" s="1" t="s">
        <v>1955</v>
      </c>
      <c r="G596" s="1" t="s">
        <v>1956</v>
      </c>
      <c r="H596" s="1" t="s">
        <v>1957</v>
      </c>
      <c r="I596" s="1" t="s">
        <v>1507</v>
      </c>
      <c r="J596" s="1" t="s">
        <v>457</v>
      </c>
      <c r="K596" s="1" t="s">
        <v>3271</v>
      </c>
      <c r="L596" s="1" t="s">
        <v>683</v>
      </c>
      <c r="M596" s="1" t="s">
        <v>695</v>
      </c>
      <c r="N596" s="1" t="s">
        <v>382</v>
      </c>
      <c r="O596" s="1" t="s">
        <v>1958</v>
      </c>
      <c r="P596" s="1" t="s">
        <v>3543</v>
      </c>
      <c r="Q596" s="1" t="s">
        <v>1423</v>
      </c>
      <c r="R596" s="1" t="s">
        <v>3271</v>
      </c>
    </row>
    <row r="597" spans="1:18">
      <c r="A597" s="1" t="s">
        <v>49</v>
      </c>
      <c r="D597" s="1" t="s">
        <v>891</v>
      </c>
      <c r="E597" s="1" t="s">
        <v>1644</v>
      </c>
      <c r="F597" s="1" t="s">
        <v>1959</v>
      </c>
      <c r="G597" s="1" t="s">
        <v>1960</v>
      </c>
      <c r="H597" s="1" t="s">
        <v>1961</v>
      </c>
      <c r="I597" s="1" t="s">
        <v>1507</v>
      </c>
      <c r="J597" s="1" t="s">
        <v>457</v>
      </c>
      <c r="K597" s="1" t="s">
        <v>3273</v>
      </c>
      <c r="L597" s="1" t="s">
        <v>683</v>
      </c>
      <c r="M597" s="1" t="s">
        <v>695</v>
      </c>
      <c r="N597" s="1" t="s">
        <v>382</v>
      </c>
      <c r="O597" s="1" t="s">
        <v>1962</v>
      </c>
      <c r="P597" s="1" t="s">
        <v>3544</v>
      </c>
      <c r="Q597" s="1" t="s">
        <v>1720</v>
      </c>
      <c r="R597" s="1" t="s">
        <v>3273</v>
      </c>
    </row>
    <row r="598" spans="1:18">
      <c r="A598" s="1" t="s">
        <v>49</v>
      </c>
      <c r="D598" s="1" t="s">
        <v>891</v>
      </c>
      <c r="E598" s="1" t="s">
        <v>1644</v>
      </c>
      <c r="F598" s="1" t="s">
        <v>1963</v>
      </c>
      <c r="G598" s="1" t="s">
        <v>1964</v>
      </c>
      <c r="H598" s="1" t="s">
        <v>1965</v>
      </c>
      <c r="I598" s="1" t="s">
        <v>1507</v>
      </c>
      <c r="J598" s="1" t="s">
        <v>389</v>
      </c>
      <c r="K598" s="1" t="s">
        <v>3273</v>
      </c>
      <c r="L598" s="1" t="s">
        <v>683</v>
      </c>
      <c r="M598" s="1" t="s">
        <v>695</v>
      </c>
      <c r="N598" s="1" t="s">
        <v>382</v>
      </c>
      <c r="O598" s="1" t="s">
        <v>1962</v>
      </c>
      <c r="P598" s="1" t="s">
        <v>3545</v>
      </c>
      <c r="Q598" s="1" t="s">
        <v>1720</v>
      </c>
      <c r="R598" s="1" t="s">
        <v>3273</v>
      </c>
    </row>
    <row r="599" spans="1:18">
      <c r="A599" s="1" t="s">
        <v>49</v>
      </c>
      <c r="D599" s="1" t="s">
        <v>891</v>
      </c>
      <c r="E599" s="1" t="s">
        <v>1644</v>
      </c>
      <c r="F599" s="1" t="s">
        <v>1966</v>
      </c>
      <c r="G599" s="1" t="s">
        <v>1967</v>
      </c>
      <c r="H599" s="1" t="s">
        <v>1968</v>
      </c>
      <c r="I599" s="1" t="s">
        <v>1481</v>
      </c>
      <c r="J599" s="1" t="s">
        <v>389</v>
      </c>
      <c r="K599" s="1" t="s">
        <v>3184</v>
      </c>
      <c r="L599" s="1" t="s">
        <v>683</v>
      </c>
      <c r="M599" s="1" t="s">
        <v>695</v>
      </c>
      <c r="N599" s="1" t="s">
        <v>382</v>
      </c>
      <c r="O599" s="1" t="s">
        <v>3590</v>
      </c>
      <c r="P599" s="1" t="s">
        <v>3329</v>
      </c>
      <c r="Q599" s="1" t="s">
        <v>616</v>
      </c>
      <c r="R599" s="1" t="s">
        <v>3184</v>
      </c>
    </row>
    <row r="600" spans="1:18">
      <c r="A600" s="1" t="s">
        <v>49</v>
      </c>
      <c r="D600" s="1" t="s">
        <v>891</v>
      </c>
      <c r="E600" s="1" t="s">
        <v>1644</v>
      </c>
      <c r="F600" s="1" t="s">
        <v>1969</v>
      </c>
      <c r="G600" s="1" t="s">
        <v>1970</v>
      </c>
      <c r="H600" s="1" t="s">
        <v>1971</v>
      </c>
      <c r="I600" s="1" t="s">
        <v>1481</v>
      </c>
      <c r="J600" s="1" t="s">
        <v>409</v>
      </c>
      <c r="K600" s="1" t="s">
        <v>3184</v>
      </c>
      <c r="L600" s="1" t="s">
        <v>683</v>
      </c>
      <c r="M600" s="1" t="s">
        <v>695</v>
      </c>
      <c r="N600" s="1" t="s">
        <v>382</v>
      </c>
      <c r="O600" s="1" t="s">
        <v>3590</v>
      </c>
      <c r="P600" s="1" t="s">
        <v>3329</v>
      </c>
      <c r="Q600" s="1" t="s">
        <v>616</v>
      </c>
      <c r="R600" s="1" t="s">
        <v>3184</v>
      </c>
    </row>
    <row r="601" spans="1:18">
      <c r="A601" s="1" t="s">
        <v>49</v>
      </c>
      <c r="D601" s="1" t="s">
        <v>891</v>
      </c>
      <c r="E601" s="1" t="s">
        <v>1644</v>
      </c>
      <c r="F601" s="1" t="s">
        <v>1972</v>
      </c>
      <c r="G601" s="1" t="s">
        <v>1973</v>
      </c>
      <c r="H601" s="1" t="s">
        <v>1974</v>
      </c>
      <c r="I601" s="1" t="s">
        <v>1481</v>
      </c>
      <c r="J601" s="1" t="s">
        <v>396</v>
      </c>
      <c r="K601" s="1" t="s">
        <v>3184</v>
      </c>
      <c r="L601" s="1" t="s">
        <v>683</v>
      </c>
      <c r="M601" s="1" t="s">
        <v>695</v>
      </c>
      <c r="N601" s="1" t="s">
        <v>382</v>
      </c>
      <c r="O601" s="1" t="s">
        <v>3590</v>
      </c>
      <c r="P601" s="1" t="s">
        <v>3329</v>
      </c>
      <c r="Q601" s="1" t="s">
        <v>616</v>
      </c>
      <c r="R601" s="1" t="s">
        <v>3184</v>
      </c>
    </row>
    <row r="602" spans="1:18">
      <c r="A602" s="1" t="s">
        <v>49</v>
      </c>
      <c r="D602" s="1" t="s">
        <v>891</v>
      </c>
      <c r="E602" s="1" t="s">
        <v>1644</v>
      </c>
      <c r="F602" s="1" t="s">
        <v>1975</v>
      </c>
      <c r="G602" s="1" t="s">
        <v>1976</v>
      </c>
      <c r="H602" s="1" t="s">
        <v>1977</v>
      </c>
      <c r="I602" s="1" t="s">
        <v>1481</v>
      </c>
      <c r="J602" s="1" t="s">
        <v>393</v>
      </c>
      <c r="K602" s="1" t="s">
        <v>3184</v>
      </c>
      <c r="L602" s="1" t="s">
        <v>683</v>
      </c>
      <c r="M602" s="1" t="s">
        <v>695</v>
      </c>
      <c r="N602" s="1" t="s">
        <v>382</v>
      </c>
      <c r="O602" s="1" t="s">
        <v>3590</v>
      </c>
      <c r="P602" s="1" t="s">
        <v>3329</v>
      </c>
      <c r="Q602" s="1" t="s">
        <v>616</v>
      </c>
      <c r="R602" s="1" t="s">
        <v>3184</v>
      </c>
    </row>
    <row r="603" spans="1:18">
      <c r="A603" s="1" t="s">
        <v>49</v>
      </c>
      <c r="D603" s="1" t="s">
        <v>891</v>
      </c>
      <c r="E603" s="1" t="s">
        <v>1644</v>
      </c>
      <c r="F603" s="1" t="s">
        <v>1978</v>
      </c>
      <c r="G603" s="1" t="s">
        <v>1979</v>
      </c>
      <c r="H603" s="1" t="s">
        <v>1980</v>
      </c>
      <c r="I603" s="1" t="s">
        <v>1481</v>
      </c>
      <c r="J603" s="1" t="s">
        <v>801</v>
      </c>
      <c r="K603" s="1" t="s">
        <v>3184</v>
      </c>
      <c r="L603" s="1" t="s">
        <v>683</v>
      </c>
      <c r="M603" s="1" t="s">
        <v>695</v>
      </c>
      <c r="N603" s="1" t="s">
        <v>382</v>
      </c>
      <c r="O603" s="1" t="s">
        <v>3590</v>
      </c>
      <c r="P603" s="1" t="s">
        <v>3329</v>
      </c>
      <c r="Q603" s="1" t="s">
        <v>616</v>
      </c>
      <c r="R603" s="1" t="s">
        <v>3184</v>
      </c>
    </row>
    <row r="604" spans="1:18">
      <c r="A604" s="1" t="s">
        <v>49</v>
      </c>
      <c r="D604" s="1" t="s">
        <v>891</v>
      </c>
      <c r="E604" s="1" t="s">
        <v>1644</v>
      </c>
      <c r="F604" s="1" t="s">
        <v>1981</v>
      </c>
      <c r="G604" s="1" t="s">
        <v>1982</v>
      </c>
      <c r="H604" s="1" t="s">
        <v>1983</v>
      </c>
      <c r="I604" s="1" t="s">
        <v>539</v>
      </c>
      <c r="J604" s="1" t="s">
        <v>457</v>
      </c>
      <c r="K604" s="1" t="s">
        <v>3179</v>
      </c>
      <c r="L604" s="1" t="s">
        <v>683</v>
      </c>
      <c r="M604" s="1" t="s">
        <v>695</v>
      </c>
      <c r="N604" s="1" t="s">
        <v>382</v>
      </c>
      <c r="O604" s="1" t="s">
        <v>1984</v>
      </c>
      <c r="P604" s="1" t="s">
        <v>3279</v>
      </c>
      <c r="Q604" s="1" t="s">
        <v>1419</v>
      </c>
      <c r="R604" s="1" t="s">
        <v>3179</v>
      </c>
    </row>
    <row r="605" spans="1:18">
      <c r="A605" s="1" t="s">
        <v>49</v>
      </c>
      <c r="D605" s="1" t="s">
        <v>891</v>
      </c>
      <c r="E605" s="1" t="s">
        <v>1644</v>
      </c>
      <c r="F605" s="1" t="s">
        <v>1985</v>
      </c>
      <c r="G605" s="1" t="s">
        <v>1986</v>
      </c>
      <c r="H605" s="1" t="s">
        <v>1987</v>
      </c>
      <c r="I605" s="1" t="s">
        <v>539</v>
      </c>
      <c r="J605" s="1" t="s">
        <v>791</v>
      </c>
      <c r="K605" s="1" t="s">
        <v>3179</v>
      </c>
      <c r="L605" s="1" t="s">
        <v>683</v>
      </c>
      <c r="M605" s="1" t="s">
        <v>695</v>
      </c>
      <c r="N605" s="1" t="s">
        <v>382</v>
      </c>
      <c r="O605" s="1" t="s">
        <v>1984</v>
      </c>
      <c r="P605" s="1" t="s">
        <v>3172</v>
      </c>
      <c r="Q605" s="1" t="s">
        <v>1419</v>
      </c>
      <c r="R605" s="1" t="s">
        <v>3179</v>
      </c>
    </row>
    <row r="606" spans="1:18">
      <c r="A606" s="1" t="s">
        <v>49</v>
      </c>
      <c r="D606" s="1" t="s">
        <v>891</v>
      </c>
      <c r="E606" s="1" t="s">
        <v>1644</v>
      </c>
      <c r="F606" s="1" t="s">
        <v>1988</v>
      </c>
      <c r="G606" s="1" t="s">
        <v>1989</v>
      </c>
      <c r="H606" s="1" t="s">
        <v>1990</v>
      </c>
      <c r="I606" s="1" t="s">
        <v>1991</v>
      </c>
      <c r="J606" s="1" t="s">
        <v>393</v>
      </c>
      <c r="K606" s="1" t="s">
        <v>3179</v>
      </c>
      <c r="L606" s="1" t="s">
        <v>683</v>
      </c>
      <c r="M606" s="1" t="s">
        <v>695</v>
      </c>
      <c r="N606" s="1" t="s">
        <v>382</v>
      </c>
      <c r="O606" s="1" t="s">
        <v>1926</v>
      </c>
      <c r="P606" s="1" t="s">
        <v>3546</v>
      </c>
      <c r="Q606" s="1" t="s">
        <v>1419</v>
      </c>
      <c r="R606" s="1" t="s">
        <v>3179</v>
      </c>
    </row>
    <row r="607" spans="1:18">
      <c r="A607" s="1" t="s">
        <v>49</v>
      </c>
      <c r="D607" s="1" t="s">
        <v>891</v>
      </c>
      <c r="E607" s="1" t="s">
        <v>1644</v>
      </c>
      <c r="F607" s="1" t="s">
        <v>1992</v>
      </c>
      <c r="G607" s="1" t="s">
        <v>1993</v>
      </c>
      <c r="H607" s="1" t="s">
        <v>1994</v>
      </c>
      <c r="I607" s="1" t="s">
        <v>1991</v>
      </c>
      <c r="J607" s="1" t="s">
        <v>694</v>
      </c>
      <c r="K607" s="1" t="s">
        <v>3179</v>
      </c>
      <c r="L607" s="1" t="s">
        <v>683</v>
      </c>
      <c r="M607" s="1" t="s">
        <v>695</v>
      </c>
      <c r="N607" s="1" t="s">
        <v>382</v>
      </c>
      <c r="O607" s="1" t="s">
        <v>2121</v>
      </c>
      <c r="P607" s="1" t="s">
        <v>3547</v>
      </c>
      <c r="Q607" s="1" t="s">
        <v>1419</v>
      </c>
      <c r="R607" s="1" t="s">
        <v>3179</v>
      </c>
    </row>
    <row r="608" spans="1:18">
      <c r="A608" s="1" t="s">
        <v>49</v>
      </c>
      <c r="D608" s="1" t="s">
        <v>891</v>
      </c>
      <c r="E608" s="1" t="s">
        <v>1644</v>
      </c>
      <c r="F608" s="1" t="s">
        <v>1995</v>
      </c>
      <c r="G608" s="1" t="s">
        <v>1996</v>
      </c>
      <c r="H608" s="1" t="s">
        <v>1997</v>
      </c>
      <c r="I608" s="1" t="s">
        <v>1991</v>
      </c>
      <c r="J608" s="1" t="s">
        <v>694</v>
      </c>
      <c r="K608" s="1" t="s">
        <v>3271</v>
      </c>
      <c r="L608" s="1" t="s">
        <v>683</v>
      </c>
      <c r="M608" s="1" t="s">
        <v>695</v>
      </c>
      <c r="N608" s="1" t="s">
        <v>382</v>
      </c>
      <c r="O608" s="1" t="s">
        <v>1998</v>
      </c>
      <c r="P608" s="1" t="s">
        <v>3536</v>
      </c>
      <c r="Q608" s="1" t="s">
        <v>1423</v>
      </c>
      <c r="R608" s="1" t="s">
        <v>3271</v>
      </c>
    </row>
    <row r="609" spans="1:18">
      <c r="A609" s="1" t="s">
        <v>49</v>
      </c>
      <c r="D609" s="1" t="s">
        <v>891</v>
      </c>
      <c r="E609" s="1" t="s">
        <v>1644</v>
      </c>
      <c r="F609" s="1" t="s">
        <v>1999</v>
      </c>
      <c r="G609" s="1" t="s">
        <v>2000</v>
      </c>
      <c r="H609" s="1" t="s">
        <v>2001</v>
      </c>
      <c r="I609" s="1" t="s">
        <v>1890</v>
      </c>
      <c r="J609" s="1" t="s">
        <v>419</v>
      </c>
      <c r="K609" s="1" t="s">
        <v>3179</v>
      </c>
      <c r="L609" s="1" t="s">
        <v>683</v>
      </c>
      <c r="M609" s="1" t="s">
        <v>695</v>
      </c>
      <c r="N609" s="1" t="s">
        <v>382</v>
      </c>
      <c r="O609" s="1" t="s">
        <v>1930</v>
      </c>
      <c r="P609" s="1" t="s">
        <v>3330</v>
      </c>
      <c r="Q609" s="1" t="s">
        <v>1419</v>
      </c>
      <c r="R609" s="1" t="s">
        <v>3179</v>
      </c>
    </row>
    <row r="610" spans="1:18">
      <c r="A610" s="1" t="s">
        <v>49</v>
      </c>
      <c r="D610" s="1" t="s">
        <v>891</v>
      </c>
      <c r="E610" s="1" t="s">
        <v>1644</v>
      </c>
      <c r="F610" s="1" t="s">
        <v>2002</v>
      </c>
      <c r="G610" s="1" t="s">
        <v>2003</v>
      </c>
      <c r="H610" s="1" t="s">
        <v>2004</v>
      </c>
      <c r="I610" s="1" t="s">
        <v>1890</v>
      </c>
      <c r="J610" s="1" t="s">
        <v>487</v>
      </c>
      <c r="K610" s="1" t="s">
        <v>3179</v>
      </c>
      <c r="L610" s="1" t="s">
        <v>683</v>
      </c>
      <c r="M610" s="1" t="s">
        <v>695</v>
      </c>
      <c r="N610" s="1" t="s">
        <v>382</v>
      </c>
      <c r="O610" s="1" t="s">
        <v>1930</v>
      </c>
      <c r="P610" s="1" t="s">
        <v>3330</v>
      </c>
      <c r="Q610" s="1" t="s">
        <v>1419</v>
      </c>
      <c r="R610" s="1" t="s">
        <v>3179</v>
      </c>
    </row>
    <row r="611" spans="1:18">
      <c r="A611" s="1" t="s">
        <v>49</v>
      </c>
      <c r="D611" s="1" t="s">
        <v>891</v>
      </c>
      <c r="E611" s="1" t="s">
        <v>1644</v>
      </c>
      <c r="F611" s="1" t="s">
        <v>2005</v>
      </c>
      <c r="G611" s="1" t="s">
        <v>2006</v>
      </c>
      <c r="H611" s="1" t="s">
        <v>2007</v>
      </c>
      <c r="I611" s="1" t="s">
        <v>1890</v>
      </c>
      <c r="J611" s="1" t="s">
        <v>409</v>
      </c>
      <c r="K611" s="1" t="s">
        <v>3179</v>
      </c>
      <c r="L611" s="1" t="s">
        <v>683</v>
      </c>
      <c r="M611" s="1" t="s">
        <v>695</v>
      </c>
      <c r="N611" s="1" t="s">
        <v>382</v>
      </c>
      <c r="O611" s="1" t="s">
        <v>1930</v>
      </c>
      <c r="P611" s="1" t="s">
        <v>3330</v>
      </c>
      <c r="Q611" s="1" t="s">
        <v>1419</v>
      </c>
      <c r="R611" s="1" t="s">
        <v>3179</v>
      </c>
    </row>
    <row r="612" spans="1:18">
      <c r="A612" s="1" t="s">
        <v>49</v>
      </c>
      <c r="D612" s="1" t="s">
        <v>891</v>
      </c>
      <c r="E612" s="1" t="s">
        <v>1644</v>
      </c>
      <c r="F612" s="1" t="s">
        <v>2008</v>
      </c>
      <c r="G612" s="1" t="s">
        <v>2009</v>
      </c>
      <c r="H612" s="1" t="s">
        <v>2010</v>
      </c>
      <c r="I612" s="1" t="s">
        <v>1890</v>
      </c>
      <c r="J612" s="1" t="s">
        <v>801</v>
      </c>
      <c r="K612" s="1" t="s">
        <v>3179</v>
      </c>
      <c r="L612" s="1" t="s">
        <v>683</v>
      </c>
      <c r="M612" s="1" t="s">
        <v>695</v>
      </c>
      <c r="N612" s="1" t="s">
        <v>382</v>
      </c>
      <c r="O612" s="1" t="s">
        <v>1930</v>
      </c>
      <c r="P612" s="1" t="s">
        <v>3330</v>
      </c>
      <c r="Q612" s="1" t="s">
        <v>1419</v>
      </c>
      <c r="R612" s="1" t="s">
        <v>3179</v>
      </c>
    </row>
    <row r="613" spans="1:18">
      <c r="A613" s="1" t="s">
        <v>49</v>
      </c>
      <c r="D613" s="1" t="s">
        <v>891</v>
      </c>
      <c r="E613" s="1" t="s">
        <v>1644</v>
      </c>
      <c r="F613" s="1" t="s">
        <v>2011</v>
      </c>
      <c r="G613" s="1" t="s">
        <v>2012</v>
      </c>
      <c r="H613" s="1" t="s">
        <v>2013</v>
      </c>
      <c r="I613" s="1" t="s">
        <v>1890</v>
      </c>
      <c r="J613" s="1" t="s">
        <v>401</v>
      </c>
      <c r="K613" s="1" t="s">
        <v>3271</v>
      </c>
      <c r="L613" s="1" t="s">
        <v>683</v>
      </c>
      <c r="M613" s="1" t="s">
        <v>695</v>
      </c>
      <c r="N613" s="1" t="s">
        <v>382</v>
      </c>
      <c r="O613" s="1" t="s">
        <v>2014</v>
      </c>
      <c r="P613" s="1" t="s">
        <v>3331</v>
      </c>
      <c r="Q613" s="1" t="s">
        <v>1423</v>
      </c>
      <c r="R613" s="1" t="s">
        <v>3271</v>
      </c>
    </row>
    <row r="614" spans="1:18">
      <c r="A614" s="1" t="s">
        <v>49</v>
      </c>
      <c r="D614" s="1" t="s">
        <v>891</v>
      </c>
      <c r="E614" s="1" t="s">
        <v>1644</v>
      </c>
      <c r="F614" s="1" t="s">
        <v>2015</v>
      </c>
      <c r="G614" s="1" t="s">
        <v>2016</v>
      </c>
      <c r="H614" s="1" t="s">
        <v>2017</v>
      </c>
      <c r="I614" s="1" t="s">
        <v>1890</v>
      </c>
      <c r="J614" s="1" t="s">
        <v>419</v>
      </c>
      <c r="K614" s="1" t="s">
        <v>3271</v>
      </c>
      <c r="L614" s="1" t="s">
        <v>683</v>
      </c>
      <c r="M614" s="1" t="s">
        <v>695</v>
      </c>
      <c r="N614" s="1" t="s">
        <v>382</v>
      </c>
      <c r="O614" s="1" t="s">
        <v>2014</v>
      </c>
      <c r="P614" s="1" t="s">
        <v>3331</v>
      </c>
      <c r="Q614" s="1" t="s">
        <v>1423</v>
      </c>
      <c r="R614" s="1" t="s">
        <v>3271</v>
      </c>
    </row>
    <row r="615" spans="1:18">
      <c r="A615" s="1" t="s">
        <v>49</v>
      </c>
      <c r="D615" s="1" t="s">
        <v>891</v>
      </c>
      <c r="E615" s="1" t="s">
        <v>1644</v>
      </c>
      <c r="F615" s="1" t="s">
        <v>2018</v>
      </c>
      <c r="G615" s="1" t="s">
        <v>2019</v>
      </c>
      <c r="H615" s="1" t="s">
        <v>2020</v>
      </c>
      <c r="I615" s="1" t="s">
        <v>1890</v>
      </c>
      <c r="J615" s="1" t="s">
        <v>487</v>
      </c>
      <c r="K615" s="1" t="s">
        <v>3271</v>
      </c>
      <c r="L615" s="1" t="s">
        <v>683</v>
      </c>
      <c r="M615" s="1" t="s">
        <v>695</v>
      </c>
      <c r="N615" s="1" t="s">
        <v>382</v>
      </c>
      <c r="O615" s="1" t="s">
        <v>2014</v>
      </c>
      <c r="P615" s="1" t="s">
        <v>3331</v>
      </c>
      <c r="Q615" s="1" t="s">
        <v>1423</v>
      </c>
      <c r="R615" s="1" t="s">
        <v>3271</v>
      </c>
    </row>
    <row r="616" spans="1:18">
      <c r="A616" s="1" t="s">
        <v>49</v>
      </c>
      <c r="D616" s="1" t="s">
        <v>891</v>
      </c>
      <c r="E616" s="1" t="s">
        <v>1644</v>
      </c>
      <c r="F616" s="1" t="s">
        <v>2021</v>
      </c>
      <c r="G616" s="1" t="s">
        <v>2022</v>
      </c>
      <c r="H616" s="1" t="s">
        <v>2023</v>
      </c>
      <c r="I616" s="1" t="s">
        <v>1890</v>
      </c>
      <c r="J616" s="1" t="s">
        <v>401</v>
      </c>
      <c r="K616" s="1" t="s">
        <v>3184</v>
      </c>
      <c r="L616" s="1" t="s">
        <v>683</v>
      </c>
      <c r="M616" s="1" t="s">
        <v>695</v>
      </c>
      <c r="N616" s="1" t="s">
        <v>382</v>
      </c>
      <c r="O616" s="1" t="s">
        <v>3590</v>
      </c>
      <c r="P616" s="1" t="s">
        <v>3332</v>
      </c>
      <c r="Q616" s="1" t="s">
        <v>616</v>
      </c>
      <c r="R616" s="1" t="s">
        <v>3184</v>
      </c>
    </row>
    <row r="617" spans="1:18">
      <c r="A617" s="1" t="s">
        <v>49</v>
      </c>
      <c r="D617" s="1" t="s">
        <v>891</v>
      </c>
      <c r="E617" s="1" t="s">
        <v>1644</v>
      </c>
      <c r="F617" s="1" t="s">
        <v>2024</v>
      </c>
      <c r="G617" s="1" t="s">
        <v>2025</v>
      </c>
      <c r="H617" s="1" t="s">
        <v>2026</v>
      </c>
      <c r="I617" s="1" t="s">
        <v>1890</v>
      </c>
      <c r="J617" s="1" t="s">
        <v>393</v>
      </c>
      <c r="K617" s="1" t="s">
        <v>3184</v>
      </c>
      <c r="L617" s="1" t="s">
        <v>683</v>
      </c>
      <c r="M617" s="1" t="s">
        <v>695</v>
      </c>
      <c r="N617" s="1" t="s">
        <v>382</v>
      </c>
      <c r="O617" s="1" t="s">
        <v>3590</v>
      </c>
      <c r="P617" s="1" t="s">
        <v>3332</v>
      </c>
      <c r="Q617" s="1" t="s">
        <v>616</v>
      </c>
      <c r="R617" s="1" t="s">
        <v>3184</v>
      </c>
    </row>
    <row r="618" spans="1:18">
      <c r="A618" s="1" t="s">
        <v>49</v>
      </c>
      <c r="D618" s="1" t="s">
        <v>891</v>
      </c>
      <c r="E618" s="1" t="s">
        <v>1644</v>
      </c>
      <c r="F618" s="1" t="s">
        <v>2027</v>
      </c>
      <c r="G618" s="1" t="s">
        <v>2028</v>
      </c>
      <c r="H618" s="1" t="s">
        <v>2029</v>
      </c>
      <c r="I618" s="1" t="s">
        <v>1890</v>
      </c>
      <c r="J618" s="1" t="s">
        <v>487</v>
      </c>
      <c r="K618" s="1" t="s">
        <v>3184</v>
      </c>
      <c r="L618" s="1" t="s">
        <v>683</v>
      </c>
      <c r="M618" s="1" t="s">
        <v>695</v>
      </c>
      <c r="N618" s="1" t="s">
        <v>382</v>
      </c>
      <c r="O618" s="1" t="s">
        <v>3590</v>
      </c>
      <c r="P618" s="1" t="s">
        <v>3332</v>
      </c>
      <c r="Q618" s="1" t="s">
        <v>616</v>
      </c>
      <c r="R618" s="1" t="s">
        <v>3184</v>
      </c>
    </row>
    <row r="619" spans="1:18">
      <c r="A619" s="1" t="s">
        <v>49</v>
      </c>
      <c r="D619" s="1" t="s">
        <v>891</v>
      </c>
      <c r="E619" s="1" t="s">
        <v>1644</v>
      </c>
      <c r="F619" s="1" t="s">
        <v>2030</v>
      </c>
      <c r="G619" s="1" t="s">
        <v>2031</v>
      </c>
      <c r="H619" s="1" t="s">
        <v>2032</v>
      </c>
      <c r="I619" s="1" t="s">
        <v>1890</v>
      </c>
      <c r="J619" s="1" t="s">
        <v>409</v>
      </c>
      <c r="K619" s="1" t="s">
        <v>3184</v>
      </c>
      <c r="L619" s="1" t="s">
        <v>683</v>
      </c>
      <c r="M619" s="1" t="s">
        <v>695</v>
      </c>
      <c r="N619" s="1" t="s">
        <v>382</v>
      </c>
      <c r="O619" s="1" t="s">
        <v>3590</v>
      </c>
      <c r="P619" s="1" t="s">
        <v>3332</v>
      </c>
      <c r="Q619" s="1" t="s">
        <v>616</v>
      </c>
      <c r="R619" s="1" t="s">
        <v>3184</v>
      </c>
    </row>
    <row r="620" spans="1:18">
      <c r="A620" s="1" t="s">
        <v>49</v>
      </c>
      <c r="D620" s="1" t="s">
        <v>891</v>
      </c>
      <c r="E620" s="1" t="s">
        <v>1644</v>
      </c>
      <c r="F620" s="1" t="s">
        <v>2033</v>
      </c>
      <c r="G620" s="1" t="s">
        <v>2034</v>
      </c>
      <c r="H620" s="1" t="s">
        <v>2035</v>
      </c>
      <c r="I620" s="1" t="s">
        <v>1890</v>
      </c>
      <c r="J620" s="1" t="s">
        <v>801</v>
      </c>
      <c r="K620" s="1" t="s">
        <v>3184</v>
      </c>
      <c r="L620" s="1" t="s">
        <v>683</v>
      </c>
      <c r="M620" s="1" t="s">
        <v>695</v>
      </c>
      <c r="N620" s="1" t="s">
        <v>382</v>
      </c>
      <c r="O620" s="1" t="s">
        <v>3590</v>
      </c>
      <c r="P620" s="1" t="s">
        <v>3332</v>
      </c>
      <c r="Q620" s="1" t="s">
        <v>616</v>
      </c>
      <c r="R620" s="1" t="s">
        <v>3184</v>
      </c>
    </row>
    <row r="621" spans="1:18">
      <c r="A621" s="1" t="s">
        <v>49</v>
      </c>
      <c r="D621" s="1" t="s">
        <v>891</v>
      </c>
      <c r="E621" s="1" t="s">
        <v>1644</v>
      </c>
      <c r="F621" s="1" t="s">
        <v>2036</v>
      </c>
      <c r="G621" s="1" t="s">
        <v>2037</v>
      </c>
      <c r="H621" s="1" t="s">
        <v>2038</v>
      </c>
      <c r="I621" s="1" t="s">
        <v>2039</v>
      </c>
      <c r="J621" s="1" t="s">
        <v>457</v>
      </c>
      <c r="K621" s="1" t="s">
        <v>3179</v>
      </c>
      <c r="L621" s="1" t="s">
        <v>683</v>
      </c>
      <c r="M621" s="1" t="s">
        <v>695</v>
      </c>
      <c r="N621" s="1" t="s">
        <v>382</v>
      </c>
      <c r="O621" s="1" t="s">
        <v>2040</v>
      </c>
      <c r="P621" s="1" t="s">
        <v>3548</v>
      </c>
      <c r="Q621" s="1" t="s">
        <v>1419</v>
      </c>
      <c r="R621" s="1" t="s">
        <v>3179</v>
      </c>
    </row>
    <row r="622" spans="1:18">
      <c r="A622" s="1" t="s">
        <v>49</v>
      </c>
      <c r="D622" s="1" t="s">
        <v>891</v>
      </c>
      <c r="E622" s="1" t="s">
        <v>1644</v>
      </c>
      <c r="F622" s="1" t="s">
        <v>2041</v>
      </c>
      <c r="G622" s="1" t="s">
        <v>2042</v>
      </c>
      <c r="H622" s="1" t="s">
        <v>2043</v>
      </c>
      <c r="I622" s="1" t="s">
        <v>2044</v>
      </c>
      <c r="J622" s="1" t="s">
        <v>393</v>
      </c>
      <c r="K622" s="1" t="s">
        <v>3179</v>
      </c>
      <c r="L622" s="1" t="s">
        <v>683</v>
      </c>
      <c r="M622" s="1" t="s">
        <v>695</v>
      </c>
      <c r="N622" s="1" t="s">
        <v>382</v>
      </c>
      <c r="O622" s="1" t="s">
        <v>2040</v>
      </c>
      <c r="P622" s="1" t="s">
        <v>3549</v>
      </c>
      <c r="Q622" s="1" t="s">
        <v>1419</v>
      </c>
      <c r="R622" s="1" t="s">
        <v>3179</v>
      </c>
    </row>
    <row r="623" spans="1:18">
      <c r="A623" s="1" t="s">
        <v>49</v>
      </c>
      <c r="D623" s="1" t="s">
        <v>891</v>
      </c>
      <c r="E623" s="1" t="s">
        <v>1644</v>
      </c>
      <c r="F623" s="1" t="s">
        <v>2045</v>
      </c>
      <c r="G623" s="1" t="s">
        <v>2046</v>
      </c>
      <c r="H623" s="1" t="s">
        <v>2047</v>
      </c>
      <c r="I623" s="1" t="s">
        <v>1890</v>
      </c>
      <c r="J623" s="1" t="s">
        <v>694</v>
      </c>
      <c r="K623" s="1" t="s">
        <v>3179</v>
      </c>
      <c r="L623" s="1" t="s">
        <v>683</v>
      </c>
      <c r="M623" s="1" t="s">
        <v>695</v>
      </c>
      <c r="N623" s="1" t="s">
        <v>382</v>
      </c>
      <c r="O623" s="1" t="s">
        <v>1926</v>
      </c>
      <c r="P623" s="1" t="s">
        <v>3550</v>
      </c>
      <c r="Q623" s="1" t="s">
        <v>1419</v>
      </c>
      <c r="R623" s="1" t="s">
        <v>3179</v>
      </c>
    </row>
    <row r="624" spans="1:18">
      <c r="A624" s="1" t="s">
        <v>49</v>
      </c>
      <c r="D624" s="1" t="s">
        <v>891</v>
      </c>
      <c r="E624" s="1" t="s">
        <v>1644</v>
      </c>
      <c r="F624" s="1" t="s">
        <v>2048</v>
      </c>
      <c r="G624" s="1" t="s">
        <v>2049</v>
      </c>
      <c r="H624" s="1" t="s">
        <v>2050</v>
      </c>
      <c r="I624" s="1" t="s">
        <v>1890</v>
      </c>
      <c r="J624" s="1" t="s">
        <v>457</v>
      </c>
      <c r="K624" s="1" t="s">
        <v>3179</v>
      </c>
      <c r="L624" s="1" t="s">
        <v>683</v>
      </c>
      <c r="M624" s="1" t="s">
        <v>695</v>
      </c>
      <c r="N624" s="1" t="s">
        <v>382</v>
      </c>
      <c r="O624" s="1" t="s">
        <v>1926</v>
      </c>
      <c r="P624" s="1" t="s">
        <v>3335</v>
      </c>
      <c r="Q624" s="1" t="s">
        <v>1419</v>
      </c>
      <c r="R624" s="1" t="s">
        <v>3179</v>
      </c>
    </row>
    <row r="625" spans="1:18">
      <c r="A625" s="1" t="s">
        <v>49</v>
      </c>
      <c r="D625" s="1" t="s">
        <v>891</v>
      </c>
      <c r="E625" s="1" t="s">
        <v>1644</v>
      </c>
      <c r="F625" s="1" t="s">
        <v>2051</v>
      </c>
      <c r="G625" s="1" t="s">
        <v>2052</v>
      </c>
      <c r="H625" s="1" t="s">
        <v>2053</v>
      </c>
      <c r="I625" s="1" t="s">
        <v>1890</v>
      </c>
      <c r="J625" s="1" t="s">
        <v>791</v>
      </c>
      <c r="K625" s="1" t="s">
        <v>3179</v>
      </c>
      <c r="L625" s="1" t="s">
        <v>683</v>
      </c>
      <c r="M625" s="1" t="s">
        <v>695</v>
      </c>
      <c r="N625" s="1" t="s">
        <v>382</v>
      </c>
      <c r="O625" s="1" t="s">
        <v>1926</v>
      </c>
      <c r="P625" s="1" t="s">
        <v>3551</v>
      </c>
      <c r="Q625" s="1" t="s">
        <v>1419</v>
      </c>
      <c r="R625" s="1" t="s">
        <v>3179</v>
      </c>
    </row>
    <row r="626" spans="1:18">
      <c r="A626" s="1" t="s">
        <v>49</v>
      </c>
      <c r="D626" s="1" t="s">
        <v>891</v>
      </c>
      <c r="E626" s="1" t="s">
        <v>1644</v>
      </c>
      <c r="F626" s="1" t="s">
        <v>2054</v>
      </c>
      <c r="G626" s="1" t="s">
        <v>3591</v>
      </c>
      <c r="H626" s="1" t="s">
        <v>2055</v>
      </c>
      <c r="I626" s="1" t="s">
        <v>539</v>
      </c>
      <c r="J626" s="1" t="s">
        <v>389</v>
      </c>
      <c r="K626" s="1" t="s">
        <v>3273</v>
      </c>
      <c r="L626" s="1" t="s">
        <v>683</v>
      </c>
      <c r="M626" s="1" t="s">
        <v>695</v>
      </c>
      <c r="N626" s="1" t="s">
        <v>382</v>
      </c>
      <c r="O626" s="1" t="s">
        <v>2056</v>
      </c>
      <c r="P626" s="1" t="s">
        <v>3349</v>
      </c>
      <c r="Q626" s="1" t="s">
        <v>513</v>
      </c>
      <c r="R626" s="1" t="s">
        <v>3273</v>
      </c>
    </row>
    <row r="627" spans="1:18">
      <c r="A627" s="1" t="s">
        <v>49</v>
      </c>
      <c r="D627" s="1" t="s">
        <v>891</v>
      </c>
      <c r="E627" s="1" t="s">
        <v>1644</v>
      </c>
      <c r="F627" s="1" t="s">
        <v>2057</v>
      </c>
      <c r="G627" s="1" t="s">
        <v>2058</v>
      </c>
      <c r="H627" s="1" t="s">
        <v>2059</v>
      </c>
      <c r="I627" s="1" t="s">
        <v>765</v>
      </c>
      <c r="J627" s="1" t="s">
        <v>487</v>
      </c>
      <c r="K627" s="1" t="s">
        <v>3179</v>
      </c>
      <c r="L627" s="1" t="s">
        <v>683</v>
      </c>
      <c r="M627" s="1" t="s">
        <v>695</v>
      </c>
      <c r="N627" s="1" t="s">
        <v>382</v>
      </c>
      <c r="O627" s="1" t="s">
        <v>1598</v>
      </c>
      <c r="P627" s="1" t="s">
        <v>3305</v>
      </c>
      <c r="Q627" s="1" t="s">
        <v>1419</v>
      </c>
      <c r="R627" s="1" t="s">
        <v>3179</v>
      </c>
    </row>
    <row r="628" spans="1:18">
      <c r="A628" s="1" t="s">
        <v>49</v>
      </c>
      <c r="D628" s="1" t="s">
        <v>891</v>
      </c>
      <c r="E628" s="1" t="s">
        <v>1644</v>
      </c>
      <c r="F628" s="1" t="s">
        <v>2060</v>
      </c>
      <c r="G628" s="1" t="s">
        <v>2061</v>
      </c>
      <c r="H628" s="1" t="s">
        <v>2062</v>
      </c>
      <c r="I628" s="1" t="s">
        <v>765</v>
      </c>
      <c r="J628" s="1" t="s">
        <v>389</v>
      </c>
      <c r="K628" s="1" t="s">
        <v>3179</v>
      </c>
      <c r="L628" s="1" t="s">
        <v>683</v>
      </c>
      <c r="M628" s="1" t="s">
        <v>695</v>
      </c>
      <c r="N628" s="1" t="s">
        <v>382</v>
      </c>
      <c r="O628" s="1" t="s">
        <v>2063</v>
      </c>
      <c r="P628" s="1" t="s">
        <v>3305</v>
      </c>
      <c r="Q628" s="1" t="s">
        <v>1419</v>
      </c>
      <c r="R628" s="1" t="s">
        <v>3179</v>
      </c>
    </row>
    <row r="629" spans="1:18">
      <c r="A629" s="1" t="s">
        <v>49</v>
      </c>
      <c r="D629" s="1" t="s">
        <v>891</v>
      </c>
      <c r="E629" s="1" t="s">
        <v>1644</v>
      </c>
      <c r="F629" s="1" t="s">
        <v>2064</v>
      </c>
      <c r="G629" s="1" t="s">
        <v>2065</v>
      </c>
      <c r="H629" s="1" t="s">
        <v>2066</v>
      </c>
      <c r="I629" s="1" t="s">
        <v>765</v>
      </c>
      <c r="J629" s="1" t="s">
        <v>694</v>
      </c>
      <c r="K629" s="1" t="s">
        <v>3179</v>
      </c>
      <c r="L629" s="1" t="s">
        <v>683</v>
      </c>
      <c r="M629" s="1" t="s">
        <v>695</v>
      </c>
      <c r="N629" s="1" t="s">
        <v>382</v>
      </c>
      <c r="O629" s="1" t="s">
        <v>1598</v>
      </c>
      <c r="P629" s="1" t="s">
        <v>3552</v>
      </c>
      <c r="Q629" s="1" t="s">
        <v>1419</v>
      </c>
      <c r="R629" s="1" t="s">
        <v>3179</v>
      </c>
    </row>
    <row r="630" spans="1:18">
      <c r="A630" s="1" t="s">
        <v>49</v>
      </c>
      <c r="D630" s="1" t="s">
        <v>891</v>
      </c>
      <c r="E630" s="1" t="s">
        <v>1644</v>
      </c>
      <c r="F630" s="1" t="s">
        <v>2067</v>
      </c>
      <c r="G630" s="1" t="s">
        <v>2068</v>
      </c>
      <c r="H630" s="1" t="s">
        <v>2069</v>
      </c>
      <c r="I630" s="1" t="s">
        <v>765</v>
      </c>
      <c r="J630" s="1" t="s">
        <v>457</v>
      </c>
      <c r="K630" s="1" t="s">
        <v>3179</v>
      </c>
      <c r="L630" s="1" t="s">
        <v>683</v>
      </c>
      <c r="M630" s="1" t="s">
        <v>695</v>
      </c>
      <c r="N630" s="1" t="s">
        <v>382</v>
      </c>
      <c r="O630" s="1" t="s">
        <v>1598</v>
      </c>
      <c r="P630" s="1" t="s">
        <v>3234</v>
      </c>
      <c r="Q630" s="1" t="s">
        <v>1419</v>
      </c>
      <c r="R630" s="1" t="s">
        <v>3179</v>
      </c>
    </row>
    <row r="631" spans="1:18">
      <c r="A631" s="1" t="s">
        <v>49</v>
      </c>
      <c r="D631" s="1" t="s">
        <v>891</v>
      </c>
      <c r="E631" s="1" t="s">
        <v>1644</v>
      </c>
      <c r="F631" s="1" t="s">
        <v>2070</v>
      </c>
      <c r="G631" s="1" t="s">
        <v>2071</v>
      </c>
      <c r="H631" s="1" t="s">
        <v>2072</v>
      </c>
      <c r="I631" s="1" t="s">
        <v>765</v>
      </c>
      <c r="J631" s="1" t="s">
        <v>791</v>
      </c>
      <c r="K631" s="1" t="s">
        <v>3179</v>
      </c>
      <c r="L631" s="1" t="s">
        <v>683</v>
      </c>
      <c r="M631" s="1" t="s">
        <v>695</v>
      </c>
      <c r="N631" s="1" t="s">
        <v>382</v>
      </c>
      <c r="O631" s="1" t="s">
        <v>1598</v>
      </c>
      <c r="P631" s="1" t="s">
        <v>3305</v>
      </c>
      <c r="Q631" s="1" t="s">
        <v>1419</v>
      </c>
      <c r="R631" s="1" t="s">
        <v>3179</v>
      </c>
    </row>
    <row r="632" spans="1:18">
      <c r="A632" s="1" t="s">
        <v>49</v>
      </c>
      <c r="D632" s="1" t="s">
        <v>891</v>
      </c>
      <c r="E632" s="1" t="s">
        <v>1644</v>
      </c>
      <c r="F632" s="1" t="s">
        <v>2073</v>
      </c>
      <c r="G632" s="1" t="s">
        <v>2074</v>
      </c>
      <c r="H632" s="1" t="s">
        <v>2075</v>
      </c>
      <c r="I632" s="1" t="s">
        <v>765</v>
      </c>
      <c r="J632" s="1" t="s">
        <v>694</v>
      </c>
      <c r="K632" s="1" t="s">
        <v>3271</v>
      </c>
      <c r="L632" s="1" t="s">
        <v>683</v>
      </c>
      <c r="M632" s="1" t="s">
        <v>695</v>
      </c>
      <c r="N632" s="1" t="s">
        <v>382</v>
      </c>
      <c r="O632" s="1" t="s">
        <v>2076</v>
      </c>
      <c r="P632" s="1" t="s">
        <v>3530</v>
      </c>
      <c r="Q632" s="1" t="s">
        <v>1423</v>
      </c>
      <c r="R632" s="1" t="s">
        <v>3271</v>
      </c>
    </row>
    <row r="633" spans="1:18">
      <c r="A633" s="1" t="s">
        <v>49</v>
      </c>
      <c r="D633" s="1" t="s">
        <v>891</v>
      </c>
      <c r="E633" s="1" t="s">
        <v>1644</v>
      </c>
      <c r="F633" s="1" t="s">
        <v>2077</v>
      </c>
      <c r="G633" s="1" t="s">
        <v>2078</v>
      </c>
      <c r="H633" s="1" t="s">
        <v>2079</v>
      </c>
      <c r="I633" s="1" t="s">
        <v>765</v>
      </c>
      <c r="J633" s="1" t="s">
        <v>487</v>
      </c>
      <c r="K633" s="1" t="s">
        <v>3271</v>
      </c>
      <c r="L633" s="1" t="s">
        <v>683</v>
      </c>
      <c r="M633" s="1" t="s">
        <v>695</v>
      </c>
      <c r="N633" s="1" t="s">
        <v>382</v>
      </c>
      <c r="O633" s="1" t="s">
        <v>2076</v>
      </c>
      <c r="P633" s="1" t="s">
        <v>3553</v>
      </c>
      <c r="Q633" s="1" t="s">
        <v>1423</v>
      </c>
      <c r="R633" s="1" t="s">
        <v>3271</v>
      </c>
    </row>
    <row r="634" spans="1:18">
      <c r="A634" s="1" t="s">
        <v>49</v>
      </c>
      <c r="D634" s="1" t="s">
        <v>891</v>
      </c>
      <c r="E634" s="1" t="s">
        <v>1644</v>
      </c>
      <c r="F634" s="1" t="s">
        <v>2080</v>
      </c>
      <c r="G634" s="1" t="s">
        <v>2081</v>
      </c>
      <c r="H634" s="1" t="s">
        <v>2082</v>
      </c>
      <c r="I634" s="1" t="s">
        <v>765</v>
      </c>
      <c r="J634" s="1" t="s">
        <v>457</v>
      </c>
      <c r="K634" s="1" t="s">
        <v>3271</v>
      </c>
      <c r="L634" s="1" t="s">
        <v>683</v>
      </c>
      <c r="M634" s="1" t="s">
        <v>695</v>
      </c>
      <c r="N634" s="1" t="s">
        <v>382</v>
      </c>
      <c r="O634" s="1" t="s">
        <v>2076</v>
      </c>
      <c r="P634" s="1" t="s">
        <v>3522</v>
      </c>
      <c r="Q634" s="1" t="s">
        <v>1423</v>
      </c>
      <c r="R634" s="1" t="s">
        <v>3271</v>
      </c>
    </row>
    <row r="635" spans="1:18">
      <c r="A635" s="1" t="s">
        <v>49</v>
      </c>
      <c r="D635" s="1" t="s">
        <v>891</v>
      </c>
      <c r="E635" s="1" t="s">
        <v>1644</v>
      </c>
      <c r="F635" s="1" t="s">
        <v>2083</v>
      </c>
      <c r="G635" s="1" t="s">
        <v>2084</v>
      </c>
      <c r="H635" s="1" t="s">
        <v>2085</v>
      </c>
      <c r="I635" s="1" t="s">
        <v>765</v>
      </c>
      <c r="J635" s="1" t="s">
        <v>801</v>
      </c>
      <c r="K635" s="1" t="s">
        <v>3271</v>
      </c>
      <c r="L635" s="1" t="s">
        <v>683</v>
      </c>
      <c r="M635" s="1" t="s">
        <v>695</v>
      </c>
      <c r="N635" s="1" t="s">
        <v>382</v>
      </c>
      <c r="O635" s="1" t="s">
        <v>2076</v>
      </c>
      <c r="P635" s="1" t="s">
        <v>3553</v>
      </c>
      <c r="Q635" s="1" t="s">
        <v>1423</v>
      </c>
      <c r="R635" s="1" t="s">
        <v>3271</v>
      </c>
    </row>
    <row r="636" spans="1:18">
      <c r="A636" s="1" t="s">
        <v>49</v>
      </c>
      <c r="D636" s="1" t="s">
        <v>891</v>
      </c>
      <c r="E636" s="1" t="s">
        <v>1644</v>
      </c>
      <c r="F636" s="1" t="s">
        <v>2086</v>
      </c>
      <c r="G636" s="1" t="s">
        <v>2087</v>
      </c>
      <c r="H636" s="1" t="s">
        <v>2088</v>
      </c>
      <c r="I636" s="1" t="s">
        <v>765</v>
      </c>
      <c r="J636" s="1" t="s">
        <v>694</v>
      </c>
      <c r="K636" s="1" t="s">
        <v>3273</v>
      </c>
      <c r="L636" s="1" t="s">
        <v>683</v>
      </c>
      <c r="M636" s="1" t="s">
        <v>695</v>
      </c>
      <c r="N636" s="1" t="s">
        <v>382</v>
      </c>
      <c r="O636" s="1" t="s">
        <v>2089</v>
      </c>
      <c r="P636" s="1" t="s">
        <v>3258</v>
      </c>
      <c r="Q636" s="1" t="s">
        <v>1720</v>
      </c>
      <c r="R636" s="1" t="s">
        <v>3273</v>
      </c>
    </row>
    <row r="637" spans="1:18">
      <c r="A637" s="1" t="s">
        <v>49</v>
      </c>
      <c r="D637" s="1" t="s">
        <v>891</v>
      </c>
      <c r="E637" s="1" t="s">
        <v>1644</v>
      </c>
      <c r="F637" s="1" t="s">
        <v>2090</v>
      </c>
      <c r="G637" s="1" t="s">
        <v>2091</v>
      </c>
      <c r="H637" s="1" t="s">
        <v>2092</v>
      </c>
      <c r="I637" s="1" t="s">
        <v>765</v>
      </c>
      <c r="J637" s="1" t="s">
        <v>457</v>
      </c>
      <c r="K637" s="1" t="s">
        <v>3273</v>
      </c>
      <c r="L637" s="1" t="s">
        <v>683</v>
      </c>
      <c r="M637" s="1" t="s">
        <v>695</v>
      </c>
      <c r="N637" s="1" t="s">
        <v>382</v>
      </c>
      <c r="O637" s="1" t="s">
        <v>2089</v>
      </c>
      <c r="P637" s="1" t="s">
        <v>3554</v>
      </c>
      <c r="Q637" s="1" t="s">
        <v>1720</v>
      </c>
      <c r="R637" s="1" t="s">
        <v>3273</v>
      </c>
    </row>
    <row r="638" spans="1:18">
      <c r="A638" s="1" t="s">
        <v>49</v>
      </c>
      <c r="D638" s="1" t="s">
        <v>891</v>
      </c>
      <c r="E638" s="1" t="s">
        <v>1644</v>
      </c>
      <c r="F638" s="1" t="s">
        <v>2093</v>
      </c>
      <c r="G638" s="1" t="s">
        <v>2094</v>
      </c>
      <c r="H638" s="1" t="s">
        <v>2095</v>
      </c>
      <c r="I638" s="1" t="s">
        <v>765</v>
      </c>
      <c r="J638" s="1" t="s">
        <v>393</v>
      </c>
      <c r="K638" s="1" t="s">
        <v>3184</v>
      </c>
      <c r="L638" s="1" t="s">
        <v>683</v>
      </c>
      <c r="M638" s="1" t="s">
        <v>695</v>
      </c>
      <c r="N638" s="1" t="s">
        <v>382</v>
      </c>
      <c r="O638" s="1" t="s">
        <v>1609</v>
      </c>
      <c r="P638" s="1" t="s">
        <v>3284</v>
      </c>
      <c r="Q638" s="1" t="s">
        <v>616</v>
      </c>
      <c r="R638" s="1" t="s">
        <v>3184</v>
      </c>
    </row>
    <row r="639" spans="1:18">
      <c r="A639" s="1" t="s">
        <v>49</v>
      </c>
      <c r="D639" s="1" t="s">
        <v>891</v>
      </c>
      <c r="E639" s="1" t="s">
        <v>1644</v>
      </c>
      <c r="F639" s="1" t="s">
        <v>2096</v>
      </c>
      <c r="G639" s="1" t="s">
        <v>2097</v>
      </c>
      <c r="H639" s="1" t="s">
        <v>2098</v>
      </c>
      <c r="I639" s="1" t="s">
        <v>765</v>
      </c>
      <c r="J639" s="1" t="s">
        <v>487</v>
      </c>
      <c r="K639" s="1" t="s">
        <v>3184</v>
      </c>
      <c r="L639" s="1" t="s">
        <v>683</v>
      </c>
      <c r="M639" s="1" t="s">
        <v>695</v>
      </c>
      <c r="N639" s="1" t="s">
        <v>382</v>
      </c>
      <c r="O639" s="1" t="s">
        <v>1609</v>
      </c>
      <c r="P639" s="1" t="s">
        <v>3284</v>
      </c>
      <c r="Q639" s="1" t="s">
        <v>616</v>
      </c>
      <c r="R639" s="1" t="s">
        <v>3184</v>
      </c>
    </row>
    <row r="640" spans="1:18">
      <c r="A640" s="1" t="s">
        <v>49</v>
      </c>
      <c r="D640" s="1" t="s">
        <v>891</v>
      </c>
      <c r="E640" s="1" t="s">
        <v>1644</v>
      </c>
      <c r="F640" s="1" t="s">
        <v>2099</v>
      </c>
      <c r="G640" s="1" t="s">
        <v>2100</v>
      </c>
      <c r="H640" s="1" t="s">
        <v>2101</v>
      </c>
      <c r="I640" s="1" t="s">
        <v>765</v>
      </c>
      <c r="J640" s="1" t="s">
        <v>694</v>
      </c>
      <c r="K640" s="1" t="s">
        <v>3184</v>
      </c>
      <c r="L640" s="1" t="s">
        <v>683</v>
      </c>
      <c r="M640" s="1" t="s">
        <v>695</v>
      </c>
      <c r="N640" s="1" t="s">
        <v>382</v>
      </c>
      <c r="O640" s="1" t="s">
        <v>1609</v>
      </c>
      <c r="P640" s="1" t="s">
        <v>3555</v>
      </c>
      <c r="Q640" s="1" t="s">
        <v>616</v>
      </c>
      <c r="R640" s="1" t="s">
        <v>3184</v>
      </c>
    </row>
    <row r="641" spans="1:18">
      <c r="A641" s="1" t="s">
        <v>49</v>
      </c>
      <c r="D641" s="1" t="s">
        <v>891</v>
      </c>
      <c r="E641" s="1" t="s">
        <v>1644</v>
      </c>
      <c r="F641" s="1" t="s">
        <v>2102</v>
      </c>
      <c r="G641" s="1" t="s">
        <v>2103</v>
      </c>
      <c r="H641" s="1" t="s">
        <v>2104</v>
      </c>
      <c r="I641" s="1" t="s">
        <v>765</v>
      </c>
      <c r="J641" s="1" t="s">
        <v>457</v>
      </c>
      <c r="K641" s="1" t="s">
        <v>3184</v>
      </c>
      <c r="L641" s="1" t="s">
        <v>683</v>
      </c>
      <c r="M641" s="1" t="s">
        <v>695</v>
      </c>
      <c r="N641" s="1" t="s">
        <v>382</v>
      </c>
      <c r="O641" s="1" t="s">
        <v>1609</v>
      </c>
      <c r="P641" s="1" t="s">
        <v>3556</v>
      </c>
      <c r="Q641" s="1" t="s">
        <v>616</v>
      </c>
      <c r="R641" s="1" t="s">
        <v>3184</v>
      </c>
    </row>
    <row r="642" spans="1:18">
      <c r="A642" s="1" t="s">
        <v>49</v>
      </c>
      <c r="D642" s="1" t="s">
        <v>891</v>
      </c>
      <c r="E642" s="1" t="s">
        <v>1644</v>
      </c>
      <c r="F642" s="1" t="s">
        <v>2105</v>
      </c>
      <c r="G642" s="1" t="s">
        <v>2106</v>
      </c>
      <c r="H642" s="1" t="s">
        <v>2107</v>
      </c>
      <c r="I642" s="1" t="s">
        <v>765</v>
      </c>
      <c r="J642" s="1" t="s">
        <v>2108</v>
      </c>
      <c r="K642" s="1" t="s">
        <v>3184</v>
      </c>
      <c r="L642" s="1" t="s">
        <v>683</v>
      </c>
      <c r="M642" s="1" t="s">
        <v>695</v>
      </c>
      <c r="N642" s="1" t="s">
        <v>382</v>
      </c>
      <c r="O642" s="1" t="s">
        <v>1609</v>
      </c>
      <c r="P642" s="1" t="s">
        <v>3284</v>
      </c>
      <c r="Q642" s="1" t="s">
        <v>616</v>
      </c>
      <c r="R642" s="1" t="s">
        <v>3184</v>
      </c>
    </row>
    <row r="643" spans="1:18">
      <c r="A643" s="1" t="s">
        <v>49</v>
      </c>
      <c r="D643" s="1" t="s">
        <v>891</v>
      </c>
      <c r="E643" s="1" t="s">
        <v>1644</v>
      </c>
      <c r="F643" s="1" t="s">
        <v>2109</v>
      </c>
      <c r="G643" s="1" t="s">
        <v>2110</v>
      </c>
      <c r="H643" s="1" t="s">
        <v>2111</v>
      </c>
      <c r="I643" s="1" t="s">
        <v>1991</v>
      </c>
      <c r="J643" s="1" t="s">
        <v>401</v>
      </c>
      <c r="K643" s="1" t="s">
        <v>3179</v>
      </c>
      <c r="L643" s="1" t="s">
        <v>683</v>
      </c>
      <c r="M643" s="1" t="s">
        <v>695</v>
      </c>
      <c r="N643" s="1" t="s">
        <v>382</v>
      </c>
      <c r="O643" s="1" t="s">
        <v>1926</v>
      </c>
      <c r="P643" s="1" t="s">
        <v>3557</v>
      </c>
      <c r="Q643" s="1" t="s">
        <v>1419</v>
      </c>
      <c r="R643" s="1" t="s">
        <v>3179</v>
      </c>
    </row>
    <row r="644" spans="1:18">
      <c r="A644" s="1" t="s">
        <v>49</v>
      </c>
      <c r="D644" s="1" t="s">
        <v>891</v>
      </c>
      <c r="E644" s="1" t="s">
        <v>1644</v>
      </c>
      <c r="F644" s="1" t="s">
        <v>2112</v>
      </c>
      <c r="G644" s="1" t="s">
        <v>2113</v>
      </c>
      <c r="H644" s="1" t="s">
        <v>2114</v>
      </c>
      <c r="I644" s="1" t="s">
        <v>1991</v>
      </c>
      <c r="J644" s="1" t="s">
        <v>396</v>
      </c>
      <c r="K644" s="1" t="s">
        <v>3179</v>
      </c>
      <c r="L644" s="1" t="s">
        <v>683</v>
      </c>
      <c r="M644" s="1" t="s">
        <v>695</v>
      </c>
      <c r="N644" s="1" t="s">
        <v>382</v>
      </c>
      <c r="O644" s="1" t="s">
        <v>1926</v>
      </c>
      <c r="P644" s="1" t="s">
        <v>3557</v>
      </c>
      <c r="Q644" s="1" t="s">
        <v>1419</v>
      </c>
      <c r="R644" s="1" t="s">
        <v>3179</v>
      </c>
    </row>
    <row r="645" spans="1:18">
      <c r="A645" s="1" t="s">
        <v>49</v>
      </c>
      <c r="D645" s="1" t="s">
        <v>891</v>
      </c>
      <c r="E645" s="1" t="s">
        <v>1644</v>
      </c>
      <c r="F645" s="1" t="s">
        <v>2115</v>
      </c>
      <c r="G645" s="1" t="s">
        <v>2116</v>
      </c>
      <c r="H645" s="1" t="s">
        <v>2117</v>
      </c>
      <c r="I645" s="1" t="s">
        <v>1991</v>
      </c>
      <c r="J645" s="1" t="s">
        <v>393</v>
      </c>
      <c r="K645" s="1" t="s">
        <v>3179</v>
      </c>
      <c r="L645" s="1" t="s">
        <v>683</v>
      </c>
      <c r="M645" s="1" t="s">
        <v>695</v>
      </c>
      <c r="N645" s="1" t="s">
        <v>382</v>
      </c>
      <c r="O645" s="1" t="s">
        <v>1926</v>
      </c>
      <c r="P645" s="1" t="s">
        <v>3557</v>
      </c>
      <c r="Q645" s="1" t="s">
        <v>1419</v>
      </c>
      <c r="R645" s="1" t="s">
        <v>3179</v>
      </c>
    </row>
    <row r="646" spans="1:18">
      <c r="A646" s="1" t="s">
        <v>49</v>
      </c>
      <c r="D646" s="1" t="s">
        <v>891</v>
      </c>
      <c r="E646" s="1" t="s">
        <v>1644</v>
      </c>
      <c r="F646" s="1" t="s">
        <v>2118</v>
      </c>
      <c r="G646" s="1" t="s">
        <v>2119</v>
      </c>
      <c r="H646" s="1" t="s">
        <v>2120</v>
      </c>
      <c r="I646" s="1" t="s">
        <v>1507</v>
      </c>
      <c r="J646" s="1" t="s">
        <v>457</v>
      </c>
      <c r="K646" s="1" t="s">
        <v>3179</v>
      </c>
      <c r="L646" s="1" t="s">
        <v>683</v>
      </c>
      <c r="M646" s="1" t="s">
        <v>695</v>
      </c>
      <c r="N646" s="1" t="s">
        <v>382</v>
      </c>
      <c r="O646" s="1" t="s">
        <v>2121</v>
      </c>
      <c r="P646" s="1" t="s">
        <v>3335</v>
      </c>
      <c r="Q646" s="1" t="s">
        <v>1419</v>
      </c>
      <c r="R646" s="1" t="s">
        <v>3179</v>
      </c>
    </row>
    <row r="647" spans="1:18">
      <c r="A647" s="1" t="s">
        <v>49</v>
      </c>
      <c r="D647" s="1" t="s">
        <v>891</v>
      </c>
      <c r="E647" s="1" t="s">
        <v>1644</v>
      </c>
      <c r="F647" s="1" t="s">
        <v>2122</v>
      </c>
      <c r="G647" s="1" t="s">
        <v>2123</v>
      </c>
      <c r="H647" s="1" t="s">
        <v>2124</v>
      </c>
      <c r="I647" s="1" t="s">
        <v>1507</v>
      </c>
      <c r="J647" s="1" t="s">
        <v>694</v>
      </c>
      <c r="K647" s="1" t="s">
        <v>3179</v>
      </c>
      <c r="L647" s="1" t="s">
        <v>683</v>
      </c>
      <c r="M647" s="1" t="s">
        <v>695</v>
      </c>
      <c r="N647" s="1" t="s">
        <v>382</v>
      </c>
      <c r="O647" s="1" t="s">
        <v>1926</v>
      </c>
      <c r="P647" s="1" t="s">
        <v>3336</v>
      </c>
      <c r="Q647" s="1" t="s">
        <v>1419</v>
      </c>
      <c r="R647" s="1" t="s">
        <v>3179</v>
      </c>
    </row>
    <row r="648" spans="1:18">
      <c r="A648" s="1" t="s">
        <v>49</v>
      </c>
      <c r="D648" s="1" t="s">
        <v>891</v>
      </c>
      <c r="E648" s="1" t="s">
        <v>1644</v>
      </c>
      <c r="F648" s="1" t="s">
        <v>2125</v>
      </c>
      <c r="G648" s="1" t="s">
        <v>2126</v>
      </c>
      <c r="H648" s="1" t="s">
        <v>2127</v>
      </c>
      <c r="I648" s="1" t="s">
        <v>1413</v>
      </c>
      <c r="J648" s="1" t="s">
        <v>457</v>
      </c>
      <c r="K648" s="1" t="s">
        <v>3184</v>
      </c>
      <c r="L648" s="1" t="s">
        <v>683</v>
      </c>
      <c r="M648" s="1" t="s">
        <v>695</v>
      </c>
      <c r="N648" s="1" t="s">
        <v>382</v>
      </c>
      <c r="O648" s="1" t="s">
        <v>2128</v>
      </c>
      <c r="P648" s="1" t="s">
        <v>3558</v>
      </c>
      <c r="Q648" s="1" t="s">
        <v>616</v>
      </c>
      <c r="R648" s="1" t="s">
        <v>3184</v>
      </c>
    </row>
    <row r="649" spans="1:18">
      <c r="A649" s="1" t="s">
        <v>49</v>
      </c>
      <c r="D649" s="1" t="s">
        <v>891</v>
      </c>
      <c r="E649" s="1" t="s">
        <v>1644</v>
      </c>
      <c r="F649" s="1" t="s">
        <v>2129</v>
      </c>
      <c r="G649" s="1" t="s">
        <v>2130</v>
      </c>
      <c r="H649" s="1" t="s">
        <v>2131</v>
      </c>
      <c r="I649" s="1" t="s">
        <v>1413</v>
      </c>
      <c r="J649" s="1" t="s">
        <v>389</v>
      </c>
      <c r="K649" s="1" t="s">
        <v>3184</v>
      </c>
      <c r="L649" s="1" t="s">
        <v>683</v>
      </c>
      <c r="M649" s="1" t="s">
        <v>695</v>
      </c>
      <c r="N649" s="1" t="s">
        <v>382</v>
      </c>
      <c r="O649" s="1" t="s">
        <v>2128</v>
      </c>
      <c r="P649" s="1" t="s">
        <v>3505</v>
      </c>
      <c r="Q649" s="1" t="s">
        <v>616</v>
      </c>
      <c r="R649" s="1" t="s">
        <v>3184</v>
      </c>
    </row>
    <row r="650" spans="1:18">
      <c r="A650" s="1" t="s">
        <v>49</v>
      </c>
      <c r="D650" s="1" t="s">
        <v>891</v>
      </c>
      <c r="E650" s="1" t="s">
        <v>1644</v>
      </c>
      <c r="F650" s="1" t="s">
        <v>2132</v>
      </c>
      <c r="G650" s="1" t="s">
        <v>2133</v>
      </c>
      <c r="H650" s="1" t="s">
        <v>2134</v>
      </c>
      <c r="I650" s="1" t="s">
        <v>1587</v>
      </c>
      <c r="J650" s="1" t="s">
        <v>401</v>
      </c>
      <c r="K650" s="1" t="s">
        <v>3271</v>
      </c>
      <c r="L650" s="1" t="s">
        <v>683</v>
      </c>
      <c r="M650" s="1" t="s">
        <v>695</v>
      </c>
      <c r="N650" s="1" t="s">
        <v>382</v>
      </c>
      <c r="O650" s="1" t="s">
        <v>2135</v>
      </c>
      <c r="P650" s="1" t="s">
        <v>3559</v>
      </c>
      <c r="Q650" s="1" t="s">
        <v>1423</v>
      </c>
      <c r="R650" s="1" t="s">
        <v>3271</v>
      </c>
    </row>
    <row r="651" spans="1:18">
      <c r="A651" s="1" t="s">
        <v>49</v>
      </c>
      <c r="D651" s="1" t="s">
        <v>891</v>
      </c>
      <c r="E651" s="1" t="s">
        <v>1644</v>
      </c>
      <c r="F651" s="1" t="s">
        <v>2136</v>
      </c>
      <c r="G651" s="1" t="s">
        <v>2137</v>
      </c>
      <c r="H651" s="1" t="s">
        <v>2138</v>
      </c>
      <c r="I651" s="1" t="s">
        <v>1587</v>
      </c>
      <c r="J651" s="1" t="s">
        <v>393</v>
      </c>
      <c r="K651" s="1" t="s">
        <v>3271</v>
      </c>
      <c r="L651" s="1" t="s">
        <v>683</v>
      </c>
      <c r="M651" s="1" t="s">
        <v>695</v>
      </c>
      <c r="N651" s="1" t="s">
        <v>382</v>
      </c>
      <c r="O651" s="1" t="s">
        <v>2135</v>
      </c>
      <c r="P651" s="1" t="s">
        <v>3559</v>
      </c>
      <c r="Q651" s="1" t="s">
        <v>1423</v>
      </c>
      <c r="R651" s="1" t="s">
        <v>3271</v>
      </c>
    </row>
    <row r="652" spans="1:18">
      <c r="A652" s="1" t="s">
        <v>49</v>
      </c>
      <c r="D652" s="1" t="s">
        <v>891</v>
      </c>
      <c r="E652" s="1" t="s">
        <v>1644</v>
      </c>
      <c r="F652" s="1" t="s">
        <v>2139</v>
      </c>
      <c r="G652" s="1" t="s">
        <v>2140</v>
      </c>
      <c r="H652" s="1" t="s">
        <v>2141</v>
      </c>
      <c r="I652" s="1" t="s">
        <v>1587</v>
      </c>
      <c r="J652" s="1" t="s">
        <v>487</v>
      </c>
      <c r="K652" s="1" t="s">
        <v>3271</v>
      </c>
      <c r="L652" s="1" t="s">
        <v>683</v>
      </c>
      <c r="M652" s="1" t="s">
        <v>695</v>
      </c>
      <c r="N652" s="1" t="s">
        <v>382</v>
      </c>
      <c r="O652" s="1" t="s">
        <v>2135</v>
      </c>
      <c r="P652" s="1" t="s">
        <v>3559</v>
      </c>
      <c r="Q652" s="1" t="s">
        <v>1423</v>
      </c>
      <c r="R652" s="1" t="s">
        <v>3271</v>
      </c>
    </row>
    <row r="653" spans="1:18">
      <c r="A653" s="1" t="s">
        <v>49</v>
      </c>
      <c r="D653" s="1" t="s">
        <v>891</v>
      </c>
      <c r="E653" s="1" t="s">
        <v>1644</v>
      </c>
      <c r="F653" s="1" t="s">
        <v>2142</v>
      </c>
      <c r="G653" s="1" t="s">
        <v>2143</v>
      </c>
      <c r="H653" s="1" t="s">
        <v>2144</v>
      </c>
      <c r="I653" s="1" t="s">
        <v>1587</v>
      </c>
      <c r="J653" s="1" t="s">
        <v>389</v>
      </c>
      <c r="K653" s="1" t="s">
        <v>3273</v>
      </c>
      <c r="L653" s="1" t="s">
        <v>683</v>
      </c>
      <c r="M653" s="1" t="s">
        <v>695</v>
      </c>
      <c r="N653" s="1" t="s">
        <v>382</v>
      </c>
      <c r="O653" s="1" t="s">
        <v>2145</v>
      </c>
      <c r="P653" s="1" t="s">
        <v>3560</v>
      </c>
      <c r="Q653" s="1" t="s">
        <v>1720</v>
      </c>
      <c r="R653" s="1" t="s">
        <v>3273</v>
      </c>
    </row>
    <row r="654" spans="1:18">
      <c r="A654" s="1" t="s">
        <v>49</v>
      </c>
      <c r="D654" s="1" t="s">
        <v>891</v>
      </c>
      <c r="E654" s="1" t="s">
        <v>1644</v>
      </c>
      <c r="F654" s="1" t="s">
        <v>2146</v>
      </c>
      <c r="G654" s="1" t="s">
        <v>2147</v>
      </c>
      <c r="H654" s="1" t="s">
        <v>2148</v>
      </c>
      <c r="I654" s="1" t="s">
        <v>1587</v>
      </c>
      <c r="J654" s="1" t="s">
        <v>694</v>
      </c>
      <c r="K654" s="1" t="s">
        <v>3184</v>
      </c>
      <c r="L654" s="1" t="s">
        <v>683</v>
      </c>
      <c r="M654" s="1" t="s">
        <v>695</v>
      </c>
      <c r="N654" s="1" t="s">
        <v>382</v>
      </c>
      <c r="O654" s="1" t="s">
        <v>2128</v>
      </c>
      <c r="P654" s="1" t="s">
        <v>3561</v>
      </c>
      <c r="Q654" s="1" t="s">
        <v>616</v>
      </c>
      <c r="R654" s="1" t="s">
        <v>3184</v>
      </c>
    </row>
    <row r="655" spans="1:18">
      <c r="A655" s="1" t="s">
        <v>49</v>
      </c>
      <c r="D655" s="1" t="s">
        <v>891</v>
      </c>
      <c r="E655" s="1" t="s">
        <v>1644</v>
      </c>
      <c r="F655" s="1" t="s">
        <v>2149</v>
      </c>
      <c r="G655" s="1" t="s">
        <v>2150</v>
      </c>
      <c r="H655" s="1" t="s">
        <v>2151</v>
      </c>
      <c r="I655" s="1" t="s">
        <v>1587</v>
      </c>
      <c r="J655" s="1" t="s">
        <v>791</v>
      </c>
      <c r="K655" s="1" t="s">
        <v>3184</v>
      </c>
      <c r="L655" s="1" t="s">
        <v>683</v>
      </c>
      <c r="M655" s="1" t="s">
        <v>695</v>
      </c>
      <c r="N655" s="1" t="s">
        <v>382</v>
      </c>
      <c r="O655" s="1" t="s">
        <v>2128</v>
      </c>
      <c r="P655" s="1" t="s">
        <v>3326</v>
      </c>
      <c r="Q655" s="1" t="s">
        <v>616</v>
      </c>
      <c r="R655" s="1" t="s">
        <v>3184</v>
      </c>
    </row>
    <row r="656" spans="1:18">
      <c r="A656" s="1" t="s">
        <v>49</v>
      </c>
      <c r="D656" s="1" t="s">
        <v>891</v>
      </c>
      <c r="E656" s="1" t="s">
        <v>1644</v>
      </c>
      <c r="F656" s="1" t="s">
        <v>2152</v>
      </c>
      <c r="G656" s="1" t="s">
        <v>2153</v>
      </c>
      <c r="H656" s="1" t="s">
        <v>2154</v>
      </c>
      <c r="I656" s="1" t="s">
        <v>1587</v>
      </c>
      <c r="J656" s="1" t="s">
        <v>409</v>
      </c>
      <c r="K656" s="1" t="s">
        <v>3184</v>
      </c>
      <c r="L656" s="1" t="s">
        <v>683</v>
      </c>
      <c r="M656" s="1" t="s">
        <v>695</v>
      </c>
      <c r="N656" s="1" t="s">
        <v>382</v>
      </c>
      <c r="O656" s="1" t="s">
        <v>2128</v>
      </c>
      <c r="P656" s="1" t="s">
        <v>3326</v>
      </c>
      <c r="Q656" s="1" t="s">
        <v>616</v>
      </c>
      <c r="R656" s="1" t="s">
        <v>3184</v>
      </c>
    </row>
    <row r="657" spans="1:18">
      <c r="A657" s="1" t="s">
        <v>49</v>
      </c>
      <c r="D657" s="1" t="s">
        <v>891</v>
      </c>
      <c r="E657" s="1" t="s">
        <v>1644</v>
      </c>
      <c r="F657" s="1" t="s">
        <v>2155</v>
      </c>
      <c r="G657" s="1" t="s">
        <v>2156</v>
      </c>
      <c r="H657" s="1" t="s">
        <v>2157</v>
      </c>
      <c r="I657" s="1" t="s">
        <v>1991</v>
      </c>
      <c r="J657" s="1" t="s">
        <v>401</v>
      </c>
      <c r="K657" s="1" t="s">
        <v>3184</v>
      </c>
      <c r="L657" s="1" t="s">
        <v>683</v>
      </c>
      <c r="M657" s="1" t="s">
        <v>695</v>
      </c>
      <c r="N657" s="1" t="s">
        <v>382</v>
      </c>
      <c r="O657" s="1" t="s">
        <v>2128</v>
      </c>
      <c r="P657" s="1" t="s">
        <v>3505</v>
      </c>
      <c r="Q657" s="1" t="s">
        <v>616</v>
      </c>
      <c r="R657" s="1" t="s">
        <v>3184</v>
      </c>
    </row>
    <row r="658" spans="1:18">
      <c r="A658" s="1" t="s">
        <v>49</v>
      </c>
      <c r="D658" s="1" t="s">
        <v>891</v>
      </c>
      <c r="E658" s="1" t="s">
        <v>1644</v>
      </c>
      <c r="F658" s="1" t="s">
        <v>2158</v>
      </c>
      <c r="G658" s="1" t="s">
        <v>2159</v>
      </c>
      <c r="H658" s="1" t="s">
        <v>2160</v>
      </c>
      <c r="I658" s="1" t="s">
        <v>1890</v>
      </c>
      <c r="J658" s="1" t="s">
        <v>389</v>
      </c>
      <c r="K658" s="1" t="s">
        <v>3273</v>
      </c>
      <c r="L658" s="1" t="s">
        <v>683</v>
      </c>
      <c r="M658" s="1" t="s">
        <v>695</v>
      </c>
      <c r="N658" s="1" t="s">
        <v>382</v>
      </c>
      <c r="O658" s="1" t="s">
        <v>1447</v>
      </c>
      <c r="P658" s="1" t="s">
        <v>3274</v>
      </c>
      <c r="Q658" s="1" t="s">
        <v>1720</v>
      </c>
      <c r="R658" s="1" t="s">
        <v>3273</v>
      </c>
    </row>
    <row r="659" spans="1:18">
      <c r="A659" s="1" t="s">
        <v>49</v>
      </c>
      <c r="D659" s="1" t="s">
        <v>891</v>
      </c>
      <c r="E659" s="1" t="s">
        <v>1644</v>
      </c>
      <c r="F659" s="1" t="s">
        <v>2161</v>
      </c>
      <c r="G659" s="1" t="s">
        <v>2162</v>
      </c>
      <c r="H659" s="1" t="s">
        <v>2163</v>
      </c>
      <c r="I659" s="1" t="s">
        <v>1507</v>
      </c>
      <c r="J659" s="1" t="s">
        <v>694</v>
      </c>
      <c r="K659" s="1" t="s">
        <v>3184</v>
      </c>
      <c r="L659" s="1" t="s">
        <v>683</v>
      </c>
      <c r="M659" s="1" t="s">
        <v>695</v>
      </c>
      <c r="N659" s="1" t="s">
        <v>382</v>
      </c>
      <c r="O659" s="1" t="s">
        <v>1515</v>
      </c>
      <c r="P659" s="1" t="s">
        <v>3269</v>
      </c>
      <c r="Q659" s="1" t="s">
        <v>616</v>
      </c>
      <c r="R659" s="1" t="s">
        <v>3184</v>
      </c>
    </row>
    <row r="660" spans="1:18">
      <c r="A660" s="1" t="s">
        <v>49</v>
      </c>
      <c r="D660" s="1" t="s">
        <v>891</v>
      </c>
      <c r="E660" s="1" t="s">
        <v>1644</v>
      </c>
      <c r="F660" s="1" t="s">
        <v>2164</v>
      </c>
      <c r="G660" s="1" t="s">
        <v>2165</v>
      </c>
      <c r="H660" s="1" t="s">
        <v>2166</v>
      </c>
      <c r="I660" s="1" t="s">
        <v>1587</v>
      </c>
      <c r="J660" s="1" t="s">
        <v>694</v>
      </c>
      <c r="K660" s="1" t="s">
        <v>3179</v>
      </c>
      <c r="L660" s="1" t="s">
        <v>683</v>
      </c>
      <c r="M660" s="1" t="s">
        <v>695</v>
      </c>
      <c r="N660" s="1" t="s">
        <v>382</v>
      </c>
      <c r="O660" s="1" t="s">
        <v>1508</v>
      </c>
      <c r="P660" s="1" t="s">
        <v>3270</v>
      </c>
      <c r="Q660" s="1" t="s">
        <v>1419</v>
      </c>
      <c r="R660" s="1" t="s">
        <v>3179</v>
      </c>
    </row>
    <row r="661" spans="1:18">
      <c r="A661" s="1" t="s">
        <v>49</v>
      </c>
      <c r="D661" s="1" t="s">
        <v>891</v>
      </c>
      <c r="E661" s="1" t="s">
        <v>1644</v>
      </c>
      <c r="F661" s="1" t="s">
        <v>2167</v>
      </c>
      <c r="G661" s="1" t="s">
        <v>2168</v>
      </c>
      <c r="H661" s="1" t="s">
        <v>2169</v>
      </c>
      <c r="I661" s="1" t="s">
        <v>1587</v>
      </c>
      <c r="J661" s="1" t="s">
        <v>457</v>
      </c>
      <c r="K661" s="1" t="s">
        <v>3179</v>
      </c>
      <c r="L661" s="1" t="s">
        <v>683</v>
      </c>
      <c r="M661" s="1" t="s">
        <v>695</v>
      </c>
      <c r="N661" s="1" t="s">
        <v>382</v>
      </c>
      <c r="O661" s="1" t="s">
        <v>1508</v>
      </c>
      <c r="P661" s="1" t="s">
        <v>3270</v>
      </c>
      <c r="Q661" s="1" t="s">
        <v>1419</v>
      </c>
      <c r="R661" s="1" t="s">
        <v>3179</v>
      </c>
    </row>
    <row r="662" spans="1:18">
      <c r="A662" s="1" t="s">
        <v>49</v>
      </c>
      <c r="D662" s="1" t="s">
        <v>891</v>
      </c>
      <c r="E662" s="1" t="s">
        <v>1644</v>
      </c>
      <c r="F662" s="1" t="s">
        <v>2170</v>
      </c>
      <c r="G662" s="1" t="s">
        <v>2171</v>
      </c>
      <c r="H662" s="1" t="s">
        <v>2172</v>
      </c>
      <c r="I662" s="1" t="s">
        <v>1587</v>
      </c>
      <c r="J662" s="1" t="s">
        <v>791</v>
      </c>
      <c r="K662" s="1" t="s">
        <v>3179</v>
      </c>
      <c r="L662" s="1" t="s">
        <v>683</v>
      </c>
      <c r="M662" s="1" t="s">
        <v>695</v>
      </c>
      <c r="N662" s="1" t="s">
        <v>382</v>
      </c>
      <c r="O662" s="1" t="s">
        <v>1508</v>
      </c>
      <c r="P662" s="1" t="s">
        <v>3270</v>
      </c>
      <c r="Q662" s="1" t="s">
        <v>1419</v>
      </c>
      <c r="R662" s="1" t="s">
        <v>3179</v>
      </c>
    </row>
    <row r="663" spans="1:18">
      <c r="A663" s="1" t="s">
        <v>49</v>
      </c>
      <c r="D663" s="1" t="s">
        <v>891</v>
      </c>
      <c r="E663" s="1" t="s">
        <v>1644</v>
      </c>
      <c r="F663" s="1" t="s">
        <v>2173</v>
      </c>
      <c r="G663" s="1" t="s">
        <v>2174</v>
      </c>
      <c r="H663" s="1" t="s">
        <v>2175</v>
      </c>
      <c r="I663" s="1" t="s">
        <v>1587</v>
      </c>
      <c r="J663" s="1" t="s">
        <v>409</v>
      </c>
      <c r="K663" s="1" t="s">
        <v>3179</v>
      </c>
      <c r="L663" s="1" t="s">
        <v>683</v>
      </c>
      <c r="M663" s="1" t="s">
        <v>695</v>
      </c>
      <c r="N663" s="1" t="s">
        <v>382</v>
      </c>
      <c r="O663" s="1" t="s">
        <v>1508</v>
      </c>
      <c r="P663" s="1" t="s">
        <v>3270</v>
      </c>
      <c r="Q663" s="1" t="s">
        <v>1419</v>
      </c>
      <c r="R663" s="1" t="s">
        <v>3179</v>
      </c>
    </row>
    <row r="664" spans="1:18">
      <c r="A664" s="1" t="s">
        <v>49</v>
      </c>
      <c r="D664" s="1" t="s">
        <v>891</v>
      </c>
      <c r="E664" s="1" t="s">
        <v>1644</v>
      </c>
      <c r="F664" s="1" t="s">
        <v>2176</v>
      </c>
      <c r="G664" s="1" t="s">
        <v>2177</v>
      </c>
      <c r="H664" s="1" t="s">
        <v>2178</v>
      </c>
      <c r="I664" s="1" t="s">
        <v>1991</v>
      </c>
      <c r="J664" s="1" t="s">
        <v>401</v>
      </c>
      <c r="K664" s="1" t="s">
        <v>3179</v>
      </c>
      <c r="L664" s="1" t="s">
        <v>683</v>
      </c>
      <c r="M664" s="1" t="s">
        <v>695</v>
      </c>
      <c r="N664" s="1" t="s">
        <v>382</v>
      </c>
      <c r="O664" s="1" t="s">
        <v>1508</v>
      </c>
      <c r="P664" s="1" t="s">
        <v>3270</v>
      </c>
      <c r="Q664" s="1" t="s">
        <v>1419</v>
      </c>
      <c r="R664" s="1" t="s">
        <v>3179</v>
      </c>
    </row>
    <row r="665" spans="1:18">
      <c r="A665" s="1" t="s">
        <v>49</v>
      </c>
      <c r="D665" s="1" t="s">
        <v>891</v>
      </c>
      <c r="E665" s="1" t="s">
        <v>1644</v>
      </c>
      <c r="F665" s="1" t="s">
        <v>2179</v>
      </c>
      <c r="G665" s="1" t="s">
        <v>2180</v>
      </c>
      <c r="H665" s="1" t="s">
        <v>2181</v>
      </c>
      <c r="I665" s="1" t="s">
        <v>1587</v>
      </c>
      <c r="J665" s="1" t="s">
        <v>457</v>
      </c>
      <c r="K665" s="1" t="s">
        <v>3184</v>
      </c>
      <c r="L665" s="1" t="s">
        <v>683</v>
      </c>
      <c r="M665" s="1" t="s">
        <v>695</v>
      </c>
      <c r="N665" s="1" t="s">
        <v>382</v>
      </c>
      <c r="O665" s="1" t="s">
        <v>1515</v>
      </c>
      <c r="P665" s="1" t="s">
        <v>3269</v>
      </c>
      <c r="Q665" s="1" t="s">
        <v>616</v>
      </c>
      <c r="R665" s="1" t="s">
        <v>3184</v>
      </c>
    </row>
    <row r="666" spans="1:18">
      <c r="A666" s="1" t="s">
        <v>49</v>
      </c>
      <c r="D666" s="1" t="s">
        <v>891</v>
      </c>
      <c r="E666" s="1" t="s">
        <v>1644</v>
      </c>
      <c r="F666" s="1" t="s">
        <v>2182</v>
      </c>
      <c r="G666" s="1" t="s">
        <v>2183</v>
      </c>
      <c r="H666" s="1" t="s">
        <v>2184</v>
      </c>
      <c r="I666" s="1" t="s">
        <v>1991</v>
      </c>
      <c r="J666" s="1" t="s">
        <v>694</v>
      </c>
      <c r="K666" s="1" t="s">
        <v>3184</v>
      </c>
      <c r="L666" s="1" t="s">
        <v>683</v>
      </c>
      <c r="M666" s="1" t="s">
        <v>695</v>
      </c>
      <c r="N666" s="1" t="s">
        <v>382</v>
      </c>
      <c r="O666" s="1" t="s">
        <v>1515</v>
      </c>
      <c r="P666" s="1" t="s">
        <v>3229</v>
      </c>
      <c r="Q666" s="1" t="s">
        <v>616</v>
      </c>
      <c r="R666" s="1" t="s">
        <v>3184</v>
      </c>
    </row>
    <row r="667" spans="1:18">
      <c r="A667" s="1" t="s">
        <v>49</v>
      </c>
      <c r="D667" s="1" t="s">
        <v>891</v>
      </c>
      <c r="E667" s="1" t="s">
        <v>1644</v>
      </c>
      <c r="F667" s="1" t="s">
        <v>2185</v>
      </c>
      <c r="G667" s="1" t="s">
        <v>2186</v>
      </c>
      <c r="H667" s="1" t="s">
        <v>2187</v>
      </c>
      <c r="I667" s="1" t="s">
        <v>1991</v>
      </c>
      <c r="J667" s="1" t="s">
        <v>457</v>
      </c>
      <c r="K667" s="1" t="s">
        <v>3179</v>
      </c>
      <c r="L667" s="1" t="s">
        <v>683</v>
      </c>
      <c r="M667" s="1" t="s">
        <v>695</v>
      </c>
      <c r="N667" s="1" t="s">
        <v>382</v>
      </c>
      <c r="O667" s="1" t="s">
        <v>1508</v>
      </c>
      <c r="P667" s="1" t="s">
        <v>3337</v>
      </c>
      <c r="Q667" s="1" t="s">
        <v>1419</v>
      </c>
      <c r="R667" s="1" t="s">
        <v>3179</v>
      </c>
    </row>
    <row r="668" spans="1:18">
      <c r="A668" s="1" t="s">
        <v>49</v>
      </c>
      <c r="D668" s="1" t="s">
        <v>891</v>
      </c>
      <c r="E668" s="1" t="s">
        <v>1644</v>
      </c>
      <c r="F668" s="1" t="s">
        <v>2188</v>
      </c>
      <c r="G668" s="1" t="s">
        <v>2189</v>
      </c>
      <c r="H668" s="1" t="s">
        <v>2190</v>
      </c>
      <c r="I668" s="1" t="s">
        <v>539</v>
      </c>
      <c r="J668" s="1" t="s">
        <v>389</v>
      </c>
      <c r="K668" s="1" t="s">
        <v>3179</v>
      </c>
      <c r="L668" s="1" t="s">
        <v>683</v>
      </c>
      <c r="M668" s="1" t="s">
        <v>695</v>
      </c>
      <c r="N668" s="1" t="s">
        <v>382</v>
      </c>
      <c r="O668" s="1" t="s">
        <v>2191</v>
      </c>
      <c r="P668" s="1" t="s">
        <v>3270</v>
      </c>
      <c r="Q668" s="1" t="s">
        <v>1419</v>
      </c>
      <c r="R668" s="1" t="s">
        <v>3179</v>
      </c>
    </row>
    <row r="669" spans="1:18">
      <c r="A669" s="1" t="s">
        <v>49</v>
      </c>
      <c r="D669" s="1" t="s">
        <v>891</v>
      </c>
      <c r="E669" s="1" t="s">
        <v>1644</v>
      </c>
      <c r="F669" s="1" t="s">
        <v>2192</v>
      </c>
      <c r="G669" s="1" t="s">
        <v>2193</v>
      </c>
      <c r="H669" s="1" t="s">
        <v>2194</v>
      </c>
      <c r="I669" s="1" t="s">
        <v>765</v>
      </c>
      <c r="J669" s="1" t="s">
        <v>598</v>
      </c>
      <c r="K669" s="1" t="s">
        <v>3179</v>
      </c>
      <c r="L669" s="1" t="s">
        <v>683</v>
      </c>
      <c r="M669" s="1" t="s">
        <v>695</v>
      </c>
      <c r="N669" s="1" t="s">
        <v>382</v>
      </c>
      <c r="O669" s="1" t="s">
        <v>1508</v>
      </c>
      <c r="P669" s="1" t="s">
        <v>3270</v>
      </c>
      <c r="Q669" s="1" t="s">
        <v>1419</v>
      </c>
      <c r="R669" s="1" t="s">
        <v>3179</v>
      </c>
    </row>
    <row r="670" spans="1:18">
      <c r="A670" s="1" t="s">
        <v>49</v>
      </c>
      <c r="D670" s="1" t="s">
        <v>891</v>
      </c>
      <c r="E670" s="1" t="s">
        <v>1644</v>
      </c>
      <c r="F670" s="1" t="s">
        <v>2195</v>
      </c>
      <c r="G670" s="1" t="s">
        <v>2196</v>
      </c>
      <c r="H670" s="1" t="s">
        <v>2197</v>
      </c>
      <c r="I670" s="1" t="s">
        <v>2044</v>
      </c>
      <c r="J670" s="1" t="s">
        <v>694</v>
      </c>
      <c r="K670" s="1" t="s">
        <v>3179</v>
      </c>
      <c r="L670" s="1" t="s">
        <v>683</v>
      </c>
      <c r="M670" s="1" t="s">
        <v>695</v>
      </c>
      <c r="N670" s="1" t="s">
        <v>382</v>
      </c>
      <c r="O670" s="1" t="s">
        <v>1508</v>
      </c>
      <c r="P670" s="1" t="s">
        <v>3270</v>
      </c>
      <c r="Q670" s="1" t="s">
        <v>1419</v>
      </c>
      <c r="R670" s="1" t="s">
        <v>3179</v>
      </c>
    </row>
    <row r="671" spans="1:18">
      <c r="A671" s="1" t="s">
        <v>49</v>
      </c>
      <c r="D671" s="1" t="s">
        <v>891</v>
      </c>
      <c r="E671" s="1" t="s">
        <v>1644</v>
      </c>
      <c r="F671" s="1" t="s">
        <v>2198</v>
      </c>
      <c r="G671" s="1" t="s">
        <v>2199</v>
      </c>
      <c r="H671" s="1" t="s">
        <v>2200</v>
      </c>
      <c r="I671" s="1" t="s">
        <v>1413</v>
      </c>
      <c r="J671" s="1" t="s">
        <v>694</v>
      </c>
      <c r="K671" s="1" t="s">
        <v>3179</v>
      </c>
      <c r="L671" s="1" t="s">
        <v>683</v>
      </c>
      <c r="M671" s="1" t="s">
        <v>695</v>
      </c>
      <c r="N671" s="1" t="s">
        <v>382</v>
      </c>
      <c r="O671" s="1" t="s">
        <v>1508</v>
      </c>
      <c r="P671" s="1" t="s">
        <v>3270</v>
      </c>
      <c r="Q671" s="1" t="s">
        <v>1419</v>
      </c>
      <c r="R671" s="1" t="s">
        <v>3179</v>
      </c>
    </row>
    <row r="672" spans="1:18">
      <c r="A672" s="1" t="s">
        <v>49</v>
      </c>
      <c r="D672" s="1" t="s">
        <v>891</v>
      </c>
      <c r="E672" s="1" t="s">
        <v>1644</v>
      </c>
      <c r="F672" s="1" t="s">
        <v>2201</v>
      </c>
      <c r="G672" s="1" t="s">
        <v>2202</v>
      </c>
      <c r="H672" s="1" t="s">
        <v>2203</v>
      </c>
      <c r="I672" s="1" t="s">
        <v>1413</v>
      </c>
      <c r="J672" s="1" t="s">
        <v>401</v>
      </c>
      <c r="K672" s="1" t="s">
        <v>3179</v>
      </c>
      <c r="L672" s="1" t="s">
        <v>683</v>
      </c>
      <c r="M672" s="1" t="s">
        <v>695</v>
      </c>
      <c r="N672" s="1" t="s">
        <v>382</v>
      </c>
      <c r="O672" s="1" t="s">
        <v>1508</v>
      </c>
      <c r="P672" s="1" t="s">
        <v>3270</v>
      </c>
      <c r="Q672" s="1" t="s">
        <v>1419</v>
      </c>
      <c r="R672" s="1" t="s">
        <v>3179</v>
      </c>
    </row>
    <row r="673" spans="1:18">
      <c r="A673" s="1" t="s">
        <v>49</v>
      </c>
      <c r="D673" s="1" t="s">
        <v>891</v>
      </c>
      <c r="E673" s="1" t="s">
        <v>1644</v>
      </c>
      <c r="F673" s="1" t="s">
        <v>2204</v>
      </c>
      <c r="G673" s="1" t="s">
        <v>2205</v>
      </c>
      <c r="H673" s="1" t="s">
        <v>2206</v>
      </c>
      <c r="I673" s="1" t="s">
        <v>1413</v>
      </c>
      <c r="J673" s="1" t="s">
        <v>409</v>
      </c>
      <c r="K673" s="1" t="s">
        <v>3179</v>
      </c>
      <c r="L673" s="1" t="s">
        <v>683</v>
      </c>
      <c r="M673" s="1" t="s">
        <v>695</v>
      </c>
      <c r="N673" s="1" t="s">
        <v>382</v>
      </c>
      <c r="O673" s="1" t="s">
        <v>1508</v>
      </c>
      <c r="P673" s="1" t="s">
        <v>3270</v>
      </c>
      <c r="Q673" s="1" t="s">
        <v>1419</v>
      </c>
      <c r="R673" s="1" t="s">
        <v>3179</v>
      </c>
    </row>
    <row r="674" spans="1:18">
      <c r="A674" s="1" t="s">
        <v>49</v>
      </c>
      <c r="D674" s="1" t="s">
        <v>891</v>
      </c>
      <c r="E674" s="1" t="s">
        <v>1644</v>
      </c>
      <c r="F674" s="1" t="s">
        <v>2207</v>
      </c>
      <c r="G674" s="1" t="s">
        <v>2208</v>
      </c>
      <c r="H674" s="1" t="s">
        <v>2209</v>
      </c>
      <c r="I674" s="1" t="s">
        <v>1413</v>
      </c>
      <c r="J674" s="1" t="s">
        <v>396</v>
      </c>
      <c r="K674" s="1" t="s">
        <v>3179</v>
      </c>
      <c r="L674" s="1" t="s">
        <v>683</v>
      </c>
      <c r="M674" s="1" t="s">
        <v>695</v>
      </c>
      <c r="N674" s="1" t="s">
        <v>382</v>
      </c>
      <c r="O674" s="1" t="s">
        <v>1508</v>
      </c>
      <c r="P674" s="1" t="s">
        <v>3270</v>
      </c>
      <c r="Q674" s="1" t="s">
        <v>1419</v>
      </c>
      <c r="R674" s="1" t="s">
        <v>3179</v>
      </c>
    </row>
    <row r="675" spans="1:18">
      <c r="A675" s="1" t="s">
        <v>49</v>
      </c>
      <c r="D675" s="1" t="s">
        <v>891</v>
      </c>
      <c r="E675" s="1" t="s">
        <v>1644</v>
      </c>
      <c r="F675" s="1" t="s">
        <v>2210</v>
      </c>
      <c r="G675" s="1" t="s">
        <v>2211</v>
      </c>
      <c r="H675" s="1" t="s">
        <v>2212</v>
      </c>
      <c r="I675" s="1" t="s">
        <v>1413</v>
      </c>
      <c r="J675" s="1" t="s">
        <v>393</v>
      </c>
      <c r="K675" s="1" t="s">
        <v>3179</v>
      </c>
      <c r="L675" s="1" t="s">
        <v>683</v>
      </c>
      <c r="M675" s="1" t="s">
        <v>695</v>
      </c>
      <c r="N675" s="1" t="s">
        <v>382</v>
      </c>
      <c r="O675" s="1" t="s">
        <v>1508</v>
      </c>
      <c r="P675" s="1" t="s">
        <v>3270</v>
      </c>
      <c r="Q675" s="1" t="s">
        <v>1419</v>
      </c>
      <c r="R675" s="1" t="s">
        <v>3179</v>
      </c>
    </row>
    <row r="676" spans="1:18">
      <c r="A676" s="1" t="s">
        <v>49</v>
      </c>
      <c r="D676" s="1" t="s">
        <v>891</v>
      </c>
      <c r="E676" s="1" t="s">
        <v>1644</v>
      </c>
      <c r="F676" s="1" t="s">
        <v>2213</v>
      </c>
      <c r="G676" s="1" t="s">
        <v>2214</v>
      </c>
      <c r="H676" s="1" t="s">
        <v>2215</v>
      </c>
      <c r="I676" s="1" t="s">
        <v>1413</v>
      </c>
      <c r="J676" s="1" t="s">
        <v>487</v>
      </c>
      <c r="K676" s="1" t="s">
        <v>3179</v>
      </c>
      <c r="L676" s="1" t="s">
        <v>683</v>
      </c>
      <c r="M676" s="1" t="s">
        <v>695</v>
      </c>
      <c r="N676" s="1" t="s">
        <v>382</v>
      </c>
      <c r="O676" s="1" t="s">
        <v>1508</v>
      </c>
      <c r="P676" s="1" t="s">
        <v>3270</v>
      </c>
      <c r="Q676" s="1" t="s">
        <v>1419</v>
      </c>
      <c r="R676" s="1" t="s">
        <v>3179</v>
      </c>
    </row>
    <row r="677" spans="1:18">
      <c r="A677" s="1" t="s">
        <v>49</v>
      </c>
      <c r="D677" s="1" t="s">
        <v>891</v>
      </c>
      <c r="E677" s="1" t="s">
        <v>1644</v>
      </c>
      <c r="F677" s="1" t="s">
        <v>2216</v>
      </c>
      <c r="G677" s="1" t="s">
        <v>2217</v>
      </c>
      <c r="H677" s="1" t="s">
        <v>2218</v>
      </c>
      <c r="I677" s="1" t="s">
        <v>1413</v>
      </c>
      <c r="J677" s="1" t="s">
        <v>389</v>
      </c>
      <c r="K677" s="1" t="s">
        <v>3179</v>
      </c>
      <c r="L677" s="1" t="s">
        <v>683</v>
      </c>
      <c r="M677" s="1" t="s">
        <v>695</v>
      </c>
      <c r="N677" s="1" t="s">
        <v>382</v>
      </c>
      <c r="O677" s="1" t="s">
        <v>1508</v>
      </c>
      <c r="P677" s="1" t="s">
        <v>3270</v>
      </c>
      <c r="Q677" s="1" t="s">
        <v>1419</v>
      </c>
      <c r="R677" s="1" t="s">
        <v>3179</v>
      </c>
    </row>
    <row r="678" spans="1:18">
      <c r="A678" s="1" t="s">
        <v>49</v>
      </c>
      <c r="D678" s="1" t="s">
        <v>891</v>
      </c>
      <c r="E678" s="1" t="s">
        <v>1644</v>
      </c>
      <c r="F678" s="1" t="s">
        <v>2219</v>
      </c>
      <c r="G678" s="1" t="s">
        <v>2220</v>
      </c>
      <c r="H678" s="1" t="s">
        <v>2221</v>
      </c>
      <c r="I678" s="1" t="s">
        <v>1413</v>
      </c>
      <c r="J678" s="1" t="s">
        <v>419</v>
      </c>
      <c r="K678" s="1" t="s">
        <v>3179</v>
      </c>
      <c r="L678" s="1" t="s">
        <v>683</v>
      </c>
      <c r="M678" s="1" t="s">
        <v>695</v>
      </c>
      <c r="N678" s="1" t="s">
        <v>382</v>
      </c>
      <c r="O678" s="1" t="s">
        <v>1508</v>
      </c>
      <c r="P678" s="1" t="s">
        <v>3270</v>
      </c>
      <c r="Q678" s="1" t="s">
        <v>1419</v>
      </c>
      <c r="R678" s="1" t="s">
        <v>3179</v>
      </c>
    </row>
    <row r="679" spans="1:18">
      <c r="A679" s="1" t="s">
        <v>49</v>
      </c>
      <c r="D679" s="1" t="s">
        <v>891</v>
      </c>
      <c r="E679" s="1" t="s">
        <v>1644</v>
      </c>
      <c r="F679" s="1" t="s">
        <v>2222</v>
      </c>
      <c r="G679" s="1" t="s">
        <v>2223</v>
      </c>
      <c r="H679" s="1" t="s">
        <v>2224</v>
      </c>
      <c r="I679" s="1" t="s">
        <v>1481</v>
      </c>
      <c r="J679" s="1" t="s">
        <v>457</v>
      </c>
      <c r="K679" s="1" t="s">
        <v>3179</v>
      </c>
      <c r="L679" s="1" t="s">
        <v>683</v>
      </c>
      <c r="M679" s="1" t="s">
        <v>695</v>
      </c>
      <c r="N679" s="1" t="s">
        <v>382</v>
      </c>
      <c r="O679" s="1" t="s">
        <v>1508</v>
      </c>
      <c r="P679" s="1" t="s">
        <v>3270</v>
      </c>
      <c r="Q679" s="1" t="s">
        <v>1419</v>
      </c>
      <c r="R679" s="1" t="s">
        <v>3179</v>
      </c>
    </row>
    <row r="680" spans="1:18">
      <c r="A680" s="1" t="s">
        <v>49</v>
      </c>
      <c r="D680" s="1" t="s">
        <v>891</v>
      </c>
      <c r="E680" s="1" t="s">
        <v>1644</v>
      </c>
      <c r="F680" s="1" t="s">
        <v>2225</v>
      </c>
      <c r="G680" s="1" t="s">
        <v>2226</v>
      </c>
      <c r="H680" s="1" t="s">
        <v>2227</v>
      </c>
      <c r="I680" s="1" t="s">
        <v>1507</v>
      </c>
      <c r="J680" s="1" t="s">
        <v>457</v>
      </c>
      <c r="K680" s="1" t="s">
        <v>3179</v>
      </c>
      <c r="L680" s="1" t="s">
        <v>683</v>
      </c>
      <c r="M680" s="1" t="s">
        <v>695</v>
      </c>
      <c r="N680" s="1" t="s">
        <v>382</v>
      </c>
      <c r="O680" s="1" t="s">
        <v>1508</v>
      </c>
      <c r="P680" s="1" t="s">
        <v>3270</v>
      </c>
      <c r="Q680" s="1" t="s">
        <v>1419</v>
      </c>
      <c r="R680" s="1" t="s">
        <v>3179</v>
      </c>
    </row>
    <row r="681" spans="1:18">
      <c r="A681" s="1" t="s">
        <v>49</v>
      </c>
      <c r="D681" s="1" t="s">
        <v>891</v>
      </c>
      <c r="E681" s="1" t="s">
        <v>1644</v>
      </c>
      <c r="F681" s="1" t="s">
        <v>2228</v>
      </c>
      <c r="G681" s="1" t="s">
        <v>2229</v>
      </c>
      <c r="H681" s="1" t="s">
        <v>2230</v>
      </c>
      <c r="I681" s="1" t="s">
        <v>1507</v>
      </c>
      <c r="J681" s="1" t="s">
        <v>389</v>
      </c>
      <c r="K681" s="1" t="s">
        <v>3179</v>
      </c>
      <c r="L681" s="1" t="s">
        <v>683</v>
      </c>
      <c r="M681" s="1" t="s">
        <v>695</v>
      </c>
      <c r="N681" s="1" t="s">
        <v>382</v>
      </c>
      <c r="O681" s="1" t="s">
        <v>1508</v>
      </c>
      <c r="P681" s="1" t="s">
        <v>3270</v>
      </c>
      <c r="Q681" s="1" t="s">
        <v>1419</v>
      </c>
      <c r="R681" s="1" t="s">
        <v>3179</v>
      </c>
    </row>
    <row r="682" spans="1:18">
      <c r="A682" s="1" t="s">
        <v>49</v>
      </c>
      <c r="D682" s="1" t="s">
        <v>891</v>
      </c>
      <c r="E682" s="1" t="s">
        <v>1644</v>
      </c>
      <c r="F682" s="1" t="s">
        <v>2231</v>
      </c>
      <c r="G682" s="1" t="s">
        <v>2232</v>
      </c>
      <c r="H682" s="1" t="s">
        <v>2233</v>
      </c>
      <c r="I682" s="1" t="s">
        <v>1413</v>
      </c>
      <c r="J682" s="1" t="s">
        <v>791</v>
      </c>
      <c r="K682" s="1" t="s">
        <v>3179</v>
      </c>
      <c r="L682" s="1" t="s">
        <v>683</v>
      </c>
      <c r="M682" s="1" t="s">
        <v>695</v>
      </c>
      <c r="N682" s="1" t="s">
        <v>382</v>
      </c>
      <c r="O682" s="1" t="s">
        <v>1508</v>
      </c>
      <c r="P682" s="1" t="s">
        <v>3270</v>
      </c>
      <c r="Q682" s="1" t="s">
        <v>1419</v>
      </c>
      <c r="R682" s="1" t="s">
        <v>3179</v>
      </c>
    </row>
    <row r="683" spans="1:18">
      <c r="A683" s="1" t="s">
        <v>49</v>
      </c>
      <c r="D683" s="1" t="s">
        <v>891</v>
      </c>
      <c r="E683" s="1" t="s">
        <v>1644</v>
      </c>
      <c r="F683" s="1" t="s">
        <v>3395</v>
      </c>
      <c r="G683" s="1" t="s">
        <v>3470</v>
      </c>
      <c r="H683" s="1" t="s">
        <v>1942</v>
      </c>
      <c r="I683" s="1" t="s">
        <v>1413</v>
      </c>
      <c r="J683" s="1" t="s">
        <v>801</v>
      </c>
      <c r="K683" s="1" t="s">
        <v>3179</v>
      </c>
      <c r="L683" s="1" t="s">
        <v>683</v>
      </c>
      <c r="M683" s="1" t="s">
        <v>695</v>
      </c>
      <c r="N683" s="1" t="s">
        <v>382</v>
      </c>
      <c r="O683" s="1" t="s">
        <v>1508</v>
      </c>
      <c r="P683" s="1" t="s">
        <v>3270</v>
      </c>
      <c r="Q683" s="1" t="s">
        <v>1419</v>
      </c>
      <c r="R683" s="1" t="s">
        <v>3179</v>
      </c>
    </row>
    <row r="684" spans="1:18">
      <c r="A684" s="1" t="s">
        <v>49</v>
      </c>
      <c r="D684" s="1" t="s">
        <v>891</v>
      </c>
      <c r="E684" s="1" t="s">
        <v>1644</v>
      </c>
      <c r="F684" s="1" t="s">
        <v>2234</v>
      </c>
      <c r="G684" s="1" t="s">
        <v>2235</v>
      </c>
      <c r="H684" s="1" t="s">
        <v>2236</v>
      </c>
      <c r="I684" s="1" t="s">
        <v>1413</v>
      </c>
      <c r="J684" s="1" t="s">
        <v>694</v>
      </c>
      <c r="K684" s="1" t="s">
        <v>3271</v>
      </c>
      <c r="L684" s="1" t="s">
        <v>683</v>
      </c>
      <c r="M684" s="1" t="s">
        <v>695</v>
      </c>
      <c r="N684" s="1" t="s">
        <v>382</v>
      </c>
      <c r="O684" s="1" t="s">
        <v>2237</v>
      </c>
      <c r="P684" s="1" t="s">
        <v>3256</v>
      </c>
      <c r="Q684" s="1" t="s">
        <v>1423</v>
      </c>
      <c r="R684" s="1" t="s">
        <v>3271</v>
      </c>
    </row>
    <row r="685" spans="1:18">
      <c r="A685" s="1" t="s">
        <v>49</v>
      </c>
      <c r="D685" s="1" t="s">
        <v>891</v>
      </c>
      <c r="E685" s="1" t="s">
        <v>1644</v>
      </c>
      <c r="F685" s="1" t="s">
        <v>2238</v>
      </c>
      <c r="G685" s="1" t="s">
        <v>2239</v>
      </c>
      <c r="H685" s="1" t="s">
        <v>2240</v>
      </c>
      <c r="I685" s="1" t="s">
        <v>1413</v>
      </c>
      <c r="J685" s="1" t="s">
        <v>694</v>
      </c>
      <c r="K685" s="1" t="s">
        <v>1041</v>
      </c>
      <c r="L685" s="1" t="s">
        <v>683</v>
      </c>
      <c r="M685" s="1" t="s">
        <v>695</v>
      </c>
      <c r="N685" s="1" t="s">
        <v>382</v>
      </c>
      <c r="O685" s="1" t="s">
        <v>2241</v>
      </c>
      <c r="P685" s="1" t="s">
        <v>3177</v>
      </c>
      <c r="Q685" s="1" t="s">
        <v>530</v>
      </c>
      <c r="R685" s="1" t="s">
        <v>1041</v>
      </c>
    </row>
    <row r="686" spans="1:18">
      <c r="A686" s="1" t="s">
        <v>49</v>
      </c>
      <c r="D686" s="1" t="s">
        <v>891</v>
      </c>
      <c r="E686" s="1" t="s">
        <v>1644</v>
      </c>
      <c r="F686" s="1" t="s">
        <v>2242</v>
      </c>
      <c r="G686" s="1" t="s">
        <v>2243</v>
      </c>
      <c r="H686" s="1" t="s">
        <v>2244</v>
      </c>
      <c r="I686" s="1" t="s">
        <v>1413</v>
      </c>
      <c r="J686" s="1" t="s">
        <v>401</v>
      </c>
      <c r="K686" s="1" t="s">
        <v>1041</v>
      </c>
      <c r="L686" s="1" t="s">
        <v>683</v>
      </c>
      <c r="M686" s="1" t="s">
        <v>695</v>
      </c>
      <c r="N686" s="1" t="s">
        <v>382</v>
      </c>
      <c r="O686" s="1" t="s">
        <v>2241</v>
      </c>
      <c r="P686" s="1" t="s">
        <v>3177</v>
      </c>
      <c r="Q686" s="1" t="s">
        <v>530</v>
      </c>
      <c r="R686" s="1" t="s">
        <v>1041</v>
      </c>
    </row>
    <row r="687" spans="1:18">
      <c r="A687" s="1" t="s">
        <v>49</v>
      </c>
      <c r="D687" s="1" t="s">
        <v>891</v>
      </c>
      <c r="E687" s="1" t="s">
        <v>1644</v>
      </c>
      <c r="F687" s="1" t="s">
        <v>2245</v>
      </c>
      <c r="G687" s="1" t="s">
        <v>2246</v>
      </c>
      <c r="H687" s="1" t="s">
        <v>2247</v>
      </c>
      <c r="I687" s="1" t="s">
        <v>1413</v>
      </c>
      <c r="J687" s="1" t="s">
        <v>396</v>
      </c>
      <c r="K687" s="1" t="s">
        <v>1041</v>
      </c>
      <c r="L687" s="1" t="s">
        <v>683</v>
      </c>
      <c r="M687" s="1" t="s">
        <v>695</v>
      </c>
      <c r="N687" s="1" t="s">
        <v>382</v>
      </c>
      <c r="O687" s="1" t="s">
        <v>2241</v>
      </c>
      <c r="P687" s="1" t="s">
        <v>3177</v>
      </c>
      <c r="Q687" s="1" t="s">
        <v>530</v>
      </c>
      <c r="R687" s="1" t="s">
        <v>1041</v>
      </c>
    </row>
    <row r="688" spans="1:18">
      <c r="A688" s="1" t="s">
        <v>49</v>
      </c>
      <c r="D688" s="1" t="s">
        <v>891</v>
      </c>
      <c r="E688" s="1" t="s">
        <v>1644</v>
      </c>
      <c r="F688" s="1" t="s">
        <v>2248</v>
      </c>
      <c r="G688" s="1" t="s">
        <v>2249</v>
      </c>
      <c r="H688" s="1" t="s">
        <v>2250</v>
      </c>
      <c r="I688" s="1" t="s">
        <v>1413</v>
      </c>
      <c r="J688" s="1" t="s">
        <v>393</v>
      </c>
      <c r="K688" s="1" t="s">
        <v>1041</v>
      </c>
      <c r="L688" s="1" t="s">
        <v>683</v>
      </c>
      <c r="M688" s="1" t="s">
        <v>695</v>
      </c>
      <c r="N688" s="1" t="s">
        <v>382</v>
      </c>
      <c r="O688" s="1" t="s">
        <v>2241</v>
      </c>
      <c r="P688" s="1" t="s">
        <v>3177</v>
      </c>
      <c r="Q688" s="1" t="s">
        <v>530</v>
      </c>
      <c r="R688" s="1" t="s">
        <v>1041</v>
      </c>
    </row>
    <row r="689" spans="1:18">
      <c r="A689" s="1" t="s">
        <v>49</v>
      </c>
      <c r="D689" s="1" t="s">
        <v>891</v>
      </c>
      <c r="E689" s="1" t="s">
        <v>1644</v>
      </c>
      <c r="F689" s="1" t="s">
        <v>2251</v>
      </c>
      <c r="G689" s="1" t="s">
        <v>2252</v>
      </c>
      <c r="H689" s="1" t="s">
        <v>2253</v>
      </c>
      <c r="I689" s="1" t="s">
        <v>1413</v>
      </c>
      <c r="J689" s="1" t="s">
        <v>389</v>
      </c>
      <c r="K689" s="1" t="s">
        <v>1041</v>
      </c>
      <c r="L689" s="1" t="s">
        <v>683</v>
      </c>
      <c r="M689" s="1" t="s">
        <v>695</v>
      </c>
      <c r="N689" s="1" t="s">
        <v>382</v>
      </c>
      <c r="O689" s="1" t="s">
        <v>2241</v>
      </c>
      <c r="P689" s="1" t="s">
        <v>3177</v>
      </c>
      <c r="Q689" s="1" t="s">
        <v>530</v>
      </c>
      <c r="R689" s="1" t="s">
        <v>1041</v>
      </c>
    </row>
    <row r="690" spans="1:18">
      <c r="A690" s="1" t="s">
        <v>49</v>
      </c>
      <c r="D690" s="1" t="s">
        <v>891</v>
      </c>
      <c r="E690" s="1" t="s">
        <v>1644</v>
      </c>
      <c r="F690" s="1" t="s">
        <v>2254</v>
      </c>
      <c r="G690" s="1" t="s">
        <v>2255</v>
      </c>
      <c r="H690" s="1" t="s">
        <v>2256</v>
      </c>
      <c r="I690" s="1" t="s">
        <v>1507</v>
      </c>
      <c r="J690" s="1" t="s">
        <v>457</v>
      </c>
      <c r="K690" s="1" t="s">
        <v>1041</v>
      </c>
      <c r="L690" s="1" t="s">
        <v>683</v>
      </c>
      <c r="M690" s="1" t="s">
        <v>695</v>
      </c>
      <c r="N690" s="1" t="s">
        <v>382</v>
      </c>
      <c r="O690" s="1" t="s">
        <v>2241</v>
      </c>
      <c r="P690" s="1" t="s">
        <v>3177</v>
      </c>
      <c r="Q690" s="1" t="s">
        <v>530</v>
      </c>
      <c r="R690" s="1" t="s">
        <v>1041</v>
      </c>
    </row>
    <row r="691" spans="1:18">
      <c r="A691" s="1" t="s">
        <v>49</v>
      </c>
      <c r="D691" s="1" t="s">
        <v>891</v>
      </c>
      <c r="E691" s="1" t="s">
        <v>1644</v>
      </c>
      <c r="F691" s="1" t="s">
        <v>2257</v>
      </c>
      <c r="G691" s="1" t="s">
        <v>2258</v>
      </c>
      <c r="H691" s="1" t="s">
        <v>2259</v>
      </c>
      <c r="I691" s="1" t="s">
        <v>1413</v>
      </c>
      <c r="J691" s="1" t="s">
        <v>791</v>
      </c>
      <c r="K691" s="1" t="s">
        <v>1041</v>
      </c>
      <c r="L691" s="1" t="s">
        <v>683</v>
      </c>
      <c r="M691" s="1" t="s">
        <v>695</v>
      </c>
      <c r="N691" s="1" t="s">
        <v>382</v>
      </c>
      <c r="O691" s="1" t="s">
        <v>2241</v>
      </c>
      <c r="P691" s="1" t="s">
        <v>3177</v>
      </c>
      <c r="Q691" s="1" t="s">
        <v>530</v>
      </c>
      <c r="R691" s="1" t="s">
        <v>1041</v>
      </c>
    </row>
    <row r="692" spans="1:18">
      <c r="A692" s="1" t="s">
        <v>49</v>
      </c>
      <c r="D692" s="1" t="s">
        <v>891</v>
      </c>
      <c r="E692" s="1" t="s">
        <v>1644</v>
      </c>
      <c r="F692" s="1" t="s">
        <v>2260</v>
      </c>
      <c r="G692" s="1" t="s">
        <v>2261</v>
      </c>
      <c r="H692" s="1" t="s">
        <v>2262</v>
      </c>
      <c r="I692" s="1" t="s">
        <v>1481</v>
      </c>
      <c r="J692" s="1" t="s">
        <v>389</v>
      </c>
      <c r="K692" s="1" t="s">
        <v>1041</v>
      </c>
      <c r="L692" s="1" t="s">
        <v>683</v>
      </c>
      <c r="M692" s="1" t="s">
        <v>695</v>
      </c>
      <c r="N692" s="1" t="s">
        <v>382</v>
      </c>
      <c r="O692" s="1" t="s">
        <v>2241</v>
      </c>
      <c r="P692" s="1" t="s">
        <v>3177</v>
      </c>
      <c r="Q692" s="1" t="s">
        <v>530</v>
      </c>
      <c r="R692" s="1" t="s">
        <v>1041</v>
      </c>
    </row>
    <row r="693" spans="1:18">
      <c r="A693" s="1" t="s">
        <v>49</v>
      </c>
      <c r="D693" s="1" t="s">
        <v>891</v>
      </c>
      <c r="E693" s="1" t="s">
        <v>1644</v>
      </c>
      <c r="F693" s="1" t="s">
        <v>2263</v>
      </c>
      <c r="G693" s="1" t="s">
        <v>2264</v>
      </c>
      <c r="H693" s="1" t="s">
        <v>2265</v>
      </c>
      <c r="I693" s="1" t="s">
        <v>1413</v>
      </c>
      <c r="J693" s="1" t="s">
        <v>694</v>
      </c>
      <c r="K693" s="1" t="s">
        <v>3184</v>
      </c>
      <c r="L693" s="1" t="s">
        <v>683</v>
      </c>
      <c r="M693" s="1" t="s">
        <v>695</v>
      </c>
      <c r="N693" s="1" t="s">
        <v>382</v>
      </c>
      <c r="O693" s="1" t="s">
        <v>1515</v>
      </c>
      <c r="P693" s="1" t="s">
        <v>3269</v>
      </c>
      <c r="Q693" s="1" t="s">
        <v>616</v>
      </c>
      <c r="R693" s="1" t="s">
        <v>3184</v>
      </c>
    </row>
    <row r="694" spans="1:18">
      <c r="A694" s="1" t="s">
        <v>49</v>
      </c>
      <c r="D694" s="1" t="s">
        <v>891</v>
      </c>
      <c r="E694" s="1" t="s">
        <v>1644</v>
      </c>
      <c r="F694" s="1" t="s">
        <v>2266</v>
      </c>
      <c r="G694" s="1" t="s">
        <v>2267</v>
      </c>
      <c r="H694" s="1" t="s">
        <v>2268</v>
      </c>
      <c r="I694" s="1" t="s">
        <v>1413</v>
      </c>
      <c r="J694" s="1" t="s">
        <v>401</v>
      </c>
      <c r="K694" s="1" t="s">
        <v>3184</v>
      </c>
      <c r="L694" s="1" t="s">
        <v>683</v>
      </c>
      <c r="M694" s="1" t="s">
        <v>695</v>
      </c>
      <c r="N694" s="1" t="s">
        <v>382</v>
      </c>
      <c r="O694" s="1" t="s">
        <v>1515</v>
      </c>
      <c r="P694" s="1" t="s">
        <v>3269</v>
      </c>
      <c r="Q694" s="1" t="s">
        <v>616</v>
      </c>
      <c r="R694" s="1" t="s">
        <v>3184</v>
      </c>
    </row>
    <row r="695" spans="1:18">
      <c r="A695" s="1" t="s">
        <v>49</v>
      </c>
      <c r="D695" s="1" t="s">
        <v>891</v>
      </c>
      <c r="E695" s="1" t="s">
        <v>1644</v>
      </c>
      <c r="F695" s="1" t="s">
        <v>2269</v>
      </c>
      <c r="G695" s="1" t="s">
        <v>2270</v>
      </c>
      <c r="H695" s="1" t="s">
        <v>2271</v>
      </c>
      <c r="I695" s="1" t="s">
        <v>1413</v>
      </c>
      <c r="J695" s="1" t="s">
        <v>380</v>
      </c>
      <c r="K695" s="1" t="s">
        <v>3184</v>
      </c>
      <c r="L695" s="1" t="s">
        <v>683</v>
      </c>
      <c r="M695" s="1" t="s">
        <v>695</v>
      </c>
      <c r="N695" s="1" t="s">
        <v>382</v>
      </c>
      <c r="O695" s="1" t="s">
        <v>1515</v>
      </c>
      <c r="P695" s="1" t="s">
        <v>3269</v>
      </c>
      <c r="Q695" s="1" t="s">
        <v>616</v>
      </c>
      <c r="R695" s="1" t="s">
        <v>3184</v>
      </c>
    </row>
    <row r="696" spans="1:18">
      <c r="A696" s="1" t="s">
        <v>49</v>
      </c>
      <c r="D696" s="1" t="s">
        <v>891</v>
      </c>
      <c r="E696" s="1" t="s">
        <v>1644</v>
      </c>
      <c r="F696" s="1" t="s">
        <v>2272</v>
      </c>
      <c r="G696" s="1" t="s">
        <v>2273</v>
      </c>
      <c r="H696" s="1" t="s">
        <v>2274</v>
      </c>
      <c r="I696" s="1" t="s">
        <v>1413</v>
      </c>
      <c r="J696" s="1" t="s">
        <v>409</v>
      </c>
      <c r="K696" s="1" t="s">
        <v>3184</v>
      </c>
      <c r="L696" s="1" t="s">
        <v>683</v>
      </c>
      <c r="M696" s="1" t="s">
        <v>695</v>
      </c>
      <c r="N696" s="1" t="s">
        <v>382</v>
      </c>
      <c r="O696" s="1" t="s">
        <v>1515</v>
      </c>
      <c r="P696" s="1" t="s">
        <v>3269</v>
      </c>
      <c r="Q696" s="1" t="s">
        <v>616</v>
      </c>
      <c r="R696" s="1" t="s">
        <v>3184</v>
      </c>
    </row>
    <row r="697" spans="1:18">
      <c r="A697" s="1" t="s">
        <v>49</v>
      </c>
      <c r="D697" s="1" t="s">
        <v>891</v>
      </c>
      <c r="E697" s="1" t="s">
        <v>1644</v>
      </c>
      <c r="F697" s="1" t="s">
        <v>2275</v>
      </c>
      <c r="G697" s="1" t="s">
        <v>2276</v>
      </c>
      <c r="H697" s="1" t="s">
        <v>2277</v>
      </c>
      <c r="I697" s="1" t="s">
        <v>1413</v>
      </c>
      <c r="J697" s="1" t="s">
        <v>396</v>
      </c>
      <c r="K697" s="1" t="s">
        <v>3184</v>
      </c>
      <c r="L697" s="1" t="s">
        <v>683</v>
      </c>
      <c r="M697" s="1" t="s">
        <v>695</v>
      </c>
      <c r="N697" s="1" t="s">
        <v>382</v>
      </c>
      <c r="O697" s="1" t="s">
        <v>1515</v>
      </c>
      <c r="P697" s="1" t="s">
        <v>3269</v>
      </c>
      <c r="Q697" s="1" t="s">
        <v>616</v>
      </c>
      <c r="R697" s="1" t="s">
        <v>3184</v>
      </c>
    </row>
    <row r="698" spans="1:18">
      <c r="A698" s="1" t="s">
        <v>49</v>
      </c>
      <c r="D698" s="1" t="s">
        <v>891</v>
      </c>
      <c r="E698" s="1" t="s">
        <v>1644</v>
      </c>
      <c r="F698" s="1" t="s">
        <v>2278</v>
      </c>
      <c r="G698" s="1" t="s">
        <v>2279</v>
      </c>
      <c r="H698" s="1" t="s">
        <v>2280</v>
      </c>
      <c r="I698" s="1" t="s">
        <v>1413</v>
      </c>
      <c r="J698" s="1" t="s">
        <v>393</v>
      </c>
      <c r="K698" s="1" t="s">
        <v>3184</v>
      </c>
      <c r="L698" s="1" t="s">
        <v>683</v>
      </c>
      <c r="M698" s="1" t="s">
        <v>695</v>
      </c>
      <c r="N698" s="1" t="s">
        <v>382</v>
      </c>
      <c r="O698" s="1" t="s">
        <v>1515</v>
      </c>
      <c r="P698" s="1" t="s">
        <v>3269</v>
      </c>
      <c r="Q698" s="1" t="s">
        <v>616</v>
      </c>
      <c r="R698" s="1" t="s">
        <v>3184</v>
      </c>
    </row>
    <row r="699" spans="1:18">
      <c r="A699" s="1" t="s">
        <v>49</v>
      </c>
      <c r="D699" s="1" t="s">
        <v>891</v>
      </c>
      <c r="E699" s="1" t="s">
        <v>1644</v>
      </c>
      <c r="F699" s="1" t="s">
        <v>2281</v>
      </c>
      <c r="G699" s="1" t="s">
        <v>2282</v>
      </c>
      <c r="H699" s="1" t="s">
        <v>2283</v>
      </c>
      <c r="I699" s="1" t="s">
        <v>1413</v>
      </c>
      <c r="J699" s="1" t="s">
        <v>457</v>
      </c>
      <c r="K699" s="1" t="s">
        <v>3184</v>
      </c>
      <c r="L699" s="1" t="s">
        <v>683</v>
      </c>
      <c r="M699" s="1" t="s">
        <v>695</v>
      </c>
      <c r="N699" s="1" t="s">
        <v>382</v>
      </c>
      <c r="O699" s="1" t="s">
        <v>1515</v>
      </c>
      <c r="P699" s="1" t="s">
        <v>3269</v>
      </c>
      <c r="Q699" s="1" t="s">
        <v>616</v>
      </c>
      <c r="R699" s="1" t="s">
        <v>3184</v>
      </c>
    </row>
    <row r="700" spans="1:18">
      <c r="A700" s="1" t="s">
        <v>49</v>
      </c>
      <c r="D700" s="1" t="s">
        <v>891</v>
      </c>
      <c r="E700" s="1" t="s">
        <v>1644</v>
      </c>
      <c r="F700" s="1" t="s">
        <v>2284</v>
      </c>
      <c r="G700" s="1" t="s">
        <v>2285</v>
      </c>
      <c r="H700" s="1" t="s">
        <v>2286</v>
      </c>
      <c r="I700" s="1" t="s">
        <v>1413</v>
      </c>
      <c r="J700" s="1" t="s">
        <v>487</v>
      </c>
      <c r="K700" s="1" t="s">
        <v>3184</v>
      </c>
      <c r="L700" s="1" t="s">
        <v>683</v>
      </c>
      <c r="M700" s="1" t="s">
        <v>695</v>
      </c>
      <c r="N700" s="1" t="s">
        <v>382</v>
      </c>
      <c r="O700" s="1" t="s">
        <v>1515</v>
      </c>
      <c r="P700" s="1" t="s">
        <v>3269</v>
      </c>
      <c r="Q700" s="1" t="s">
        <v>616</v>
      </c>
      <c r="R700" s="1" t="s">
        <v>3184</v>
      </c>
    </row>
    <row r="701" spans="1:18">
      <c r="A701" s="1" t="s">
        <v>49</v>
      </c>
      <c r="D701" s="1" t="s">
        <v>891</v>
      </c>
      <c r="E701" s="1" t="s">
        <v>1644</v>
      </c>
      <c r="F701" s="1" t="s">
        <v>2287</v>
      </c>
      <c r="G701" s="1" t="s">
        <v>2288</v>
      </c>
      <c r="H701" s="1" t="s">
        <v>2289</v>
      </c>
      <c r="I701" s="1" t="s">
        <v>1413</v>
      </c>
      <c r="J701" s="1" t="s">
        <v>389</v>
      </c>
      <c r="K701" s="1" t="s">
        <v>3184</v>
      </c>
      <c r="L701" s="1" t="s">
        <v>683</v>
      </c>
      <c r="M701" s="1" t="s">
        <v>695</v>
      </c>
      <c r="N701" s="1" t="s">
        <v>382</v>
      </c>
      <c r="O701" s="1" t="s">
        <v>1515</v>
      </c>
      <c r="P701" s="1" t="s">
        <v>3269</v>
      </c>
      <c r="Q701" s="1" t="s">
        <v>616</v>
      </c>
      <c r="R701" s="1" t="s">
        <v>3184</v>
      </c>
    </row>
    <row r="702" spans="1:18">
      <c r="A702" s="1" t="s">
        <v>49</v>
      </c>
      <c r="D702" s="1" t="s">
        <v>891</v>
      </c>
      <c r="E702" s="1" t="s">
        <v>1644</v>
      </c>
      <c r="F702" s="1" t="s">
        <v>2290</v>
      </c>
      <c r="G702" s="1" t="s">
        <v>2291</v>
      </c>
      <c r="H702" s="1" t="s">
        <v>2292</v>
      </c>
      <c r="I702" s="1" t="s">
        <v>1413</v>
      </c>
      <c r="J702" s="1" t="s">
        <v>419</v>
      </c>
      <c r="K702" s="1" t="s">
        <v>3184</v>
      </c>
      <c r="L702" s="1" t="s">
        <v>683</v>
      </c>
      <c r="M702" s="1" t="s">
        <v>695</v>
      </c>
      <c r="N702" s="1" t="s">
        <v>382</v>
      </c>
      <c r="O702" s="1" t="s">
        <v>1515</v>
      </c>
      <c r="P702" s="1" t="s">
        <v>3269</v>
      </c>
      <c r="Q702" s="1" t="s">
        <v>616</v>
      </c>
      <c r="R702" s="1" t="s">
        <v>3184</v>
      </c>
    </row>
    <row r="703" spans="1:18">
      <c r="A703" s="1" t="s">
        <v>49</v>
      </c>
      <c r="D703" s="1" t="s">
        <v>891</v>
      </c>
      <c r="E703" s="1" t="s">
        <v>1644</v>
      </c>
      <c r="F703" s="1" t="s">
        <v>2293</v>
      </c>
      <c r="G703" s="1" t="s">
        <v>2294</v>
      </c>
      <c r="H703" s="1" t="s">
        <v>2295</v>
      </c>
      <c r="I703" s="1" t="s">
        <v>1413</v>
      </c>
      <c r="J703" s="1" t="s">
        <v>457</v>
      </c>
      <c r="K703" s="1" t="s">
        <v>3184</v>
      </c>
      <c r="L703" s="1" t="s">
        <v>683</v>
      </c>
      <c r="M703" s="1" t="s">
        <v>695</v>
      </c>
      <c r="N703" s="1" t="s">
        <v>382</v>
      </c>
      <c r="O703" s="1" t="s">
        <v>1515</v>
      </c>
      <c r="P703" s="1" t="s">
        <v>3269</v>
      </c>
      <c r="Q703" s="1" t="s">
        <v>616</v>
      </c>
      <c r="R703" s="1" t="s">
        <v>3184</v>
      </c>
    </row>
    <row r="704" spans="1:18">
      <c r="A704" s="1" t="s">
        <v>49</v>
      </c>
      <c r="D704" s="1" t="s">
        <v>891</v>
      </c>
      <c r="E704" s="1" t="s">
        <v>1644</v>
      </c>
      <c r="F704" s="1" t="s">
        <v>2296</v>
      </c>
      <c r="G704" s="1" t="s">
        <v>2297</v>
      </c>
      <c r="H704" s="1" t="s">
        <v>2131</v>
      </c>
      <c r="I704" s="1" t="s">
        <v>1413</v>
      </c>
      <c r="J704" s="1" t="s">
        <v>389</v>
      </c>
      <c r="K704" s="1" t="s">
        <v>3184</v>
      </c>
      <c r="L704" s="1" t="s">
        <v>683</v>
      </c>
      <c r="M704" s="1" t="s">
        <v>695</v>
      </c>
      <c r="N704" s="1" t="s">
        <v>382</v>
      </c>
      <c r="O704" s="1" t="s">
        <v>1515</v>
      </c>
      <c r="P704" s="1" t="s">
        <v>3269</v>
      </c>
      <c r="Q704" s="1" t="s">
        <v>616</v>
      </c>
      <c r="R704" s="1" t="s">
        <v>3184</v>
      </c>
    </row>
    <row r="705" spans="1:18">
      <c r="A705" s="1" t="s">
        <v>49</v>
      </c>
      <c r="D705" s="1" t="s">
        <v>891</v>
      </c>
      <c r="E705" s="1" t="s">
        <v>1644</v>
      </c>
      <c r="F705" s="1" t="s">
        <v>2298</v>
      </c>
      <c r="G705" s="1" t="s">
        <v>2299</v>
      </c>
      <c r="H705" s="1" t="s">
        <v>2300</v>
      </c>
      <c r="I705" s="1" t="s">
        <v>1413</v>
      </c>
      <c r="J705" s="1" t="s">
        <v>791</v>
      </c>
      <c r="K705" s="1" t="s">
        <v>3184</v>
      </c>
      <c r="L705" s="1" t="s">
        <v>683</v>
      </c>
      <c r="M705" s="1" t="s">
        <v>695</v>
      </c>
      <c r="N705" s="1" t="s">
        <v>382</v>
      </c>
      <c r="O705" s="1" t="s">
        <v>1515</v>
      </c>
      <c r="P705" s="1" t="s">
        <v>3269</v>
      </c>
      <c r="Q705" s="1" t="s">
        <v>616</v>
      </c>
      <c r="R705" s="1" t="s">
        <v>3184</v>
      </c>
    </row>
    <row r="706" spans="1:18">
      <c r="A706" s="1" t="s">
        <v>49</v>
      </c>
      <c r="D706" s="1" t="s">
        <v>891</v>
      </c>
      <c r="E706" s="1" t="s">
        <v>1644</v>
      </c>
      <c r="F706" s="1" t="s">
        <v>2301</v>
      </c>
      <c r="G706" s="1" t="s">
        <v>2302</v>
      </c>
      <c r="H706" s="1" t="s">
        <v>2303</v>
      </c>
      <c r="I706" s="1" t="s">
        <v>1413</v>
      </c>
      <c r="J706" s="1" t="s">
        <v>801</v>
      </c>
      <c r="K706" s="1" t="s">
        <v>3184</v>
      </c>
      <c r="L706" s="1" t="s">
        <v>683</v>
      </c>
      <c r="M706" s="1" t="s">
        <v>695</v>
      </c>
      <c r="N706" s="1" t="s">
        <v>382</v>
      </c>
      <c r="O706" s="1" t="s">
        <v>1515</v>
      </c>
      <c r="P706" s="1" t="s">
        <v>3269</v>
      </c>
      <c r="Q706" s="1" t="s">
        <v>616</v>
      </c>
      <c r="R706" s="1" t="s">
        <v>3184</v>
      </c>
    </row>
    <row r="707" spans="1:18">
      <c r="A707" s="1" t="s">
        <v>49</v>
      </c>
      <c r="D707" s="1" t="s">
        <v>891</v>
      </c>
      <c r="E707" s="1" t="s">
        <v>1644</v>
      </c>
      <c r="F707" s="1" t="s">
        <v>2304</v>
      </c>
      <c r="G707" s="1" t="s">
        <v>2305</v>
      </c>
      <c r="H707" s="1" t="s">
        <v>2306</v>
      </c>
      <c r="I707" s="1" t="s">
        <v>1481</v>
      </c>
      <c r="J707" s="1" t="s">
        <v>389</v>
      </c>
      <c r="K707" s="1" t="s">
        <v>3184</v>
      </c>
      <c r="L707" s="1" t="s">
        <v>683</v>
      </c>
      <c r="M707" s="1" t="s">
        <v>695</v>
      </c>
      <c r="N707" s="1" t="s">
        <v>382</v>
      </c>
      <c r="O707" s="1" t="s">
        <v>1515</v>
      </c>
      <c r="P707" s="1" t="s">
        <v>3269</v>
      </c>
      <c r="Q707" s="1" t="s">
        <v>616</v>
      </c>
      <c r="R707" s="1" t="s">
        <v>3184</v>
      </c>
    </row>
    <row r="708" spans="1:18">
      <c r="A708" s="1" t="s">
        <v>49</v>
      </c>
      <c r="D708" s="1" t="s">
        <v>891</v>
      </c>
      <c r="E708" s="1" t="s">
        <v>1644</v>
      </c>
      <c r="F708" s="1" t="s">
        <v>2307</v>
      </c>
      <c r="G708" s="1" t="s">
        <v>2308</v>
      </c>
      <c r="H708" s="1" t="s">
        <v>2309</v>
      </c>
      <c r="I708" s="1" t="s">
        <v>1735</v>
      </c>
      <c r="J708" s="1" t="s">
        <v>393</v>
      </c>
      <c r="K708" s="1" t="s">
        <v>1041</v>
      </c>
      <c r="L708" s="1" t="s">
        <v>683</v>
      </c>
      <c r="M708" s="1" t="s">
        <v>695</v>
      </c>
      <c r="N708" s="1" t="s">
        <v>382</v>
      </c>
      <c r="O708" s="1" t="s">
        <v>2241</v>
      </c>
      <c r="P708" s="1" t="s">
        <v>3177</v>
      </c>
      <c r="Q708" s="1" t="s">
        <v>1471</v>
      </c>
      <c r="R708" s="1" t="s">
        <v>1041</v>
      </c>
    </row>
    <row r="709" spans="1:18">
      <c r="A709" s="1" t="s">
        <v>49</v>
      </c>
      <c r="D709" s="1" t="s">
        <v>891</v>
      </c>
      <c r="E709" s="1" t="s">
        <v>1644</v>
      </c>
      <c r="F709" s="1" t="s">
        <v>2310</v>
      </c>
      <c r="G709" s="1" t="s">
        <v>2311</v>
      </c>
      <c r="H709" s="1" t="s">
        <v>2312</v>
      </c>
      <c r="I709" s="1" t="s">
        <v>1735</v>
      </c>
      <c r="J709" s="1" t="s">
        <v>487</v>
      </c>
      <c r="K709" s="1" t="s">
        <v>1041</v>
      </c>
      <c r="L709" s="1" t="s">
        <v>683</v>
      </c>
      <c r="M709" s="1" t="s">
        <v>695</v>
      </c>
      <c r="N709" s="1" t="s">
        <v>382</v>
      </c>
      <c r="O709" s="1" t="s">
        <v>2241</v>
      </c>
      <c r="P709" s="1" t="s">
        <v>3177</v>
      </c>
      <c r="Q709" s="1" t="s">
        <v>1471</v>
      </c>
      <c r="R709" s="1" t="s">
        <v>1041</v>
      </c>
    </row>
    <row r="710" spans="1:18">
      <c r="A710" s="1" t="s">
        <v>49</v>
      </c>
      <c r="D710" s="1" t="s">
        <v>891</v>
      </c>
      <c r="E710" s="1" t="s">
        <v>1644</v>
      </c>
      <c r="F710" s="1" t="s">
        <v>2313</v>
      </c>
      <c r="G710" s="1" t="s">
        <v>2314</v>
      </c>
      <c r="H710" s="1" t="s">
        <v>2315</v>
      </c>
      <c r="I710" s="1" t="s">
        <v>1587</v>
      </c>
      <c r="J710" s="1" t="s">
        <v>457</v>
      </c>
      <c r="K710" s="1" t="s">
        <v>3179</v>
      </c>
      <c r="L710" s="1" t="s">
        <v>683</v>
      </c>
      <c r="M710" s="1" t="s">
        <v>695</v>
      </c>
      <c r="N710" s="1" t="s">
        <v>382</v>
      </c>
      <c r="O710" s="1" t="s">
        <v>1508</v>
      </c>
      <c r="P710" s="1" t="s">
        <v>3562</v>
      </c>
      <c r="Q710" s="1" t="s">
        <v>1419</v>
      </c>
      <c r="R710" s="1" t="s">
        <v>3179</v>
      </c>
    </row>
    <row r="711" spans="1:18">
      <c r="A711" s="1" t="s">
        <v>49</v>
      </c>
      <c r="D711" s="1" t="s">
        <v>891</v>
      </c>
      <c r="E711" s="1" t="s">
        <v>1644</v>
      </c>
      <c r="F711" s="1" t="s">
        <v>2316</v>
      </c>
      <c r="G711" s="1" t="s">
        <v>2317</v>
      </c>
      <c r="H711" s="1" t="s">
        <v>2315</v>
      </c>
      <c r="I711" s="1" t="s">
        <v>1587</v>
      </c>
      <c r="J711" s="1" t="s">
        <v>457</v>
      </c>
      <c r="K711" s="1" t="s">
        <v>3179</v>
      </c>
      <c r="L711" s="1" t="s">
        <v>683</v>
      </c>
      <c r="M711" s="1" t="s">
        <v>695</v>
      </c>
      <c r="N711" s="1" t="s">
        <v>382</v>
      </c>
      <c r="O711" s="1" t="s">
        <v>1508</v>
      </c>
      <c r="P711" s="1" t="s">
        <v>3270</v>
      </c>
      <c r="Q711" s="1" t="s">
        <v>1419</v>
      </c>
      <c r="R711" s="1" t="s">
        <v>3179</v>
      </c>
    </row>
    <row r="712" spans="1:18">
      <c r="A712" s="1" t="s">
        <v>49</v>
      </c>
      <c r="D712" s="1" t="s">
        <v>891</v>
      </c>
      <c r="E712" s="1" t="s">
        <v>1644</v>
      </c>
      <c r="F712" s="1" t="s">
        <v>2318</v>
      </c>
      <c r="G712" s="1" t="s">
        <v>3592</v>
      </c>
      <c r="H712" s="1" t="s">
        <v>2319</v>
      </c>
      <c r="I712" s="1" t="s">
        <v>1587</v>
      </c>
      <c r="J712" s="1" t="s">
        <v>389</v>
      </c>
      <c r="K712" s="1" t="s">
        <v>3271</v>
      </c>
      <c r="L712" s="1" t="s">
        <v>683</v>
      </c>
      <c r="M712" s="1" t="s">
        <v>695</v>
      </c>
      <c r="N712" s="1" t="s">
        <v>382</v>
      </c>
      <c r="O712" s="1" t="s">
        <v>2237</v>
      </c>
      <c r="P712" s="1" t="s">
        <v>3338</v>
      </c>
      <c r="Q712" s="1" t="s">
        <v>1423</v>
      </c>
      <c r="R712" s="1" t="s">
        <v>3271</v>
      </c>
    </row>
    <row r="713" spans="1:18">
      <c r="A713" s="1" t="s">
        <v>49</v>
      </c>
      <c r="D713" s="1" t="s">
        <v>891</v>
      </c>
      <c r="E713" s="1" t="s">
        <v>1644</v>
      </c>
      <c r="F713" s="1" t="s">
        <v>2320</v>
      </c>
      <c r="G713" s="1" t="s">
        <v>2321</v>
      </c>
      <c r="H713" s="1" t="s">
        <v>2322</v>
      </c>
      <c r="I713" s="1" t="s">
        <v>1735</v>
      </c>
      <c r="J713" s="1" t="s">
        <v>487</v>
      </c>
      <c r="K713" s="1" t="s">
        <v>3184</v>
      </c>
      <c r="L713" s="1" t="s">
        <v>683</v>
      </c>
      <c r="M713" s="1" t="s">
        <v>695</v>
      </c>
      <c r="N713" s="1" t="s">
        <v>382</v>
      </c>
      <c r="O713" s="1" t="s">
        <v>1515</v>
      </c>
      <c r="P713" s="1" t="s">
        <v>3269</v>
      </c>
      <c r="Q713" s="1" t="s">
        <v>616</v>
      </c>
      <c r="R713" s="1" t="s">
        <v>3184</v>
      </c>
    </row>
    <row r="714" spans="1:18">
      <c r="A714" s="1" t="s">
        <v>49</v>
      </c>
      <c r="D714" s="1" t="s">
        <v>891</v>
      </c>
      <c r="E714" s="1" t="s">
        <v>1644</v>
      </c>
      <c r="F714" s="1" t="s">
        <v>2323</v>
      </c>
      <c r="G714" s="1" t="s">
        <v>2324</v>
      </c>
      <c r="H714" s="1" t="s">
        <v>2325</v>
      </c>
      <c r="I714" s="1" t="s">
        <v>2326</v>
      </c>
      <c r="J714" s="1" t="s">
        <v>401</v>
      </c>
      <c r="K714" s="1" t="s">
        <v>3179</v>
      </c>
      <c r="L714" s="1" t="s">
        <v>683</v>
      </c>
      <c r="M714" s="1" t="s">
        <v>695</v>
      </c>
      <c r="N714" s="1" t="s">
        <v>382</v>
      </c>
      <c r="O714" s="1" t="s">
        <v>1508</v>
      </c>
      <c r="P714" s="1" t="s">
        <v>3270</v>
      </c>
      <c r="Q714" s="1" t="s">
        <v>1419</v>
      </c>
      <c r="R714" s="1" t="s">
        <v>3179</v>
      </c>
    </row>
    <row r="715" spans="1:18">
      <c r="A715" s="1" t="s">
        <v>49</v>
      </c>
      <c r="D715" s="1" t="s">
        <v>891</v>
      </c>
      <c r="E715" s="1" t="s">
        <v>1644</v>
      </c>
      <c r="F715" s="1" t="s">
        <v>2327</v>
      </c>
      <c r="G715" s="1" t="s">
        <v>2328</v>
      </c>
      <c r="H715" s="1" t="s">
        <v>2329</v>
      </c>
      <c r="I715" s="1" t="s">
        <v>2326</v>
      </c>
      <c r="J715" s="1" t="s">
        <v>409</v>
      </c>
      <c r="K715" s="1" t="s">
        <v>3179</v>
      </c>
      <c r="L715" s="1" t="s">
        <v>683</v>
      </c>
      <c r="M715" s="1" t="s">
        <v>695</v>
      </c>
      <c r="N715" s="1" t="s">
        <v>382</v>
      </c>
      <c r="O715" s="1" t="s">
        <v>1508</v>
      </c>
      <c r="P715" s="1" t="s">
        <v>3270</v>
      </c>
      <c r="Q715" s="1" t="s">
        <v>1419</v>
      </c>
      <c r="R715" s="1" t="s">
        <v>3179</v>
      </c>
    </row>
    <row r="716" spans="1:18">
      <c r="A716" s="1" t="s">
        <v>49</v>
      </c>
      <c r="D716" s="1" t="s">
        <v>891</v>
      </c>
      <c r="E716" s="1" t="s">
        <v>1644</v>
      </c>
      <c r="F716" s="1" t="s">
        <v>2330</v>
      </c>
      <c r="G716" s="1" t="s">
        <v>2331</v>
      </c>
      <c r="H716" s="1" t="s">
        <v>2332</v>
      </c>
      <c r="I716" s="1" t="s">
        <v>2326</v>
      </c>
      <c r="J716" s="1" t="s">
        <v>396</v>
      </c>
      <c r="K716" s="1" t="s">
        <v>3179</v>
      </c>
      <c r="L716" s="1" t="s">
        <v>683</v>
      </c>
      <c r="M716" s="1" t="s">
        <v>695</v>
      </c>
      <c r="N716" s="1" t="s">
        <v>382</v>
      </c>
      <c r="O716" s="1" t="s">
        <v>1508</v>
      </c>
      <c r="P716" s="1" t="s">
        <v>3270</v>
      </c>
      <c r="Q716" s="1" t="s">
        <v>1419</v>
      </c>
      <c r="R716" s="1" t="s">
        <v>3179</v>
      </c>
    </row>
    <row r="717" spans="1:18">
      <c r="A717" s="1" t="s">
        <v>49</v>
      </c>
      <c r="D717" s="1" t="s">
        <v>891</v>
      </c>
      <c r="E717" s="1" t="s">
        <v>1644</v>
      </c>
      <c r="F717" s="1" t="s">
        <v>2333</v>
      </c>
      <c r="G717" s="1" t="s">
        <v>2334</v>
      </c>
      <c r="H717" s="1" t="s">
        <v>2335</v>
      </c>
      <c r="I717" s="1" t="s">
        <v>2326</v>
      </c>
      <c r="J717" s="1" t="s">
        <v>393</v>
      </c>
      <c r="K717" s="1" t="s">
        <v>3179</v>
      </c>
      <c r="L717" s="1" t="s">
        <v>683</v>
      </c>
      <c r="M717" s="1" t="s">
        <v>695</v>
      </c>
      <c r="N717" s="1" t="s">
        <v>382</v>
      </c>
      <c r="O717" s="1" t="s">
        <v>1508</v>
      </c>
      <c r="P717" s="1" t="s">
        <v>3270</v>
      </c>
      <c r="Q717" s="1" t="s">
        <v>1419</v>
      </c>
      <c r="R717" s="1" t="s">
        <v>3179</v>
      </c>
    </row>
    <row r="718" spans="1:18">
      <c r="A718" s="1" t="s">
        <v>49</v>
      </c>
      <c r="D718" s="1" t="s">
        <v>891</v>
      </c>
      <c r="E718" s="1" t="s">
        <v>1644</v>
      </c>
      <c r="F718" s="1" t="s">
        <v>2336</v>
      </c>
      <c r="G718" s="1" t="s">
        <v>2337</v>
      </c>
      <c r="H718" s="1" t="s">
        <v>2338</v>
      </c>
      <c r="I718" s="1" t="s">
        <v>2326</v>
      </c>
      <c r="J718" s="1" t="s">
        <v>457</v>
      </c>
      <c r="K718" s="1" t="s">
        <v>3179</v>
      </c>
      <c r="L718" s="1" t="s">
        <v>683</v>
      </c>
      <c r="M718" s="1" t="s">
        <v>695</v>
      </c>
      <c r="N718" s="1" t="s">
        <v>382</v>
      </c>
      <c r="O718" s="1" t="s">
        <v>1508</v>
      </c>
      <c r="P718" s="1" t="s">
        <v>3270</v>
      </c>
      <c r="Q718" s="1" t="s">
        <v>1419</v>
      </c>
      <c r="R718" s="1" t="s">
        <v>3179</v>
      </c>
    </row>
    <row r="719" spans="1:18">
      <c r="A719" s="1" t="s">
        <v>49</v>
      </c>
      <c r="D719" s="1" t="s">
        <v>891</v>
      </c>
      <c r="E719" s="1" t="s">
        <v>1644</v>
      </c>
      <c r="F719" s="1" t="s">
        <v>2339</v>
      </c>
      <c r="G719" s="1" t="s">
        <v>2340</v>
      </c>
      <c r="H719" s="1" t="s">
        <v>2341</v>
      </c>
      <c r="I719" s="1" t="s">
        <v>2326</v>
      </c>
      <c r="J719" s="1" t="s">
        <v>487</v>
      </c>
      <c r="K719" s="1" t="s">
        <v>3179</v>
      </c>
      <c r="L719" s="1" t="s">
        <v>683</v>
      </c>
      <c r="M719" s="1" t="s">
        <v>695</v>
      </c>
      <c r="N719" s="1" t="s">
        <v>382</v>
      </c>
      <c r="O719" s="1" t="s">
        <v>1508</v>
      </c>
      <c r="P719" s="1" t="s">
        <v>3270</v>
      </c>
      <c r="Q719" s="1" t="s">
        <v>1419</v>
      </c>
      <c r="R719" s="1" t="s">
        <v>3179</v>
      </c>
    </row>
    <row r="720" spans="1:18">
      <c r="A720" s="1" t="s">
        <v>49</v>
      </c>
      <c r="D720" s="1" t="s">
        <v>891</v>
      </c>
      <c r="E720" s="1" t="s">
        <v>1644</v>
      </c>
      <c r="F720" s="1" t="s">
        <v>2342</v>
      </c>
      <c r="G720" s="1" t="s">
        <v>2343</v>
      </c>
      <c r="H720" s="1" t="s">
        <v>2344</v>
      </c>
      <c r="I720" s="1" t="s">
        <v>2326</v>
      </c>
      <c r="J720" s="1" t="s">
        <v>389</v>
      </c>
      <c r="K720" s="1" t="s">
        <v>3179</v>
      </c>
      <c r="L720" s="1" t="s">
        <v>683</v>
      </c>
      <c r="M720" s="1" t="s">
        <v>695</v>
      </c>
      <c r="N720" s="1" t="s">
        <v>382</v>
      </c>
      <c r="O720" s="1" t="s">
        <v>1508</v>
      </c>
      <c r="P720" s="1" t="s">
        <v>3270</v>
      </c>
      <c r="Q720" s="1" t="s">
        <v>1419</v>
      </c>
      <c r="R720" s="1" t="s">
        <v>3179</v>
      </c>
    </row>
    <row r="721" spans="1:18">
      <c r="A721" s="1" t="s">
        <v>49</v>
      </c>
      <c r="D721" s="1" t="s">
        <v>891</v>
      </c>
      <c r="E721" s="1" t="s">
        <v>1644</v>
      </c>
      <c r="F721" s="1" t="s">
        <v>2345</v>
      </c>
      <c r="G721" s="1" t="s">
        <v>2346</v>
      </c>
      <c r="H721" s="1" t="s">
        <v>2347</v>
      </c>
      <c r="I721" s="1" t="s">
        <v>2326</v>
      </c>
      <c r="J721" s="1" t="s">
        <v>419</v>
      </c>
      <c r="K721" s="1" t="s">
        <v>3179</v>
      </c>
      <c r="L721" s="1" t="s">
        <v>683</v>
      </c>
      <c r="M721" s="1" t="s">
        <v>695</v>
      </c>
      <c r="N721" s="1" t="s">
        <v>382</v>
      </c>
      <c r="O721" s="1" t="s">
        <v>1508</v>
      </c>
      <c r="P721" s="1" t="s">
        <v>3270</v>
      </c>
      <c r="Q721" s="1" t="s">
        <v>1419</v>
      </c>
      <c r="R721" s="1" t="s">
        <v>3179</v>
      </c>
    </row>
    <row r="722" spans="1:18">
      <c r="A722" s="1" t="s">
        <v>49</v>
      </c>
      <c r="D722" s="1" t="s">
        <v>891</v>
      </c>
      <c r="E722" s="1" t="s">
        <v>1644</v>
      </c>
      <c r="F722" s="1" t="s">
        <v>2348</v>
      </c>
      <c r="G722" s="1" t="s">
        <v>2349</v>
      </c>
      <c r="H722" s="1" t="s">
        <v>2350</v>
      </c>
      <c r="I722" s="1" t="s">
        <v>2326</v>
      </c>
      <c r="J722" s="1" t="s">
        <v>401</v>
      </c>
      <c r="K722" s="1" t="s">
        <v>3271</v>
      </c>
      <c r="L722" s="1" t="s">
        <v>683</v>
      </c>
      <c r="M722" s="1" t="s">
        <v>695</v>
      </c>
      <c r="N722" s="1" t="s">
        <v>382</v>
      </c>
      <c r="O722" s="1" t="s">
        <v>2237</v>
      </c>
      <c r="P722" s="1" t="s">
        <v>3256</v>
      </c>
      <c r="Q722" s="1" t="s">
        <v>1423</v>
      </c>
      <c r="R722" s="1" t="s">
        <v>3271</v>
      </c>
    </row>
    <row r="723" spans="1:18">
      <c r="A723" s="1" t="s">
        <v>49</v>
      </c>
      <c r="D723" s="1" t="s">
        <v>891</v>
      </c>
      <c r="E723" s="1" t="s">
        <v>1644</v>
      </c>
      <c r="F723" s="1" t="s">
        <v>2351</v>
      </c>
      <c r="G723" s="1" t="s">
        <v>2352</v>
      </c>
      <c r="H723" s="1" t="s">
        <v>2353</v>
      </c>
      <c r="I723" s="1" t="s">
        <v>2326</v>
      </c>
      <c r="J723" s="1" t="s">
        <v>396</v>
      </c>
      <c r="K723" s="1" t="s">
        <v>3271</v>
      </c>
      <c r="L723" s="1" t="s">
        <v>683</v>
      </c>
      <c r="M723" s="1" t="s">
        <v>695</v>
      </c>
      <c r="N723" s="1" t="s">
        <v>382</v>
      </c>
      <c r="O723" s="1" t="s">
        <v>2237</v>
      </c>
      <c r="P723" s="1" t="s">
        <v>3256</v>
      </c>
      <c r="Q723" s="1" t="s">
        <v>1423</v>
      </c>
      <c r="R723" s="1" t="s">
        <v>3271</v>
      </c>
    </row>
    <row r="724" spans="1:18">
      <c r="A724" s="1" t="s">
        <v>49</v>
      </c>
      <c r="D724" s="1" t="s">
        <v>891</v>
      </c>
      <c r="E724" s="1" t="s">
        <v>1644</v>
      </c>
      <c r="F724" s="1" t="s">
        <v>2354</v>
      </c>
      <c r="G724" s="1" t="s">
        <v>2355</v>
      </c>
      <c r="H724" s="1" t="s">
        <v>2356</v>
      </c>
      <c r="I724" s="1" t="s">
        <v>2326</v>
      </c>
      <c r="J724" s="1" t="s">
        <v>393</v>
      </c>
      <c r="K724" s="1" t="s">
        <v>3271</v>
      </c>
      <c r="L724" s="1" t="s">
        <v>683</v>
      </c>
      <c r="M724" s="1" t="s">
        <v>695</v>
      </c>
      <c r="N724" s="1" t="s">
        <v>382</v>
      </c>
      <c r="O724" s="1" t="s">
        <v>2237</v>
      </c>
      <c r="P724" s="1" t="s">
        <v>3256</v>
      </c>
      <c r="Q724" s="1" t="s">
        <v>1423</v>
      </c>
      <c r="R724" s="1" t="s">
        <v>3271</v>
      </c>
    </row>
    <row r="725" spans="1:18">
      <c r="A725" s="1" t="s">
        <v>49</v>
      </c>
      <c r="D725" s="1" t="s">
        <v>891</v>
      </c>
      <c r="E725" s="1" t="s">
        <v>1644</v>
      </c>
      <c r="F725" s="1" t="s">
        <v>2357</v>
      </c>
      <c r="G725" s="1" t="s">
        <v>2358</v>
      </c>
      <c r="H725" s="1" t="s">
        <v>2359</v>
      </c>
      <c r="I725" s="1" t="s">
        <v>2326</v>
      </c>
      <c r="J725" s="1" t="s">
        <v>487</v>
      </c>
      <c r="K725" s="1" t="s">
        <v>3271</v>
      </c>
      <c r="L725" s="1" t="s">
        <v>683</v>
      </c>
      <c r="M725" s="1" t="s">
        <v>695</v>
      </c>
      <c r="N725" s="1" t="s">
        <v>382</v>
      </c>
      <c r="O725" s="1" t="s">
        <v>2360</v>
      </c>
      <c r="P725" s="1" t="s">
        <v>3256</v>
      </c>
      <c r="Q725" s="1" t="s">
        <v>1423</v>
      </c>
      <c r="R725" s="1" t="s">
        <v>3271</v>
      </c>
    </row>
    <row r="726" spans="1:18">
      <c r="A726" s="1" t="s">
        <v>49</v>
      </c>
      <c r="D726" s="1" t="s">
        <v>891</v>
      </c>
      <c r="E726" s="1" t="s">
        <v>1644</v>
      </c>
      <c r="F726" s="1" t="s">
        <v>2361</v>
      </c>
      <c r="G726" s="1" t="s">
        <v>2362</v>
      </c>
      <c r="H726" s="1" t="s">
        <v>2363</v>
      </c>
      <c r="I726" s="1" t="s">
        <v>2326</v>
      </c>
      <c r="J726" s="1" t="s">
        <v>419</v>
      </c>
      <c r="K726" s="1" t="s">
        <v>3271</v>
      </c>
      <c r="L726" s="1" t="s">
        <v>683</v>
      </c>
      <c r="M726" s="1" t="s">
        <v>695</v>
      </c>
      <c r="N726" s="1" t="s">
        <v>382</v>
      </c>
      <c r="O726" s="1" t="s">
        <v>2237</v>
      </c>
      <c r="P726" s="1" t="s">
        <v>3256</v>
      </c>
      <c r="Q726" s="1" t="s">
        <v>1423</v>
      </c>
      <c r="R726" s="1" t="s">
        <v>3271</v>
      </c>
    </row>
    <row r="727" spans="1:18">
      <c r="A727" s="1" t="s">
        <v>49</v>
      </c>
      <c r="D727" s="1" t="s">
        <v>891</v>
      </c>
      <c r="E727" s="1" t="s">
        <v>1644</v>
      </c>
      <c r="F727" s="1" t="s">
        <v>2364</v>
      </c>
      <c r="G727" s="1" t="s">
        <v>2365</v>
      </c>
      <c r="H727" s="1" t="s">
        <v>2366</v>
      </c>
      <c r="I727" s="1" t="s">
        <v>2326</v>
      </c>
      <c r="J727" s="1" t="s">
        <v>401</v>
      </c>
      <c r="K727" s="1" t="s">
        <v>1041</v>
      </c>
      <c r="L727" s="1" t="s">
        <v>683</v>
      </c>
      <c r="M727" s="1" t="s">
        <v>695</v>
      </c>
      <c r="N727" s="1" t="s">
        <v>382</v>
      </c>
      <c r="O727" s="1" t="s">
        <v>2241</v>
      </c>
      <c r="P727" s="1" t="s">
        <v>3177</v>
      </c>
      <c r="Q727" s="1" t="s">
        <v>530</v>
      </c>
      <c r="R727" s="1" t="s">
        <v>1041</v>
      </c>
    </row>
    <row r="728" spans="1:18">
      <c r="A728" s="1" t="s">
        <v>49</v>
      </c>
      <c r="D728" s="1" t="s">
        <v>891</v>
      </c>
      <c r="E728" s="1" t="s">
        <v>1644</v>
      </c>
      <c r="F728" s="1" t="s">
        <v>2367</v>
      </c>
      <c r="G728" s="1" t="s">
        <v>2368</v>
      </c>
      <c r="H728" s="1" t="s">
        <v>2369</v>
      </c>
      <c r="I728" s="1" t="s">
        <v>2326</v>
      </c>
      <c r="J728" s="1" t="s">
        <v>409</v>
      </c>
      <c r="K728" s="1" t="s">
        <v>1041</v>
      </c>
      <c r="L728" s="1" t="s">
        <v>683</v>
      </c>
      <c r="M728" s="1" t="s">
        <v>695</v>
      </c>
      <c r="N728" s="1" t="s">
        <v>382</v>
      </c>
      <c r="O728" s="1" t="s">
        <v>2241</v>
      </c>
      <c r="P728" s="1" t="s">
        <v>3177</v>
      </c>
      <c r="Q728" s="1" t="s">
        <v>530</v>
      </c>
      <c r="R728" s="1" t="s">
        <v>1041</v>
      </c>
    </row>
    <row r="729" spans="1:18">
      <c r="A729" s="1" t="s">
        <v>49</v>
      </c>
      <c r="D729" s="1" t="s">
        <v>891</v>
      </c>
      <c r="E729" s="1" t="s">
        <v>1644</v>
      </c>
      <c r="F729" s="1" t="s">
        <v>2370</v>
      </c>
      <c r="G729" s="1" t="s">
        <v>2371</v>
      </c>
      <c r="H729" s="1" t="s">
        <v>2372</v>
      </c>
      <c r="I729" s="1" t="s">
        <v>2326</v>
      </c>
      <c r="J729" s="1" t="s">
        <v>396</v>
      </c>
      <c r="K729" s="1" t="s">
        <v>1041</v>
      </c>
      <c r="L729" s="1" t="s">
        <v>683</v>
      </c>
      <c r="M729" s="1" t="s">
        <v>695</v>
      </c>
      <c r="N729" s="1" t="s">
        <v>382</v>
      </c>
      <c r="O729" s="1" t="s">
        <v>2241</v>
      </c>
      <c r="P729" s="1" t="s">
        <v>3177</v>
      </c>
      <c r="Q729" s="1" t="s">
        <v>530</v>
      </c>
      <c r="R729" s="1" t="s">
        <v>1041</v>
      </c>
    </row>
    <row r="730" spans="1:18">
      <c r="A730" s="1" t="s">
        <v>49</v>
      </c>
      <c r="D730" s="1" t="s">
        <v>891</v>
      </c>
      <c r="E730" s="1" t="s">
        <v>1644</v>
      </c>
      <c r="F730" s="1" t="s">
        <v>2373</v>
      </c>
      <c r="G730" s="1" t="s">
        <v>2374</v>
      </c>
      <c r="H730" s="1" t="s">
        <v>2375</v>
      </c>
      <c r="I730" s="1" t="s">
        <v>2326</v>
      </c>
      <c r="J730" s="1" t="s">
        <v>393</v>
      </c>
      <c r="K730" s="1" t="s">
        <v>1041</v>
      </c>
      <c r="L730" s="1" t="s">
        <v>683</v>
      </c>
      <c r="M730" s="1" t="s">
        <v>695</v>
      </c>
      <c r="N730" s="1" t="s">
        <v>382</v>
      </c>
      <c r="O730" s="1" t="s">
        <v>2241</v>
      </c>
      <c r="P730" s="1" t="s">
        <v>3177</v>
      </c>
      <c r="Q730" s="1" t="s">
        <v>530</v>
      </c>
      <c r="R730" s="1" t="s">
        <v>1041</v>
      </c>
    </row>
    <row r="731" spans="1:18">
      <c r="A731" s="1" t="s">
        <v>49</v>
      </c>
      <c r="D731" s="1" t="s">
        <v>891</v>
      </c>
      <c r="E731" s="1" t="s">
        <v>1644</v>
      </c>
      <c r="F731" s="1" t="s">
        <v>2376</v>
      </c>
      <c r="G731" s="1" t="s">
        <v>2377</v>
      </c>
      <c r="H731" s="1" t="s">
        <v>2378</v>
      </c>
      <c r="I731" s="1" t="s">
        <v>2326</v>
      </c>
      <c r="J731" s="1" t="s">
        <v>457</v>
      </c>
      <c r="K731" s="1" t="s">
        <v>1041</v>
      </c>
      <c r="L731" s="1" t="s">
        <v>683</v>
      </c>
      <c r="M731" s="1" t="s">
        <v>695</v>
      </c>
      <c r="N731" s="1" t="s">
        <v>382</v>
      </c>
      <c r="O731" s="1" t="s">
        <v>2241</v>
      </c>
      <c r="P731" s="1" t="s">
        <v>3177</v>
      </c>
      <c r="Q731" s="1" t="s">
        <v>530</v>
      </c>
      <c r="R731" s="1" t="s">
        <v>1041</v>
      </c>
    </row>
    <row r="732" spans="1:18">
      <c r="A732" s="1" t="s">
        <v>49</v>
      </c>
      <c r="D732" s="1" t="s">
        <v>891</v>
      </c>
      <c r="E732" s="1" t="s">
        <v>1644</v>
      </c>
      <c r="F732" s="1" t="s">
        <v>2379</v>
      </c>
      <c r="G732" s="1" t="s">
        <v>2380</v>
      </c>
      <c r="H732" s="1" t="s">
        <v>2381</v>
      </c>
      <c r="I732" s="1" t="s">
        <v>2326</v>
      </c>
      <c r="J732" s="1" t="s">
        <v>487</v>
      </c>
      <c r="K732" s="1" t="s">
        <v>1041</v>
      </c>
      <c r="L732" s="1" t="s">
        <v>683</v>
      </c>
      <c r="M732" s="1" t="s">
        <v>695</v>
      </c>
      <c r="N732" s="1" t="s">
        <v>382</v>
      </c>
      <c r="O732" s="1" t="s">
        <v>2241</v>
      </c>
      <c r="P732" s="1" t="s">
        <v>3177</v>
      </c>
      <c r="Q732" s="1" t="s">
        <v>530</v>
      </c>
      <c r="R732" s="1" t="s">
        <v>1041</v>
      </c>
    </row>
    <row r="733" spans="1:18">
      <c r="A733" s="1" t="s">
        <v>49</v>
      </c>
      <c r="D733" s="1" t="s">
        <v>891</v>
      </c>
      <c r="E733" s="1" t="s">
        <v>1644</v>
      </c>
      <c r="F733" s="1" t="s">
        <v>2382</v>
      </c>
      <c r="G733" s="1" t="s">
        <v>2383</v>
      </c>
      <c r="H733" s="1" t="s">
        <v>2384</v>
      </c>
      <c r="I733" s="1" t="s">
        <v>2326</v>
      </c>
      <c r="J733" s="1" t="s">
        <v>389</v>
      </c>
      <c r="K733" s="1" t="s">
        <v>1041</v>
      </c>
      <c r="L733" s="1" t="s">
        <v>683</v>
      </c>
      <c r="M733" s="1" t="s">
        <v>695</v>
      </c>
      <c r="N733" s="1" t="s">
        <v>382</v>
      </c>
      <c r="O733" s="1" t="s">
        <v>2241</v>
      </c>
      <c r="P733" s="1" t="s">
        <v>3177</v>
      </c>
      <c r="Q733" s="1" t="s">
        <v>530</v>
      </c>
      <c r="R733" s="1" t="s">
        <v>1041</v>
      </c>
    </row>
    <row r="734" spans="1:18">
      <c r="A734" s="1" t="s">
        <v>49</v>
      </c>
      <c r="D734" s="1" t="s">
        <v>891</v>
      </c>
      <c r="E734" s="1" t="s">
        <v>1644</v>
      </c>
      <c r="F734" s="1" t="s">
        <v>2385</v>
      </c>
      <c r="G734" s="1" t="s">
        <v>2386</v>
      </c>
      <c r="H734" s="1" t="s">
        <v>2387</v>
      </c>
      <c r="I734" s="1" t="s">
        <v>2326</v>
      </c>
      <c r="J734" s="1" t="s">
        <v>419</v>
      </c>
      <c r="K734" s="1" t="s">
        <v>1041</v>
      </c>
      <c r="L734" s="1" t="s">
        <v>683</v>
      </c>
      <c r="M734" s="1" t="s">
        <v>695</v>
      </c>
      <c r="N734" s="1" t="s">
        <v>382</v>
      </c>
      <c r="O734" s="1" t="s">
        <v>2241</v>
      </c>
      <c r="P734" s="1" t="s">
        <v>3177</v>
      </c>
      <c r="Q734" s="1" t="s">
        <v>530</v>
      </c>
      <c r="R734" s="1" t="s">
        <v>1041</v>
      </c>
    </row>
    <row r="735" spans="1:18">
      <c r="A735" s="1" t="s">
        <v>49</v>
      </c>
      <c r="D735" s="1" t="s">
        <v>891</v>
      </c>
      <c r="E735" s="1" t="s">
        <v>1644</v>
      </c>
      <c r="F735" s="1" t="s">
        <v>2388</v>
      </c>
      <c r="G735" s="1" t="s">
        <v>2389</v>
      </c>
      <c r="H735" s="1" t="s">
        <v>2390</v>
      </c>
      <c r="I735" s="1" t="s">
        <v>2326</v>
      </c>
      <c r="J735" s="1" t="s">
        <v>401</v>
      </c>
      <c r="K735" s="1" t="s">
        <v>3184</v>
      </c>
      <c r="L735" s="1" t="s">
        <v>683</v>
      </c>
      <c r="M735" s="1" t="s">
        <v>695</v>
      </c>
      <c r="N735" s="1" t="s">
        <v>382</v>
      </c>
      <c r="O735" s="1" t="s">
        <v>1515</v>
      </c>
      <c r="P735" s="1" t="s">
        <v>3269</v>
      </c>
      <c r="Q735" s="1" t="s">
        <v>616</v>
      </c>
      <c r="R735" s="1" t="s">
        <v>3184</v>
      </c>
    </row>
    <row r="736" spans="1:18">
      <c r="A736" s="1" t="s">
        <v>49</v>
      </c>
      <c r="D736" s="1" t="s">
        <v>891</v>
      </c>
      <c r="E736" s="1" t="s">
        <v>1644</v>
      </c>
      <c r="F736" s="1" t="s">
        <v>2391</v>
      </c>
      <c r="G736" s="1" t="s">
        <v>2392</v>
      </c>
      <c r="H736" s="1" t="s">
        <v>2393</v>
      </c>
      <c r="I736" s="1" t="s">
        <v>2326</v>
      </c>
      <c r="J736" s="1" t="s">
        <v>396</v>
      </c>
      <c r="K736" s="1" t="s">
        <v>3184</v>
      </c>
      <c r="L736" s="1" t="s">
        <v>683</v>
      </c>
      <c r="M736" s="1" t="s">
        <v>695</v>
      </c>
      <c r="N736" s="1" t="s">
        <v>382</v>
      </c>
      <c r="O736" s="1" t="s">
        <v>1515</v>
      </c>
      <c r="P736" s="1" t="s">
        <v>3269</v>
      </c>
      <c r="Q736" s="1" t="s">
        <v>616</v>
      </c>
      <c r="R736" s="1" t="s">
        <v>3184</v>
      </c>
    </row>
    <row r="737" spans="1:18">
      <c r="A737" s="1" t="s">
        <v>49</v>
      </c>
      <c r="D737" s="1" t="s">
        <v>891</v>
      </c>
      <c r="E737" s="1" t="s">
        <v>1644</v>
      </c>
      <c r="F737" s="1" t="s">
        <v>2394</v>
      </c>
      <c r="G737" s="1" t="s">
        <v>2395</v>
      </c>
      <c r="H737" s="1" t="s">
        <v>2396</v>
      </c>
      <c r="I737" s="1" t="s">
        <v>2326</v>
      </c>
      <c r="J737" s="1" t="s">
        <v>393</v>
      </c>
      <c r="K737" s="1" t="s">
        <v>3184</v>
      </c>
      <c r="L737" s="1" t="s">
        <v>683</v>
      </c>
      <c r="M737" s="1" t="s">
        <v>695</v>
      </c>
      <c r="N737" s="1" t="s">
        <v>382</v>
      </c>
      <c r="O737" s="1" t="s">
        <v>1515</v>
      </c>
      <c r="P737" s="1" t="s">
        <v>3269</v>
      </c>
      <c r="Q737" s="1" t="s">
        <v>616</v>
      </c>
      <c r="R737" s="1" t="s">
        <v>3184</v>
      </c>
    </row>
    <row r="738" spans="1:18">
      <c r="A738" s="1" t="s">
        <v>49</v>
      </c>
      <c r="D738" s="1" t="s">
        <v>891</v>
      </c>
      <c r="E738" s="1" t="s">
        <v>1644</v>
      </c>
      <c r="F738" s="1" t="s">
        <v>2397</v>
      </c>
      <c r="G738" s="1" t="s">
        <v>2398</v>
      </c>
      <c r="H738" s="1" t="s">
        <v>2399</v>
      </c>
      <c r="I738" s="1" t="s">
        <v>2326</v>
      </c>
      <c r="J738" s="1" t="s">
        <v>457</v>
      </c>
      <c r="K738" s="1" t="s">
        <v>3184</v>
      </c>
      <c r="L738" s="1" t="s">
        <v>683</v>
      </c>
      <c r="M738" s="1" t="s">
        <v>695</v>
      </c>
      <c r="N738" s="1" t="s">
        <v>382</v>
      </c>
      <c r="O738" s="1" t="s">
        <v>1515</v>
      </c>
      <c r="P738" s="1" t="s">
        <v>3269</v>
      </c>
      <c r="Q738" s="1" t="s">
        <v>616</v>
      </c>
      <c r="R738" s="1" t="s">
        <v>3184</v>
      </c>
    </row>
    <row r="739" spans="1:18">
      <c r="A739" s="1" t="s">
        <v>49</v>
      </c>
      <c r="D739" s="1" t="s">
        <v>891</v>
      </c>
      <c r="E739" s="1" t="s">
        <v>1644</v>
      </c>
      <c r="F739" s="1" t="s">
        <v>2400</v>
      </c>
      <c r="G739" s="1" t="s">
        <v>2401</v>
      </c>
      <c r="H739" s="1" t="s">
        <v>2402</v>
      </c>
      <c r="I739" s="1" t="s">
        <v>2326</v>
      </c>
      <c r="J739" s="1" t="s">
        <v>487</v>
      </c>
      <c r="K739" s="1" t="s">
        <v>3184</v>
      </c>
      <c r="L739" s="1" t="s">
        <v>683</v>
      </c>
      <c r="M739" s="1" t="s">
        <v>695</v>
      </c>
      <c r="N739" s="1" t="s">
        <v>382</v>
      </c>
      <c r="O739" s="1" t="s">
        <v>1515</v>
      </c>
      <c r="P739" s="1" t="s">
        <v>3269</v>
      </c>
      <c r="Q739" s="1" t="s">
        <v>616</v>
      </c>
      <c r="R739" s="1" t="s">
        <v>3184</v>
      </c>
    </row>
    <row r="740" spans="1:18">
      <c r="A740" s="1" t="s">
        <v>49</v>
      </c>
      <c r="D740" s="1" t="s">
        <v>891</v>
      </c>
      <c r="E740" s="1" t="s">
        <v>1644</v>
      </c>
      <c r="F740" s="1" t="s">
        <v>2403</v>
      </c>
      <c r="G740" s="1" t="s">
        <v>2404</v>
      </c>
      <c r="H740" s="1" t="s">
        <v>2405</v>
      </c>
      <c r="I740" s="1" t="s">
        <v>2326</v>
      </c>
      <c r="J740" s="1" t="s">
        <v>389</v>
      </c>
      <c r="K740" s="1" t="s">
        <v>3184</v>
      </c>
      <c r="L740" s="1" t="s">
        <v>683</v>
      </c>
      <c r="M740" s="1" t="s">
        <v>695</v>
      </c>
      <c r="N740" s="1" t="s">
        <v>382</v>
      </c>
      <c r="O740" s="1" t="s">
        <v>1515</v>
      </c>
      <c r="P740" s="1" t="s">
        <v>3269</v>
      </c>
      <c r="Q740" s="1" t="s">
        <v>616</v>
      </c>
      <c r="R740" s="1" t="s">
        <v>3184</v>
      </c>
    </row>
    <row r="741" spans="1:18">
      <c r="A741" s="1" t="s">
        <v>49</v>
      </c>
      <c r="D741" s="1" t="s">
        <v>891</v>
      </c>
      <c r="E741" s="1" t="s">
        <v>1644</v>
      </c>
      <c r="F741" s="1" t="s">
        <v>2406</v>
      </c>
      <c r="G741" s="1" t="s">
        <v>2407</v>
      </c>
      <c r="H741" s="1" t="s">
        <v>2408</v>
      </c>
      <c r="I741" s="1" t="s">
        <v>2326</v>
      </c>
      <c r="J741" s="1" t="s">
        <v>419</v>
      </c>
      <c r="K741" s="1" t="s">
        <v>3184</v>
      </c>
      <c r="L741" s="1" t="s">
        <v>683</v>
      </c>
      <c r="M741" s="1" t="s">
        <v>695</v>
      </c>
      <c r="N741" s="1" t="s">
        <v>382</v>
      </c>
      <c r="O741" s="1" t="s">
        <v>1515</v>
      </c>
      <c r="P741" s="1" t="s">
        <v>3269</v>
      </c>
      <c r="Q741" s="1" t="s">
        <v>616</v>
      </c>
      <c r="R741" s="1" t="s">
        <v>3184</v>
      </c>
    </row>
    <row r="742" spans="1:18">
      <c r="A742" s="1" t="s">
        <v>49</v>
      </c>
      <c r="D742" s="1" t="s">
        <v>891</v>
      </c>
      <c r="E742" s="1" t="s">
        <v>1644</v>
      </c>
      <c r="F742" s="1" t="s">
        <v>2409</v>
      </c>
      <c r="G742" s="1" t="s">
        <v>2410</v>
      </c>
      <c r="H742" s="1" t="s">
        <v>2411</v>
      </c>
      <c r="I742" s="1" t="s">
        <v>1735</v>
      </c>
      <c r="J742" s="1" t="s">
        <v>457</v>
      </c>
      <c r="K742" s="1" t="s">
        <v>3184</v>
      </c>
      <c r="L742" s="1" t="s">
        <v>683</v>
      </c>
      <c r="M742" s="1" t="s">
        <v>695</v>
      </c>
      <c r="N742" s="1" t="s">
        <v>382</v>
      </c>
      <c r="O742" s="1" t="s">
        <v>1515</v>
      </c>
      <c r="P742" s="1" t="s">
        <v>3269</v>
      </c>
      <c r="Q742" s="1" t="s">
        <v>616</v>
      </c>
      <c r="R742" s="1" t="s">
        <v>3184</v>
      </c>
    </row>
    <row r="743" spans="1:18">
      <c r="A743" s="1" t="s">
        <v>49</v>
      </c>
      <c r="D743" s="1" t="s">
        <v>891</v>
      </c>
      <c r="E743" s="1" t="s">
        <v>1644</v>
      </c>
      <c r="F743" s="1" t="s">
        <v>2412</v>
      </c>
      <c r="G743" s="1" t="s">
        <v>2413</v>
      </c>
      <c r="H743" s="1" t="s">
        <v>2414</v>
      </c>
      <c r="I743" s="1" t="s">
        <v>1735</v>
      </c>
      <c r="J743" s="1" t="s">
        <v>598</v>
      </c>
      <c r="K743" s="1" t="s">
        <v>3179</v>
      </c>
      <c r="L743" s="1" t="s">
        <v>683</v>
      </c>
      <c r="M743" s="1" t="s">
        <v>695</v>
      </c>
      <c r="N743" s="1" t="s">
        <v>382</v>
      </c>
      <c r="O743" s="1" t="s">
        <v>1508</v>
      </c>
      <c r="P743" s="1" t="s">
        <v>3339</v>
      </c>
      <c r="Q743" s="1" t="s">
        <v>1419</v>
      </c>
      <c r="R743" s="1" t="s">
        <v>3179</v>
      </c>
    </row>
    <row r="744" spans="1:18">
      <c r="A744" s="1" t="s">
        <v>49</v>
      </c>
      <c r="D744" s="1" t="s">
        <v>891</v>
      </c>
      <c r="E744" s="1" t="s">
        <v>1644</v>
      </c>
      <c r="F744" s="1" t="s">
        <v>2415</v>
      </c>
      <c r="G744" s="1" t="s">
        <v>2416</v>
      </c>
      <c r="H744" s="1" t="s">
        <v>2417</v>
      </c>
      <c r="I744" s="1" t="s">
        <v>1735</v>
      </c>
      <c r="J744" s="1" t="s">
        <v>457</v>
      </c>
      <c r="K744" s="1" t="s">
        <v>3271</v>
      </c>
      <c r="L744" s="1" t="s">
        <v>683</v>
      </c>
      <c r="M744" s="1" t="s">
        <v>695</v>
      </c>
      <c r="N744" s="1" t="s">
        <v>382</v>
      </c>
      <c r="O744" s="1" t="s">
        <v>2237</v>
      </c>
      <c r="P744" s="1" t="s">
        <v>3338</v>
      </c>
      <c r="Q744" s="1" t="s">
        <v>1423</v>
      </c>
      <c r="R744" s="1" t="s">
        <v>3271</v>
      </c>
    </row>
    <row r="745" spans="1:18">
      <c r="A745" s="1" t="s">
        <v>49</v>
      </c>
      <c r="D745" s="1" t="s">
        <v>891</v>
      </c>
      <c r="E745" s="1" t="s">
        <v>1644</v>
      </c>
      <c r="F745" s="1" t="s">
        <v>2418</v>
      </c>
      <c r="G745" s="1" t="s">
        <v>2419</v>
      </c>
      <c r="H745" s="1" t="s">
        <v>2420</v>
      </c>
      <c r="I745" s="1" t="s">
        <v>1735</v>
      </c>
      <c r="J745" s="1" t="s">
        <v>457</v>
      </c>
      <c r="K745" s="1" t="s">
        <v>3271</v>
      </c>
      <c r="L745" s="1" t="s">
        <v>683</v>
      </c>
      <c r="M745" s="1" t="s">
        <v>695</v>
      </c>
      <c r="N745" s="1" t="s">
        <v>382</v>
      </c>
      <c r="O745" s="1" t="s">
        <v>2237</v>
      </c>
      <c r="P745" s="1" t="s">
        <v>3338</v>
      </c>
      <c r="Q745" s="1" t="s">
        <v>1423</v>
      </c>
      <c r="R745" s="1" t="s">
        <v>3271</v>
      </c>
    </row>
    <row r="746" spans="1:18">
      <c r="A746" s="1" t="s">
        <v>49</v>
      </c>
      <c r="D746" s="1" t="s">
        <v>891</v>
      </c>
      <c r="E746" s="1" t="s">
        <v>1644</v>
      </c>
      <c r="F746" s="1" t="s">
        <v>2421</v>
      </c>
      <c r="G746" s="1" t="s">
        <v>2422</v>
      </c>
      <c r="H746" s="1" t="s">
        <v>2423</v>
      </c>
      <c r="I746" s="1" t="s">
        <v>1735</v>
      </c>
      <c r="J746" s="1" t="s">
        <v>457</v>
      </c>
      <c r="K746" s="1" t="s">
        <v>3271</v>
      </c>
      <c r="L746" s="1" t="s">
        <v>683</v>
      </c>
      <c r="M746" s="1" t="s">
        <v>695</v>
      </c>
      <c r="N746" s="1" t="s">
        <v>382</v>
      </c>
      <c r="O746" s="1" t="s">
        <v>2237</v>
      </c>
      <c r="P746" s="1" t="s">
        <v>3338</v>
      </c>
      <c r="Q746" s="1" t="s">
        <v>1423</v>
      </c>
      <c r="R746" s="1" t="s">
        <v>3271</v>
      </c>
    </row>
    <row r="747" spans="1:18">
      <c r="A747" s="1" t="s">
        <v>49</v>
      </c>
      <c r="D747" s="1" t="s">
        <v>891</v>
      </c>
      <c r="E747" s="1" t="s">
        <v>1644</v>
      </c>
      <c r="F747" s="1" t="s">
        <v>2424</v>
      </c>
      <c r="G747" s="1" t="s">
        <v>2425</v>
      </c>
      <c r="H747" s="1" t="s">
        <v>2426</v>
      </c>
      <c r="I747" s="1" t="s">
        <v>2039</v>
      </c>
      <c r="J747" s="1" t="s">
        <v>598</v>
      </c>
      <c r="K747" s="1" t="s">
        <v>3184</v>
      </c>
      <c r="L747" s="1" t="s">
        <v>683</v>
      </c>
      <c r="M747" s="1" t="s">
        <v>695</v>
      </c>
      <c r="N747" s="1" t="s">
        <v>382</v>
      </c>
      <c r="O747" s="1" t="s">
        <v>1515</v>
      </c>
      <c r="P747" s="1" t="s">
        <v>3340</v>
      </c>
      <c r="Q747" s="1" t="s">
        <v>1419</v>
      </c>
      <c r="R747" s="1" t="s">
        <v>3184</v>
      </c>
    </row>
    <row r="748" spans="1:18">
      <c r="A748" s="1" t="s">
        <v>49</v>
      </c>
      <c r="D748" s="1" t="s">
        <v>891</v>
      </c>
      <c r="E748" s="1" t="s">
        <v>1644</v>
      </c>
      <c r="F748" s="1" t="s">
        <v>2427</v>
      </c>
      <c r="G748" s="1" t="s">
        <v>2428</v>
      </c>
      <c r="H748" s="1" t="s">
        <v>2429</v>
      </c>
      <c r="I748" s="1" t="s">
        <v>1735</v>
      </c>
      <c r="J748" s="1" t="s">
        <v>791</v>
      </c>
      <c r="K748" s="1" t="s">
        <v>3179</v>
      </c>
      <c r="L748" s="1" t="s">
        <v>683</v>
      </c>
      <c r="M748" s="1" t="s">
        <v>695</v>
      </c>
      <c r="N748" s="1" t="s">
        <v>382</v>
      </c>
      <c r="O748" s="1" t="s">
        <v>1508</v>
      </c>
      <c r="P748" s="1" t="s">
        <v>3337</v>
      </c>
      <c r="Q748" s="1" t="s">
        <v>1419</v>
      </c>
      <c r="R748" s="1" t="s">
        <v>3179</v>
      </c>
    </row>
    <row r="749" spans="1:18">
      <c r="A749" s="1" t="s">
        <v>49</v>
      </c>
      <c r="D749" s="1" t="s">
        <v>891</v>
      </c>
      <c r="E749" s="1" t="s">
        <v>1644</v>
      </c>
      <c r="F749" s="1" t="s">
        <v>2430</v>
      </c>
      <c r="G749" s="1" t="s">
        <v>2431</v>
      </c>
      <c r="H749" s="1" t="s">
        <v>2432</v>
      </c>
      <c r="I749" s="1" t="s">
        <v>1735</v>
      </c>
      <c r="J749" s="1" t="s">
        <v>380</v>
      </c>
      <c r="K749" s="1" t="s">
        <v>3179</v>
      </c>
      <c r="L749" s="1" t="s">
        <v>683</v>
      </c>
      <c r="M749" s="1" t="s">
        <v>695</v>
      </c>
      <c r="N749" s="1" t="s">
        <v>382</v>
      </c>
      <c r="O749" s="1" t="s">
        <v>1508</v>
      </c>
      <c r="P749" s="1" t="s">
        <v>3337</v>
      </c>
      <c r="Q749" s="1" t="s">
        <v>1419</v>
      </c>
      <c r="R749" s="1" t="s">
        <v>3179</v>
      </c>
    </row>
    <row r="750" spans="1:18">
      <c r="A750" s="1" t="s">
        <v>49</v>
      </c>
      <c r="D750" s="1" t="s">
        <v>891</v>
      </c>
      <c r="E750" s="1" t="s">
        <v>1644</v>
      </c>
      <c r="F750" s="1" t="s">
        <v>2433</v>
      </c>
      <c r="G750" s="1" t="s">
        <v>2434</v>
      </c>
      <c r="H750" s="1" t="s">
        <v>2435</v>
      </c>
      <c r="I750" s="1" t="s">
        <v>1735</v>
      </c>
      <c r="J750" s="1" t="s">
        <v>396</v>
      </c>
      <c r="K750" s="1" t="s">
        <v>3179</v>
      </c>
      <c r="L750" s="1" t="s">
        <v>683</v>
      </c>
      <c r="M750" s="1" t="s">
        <v>695</v>
      </c>
      <c r="N750" s="1" t="s">
        <v>382</v>
      </c>
      <c r="O750" s="1" t="s">
        <v>1508</v>
      </c>
      <c r="P750" s="1" t="s">
        <v>3337</v>
      </c>
      <c r="Q750" s="1" t="s">
        <v>1419</v>
      </c>
      <c r="R750" s="1" t="s">
        <v>3179</v>
      </c>
    </row>
    <row r="751" spans="1:18">
      <c r="A751" s="1" t="s">
        <v>49</v>
      </c>
      <c r="D751" s="1" t="s">
        <v>891</v>
      </c>
      <c r="E751" s="1" t="s">
        <v>1644</v>
      </c>
      <c r="F751" s="1" t="s">
        <v>2436</v>
      </c>
      <c r="G751" s="1" t="s">
        <v>2437</v>
      </c>
      <c r="H751" s="1" t="s">
        <v>2438</v>
      </c>
      <c r="I751" s="1" t="s">
        <v>1735</v>
      </c>
      <c r="J751" s="1" t="s">
        <v>393</v>
      </c>
      <c r="K751" s="1" t="s">
        <v>3179</v>
      </c>
      <c r="L751" s="1" t="s">
        <v>683</v>
      </c>
      <c r="M751" s="1" t="s">
        <v>695</v>
      </c>
      <c r="N751" s="1" t="s">
        <v>382</v>
      </c>
      <c r="O751" s="1" t="s">
        <v>1508</v>
      </c>
      <c r="P751" s="1" t="s">
        <v>3337</v>
      </c>
      <c r="Q751" s="1" t="s">
        <v>1419</v>
      </c>
      <c r="R751" s="1" t="s">
        <v>3179</v>
      </c>
    </row>
    <row r="752" spans="1:18">
      <c r="A752" s="1" t="s">
        <v>49</v>
      </c>
      <c r="D752" s="1" t="s">
        <v>891</v>
      </c>
      <c r="E752" s="1" t="s">
        <v>1644</v>
      </c>
      <c r="F752" s="1" t="s">
        <v>2439</v>
      </c>
      <c r="G752" s="1" t="s">
        <v>2440</v>
      </c>
      <c r="H752" s="1" t="s">
        <v>2441</v>
      </c>
      <c r="I752" s="1" t="s">
        <v>1735</v>
      </c>
      <c r="J752" s="1" t="s">
        <v>598</v>
      </c>
      <c r="K752" s="1" t="s">
        <v>3179</v>
      </c>
      <c r="L752" s="1" t="s">
        <v>683</v>
      </c>
      <c r="M752" s="1" t="s">
        <v>695</v>
      </c>
      <c r="N752" s="1" t="s">
        <v>382</v>
      </c>
      <c r="O752" s="1" t="s">
        <v>1508</v>
      </c>
      <c r="P752" s="1" t="s">
        <v>3341</v>
      </c>
      <c r="Q752" s="1" t="s">
        <v>1419</v>
      </c>
      <c r="R752" s="1" t="s">
        <v>3179</v>
      </c>
    </row>
    <row r="753" spans="1:18">
      <c r="A753" s="1" t="s">
        <v>49</v>
      </c>
      <c r="D753" s="1" t="s">
        <v>891</v>
      </c>
      <c r="E753" s="1" t="s">
        <v>1644</v>
      </c>
      <c r="F753" s="1" t="s">
        <v>2442</v>
      </c>
      <c r="G753" s="1" t="s">
        <v>2443</v>
      </c>
      <c r="H753" s="1" t="s">
        <v>2444</v>
      </c>
      <c r="I753" s="1" t="s">
        <v>1735</v>
      </c>
      <c r="J753" s="1" t="s">
        <v>791</v>
      </c>
      <c r="K753" s="1" t="s">
        <v>3184</v>
      </c>
      <c r="L753" s="1" t="s">
        <v>683</v>
      </c>
      <c r="M753" s="1" t="s">
        <v>695</v>
      </c>
      <c r="N753" s="1" t="s">
        <v>382</v>
      </c>
      <c r="O753" s="1" t="s">
        <v>1515</v>
      </c>
      <c r="P753" s="1" t="s">
        <v>3186</v>
      </c>
      <c r="Q753" s="1" t="s">
        <v>616</v>
      </c>
      <c r="R753" s="1" t="s">
        <v>3184</v>
      </c>
    </row>
    <row r="754" spans="1:18">
      <c r="A754" s="1" t="s">
        <v>49</v>
      </c>
      <c r="D754" s="1" t="s">
        <v>891</v>
      </c>
      <c r="E754" s="1" t="s">
        <v>1644</v>
      </c>
      <c r="F754" s="1" t="s">
        <v>2445</v>
      </c>
      <c r="G754" s="1" t="s">
        <v>2446</v>
      </c>
      <c r="H754" s="1" t="s">
        <v>2447</v>
      </c>
      <c r="I754" s="1" t="s">
        <v>1735</v>
      </c>
      <c r="J754" s="1" t="s">
        <v>380</v>
      </c>
      <c r="K754" s="1" t="s">
        <v>3184</v>
      </c>
      <c r="L754" s="1" t="s">
        <v>683</v>
      </c>
      <c r="M754" s="1" t="s">
        <v>695</v>
      </c>
      <c r="N754" s="1" t="s">
        <v>382</v>
      </c>
      <c r="O754" s="1" t="s">
        <v>1515</v>
      </c>
      <c r="P754" s="1" t="s">
        <v>3186</v>
      </c>
      <c r="Q754" s="1" t="s">
        <v>616</v>
      </c>
      <c r="R754" s="1" t="s">
        <v>3184</v>
      </c>
    </row>
    <row r="755" spans="1:18">
      <c r="A755" s="1" t="s">
        <v>49</v>
      </c>
      <c r="D755" s="1" t="s">
        <v>891</v>
      </c>
      <c r="E755" s="1" t="s">
        <v>1644</v>
      </c>
      <c r="F755" s="1" t="s">
        <v>2448</v>
      </c>
      <c r="G755" s="1" t="s">
        <v>2449</v>
      </c>
      <c r="H755" s="1" t="s">
        <v>2450</v>
      </c>
      <c r="I755" s="1" t="s">
        <v>1735</v>
      </c>
      <c r="J755" s="1" t="s">
        <v>396</v>
      </c>
      <c r="K755" s="1" t="s">
        <v>3184</v>
      </c>
      <c r="L755" s="1" t="s">
        <v>683</v>
      </c>
      <c r="M755" s="1" t="s">
        <v>695</v>
      </c>
      <c r="N755" s="1" t="s">
        <v>382</v>
      </c>
      <c r="O755" s="1" t="s">
        <v>1515</v>
      </c>
      <c r="P755" s="1" t="s">
        <v>3186</v>
      </c>
      <c r="Q755" s="1" t="s">
        <v>616</v>
      </c>
      <c r="R755" s="1" t="s">
        <v>3184</v>
      </c>
    </row>
    <row r="756" spans="1:18">
      <c r="A756" s="1" t="s">
        <v>49</v>
      </c>
      <c r="D756" s="1" t="s">
        <v>891</v>
      </c>
      <c r="E756" s="1" t="s">
        <v>1644</v>
      </c>
      <c r="F756" s="1" t="s">
        <v>2451</v>
      </c>
      <c r="G756" s="1" t="s">
        <v>2452</v>
      </c>
      <c r="H756" s="1" t="s">
        <v>2453</v>
      </c>
      <c r="I756" s="1" t="s">
        <v>1735</v>
      </c>
      <c r="J756" s="1" t="s">
        <v>393</v>
      </c>
      <c r="K756" s="1" t="s">
        <v>3184</v>
      </c>
      <c r="L756" s="1" t="s">
        <v>683</v>
      </c>
      <c r="M756" s="1" t="s">
        <v>695</v>
      </c>
      <c r="N756" s="1" t="s">
        <v>382</v>
      </c>
      <c r="O756" s="1" t="s">
        <v>1515</v>
      </c>
      <c r="P756" s="1" t="s">
        <v>3186</v>
      </c>
      <c r="Q756" s="1" t="s">
        <v>616</v>
      </c>
      <c r="R756" s="1" t="s">
        <v>3184</v>
      </c>
    </row>
    <row r="757" spans="1:18">
      <c r="A757" s="1" t="s">
        <v>49</v>
      </c>
      <c r="D757" s="1" t="s">
        <v>891</v>
      </c>
      <c r="E757" s="1" t="s">
        <v>1644</v>
      </c>
      <c r="F757" s="1" t="s">
        <v>2454</v>
      </c>
      <c r="G757" s="1" t="s">
        <v>2455</v>
      </c>
      <c r="H757" s="1" t="s">
        <v>2456</v>
      </c>
      <c r="I757" s="1" t="s">
        <v>1735</v>
      </c>
      <c r="J757" s="1" t="s">
        <v>457</v>
      </c>
      <c r="K757" s="1" t="s">
        <v>3184</v>
      </c>
      <c r="L757" s="1" t="s">
        <v>683</v>
      </c>
      <c r="M757" s="1" t="s">
        <v>695</v>
      </c>
      <c r="N757" s="1" t="s">
        <v>382</v>
      </c>
      <c r="O757" s="1" t="s">
        <v>1515</v>
      </c>
      <c r="P757" s="1" t="s">
        <v>3186</v>
      </c>
      <c r="Q757" s="1" t="s">
        <v>616</v>
      </c>
      <c r="R757" s="1" t="s">
        <v>3184</v>
      </c>
    </row>
    <row r="758" spans="1:18">
      <c r="A758" s="1" t="s">
        <v>49</v>
      </c>
      <c r="D758" s="1" t="s">
        <v>891</v>
      </c>
      <c r="E758" s="1" t="s">
        <v>1644</v>
      </c>
      <c r="F758" s="1" t="s">
        <v>2457</v>
      </c>
      <c r="G758" s="1" t="s">
        <v>2458</v>
      </c>
      <c r="H758" s="1" t="s">
        <v>2459</v>
      </c>
      <c r="I758" s="1" t="s">
        <v>1735</v>
      </c>
      <c r="J758" s="1" t="s">
        <v>598</v>
      </c>
      <c r="K758" s="1" t="s">
        <v>3184</v>
      </c>
      <c r="L758" s="1" t="s">
        <v>683</v>
      </c>
      <c r="M758" s="1" t="s">
        <v>695</v>
      </c>
      <c r="N758" s="1" t="s">
        <v>382</v>
      </c>
      <c r="O758" s="1" t="s">
        <v>1515</v>
      </c>
      <c r="P758" s="1" t="s">
        <v>3186</v>
      </c>
      <c r="Q758" s="1" t="s">
        <v>616</v>
      </c>
      <c r="R758" s="1" t="s">
        <v>3184</v>
      </c>
    </row>
    <row r="759" spans="1:18">
      <c r="A759" s="1" t="s">
        <v>49</v>
      </c>
      <c r="D759" s="1" t="s">
        <v>891</v>
      </c>
      <c r="E759" s="1" t="s">
        <v>1644</v>
      </c>
      <c r="F759" s="1" t="s">
        <v>2460</v>
      </c>
      <c r="G759" s="1" t="s">
        <v>2461</v>
      </c>
      <c r="H759" s="1" t="s">
        <v>2462</v>
      </c>
      <c r="I759" s="1" t="s">
        <v>1735</v>
      </c>
      <c r="J759" s="1" t="s">
        <v>401</v>
      </c>
      <c r="K759" s="1" t="s">
        <v>3179</v>
      </c>
      <c r="L759" s="1" t="s">
        <v>683</v>
      </c>
      <c r="M759" s="1" t="s">
        <v>695</v>
      </c>
      <c r="N759" s="1" t="s">
        <v>382</v>
      </c>
      <c r="O759" s="1" t="s">
        <v>1508</v>
      </c>
      <c r="P759" s="1" t="s">
        <v>3337</v>
      </c>
      <c r="Q759" s="1" t="s">
        <v>1419</v>
      </c>
      <c r="R759" s="1" t="s">
        <v>3179</v>
      </c>
    </row>
    <row r="760" spans="1:18">
      <c r="A760" s="1" t="s">
        <v>49</v>
      </c>
      <c r="D760" s="1" t="s">
        <v>891</v>
      </c>
      <c r="E760" s="1" t="s">
        <v>1644</v>
      </c>
      <c r="F760" s="1" t="s">
        <v>2463</v>
      </c>
      <c r="G760" s="1" t="s">
        <v>2464</v>
      </c>
      <c r="H760" s="1" t="s">
        <v>2465</v>
      </c>
      <c r="I760" s="1" t="s">
        <v>1735</v>
      </c>
      <c r="J760" s="1" t="s">
        <v>401</v>
      </c>
      <c r="K760" s="1" t="s">
        <v>3184</v>
      </c>
      <c r="L760" s="1" t="s">
        <v>683</v>
      </c>
      <c r="M760" s="1" t="s">
        <v>695</v>
      </c>
      <c r="N760" s="1" t="s">
        <v>382</v>
      </c>
      <c r="O760" s="1" t="s">
        <v>1515</v>
      </c>
      <c r="P760" s="1" t="s">
        <v>3186</v>
      </c>
      <c r="Q760" s="1" t="s">
        <v>616</v>
      </c>
      <c r="R760" s="1" t="s">
        <v>3184</v>
      </c>
    </row>
    <row r="761" spans="1:18">
      <c r="A761" s="1" t="s">
        <v>49</v>
      </c>
      <c r="D761" s="1" t="s">
        <v>891</v>
      </c>
      <c r="E761" s="1" t="s">
        <v>1644</v>
      </c>
      <c r="F761" s="1" t="s">
        <v>2466</v>
      </c>
      <c r="G761" s="1" t="s">
        <v>3471</v>
      </c>
      <c r="H761" s="1" t="s">
        <v>2467</v>
      </c>
      <c r="I761" s="1" t="s">
        <v>1587</v>
      </c>
      <c r="J761" s="1" t="s">
        <v>457</v>
      </c>
      <c r="K761" s="1" t="s">
        <v>3271</v>
      </c>
      <c r="L761" s="1" t="s">
        <v>683</v>
      </c>
      <c r="M761" s="1" t="s">
        <v>695</v>
      </c>
      <c r="N761" s="1" t="s">
        <v>382</v>
      </c>
      <c r="O761" s="1" t="s">
        <v>2237</v>
      </c>
      <c r="P761" s="1" t="s">
        <v>3563</v>
      </c>
      <c r="Q761" s="1" t="s">
        <v>1423</v>
      </c>
      <c r="R761" s="1" t="s">
        <v>3271</v>
      </c>
    </row>
    <row r="762" spans="1:18">
      <c r="A762" s="1" t="s">
        <v>49</v>
      </c>
      <c r="D762" s="1" t="s">
        <v>891</v>
      </c>
      <c r="E762" s="1" t="s">
        <v>1644</v>
      </c>
      <c r="F762" s="1" t="s">
        <v>2468</v>
      </c>
      <c r="G762" s="1" t="s">
        <v>2469</v>
      </c>
      <c r="H762" s="1" t="s">
        <v>2470</v>
      </c>
      <c r="I762" s="1" t="s">
        <v>1719</v>
      </c>
      <c r="J762" s="1" t="s">
        <v>598</v>
      </c>
      <c r="K762" s="1" t="s">
        <v>3184</v>
      </c>
      <c r="L762" s="1" t="s">
        <v>683</v>
      </c>
      <c r="M762" s="1" t="s">
        <v>695</v>
      </c>
      <c r="N762" s="1" t="s">
        <v>382</v>
      </c>
      <c r="O762" s="1" t="s">
        <v>1515</v>
      </c>
      <c r="P762" s="1" t="s">
        <v>3329</v>
      </c>
      <c r="Q762" s="1" t="s">
        <v>616</v>
      </c>
      <c r="R762" s="1" t="s">
        <v>3184</v>
      </c>
    </row>
    <row r="763" spans="1:18">
      <c r="A763" s="1" t="s">
        <v>49</v>
      </c>
      <c r="D763" s="1" t="s">
        <v>891</v>
      </c>
      <c r="E763" s="1" t="s">
        <v>1644</v>
      </c>
      <c r="F763" s="1" t="s">
        <v>2471</v>
      </c>
      <c r="G763" s="1" t="s">
        <v>2472</v>
      </c>
      <c r="H763" s="1" t="s">
        <v>2473</v>
      </c>
      <c r="I763" s="1" t="s">
        <v>1413</v>
      </c>
      <c r="J763" s="1" t="s">
        <v>2474</v>
      </c>
      <c r="K763" s="1" t="s">
        <v>3184</v>
      </c>
      <c r="L763" s="1" t="s">
        <v>683</v>
      </c>
      <c r="M763" s="1" t="s">
        <v>695</v>
      </c>
      <c r="N763" s="1" t="s">
        <v>382</v>
      </c>
      <c r="O763" s="1" t="s">
        <v>1515</v>
      </c>
      <c r="P763" s="1" t="s">
        <v>3269</v>
      </c>
      <c r="Q763" s="1" t="s">
        <v>616</v>
      </c>
      <c r="R763" s="1" t="s">
        <v>3184</v>
      </c>
    </row>
    <row r="764" spans="1:18">
      <c r="A764" s="1" t="s">
        <v>49</v>
      </c>
      <c r="D764" s="1" t="s">
        <v>891</v>
      </c>
      <c r="E764" s="1" t="s">
        <v>1644</v>
      </c>
      <c r="F764" s="1" t="s">
        <v>2475</v>
      </c>
      <c r="G764" s="1" t="s">
        <v>2476</v>
      </c>
      <c r="H764" s="1" t="s">
        <v>2477</v>
      </c>
      <c r="I764" s="1" t="s">
        <v>1413</v>
      </c>
      <c r="J764" s="1" t="s">
        <v>401</v>
      </c>
      <c r="K764" s="1" t="s">
        <v>3184</v>
      </c>
      <c r="L764" s="1" t="s">
        <v>683</v>
      </c>
      <c r="M764" s="1" t="s">
        <v>695</v>
      </c>
      <c r="N764" s="1" t="s">
        <v>382</v>
      </c>
      <c r="O764" s="1" t="s">
        <v>1515</v>
      </c>
      <c r="P764" s="1" t="s">
        <v>3269</v>
      </c>
      <c r="Q764" s="1" t="s">
        <v>616</v>
      </c>
      <c r="R764" s="1" t="s">
        <v>3184</v>
      </c>
    </row>
    <row r="765" spans="1:18">
      <c r="A765" s="1" t="s">
        <v>49</v>
      </c>
      <c r="D765" s="1" t="s">
        <v>891</v>
      </c>
      <c r="E765" s="1" t="s">
        <v>1644</v>
      </c>
      <c r="F765" s="1" t="s">
        <v>2478</v>
      </c>
      <c r="G765" s="1" t="s">
        <v>3472</v>
      </c>
      <c r="H765" s="1" t="s">
        <v>2479</v>
      </c>
      <c r="I765" s="1" t="s">
        <v>1413</v>
      </c>
      <c r="J765" s="1" t="s">
        <v>393</v>
      </c>
      <c r="K765" s="1" t="s">
        <v>3184</v>
      </c>
      <c r="L765" s="1" t="s">
        <v>683</v>
      </c>
      <c r="M765" s="1" t="s">
        <v>695</v>
      </c>
      <c r="N765" s="1" t="s">
        <v>382</v>
      </c>
      <c r="O765" s="1" t="s">
        <v>1515</v>
      </c>
      <c r="P765" s="1" t="s">
        <v>3269</v>
      </c>
      <c r="Q765" s="1" t="s">
        <v>616</v>
      </c>
      <c r="R765" s="1" t="s">
        <v>3184</v>
      </c>
    </row>
    <row r="766" spans="1:18">
      <c r="A766" s="1" t="s">
        <v>49</v>
      </c>
      <c r="D766" s="1" t="s">
        <v>891</v>
      </c>
      <c r="E766" s="1" t="s">
        <v>1644</v>
      </c>
      <c r="F766" s="1" t="s">
        <v>2480</v>
      </c>
      <c r="G766" s="1" t="s">
        <v>2481</v>
      </c>
      <c r="H766" s="1" t="s">
        <v>2482</v>
      </c>
      <c r="I766" s="1" t="s">
        <v>1587</v>
      </c>
      <c r="J766" s="1" t="s">
        <v>598</v>
      </c>
      <c r="K766" s="1" t="s">
        <v>3179</v>
      </c>
      <c r="L766" s="1" t="s">
        <v>683</v>
      </c>
      <c r="M766" s="1" t="s">
        <v>695</v>
      </c>
      <c r="N766" s="1" t="s">
        <v>382</v>
      </c>
      <c r="O766" s="1" t="s">
        <v>1508</v>
      </c>
      <c r="P766" s="1" t="s">
        <v>3342</v>
      </c>
      <c r="Q766" s="1" t="s">
        <v>1419</v>
      </c>
      <c r="R766" s="1" t="s">
        <v>3179</v>
      </c>
    </row>
    <row r="767" spans="1:18">
      <c r="A767" s="1" t="s">
        <v>49</v>
      </c>
      <c r="D767" s="1" t="s">
        <v>891</v>
      </c>
      <c r="E767" s="1" t="s">
        <v>1644</v>
      </c>
      <c r="F767" s="1" t="s">
        <v>2483</v>
      </c>
      <c r="G767" s="1" t="s">
        <v>2484</v>
      </c>
      <c r="H767" s="1" t="s">
        <v>2485</v>
      </c>
      <c r="I767" s="1" t="s">
        <v>1587</v>
      </c>
      <c r="J767" s="1" t="s">
        <v>598</v>
      </c>
      <c r="K767" s="1" t="s">
        <v>3271</v>
      </c>
      <c r="L767" s="1" t="s">
        <v>683</v>
      </c>
      <c r="M767" s="1" t="s">
        <v>695</v>
      </c>
      <c r="N767" s="1" t="s">
        <v>382</v>
      </c>
      <c r="O767" s="1" t="s">
        <v>2237</v>
      </c>
      <c r="P767" s="1" t="s">
        <v>3338</v>
      </c>
      <c r="Q767" s="1" t="s">
        <v>1423</v>
      </c>
      <c r="R767" s="1" t="s">
        <v>3271</v>
      </c>
    </row>
    <row r="768" spans="1:18">
      <c r="A768" s="1" t="s">
        <v>49</v>
      </c>
      <c r="D768" s="1" t="s">
        <v>891</v>
      </c>
      <c r="E768" s="1" t="s">
        <v>1644</v>
      </c>
      <c r="F768" s="1" t="s">
        <v>2486</v>
      </c>
      <c r="G768" s="1" t="s">
        <v>2487</v>
      </c>
      <c r="H768" s="1" t="s">
        <v>2488</v>
      </c>
      <c r="I768" s="1" t="s">
        <v>1587</v>
      </c>
      <c r="J768" s="1" t="s">
        <v>598</v>
      </c>
      <c r="K768" s="1" t="s">
        <v>3184</v>
      </c>
      <c r="L768" s="1" t="s">
        <v>683</v>
      </c>
      <c r="M768" s="1" t="s">
        <v>695</v>
      </c>
      <c r="N768" s="1" t="s">
        <v>382</v>
      </c>
      <c r="O768" s="1" t="s">
        <v>1515</v>
      </c>
      <c r="P768" s="1" t="s">
        <v>3291</v>
      </c>
      <c r="Q768" s="1" t="s">
        <v>616</v>
      </c>
      <c r="R768" s="1" t="s">
        <v>3184</v>
      </c>
    </row>
    <row r="769" spans="1:18">
      <c r="A769" s="1" t="s">
        <v>49</v>
      </c>
      <c r="D769" s="1" t="s">
        <v>891</v>
      </c>
      <c r="E769" s="1" t="s">
        <v>1644</v>
      </c>
      <c r="F769" s="1" t="s">
        <v>2489</v>
      </c>
      <c r="G769" s="1" t="s">
        <v>2490</v>
      </c>
      <c r="H769" s="1" t="s">
        <v>2491</v>
      </c>
      <c r="I769" s="1" t="s">
        <v>895</v>
      </c>
      <c r="J769" s="1" t="s">
        <v>389</v>
      </c>
      <c r="K769" s="1" t="s">
        <v>3179</v>
      </c>
      <c r="L769" s="1" t="s">
        <v>683</v>
      </c>
      <c r="M769" s="1" t="s">
        <v>695</v>
      </c>
      <c r="N769" s="1" t="s">
        <v>382</v>
      </c>
      <c r="O769" s="1" t="s">
        <v>1508</v>
      </c>
      <c r="P769" s="1" t="s">
        <v>3337</v>
      </c>
      <c r="Q769" s="1" t="s">
        <v>1419</v>
      </c>
      <c r="R769" s="1" t="s">
        <v>3179</v>
      </c>
    </row>
    <row r="770" spans="1:18">
      <c r="A770" s="1" t="s">
        <v>49</v>
      </c>
      <c r="D770" s="1" t="s">
        <v>891</v>
      </c>
      <c r="E770" s="1" t="s">
        <v>1644</v>
      </c>
      <c r="F770" s="1" t="s">
        <v>2492</v>
      </c>
      <c r="G770" s="1" t="s">
        <v>2493</v>
      </c>
      <c r="H770" s="1" t="s">
        <v>2494</v>
      </c>
      <c r="I770" s="1" t="s">
        <v>895</v>
      </c>
      <c r="J770" s="1" t="s">
        <v>389</v>
      </c>
      <c r="K770" s="1" t="s">
        <v>3179</v>
      </c>
      <c r="L770" s="1" t="s">
        <v>683</v>
      </c>
      <c r="M770" s="1" t="s">
        <v>695</v>
      </c>
      <c r="N770" s="1" t="s">
        <v>382</v>
      </c>
      <c r="O770" s="1" t="s">
        <v>1508</v>
      </c>
      <c r="P770" s="1" t="s">
        <v>3337</v>
      </c>
      <c r="Q770" s="1" t="s">
        <v>1419</v>
      </c>
      <c r="R770" s="1" t="s">
        <v>3179</v>
      </c>
    </row>
    <row r="771" spans="1:18">
      <c r="A771" s="1" t="s">
        <v>49</v>
      </c>
      <c r="D771" s="1" t="s">
        <v>891</v>
      </c>
      <c r="E771" s="1" t="s">
        <v>1644</v>
      </c>
      <c r="F771" s="1" t="s">
        <v>2495</v>
      </c>
      <c r="G771" s="1" t="s">
        <v>2496</v>
      </c>
      <c r="H771" s="1" t="s">
        <v>2497</v>
      </c>
      <c r="I771" s="1" t="s">
        <v>1716</v>
      </c>
      <c r="J771" s="1" t="s">
        <v>487</v>
      </c>
      <c r="K771" s="1" t="s">
        <v>3179</v>
      </c>
      <c r="L771" s="1" t="s">
        <v>683</v>
      </c>
      <c r="M771" s="1" t="s">
        <v>695</v>
      </c>
      <c r="N771" s="1" t="s">
        <v>382</v>
      </c>
      <c r="O771" s="1" t="s">
        <v>1508</v>
      </c>
      <c r="P771" s="1" t="s">
        <v>3337</v>
      </c>
      <c r="Q771" s="1" t="s">
        <v>1419</v>
      </c>
      <c r="R771" s="1" t="s">
        <v>3179</v>
      </c>
    </row>
    <row r="772" spans="1:18">
      <c r="A772" s="1" t="s">
        <v>49</v>
      </c>
      <c r="D772" s="1" t="s">
        <v>891</v>
      </c>
      <c r="E772" s="1" t="s">
        <v>1644</v>
      </c>
      <c r="F772" s="1" t="s">
        <v>2498</v>
      </c>
      <c r="G772" s="1" t="s">
        <v>2499</v>
      </c>
      <c r="H772" s="1" t="s">
        <v>2500</v>
      </c>
      <c r="I772" s="1" t="s">
        <v>1716</v>
      </c>
      <c r="J772" s="1" t="s">
        <v>487</v>
      </c>
      <c r="K772" s="1" t="s">
        <v>3273</v>
      </c>
      <c r="L772" s="1" t="s">
        <v>683</v>
      </c>
      <c r="M772" s="1" t="s">
        <v>695</v>
      </c>
      <c r="N772" s="1" t="s">
        <v>382</v>
      </c>
      <c r="O772" s="1" t="s">
        <v>2501</v>
      </c>
      <c r="P772" s="1" t="s">
        <v>3199</v>
      </c>
      <c r="Q772" s="1" t="s">
        <v>513</v>
      </c>
      <c r="R772" s="1" t="s">
        <v>3273</v>
      </c>
    </row>
    <row r="773" spans="1:18">
      <c r="A773" s="1" t="s">
        <v>49</v>
      </c>
      <c r="D773" s="1" t="s">
        <v>891</v>
      </c>
      <c r="E773" s="1" t="s">
        <v>1644</v>
      </c>
      <c r="F773" s="1" t="s">
        <v>2502</v>
      </c>
      <c r="G773" s="1" t="s">
        <v>2503</v>
      </c>
      <c r="H773" s="1" t="s">
        <v>2504</v>
      </c>
      <c r="I773" s="1" t="s">
        <v>1587</v>
      </c>
      <c r="J773" s="1" t="s">
        <v>457</v>
      </c>
      <c r="K773" s="1" t="s">
        <v>3271</v>
      </c>
      <c r="L773" s="1" t="s">
        <v>683</v>
      </c>
      <c r="M773" s="1" t="s">
        <v>695</v>
      </c>
      <c r="N773" s="1" t="s">
        <v>382</v>
      </c>
      <c r="O773" s="1" t="s">
        <v>2237</v>
      </c>
      <c r="P773" s="1" t="s">
        <v>3256</v>
      </c>
      <c r="Q773" s="1" t="s">
        <v>1423</v>
      </c>
      <c r="R773" s="1" t="s">
        <v>3271</v>
      </c>
    </row>
    <row r="774" spans="1:18">
      <c r="A774" s="1" t="s">
        <v>49</v>
      </c>
      <c r="D774" s="1" t="s">
        <v>891</v>
      </c>
      <c r="E774" s="1" t="s">
        <v>1644</v>
      </c>
      <c r="F774" s="1" t="s">
        <v>2505</v>
      </c>
      <c r="G774" s="1" t="s">
        <v>2506</v>
      </c>
      <c r="H774" s="1" t="s">
        <v>2507</v>
      </c>
      <c r="I774" s="1" t="s">
        <v>1890</v>
      </c>
      <c r="J774" s="1" t="s">
        <v>389</v>
      </c>
      <c r="K774" s="1" t="s">
        <v>3179</v>
      </c>
      <c r="L774" s="1" t="s">
        <v>683</v>
      </c>
      <c r="M774" s="1" t="s">
        <v>695</v>
      </c>
      <c r="N774" s="1" t="s">
        <v>382</v>
      </c>
      <c r="O774" s="1" t="s">
        <v>1508</v>
      </c>
      <c r="P774" s="1" t="s">
        <v>3270</v>
      </c>
      <c r="Q774" s="1" t="s">
        <v>1419</v>
      </c>
      <c r="R774" s="1" t="s">
        <v>3179</v>
      </c>
    </row>
    <row r="775" spans="1:18">
      <c r="A775" s="1" t="s">
        <v>49</v>
      </c>
      <c r="D775" s="1" t="s">
        <v>891</v>
      </c>
      <c r="E775" s="1" t="s">
        <v>1644</v>
      </c>
      <c r="F775" s="1" t="s">
        <v>2508</v>
      </c>
      <c r="G775" s="1" t="s">
        <v>2509</v>
      </c>
      <c r="H775" s="1" t="s">
        <v>2510</v>
      </c>
      <c r="I775" s="1" t="s">
        <v>1890</v>
      </c>
      <c r="J775" s="1" t="s">
        <v>389</v>
      </c>
      <c r="K775" s="1" t="s">
        <v>3184</v>
      </c>
      <c r="L775" s="1" t="s">
        <v>683</v>
      </c>
      <c r="M775" s="1" t="s">
        <v>695</v>
      </c>
      <c r="N775" s="1" t="s">
        <v>382</v>
      </c>
      <c r="O775" s="1" t="s">
        <v>1515</v>
      </c>
      <c r="P775" s="1" t="s">
        <v>3269</v>
      </c>
      <c r="Q775" s="1" t="s">
        <v>616</v>
      </c>
      <c r="R775" s="1" t="s">
        <v>3184</v>
      </c>
    </row>
    <row r="776" spans="1:18">
      <c r="A776" s="1" t="s">
        <v>49</v>
      </c>
      <c r="D776" s="1" t="s">
        <v>891</v>
      </c>
      <c r="E776" s="1" t="s">
        <v>1644</v>
      </c>
      <c r="F776" s="1" t="s">
        <v>2511</v>
      </c>
      <c r="G776" s="1" t="s">
        <v>2512</v>
      </c>
      <c r="H776" s="1" t="s">
        <v>2513</v>
      </c>
      <c r="I776" s="1" t="s">
        <v>2039</v>
      </c>
      <c r="J776" s="1" t="s">
        <v>401</v>
      </c>
      <c r="K776" s="1" t="s">
        <v>3179</v>
      </c>
      <c r="L776" s="1" t="s">
        <v>683</v>
      </c>
      <c r="M776" s="1" t="s">
        <v>695</v>
      </c>
      <c r="N776" s="1" t="s">
        <v>382</v>
      </c>
      <c r="O776" s="1" t="s">
        <v>1508</v>
      </c>
      <c r="P776" s="1" t="s">
        <v>3270</v>
      </c>
      <c r="Q776" s="1" t="s">
        <v>1419</v>
      </c>
      <c r="R776" s="1" t="s">
        <v>3179</v>
      </c>
    </row>
    <row r="777" spans="1:18">
      <c r="A777" s="1" t="s">
        <v>49</v>
      </c>
      <c r="D777" s="1" t="s">
        <v>891</v>
      </c>
      <c r="E777" s="1" t="s">
        <v>1644</v>
      </c>
      <c r="F777" s="1" t="s">
        <v>2514</v>
      </c>
      <c r="G777" s="1" t="s">
        <v>2515</v>
      </c>
      <c r="H777" s="1" t="s">
        <v>2516</v>
      </c>
      <c r="I777" s="1" t="s">
        <v>2039</v>
      </c>
      <c r="J777" s="1" t="s">
        <v>393</v>
      </c>
      <c r="K777" s="1" t="s">
        <v>3179</v>
      </c>
      <c r="L777" s="1" t="s">
        <v>683</v>
      </c>
      <c r="M777" s="1" t="s">
        <v>695</v>
      </c>
      <c r="N777" s="1" t="s">
        <v>382</v>
      </c>
      <c r="O777" s="1" t="s">
        <v>1508</v>
      </c>
      <c r="P777" s="1" t="s">
        <v>3270</v>
      </c>
      <c r="Q777" s="1" t="s">
        <v>1419</v>
      </c>
      <c r="R777" s="1" t="s">
        <v>3179</v>
      </c>
    </row>
    <row r="778" spans="1:18">
      <c r="A778" s="1" t="s">
        <v>49</v>
      </c>
      <c r="D778" s="1" t="s">
        <v>891</v>
      </c>
      <c r="E778" s="1" t="s">
        <v>1644</v>
      </c>
      <c r="F778" s="1" t="s">
        <v>2517</v>
      </c>
      <c r="G778" s="1" t="s">
        <v>2518</v>
      </c>
      <c r="H778" s="1" t="s">
        <v>2519</v>
      </c>
      <c r="I778" s="1" t="s">
        <v>539</v>
      </c>
      <c r="J778" s="1" t="s">
        <v>457</v>
      </c>
      <c r="K778" s="1" t="s">
        <v>3179</v>
      </c>
      <c r="L778" s="1" t="s">
        <v>683</v>
      </c>
      <c r="M778" s="1" t="s">
        <v>695</v>
      </c>
      <c r="N778" s="1" t="s">
        <v>382</v>
      </c>
      <c r="O778" s="1" t="s">
        <v>2191</v>
      </c>
      <c r="P778" s="1" t="s">
        <v>3270</v>
      </c>
      <c r="Q778" s="1" t="s">
        <v>1419</v>
      </c>
      <c r="R778" s="1" t="s">
        <v>3179</v>
      </c>
    </row>
    <row r="779" spans="1:18">
      <c r="A779" s="1" t="s">
        <v>49</v>
      </c>
      <c r="D779" s="1" t="s">
        <v>891</v>
      </c>
      <c r="E779" s="1" t="s">
        <v>1644</v>
      </c>
      <c r="F779" s="1" t="s">
        <v>2520</v>
      </c>
      <c r="G779" s="1" t="s">
        <v>2521</v>
      </c>
      <c r="H779" s="1" t="s">
        <v>2522</v>
      </c>
      <c r="I779" s="1" t="s">
        <v>539</v>
      </c>
      <c r="J779" s="1" t="s">
        <v>457</v>
      </c>
      <c r="K779" s="1" t="s">
        <v>3271</v>
      </c>
      <c r="L779" s="1" t="s">
        <v>683</v>
      </c>
      <c r="M779" s="1" t="s">
        <v>695</v>
      </c>
      <c r="N779" s="1" t="s">
        <v>382</v>
      </c>
      <c r="O779" s="1" t="s">
        <v>2523</v>
      </c>
      <c r="P779" s="1" t="s">
        <v>3256</v>
      </c>
      <c r="Q779" s="1" t="s">
        <v>1423</v>
      </c>
      <c r="R779" s="1" t="s">
        <v>3271</v>
      </c>
    </row>
    <row r="780" spans="1:18">
      <c r="A780" s="1" t="s">
        <v>49</v>
      </c>
      <c r="D780" s="1" t="s">
        <v>891</v>
      </c>
      <c r="E780" s="1" t="s">
        <v>1644</v>
      </c>
      <c r="F780" s="1" t="s">
        <v>2524</v>
      </c>
      <c r="G780" s="1" t="s">
        <v>2525</v>
      </c>
      <c r="H780" s="1" t="s">
        <v>2526</v>
      </c>
      <c r="I780" s="1" t="s">
        <v>539</v>
      </c>
      <c r="J780" s="1" t="s">
        <v>457</v>
      </c>
      <c r="K780" s="1" t="s">
        <v>3273</v>
      </c>
      <c r="L780" s="1" t="s">
        <v>683</v>
      </c>
      <c r="M780" s="1" t="s">
        <v>695</v>
      </c>
      <c r="N780" s="1" t="s">
        <v>382</v>
      </c>
      <c r="O780" s="1" t="s">
        <v>2527</v>
      </c>
      <c r="P780" s="1" t="s">
        <v>3274</v>
      </c>
      <c r="Q780" s="1" t="s">
        <v>513</v>
      </c>
      <c r="R780" s="1" t="s">
        <v>3273</v>
      </c>
    </row>
    <row r="781" spans="1:18">
      <c r="A781" s="1" t="s">
        <v>49</v>
      </c>
      <c r="D781" s="1" t="s">
        <v>891</v>
      </c>
      <c r="E781" s="1" t="s">
        <v>1644</v>
      </c>
      <c r="F781" s="1" t="s">
        <v>2528</v>
      </c>
      <c r="G781" s="1" t="s">
        <v>2529</v>
      </c>
      <c r="H781" s="1" t="s">
        <v>2530</v>
      </c>
      <c r="I781" s="1" t="s">
        <v>539</v>
      </c>
      <c r="J781" s="1" t="s">
        <v>457</v>
      </c>
      <c r="K781" s="1" t="s">
        <v>3184</v>
      </c>
      <c r="L781" s="1" t="s">
        <v>683</v>
      </c>
      <c r="M781" s="1" t="s">
        <v>695</v>
      </c>
      <c r="N781" s="1" t="s">
        <v>382</v>
      </c>
      <c r="O781" s="1" t="s">
        <v>2531</v>
      </c>
      <c r="P781" s="1" t="s">
        <v>3284</v>
      </c>
      <c r="Q781" s="1" t="s">
        <v>616</v>
      </c>
      <c r="R781" s="1" t="s">
        <v>3184</v>
      </c>
    </row>
    <row r="782" spans="1:18">
      <c r="A782" s="1" t="s">
        <v>49</v>
      </c>
      <c r="D782" s="1" t="s">
        <v>891</v>
      </c>
      <c r="E782" s="1" t="s">
        <v>1644</v>
      </c>
      <c r="F782" s="1" t="s">
        <v>2532</v>
      </c>
      <c r="G782" s="1" t="s">
        <v>2533</v>
      </c>
      <c r="H782" s="1" t="s">
        <v>2534</v>
      </c>
      <c r="I782" s="1" t="s">
        <v>1716</v>
      </c>
      <c r="J782" s="1" t="s">
        <v>401</v>
      </c>
      <c r="K782" s="1" t="s">
        <v>3179</v>
      </c>
      <c r="L782" s="1" t="s">
        <v>683</v>
      </c>
      <c r="M782" s="1" t="s">
        <v>695</v>
      </c>
      <c r="N782" s="1" t="s">
        <v>382</v>
      </c>
      <c r="O782" s="1" t="s">
        <v>1508</v>
      </c>
      <c r="P782" s="1" t="s">
        <v>3270</v>
      </c>
      <c r="Q782" s="1" t="s">
        <v>1419</v>
      </c>
      <c r="R782" s="1" t="s">
        <v>3179</v>
      </c>
    </row>
    <row r="783" spans="1:18">
      <c r="A783" s="1" t="s">
        <v>49</v>
      </c>
      <c r="D783" s="1" t="s">
        <v>891</v>
      </c>
      <c r="E783" s="1" t="s">
        <v>1644</v>
      </c>
      <c r="F783" s="1" t="s">
        <v>2535</v>
      </c>
      <c r="G783" s="1" t="s">
        <v>2536</v>
      </c>
      <c r="H783" s="1" t="s">
        <v>2537</v>
      </c>
      <c r="I783" s="1" t="s">
        <v>1716</v>
      </c>
      <c r="J783" s="1" t="s">
        <v>393</v>
      </c>
      <c r="K783" s="1" t="s">
        <v>3179</v>
      </c>
      <c r="L783" s="1" t="s">
        <v>683</v>
      </c>
      <c r="M783" s="1" t="s">
        <v>695</v>
      </c>
      <c r="N783" s="1" t="s">
        <v>382</v>
      </c>
      <c r="O783" s="1" t="s">
        <v>1508</v>
      </c>
      <c r="P783" s="1" t="s">
        <v>3270</v>
      </c>
      <c r="Q783" s="1" t="s">
        <v>1419</v>
      </c>
      <c r="R783" s="1" t="s">
        <v>3179</v>
      </c>
    </row>
    <row r="784" spans="1:18">
      <c r="A784" s="1" t="s">
        <v>49</v>
      </c>
      <c r="D784" s="1" t="s">
        <v>891</v>
      </c>
      <c r="E784" s="1" t="s">
        <v>1644</v>
      </c>
      <c r="F784" s="1" t="s">
        <v>2538</v>
      </c>
      <c r="G784" s="1" t="s">
        <v>2539</v>
      </c>
      <c r="H784" s="1" t="s">
        <v>2540</v>
      </c>
      <c r="I784" s="1" t="s">
        <v>1716</v>
      </c>
      <c r="J784" s="1" t="s">
        <v>389</v>
      </c>
      <c r="K784" s="1" t="s">
        <v>3179</v>
      </c>
      <c r="L784" s="1" t="s">
        <v>683</v>
      </c>
      <c r="M784" s="1" t="s">
        <v>695</v>
      </c>
      <c r="N784" s="1" t="s">
        <v>382</v>
      </c>
      <c r="O784" s="1" t="s">
        <v>1508</v>
      </c>
      <c r="P784" s="1" t="s">
        <v>3270</v>
      </c>
      <c r="Q784" s="1" t="s">
        <v>1419</v>
      </c>
      <c r="R784" s="1" t="s">
        <v>3179</v>
      </c>
    </row>
    <row r="785" spans="1:18">
      <c r="A785" s="1" t="s">
        <v>49</v>
      </c>
      <c r="D785" s="1" t="s">
        <v>891</v>
      </c>
      <c r="E785" s="1" t="s">
        <v>1644</v>
      </c>
      <c r="F785" s="1" t="s">
        <v>3393</v>
      </c>
      <c r="G785" s="1" t="s">
        <v>3408</v>
      </c>
      <c r="H785" s="1" t="s">
        <v>3409</v>
      </c>
      <c r="I785" s="1" t="s">
        <v>1716</v>
      </c>
      <c r="J785" s="1" t="s">
        <v>401</v>
      </c>
      <c r="K785" s="1" t="s">
        <v>3184</v>
      </c>
      <c r="L785" s="1" t="s">
        <v>683</v>
      </c>
      <c r="M785" s="1" t="s">
        <v>695</v>
      </c>
      <c r="N785" s="1" t="s">
        <v>382</v>
      </c>
      <c r="O785" s="1" t="s">
        <v>1515</v>
      </c>
      <c r="P785" s="1" t="s">
        <v>3343</v>
      </c>
      <c r="Q785" s="1" t="s">
        <v>616</v>
      </c>
      <c r="R785" s="1" t="s">
        <v>3184</v>
      </c>
    </row>
    <row r="786" spans="1:18">
      <c r="A786" s="1" t="s">
        <v>49</v>
      </c>
      <c r="D786" s="1" t="s">
        <v>891</v>
      </c>
      <c r="E786" s="1" t="s">
        <v>1644</v>
      </c>
      <c r="F786" s="1" t="s">
        <v>2541</v>
      </c>
      <c r="G786" s="1" t="s">
        <v>2542</v>
      </c>
      <c r="H786" s="1" t="s">
        <v>2543</v>
      </c>
      <c r="I786" s="1" t="s">
        <v>1716</v>
      </c>
      <c r="J786" s="1" t="s">
        <v>393</v>
      </c>
      <c r="K786" s="1" t="s">
        <v>3184</v>
      </c>
      <c r="L786" s="1" t="s">
        <v>683</v>
      </c>
      <c r="M786" s="1" t="s">
        <v>695</v>
      </c>
      <c r="N786" s="1" t="s">
        <v>382</v>
      </c>
      <c r="O786" s="1" t="s">
        <v>1515</v>
      </c>
      <c r="P786" s="1" t="s">
        <v>3343</v>
      </c>
      <c r="Q786" s="1" t="s">
        <v>616</v>
      </c>
      <c r="R786" s="1" t="s">
        <v>3184</v>
      </c>
    </row>
    <row r="787" spans="1:18">
      <c r="A787" s="1" t="s">
        <v>49</v>
      </c>
      <c r="D787" s="1" t="s">
        <v>891</v>
      </c>
      <c r="E787" s="1" t="s">
        <v>1644</v>
      </c>
      <c r="F787" s="1" t="s">
        <v>2544</v>
      </c>
      <c r="G787" s="1" t="s">
        <v>2545</v>
      </c>
      <c r="H787" s="1" t="s">
        <v>2546</v>
      </c>
      <c r="I787" s="1" t="s">
        <v>1716</v>
      </c>
      <c r="J787" s="1" t="s">
        <v>389</v>
      </c>
      <c r="K787" s="1" t="s">
        <v>3184</v>
      </c>
      <c r="L787" s="1" t="s">
        <v>683</v>
      </c>
      <c r="M787" s="1" t="s">
        <v>695</v>
      </c>
      <c r="N787" s="1" t="s">
        <v>382</v>
      </c>
      <c r="O787" s="1" t="s">
        <v>1515</v>
      </c>
      <c r="P787" s="1" t="s">
        <v>3343</v>
      </c>
      <c r="Q787" s="1" t="s">
        <v>616</v>
      </c>
      <c r="R787" s="1" t="s">
        <v>3184</v>
      </c>
    </row>
    <row r="788" spans="1:18">
      <c r="A788" s="1" t="s">
        <v>49</v>
      </c>
      <c r="D788" s="1" t="s">
        <v>891</v>
      </c>
      <c r="E788" s="1" t="s">
        <v>1644</v>
      </c>
      <c r="F788" s="1" t="s">
        <v>2547</v>
      </c>
      <c r="G788" s="1" t="s">
        <v>2548</v>
      </c>
      <c r="H788" s="1" t="s">
        <v>2549</v>
      </c>
      <c r="I788" s="1" t="s">
        <v>1716</v>
      </c>
      <c r="J788" s="1" t="s">
        <v>401</v>
      </c>
      <c r="K788" s="1" t="s">
        <v>3184</v>
      </c>
      <c r="L788" s="1" t="s">
        <v>683</v>
      </c>
      <c r="M788" s="1" t="s">
        <v>695</v>
      </c>
      <c r="N788" s="1" t="s">
        <v>382</v>
      </c>
      <c r="O788" s="1" t="s">
        <v>1515</v>
      </c>
      <c r="P788" s="1" t="s">
        <v>3269</v>
      </c>
      <c r="Q788" s="1" t="s">
        <v>616</v>
      </c>
      <c r="R788" s="1" t="s">
        <v>3184</v>
      </c>
    </row>
    <row r="789" spans="1:18">
      <c r="A789" s="1" t="s">
        <v>49</v>
      </c>
      <c r="D789" s="1" t="s">
        <v>891</v>
      </c>
      <c r="E789" s="1" t="s">
        <v>1644</v>
      </c>
      <c r="F789" s="1" t="s">
        <v>2550</v>
      </c>
      <c r="G789" s="1" t="s">
        <v>2551</v>
      </c>
      <c r="H789" s="1" t="s">
        <v>2552</v>
      </c>
      <c r="I789" s="1" t="s">
        <v>2039</v>
      </c>
      <c r="J789" s="1" t="s">
        <v>598</v>
      </c>
      <c r="K789" s="1" t="s">
        <v>3179</v>
      </c>
      <c r="L789" s="1" t="s">
        <v>683</v>
      </c>
      <c r="M789" s="1" t="s">
        <v>695</v>
      </c>
      <c r="N789" s="1" t="s">
        <v>382</v>
      </c>
      <c r="O789" s="1" t="s">
        <v>1508</v>
      </c>
      <c r="P789" s="1" t="s">
        <v>3270</v>
      </c>
      <c r="Q789" s="1" t="s">
        <v>1419</v>
      </c>
      <c r="R789" s="1" t="s">
        <v>3179</v>
      </c>
    </row>
    <row r="790" spans="1:18">
      <c r="A790" s="1" t="s">
        <v>49</v>
      </c>
      <c r="D790" s="1" t="s">
        <v>891</v>
      </c>
      <c r="E790" s="1" t="s">
        <v>1644</v>
      </c>
      <c r="F790" s="1" t="s">
        <v>2553</v>
      </c>
      <c r="G790" s="1" t="s">
        <v>3410</v>
      </c>
      <c r="H790" s="1" t="s">
        <v>2554</v>
      </c>
      <c r="I790" s="1" t="s">
        <v>2326</v>
      </c>
      <c r="J790" s="1" t="s">
        <v>401</v>
      </c>
      <c r="K790" s="1" t="s">
        <v>3184</v>
      </c>
      <c r="L790" s="1" t="s">
        <v>683</v>
      </c>
      <c r="M790" s="1" t="s">
        <v>695</v>
      </c>
      <c r="N790" s="1" t="s">
        <v>382</v>
      </c>
      <c r="O790" s="1" t="s">
        <v>1515</v>
      </c>
      <c r="P790" s="1" t="s">
        <v>3269</v>
      </c>
      <c r="Q790" s="1" t="s">
        <v>616</v>
      </c>
      <c r="R790" s="1" t="s">
        <v>3184</v>
      </c>
    </row>
    <row r="791" spans="1:18">
      <c r="A791" s="1" t="s">
        <v>49</v>
      </c>
      <c r="D791" s="1" t="s">
        <v>891</v>
      </c>
      <c r="E791" s="1" t="s">
        <v>1644</v>
      </c>
      <c r="F791" s="1" t="s">
        <v>2555</v>
      </c>
      <c r="G791" s="1" t="s">
        <v>3411</v>
      </c>
      <c r="H791" s="1" t="s">
        <v>2556</v>
      </c>
      <c r="I791" s="1" t="s">
        <v>2326</v>
      </c>
      <c r="J791" s="1" t="s">
        <v>401</v>
      </c>
      <c r="K791" s="1" t="s">
        <v>3184</v>
      </c>
      <c r="L791" s="1" t="s">
        <v>683</v>
      </c>
      <c r="M791" s="1" t="s">
        <v>695</v>
      </c>
      <c r="N791" s="1" t="s">
        <v>382</v>
      </c>
      <c r="O791" s="1" t="s">
        <v>1515</v>
      </c>
      <c r="P791" s="1" t="s">
        <v>3269</v>
      </c>
      <c r="Q791" s="1" t="s">
        <v>616</v>
      </c>
      <c r="R791" s="1" t="s">
        <v>3184</v>
      </c>
    </row>
    <row r="792" spans="1:18">
      <c r="A792" s="1" t="s">
        <v>49</v>
      </c>
      <c r="D792" s="1" t="s">
        <v>891</v>
      </c>
      <c r="E792" s="1" t="s">
        <v>1644</v>
      </c>
      <c r="F792" s="1" t="s">
        <v>2557</v>
      </c>
      <c r="G792" s="1" t="s">
        <v>3412</v>
      </c>
      <c r="H792" s="1" t="s">
        <v>2558</v>
      </c>
      <c r="I792" s="1" t="s">
        <v>2326</v>
      </c>
      <c r="J792" s="1" t="s">
        <v>487</v>
      </c>
      <c r="K792" s="1" t="s">
        <v>3184</v>
      </c>
      <c r="L792" s="1" t="s">
        <v>683</v>
      </c>
      <c r="M792" s="1" t="s">
        <v>695</v>
      </c>
      <c r="N792" s="1" t="s">
        <v>382</v>
      </c>
      <c r="O792" s="1" t="s">
        <v>1515</v>
      </c>
      <c r="P792" s="1" t="s">
        <v>3269</v>
      </c>
      <c r="Q792" s="1" t="s">
        <v>616</v>
      </c>
      <c r="R792" s="1" t="s">
        <v>3184</v>
      </c>
    </row>
    <row r="793" spans="1:18">
      <c r="A793" s="1" t="s">
        <v>49</v>
      </c>
      <c r="D793" s="1" t="s">
        <v>891</v>
      </c>
      <c r="E793" s="1" t="s">
        <v>1644</v>
      </c>
      <c r="F793" s="1" t="s">
        <v>2559</v>
      </c>
      <c r="G793" s="1" t="s">
        <v>3413</v>
      </c>
      <c r="H793" s="1" t="s">
        <v>2560</v>
      </c>
      <c r="I793" s="1" t="s">
        <v>2326</v>
      </c>
      <c r="J793" s="1" t="s">
        <v>389</v>
      </c>
      <c r="K793" s="1" t="s">
        <v>3184</v>
      </c>
      <c r="L793" s="1" t="s">
        <v>683</v>
      </c>
      <c r="M793" s="1" t="s">
        <v>695</v>
      </c>
      <c r="N793" s="1" t="s">
        <v>382</v>
      </c>
      <c r="O793" s="1" t="s">
        <v>1515</v>
      </c>
      <c r="P793" s="1" t="s">
        <v>3269</v>
      </c>
      <c r="Q793" s="1" t="s">
        <v>616</v>
      </c>
      <c r="R793" s="1" t="s">
        <v>3184</v>
      </c>
    </row>
    <row r="794" spans="1:18">
      <c r="A794" s="1" t="s">
        <v>49</v>
      </c>
      <c r="D794" s="1" t="s">
        <v>891</v>
      </c>
      <c r="E794" s="1" t="s">
        <v>1644</v>
      </c>
      <c r="F794" s="1" t="s">
        <v>2561</v>
      </c>
      <c r="G794" s="1" t="s">
        <v>3414</v>
      </c>
      <c r="H794" s="1" t="s">
        <v>2562</v>
      </c>
      <c r="I794" s="1" t="s">
        <v>2326</v>
      </c>
      <c r="J794" s="1" t="s">
        <v>393</v>
      </c>
      <c r="K794" s="1" t="s">
        <v>3184</v>
      </c>
      <c r="L794" s="1" t="s">
        <v>683</v>
      </c>
      <c r="M794" s="1" t="s">
        <v>695</v>
      </c>
      <c r="N794" s="1" t="s">
        <v>382</v>
      </c>
      <c r="O794" s="1" t="s">
        <v>1515</v>
      </c>
      <c r="P794" s="1" t="s">
        <v>3269</v>
      </c>
      <c r="Q794" s="1" t="s">
        <v>616</v>
      </c>
      <c r="R794" s="1" t="s">
        <v>3184</v>
      </c>
    </row>
    <row r="795" spans="1:18">
      <c r="A795" s="1" t="s">
        <v>49</v>
      </c>
      <c r="D795" s="1" t="s">
        <v>891</v>
      </c>
      <c r="E795" s="1" t="s">
        <v>1644</v>
      </c>
      <c r="F795" s="1" t="s">
        <v>2563</v>
      </c>
      <c r="G795" s="1" t="s">
        <v>2564</v>
      </c>
      <c r="H795" s="1" t="s">
        <v>2565</v>
      </c>
      <c r="I795" s="1" t="s">
        <v>2566</v>
      </c>
      <c r="J795" s="1" t="s">
        <v>409</v>
      </c>
      <c r="K795" s="1" t="s">
        <v>3184</v>
      </c>
      <c r="L795" s="1" t="s">
        <v>683</v>
      </c>
      <c r="M795" s="1" t="s">
        <v>695</v>
      </c>
      <c r="N795" s="1" t="s">
        <v>382</v>
      </c>
      <c r="O795" s="1" t="s">
        <v>1515</v>
      </c>
      <c r="P795" s="1" t="s">
        <v>3344</v>
      </c>
      <c r="Q795" s="1" t="s">
        <v>616</v>
      </c>
      <c r="R795" s="1" t="s">
        <v>3184</v>
      </c>
    </row>
    <row r="796" spans="1:18">
      <c r="A796" s="1" t="s">
        <v>49</v>
      </c>
      <c r="D796" s="1" t="s">
        <v>891</v>
      </c>
      <c r="E796" s="1" t="s">
        <v>1644</v>
      </c>
      <c r="F796" s="1" t="s">
        <v>2567</v>
      </c>
      <c r="G796" s="1" t="s">
        <v>2568</v>
      </c>
      <c r="H796" s="1" t="s">
        <v>2569</v>
      </c>
      <c r="I796" s="1" t="s">
        <v>2566</v>
      </c>
      <c r="J796" s="1" t="s">
        <v>487</v>
      </c>
      <c r="K796" s="1" t="s">
        <v>3184</v>
      </c>
      <c r="L796" s="1" t="s">
        <v>683</v>
      </c>
      <c r="M796" s="1" t="s">
        <v>695</v>
      </c>
      <c r="N796" s="1" t="s">
        <v>382</v>
      </c>
      <c r="O796" s="1" t="s">
        <v>1515</v>
      </c>
      <c r="P796" s="1" t="s">
        <v>3344</v>
      </c>
      <c r="Q796" s="1" t="s">
        <v>616</v>
      </c>
      <c r="R796" s="1" t="s">
        <v>3184</v>
      </c>
    </row>
    <row r="797" spans="1:18">
      <c r="A797" s="1" t="s">
        <v>49</v>
      </c>
      <c r="D797" s="1" t="s">
        <v>891</v>
      </c>
      <c r="E797" s="1" t="s">
        <v>1644</v>
      </c>
      <c r="F797" s="1" t="s">
        <v>2570</v>
      </c>
      <c r="G797" s="1" t="s">
        <v>2571</v>
      </c>
      <c r="H797" s="1" t="s">
        <v>2572</v>
      </c>
      <c r="I797" s="1" t="s">
        <v>2566</v>
      </c>
      <c r="J797" s="1" t="s">
        <v>419</v>
      </c>
      <c r="K797" s="1" t="s">
        <v>3184</v>
      </c>
      <c r="L797" s="1" t="s">
        <v>683</v>
      </c>
      <c r="M797" s="1" t="s">
        <v>695</v>
      </c>
      <c r="N797" s="1" t="s">
        <v>382</v>
      </c>
      <c r="O797" s="1" t="s">
        <v>1515</v>
      </c>
      <c r="P797" s="1" t="s">
        <v>3344</v>
      </c>
      <c r="Q797" s="1" t="s">
        <v>616</v>
      </c>
      <c r="R797" s="1" t="s">
        <v>3184</v>
      </c>
    </row>
    <row r="798" spans="1:18">
      <c r="A798" s="1" t="s">
        <v>49</v>
      </c>
      <c r="D798" s="1" t="s">
        <v>891</v>
      </c>
      <c r="E798" s="1" t="s">
        <v>1644</v>
      </c>
      <c r="F798" s="1" t="s">
        <v>2573</v>
      </c>
      <c r="G798" s="1" t="s">
        <v>2574</v>
      </c>
      <c r="H798" s="1" t="s">
        <v>2575</v>
      </c>
      <c r="I798" s="1" t="s">
        <v>2566</v>
      </c>
      <c r="J798" s="1" t="s">
        <v>396</v>
      </c>
      <c r="K798" s="1" t="s">
        <v>3184</v>
      </c>
      <c r="L798" s="1" t="s">
        <v>683</v>
      </c>
      <c r="M798" s="1" t="s">
        <v>695</v>
      </c>
      <c r="N798" s="1" t="s">
        <v>382</v>
      </c>
      <c r="O798" s="1" t="s">
        <v>1515</v>
      </c>
      <c r="P798" s="1" t="s">
        <v>3344</v>
      </c>
      <c r="Q798" s="1" t="s">
        <v>616</v>
      </c>
      <c r="R798" s="1" t="s">
        <v>3184</v>
      </c>
    </row>
    <row r="799" spans="1:18">
      <c r="A799" s="1" t="s">
        <v>49</v>
      </c>
      <c r="D799" s="1" t="s">
        <v>891</v>
      </c>
      <c r="E799" s="1" t="s">
        <v>1644</v>
      </c>
      <c r="F799" s="1" t="s">
        <v>2576</v>
      </c>
      <c r="G799" s="1" t="s">
        <v>2577</v>
      </c>
      <c r="H799" s="1" t="s">
        <v>2578</v>
      </c>
      <c r="I799" s="1" t="s">
        <v>2566</v>
      </c>
      <c r="J799" s="1" t="s">
        <v>393</v>
      </c>
      <c r="K799" s="1" t="s">
        <v>3184</v>
      </c>
      <c r="L799" s="1" t="s">
        <v>683</v>
      </c>
      <c r="M799" s="1" t="s">
        <v>695</v>
      </c>
      <c r="N799" s="1" t="s">
        <v>382</v>
      </c>
      <c r="O799" s="1" t="s">
        <v>1515</v>
      </c>
      <c r="P799" s="1" t="s">
        <v>3344</v>
      </c>
      <c r="Q799" s="1" t="s">
        <v>616</v>
      </c>
      <c r="R799" s="1" t="s">
        <v>3184</v>
      </c>
    </row>
    <row r="800" spans="1:18">
      <c r="A800" s="1" t="s">
        <v>49</v>
      </c>
      <c r="D800" s="1" t="s">
        <v>891</v>
      </c>
      <c r="E800" s="1" t="s">
        <v>1644</v>
      </c>
      <c r="F800" s="1" t="s">
        <v>2579</v>
      </c>
      <c r="G800" s="1" t="s">
        <v>2580</v>
      </c>
      <c r="H800" s="1" t="s">
        <v>3415</v>
      </c>
      <c r="I800" s="1" t="s">
        <v>1481</v>
      </c>
      <c r="J800" s="1" t="s">
        <v>389</v>
      </c>
      <c r="K800" s="1" t="s">
        <v>3273</v>
      </c>
      <c r="L800" s="1" t="s">
        <v>683</v>
      </c>
      <c r="M800" s="1" t="s">
        <v>695</v>
      </c>
      <c r="N800" s="1" t="s">
        <v>382</v>
      </c>
      <c r="O800" s="1" t="s">
        <v>2501</v>
      </c>
      <c r="P800" s="1" t="s">
        <v>3274</v>
      </c>
      <c r="Q800" s="1" t="s">
        <v>1720</v>
      </c>
      <c r="R800" s="1" t="s">
        <v>3273</v>
      </c>
    </row>
    <row r="801" spans="1:18">
      <c r="A801" s="1" t="s">
        <v>49</v>
      </c>
      <c r="D801" s="1" t="s">
        <v>891</v>
      </c>
      <c r="E801" s="1" t="s">
        <v>1644</v>
      </c>
      <c r="F801" s="1" t="s">
        <v>2581</v>
      </c>
      <c r="G801" s="1" t="s">
        <v>2582</v>
      </c>
      <c r="H801" s="1" t="s">
        <v>2583</v>
      </c>
      <c r="I801" s="1" t="s">
        <v>765</v>
      </c>
      <c r="J801" s="1" t="s">
        <v>419</v>
      </c>
      <c r="K801" s="1" t="s">
        <v>3179</v>
      </c>
      <c r="L801" s="1" t="s">
        <v>683</v>
      </c>
      <c r="M801" s="1" t="s">
        <v>695</v>
      </c>
      <c r="N801" s="1" t="s">
        <v>382</v>
      </c>
      <c r="O801" s="1" t="s">
        <v>1508</v>
      </c>
      <c r="P801" s="1" t="s">
        <v>3270</v>
      </c>
      <c r="Q801" s="1" t="s">
        <v>1419</v>
      </c>
      <c r="R801" s="1" t="s">
        <v>3179</v>
      </c>
    </row>
    <row r="802" spans="1:18">
      <c r="A802" s="1" t="s">
        <v>49</v>
      </c>
      <c r="D802" s="1" t="s">
        <v>891</v>
      </c>
      <c r="E802" s="1" t="s">
        <v>1644</v>
      </c>
      <c r="F802" s="1" t="s">
        <v>2584</v>
      </c>
      <c r="G802" s="1" t="s">
        <v>2585</v>
      </c>
      <c r="H802" s="1" t="s">
        <v>2586</v>
      </c>
      <c r="I802" s="1" t="s">
        <v>765</v>
      </c>
      <c r="J802" s="1" t="s">
        <v>396</v>
      </c>
      <c r="K802" s="1" t="s">
        <v>3271</v>
      </c>
      <c r="L802" s="1" t="s">
        <v>683</v>
      </c>
      <c r="M802" s="1" t="s">
        <v>695</v>
      </c>
      <c r="N802" s="1" t="s">
        <v>382</v>
      </c>
      <c r="O802" s="1" t="s">
        <v>2237</v>
      </c>
      <c r="P802" s="1" t="s">
        <v>3256</v>
      </c>
      <c r="Q802" s="1" t="s">
        <v>1423</v>
      </c>
      <c r="R802" s="1" t="s">
        <v>3271</v>
      </c>
    </row>
    <row r="803" spans="1:18">
      <c r="A803" s="1" t="s">
        <v>49</v>
      </c>
      <c r="D803" s="1" t="s">
        <v>891</v>
      </c>
      <c r="E803" s="1" t="s">
        <v>1644</v>
      </c>
      <c r="F803" s="1" t="s">
        <v>2587</v>
      </c>
      <c r="G803" s="1" t="s">
        <v>2588</v>
      </c>
      <c r="H803" s="1" t="s">
        <v>2589</v>
      </c>
      <c r="I803" s="1" t="s">
        <v>765</v>
      </c>
      <c r="J803" s="1" t="s">
        <v>393</v>
      </c>
      <c r="K803" s="1" t="s">
        <v>3271</v>
      </c>
      <c r="L803" s="1" t="s">
        <v>683</v>
      </c>
      <c r="M803" s="1" t="s">
        <v>695</v>
      </c>
      <c r="N803" s="1" t="s">
        <v>382</v>
      </c>
      <c r="O803" s="1" t="s">
        <v>2237</v>
      </c>
      <c r="P803" s="1" t="s">
        <v>3256</v>
      </c>
      <c r="Q803" s="1" t="s">
        <v>1423</v>
      </c>
      <c r="R803" s="1" t="s">
        <v>3271</v>
      </c>
    </row>
    <row r="804" spans="1:18">
      <c r="A804" s="1" t="s">
        <v>49</v>
      </c>
      <c r="D804" s="1" t="s">
        <v>891</v>
      </c>
      <c r="E804" s="1" t="s">
        <v>1644</v>
      </c>
      <c r="F804" s="1" t="s">
        <v>2590</v>
      </c>
      <c r="G804" s="1" t="s">
        <v>2591</v>
      </c>
      <c r="H804" s="1" t="s">
        <v>2592</v>
      </c>
      <c r="I804" s="1" t="s">
        <v>765</v>
      </c>
      <c r="J804" s="1" t="s">
        <v>419</v>
      </c>
      <c r="K804" s="1" t="s">
        <v>3271</v>
      </c>
      <c r="L804" s="1" t="s">
        <v>683</v>
      </c>
      <c r="M804" s="1" t="s">
        <v>695</v>
      </c>
      <c r="N804" s="1" t="s">
        <v>382</v>
      </c>
      <c r="O804" s="1" t="s">
        <v>2237</v>
      </c>
      <c r="P804" s="1" t="s">
        <v>3256</v>
      </c>
      <c r="Q804" s="1" t="s">
        <v>1423</v>
      </c>
      <c r="R804" s="1" t="s">
        <v>3271</v>
      </c>
    </row>
    <row r="805" spans="1:18">
      <c r="A805" s="1" t="s">
        <v>49</v>
      </c>
      <c r="D805" s="1" t="s">
        <v>891</v>
      </c>
      <c r="E805" s="1" t="s">
        <v>1644</v>
      </c>
      <c r="F805" s="1" t="s">
        <v>2593</v>
      </c>
      <c r="G805" s="1" t="s">
        <v>2594</v>
      </c>
      <c r="H805" s="1" t="s">
        <v>2595</v>
      </c>
      <c r="I805" s="1" t="s">
        <v>765</v>
      </c>
      <c r="J805" s="1" t="s">
        <v>393</v>
      </c>
      <c r="K805" s="1" t="s">
        <v>3184</v>
      </c>
      <c r="L805" s="1" t="s">
        <v>683</v>
      </c>
      <c r="M805" s="1" t="s">
        <v>695</v>
      </c>
      <c r="N805" s="1" t="s">
        <v>382</v>
      </c>
      <c r="O805" s="1" t="s">
        <v>1515</v>
      </c>
      <c r="P805" s="1" t="s">
        <v>3269</v>
      </c>
      <c r="Q805" s="1" t="s">
        <v>616</v>
      </c>
      <c r="R805" s="1" t="s">
        <v>3184</v>
      </c>
    </row>
    <row r="806" spans="1:18">
      <c r="A806" s="1" t="s">
        <v>49</v>
      </c>
      <c r="D806" s="1" t="s">
        <v>891</v>
      </c>
      <c r="E806" s="1" t="s">
        <v>1644</v>
      </c>
      <c r="F806" s="1" t="s">
        <v>2596</v>
      </c>
      <c r="G806" s="1" t="s">
        <v>2597</v>
      </c>
      <c r="H806" s="1" t="s">
        <v>2598</v>
      </c>
      <c r="I806" s="1" t="s">
        <v>765</v>
      </c>
      <c r="J806" s="1" t="s">
        <v>389</v>
      </c>
      <c r="K806" s="1" t="s">
        <v>3184</v>
      </c>
      <c r="L806" s="1" t="s">
        <v>683</v>
      </c>
      <c r="M806" s="1" t="s">
        <v>695</v>
      </c>
      <c r="N806" s="1" t="s">
        <v>382</v>
      </c>
      <c r="O806" s="1" t="s">
        <v>1515</v>
      </c>
      <c r="P806" s="1" t="s">
        <v>3269</v>
      </c>
      <c r="Q806" s="1" t="s">
        <v>616</v>
      </c>
      <c r="R806" s="1" t="s">
        <v>3184</v>
      </c>
    </row>
    <row r="807" spans="1:18">
      <c r="A807" s="1" t="s">
        <v>49</v>
      </c>
      <c r="D807" s="1" t="s">
        <v>891</v>
      </c>
      <c r="E807" s="1" t="s">
        <v>1644</v>
      </c>
      <c r="F807" s="1" t="s">
        <v>2599</v>
      </c>
      <c r="G807" s="1" t="s">
        <v>2600</v>
      </c>
      <c r="H807" s="1" t="s">
        <v>2601</v>
      </c>
      <c r="I807" s="1" t="s">
        <v>765</v>
      </c>
      <c r="J807" s="1" t="s">
        <v>393</v>
      </c>
      <c r="K807" s="1" t="s">
        <v>3184</v>
      </c>
      <c r="L807" s="1" t="s">
        <v>683</v>
      </c>
      <c r="M807" s="1" t="s">
        <v>695</v>
      </c>
      <c r="N807" s="1" t="s">
        <v>382</v>
      </c>
      <c r="O807" s="1" t="s">
        <v>1515</v>
      </c>
      <c r="P807" s="1" t="s">
        <v>3269</v>
      </c>
      <c r="Q807" s="1" t="s">
        <v>616</v>
      </c>
      <c r="R807" s="1" t="s">
        <v>3184</v>
      </c>
    </row>
    <row r="808" spans="1:18">
      <c r="A808" s="1" t="s">
        <v>49</v>
      </c>
      <c r="D808" s="1" t="s">
        <v>891</v>
      </c>
      <c r="E808" s="1" t="s">
        <v>1644</v>
      </c>
      <c r="F808" s="1" t="s">
        <v>2602</v>
      </c>
      <c r="G808" s="1" t="s">
        <v>2603</v>
      </c>
      <c r="H808" s="1" t="s">
        <v>2604</v>
      </c>
      <c r="I808" s="1" t="s">
        <v>765</v>
      </c>
      <c r="J808" s="1" t="s">
        <v>393</v>
      </c>
      <c r="K808" s="1" t="s">
        <v>3184</v>
      </c>
      <c r="L808" s="1" t="s">
        <v>683</v>
      </c>
      <c r="M808" s="1" t="s">
        <v>695</v>
      </c>
      <c r="N808" s="1" t="s">
        <v>382</v>
      </c>
      <c r="O808" s="1" t="s">
        <v>1515</v>
      </c>
      <c r="P808" s="1" t="s">
        <v>3269</v>
      </c>
      <c r="Q808" s="1" t="s">
        <v>616</v>
      </c>
      <c r="R808" s="1" t="s">
        <v>3184</v>
      </c>
    </row>
    <row r="809" spans="1:18">
      <c r="A809" s="1" t="s">
        <v>49</v>
      </c>
      <c r="D809" s="1" t="s">
        <v>891</v>
      </c>
      <c r="E809" s="1" t="s">
        <v>1644</v>
      </c>
      <c r="F809" s="1" t="s">
        <v>2605</v>
      </c>
      <c r="G809" s="1" t="s">
        <v>2606</v>
      </c>
      <c r="H809" s="1" t="s">
        <v>2607</v>
      </c>
      <c r="I809" s="1" t="s">
        <v>1152</v>
      </c>
      <c r="J809" s="1" t="s">
        <v>401</v>
      </c>
      <c r="K809" s="1" t="s">
        <v>3179</v>
      </c>
      <c r="L809" s="1" t="s">
        <v>683</v>
      </c>
      <c r="M809" s="1" t="s">
        <v>695</v>
      </c>
      <c r="N809" s="1" t="s">
        <v>382</v>
      </c>
      <c r="O809" s="1" t="s">
        <v>1508</v>
      </c>
      <c r="P809" s="1" t="s">
        <v>3270</v>
      </c>
      <c r="Q809" s="1" t="s">
        <v>1419</v>
      </c>
      <c r="R809" s="1" t="s">
        <v>3179</v>
      </c>
    </row>
    <row r="810" spans="1:18">
      <c r="A810" s="1" t="s">
        <v>49</v>
      </c>
      <c r="D810" s="1" t="s">
        <v>891</v>
      </c>
      <c r="E810" s="1" t="s">
        <v>1644</v>
      </c>
      <c r="F810" s="1" t="s">
        <v>2608</v>
      </c>
      <c r="G810" s="1" t="s">
        <v>2609</v>
      </c>
      <c r="H810" s="1" t="s">
        <v>2610</v>
      </c>
      <c r="I810" s="1" t="s">
        <v>1152</v>
      </c>
      <c r="J810" s="1" t="s">
        <v>396</v>
      </c>
      <c r="K810" s="1" t="s">
        <v>3179</v>
      </c>
      <c r="L810" s="1" t="s">
        <v>683</v>
      </c>
      <c r="M810" s="1" t="s">
        <v>695</v>
      </c>
      <c r="N810" s="1" t="s">
        <v>382</v>
      </c>
      <c r="O810" s="1" t="s">
        <v>1508</v>
      </c>
      <c r="P810" s="1" t="s">
        <v>3270</v>
      </c>
      <c r="Q810" s="1" t="s">
        <v>1419</v>
      </c>
      <c r="R810" s="1" t="s">
        <v>3179</v>
      </c>
    </row>
    <row r="811" spans="1:18">
      <c r="A811" s="1" t="s">
        <v>49</v>
      </c>
      <c r="D811" s="1" t="s">
        <v>891</v>
      </c>
      <c r="E811" s="1" t="s">
        <v>1644</v>
      </c>
      <c r="F811" s="1" t="s">
        <v>2611</v>
      </c>
      <c r="G811" s="1" t="s">
        <v>2612</v>
      </c>
      <c r="H811" s="1" t="s">
        <v>2613</v>
      </c>
      <c r="I811" s="1" t="s">
        <v>1152</v>
      </c>
      <c r="J811" s="1" t="s">
        <v>393</v>
      </c>
      <c r="K811" s="1" t="s">
        <v>3179</v>
      </c>
      <c r="L811" s="1" t="s">
        <v>683</v>
      </c>
      <c r="M811" s="1" t="s">
        <v>695</v>
      </c>
      <c r="N811" s="1" t="s">
        <v>382</v>
      </c>
      <c r="O811" s="1" t="s">
        <v>1508</v>
      </c>
      <c r="P811" s="1" t="s">
        <v>3270</v>
      </c>
      <c r="Q811" s="1" t="s">
        <v>1419</v>
      </c>
      <c r="R811" s="1" t="s">
        <v>3179</v>
      </c>
    </row>
    <row r="812" spans="1:18">
      <c r="A812" s="1" t="s">
        <v>49</v>
      </c>
      <c r="D812" s="1" t="s">
        <v>891</v>
      </c>
      <c r="E812" s="1" t="s">
        <v>1644</v>
      </c>
      <c r="F812" s="1" t="s">
        <v>2614</v>
      </c>
      <c r="G812" s="1" t="s">
        <v>2615</v>
      </c>
      <c r="H812" s="1" t="s">
        <v>2616</v>
      </c>
      <c r="I812" s="1" t="s">
        <v>1152</v>
      </c>
      <c r="J812" s="1" t="s">
        <v>389</v>
      </c>
      <c r="K812" s="1" t="s">
        <v>3179</v>
      </c>
      <c r="L812" s="1" t="s">
        <v>683</v>
      </c>
      <c r="M812" s="1" t="s">
        <v>695</v>
      </c>
      <c r="N812" s="1" t="s">
        <v>382</v>
      </c>
      <c r="O812" s="1" t="s">
        <v>1508</v>
      </c>
      <c r="P812" s="1" t="s">
        <v>3270</v>
      </c>
      <c r="Q812" s="1" t="s">
        <v>1419</v>
      </c>
      <c r="R812" s="1" t="s">
        <v>3179</v>
      </c>
    </row>
    <row r="813" spans="1:18">
      <c r="A813" s="1" t="s">
        <v>49</v>
      </c>
      <c r="D813" s="1" t="s">
        <v>891</v>
      </c>
      <c r="E813" s="1" t="s">
        <v>1644</v>
      </c>
      <c r="F813" s="1" t="s">
        <v>2617</v>
      </c>
      <c r="G813" s="1" t="s">
        <v>2618</v>
      </c>
      <c r="H813" s="1" t="s">
        <v>2619</v>
      </c>
      <c r="I813" s="1" t="s">
        <v>1272</v>
      </c>
      <c r="J813" s="1" t="s">
        <v>401</v>
      </c>
      <c r="K813" s="1" t="s">
        <v>3179</v>
      </c>
      <c r="L813" s="1" t="s">
        <v>683</v>
      </c>
      <c r="M813" s="1" t="s">
        <v>695</v>
      </c>
      <c r="N813" s="1" t="s">
        <v>382</v>
      </c>
      <c r="O813" s="1" t="s">
        <v>2191</v>
      </c>
      <c r="P813" s="1" t="s">
        <v>3232</v>
      </c>
      <c r="Q813" s="1" t="s">
        <v>1419</v>
      </c>
      <c r="R813" s="1" t="s">
        <v>3179</v>
      </c>
    </row>
    <row r="814" spans="1:18">
      <c r="A814" s="1" t="s">
        <v>49</v>
      </c>
      <c r="D814" s="1" t="s">
        <v>891</v>
      </c>
      <c r="E814" s="1" t="s">
        <v>1644</v>
      </c>
      <c r="F814" s="1" t="s">
        <v>2620</v>
      </c>
      <c r="G814" s="1" t="s">
        <v>2621</v>
      </c>
      <c r="H814" s="1" t="s">
        <v>2622</v>
      </c>
      <c r="I814" s="1" t="s">
        <v>1272</v>
      </c>
      <c r="J814" s="1" t="s">
        <v>396</v>
      </c>
      <c r="K814" s="1" t="s">
        <v>3179</v>
      </c>
      <c r="L814" s="1" t="s">
        <v>683</v>
      </c>
      <c r="M814" s="1" t="s">
        <v>695</v>
      </c>
      <c r="N814" s="1" t="s">
        <v>382</v>
      </c>
      <c r="O814" s="1" t="s">
        <v>2191</v>
      </c>
      <c r="P814" s="1" t="s">
        <v>3232</v>
      </c>
      <c r="Q814" s="1" t="s">
        <v>1419</v>
      </c>
      <c r="R814" s="1" t="s">
        <v>3179</v>
      </c>
    </row>
    <row r="815" spans="1:18">
      <c r="A815" s="1" t="s">
        <v>49</v>
      </c>
      <c r="D815" s="1" t="s">
        <v>891</v>
      </c>
      <c r="E815" s="1" t="s">
        <v>1644</v>
      </c>
      <c r="F815" s="1" t="s">
        <v>2623</v>
      </c>
      <c r="G815" s="1" t="s">
        <v>2624</v>
      </c>
      <c r="H815" s="1" t="s">
        <v>2625</v>
      </c>
      <c r="I815" s="1" t="s">
        <v>1272</v>
      </c>
      <c r="J815" s="1" t="s">
        <v>393</v>
      </c>
      <c r="K815" s="1" t="s">
        <v>3179</v>
      </c>
      <c r="L815" s="1" t="s">
        <v>683</v>
      </c>
      <c r="M815" s="1" t="s">
        <v>695</v>
      </c>
      <c r="N815" s="1" t="s">
        <v>382</v>
      </c>
      <c r="O815" s="1" t="s">
        <v>2191</v>
      </c>
      <c r="P815" s="1" t="s">
        <v>3232</v>
      </c>
      <c r="Q815" s="1" t="s">
        <v>1419</v>
      </c>
      <c r="R815" s="1" t="s">
        <v>3179</v>
      </c>
    </row>
    <row r="816" spans="1:18">
      <c r="A816" s="1" t="s">
        <v>49</v>
      </c>
      <c r="D816" s="1" t="s">
        <v>891</v>
      </c>
      <c r="E816" s="1" t="s">
        <v>1644</v>
      </c>
      <c r="F816" s="1" t="s">
        <v>2626</v>
      </c>
      <c r="G816" s="1" t="s">
        <v>2627</v>
      </c>
      <c r="H816" s="1" t="s">
        <v>2628</v>
      </c>
      <c r="I816" s="1" t="s">
        <v>1272</v>
      </c>
      <c r="J816" s="1" t="s">
        <v>487</v>
      </c>
      <c r="K816" s="1" t="s">
        <v>3179</v>
      </c>
      <c r="L816" s="1" t="s">
        <v>683</v>
      </c>
      <c r="M816" s="1" t="s">
        <v>695</v>
      </c>
      <c r="N816" s="1" t="s">
        <v>382</v>
      </c>
      <c r="O816" s="1" t="s">
        <v>2191</v>
      </c>
      <c r="P816" s="1" t="s">
        <v>3232</v>
      </c>
      <c r="Q816" s="1" t="s">
        <v>1419</v>
      </c>
      <c r="R816" s="1" t="s">
        <v>3179</v>
      </c>
    </row>
    <row r="817" spans="1:18">
      <c r="A817" s="1" t="s">
        <v>49</v>
      </c>
      <c r="D817" s="1" t="s">
        <v>891</v>
      </c>
      <c r="E817" s="1" t="s">
        <v>1644</v>
      </c>
      <c r="F817" s="1" t="s">
        <v>2629</v>
      </c>
      <c r="G817" s="1" t="s">
        <v>2630</v>
      </c>
      <c r="H817" s="1" t="s">
        <v>2631</v>
      </c>
      <c r="I817" s="1" t="s">
        <v>1272</v>
      </c>
      <c r="J817" s="1" t="s">
        <v>389</v>
      </c>
      <c r="K817" s="1" t="s">
        <v>3179</v>
      </c>
      <c r="L817" s="1" t="s">
        <v>683</v>
      </c>
      <c r="M817" s="1" t="s">
        <v>695</v>
      </c>
      <c r="N817" s="1" t="s">
        <v>382</v>
      </c>
      <c r="O817" s="1" t="s">
        <v>2191</v>
      </c>
      <c r="P817" s="1" t="s">
        <v>3232</v>
      </c>
      <c r="Q817" s="1" t="s">
        <v>1419</v>
      </c>
      <c r="R817" s="1" t="s">
        <v>3179</v>
      </c>
    </row>
    <row r="818" spans="1:18">
      <c r="A818" s="1" t="s">
        <v>49</v>
      </c>
      <c r="D818" s="1" t="s">
        <v>891</v>
      </c>
      <c r="E818" s="1" t="s">
        <v>1644</v>
      </c>
      <c r="F818" s="1" t="s">
        <v>2632</v>
      </c>
      <c r="G818" s="1" t="s">
        <v>2633</v>
      </c>
      <c r="H818" s="1" t="s">
        <v>2634</v>
      </c>
      <c r="I818" s="1" t="s">
        <v>1272</v>
      </c>
      <c r="J818" s="1" t="s">
        <v>409</v>
      </c>
      <c r="K818" s="1" t="s">
        <v>3184</v>
      </c>
      <c r="L818" s="1" t="s">
        <v>683</v>
      </c>
      <c r="M818" s="1" t="s">
        <v>695</v>
      </c>
      <c r="N818" s="1" t="s">
        <v>382</v>
      </c>
      <c r="O818" s="1" t="s">
        <v>2531</v>
      </c>
      <c r="P818" s="1" t="s">
        <v>3284</v>
      </c>
      <c r="Q818" s="1" t="s">
        <v>616</v>
      </c>
      <c r="R818" s="1" t="s">
        <v>3184</v>
      </c>
    </row>
    <row r="819" spans="1:18">
      <c r="A819" s="1" t="s">
        <v>49</v>
      </c>
      <c r="D819" s="1" t="s">
        <v>891</v>
      </c>
      <c r="E819" s="1" t="s">
        <v>1644</v>
      </c>
      <c r="F819" s="1" t="s">
        <v>2635</v>
      </c>
      <c r="G819" s="1" t="s">
        <v>2636</v>
      </c>
      <c r="H819" s="1" t="s">
        <v>2637</v>
      </c>
      <c r="I819" s="1" t="s">
        <v>1272</v>
      </c>
      <c r="J819" s="1" t="s">
        <v>396</v>
      </c>
      <c r="K819" s="1" t="s">
        <v>3184</v>
      </c>
      <c r="L819" s="1" t="s">
        <v>683</v>
      </c>
      <c r="M819" s="1" t="s">
        <v>695</v>
      </c>
      <c r="N819" s="1" t="s">
        <v>382</v>
      </c>
      <c r="O819" s="1" t="s">
        <v>2531</v>
      </c>
      <c r="P819" s="1" t="s">
        <v>3284</v>
      </c>
      <c r="Q819" s="1" t="s">
        <v>616</v>
      </c>
      <c r="R819" s="1" t="s">
        <v>3184</v>
      </c>
    </row>
    <row r="820" spans="1:18">
      <c r="A820" s="1" t="s">
        <v>49</v>
      </c>
      <c r="D820" s="1" t="s">
        <v>891</v>
      </c>
      <c r="E820" s="1" t="s">
        <v>1644</v>
      </c>
      <c r="F820" s="1" t="s">
        <v>2638</v>
      </c>
      <c r="G820" s="1" t="s">
        <v>2639</v>
      </c>
      <c r="H820" s="1" t="s">
        <v>2640</v>
      </c>
      <c r="I820" s="1" t="s">
        <v>1272</v>
      </c>
      <c r="J820" s="1" t="s">
        <v>487</v>
      </c>
      <c r="K820" s="1" t="s">
        <v>3184</v>
      </c>
      <c r="L820" s="1" t="s">
        <v>683</v>
      </c>
      <c r="M820" s="1" t="s">
        <v>695</v>
      </c>
      <c r="N820" s="1" t="s">
        <v>382</v>
      </c>
      <c r="O820" s="1" t="s">
        <v>2531</v>
      </c>
      <c r="P820" s="1" t="s">
        <v>3284</v>
      </c>
      <c r="Q820" s="1" t="s">
        <v>616</v>
      </c>
      <c r="R820" s="1" t="s">
        <v>3184</v>
      </c>
    </row>
    <row r="821" spans="1:18">
      <c r="A821" s="1" t="s">
        <v>49</v>
      </c>
      <c r="D821" s="1" t="s">
        <v>891</v>
      </c>
      <c r="E821" s="1" t="s">
        <v>1644</v>
      </c>
      <c r="F821" s="1" t="s">
        <v>2641</v>
      </c>
      <c r="G821" s="1" t="s">
        <v>2642</v>
      </c>
      <c r="H821" s="1" t="s">
        <v>2643</v>
      </c>
      <c r="I821" s="1" t="s">
        <v>1890</v>
      </c>
      <c r="J821" s="1" t="s">
        <v>401</v>
      </c>
      <c r="K821" s="1" t="s">
        <v>3179</v>
      </c>
      <c r="L821" s="1" t="s">
        <v>683</v>
      </c>
      <c r="M821" s="1" t="s">
        <v>695</v>
      </c>
      <c r="N821" s="1" t="s">
        <v>382</v>
      </c>
      <c r="O821" s="1" t="s">
        <v>1508</v>
      </c>
      <c r="P821" s="1" t="s">
        <v>3270</v>
      </c>
      <c r="Q821" s="1" t="s">
        <v>1419</v>
      </c>
      <c r="R821" s="1" t="s">
        <v>3179</v>
      </c>
    </row>
    <row r="822" spans="1:18">
      <c r="A822" s="1" t="s">
        <v>49</v>
      </c>
      <c r="D822" s="1" t="s">
        <v>891</v>
      </c>
      <c r="E822" s="1" t="s">
        <v>1644</v>
      </c>
      <c r="F822" s="1" t="s">
        <v>2644</v>
      </c>
      <c r="G822" s="1" t="s">
        <v>2645</v>
      </c>
      <c r="H822" s="1" t="s">
        <v>2646</v>
      </c>
      <c r="I822" s="1" t="s">
        <v>1890</v>
      </c>
      <c r="J822" s="1" t="s">
        <v>457</v>
      </c>
      <c r="K822" s="1" t="s">
        <v>3179</v>
      </c>
      <c r="L822" s="1" t="s">
        <v>683</v>
      </c>
      <c r="M822" s="1" t="s">
        <v>695</v>
      </c>
      <c r="N822" s="1" t="s">
        <v>382</v>
      </c>
      <c r="O822" s="1" t="s">
        <v>1508</v>
      </c>
      <c r="P822" s="1" t="s">
        <v>3270</v>
      </c>
      <c r="Q822" s="1" t="s">
        <v>1419</v>
      </c>
      <c r="R822" s="1" t="s">
        <v>3179</v>
      </c>
    </row>
    <row r="823" spans="1:18">
      <c r="A823" s="1" t="s">
        <v>49</v>
      </c>
      <c r="D823" s="1" t="s">
        <v>891</v>
      </c>
      <c r="E823" s="1" t="s">
        <v>1644</v>
      </c>
      <c r="F823" s="1" t="s">
        <v>2647</v>
      </c>
      <c r="G823" s="1" t="s">
        <v>2648</v>
      </c>
      <c r="H823" s="1" t="s">
        <v>2649</v>
      </c>
      <c r="I823" s="1" t="s">
        <v>1890</v>
      </c>
      <c r="J823" s="1" t="s">
        <v>396</v>
      </c>
      <c r="K823" s="1" t="s">
        <v>3179</v>
      </c>
      <c r="L823" s="1" t="s">
        <v>683</v>
      </c>
      <c r="M823" s="1" t="s">
        <v>695</v>
      </c>
      <c r="N823" s="1" t="s">
        <v>382</v>
      </c>
      <c r="O823" s="1" t="s">
        <v>1508</v>
      </c>
      <c r="P823" s="1" t="s">
        <v>3270</v>
      </c>
      <c r="Q823" s="1" t="s">
        <v>1419</v>
      </c>
      <c r="R823" s="1" t="s">
        <v>3179</v>
      </c>
    </row>
    <row r="824" spans="1:18">
      <c r="A824" s="1" t="s">
        <v>49</v>
      </c>
      <c r="D824" s="1" t="s">
        <v>891</v>
      </c>
      <c r="E824" s="1" t="s">
        <v>1644</v>
      </c>
      <c r="F824" s="1" t="s">
        <v>2650</v>
      </c>
      <c r="G824" s="1" t="s">
        <v>2651</v>
      </c>
      <c r="H824" s="1" t="s">
        <v>2652</v>
      </c>
      <c r="I824" s="1" t="s">
        <v>1890</v>
      </c>
      <c r="J824" s="1" t="s">
        <v>457</v>
      </c>
      <c r="K824" s="1" t="s">
        <v>3179</v>
      </c>
      <c r="L824" s="1" t="s">
        <v>683</v>
      </c>
      <c r="M824" s="1" t="s">
        <v>695</v>
      </c>
      <c r="N824" s="1" t="s">
        <v>382</v>
      </c>
      <c r="O824" s="1" t="s">
        <v>1508</v>
      </c>
      <c r="P824" s="1" t="s">
        <v>3270</v>
      </c>
      <c r="Q824" s="1" t="s">
        <v>1419</v>
      </c>
      <c r="R824" s="1" t="s">
        <v>3179</v>
      </c>
    </row>
    <row r="825" spans="1:18">
      <c r="A825" s="1" t="s">
        <v>49</v>
      </c>
      <c r="D825" s="1" t="s">
        <v>891</v>
      </c>
      <c r="E825" s="1" t="s">
        <v>1644</v>
      </c>
      <c r="F825" s="1" t="s">
        <v>2653</v>
      </c>
      <c r="G825" s="1" t="s">
        <v>2654</v>
      </c>
      <c r="H825" s="1" t="s">
        <v>2655</v>
      </c>
      <c r="I825" s="1" t="s">
        <v>1890</v>
      </c>
      <c r="J825" s="1" t="s">
        <v>389</v>
      </c>
      <c r="K825" s="1" t="s">
        <v>3179</v>
      </c>
      <c r="L825" s="1" t="s">
        <v>683</v>
      </c>
      <c r="M825" s="1" t="s">
        <v>695</v>
      </c>
      <c r="N825" s="1" t="s">
        <v>382</v>
      </c>
      <c r="O825" s="1" t="s">
        <v>1508</v>
      </c>
      <c r="P825" s="1" t="s">
        <v>3270</v>
      </c>
      <c r="Q825" s="1" t="s">
        <v>1419</v>
      </c>
      <c r="R825" s="1" t="s">
        <v>3179</v>
      </c>
    </row>
    <row r="826" spans="1:18">
      <c r="A826" s="1" t="s">
        <v>49</v>
      </c>
      <c r="D826" s="1" t="s">
        <v>891</v>
      </c>
      <c r="E826" s="1" t="s">
        <v>1644</v>
      </c>
      <c r="F826" s="1" t="s">
        <v>2656</v>
      </c>
      <c r="G826" s="1" t="s">
        <v>2657</v>
      </c>
      <c r="H826" s="1" t="s">
        <v>2658</v>
      </c>
      <c r="I826" s="1" t="s">
        <v>1890</v>
      </c>
      <c r="J826" s="1" t="s">
        <v>389</v>
      </c>
      <c r="K826" s="1" t="s">
        <v>3271</v>
      </c>
      <c r="L826" s="1" t="s">
        <v>683</v>
      </c>
      <c r="M826" s="1" t="s">
        <v>695</v>
      </c>
      <c r="N826" s="1" t="s">
        <v>382</v>
      </c>
      <c r="O826" s="1" t="s">
        <v>2237</v>
      </c>
      <c r="P826" s="1" t="s">
        <v>3256</v>
      </c>
      <c r="Q826" s="1" t="s">
        <v>1423</v>
      </c>
      <c r="R826" s="1" t="s">
        <v>3271</v>
      </c>
    </row>
    <row r="827" spans="1:18">
      <c r="A827" s="1" t="s">
        <v>49</v>
      </c>
      <c r="D827" s="1" t="s">
        <v>891</v>
      </c>
      <c r="E827" s="1" t="s">
        <v>1644</v>
      </c>
      <c r="F827" s="1" t="s">
        <v>2659</v>
      </c>
      <c r="G827" s="1" t="s">
        <v>2660</v>
      </c>
      <c r="H827" s="1" t="s">
        <v>2661</v>
      </c>
      <c r="I827" s="1" t="s">
        <v>1587</v>
      </c>
      <c r="J827" s="1" t="s">
        <v>457</v>
      </c>
      <c r="K827" s="1" t="s">
        <v>3271</v>
      </c>
      <c r="L827" s="1" t="s">
        <v>683</v>
      </c>
      <c r="M827" s="1" t="s">
        <v>695</v>
      </c>
      <c r="N827" s="1" t="s">
        <v>382</v>
      </c>
      <c r="O827" s="1" t="s">
        <v>2237</v>
      </c>
      <c r="P827" s="1" t="s">
        <v>3256</v>
      </c>
      <c r="Q827" s="1" t="s">
        <v>1423</v>
      </c>
      <c r="R827" s="1" t="s">
        <v>3271</v>
      </c>
    </row>
    <row r="828" spans="1:18">
      <c r="A828" s="1" t="s">
        <v>49</v>
      </c>
      <c r="D828" s="1" t="s">
        <v>891</v>
      </c>
      <c r="E828" s="1" t="s">
        <v>1644</v>
      </c>
      <c r="F828" s="1" t="s">
        <v>2662</v>
      </c>
      <c r="G828" s="1" t="s">
        <v>2663</v>
      </c>
      <c r="H828" s="1" t="s">
        <v>2664</v>
      </c>
      <c r="I828" s="1" t="s">
        <v>1481</v>
      </c>
      <c r="J828" s="1" t="s">
        <v>389</v>
      </c>
      <c r="K828" s="1" t="s">
        <v>3273</v>
      </c>
      <c r="L828" s="1" t="s">
        <v>683</v>
      </c>
      <c r="M828" s="1" t="s">
        <v>695</v>
      </c>
      <c r="O828" s="1" t="s">
        <v>2501</v>
      </c>
      <c r="P828" s="1" t="s">
        <v>3274</v>
      </c>
      <c r="Q828" s="1" t="s">
        <v>1720</v>
      </c>
      <c r="R828" s="1" t="s">
        <v>3273</v>
      </c>
    </row>
    <row r="829" spans="1:18">
      <c r="A829" s="1" t="s">
        <v>49</v>
      </c>
      <c r="D829" s="1" t="s">
        <v>891</v>
      </c>
      <c r="E829" s="1" t="s">
        <v>1644</v>
      </c>
      <c r="F829" s="1" t="s">
        <v>2665</v>
      </c>
      <c r="G829" s="1" t="s">
        <v>2666</v>
      </c>
      <c r="H829" s="1" t="s">
        <v>2667</v>
      </c>
      <c r="I829" s="1" t="s">
        <v>1890</v>
      </c>
      <c r="J829" s="1" t="s">
        <v>401</v>
      </c>
      <c r="K829" s="1" t="s">
        <v>1041</v>
      </c>
      <c r="L829" s="1" t="s">
        <v>683</v>
      </c>
      <c r="M829" s="1" t="s">
        <v>695</v>
      </c>
      <c r="N829" s="1" t="s">
        <v>382</v>
      </c>
      <c r="O829" s="1" t="s">
        <v>2241</v>
      </c>
      <c r="P829" s="1" t="s">
        <v>3177</v>
      </c>
      <c r="Q829" s="1" t="s">
        <v>530</v>
      </c>
      <c r="R829" s="1" t="s">
        <v>1041</v>
      </c>
    </row>
    <row r="830" spans="1:18">
      <c r="A830" s="1" t="s">
        <v>49</v>
      </c>
      <c r="D830" s="1" t="s">
        <v>891</v>
      </c>
      <c r="E830" s="1" t="s">
        <v>1644</v>
      </c>
      <c r="F830" s="1" t="s">
        <v>2668</v>
      </c>
      <c r="G830" s="1" t="s">
        <v>2669</v>
      </c>
      <c r="H830" s="1" t="s">
        <v>2670</v>
      </c>
      <c r="I830" s="1" t="s">
        <v>1890</v>
      </c>
      <c r="J830" s="1" t="s">
        <v>457</v>
      </c>
      <c r="K830" s="1" t="s">
        <v>1041</v>
      </c>
      <c r="L830" s="1" t="s">
        <v>683</v>
      </c>
      <c r="M830" s="1" t="s">
        <v>695</v>
      </c>
      <c r="N830" s="1" t="s">
        <v>382</v>
      </c>
      <c r="O830" s="1" t="s">
        <v>2241</v>
      </c>
      <c r="P830" s="1" t="s">
        <v>3177</v>
      </c>
      <c r="Q830" s="1" t="s">
        <v>530</v>
      </c>
      <c r="R830" s="1" t="s">
        <v>1041</v>
      </c>
    </row>
    <row r="831" spans="1:18">
      <c r="A831" s="1" t="s">
        <v>49</v>
      </c>
      <c r="D831" s="1" t="s">
        <v>891</v>
      </c>
      <c r="E831" s="1" t="s">
        <v>1644</v>
      </c>
      <c r="F831" s="1" t="s">
        <v>2671</v>
      </c>
      <c r="G831" s="1" t="s">
        <v>2672</v>
      </c>
      <c r="H831" s="1" t="s">
        <v>2673</v>
      </c>
      <c r="I831" s="1" t="s">
        <v>1890</v>
      </c>
      <c r="J831" s="1" t="s">
        <v>457</v>
      </c>
      <c r="K831" s="1" t="s">
        <v>3184</v>
      </c>
      <c r="L831" s="1" t="s">
        <v>683</v>
      </c>
      <c r="M831" s="1" t="s">
        <v>695</v>
      </c>
      <c r="N831" s="1" t="s">
        <v>382</v>
      </c>
      <c r="O831" s="1" t="s">
        <v>1515</v>
      </c>
      <c r="P831" s="1" t="s">
        <v>3269</v>
      </c>
      <c r="Q831" s="1" t="s">
        <v>616</v>
      </c>
      <c r="R831" s="1" t="s">
        <v>3184</v>
      </c>
    </row>
    <row r="832" spans="1:18">
      <c r="A832" s="1" t="s">
        <v>49</v>
      </c>
      <c r="D832" s="1" t="s">
        <v>891</v>
      </c>
      <c r="E832" s="1" t="s">
        <v>1644</v>
      </c>
      <c r="F832" s="1" t="s">
        <v>2674</v>
      </c>
      <c r="G832" s="1" t="s">
        <v>2675</v>
      </c>
      <c r="H832" s="1" t="s">
        <v>2676</v>
      </c>
      <c r="I832" s="1" t="s">
        <v>1890</v>
      </c>
      <c r="J832" s="1" t="s">
        <v>457</v>
      </c>
      <c r="K832" s="1" t="s">
        <v>3184</v>
      </c>
      <c r="L832" s="1" t="s">
        <v>683</v>
      </c>
      <c r="M832" s="1" t="s">
        <v>695</v>
      </c>
      <c r="N832" s="1" t="s">
        <v>382</v>
      </c>
      <c r="O832" s="1" t="s">
        <v>1515</v>
      </c>
      <c r="P832" s="1" t="s">
        <v>3269</v>
      </c>
      <c r="Q832" s="1" t="s">
        <v>616</v>
      </c>
      <c r="R832" s="1" t="s">
        <v>3184</v>
      </c>
    </row>
    <row r="833" spans="1:18">
      <c r="A833" s="1" t="s">
        <v>49</v>
      </c>
      <c r="D833" s="1" t="s">
        <v>891</v>
      </c>
      <c r="E833" s="1" t="s">
        <v>1644</v>
      </c>
      <c r="F833" s="1" t="s">
        <v>2677</v>
      </c>
      <c r="G833" s="1" t="s">
        <v>2678</v>
      </c>
      <c r="H833" s="1" t="s">
        <v>2679</v>
      </c>
      <c r="I833" s="1" t="s">
        <v>1890</v>
      </c>
      <c r="J833" s="1" t="s">
        <v>396</v>
      </c>
      <c r="K833" s="1" t="s">
        <v>3184</v>
      </c>
      <c r="L833" s="1" t="s">
        <v>683</v>
      </c>
      <c r="M833" s="1" t="s">
        <v>695</v>
      </c>
      <c r="N833" s="1" t="s">
        <v>382</v>
      </c>
      <c r="O833" s="1" t="s">
        <v>1515</v>
      </c>
      <c r="P833" s="1" t="s">
        <v>3269</v>
      </c>
      <c r="Q833" s="1" t="s">
        <v>616</v>
      </c>
      <c r="R833" s="1" t="s">
        <v>3184</v>
      </c>
    </row>
    <row r="834" spans="1:18">
      <c r="A834" s="1" t="s">
        <v>49</v>
      </c>
      <c r="D834" s="1" t="s">
        <v>891</v>
      </c>
      <c r="E834" s="1" t="s">
        <v>1644</v>
      </c>
      <c r="F834" s="1" t="s">
        <v>2680</v>
      </c>
      <c r="G834" s="1" t="s">
        <v>2681</v>
      </c>
      <c r="H834" s="1" t="s">
        <v>2682</v>
      </c>
      <c r="I834" s="1" t="s">
        <v>1890</v>
      </c>
      <c r="J834" s="1" t="s">
        <v>457</v>
      </c>
      <c r="K834" s="1" t="s">
        <v>3184</v>
      </c>
      <c r="L834" s="1" t="s">
        <v>683</v>
      </c>
      <c r="M834" s="1" t="s">
        <v>695</v>
      </c>
      <c r="N834" s="1" t="s">
        <v>382</v>
      </c>
      <c r="O834" s="1" t="s">
        <v>1515</v>
      </c>
      <c r="P834" s="1" t="s">
        <v>3269</v>
      </c>
      <c r="Q834" s="1" t="s">
        <v>616</v>
      </c>
      <c r="R834" s="1" t="s">
        <v>3184</v>
      </c>
    </row>
    <row r="835" spans="1:18">
      <c r="A835" s="1" t="s">
        <v>49</v>
      </c>
      <c r="D835" s="1" t="s">
        <v>891</v>
      </c>
      <c r="E835" s="1" t="s">
        <v>1644</v>
      </c>
      <c r="F835" s="1" t="s">
        <v>2683</v>
      </c>
      <c r="G835" s="1" t="s">
        <v>2684</v>
      </c>
      <c r="H835" s="1" t="s">
        <v>2685</v>
      </c>
      <c r="I835" s="1" t="s">
        <v>1890</v>
      </c>
      <c r="J835" s="1" t="s">
        <v>389</v>
      </c>
      <c r="K835" s="1" t="s">
        <v>3184</v>
      </c>
      <c r="L835" s="1" t="s">
        <v>683</v>
      </c>
      <c r="M835" s="1" t="s">
        <v>695</v>
      </c>
      <c r="N835" s="1" t="s">
        <v>382</v>
      </c>
      <c r="O835" s="1" t="s">
        <v>1515</v>
      </c>
      <c r="P835" s="1" t="s">
        <v>3269</v>
      </c>
      <c r="Q835" s="1" t="s">
        <v>616</v>
      </c>
      <c r="R835" s="1" t="s">
        <v>3184</v>
      </c>
    </row>
    <row r="836" spans="1:18">
      <c r="A836" s="1" t="s">
        <v>49</v>
      </c>
      <c r="D836" s="1" t="s">
        <v>891</v>
      </c>
      <c r="E836" s="1" t="s">
        <v>1644</v>
      </c>
      <c r="F836" s="1" t="s">
        <v>2686</v>
      </c>
      <c r="G836" s="1" t="s">
        <v>2687</v>
      </c>
      <c r="H836" s="1" t="s">
        <v>2688</v>
      </c>
      <c r="I836" s="1" t="s">
        <v>1890</v>
      </c>
      <c r="J836" s="1" t="s">
        <v>409</v>
      </c>
      <c r="K836" s="1" t="s">
        <v>3184</v>
      </c>
      <c r="L836" s="1" t="s">
        <v>683</v>
      </c>
      <c r="M836" s="1" t="s">
        <v>695</v>
      </c>
      <c r="N836" s="1" t="s">
        <v>382</v>
      </c>
      <c r="O836" s="1" t="s">
        <v>1515</v>
      </c>
      <c r="P836" s="1" t="s">
        <v>3269</v>
      </c>
      <c r="Q836" s="1" t="s">
        <v>616</v>
      </c>
      <c r="R836" s="1" t="s">
        <v>3184</v>
      </c>
    </row>
    <row r="837" spans="1:18">
      <c r="A837" s="1" t="s">
        <v>49</v>
      </c>
      <c r="D837" s="1" t="s">
        <v>891</v>
      </c>
      <c r="E837" s="1" t="s">
        <v>1644</v>
      </c>
      <c r="F837" s="1" t="s">
        <v>2689</v>
      </c>
      <c r="G837" s="1" t="s">
        <v>2690</v>
      </c>
      <c r="H837" s="1" t="s">
        <v>2691</v>
      </c>
      <c r="I837" s="1" t="s">
        <v>2044</v>
      </c>
      <c r="J837" s="1" t="s">
        <v>393</v>
      </c>
      <c r="K837" s="1" t="s">
        <v>3184</v>
      </c>
      <c r="L837" s="1" t="s">
        <v>683</v>
      </c>
      <c r="M837" s="1" t="s">
        <v>695</v>
      </c>
      <c r="N837" s="1" t="s">
        <v>382</v>
      </c>
      <c r="O837" s="1" t="s">
        <v>1515</v>
      </c>
      <c r="P837" s="1" t="s">
        <v>3343</v>
      </c>
      <c r="Q837" s="1" t="s">
        <v>616</v>
      </c>
      <c r="R837" s="1" t="s">
        <v>3184</v>
      </c>
    </row>
    <row r="838" spans="1:18">
      <c r="A838" s="1" t="s">
        <v>49</v>
      </c>
      <c r="D838" s="1" t="s">
        <v>891</v>
      </c>
      <c r="E838" s="1" t="s">
        <v>1644</v>
      </c>
      <c r="F838" s="1" t="s">
        <v>2692</v>
      </c>
      <c r="G838" s="1" t="s">
        <v>2693</v>
      </c>
      <c r="H838" s="1" t="s">
        <v>2694</v>
      </c>
      <c r="I838" s="1" t="s">
        <v>2039</v>
      </c>
      <c r="J838" s="1" t="s">
        <v>487</v>
      </c>
      <c r="K838" s="1" t="s">
        <v>3179</v>
      </c>
      <c r="L838" s="1" t="s">
        <v>683</v>
      </c>
      <c r="M838" s="1" t="s">
        <v>695</v>
      </c>
      <c r="N838" s="1" t="s">
        <v>382</v>
      </c>
      <c r="O838" s="1" t="s">
        <v>1508</v>
      </c>
      <c r="P838" s="1" t="s">
        <v>3270</v>
      </c>
      <c r="Q838" s="1" t="s">
        <v>1419</v>
      </c>
      <c r="R838" s="1" t="s">
        <v>3179</v>
      </c>
    </row>
    <row r="839" spans="1:18">
      <c r="A839" s="1" t="s">
        <v>49</v>
      </c>
      <c r="D839" s="1" t="s">
        <v>891</v>
      </c>
      <c r="E839" s="1" t="s">
        <v>1644</v>
      </c>
      <c r="F839" s="1" t="s">
        <v>2695</v>
      </c>
      <c r="G839" s="1" t="s">
        <v>2696</v>
      </c>
      <c r="H839" s="1" t="s">
        <v>2697</v>
      </c>
      <c r="I839" s="1" t="s">
        <v>746</v>
      </c>
      <c r="J839" s="1" t="s">
        <v>396</v>
      </c>
      <c r="K839" s="1" t="s">
        <v>3271</v>
      </c>
      <c r="L839" s="1" t="s">
        <v>683</v>
      </c>
      <c r="M839" s="1" t="s">
        <v>695</v>
      </c>
      <c r="N839" s="1" t="s">
        <v>382</v>
      </c>
      <c r="O839" s="1" t="s">
        <v>2237</v>
      </c>
      <c r="P839" s="1" t="s">
        <v>3256</v>
      </c>
      <c r="Q839" s="1" t="s">
        <v>1423</v>
      </c>
      <c r="R839" s="1" t="s">
        <v>3271</v>
      </c>
    </row>
    <row r="840" spans="1:18">
      <c r="A840" s="1" t="s">
        <v>49</v>
      </c>
      <c r="D840" s="1" t="s">
        <v>891</v>
      </c>
      <c r="E840" s="1" t="s">
        <v>1644</v>
      </c>
      <c r="F840" s="1" t="s">
        <v>2698</v>
      </c>
      <c r="G840" s="1" t="s">
        <v>2699</v>
      </c>
      <c r="H840" s="1" t="s">
        <v>2700</v>
      </c>
      <c r="I840" s="1" t="s">
        <v>2039</v>
      </c>
      <c r="J840" s="1" t="s">
        <v>487</v>
      </c>
      <c r="K840" s="1" t="s">
        <v>3271</v>
      </c>
      <c r="L840" s="1" t="s">
        <v>683</v>
      </c>
      <c r="M840" s="1" t="s">
        <v>695</v>
      </c>
      <c r="N840" s="1" t="s">
        <v>382</v>
      </c>
      <c r="O840" s="1" t="s">
        <v>2237</v>
      </c>
      <c r="P840" s="1" t="s">
        <v>3334</v>
      </c>
      <c r="Q840" s="1" t="s">
        <v>1423</v>
      </c>
      <c r="R840" s="1" t="s">
        <v>3271</v>
      </c>
    </row>
    <row r="841" spans="1:18">
      <c r="A841" s="1" t="s">
        <v>49</v>
      </c>
      <c r="D841" s="1" t="s">
        <v>891</v>
      </c>
      <c r="E841" s="1" t="s">
        <v>1644</v>
      </c>
      <c r="F841" s="1" t="s">
        <v>2701</v>
      </c>
      <c r="G841" s="1" t="s">
        <v>2702</v>
      </c>
      <c r="H841" s="1" t="s">
        <v>2703</v>
      </c>
      <c r="I841" s="1" t="s">
        <v>1716</v>
      </c>
      <c r="J841" s="1" t="s">
        <v>393</v>
      </c>
      <c r="K841" s="1" t="s">
        <v>3271</v>
      </c>
      <c r="L841" s="1" t="s">
        <v>683</v>
      </c>
      <c r="M841" s="1" t="s">
        <v>695</v>
      </c>
      <c r="N841" s="1" t="s">
        <v>382</v>
      </c>
      <c r="O841" s="1" t="s">
        <v>2237</v>
      </c>
      <c r="P841" s="1" t="s">
        <v>3345</v>
      </c>
      <c r="Q841" s="1" t="s">
        <v>1423</v>
      </c>
      <c r="R841" s="1" t="s">
        <v>3271</v>
      </c>
    </row>
    <row r="842" spans="1:18">
      <c r="A842" s="1" t="s">
        <v>49</v>
      </c>
      <c r="D842" s="1" t="s">
        <v>891</v>
      </c>
      <c r="E842" s="1" t="s">
        <v>1644</v>
      </c>
      <c r="F842" s="1" t="s">
        <v>2704</v>
      </c>
      <c r="G842" s="1" t="s">
        <v>2705</v>
      </c>
      <c r="H842" s="1" t="s">
        <v>2706</v>
      </c>
      <c r="I842" s="1" t="s">
        <v>2039</v>
      </c>
      <c r="J842" s="1" t="s">
        <v>598</v>
      </c>
      <c r="K842" s="1" t="s">
        <v>3271</v>
      </c>
      <c r="L842" s="1" t="s">
        <v>683</v>
      </c>
      <c r="M842" s="1" t="s">
        <v>695</v>
      </c>
      <c r="N842" s="1" t="s">
        <v>382</v>
      </c>
      <c r="O842" s="1" t="s">
        <v>2237</v>
      </c>
      <c r="P842" s="1" t="s">
        <v>3256</v>
      </c>
      <c r="Q842" s="1" t="s">
        <v>1423</v>
      </c>
      <c r="R842" s="1" t="s">
        <v>3271</v>
      </c>
    </row>
    <row r="843" spans="1:18">
      <c r="A843" s="1" t="s">
        <v>49</v>
      </c>
      <c r="D843" s="1" t="s">
        <v>2707</v>
      </c>
      <c r="E843" s="1" t="s">
        <v>690</v>
      </c>
      <c r="F843" s="1" t="s">
        <v>2708</v>
      </c>
      <c r="G843" s="1" t="s">
        <v>2709</v>
      </c>
      <c r="H843" s="1" t="s">
        <v>2710</v>
      </c>
      <c r="I843" s="1" t="s">
        <v>631</v>
      </c>
      <c r="J843" s="1" t="s">
        <v>389</v>
      </c>
      <c r="K843" s="1" t="s">
        <v>506</v>
      </c>
      <c r="L843" s="1" t="s">
        <v>522</v>
      </c>
      <c r="M843" s="1" t="s">
        <v>695</v>
      </c>
      <c r="N843" s="1" t="s">
        <v>382</v>
      </c>
      <c r="O843" s="1" t="s">
        <v>2711</v>
      </c>
      <c r="P843" s="1" t="s">
        <v>3346</v>
      </c>
      <c r="Q843" s="1" t="s">
        <v>685</v>
      </c>
      <c r="R843" s="1" t="s">
        <v>685</v>
      </c>
    </row>
    <row r="844" spans="1:18">
      <c r="A844" s="1" t="s">
        <v>49</v>
      </c>
      <c r="D844" s="1" t="s">
        <v>2707</v>
      </c>
      <c r="E844" s="1" t="s">
        <v>690</v>
      </c>
      <c r="F844" s="1" t="s">
        <v>2712</v>
      </c>
      <c r="G844" s="1" t="s">
        <v>3593</v>
      </c>
      <c r="H844" s="1" t="s">
        <v>2713</v>
      </c>
      <c r="I844" s="1" t="s">
        <v>631</v>
      </c>
      <c r="J844" s="1" t="s">
        <v>389</v>
      </c>
      <c r="K844" s="1" t="s">
        <v>1041</v>
      </c>
      <c r="L844" s="1" t="s">
        <v>683</v>
      </c>
      <c r="M844" s="1" t="s">
        <v>695</v>
      </c>
      <c r="N844" s="1" t="s">
        <v>382</v>
      </c>
      <c r="O844" s="1" t="s">
        <v>2714</v>
      </c>
      <c r="P844" s="1" t="s">
        <v>3347</v>
      </c>
      <c r="Q844" s="1" t="s">
        <v>384</v>
      </c>
      <c r="R844" s="1" t="s">
        <v>1041</v>
      </c>
    </row>
    <row r="845" spans="1:18">
      <c r="A845" s="1" t="s">
        <v>49</v>
      </c>
      <c r="D845" s="1" t="s">
        <v>2707</v>
      </c>
      <c r="E845" s="1" t="s">
        <v>690</v>
      </c>
      <c r="F845" s="1" t="s">
        <v>2715</v>
      </c>
      <c r="G845" s="1" t="s">
        <v>2716</v>
      </c>
      <c r="H845" s="1" t="s">
        <v>2717</v>
      </c>
      <c r="I845" s="1" t="s">
        <v>891</v>
      </c>
      <c r="J845" s="1" t="s">
        <v>694</v>
      </c>
      <c r="K845" s="1" t="s">
        <v>1041</v>
      </c>
      <c r="L845" s="1" t="s">
        <v>683</v>
      </c>
      <c r="M845" s="1" t="s">
        <v>81</v>
      </c>
      <c r="N845" s="1" t="s">
        <v>382</v>
      </c>
      <c r="O845" s="1" t="s">
        <v>2718</v>
      </c>
      <c r="P845" s="1" t="s">
        <v>3564</v>
      </c>
      <c r="Q845" s="1" t="s">
        <v>384</v>
      </c>
      <c r="R845" s="1" t="s">
        <v>1041</v>
      </c>
    </row>
    <row r="846" spans="1:18">
      <c r="A846" s="1" t="s">
        <v>49</v>
      </c>
      <c r="D846" s="1" t="s">
        <v>2707</v>
      </c>
      <c r="E846" s="1" t="s">
        <v>690</v>
      </c>
      <c r="F846" s="1" t="s">
        <v>2719</v>
      </c>
      <c r="G846" s="1" t="s">
        <v>2720</v>
      </c>
      <c r="H846" s="1" t="s">
        <v>2721</v>
      </c>
      <c r="I846" s="1" t="s">
        <v>891</v>
      </c>
      <c r="J846" s="1" t="s">
        <v>401</v>
      </c>
      <c r="K846" s="1" t="s">
        <v>1041</v>
      </c>
      <c r="L846" s="1" t="s">
        <v>683</v>
      </c>
      <c r="M846" s="1" t="s">
        <v>81</v>
      </c>
      <c r="N846" s="1" t="s">
        <v>382</v>
      </c>
      <c r="O846" s="1" t="s">
        <v>2718</v>
      </c>
      <c r="P846" s="1" t="s">
        <v>3565</v>
      </c>
      <c r="Q846" s="1" t="s">
        <v>384</v>
      </c>
      <c r="R846" s="1" t="s">
        <v>1041</v>
      </c>
    </row>
    <row r="847" spans="1:18">
      <c r="A847" s="1" t="s">
        <v>49</v>
      </c>
      <c r="D847" s="1" t="s">
        <v>2707</v>
      </c>
      <c r="E847" s="1" t="s">
        <v>690</v>
      </c>
      <c r="F847" s="1" t="s">
        <v>2722</v>
      </c>
      <c r="G847" s="1" t="s">
        <v>2723</v>
      </c>
      <c r="H847" s="1" t="s">
        <v>2724</v>
      </c>
      <c r="I847" s="1" t="s">
        <v>891</v>
      </c>
      <c r="J847" s="1" t="s">
        <v>393</v>
      </c>
      <c r="K847" s="1" t="s">
        <v>1041</v>
      </c>
      <c r="L847" s="1" t="s">
        <v>683</v>
      </c>
      <c r="M847" s="1" t="s">
        <v>81</v>
      </c>
      <c r="N847" s="1" t="s">
        <v>382</v>
      </c>
      <c r="O847" s="1" t="s">
        <v>2718</v>
      </c>
      <c r="P847" s="1" t="s">
        <v>3565</v>
      </c>
      <c r="Q847" s="1" t="s">
        <v>384</v>
      </c>
      <c r="R847" s="1" t="s">
        <v>1041</v>
      </c>
    </row>
    <row r="848" spans="1:18">
      <c r="A848" s="1" t="s">
        <v>49</v>
      </c>
      <c r="D848" s="1" t="s">
        <v>2707</v>
      </c>
      <c r="E848" s="1" t="s">
        <v>690</v>
      </c>
      <c r="F848" s="1" t="s">
        <v>2725</v>
      </c>
      <c r="G848" s="1" t="s">
        <v>2726</v>
      </c>
      <c r="H848" s="1" t="s">
        <v>2727</v>
      </c>
      <c r="I848" s="1" t="s">
        <v>891</v>
      </c>
      <c r="J848" s="1" t="s">
        <v>487</v>
      </c>
      <c r="K848" s="1" t="s">
        <v>1041</v>
      </c>
      <c r="L848" s="1" t="s">
        <v>683</v>
      </c>
      <c r="M848" s="1" t="s">
        <v>81</v>
      </c>
      <c r="N848" s="1" t="s">
        <v>382</v>
      </c>
      <c r="O848" s="1" t="s">
        <v>2718</v>
      </c>
      <c r="P848" s="1" t="s">
        <v>3565</v>
      </c>
      <c r="Q848" s="1" t="s">
        <v>384</v>
      </c>
      <c r="R848" s="1" t="s">
        <v>1041</v>
      </c>
    </row>
    <row r="849" spans="1:18">
      <c r="A849" s="1" t="s">
        <v>49</v>
      </c>
      <c r="D849" s="1" t="s">
        <v>2707</v>
      </c>
      <c r="E849" s="1" t="s">
        <v>690</v>
      </c>
      <c r="F849" s="1" t="s">
        <v>2728</v>
      </c>
      <c r="G849" s="1" t="s">
        <v>2729</v>
      </c>
      <c r="H849" s="1" t="s">
        <v>2730</v>
      </c>
      <c r="I849" s="1" t="s">
        <v>891</v>
      </c>
      <c r="J849" s="1" t="s">
        <v>389</v>
      </c>
      <c r="K849" s="1" t="s">
        <v>1041</v>
      </c>
      <c r="L849" s="1" t="s">
        <v>683</v>
      </c>
      <c r="M849" s="1" t="s">
        <v>81</v>
      </c>
      <c r="N849" s="1" t="s">
        <v>382</v>
      </c>
      <c r="O849" s="1" t="s">
        <v>2718</v>
      </c>
      <c r="P849" s="1" t="s">
        <v>3564</v>
      </c>
      <c r="Q849" s="1" t="s">
        <v>384</v>
      </c>
      <c r="R849" s="1" t="s">
        <v>1041</v>
      </c>
    </row>
    <row r="850" spans="1:18">
      <c r="A850" s="1" t="s">
        <v>49</v>
      </c>
      <c r="D850" s="1" t="s">
        <v>2707</v>
      </c>
      <c r="E850" s="1" t="s">
        <v>690</v>
      </c>
      <c r="F850" s="1" t="s">
        <v>2731</v>
      </c>
      <c r="G850" s="1" t="s">
        <v>2732</v>
      </c>
      <c r="H850" s="1" t="s">
        <v>2733</v>
      </c>
      <c r="I850" s="1" t="s">
        <v>891</v>
      </c>
      <c r="J850" s="1" t="s">
        <v>457</v>
      </c>
      <c r="K850" s="1" t="s">
        <v>1041</v>
      </c>
      <c r="L850" s="1" t="s">
        <v>683</v>
      </c>
      <c r="M850" s="1" t="s">
        <v>81</v>
      </c>
      <c r="N850" s="1" t="s">
        <v>382</v>
      </c>
      <c r="O850" s="1" t="s">
        <v>2718</v>
      </c>
      <c r="P850" s="1" t="s">
        <v>3566</v>
      </c>
      <c r="Q850" s="1" t="s">
        <v>384</v>
      </c>
      <c r="R850" s="1" t="s">
        <v>1041</v>
      </c>
    </row>
    <row r="851" spans="1:18">
      <c r="A851" s="1" t="s">
        <v>49</v>
      </c>
      <c r="D851" s="1" t="s">
        <v>2707</v>
      </c>
      <c r="E851" s="1" t="s">
        <v>690</v>
      </c>
      <c r="F851" s="1" t="s">
        <v>2734</v>
      </c>
      <c r="G851" s="1" t="s">
        <v>2735</v>
      </c>
      <c r="H851" s="1" t="s">
        <v>2736</v>
      </c>
      <c r="I851" s="1" t="s">
        <v>891</v>
      </c>
      <c r="J851" s="1" t="s">
        <v>801</v>
      </c>
      <c r="K851" s="1" t="s">
        <v>1041</v>
      </c>
      <c r="L851" s="1" t="s">
        <v>683</v>
      </c>
      <c r="M851" s="1" t="s">
        <v>81</v>
      </c>
      <c r="N851" s="1" t="s">
        <v>382</v>
      </c>
      <c r="O851" s="1" t="s">
        <v>2718</v>
      </c>
      <c r="P851" s="1" t="s">
        <v>3564</v>
      </c>
      <c r="Q851" s="1" t="s">
        <v>384</v>
      </c>
      <c r="R851" s="1" t="s">
        <v>1041</v>
      </c>
    </row>
    <row r="852" spans="1:18">
      <c r="A852" s="1" t="s">
        <v>49</v>
      </c>
      <c r="D852" s="1" t="s">
        <v>2707</v>
      </c>
      <c r="E852" s="1" t="s">
        <v>690</v>
      </c>
      <c r="F852" s="1" t="s">
        <v>2737</v>
      </c>
      <c r="G852" s="1" t="s">
        <v>2738</v>
      </c>
      <c r="H852" s="1" t="s">
        <v>2739</v>
      </c>
      <c r="I852" s="1" t="s">
        <v>739</v>
      </c>
      <c r="J852" s="1" t="s">
        <v>401</v>
      </c>
      <c r="K852" s="1" t="s">
        <v>669</v>
      </c>
      <c r="L852" s="1" t="s">
        <v>429</v>
      </c>
      <c r="M852" s="1" t="s">
        <v>81</v>
      </c>
      <c r="N852" s="1" t="s">
        <v>382</v>
      </c>
      <c r="O852" s="1" t="s">
        <v>2740</v>
      </c>
      <c r="P852" s="1" t="s">
        <v>3348</v>
      </c>
      <c r="Q852" s="1" t="s">
        <v>384</v>
      </c>
      <c r="R852" s="1" t="s">
        <v>3170</v>
      </c>
    </row>
    <row r="853" spans="1:18">
      <c r="A853" s="1" t="s">
        <v>49</v>
      </c>
      <c r="D853" s="1" t="s">
        <v>2707</v>
      </c>
      <c r="E853" s="1" t="s">
        <v>690</v>
      </c>
      <c r="F853" s="1" t="s">
        <v>2741</v>
      </c>
      <c r="G853" s="1" t="s">
        <v>2742</v>
      </c>
      <c r="H853" s="1" t="s">
        <v>2743</v>
      </c>
      <c r="I853" s="1" t="s">
        <v>739</v>
      </c>
      <c r="J853" s="1" t="s">
        <v>380</v>
      </c>
      <c r="K853" s="1" t="s">
        <v>669</v>
      </c>
      <c r="L853" s="1" t="s">
        <v>429</v>
      </c>
      <c r="M853" s="1" t="s">
        <v>81</v>
      </c>
      <c r="N853" s="1" t="s">
        <v>382</v>
      </c>
      <c r="O853" s="1" t="s">
        <v>2740</v>
      </c>
      <c r="P853" s="1" t="s">
        <v>3348</v>
      </c>
      <c r="Q853" s="1" t="s">
        <v>384</v>
      </c>
      <c r="R853" s="1" t="s">
        <v>3170</v>
      </c>
    </row>
    <row r="854" spans="1:18">
      <c r="A854" s="1" t="s">
        <v>49</v>
      </c>
      <c r="D854" s="1" t="s">
        <v>2707</v>
      </c>
      <c r="E854" s="1" t="s">
        <v>690</v>
      </c>
      <c r="F854" s="1" t="s">
        <v>2744</v>
      </c>
      <c r="G854" s="1" t="s">
        <v>2745</v>
      </c>
      <c r="H854" s="1" t="s">
        <v>2746</v>
      </c>
      <c r="I854" s="1" t="s">
        <v>739</v>
      </c>
      <c r="J854" s="1" t="s">
        <v>393</v>
      </c>
      <c r="K854" s="1" t="s">
        <v>669</v>
      </c>
      <c r="L854" s="1" t="s">
        <v>429</v>
      </c>
      <c r="M854" s="1" t="s">
        <v>81</v>
      </c>
      <c r="N854" s="1" t="s">
        <v>382</v>
      </c>
      <c r="O854" s="1" t="s">
        <v>2740</v>
      </c>
      <c r="P854" s="1" t="s">
        <v>3348</v>
      </c>
      <c r="Q854" s="1" t="s">
        <v>384</v>
      </c>
      <c r="R854" s="1" t="s">
        <v>3170</v>
      </c>
    </row>
    <row r="855" spans="1:18">
      <c r="A855" s="1" t="s">
        <v>49</v>
      </c>
      <c r="D855" s="1" t="s">
        <v>2707</v>
      </c>
      <c r="E855" s="1" t="s">
        <v>690</v>
      </c>
      <c r="F855" s="1" t="s">
        <v>2747</v>
      </c>
      <c r="G855" s="1" t="s">
        <v>2748</v>
      </c>
      <c r="H855" s="1" t="s">
        <v>2749</v>
      </c>
      <c r="I855" s="1" t="s">
        <v>739</v>
      </c>
      <c r="J855" s="1" t="s">
        <v>487</v>
      </c>
      <c r="K855" s="1" t="s">
        <v>669</v>
      </c>
      <c r="L855" s="1" t="s">
        <v>429</v>
      </c>
      <c r="M855" s="1" t="s">
        <v>81</v>
      </c>
      <c r="N855" s="1" t="s">
        <v>382</v>
      </c>
      <c r="O855" s="1" t="s">
        <v>2740</v>
      </c>
      <c r="P855" s="1" t="s">
        <v>3348</v>
      </c>
      <c r="Q855" s="1" t="s">
        <v>384</v>
      </c>
      <c r="R855" s="1" t="s">
        <v>3170</v>
      </c>
    </row>
    <row r="856" spans="1:18">
      <c r="A856" s="1" t="s">
        <v>49</v>
      </c>
      <c r="D856" s="1" t="s">
        <v>2707</v>
      </c>
      <c r="E856" s="1" t="s">
        <v>690</v>
      </c>
      <c r="F856" s="1" t="s">
        <v>2750</v>
      </c>
      <c r="G856" s="1" t="s">
        <v>2751</v>
      </c>
      <c r="H856" s="1" t="s">
        <v>2752</v>
      </c>
      <c r="I856" s="1" t="s">
        <v>739</v>
      </c>
      <c r="J856" s="1" t="s">
        <v>401</v>
      </c>
      <c r="K856" s="1" t="s">
        <v>384</v>
      </c>
      <c r="L856" s="1" t="s">
        <v>522</v>
      </c>
      <c r="M856" s="1" t="s">
        <v>81</v>
      </c>
      <c r="N856" s="1" t="s">
        <v>382</v>
      </c>
      <c r="O856" s="1" t="s">
        <v>2753</v>
      </c>
      <c r="P856" s="1" t="s">
        <v>3567</v>
      </c>
      <c r="Q856" s="1" t="s">
        <v>384</v>
      </c>
      <c r="R856" s="1" t="s">
        <v>685</v>
      </c>
    </row>
    <row r="857" spans="1:18">
      <c r="A857" s="1" t="s">
        <v>49</v>
      </c>
      <c r="D857" s="1" t="s">
        <v>2707</v>
      </c>
      <c r="E857" s="1" t="s">
        <v>690</v>
      </c>
      <c r="F857" s="1" t="s">
        <v>2754</v>
      </c>
      <c r="G857" s="1" t="s">
        <v>2755</v>
      </c>
      <c r="H857" s="1" t="s">
        <v>2756</v>
      </c>
      <c r="I857" s="1" t="s">
        <v>739</v>
      </c>
      <c r="J857" s="1" t="s">
        <v>396</v>
      </c>
      <c r="K857" s="1" t="s">
        <v>384</v>
      </c>
      <c r="L857" s="1" t="s">
        <v>522</v>
      </c>
      <c r="M857" s="1" t="s">
        <v>81</v>
      </c>
      <c r="N857" s="1" t="s">
        <v>382</v>
      </c>
      <c r="O857" s="1" t="s">
        <v>2753</v>
      </c>
      <c r="P857" s="1" t="s">
        <v>3567</v>
      </c>
      <c r="Q857" s="1" t="s">
        <v>384</v>
      </c>
      <c r="R857" s="1" t="s">
        <v>685</v>
      </c>
    </row>
    <row r="858" spans="1:18">
      <c r="A858" s="1" t="s">
        <v>49</v>
      </c>
      <c r="D858" s="1" t="s">
        <v>2707</v>
      </c>
      <c r="E858" s="1" t="s">
        <v>690</v>
      </c>
      <c r="F858" s="1" t="s">
        <v>2757</v>
      </c>
      <c r="G858" s="1" t="s">
        <v>2758</v>
      </c>
      <c r="H858" s="1" t="s">
        <v>2759</v>
      </c>
      <c r="I858" s="1" t="s">
        <v>739</v>
      </c>
      <c r="J858" s="1" t="s">
        <v>393</v>
      </c>
      <c r="K858" s="1" t="s">
        <v>384</v>
      </c>
      <c r="L858" s="1" t="s">
        <v>522</v>
      </c>
      <c r="M858" s="1" t="s">
        <v>81</v>
      </c>
      <c r="N858" s="1" t="s">
        <v>382</v>
      </c>
      <c r="O858" s="1" t="s">
        <v>2753</v>
      </c>
      <c r="P858" s="1" t="s">
        <v>3567</v>
      </c>
      <c r="Q858" s="1" t="s">
        <v>384</v>
      </c>
      <c r="R858" s="1" t="s">
        <v>685</v>
      </c>
    </row>
    <row r="859" spans="1:18">
      <c r="A859" s="1" t="s">
        <v>49</v>
      </c>
      <c r="D859" s="1" t="s">
        <v>2707</v>
      </c>
      <c r="E859" s="1" t="s">
        <v>690</v>
      </c>
      <c r="F859" s="1" t="s">
        <v>2760</v>
      </c>
      <c r="G859" s="1" t="s">
        <v>2761</v>
      </c>
      <c r="H859" s="1" t="s">
        <v>2762</v>
      </c>
      <c r="I859" s="1" t="s">
        <v>739</v>
      </c>
      <c r="J859" s="1" t="s">
        <v>487</v>
      </c>
      <c r="K859" s="1" t="s">
        <v>384</v>
      </c>
      <c r="L859" s="1" t="s">
        <v>522</v>
      </c>
      <c r="M859" s="1" t="s">
        <v>81</v>
      </c>
      <c r="N859" s="1" t="s">
        <v>382</v>
      </c>
      <c r="O859" s="1" t="s">
        <v>2753</v>
      </c>
      <c r="P859" s="1" t="s">
        <v>3567</v>
      </c>
      <c r="Q859" s="1" t="s">
        <v>384</v>
      </c>
      <c r="R859" s="1" t="s">
        <v>685</v>
      </c>
    </row>
    <row r="860" spans="1:18">
      <c r="A860" s="1" t="s">
        <v>49</v>
      </c>
      <c r="D860" s="1" t="s">
        <v>2707</v>
      </c>
      <c r="E860" s="1" t="s">
        <v>690</v>
      </c>
      <c r="F860" s="1" t="s">
        <v>2763</v>
      </c>
      <c r="G860" s="1" t="s">
        <v>2764</v>
      </c>
      <c r="H860" s="1" t="s">
        <v>2765</v>
      </c>
      <c r="I860" s="1" t="s">
        <v>739</v>
      </c>
      <c r="J860" s="1" t="s">
        <v>389</v>
      </c>
      <c r="K860" s="1" t="s">
        <v>384</v>
      </c>
      <c r="L860" s="1" t="s">
        <v>522</v>
      </c>
      <c r="M860" s="1" t="s">
        <v>81</v>
      </c>
      <c r="N860" s="1" t="s">
        <v>382</v>
      </c>
      <c r="O860" s="1" t="s">
        <v>2753</v>
      </c>
      <c r="P860" s="1" t="s">
        <v>3567</v>
      </c>
      <c r="Q860" s="1" t="s">
        <v>384</v>
      </c>
      <c r="R860" s="1" t="s">
        <v>685</v>
      </c>
    </row>
    <row r="861" spans="1:18">
      <c r="A861" s="1" t="s">
        <v>49</v>
      </c>
      <c r="D861" s="1" t="s">
        <v>2707</v>
      </c>
      <c r="E861" s="1" t="s">
        <v>690</v>
      </c>
      <c r="F861" s="1" t="s">
        <v>2766</v>
      </c>
      <c r="G861" s="1" t="s">
        <v>2767</v>
      </c>
      <c r="H861" s="1" t="s">
        <v>2768</v>
      </c>
      <c r="I861" s="1" t="s">
        <v>739</v>
      </c>
      <c r="J861" s="1" t="s">
        <v>419</v>
      </c>
      <c r="K861" s="1" t="s">
        <v>384</v>
      </c>
      <c r="L861" s="1" t="s">
        <v>522</v>
      </c>
      <c r="M861" s="1" t="s">
        <v>81</v>
      </c>
      <c r="N861" s="1" t="s">
        <v>382</v>
      </c>
      <c r="O861" s="1" t="s">
        <v>2753</v>
      </c>
      <c r="P861" s="1" t="s">
        <v>3567</v>
      </c>
      <c r="Q861" s="1" t="s">
        <v>384</v>
      </c>
      <c r="R861" s="1" t="s">
        <v>685</v>
      </c>
    </row>
    <row r="862" spans="1:18">
      <c r="A862" s="1" t="s">
        <v>49</v>
      </c>
      <c r="D862" s="1" t="s">
        <v>2707</v>
      </c>
      <c r="E862" s="1" t="s">
        <v>690</v>
      </c>
      <c r="F862" s="1" t="s">
        <v>2769</v>
      </c>
      <c r="G862" s="1" t="s">
        <v>2770</v>
      </c>
      <c r="H862" s="1" t="s">
        <v>2771</v>
      </c>
      <c r="I862" s="1" t="s">
        <v>739</v>
      </c>
      <c r="J862" s="1" t="s">
        <v>791</v>
      </c>
      <c r="K862" s="1" t="s">
        <v>384</v>
      </c>
      <c r="L862" s="1" t="s">
        <v>522</v>
      </c>
      <c r="M862" s="1" t="s">
        <v>81</v>
      </c>
      <c r="N862" s="1" t="s">
        <v>382</v>
      </c>
      <c r="O862" s="1" t="s">
        <v>2753</v>
      </c>
      <c r="P862" s="1" t="s">
        <v>3497</v>
      </c>
      <c r="Q862" s="1" t="s">
        <v>384</v>
      </c>
      <c r="R862" s="1" t="s">
        <v>685</v>
      </c>
    </row>
    <row r="863" spans="1:18">
      <c r="A863" s="1" t="s">
        <v>49</v>
      </c>
      <c r="D863" s="1" t="s">
        <v>2707</v>
      </c>
      <c r="E863" s="1" t="s">
        <v>690</v>
      </c>
      <c r="F863" s="1" t="s">
        <v>2772</v>
      </c>
      <c r="G863" s="1" t="s">
        <v>2773</v>
      </c>
      <c r="H863" s="1" t="s">
        <v>2774</v>
      </c>
      <c r="I863" s="1" t="s">
        <v>739</v>
      </c>
      <c r="J863" s="1" t="s">
        <v>409</v>
      </c>
      <c r="K863" s="1" t="s">
        <v>384</v>
      </c>
      <c r="L863" s="1" t="s">
        <v>522</v>
      </c>
      <c r="M863" s="1" t="s">
        <v>81</v>
      </c>
      <c r="N863" s="1" t="s">
        <v>382</v>
      </c>
      <c r="O863" s="1" t="s">
        <v>2753</v>
      </c>
      <c r="P863" s="1" t="s">
        <v>3497</v>
      </c>
      <c r="Q863" s="1" t="s">
        <v>384</v>
      </c>
      <c r="R863" s="1" t="s">
        <v>685</v>
      </c>
    </row>
    <row r="864" spans="1:18">
      <c r="A864" s="1" t="s">
        <v>49</v>
      </c>
      <c r="D864" s="1" t="s">
        <v>2707</v>
      </c>
      <c r="E864" s="1" t="s">
        <v>690</v>
      </c>
      <c r="F864" s="1" t="s">
        <v>2775</v>
      </c>
      <c r="G864" s="1" t="s">
        <v>2776</v>
      </c>
      <c r="H864" s="1" t="s">
        <v>2777</v>
      </c>
      <c r="I864" s="1" t="s">
        <v>739</v>
      </c>
      <c r="J864" s="1" t="s">
        <v>457</v>
      </c>
      <c r="K864" s="1" t="s">
        <v>384</v>
      </c>
      <c r="L864" s="1" t="s">
        <v>522</v>
      </c>
      <c r="M864" s="1" t="s">
        <v>81</v>
      </c>
      <c r="N864" s="1" t="s">
        <v>382</v>
      </c>
      <c r="O864" s="1" t="s">
        <v>2753</v>
      </c>
      <c r="P864" s="1" t="s">
        <v>3497</v>
      </c>
      <c r="Q864" s="1" t="s">
        <v>384</v>
      </c>
      <c r="R864" s="1" t="s">
        <v>685</v>
      </c>
    </row>
    <row r="865" spans="1:18">
      <c r="A865" s="1" t="s">
        <v>49</v>
      </c>
      <c r="D865" s="1" t="s">
        <v>2707</v>
      </c>
      <c r="E865" s="1" t="s">
        <v>690</v>
      </c>
      <c r="F865" s="1" t="s">
        <v>2778</v>
      </c>
      <c r="G865" s="1" t="s">
        <v>2779</v>
      </c>
      <c r="H865" s="1" t="s">
        <v>2780</v>
      </c>
      <c r="I865" s="1" t="s">
        <v>739</v>
      </c>
      <c r="J865" s="1" t="s">
        <v>2108</v>
      </c>
      <c r="K865" s="1" t="s">
        <v>384</v>
      </c>
      <c r="L865" s="1" t="s">
        <v>522</v>
      </c>
      <c r="M865" s="1" t="s">
        <v>81</v>
      </c>
      <c r="N865" s="1" t="s">
        <v>382</v>
      </c>
      <c r="O865" s="1" t="s">
        <v>2753</v>
      </c>
      <c r="P865" s="1" t="s">
        <v>3497</v>
      </c>
      <c r="Q865" s="1" t="s">
        <v>384</v>
      </c>
      <c r="R865" s="1" t="s">
        <v>685</v>
      </c>
    </row>
    <row r="866" spans="1:18">
      <c r="A866" s="1" t="s">
        <v>49</v>
      </c>
      <c r="D866" s="1" t="s">
        <v>2707</v>
      </c>
      <c r="E866" s="1" t="s">
        <v>690</v>
      </c>
      <c r="F866" s="1" t="s">
        <v>2781</v>
      </c>
      <c r="G866" s="1" t="s">
        <v>2782</v>
      </c>
      <c r="H866" s="1" t="s">
        <v>2783</v>
      </c>
      <c r="I866" s="1" t="s">
        <v>731</v>
      </c>
      <c r="J866" s="1" t="s">
        <v>389</v>
      </c>
      <c r="K866" s="1" t="s">
        <v>669</v>
      </c>
      <c r="L866" s="1" t="s">
        <v>429</v>
      </c>
      <c r="M866" s="1" t="s">
        <v>81</v>
      </c>
      <c r="N866" s="1" t="s">
        <v>382</v>
      </c>
      <c r="O866" s="1" t="s">
        <v>2784</v>
      </c>
      <c r="P866" s="1" t="s">
        <v>3350</v>
      </c>
      <c r="Q866" s="1" t="s">
        <v>384</v>
      </c>
      <c r="R866" s="1" t="s">
        <v>3170</v>
      </c>
    </row>
    <row r="867" spans="1:18">
      <c r="A867" s="1" t="s">
        <v>49</v>
      </c>
      <c r="D867" s="1" t="s">
        <v>2707</v>
      </c>
      <c r="E867" s="1" t="s">
        <v>690</v>
      </c>
      <c r="F867" s="1" t="s">
        <v>2785</v>
      </c>
      <c r="G867" s="1" t="s">
        <v>2786</v>
      </c>
      <c r="H867" s="1" t="s">
        <v>2787</v>
      </c>
      <c r="I867" s="1" t="s">
        <v>739</v>
      </c>
      <c r="J867" s="1" t="s">
        <v>419</v>
      </c>
      <c r="K867" s="1" t="s">
        <v>669</v>
      </c>
      <c r="L867" s="1" t="s">
        <v>429</v>
      </c>
      <c r="M867" s="1" t="s">
        <v>81</v>
      </c>
      <c r="N867" s="1" t="s">
        <v>382</v>
      </c>
      <c r="O867" s="1" t="s">
        <v>2784</v>
      </c>
      <c r="P867" s="1" t="s">
        <v>3350</v>
      </c>
      <c r="Q867" s="1" t="s">
        <v>384</v>
      </c>
      <c r="R867" s="1" t="s">
        <v>3170</v>
      </c>
    </row>
    <row r="868" spans="1:18">
      <c r="A868" s="1" t="s">
        <v>49</v>
      </c>
      <c r="D868" s="1" t="s">
        <v>2707</v>
      </c>
      <c r="E868" s="1" t="s">
        <v>690</v>
      </c>
      <c r="F868" s="1" t="s">
        <v>2788</v>
      </c>
      <c r="G868" s="1" t="s">
        <v>2789</v>
      </c>
      <c r="H868" s="1" t="s">
        <v>2790</v>
      </c>
      <c r="I868" s="1" t="s">
        <v>739</v>
      </c>
      <c r="J868" s="1" t="s">
        <v>801</v>
      </c>
      <c r="K868" s="1" t="s">
        <v>669</v>
      </c>
      <c r="L868" s="1" t="s">
        <v>429</v>
      </c>
      <c r="M868" s="1" t="s">
        <v>81</v>
      </c>
      <c r="N868" s="1" t="s">
        <v>382</v>
      </c>
      <c r="O868" s="1" t="s">
        <v>2784</v>
      </c>
      <c r="P868" s="1" t="s">
        <v>3350</v>
      </c>
      <c r="Q868" s="1" t="s">
        <v>384</v>
      </c>
      <c r="R868" s="1" t="s">
        <v>3170</v>
      </c>
    </row>
    <row r="869" spans="1:18">
      <c r="A869" s="1" t="s">
        <v>49</v>
      </c>
      <c r="D869" s="1" t="s">
        <v>2707</v>
      </c>
      <c r="E869" s="1" t="s">
        <v>690</v>
      </c>
      <c r="F869" s="1" t="s">
        <v>2791</v>
      </c>
      <c r="G869" s="1" t="s">
        <v>2792</v>
      </c>
      <c r="H869" s="1" t="s">
        <v>2793</v>
      </c>
      <c r="I869" s="1" t="s">
        <v>739</v>
      </c>
      <c r="J869" s="1" t="s">
        <v>457</v>
      </c>
      <c r="K869" s="1" t="s">
        <v>669</v>
      </c>
      <c r="L869" s="1" t="s">
        <v>429</v>
      </c>
      <c r="M869" s="1" t="s">
        <v>81</v>
      </c>
      <c r="N869" s="1" t="s">
        <v>382</v>
      </c>
      <c r="O869" s="1" t="s">
        <v>2784</v>
      </c>
      <c r="P869" s="1" t="s">
        <v>3350</v>
      </c>
      <c r="Q869" s="1" t="s">
        <v>384</v>
      </c>
      <c r="R869" s="1" t="s">
        <v>3170</v>
      </c>
    </row>
    <row r="870" spans="1:18">
      <c r="A870" s="1" t="s">
        <v>49</v>
      </c>
      <c r="D870" s="1" t="s">
        <v>2707</v>
      </c>
      <c r="E870" s="1" t="s">
        <v>690</v>
      </c>
      <c r="F870" s="1" t="s">
        <v>2794</v>
      </c>
      <c r="G870" s="1" t="s">
        <v>2795</v>
      </c>
      <c r="H870" s="1" t="s">
        <v>2796</v>
      </c>
      <c r="I870" s="1" t="s">
        <v>895</v>
      </c>
      <c r="J870" s="1" t="s">
        <v>389</v>
      </c>
      <c r="K870" s="1" t="s">
        <v>3351</v>
      </c>
      <c r="L870" s="1" t="s">
        <v>683</v>
      </c>
      <c r="M870" s="1" t="s">
        <v>81</v>
      </c>
      <c r="N870" s="1" t="s">
        <v>382</v>
      </c>
      <c r="O870" s="1" t="s">
        <v>2797</v>
      </c>
      <c r="P870" s="1" t="s">
        <v>3568</v>
      </c>
      <c r="Q870" s="1" t="s">
        <v>384</v>
      </c>
      <c r="R870" s="1" t="s">
        <v>1324</v>
      </c>
    </row>
    <row r="871" spans="1:18">
      <c r="A871" s="1" t="s">
        <v>49</v>
      </c>
      <c r="D871" s="1" t="s">
        <v>2707</v>
      </c>
      <c r="E871" s="1" t="s">
        <v>690</v>
      </c>
      <c r="F871" s="1" t="s">
        <v>2798</v>
      </c>
      <c r="G871" s="1" t="s">
        <v>2799</v>
      </c>
      <c r="H871" s="1" t="s">
        <v>2800</v>
      </c>
      <c r="I871" s="1" t="s">
        <v>739</v>
      </c>
      <c r="J871" s="1" t="s">
        <v>694</v>
      </c>
      <c r="K871" s="1" t="s">
        <v>506</v>
      </c>
      <c r="L871" s="1" t="s">
        <v>429</v>
      </c>
      <c r="M871" s="1" t="s">
        <v>81</v>
      </c>
      <c r="N871" s="1" t="s">
        <v>382</v>
      </c>
      <c r="O871" s="1" t="s">
        <v>2801</v>
      </c>
      <c r="P871" s="1" t="s">
        <v>3353</v>
      </c>
      <c r="Q871" s="1" t="s">
        <v>384</v>
      </c>
      <c r="R871" s="1" t="s">
        <v>3170</v>
      </c>
    </row>
    <row r="872" spans="1:18">
      <c r="A872" s="1" t="s">
        <v>49</v>
      </c>
      <c r="D872" s="1" t="s">
        <v>2707</v>
      </c>
      <c r="E872" s="1" t="s">
        <v>690</v>
      </c>
      <c r="F872" s="1" t="s">
        <v>2802</v>
      </c>
      <c r="G872" s="1" t="s">
        <v>2803</v>
      </c>
      <c r="H872" s="1" t="s">
        <v>2804</v>
      </c>
      <c r="I872" s="1" t="s">
        <v>739</v>
      </c>
      <c r="J872" s="1" t="s">
        <v>401</v>
      </c>
      <c r="K872" s="1" t="s">
        <v>506</v>
      </c>
      <c r="L872" s="1" t="s">
        <v>429</v>
      </c>
      <c r="M872" s="1" t="s">
        <v>81</v>
      </c>
      <c r="N872" s="1" t="s">
        <v>382</v>
      </c>
      <c r="O872" s="1" t="s">
        <v>2801</v>
      </c>
      <c r="P872" s="1" t="s">
        <v>3353</v>
      </c>
      <c r="Q872" s="1" t="s">
        <v>384</v>
      </c>
      <c r="R872" s="1" t="s">
        <v>3170</v>
      </c>
    </row>
    <row r="873" spans="1:18">
      <c r="A873" s="1" t="s">
        <v>49</v>
      </c>
      <c r="D873" s="1" t="s">
        <v>2707</v>
      </c>
      <c r="E873" s="1" t="s">
        <v>690</v>
      </c>
      <c r="F873" s="1" t="s">
        <v>2805</v>
      </c>
      <c r="G873" s="1" t="s">
        <v>2806</v>
      </c>
      <c r="H873" s="1" t="s">
        <v>2807</v>
      </c>
      <c r="I873" s="1" t="s">
        <v>739</v>
      </c>
      <c r="J873" s="1" t="s">
        <v>393</v>
      </c>
      <c r="K873" s="1" t="s">
        <v>506</v>
      </c>
      <c r="L873" s="1" t="s">
        <v>429</v>
      </c>
      <c r="M873" s="1" t="s">
        <v>81</v>
      </c>
      <c r="N873" s="1" t="s">
        <v>382</v>
      </c>
      <c r="O873" s="1" t="s">
        <v>2801</v>
      </c>
      <c r="P873" s="1" t="s">
        <v>3353</v>
      </c>
      <c r="Q873" s="1" t="s">
        <v>384</v>
      </c>
      <c r="R873" s="1" t="s">
        <v>3170</v>
      </c>
    </row>
    <row r="874" spans="1:18">
      <c r="A874" s="1" t="s">
        <v>49</v>
      </c>
      <c r="D874" s="1" t="s">
        <v>2707</v>
      </c>
      <c r="E874" s="1" t="s">
        <v>690</v>
      </c>
      <c r="F874" s="1" t="s">
        <v>2808</v>
      </c>
      <c r="G874" s="1" t="s">
        <v>2809</v>
      </c>
      <c r="H874" s="1" t="s">
        <v>2810</v>
      </c>
      <c r="I874" s="1" t="s">
        <v>739</v>
      </c>
      <c r="J874" s="1" t="s">
        <v>487</v>
      </c>
      <c r="K874" s="1" t="s">
        <v>506</v>
      </c>
      <c r="L874" s="1" t="s">
        <v>429</v>
      </c>
      <c r="M874" s="1" t="s">
        <v>81</v>
      </c>
      <c r="N874" s="1" t="s">
        <v>382</v>
      </c>
      <c r="O874" s="1" t="s">
        <v>2801</v>
      </c>
      <c r="P874" s="1" t="s">
        <v>3353</v>
      </c>
      <c r="Q874" s="1" t="s">
        <v>384</v>
      </c>
      <c r="R874" s="1" t="s">
        <v>3170</v>
      </c>
    </row>
    <row r="875" spans="1:18">
      <c r="A875" s="1" t="s">
        <v>49</v>
      </c>
      <c r="D875" s="1" t="s">
        <v>2707</v>
      </c>
      <c r="E875" s="1" t="s">
        <v>690</v>
      </c>
      <c r="F875" s="1" t="s">
        <v>2811</v>
      </c>
      <c r="G875" s="1" t="s">
        <v>2812</v>
      </c>
      <c r="H875" s="1" t="s">
        <v>2813</v>
      </c>
      <c r="I875" s="1" t="s">
        <v>731</v>
      </c>
      <c r="J875" s="1" t="s">
        <v>389</v>
      </c>
      <c r="K875" s="1" t="s">
        <v>506</v>
      </c>
      <c r="L875" s="1" t="s">
        <v>429</v>
      </c>
      <c r="M875" s="1" t="s">
        <v>81</v>
      </c>
      <c r="N875" s="1" t="s">
        <v>382</v>
      </c>
      <c r="O875" s="1" t="s">
        <v>2801</v>
      </c>
      <c r="P875" s="1" t="s">
        <v>3353</v>
      </c>
      <c r="Q875" s="1" t="s">
        <v>384</v>
      </c>
      <c r="R875" s="1" t="s">
        <v>3170</v>
      </c>
    </row>
    <row r="876" spans="1:18">
      <c r="A876" s="1" t="s">
        <v>49</v>
      </c>
      <c r="D876" s="1" t="s">
        <v>2707</v>
      </c>
      <c r="E876" s="1" t="s">
        <v>690</v>
      </c>
      <c r="F876" s="1" t="s">
        <v>2814</v>
      </c>
      <c r="G876" s="1" t="s">
        <v>2815</v>
      </c>
      <c r="H876" s="1" t="s">
        <v>2816</v>
      </c>
      <c r="I876" s="1" t="s">
        <v>739</v>
      </c>
      <c r="J876" s="1" t="s">
        <v>791</v>
      </c>
      <c r="K876" s="1" t="s">
        <v>506</v>
      </c>
      <c r="L876" s="1" t="s">
        <v>429</v>
      </c>
      <c r="M876" s="1" t="s">
        <v>81</v>
      </c>
      <c r="N876" s="1" t="s">
        <v>382</v>
      </c>
      <c r="O876" s="1" t="s">
        <v>2801</v>
      </c>
      <c r="P876" s="1" t="s">
        <v>3353</v>
      </c>
      <c r="Q876" s="1" t="s">
        <v>384</v>
      </c>
      <c r="R876" s="1" t="s">
        <v>3170</v>
      </c>
    </row>
    <row r="877" spans="1:18">
      <c r="A877" s="1" t="s">
        <v>49</v>
      </c>
      <c r="D877" s="1" t="s">
        <v>2707</v>
      </c>
      <c r="E877" s="1" t="s">
        <v>690</v>
      </c>
      <c r="F877" s="1" t="s">
        <v>2817</v>
      </c>
      <c r="G877" s="1" t="s">
        <v>2818</v>
      </c>
      <c r="H877" s="1" t="s">
        <v>2819</v>
      </c>
      <c r="I877" s="1" t="s">
        <v>703</v>
      </c>
      <c r="J877" s="1" t="s">
        <v>694</v>
      </c>
      <c r="K877" s="1" t="s">
        <v>384</v>
      </c>
      <c r="L877" s="1" t="s">
        <v>522</v>
      </c>
      <c r="M877" s="1" t="s">
        <v>81</v>
      </c>
      <c r="N877" s="1" t="s">
        <v>382</v>
      </c>
      <c r="O877" s="1" t="s">
        <v>2820</v>
      </c>
      <c r="P877" s="1" t="s">
        <v>3354</v>
      </c>
      <c r="Q877" s="1" t="s">
        <v>384</v>
      </c>
      <c r="R877" s="1" t="s">
        <v>685</v>
      </c>
    </row>
    <row r="878" spans="1:18">
      <c r="A878" s="1" t="s">
        <v>49</v>
      </c>
      <c r="D878" s="1" t="s">
        <v>2707</v>
      </c>
      <c r="E878" s="1" t="s">
        <v>690</v>
      </c>
      <c r="F878" s="1" t="s">
        <v>2821</v>
      </c>
      <c r="G878" s="1" t="s">
        <v>2822</v>
      </c>
      <c r="H878" s="1" t="s">
        <v>2823</v>
      </c>
      <c r="I878" s="1" t="s">
        <v>703</v>
      </c>
      <c r="J878" s="1" t="s">
        <v>401</v>
      </c>
      <c r="K878" s="1" t="s">
        <v>384</v>
      </c>
      <c r="L878" s="1" t="s">
        <v>522</v>
      </c>
      <c r="M878" s="1" t="s">
        <v>81</v>
      </c>
      <c r="N878" s="1" t="s">
        <v>382</v>
      </c>
      <c r="O878" s="1" t="s">
        <v>2820</v>
      </c>
      <c r="P878" s="1" t="s">
        <v>3354</v>
      </c>
      <c r="Q878" s="1" t="s">
        <v>384</v>
      </c>
      <c r="R878" s="1" t="s">
        <v>685</v>
      </c>
    </row>
    <row r="879" spans="1:18">
      <c r="A879" s="1" t="s">
        <v>49</v>
      </c>
      <c r="D879" s="1" t="s">
        <v>2707</v>
      </c>
      <c r="E879" s="1" t="s">
        <v>690</v>
      </c>
      <c r="F879" s="1" t="s">
        <v>2824</v>
      </c>
      <c r="G879" s="1" t="s">
        <v>2825</v>
      </c>
      <c r="H879" s="1" t="s">
        <v>2826</v>
      </c>
      <c r="I879" s="1" t="s">
        <v>703</v>
      </c>
      <c r="J879" s="1" t="s">
        <v>396</v>
      </c>
      <c r="K879" s="1" t="s">
        <v>384</v>
      </c>
      <c r="L879" s="1" t="s">
        <v>522</v>
      </c>
      <c r="M879" s="1" t="s">
        <v>81</v>
      </c>
      <c r="N879" s="1" t="s">
        <v>382</v>
      </c>
      <c r="O879" s="1" t="s">
        <v>2820</v>
      </c>
      <c r="P879" s="1" t="s">
        <v>3354</v>
      </c>
      <c r="Q879" s="1" t="s">
        <v>384</v>
      </c>
      <c r="R879" s="1" t="s">
        <v>685</v>
      </c>
    </row>
    <row r="880" spans="1:18">
      <c r="A880" s="1" t="s">
        <v>49</v>
      </c>
      <c r="D880" s="1" t="s">
        <v>2707</v>
      </c>
      <c r="E880" s="1" t="s">
        <v>690</v>
      </c>
      <c r="F880" s="1" t="s">
        <v>2827</v>
      </c>
      <c r="G880" s="1" t="s">
        <v>2828</v>
      </c>
      <c r="H880" s="1" t="s">
        <v>2829</v>
      </c>
      <c r="I880" s="1" t="s">
        <v>703</v>
      </c>
      <c r="J880" s="1" t="s">
        <v>393</v>
      </c>
      <c r="K880" s="1" t="s">
        <v>384</v>
      </c>
      <c r="L880" s="1" t="s">
        <v>522</v>
      </c>
      <c r="M880" s="1" t="s">
        <v>81</v>
      </c>
      <c r="N880" s="1" t="s">
        <v>382</v>
      </c>
      <c r="O880" s="1" t="s">
        <v>2820</v>
      </c>
      <c r="P880" s="1" t="s">
        <v>3354</v>
      </c>
      <c r="Q880" s="1" t="s">
        <v>384</v>
      </c>
      <c r="R880" s="1" t="s">
        <v>685</v>
      </c>
    </row>
    <row r="881" spans="1:18">
      <c r="A881" s="1" t="s">
        <v>49</v>
      </c>
      <c r="D881" s="1" t="s">
        <v>2707</v>
      </c>
      <c r="E881" s="1" t="s">
        <v>690</v>
      </c>
      <c r="F881" s="1" t="s">
        <v>2830</v>
      </c>
      <c r="G881" s="1" t="s">
        <v>2831</v>
      </c>
      <c r="H881" s="1" t="s">
        <v>2832</v>
      </c>
      <c r="I881" s="1" t="s">
        <v>795</v>
      </c>
      <c r="J881" s="1" t="s">
        <v>457</v>
      </c>
      <c r="K881" s="1" t="s">
        <v>384</v>
      </c>
      <c r="L881" s="1" t="s">
        <v>522</v>
      </c>
      <c r="M881" s="1" t="s">
        <v>81</v>
      </c>
      <c r="N881" s="1" t="s">
        <v>382</v>
      </c>
      <c r="O881" s="1" t="s">
        <v>2820</v>
      </c>
      <c r="P881" s="1" t="s">
        <v>3354</v>
      </c>
      <c r="Q881" s="1" t="s">
        <v>384</v>
      </c>
      <c r="R881" s="1" t="s">
        <v>685</v>
      </c>
    </row>
    <row r="882" spans="1:18">
      <c r="A882" s="1" t="s">
        <v>49</v>
      </c>
      <c r="D882" s="1" t="s">
        <v>2707</v>
      </c>
      <c r="E882" s="1" t="s">
        <v>690</v>
      </c>
      <c r="F882" s="1" t="s">
        <v>2833</v>
      </c>
      <c r="G882" s="1" t="s">
        <v>2834</v>
      </c>
      <c r="H882" s="1" t="s">
        <v>2835</v>
      </c>
      <c r="I882" s="1" t="s">
        <v>703</v>
      </c>
      <c r="J882" s="1" t="s">
        <v>487</v>
      </c>
      <c r="K882" s="1" t="s">
        <v>384</v>
      </c>
      <c r="L882" s="1" t="s">
        <v>522</v>
      </c>
      <c r="M882" s="1" t="s">
        <v>81</v>
      </c>
      <c r="N882" s="1" t="s">
        <v>382</v>
      </c>
      <c r="O882" s="1" t="s">
        <v>2820</v>
      </c>
      <c r="P882" s="1" t="s">
        <v>3354</v>
      </c>
      <c r="Q882" s="1" t="s">
        <v>384</v>
      </c>
      <c r="R882" s="1" t="s">
        <v>685</v>
      </c>
    </row>
    <row r="883" spans="1:18">
      <c r="A883" s="1" t="s">
        <v>49</v>
      </c>
      <c r="D883" s="1" t="s">
        <v>2707</v>
      </c>
      <c r="E883" s="1" t="s">
        <v>690</v>
      </c>
      <c r="F883" s="1" t="s">
        <v>2836</v>
      </c>
      <c r="G883" s="1" t="s">
        <v>2837</v>
      </c>
      <c r="H883" s="1" t="s">
        <v>2838</v>
      </c>
      <c r="I883" s="1" t="s">
        <v>703</v>
      </c>
      <c r="J883" s="1" t="s">
        <v>389</v>
      </c>
      <c r="K883" s="1" t="s">
        <v>384</v>
      </c>
      <c r="L883" s="1" t="s">
        <v>522</v>
      </c>
      <c r="M883" s="1" t="s">
        <v>81</v>
      </c>
      <c r="N883" s="1" t="s">
        <v>382</v>
      </c>
      <c r="O883" s="1" t="s">
        <v>2820</v>
      </c>
      <c r="P883" s="1" t="s">
        <v>3354</v>
      </c>
      <c r="Q883" s="1" t="s">
        <v>384</v>
      </c>
      <c r="R883" s="1" t="s">
        <v>685</v>
      </c>
    </row>
    <row r="884" spans="1:18">
      <c r="A884" s="1" t="s">
        <v>49</v>
      </c>
      <c r="D884" s="1" t="s">
        <v>2707</v>
      </c>
      <c r="E884" s="1" t="s">
        <v>690</v>
      </c>
      <c r="F884" s="1" t="s">
        <v>2839</v>
      </c>
      <c r="G884" s="1" t="s">
        <v>2840</v>
      </c>
      <c r="H884" s="1" t="s">
        <v>2841</v>
      </c>
      <c r="I884" s="1" t="s">
        <v>703</v>
      </c>
      <c r="J884" s="1" t="s">
        <v>419</v>
      </c>
      <c r="K884" s="1" t="s">
        <v>384</v>
      </c>
      <c r="L884" s="1" t="s">
        <v>522</v>
      </c>
      <c r="M884" s="1" t="s">
        <v>81</v>
      </c>
      <c r="N884" s="1" t="s">
        <v>382</v>
      </c>
      <c r="O884" s="1" t="s">
        <v>2820</v>
      </c>
      <c r="P884" s="1" t="s">
        <v>3354</v>
      </c>
      <c r="Q884" s="1" t="s">
        <v>384</v>
      </c>
      <c r="R884" s="1" t="s">
        <v>685</v>
      </c>
    </row>
    <row r="885" spans="1:18">
      <c r="A885" s="1" t="s">
        <v>49</v>
      </c>
      <c r="D885" s="1" t="s">
        <v>2707</v>
      </c>
      <c r="E885" s="1" t="s">
        <v>690</v>
      </c>
      <c r="F885" s="1" t="s">
        <v>2842</v>
      </c>
      <c r="G885" s="1" t="s">
        <v>2843</v>
      </c>
      <c r="H885" s="1" t="s">
        <v>2844</v>
      </c>
      <c r="I885" s="1" t="s">
        <v>795</v>
      </c>
      <c r="J885" s="1" t="s">
        <v>393</v>
      </c>
      <c r="K885" s="1" t="s">
        <v>384</v>
      </c>
      <c r="L885" s="1" t="s">
        <v>522</v>
      </c>
      <c r="M885" s="1" t="s">
        <v>81</v>
      </c>
      <c r="N885" s="1" t="s">
        <v>382</v>
      </c>
      <c r="O885" s="1" t="s">
        <v>2820</v>
      </c>
      <c r="P885" s="1" t="s">
        <v>3354</v>
      </c>
      <c r="Q885" s="1" t="s">
        <v>384</v>
      </c>
      <c r="R885" s="1" t="s">
        <v>685</v>
      </c>
    </row>
    <row r="886" spans="1:18">
      <c r="A886" s="1" t="s">
        <v>49</v>
      </c>
      <c r="D886" s="1" t="s">
        <v>2707</v>
      </c>
      <c r="E886" s="1" t="s">
        <v>690</v>
      </c>
      <c r="F886" s="1" t="s">
        <v>2845</v>
      </c>
      <c r="G886" s="1" t="s">
        <v>2846</v>
      </c>
      <c r="H886" s="1" t="s">
        <v>2847</v>
      </c>
      <c r="I886" s="1" t="s">
        <v>703</v>
      </c>
      <c r="J886" s="1" t="s">
        <v>694</v>
      </c>
      <c r="K886" s="1" t="s">
        <v>384</v>
      </c>
      <c r="L886" s="1" t="s">
        <v>522</v>
      </c>
      <c r="M886" s="1" t="s">
        <v>81</v>
      </c>
      <c r="N886" s="1" t="s">
        <v>382</v>
      </c>
      <c r="O886" s="1" t="s">
        <v>2820</v>
      </c>
      <c r="P886" s="1" t="s">
        <v>3354</v>
      </c>
      <c r="Q886" s="1" t="s">
        <v>384</v>
      </c>
      <c r="R886" s="1" t="s">
        <v>685</v>
      </c>
    </row>
    <row r="887" spans="1:18">
      <c r="A887" s="1" t="s">
        <v>49</v>
      </c>
      <c r="D887" s="1" t="s">
        <v>2707</v>
      </c>
      <c r="E887" s="1" t="s">
        <v>690</v>
      </c>
      <c r="F887" s="1" t="s">
        <v>2848</v>
      </c>
      <c r="G887" s="1" t="s">
        <v>2849</v>
      </c>
      <c r="H887" s="1" t="s">
        <v>2850</v>
      </c>
      <c r="I887" s="1" t="s">
        <v>703</v>
      </c>
      <c r="J887" s="1" t="s">
        <v>457</v>
      </c>
      <c r="K887" s="1" t="s">
        <v>384</v>
      </c>
      <c r="L887" s="1" t="s">
        <v>522</v>
      </c>
      <c r="M887" s="1" t="s">
        <v>81</v>
      </c>
      <c r="N887" s="1" t="s">
        <v>382</v>
      </c>
      <c r="O887" s="1" t="s">
        <v>2820</v>
      </c>
      <c r="P887" s="1" t="s">
        <v>3354</v>
      </c>
      <c r="Q887" s="1" t="s">
        <v>384</v>
      </c>
      <c r="R887" s="1" t="s">
        <v>685</v>
      </c>
    </row>
    <row r="888" spans="1:18">
      <c r="A888" s="1" t="s">
        <v>49</v>
      </c>
      <c r="D888" s="1" t="s">
        <v>2707</v>
      </c>
      <c r="E888" s="1" t="s">
        <v>690</v>
      </c>
      <c r="F888" s="1" t="s">
        <v>2851</v>
      </c>
      <c r="G888" s="1" t="s">
        <v>2852</v>
      </c>
      <c r="H888" s="1" t="s">
        <v>2853</v>
      </c>
      <c r="I888" s="1" t="s">
        <v>703</v>
      </c>
      <c r="J888" s="1" t="s">
        <v>791</v>
      </c>
      <c r="K888" s="1" t="s">
        <v>384</v>
      </c>
      <c r="L888" s="1" t="s">
        <v>522</v>
      </c>
      <c r="M888" s="1" t="s">
        <v>81</v>
      </c>
      <c r="N888" s="1" t="s">
        <v>382</v>
      </c>
      <c r="O888" s="1" t="s">
        <v>2820</v>
      </c>
      <c r="P888" s="1" t="s">
        <v>3354</v>
      </c>
      <c r="Q888" s="1" t="s">
        <v>384</v>
      </c>
      <c r="R888" s="1" t="s">
        <v>685</v>
      </c>
    </row>
    <row r="889" spans="1:18">
      <c r="A889" s="1" t="s">
        <v>49</v>
      </c>
      <c r="D889" s="1" t="s">
        <v>2707</v>
      </c>
      <c r="E889" s="1" t="s">
        <v>690</v>
      </c>
      <c r="F889" s="1" t="s">
        <v>2854</v>
      </c>
      <c r="G889" s="1" t="s">
        <v>2855</v>
      </c>
      <c r="H889" s="1" t="s">
        <v>2856</v>
      </c>
      <c r="I889" s="1" t="s">
        <v>739</v>
      </c>
      <c r="J889" s="1" t="s">
        <v>409</v>
      </c>
      <c r="K889" s="1" t="s">
        <v>384</v>
      </c>
      <c r="L889" s="1" t="s">
        <v>522</v>
      </c>
      <c r="M889" s="1" t="s">
        <v>81</v>
      </c>
      <c r="N889" s="1" t="s">
        <v>382</v>
      </c>
      <c r="O889" s="1" t="s">
        <v>2857</v>
      </c>
      <c r="P889" s="1" t="s">
        <v>3318</v>
      </c>
      <c r="Q889" s="1" t="s">
        <v>384</v>
      </c>
      <c r="R889" s="1" t="s">
        <v>685</v>
      </c>
    </row>
    <row r="890" spans="1:18">
      <c r="A890" s="1" t="s">
        <v>49</v>
      </c>
      <c r="D890" s="1" t="s">
        <v>2707</v>
      </c>
      <c r="E890" s="1" t="s">
        <v>690</v>
      </c>
      <c r="F890" s="1" t="s">
        <v>2858</v>
      </c>
      <c r="G890" s="1" t="s">
        <v>2859</v>
      </c>
      <c r="H890" s="1" t="s">
        <v>2860</v>
      </c>
      <c r="I890" s="1" t="s">
        <v>739</v>
      </c>
      <c r="J890" s="1" t="s">
        <v>396</v>
      </c>
      <c r="K890" s="1" t="s">
        <v>384</v>
      </c>
      <c r="L890" s="1" t="s">
        <v>522</v>
      </c>
      <c r="M890" s="1" t="s">
        <v>81</v>
      </c>
      <c r="N890" s="1" t="s">
        <v>382</v>
      </c>
      <c r="O890" s="1" t="s">
        <v>2857</v>
      </c>
      <c r="P890" s="1" t="s">
        <v>3318</v>
      </c>
      <c r="Q890" s="1" t="s">
        <v>384</v>
      </c>
      <c r="R890" s="1" t="s">
        <v>685</v>
      </c>
    </row>
    <row r="891" spans="1:18">
      <c r="A891" s="1" t="s">
        <v>49</v>
      </c>
      <c r="D891" s="1" t="s">
        <v>2707</v>
      </c>
      <c r="E891" s="1" t="s">
        <v>690</v>
      </c>
      <c r="F891" s="1" t="s">
        <v>2861</v>
      </c>
      <c r="G891" s="1" t="s">
        <v>2862</v>
      </c>
      <c r="H891" s="1" t="s">
        <v>2863</v>
      </c>
      <c r="I891" s="1" t="s">
        <v>731</v>
      </c>
      <c r="J891" s="1" t="s">
        <v>389</v>
      </c>
      <c r="K891" s="1" t="s">
        <v>384</v>
      </c>
      <c r="L891" s="1" t="s">
        <v>522</v>
      </c>
      <c r="M891" s="1" t="s">
        <v>81</v>
      </c>
      <c r="N891" s="1" t="s">
        <v>382</v>
      </c>
      <c r="O891" s="1" t="s">
        <v>2857</v>
      </c>
      <c r="P891" s="1" t="s">
        <v>3318</v>
      </c>
      <c r="Q891" s="1" t="s">
        <v>384</v>
      </c>
      <c r="R891" s="1" t="s">
        <v>685</v>
      </c>
    </row>
    <row r="892" spans="1:18">
      <c r="A892" s="1" t="s">
        <v>49</v>
      </c>
      <c r="D892" s="1" t="s">
        <v>2707</v>
      </c>
      <c r="E892" s="1" t="s">
        <v>690</v>
      </c>
      <c r="F892" s="1" t="s">
        <v>2864</v>
      </c>
      <c r="G892" s="1" t="s">
        <v>2865</v>
      </c>
      <c r="H892" s="1" t="s">
        <v>2866</v>
      </c>
      <c r="I892" s="1" t="s">
        <v>739</v>
      </c>
      <c r="J892" s="1" t="s">
        <v>694</v>
      </c>
      <c r="K892" s="1" t="s">
        <v>384</v>
      </c>
      <c r="L892" s="1" t="s">
        <v>522</v>
      </c>
      <c r="M892" s="1" t="s">
        <v>81</v>
      </c>
      <c r="N892" s="1" t="s">
        <v>382</v>
      </c>
      <c r="O892" s="1" t="s">
        <v>2857</v>
      </c>
      <c r="P892" s="1" t="s">
        <v>3318</v>
      </c>
      <c r="Q892" s="1" t="s">
        <v>384</v>
      </c>
      <c r="R892" s="1" t="s">
        <v>685</v>
      </c>
    </row>
    <row r="893" spans="1:18">
      <c r="A893" s="1" t="s">
        <v>49</v>
      </c>
      <c r="D893" s="1" t="s">
        <v>2707</v>
      </c>
      <c r="E893" s="1" t="s">
        <v>690</v>
      </c>
      <c r="F893" s="1" t="s">
        <v>2867</v>
      </c>
      <c r="G893" s="1" t="s">
        <v>2868</v>
      </c>
      <c r="H893" s="1" t="s">
        <v>2869</v>
      </c>
      <c r="I893" s="1" t="s">
        <v>739</v>
      </c>
      <c r="J893" s="1" t="s">
        <v>457</v>
      </c>
      <c r="K893" s="1" t="s">
        <v>384</v>
      </c>
      <c r="L893" s="1" t="s">
        <v>522</v>
      </c>
      <c r="M893" s="1" t="s">
        <v>81</v>
      </c>
      <c r="N893" s="1" t="s">
        <v>382</v>
      </c>
      <c r="O893" s="1" t="s">
        <v>2857</v>
      </c>
      <c r="P893" s="1" t="s">
        <v>3318</v>
      </c>
      <c r="Q893" s="1" t="s">
        <v>384</v>
      </c>
      <c r="R893" s="1" t="s">
        <v>685</v>
      </c>
    </row>
    <row r="894" spans="1:18">
      <c r="A894" s="1" t="s">
        <v>49</v>
      </c>
      <c r="D894" s="1" t="s">
        <v>2707</v>
      </c>
      <c r="E894" s="1" t="s">
        <v>690</v>
      </c>
      <c r="F894" s="1" t="s">
        <v>2870</v>
      </c>
      <c r="G894" s="1" t="s">
        <v>3473</v>
      </c>
      <c r="H894" s="1" t="s">
        <v>2871</v>
      </c>
      <c r="I894" s="1" t="s">
        <v>895</v>
      </c>
      <c r="J894" s="1" t="s">
        <v>389</v>
      </c>
      <c r="K894" s="1" t="s">
        <v>1041</v>
      </c>
      <c r="L894" s="1" t="s">
        <v>683</v>
      </c>
      <c r="M894" s="1" t="s">
        <v>81</v>
      </c>
      <c r="N894" s="1" t="s">
        <v>382</v>
      </c>
      <c r="O894" s="1" t="s">
        <v>2872</v>
      </c>
      <c r="P894" s="1" t="s">
        <v>3195</v>
      </c>
      <c r="Q894" s="1" t="s">
        <v>384</v>
      </c>
      <c r="R894" s="1" t="s">
        <v>1041</v>
      </c>
    </row>
    <row r="895" spans="1:18">
      <c r="A895" s="1" t="s">
        <v>49</v>
      </c>
      <c r="D895" s="1" t="s">
        <v>2707</v>
      </c>
      <c r="E895" s="1" t="s">
        <v>690</v>
      </c>
      <c r="F895" s="1" t="s">
        <v>2873</v>
      </c>
      <c r="G895" s="1" t="s">
        <v>2874</v>
      </c>
      <c r="H895" s="1" t="s">
        <v>2875</v>
      </c>
      <c r="I895" s="1" t="s">
        <v>739</v>
      </c>
      <c r="J895" s="1" t="s">
        <v>401</v>
      </c>
      <c r="K895" s="1" t="s">
        <v>3170</v>
      </c>
      <c r="L895" s="1" t="s">
        <v>429</v>
      </c>
      <c r="M895" s="1" t="s">
        <v>81</v>
      </c>
      <c r="N895" s="1" t="s">
        <v>382</v>
      </c>
      <c r="O895" s="1" t="s">
        <v>2876</v>
      </c>
      <c r="P895" s="1" t="s">
        <v>3218</v>
      </c>
      <c r="Q895" s="1" t="s">
        <v>685</v>
      </c>
      <c r="R895" s="1" t="s">
        <v>3170</v>
      </c>
    </row>
    <row r="896" spans="1:18">
      <c r="A896" s="1" t="s">
        <v>49</v>
      </c>
      <c r="D896" s="1" t="s">
        <v>2707</v>
      </c>
      <c r="E896" s="1" t="s">
        <v>690</v>
      </c>
      <c r="F896" s="1" t="s">
        <v>2877</v>
      </c>
      <c r="G896" s="1" t="s">
        <v>2878</v>
      </c>
      <c r="H896" s="1" t="s">
        <v>2879</v>
      </c>
      <c r="I896" s="1" t="s">
        <v>739</v>
      </c>
      <c r="J896" s="1" t="s">
        <v>380</v>
      </c>
      <c r="K896" s="1" t="s">
        <v>3170</v>
      </c>
      <c r="L896" s="1" t="s">
        <v>429</v>
      </c>
      <c r="M896" s="1" t="s">
        <v>81</v>
      </c>
      <c r="N896" s="1" t="s">
        <v>382</v>
      </c>
      <c r="O896" s="1" t="s">
        <v>2876</v>
      </c>
      <c r="P896" s="1" t="s">
        <v>3218</v>
      </c>
      <c r="Q896" s="1" t="s">
        <v>685</v>
      </c>
      <c r="R896" s="1" t="s">
        <v>3170</v>
      </c>
    </row>
    <row r="897" spans="1:18">
      <c r="A897" s="1" t="s">
        <v>49</v>
      </c>
      <c r="D897" s="1" t="s">
        <v>2707</v>
      </c>
      <c r="E897" s="1" t="s">
        <v>690</v>
      </c>
      <c r="F897" s="1" t="s">
        <v>2880</v>
      </c>
      <c r="G897" s="1" t="s">
        <v>2881</v>
      </c>
      <c r="H897" s="1" t="s">
        <v>2882</v>
      </c>
      <c r="I897" s="1" t="s">
        <v>739</v>
      </c>
      <c r="J897" s="1" t="s">
        <v>457</v>
      </c>
      <c r="K897" s="1" t="s">
        <v>3170</v>
      </c>
      <c r="L897" s="1" t="s">
        <v>429</v>
      </c>
      <c r="M897" s="1" t="s">
        <v>81</v>
      </c>
      <c r="N897" s="1" t="s">
        <v>382</v>
      </c>
      <c r="O897" s="1" t="s">
        <v>2876</v>
      </c>
      <c r="P897" s="1" t="s">
        <v>3218</v>
      </c>
      <c r="Q897" s="1" t="s">
        <v>685</v>
      </c>
      <c r="R897" s="1" t="s">
        <v>3170</v>
      </c>
    </row>
    <row r="898" spans="1:18">
      <c r="A898" s="1" t="s">
        <v>49</v>
      </c>
      <c r="D898" s="1" t="s">
        <v>2707</v>
      </c>
      <c r="E898" s="1" t="s">
        <v>690</v>
      </c>
      <c r="F898" s="1" t="s">
        <v>2883</v>
      </c>
      <c r="G898" s="1" t="s">
        <v>2884</v>
      </c>
      <c r="H898" s="1" t="s">
        <v>2885</v>
      </c>
      <c r="I898" s="1" t="s">
        <v>739</v>
      </c>
      <c r="J898" s="1" t="s">
        <v>694</v>
      </c>
      <c r="K898" s="1" t="s">
        <v>3170</v>
      </c>
      <c r="L898" s="1" t="s">
        <v>429</v>
      </c>
      <c r="M898" s="1" t="s">
        <v>81</v>
      </c>
      <c r="N898" s="1" t="s">
        <v>382</v>
      </c>
      <c r="O898" s="1" t="s">
        <v>2876</v>
      </c>
      <c r="P898" s="1" t="s">
        <v>3218</v>
      </c>
      <c r="Q898" s="1" t="s">
        <v>685</v>
      </c>
      <c r="R898" s="1" t="s">
        <v>3170</v>
      </c>
    </row>
    <row r="899" spans="1:18">
      <c r="A899" s="1" t="s">
        <v>49</v>
      </c>
      <c r="D899" s="1" t="s">
        <v>2707</v>
      </c>
      <c r="E899" s="1" t="s">
        <v>690</v>
      </c>
      <c r="F899" s="1" t="s">
        <v>2886</v>
      </c>
      <c r="G899" s="1" t="s">
        <v>2887</v>
      </c>
      <c r="H899" s="1" t="s">
        <v>2888</v>
      </c>
      <c r="I899" s="1" t="s">
        <v>739</v>
      </c>
      <c r="J899" s="1" t="s">
        <v>487</v>
      </c>
      <c r="K899" s="1" t="s">
        <v>3170</v>
      </c>
      <c r="L899" s="1" t="s">
        <v>429</v>
      </c>
      <c r="M899" s="1" t="s">
        <v>81</v>
      </c>
      <c r="N899" s="1" t="s">
        <v>382</v>
      </c>
      <c r="O899" s="1" t="s">
        <v>2876</v>
      </c>
      <c r="P899" s="1" t="s">
        <v>3218</v>
      </c>
      <c r="Q899" s="1" t="s">
        <v>685</v>
      </c>
      <c r="R899" s="1" t="s">
        <v>3170</v>
      </c>
    </row>
    <row r="900" spans="1:18">
      <c r="A900" s="1" t="s">
        <v>49</v>
      </c>
      <c r="D900" s="1" t="s">
        <v>2707</v>
      </c>
      <c r="E900" s="1" t="s">
        <v>690</v>
      </c>
      <c r="F900" s="1" t="s">
        <v>2889</v>
      </c>
      <c r="G900" s="1" t="s">
        <v>2890</v>
      </c>
      <c r="H900" s="1" t="s">
        <v>2891</v>
      </c>
      <c r="I900" s="1" t="s">
        <v>739</v>
      </c>
      <c r="J900" s="1" t="s">
        <v>393</v>
      </c>
      <c r="K900" s="1" t="s">
        <v>3170</v>
      </c>
      <c r="L900" s="1" t="s">
        <v>429</v>
      </c>
      <c r="M900" s="1" t="s">
        <v>81</v>
      </c>
      <c r="N900" s="1" t="s">
        <v>382</v>
      </c>
      <c r="O900" s="1" t="s">
        <v>2876</v>
      </c>
      <c r="P900" s="1" t="s">
        <v>3218</v>
      </c>
      <c r="Q900" s="1" t="s">
        <v>685</v>
      </c>
      <c r="R900" s="1" t="s">
        <v>3170</v>
      </c>
    </row>
    <row r="901" spans="1:18">
      <c r="A901" s="1" t="s">
        <v>49</v>
      </c>
      <c r="D901" s="1" t="s">
        <v>2707</v>
      </c>
      <c r="E901" s="1" t="s">
        <v>690</v>
      </c>
      <c r="F901" s="1" t="s">
        <v>2892</v>
      </c>
      <c r="G901" s="1" t="s">
        <v>2893</v>
      </c>
      <c r="H901" s="1" t="s">
        <v>2894</v>
      </c>
      <c r="I901" s="1" t="s">
        <v>1272</v>
      </c>
      <c r="J901" s="1" t="s">
        <v>389</v>
      </c>
      <c r="K901" s="1" t="s">
        <v>1041</v>
      </c>
      <c r="L901" s="1" t="s">
        <v>683</v>
      </c>
      <c r="M901" s="1" t="s">
        <v>81</v>
      </c>
      <c r="N901" s="1" t="s">
        <v>442</v>
      </c>
      <c r="O901" s="1" t="s">
        <v>2895</v>
      </c>
      <c r="P901" s="1" t="s">
        <v>3355</v>
      </c>
      <c r="Q901" s="1" t="s">
        <v>384</v>
      </c>
      <c r="R901" s="1" t="s">
        <v>1041</v>
      </c>
    </row>
    <row r="902" spans="1:18">
      <c r="A902" s="1" t="s">
        <v>49</v>
      </c>
      <c r="D902" s="1" t="s">
        <v>2707</v>
      </c>
      <c r="E902" s="1" t="s">
        <v>690</v>
      </c>
      <c r="F902" s="1" t="s">
        <v>2896</v>
      </c>
      <c r="G902" s="1" t="s">
        <v>2897</v>
      </c>
      <c r="H902" s="1" t="s">
        <v>2898</v>
      </c>
      <c r="I902" s="1" t="s">
        <v>739</v>
      </c>
      <c r="J902" s="1" t="s">
        <v>401</v>
      </c>
      <c r="K902" s="1" t="s">
        <v>384</v>
      </c>
      <c r="L902" s="1" t="s">
        <v>683</v>
      </c>
      <c r="M902" s="1" t="s">
        <v>81</v>
      </c>
      <c r="N902" s="1" t="s">
        <v>442</v>
      </c>
      <c r="O902" s="1" t="s">
        <v>2899</v>
      </c>
      <c r="P902" s="1" t="s">
        <v>3356</v>
      </c>
      <c r="Q902" s="1" t="s">
        <v>384</v>
      </c>
      <c r="R902" s="1" t="s">
        <v>384</v>
      </c>
    </row>
    <row r="903" spans="1:18">
      <c r="A903" s="1" t="s">
        <v>49</v>
      </c>
      <c r="D903" s="1" t="s">
        <v>2707</v>
      </c>
      <c r="E903" s="1" t="s">
        <v>690</v>
      </c>
      <c r="F903" s="1" t="s">
        <v>2900</v>
      </c>
      <c r="G903" s="1" t="s">
        <v>2901</v>
      </c>
      <c r="H903" s="1" t="s">
        <v>2902</v>
      </c>
      <c r="I903" s="1" t="s">
        <v>739</v>
      </c>
      <c r="J903" s="1" t="s">
        <v>409</v>
      </c>
      <c r="K903" s="1" t="s">
        <v>384</v>
      </c>
      <c r="L903" s="1" t="s">
        <v>683</v>
      </c>
      <c r="M903" s="1" t="s">
        <v>81</v>
      </c>
      <c r="N903" s="1" t="s">
        <v>442</v>
      </c>
      <c r="O903" s="1" t="s">
        <v>2899</v>
      </c>
      <c r="P903" s="1" t="s">
        <v>3356</v>
      </c>
      <c r="Q903" s="1" t="s">
        <v>384</v>
      </c>
      <c r="R903" s="1" t="s">
        <v>384</v>
      </c>
    </row>
    <row r="904" spans="1:18">
      <c r="A904" s="1" t="s">
        <v>49</v>
      </c>
      <c r="D904" s="1" t="s">
        <v>2707</v>
      </c>
      <c r="E904" s="1" t="s">
        <v>690</v>
      </c>
      <c r="F904" s="1" t="s">
        <v>2903</v>
      </c>
      <c r="G904" s="1" t="s">
        <v>2904</v>
      </c>
      <c r="H904" s="1" t="s">
        <v>2905</v>
      </c>
      <c r="I904" s="1" t="s">
        <v>739</v>
      </c>
      <c r="J904" s="1" t="s">
        <v>487</v>
      </c>
      <c r="K904" s="1" t="s">
        <v>384</v>
      </c>
      <c r="L904" s="1" t="s">
        <v>683</v>
      </c>
      <c r="M904" s="1" t="s">
        <v>81</v>
      </c>
      <c r="N904" s="1" t="s">
        <v>442</v>
      </c>
      <c r="O904" s="1" t="s">
        <v>2899</v>
      </c>
      <c r="P904" s="1" t="s">
        <v>3356</v>
      </c>
      <c r="Q904" s="1" t="s">
        <v>384</v>
      </c>
      <c r="R904" s="1" t="s">
        <v>384</v>
      </c>
    </row>
    <row r="905" spans="1:18">
      <c r="A905" s="1" t="s">
        <v>49</v>
      </c>
      <c r="D905" s="1" t="s">
        <v>2707</v>
      </c>
      <c r="E905" s="1" t="s">
        <v>690</v>
      </c>
      <c r="F905" s="1" t="s">
        <v>2906</v>
      </c>
      <c r="G905" s="1" t="s">
        <v>2907</v>
      </c>
      <c r="H905" s="1" t="s">
        <v>2908</v>
      </c>
      <c r="I905" s="1" t="s">
        <v>739</v>
      </c>
      <c r="J905" s="1" t="s">
        <v>393</v>
      </c>
      <c r="K905" s="1" t="s">
        <v>384</v>
      </c>
      <c r="L905" s="1" t="s">
        <v>683</v>
      </c>
      <c r="M905" s="1" t="s">
        <v>81</v>
      </c>
      <c r="N905" s="1" t="s">
        <v>442</v>
      </c>
      <c r="O905" s="1" t="s">
        <v>2899</v>
      </c>
      <c r="P905" s="1" t="s">
        <v>3356</v>
      </c>
      <c r="Q905" s="1" t="s">
        <v>384</v>
      </c>
      <c r="R905" s="1" t="s">
        <v>384</v>
      </c>
    </row>
    <row r="906" spans="1:18">
      <c r="A906" s="1" t="s">
        <v>49</v>
      </c>
      <c r="D906" s="1" t="s">
        <v>2707</v>
      </c>
      <c r="E906" s="1" t="s">
        <v>690</v>
      </c>
      <c r="F906" s="1" t="s">
        <v>2909</v>
      </c>
      <c r="G906" s="1" t="s">
        <v>2910</v>
      </c>
      <c r="H906" s="1" t="s">
        <v>2911</v>
      </c>
      <c r="I906" s="1" t="s">
        <v>731</v>
      </c>
      <c r="J906" s="1" t="s">
        <v>457</v>
      </c>
      <c r="K906" s="1" t="s">
        <v>384</v>
      </c>
      <c r="L906" s="1" t="s">
        <v>683</v>
      </c>
      <c r="M906" s="1" t="s">
        <v>81</v>
      </c>
      <c r="N906" s="1" t="s">
        <v>442</v>
      </c>
      <c r="O906" s="1" t="s">
        <v>2899</v>
      </c>
      <c r="P906" s="1" t="s">
        <v>3357</v>
      </c>
      <c r="Q906" s="1" t="s">
        <v>384</v>
      </c>
      <c r="R906" s="1" t="s">
        <v>384</v>
      </c>
    </row>
    <row r="907" spans="1:18">
      <c r="A907" s="1" t="s">
        <v>49</v>
      </c>
      <c r="D907" s="1" t="s">
        <v>2707</v>
      </c>
      <c r="E907" s="1" t="s">
        <v>690</v>
      </c>
      <c r="F907" s="1" t="s">
        <v>2912</v>
      </c>
      <c r="G907" s="1" t="s">
        <v>2913</v>
      </c>
      <c r="H907" s="1" t="s">
        <v>2914</v>
      </c>
      <c r="I907" s="1" t="s">
        <v>739</v>
      </c>
      <c r="J907" s="1" t="s">
        <v>396</v>
      </c>
      <c r="K907" s="1" t="s">
        <v>384</v>
      </c>
      <c r="L907" s="1" t="s">
        <v>683</v>
      </c>
      <c r="M907" s="1" t="s">
        <v>81</v>
      </c>
      <c r="N907" s="1" t="s">
        <v>442</v>
      </c>
      <c r="O907" s="1" t="s">
        <v>2899</v>
      </c>
      <c r="P907" s="1" t="s">
        <v>3356</v>
      </c>
      <c r="Q907" s="1" t="s">
        <v>384</v>
      </c>
      <c r="R907" s="1" t="s">
        <v>384</v>
      </c>
    </row>
    <row r="908" spans="1:18">
      <c r="A908" s="1" t="s">
        <v>49</v>
      </c>
      <c r="D908" s="1" t="s">
        <v>2707</v>
      </c>
      <c r="E908" s="1" t="s">
        <v>690</v>
      </c>
      <c r="F908" s="1" t="s">
        <v>2915</v>
      </c>
      <c r="G908" s="1" t="s">
        <v>2916</v>
      </c>
      <c r="H908" s="1" t="s">
        <v>2917</v>
      </c>
      <c r="I908" s="1" t="s">
        <v>739</v>
      </c>
      <c r="J908" s="1" t="s">
        <v>419</v>
      </c>
      <c r="K908" s="1" t="s">
        <v>384</v>
      </c>
      <c r="L908" s="1" t="s">
        <v>683</v>
      </c>
      <c r="M908" s="1" t="s">
        <v>81</v>
      </c>
      <c r="N908" s="1" t="s">
        <v>442</v>
      </c>
      <c r="O908" s="1" t="s">
        <v>2899</v>
      </c>
      <c r="P908" s="1" t="s">
        <v>3356</v>
      </c>
      <c r="Q908" s="1" t="s">
        <v>384</v>
      </c>
      <c r="R908" s="1" t="s">
        <v>384</v>
      </c>
    </row>
    <row r="909" spans="1:18">
      <c r="A909" s="1" t="s">
        <v>49</v>
      </c>
      <c r="D909" s="1" t="s">
        <v>2707</v>
      </c>
      <c r="E909" s="1" t="s">
        <v>690</v>
      </c>
      <c r="F909" s="1" t="s">
        <v>2918</v>
      </c>
      <c r="G909" s="1" t="s">
        <v>2919</v>
      </c>
      <c r="H909" s="1" t="s">
        <v>2920</v>
      </c>
      <c r="I909" s="1" t="s">
        <v>731</v>
      </c>
      <c r="J909" s="1" t="s">
        <v>457</v>
      </c>
      <c r="K909" s="1" t="s">
        <v>1041</v>
      </c>
      <c r="L909" s="1" t="s">
        <v>683</v>
      </c>
      <c r="M909" s="1" t="s">
        <v>81</v>
      </c>
      <c r="N909" s="1" t="s">
        <v>442</v>
      </c>
      <c r="O909" s="1" t="s">
        <v>2921</v>
      </c>
      <c r="P909" s="1" t="s">
        <v>3358</v>
      </c>
      <c r="Q909" s="1" t="s">
        <v>384</v>
      </c>
      <c r="R909" s="1" t="s">
        <v>1041</v>
      </c>
    </row>
    <row r="910" spans="1:18">
      <c r="A910" s="1" t="s">
        <v>49</v>
      </c>
      <c r="D910" s="1" t="s">
        <v>2707</v>
      </c>
      <c r="E910" s="1" t="s">
        <v>690</v>
      </c>
      <c r="F910" s="1" t="s">
        <v>2922</v>
      </c>
      <c r="G910" s="1" t="s">
        <v>2923</v>
      </c>
      <c r="H910" s="1" t="s">
        <v>2924</v>
      </c>
      <c r="I910" s="1" t="s">
        <v>703</v>
      </c>
      <c r="J910" s="1" t="s">
        <v>1795</v>
      </c>
      <c r="K910" s="1" t="s">
        <v>1041</v>
      </c>
      <c r="L910" s="1" t="s">
        <v>683</v>
      </c>
      <c r="M910" s="1" t="s">
        <v>81</v>
      </c>
      <c r="N910" s="1" t="s">
        <v>442</v>
      </c>
      <c r="O910" s="1" t="s">
        <v>2895</v>
      </c>
      <c r="P910" s="1" t="s">
        <v>3359</v>
      </c>
      <c r="Q910" s="1" t="s">
        <v>685</v>
      </c>
      <c r="R910" s="1" t="s">
        <v>1041</v>
      </c>
    </row>
    <row r="911" spans="1:18">
      <c r="A911" s="1" t="s">
        <v>49</v>
      </c>
      <c r="D911" s="1" t="s">
        <v>2707</v>
      </c>
      <c r="E911" s="1" t="s">
        <v>690</v>
      </c>
      <c r="F911" s="1" t="s">
        <v>2925</v>
      </c>
      <c r="G911" s="1" t="s">
        <v>2926</v>
      </c>
      <c r="H911" s="1" t="s">
        <v>2927</v>
      </c>
      <c r="I911" s="1" t="s">
        <v>703</v>
      </c>
      <c r="J911" s="1" t="s">
        <v>487</v>
      </c>
      <c r="K911" s="1" t="s">
        <v>1041</v>
      </c>
      <c r="L911" s="1" t="s">
        <v>683</v>
      </c>
      <c r="M911" s="1" t="s">
        <v>81</v>
      </c>
      <c r="N911" s="1" t="s">
        <v>442</v>
      </c>
      <c r="O911" s="1" t="s">
        <v>2895</v>
      </c>
      <c r="P911" s="1" t="s">
        <v>3360</v>
      </c>
      <c r="Q911" s="1" t="s">
        <v>685</v>
      </c>
      <c r="R911" s="1" t="s">
        <v>1041</v>
      </c>
    </row>
    <row r="912" spans="1:18">
      <c r="A912" s="1" t="s">
        <v>49</v>
      </c>
      <c r="D912" s="1" t="s">
        <v>2707</v>
      </c>
      <c r="E912" s="1" t="s">
        <v>690</v>
      </c>
      <c r="F912" s="1" t="s">
        <v>2928</v>
      </c>
      <c r="G912" s="1" t="s">
        <v>2929</v>
      </c>
      <c r="H912" s="1" t="s">
        <v>2930</v>
      </c>
      <c r="I912" s="1" t="s">
        <v>703</v>
      </c>
      <c r="J912" s="1" t="s">
        <v>389</v>
      </c>
      <c r="K912" s="1" t="s">
        <v>1041</v>
      </c>
      <c r="L912" s="1" t="s">
        <v>683</v>
      </c>
      <c r="M912" s="1" t="s">
        <v>81</v>
      </c>
      <c r="N912" s="1" t="s">
        <v>442</v>
      </c>
      <c r="O912" s="1" t="s">
        <v>2895</v>
      </c>
      <c r="P912" s="1" t="s">
        <v>3360</v>
      </c>
      <c r="Q912" s="1" t="s">
        <v>685</v>
      </c>
      <c r="R912" s="1" t="s">
        <v>1041</v>
      </c>
    </row>
    <row r="913" spans="1:18">
      <c r="A913" s="1" t="s">
        <v>49</v>
      </c>
      <c r="D913" s="1" t="s">
        <v>2707</v>
      </c>
      <c r="E913" s="1" t="s">
        <v>690</v>
      </c>
      <c r="F913" s="1" t="s">
        <v>2931</v>
      </c>
      <c r="G913" s="1" t="s">
        <v>2932</v>
      </c>
      <c r="H913" s="1" t="s">
        <v>2933</v>
      </c>
      <c r="I913" s="1" t="s">
        <v>703</v>
      </c>
      <c r="J913" s="1" t="s">
        <v>393</v>
      </c>
      <c r="K913" s="1" t="s">
        <v>1041</v>
      </c>
      <c r="L913" s="1" t="s">
        <v>683</v>
      </c>
      <c r="M913" s="1" t="s">
        <v>81</v>
      </c>
      <c r="N913" s="1" t="s">
        <v>442</v>
      </c>
      <c r="O913" s="1" t="s">
        <v>2895</v>
      </c>
      <c r="P913" s="1" t="s">
        <v>3361</v>
      </c>
      <c r="Q913" s="1" t="s">
        <v>685</v>
      </c>
      <c r="R913" s="1" t="s">
        <v>1041</v>
      </c>
    </row>
    <row r="914" spans="1:18">
      <c r="A914" s="1" t="s">
        <v>49</v>
      </c>
      <c r="D914" s="1" t="s">
        <v>2707</v>
      </c>
      <c r="E914" s="1" t="s">
        <v>690</v>
      </c>
      <c r="F914" s="1" t="s">
        <v>2934</v>
      </c>
      <c r="G914" s="1" t="s">
        <v>2935</v>
      </c>
      <c r="H914" s="1" t="s">
        <v>2936</v>
      </c>
      <c r="I914" s="1" t="s">
        <v>703</v>
      </c>
      <c r="J914" s="1" t="s">
        <v>457</v>
      </c>
      <c r="K914" s="1" t="s">
        <v>1041</v>
      </c>
      <c r="L914" s="1" t="s">
        <v>683</v>
      </c>
      <c r="M914" s="1" t="s">
        <v>81</v>
      </c>
      <c r="N914" s="1" t="s">
        <v>442</v>
      </c>
      <c r="O914" s="1" t="s">
        <v>2937</v>
      </c>
      <c r="P914" s="1" t="s">
        <v>3362</v>
      </c>
      <c r="Q914" s="1" t="s">
        <v>685</v>
      </c>
      <c r="R914" s="1" t="s">
        <v>156</v>
      </c>
    </row>
    <row r="915" spans="1:18">
      <c r="A915" s="1" t="s">
        <v>49</v>
      </c>
      <c r="D915" s="1" t="s">
        <v>2707</v>
      </c>
      <c r="E915" s="1" t="s">
        <v>690</v>
      </c>
      <c r="F915" s="1" t="s">
        <v>2938</v>
      </c>
      <c r="G915" s="1" t="s">
        <v>2939</v>
      </c>
      <c r="H915" s="1" t="s">
        <v>2940</v>
      </c>
      <c r="I915" s="1" t="s">
        <v>703</v>
      </c>
      <c r="J915" s="1" t="s">
        <v>389</v>
      </c>
      <c r="K915" s="1" t="s">
        <v>1041</v>
      </c>
      <c r="L915" s="1" t="s">
        <v>683</v>
      </c>
      <c r="M915" s="1" t="s">
        <v>81</v>
      </c>
      <c r="N915" s="1" t="s">
        <v>442</v>
      </c>
      <c r="O915" s="1" t="s">
        <v>2937</v>
      </c>
      <c r="P915" s="1" t="s">
        <v>3362</v>
      </c>
      <c r="Q915" s="1" t="s">
        <v>685</v>
      </c>
      <c r="R915" s="1" t="s">
        <v>156</v>
      </c>
    </row>
    <row r="916" spans="1:18">
      <c r="A916" s="1" t="s">
        <v>49</v>
      </c>
      <c r="D916" s="1" t="s">
        <v>2707</v>
      </c>
      <c r="E916" s="1" t="s">
        <v>690</v>
      </c>
      <c r="F916" s="1" t="s">
        <v>2941</v>
      </c>
      <c r="G916" s="1" t="s">
        <v>2942</v>
      </c>
      <c r="H916" s="1" t="s">
        <v>2943</v>
      </c>
      <c r="I916" s="1" t="s">
        <v>703</v>
      </c>
      <c r="J916" s="1" t="s">
        <v>457</v>
      </c>
      <c r="K916" s="1" t="s">
        <v>1041</v>
      </c>
      <c r="L916" s="1" t="s">
        <v>683</v>
      </c>
      <c r="M916" s="1" t="s">
        <v>81</v>
      </c>
      <c r="N916" s="1" t="s">
        <v>442</v>
      </c>
      <c r="O916" s="1" t="s">
        <v>2937</v>
      </c>
      <c r="P916" s="1" t="s">
        <v>3362</v>
      </c>
      <c r="Q916" s="1" t="s">
        <v>685</v>
      </c>
      <c r="R916" s="1" t="s">
        <v>156</v>
      </c>
    </row>
    <row r="917" spans="1:18">
      <c r="A917" s="1" t="s">
        <v>49</v>
      </c>
      <c r="D917" s="1" t="s">
        <v>2707</v>
      </c>
      <c r="E917" s="1" t="s">
        <v>690</v>
      </c>
      <c r="F917" s="1" t="s">
        <v>2944</v>
      </c>
      <c r="G917" s="1" t="s">
        <v>2945</v>
      </c>
      <c r="H917" s="1" t="s">
        <v>2946</v>
      </c>
      <c r="I917" s="1" t="s">
        <v>703</v>
      </c>
      <c r="J917" s="1" t="s">
        <v>457</v>
      </c>
      <c r="K917" s="1" t="s">
        <v>1041</v>
      </c>
      <c r="L917" s="1" t="s">
        <v>683</v>
      </c>
      <c r="M917" s="1" t="s">
        <v>81</v>
      </c>
      <c r="N917" s="1" t="s">
        <v>442</v>
      </c>
      <c r="O917" s="1" t="s">
        <v>2937</v>
      </c>
      <c r="P917" s="1" t="s">
        <v>3362</v>
      </c>
      <c r="Q917" s="1" t="s">
        <v>685</v>
      </c>
      <c r="R917" s="1" t="s">
        <v>156</v>
      </c>
    </row>
    <row r="918" spans="1:18">
      <c r="A918" s="1" t="s">
        <v>49</v>
      </c>
      <c r="D918" s="1" t="s">
        <v>2707</v>
      </c>
      <c r="E918" s="1" t="s">
        <v>690</v>
      </c>
      <c r="F918" s="1" t="s">
        <v>2947</v>
      </c>
      <c r="G918" s="1" t="s">
        <v>2948</v>
      </c>
      <c r="H918" s="1" t="s">
        <v>2949</v>
      </c>
      <c r="I918" s="1" t="s">
        <v>891</v>
      </c>
      <c r="J918" s="1" t="s">
        <v>457</v>
      </c>
      <c r="K918" s="1" t="s">
        <v>384</v>
      </c>
      <c r="L918" s="1" t="s">
        <v>683</v>
      </c>
      <c r="M918" s="1" t="s">
        <v>81</v>
      </c>
      <c r="N918" s="1" t="s">
        <v>442</v>
      </c>
      <c r="O918" s="1" t="s">
        <v>2950</v>
      </c>
      <c r="P918" s="1" t="s">
        <v>3363</v>
      </c>
      <c r="Q918" s="1" t="s">
        <v>384</v>
      </c>
      <c r="R918" s="1" t="s">
        <v>384</v>
      </c>
    </row>
    <row r="919" spans="1:18">
      <c r="A919" s="1" t="s">
        <v>49</v>
      </c>
      <c r="D919" s="1" t="s">
        <v>2707</v>
      </c>
      <c r="E919" s="1" t="s">
        <v>690</v>
      </c>
      <c r="F919" s="1" t="s">
        <v>2951</v>
      </c>
      <c r="G919" s="1" t="s">
        <v>2952</v>
      </c>
      <c r="H919" s="1" t="s">
        <v>2953</v>
      </c>
      <c r="I919" s="1" t="s">
        <v>739</v>
      </c>
      <c r="J919" s="1" t="s">
        <v>457</v>
      </c>
      <c r="K919" s="1" t="s">
        <v>384</v>
      </c>
      <c r="L919" s="1" t="s">
        <v>683</v>
      </c>
      <c r="M919" s="1" t="s">
        <v>81</v>
      </c>
      <c r="N919" s="1" t="s">
        <v>442</v>
      </c>
      <c r="O919" s="1" t="s">
        <v>2954</v>
      </c>
      <c r="P919" s="1" t="s">
        <v>3364</v>
      </c>
      <c r="Q919" s="1" t="s">
        <v>2955</v>
      </c>
      <c r="R919" s="1" t="s">
        <v>384</v>
      </c>
    </row>
    <row r="920" spans="1:18">
      <c r="A920" s="1" t="s">
        <v>49</v>
      </c>
      <c r="D920" s="1" t="s">
        <v>2707</v>
      </c>
      <c r="E920" s="1" t="s">
        <v>2956</v>
      </c>
      <c r="F920" s="1" t="s">
        <v>2957</v>
      </c>
      <c r="G920" s="1" t="s">
        <v>3594</v>
      </c>
      <c r="H920" s="1" t="s">
        <v>2958</v>
      </c>
      <c r="I920" s="1" t="s">
        <v>1072</v>
      </c>
      <c r="J920" s="1" t="s">
        <v>457</v>
      </c>
      <c r="K920" s="1" t="s">
        <v>1041</v>
      </c>
      <c r="L920" s="1" t="s">
        <v>683</v>
      </c>
      <c r="M920" s="1" t="s">
        <v>81</v>
      </c>
      <c r="N920" s="1" t="s">
        <v>442</v>
      </c>
      <c r="O920" s="1" t="s">
        <v>2959</v>
      </c>
      <c r="P920" s="1" t="s">
        <v>3365</v>
      </c>
      <c r="Q920" s="1" t="s">
        <v>530</v>
      </c>
      <c r="R920" s="1" t="s">
        <v>1041</v>
      </c>
    </row>
    <row r="921" spans="1:18">
      <c r="A921" s="1" t="s">
        <v>49</v>
      </c>
      <c r="D921" s="1" t="s">
        <v>2707</v>
      </c>
      <c r="E921" s="1" t="s">
        <v>2956</v>
      </c>
      <c r="F921" s="1" t="s">
        <v>2960</v>
      </c>
      <c r="G921" s="1" t="s">
        <v>2961</v>
      </c>
      <c r="H921" s="1" t="s">
        <v>2962</v>
      </c>
      <c r="I921" s="1" t="s">
        <v>739</v>
      </c>
      <c r="J921" s="1" t="s">
        <v>401</v>
      </c>
      <c r="K921" s="1" t="s">
        <v>384</v>
      </c>
      <c r="L921" s="1" t="s">
        <v>683</v>
      </c>
      <c r="M921" s="1" t="s">
        <v>81</v>
      </c>
      <c r="N921" s="1" t="s">
        <v>442</v>
      </c>
      <c r="O921" s="1" t="s">
        <v>2963</v>
      </c>
      <c r="P921" s="1" t="s">
        <v>3569</v>
      </c>
      <c r="Q921" s="1" t="s">
        <v>530</v>
      </c>
      <c r="R921" s="1" t="s">
        <v>1324</v>
      </c>
    </row>
    <row r="922" spans="1:18">
      <c r="A922" s="1" t="s">
        <v>49</v>
      </c>
      <c r="D922" s="1" t="s">
        <v>2707</v>
      </c>
      <c r="E922" s="1" t="s">
        <v>2956</v>
      </c>
      <c r="F922" s="1" t="s">
        <v>2964</v>
      </c>
      <c r="G922" s="1" t="s">
        <v>2965</v>
      </c>
      <c r="H922" s="1" t="s">
        <v>2966</v>
      </c>
      <c r="I922" s="1" t="s">
        <v>739</v>
      </c>
      <c r="J922" s="1" t="s">
        <v>380</v>
      </c>
      <c r="K922" s="1" t="s">
        <v>384</v>
      </c>
      <c r="L922" s="1" t="s">
        <v>683</v>
      </c>
      <c r="M922" s="1" t="s">
        <v>81</v>
      </c>
      <c r="N922" s="1" t="s">
        <v>442</v>
      </c>
      <c r="O922" s="1" t="s">
        <v>2963</v>
      </c>
      <c r="P922" s="1" t="s">
        <v>3366</v>
      </c>
      <c r="Q922" s="1" t="s">
        <v>530</v>
      </c>
      <c r="R922" s="1" t="s">
        <v>1324</v>
      </c>
    </row>
    <row r="923" spans="1:18">
      <c r="A923" s="1" t="s">
        <v>49</v>
      </c>
      <c r="D923" s="1" t="s">
        <v>2707</v>
      </c>
      <c r="E923" s="1" t="s">
        <v>2956</v>
      </c>
      <c r="F923" s="1" t="s">
        <v>2967</v>
      </c>
      <c r="G923" s="1" t="s">
        <v>2968</v>
      </c>
      <c r="H923" s="1" t="s">
        <v>2969</v>
      </c>
      <c r="I923" s="1" t="s">
        <v>739</v>
      </c>
      <c r="J923" s="1" t="s">
        <v>409</v>
      </c>
      <c r="K923" s="1" t="s">
        <v>384</v>
      </c>
      <c r="L923" s="1" t="s">
        <v>683</v>
      </c>
      <c r="M923" s="1" t="s">
        <v>81</v>
      </c>
      <c r="N923" s="1" t="s">
        <v>442</v>
      </c>
      <c r="O923" s="1" t="s">
        <v>2963</v>
      </c>
      <c r="P923" s="1" t="s">
        <v>3216</v>
      </c>
      <c r="Q923" s="1" t="s">
        <v>530</v>
      </c>
      <c r="R923" s="1" t="s">
        <v>1324</v>
      </c>
    </row>
    <row r="924" spans="1:18">
      <c r="A924" s="1" t="s">
        <v>49</v>
      </c>
      <c r="D924" s="1" t="s">
        <v>2707</v>
      </c>
      <c r="E924" s="1" t="s">
        <v>2956</v>
      </c>
      <c r="F924" s="1" t="s">
        <v>2970</v>
      </c>
      <c r="G924" s="1" t="s">
        <v>2971</v>
      </c>
      <c r="H924" s="1" t="s">
        <v>2972</v>
      </c>
      <c r="I924" s="1" t="s">
        <v>739</v>
      </c>
      <c r="J924" s="1" t="s">
        <v>1795</v>
      </c>
      <c r="K924" s="1" t="s">
        <v>384</v>
      </c>
      <c r="L924" s="1" t="s">
        <v>683</v>
      </c>
      <c r="M924" s="1" t="s">
        <v>81</v>
      </c>
      <c r="N924" s="1" t="s">
        <v>442</v>
      </c>
      <c r="O924" s="1" t="s">
        <v>2963</v>
      </c>
      <c r="P924" s="1" t="s">
        <v>3379</v>
      </c>
      <c r="Q924" s="1" t="s">
        <v>530</v>
      </c>
      <c r="R924" s="1" t="s">
        <v>1324</v>
      </c>
    </row>
    <row r="925" spans="1:18">
      <c r="A925" s="1" t="s">
        <v>49</v>
      </c>
      <c r="D925" s="1" t="s">
        <v>2707</v>
      </c>
      <c r="E925" s="1" t="s">
        <v>2956</v>
      </c>
      <c r="F925" s="1" t="s">
        <v>2973</v>
      </c>
      <c r="G925" s="1" t="s">
        <v>2974</v>
      </c>
      <c r="H925" s="1" t="s">
        <v>2975</v>
      </c>
      <c r="I925" s="1" t="s">
        <v>739</v>
      </c>
      <c r="J925" s="1" t="s">
        <v>801</v>
      </c>
      <c r="K925" s="1" t="s">
        <v>384</v>
      </c>
      <c r="L925" s="1" t="s">
        <v>683</v>
      </c>
      <c r="M925" s="1" t="s">
        <v>81</v>
      </c>
      <c r="N925" s="1" t="s">
        <v>442</v>
      </c>
      <c r="O925" s="1" t="s">
        <v>2963</v>
      </c>
      <c r="P925" s="1" t="s">
        <v>3367</v>
      </c>
      <c r="Q925" s="1" t="s">
        <v>530</v>
      </c>
      <c r="R925" s="1" t="s">
        <v>1324</v>
      </c>
    </row>
    <row r="926" spans="1:18">
      <c r="A926" s="1" t="s">
        <v>49</v>
      </c>
      <c r="D926" s="1" t="s">
        <v>2707</v>
      </c>
      <c r="E926" s="1" t="s">
        <v>2956</v>
      </c>
      <c r="F926" s="1" t="s">
        <v>2976</v>
      </c>
      <c r="G926" s="1" t="s">
        <v>2977</v>
      </c>
      <c r="H926" s="1" t="s">
        <v>2978</v>
      </c>
      <c r="I926" s="1" t="s">
        <v>739</v>
      </c>
      <c r="J926" s="1" t="s">
        <v>393</v>
      </c>
      <c r="K926" s="1" t="s">
        <v>384</v>
      </c>
      <c r="L926" s="1" t="s">
        <v>683</v>
      </c>
      <c r="M926" s="1" t="s">
        <v>81</v>
      </c>
      <c r="N926" s="1" t="s">
        <v>442</v>
      </c>
      <c r="O926" s="1" t="s">
        <v>2963</v>
      </c>
      <c r="P926" s="1" t="s">
        <v>3367</v>
      </c>
      <c r="Q926" s="1" t="s">
        <v>530</v>
      </c>
      <c r="R926" s="1" t="s">
        <v>1324</v>
      </c>
    </row>
    <row r="927" spans="1:18">
      <c r="A927" s="1" t="s">
        <v>49</v>
      </c>
      <c r="D927" s="1" t="s">
        <v>2707</v>
      </c>
      <c r="E927" s="1" t="s">
        <v>2956</v>
      </c>
      <c r="F927" s="1" t="s">
        <v>2979</v>
      </c>
      <c r="G927" s="1" t="s">
        <v>2980</v>
      </c>
      <c r="H927" s="1" t="s">
        <v>2981</v>
      </c>
      <c r="I927" s="1" t="s">
        <v>739</v>
      </c>
      <c r="J927" s="1" t="s">
        <v>396</v>
      </c>
      <c r="K927" s="1" t="s">
        <v>384</v>
      </c>
      <c r="L927" s="1" t="s">
        <v>683</v>
      </c>
      <c r="M927" s="1" t="s">
        <v>81</v>
      </c>
      <c r="N927" s="1" t="s">
        <v>442</v>
      </c>
      <c r="O927" s="1" t="s">
        <v>2963</v>
      </c>
      <c r="P927" s="1" t="s">
        <v>3367</v>
      </c>
      <c r="Q927" s="1" t="s">
        <v>530</v>
      </c>
      <c r="R927" s="1" t="s">
        <v>1324</v>
      </c>
    </row>
    <row r="928" spans="1:18">
      <c r="A928" s="1" t="s">
        <v>49</v>
      </c>
      <c r="D928" s="1" t="s">
        <v>2707</v>
      </c>
      <c r="E928" s="1" t="s">
        <v>2956</v>
      </c>
      <c r="F928" s="1" t="s">
        <v>2982</v>
      </c>
      <c r="G928" s="1" t="s">
        <v>2983</v>
      </c>
      <c r="H928" s="1" t="s">
        <v>2984</v>
      </c>
      <c r="I928" s="1" t="s">
        <v>739</v>
      </c>
      <c r="J928" s="1" t="s">
        <v>419</v>
      </c>
      <c r="K928" s="1" t="s">
        <v>384</v>
      </c>
      <c r="L928" s="1" t="s">
        <v>683</v>
      </c>
      <c r="M928" s="1" t="s">
        <v>81</v>
      </c>
      <c r="N928" s="1" t="s">
        <v>442</v>
      </c>
      <c r="O928" s="1" t="s">
        <v>2963</v>
      </c>
      <c r="P928" s="1" t="s">
        <v>3368</v>
      </c>
      <c r="Q928" s="1" t="s">
        <v>530</v>
      </c>
      <c r="R928" s="1" t="s">
        <v>1324</v>
      </c>
    </row>
    <row r="929" spans="1:18">
      <c r="A929" s="1" t="s">
        <v>49</v>
      </c>
      <c r="D929" s="1" t="s">
        <v>2707</v>
      </c>
      <c r="E929" s="1" t="s">
        <v>2956</v>
      </c>
      <c r="F929" s="1" t="s">
        <v>2985</v>
      </c>
      <c r="G929" s="1" t="s">
        <v>2986</v>
      </c>
      <c r="H929" s="1" t="s">
        <v>2987</v>
      </c>
      <c r="I929" s="1" t="s">
        <v>1072</v>
      </c>
      <c r="J929" s="1" t="s">
        <v>380</v>
      </c>
      <c r="K929" s="1" t="s">
        <v>384</v>
      </c>
      <c r="L929" s="1" t="s">
        <v>683</v>
      </c>
      <c r="M929" s="1" t="s">
        <v>81</v>
      </c>
      <c r="N929" s="1" t="s">
        <v>442</v>
      </c>
      <c r="O929" s="1" t="s">
        <v>2963</v>
      </c>
      <c r="P929" s="1" t="s">
        <v>3213</v>
      </c>
      <c r="Q929" s="1" t="s">
        <v>530</v>
      </c>
      <c r="R929" s="1" t="s">
        <v>1324</v>
      </c>
    </row>
    <row r="930" spans="1:18">
      <c r="A930" s="1" t="s">
        <v>49</v>
      </c>
      <c r="D930" s="1" t="s">
        <v>2707</v>
      </c>
      <c r="E930" s="1" t="s">
        <v>2956</v>
      </c>
      <c r="F930" s="1" t="s">
        <v>2988</v>
      </c>
      <c r="G930" s="1" t="s">
        <v>2989</v>
      </c>
      <c r="H930" s="1" t="s">
        <v>2990</v>
      </c>
      <c r="I930" s="1" t="s">
        <v>1072</v>
      </c>
      <c r="J930" s="1" t="s">
        <v>1795</v>
      </c>
      <c r="K930" s="1" t="s">
        <v>384</v>
      </c>
      <c r="L930" s="1" t="s">
        <v>683</v>
      </c>
      <c r="M930" s="1" t="s">
        <v>81</v>
      </c>
      <c r="N930" s="1" t="s">
        <v>442</v>
      </c>
      <c r="O930" s="1" t="s">
        <v>2963</v>
      </c>
      <c r="P930" s="1" t="s">
        <v>3369</v>
      </c>
      <c r="Q930" s="1" t="s">
        <v>530</v>
      </c>
      <c r="R930" s="1" t="s">
        <v>1324</v>
      </c>
    </row>
    <row r="931" spans="1:18">
      <c r="A931" s="1" t="s">
        <v>49</v>
      </c>
      <c r="D931" s="1" t="s">
        <v>2707</v>
      </c>
      <c r="E931" s="1" t="s">
        <v>2956</v>
      </c>
      <c r="F931" s="1" t="s">
        <v>2991</v>
      </c>
      <c r="G931" s="1" t="s">
        <v>2992</v>
      </c>
      <c r="H931" s="1" t="s">
        <v>2993</v>
      </c>
      <c r="I931" s="1" t="s">
        <v>1072</v>
      </c>
      <c r="J931" s="1" t="s">
        <v>393</v>
      </c>
      <c r="K931" s="1" t="s">
        <v>384</v>
      </c>
      <c r="L931" s="1" t="s">
        <v>683</v>
      </c>
      <c r="M931" s="1" t="s">
        <v>81</v>
      </c>
      <c r="N931" s="1" t="s">
        <v>442</v>
      </c>
      <c r="O931" s="1" t="s">
        <v>2963</v>
      </c>
      <c r="P931" s="1" t="s">
        <v>3369</v>
      </c>
      <c r="Q931" s="1" t="s">
        <v>530</v>
      </c>
      <c r="R931" s="1" t="s">
        <v>1324</v>
      </c>
    </row>
    <row r="932" spans="1:18">
      <c r="A932" s="1" t="s">
        <v>49</v>
      </c>
      <c r="D932" s="1" t="s">
        <v>2707</v>
      </c>
      <c r="E932" s="1" t="s">
        <v>2956</v>
      </c>
      <c r="F932" s="1" t="s">
        <v>2994</v>
      </c>
      <c r="G932" s="1" t="s">
        <v>2995</v>
      </c>
      <c r="H932" s="1" t="s">
        <v>2996</v>
      </c>
      <c r="I932" s="1" t="s">
        <v>1072</v>
      </c>
      <c r="J932" s="1" t="s">
        <v>791</v>
      </c>
      <c r="K932" s="1" t="s">
        <v>384</v>
      </c>
      <c r="L932" s="1" t="s">
        <v>683</v>
      </c>
      <c r="M932" s="1" t="s">
        <v>81</v>
      </c>
      <c r="N932" s="1" t="s">
        <v>442</v>
      </c>
      <c r="O932" s="1" t="s">
        <v>2963</v>
      </c>
      <c r="P932" s="1" t="s">
        <v>3213</v>
      </c>
      <c r="Q932" s="1" t="s">
        <v>530</v>
      </c>
      <c r="R932" s="1" t="s">
        <v>1324</v>
      </c>
    </row>
    <row r="933" spans="1:18">
      <c r="A933" s="1" t="s">
        <v>49</v>
      </c>
      <c r="D933" s="1" t="s">
        <v>2707</v>
      </c>
      <c r="E933" s="1" t="s">
        <v>2956</v>
      </c>
      <c r="F933" s="1" t="s">
        <v>2997</v>
      </c>
      <c r="G933" s="1" t="s">
        <v>2998</v>
      </c>
      <c r="H933" s="1" t="s">
        <v>2999</v>
      </c>
      <c r="I933" s="1" t="s">
        <v>1072</v>
      </c>
      <c r="J933" s="1" t="s">
        <v>401</v>
      </c>
      <c r="K933" s="1" t="s">
        <v>1041</v>
      </c>
      <c r="L933" s="1" t="s">
        <v>522</v>
      </c>
      <c r="M933" s="1" t="s">
        <v>81</v>
      </c>
      <c r="N933" s="1" t="s">
        <v>382</v>
      </c>
      <c r="O933" s="1" t="s">
        <v>3000</v>
      </c>
      <c r="P933" s="1" t="s">
        <v>3188</v>
      </c>
      <c r="Q933" s="1" t="s">
        <v>530</v>
      </c>
      <c r="R933" s="1" t="s">
        <v>685</v>
      </c>
    </row>
    <row r="934" spans="1:18">
      <c r="A934" s="1" t="s">
        <v>49</v>
      </c>
      <c r="D934" s="1" t="s">
        <v>2707</v>
      </c>
      <c r="E934" s="1" t="s">
        <v>2956</v>
      </c>
      <c r="F934" s="1" t="s">
        <v>3001</v>
      </c>
      <c r="G934" s="1" t="s">
        <v>3002</v>
      </c>
      <c r="H934" s="1" t="s">
        <v>3003</v>
      </c>
      <c r="I934" s="1" t="s">
        <v>1072</v>
      </c>
      <c r="J934" s="1" t="s">
        <v>396</v>
      </c>
      <c r="K934" s="1" t="s">
        <v>1041</v>
      </c>
      <c r="L934" s="1" t="s">
        <v>522</v>
      </c>
      <c r="M934" s="1" t="s">
        <v>81</v>
      </c>
      <c r="N934" s="1" t="s">
        <v>382</v>
      </c>
      <c r="O934" s="1" t="s">
        <v>3000</v>
      </c>
      <c r="P934" s="1" t="s">
        <v>3188</v>
      </c>
      <c r="Q934" s="1" t="s">
        <v>530</v>
      </c>
      <c r="R934" s="1" t="s">
        <v>685</v>
      </c>
    </row>
    <row r="935" spans="1:18">
      <c r="A935" s="1" t="s">
        <v>49</v>
      </c>
      <c r="D935" s="1" t="s">
        <v>2707</v>
      </c>
      <c r="E935" s="1" t="s">
        <v>2956</v>
      </c>
      <c r="F935" s="1" t="s">
        <v>3004</v>
      </c>
      <c r="G935" s="1" t="s">
        <v>3005</v>
      </c>
      <c r="H935" s="1" t="s">
        <v>3006</v>
      </c>
      <c r="I935" s="1" t="s">
        <v>1072</v>
      </c>
      <c r="J935" s="1" t="s">
        <v>419</v>
      </c>
      <c r="K935" s="1" t="s">
        <v>1041</v>
      </c>
      <c r="L935" s="1" t="s">
        <v>522</v>
      </c>
      <c r="M935" s="1" t="s">
        <v>81</v>
      </c>
      <c r="N935" s="1" t="s">
        <v>382</v>
      </c>
      <c r="O935" s="1" t="s">
        <v>3000</v>
      </c>
      <c r="P935" s="1" t="s">
        <v>3188</v>
      </c>
      <c r="Q935" s="1" t="s">
        <v>530</v>
      </c>
      <c r="R935" s="1" t="s">
        <v>685</v>
      </c>
    </row>
    <row r="936" spans="1:18">
      <c r="A936" s="1" t="s">
        <v>49</v>
      </c>
      <c r="D936" s="1" t="s">
        <v>2707</v>
      </c>
      <c r="E936" s="1" t="s">
        <v>2956</v>
      </c>
      <c r="F936" s="1" t="s">
        <v>3007</v>
      </c>
      <c r="G936" s="1" t="s">
        <v>3008</v>
      </c>
      <c r="H936" s="1" t="s">
        <v>3009</v>
      </c>
      <c r="I936" s="1" t="s">
        <v>739</v>
      </c>
      <c r="J936" s="1" t="s">
        <v>389</v>
      </c>
      <c r="K936" s="1" t="s">
        <v>945</v>
      </c>
      <c r="L936" s="1" t="s">
        <v>381</v>
      </c>
      <c r="M936" s="1" t="s">
        <v>81</v>
      </c>
      <c r="N936" s="1" t="s">
        <v>442</v>
      </c>
      <c r="O936" s="1" t="s">
        <v>3474</v>
      </c>
      <c r="P936" s="1" t="s">
        <v>3183</v>
      </c>
      <c r="Q936" s="1" t="s">
        <v>3010</v>
      </c>
      <c r="R936" s="1" t="s">
        <v>1041</v>
      </c>
    </row>
    <row r="937" spans="1:18">
      <c r="A937" s="1" t="s">
        <v>49</v>
      </c>
      <c r="D937" s="1" t="s">
        <v>2707</v>
      </c>
      <c r="E937" s="1" t="s">
        <v>2956</v>
      </c>
      <c r="F937" s="1" t="s">
        <v>3011</v>
      </c>
      <c r="G937" s="1" t="s">
        <v>3012</v>
      </c>
      <c r="H937" s="1" t="s">
        <v>3013</v>
      </c>
      <c r="I937" s="1" t="s">
        <v>739</v>
      </c>
      <c r="J937" s="1" t="s">
        <v>1795</v>
      </c>
      <c r="K937" s="1" t="s">
        <v>945</v>
      </c>
      <c r="L937" s="1" t="s">
        <v>683</v>
      </c>
      <c r="M937" s="1" t="s">
        <v>81</v>
      </c>
      <c r="N937" s="1" t="s">
        <v>442</v>
      </c>
      <c r="O937" s="1" t="s">
        <v>3017</v>
      </c>
      <c r="P937" s="1" t="s">
        <v>3183</v>
      </c>
      <c r="Q937" s="1" t="s">
        <v>3010</v>
      </c>
      <c r="R937" s="1" t="s">
        <v>1041</v>
      </c>
    </row>
    <row r="938" spans="1:18">
      <c r="A938" s="1" t="s">
        <v>49</v>
      </c>
      <c r="D938" s="1" t="s">
        <v>2707</v>
      </c>
      <c r="E938" s="1" t="s">
        <v>2956</v>
      </c>
      <c r="F938" s="1" t="s">
        <v>3014</v>
      </c>
      <c r="G938" s="1" t="s">
        <v>3015</v>
      </c>
      <c r="H938" s="1" t="s">
        <v>3016</v>
      </c>
      <c r="I938" s="1" t="s">
        <v>739</v>
      </c>
      <c r="J938" s="1" t="s">
        <v>389</v>
      </c>
      <c r="K938" s="1" t="s">
        <v>945</v>
      </c>
      <c r="L938" s="1" t="s">
        <v>381</v>
      </c>
      <c r="M938" s="1" t="s">
        <v>81</v>
      </c>
      <c r="N938" s="1" t="s">
        <v>442</v>
      </c>
      <c r="O938" s="1" t="s">
        <v>3474</v>
      </c>
      <c r="P938" s="1" t="s">
        <v>3284</v>
      </c>
      <c r="Q938" s="1" t="s">
        <v>3010</v>
      </c>
      <c r="R938" s="1" t="s">
        <v>1041</v>
      </c>
    </row>
    <row r="939" spans="1:18">
      <c r="A939" s="1" t="s">
        <v>49</v>
      </c>
      <c r="D939" s="1" t="s">
        <v>2707</v>
      </c>
      <c r="E939" s="1" t="s">
        <v>2956</v>
      </c>
      <c r="F939" s="1" t="s">
        <v>3018</v>
      </c>
      <c r="G939" s="1" t="s">
        <v>3019</v>
      </c>
      <c r="H939" s="1" t="s">
        <v>3020</v>
      </c>
      <c r="I939" s="1" t="s">
        <v>739</v>
      </c>
      <c r="J939" s="1" t="s">
        <v>1795</v>
      </c>
      <c r="K939" s="1" t="s">
        <v>945</v>
      </c>
      <c r="L939" s="1" t="s">
        <v>381</v>
      </c>
      <c r="M939" s="1" t="s">
        <v>81</v>
      </c>
      <c r="N939" s="1" t="s">
        <v>442</v>
      </c>
      <c r="O939" s="1" t="s">
        <v>3474</v>
      </c>
      <c r="P939" s="1" t="s">
        <v>3284</v>
      </c>
      <c r="Q939" s="1" t="s">
        <v>3010</v>
      </c>
      <c r="R939" s="1" t="s">
        <v>1041</v>
      </c>
    </row>
    <row r="940" spans="1:18">
      <c r="A940" s="1" t="s">
        <v>49</v>
      </c>
      <c r="D940" s="1" t="s">
        <v>2707</v>
      </c>
      <c r="E940" s="1" t="s">
        <v>2956</v>
      </c>
      <c r="F940" s="1" t="s">
        <v>3021</v>
      </c>
      <c r="G940" s="1" t="s">
        <v>3022</v>
      </c>
      <c r="H940" s="1" t="s">
        <v>3023</v>
      </c>
      <c r="I940" s="1" t="s">
        <v>739</v>
      </c>
      <c r="J940" s="1" t="s">
        <v>1795</v>
      </c>
      <c r="K940" s="1" t="s">
        <v>506</v>
      </c>
      <c r="L940" s="1" t="s">
        <v>381</v>
      </c>
      <c r="M940" s="1" t="s">
        <v>81</v>
      </c>
      <c r="N940" s="1" t="s">
        <v>442</v>
      </c>
      <c r="O940" s="1" t="s">
        <v>3475</v>
      </c>
      <c r="P940" s="1" t="s">
        <v>3370</v>
      </c>
      <c r="Q940" s="1" t="s">
        <v>530</v>
      </c>
      <c r="R940" s="1" t="s">
        <v>384</v>
      </c>
    </row>
    <row r="941" spans="1:18">
      <c r="A941" s="1" t="s">
        <v>49</v>
      </c>
      <c r="D941" s="1" t="s">
        <v>2707</v>
      </c>
      <c r="E941" s="1" t="s">
        <v>2956</v>
      </c>
      <c r="F941" s="1" t="s">
        <v>3024</v>
      </c>
      <c r="G941" s="1" t="s">
        <v>3025</v>
      </c>
      <c r="H941" s="1" t="s">
        <v>3026</v>
      </c>
      <c r="I941" s="1" t="s">
        <v>1072</v>
      </c>
      <c r="J941" s="1" t="s">
        <v>457</v>
      </c>
      <c r="K941" s="1" t="s">
        <v>506</v>
      </c>
      <c r="L941" s="1" t="s">
        <v>381</v>
      </c>
      <c r="M941" s="1" t="s">
        <v>81</v>
      </c>
      <c r="N941" s="1" t="s">
        <v>442</v>
      </c>
      <c r="O941" s="1" t="s">
        <v>3027</v>
      </c>
      <c r="P941" s="1" t="s">
        <v>3371</v>
      </c>
      <c r="Q941" s="1" t="s">
        <v>530</v>
      </c>
      <c r="R941" s="1" t="s">
        <v>685</v>
      </c>
    </row>
    <row r="942" spans="1:18">
      <c r="A942" s="1" t="s">
        <v>49</v>
      </c>
      <c r="D942" s="1" t="s">
        <v>2707</v>
      </c>
      <c r="E942" s="1" t="s">
        <v>2956</v>
      </c>
      <c r="F942" s="1" t="s">
        <v>3028</v>
      </c>
      <c r="G942" s="1" t="s">
        <v>3029</v>
      </c>
      <c r="H942" s="1" t="s">
        <v>3030</v>
      </c>
      <c r="I942" s="1" t="s">
        <v>895</v>
      </c>
      <c r="J942" s="1" t="s">
        <v>389</v>
      </c>
      <c r="K942" s="1" t="s">
        <v>506</v>
      </c>
      <c r="L942" s="1" t="s">
        <v>381</v>
      </c>
      <c r="M942" s="1" t="s">
        <v>81</v>
      </c>
      <c r="N942" s="1" t="s">
        <v>442</v>
      </c>
      <c r="O942" s="1" t="s">
        <v>3031</v>
      </c>
      <c r="P942" s="1" t="s">
        <v>3372</v>
      </c>
      <c r="Q942" s="1" t="s">
        <v>530</v>
      </c>
      <c r="R942" s="1" t="s">
        <v>384</v>
      </c>
    </row>
    <row r="943" spans="1:18">
      <c r="A943" s="1" t="s">
        <v>49</v>
      </c>
      <c r="D943" s="1" t="s">
        <v>2707</v>
      </c>
      <c r="E943" s="1" t="s">
        <v>2956</v>
      </c>
      <c r="F943" s="1" t="s">
        <v>3032</v>
      </c>
      <c r="G943" s="1" t="s">
        <v>3033</v>
      </c>
      <c r="H943" s="1" t="s">
        <v>3034</v>
      </c>
      <c r="I943" s="1" t="s">
        <v>1072</v>
      </c>
      <c r="J943" s="1" t="s">
        <v>419</v>
      </c>
      <c r="K943" s="1" t="s">
        <v>506</v>
      </c>
      <c r="L943" s="1" t="s">
        <v>381</v>
      </c>
      <c r="M943" s="1" t="s">
        <v>81</v>
      </c>
      <c r="N943" s="1" t="s">
        <v>442</v>
      </c>
      <c r="O943" s="1" t="s">
        <v>3027</v>
      </c>
      <c r="P943" s="1" t="s">
        <v>3371</v>
      </c>
      <c r="Q943" s="1" t="s">
        <v>530</v>
      </c>
      <c r="R943" s="1" t="s">
        <v>685</v>
      </c>
    </row>
    <row r="944" spans="1:18">
      <c r="A944" s="1" t="s">
        <v>49</v>
      </c>
      <c r="D944" s="1" t="s">
        <v>2707</v>
      </c>
      <c r="E944" s="1" t="s">
        <v>2956</v>
      </c>
      <c r="F944" s="1" t="s">
        <v>3035</v>
      </c>
      <c r="G944" s="1" t="s">
        <v>3595</v>
      </c>
      <c r="H944" s="1" t="s">
        <v>3036</v>
      </c>
      <c r="I944" s="1" t="s">
        <v>400</v>
      </c>
      <c r="J944" s="1" t="s">
        <v>389</v>
      </c>
      <c r="K944" s="1" t="s">
        <v>384</v>
      </c>
      <c r="L944" s="1" t="s">
        <v>381</v>
      </c>
      <c r="M944" s="1" t="s">
        <v>81</v>
      </c>
      <c r="N944" s="1" t="s">
        <v>442</v>
      </c>
      <c r="O944" s="1" t="s">
        <v>3476</v>
      </c>
      <c r="P944" s="1" t="s">
        <v>3373</v>
      </c>
      <c r="Q944" s="1" t="s">
        <v>530</v>
      </c>
      <c r="R944" s="1" t="s">
        <v>3170</v>
      </c>
    </row>
    <row r="945" spans="1:18">
      <c r="A945" s="1" t="s">
        <v>49</v>
      </c>
      <c r="D945" s="1" t="s">
        <v>2707</v>
      </c>
      <c r="E945" s="1" t="s">
        <v>2956</v>
      </c>
      <c r="F945" s="1" t="s">
        <v>3037</v>
      </c>
      <c r="G945" s="1" t="s">
        <v>3596</v>
      </c>
      <c r="H945" s="1" t="s">
        <v>3038</v>
      </c>
      <c r="I945" s="1" t="s">
        <v>795</v>
      </c>
      <c r="J945" s="1" t="s">
        <v>457</v>
      </c>
      <c r="K945" s="1" t="s">
        <v>384</v>
      </c>
      <c r="L945" s="1" t="s">
        <v>522</v>
      </c>
      <c r="M945" s="1" t="s">
        <v>81</v>
      </c>
      <c r="N945" s="1" t="s">
        <v>382</v>
      </c>
      <c r="O945" s="1" t="s">
        <v>3039</v>
      </c>
      <c r="P945" s="1" t="s">
        <v>3374</v>
      </c>
      <c r="Q945" s="1" t="s">
        <v>530</v>
      </c>
      <c r="R945" s="1" t="s">
        <v>685</v>
      </c>
    </row>
    <row r="946" spans="1:18">
      <c r="A946" s="1" t="s">
        <v>49</v>
      </c>
      <c r="D946" s="1" t="s">
        <v>2707</v>
      </c>
      <c r="E946" s="1" t="s">
        <v>2956</v>
      </c>
      <c r="F946" s="1" t="s">
        <v>3040</v>
      </c>
      <c r="G946" s="1" t="s">
        <v>3597</v>
      </c>
      <c r="H946" s="1" t="s">
        <v>3041</v>
      </c>
      <c r="I946" s="1" t="s">
        <v>795</v>
      </c>
      <c r="J946" s="1" t="s">
        <v>393</v>
      </c>
      <c r="K946" s="1" t="s">
        <v>384</v>
      </c>
      <c r="L946" s="1" t="s">
        <v>522</v>
      </c>
      <c r="M946" s="1" t="s">
        <v>81</v>
      </c>
      <c r="N946" s="1" t="s">
        <v>382</v>
      </c>
      <c r="O946" s="1" t="s">
        <v>3039</v>
      </c>
      <c r="P946" s="1" t="s">
        <v>3375</v>
      </c>
      <c r="Q946" s="1" t="s">
        <v>530</v>
      </c>
      <c r="R946" s="1" t="s">
        <v>685</v>
      </c>
    </row>
    <row r="947" spans="1:18">
      <c r="A947" s="1" t="s">
        <v>49</v>
      </c>
      <c r="D947" s="1" t="s">
        <v>2707</v>
      </c>
      <c r="E947" s="1" t="s">
        <v>2956</v>
      </c>
      <c r="F947" s="1" t="s">
        <v>3042</v>
      </c>
      <c r="G947" s="1" t="s">
        <v>3598</v>
      </c>
      <c r="H947" s="1" t="s">
        <v>3043</v>
      </c>
      <c r="I947" s="1" t="s">
        <v>739</v>
      </c>
      <c r="J947" s="1" t="s">
        <v>401</v>
      </c>
      <c r="K947" s="1" t="s">
        <v>384</v>
      </c>
      <c r="L947" s="1" t="s">
        <v>429</v>
      </c>
      <c r="M947" s="1" t="s">
        <v>81</v>
      </c>
      <c r="N947" s="1" t="s">
        <v>382</v>
      </c>
      <c r="O947" s="1" t="s">
        <v>3044</v>
      </c>
      <c r="P947" s="1" t="s">
        <v>3376</v>
      </c>
      <c r="Q947" s="1" t="s">
        <v>530</v>
      </c>
      <c r="R947" s="1" t="s">
        <v>3170</v>
      </c>
    </row>
    <row r="948" spans="1:18">
      <c r="A948" s="1" t="s">
        <v>49</v>
      </c>
      <c r="D948" s="1" t="s">
        <v>2707</v>
      </c>
      <c r="E948" s="1" t="s">
        <v>2956</v>
      </c>
      <c r="F948" s="1" t="s">
        <v>3045</v>
      </c>
      <c r="G948" s="1" t="s">
        <v>2977</v>
      </c>
      <c r="H948" s="1" t="s">
        <v>3046</v>
      </c>
      <c r="I948" s="1" t="s">
        <v>739</v>
      </c>
      <c r="J948" s="1" t="s">
        <v>393</v>
      </c>
      <c r="K948" s="1" t="s">
        <v>384</v>
      </c>
      <c r="L948" s="1" t="s">
        <v>429</v>
      </c>
      <c r="M948" s="1" t="s">
        <v>81</v>
      </c>
      <c r="N948" s="1" t="s">
        <v>382</v>
      </c>
      <c r="O948" s="1" t="s">
        <v>3044</v>
      </c>
      <c r="P948" s="1" t="s">
        <v>3376</v>
      </c>
      <c r="Q948" s="1" t="s">
        <v>530</v>
      </c>
      <c r="R948" s="1" t="s">
        <v>3170</v>
      </c>
    </row>
    <row r="949" spans="1:18">
      <c r="A949" s="1" t="s">
        <v>49</v>
      </c>
      <c r="D949" s="1" t="s">
        <v>2707</v>
      </c>
      <c r="E949" s="1" t="s">
        <v>2956</v>
      </c>
      <c r="F949" s="1" t="s">
        <v>3047</v>
      </c>
      <c r="G949" s="1" t="s">
        <v>3599</v>
      </c>
      <c r="H949" s="1" t="s">
        <v>3048</v>
      </c>
      <c r="I949" s="1" t="s">
        <v>739</v>
      </c>
      <c r="J949" s="1" t="s">
        <v>389</v>
      </c>
      <c r="K949" s="1" t="s">
        <v>384</v>
      </c>
      <c r="L949" s="1" t="s">
        <v>429</v>
      </c>
      <c r="M949" s="1" t="s">
        <v>81</v>
      </c>
      <c r="N949" s="1" t="s">
        <v>382</v>
      </c>
      <c r="O949" s="1" t="s">
        <v>3044</v>
      </c>
      <c r="P949" s="1" t="s">
        <v>3376</v>
      </c>
      <c r="Q949" s="1" t="s">
        <v>530</v>
      </c>
      <c r="R949" s="1" t="s">
        <v>3170</v>
      </c>
    </row>
    <row r="950" spans="1:18">
      <c r="A950" s="1" t="s">
        <v>49</v>
      </c>
      <c r="D950" s="1" t="s">
        <v>2707</v>
      </c>
      <c r="E950" s="1" t="s">
        <v>2956</v>
      </c>
      <c r="F950" s="1" t="s">
        <v>3049</v>
      </c>
      <c r="G950" s="1" t="s">
        <v>3600</v>
      </c>
      <c r="H950" s="1" t="s">
        <v>3050</v>
      </c>
      <c r="I950" s="1" t="s">
        <v>739</v>
      </c>
      <c r="J950" s="1" t="s">
        <v>419</v>
      </c>
      <c r="K950" s="1" t="s">
        <v>384</v>
      </c>
      <c r="L950" s="1" t="s">
        <v>429</v>
      </c>
      <c r="M950" s="1" t="s">
        <v>81</v>
      </c>
      <c r="N950" s="1" t="s">
        <v>382</v>
      </c>
      <c r="O950" s="1" t="s">
        <v>3044</v>
      </c>
      <c r="P950" s="1" t="s">
        <v>3376</v>
      </c>
      <c r="Q950" s="1" t="s">
        <v>530</v>
      </c>
      <c r="R950" s="1" t="s">
        <v>3170</v>
      </c>
    </row>
    <row r="951" spans="1:18">
      <c r="A951" s="1" t="s">
        <v>49</v>
      </c>
      <c r="D951" s="1" t="s">
        <v>2707</v>
      </c>
      <c r="E951" s="1" t="s">
        <v>2956</v>
      </c>
      <c r="F951" s="1" t="s">
        <v>3051</v>
      </c>
      <c r="G951" s="1" t="s">
        <v>3601</v>
      </c>
      <c r="H951" s="1" t="s">
        <v>3052</v>
      </c>
      <c r="I951" s="1" t="s">
        <v>739</v>
      </c>
      <c r="J951" s="1" t="s">
        <v>694</v>
      </c>
      <c r="K951" s="1" t="s">
        <v>384</v>
      </c>
      <c r="L951" s="1" t="s">
        <v>429</v>
      </c>
      <c r="M951" s="1" t="s">
        <v>81</v>
      </c>
      <c r="N951" s="1" t="s">
        <v>382</v>
      </c>
      <c r="O951" s="1" t="s">
        <v>3044</v>
      </c>
      <c r="P951" s="1" t="s">
        <v>3376</v>
      </c>
      <c r="Q951" s="1" t="s">
        <v>530</v>
      </c>
      <c r="R951" s="1" t="s">
        <v>3170</v>
      </c>
    </row>
    <row r="952" spans="1:18">
      <c r="A952" s="1" t="s">
        <v>49</v>
      </c>
      <c r="D952" s="1" t="s">
        <v>2707</v>
      </c>
      <c r="E952" s="1" t="s">
        <v>2956</v>
      </c>
      <c r="F952" s="1" t="s">
        <v>3053</v>
      </c>
      <c r="G952" s="1" t="s">
        <v>3602</v>
      </c>
      <c r="H952" s="1" t="s">
        <v>3054</v>
      </c>
      <c r="I952" s="1" t="s">
        <v>739</v>
      </c>
      <c r="J952" s="1" t="s">
        <v>457</v>
      </c>
      <c r="K952" s="1" t="s">
        <v>384</v>
      </c>
      <c r="L952" s="1" t="s">
        <v>429</v>
      </c>
      <c r="M952" s="1" t="s">
        <v>81</v>
      </c>
      <c r="N952" s="1" t="s">
        <v>382</v>
      </c>
      <c r="O952" s="1" t="s">
        <v>3044</v>
      </c>
      <c r="P952" s="1" t="s">
        <v>3376</v>
      </c>
      <c r="Q952" s="1" t="s">
        <v>530</v>
      </c>
      <c r="R952" s="1" t="s">
        <v>3170</v>
      </c>
    </row>
    <row r="953" spans="1:18">
      <c r="A953" s="1" t="s">
        <v>49</v>
      </c>
      <c r="D953" s="1" t="s">
        <v>2707</v>
      </c>
      <c r="E953" s="1" t="s">
        <v>2956</v>
      </c>
      <c r="F953" s="1" t="s">
        <v>3055</v>
      </c>
      <c r="G953" s="1" t="s">
        <v>3603</v>
      </c>
      <c r="H953" s="1" t="s">
        <v>3056</v>
      </c>
      <c r="I953" s="1" t="s">
        <v>1072</v>
      </c>
      <c r="J953" s="1" t="s">
        <v>694</v>
      </c>
      <c r="K953" s="1" t="s">
        <v>384</v>
      </c>
      <c r="L953" s="1" t="s">
        <v>429</v>
      </c>
      <c r="M953" s="1" t="s">
        <v>81</v>
      </c>
      <c r="N953" s="1" t="s">
        <v>382</v>
      </c>
      <c r="O953" s="1" t="s">
        <v>3057</v>
      </c>
      <c r="P953" s="1" t="s">
        <v>3377</v>
      </c>
      <c r="Q953" s="1" t="s">
        <v>530</v>
      </c>
      <c r="R953" s="1" t="s">
        <v>3170</v>
      </c>
    </row>
    <row r="954" spans="1:18">
      <c r="A954" s="1" t="s">
        <v>49</v>
      </c>
      <c r="D954" s="1" t="s">
        <v>2707</v>
      </c>
      <c r="E954" s="1" t="s">
        <v>2956</v>
      </c>
      <c r="F954" s="1" t="s">
        <v>3058</v>
      </c>
      <c r="G954" s="1" t="s">
        <v>3604</v>
      </c>
      <c r="H954" s="1" t="s">
        <v>3059</v>
      </c>
      <c r="I954" s="1" t="s">
        <v>1072</v>
      </c>
      <c r="J954" s="1" t="s">
        <v>401</v>
      </c>
      <c r="K954" s="1" t="s">
        <v>384</v>
      </c>
      <c r="L954" s="1" t="s">
        <v>429</v>
      </c>
      <c r="M954" s="1" t="s">
        <v>81</v>
      </c>
      <c r="N954" s="1" t="s">
        <v>382</v>
      </c>
      <c r="O954" s="1" t="s">
        <v>3057</v>
      </c>
      <c r="P954" s="1" t="s">
        <v>3377</v>
      </c>
      <c r="Q954" s="1" t="s">
        <v>530</v>
      </c>
      <c r="R954" s="1" t="s">
        <v>3170</v>
      </c>
    </row>
    <row r="955" spans="1:18">
      <c r="A955" s="1" t="s">
        <v>49</v>
      </c>
      <c r="D955" s="1" t="s">
        <v>2707</v>
      </c>
      <c r="E955" s="1" t="s">
        <v>2956</v>
      </c>
      <c r="F955" s="1" t="s">
        <v>3060</v>
      </c>
      <c r="G955" s="1" t="s">
        <v>3605</v>
      </c>
      <c r="H955" s="1" t="s">
        <v>3061</v>
      </c>
      <c r="I955" s="1" t="s">
        <v>1072</v>
      </c>
      <c r="J955" s="1" t="s">
        <v>393</v>
      </c>
      <c r="K955" s="1" t="s">
        <v>384</v>
      </c>
      <c r="L955" s="1" t="s">
        <v>429</v>
      </c>
      <c r="M955" s="1" t="s">
        <v>81</v>
      </c>
      <c r="N955" s="1" t="s">
        <v>382</v>
      </c>
      <c r="O955" s="1" t="s">
        <v>3057</v>
      </c>
      <c r="P955" s="1" t="s">
        <v>3377</v>
      </c>
      <c r="Q955" s="1" t="s">
        <v>530</v>
      </c>
      <c r="R955" s="1" t="s">
        <v>3170</v>
      </c>
    </row>
    <row r="956" spans="1:18">
      <c r="A956" s="1" t="s">
        <v>49</v>
      </c>
      <c r="D956" s="1" t="s">
        <v>2707</v>
      </c>
      <c r="E956" s="1" t="s">
        <v>2956</v>
      </c>
      <c r="F956" s="1" t="s">
        <v>3062</v>
      </c>
      <c r="G956" s="1" t="s">
        <v>3606</v>
      </c>
      <c r="H956" s="1" t="s">
        <v>3063</v>
      </c>
      <c r="I956" s="1" t="s">
        <v>1072</v>
      </c>
      <c r="J956" s="1" t="s">
        <v>389</v>
      </c>
      <c r="K956" s="1" t="s">
        <v>384</v>
      </c>
      <c r="L956" s="1" t="s">
        <v>429</v>
      </c>
      <c r="M956" s="1" t="s">
        <v>81</v>
      </c>
      <c r="N956" s="1" t="s">
        <v>382</v>
      </c>
      <c r="O956" s="1" t="s">
        <v>3057</v>
      </c>
      <c r="P956" s="1" t="s">
        <v>3377</v>
      </c>
      <c r="Q956" s="1" t="s">
        <v>530</v>
      </c>
      <c r="R956" s="1" t="s">
        <v>3170</v>
      </c>
    </row>
    <row r="957" spans="1:18">
      <c r="A957" s="1" t="s">
        <v>49</v>
      </c>
      <c r="D957" s="1" t="s">
        <v>2707</v>
      </c>
      <c r="E957" s="1" t="s">
        <v>2956</v>
      </c>
      <c r="F957" s="1" t="s">
        <v>3064</v>
      </c>
      <c r="G957" s="1" t="s">
        <v>3607</v>
      </c>
      <c r="H957" s="1" t="s">
        <v>3065</v>
      </c>
      <c r="I957" s="1" t="s">
        <v>1072</v>
      </c>
      <c r="J957" s="1" t="s">
        <v>419</v>
      </c>
      <c r="K957" s="1" t="s">
        <v>384</v>
      </c>
      <c r="L957" s="1" t="s">
        <v>429</v>
      </c>
      <c r="M957" s="1" t="s">
        <v>81</v>
      </c>
      <c r="N957" s="1" t="s">
        <v>382</v>
      </c>
      <c r="O957" s="1" t="s">
        <v>3057</v>
      </c>
      <c r="P957" s="1" t="s">
        <v>3377</v>
      </c>
      <c r="Q957" s="1" t="s">
        <v>530</v>
      </c>
      <c r="R957" s="1" t="s">
        <v>3170</v>
      </c>
    </row>
    <row r="958" spans="1:18">
      <c r="A958" s="1" t="s">
        <v>49</v>
      </c>
      <c r="D958" s="1" t="s">
        <v>2707</v>
      </c>
      <c r="E958" s="1" t="s">
        <v>2956</v>
      </c>
      <c r="F958" s="1" t="s">
        <v>3066</v>
      </c>
      <c r="G958" s="1" t="s">
        <v>3608</v>
      </c>
      <c r="H958" s="1" t="s">
        <v>3067</v>
      </c>
      <c r="I958" s="1" t="s">
        <v>1072</v>
      </c>
      <c r="J958" s="1" t="s">
        <v>457</v>
      </c>
      <c r="K958" s="1" t="s">
        <v>384</v>
      </c>
      <c r="L958" s="1" t="s">
        <v>429</v>
      </c>
      <c r="M958" s="1" t="s">
        <v>81</v>
      </c>
      <c r="N958" s="1" t="s">
        <v>382</v>
      </c>
      <c r="O958" s="1" t="s">
        <v>3057</v>
      </c>
      <c r="P958" s="1" t="s">
        <v>3377</v>
      </c>
      <c r="Q958" s="1" t="s">
        <v>530</v>
      </c>
      <c r="R958" s="1" t="s">
        <v>3170</v>
      </c>
    </row>
    <row r="959" spans="1:18">
      <c r="A959" s="1" t="s">
        <v>49</v>
      </c>
      <c r="D959" s="1" t="s">
        <v>2707</v>
      </c>
      <c r="E959" s="1" t="s">
        <v>2956</v>
      </c>
      <c r="F959" s="1" t="s">
        <v>3068</v>
      </c>
      <c r="G959" s="1" t="s">
        <v>3609</v>
      </c>
      <c r="H959" s="1" t="s">
        <v>3069</v>
      </c>
      <c r="I959" s="1" t="s">
        <v>1072</v>
      </c>
      <c r="J959" s="1" t="s">
        <v>791</v>
      </c>
      <c r="K959" s="1" t="s">
        <v>384</v>
      </c>
      <c r="L959" s="1" t="s">
        <v>429</v>
      </c>
      <c r="M959" s="1" t="s">
        <v>81</v>
      </c>
      <c r="N959" s="1" t="s">
        <v>382</v>
      </c>
      <c r="O959" s="1" t="s">
        <v>3057</v>
      </c>
      <c r="P959" s="1" t="s">
        <v>3377</v>
      </c>
      <c r="Q959" s="1" t="s">
        <v>530</v>
      </c>
      <c r="R959" s="1" t="s">
        <v>3170</v>
      </c>
    </row>
    <row r="960" spans="1:18">
      <c r="A960" s="1" t="s">
        <v>49</v>
      </c>
      <c r="D960" s="1" t="s">
        <v>2707</v>
      </c>
      <c r="E960" s="1" t="s">
        <v>2956</v>
      </c>
      <c r="F960" s="1" t="s">
        <v>3070</v>
      </c>
      <c r="G960" s="1" t="s">
        <v>3610</v>
      </c>
      <c r="H960" s="1" t="s">
        <v>3071</v>
      </c>
      <c r="I960" s="1" t="s">
        <v>895</v>
      </c>
      <c r="J960" s="1" t="s">
        <v>389</v>
      </c>
      <c r="K960" s="1" t="s">
        <v>1041</v>
      </c>
      <c r="L960" s="1" t="s">
        <v>429</v>
      </c>
      <c r="M960" s="1" t="s">
        <v>81</v>
      </c>
      <c r="N960" s="1" t="s">
        <v>382</v>
      </c>
      <c r="O960" s="1" t="s">
        <v>3477</v>
      </c>
      <c r="P960" s="1" t="s">
        <v>3378</v>
      </c>
      <c r="Q960" s="1" t="s">
        <v>530</v>
      </c>
      <c r="R960" s="1" t="s">
        <v>685</v>
      </c>
    </row>
    <row r="961" spans="1:18">
      <c r="A961" s="1" t="s">
        <v>49</v>
      </c>
      <c r="D961" s="1" t="s">
        <v>2707</v>
      </c>
      <c r="E961" s="1" t="s">
        <v>2956</v>
      </c>
      <c r="F961" s="1" t="s">
        <v>3072</v>
      </c>
      <c r="G961" s="1" t="s">
        <v>3611</v>
      </c>
      <c r="H961" s="1" t="s">
        <v>3073</v>
      </c>
      <c r="I961" s="1" t="s">
        <v>746</v>
      </c>
      <c r="J961" s="1" t="s">
        <v>389</v>
      </c>
      <c r="K961" s="1" t="s">
        <v>1041</v>
      </c>
      <c r="L961" s="1" t="s">
        <v>429</v>
      </c>
      <c r="M961" s="1" t="s">
        <v>81</v>
      </c>
      <c r="N961" s="1" t="s">
        <v>382</v>
      </c>
      <c r="O961" s="1" t="s">
        <v>3477</v>
      </c>
      <c r="P961" s="1" t="s">
        <v>3379</v>
      </c>
      <c r="Q961" s="1" t="s">
        <v>530</v>
      </c>
      <c r="R961" s="1" t="s">
        <v>685</v>
      </c>
    </row>
    <row r="962" spans="1:18">
      <c r="A962" s="1" t="s">
        <v>49</v>
      </c>
      <c r="D962" s="1" t="s">
        <v>2707</v>
      </c>
      <c r="E962" s="1" t="s">
        <v>2956</v>
      </c>
      <c r="F962" s="1" t="s">
        <v>3074</v>
      </c>
      <c r="G962" s="1" t="s">
        <v>3612</v>
      </c>
      <c r="H962" s="1" t="s">
        <v>3075</v>
      </c>
      <c r="I962" s="1" t="s">
        <v>703</v>
      </c>
      <c r="J962" s="1" t="s">
        <v>457</v>
      </c>
      <c r="K962" s="1" t="s">
        <v>1041</v>
      </c>
      <c r="L962" s="1" t="s">
        <v>522</v>
      </c>
      <c r="M962" s="1" t="s">
        <v>81</v>
      </c>
      <c r="N962" s="1" t="s">
        <v>382</v>
      </c>
      <c r="O962" s="1" t="s">
        <v>3478</v>
      </c>
      <c r="P962" s="1" t="s">
        <v>3570</v>
      </c>
      <c r="Q962" s="1" t="s">
        <v>530</v>
      </c>
      <c r="R962" s="1" t="s">
        <v>685</v>
      </c>
    </row>
    <row r="963" spans="1:18">
      <c r="A963" s="1" t="s">
        <v>49</v>
      </c>
      <c r="D963" s="1" t="s">
        <v>2707</v>
      </c>
      <c r="E963" s="1" t="s">
        <v>2956</v>
      </c>
      <c r="F963" s="1" t="s">
        <v>3077</v>
      </c>
      <c r="G963" s="1" t="s">
        <v>3613</v>
      </c>
      <c r="H963" s="1" t="s">
        <v>3078</v>
      </c>
      <c r="I963" s="1" t="s">
        <v>739</v>
      </c>
      <c r="J963" s="1" t="s">
        <v>694</v>
      </c>
      <c r="K963" s="1" t="s">
        <v>1041</v>
      </c>
      <c r="L963" s="1" t="s">
        <v>522</v>
      </c>
      <c r="M963" s="1" t="s">
        <v>81</v>
      </c>
      <c r="N963" s="1" t="s">
        <v>382</v>
      </c>
      <c r="O963" s="1" t="s">
        <v>3076</v>
      </c>
      <c r="P963" s="1" t="s">
        <v>3367</v>
      </c>
      <c r="Q963" s="1" t="s">
        <v>530</v>
      </c>
      <c r="R963" s="1" t="s">
        <v>685</v>
      </c>
    </row>
    <row r="964" spans="1:18">
      <c r="A964" s="1" t="s">
        <v>49</v>
      </c>
      <c r="D964" s="1" t="s">
        <v>2707</v>
      </c>
      <c r="E964" s="1" t="s">
        <v>2956</v>
      </c>
      <c r="F964" s="1" t="s">
        <v>3079</v>
      </c>
      <c r="G964" s="1" t="s">
        <v>3614</v>
      </c>
      <c r="H964" s="1" t="s">
        <v>3080</v>
      </c>
      <c r="I964" s="1" t="s">
        <v>739</v>
      </c>
      <c r="J964" s="1" t="s">
        <v>389</v>
      </c>
      <c r="K964" s="1" t="s">
        <v>1041</v>
      </c>
      <c r="L964" s="1" t="s">
        <v>522</v>
      </c>
      <c r="M964" s="1" t="s">
        <v>81</v>
      </c>
      <c r="N964" s="1" t="s">
        <v>382</v>
      </c>
      <c r="O964" s="1" t="s">
        <v>3076</v>
      </c>
      <c r="P964" s="1" t="s">
        <v>3367</v>
      </c>
      <c r="Q964" s="1" t="s">
        <v>530</v>
      </c>
      <c r="R964" s="1" t="s">
        <v>685</v>
      </c>
    </row>
    <row r="965" spans="1:18">
      <c r="A965" s="1" t="s">
        <v>49</v>
      </c>
      <c r="D965" s="1" t="s">
        <v>2707</v>
      </c>
      <c r="E965" s="1" t="s">
        <v>2956</v>
      </c>
      <c r="F965" s="1" t="s">
        <v>3081</v>
      </c>
      <c r="G965" s="1" t="s">
        <v>3615</v>
      </c>
      <c r="H965" s="1" t="s">
        <v>3082</v>
      </c>
      <c r="I965" s="1" t="s">
        <v>731</v>
      </c>
      <c r="J965" s="1" t="s">
        <v>380</v>
      </c>
      <c r="K965" s="1" t="s">
        <v>1041</v>
      </c>
      <c r="L965" s="1" t="s">
        <v>522</v>
      </c>
      <c r="M965" s="1" t="s">
        <v>81</v>
      </c>
      <c r="N965" s="1" t="s">
        <v>382</v>
      </c>
      <c r="O965" s="1" t="s">
        <v>3076</v>
      </c>
      <c r="P965" s="1" t="s">
        <v>3367</v>
      </c>
      <c r="Q965" s="1" t="s">
        <v>530</v>
      </c>
      <c r="R965" s="1" t="s">
        <v>685</v>
      </c>
    </row>
    <row r="966" spans="1:18">
      <c r="A966" s="1" t="s">
        <v>49</v>
      </c>
      <c r="D966" s="1" t="s">
        <v>2707</v>
      </c>
      <c r="E966" s="1" t="s">
        <v>2956</v>
      </c>
      <c r="F966" s="1" t="s">
        <v>3083</v>
      </c>
      <c r="G966" s="1" t="s">
        <v>3616</v>
      </c>
      <c r="H966" s="1" t="s">
        <v>3084</v>
      </c>
      <c r="I966" s="1" t="s">
        <v>739</v>
      </c>
      <c r="J966" s="1" t="s">
        <v>457</v>
      </c>
      <c r="K966" s="1" t="s">
        <v>1041</v>
      </c>
      <c r="L966" s="1" t="s">
        <v>522</v>
      </c>
      <c r="M966" s="1" t="s">
        <v>81</v>
      </c>
      <c r="N966" s="1" t="s">
        <v>382</v>
      </c>
      <c r="O966" s="1" t="s">
        <v>3076</v>
      </c>
      <c r="P966" s="1" t="s">
        <v>3367</v>
      </c>
      <c r="Q966" s="1" t="s">
        <v>530</v>
      </c>
      <c r="R966" s="1" t="s">
        <v>685</v>
      </c>
    </row>
    <row r="967" spans="1:18">
      <c r="A967" s="1" t="s">
        <v>49</v>
      </c>
      <c r="D967" s="1" t="s">
        <v>2707</v>
      </c>
      <c r="E967" s="1" t="s">
        <v>2956</v>
      </c>
      <c r="F967" s="1" t="s">
        <v>3085</v>
      </c>
      <c r="G967" s="1" t="s">
        <v>3617</v>
      </c>
      <c r="H967" s="1" t="s">
        <v>3086</v>
      </c>
      <c r="I967" s="1" t="s">
        <v>765</v>
      </c>
      <c r="J967" s="1" t="s">
        <v>694</v>
      </c>
      <c r="K967" s="1" t="s">
        <v>1041</v>
      </c>
      <c r="L967" s="1" t="s">
        <v>429</v>
      </c>
      <c r="M967" s="1" t="s">
        <v>81</v>
      </c>
      <c r="N967" s="1" t="s">
        <v>382</v>
      </c>
      <c r="O967" s="1" t="s">
        <v>3087</v>
      </c>
      <c r="P967" s="1" t="s">
        <v>3380</v>
      </c>
      <c r="Q967" s="1" t="s">
        <v>530</v>
      </c>
      <c r="R967" s="1" t="s">
        <v>3170</v>
      </c>
    </row>
    <row r="968" spans="1:18">
      <c r="A968" s="1" t="s">
        <v>49</v>
      </c>
      <c r="D968" s="1" t="s">
        <v>2707</v>
      </c>
      <c r="E968" s="1" t="s">
        <v>2956</v>
      </c>
      <c r="F968" s="1" t="s">
        <v>3088</v>
      </c>
      <c r="G968" s="1" t="s">
        <v>3618</v>
      </c>
      <c r="H968" s="1" t="s">
        <v>3089</v>
      </c>
      <c r="I968" s="1" t="s">
        <v>765</v>
      </c>
      <c r="J968" s="1" t="s">
        <v>419</v>
      </c>
      <c r="K968" s="1" t="s">
        <v>1041</v>
      </c>
      <c r="L968" s="1" t="s">
        <v>429</v>
      </c>
      <c r="M968" s="1" t="s">
        <v>81</v>
      </c>
      <c r="N968" s="1" t="s">
        <v>382</v>
      </c>
      <c r="O968" s="1" t="s">
        <v>3087</v>
      </c>
      <c r="P968" s="1" t="s">
        <v>3380</v>
      </c>
      <c r="Q968" s="1" t="s">
        <v>530</v>
      </c>
      <c r="R968" s="1" t="s">
        <v>3170</v>
      </c>
    </row>
    <row r="969" spans="1:18">
      <c r="A969" s="1" t="s">
        <v>49</v>
      </c>
      <c r="D969" s="1" t="s">
        <v>2707</v>
      </c>
      <c r="E969" s="1" t="s">
        <v>2956</v>
      </c>
      <c r="F969" s="1" t="s">
        <v>3090</v>
      </c>
      <c r="G969" s="1" t="s">
        <v>3619</v>
      </c>
      <c r="H969" s="1" t="s">
        <v>3091</v>
      </c>
      <c r="I969" s="1" t="s">
        <v>765</v>
      </c>
      <c r="J969" s="1" t="s">
        <v>457</v>
      </c>
      <c r="K969" s="1" t="s">
        <v>1041</v>
      </c>
      <c r="L969" s="1" t="s">
        <v>429</v>
      </c>
      <c r="M969" s="1" t="s">
        <v>81</v>
      </c>
      <c r="N969" s="1" t="s">
        <v>382</v>
      </c>
      <c r="O969" s="1" t="s">
        <v>3087</v>
      </c>
      <c r="P969" s="1" t="s">
        <v>3380</v>
      </c>
      <c r="Q969" s="1" t="s">
        <v>530</v>
      </c>
      <c r="R969" s="1" t="s">
        <v>3170</v>
      </c>
    </row>
    <row r="970" spans="1:18">
      <c r="A970" s="1" t="s">
        <v>49</v>
      </c>
      <c r="D970" s="1" t="s">
        <v>2707</v>
      </c>
      <c r="E970" s="1" t="s">
        <v>2956</v>
      </c>
      <c r="F970" s="1" t="s">
        <v>3092</v>
      </c>
      <c r="G970" s="1" t="s">
        <v>3620</v>
      </c>
      <c r="H970" s="1" t="s">
        <v>3093</v>
      </c>
      <c r="I970" s="1" t="s">
        <v>1072</v>
      </c>
      <c r="J970" s="1" t="s">
        <v>401</v>
      </c>
      <c r="K970" s="1" t="s">
        <v>1041</v>
      </c>
      <c r="L970" s="1" t="s">
        <v>522</v>
      </c>
      <c r="M970" s="1" t="s">
        <v>81</v>
      </c>
      <c r="N970" s="1" t="s">
        <v>382</v>
      </c>
      <c r="O970" s="1" t="s">
        <v>3094</v>
      </c>
      <c r="P970" s="1" t="s">
        <v>3381</v>
      </c>
      <c r="Q970" s="1" t="s">
        <v>530</v>
      </c>
      <c r="R970" s="1" t="s">
        <v>685</v>
      </c>
    </row>
    <row r="971" spans="1:18">
      <c r="A971" s="1" t="s">
        <v>49</v>
      </c>
      <c r="D971" s="1" t="s">
        <v>2707</v>
      </c>
      <c r="E971" s="1" t="s">
        <v>2956</v>
      </c>
      <c r="F971" s="1" t="s">
        <v>3095</v>
      </c>
      <c r="G971" s="1" t="s">
        <v>3621</v>
      </c>
      <c r="H971" s="1" t="s">
        <v>3096</v>
      </c>
      <c r="I971" s="1" t="s">
        <v>1072</v>
      </c>
      <c r="J971" s="1" t="s">
        <v>389</v>
      </c>
      <c r="K971" s="1" t="s">
        <v>1041</v>
      </c>
      <c r="L971" s="1" t="s">
        <v>522</v>
      </c>
      <c r="M971" s="1" t="s">
        <v>81</v>
      </c>
      <c r="N971" s="1" t="s">
        <v>382</v>
      </c>
      <c r="O971" s="1" t="s">
        <v>3094</v>
      </c>
      <c r="P971" s="1" t="s">
        <v>3381</v>
      </c>
      <c r="Q971" s="1" t="s">
        <v>530</v>
      </c>
      <c r="R971" s="1" t="s">
        <v>685</v>
      </c>
    </row>
    <row r="972" spans="1:18">
      <c r="A972" s="1" t="s">
        <v>49</v>
      </c>
      <c r="D972" s="1" t="s">
        <v>2707</v>
      </c>
      <c r="E972" s="1" t="s">
        <v>2956</v>
      </c>
      <c r="F972" s="1" t="s">
        <v>3097</v>
      </c>
      <c r="G972" s="1" t="s">
        <v>3622</v>
      </c>
      <c r="H972" s="1" t="s">
        <v>3098</v>
      </c>
      <c r="I972" s="1" t="s">
        <v>1072</v>
      </c>
      <c r="J972" s="1" t="s">
        <v>457</v>
      </c>
      <c r="K972" s="1" t="s">
        <v>1041</v>
      </c>
      <c r="L972" s="1" t="s">
        <v>522</v>
      </c>
      <c r="M972" s="1" t="s">
        <v>81</v>
      </c>
      <c r="N972" s="1" t="s">
        <v>382</v>
      </c>
      <c r="O972" s="1" t="s">
        <v>3094</v>
      </c>
      <c r="P972" s="1" t="s">
        <v>3381</v>
      </c>
      <c r="Q972" s="1" t="s">
        <v>530</v>
      </c>
      <c r="R972" s="1" t="s">
        <v>685</v>
      </c>
    </row>
    <row r="973" spans="1:18">
      <c r="A973" s="1" t="s">
        <v>49</v>
      </c>
      <c r="D973" s="1" t="s">
        <v>2707</v>
      </c>
      <c r="E973" s="1" t="s">
        <v>1072</v>
      </c>
      <c r="F973" s="1" t="s">
        <v>3099</v>
      </c>
      <c r="G973" s="1" t="s">
        <v>3100</v>
      </c>
      <c r="H973" s="1" t="s">
        <v>3101</v>
      </c>
      <c r="I973" s="1" t="s">
        <v>895</v>
      </c>
      <c r="J973" s="1" t="s">
        <v>457</v>
      </c>
      <c r="K973" s="1" t="s">
        <v>156</v>
      </c>
      <c r="L973" s="1" t="s">
        <v>683</v>
      </c>
      <c r="M973" s="1" t="s">
        <v>695</v>
      </c>
      <c r="N973" s="1" t="s">
        <v>382</v>
      </c>
      <c r="O973" s="1" t="s">
        <v>3102</v>
      </c>
      <c r="P973" s="1" t="s">
        <v>3241</v>
      </c>
      <c r="Q973" s="1" t="s">
        <v>384</v>
      </c>
      <c r="R973" s="1" t="s">
        <v>156</v>
      </c>
    </row>
    <row r="974" spans="1:18">
      <c r="A974" s="1" t="s">
        <v>49</v>
      </c>
      <c r="D974" s="1" t="s">
        <v>2707</v>
      </c>
      <c r="E974" s="1" t="s">
        <v>1072</v>
      </c>
      <c r="F974" s="1" t="s">
        <v>3103</v>
      </c>
      <c r="G974" s="1" t="s">
        <v>3104</v>
      </c>
      <c r="H974" s="1" t="s">
        <v>3105</v>
      </c>
      <c r="I974" s="1" t="s">
        <v>1072</v>
      </c>
      <c r="J974" s="1" t="s">
        <v>694</v>
      </c>
      <c r="K974" s="1" t="s">
        <v>3351</v>
      </c>
      <c r="L974" s="1" t="s">
        <v>683</v>
      </c>
      <c r="M974" s="1" t="s">
        <v>81</v>
      </c>
      <c r="N974" s="1" t="s">
        <v>382</v>
      </c>
      <c r="O974" s="1" t="s">
        <v>3106</v>
      </c>
      <c r="P974" s="1" t="s">
        <v>3568</v>
      </c>
      <c r="Q974" s="1" t="s">
        <v>384</v>
      </c>
      <c r="R974" s="1" t="s">
        <v>1324</v>
      </c>
    </row>
    <row r="975" spans="1:18">
      <c r="A975" s="1" t="s">
        <v>49</v>
      </c>
      <c r="D975" s="1" t="s">
        <v>2707</v>
      </c>
      <c r="E975" s="1" t="s">
        <v>1072</v>
      </c>
      <c r="F975" s="1" t="s">
        <v>3107</v>
      </c>
      <c r="G975" s="1" t="s">
        <v>3108</v>
      </c>
      <c r="H975" s="1" t="s">
        <v>3109</v>
      </c>
      <c r="I975" s="1" t="s">
        <v>1072</v>
      </c>
      <c r="J975" s="1" t="s">
        <v>401</v>
      </c>
      <c r="K975" s="1" t="s">
        <v>3351</v>
      </c>
      <c r="L975" s="1" t="s">
        <v>683</v>
      </c>
      <c r="M975" s="1" t="s">
        <v>81</v>
      </c>
      <c r="N975" s="1" t="s">
        <v>382</v>
      </c>
      <c r="O975" s="1" t="s">
        <v>3106</v>
      </c>
      <c r="P975" s="1" t="s">
        <v>3568</v>
      </c>
      <c r="Q975" s="1" t="s">
        <v>384</v>
      </c>
      <c r="R975" s="1" t="s">
        <v>1324</v>
      </c>
    </row>
    <row r="976" spans="1:18">
      <c r="A976" s="1" t="s">
        <v>49</v>
      </c>
      <c r="D976" s="1" t="s">
        <v>2707</v>
      </c>
      <c r="E976" s="1" t="s">
        <v>1072</v>
      </c>
      <c r="F976" s="1" t="s">
        <v>3110</v>
      </c>
      <c r="G976" s="1" t="s">
        <v>3111</v>
      </c>
      <c r="H976" s="1" t="s">
        <v>3112</v>
      </c>
      <c r="I976" s="1" t="s">
        <v>1072</v>
      </c>
      <c r="J976" s="1" t="s">
        <v>396</v>
      </c>
      <c r="K976" s="1" t="s">
        <v>3351</v>
      </c>
      <c r="L976" s="1" t="s">
        <v>683</v>
      </c>
      <c r="M976" s="1" t="s">
        <v>81</v>
      </c>
      <c r="N976" s="1" t="s">
        <v>382</v>
      </c>
      <c r="O976" s="1" t="s">
        <v>3106</v>
      </c>
      <c r="P976" s="1" t="s">
        <v>3568</v>
      </c>
      <c r="Q976" s="1" t="s">
        <v>384</v>
      </c>
      <c r="R976" s="1" t="s">
        <v>1324</v>
      </c>
    </row>
    <row r="977" spans="1:18">
      <c r="A977" s="1" t="s">
        <v>49</v>
      </c>
      <c r="D977" s="1" t="s">
        <v>2707</v>
      </c>
      <c r="E977" s="1" t="s">
        <v>1072</v>
      </c>
      <c r="F977" s="1" t="s">
        <v>3113</v>
      </c>
      <c r="G977" s="1" t="s">
        <v>3114</v>
      </c>
      <c r="H977" s="1" t="s">
        <v>3115</v>
      </c>
      <c r="I977" s="1" t="s">
        <v>1072</v>
      </c>
      <c r="J977" s="1" t="s">
        <v>393</v>
      </c>
      <c r="K977" s="1" t="s">
        <v>3351</v>
      </c>
      <c r="L977" s="1" t="s">
        <v>683</v>
      </c>
      <c r="M977" s="1" t="s">
        <v>81</v>
      </c>
      <c r="N977" s="1" t="s">
        <v>382</v>
      </c>
      <c r="O977" s="1" t="s">
        <v>3106</v>
      </c>
      <c r="P977" s="1" t="s">
        <v>3568</v>
      </c>
      <c r="Q977" s="1" t="s">
        <v>384</v>
      </c>
      <c r="R977" s="1" t="s">
        <v>1324</v>
      </c>
    </row>
    <row r="978" spans="1:18">
      <c r="A978" s="1" t="s">
        <v>49</v>
      </c>
      <c r="D978" s="1" t="s">
        <v>2707</v>
      </c>
      <c r="E978" s="1" t="s">
        <v>1072</v>
      </c>
      <c r="F978" s="1" t="s">
        <v>3116</v>
      </c>
      <c r="G978" s="1" t="s">
        <v>3117</v>
      </c>
      <c r="H978" s="1" t="s">
        <v>3118</v>
      </c>
      <c r="I978" s="1" t="s">
        <v>1072</v>
      </c>
      <c r="J978" s="1" t="s">
        <v>487</v>
      </c>
      <c r="K978" s="1" t="s">
        <v>3351</v>
      </c>
      <c r="L978" s="1" t="s">
        <v>683</v>
      </c>
      <c r="M978" s="1" t="s">
        <v>81</v>
      </c>
      <c r="N978" s="1" t="s">
        <v>382</v>
      </c>
      <c r="O978" s="1" t="s">
        <v>3106</v>
      </c>
      <c r="P978" s="1" t="s">
        <v>3568</v>
      </c>
      <c r="Q978" s="1" t="s">
        <v>384</v>
      </c>
      <c r="R978" s="1" t="s">
        <v>1324</v>
      </c>
    </row>
    <row r="979" spans="1:18">
      <c r="A979" s="1" t="s">
        <v>49</v>
      </c>
      <c r="D979" s="1" t="s">
        <v>2707</v>
      </c>
      <c r="E979" s="1" t="s">
        <v>1072</v>
      </c>
      <c r="F979" s="1" t="s">
        <v>3119</v>
      </c>
      <c r="G979" s="1" t="s">
        <v>3120</v>
      </c>
      <c r="H979" s="1" t="s">
        <v>3121</v>
      </c>
      <c r="I979" s="1" t="s">
        <v>1072</v>
      </c>
      <c r="J979" s="1" t="s">
        <v>389</v>
      </c>
      <c r="K979" s="1" t="s">
        <v>3351</v>
      </c>
      <c r="L979" s="1" t="s">
        <v>683</v>
      </c>
      <c r="M979" s="1" t="s">
        <v>81</v>
      </c>
      <c r="N979" s="1" t="s">
        <v>382</v>
      </c>
      <c r="O979" s="1" t="s">
        <v>3106</v>
      </c>
      <c r="P979" s="1" t="s">
        <v>3568</v>
      </c>
      <c r="Q979" s="1" t="s">
        <v>384</v>
      </c>
      <c r="R979" s="1" t="s">
        <v>1324</v>
      </c>
    </row>
    <row r="980" spans="1:18">
      <c r="A980" s="1" t="s">
        <v>49</v>
      </c>
      <c r="D980" s="1" t="s">
        <v>2707</v>
      </c>
      <c r="E980" s="1" t="s">
        <v>1072</v>
      </c>
      <c r="F980" s="1" t="s">
        <v>3122</v>
      </c>
      <c r="G980" s="1" t="s">
        <v>3123</v>
      </c>
      <c r="H980" s="1" t="s">
        <v>3124</v>
      </c>
      <c r="I980" s="1" t="s">
        <v>1072</v>
      </c>
      <c r="J980" s="1" t="s">
        <v>419</v>
      </c>
      <c r="K980" s="1" t="s">
        <v>3351</v>
      </c>
      <c r="L980" s="1" t="s">
        <v>683</v>
      </c>
      <c r="M980" s="1" t="s">
        <v>81</v>
      </c>
      <c r="N980" s="1" t="s">
        <v>382</v>
      </c>
      <c r="O980" s="1" t="s">
        <v>3106</v>
      </c>
      <c r="P980" s="1" t="s">
        <v>3568</v>
      </c>
      <c r="Q980" s="1" t="s">
        <v>384</v>
      </c>
      <c r="R980" s="1" t="s">
        <v>1324</v>
      </c>
    </row>
    <row r="981" spans="1:18">
      <c r="A981" s="1" t="s">
        <v>49</v>
      </c>
      <c r="D981" s="1" t="s">
        <v>2707</v>
      </c>
      <c r="E981" s="1" t="s">
        <v>1072</v>
      </c>
      <c r="F981" s="1" t="s">
        <v>3125</v>
      </c>
      <c r="G981" s="1" t="s">
        <v>3126</v>
      </c>
      <c r="H981" s="1" t="s">
        <v>3127</v>
      </c>
      <c r="I981" s="1" t="s">
        <v>1072</v>
      </c>
      <c r="J981" s="1" t="s">
        <v>457</v>
      </c>
      <c r="K981" s="1" t="s">
        <v>3351</v>
      </c>
      <c r="L981" s="1" t="s">
        <v>683</v>
      </c>
      <c r="M981" s="1" t="s">
        <v>81</v>
      </c>
      <c r="N981" s="1" t="s">
        <v>382</v>
      </c>
      <c r="O981" s="1" t="s">
        <v>3106</v>
      </c>
      <c r="P981" s="1" t="s">
        <v>3568</v>
      </c>
      <c r="Q981" s="1" t="s">
        <v>384</v>
      </c>
      <c r="R981" s="1" t="s">
        <v>1324</v>
      </c>
    </row>
    <row r="982" spans="1:18">
      <c r="A982" s="1" t="s">
        <v>49</v>
      </c>
      <c r="D982" s="1" t="s">
        <v>2707</v>
      </c>
      <c r="E982" s="1" t="s">
        <v>1072</v>
      </c>
      <c r="F982" s="1" t="s">
        <v>3128</v>
      </c>
      <c r="G982" s="1" t="s">
        <v>3129</v>
      </c>
      <c r="H982" s="1" t="s">
        <v>3130</v>
      </c>
      <c r="I982" s="1" t="s">
        <v>1072</v>
      </c>
      <c r="J982" s="1" t="s">
        <v>457</v>
      </c>
      <c r="K982" s="1" t="s">
        <v>3351</v>
      </c>
      <c r="L982" s="1" t="s">
        <v>683</v>
      </c>
      <c r="M982" s="1" t="s">
        <v>81</v>
      </c>
      <c r="N982" s="1" t="s">
        <v>382</v>
      </c>
      <c r="O982" s="1" t="s">
        <v>3106</v>
      </c>
      <c r="P982" s="1" t="s">
        <v>3568</v>
      </c>
      <c r="Q982" s="1" t="s">
        <v>384</v>
      </c>
      <c r="R982" s="1" t="s">
        <v>1324</v>
      </c>
    </row>
    <row r="983" spans="1:18">
      <c r="A983" s="1" t="s">
        <v>49</v>
      </c>
      <c r="D983" s="1" t="s">
        <v>2707</v>
      </c>
      <c r="E983" s="1" t="s">
        <v>1072</v>
      </c>
      <c r="F983" s="1" t="s">
        <v>3131</v>
      </c>
      <c r="G983" s="1" t="s">
        <v>3132</v>
      </c>
      <c r="H983" s="1" t="s">
        <v>3133</v>
      </c>
      <c r="I983" s="1" t="s">
        <v>765</v>
      </c>
      <c r="J983" s="1" t="s">
        <v>694</v>
      </c>
      <c r="K983" s="1" t="s">
        <v>1041</v>
      </c>
      <c r="L983" s="1" t="s">
        <v>683</v>
      </c>
      <c r="M983" s="1" t="s">
        <v>81</v>
      </c>
      <c r="N983" s="1" t="s">
        <v>382</v>
      </c>
      <c r="O983" s="1" t="s">
        <v>3134</v>
      </c>
      <c r="P983" s="1" t="s">
        <v>3191</v>
      </c>
      <c r="Q983" s="1" t="s">
        <v>384</v>
      </c>
      <c r="R983" s="1" t="s">
        <v>1041</v>
      </c>
    </row>
    <row r="984" spans="1:18">
      <c r="A984" s="1" t="s">
        <v>49</v>
      </c>
      <c r="D984" s="1" t="s">
        <v>2707</v>
      </c>
      <c r="E984" s="1" t="s">
        <v>1072</v>
      </c>
      <c r="F984" s="1" t="s">
        <v>3135</v>
      </c>
      <c r="G984" s="1" t="s">
        <v>3136</v>
      </c>
      <c r="H984" s="1" t="s">
        <v>3137</v>
      </c>
      <c r="I984" s="1" t="s">
        <v>765</v>
      </c>
      <c r="J984" s="1" t="s">
        <v>457</v>
      </c>
      <c r="K984" s="1" t="s">
        <v>1041</v>
      </c>
      <c r="L984" s="1" t="s">
        <v>683</v>
      </c>
      <c r="M984" s="1" t="s">
        <v>81</v>
      </c>
      <c r="N984" s="1" t="s">
        <v>382</v>
      </c>
      <c r="O984" s="1" t="s">
        <v>3134</v>
      </c>
      <c r="P984" s="1" t="s">
        <v>3293</v>
      </c>
      <c r="Q984" s="1" t="s">
        <v>384</v>
      </c>
      <c r="R984" s="1" t="s">
        <v>1041</v>
      </c>
    </row>
    <row r="985" spans="1:18">
      <c r="A985" s="1" t="s">
        <v>49</v>
      </c>
      <c r="D985" s="1" t="s">
        <v>2707</v>
      </c>
      <c r="E985" s="1" t="s">
        <v>1072</v>
      </c>
      <c r="F985" s="1" t="s">
        <v>3138</v>
      </c>
      <c r="G985" s="1" t="s">
        <v>3139</v>
      </c>
      <c r="H985" s="1" t="s">
        <v>3140</v>
      </c>
      <c r="I985" s="1" t="s">
        <v>765</v>
      </c>
      <c r="J985" s="1" t="s">
        <v>393</v>
      </c>
      <c r="K985" s="1" t="s">
        <v>1041</v>
      </c>
      <c r="L985" s="1" t="s">
        <v>683</v>
      </c>
      <c r="M985" s="1" t="s">
        <v>81</v>
      </c>
      <c r="N985" s="1" t="s">
        <v>382</v>
      </c>
      <c r="O985" s="1" t="s">
        <v>3134</v>
      </c>
      <c r="P985" s="1" t="s">
        <v>3293</v>
      </c>
      <c r="Q985" s="1" t="s">
        <v>384</v>
      </c>
      <c r="R985" s="1" t="s">
        <v>1041</v>
      </c>
    </row>
    <row r="986" spans="1:18">
      <c r="A986" s="1" t="s">
        <v>49</v>
      </c>
      <c r="D986" s="1" t="s">
        <v>2707</v>
      </c>
      <c r="E986" s="1" t="s">
        <v>1072</v>
      </c>
      <c r="F986" s="1" t="s">
        <v>3141</v>
      </c>
      <c r="G986" s="1" t="s">
        <v>3479</v>
      </c>
      <c r="H986" s="1" t="s">
        <v>3142</v>
      </c>
      <c r="I986" s="1" t="s">
        <v>746</v>
      </c>
      <c r="J986" s="1" t="s">
        <v>401</v>
      </c>
      <c r="K986" s="1" t="s">
        <v>1041</v>
      </c>
      <c r="L986" s="1" t="s">
        <v>683</v>
      </c>
      <c r="M986" s="1" t="s">
        <v>81</v>
      </c>
      <c r="N986" s="1" t="s">
        <v>382</v>
      </c>
      <c r="O986" s="1" t="s">
        <v>2872</v>
      </c>
      <c r="P986" s="1" t="s">
        <v>3347</v>
      </c>
      <c r="Q986" s="1" t="s">
        <v>384</v>
      </c>
      <c r="R986" s="1" t="s">
        <v>1041</v>
      </c>
    </row>
    <row r="987" spans="1:18">
      <c r="A987" s="1" t="s">
        <v>49</v>
      </c>
      <c r="D987" s="1" t="s">
        <v>2707</v>
      </c>
      <c r="E987" s="1" t="s">
        <v>1072</v>
      </c>
      <c r="F987" s="1" t="s">
        <v>3143</v>
      </c>
      <c r="G987" s="1" t="s">
        <v>3480</v>
      </c>
      <c r="H987" s="1" t="s">
        <v>3144</v>
      </c>
      <c r="I987" s="1" t="s">
        <v>746</v>
      </c>
      <c r="J987" s="1" t="s">
        <v>393</v>
      </c>
      <c r="K987" s="1" t="s">
        <v>1041</v>
      </c>
      <c r="L987" s="1" t="s">
        <v>683</v>
      </c>
      <c r="M987" s="1" t="s">
        <v>81</v>
      </c>
      <c r="N987" s="1" t="s">
        <v>382</v>
      </c>
      <c r="O987" s="1" t="s">
        <v>2872</v>
      </c>
      <c r="P987" s="1" t="s">
        <v>3347</v>
      </c>
      <c r="Q987" s="1" t="s">
        <v>384</v>
      </c>
      <c r="R987" s="1" t="s">
        <v>1041</v>
      </c>
    </row>
    <row r="988" spans="1:18">
      <c r="A988" s="1" t="s">
        <v>49</v>
      </c>
      <c r="D988" s="1" t="s">
        <v>2707</v>
      </c>
      <c r="E988" s="1" t="s">
        <v>1072</v>
      </c>
      <c r="F988" s="1" t="s">
        <v>3145</v>
      </c>
      <c r="G988" s="1" t="s">
        <v>3481</v>
      </c>
      <c r="H988" s="1" t="s">
        <v>3146</v>
      </c>
      <c r="I988" s="1" t="s">
        <v>746</v>
      </c>
      <c r="J988" s="1" t="s">
        <v>694</v>
      </c>
      <c r="K988" s="1" t="s">
        <v>1041</v>
      </c>
      <c r="L988" s="1" t="s">
        <v>683</v>
      </c>
      <c r="M988" s="1" t="s">
        <v>81</v>
      </c>
      <c r="N988" s="1" t="s">
        <v>382</v>
      </c>
      <c r="O988" s="1" t="s">
        <v>3147</v>
      </c>
      <c r="P988" s="1" t="s">
        <v>3347</v>
      </c>
      <c r="Q988" s="1" t="s">
        <v>384</v>
      </c>
      <c r="R988" s="1" t="s">
        <v>1041</v>
      </c>
    </row>
    <row r="989" spans="1:18">
      <c r="A989" s="1" t="s">
        <v>49</v>
      </c>
      <c r="D989" s="1" t="s">
        <v>2707</v>
      </c>
      <c r="E989" s="1" t="s">
        <v>1072</v>
      </c>
      <c r="F989" s="1" t="s">
        <v>3148</v>
      </c>
      <c r="G989" s="1" t="s">
        <v>3149</v>
      </c>
      <c r="H989" s="1" t="s">
        <v>3150</v>
      </c>
      <c r="I989" s="1" t="s">
        <v>1072</v>
      </c>
      <c r="J989" s="1" t="s">
        <v>457</v>
      </c>
      <c r="K989" s="1" t="s">
        <v>384</v>
      </c>
      <c r="L989" s="1" t="s">
        <v>683</v>
      </c>
      <c r="M989" s="1" t="s">
        <v>81</v>
      </c>
      <c r="N989" s="1" t="s">
        <v>442</v>
      </c>
      <c r="O989" s="1" t="s">
        <v>3151</v>
      </c>
      <c r="P989" s="1" t="s">
        <v>3235</v>
      </c>
      <c r="Q989" s="1" t="s">
        <v>2955</v>
      </c>
      <c r="R989" s="1" t="s">
        <v>1041</v>
      </c>
    </row>
    <row r="990" spans="1:18">
      <c r="A990" s="1" t="s">
        <v>49</v>
      </c>
      <c r="D990" s="1" t="s">
        <v>2707</v>
      </c>
      <c r="E990" s="1" t="s">
        <v>1072</v>
      </c>
      <c r="F990" s="1" t="s">
        <v>3152</v>
      </c>
      <c r="G990" s="1" t="s">
        <v>3153</v>
      </c>
      <c r="H990" s="1" t="s">
        <v>3154</v>
      </c>
      <c r="I990" s="1" t="s">
        <v>1072</v>
      </c>
      <c r="J990" s="1" t="s">
        <v>457</v>
      </c>
      <c r="K990" s="1" t="s">
        <v>1041</v>
      </c>
      <c r="L990" s="1" t="s">
        <v>683</v>
      </c>
      <c r="M990" s="1" t="s">
        <v>81</v>
      </c>
      <c r="N990" s="1" t="s">
        <v>442</v>
      </c>
      <c r="O990" s="1" t="s">
        <v>3155</v>
      </c>
      <c r="P990" s="1" t="s">
        <v>3382</v>
      </c>
      <c r="Q990" s="1" t="s">
        <v>3156</v>
      </c>
      <c r="R990" s="1" t="s">
        <v>156</v>
      </c>
    </row>
    <row r="991" spans="1:18">
      <c r="A991" s="1" t="s">
        <v>49</v>
      </c>
      <c r="D991" s="1" t="s">
        <v>2707</v>
      </c>
      <c r="E991" s="1" t="s">
        <v>1072</v>
      </c>
      <c r="F991" s="1" t="s">
        <v>3157</v>
      </c>
      <c r="G991" s="1" t="s">
        <v>3158</v>
      </c>
      <c r="H991" s="1" t="s">
        <v>3159</v>
      </c>
      <c r="I991" s="1" t="s">
        <v>895</v>
      </c>
      <c r="J991" s="1" t="s">
        <v>389</v>
      </c>
      <c r="K991" s="1" t="s">
        <v>1041</v>
      </c>
      <c r="L991" s="1" t="s">
        <v>683</v>
      </c>
      <c r="M991" s="1" t="s">
        <v>81</v>
      </c>
      <c r="N991" s="1" t="s">
        <v>442</v>
      </c>
      <c r="O991" s="1" t="s">
        <v>3160</v>
      </c>
      <c r="P991" s="1" t="s">
        <v>3322</v>
      </c>
      <c r="Q991" s="1" t="s">
        <v>2955</v>
      </c>
      <c r="R991" s="1" t="s">
        <v>1041</v>
      </c>
    </row>
    <row r="992" spans="1:18">
      <c r="A992" s="1" t="s">
        <v>49</v>
      </c>
      <c r="D992" s="1" t="s">
        <v>2707</v>
      </c>
      <c r="E992" s="1" t="s">
        <v>1072</v>
      </c>
      <c r="F992" s="1" t="s">
        <v>3161</v>
      </c>
      <c r="G992" s="1" t="s">
        <v>3162</v>
      </c>
      <c r="H992" s="1" t="s">
        <v>3163</v>
      </c>
      <c r="I992" s="1" t="s">
        <v>746</v>
      </c>
      <c r="J992" s="1" t="s">
        <v>389</v>
      </c>
      <c r="K992" s="1" t="s">
        <v>1041</v>
      </c>
      <c r="L992" s="1" t="s">
        <v>683</v>
      </c>
      <c r="M992" s="1" t="s">
        <v>81</v>
      </c>
      <c r="N992" s="1" t="s">
        <v>442</v>
      </c>
      <c r="O992" s="1" t="s">
        <v>3164</v>
      </c>
      <c r="P992" s="1" t="s">
        <v>3231</v>
      </c>
      <c r="Q992" s="1" t="s">
        <v>2955</v>
      </c>
      <c r="R992" s="1" t="s">
        <v>1041</v>
      </c>
    </row>
    <row r="993" spans="1:18">
      <c r="A993" s="1" t="s">
        <v>49</v>
      </c>
      <c r="D993" s="1" t="s">
        <v>52</v>
      </c>
      <c r="K993" s="1" t="s">
        <v>3383</v>
      </c>
      <c r="P993" s="1" t="s">
        <v>3384</v>
      </c>
      <c r="R993" s="1" t="s">
        <v>3385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91833-4AB5-41F0-A128-33BBDAF84D0F}">
  <dimension ref="A1:H9"/>
  <sheetViews>
    <sheetView workbookViewId="0"/>
  </sheetViews>
  <sheetFormatPr defaultColWidth="11.42578125" defaultRowHeight="15"/>
  <sheetData>
    <row r="1" spans="1:8">
      <c r="A1" s="1" t="s">
        <v>4182</v>
      </c>
    </row>
    <row r="3" spans="1:8">
      <c r="A3" s="1" t="s">
        <v>9</v>
      </c>
      <c r="C3" s="1" t="s">
        <v>3</v>
      </c>
      <c r="D3" s="1" t="s">
        <v>4</v>
      </c>
    </row>
    <row r="4" spans="1:8">
      <c r="A4" s="1" t="s">
        <v>9</v>
      </c>
      <c r="C4" s="1" t="s">
        <v>4180</v>
      </c>
    </row>
    <row r="5" spans="1:8">
      <c r="A5" s="1" t="s">
        <v>9</v>
      </c>
      <c r="C5" s="1" t="s">
        <v>3901</v>
      </c>
      <c r="D5" s="1" t="s">
        <v>3904</v>
      </c>
    </row>
    <row r="7" spans="1:8">
      <c r="A7" s="1" t="s">
        <v>9</v>
      </c>
      <c r="D7" s="1" t="s">
        <v>11</v>
      </c>
      <c r="E7" s="1" t="s">
        <v>3844</v>
      </c>
      <c r="F7" s="1" t="s">
        <v>3903</v>
      </c>
      <c r="G7" s="1" t="s">
        <v>3901</v>
      </c>
      <c r="H7" s="1" t="s">
        <v>3902</v>
      </c>
    </row>
    <row r="8" spans="1:8">
      <c r="A8" s="1" t="s">
        <v>9</v>
      </c>
      <c r="D8" s="1" t="s">
        <v>12</v>
      </c>
      <c r="E8" s="1" t="s">
        <v>3844</v>
      </c>
      <c r="F8" s="1" t="s">
        <v>3903</v>
      </c>
      <c r="G8" s="1" t="s">
        <v>3901</v>
      </c>
      <c r="H8" s="1" t="s">
        <v>3902</v>
      </c>
    </row>
    <row r="9" spans="1:8">
      <c r="D9" s="1" t="s">
        <v>4181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7D4E9-A9FE-4D9E-8442-E57E4B753BF0}">
  <dimension ref="A1:H9"/>
  <sheetViews>
    <sheetView workbookViewId="0"/>
  </sheetViews>
  <sheetFormatPr defaultColWidth="11.42578125" defaultRowHeight="15"/>
  <sheetData>
    <row r="1" spans="1:8">
      <c r="A1" s="1" t="s">
        <v>4182</v>
      </c>
    </row>
    <row r="3" spans="1:8">
      <c r="A3" s="1" t="s">
        <v>9</v>
      </c>
      <c r="C3" s="1" t="s">
        <v>3</v>
      </c>
      <c r="D3" s="1" t="s">
        <v>4</v>
      </c>
    </row>
    <row r="4" spans="1:8">
      <c r="A4" s="1" t="s">
        <v>9</v>
      </c>
      <c r="C4" s="1" t="s">
        <v>4180</v>
      </c>
    </row>
    <row r="5" spans="1:8">
      <c r="A5" s="1" t="s">
        <v>9</v>
      </c>
      <c r="C5" s="1" t="s">
        <v>3901</v>
      </c>
      <c r="D5" s="1" t="s">
        <v>3904</v>
      </c>
    </row>
    <row r="7" spans="1:8">
      <c r="A7" s="1" t="s">
        <v>9</v>
      </c>
      <c r="D7" s="1" t="s">
        <v>11</v>
      </c>
      <c r="E7" s="1" t="s">
        <v>3844</v>
      </c>
      <c r="F7" s="1" t="s">
        <v>3903</v>
      </c>
      <c r="G7" s="1" t="s">
        <v>3901</v>
      </c>
      <c r="H7" s="1" t="s">
        <v>3902</v>
      </c>
    </row>
    <row r="8" spans="1:8">
      <c r="A8" s="1" t="s">
        <v>9</v>
      </c>
      <c r="D8" s="1" t="s">
        <v>12</v>
      </c>
      <c r="E8" s="1" t="s">
        <v>3844</v>
      </c>
      <c r="F8" s="1" t="s">
        <v>3903</v>
      </c>
      <c r="G8" s="1" t="s">
        <v>3901</v>
      </c>
      <c r="H8" s="1" t="s">
        <v>3902</v>
      </c>
    </row>
    <row r="9" spans="1:8">
      <c r="D9" s="1" t="s">
        <v>4183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4429B-3B51-46DD-80D2-7BA482032A6E}">
  <dimension ref="A1:H9"/>
  <sheetViews>
    <sheetView workbookViewId="0"/>
  </sheetViews>
  <sheetFormatPr defaultColWidth="11.42578125" defaultRowHeight="15"/>
  <sheetData>
    <row r="1" spans="1:8">
      <c r="A1" s="1" t="s">
        <v>4184</v>
      </c>
    </row>
    <row r="3" spans="1:8">
      <c r="A3" s="1" t="s">
        <v>9</v>
      </c>
      <c r="C3" s="1" t="s">
        <v>3</v>
      </c>
      <c r="D3" s="1" t="s">
        <v>4</v>
      </c>
    </row>
    <row r="4" spans="1:8">
      <c r="A4" s="1" t="s">
        <v>9</v>
      </c>
      <c r="C4" s="1" t="s">
        <v>3900</v>
      </c>
    </row>
    <row r="5" spans="1:8">
      <c r="A5" s="1" t="s">
        <v>9</v>
      </c>
      <c r="C5" s="1" t="s">
        <v>3901</v>
      </c>
      <c r="D5" s="1" t="s">
        <v>4178</v>
      </c>
    </row>
    <row r="7" spans="1:8">
      <c r="A7" s="1" t="s">
        <v>9</v>
      </c>
      <c r="D7" s="1" t="s">
        <v>11</v>
      </c>
      <c r="E7" s="1" t="s">
        <v>3844</v>
      </c>
      <c r="F7" s="1" t="s">
        <v>3902</v>
      </c>
      <c r="G7" s="1" t="s">
        <v>3903</v>
      </c>
      <c r="H7" s="1" t="s">
        <v>3901</v>
      </c>
    </row>
    <row r="8" spans="1:8">
      <c r="A8" s="1" t="s">
        <v>9</v>
      </c>
      <c r="D8" s="1" t="s">
        <v>12</v>
      </c>
      <c r="E8" s="1" t="s">
        <v>3844</v>
      </c>
      <c r="F8" s="1" t="s">
        <v>3902</v>
      </c>
      <c r="G8" s="1" t="s">
        <v>3903</v>
      </c>
      <c r="H8" s="1" t="s">
        <v>3901</v>
      </c>
    </row>
    <row r="9" spans="1:8">
      <c r="D9" s="1" t="s">
        <v>4128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A17B-B99A-48B1-A8F8-763461A6676A}">
  <dimension ref="A1:H9"/>
  <sheetViews>
    <sheetView workbookViewId="0"/>
  </sheetViews>
  <sheetFormatPr defaultColWidth="11.42578125" defaultRowHeight="15"/>
  <sheetData>
    <row r="1" spans="1:8">
      <c r="A1" s="1" t="s">
        <v>4184</v>
      </c>
    </row>
    <row r="3" spans="1:8">
      <c r="A3" s="1" t="s">
        <v>9</v>
      </c>
      <c r="C3" s="1" t="s">
        <v>3</v>
      </c>
      <c r="D3" s="1" t="s">
        <v>4</v>
      </c>
    </row>
    <row r="4" spans="1:8">
      <c r="A4" s="1" t="s">
        <v>9</v>
      </c>
      <c r="C4" s="1" t="s">
        <v>3900</v>
      </c>
    </row>
    <row r="5" spans="1:8">
      <c r="A5" s="1" t="s">
        <v>9</v>
      </c>
      <c r="C5" s="1" t="s">
        <v>3901</v>
      </c>
      <c r="D5" s="1" t="s">
        <v>4178</v>
      </c>
    </row>
    <row r="7" spans="1:8">
      <c r="A7" s="1" t="s">
        <v>9</v>
      </c>
      <c r="D7" s="1" t="s">
        <v>11</v>
      </c>
      <c r="E7" s="1" t="s">
        <v>3844</v>
      </c>
      <c r="F7" s="1" t="s">
        <v>3902</v>
      </c>
      <c r="G7" s="1" t="s">
        <v>3903</v>
      </c>
      <c r="H7" s="1" t="s">
        <v>3901</v>
      </c>
    </row>
    <row r="8" spans="1:8">
      <c r="A8" s="1" t="s">
        <v>9</v>
      </c>
      <c r="D8" s="1" t="s">
        <v>12</v>
      </c>
      <c r="E8" s="1" t="s">
        <v>3844</v>
      </c>
      <c r="F8" s="1" t="s">
        <v>3902</v>
      </c>
      <c r="G8" s="1" t="s">
        <v>3903</v>
      </c>
      <c r="H8" s="1" t="s">
        <v>3901</v>
      </c>
    </row>
    <row r="9" spans="1:8">
      <c r="D9" s="1" t="s">
        <v>4129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ECD83-7A87-4B81-A3AF-DF5409FB5AA9}">
  <dimension ref="A1:BT36"/>
  <sheetViews>
    <sheetView workbookViewId="0"/>
  </sheetViews>
  <sheetFormatPr defaultColWidth="11.42578125" defaultRowHeight="15"/>
  <sheetData>
    <row r="1" spans="1:72">
      <c r="A1" s="1" t="s">
        <v>4189</v>
      </c>
      <c r="AI1" s="1" t="s">
        <v>9</v>
      </c>
      <c r="AJ1" s="1" t="s">
        <v>9</v>
      </c>
    </row>
    <row r="3" spans="1:72">
      <c r="B3" s="1" t="s">
        <v>3658</v>
      </c>
      <c r="C3" s="1" t="s">
        <v>3657</v>
      </c>
      <c r="D3" s="1" t="s">
        <v>3624</v>
      </c>
      <c r="E3" s="1" t="s">
        <v>17</v>
      </c>
      <c r="F3" s="1" t="s">
        <v>3728</v>
      </c>
      <c r="G3" s="1" t="s">
        <v>3633</v>
      </c>
      <c r="H3" s="1" t="s">
        <v>3634</v>
      </c>
      <c r="I3" s="1" t="s">
        <v>3730</v>
      </c>
      <c r="J3" s="1" t="s">
        <v>22</v>
      </c>
      <c r="K3" s="1" t="s">
        <v>3731</v>
      </c>
      <c r="L3" s="1" t="s">
        <v>3388</v>
      </c>
      <c r="M3" s="1" t="s">
        <v>3732</v>
      </c>
      <c r="N3" s="1" t="s">
        <v>3733</v>
      </c>
      <c r="O3" s="1" t="s">
        <v>3729</v>
      </c>
      <c r="P3" s="1" t="s">
        <v>3659</v>
      </c>
      <c r="Q3" s="1" t="s">
        <v>36</v>
      </c>
      <c r="R3" s="1" t="s">
        <v>3660</v>
      </c>
      <c r="S3" s="1" t="s">
        <v>3738</v>
      </c>
      <c r="T3" s="1" t="s">
        <v>3737</v>
      </c>
      <c r="U3" s="1" t="s">
        <v>3739</v>
      </c>
      <c r="V3" s="1" t="s">
        <v>3740</v>
      </c>
      <c r="W3" s="1" t="s">
        <v>3571</v>
      </c>
      <c r="X3" s="1" t="s">
        <v>3829</v>
      </c>
      <c r="Y3" s="1" t="s">
        <v>3572</v>
      </c>
      <c r="Z3" s="1" t="s">
        <v>3830</v>
      </c>
      <c r="AA3" s="1" t="s">
        <v>3736</v>
      </c>
      <c r="AB3" s="1" t="s">
        <v>3623</v>
      </c>
      <c r="AC3" s="1" t="s">
        <v>3632</v>
      </c>
      <c r="AD3" s="1" t="s">
        <v>3631</v>
      </c>
      <c r="AE3" s="1" t="s">
        <v>3741</v>
      </c>
      <c r="AF3" s="1" t="s">
        <v>3628</v>
      </c>
      <c r="AG3" s="1" t="s">
        <v>3630</v>
      </c>
      <c r="AH3" s="1" t="s">
        <v>3648</v>
      </c>
      <c r="AI3" s="1" t="s">
        <v>3625</v>
      </c>
      <c r="AJ3" s="1" t="s">
        <v>3626</v>
      </c>
      <c r="AK3" s="1" t="s">
        <v>3644</v>
      </c>
      <c r="AL3" s="1" t="s">
        <v>3645</v>
      </c>
      <c r="AM3" s="1" t="s">
        <v>3646</v>
      </c>
      <c r="AN3" s="1" t="s">
        <v>3647</v>
      </c>
      <c r="AO3" s="1" t="s">
        <v>3834</v>
      </c>
      <c r="AP3" s="1" t="s">
        <v>3833</v>
      </c>
      <c r="AQ3" s="1" t="s">
        <v>3835</v>
      </c>
      <c r="AR3" s="1" t="s">
        <v>3726</v>
      </c>
      <c r="AS3" s="1" t="s">
        <v>3635</v>
      </c>
      <c r="AT3" s="1" t="s">
        <v>3636</v>
      </c>
      <c r="AU3" s="1" t="s">
        <v>3639</v>
      </c>
      <c r="AV3" s="1" t="s">
        <v>3637</v>
      </c>
      <c r="AW3" s="1" t="s">
        <v>3638</v>
      </c>
      <c r="AX3" s="1" t="s">
        <v>3640</v>
      </c>
      <c r="AY3" s="1" t="s">
        <v>3727</v>
      </c>
      <c r="AZ3" s="1" t="s">
        <v>3641</v>
      </c>
      <c r="BA3" s="1" t="s">
        <v>3642</v>
      </c>
      <c r="BB3" s="1" t="s">
        <v>3643</v>
      </c>
      <c r="BC3" s="1" t="s">
        <v>3734</v>
      </c>
      <c r="BD3" s="1" t="s">
        <v>3661</v>
      </c>
      <c r="BE3" s="1" t="s">
        <v>3649</v>
      </c>
      <c r="BF3" s="1" t="s">
        <v>3836</v>
      </c>
      <c r="BG3" s="1" t="s">
        <v>3837</v>
      </c>
      <c r="BH3" s="1" t="s">
        <v>3653</v>
      </c>
      <c r="BI3" s="1" t="s">
        <v>3652</v>
      </c>
      <c r="BJ3" s="1" t="s">
        <v>3838</v>
      </c>
      <c r="BK3" s="1" t="s">
        <v>3839</v>
      </c>
      <c r="BL3" s="1" t="s">
        <v>3735</v>
      </c>
      <c r="BM3" s="1" t="s">
        <v>3662</v>
      </c>
      <c r="BN3" s="1" t="s">
        <v>3650</v>
      </c>
      <c r="BO3" s="1" t="s">
        <v>3831</v>
      </c>
      <c r="BP3" s="1" t="s">
        <v>3651</v>
      </c>
      <c r="BQ3" s="1" t="s">
        <v>3654</v>
      </c>
      <c r="BR3" s="1" t="s">
        <v>3832</v>
      </c>
      <c r="BS3" s="1" t="s">
        <v>3655</v>
      </c>
      <c r="BT3" s="1" t="s">
        <v>3656</v>
      </c>
    </row>
    <row r="4" spans="1:72">
      <c r="B4" s="1" t="s">
        <v>4130</v>
      </c>
      <c r="C4" s="1" t="s">
        <v>4131</v>
      </c>
      <c r="E4" s="1" t="s">
        <v>1702</v>
      </c>
      <c r="F4" s="1" t="s">
        <v>4132</v>
      </c>
      <c r="G4" s="1" t="s">
        <v>4133</v>
      </c>
      <c r="H4" s="1" t="s">
        <v>4134</v>
      </c>
      <c r="I4" s="1" t="s">
        <v>3841</v>
      </c>
      <c r="J4" s="1" t="s">
        <v>4135</v>
      </c>
      <c r="K4" s="1" t="s">
        <v>4136</v>
      </c>
      <c r="L4" s="1" t="s">
        <v>4137</v>
      </c>
      <c r="M4" s="1" t="s">
        <v>4138</v>
      </c>
      <c r="N4" s="1" t="s">
        <v>4139</v>
      </c>
      <c r="O4" s="1" t="s">
        <v>4140</v>
      </c>
      <c r="P4" s="1" t="s">
        <v>4141</v>
      </c>
      <c r="Q4" s="1" t="s">
        <v>4142</v>
      </c>
      <c r="R4" s="1" t="s">
        <v>4143</v>
      </c>
      <c r="S4" s="1" t="s">
        <v>3392</v>
      </c>
      <c r="T4" s="1" t="s">
        <v>4144</v>
      </c>
      <c r="V4" s="1" t="s">
        <v>4145</v>
      </c>
      <c r="W4" s="1" t="s">
        <v>3906</v>
      </c>
      <c r="X4" s="1" t="s">
        <v>3907</v>
      </c>
      <c r="Y4" s="1" t="s">
        <v>3908</v>
      </c>
      <c r="Z4" s="1" t="s">
        <v>3909</v>
      </c>
      <c r="AA4" s="1" t="s">
        <v>3910</v>
      </c>
      <c r="AB4" s="1" t="s">
        <v>3911</v>
      </c>
      <c r="AC4" s="1" t="s">
        <v>4146</v>
      </c>
      <c r="AD4" s="1" t="s">
        <v>3912</v>
      </c>
      <c r="AE4" s="1" t="s">
        <v>3913</v>
      </c>
      <c r="AF4" s="1" t="s">
        <v>4147</v>
      </c>
      <c r="AG4" s="1" t="s">
        <v>4148</v>
      </c>
      <c r="AH4" s="1" t="s">
        <v>3914</v>
      </c>
      <c r="AI4" s="1" t="s">
        <v>4149</v>
      </c>
      <c r="AJ4" s="1" t="s">
        <v>4150</v>
      </c>
      <c r="AK4" s="1" t="s">
        <v>3166</v>
      </c>
      <c r="AL4" s="1" t="s">
        <v>3166</v>
      </c>
      <c r="AM4" s="1" t="s">
        <v>3915</v>
      </c>
      <c r="AN4" s="1" t="s">
        <v>3916</v>
      </c>
      <c r="AO4" s="1" t="s">
        <v>4151</v>
      </c>
      <c r="AP4" s="1" t="s">
        <v>3917</v>
      </c>
      <c r="AQ4" s="1" t="s">
        <v>3166</v>
      </c>
      <c r="AR4" s="1" t="s">
        <v>3918</v>
      </c>
      <c r="AS4" s="1" t="s">
        <v>3919</v>
      </c>
      <c r="AT4" s="1" t="s">
        <v>3920</v>
      </c>
      <c r="AU4" s="1" t="s">
        <v>3921</v>
      </c>
      <c r="AV4" s="1" t="s">
        <v>3922</v>
      </c>
      <c r="AW4" s="1" t="s">
        <v>3923</v>
      </c>
      <c r="AX4" s="1" t="s">
        <v>3924</v>
      </c>
      <c r="AY4" s="1" t="s">
        <v>3925</v>
      </c>
      <c r="AZ4" s="1" t="s">
        <v>3926</v>
      </c>
      <c r="BA4" s="1" t="s">
        <v>3927</v>
      </c>
      <c r="BB4" s="1" t="s">
        <v>3928</v>
      </c>
      <c r="BD4" s="1" t="s">
        <v>3929</v>
      </c>
      <c r="BE4" s="1" t="s">
        <v>3930</v>
      </c>
      <c r="BF4" s="1" t="s">
        <v>3931</v>
      </c>
      <c r="BG4" s="1" t="s">
        <v>3932</v>
      </c>
      <c r="BH4" s="1" t="s">
        <v>3933</v>
      </c>
      <c r="BI4" s="1" t="s">
        <v>3934</v>
      </c>
      <c r="BJ4" s="1" t="s">
        <v>3935</v>
      </c>
      <c r="BK4" s="1" t="s">
        <v>3936</v>
      </c>
      <c r="BM4" s="1" t="s">
        <v>3937</v>
      </c>
      <c r="BN4" s="1" t="s">
        <v>3938</v>
      </c>
      <c r="BQ4" s="1" t="s">
        <v>3939</v>
      </c>
      <c r="BR4" s="1" t="s">
        <v>3940</v>
      </c>
      <c r="BS4" s="1" t="s">
        <v>3941</v>
      </c>
      <c r="BT4" s="1" t="s">
        <v>3942</v>
      </c>
    </row>
    <row r="5" spans="1:72">
      <c r="A5" s="1" t="s">
        <v>4152</v>
      </c>
      <c r="B5" s="1" t="s">
        <v>4153</v>
      </c>
      <c r="C5" s="1" t="s">
        <v>4154</v>
      </c>
      <c r="D5" s="1" t="s">
        <v>3624</v>
      </c>
      <c r="E5" s="1" t="s">
        <v>1475</v>
      </c>
      <c r="F5" s="1" t="s">
        <v>4155</v>
      </c>
      <c r="G5" s="1" t="s">
        <v>4156</v>
      </c>
      <c r="H5" s="1" t="s">
        <v>4157</v>
      </c>
      <c r="I5" s="1" t="s">
        <v>4158</v>
      </c>
      <c r="J5" s="1" t="s">
        <v>4159</v>
      </c>
      <c r="K5" s="1" t="s">
        <v>4160</v>
      </c>
      <c r="L5" s="1" t="s">
        <v>4161</v>
      </c>
      <c r="M5" s="1" t="s">
        <v>4162</v>
      </c>
      <c r="N5" s="1" t="s">
        <v>4163</v>
      </c>
      <c r="O5" s="1" t="s">
        <v>4164</v>
      </c>
      <c r="P5" s="1" t="s">
        <v>4165</v>
      </c>
      <c r="Q5" s="1" t="s">
        <v>4166</v>
      </c>
      <c r="R5" s="1" t="s">
        <v>4167</v>
      </c>
      <c r="S5" s="1" t="s">
        <v>3389</v>
      </c>
      <c r="T5" s="1" t="s">
        <v>4168</v>
      </c>
      <c r="V5" s="1" t="s">
        <v>4152</v>
      </c>
      <c r="X5" s="1" t="s">
        <v>3943</v>
      </c>
      <c r="Z5" s="1" t="s">
        <v>3944</v>
      </c>
      <c r="AA5" s="1" t="s">
        <v>3945</v>
      </c>
      <c r="AB5" s="1" t="s">
        <v>3946</v>
      </c>
      <c r="AC5" s="1" t="s">
        <v>4169</v>
      </c>
      <c r="AD5" s="1" t="s">
        <v>3947</v>
      </c>
      <c r="AE5" s="1" t="s">
        <v>3948</v>
      </c>
      <c r="AF5" s="1" t="s">
        <v>4170</v>
      </c>
      <c r="AG5" s="1" t="s">
        <v>4171</v>
      </c>
      <c r="AH5" s="1" t="s">
        <v>3949</v>
      </c>
      <c r="AI5" s="1" t="s">
        <v>4172</v>
      </c>
      <c r="AJ5" s="1" t="s">
        <v>4173</v>
      </c>
      <c r="AK5" s="1" t="s">
        <v>3950</v>
      </c>
      <c r="AL5" s="1" t="s">
        <v>3950</v>
      </c>
      <c r="AM5" s="1" t="s">
        <v>3951</v>
      </c>
      <c r="AN5" s="1" t="s">
        <v>3952</v>
      </c>
      <c r="AO5" s="1" t="s">
        <v>4174</v>
      </c>
      <c r="AP5" s="1" t="s">
        <v>3953</v>
      </c>
      <c r="AQ5" s="1" t="s">
        <v>3166</v>
      </c>
      <c r="AR5" s="1" t="s">
        <v>3954</v>
      </c>
      <c r="AS5" s="1" t="s">
        <v>3955</v>
      </c>
      <c r="AT5" s="1" t="s">
        <v>3956</v>
      </c>
      <c r="AU5" s="1" t="s">
        <v>3957</v>
      </c>
      <c r="AV5" s="1" t="s">
        <v>3958</v>
      </c>
      <c r="AW5" s="1" t="s">
        <v>3959</v>
      </c>
      <c r="AX5" s="1" t="s">
        <v>3960</v>
      </c>
      <c r="AY5" s="1" t="s">
        <v>3961</v>
      </c>
      <c r="AZ5" s="1" t="s">
        <v>3962</v>
      </c>
      <c r="BA5" s="1" t="s">
        <v>3963</v>
      </c>
      <c r="BB5" s="1" t="s">
        <v>3964</v>
      </c>
      <c r="BD5" s="1" t="s">
        <v>3965</v>
      </c>
      <c r="BE5" s="1" t="s">
        <v>3966</v>
      </c>
      <c r="BF5" s="1" t="s">
        <v>3967</v>
      </c>
      <c r="BG5" s="1" t="s">
        <v>3166</v>
      </c>
      <c r="BH5" s="1" t="s">
        <v>3968</v>
      </c>
      <c r="BI5" s="1" t="s">
        <v>3969</v>
      </c>
      <c r="BJ5" s="1" t="s">
        <v>3970</v>
      </c>
      <c r="BK5" s="1" t="s">
        <v>3971</v>
      </c>
      <c r="BM5" s="1" t="s">
        <v>3972</v>
      </c>
      <c r="BN5" s="1" t="s">
        <v>3973</v>
      </c>
      <c r="BQ5" s="1" t="s">
        <v>3974</v>
      </c>
      <c r="BR5" s="1" t="s">
        <v>3975</v>
      </c>
      <c r="BS5" s="1" t="s">
        <v>3976</v>
      </c>
      <c r="BT5" s="1" t="s">
        <v>3977</v>
      </c>
    </row>
    <row r="9" spans="1:72">
      <c r="B9" s="1" t="s">
        <v>3978</v>
      </c>
      <c r="E9" s="1" t="s">
        <v>3629</v>
      </c>
    </row>
    <row r="35" spans="1:72">
      <c r="B35" s="1" t="s">
        <v>3877</v>
      </c>
      <c r="C35" s="1" t="s">
        <v>3846</v>
      </c>
      <c r="E35" s="1" t="s">
        <v>3629</v>
      </c>
      <c r="F35" s="1" t="s">
        <v>3847</v>
      </c>
      <c r="G35" s="1" t="s">
        <v>3848</v>
      </c>
      <c r="H35" s="1" t="s">
        <v>3849</v>
      </c>
      <c r="I35" s="1" t="s">
        <v>3841</v>
      </c>
      <c r="J35" s="1" t="s">
        <v>3850</v>
      </c>
      <c r="K35" s="1" t="s">
        <v>3851</v>
      </c>
      <c r="L35" s="1" t="s">
        <v>3852</v>
      </c>
      <c r="M35" s="1" t="s">
        <v>3853</v>
      </c>
      <c r="N35" s="1" t="s">
        <v>3854</v>
      </c>
      <c r="O35" s="1" t="s">
        <v>3855</v>
      </c>
      <c r="P35" s="1" t="s">
        <v>3979</v>
      </c>
      <c r="Q35" s="1" t="s">
        <v>3980</v>
      </c>
      <c r="R35" s="1" t="s">
        <v>3859</v>
      </c>
      <c r="S35" s="1" t="s">
        <v>3392</v>
      </c>
      <c r="T35" s="1" t="s">
        <v>3981</v>
      </c>
      <c r="V35" s="1" t="s">
        <v>3856</v>
      </c>
      <c r="W35" s="1" t="s">
        <v>3906</v>
      </c>
      <c r="X35" s="1" t="s">
        <v>3982</v>
      </c>
      <c r="Y35" s="1" t="s">
        <v>3908</v>
      </c>
      <c r="Z35" s="1" t="s">
        <v>3983</v>
      </c>
      <c r="AA35" s="1" t="s">
        <v>3984</v>
      </c>
      <c r="AB35" s="1" t="s">
        <v>3985</v>
      </c>
      <c r="AC35" s="1" t="s">
        <v>3986</v>
      </c>
      <c r="AD35" s="1" t="s">
        <v>3987</v>
      </c>
      <c r="AE35" s="1" t="s">
        <v>3988</v>
      </c>
      <c r="AF35" s="1" t="s">
        <v>3989</v>
      </c>
      <c r="AG35" s="1" t="s">
        <v>3990</v>
      </c>
      <c r="AH35" s="1" t="s">
        <v>3991</v>
      </c>
      <c r="AI35" s="1" t="s">
        <v>3992</v>
      </c>
      <c r="AJ35" s="1" t="s">
        <v>3992</v>
      </c>
      <c r="AK35" s="1" t="s">
        <v>3166</v>
      </c>
      <c r="AL35" s="1" t="s">
        <v>3166</v>
      </c>
      <c r="AM35" s="1" t="s">
        <v>3993</v>
      </c>
      <c r="AN35" s="1" t="s">
        <v>3993</v>
      </c>
      <c r="AO35" s="1" t="s">
        <v>3994</v>
      </c>
      <c r="AP35" s="1" t="s">
        <v>3166</v>
      </c>
      <c r="AQ35" s="1" t="s">
        <v>3166</v>
      </c>
      <c r="AR35" s="1" t="s">
        <v>3993</v>
      </c>
      <c r="AS35" s="1" t="s">
        <v>3993</v>
      </c>
      <c r="AT35" s="1" t="s">
        <v>3993</v>
      </c>
      <c r="AU35" s="1" t="s">
        <v>3995</v>
      </c>
      <c r="AV35" s="1" t="s">
        <v>3993</v>
      </c>
      <c r="AW35" s="1" t="s">
        <v>3993</v>
      </c>
      <c r="AX35" s="1" t="s">
        <v>3996</v>
      </c>
      <c r="AY35" s="1" t="s">
        <v>3166</v>
      </c>
      <c r="AZ35" s="1" t="s">
        <v>3993</v>
      </c>
      <c r="BA35" s="1" t="s">
        <v>3993</v>
      </c>
      <c r="BB35" s="1" t="s">
        <v>3997</v>
      </c>
      <c r="BD35" s="1" t="s">
        <v>3998</v>
      </c>
      <c r="BE35" s="1" t="s">
        <v>3999</v>
      </c>
      <c r="BF35" s="1" t="s">
        <v>4000</v>
      </c>
      <c r="BG35" s="1" t="s">
        <v>3932</v>
      </c>
      <c r="BH35" s="1" t="s">
        <v>4001</v>
      </c>
      <c r="BI35" s="1" t="s">
        <v>4002</v>
      </c>
      <c r="BJ35" s="1" t="s">
        <v>4003</v>
      </c>
      <c r="BK35" s="1" t="s">
        <v>4004</v>
      </c>
      <c r="BM35" s="1" t="s">
        <v>4005</v>
      </c>
      <c r="BN35" s="1" t="s">
        <v>4006</v>
      </c>
      <c r="BQ35" s="1" t="s">
        <v>4007</v>
      </c>
      <c r="BR35" s="1" t="s">
        <v>4008</v>
      </c>
      <c r="BS35" s="1" t="s">
        <v>4009</v>
      </c>
      <c r="BT35" s="1" t="s">
        <v>4010</v>
      </c>
    </row>
    <row r="36" spans="1:72">
      <c r="A36" s="1" t="s">
        <v>3856</v>
      </c>
      <c r="B36" s="1" t="s">
        <v>41</v>
      </c>
      <c r="C36" s="1" t="s">
        <v>3856</v>
      </c>
      <c r="D36" s="1" t="s">
        <v>3624</v>
      </c>
      <c r="E36" s="1" t="s">
        <v>1475</v>
      </c>
      <c r="F36" s="1" t="s">
        <v>3857</v>
      </c>
      <c r="G36" s="1" t="s">
        <v>3848</v>
      </c>
      <c r="H36" s="1" t="s">
        <v>3858</v>
      </c>
      <c r="I36" s="1" t="s">
        <v>3859</v>
      </c>
      <c r="J36" s="1" t="s">
        <v>3860</v>
      </c>
      <c r="K36" s="1" t="s">
        <v>3861</v>
      </c>
      <c r="L36" s="1" t="s">
        <v>3862</v>
      </c>
      <c r="M36" s="1" t="s">
        <v>3853</v>
      </c>
      <c r="N36" s="1" t="s">
        <v>3854</v>
      </c>
      <c r="O36" s="1" t="s">
        <v>3863</v>
      </c>
      <c r="P36" s="1" t="s">
        <v>4011</v>
      </c>
      <c r="Q36" s="1" t="s">
        <v>3980</v>
      </c>
      <c r="R36" s="1" t="s">
        <v>3859</v>
      </c>
      <c r="S36" s="1" t="s">
        <v>3389</v>
      </c>
      <c r="T36" s="1" t="s">
        <v>4012</v>
      </c>
      <c r="V36" s="1" t="s">
        <v>3856</v>
      </c>
      <c r="X36" s="1" t="s">
        <v>4013</v>
      </c>
      <c r="Z36" s="1" t="s">
        <v>3983</v>
      </c>
      <c r="AA36" s="1" t="s">
        <v>4014</v>
      </c>
      <c r="AB36" s="1" t="s">
        <v>4015</v>
      </c>
      <c r="AC36" s="1" t="s">
        <v>4016</v>
      </c>
      <c r="AD36" s="1" t="s">
        <v>4017</v>
      </c>
      <c r="AE36" s="1" t="s">
        <v>4018</v>
      </c>
      <c r="AF36" s="1" t="s">
        <v>4019</v>
      </c>
      <c r="AG36" s="1" t="s">
        <v>4020</v>
      </c>
      <c r="AH36" s="1" t="s">
        <v>4021</v>
      </c>
      <c r="AI36" s="1" t="s">
        <v>4021</v>
      </c>
      <c r="AJ36" s="1" t="s">
        <v>3992</v>
      </c>
      <c r="AK36" s="1" t="s">
        <v>3950</v>
      </c>
      <c r="AL36" s="1" t="s">
        <v>3950</v>
      </c>
      <c r="AM36" s="1" t="s">
        <v>3993</v>
      </c>
      <c r="AN36" s="1" t="s">
        <v>3993</v>
      </c>
      <c r="AO36" s="1" t="s">
        <v>4022</v>
      </c>
      <c r="AP36" s="1" t="s">
        <v>3166</v>
      </c>
      <c r="AQ36" s="1" t="s">
        <v>3166</v>
      </c>
      <c r="AR36" s="1" t="s">
        <v>4023</v>
      </c>
      <c r="AS36" s="1" t="s">
        <v>4024</v>
      </c>
      <c r="AT36" s="1" t="s">
        <v>3993</v>
      </c>
      <c r="AU36" s="1" t="s">
        <v>4025</v>
      </c>
      <c r="AV36" s="1" t="s">
        <v>4026</v>
      </c>
      <c r="AW36" s="1" t="s">
        <v>3993</v>
      </c>
      <c r="AX36" s="1" t="s">
        <v>4027</v>
      </c>
      <c r="AY36" s="1" t="s">
        <v>3166</v>
      </c>
      <c r="AZ36" s="1" t="s">
        <v>3993</v>
      </c>
      <c r="BA36" s="1" t="s">
        <v>3993</v>
      </c>
      <c r="BB36" s="1" t="s">
        <v>4028</v>
      </c>
      <c r="BD36" s="1" t="s">
        <v>4029</v>
      </c>
      <c r="BE36" s="1" t="s">
        <v>4030</v>
      </c>
      <c r="BF36" s="1" t="s">
        <v>4031</v>
      </c>
      <c r="BG36" s="1" t="s">
        <v>3166</v>
      </c>
      <c r="BH36" s="1" t="s">
        <v>4032</v>
      </c>
      <c r="BI36" s="1" t="s">
        <v>4033</v>
      </c>
      <c r="BJ36" s="1" t="s">
        <v>4034</v>
      </c>
      <c r="BK36" s="1" t="s">
        <v>4035</v>
      </c>
      <c r="BM36" s="1" t="s">
        <v>4036</v>
      </c>
      <c r="BN36" s="1" t="s">
        <v>4037</v>
      </c>
      <c r="BQ36" s="1" t="s">
        <v>4038</v>
      </c>
      <c r="BR36" s="1" t="s">
        <v>4039</v>
      </c>
      <c r="BS36" s="1" t="s">
        <v>4040</v>
      </c>
      <c r="BT36" s="1" t="s">
        <v>4041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2ECF1-372C-4337-B3EC-52956202D386}">
  <dimension ref="A1:BT36"/>
  <sheetViews>
    <sheetView workbookViewId="0"/>
  </sheetViews>
  <sheetFormatPr defaultColWidth="11.42578125" defaultRowHeight="15"/>
  <sheetData>
    <row r="1" spans="1:72">
      <c r="A1" s="1" t="s">
        <v>4189</v>
      </c>
      <c r="AI1" s="1" t="s">
        <v>9</v>
      </c>
      <c r="AJ1" s="1" t="s">
        <v>9</v>
      </c>
    </row>
    <row r="3" spans="1:72">
      <c r="B3" s="1" t="s">
        <v>3658</v>
      </c>
      <c r="C3" s="1" t="s">
        <v>3657</v>
      </c>
      <c r="D3" s="1" t="s">
        <v>3624</v>
      </c>
      <c r="E3" s="1" t="s">
        <v>17</v>
      </c>
      <c r="F3" s="1" t="s">
        <v>3728</v>
      </c>
      <c r="G3" s="1" t="s">
        <v>3633</v>
      </c>
      <c r="H3" s="1" t="s">
        <v>3634</v>
      </c>
      <c r="I3" s="1" t="s">
        <v>3730</v>
      </c>
      <c r="J3" s="1" t="s">
        <v>22</v>
      </c>
      <c r="K3" s="1" t="s">
        <v>3731</v>
      </c>
      <c r="L3" s="1" t="s">
        <v>3388</v>
      </c>
      <c r="M3" s="1" t="s">
        <v>3732</v>
      </c>
      <c r="N3" s="1" t="s">
        <v>3733</v>
      </c>
      <c r="O3" s="1" t="s">
        <v>3729</v>
      </c>
      <c r="P3" s="1" t="s">
        <v>3659</v>
      </c>
      <c r="Q3" s="1" t="s">
        <v>36</v>
      </c>
      <c r="R3" s="1" t="s">
        <v>3660</v>
      </c>
      <c r="S3" s="1" t="s">
        <v>3738</v>
      </c>
      <c r="T3" s="1" t="s">
        <v>3737</v>
      </c>
      <c r="U3" s="1" t="s">
        <v>3739</v>
      </c>
      <c r="V3" s="1" t="s">
        <v>3740</v>
      </c>
      <c r="W3" s="1" t="s">
        <v>3571</v>
      </c>
      <c r="X3" s="1" t="s">
        <v>3829</v>
      </c>
      <c r="Y3" s="1" t="s">
        <v>3572</v>
      </c>
      <c r="Z3" s="1" t="s">
        <v>3830</v>
      </c>
      <c r="AA3" s="1" t="s">
        <v>3736</v>
      </c>
      <c r="AB3" s="1" t="s">
        <v>3623</v>
      </c>
      <c r="AC3" s="1" t="s">
        <v>3632</v>
      </c>
      <c r="AD3" s="1" t="s">
        <v>3631</v>
      </c>
      <c r="AE3" s="1" t="s">
        <v>3741</v>
      </c>
      <c r="AF3" s="1" t="s">
        <v>3628</v>
      </c>
      <c r="AG3" s="1" t="s">
        <v>3630</v>
      </c>
      <c r="AH3" s="1" t="s">
        <v>3648</v>
      </c>
      <c r="AI3" s="1" t="s">
        <v>3625</v>
      </c>
      <c r="AJ3" s="1" t="s">
        <v>3626</v>
      </c>
      <c r="AK3" s="1" t="s">
        <v>3644</v>
      </c>
      <c r="AL3" s="1" t="s">
        <v>3645</v>
      </c>
      <c r="AM3" s="1" t="s">
        <v>3646</v>
      </c>
      <c r="AN3" s="1" t="s">
        <v>3647</v>
      </c>
      <c r="AO3" s="1" t="s">
        <v>3834</v>
      </c>
      <c r="AP3" s="1" t="s">
        <v>3833</v>
      </c>
      <c r="AQ3" s="1" t="s">
        <v>3835</v>
      </c>
      <c r="AR3" s="1" t="s">
        <v>3726</v>
      </c>
      <c r="AS3" s="1" t="s">
        <v>3635</v>
      </c>
      <c r="AT3" s="1" t="s">
        <v>3636</v>
      </c>
      <c r="AU3" s="1" t="s">
        <v>3639</v>
      </c>
      <c r="AV3" s="1" t="s">
        <v>3637</v>
      </c>
      <c r="AW3" s="1" t="s">
        <v>3638</v>
      </c>
      <c r="AX3" s="1" t="s">
        <v>3640</v>
      </c>
      <c r="AY3" s="1" t="s">
        <v>3727</v>
      </c>
      <c r="AZ3" s="1" t="s">
        <v>3641</v>
      </c>
      <c r="BA3" s="1" t="s">
        <v>3642</v>
      </c>
      <c r="BB3" s="1" t="s">
        <v>3643</v>
      </c>
      <c r="BC3" s="1" t="s">
        <v>3734</v>
      </c>
      <c r="BD3" s="1" t="s">
        <v>3661</v>
      </c>
      <c r="BE3" s="1" t="s">
        <v>3649</v>
      </c>
      <c r="BF3" s="1" t="s">
        <v>3836</v>
      </c>
      <c r="BG3" s="1" t="s">
        <v>3837</v>
      </c>
      <c r="BH3" s="1" t="s">
        <v>3653</v>
      </c>
      <c r="BI3" s="1" t="s">
        <v>3652</v>
      </c>
      <c r="BJ3" s="1" t="s">
        <v>3838</v>
      </c>
      <c r="BK3" s="1" t="s">
        <v>3839</v>
      </c>
      <c r="BL3" s="1" t="s">
        <v>3735</v>
      </c>
      <c r="BM3" s="1" t="s">
        <v>3662</v>
      </c>
      <c r="BN3" s="1" t="s">
        <v>3650</v>
      </c>
      <c r="BO3" s="1" t="s">
        <v>3831</v>
      </c>
      <c r="BP3" s="1" t="s">
        <v>3651</v>
      </c>
      <c r="BQ3" s="1" t="s">
        <v>3654</v>
      </c>
      <c r="BR3" s="1" t="s">
        <v>3832</v>
      </c>
      <c r="BS3" s="1" t="s">
        <v>3655</v>
      </c>
      <c r="BT3" s="1" t="s">
        <v>3656</v>
      </c>
    </row>
    <row r="4" spans="1:72">
      <c r="B4" s="1" t="s">
        <v>3905</v>
      </c>
      <c r="C4" s="1" t="s">
        <v>3905</v>
      </c>
      <c r="E4" s="1" t="s">
        <v>1702</v>
      </c>
      <c r="F4" s="1" t="s">
        <v>3905</v>
      </c>
      <c r="G4" s="1" t="s">
        <v>3905</v>
      </c>
      <c r="H4" s="1" t="s">
        <v>3905</v>
      </c>
      <c r="I4" s="1" t="s">
        <v>3841</v>
      </c>
      <c r="J4" s="1" t="s">
        <v>3905</v>
      </c>
      <c r="K4" s="1" t="s">
        <v>3905</v>
      </c>
      <c r="L4" s="1" t="s">
        <v>3905</v>
      </c>
      <c r="M4" s="1" t="s">
        <v>3905</v>
      </c>
      <c r="N4" s="1" t="s">
        <v>3905</v>
      </c>
      <c r="O4" s="1" t="s">
        <v>3905</v>
      </c>
      <c r="P4" s="1" t="s">
        <v>3905</v>
      </c>
      <c r="Q4" s="1" t="s">
        <v>3905</v>
      </c>
      <c r="R4" s="1" t="s">
        <v>3905</v>
      </c>
      <c r="S4" s="1" t="s">
        <v>3392</v>
      </c>
      <c r="T4" s="1" t="s">
        <v>3905</v>
      </c>
      <c r="V4" s="1" t="s">
        <v>3905</v>
      </c>
      <c r="W4" s="1" t="s">
        <v>4042</v>
      </c>
      <c r="X4" s="1" t="s">
        <v>4043</v>
      </c>
      <c r="Y4" s="1" t="s">
        <v>4044</v>
      </c>
      <c r="Z4" s="1" t="s">
        <v>4045</v>
      </c>
      <c r="AA4" s="1" t="s">
        <v>4046</v>
      </c>
      <c r="AB4" s="1" t="s">
        <v>4047</v>
      </c>
      <c r="AC4" s="1" t="s">
        <v>3905</v>
      </c>
      <c r="AD4" s="1" t="s">
        <v>4048</v>
      </c>
      <c r="AE4" s="1" t="s">
        <v>4049</v>
      </c>
      <c r="AF4" s="1" t="s">
        <v>3905</v>
      </c>
      <c r="AG4" s="1" t="s">
        <v>3905</v>
      </c>
      <c r="AH4" s="1" t="s">
        <v>4050</v>
      </c>
      <c r="AI4" s="1" t="s">
        <v>3905</v>
      </c>
      <c r="AJ4" s="1" t="s">
        <v>3905</v>
      </c>
      <c r="AK4" s="1" t="s">
        <v>3166</v>
      </c>
      <c r="AL4" s="1" t="s">
        <v>3166</v>
      </c>
      <c r="AM4" s="1" t="s">
        <v>4051</v>
      </c>
      <c r="AN4" s="1" t="s">
        <v>4052</v>
      </c>
      <c r="AO4" s="1" t="s">
        <v>3905</v>
      </c>
      <c r="AP4" s="1" t="s">
        <v>4053</v>
      </c>
      <c r="AQ4" s="1" t="s">
        <v>3166</v>
      </c>
      <c r="AR4" s="1" t="s">
        <v>4054</v>
      </c>
      <c r="AS4" s="1" t="s">
        <v>4055</v>
      </c>
      <c r="AT4" s="1" t="s">
        <v>4056</v>
      </c>
      <c r="AU4" s="1" t="s">
        <v>3921</v>
      </c>
      <c r="AV4" s="1" t="s">
        <v>4057</v>
      </c>
      <c r="AW4" s="1" t="s">
        <v>4058</v>
      </c>
      <c r="AX4" s="1" t="s">
        <v>3924</v>
      </c>
      <c r="AY4" s="1" t="s">
        <v>4059</v>
      </c>
      <c r="AZ4" s="1" t="s">
        <v>4060</v>
      </c>
      <c r="BA4" s="1" t="s">
        <v>4061</v>
      </c>
      <c r="BB4" s="1" t="s">
        <v>3928</v>
      </c>
      <c r="BD4" s="1" t="s">
        <v>4062</v>
      </c>
      <c r="BE4" s="1" t="s">
        <v>3930</v>
      </c>
      <c r="BF4" s="1" t="s">
        <v>4063</v>
      </c>
      <c r="BG4" s="1" t="s">
        <v>3932</v>
      </c>
      <c r="BH4" s="1" t="s">
        <v>3933</v>
      </c>
      <c r="BI4" s="1" t="s">
        <v>4064</v>
      </c>
      <c r="BJ4" s="1" t="s">
        <v>4065</v>
      </c>
      <c r="BK4" s="1" t="s">
        <v>4066</v>
      </c>
      <c r="BM4" s="1" t="s">
        <v>4067</v>
      </c>
      <c r="BN4" s="1" t="s">
        <v>3938</v>
      </c>
      <c r="BQ4" s="1" t="s">
        <v>3939</v>
      </c>
      <c r="BR4" s="1" t="s">
        <v>3940</v>
      </c>
      <c r="BS4" s="1" t="s">
        <v>4068</v>
      </c>
      <c r="BT4" s="1" t="s">
        <v>4069</v>
      </c>
    </row>
    <row r="5" spans="1:72">
      <c r="A5" s="1" t="s">
        <v>3905</v>
      </c>
      <c r="B5" s="1" t="s">
        <v>3905</v>
      </c>
      <c r="C5" s="1" t="s">
        <v>3905</v>
      </c>
      <c r="D5" s="1" t="s">
        <v>3624</v>
      </c>
      <c r="E5" s="1" t="s">
        <v>1475</v>
      </c>
      <c r="F5" s="1" t="s">
        <v>3905</v>
      </c>
      <c r="G5" s="1" t="s">
        <v>3905</v>
      </c>
      <c r="H5" s="1" t="s">
        <v>3905</v>
      </c>
      <c r="I5" s="1" t="s">
        <v>3905</v>
      </c>
      <c r="J5" s="1" t="s">
        <v>3905</v>
      </c>
      <c r="K5" s="1" t="s">
        <v>3905</v>
      </c>
      <c r="L5" s="1" t="s">
        <v>3905</v>
      </c>
      <c r="M5" s="1" t="s">
        <v>3905</v>
      </c>
      <c r="N5" s="1" t="s">
        <v>3905</v>
      </c>
      <c r="O5" s="1" t="s">
        <v>3905</v>
      </c>
      <c r="P5" s="1" t="s">
        <v>3905</v>
      </c>
      <c r="Q5" s="1" t="s">
        <v>3905</v>
      </c>
      <c r="R5" s="1" t="s">
        <v>3905</v>
      </c>
      <c r="S5" s="1" t="s">
        <v>3389</v>
      </c>
      <c r="T5" s="1" t="s">
        <v>3905</v>
      </c>
      <c r="V5" s="1" t="s">
        <v>3905</v>
      </c>
      <c r="X5" s="1" t="s">
        <v>4070</v>
      </c>
      <c r="Z5" s="1" t="s">
        <v>4071</v>
      </c>
      <c r="AA5" s="1" t="s">
        <v>4072</v>
      </c>
      <c r="AB5" s="1" t="s">
        <v>4073</v>
      </c>
      <c r="AC5" s="1" t="s">
        <v>3905</v>
      </c>
      <c r="AD5" s="1" t="s">
        <v>4074</v>
      </c>
      <c r="AE5" s="1" t="s">
        <v>4075</v>
      </c>
      <c r="AF5" s="1" t="s">
        <v>3905</v>
      </c>
      <c r="AG5" s="1" t="s">
        <v>3905</v>
      </c>
      <c r="AH5" s="1" t="s">
        <v>4076</v>
      </c>
      <c r="AI5" s="1" t="s">
        <v>3905</v>
      </c>
      <c r="AJ5" s="1" t="s">
        <v>3905</v>
      </c>
      <c r="AK5" s="1" t="s">
        <v>3950</v>
      </c>
      <c r="AL5" s="1" t="s">
        <v>3950</v>
      </c>
      <c r="AM5" s="1" t="s">
        <v>4077</v>
      </c>
      <c r="AN5" s="1" t="s">
        <v>4078</v>
      </c>
      <c r="AO5" s="1" t="s">
        <v>3905</v>
      </c>
      <c r="AP5" s="1" t="s">
        <v>4079</v>
      </c>
      <c r="AQ5" s="1" t="s">
        <v>3166</v>
      </c>
      <c r="AR5" s="1" t="s">
        <v>4080</v>
      </c>
      <c r="AS5" s="1" t="s">
        <v>4081</v>
      </c>
      <c r="AT5" s="1" t="s">
        <v>4082</v>
      </c>
      <c r="AU5" s="1" t="s">
        <v>3957</v>
      </c>
      <c r="AV5" s="1" t="s">
        <v>4083</v>
      </c>
      <c r="AW5" s="1" t="s">
        <v>4084</v>
      </c>
      <c r="AX5" s="1" t="s">
        <v>3960</v>
      </c>
      <c r="AY5" s="1" t="s">
        <v>4085</v>
      </c>
      <c r="AZ5" s="1" t="s">
        <v>4086</v>
      </c>
      <c r="BA5" s="1" t="s">
        <v>4087</v>
      </c>
      <c r="BB5" s="1" t="s">
        <v>3964</v>
      </c>
      <c r="BD5" s="1" t="s">
        <v>4088</v>
      </c>
      <c r="BE5" s="1" t="s">
        <v>3966</v>
      </c>
      <c r="BF5" s="1" t="s">
        <v>4089</v>
      </c>
      <c r="BG5" s="1" t="s">
        <v>3166</v>
      </c>
      <c r="BH5" s="1" t="s">
        <v>3968</v>
      </c>
      <c r="BI5" s="1" t="s">
        <v>4090</v>
      </c>
      <c r="BJ5" s="1" t="s">
        <v>4091</v>
      </c>
      <c r="BK5" s="1" t="s">
        <v>4092</v>
      </c>
      <c r="BM5" s="1" t="s">
        <v>4093</v>
      </c>
      <c r="BN5" s="1" t="s">
        <v>3973</v>
      </c>
      <c r="BQ5" s="1" t="s">
        <v>3974</v>
      </c>
      <c r="BR5" s="1" t="s">
        <v>3975</v>
      </c>
      <c r="BS5" s="1" t="s">
        <v>4094</v>
      </c>
      <c r="BT5" s="1" t="s">
        <v>4095</v>
      </c>
    </row>
    <row r="9" spans="1:72">
      <c r="B9" s="1" t="s">
        <v>4096</v>
      </c>
      <c r="E9" s="1" t="s">
        <v>3629</v>
      </c>
    </row>
    <row r="35" spans="1:72">
      <c r="B35" s="1" t="s">
        <v>3877</v>
      </c>
      <c r="C35" s="1" t="s">
        <v>3846</v>
      </c>
      <c r="E35" s="1" t="s">
        <v>3629</v>
      </c>
      <c r="F35" s="1" t="s">
        <v>3847</v>
      </c>
      <c r="G35" s="1" t="s">
        <v>3848</v>
      </c>
      <c r="H35" s="1" t="s">
        <v>3849</v>
      </c>
      <c r="I35" s="1" t="s">
        <v>3841</v>
      </c>
      <c r="J35" s="1" t="s">
        <v>3850</v>
      </c>
      <c r="K35" s="1" t="s">
        <v>3851</v>
      </c>
      <c r="L35" s="1" t="s">
        <v>3852</v>
      </c>
      <c r="M35" s="1" t="s">
        <v>3853</v>
      </c>
      <c r="N35" s="1" t="s">
        <v>3854</v>
      </c>
      <c r="O35" s="1" t="s">
        <v>3855</v>
      </c>
      <c r="P35" s="1" t="s">
        <v>4097</v>
      </c>
      <c r="Q35" s="1" t="s">
        <v>3980</v>
      </c>
      <c r="R35" s="1" t="s">
        <v>3859</v>
      </c>
      <c r="S35" s="1" t="s">
        <v>3392</v>
      </c>
      <c r="T35" s="1" t="s">
        <v>3981</v>
      </c>
      <c r="V35" s="1" t="s">
        <v>3856</v>
      </c>
      <c r="W35" s="1" t="s">
        <v>4042</v>
      </c>
      <c r="X35" s="1" t="s">
        <v>4098</v>
      </c>
      <c r="Y35" s="1" t="s">
        <v>4044</v>
      </c>
      <c r="Z35" s="1" t="s">
        <v>4099</v>
      </c>
      <c r="AA35" s="1" t="s">
        <v>4100</v>
      </c>
      <c r="AB35" s="1" t="s">
        <v>3985</v>
      </c>
      <c r="AC35" s="1" t="s">
        <v>4101</v>
      </c>
      <c r="AD35" s="1" t="s">
        <v>4102</v>
      </c>
      <c r="AE35" s="1" t="s">
        <v>4103</v>
      </c>
      <c r="AF35" s="1" t="s">
        <v>3989</v>
      </c>
      <c r="AG35" s="1" t="s">
        <v>4104</v>
      </c>
      <c r="AH35" s="1" t="s">
        <v>3991</v>
      </c>
      <c r="AI35" s="1" t="s">
        <v>3992</v>
      </c>
      <c r="AJ35" s="1" t="s">
        <v>3992</v>
      </c>
      <c r="AK35" s="1" t="s">
        <v>3166</v>
      </c>
      <c r="AL35" s="1" t="s">
        <v>3166</v>
      </c>
      <c r="AM35" s="1" t="s">
        <v>3993</v>
      </c>
      <c r="AN35" s="1" t="s">
        <v>3993</v>
      </c>
      <c r="AO35" s="1" t="s">
        <v>3994</v>
      </c>
      <c r="AP35" s="1" t="s">
        <v>3166</v>
      </c>
      <c r="AQ35" s="1" t="s">
        <v>3166</v>
      </c>
      <c r="AR35" s="1" t="s">
        <v>3993</v>
      </c>
      <c r="AS35" s="1" t="s">
        <v>3993</v>
      </c>
      <c r="AT35" s="1" t="s">
        <v>3993</v>
      </c>
      <c r="AU35" s="1" t="s">
        <v>3995</v>
      </c>
      <c r="AV35" s="1" t="s">
        <v>3993</v>
      </c>
      <c r="AW35" s="1" t="s">
        <v>3993</v>
      </c>
      <c r="AX35" s="1" t="s">
        <v>3996</v>
      </c>
      <c r="AY35" s="1" t="s">
        <v>3166</v>
      </c>
      <c r="AZ35" s="1" t="s">
        <v>3993</v>
      </c>
      <c r="BA35" s="1" t="s">
        <v>3993</v>
      </c>
      <c r="BB35" s="1" t="s">
        <v>3997</v>
      </c>
      <c r="BD35" s="1" t="s">
        <v>4105</v>
      </c>
      <c r="BE35" s="1" t="s">
        <v>3999</v>
      </c>
      <c r="BF35" s="1" t="s">
        <v>4106</v>
      </c>
      <c r="BG35" s="1" t="s">
        <v>3932</v>
      </c>
      <c r="BH35" s="1" t="s">
        <v>4001</v>
      </c>
      <c r="BI35" s="1" t="s">
        <v>4107</v>
      </c>
      <c r="BJ35" s="1" t="s">
        <v>4108</v>
      </c>
      <c r="BK35" s="1" t="s">
        <v>4109</v>
      </c>
      <c r="BM35" s="1" t="s">
        <v>4110</v>
      </c>
      <c r="BN35" s="1" t="s">
        <v>4006</v>
      </c>
      <c r="BQ35" s="1" t="s">
        <v>4007</v>
      </c>
      <c r="BR35" s="1" t="s">
        <v>4008</v>
      </c>
      <c r="BS35" s="1" t="s">
        <v>4111</v>
      </c>
      <c r="BT35" s="1" t="s">
        <v>4112</v>
      </c>
    </row>
    <row r="36" spans="1:72">
      <c r="A36" s="1" t="s">
        <v>3856</v>
      </c>
      <c r="B36" s="1" t="s">
        <v>41</v>
      </c>
      <c r="C36" s="1" t="s">
        <v>3856</v>
      </c>
      <c r="D36" s="1" t="s">
        <v>3624</v>
      </c>
      <c r="E36" s="1" t="s">
        <v>1475</v>
      </c>
      <c r="F36" s="1" t="s">
        <v>3857</v>
      </c>
      <c r="G36" s="1" t="s">
        <v>3848</v>
      </c>
      <c r="H36" s="1" t="s">
        <v>3858</v>
      </c>
      <c r="I36" s="1" t="s">
        <v>3859</v>
      </c>
      <c r="J36" s="1" t="s">
        <v>3860</v>
      </c>
      <c r="K36" s="1" t="s">
        <v>3861</v>
      </c>
      <c r="L36" s="1" t="s">
        <v>3862</v>
      </c>
      <c r="M36" s="1" t="s">
        <v>3853</v>
      </c>
      <c r="N36" s="1" t="s">
        <v>3854</v>
      </c>
      <c r="O36" s="1" t="s">
        <v>3863</v>
      </c>
      <c r="P36" s="1" t="s">
        <v>4113</v>
      </c>
      <c r="Q36" s="1" t="s">
        <v>3980</v>
      </c>
      <c r="R36" s="1" t="s">
        <v>3859</v>
      </c>
      <c r="S36" s="1" t="s">
        <v>3389</v>
      </c>
      <c r="T36" s="1" t="s">
        <v>4012</v>
      </c>
      <c r="V36" s="1" t="s">
        <v>3856</v>
      </c>
      <c r="X36" s="1" t="s">
        <v>4114</v>
      </c>
      <c r="Z36" s="1" t="s">
        <v>4099</v>
      </c>
      <c r="AA36" s="1" t="s">
        <v>4115</v>
      </c>
      <c r="AB36" s="1" t="s">
        <v>4015</v>
      </c>
      <c r="AC36" s="1" t="s">
        <v>4116</v>
      </c>
      <c r="AD36" s="1" t="s">
        <v>4117</v>
      </c>
      <c r="AE36" s="1" t="s">
        <v>4118</v>
      </c>
      <c r="AF36" s="1" t="s">
        <v>4019</v>
      </c>
      <c r="AG36" s="1" t="s">
        <v>4119</v>
      </c>
      <c r="AH36" s="1" t="s">
        <v>4021</v>
      </c>
      <c r="AI36" s="1" t="s">
        <v>4021</v>
      </c>
      <c r="AJ36" s="1" t="s">
        <v>3992</v>
      </c>
      <c r="AK36" s="1" t="s">
        <v>3950</v>
      </c>
      <c r="AL36" s="1" t="s">
        <v>3950</v>
      </c>
      <c r="AM36" s="1" t="s">
        <v>3993</v>
      </c>
      <c r="AN36" s="1" t="s">
        <v>3993</v>
      </c>
      <c r="AO36" s="1" t="s">
        <v>4022</v>
      </c>
      <c r="AP36" s="1" t="s">
        <v>3166</v>
      </c>
      <c r="AQ36" s="1" t="s">
        <v>3166</v>
      </c>
      <c r="AR36" s="1" t="s">
        <v>4023</v>
      </c>
      <c r="AS36" s="1" t="s">
        <v>4024</v>
      </c>
      <c r="AT36" s="1" t="s">
        <v>3993</v>
      </c>
      <c r="AU36" s="1" t="s">
        <v>4025</v>
      </c>
      <c r="AV36" s="1" t="s">
        <v>4026</v>
      </c>
      <c r="AW36" s="1" t="s">
        <v>3993</v>
      </c>
      <c r="AX36" s="1" t="s">
        <v>4027</v>
      </c>
      <c r="AY36" s="1" t="s">
        <v>3166</v>
      </c>
      <c r="AZ36" s="1" t="s">
        <v>3993</v>
      </c>
      <c r="BA36" s="1" t="s">
        <v>3993</v>
      </c>
      <c r="BB36" s="1" t="s">
        <v>4028</v>
      </c>
      <c r="BD36" s="1" t="s">
        <v>4120</v>
      </c>
      <c r="BE36" s="1" t="s">
        <v>4030</v>
      </c>
      <c r="BF36" s="1" t="s">
        <v>4121</v>
      </c>
      <c r="BG36" s="1" t="s">
        <v>3166</v>
      </c>
      <c r="BH36" s="1" t="s">
        <v>4032</v>
      </c>
      <c r="BI36" s="1" t="s">
        <v>4122</v>
      </c>
      <c r="BJ36" s="1" t="s">
        <v>4123</v>
      </c>
      <c r="BK36" s="1" t="s">
        <v>4124</v>
      </c>
      <c r="BM36" s="1" t="s">
        <v>4125</v>
      </c>
      <c r="BN36" s="1" t="s">
        <v>4037</v>
      </c>
      <c r="BQ36" s="1" t="s">
        <v>4038</v>
      </c>
      <c r="BR36" s="1" t="s">
        <v>4039</v>
      </c>
      <c r="BS36" s="1" t="s">
        <v>4126</v>
      </c>
      <c r="BT36" s="1" t="s">
        <v>4127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B2BAD-5CD3-48AB-AFFC-79EC086BF147}">
  <dimension ref="A1:BT36"/>
  <sheetViews>
    <sheetView workbookViewId="0"/>
  </sheetViews>
  <sheetFormatPr defaultColWidth="11.42578125" defaultRowHeight="15"/>
  <sheetData>
    <row r="1" spans="1:72">
      <c r="A1" s="1" t="s">
        <v>4190</v>
      </c>
      <c r="AI1" s="1" t="s">
        <v>9</v>
      </c>
      <c r="AJ1" s="1" t="s">
        <v>9</v>
      </c>
    </row>
    <row r="3" spans="1:72">
      <c r="B3" s="1" t="s">
        <v>3658</v>
      </c>
      <c r="C3" s="1" t="s">
        <v>3657</v>
      </c>
      <c r="D3" s="1" t="s">
        <v>3624</v>
      </c>
      <c r="E3" s="1" t="s">
        <v>17</v>
      </c>
      <c r="F3" s="1" t="s">
        <v>3728</v>
      </c>
      <c r="G3" s="1" t="s">
        <v>3633</v>
      </c>
      <c r="H3" s="1" t="s">
        <v>3634</v>
      </c>
      <c r="I3" s="1" t="s">
        <v>3730</v>
      </c>
      <c r="J3" s="1" t="s">
        <v>22</v>
      </c>
      <c r="K3" s="1" t="s">
        <v>3731</v>
      </c>
      <c r="L3" s="1" t="s">
        <v>3388</v>
      </c>
      <c r="M3" s="1" t="s">
        <v>3732</v>
      </c>
      <c r="N3" s="1" t="s">
        <v>3733</v>
      </c>
      <c r="O3" s="1" t="s">
        <v>3729</v>
      </c>
      <c r="P3" s="1" t="s">
        <v>3659</v>
      </c>
      <c r="Q3" s="1" t="s">
        <v>36</v>
      </c>
      <c r="R3" s="1" t="s">
        <v>3660</v>
      </c>
      <c r="S3" s="1" t="s">
        <v>3738</v>
      </c>
      <c r="T3" s="1" t="s">
        <v>3737</v>
      </c>
      <c r="U3" s="1" t="s">
        <v>3739</v>
      </c>
      <c r="V3" s="1" t="s">
        <v>3740</v>
      </c>
      <c r="W3" s="1" t="s">
        <v>3571</v>
      </c>
      <c r="X3" s="1" t="s">
        <v>3829</v>
      </c>
      <c r="Y3" s="1" t="s">
        <v>3572</v>
      </c>
      <c r="Z3" s="1" t="s">
        <v>3830</v>
      </c>
      <c r="AA3" s="1" t="s">
        <v>3736</v>
      </c>
      <c r="AB3" s="1" t="s">
        <v>3623</v>
      </c>
      <c r="AC3" s="1" t="s">
        <v>3632</v>
      </c>
      <c r="AD3" s="1" t="s">
        <v>3631</v>
      </c>
      <c r="AE3" s="1" t="s">
        <v>3741</v>
      </c>
      <c r="AF3" s="1" t="s">
        <v>3628</v>
      </c>
      <c r="AG3" s="1" t="s">
        <v>3630</v>
      </c>
      <c r="AH3" s="1" t="s">
        <v>3648</v>
      </c>
      <c r="AI3" s="1" t="s">
        <v>3625</v>
      </c>
      <c r="AJ3" s="1" t="s">
        <v>3626</v>
      </c>
      <c r="AK3" s="1" t="s">
        <v>3644</v>
      </c>
      <c r="AL3" s="1" t="s">
        <v>3645</v>
      </c>
      <c r="AM3" s="1" t="s">
        <v>3646</v>
      </c>
      <c r="AN3" s="1" t="s">
        <v>3647</v>
      </c>
      <c r="AO3" s="1" t="s">
        <v>3834</v>
      </c>
      <c r="AP3" s="1" t="s">
        <v>3833</v>
      </c>
      <c r="AQ3" s="1" t="s">
        <v>3835</v>
      </c>
      <c r="AR3" s="1" t="s">
        <v>3726</v>
      </c>
      <c r="AS3" s="1" t="s">
        <v>3635</v>
      </c>
      <c r="AT3" s="1" t="s">
        <v>3636</v>
      </c>
      <c r="AU3" s="1" t="s">
        <v>3639</v>
      </c>
      <c r="AV3" s="1" t="s">
        <v>3637</v>
      </c>
      <c r="AW3" s="1" t="s">
        <v>3638</v>
      </c>
      <c r="AX3" s="1" t="s">
        <v>3640</v>
      </c>
      <c r="AY3" s="1" t="s">
        <v>3727</v>
      </c>
      <c r="AZ3" s="1" t="s">
        <v>3641</v>
      </c>
      <c r="BA3" s="1" t="s">
        <v>3642</v>
      </c>
      <c r="BB3" s="1" t="s">
        <v>3643</v>
      </c>
      <c r="BC3" s="1" t="s">
        <v>3734</v>
      </c>
      <c r="BD3" s="1" t="s">
        <v>3661</v>
      </c>
      <c r="BE3" s="1" t="s">
        <v>3649</v>
      </c>
      <c r="BF3" s="1" t="s">
        <v>3836</v>
      </c>
      <c r="BG3" s="1" t="s">
        <v>3837</v>
      </c>
      <c r="BH3" s="1" t="s">
        <v>3653</v>
      </c>
      <c r="BI3" s="1" t="s">
        <v>3652</v>
      </c>
      <c r="BJ3" s="1" t="s">
        <v>3838</v>
      </c>
      <c r="BK3" s="1" t="s">
        <v>3839</v>
      </c>
      <c r="BL3" s="1" t="s">
        <v>3735</v>
      </c>
      <c r="BM3" s="1" t="s">
        <v>3662</v>
      </c>
      <c r="BN3" s="1" t="s">
        <v>3650</v>
      </c>
      <c r="BO3" s="1" t="s">
        <v>3831</v>
      </c>
      <c r="BP3" s="1" t="s">
        <v>3651</v>
      </c>
      <c r="BQ3" s="1" t="s">
        <v>3654</v>
      </c>
      <c r="BR3" s="1" t="s">
        <v>3832</v>
      </c>
      <c r="BS3" s="1" t="s">
        <v>3655</v>
      </c>
      <c r="BT3" s="1" t="s">
        <v>3656</v>
      </c>
    </row>
    <row r="4" spans="1:72">
      <c r="B4" s="1" t="s">
        <v>4130</v>
      </c>
      <c r="C4" s="1" t="s">
        <v>4131</v>
      </c>
      <c r="E4" s="1" t="s">
        <v>1702</v>
      </c>
      <c r="F4" s="1" t="s">
        <v>4132</v>
      </c>
      <c r="G4" s="1" t="s">
        <v>4133</v>
      </c>
      <c r="H4" s="1" t="s">
        <v>4134</v>
      </c>
      <c r="I4" s="1" t="s">
        <v>3841</v>
      </c>
      <c r="J4" s="1" t="s">
        <v>4135</v>
      </c>
      <c r="K4" s="1" t="s">
        <v>4136</v>
      </c>
      <c r="L4" s="1" t="s">
        <v>4137</v>
      </c>
      <c r="M4" s="1" t="s">
        <v>4138</v>
      </c>
      <c r="N4" s="1" t="s">
        <v>4139</v>
      </c>
      <c r="O4" s="1" t="s">
        <v>4140</v>
      </c>
      <c r="P4" s="1" t="s">
        <v>4141</v>
      </c>
      <c r="Q4" s="1" t="s">
        <v>4142</v>
      </c>
      <c r="R4" s="1" t="s">
        <v>4143</v>
      </c>
      <c r="S4" s="1" t="s">
        <v>3392</v>
      </c>
      <c r="T4" s="1" t="s">
        <v>4144</v>
      </c>
      <c r="V4" s="1" t="s">
        <v>4145</v>
      </c>
      <c r="W4" s="1" t="s">
        <v>3906</v>
      </c>
      <c r="X4" s="1" t="s">
        <v>3907</v>
      </c>
      <c r="Y4" s="1" t="s">
        <v>3908</v>
      </c>
      <c r="Z4" s="1" t="s">
        <v>3909</v>
      </c>
      <c r="AA4" s="1" t="s">
        <v>3910</v>
      </c>
      <c r="AB4" s="1" t="s">
        <v>3911</v>
      </c>
      <c r="AC4" s="1" t="s">
        <v>4146</v>
      </c>
      <c r="AD4" s="1" t="s">
        <v>3912</v>
      </c>
      <c r="AE4" s="1" t="s">
        <v>3913</v>
      </c>
      <c r="AF4" s="1" t="s">
        <v>4147</v>
      </c>
      <c r="AG4" s="1" t="s">
        <v>4148</v>
      </c>
      <c r="AH4" s="1" t="s">
        <v>3914</v>
      </c>
      <c r="AI4" s="1" t="s">
        <v>4149</v>
      </c>
      <c r="AJ4" s="1" t="s">
        <v>4150</v>
      </c>
      <c r="AK4" s="1" t="s">
        <v>3166</v>
      </c>
      <c r="AL4" s="1" t="s">
        <v>3166</v>
      </c>
      <c r="AM4" s="1" t="s">
        <v>3915</v>
      </c>
      <c r="AN4" s="1" t="s">
        <v>3916</v>
      </c>
      <c r="AO4" s="1" t="s">
        <v>4151</v>
      </c>
      <c r="AP4" s="1" t="s">
        <v>3917</v>
      </c>
      <c r="AQ4" s="1" t="s">
        <v>3166</v>
      </c>
      <c r="AR4" s="1" t="s">
        <v>3918</v>
      </c>
      <c r="AS4" s="1" t="s">
        <v>3919</v>
      </c>
      <c r="AT4" s="1" t="s">
        <v>3920</v>
      </c>
      <c r="AU4" s="1" t="s">
        <v>3921</v>
      </c>
      <c r="AV4" s="1" t="s">
        <v>3922</v>
      </c>
      <c r="AW4" s="1" t="s">
        <v>3923</v>
      </c>
      <c r="AX4" s="1" t="s">
        <v>3924</v>
      </c>
      <c r="AY4" s="1" t="s">
        <v>3925</v>
      </c>
      <c r="AZ4" s="1" t="s">
        <v>3926</v>
      </c>
      <c r="BA4" s="1" t="s">
        <v>3927</v>
      </c>
      <c r="BB4" s="1" t="s">
        <v>3928</v>
      </c>
      <c r="BD4" s="1" t="s">
        <v>3929</v>
      </c>
      <c r="BE4" s="1" t="s">
        <v>3930</v>
      </c>
      <c r="BF4" s="1" t="s">
        <v>3931</v>
      </c>
      <c r="BG4" s="1" t="s">
        <v>3932</v>
      </c>
      <c r="BH4" s="1" t="s">
        <v>3933</v>
      </c>
      <c r="BI4" s="1" t="s">
        <v>3934</v>
      </c>
      <c r="BJ4" s="1" t="s">
        <v>3935</v>
      </c>
      <c r="BK4" s="1" t="s">
        <v>3936</v>
      </c>
      <c r="BM4" s="1" t="s">
        <v>3937</v>
      </c>
      <c r="BN4" s="1" t="s">
        <v>3938</v>
      </c>
      <c r="BQ4" s="1" t="s">
        <v>3939</v>
      </c>
      <c r="BR4" s="1" t="s">
        <v>3940</v>
      </c>
      <c r="BS4" s="1" t="s">
        <v>3941</v>
      </c>
      <c r="BT4" s="1" t="s">
        <v>3942</v>
      </c>
    </row>
    <row r="5" spans="1:72">
      <c r="A5" s="1" t="s">
        <v>4152</v>
      </c>
      <c r="B5" s="1" t="s">
        <v>4153</v>
      </c>
      <c r="C5" s="1" t="s">
        <v>4154</v>
      </c>
      <c r="D5" s="1" t="s">
        <v>3624</v>
      </c>
      <c r="E5" s="1" t="s">
        <v>1475</v>
      </c>
      <c r="F5" s="1" t="s">
        <v>4155</v>
      </c>
      <c r="G5" s="1" t="s">
        <v>4156</v>
      </c>
      <c r="H5" s="1" t="s">
        <v>4157</v>
      </c>
      <c r="I5" s="1" t="s">
        <v>4158</v>
      </c>
      <c r="J5" s="1" t="s">
        <v>4159</v>
      </c>
      <c r="K5" s="1" t="s">
        <v>4160</v>
      </c>
      <c r="L5" s="1" t="s">
        <v>4161</v>
      </c>
      <c r="M5" s="1" t="s">
        <v>4162</v>
      </c>
      <c r="N5" s="1" t="s">
        <v>4163</v>
      </c>
      <c r="O5" s="1" t="s">
        <v>4164</v>
      </c>
      <c r="P5" s="1" t="s">
        <v>4165</v>
      </c>
      <c r="Q5" s="1" t="s">
        <v>4166</v>
      </c>
      <c r="R5" s="1" t="s">
        <v>4167</v>
      </c>
      <c r="S5" s="1" t="s">
        <v>3389</v>
      </c>
      <c r="T5" s="1" t="s">
        <v>4168</v>
      </c>
      <c r="V5" s="1" t="s">
        <v>4152</v>
      </c>
      <c r="X5" s="1" t="s">
        <v>3943</v>
      </c>
      <c r="Z5" s="1" t="s">
        <v>3944</v>
      </c>
      <c r="AA5" s="1" t="s">
        <v>3945</v>
      </c>
      <c r="AB5" s="1" t="s">
        <v>3946</v>
      </c>
      <c r="AC5" s="1" t="s">
        <v>4169</v>
      </c>
      <c r="AD5" s="1" t="s">
        <v>3947</v>
      </c>
      <c r="AE5" s="1" t="s">
        <v>3948</v>
      </c>
      <c r="AF5" s="1" t="s">
        <v>4170</v>
      </c>
      <c r="AG5" s="1" t="s">
        <v>4171</v>
      </c>
      <c r="AH5" s="1" t="s">
        <v>3949</v>
      </c>
      <c r="AI5" s="1" t="s">
        <v>4172</v>
      </c>
      <c r="AJ5" s="1" t="s">
        <v>4173</v>
      </c>
      <c r="AK5" s="1" t="s">
        <v>3950</v>
      </c>
      <c r="AL5" s="1" t="s">
        <v>3950</v>
      </c>
      <c r="AM5" s="1" t="s">
        <v>3951</v>
      </c>
      <c r="AN5" s="1" t="s">
        <v>3952</v>
      </c>
      <c r="AO5" s="1" t="s">
        <v>4174</v>
      </c>
      <c r="AP5" s="1" t="s">
        <v>3953</v>
      </c>
      <c r="AQ5" s="1" t="s">
        <v>3166</v>
      </c>
      <c r="AR5" s="1" t="s">
        <v>3954</v>
      </c>
      <c r="AS5" s="1" t="s">
        <v>3955</v>
      </c>
      <c r="AT5" s="1" t="s">
        <v>3956</v>
      </c>
      <c r="AU5" s="1" t="s">
        <v>3957</v>
      </c>
      <c r="AV5" s="1" t="s">
        <v>3958</v>
      </c>
      <c r="AW5" s="1" t="s">
        <v>3959</v>
      </c>
      <c r="AX5" s="1" t="s">
        <v>3960</v>
      </c>
      <c r="AY5" s="1" t="s">
        <v>3961</v>
      </c>
      <c r="AZ5" s="1" t="s">
        <v>3962</v>
      </c>
      <c r="BA5" s="1" t="s">
        <v>3963</v>
      </c>
      <c r="BB5" s="1" t="s">
        <v>3964</v>
      </c>
      <c r="BD5" s="1" t="s">
        <v>3965</v>
      </c>
      <c r="BE5" s="1" t="s">
        <v>3966</v>
      </c>
      <c r="BF5" s="1" t="s">
        <v>3967</v>
      </c>
      <c r="BG5" s="1" t="s">
        <v>3166</v>
      </c>
      <c r="BH5" s="1" t="s">
        <v>3968</v>
      </c>
      <c r="BI5" s="1" t="s">
        <v>3969</v>
      </c>
      <c r="BJ5" s="1" t="s">
        <v>3970</v>
      </c>
      <c r="BK5" s="1" t="s">
        <v>3971</v>
      </c>
      <c r="BM5" s="1" t="s">
        <v>3972</v>
      </c>
      <c r="BN5" s="1" t="s">
        <v>3973</v>
      </c>
      <c r="BQ5" s="1" t="s">
        <v>3974</v>
      </c>
      <c r="BR5" s="1" t="s">
        <v>3975</v>
      </c>
      <c r="BS5" s="1" t="s">
        <v>3976</v>
      </c>
      <c r="BT5" s="1" t="s">
        <v>3977</v>
      </c>
    </row>
    <row r="9" spans="1:72">
      <c r="B9" s="1" t="s">
        <v>3978</v>
      </c>
      <c r="E9" s="1" t="s">
        <v>3629</v>
      </c>
    </row>
    <row r="35" spans="1:72">
      <c r="B35" s="1" t="s">
        <v>3877</v>
      </c>
      <c r="C35" s="1" t="s">
        <v>3846</v>
      </c>
      <c r="E35" s="1" t="s">
        <v>3629</v>
      </c>
      <c r="F35" s="1" t="s">
        <v>3847</v>
      </c>
      <c r="G35" s="1" t="s">
        <v>3848</v>
      </c>
      <c r="H35" s="1" t="s">
        <v>3849</v>
      </c>
      <c r="I35" s="1" t="s">
        <v>3841</v>
      </c>
      <c r="J35" s="1" t="s">
        <v>3850</v>
      </c>
      <c r="K35" s="1" t="s">
        <v>3851</v>
      </c>
      <c r="L35" s="1" t="s">
        <v>3852</v>
      </c>
      <c r="M35" s="1" t="s">
        <v>3853</v>
      </c>
      <c r="N35" s="1" t="s">
        <v>3854</v>
      </c>
      <c r="O35" s="1" t="s">
        <v>3855</v>
      </c>
      <c r="P35" s="1" t="s">
        <v>3979</v>
      </c>
      <c r="Q35" s="1" t="s">
        <v>3980</v>
      </c>
      <c r="R35" s="1" t="s">
        <v>3859</v>
      </c>
      <c r="S35" s="1" t="s">
        <v>3392</v>
      </c>
      <c r="T35" s="1" t="s">
        <v>3981</v>
      </c>
      <c r="V35" s="1" t="s">
        <v>3856</v>
      </c>
      <c r="W35" s="1" t="s">
        <v>3906</v>
      </c>
      <c r="X35" s="1" t="s">
        <v>3982</v>
      </c>
      <c r="Y35" s="1" t="s">
        <v>3908</v>
      </c>
      <c r="Z35" s="1" t="s">
        <v>3983</v>
      </c>
      <c r="AA35" s="1" t="s">
        <v>3984</v>
      </c>
      <c r="AB35" s="1" t="s">
        <v>3985</v>
      </c>
      <c r="AC35" s="1" t="s">
        <v>3986</v>
      </c>
      <c r="AD35" s="1" t="s">
        <v>3987</v>
      </c>
      <c r="AE35" s="1" t="s">
        <v>3988</v>
      </c>
      <c r="AF35" s="1" t="s">
        <v>3989</v>
      </c>
      <c r="AG35" s="1" t="s">
        <v>3990</v>
      </c>
      <c r="AH35" s="1" t="s">
        <v>3991</v>
      </c>
      <c r="AI35" s="1" t="s">
        <v>3992</v>
      </c>
      <c r="AJ35" s="1" t="s">
        <v>3992</v>
      </c>
      <c r="AK35" s="1" t="s">
        <v>3166</v>
      </c>
      <c r="AL35" s="1" t="s">
        <v>3166</v>
      </c>
      <c r="AM35" s="1" t="s">
        <v>3993</v>
      </c>
      <c r="AN35" s="1" t="s">
        <v>3993</v>
      </c>
      <c r="AO35" s="1" t="s">
        <v>3994</v>
      </c>
      <c r="AP35" s="1" t="s">
        <v>3166</v>
      </c>
      <c r="AQ35" s="1" t="s">
        <v>3166</v>
      </c>
      <c r="AR35" s="1" t="s">
        <v>3993</v>
      </c>
      <c r="AS35" s="1" t="s">
        <v>3993</v>
      </c>
      <c r="AT35" s="1" t="s">
        <v>3993</v>
      </c>
      <c r="AU35" s="1" t="s">
        <v>3995</v>
      </c>
      <c r="AV35" s="1" t="s">
        <v>3993</v>
      </c>
      <c r="AW35" s="1" t="s">
        <v>3993</v>
      </c>
      <c r="AX35" s="1" t="s">
        <v>3996</v>
      </c>
      <c r="AY35" s="1" t="s">
        <v>3166</v>
      </c>
      <c r="AZ35" s="1" t="s">
        <v>3993</v>
      </c>
      <c r="BA35" s="1" t="s">
        <v>3993</v>
      </c>
      <c r="BB35" s="1" t="s">
        <v>3997</v>
      </c>
      <c r="BD35" s="1" t="s">
        <v>3998</v>
      </c>
      <c r="BE35" s="1" t="s">
        <v>3999</v>
      </c>
      <c r="BF35" s="1" t="s">
        <v>4000</v>
      </c>
      <c r="BG35" s="1" t="s">
        <v>3932</v>
      </c>
      <c r="BH35" s="1" t="s">
        <v>4001</v>
      </c>
      <c r="BI35" s="1" t="s">
        <v>4002</v>
      </c>
      <c r="BJ35" s="1" t="s">
        <v>4003</v>
      </c>
      <c r="BK35" s="1" t="s">
        <v>4004</v>
      </c>
      <c r="BM35" s="1" t="s">
        <v>4005</v>
      </c>
      <c r="BN35" s="1" t="s">
        <v>4006</v>
      </c>
      <c r="BQ35" s="1" t="s">
        <v>4007</v>
      </c>
      <c r="BR35" s="1" t="s">
        <v>4008</v>
      </c>
      <c r="BS35" s="1" t="s">
        <v>4009</v>
      </c>
      <c r="BT35" s="1" t="s">
        <v>4010</v>
      </c>
    </row>
    <row r="36" spans="1:72">
      <c r="A36" s="1" t="s">
        <v>3856</v>
      </c>
      <c r="B36" s="1" t="s">
        <v>41</v>
      </c>
      <c r="C36" s="1" t="s">
        <v>3856</v>
      </c>
      <c r="D36" s="1" t="s">
        <v>3624</v>
      </c>
      <c r="E36" s="1" t="s">
        <v>1475</v>
      </c>
      <c r="F36" s="1" t="s">
        <v>3857</v>
      </c>
      <c r="G36" s="1" t="s">
        <v>3848</v>
      </c>
      <c r="H36" s="1" t="s">
        <v>3858</v>
      </c>
      <c r="I36" s="1" t="s">
        <v>3859</v>
      </c>
      <c r="J36" s="1" t="s">
        <v>3860</v>
      </c>
      <c r="K36" s="1" t="s">
        <v>3861</v>
      </c>
      <c r="L36" s="1" t="s">
        <v>3862</v>
      </c>
      <c r="M36" s="1" t="s">
        <v>3853</v>
      </c>
      <c r="N36" s="1" t="s">
        <v>3854</v>
      </c>
      <c r="O36" s="1" t="s">
        <v>3863</v>
      </c>
      <c r="P36" s="1" t="s">
        <v>4011</v>
      </c>
      <c r="Q36" s="1" t="s">
        <v>3980</v>
      </c>
      <c r="R36" s="1" t="s">
        <v>3859</v>
      </c>
      <c r="S36" s="1" t="s">
        <v>3389</v>
      </c>
      <c r="T36" s="1" t="s">
        <v>4012</v>
      </c>
      <c r="V36" s="1" t="s">
        <v>3856</v>
      </c>
      <c r="X36" s="1" t="s">
        <v>4013</v>
      </c>
      <c r="Z36" s="1" t="s">
        <v>3983</v>
      </c>
      <c r="AA36" s="1" t="s">
        <v>4014</v>
      </c>
      <c r="AB36" s="1" t="s">
        <v>4015</v>
      </c>
      <c r="AC36" s="1" t="s">
        <v>4016</v>
      </c>
      <c r="AD36" s="1" t="s">
        <v>4017</v>
      </c>
      <c r="AE36" s="1" t="s">
        <v>4018</v>
      </c>
      <c r="AF36" s="1" t="s">
        <v>4019</v>
      </c>
      <c r="AG36" s="1" t="s">
        <v>4020</v>
      </c>
      <c r="AH36" s="1" t="s">
        <v>4021</v>
      </c>
      <c r="AI36" s="1" t="s">
        <v>4021</v>
      </c>
      <c r="AJ36" s="1" t="s">
        <v>3992</v>
      </c>
      <c r="AK36" s="1" t="s">
        <v>3950</v>
      </c>
      <c r="AL36" s="1" t="s">
        <v>3950</v>
      </c>
      <c r="AM36" s="1" t="s">
        <v>3993</v>
      </c>
      <c r="AN36" s="1" t="s">
        <v>3993</v>
      </c>
      <c r="AO36" s="1" t="s">
        <v>4022</v>
      </c>
      <c r="AP36" s="1" t="s">
        <v>3166</v>
      </c>
      <c r="AQ36" s="1" t="s">
        <v>3166</v>
      </c>
      <c r="AR36" s="1" t="s">
        <v>4023</v>
      </c>
      <c r="AS36" s="1" t="s">
        <v>4024</v>
      </c>
      <c r="AT36" s="1" t="s">
        <v>3993</v>
      </c>
      <c r="AU36" s="1" t="s">
        <v>4025</v>
      </c>
      <c r="AV36" s="1" t="s">
        <v>4026</v>
      </c>
      <c r="AW36" s="1" t="s">
        <v>3993</v>
      </c>
      <c r="AX36" s="1" t="s">
        <v>4027</v>
      </c>
      <c r="AY36" s="1" t="s">
        <v>3166</v>
      </c>
      <c r="AZ36" s="1" t="s">
        <v>3993</v>
      </c>
      <c r="BA36" s="1" t="s">
        <v>3993</v>
      </c>
      <c r="BB36" s="1" t="s">
        <v>4028</v>
      </c>
      <c r="BD36" s="1" t="s">
        <v>4029</v>
      </c>
      <c r="BE36" s="1" t="s">
        <v>4030</v>
      </c>
      <c r="BF36" s="1" t="s">
        <v>4031</v>
      </c>
      <c r="BG36" s="1" t="s">
        <v>3166</v>
      </c>
      <c r="BH36" s="1" t="s">
        <v>4032</v>
      </c>
      <c r="BI36" s="1" t="s">
        <v>4033</v>
      </c>
      <c r="BJ36" s="1" t="s">
        <v>4034</v>
      </c>
      <c r="BK36" s="1" t="s">
        <v>4035</v>
      </c>
      <c r="BM36" s="1" t="s">
        <v>4036</v>
      </c>
      <c r="BN36" s="1" t="s">
        <v>4037</v>
      </c>
      <c r="BQ36" s="1" t="s">
        <v>4038</v>
      </c>
      <c r="BR36" s="1" t="s">
        <v>4039</v>
      </c>
      <c r="BS36" s="1" t="s">
        <v>4040</v>
      </c>
      <c r="BT36" s="1" t="s">
        <v>4041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CF4E9-23CC-4CD8-9C65-177D79B95F36}">
  <dimension ref="A1:I9"/>
  <sheetViews>
    <sheetView workbookViewId="0"/>
  </sheetViews>
  <sheetFormatPr defaultColWidth="11.42578125" defaultRowHeight="15"/>
  <sheetData>
    <row r="1" spans="1:9">
      <c r="A1" s="1" t="s">
        <v>4194</v>
      </c>
    </row>
    <row r="3" spans="1:9">
      <c r="A3" s="1" t="s">
        <v>9</v>
      </c>
      <c r="C3" s="1" t="s">
        <v>3</v>
      </c>
      <c r="D3" s="1" t="s">
        <v>4</v>
      </c>
    </row>
    <row r="4" spans="1:9">
      <c r="A4" s="1" t="s">
        <v>9</v>
      </c>
      <c r="C4" s="1" t="s">
        <v>3900</v>
      </c>
    </row>
    <row r="5" spans="1:9">
      <c r="A5" s="1" t="s">
        <v>9</v>
      </c>
      <c r="C5" s="1" t="s">
        <v>3901</v>
      </c>
      <c r="D5" s="1" t="s">
        <v>3904</v>
      </c>
    </row>
    <row r="7" spans="1:9">
      <c r="A7" s="1" t="s">
        <v>9</v>
      </c>
      <c r="D7" s="1" t="s">
        <v>11</v>
      </c>
      <c r="E7" s="1" t="s">
        <v>3844</v>
      </c>
      <c r="F7" s="1" t="s">
        <v>3902</v>
      </c>
      <c r="G7" s="1" t="s">
        <v>3903</v>
      </c>
      <c r="H7" s="1" t="s">
        <v>4186</v>
      </c>
      <c r="I7" s="1" t="s">
        <v>3901</v>
      </c>
    </row>
    <row r="8" spans="1:9">
      <c r="A8" s="1" t="s">
        <v>9</v>
      </c>
      <c r="D8" s="1" t="s">
        <v>12</v>
      </c>
      <c r="E8" s="1" t="s">
        <v>3844</v>
      </c>
      <c r="F8" s="1" t="s">
        <v>3902</v>
      </c>
      <c r="G8" s="1" t="s">
        <v>3903</v>
      </c>
      <c r="H8" s="1" t="s">
        <v>4186</v>
      </c>
      <c r="I8" s="1" t="s">
        <v>3901</v>
      </c>
    </row>
    <row r="9" spans="1:9">
      <c r="D9" s="1" t="s">
        <v>4187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A6039-D70C-4270-9F3F-8A228431AF36}">
  <dimension ref="A1:I9"/>
  <sheetViews>
    <sheetView workbookViewId="0"/>
  </sheetViews>
  <sheetFormatPr defaultColWidth="11.42578125" defaultRowHeight="15"/>
  <sheetData>
    <row r="1" spans="1:9">
      <c r="A1" s="1" t="s">
        <v>4194</v>
      </c>
    </row>
    <row r="3" spans="1:9">
      <c r="A3" s="1" t="s">
        <v>9</v>
      </c>
      <c r="C3" s="1" t="s">
        <v>3</v>
      </c>
      <c r="D3" s="1" t="s">
        <v>4</v>
      </c>
    </row>
    <row r="4" spans="1:9">
      <c r="A4" s="1" t="s">
        <v>9</v>
      </c>
      <c r="C4" s="1" t="s">
        <v>3900</v>
      </c>
    </row>
    <row r="5" spans="1:9">
      <c r="A5" s="1" t="s">
        <v>9</v>
      </c>
      <c r="C5" s="1" t="s">
        <v>3901</v>
      </c>
      <c r="D5" s="1" t="s">
        <v>3904</v>
      </c>
    </row>
    <row r="7" spans="1:9">
      <c r="A7" s="1" t="s">
        <v>9</v>
      </c>
      <c r="D7" s="1" t="s">
        <v>11</v>
      </c>
      <c r="E7" s="1" t="s">
        <v>3844</v>
      </c>
      <c r="F7" s="1" t="s">
        <v>3902</v>
      </c>
      <c r="G7" s="1" t="s">
        <v>3903</v>
      </c>
      <c r="H7" s="1" t="s">
        <v>4186</v>
      </c>
      <c r="I7" s="1" t="s">
        <v>3901</v>
      </c>
    </row>
    <row r="8" spans="1:9">
      <c r="A8" s="1" t="s">
        <v>9</v>
      </c>
      <c r="D8" s="1" t="s">
        <v>12</v>
      </c>
      <c r="E8" s="1" t="s">
        <v>3844</v>
      </c>
      <c r="F8" s="1" t="s">
        <v>3902</v>
      </c>
      <c r="G8" s="1" t="s">
        <v>3903</v>
      </c>
      <c r="H8" s="1" t="s">
        <v>4186</v>
      </c>
      <c r="I8" s="1" t="s">
        <v>3901</v>
      </c>
    </row>
    <row r="9" spans="1:9">
      <c r="D9" s="1" t="s">
        <v>4188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0A893-D142-4DDE-A5D1-8E4A21C2C69D}">
  <dimension ref="A1:Y9"/>
  <sheetViews>
    <sheetView workbookViewId="0"/>
  </sheetViews>
  <sheetFormatPr defaultColWidth="11.42578125" defaultRowHeight="15"/>
  <sheetData>
    <row r="1" spans="1:25">
      <c r="A1" s="1" t="s">
        <v>4709</v>
      </c>
    </row>
    <row r="3" spans="1:25">
      <c r="A3" s="1" t="s">
        <v>9</v>
      </c>
      <c r="C3" s="1" t="s">
        <v>3</v>
      </c>
      <c r="D3" s="1" t="s">
        <v>4</v>
      </c>
    </row>
    <row r="4" spans="1:25">
      <c r="A4" s="1" t="s">
        <v>9</v>
      </c>
      <c r="C4" s="1" t="s">
        <v>5</v>
      </c>
    </row>
    <row r="5" spans="1:25">
      <c r="A5" s="1" t="s">
        <v>9</v>
      </c>
      <c r="C5" s="1" t="s">
        <v>7</v>
      </c>
      <c r="D5" s="1" t="s">
        <v>3842</v>
      </c>
    </row>
    <row r="7" spans="1:25">
      <c r="A7" s="1" t="s">
        <v>9</v>
      </c>
      <c r="D7" s="1" t="s">
        <v>11</v>
      </c>
      <c r="E7" s="1" t="s">
        <v>18</v>
      </c>
      <c r="F7" s="1" t="s">
        <v>20</v>
      </c>
      <c r="G7" s="1" t="s">
        <v>8</v>
      </c>
      <c r="H7" s="1" t="s">
        <v>4197</v>
      </c>
      <c r="I7" s="1" t="s">
        <v>14</v>
      </c>
      <c r="J7" s="1" t="s">
        <v>16</v>
      </c>
      <c r="K7" s="1" t="s">
        <v>27</v>
      </c>
      <c r="L7" s="1" t="s">
        <v>23</v>
      </c>
      <c r="M7" s="1" t="s">
        <v>25</v>
      </c>
      <c r="N7" s="1" t="s">
        <v>3843</v>
      </c>
      <c r="O7" s="1" t="s">
        <v>29</v>
      </c>
      <c r="P7" s="1" t="s">
        <v>31</v>
      </c>
      <c r="Q7" s="1" t="s">
        <v>33</v>
      </c>
      <c r="R7" s="1" t="s">
        <v>35</v>
      </c>
      <c r="S7" s="1" t="s">
        <v>37</v>
      </c>
      <c r="T7" s="1" t="s">
        <v>39</v>
      </c>
      <c r="U7" s="1" t="s">
        <v>3864</v>
      </c>
      <c r="V7" s="1" t="s">
        <v>3840</v>
      </c>
      <c r="W7" s="1" t="s">
        <v>3878</v>
      </c>
      <c r="X7" s="1" t="s">
        <v>3879</v>
      </c>
      <c r="Y7" s="1" t="s">
        <v>4198</v>
      </c>
    </row>
    <row r="8" spans="1:25">
      <c r="A8" s="1" t="s">
        <v>9</v>
      </c>
      <c r="D8" s="1" t="s">
        <v>12</v>
      </c>
      <c r="E8" s="1" t="s">
        <v>18</v>
      </c>
      <c r="F8" s="1" t="s">
        <v>20</v>
      </c>
      <c r="G8" s="1" t="s">
        <v>8</v>
      </c>
      <c r="H8" s="1" t="s">
        <v>4197</v>
      </c>
      <c r="I8" s="1" t="s">
        <v>14</v>
      </c>
      <c r="J8" s="1" t="s">
        <v>16</v>
      </c>
      <c r="K8" s="1" t="s">
        <v>27</v>
      </c>
      <c r="L8" s="1" t="s">
        <v>23</v>
      </c>
      <c r="M8" s="1" t="s">
        <v>25</v>
      </c>
      <c r="N8" s="1" t="s">
        <v>3843</v>
      </c>
      <c r="O8" s="1" t="s">
        <v>29</v>
      </c>
      <c r="P8" s="1" t="s">
        <v>31</v>
      </c>
      <c r="Q8" s="1" t="s">
        <v>33</v>
      </c>
      <c r="R8" s="1" t="s">
        <v>35</v>
      </c>
      <c r="S8" s="1" t="s">
        <v>37</v>
      </c>
      <c r="T8" s="1" t="s">
        <v>39</v>
      </c>
      <c r="U8" s="1" t="s">
        <v>3864</v>
      </c>
      <c r="V8" s="1" t="s">
        <v>4707</v>
      </c>
      <c r="W8" s="1" t="s">
        <v>3878</v>
      </c>
      <c r="X8" s="1" t="s">
        <v>3879</v>
      </c>
      <c r="Y8" s="1" t="s">
        <v>4199</v>
      </c>
    </row>
    <row r="9" spans="1:25">
      <c r="D9" s="1" t="s">
        <v>4708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F2542-B8EE-4304-9B8F-D21D7CB504FE}">
  <dimension ref="A1:Y9"/>
  <sheetViews>
    <sheetView workbookViewId="0"/>
  </sheetViews>
  <sheetFormatPr defaultColWidth="11.42578125" defaultRowHeight="15"/>
  <sheetData>
    <row r="1" spans="1:25">
      <c r="A1" s="1" t="s">
        <v>4709</v>
      </c>
    </row>
    <row r="3" spans="1:25">
      <c r="A3" s="1" t="s">
        <v>9</v>
      </c>
      <c r="C3" s="1" t="s">
        <v>3</v>
      </c>
      <c r="D3" s="1" t="s">
        <v>4</v>
      </c>
    </row>
    <row r="4" spans="1:25">
      <c r="A4" s="1" t="s">
        <v>9</v>
      </c>
      <c r="C4" s="1" t="s">
        <v>5</v>
      </c>
    </row>
    <row r="5" spans="1:25">
      <c r="A5" s="1" t="s">
        <v>9</v>
      </c>
      <c r="C5" s="1" t="s">
        <v>7</v>
      </c>
      <c r="D5" s="1" t="s">
        <v>3842</v>
      </c>
    </row>
    <row r="7" spans="1:25">
      <c r="A7" s="1" t="s">
        <v>9</v>
      </c>
      <c r="D7" s="1" t="s">
        <v>11</v>
      </c>
      <c r="E7" s="1" t="s">
        <v>18</v>
      </c>
      <c r="F7" s="1" t="s">
        <v>20</v>
      </c>
      <c r="G7" s="1" t="s">
        <v>8</v>
      </c>
      <c r="H7" s="1" t="s">
        <v>4197</v>
      </c>
      <c r="I7" s="1" t="s">
        <v>14</v>
      </c>
      <c r="J7" s="1" t="s">
        <v>16</v>
      </c>
      <c r="K7" s="1" t="s">
        <v>27</v>
      </c>
      <c r="L7" s="1" t="s">
        <v>23</v>
      </c>
      <c r="M7" s="1" t="s">
        <v>25</v>
      </c>
      <c r="N7" s="1" t="s">
        <v>3843</v>
      </c>
      <c r="O7" s="1" t="s">
        <v>29</v>
      </c>
      <c r="P7" s="1" t="s">
        <v>31</v>
      </c>
      <c r="Q7" s="1" t="s">
        <v>33</v>
      </c>
      <c r="R7" s="1" t="s">
        <v>35</v>
      </c>
      <c r="S7" s="1" t="s">
        <v>37</v>
      </c>
      <c r="T7" s="1" t="s">
        <v>39</v>
      </c>
      <c r="U7" s="1" t="s">
        <v>3864</v>
      </c>
      <c r="V7" s="1" t="s">
        <v>3840</v>
      </c>
      <c r="W7" s="1" t="s">
        <v>3878</v>
      </c>
      <c r="X7" s="1" t="s">
        <v>3879</v>
      </c>
      <c r="Y7" s="1" t="s">
        <v>4198</v>
      </c>
    </row>
    <row r="8" spans="1:25">
      <c r="A8" s="1" t="s">
        <v>9</v>
      </c>
      <c r="D8" s="1" t="s">
        <v>12</v>
      </c>
      <c r="E8" s="1" t="s">
        <v>18</v>
      </c>
      <c r="F8" s="1" t="s">
        <v>20</v>
      </c>
      <c r="G8" s="1" t="s">
        <v>8</v>
      </c>
      <c r="H8" s="1" t="s">
        <v>4197</v>
      </c>
      <c r="I8" s="1" t="s">
        <v>14</v>
      </c>
      <c r="J8" s="1" t="s">
        <v>16</v>
      </c>
      <c r="K8" s="1" t="s">
        <v>27</v>
      </c>
      <c r="L8" s="1" t="s">
        <v>23</v>
      </c>
      <c r="M8" s="1" t="s">
        <v>25</v>
      </c>
      <c r="N8" s="1" t="s">
        <v>3843</v>
      </c>
      <c r="O8" s="1" t="s">
        <v>29</v>
      </c>
      <c r="P8" s="1" t="s">
        <v>31</v>
      </c>
      <c r="Q8" s="1" t="s">
        <v>33</v>
      </c>
      <c r="R8" s="1" t="s">
        <v>35</v>
      </c>
      <c r="S8" s="1" t="s">
        <v>37</v>
      </c>
      <c r="T8" s="1" t="s">
        <v>39</v>
      </c>
      <c r="U8" s="1" t="s">
        <v>3864</v>
      </c>
      <c r="V8" s="1" t="s">
        <v>4710</v>
      </c>
      <c r="W8" s="1" t="s">
        <v>3878</v>
      </c>
      <c r="X8" s="1" t="s">
        <v>3879</v>
      </c>
      <c r="Y8" s="1" t="s">
        <v>4199</v>
      </c>
    </row>
    <row r="9" spans="1:25">
      <c r="D9" s="1" t="s">
        <v>4711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2DB89-03A9-4AED-8AD2-21D8D19C5B44}">
  <dimension ref="A1:K12"/>
  <sheetViews>
    <sheetView workbookViewId="0"/>
  </sheetViews>
  <sheetFormatPr defaultColWidth="11.42578125" defaultRowHeight="15"/>
  <sheetData>
    <row r="1" spans="1:11">
      <c r="A1" s="1" t="s">
        <v>4714</v>
      </c>
    </row>
    <row r="3" spans="1:11">
      <c r="A3" s="1" t="s">
        <v>9</v>
      </c>
      <c r="C3" s="1" t="s">
        <v>3</v>
      </c>
      <c r="D3" s="1" t="s">
        <v>4</v>
      </c>
    </row>
    <row r="4" spans="1:11">
      <c r="A4" s="1" t="s">
        <v>9</v>
      </c>
      <c r="C4" s="1" t="s">
        <v>3880</v>
      </c>
    </row>
    <row r="5" spans="1:11">
      <c r="A5" s="1" t="s">
        <v>9</v>
      </c>
      <c r="C5" s="1" t="s">
        <v>7</v>
      </c>
      <c r="D5" s="1" t="s">
        <v>3842</v>
      </c>
    </row>
    <row r="6" spans="1:11">
      <c r="A6" s="1" t="s">
        <v>9</v>
      </c>
      <c r="C6" s="1" t="s">
        <v>3883</v>
      </c>
      <c r="D6" s="1" t="s">
        <v>3887</v>
      </c>
    </row>
    <row r="7" spans="1:11">
      <c r="A7" s="1" t="s">
        <v>9</v>
      </c>
      <c r="C7" s="1" t="s">
        <v>3881</v>
      </c>
      <c r="D7" s="1" t="s">
        <v>4192</v>
      </c>
    </row>
    <row r="8" spans="1:11">
      <c r="A8" s="1" t="s">
        <v>9</v>
      </c>
      <c r="C8" s="1" t="s">
        <v>3882</v>
      </c>
      <c r="D8" s="1" t="s">
        <v>4200</v>
      </c>
    </row>
    <row r="10" spans="1:11">
      <c r="A10" s="1" t="s">
        <v>9</v>
      </c>
      <c r="D10" s="1" t="s">
        <v>11</v>
      </c>
      <c r="E10" s="1" t="s">
        <v>3844</v>
      </c>
      <c r="F10" s="1" t="s">
        <v>3881</v>
      </c>
      <c r="G10" s="1" t="s">
        <v>3882</v>
      </c>
      <c r="H10" s="1" t="s">
        <v>3883</v>
      </c>
      <c r="I10" s="1" t="s">
        <v>3884</v>
      </c>
      <c r="J10" s="1" t="s">
        <v>3885</v>
      </c>
      <c r="K10" s="1" t="s">
        <v>3886</v>
      </c>
    </row>
    <row r="11" spans="1:11">
      <c r="A11" s="1" t="s">
        <v>9</v>
      </c>
      <c r="D11" s="1" t="s">
        <v>12</v>
      </c>
      <c r="E11" s="1" t="s">
        <v>3844</v>
      </c>
      <c r="F11" s="1" t="s">
        <v>3881</v>
      </c>
      <c r="G11" s="1" t="s">
        <v>3882</v>
      </c>
      <c r="H11" s="1" t="s">
        <v>3883</v>
      </c>
      <c r="I11" s="1" t="s">
        <v>3884</v>
      </c>
      <c r="J11" s="1" t="s">
        <v>3885</v>
      </c>
      <c r="K11" s="1" t="s">
        <v>3886</v>
      </c>
    </row>
    <row r="12" spans="1:11">
      <c r="D12" s="1" t="s">
        <v>4713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F0ADF-DAE1-4D16-97D2-414415A69013}">
  <dimension ref="A1:K12"/>
  <sheetViews>
    <sheetView workbookViewId="0"/>
  </sheetViews>
  <sheetFormatPr defaultColWidth="11.42578125" defaultRowHeight="15"/>
  <sheetData>
    <row r="1" spans="1:11">
      <c r="A1" s="1" t="s">
        <v>4714</v>
      </c>
    </row>
    <row r="3" spans="1:11">
      <c r="A3" s="1" t="s">
        <v>9</v>
      </c>
      <c r="C3" s="1" t="s">
        <v>3</v>
      </c>
      <c r="D3" s="1" t="s">
        <v>4</v>
      </c>
    </row>
    <row r="4" spans="1:11">
      <c r="A4" s="1" t="s">
        <v>9</v>
      </c>
      <c r="C4" s="1" t="s">
        <v>3880</v>
      </c>
    </row>
    <row r="5" spans="1:11">
      <c r="A5" s="1" t="s">
        <v>9</v>
      </c>
      <c r="C5" s="1" t="s">
        <v>7</v>
      </c>
      <c r="D5" s="1" t="s">
        <v>3842</v>
      </c>
    </row>
    <row r="6" spans="1:11">
      <c r="A6" s="1" t="s">
        <v>9</v>
      </c>
      <c r="C6" s="1" t="s">
        <v>3883</v>
      </c>
      <c r="D6" s="1" t="s">
        <v>3887</v>
      </c>
    </row>
    <row r="7" spans="1:11">
      <c r="A7" s="1" t="s">
        <v>9</v>
      </c>
      <c r="C7" s="1" t="s">
        <v>3881</v>
      </c>
      <c r="D7" s="1" t="s">
        <v>4192</v>
      </c>
    </row>
    <row r="8" spans="1:11">
      <c r="A8" s="1" t="s">
        <v>9</v>
      </c>
      <c r="C8" s="1" t="s">
        <v>3882</v>
      </c>
      <c r="D8" s="1" t="s">
        <v>4200</v>
      </c>
    </row>
    <row r="10" spans="1:11">
      <c r="A10" s="1" t="s">
        <v>9</v>
      </c>
      <c r="D10" s="1" t="s">
        <v>11</v>
      </c>
      <c r="E10" s="1" t="s">
        <v>3844</v>
      </c>
      <c r="F10" s="1" t="s">
        <v>3881</v>
      </c>
      <c r="G10" s="1" t="s">
        <v>3882</v>
      </c>
      <c r="H10" s="1" t="s">
        <v>3883</v>
      </c>
      <c r="I10" s="1" t="s">
        <v>3884</v>
      </c>
      <c r="J10" s="1" t="s">
        <v>3885</v>
      </c>
      <c r="K10" s="1" t="s">
        <v>3886</v>
      </c>
    </row>
    <row r="11" spans="1:11">
      <c r="A11" s="1" t="s">
        <v>9</v>
      </c>
      <c r="D11" s="1" t="s">
        <v>12</v>
      </c>
      <c r="E11" s="1" t="s">
        <v>3844</v>
      </c>
      <c r="F11" s="1" t="s">
        <v>3881</v>
      </c>
      <c r="G11" s="1" t="s">
        <v>3882</v>
      </c>
      <c r="H11" s="1" t="s">
        <v>3883</v>
      </c>
      <c r="I11" s="1" t="s">
        <v>3884</v>
      </c>
      <c r="J11" s="1" t="s">
        <v>3885</v>
      </c>
      <c r="K11" s="1" t="s">
        <v>3886</v>
      </c>
    </row>
    <row r="12" spans="1:11">
      <c r="D12" s="1" t="s">
        <v>4715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1E9B-0C43-48E3-93EC-609EAAB98E86}">
  <dimension ref="A1:K12"/>
  <sheetViews>
    <sheetView workbookViewId="0"/>
  </sheetViews>
  <sheetFormatPr defaultColWidth="11.42578125" defaultRowHeight="15"/>
  <sheetData>
    <row r="1" spans="1:11">
      <c r="A1" s="1" t="s">
        <v>4717</v>
      </c>
    </row>
    <row r="3" spans="1:11">
      <c r="A3" s="1" t="s">
        <v>9</v>
      </c>
      <c r="C3" s="1" t="s">
        <v>3</v>
      </c>
      <c r="D3" s="1" t="s">
        <v>4</v>
      </c>
    </row>
    <row r="4" spans="1:11">
      <c r="A4" s="1" t="s">
        <v>9</v>
      </c>
      <c r="C4" s="1" t="s">
        <v>3880</v>
      </c>
    </row>
    <row r="5" spans="1:11">
      <c r="A5" s="1" t="s">
        <v>9</v>
      </c>
      <c r="C5" s="1" t="s">
        <v>7</v>
      </c>
      <c r="D5" s="1" t="s">
        <v>3842</v>
      </c>
    </row>
    <row r="6" spans="1:11">
      <c r="A6" s="1" t="s">
        <v>9</v>
      </c>
      <c r="C6" s="1" t="s">
        <v>3883</v>
      </c>
      <c r="D6" s="1" t="s">
        <v>3887</v>
      </c>
    </row>
    <row r="7" spans="1:11">
      <c r="A7" s="1" t="s">
        <v>9</v>
      </c>
      <c r="C7" s="1" t="s">
        <v>3881</v>
      </c>
      <c r="D7" s="1" t="s">
        <v>4193</v>
      </c>
    </row>
    <row r="8" spans="1:11">
      <c r="A8" s="1" t="s">
        <v>9</v>
      </c>
      <c r="C8" s="1" t="s">
        <v>3882</v>
      </c>
      <c r="D8" s="1" t="s">
        <v>4200</v>
      </c>
    </row>
    <row r="10" spans="1:11">
      <c r="A10" s="1" t="s">
        <v>9</v>
      </c>
      <c r="D10" s="1" t="s">
        <v>11</v>
      </c>
      <c r="E10" s="1" t="s">
        <v>3844</v>
      </c>
      <c r="F10" s="1" t="s">
        <v>3881</v>
      </c>
      <c r="G10" s="1" t="s">
        <v>3882</v>
      </c>
      <c r="H10" s="1" t="s">
        <v>3883</v>
      </c>
      <c r="I10" s="1" t="s">
        <v>3884</v>
      </c>
      <c r="J10" s="1" t="s">
        <v>3885</v>
      </c>
      <c r="K10" s="1" t="s">
        <v>3886</v>
      </c>
    </row>
    <row r="11" spans="1:11">
      <c r="A11" s="1" t="s">
        <v>9</v>
      </c>
      <c r="D11" s="1" t="s">
        <v>12</v>
      </c>
      <c r="E11" s="1" t="s">
        <v>3844</v>
      </c>
      <c r="F11" s="1" t="s">
        <v>3881</v>
      </c>
      <c r="G11" s="1" t="s">
        <v>3882</v>
      </c>
      <c r="H11" s="1" t="s">
        <v>3883</v>
      </c>
      <c r="I11" s="1" t="s">
        <v>3884</v>
      </c>
      <c r="J11" s="1" t="s">
        <v>3885</v>
      </c>
      <c r="K11" s="1" t="s">
        <v>3886</v>
      </c>
    </row>
    <row r="12" spans="1:11">
      <c r="D12" s="1" t="s">
        <v>4713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9F799-45A2-49C9-99FD-62442F4D1EE4}">
  <dimension ref="A1:K12"/>
  <sheetViews>
    <sheetView workbookViewId="0"/>
  </sheetViews>
  <sheetFormatPr defaultColWidth="11.42578125" defaultRowHeight="15"/>
  <sheetData>
    <row r="1" spans="1:11">
      <c r="A1" s="1" t="s">
        <v>4717</v>
      </c>
    </row>
    <row r="3" spans="1:11">
      <c r="A3" s="1" t="s">
        <v>9</v>
      </c>
      <c r="C3" s="1" t="s">
        <v>3</v>
      </c>
      <c r="D3" s="1" t="s">
        <v>4</v>
      </c>
    </row>
    <row r="4" spans="1:11">
      <c r="A4" s="1" t="s">
        <v>9</v>
      </c>
      <c r="C4" s="1" t="s">
        <v>3880</v>
      </c>
    </row>
    <row r="5" spans="1:11">
      <c r="A5" s="1" t="s">
        <v>9</v>
      </c>
      <c r="C5" s="1" t="s">
        <v>7</v>
      </c>
      <c r="D5" s="1" t="s">
        <v>3842</v>
      </c>
    </row>
    <row r="6" spans="1:11">
      <c r="A6" s="1" t="s">
        <v>9</v>
      </c>
      <c r="C6" s="1" t="s">
        <v>3883</v>
      </c>
      <c r="D6" s="1" t="s">
        <v>3887</v>
      </c>
    </row>
    <row r="7" spans="1:11">
      <c r="A7" s="1" t="s">
        <v>9</v>
      </c>
      <c r="C7" s="1" t="s">
        <v>3881</v>
      </c>
      <c r="D7" s="1" t="s">
        <v>4193</v>
      </c>
    </row>
    <row r="8" spans="1:11">
      <c r="A8" s="1" t="s">
        <v>9</v>
      </c>
      <c r="C8" s="1" t="s">
        <v>3882</v>
      </c>
      <c r="D8" s="1" t="s">
        <v>4200</v>
      </c>
    </row>
    <row r="10" spans="1:11">
      <c r="A10" s="1" t="s">
        <v>9</v>
      </c>
      <c r="D10" s="1" t="s">
        <v>11</v>
      </c>
      <c r="E10" s="1" t="s">
        <v>3844</v>
      </c>
      <c r="F10" s="1" t="s">
        <v>3881</v>
      </c>
      <c r="G10" s="1" t="s">
        <v>3882</v>
      </c>
      <c r="H10" s="1" t="s">
        <v>3883</v>
      </c>
      <c r="I10" s="1" t="s">
        <v>3884</v>
      </c>
      <c r="J10" s="1" t="s">
        <v>3885</v>
      </c>
      <c r="K10" s="1" t="s">
        <v>3886</v>
      </c>
    </row>
    <row r="11" spans="1:11">
      <c r="A11" s="1" t="s">
        <v>9</v>
      </c>
      <c r="D11" s="1" t="s">
        <v>12</v>
      </c>
      <c r="E11" s="1" t="s">
        <v>3844</v>
      </c>
      <c r="F11" s="1" t="s">
        <v>3881</v>
      </c>
      <c r="G11" s="1" t="s">
        <v>3882</v>
      </c>
      <c r="H11" s="1" t="s">
        <v>3883</v>
      </c>
      <c r="I11" s="1" t="s">
        <v>3884</v>
      </c>
      <c r="J11" s="1" t="s">
        <v>3885</v>
      </c>
      <c r="K11" s="1" t="s">
        <v>3886</v>
      </c>
    </row>
    <row r="12" spans="1:11">
      <c r="D12" s="1" t="s">
        <v>4715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A085-8461-4FCB-A202-EEAEFF58C734}">
  <dimension ref="A1:K12"/>
  <sheetViews>
    <sheetView workbookViewId="0"/>
  </sheetViews>
  <sheetFormatPr defaultColWidth="11.42578125" defaultRowHeight="15"/>
  <sheetData>
    <row r="1" spans="1:11">
      <c r="A1" s="1" t="s">
        <v>4719</v>
      </c>
    </row>
    <row r="3" spans="1:11">
      <c r="A3" s="1" t="s">
        <v>9</v>
      </c>
      <c r="C3" s="1" t="s">
        <v>3</v>
      </c>
      <c r="D3" s="1" t="s">
        <v>4</v>
      </c>
    </row>
    <row r="4" spans="1:11">
      <c r="A4" s="1" t="s">
        <v>9</v>
      </c>
      <c r="C4" s="1" t="s">
        <v>3880</v>
      </c>
    </row>
    <row r="5" spans="1:11">
      <c r="A5" s="1" t="s">
        <v>9</v>
      </c>
      <c r="C5" s="1" t="s">
        <v>7</v>
      </c>
      <c r="D5" s="1" t="s">
        <v>3842</v>
      </c>
    </row>
    <row r="6" spans="1:11">
      <c r="A6" s="1" t="s">
        <v>9</v>
      </c>
      <c r="C6" s="1" t="s">
        <v>3883</v>
      </c>
      <c r="D6" s="1" t="s">
        <v>3887</v>
      </c>
    </row>
    <row r="7" spans="1:11">
      <c r="A7" s="1" t="s">
        <v>9</v>
      </c>
      <c r="C7" s="1" t="s">
        <v>3881</v>
      </c>
      <c r="D7" s="1" t="s">
        <v>3865</v>
      </c>
    </row>
    <row r="8" spans="1:11">
      <c r="A8" s="1" t="s">
        <v>9</v>
      </c>
      <c r="C8" s="1" t="s">
        <v>3882</v>
      </c>
      <c r="D8" s="1" t="s">
        <v>4200</v>
      </c>
    </row>
    <row r="10" spans="1:11">
      <c r="A10" s="1" t="s">
        <v>9</v>
      </c>
      <c r="D10" s="1" t="s">
        <v>11</v>
      </c>
      <c r="E10" s="1" t="s">
        <v>3844</v>
      </c>
      <c r="F10" s="1" t="s">
        <v>3881</v>
      </c>
      <c r="G10" s="1" t="s">
        <v>3882</v>
      </c>
      <c r="H10" s="1" t="s">
        <v>3883</v>
      </c>
      <c r="I10" s="1" t="s">
        <v>3884</v>
      </c>
      <c r="J10" s="1" t="s">
        <v>3885</v>
      </c>
      <c r="K10" s="1" t="s">
        <v>3886</v>
      </c>
    </row>
    <row r="11" spans="1:11">
      <c r="A11" s="1" t="s">
        <v>9</v>
      </c>
      <c r="D11" s="1" t="s">
        <v>12</v>
      </c>
      <c r="E11" s="1" t="s">
        <v>3844</v>
      </c>
      <c r="F11" s="1" t="s">
        <v>3881</v>
      </c>
      <c r="G11" s="1" t="s">
        <v>3882</v>
      </c>
      <c r="H11" s="1" t="s">
        <v>3883</v>
      </c>
      <c r="I11" s="1" t="s">
        <v>3884</v>
      </c>
      <c r="J11" s="1" t="s">
        <v>3885</v>
      </c>
      <c r="K11" s="1" t="s">
        <v>3886</v>
      </c>
    </row>
    <row r="12" spans="1:11">
      <c r="D12" s="1" t="s">
        <v>4713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DB0E-6B36-407D-9F30-6DE0230C25E0}">
  <dimension ref="A1:K12"/>
  <sheetViews>
    <sheetView workbookViewId="0"/>
  </sheetViews>
  <sheetFormatPr defaultColWidth="11.42578125" defaultRowHeight="15"/>
  <sheetData>
    <row r="1" spans="1:11">
      <c r="A1" s="1" t="s">
        <v>4719</v>
      </c>
    </row>
    <row r="3" spans="1:11">
      <c r="A3" s="1" t="s">
        <v>9</v>
      </c>
      <c r="C3" s="1" t="s">
        <v>3</v>
      </c>
      <c r="D3" s="1" t="s">
        <v>4</v>
      </c>
    </row>
    <row r="4" spans="1:11">
      <c r="A4" s="1" t="s">
        <v>9</v>
      </c>
      <c r="C4" s="1" t="s">
        <v>3880</v>
      </c>
    </row>
    <row r="5" spans="1:11">
      <c r="A5" s="1" t="s">
        <v>9</v>
      </c>
      <c r="C5" s="1" t="s">
        <v>7</v>
      </c>
      <c r="D5" s="1" t="s">
        <v>3842</v>
      </c>
    </row>
    <row r="6" spans="1:11">
      <c r="A6" s="1" t="s">
        <v>9</v>
      </c>
      <c r="C6" s="1" t="s">
        <v>3883</v>
      </c>
      <c r="D6" s="1" t="s">
        <v>3887</v>
      </c>
    </row>
    <row r="7" spans="1:11">
      <c r="A7" s="1" t="s">
        <v>9</v>
      </c>
      <c r="C7" s="1" t="s">
        <v>3881</v>
      </c>
      <c r="D7" s="1" t="s">
        <v>3865</v>
      </c>
    </row>
    <row r="8" spans="1:11">
      <c r="A8" s="1" t="s">
        <v>9</v>
      </c>
      <c r="C8" s="1" t="s">
        <v>3882</v>
      </c>
      <c r="D8" s="1" t="s">
        <v>4200</v>
      </c>
    </row>
    <row r="10" spans="1:11">
      <c r="A10" s="1" t="s">
        <v>9</v>
      </c>
      <c r="D10" s="1" t="s">
        <v>11</v>
      </c>
      <c r="E10" s="1" t="s">
        <v>3844</v>
      </c>
      <c r="F10" s="1" t="s">
        <v>3881</v>
      </c>
      <c r="G10" s="1" t="s">
        <v>3882</v>
      </c>
      <c r="H10" s="1" t="s">
        <v>3883</v>
      </c>
      <c r="I10" s="1" t="s">
        <v>3884</v>
      </c>
      <c r="J10" s="1" t="s">
        <v>3885</v>
      </c>
      <c r="K10" s="1" t="s">
        <v>3886</v>
      </c>
    </row>
    <row r="11" spans="1:11">
      <c r="A11" s="1" t="s">
        <v>9</v>
      </c>
      <c r="D11" s="1" t="s">
        <v>12</v>
      </c>
      <c r="E11" s="1" t="s">
        <v>3844</v>
      </c>
      <c r="F11" s="1" t="s">
        <v>3881</v>
      </c>
      <c r="G11" s="1" t="s">
        <v>3882</v>
      </c>
      <c r="H11" s="1" t="s">
        <v>3883</v>
      </c>
      <c r="I11" s="1" t="s">
        <v>3884</v>
      </c>
      <c r="J11" s="1" t="s">
        <v>3885</v>
      </c>
      <c r="K11" s="1" t="s">
        <v>3886</v>
      </c>
    </row>
    <row r="12" spans="1:11">
      <c r="D12" s="1" t="s">
        <v>4715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FB19B-4663-4DBD-88C6-4CD67027FC01}">
  <dimension ref="A1:K11"/>
  <sheetViews>
    <sheetView workbookViewId="0"/>
  </sheetViews>
  <sheetFormatPr defaultColWidth="11.42578125" defaultRowHeight="15"/>
  <sheetData>
    <row r="1" spans="1:11">
      <c r="A1" s="1" t="s">
        <v>4722</v>
      </c>
    </row>
    <row r="3" spans="1:11">
      <c r="A3" s="1" t="s">
        <v>9</v>
      </c>
      <c r="C3" s="1" t="s">
        <v>3</v>
      </c>
      <c r="D3" s="1" t="s">
        <v>4</v>
      </c>
    </row>
    <row r="4" spans="1:11">
      <c r="A4" s="1" t="s">
        <v>9</v>
      </c>
      <c r="C4" s="1" t="s">
        <v>3880</v>
      </c>
    </row>
    <row r="5" spans="1:11">
      <c r="A5" s="1" t="s">
        <v>9</v>
      </c>
      <c r="C5" s="1" t="s">
        <v>7</v>
      </c>
      <c r="D5" s="1" t="s">
        <v>3842</v>
      </c>
    </row>
    <row r="6" spans="1:11">
      <c r="A6" s="1" t="s">
        <v>9</v>
      </c>
      <c r="C6" s="1" t="s">
        <v>3885</v>
      </c>
      <c r="D6" s="1" t="s">
        <v>3888</v>
      </c>
    </row>
    <row r="7" spans="1:11">
      <c r="A7" s="1" t="s">
        <v>9</v>
      </c>
      <c r="C7" s="1" t="s">
        <v>3882</v>
      </c>
      <c r="D7" s="1" t="s">
        <v>4200</v>
      </c>
    </row>
    <row r="9" spans="1:11">
      <c r="A9" s="1" t="s">
        <v>9</v>
      </c>
      <c r="D9" s="1" t="s">
        <v>11</v>
      </c>
      <c r="E9" s="1" t="s">
        <v>3844</v>
      </c>
      <c r="F9" s="1" t="s">
        <v>3881</v>
      </c>
      <c r="G9" s="1" t="s">
        <v>3882</v>
      </c>
      <c r="H9" s="1" t="s">
        <v>3883</v>
      </c>
      <c r="I9" s="1" t="s">
        <v>3884</v>
      </c>
      <c r="J9" s="1" t="s">
        <v>3885</v>
      </c>
      <c r="K9" s="1" t="s">
        <v>3886</v>
      </c>
    </row>
    <row r="10" spans="1:11">
      <c r="A10" s="1" t="s">
        <v>9</v>
      </c>
      <c r="D10" s="1" t="s">
        <v>12</v>
      </c>
      <c r="E10" s="1" t="s">
        <v>3844</v>
      </c>
      <c r="F10" s="1" t="s">
        <v>3881</v>
      </c>
      <c r="G10" s="1" t="s">
        <v>3882</v>
      </c>
      <c r="H10" s="1" t="s">
        <v>3883</v>
      </c>
      <c r="I10" s="1" t="s">
        <v>3884</v>
      </c>
      <c r="J10" s="1" t="s">
        <v>3885</v>
      </c>
      <c r="K10" s="1" t="s">
        <v>3886</v>
      </c>
    </row>
    <row r="11" spans="1:11">
      <c r="D11" s="1" t="s">
        <v>4721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DB712-72E6-4B49-8407-F23B72F245A6}">
  <dimension ref="A1:K11"/>
  <sheetViews>
    <sheetView workbookViewId="0"/>
  </sheetViews>
  <sheetFormatPr defaultColWidth="11.42578125" defaultRowHeight="15"/>
  <sheetData>
    <row r="1" spans="1:11">
      <c r="A1" s="1" t="s">
        <v>4722</v>
      </c>
    </row>
    <row r="3" spans="1:11">
      <c r="A3" s="1" t="s">
        <v>9</v>
      </c>
      <c r="C3" s="1" t="s">
        <v>3</v>
      </c>
      <c r="D3" s="1" t="s">
        <v>4</v>
      </c>
    </row>
    <row r="4" spans="1:11">
      <c r="A4" s="1" t="s">
        <v>9</v>
      </c>
      <c r="C4" s="1" t="s">
        <v>3880</v>
      </c>
    </row>
    <row r="5" spans="1:11">
      <c r="A5" s="1" t="s">
        <v>9</v>
      </c>
      <c r="C5" s="1" t="s">
        <v>7</v>
      </c>
      <c r="D5" s="1" t="s">
        <v>3842</v>
      </c>
    </row>
    <row r="6" spans="1:11">
      <c r="A6" s="1" t="s">
        <v>9</v>
      </c>
      <c r="C6" s="1" t="s">
        <v>3885</v>
      </c>
      <c r="D6" s="1" t="s">
        <v>3888</v>
      </c>
    </row>
    <row r="7" spans="1:11">
      <c r="A7" s="1" t="s">
        <v>9</v>
      </c>
      <c r="C7" s="1" t="s">
        <v>3882</v>
      </c>
      <c r="D7" s="1" t="s">
        <v>4200</v>
      </c>
    </row>
    <row r="9" spans="1:11">
      <c r="A9" s="1" t="s">
        <v>9</v>
      </c>
      <c r="D9" s="1" t="s">
        <v>11</v>
      </c>
      <c r="E9" s="1" t="s">
        <v>3844</v>
      </c>
      <c r="F9" s="1" t="s">
        <v>3881</v>
      </c>
      <c r="G9" s="1" t="s">
        <v>3882</v>
      </c>
      <c r="H9" s="1" t="s">
        <v>3883</v>
      </c>
      <c r="I9" s="1" t="s">
        <v>3884</v>
      </c>
      <c r="J9" s="1" t="s">
        <v>3885</v>
      </c>
      <c r="K9" s="1" t="s">
        <v>3886</v>
      </c>
    </row>
    <row r="10" spans="1:11">
      <c r="A10" s="1" t="s">
        <v>9</v>
      </c>
      <c r="D10" s="1" t="s">
        <v>12</v>
      </c>
      <c r="E10" s="1" t="s">
        <v>3844</v>
      </c>
      <c r="F10" s="1" t="s">
        <v>3881</v>
      </c>
      <c r="G10" s="1" t="s">
        <v>3882</v>
      </c>
      <c r="H10" s="1" t="s">
        <v>3883</v>
      </c>
      <c r="I10" s="1" t="s">
        <v>3884</v>
      </c>
      <c r="J10" s="1" t="s">
        <v>3885</v>
      </c>
      <c r="K10" s="1" t="s">
        <v>3886</v>
      </c>
    </row>
    <row r="11" spans="1:11">
      <c r="D11" s="1" t="s">
        <v>4723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15E2-819F-47B8-A69D-4960B4478598}">
  <dimension ref="A1:I9"/>
  <sheetViews>
    <sheetView workbookViewId="0"/>
  </sheetViews>
  <sheetFormatPr defaultColWidth="11.42578125" defaultRowHeight="15"/>
  <sheetData>
    <row r="1" spans="1:9">
      <c r="A1" s="1" t="s">
        <v>4726</v>
      </c>
    </row>
    <row r="2" spans="1:9">
      <c r="H2" s="1" t="s">
        <v>3894</v>
      </c>
    </row>
    <row r="3" spans="1:9">
      <c r="A3" s="1" t="s">
        <v>9</v>
      </c>
      <c r="C3" s="1" t="s">
        <v>3</v>
      </c>
      <c r="D3" s="1" t="s">
        <v>4</v>
      </c>
    </row>
    <row r="4" spans="1:9">
      <c r="A4" s="1" t="s">
        <v>9</v>
      </c>
      <c r="C4" s="1" t="s">
        <v>3889</v>
      </c>
    </row>
    <row r="5" spans="1:9">
      <c r="A5" s="1" t="s">
        <v>9</v>
      </c>
      <c r="C5" s="1" t="s">
        <v>3890</v>
      </c>
      <c r="D5" s="1" t="s">
        <v>3892</v>
      </c>
    </row>
    <row r="7" spans="1:9">
      <c r="A7" s="1" t="s">
        <v>9</v>
      </c>
      <c r="D7" s="1" t="s">
        <v>11</v>
      </c>
      <c r="E7" s="1" t="s">
        <v>18</v>
      </c>
      <c r="F7" s="1" t="s">
        <v>3891</v>
      </c>
      <c r="G7" s="1" t="s">
        <v>3893</v>
      </c>
      <c r="H7" s="1" t="s">
        <v>3895</v>
      </c>
      <c r="I7" s="1" t="s">
        <v>3890</v>
      </c>
    </row>
    <row r="8" spans="1:9">
      <c r="A8" s="1" t="s">
        <v>9</v>
      </c>
      <c r="D8" s="1" t="s">
        <v>12</v>
      </c>
      <c r="E8" s="1" t="s">
        <v>18</v>
      </c>
      <c r="F8" s="1" t="s">
        <v>3891</v>
      </c>
      <c r="G8" s="1" t="s">
        <v>3893</v>
      </c>
      <c r="H8" s="1" t="s">
        <v>3895</v>
      </c>
      <c r="I8" s="1" t="s">
        <v>3890</v>
      </c>
    </row>
    <row r="9" spans="1:9">
      <c r="D9" s="1" t="s">
        <v>4725</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41FB9-7F9A-4147-B6A2-7B5FBB926EE8}">
  <dimension ref="A1:I9"/>
  <sheetViews>
    <sheetView workbookViewId="0"/>
  </sheetViews>
  <sheetFormatPr defaultColWidth="11.42578125" defaultRowHeight="15"/>
  <sheetData>
    <row r="1" spans="1:9">
      <c r="A1" s="1" t="s">
        <v>4726</v>
      </c>
    </row>
    <row r="2" spans="1:9">
      <c r="H2" s="1" t="s">
        <v>3894</v>
      </c>
    </row>
    <row r="3" spans="1:9">
      <c r="A3" s="1" t="s">
        <v>9</v>
      </c>
      <c r="C3" s="1" t="s">
        <v>3</v>
      </c>
      <c r="D3" s="1" t="s">
        <v>4</v>
      </c>
    </row>
    <row r="4" spans="1:9">
      <c r="A4" s="1" t="s">
        <v>9</v>
      </c>
      <c r="C4" s="1" t="s">
        <v>3889</v>
      </c>
    </row>
    <row r="5" spans="1:9">
      <c r="A5" s="1" t="s">
        <v>9</v>
      </c>
      <c r="C5" s="1" t="s">
        <v>3890</v>
      </c>
      <c r="D5" s="1" t="s">
        <v>3892</v>
      </c>
    </row>
    <row r="7" spans="1:9">
      <c r="A7" s="1" t="s">
        <v>9</v>
      </c>
      <c r="D7" s="1" t="s">
        <v>11</v>
      </c>
      <c r="E7" s="1" t="s">
        <v>18</v>
      </c>
      <c r="F7" s="1" t="s">
        <v>3891</v>
      </c>
      <c r="G7" s="1" t="s">
        <v>3893</v>
      </c>
      <c r="H7" s="1" t="s">
        <v>3895</v>
      </c>
      <c r="I7" s="1" t="s">
        <v>3890</v>
      </c>
    </row>
    <row r="8" spans="1:9">
      <c r="A8" s="1" t="s">
        <v>9</v>
      </c>
      <c r="D8" s="1" t="s">
        <v>12</v>
      </c>
      <c r="E8" s="1" t="s">
        <v>18</v>
      </c>
      <c r="F8" s="1" t="s">
        <v>3891</v>
      </c>
      <c r="G8" s="1" t="s">
        <v>3893</v>
      </c>
      <c r="H8" s="1" t="s">
        <v>3895</v>
      </c>
      <c r="I8" s="1" t="s">
        <v>3890</v>
      </c>
    </row>
    <row r="9" spans="1:9">
      <c r="D9" s="1" t="s">
        <v>4727</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7EAE3-35E1-429E-A85E-A48D562C1A90}">
  <dimension ref="A1:H10"/>
  <sheetViews>
    <sheetView workbookViewId="0"/>
  </sheetViews>
  <sheetFormatPr defaultColWidth="11.42578125" defaultRowHeight="15"/>
  <sheetData>
    <row r="1" spans="1:8">
      <c r="A1" s="1" t="s">
        <v>4730</v>
      </c>
    </row>
    <row r="3" spans="1:8">
      <c r="A3" s="1" t="s">
        <v>9</v>
      </c>
      <c r="C3" s="1" t="s">
        <v>3</v>
      </c>
      <c r="D3" s="1" t="s">
        <v>4</v>
      </c>
    </row>
    <row r="4" spans="1:8">
      <c r="A4" s="1" t="s">
        <v>9</v>
      </c>
      <c r="C4" s="1" t="s">
        <v>3896</v>
      </c>
    </row>
    <row r="5" spans="1:8">
      <c r="A5" s="1" t="s">
        <v>9</v>
      </c>
      <c r="C5" s="1" t="s">
        <v>3897</v>
      </c>
      <c r="D5" s="1" t="s">
        <v>3898</v>
      </c>
    </row>
    <row r="6" spans="1:8">
      <c r="A6" s="1" t="s">
        <v>9</v>
      </c>
      <c r="C6" s="1" t="s">
        <v>3890</v>
      </c>
      <c r="D6" s="1" t="s">
        <v>3899</v>
      </c>
    </row>
    <row r="8" spans="1:8">
      <c r="A8" s="1" t="s">
        <v>9</v>
      </c>
      <c r="D8" s="1" t="s">
        <v>11</v>
      </c>
      <c r="E8" s="1" t="s">
        <v>18</v>
      </c>
      <c r="F8" s="1" t="s">
        <v>3890</v>
      </c>
      <c r="G8" s="1" t="s">
        <v>4179</v>
      </c>
      <c r="H8" s="1" t="s">
        <v>3897</v>
      </c>
    </row>
    <row r="9" spans="1:8">
      <c r="A9" s="1" t="s">
        <v>9</v>
      </c>
      <c r="D9" s="1" t="s">
        <v>12</v>
      </c>
      <c r="E9" s="1" t="s">
        <v>18</v>
      </c>
      <c r="F9" s="1" t="s">
        <v>3890</v>
      </c>
      <c r="G9" s="1" t="s">
        <v>4179</v>
      </c>
      <c r="H9" s="1" t="s">
        <v>3897</v>
      </c>
    </row>
    <row r="10" spans="1:8">
      <c r="D10" s="1" t="s">
        <v>4729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DBEF8-8E98-4AE5-873B-F5495BDE3C6F}">
  <dimension ref="A1:H10"/>
  <sheetViews>
    <sheetView workbookViewId="0"/>
  </sheetViews>
  <sheetFormatPr defaultColWidth="11.42578125" defaultRowHeight="15"/>
  <sheetData>
    <row r="1" spans="1:8">
      <c r="A1" s="1" t="s">
        <v>4730</v>
      </c>
    </row>
    <row r="3" spans="1:8">
      <c r="A3" s="1" t="s">
        <v>9</v>
      </c>
      <c r="C3" s="1" t="s">
        <v>3</v>
      </c>
      <c r="D3" s="1" t="s">
        <v>4</v>
      </c>
    </row>
    <row r="4" spans="1:8">
      <c r="A4" s="1" t="s">
        <v>9</v>
      </c>
      <c r="C4" s="1" t="s">
        <v>3896</v>
      </c>
    </row>
    <row r="5" spans="1:8">
      <c r="A5" s="1" t="s">
        <v>9</v>
      </c>
      <c r="C5" s="1" t="s">
        <v>3897</v>
      </c>
      <c r="D5" s="1" t="s">
        <v>3898</v>
      </c>
    </row>
    <row r="6" spans="1:8">
      <c r="A6" s="1" t="s">
        <v>9</v>
      </c>
      <c r="C6" s="1" t="s">
        <v>3890</v>
      </c>
      <c r="D6" s="1" t="s">
        <v>3899</v>
      </c>
    </row>
    <row r="8" spans="1:8">
      <c r="A8" s="1" t="s">
        <v>9</v>
      </c>
      <c r="D8" s="1" t="s">
        <v>11</v>
      </c>
      <c r="E8" s="1" t="s">
        <v>18</v>
      </c>
      <c r="F8" s="1" t="s">
        <v>3890</v>
      </c>
      <c r="G8" s="1" t="s">
        <v>4179</v>
      </c>
      <c r="H8" s="1" t="s">
        <v>3897</v>
      </c>
    </row>
    <row r="9" spans="1:8">
      <c r="A9" s="1" t="s">
        <v>9</v>
      </c>
      <c r="D9" s="1" t="s">
        <v>12</v>
      </c>
      <c r="E9" s="1" t="s">
        <v>18</v>
      </c>
      <c r="F9" s="1" t="s">
        <v>3890</v>
      </c>
      <c r="G9" s="1" t="s">
        <v>4179</v>
      </c>
      <c r="H9" s="1" t="s">
        <v>3897</v>
      </c>
    </row>
    <row r="10" spans="1:8">
      <c r="D10" s="1" t="s">
        <v>4731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BB676-B5AE-4960-95D7-37674D105C2E}">
  <dimension ref="A1:F5"/>
  <sheetViews>
    <sheetView workbookViewId="0"/>
  </sheetViews>
  <sheetFormatPr defaultColWidth="11.42578125" defaultRowHeight="15"/>
  <sheetData>
    <row r="1" spans="1:6">
      <c r="A1" s="1" t="s">
        <v>4734</v>
      </c>
    </row>
    <row r="3" spans="1:6">
      <c r="A3" s="1" t="s">
        <v>9</v>
      </c>
      <c r="C3" s="1" t="s">
        <v>11</v>
      </c>
      <c r="D3" s="1" t="s">
        <v>3844</v>
      </c>
      <c r="E3" s="1" t="s">
        <v>4185</v>
      </c>
      <c r="F3" s="1" t="s">
        <v>3901</v>
      </c>
    </row>
    <row r="4" spans="1:6">
      <c r="A4" s="1" t="s">
        <v>9</v>
      </c>
      <c r="C4" s="1" t="s">
        <v>12</v>
      </c>
      <c r="D4" s="1" t="s">
        <v>3844</v>
      </c>
      <c r="E4" s="1" t="s">
        <v>4185</v>
      </c>
      <c r="F4" s="1" t="s">
        <v>3901</v>
      </c>
    </row>
    <row r="5" spans="1:6">
      <c r="C5" s="1" t="s">
        <v>4733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D6014-EB48-4B11-83AF-343842EFD72E}">
  <dimension ref="A1:F5"/>
  <sheetViews>
    <sheetView workbookViewId="0"/>
  </sheetViews>
  <sheetFormatPr defaultColWidth="11.42578125" defaultRowHeight="15"/>
  <sheetData>
    <row r="1" spans="1:6">
      <c r="A1" s="1" t="s">
        <v>4734</v>
      </c>
    </row>
    <row r="3" spans="1:6">
      <c r="A3" s="1" t="s">
        <v>9</v>
      </c>
      <c r="C3" s="1" t="s">
        <v>11</v>
      </c>
      <c r="D3" s="1" t="s">
        <v>3844</v>
      </c>
      <c r="E3" s="1" t="s">
        <v>4185</v>
      </c>
      <c r="F3" s="1" t="s">
        <v>3901</v>
      </c>
    </row>
    <row r="4" spans="1:6">
      <c r="A4" s="1" t="s">
        <v>9</v>
      </c>
      <c r="C4" s="1" t="s">
        <v>12</v>
      </c>
      <c r="D4" s="1" t="s">
        <v>3844</v>
      </c>
      <c r="E4" s="1" t="s">
        <v>4185</v>
      </c>
      <c r="F4" s="1" t="s">
        <v>3901</v>
      </c>
    </row>
    <row r="5" spans="1:6">
      <c r="C5" s="1" t="s">
        <v>4735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20A3-188C-4CF8-8E69-F54649489EEF}">
  <dimension ref="A1:F9"/>
  <sheetViews>
    <sheetView workbookViewId="0"/>
  </sheetViews>
  <sheetFormatPr defaultColWidth="11.42578125" defaultRowHeight="15"/>
  <sheetData>
    <row r="1" spans="1:6">
      <c r="A1" s="1" t="s">
        <v>4738</v>
      </c>
    </row>
    <row r="3" spans="1:6">
      <c r="A3" s="1" t="s">
        <v>9</v>
      </c>
      <c r="C3" s="1" t="s">
        <v>3</v>
      </c>
      <c r="D3" s="1" t="s">
        <v>4</v>
      </c>
    </row>
    <row r="4" spans="1:6">
      <c r="A4" s="1" t="s">
        <v>9</v>
      </c>
      <c r="C4" s="1" t="s">
        <v>4191</v>
      </c>
    </row>
    <row r="5" spans="1:6">
      <c r="A5" s="1" t="s">
        <v>9</v>
      </c>
      <c r="C5" s="1" t="s">
        <v>3845</v>
      </c>
      <c r="D5" s="1" t="s">
        <v>4192</v>
      </c>
    </row>
    <row r="7" spans="1:6">
      <c r="A7" s="1" t="s">
        <v>9</v>
      </c>
      <c r="D7" s="1" t="s">
        <v>11</v>
      </c>
      <c r="E7" s="1" t="s">
        <v>3844</v>
      </c>
      <c r="F7" s="1" t="s">
        <v>3845</v>
      </c>
    </row>
    <row r="8" spans="1:6">
      <c r="A8" s="1" t="s">
        <v>9</v>
      </c>
      <c r="D8" s="1" t="s">
        <v>12</v>
      </c>
      <c r="E8" s="1" t="s">
        <v>3844</v>
      </c>
      <c r="F8" s="1" t="s">
        <v>3845</v>
      </c>
    </row>
    <row r="9" spans="1:6">
      <c r="D9" s="1" t="s">
        <v>4737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D0DFF-332F-40BD-AEBC-2A4434DBECC8}">
  <dimension ref="A1:F9"/>
  <sheetViews>
    <sheetView workbookViewId="0"/>
  </sheetViews>
  <sheetFormatPr defaultColWidth="11.42578125" defaultRowHeight="15"/>
  <sheetData>
    <row r="1" spans="1:6">
      <c r="A1" s="1" t="s">
        <v>4738</v>
      </c>
    </row>
    <row r="3" spans="1:6">
      <c r="A3" s="1" t="s">
        <v>9</v>
      </c>
      <c r="C3" s="1" t="s">
        <v>3</v>
      </c>
      <c r="D3" s="1" t="s">
        <v>4</v>
      </c>
    </row>
    <row r="4" spans="1:6">
      <c r="A4" s="1" t="s">
        <v>9</v>
      </c>
      <c r="C4" s="1" t="s">
        <v>4191</v>
      </c>
    </row>
    <row r="5" spans="1:6">
      <c r="A5" s="1" t="s">
        <v>9</v>
      </c>
      <c r="C5" s="1" t="s">
        <v>3845</v>
      </c>
      <c r="D5" s="1" t="s">
        <v>4192</v>
      </c>
    </row>
    <row r="7" spans="1:6">
      <c r="A7" s="1" t="s">
        <v>9</v>
      </c>
      <c r="D7" s="1" t="s">
        <v>11</v>
      </c>
      <c r="E7" s="1" t="s">
        <v>3844</v>
      </c>
      <c r="F7" s="1" t="s">
        <v>3845</v>
      </c>
    </row>
    <row r="8" spans="1:6">
      <c r="A8" s="1" t="s">
        <v>9</v>
      </c>
      <c r="D8" s="1" t="s">
        <v>12</v>
      </c>
      <c r="E8" s="1" t="s">
        <v>3844</v>
      </c>
      <c r="F8" s="1" t="s">
        <v>3845</v>
      </c>
    </row>
    <row r="9" spans="1:6">
      <c r="D9" s="1" t="s">
        <v>4739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A95C-2993-45E4-9C40-A3B2A4B1A59F}">
  <dimension ref="A1:F9"/>
  <sheetViews>
    <sheetView workbookViewId="0"/>
  </sheetViews>
  <sheetFormatPr defaultColWidth="11.42578125" defaultRowHeight="15"/>
  <sheetData>
    <row r="1" spans="1:6">
      <c r="A1" s="1" t="s">
        <v>4741</v>
      </c>
    </row>
    <row r="3" spans="1:6">
      <c r="A3" s="1" t="s">
        <v>9</v>
      </c>
      <c r="C3" s="1" t="s">
        <v>3</v>
      </c>
      <c r="D3" s="1" t="s">
        <v>4</v>
      </c>
    </row>
    <row r="4" spans="1:6">
      <c r="A4" s="1" t="s">
        <v>9</v>
      </c>
      <c r="C4" s="1" t="s">
        <v>4191</v>
      </c>
    </row>
    <row r="5" spans="1:6">
      <c r="A5" s="1" t="s">
        <v>9</v>
      </c>
      <c r="C5" s="1" t="s">
        <v>3845</v>
      </c>
      <c r="D5" s="1" t="s">
        <v>4193</v>
      </c>
    </row>
    <row r="7" spans="1:6">
      <c r="A7" s="1" t="s">
        <v>9</v>
      </c>
      <c r="D7" s="1" t="s">
        <v>11</v>
      </c>
      <c r="E7" s="1" t="s">
        <v>3844</v>
      </c>
      <c r="F7" s="1" t="s">
        <v>3845</v>
      </c>
    </row>
    <row r="8" spans="1:6">
      <c r="A8" s="1" t="s">
        <v>9</v>
      </c>
      <c r="D8" s="1" t="s">
        <v>12</v>
      </c>
      <c r="E8" s="1" t="s">
        <v>3844</v>
      </c>
      <c r="F8" s="1" t="s">
        <v>3845</v>
      </c>
    </row>
    <row r="9" spans="1:6">
      <c r="D9" s="1" t="s">
        <v>4737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EA21-58DD-47F8-BFAE-A7107366F9E2}">
  <dimension ref="A1:F9"/>
  <sheetViews>
    <sheetView workbookViewId="0"/>
  </sheetViews>
  <sheetFormatPr defaultColWidth="11.42578125" defaultRowHeight="15"/>
  <sheetData>
    <row r="1" spans="1:6">
      <c r="A1" s="1" t="s">
        <v>4741</v>
      </c>
    </row>
    <row r="3" spans="1:6">
      <c r="A3" s="1" t="s">
        <v>9</v>
      </c>
      <c r="C3" s="1" t="s">
        <v>3</v>
      </c>
      <c r="D3" s="1" t="s">
        <v>4</v>
      </c>
    </row>
    <row r="4" spans="1:6">
      <c r="A4" s="1" t="s">
        <v>9</v>
      </c>
      <c r="C4" s="1" t="s">
        <v>4191</v>
      </c>
    </row>
    <row r="5" spans="1:6">
      <c r="A5" s="1" t="s">
        <v>9</v>
      </c>
      <c r="C5" s="1" t="s">
        <v>3845</v>
      </c>
      <c r="D5" s="1" t="s">
        <v>4193</v>
      </c>
    </row>
    <row r="7" spans="1:6">
      <c r="A7" s="1" t="s">
        <v>9</v>
      </c>
      <c r="D7" s="1" t="s">
        <v>11</v>
      </c>
      <c r="E7" s="1" t="s">
        <v>3844</v>
      </c>
      <c r="F7" s="1" t="s">
        <v>3845</v>
      </c>
    </row>
    <row r="8" spans="1:6">
      <c r="A8" s="1" t="s">
        <v>9</v>
      </c>
      <c r="D8" s="1" t="s">
        <v>12</v>
      </c>
      <c r="E8" s="1" t="s">
        <v>3844</v>
      </c>
      <c r="F8" s="1" t="s">
        <v>3845</v>
      </c>
    </row>
    <row r="9" spans="1:6">
      <c r="D9" s="1" t="s">
        <v>4739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B3D0-73D6-415C-959E-E002A4FE8A6B}">
  <dimension ref="A1:AS2356"/>
  <sheetViews>
    <sheetView workbookViewId="0"/>
  </sheetViews>
  <sheetFormatPr defaultColWidth="11.42578125" defaultRowHeight="15"/>
  <sheetData>
    <row r="1" spans="1:45">
      <c r="A1" s="1" t="s">
        <v>12579</v>
      </c>
      <c r="D1" s="1" t="s">
        <v>4742</v>
      </c>
      <c r="E1" s="1" t="s">
        <v>51</v>
      </c>
      <c r="F1" s="1" t="s">
        <v>51</v>
      </c>
      <c r="G1" s="1" t="s">
        <v>51</v>
      </c>
      <c r="H1" s="1" t="s">
        <v>51</v>
      </c>
      <c r="I1" s="1" t="s">
        <v>51</v>
      </c>
      <c r="J1" s="1" t="s">
        <v>51</v>
      </c>
      <c r="K1" s="1" t="s">
        <v>51</v>
      </c>
      <c r="L1" s="1" t="s">
        <v>51</v>
      </c>
      <c r="M1" s="1" t="s">
        <v>51</v>
      </c>
      <c r="N1" s="1" t="s">
        <v>51</v>
      </c>
      <c r="O1" s="1" t="s">
        <v>51</v>
      </c>
      <c r="P1" s="1" t="s">
        <v>51</v>
      </c>
      <c r="Q1" s="1" t="s">
        <v>51</v>
      </c>
      <c r="R1" s="1" t="s">
        <v>51</v>
      </c>
      <c r="S1" s="1" t="s">
        <v>51</v>
      </c>
      <c r="T1" s="1" t="s">
        <v>51</v>
      </c>
      <c r="U1" s="1" t="s">
        <v>51</v>
      </c>
      <c r="V1" s="1" t="s">
        <v>51</v>
      </c>
      <c r="W1" s="1" t="s">
        <v>51</v>
      </c>
      <c r="X1" s="1" t="s">
        <v>51</v>
      </c>
    </row>
    <row r="3" spans="1:45">
      <c r="A3" s="1" t="s">
        <v>9</v>
      </c>
      <c r="C3" s="1" t="s">
        <v>3</v>
      </c>
      <c r="D3" s="1" t="s">
        <v>4</v>
      </c>
    </row>
    <row r="4" spans="1:45">
      <c r="A4" s="1" t="s">
        <v>9</v>
      </c>
      <c r="C4" s="1" t="s">
        <v>5</v>
      </c>
    </row>
    <row r="5" spans="1:45">
      <c r="A5" s="1" t="s">
        <v>9</v>
      </c>
      <c r="C5" s="1" t="s">
        <v>7</v>
      </c>
      <c r="D5" s="1" t="s">
        <v>3842</v>
      </c>
    </row>
    <row r="7" spans="1:45">
      <c r="A7" s="1" t="s">
        <v>9</v>
      </c>
      <c r="D7" s="1" t="s">
        <v>11</v>
      </c>
      <c r="Y7" s="1" t="s">
        <v>18</v>
      </c>
      <c r="Z7" s="1" t="s">
        <v>20</v>
      </c>
      <c r="AA7" s="1" t="s">
        <v>8</v>
      </c>
      <c r="AB7" s="1" t="s">
        <v>4197</v>
      </c>
      <c r="AC7" s="1" t="s">
        <v>14</v>
      </c>
      <c r="AD7" s="1" t="s">
        <v>16</v>
      </c>
      <c r="AE7" s="1" t="s">
        <v>27</v>
      </c>
      <c r="AF7" s="1" t="s">
        <v>23</v>
      </c>
      <c r="AG7" s="1" t="s">
        <v>25</v>
      </c>
      <c r="AH7" s="1" t="s">
        <v>3843</v>
      </c>
      <c r="AI7" s="1" t="s">
        <v>29</v>
      </c>
      <c r="AJ7" s="1" t="s">
        <v>31</v>
      </c>
      <c r="AK7" s="1" t="s">
        <v>33</v>
      </c>
      <c r="AL7" s="1" t="s">
        <v>35</v>
      </c>
      <c r="AM7" s="1" t="s">
        <v>37</v>
      </c>
      <c r="AN7" s="1" t="s">
        <v>39</v>
      </c>
      <c r="AO7" s="1" t="s">
        <v>3864</v>
      </c>
      <c r="AP7" s="1" t="s">
        <v>3840</v>
      </c>
      <c r="AQ7" s="1" t="s">
        <v>3878</v>
      </c>
      <c r="AR7" s="1" t="s">
        <v>3879</v>
      </c>
      <c r="AS7" s="1" t="s">
        <v>4198</v>
      </c>
    </row>
    <row r="8" spans="1:45">
      <c r="A8" s="1" t="s">
        <v>9</v>
      </c>
      <c r="D8" s="1" t="s">
        <v>12</v>
      </c>
      <c r="Y8" s="1" t="s">
        <v>18</v>
      </c>
      <c r="Z8" s="1" t="s">
        <v>20</v>
      </c>
      <c r="AA8" s="1" t="s">
        <v>8</v>
      </c>
      <c r="AB8" s="1" t="s">
        <v>4197</v>
      </c>
      <c r="AC8" s="1" t="s">
        <v>14</v>
      </c>
      <c r="AD8" s="1" t="s">
        <v>16</v>
      </c>
      <c r="AE8" s="1" t="s">
        <v>27</v>
      </c>
      <c r="AF8" s="1" t="s">
        <v>23</v>
      </c>
      <c r="AG8" s="1" t="s">
        <v>25</v>
      </c>
      <c r="AH8" s="1" t="s">
        <v>3843</v>
      </c>
      <c r="AI8" s="1" t="s">
        <v>29</v>
      </c>
      <c r="AJ8" s="1" t="s">
        <v>31</v>
      </c>
      <c r="AK8" s="1" t="s">
        <v>33</v>
      </c>
      <c r="AL8" s="1" t="s">
        <v>35</v>
      </c>
      <c r="AM8" s="1" t="s">
        <v>37</v>
      </c>
      <c r="AN8" s="1" t="s">
        <v>39</v>
      </c>
      <c r="AO8" s="1" t="s">
        <v>3864</v>
      </c>
      <c r="AP8" s="1" t="s">
        <v>4707</v>
      </c>
      <c r="AQ8" s="1" t="s">
        <v>3878</v>
      </c>
      <c r="AR8" s="1" t="s">
        <v>3879</v>
      </c>
      <c r="AS8" s="1" t="s">
        <v>4199</v>
      </c>
    </row>
    <row r="9" spans="1:45">
      <c r="D9" s="1" t="s">
        <v>18</v>
      </c>
      <c r="E9" s="1" t="s">
        <v>20</v>
      </c>
      <c r="F9" s="1" t="s">
        <v>8</v>
      </c>
      <c r="G9" s="1" t="s">
        <v>4197</v>
      </c>
      <c r="H9" s="1" t="s">
        <v>14</v>
      </c>
      <c r="I9" s="1" t="s">
        <v>16</v>
      </c>
      <c r="J9" s="1" t="s">
        <v>27</v>
      </c>
      <c r="K9" s="1" t="s">
        <v>23</v>
      </c>
      <c r="L9" s="1" t="s">
        <v>25</v>
      </c>
      <c r="M9" s="1" t="s">
        <v>3843</v>
      </c>
      <c r="N9" s="1" t="s">
        <v>29</v>
      </c>
      <c r="O9" s="1" t="s">
        <v>31</v>
      </c>
      <c r="P9" s="1" t="s">
        <v>33</v>
      </c>
      <c r="Q9" s="1" t="s">
        <v>35</v>
      </c>
      <c r="R9" s="1" t="s">
        <v>37</v>
      </c>
      <c r="S9" s="1" t="s">
        <v>39</v>
      </c>
      <c r="T9" s="1" t="s">
        <v>3864</v>
      </c>
      <c r="U9" s="1" t="s">
        <v>3840</v>
      </c>
      <c r="V9" s="1" t="s">
        <v>3878</v>
      </c>
      <c r="W9" s="1" t="s">
        <v>3879</v>
      </c>
      <c r="X9" s="1" t="s">
        <v>4198</v>
      </c>
    </row>
    <row r="10" spans="1:45">
      <c r="A10" s="1" t="s">
        <v>49</v>
      </c>
      <c r="D10" s="1" t="s">
        <v>4743</v>
      </c>
      <c r="E10" s="1" t="s">
        <v>4744</v>
      </c>
      <c r="J10" s="1" t="s">
        <v>3166</v>
      </c>
      <c r="M10" s="1" t="s">
        <v>4202</v>
      </c>
      <c r="Q10" s="1" t="s">
        <v>3166</v>
      </c>
      <c r="S10" s="1" t="s">
        <v>3166</v>
      </c>
      <c r="T10" s="1" t="s">
        <v>4746</v>
      </c>
      <c r="U10" s="1" t="s">
        <v>12582</v>
      </c>
      <c r="V10" s="1" t="s">
        <v>3166</v>
      </c>
      <c r="W10" s="1" t="s">
        <v>655</v>
      </c>
    </row>
    <row r="11" spans="1:45">
      <c r="A11" s="1" t="s">
        <v>49</v>
      </c>
      <c r="D11" s="1" t="s">
        <v>4747</v>
      </c>
      <c r="E11" s="1" t="s">
        <v>4748</v>
      </c>
      <c r="J11" s="1" t="s">
        <v>3166</v>
      </c>
      <c r="Q11" s="1" t="s">
        <v>3166</v>
      </c>
      <c r="S11" s="1" t="s">
        <v>3166</v>
      </c>
      <c r="U11" s="1" t="s">
        <v>10156</v>
      </c>
      <c r="V11" s="1" t="s">
        <v>3166</v>
      </c>
      <c r="W11" s="1" t="s">
        <v>3166</v>
      </c>
    </row>
    <row r="12" spans="1:45">
      <c r="A12" s="1" t="s">
        <v>49</v>
      </c>
      <c r="D12" s="1" t="s">
        <v>4749</v>
      </c>
      <c r="E12" s="1" t="s">
        <v>4750</v>
      </c>
      <c r="J12" s="1" t="s">
        <v>3166</v>
      </c>
      <c r="Q12" s="1" t="s">
        <v>3166</v>
      </c>
      <c r="S12" s="1" t="s">
        <v>3166</v>
      </c>
      <c r="U12" s="1" t="s">
        <v>12583</v>
      </c>
      <c r="V12" s="1" t="s">
        <v>10157</v>
      </c>
      <c r="W12" s="1" t="s">
        <v>3166</v>
      </c>
    </row>
    <row r="13" spans="1:45">
      <c r="A13" s="1" t="s">
        <v>49</v>
      </c>
      <c r="D13" s="1" t="s">
        <v>4751</v>
      </c>
      <c r="E13" s="1" t="s">
        <v>4752</v>
      </c>
      <c r="J13" s="1" t="s">
        <v>3166</v>
      </c>
      <c r="Q13" s="1" t="s">
        <v>3166</v>
      </c>
      <c r="S13" s="1" t="s">
        <v>3166</v>
      </c>
      <c r="U13" s="1" t="s">
        <v>10158</v>
      </c>
      <c r="V13" s="1" t="s">
        <v>3166</v>
      </c>
      <c r="W13" s="1" t="s">
        <v>3166</v>
      </c>
    </row>
    <row r="14" spans="1:45">
      <c r="A14" s="1" t="s">
        <v>49</v>
      </c>
      <c r="D14" s="1" t="s">
        <v>55</v>
      </c>
      <c r="E14" s="1" t="s">
        <v>56</v>
      </c>
      <c r="F14" s="1" t="s">
        <v>655</v>
      </c>
      <c r="H14" s="1" t="s">
        <v>53</v>
      </c>
      <c r="I14" s="1" t="s">
        <v>54</v>
      </c>
      <c r="J14" s="1" t="s">
        <v>3166</v>
      </c>
      <c r="M14" s="1" t="s">
        <v>4753</v>
      </c>
      <c r="Q14" s="1" t="s">
        <v>3166</v>
      </c>
      <c r="S14" s="1" t="s">
        <v>3166</v>
      </c>
      <c r="T14" s="1" t="s">
        <v>4754</v>
      </c>
      <c r="U14" s="1" t="s">
        <v>10159</v>
      </c>
      <c r="V14" s="1" t="s">
        <v>10160</v>
      </c>
      <c r="W14" s="1" t="s">
        <v>3166</v>
      </c>
    </row>
    <row r="15" spans="1:45">
      <c r="A15" s="1" t="s">
        <v>49</v>
      </c>
      <c r="D15" s="1" t="s">
        <v>59</v>
      </c>
      <c r="E15" s="1" t="s">
        <v>60</v>
      </c>
      <c r="F15" s="1" t="s">
        <v>655</v>
      </c>
      <c r="H15" s="1" t="s">
        <v>53</v>
      </c>
      <c r="I15" s="1" t="s">
        <v>54</v>
      </c>
      <c r="J15" s="1" t="s">
        <v>3166</v>
      </c>
      <c r="M15" s="1" t="s">
        <v>4202</v>
      </c>
      <c r="Q15" s="1" t="s">
        <v>3166</v>
      </c>
      <c r="S15" s="1" t="s">
        <v>3166</v>
      </c>
      <c r="T15" s="1" t="s">
        <v>4755</v>
      </c>
      <c r="U15" s="1" t="s">
        <v>3166</v>
      </c>
      <c r="V15" s="1" t="s">
        <v>3166</v>
      </c>
      <c r="W15" s="1" t="s">
        <v>3166</v>
      </c>
    </row>
    <row r="16" spans="1:45">
      <c r="A16" s="1" t="s">
        <v>49</v>
      </c>
      <c r="D16" s="1" t="s">
        <v>62</v>
      </c>
      <c r="E16" s="1" t="s">
        <v>63</v>
      </c>
      <c r="F16" s="1" t="s">
        <v>655</v>
      </c>
      <c r="H16" s="1" t="s">
        <v>53</v>
      </c>
      <c r="I16" s="1" t="s">
        <v>54</v>
      </c>
      <c r="J16" s="1" t="s">
        <v>3166</v>
      </c>
      <c r="M16" s="1" t="s">
        <v>4753</v>
      </c>
      <c r="Q16" s="1" t="s">
        <v>3166</v>
      </c>
      <c r="S16" s="1" t="s">
        <v>3166</v>
      </c>
      <c r="T16" s="1" t="s">
        <v>4754</v>
      </c>
      <c r="U16" s="1" t="s">
        <v>10161</v>
      </c>
      <c r="V16" s="1" t="s">
        <v>10162</v>
      </c>
      <c r="W16" s="1" t="s">
        <v>3166</v>
      </c>
    </row>
    <row r="17" spans="1:23">
      <c r="A17" s="1" t="s">
        <v>49</v>
      </c>
      <c r="D17" s="1" t="s">
        <v>65</v>
      </c>
      <c r="E17" s="1" t="s">
        <v>66</v>
      </c>
      <c r="F17" s="1" t="s">
        <v>655</v>
      </c>
      <c r="H17" s="1" t="s">
        <v>53</v>
      </c>
      <c r="I17" s="1" t="s">
        <v>54</v>
      </c>
      <c r="J17" s="1" t="s">
        <v>3166</v>
      </c>
      <c r="M17" s="1" t="s">
        <v>4753</v>
      </c>
      <c r="Q17" s="1" t="s">
        <v>3166</v>
      </c>
      <c r="S17" s="1" t="s">
        <v>3166</v>
      </c>
      <c r="T17" s="1" t="s">
        <v>4754</v>
      </c>
      <c r="U17" s="1" t="s">
        <v>10163</v>
      </c>
      <c r="V17" s="1" t="s">
        <v>10164</v>
      </c>
      <c r="W17" s="1" t="s">
        <v>3166</v>
      </c>
    </row>
    <row r="18" spans="1:23">
      <c r="A18" s="1" t="s">
        <v>49</v>
      </c>
      <c r="D18" s="1" t="s">
        <v>68</v>
      </c>
      <c r="E18" s="1" t="s">
        <v>69</v>
      </c>
      <c r="F18" s="1" t="s">
        <v>655</v>
      </c>
      <c r="H18" s="1" t="s">
        <v>53</v>
      </c>
      <c r="I18" s="1" t="s">
        <v>54</v>
      </c>
      <c r="J18" s="1" t="s">
        <v>3166</v>
      </c>
      <c r="M18" s="1" t="s">
        <v>4753</v>
      </c>
      <c r="Q18" s="1" t="s">
        <v>3166</v>
      </c>
      <c r="S18" s="1" t="s">
        <v>3166</v>
      </c>
      <c r="T18" s="1" t="s">
        <v>4754</v>
      </c>
      <c r="U18" s="1" t="s">
        <v>10165</v>
      </c>
      <c r="V18" s="1" t="s">
        <v>10166</v>
      </c>
      <c r="W18" s="1" t="s">
        <v>3166</v>
      </c>
    </row>
    <row r="19" spans="1:23">
      <c r="A19" s="1" t="s">
        <v>49</v>
      </c>
      <c r="D19" s="1" t="s">
        <v>71</v>
      </c>
      <c r="E19" s="1" t="s">
        <v>72</v>
      </c>
      <c r="F19" s="1" t="s">
        <v>655</v>
      </c>
      <c r="H19" s="1" t="s">
        <v>53</v>
      </c>
      <c r="I19" s="1" t="s">
        <v>54</v>
      </c>
      <c r="J19" s="1" t="s">
        <v>3166</v>
      </c>
      <c r="M19" s="1" t="s">
        <v>4753</v>
      </c>
      <c r="Q19" s="1" t="s">
        <v>3166</v>
      </c>
      <c r="S19" s="1" t="s">
        <v>3166</v>
      </c>
      <c r="T19" s="1" t="s">
        <v>4754</v>
      </c>
      <c r="U19" s="1" t="s">
        <v>10167</v>
      </c>
      <c r="V19" s="1" t="s">
        <v>10168</v>
      </c>
      <c r="W19" s="1" t="s">
        <v>3166</v>
      </c>
    </row>
    <row r="20" spans="1:23">
      <c r="A20" s="1" t="s">
        <v>49</v>
      </c>
      <c r="D20" s="1" t="s">
        <v>74</v>
      </c>
      <c r="E20" s="1" t="s">
        <v>75</v>
      </c>
      <c r="F20" s="1" t="s">
        <v>655</v>
      </c>
      <c r="H20" s="1" t="s">
        <v>53</v>
      </c>
      <c r="I20" s="1" t="s">
        <v>54</v>
      </c>
      <c r="J20" s="1" t="s">
        <v>3166</v>
      </c>
      <c r="M20" s="1" t="s">
        <v>4753</v>
      </c>
      <c r="Q20" s="1" t="s">
        <v>3166</v>
      </c>
      <c r="S20" s="1" t="s">
        <v>3166</v>
      </c>
      <c r="T20" s="1" t="s">
        <v>4754</v>
      </c>
      <c r="U20" s="1" t="s">
        <v>10169</v>
      </c>
      <c r="V20" s="1" t="s">
        <v>10170</v>
      </c>
      <c r="W20" s="1" t="s">
        <v>3166</v>
      </c>
    </row>
    <row r="21" spans="1:23">
      <c r="A21" s="1" t="s">
        <v>49</v>
      </c>
      <c r="D21" s="1" t="s">
        <v>112</v>
      </c>
      <c r="E21" s="1" t="s">
        <v>12580</v>
      </c>
      <c r="F21" s="1" t="s">
        <v>655</v>
      </c>
      <c r="H21" s="1" t="s">
        <v>53</v>
      </c>
      <c r="I21" s="1" t="s">
        <v>77</v>
      </c>
      <c r="J21" s="1" t="s">
        <v>3166</v>
      </c>
      <c r="M21" s="1" t="s">
        <v>4202</v>
      </c>
      <c r="Q21" s="1" t="s">
        <v>3166</v>
      </c>
      <c r="S21" s="1" t="s">
        <v>3166</v>
      </c>
      <c r="T21" s="1" t="s">
        <v>4763</v>
      </c>
      <c r="U21" s="1" t="s">
        <v>10592</v>
      </c>
      <c r="V21" s="1" t="s">
        <v>10248</v>
      </c>
      <c r="W21" s="1" t="s">
        <v>3166</v>
      </c>
    </row>
    <row r="22" spans="1:23">
      <c r="A22" s="1" t="s">
        <v>49</v>
      </c>
      <c r="D22" s="1" t="s">
        <v>85</v>
      </c>
      <c r="E22" s="1" t="s">
        <v>12581</v>
      </c>
      <c r="F22" s="1" t="s">
        <v>655</v>
      </c>
      <c r="H22" s="1" t="s">
        <v>53</v>
      </c>
      <c r="I22" s="1" t="s">
        <v>77</v>
      </c>
      <c r="J22" s="1" t="s">
        <v>3166</v>
      </c>
      <c r="M22" s="1" t="s">
        <v>4202</v>
      </c>
      <c r="O22" s="1" t="s">
        <v>81</v>
      </c>
      <c r="P22" s="1" t="s">
        <v>4762</v>
      </c>
      <c r="Q22" s="1" t="s">
        <v>3168</v>
      </c>
      <c r="S22" s="1" t="s">
        <v>3166</v>
      </c>
      <c r="T22" s="1" t="s">
        <v>4763</v>
      </c>
      <c r="U22" s="1" t="s">
        <v>10593</v>
      </c>
      <c r="V22" s="1" t="s">
        <v>10594</v>
      </c>
      <c r="W22" s="1" t="s">
        <v>3166</v>
      </c>
    </row>
    <row r="23" spans="1:23">
      <c r="A23" s="1" t="s">
        <v>49</v>
      </c>
      <c r="D23" s="1" t="s">
        <v>4756</v>
      </c>
      <c r="E23" s="1" t="s">
        <v>4757</v>
      </c>
      <c r="F23" s="1" t="s">
        <v>4758</v>
      </c>
      <c r="H23" s="1" t="s">
        <v>53</v>
      </c>
      <c r="I23" s="1" t="s">
        <v>77</v>
      </c>
      <c r="J23" s="1" t="s">
        <v>3166</v>
      </c>
      <c r="M23" s="1" t="s">
        <v>4753</v>
      </c>
      <c r="O23" s="1" t="s">
        <v>81</v>
      </c>
      <c r="Q23" s="1" t="s">
        <v>3168</v>
      </c>
      <c r="S23" s="1" t="s">
        <v>3166</v>
      </c>
      <c r="T23" s="1" t="s">
        <v>4754</v>
      </c>
      <c r="U23" s="1" t="s">
        <v>10171</v>
      </c>
      <c r="V23" s="1" t="s">
        <v>10172</v>
      </c>
      <c r="W23" s="1" t="s">
        <v>3166</v>
      </c>
    </row>
    <row r="24" spans="1:23">
      <c r="A24" s="1" t="s">
        <v>49</v>
      </c>
      <c r="D24" s="1" t="s">
        <v>4759</v>
      </c>
      <c r="E24" s="1" t="s">
        <v>4760</v>
      </c>
      <c r="F24" s="1" t="s">
        <v>4758</v>
      </c>
      <c r="H24" s="1" t="s">
        <v>53</v>
      </c>
      <c r="I24" s="1" t="s">
        <v>77</v>
      </c>
      <c r="J24" s="1" t="s">
        <v>3166</v>
      </c>
      <c r="M24" s="1" t="s">
        <v>4753</v>
      </c>
      <c r="O24" s="1" t="s">
        <v>81</v>
      </c>
      <c r="Q24" s="1" t="s">
        <v>10173</v>
      </c>
      <c r="S24" s="1" t="s">
        <v>3166</v>
      </c>
      <c r="T24" s="1" t="s">
        <v>4761</v>
      </c>
      <c r="U24" s="1" t="s">
        <v>3166</v>
      </c>
      <c r="V24" s="1" t="s">
        <v>10174</v>
      </c>
      <c r="W24" s="1" t="s">
        <v>3166</v>
      </c>
    </row>
    <row r="25" spans="1:23">
      <c r="A25" s="1" t="s">
        <v>49</v>
      </c>
      <c r="D25" s="1" t="s">
        <v>82</v>
      </c>
      <c r="E25" s="1" t="s">
        <v>83</v>
      </c>
      <c r="F25" s="1" t="s">
        <v>655</v>
      </c>
      <c r="H25" s="1" t="s">
        <v>53</v>
      </c>
      <c r="I25" s="1" t="s">
        <v>77</v>
      </c>
      <c r="J25" s="1" t="s">
        <v>3166</v>
      </c>
      <c r="M25" s="1" t="s">
        <v>4202</v>
      </c>
      <c r="O25" s="1" t="s">
        <v>105</v>
      </c>
      <c r="P25" s="1" t="s">
        <v>4762</v>
      </c>
      <c r="Q25" s="1" t="s">
        <v>3168</v>
      </c>
      <c r="S25" s="1" t="s">
        <v>3166</v>
      </c>
      <c r="T25" s="1" t="s">
        <v>4763</v>
      </c>
      <c r="U25" s="1" t="s">
        <v>10175</v>
      </c>
      <c r="V25" s="1" t="s">
        <v>10176</v>
      </c>
      <c r="W25" s="1" t="s">
        <v>10982</v>
      </c>
    </row>
    <row r="26" spans="1:23">
      <c r="A26" s="1" t="s">
        <v>49</v>
      </c>
      <c r="D26" s="1" t="s">
        <v>4764</v>
      </c>
      <c r="E26" s="1" t="s">
        <v>4765</v>
      </c>
      <c r="F26" s="1" t="s">
        <v>4766</v>
      </c>
      <c r="H26" s="1" t="s">
        <v>53</v>
      </c>
      <c r="I26" s="1" t="s">
        <v>77</v>
      </c>
      <c r="J26" s="1" t="s">
        <v>3166</v>
      </c>
      <c r="M26" s="1" t="s">
        <v>4202</v>
      </c>
      <c r="O26" s="1" t="s">
        <v>105</v>
      </c>
      <c r="Q26" s="1" t="s">
        <v>3168</v>
      </c>
      <c r="S26" s="1" t="s">
        <v>3166</v>
      </c>
      <c r="T26" s="1" t="s">
        <v>4763</v>
      </c>
      <c r="U26" s="1" t="s">
        <v>10178</v>
      </c>
      <c r="V26" s="1" t="s">
        <v>10179</v>
      </c>
      <c r="W26" s="1" t="s">
        <v>3166</v>
      </c>
    </row>
    <row r="27" spans="1:23">
      <c r="A27" s="1" t="s">
        <v>49</v>
      </c>
      <c r="D27" s="1" t="s">
        <v>102</v>
      </c>
      <c r="E27" s="1" t="s">
        <v>103</v>
      </c>
      <c r="F27" s="1" t="s">
        <v>655</v>
      </c>
      <c r="H27" s="1" t="s">
        <v>53</v>
      </c>
      <c r="I27" s="1" t="s">
        <v>77</v>
      </c>
      <c r="J27" s="1" t="s">
        <v>3166</v>
      </c>
      <c r="M27" s="1" t="s">
        <v>4202</v>
      </c>
      <c r="O27" s="1" t="s">
        <v>105</v>
      </c>
      <c r="P27" s="1" t="s">
        <v>4762</v>
      </c>
      <c r="Q27" s="1" t="s">
        <v>3168</v>
      </c>
      <c r="S27" s="1" t="s">
        <v>3166</v>
      </c>
      <c r="T27" s="1" t="s">
        <v>4763</v>
      </c>
      <c r="U27" s="1" t="s">
        <v>10180</v>
      </c>
      <c r="V27" s="1" t="s">
        <v>10181</v>
      </c>
      <c r="W27" s="1" t="s">
        <v>3166</v>
      </c>
    </row>
    <row r="28" spans="1:23">
      <c r="A28" s="1" t="s">
        <v>49</v>
      </c>
      <c r="D28" s="1" t="s">
        <v>106</v>
      </c>
      <c r="E28" s="1" t="s">
        <v>107</v>
      </c>
      <c r="F28" s="1" t="s">
        <v>655</v>
      </c>
      <c r="H28" s="1" t="s">
        <v>53</v>
      </c>
      <c r="I28" s="1" t="s">
        <v>77</v>
      </c>
      <c r="J28" s="1" t="s">
        <v>3166</v>
      </c>
      <c r="M28" s="1" t="s">
        <v>4753</v>
      </c>
      <c r="O28" s="1" t="s">
        <v>105</v>
      </c>
      <c r="Q28" s="1" t="s">
        <v>3168</v>
      </c>
      <c r="S28" s="1" t="s">
        <v>3166</v>
      </c>
      <c r="T28" s="1" t="s">
        <v>4754</v>
      </c>
      <c r="U28" s="1" t="s">
        <v>10182</v>
      </c>
      <c r="V28" s="1" t="s">
        <v>3279</v>
      </c>
      <c r="W28" s="1" t="s">
        <v>10183</v>
      </c>
    </row>
    <row r="29" spans="1:23">
      <c r="A29" s="1" t="s">
        <v>49</v>
      </c>
      <c r="D29" s="1" t="s">
        <v>4767</v>
      </c>
      <c r="E29" s="1" t="s">
        <v>4768</v>
      </c>
      <c r="F29" s="1" t="s">
        <v>4758</v>
      </c>
      <c r="H29" s="1" t="s">
        <v>53</v>
      </c>
      <c r="I29" s="1" t="s">
        <v>77</v>
      </c>
      <c r="J29" s="1" t="s">
        <v>3166</v>
      </c>
      <c r="M29" s="1" t="s">
        <v>4753</v>
      </c>
      <c r="O29" s="1" t="s">
        <v>105</v>
      </c>
      <c r="Q29" s="1" t="s">
        <v>3168</v>
      </c>
      <c r="S29" s="1" t="s">
        <v>3166</v>
      </c>
      <c r="T29" s="1" t="s">
        <v>4769</v>
      </c>
      <c r="U29" s="1" t="s">
        <v>10184</v>
      </c>
      <c r="V29" s="1" t="s">
        <v>10185</v>
      </c>
      <c r="W29" s="1" t="s">
        <v>3166</v>
      </c>
    </row>
    <row r="30" spans="1:23">
      <c r="A30" s="1" t="s">
        <v>49</v>
      </c>
      <c r="D30" s="1" t="s">
        <v>109</v>
      </c>
      <c r="E30" s="1" t="s">
        <v>110</v>
      </c>
      <c r="F30" s="1" t="s">
        <v>655</v>
      </c>
      <c r="H30" s="1" t="s">
        <v>53</v>
      </c>
      <c r="I30" s="1" t="s">
        <v>77</v>
      </c>
      <c r="J30" s="1" t="s">
        <v>3166</v>
      </c>
      <c r="M30" s="1" t="s">
        <v>4753</v>
      </c>
      <c r="O30" s="1" t="s">
        <v>105</v>
      </c>
      <c r="Q30" s="1" t="s">
        <v>3168</v>
      </c>
      <c r="S30" s="1" t="s">
        <v>3166</v>
      </c>
      <c r="T30" s="1" t="s">
        <v>4754</v>
      </c>
      <c r="U30" s="1" t="s">
        <v>10186</v>
      </c>
      <c r="V30" s="1" t="s">
        <v>10187</v>
      </c>
      <c r="W30" s="1" t="s">
        <v>10163</v>
      </c>
    </row>
    <row r="31" spans="1:23">
      <c r="A31" s="1" t="s">
        <v>49</v>
      </c>
      <c r="D31" s="1" t="s">
        <v>4770</v>
      </c>
      <c r="E31" s="1" t="s">
        <v>4771</v>
      </c>
      <c r="F31" s="1" t="s">
        <v>4758</v>
      </c>
      <c r="H31" s="1" t="s">
        <v>53</v>
      </c>
      <c r="I31" s="1" t="s">
        <v>77</v>
      </c>
      <c r="J31" s="1" t="s">
        <v>3166</v>
      </c>
      <c r="M31" s="1" t="s">
        <v>4202</v>
      </c>
      <c r="Q31" s="1" t="s">
        <v>3166</v>
      </c>
      <c r="S31" s="1" t="s">
        <v>3166</v>
      </c>
      <c r="T31" s="1" t="s">
        <v>4763</v>
      </c>
      <c r="U31" s="1" t="s">
        <v>616</v>
      </c>
      <c r="V31" s="1" t="s">
        <v>10188</v>
      </c>
      <c r="W31" s="1" t="s">
        <v>3166</v>
      </c>
    </row>
    <row r="32" spans="1:23">
      <c r="A32" s="1" t="s">
        <v>49</v>
      </c>
      <c r="D32" s="1" t="s">
        <v>4772</v>
      </c>
      <c r="E32" s="1" t="s">
        <v>4773</v>
      </c>
      <c r="F32" s="1" t="s">
        <v>4758</v>
      </c>
      <c r="H32" s="1" t="s">
        <v>53</v>
      </c>
      <c r="I32" s="1" t="s">
        <v>77</v>
      </c>
      <c r="J32" s="1" t="s">
        <v>3166</v>
      </c>
      <c r="M32" s="1" t="s">
        <v>4202</v>
      </c>
      <c r="Q32" s="1" t="s">
        <v>3166</v>
      </c>
      <c r="S32" s="1" t="s">
        <v>3166</v>
      </c>
      <c r="T32" s="1" t="s">
        <v>4763</v>
      </c>
      <c r="U32" s="1" t="s">
        <v>10189</v>
      </c>
      <c r="V32" s="1" t="s">
        <v>10190</v>
      </c>
      <c r="W32" s="1" t="s">
        <v>3166</v>
      </c>
    </row>
    <row r="33" spans="1:23">
      <c r="A33" s="1" t="s">
        <v>49</v>
      </c>
      <c r="D33" s="1" t="s">
        <v>115</v>
      </c>
      <c r="E33" s="1" t="s">
        <v>116</v>
      </c>
      <c r="F33" s="1" t="s">
        <v>655</v>
      </c>
      <c r="H33" s="1" t="s">
        <v>53</v>
      </c>
      <c r="I33" s="1" t="s">
        <v>77</v>
      </c>
      <c r="J33" s="1" t="s">
        <v>3166</v>
      </c>
      <c r="M33" s="1" t="s">
        <v>4202</v>
      </c>
      <c r="Q33" s="1" t="s">
        <v>3166</v>
      </c>
      <c r="S33" s="1" t="s">
        <v>3166</v>
      </c>
      <c r="T33" s="1" t="s">
        <v>4763</v>
      </c>
      <c r="U33" s="1" t="s">
        <v>3166</v>
      </c>
      <c r="V33" s="1" t="s">
        <v>3166</v>
      </c>
      <c r="W33" s="1" t="s">
        <v>3166</v>
      </c>
    </row>
    <row r="34" spans="1:23">
      <c r="A34" s="1" t="s">
        <v>49</v>
      </c>
      <c r="D34" s="1" t="s">
        <v>4774</v>
      </c>
      <c r="E34" s="1" t="s">
        <v>4775</v>
      </c>
      <c r="F34" s="1" t="s">
        <v>4758</v>
      </c>
      <c r="H34" s="1" t="s">
        <v>53</v>
      </c>
      <c r="I34" s="1" t="s">
        <v>77</v>
      </c>
      <c r="J34" s="1" t="s">
        <v>3166</v>
      </c>
      <c r="M34" s="1" t="s">
        <v>4202</v>
      </c>
      <c r="Q34" s="1" t="s">
        <v>3166</v>
      </c>
      <c r="S34" s="1" t="s">
        <v>3166</v>
      </c>
      <c r="T34" s="1" t="s">
        <v>4776</v>
      </c>
      <c r="U34" s="1" t="s">
        <v>513</v>
      </c>
      <c r="V34" s="1" t="s">
        <v>10191</v>
      </c>
      <c r="W34" s="1" t="s">
        <v>3166</v>
      </c>
    </row>
    <row r="35" spans="1:23">
      <c r="A35" s="1" t="s">
        <v>49</v>
      </c>
      <c r="D35" s="1" t="s">
        <v>118</v>
      </c>
      <c r="E35" s="1" t="s">
        <v>119</v>
      </c>
      <c r="F35" s="1" t="s">
        <v>655</v>
      </c>
      <c r="H35" s="1" t="s">
        <v>53</v>
      </c>
      <c r="I35" s="1" t="s">
        <v>77</v>
      </c>
      <c r="J35" s="1" t="s">
        <v>3166</v>
      </c>
      <c r="M35" s="1" t="s">
        <v>4753</v>
      </c>
      <c r="Q35" s="1" t="s">
        <v>3166</v>
      </c>
      <c r="S35" s="1" t="s">
        <v>3166</v>
      </c>
      <c r="T35" s="1" t="s">
        <v>4754</v>
      </c>
      <c r="U35" s="1" t="s">
        <v>10192</v>
      </c>
      <c r="V35" s="1" t="s">
        <v>10193</v>
      </c>
      <c r="W35" s="1" t="s">
        <v>655</v>
      </c>
    </row>
    <row r="36" spans="1:23">
      <c r="A36" s="1" t="s">
        <v>49</v>
      </c>
      <c r="D36" s="1" t="s">
        <v>121</v>
      </c>
      <c r="E36" s="1" t="s">
        <v>3434</v>
      </c>
      <c r="F36" s="1" t="s">
        <v>655</v>
      </c>
      <c r="H36" s="1" t="s">
        <v>53</v>
      </c>
      <c r="I36" s="1" t="s">
        <v>77</v>
      </c>
      <c r="J36" s="1" t="s">
        <v>3166</v>
      </c>
      <c r="M36" s="1" t="s">
        <v>4753</v>
      </c>
      <c r="Q36" s="1" t="s">
        <v>3166</v>
      </c>
      <c r="S36" s="1" t="s">
        <v>3166</v>
      </c>
      <c r="T36" s="1" t="s">
        <v>4754</v>
      </c>
      <c r="U36" s="1" t="s">
        <v>10194</v>
      </c>
      <c r="V36" s="1" t="s">
        <v>748</v>
      </c>
      <c r="W36" s="1" t="s">
        <v>3166</v>
      </c>
    </row>
    <row r="37" spans="1:23">
      <c r="A37" s="1" t="s">
        <v>49</v>
      </c>
      <c r="D37" s="1" t="s">
        <v>123</v>
      </c>
      <c r="E37" s="1" t="s">
        <v>124</v>
      </c>
      <c r="F37" s="1" t="s">
        <v>655</v>
      </c>
      <c r="H37" s="1" t="s">
        <v>53</v>
      </c>
      <c r="I37" s="1" t="s">
        <v>77</v>
      </c>
      <c r="J37" s="1" t="s">
        <v>3166</v>
      </c>
      <c r="M37" s="1" t="s">
        <v>4753</v>
      </c>
      <c r="Q37" s="1" t="s">
        <v>3166</v>
      </c>
      <c r="S37" s="1" t="s">
        <v>3166</v>
      </c>
      <c r="T37" s="1" t="s">
        <v>4754</v>
      </c>
      <c r="U37" s="1" t="s">
        <v>10195</v>
      </c>
      <c r="V37" s="1" t="s">
        <v>10196</v>
      </c>
      <c r="W37" s="1" t="s">
        <v>3166</v>
      </c>
    </row>
    <row r="38" spans="1:23">
      <c r="A38" s="1" t="s">
        <v>49</v>
      </c>
      <c r="D38" s="1" t="s">
        <v>4777</v>
      </c>
      <c r="E38" s="1" t="s">
        <v>4778</v>
      </c>
      <c r="F38" s="1" t="s">
        <v>4758</v>
      </c>
      <c r="H38" s="1" t="s">
        <v>53</v>
      </c>
      <c r="I38" s="1" t="s">
        <v>77</v>
      </c>
      <c r="J38" s="1" t="s">
        <v>3166</v>
      </c>
      <c r="M38" s="1" t="s">
        <v>4753</v>
      </c>
      <c r="Q38" s="1" t="s">
        <v>3166</v>
      </c>
      <c r="S38" s="1" t="s">
        <v>3166</v>
      </c>
      <c r="T38" s="1" t="s">
        <v>4754</v>
      </c>
      <c r="U38" s="1" t="s">
        <v>3166</v>
      </c>
      <c r="V38" s="1" t="s">
        <v>10197</v>
      </c>
      <c r="W38" s="1" t="s">
        <v>3166</v>
      </c>
    </row>
    <row r="39" spans="1:23">
      <c r="A39" s="1" t="s">
        <v>49</v>
      </c>
      <c r="D39" s="1" t="s">
        <v>126</v>
      </c>
      <c r="E39" s="1" t="s">
        <v>3575</v>
      </c>
      <c r="F39" s="1" t="s">
        <v>655</v>
      </c>
      <c r="H39" s="1" t="s">
        <v>53</v>
      </c>
      <c r="I39" s="1" t="s">
        <v>77</v>
      </c>
      <c r="J39" s="1" t="s">
        <v>3166</v>
      </c>
      <c r="M39" s="1" t="s">
        <v>4753</v>
      </c>
      <c r="Q39" s="1" t="s">
        <v>3166</v>
      </c>
      <c r="S39" s="1" t="s">
        <v>3166</v>
      </c>
      <c r="T39" s="1" t="s">
        <v>4754</v>
      </c>
      <c r="U39" s="1" t="s">
        <v>10198</v>
      </c>
      <c r="V39" s="1" t="s">
        <v>10199</v>
      </c>
      <c r="W39" s="1" t="s">
        <v>3166</v>
      </c>
    </row>
    <row r="40" spans="1:23">
      <c r="A40" s="1" t="s">
        <v>49</v>
      </c>
      <c r="D40" s="1" t="s">
        <v>4779</v>
      </c>
      <c r="E40" s="1" t="s">
        <v>4780</v>
      </c>
      <c r="F40" s="1" t="s">
        <v>4758</v>
      </c>
      <c r="H40" s="1" t="s">
        <v>53</v>
      </c>
      <c r="I40" s="1" t="s">
        <v>77</v>
      </c>
      <c r="J40" s="1" t="s">
        <v>3166</v>
      </c>
      <c r="M40" s="1" t="s">
        <v>4753</v>
      </c>
      <c r="Q40" s="1" t="s">
        <v>3166</v>
      </c>
      <c r="S40" s="1" t="s">
        <v>3166</v>
      </c>
      <c r="T40" s="1" t="s">
        <v>4754</v>
      </c>
      <c r="U40" s="1" t="s">
        <v>616</v>
      </c>
      <c r="V40" s="1" t="s">
        <v>10200</v>
      </c>
      <c r="W40" s="1" t="s">
        <v>3166</v>
      </c>
    </row>
    <row r="41" spans="1:23">
      <c r="A41" s="1" t="s">
        <v>49</v>
      </c>
      <c r="D41" s="1" t="s">
        <v>128</v>
      </c>
      <c r="E41" s="1" t="s">
        <v>3576</v>
      </c>
      <c r="F41" s="1" t="s">
        <v>655</v>
      </c>
      <c r="H41" s="1" t="s">
        <v>53</v>
      </c>
      <c r="I41" s="1" t="s">
        <v>77</v>
      </c>
      <c r="J41" s="1" t="s">
        <v>3166</v>
      </c>
      <c r="M41" s="1" t="s">
        <v>4202</v>
      </c>
      <c r="Q41" s="1" t="s">
        <v>3166</v>
      </c>
      <c r="S41" s="1" t="s">
        <v>3166</v>
      </c>
      <c r="T41" s="1" t="s">
        <v>4776</v>
      </c>
      <c r="U41" s="1" t="s">
        <v>655</v>
      </c>
      <c r="V41" s="1" t="s">
        <v>10201</v>
      </c>
      <c r="W41" s="1" t="s">
        <v>3166</v>
      </c>
    </row>
    <row r="42" spans="1:23">
      <c r="A42" s="1" t="s">
        <v>49</v>
      </c>
      <c r="D42" s="1" t="s">
        <v>4781</v>
      </c>
      <c r="E42" s="1" t="s">
        <v>4782</v>
      </c>
      <c r="F42" s="1" t="s">
        <v>4758</v>
      </c>
      <c r="H42" s="1" t="s">
        <v>53</v>
      </c>
      <c r="I42" s="1" t="s">
        <v>77</v>
      </c>
      <c r="J42" s="1" t="s">
        <v>3166</v>
      </c>
      <c r="M42" s="1" t="s">
        <v>4202</v>
      </c>
      <c r="Q42" s="1" t="s">
        <v>3166</v>
      </c>
      <c r="S42" s="1" t="s">
        <v>3166</v>
      </c>
      <c r="T42" s="1" t="s">
        <v>4783</v>
      </c>
      <c r="U42" s="1" t="s">
        <v>3166</v>
      </c>
      <c r="V42" s="1" t="s">
        <v>3166</v>
      </c>
      <c r="W42" s="1" t="s">
        <v>3166</v>
      </c>
    </row>
    <row r="43" spans="1:23">
      <c r="A43" s="1" t="s">
        <v>49</v>
      </c>
      <c r="D43" s="1" t="s">
        <v>130</v>
      </c>
      <c r="E43" s="1" t="s">
        <v>131</v>
      </c>
      <c r="F43" s="1" t="s">
        <v>655</v>
      </c>
      <c r="H43" s="1" t="s">
        <v>53</v>
      </c>
      <c r="I43" s="1" t="s">
        <v>77</v>
      </c>
      <c r="J43" s="1" t="s">
        <v>3166</v>
      </c>
      <c r="M43" s="1" t="s">
        <v>4202</v>
      </c>
      <c r="Q43" s="1" t="s">
        <v>3166</v>
      </c>
      <c r="S43" s="1" t="s">
        <v>3166</v>
      </c>
      <c r="T43" s="1" t="s">
        <v>4746</v>
      </c>
      <c r="U43" s="1" t="s">
        <v>10202</v>
      </c>
      <c r="V43" s="1" t="s">
        <v>10203</v>
      </c>
      <c r="W43" s="1" t="s">
        <v>3166</v>
      </c>
    </row>
    <row r="44" spans="1:23">
      <c r="A44" s="1" t="s">
        <v>49</v>
      </c>
      <c r="D44" s="1" t="s">
        <v>133</v>
      </c>
      <c r="E44" s="1" t="s">
        <v>4784</v>
      </c>
      <c r="F44" s="1" t="s">
        <v>655</v>
      </c>
      <c r="H44" s="1" t="s">
        <v>53</v>
      </c>
      <c r="I44" s="1" t="s">
        <v>77</v>
      </c>
      <c r="J44" s="1" t="s">
        <v>3166</v>
      </c>
      <c r="M44" s="1" t="s">
        <v>4753</v>
      </c>
      <c r="Q44" s="1" t="s">
        <v>3166</v>
      </c>
      <c r="S44" s="1" t="s">
        <v>3166</v>
      </c>
      <c r="T44" s="1" t="s">
        <v>4754</v>
      </c>
      <c r="U44" s="1" t="s">
        <v>10204</v>
      </c>
      <c r="V44" s="1" t="s">
        <v>10205</v>
      </c>
      <c r="W44" s="1" t="s">
        <v>3166</v>
      </c>
    </row>
    <row r="45" spans="1:23">
      <c r="A45" s="1" t="s">
        <v>49</v>
      </c>
      <c r="D45" s="1" t="s">
        <v>4785</v>
      </c>
      <c r="E45" s="1" t="s">
        <v>4786</v>
      </c>
      <c r="F45" s="1" t="s">
        <v>4758</v>
      </c>
      <c r="H45" s="1" t="s">
        <v>53</v>
      </c>
      <c r="I45" s="1" t="s">
        <v>77</v>
      </c>
      <c r="J45" s="1" t="s">
        <v>3166</v>
      </c>
      <c r="M45" s="1" t="s">
        <v>4202</v>
      </c>
      <c r="Q45" s="1" t="s">
        <v>3166</v>
      </c>
      <c r="S45" s="1" t="s">
        <v>3166</v>
      </c>
      <c r="T45" s="1" t="s">
        <v>4746</v>
      </c>
      <c r="U45" s="1" t="s">
        <v>10206</v>
      </c>
      <c r="V45" s="1" t="s">
        <v>3166</v>
      </c>
      <c r="W45" s="1" t="s">
        <v>3166</v>
      </c>
    </row>
    <row r="46" spans="1:23">
      <c r="A46" s="1" t="s">
        <v>49</v>
      </c>
      <c r="D46" s="1" t="s">
        <v>139</v>
      </c>
      <c r="E46" s="1" t="s">
        <v>140</v>
      </c>
      <c r="F46" s="1" t="s">
        <v>655</v>
      </c>
      <c r="H46" s="1" t="s">
        <v>53</v>
      </c>
      <c r="I46" s="1" t="s">
        <v>136</v>
      </c>
      <c r="J46" s="1" t="s">
        <v>3166</v>
      </c>
      <c r="M46" s="1" t="s">
        <v>4753</v>
      </c>
      <c r="Q46" s="1" t="s">
        <v>3166</v>
      </c>
      <c r="S46" s="1" t="s">
        <v>3166</v>
      </c>
      <c r="T46" s="1" t="s">
        <v>4754</v>
      </c>
      <c r="U46" s="1" t="s">
        <v>10207</v>
      </c>
      <c r="V46" s="1" t="s">
        <v>10208</v>
      </c>
      <c r="W46" s="1" t="s">
        <v>3166</v>
      </c>
    </row>
    <row r="47" spans="1:23">
      <c r="A47" s="1" t="s">
        <v>49</v>
      </c>
      <c r="D47" s="1" t="s">
        <v>137</v>
      </c>
      <c r="E47" s="1" t="s">
        <v>3577</v>
      </c>
      <c r="F47" s="1" t="s">
        <v>655</v>
      </c>
      <c r="H47" s="1" t="s">
        <v>53</v>
      </c>
      <c r="I47" s="1" t="s">
        <v>136</v>
      </c>
      <c r="J47" s="1" t="s">
        <v>3166</v>
      </c>
      <c r="M47" s="1" t="s">
        <v>4753</v>
      </c>
      <c r="Q47" s="1" t="s">
        <v>3166</v>
      </c>
      <c r="S47" s="1" t="s">
        <v>3166</v>
      </c>
      <c r="T47" s="1" t="s">
        <v>4754</v>
      </c>
      <c r="U47" s="1" t="s">
        <v>10209</v>
      </c>
      <c r="V47" s="1" t="s">
        <v>10210</v>
      </c>
      <c r="W47" s="1" t="s">
        <v>3166</v>
      </c>
    </row>
    <row r="48" spans="1:23">
      <c r="A48" s="1" t="s">
        <v>49</v>
      </c>
      <c r="D48" s="1" t="s">
        <v>142</v>
      </c>
      <c r="E48" s="1" t="s">
        <v>3578</v>
      </c>
      <c r="F48" s="1" t="s">
        <v>655</v>
      </c>
      <c r="H48" s="1" t="s">
        <v>53</v>
      </c>
      <c r="I48" s="1" t="s">
        <v>136</v>
      </c>
      <c r="J48" s="1" t="s">
        <v>3166</v>
      </c>
      <c r="M48" s="1" t="s">
        <v>4753</v>
      </c>
      <c r="Q48" s="1" t="s">
        <v>3166</v>
      </c>
      <c r="S48" s="1" t="s">
        <v>3166</v>
      </c>
      <c r="T48" s="1" t="s">
        <v>4754</v>
      </c>
      <c r="U48" s="1" t="s">
        <v>10211</v>
      </c>
      <c r="V48" s="1" t="s">
        <v>10212</v>
      </c>
      <c r="W48" s="1" t="s">
        <v>655</v>
      </c>
    </row>
    <row r="49" spans="1:23">
      <c r="A49" s="1" t="s">
        <v>49</v>
      </c>
      <c r="D49" s="1" t="s">
        <v>4787</v>
      </c>
      <c r="E49" s="1" t="s">
        <v>4788</v>
      </c>
      <c r="F49" s="1" t="s">
        <v>4758</v>
      </c>
      <c r="H49" s="1" t="s">
        <v>53</v>
      </c>
      <c r="I49" s="1" t="s">
        <v>136</v>
      </c>
      <c r="J49" s="1" t="s">
        <v>3166</v>
      </c>
      <c r="M49" s="1" t="s">
        <v>4753</v>
      </c>
      <c r="Q49" s="1" t="s">
        <v>3166</v>
      </c>
      <c r="S49" s="1" t="s">
        <v>3166</v>
      </c>
      <c r="T49" s="1" t="s">
        <v>4754</v>
      </c>
      <c r="U49" s="1" t="s">
        <v>432</v>
      </c>
      <c r="V49" s="1" t="s">
        <v>10213</v>
      </c>
      <c r="W49" s="1" t="s">
        <v>3166</v>
      </c>
    </row>
    <row r="50" spans="1:23">
      <c r="A50" s="1" t="s">
        <v>49</v>
      </c>
      <c r="D50" s="1" t="s">
        <v>144</v>
      </c>
      <c r="E50" s="1" t="s">
        <v>3579</v>
      </c>
      <c r="F50" s="1" t="s">
        <v>655</v>
      </c>
      <c r="H50" s="1" t="s">
        <v>53</v>
      </c>
      <c r="I50" s="1" t="s">
        <v>136</v>
      </c>
      <c r="J50" s="1" t="s">
        <v>3166</v>
      </c>
      <c r="M50" s="1" t="s">
        <v>4753</v>
      </c>
      <c r="Q50" s="1" t="s">
        <v>3166</v>
      </c>
      <c r="S50" s="1" t="s">
        <v>3166</v>
      </c>
      <c r="T50" s="1" t="s">
        <v>4754</v>
      </c>
      <c r="U50" s="1" t="s">
        <v>10214</v>
      </c>
      <c r="V50" s="1" t="s">
        <v>10215</v>
      </c>
      <c r="W50" s="1" t="s">
        <v>655</v>
      </c>
    </row>
    <row r="51" spans="1:23">
      <c r="A51" s="1" t="s">
        <v>49</v>
      </c>
      <c r="D51" s="1" t="s">
        <v>146</v>
      </c>
      <c r="E51" s="1" t="s">
        <v>147</v>
      </c>
      <c r="F51" s="1" t="s">
        <v>655</v>
      </c>
      <c r="H51" s="1" t="s">
        <v>53</v>
      </c>
      <c r="I51" s="1" t="s">
        <v>136</v>
      </c>
      <c r="J51" s="1" t="s">
        <v>3166</v>
      </c>
      <c r="M51" s="1" t="s">
        <v>4202</v>
      </c>
      <c r="Q51" s="1" t="s">
        <v>3166</v>
      </c>
      <c r="S51" s="1" t="s">
        <v>3166</v>
      </c>
      <c r="T51" s="1" t="s">
        <v>4789</v>
      </c>
      <c r="U51" s="1" t="s">
        <v>3351</v>
      </c>
      <c r="V51" s="1" t="s">
        <v>10216</v>
      </c>
      <c r="W51" s="1" t="s">
        <v>3166</v>
      </c>
    </row>
    <row r="52" spans="1:23">
      <c r="A52" s="1" t="s">
        <v>49</v>
      </c>
      <c r="D52" s="1" t="s">
        <v>4790</v>
      </c>
      <c r="E52" s="1" t="s">
        <v>4791</v>
      </c>
      <c r="F52" s="1" t="s">
        <v>4792</v>
      </c>
      <c r="H52" s="1" t="s">
        <v>53</v>
      </c>
      <c r="I52" s="1" t="s">
        <v>136</v>
      </c>
      <c r="J52" s="1" t="s">
        <v>3166</v>
      </c>
      <c r="M52" s="1" t="s">
        <v>4753</v>
      </c>
      <c r="Q52" s="1" t="s">
        <v>3166</v>
      </c>
      <c r="S52" s="1" t="s">
        <v>3166</v>
      </c>
      <c r="T52" s="1" t="s">
        <v>4754</v>
      </c>
      <c r="U52" s="1" t="s">
        <v>3166</v>
      </c>
      <c r="V52" s="1" t="s">
        <v>3534</v>
      </c>
      <c r="W52" s="1" t="s">
        <v>3166</v>
      </c>
    </row>
    <row r="53" spans="1:23">
      <c r="A53" s="1" t="s">
        <v>49</v>
      </c>
      <c r="D53" s="1" t="s">
        <v>4793</v>
      </c>
      <c r="E53" s="1" t="s">
        <v>4794</v>
      </c>
      <c r="F53" s="1" t="s">
        <v>4792</v>
      </c>
      <c r="H53" s="1" t="s">
        <v>53</v>
      </c>
      <c r="I53" s="1" t="s">
        <v>4795</v>
      </c>
      <c r="J53" s="1" t="s">
        <v>3166</v>
      </c>
      <c r="M53" s="1" t="s">
        <v>4753</v>
      </c>
      <c r="Q53" s="1" t="s">
        <v>3166</v>
      </c>
      <c r="S53" s="1" t="s">
        <v>3166</v>
      </c>
      <c r="T53" s="1" t="s">
        <v>4754</v>
      </c>
      <c r="U53" s="1" t="s">
        <v>3166</v>
      </c>
      <c r="V53" s="1" t="s">
        <v>3166</v>
      </c>
      <c r="W53" s="1" t="s">
        <v>3166</v>
      </c>
    </row>
    <row r="54" spans="1:23">
      <c r="A54" s="1" t="s">
        <v>49</v>
      </c>
      <c r="D54" s="1" t="s">
        <v>78</v>
      </c>
      <c r="E54" s="1" t="s">
        <v>79</v>
      </c>
      <c r="F54" s="1" t="s">
        <v>655</v>
      </c>
      <c r="H54" s="1" t="s">
        <v>53</v>
      </c>
      <c r="I54" s="1" t="s">
        <v>4796</v>
      </c>
      <c r="J54" s="1" t="s">
        <v>3166</v>
      </c>
      <c r="M54" s="1" t="s">
        <v>4797</v>
      </c>
      <c r="O54" s="1" t="s">
        <v>81</v>
      </c>
      <c r="Q54" s="1" t="s">
        <v>3167</v>
      </c>
      <c r="S54" s="1" t="s">
        <v>3166</v>
      </c>
      <c r="T54" s="1" t="s">
        <v>4798</v>
      </c>
      <c r="U54" s="1" t="s">
        <v>10217</v>
      </c>
      <c r="V54" s="1" t="s">
        <v>10218</v>
      </c>
      <c r="W54" s="1" t="s">
        <v>3166</v>
      </c>
    </row>
    <row r="55" spans="1:23">
      <c r="A55" s="1" t="s">
        <v>49</v>
      </c>
      <c r="D55" s="1" t="s">
        <v>88</v>
      </c>
      <c r="E55" s="1" t="s">
        <v>89</v>
      </c>
      <c r="F55" s="1" t="s">
        <v>655</v>
      </c>
      <c r="H55" s="1" t="s">
        <v>53</v>
      </c>
      <c r="I55" s="1" t="s">
        <v>4796</v>
      </c>
      <c r="J55" s="1" t="s">
        <v>3166</v>
      </c>
      <c r="M55" s="1" t="s">
        <v>4797</v>
      </c>
      <c r="O55" s="1" t="s">
        <v>81</v>
      </c>
      <c r="Q55" s="1" t="s">
        <v>3168</v>
      </c>
      <c r="S55" s="1" t="s">
        <v>3166</v>
      </c>
      <c r="T55" s="1" t="s">
        <v>4798</v>
      </c>
      <c r="U55" s="1" t="s">
        <v>3166</v>
      </c>
      <c r="V55" s="1" t="s">
        <v>3499</v>
      </c>
      <c r="W55" s="1" t="s">
        <v>3166</v>
      </c>
    </row>
    <row r="56" spans="1:23">
      <c r="A56" s="1" t="s">
        <v>49</v>
      </c>
      <c r="D56" s="1" t="s">
        <v>91</v>
      </c>
      <c r="E56" s="1" t="s">
        <v>92</v>
      </c>
      <c r="F56" s="1" t="s">
        <v>655</v>
      </c>
      <c r="H56" s="1" t="s">
        <v>53</v>
      </c>
      <c r="I56" s="1" t="s">
        <v>4796</v>
      </c>
      <c r="J56" s="1" t="s">
        <v>3166</v>
      </c>
      <c r="M56" s="1" t="s">
        <v>4753</v>
      </c>
      <c r="O56" s="1" t="s">
        <v>81</v>
      </c>
      <c r="Q56" s="1" t="s">
        <v>3169</v>
      </c>
      <c r="S56" s="1" t="s">
        <v>3166</v>
      </c>
      <c r="T56" s="1" t="s">
        <v>4754</v>
      </c>
      <c r="U56" s="1" t="s">
        <v>10219</v>
      </c>
      <c r="V56" s="1" t="s">
        <v>10220</v>
      </c>
      <c r="W56" s="1" t="s">
        <v>10221</v>
      </c>
    </row>
    <row r="57" spans="1:23">
      <c r="A57" s="1" t="s">
        <v>49</v>
      </c>
      <c r="D57" s="1" t="s">
        <v>94</v>
      </c>
      <c r="E57" s="1" t="s">
        <v>95</v>
      </c>
      <c r="F57" s="1" t="s">
        <v>655</v>
      </c>
      <c r="H57" s="1" t="s">
        <v>53</v>
      </c>
      <c r="I57" s="1" t="s">
        <v>4796</v>
      </c>
      <c r="J57" s="1" t="s">
        <v>3166</v>
      </c>
      <c r="M57" s="1" t="s">
        <v>4753</v>
      </c>
      <c r="O57" s="1" t="s">
        <v>81</v>
      </c>
      <c r="Q57" s="1" t="s">
        <v>3168</v>
      </c>
      <c r="S57" s="1" t="s">
        <v>3166</v>
      </c>
      <c r="T57" s="1" t="s">
        <v>4754</v>
      </c>
      <c r="U57" s="1" t="s">
        <v>10222</v>
      </c>
      <c r="V57" s="1" t="s">
        <v>3345</v>
      </c>
      <c r="W57" s="1" t="s">
        <v>3166</v>
      </c>
    </row>
    <row r="58" spans="1:23">
      <c r="A58" s="1" t="s">
        <v>49</v>
      </c>
      <c r="D58" s="1" t="s">
        <v>97</v>
      </c>
      <c r="E58" s="1" t="s">
        <v>3574</v>
      </c>
      <c r="F58" s="1" t="s">
        <v>655</v>
      </c>
      <c r="H58" s="1" t="s">
        <v>53</v>
      </c>
      <c r="I58" s="1" t="s">
        <v>4796</v>
      </c>
      <c r="J58" s="1" t="s">
        <v>3166</v>
      </c>
      <c r="M58" s="1" t="s">
        <v>4797</v>
      </c>
      <c r="O58" s="1" t="s">
        <v>81</v>
      </c>
      <c r="Q58" s="1" t="s">
        <v>3168</v>
      </c>
      <c r="S58" s="1" t="s">
        <v>3166</v>
      </c>
      <c r="T58" s="1" t="s">
        <v>4798</v>
      </c>
      <c r="U58" s="1" t="s">
        <v>3166</v>
      </c>
      <c r="V58" s="1" t="s">
        <v>10223</v>
      </c>
      <c r="W58" s="1" t="s">
        <v>3166</v>
      </c>
    </row>
    <row r="59" spans="1:23">
      <c r="A59" s="1" t="s">
        <v>49</v>
      </c>
      <c r="D59" s="1" t="s">
        <v>99</v>
      </c>
      <c r="E59" s="1" t="s">
        <v>100</v>
      </c>
      <c r="F59" s="1" t="s">
        <v>655</v>
      </c>
      <c r="H59" s="1" t="s">
        <v>53</v>
      </c>
      <c r="I59" s="1" t="s">
        <v>4796</v>
      </c>
      <c r="J59" s="1" t="s">
        <v>3166</v>
      </c>
      <c r="M59" s="1" t="s">
        <v>4797</v>
      </c>
      <c r="O59" s="1" t="s">
        <v>81</v>
      </c>
      <c r="Q59" s="1" t="s">
        <v>3168</v>
      </c>
      <c r="S59" s="1" t="s">
        <v>3166</v>
      </c>
      <c r="T59" s="1" t="s">
        <v>4799</v>
      </c>
      <c r="U59" s="1" t="s">
        <v>10195</v>
      </c>
      <c r="V59" s="1" t="s">
        <v>10224</v>
      </c>
      <c r="W59" s="1" t="s">
        <v>10217</v>
      </c>
    </row>
    <row r="60" spans="1:23">
      <c r="A60" s="1" t="s">
        <v>49</v>
      </c>
      <c r="D60" s="1" t="s">
        <v>153</v>
      </c>
      <c r="E60" s="1" t="s">
        <v>154</v>
      </c>
      <c r="F60" s="1" t="s">
        <v>655</v>
      </c>
      <c r="H60" s="1" t="s">
        <v>53</v>
      </c>
      <c r="I60" s="1" t="s">
        <v>149</v>
      </c>
      <c r="J60" s="1" t="s">
        <v>1297</v>
      </c>
      <c r="M60" s="1" t="s">
        <v>4753</v>
      </c>
      <c r="Q60" s="1" t="s">
        <v>3166</v>
      </c>
      <c r="R60" s="1" t="s">
        <v>156</v>
      </c>
      <c r="S60" s="1" t="s">
        <v>3170</v>
      </c>
      <c r="T60" s="1" t="s">
        <v>4754</v>
      </c>
      <c r="U60" s="1" t="s">
        <v>645</v>
      </c>
      <c r="V60" s="1" t="s">
        <v>10225</v>
      </c>
      <c r="W60" s="1" t="s">
        <v>3166</v>
      </c>
    </row>
    <row r="61" spans="1:23">
      <c r="A61" s="1" t="s">
        <v>49</v>
      </c>
      <c r="D61" s="1" t="s">
        <v>157</v>
      </c>
      <c r="E61" s="1" t="s">
        <v>158</v>
      </c>
      <c r="F61" s="1" t="s">
        <v>655</v>
      </c>
      <c r="H61" s="1" t="s">
        <v>53</v>
      </c>
      <c r="I61" s="1" t="s">
        <v>149</v>
      </c>
      <c r="J61" s="1" t="s">
        <v>3166</v>
      </c>
      <c r="M61" s="1" t="s">
        <v>4753</v>
      </c>
      <c r="Q61" s="1" t="s">
        <v>3166</v>
      </c>
      <c r="S61" s="1" t="s">
        <v>3166</v>
      </c>
      <c r="T61" s="1" t="s">
        <v>4754</v>
      </c>
      <c r="U61" s="1" t="s">
        <v>10226</v>
      </c>
      <c r="V61" s="1" t="s">
        <v>10227</v>
      </c>
      <c r="W61" s="1" t="s">
        <v>3166</v>
      </c>
    </row>
    <row r="62" spans="1:23">
      <c r="A62" s="1" t="s">
        <v>49</v>
      </c>
      <c r="D62" s="1" t="s">
        <v>4800</v>
      </c>
      <c r="E62" s="1" t="s">
        <v>4801</v>
      </c>
      <c r="F62" s="1" t="s">
        <v>4758</v>
      </c>
      <c r="H62" s="1" t="s">
        <v>53</v>
      </c>
      <c r="I62" s="1" t="s">
        <v>149</v>
      </c>
      <c r="J62" s="1" t="s">
        <v>3166</v>
      </c>
      <c r="M62" s="1" t="s">
        <v>4202</v>
      </c>
      <c r="Q62" s="1" t="s">
        <v>3166</v>
      </c>
      <c r="S62" s="1" t="s">
        <v>3166</v>
      </c>
      <c r="T62" s="1" t="s">
        <v>4746</v>
      </c>
      <c r="U62" s="1" t="s">
        <v>655</v>
      </c>
      <c r="V62" s="1" t="s">
        <v>3166</v>
      </c>
      <c r="W62" s="1" t="s">
        <v>3166</v>
      </c>
    </row>
    <row r="63" spans="1:23">
      <c r="A63" s="1" t="s">
        <v>49</v>
      </c>
      <c r="D63" s="1" t="s">
        <v>160</v>
      </c>
      <c r="E63" s="1" t="s">
        <v>161</v>
      </c>
      <c r="F63" s="1" t="s">
        <v>655</v>
      </c>
      <c r="H63" s="1" t="s">
        <v>53</v>
      </c>
      <c r="I63" s="1" t="s">
        <v>149</v>
      </c>
      <c r="J63" s="1" t="s">
        <v>3166</v>
      </c>
      <c r="M63" s="1" t="s">
        <v>4753</v>
      </c>
      <c r="Q63" s="1" t="s">
        <v>3166</v>
      </c>
      <c r="S63" s="1" t="s">
        <v>3166</v>
      </c>
      <c r="T63" s="1" t="s">
        <v>4754</v>
      </c>
      <c r="U63" s="1" t="s">
        <v>10228</v>
      </c>
      <c r="V63" s="1" t="s">
        <v>10229</v>
      </c>
      <c r="W63" s="1" t="s">
        <v>3166</v>
      </c>
    </row>
    <row r="64" spans="1:23">
      <c r="A64" s="1" t="s">
        <v>49</v>
      </c>
      <c r="D64" s="1" t="s">
        <v>4802</v>
      </c>
      <c r="E64" s="1" t="s">
        <v>4803</v>
      </c>
      <c r="F64" s="1" t="s">
        <v>4758</v>
      </c>
      <c r="H64" s="1" t="s">
        <v>53</v>
      </c>
      <c r="I64" s="1" t="s">
        <v>149</v>
      </c>
      <c r="J64" s="1" t="s">
        <v>3166</v>
      </c>
      <c r="M64" s="1" t="s">
        <v>4753</v>
      </c>
      <c r="Q64" s="1" t="s">
        <v>3166</v>
      </c>
      <c r="S64" s="1" t="s">
        <v>3166</v>
      </c>
      <c r="T64" s="1" t="s">
        <v>4754</v>
      </c>
      <c r="U64" s="1" t="s">
        <v>10230</v>
      </c>
      <c r="V64" s="1" t="s">
        <v>10231</v>
      </c>
      <c r="W64" s="1" t="s">
        <v>3166</v>
      </c>
    </row>
    <row r="65" spans="1:23">
      <c r="A65" s="1" t="s">
        <v>49</v>
      </c>
      <c r="D65" s="1" t="s">
        <v>4804</v>
      </c>
      <c r="E65" s="1" t="s">
        <v>4805</v>
      </c>
      <c r="F65" s="1" t="s">
        <v>4758</v>
      </c>
      <c r="H65" s="1" t="s">
        <v>53</v>
      </c>
      <c r="I65" s="1" t="s">
        <v>149</v>
      </c>
      <c r="J65" s="1" t="s">
        <v>3166</v>
      </c>
      <c r="M65" s="1" t="s">
        <v>4753</v>
      </c>
      <c r="Q65" s="1" t="s">
        <v>3166</v>
      </c>
      <c r="S65" s="1" t="s">
        <v>3166</v>
      </c>
      <c r="T65" s="1" t="s">
        <v>4754</v>
      </c>
      <c r="U65" s="1" t="s">
        <v>3166</v>
      </c>
      <c r="V65" s="1" t="s">
        <v>3166</v>
      </c>
      <c r="W65" s="1" t="s">
        <v>3166</v>
      </c>
    </row>
    <row r="66" spans="1:23">
      <c r="A66" s="1" t="s">
        <v>49</v>
      </c>
      <c r="D66" s="1" t="s">
        <v>163</v>
      </c>
      <c r="E66" s="1" t="s">
        <v>164</v>
      </c>
      <c r="F66" s="1" t="s">
        <v>655</v>
      </c>
      <c r="H66" s="1" t="s">
        <v>53</v>
      </c>
      <c r="I66" s="1" t="s">
        <v>149</v>
      </c>
      <c r="J66" s="1" t="s">
        <v>3166</v>
      </c>
      <c r="M66" s="1" t="s">
        <v>4753</v>
      </c>
      <c r="Q66" s="1" t="s">
        <v>3166</v>
      </c>
      <c r="S66" s="1" t="s">
        <v>3166</v>
      </c>
      <c r="T66" s="1" t="s">
        <v>4754</v>
      </c>
      <c r="U66" s="1" t="s">
        <v>10232</v>
      </c>
      <c r="V66" s="1" t="s">
        <v>10233</v>
      </c>
      <c r="W66" s="1" t="s">
        <v>3166</v>
      </c>
    </row>
    <row r="67" spans="1:23">
      <c r="A67" s="1" t="s">
        <v>49</v>
      </c>
      <c r="D67" s="1" t="s">
        <v>166</v>
      </c>
      <c r="E67" s="1" t="s">
        <v>167</v>
      </c>
      <c r="F67" s="1" t="s">
        <v>655</v>
      </c>
      <c r="H67" s="1" t="s">
        <v>53</v>
      </c>
      <c r="I67" s="1" t="s">
        <v>149</v>
      </c>
      <c r="J67" s="1" t="s">
        <v>3166</v>
      </c>
      <c r="M67" s="1" t="s">
        <v>4753</v>
      </c>
      <c r="Q67" s="1" t="s">
        <v>3166</v>
      </c>
      <c r="S67" s="1" t="s">
        <v>3166</v>
      </c>
      <c r="T67" s="1" t="s">
        <v>4754</v>
      </c>
      <c r="U67" s="1" t="s">
        <v>10234</v>
      </c>
      <c r="V67" s="1" t="s">
        <v>10235</v>
      </c>
      <c r="W67" s="1" t="s">
        <v>3166</v>
      </c>
    </row>
    <row r="68" spans="1:23">
      <c r="A68" s="1" t="s">
        <v>49</v>
      </c>
      <c r="D68" s="1" t="s">
        <v>169</v>
      </c>
      <c r="E68" s="1" t="s">
        <v>170</v>
      </c>
      <c r="F68" s="1" t="s">
        <v>655</v>
      </c>
      <c r="H68" s="1" t="s">
        <v>53</v>
      </c>
      <c r="I68" s="1" t="s">
        <v>149</v>
      </c>
      <c r="J68" s="1" t="s">
        <v>3166</v>
      </c>
      <c r="M68" s="1" t="s">
        <v>4753</v>
      </c>
      <c r="Q68" s="1" t="s">
        <v>3166</v>
      </c>
      <c r="S68" s="1" t="s">
        <v>3166</v>
      </c>
      <c r="T68" s="1" t="s">
        <v>4754</v>
      </c>
      <c r="U68" s="1" t="s">
        <v>10236</v>
      </c>
      <c r="V68" s="1" t="s">
        <v>10237</v>
      </c>
      <c r="W68" s="1" t="s">
        <v>3166</v>
      </c>
    </row>
    <row r="69" spans="1:23">
      <c r="A69" s="1" t="s">
        <v>49</v>
      </c>
      <c r="D69" s="1" t="s">
        <v>172</v>
      </c>
      <c r="E69" s="1" t="s">
        <v>173</v>
      </c>
      <c r="F69" s="1" t="s">
        <v>655</v>
      </c>
      <c r="H69" s="1" t="s">
        <v>53</v>
      </c>
      <c r="I69" s="1" t="s">
        <v>149</v>
      </c>
      <c r="J69" s="1" t="s">
        <v>3166</v>
      </c>
      <c r="M69" s="1" t="s">
        <v>4753</v>
      </c>
      <c r="Q69" s="1" t="s">
        <v>3166</v>
      </c>
      <c r="S69" s="1" t="s">
        <v>3166</v>
      </c>
      <c r="T69" s="1" t="s">
        <v>4754</v>
      </c>
      <c r="U69" s="1" t="s">
        <v>10238</v>
      </c>
      <c r="V69" s="1" t="s">
        <v>10239</v>
      </c>
      <c r="W69" s="1" t="s">
        <v>3166</v>
      </c>
    </row>
    <row r="70" spans="1:23">
      <c r="A70" s="1" t="s">
        <v>49</v>
      </c>
      <c r="D70" s="1" t="s">
        <v>175</v>
      </c>
      <c r="E70" s="1" t="s">
        <v>176</v>
      </c>
      <c r="F70" s="1" t="s">
        <v>655</v>
      </c>
      <c r="H70" s="1" t="s">
        <v>53</v>
      </c>
      <c r="I70" s="1" t="s">
        <v>149</v>
      </c>
      <c r="J70" s="1" t="s">
        <v>3166</v>
      </c>
      <c r="M70" s="1" t="s">
        <v>4753</v>
      </c>
      <c r="Q70" s="1" t="s">
        <v>3166</v>
      </c>
      <c r="S70" s="1" t="s">
        <v>3166</v>
      </c>
      <c r="T70" s="1" t="s">
        <v>4754</v>
      </c>
      <c r="U70" s="1" t="s">
        <v>669</v>
      </c>
      <c r="V70" s="1" t="s">
        <v>10240</v>
      </c>
      <c r="W70" s="1" t="s">
        <v>3166</v>
      </c>
    </row>
    <row r="71" spans="1:23">
      <c r="A71" s="1" t="s">
        <v>49</v>
      </c>
      <c r="D71" s="1" t="s">
        <v>178</v>
      </c>
      <c r="E71" s="1" t="s">
        <v>179</v>
      </c>
      <c r="F71" s="1" t="s">
        <v>655</v>
      </c>
      <c r="H71" s="1" t="s">
        <v>53</v>
      </c>
      <c r="I71" s="1" t="s">
        <v>149</v>
      </c>
      <c r="J71" s="1" t="s">
        <v>3166</v>
      </c>
      <c r="M71" s="1" t="s">
        <v>4753</v>
      </c>
      <c r="Q71" s="1" t="s">
        <v>3166</v>
      </c>
      <c r="S71" s="1" t="s">
        <v>3166</v>
      </c>
      <c r="T71" s="1" t="s">
        <v>4754</v>
      </c>
      <c r="U71" s="1" t="s">
        <v>3182</v>
      </c>
      <c r="V71" s="1" t="s">
        <v>10241</v>
      </c>
      <c r="W71" s="1" t="s">
        <v>3166</v>
      </c>
    </row>
    <row r="72" spans="1:23">
      <c r="A72" s="1" t="s">
        <v>49</v>
      </c>
      <c r="D72" s="1" t="s">
        <v>181</v>
      </c>
      <c r="E72" s="1" t="s">
        <v>182</v>
      </c>
      <c r="F72" s="1" t="s">
        <v>655</v>
      </c>
      <c r="H72" s="1" t="s">
        <v>53</v>
      </c>
      <c r="I72" s="1" t="s">
        <v>149</v>
      </c>
      <c r="J72" s="1" t="s">
        <v>3166</v>
      </c>
      <c r="M72" s="1" t="s">
        <v>4753</v>
      </c>
      <c r="Q72" s="1" t="s">
        <v>3166</v>
      </c>
      <c r="S72" s="1" t="s">
        <v>3166</v>
      </c>
      <c r="T72" s="1" t="s">
        <v>4754</v>
      </c>
      <c r="U72" s="1" t="s">
        <v>10242</v>
      </c>
      <c r="V72" s="1" t="s">
        <v>10243</v>
      </c>
      <c r="W72" s="1" t="s">
        <v>3166</v>
      </c>
    </row>
    <row r="73" spans="1:23">
      <c r="A73" s="1" t="s">
        <v>49</v>
      </c>
      <c r="D73" s="1" t="s">
        <v>184</v>
      </c>
      <c r="E73" s="1" t="s">
        <v>185</v>
      </c>
      <c r="F73" s="1" t="s">
        <v>655</v>
      </c>
      <c r="H73" s="1" t="s">
        <v>53</v>
      </c>
      <c r="I73" s="1" t="s">
        <v>149</v>
      </c>
      <c r="J73" s="1" t="s">
        <v>3166</v>
      </c>
      <c r="M73" s="1" t="s">
        <v>4753</v>
      </c>
      <c r="Q73" s="1" t="s">
        <v>3166</v>
      </c>
      <c r="S73" s="1" t="s">
        <v>3166</v>
      </c>
      <c r="T73" s="1" t="s">
        <v>4754</v>
      </c>
      <c r="U73" s="1" t="s">
        <v>1324</v>
      </c>
      <c r="V73" s="1" t="s">
        <v>10244</v>
      </c>
      <c r="W73" s="1" t="s">
        <v>3166</v>
      </c>
    </row>
    <row r="74" spans="1:23">
      <c r="A74" s="1" t="s">
        <v>49</v>
      </c>
      <c r="D74" s="1" t="s">
        <v>4806</v>
      </c>
      <c r="E74" s="1" t="s">
        <v>4807</v>
      </c>
      <c r="F74" s="1" t="s">
        <v>4758</v>
      </c>
      <c r="H74" s="1" t="s">
        <v>53</v>
      </c>
      <c r="I74" s="1" t="s">
        <v>149</v>
      </c>
      <c r="J74" s="1" t="s">
        <v>3166</v>
      </c>
      <c r="M74" s="1" t="s">
        <v>4753</v>
      </c>
      <c r="Q74" s="1" t="s">
        <v>3166</v>
      </c>
      <c r="S74" s="1" t="s">
        <v>3166</v>
      </c>
      <c r="T74" s="1" t="s">
        <v>4754</v>
      </c>
      <c r="U74" s="1" t="s">
        <v>10245</v>
      </c>
      <c r="V74" s="1" t="s">
        <v>10246</v>
      </c>
      <c r="W74" s="1" t="s">
        <v>3166</v>
      </c>
    </row>
    <row r="75" spans="1:23">
      <c r="A75" s="1" t="s">
        <v>49</v>
      </c>
      <c r="D75" s="1" t="s">
        <v>187</v>
      </c>
      <c r="E75" s="1" t="s">
        <v>188</v>
      </c>
      <c r="F75" s="1" t="s">
        <v>655</v>
      </c>
      <c r="H75" s="1" t="s">
        <v>53</v>
      </c>
      <c r="I75" s="1" t="s">
        <v>149</v>
      </c>
      <c r="J75" s="1" t="s">
        <v>3166</v>
      </c>
      <c r="M75" s="1" t="s">
        <v>4753</v>
      </c>
      <c r="Q75" s="1" t="s">
        <v>3166</v>
      </c>
      <c r="S75" s="1" t="s">
        <v>3166</v>
      </c>
      <c r="T75" s="1" t="s">
        <v>4754</v>
      </c>
      <c r="U75" s="1" t="s">
        <v>2955</v>
      </c>
      <c r="V75" s="1" t="s">
        <v>10247</v>
      </c>
      <c r="W75" s="1" t="s">
        <v>3166</v>
      </c>
    </row>
    <row r="76" spans="1:23">
      <c r="A76" s="1" t="s">
        <v>49</v>
      </c>
      <c r="D76" s="1" t="s">
        <v>150</v>
      </c>
      <c r="E76" s="1" t="s">
        <v>151</v>
      </c>
      <c r="F76" s="1" t="s">
        <v>655</v>
      </c>
      <c r="H76" s="1" t="s">
        <v>53</v>
      </c>
      <c r="I76" s="1" t="s">
        <v>149</v>
      </c>
      <c r="J76" s="1" t="s">
        <v>3166</v>
      </c>
      <c r="M76" s="1" t="s">
        <v>4753</v>
      </c>
      <c r="Q76" s="1" t="s">
        <v>3166</v>
      </c>
      <c r="S76" s="1" t="s">
        <v>3166</v>
      </c>
      <c r="T76" s="1" t="s">
        <v>4754</v>
      </c>
      <c r="U76" s="1" t="s">
        <v>10248</v>
      </c>
      <c r="V76" s="1" t="s">
        <v>10249</v>
      </c>
      <c r="W76" s="1" t="s">
        <v>3166</v>
      </c>
    </row>
    <row r="77" spans="1:23">
      <c r="A77" s="1" t="s">
        <v>49</v>
      </c>
      <c r="D77" s="1" t="s">
        <v>4808</v>
      </c>
      <c r="E77" s="1" t="s">
        <v>4809</v>
      </c>
      <c r="F77" s="1" t="s">
        <v>4758</v>
      </c>
      <c r="H77" s="1" t="s">
        <v>53</v>
      </c>
      <c r="I77" s="1" t="s">
        <v>149</v>
      </c>
      <c r="J77" s="1" t="s">
        <v>3166</v>
      </c>
      <c r="M77" s="1" t="s">
        <v>4753</v>
      </c>
      <c r="Q77" s="1" t="s">
        <v>3166</v>
      </c>
      <c r="S77" s="1" t="s">
        <v>3166</v>
      </c>
      <c r="T77" s="1" t="s">
        <v>4754</v>
      </c>
      <c r="U77" s="1" t="s">
        <v>3166</v>
      </c>
      <c r="V77" s="1" t="s">
        <v>10250</v>
      </c>
      <c r="W77" s="1" t="s">
        <v>3166</v>
      </c>
    </row>
    <row r="78" spans="1:23">
      <c r="A78" s="1" t="s">
        <v>49</v>
      </c>
      <c r="D78" s="1" t="s">
        <v>4810</v>
      </c>
      <c r="E78" s="1" t="s">
        <v>4811</v>
      </c>
      <c r="F78" s="1" t="s">
        <v>4758</v>
      </c>
      <c r="H78" s="1" t="s">
        <v>53</v>
      </c>
      <c r="I78" s="1" t="s">
        <v>149</v>
      </c>
      <c r="J78" s="1" t="s">
        <v>3166</v>
      </c>
      <c r="M78" s="1" t="s">
        <v>4202</v>
      </c>
      <c r="Q78" s="1" t="s">
        <v>3166</v>
      </c>
      <c r="S78" s="1" t="s">
        <v>3166</v>
      </c>
      <c r="T78" s="1" t="s">
        <v>4812</v>
      </c>
      <c r="U78" s="1" t="s">
        <v>10189</v>
      </c>
      <c r="V78" s="1" t="s">
        <v>10251</v>
      </c>
      <c r="W78" s="1" t="s">
        <v>3166</v>
      </c>
    </row>
    <row r="79" spans="1:23">
      <c r="A79" s="1" t="s">
        <v>49</v>
      </c>
      <c r="D79" s="1" t="s">
        <v>190</v>
      </c>
      <c r="E79" s="1" t="s">
        <v>191</v>
      </c>
      <c r="F79" s="1" t="s">
        <v>655</v>
      </c>
      <c r="H79" s="1" t="s">
        <v>53</v>
      </c>
      <c r="I79" s="1" t="s">
        <v>149</v>
      </c>
      <c r="J79" s="1" t="s">
        <v>3166</v>
      </c>
      <c r="M79" s="1" t="s">
        <v>4753</v>
      </c>
      <c r="Q79" s="1" t="s">
        <v>3166</v>
      </c>
      <c r="S79" s="1" t="s">
        <v>3166</v>
      </c>
      <c r="T79" s="1" t="s">
        <v>4754</v>
      </c>
      <c r="U79" s="1" t="s">
        <v>10252</v>
      </c>
      <c r="V79" s="1" t="s">
        <v>10253</v>
      </c>
      <c r="W79" s="1" t="s">
        <v>3166</v>
      </c>
    </row>
    <row r="80" spans="1:23">
      <c r="A80" s="1" t="s">
        <v>49</v>
      </c>
      <c r="D80" s="1" t="s">
        <v>4813</v>
      </c>
      <c r="E80" s="1" t="s">
        <v>4814</v>
      </c>
      <c r="F80" s="1" t="s">
        <v>4758</v>
      </c>
      <c r="H80" s="1" t="s">
        <v>53</v>
      </c>
      <c r="I80" s="1" t="s">
        <v>149</v>
      </c>
      <c r="J80" s="1" t="s">
        <v>3166</v>
      </c>
      <c r="M80" s="1" t="s">
        <v>4753</v>
      </c>
      <c r="Q80" s="1" t="s">
        <v>3166</v>
      </c>
      <c r="S80" s="1" t="s">
        <v>3166</v>
      </c>
      <c r="T80" s="1" t="s">
        <v>4754</v>
      </c>
      <c r="U80" s="1" t="s">
        <v>493</v>
      </c>
      <c r="V80" s="1" t="s">
        <v>10254</v>
      </c>
      <c r="W80" s="1" t="s">
        <v>3166</v>
      </c>
    </row>
    <row r="81" spans="1:23">
      <c r="A81" s="1" t="s">
        <v>49</v>
      </c>
      <c r="D81" s="1" t="s">
        <v>4815</v>
      </c>
      <c r="E81" s="1" t="s">
        <v>4816</v>
      </c>
      <c r="F81" s="1" t="s">
        <v>4758</v>
      </c>
      <c r="H81" s="1" t="s">
        <v>53</v>
      </c>
      <c r="I81" s="1" t="s">
        <v>149</v>
      </c>
      <c r="J81" s="1" t="s">
        <v>3166</v>
      </c>
      <c r="M81" s="1" t="s">
        <v>4202</v>
      </c>
      <c r="Q81" s="1" t="s">
        <v>3166</v>
      </c>
      <c r="S81" s="1" t="s">
        <v>3166</v>
      </c>
      <c r="T81" s="1" t="s">
        <v>4812</v>
      </c>
      <c r="U81" s="1" t="s">
        <v>10255</v>
      </c>
      <c r="V81" s="1" t="s">
        <v>10256</v>
      </c>
      <c r="W81" s="1" t="s">
        <v>3166</v>
      </c>
    </row>
    <row r="82" spans="1:23">
      <c r="A82" s="1" t="s">
        <v>49</v>
      </c>
      <c r="D82" s="1" t="s">
        <v>4817</v>
      </c>
      <c r="E82" s="1" t="s">
        <v>4816</v>
      </c>
      <c r="F82" s="1" t="s">
        <v>4758</v>
      </c>
      <c r="H82" s="1" t="s">
        <v>53</v>
      </c>
      <c r="I82" s="1" t="s">
        <v>149</v>
      </c>
      <c r="J82" s="1" t="s">
        <v>3166</v>
      </c>
      <c r="M82" s="1" t="s">
        <v>4202</v>
      </c>
      <c r="Q82" s="1" t="s">
        <v>3166</v>
      </c>
      <c r="S82" s="1" t="s">
        <v>3166</v>
      </c>
      <c r="T82" s="1" t="s">
        <v>4812</v>
      </c>
      <c r="U82" s="1" t="s">
        <v>3166</v>
      </c>
      <c r="V82" s="1" t="s">
        <v>10257</v>
      </c>
      <c r="W82" s="1" t="s">
        <v>3166</v>
      </c>
    </row>
    <row r="83" spans="1:23">
      <c r="A83" s="1" t="s">
        <v>49</v>
      </c>
      <c r="D83" s="1" t="s">
        <v>193</v>
      </c>
      <c r="E83" s="1" t="s">
        <v>194</v>
      </c>
      <c r="F83" s="1" t="s">
        <v>655</v>
      </c>
      <c r="H83" s="1" t="s">
        <v>53</v>
      </c>
      <c r="I83" s="1" t="s">
        <v>149</v>
      </c>
      <c r="J83" s="1" t="s">
        <v>3166</v>
      </c>
      <c r="M83" s="1" t="s">
        <v>4753</v>
      </c>
      <c r="Q83" s="1" t="s">
        <v>3166</v>
      </c>
      <c r="S83" s="1" t="s">
        <v>3166</v>
      </c>
      <c r="T83" s="1" t="s">
        <v>4754</v>
      </c>
      <c r="U83" s="1" t="s">
        <v>3193</v>
      </c>
      <c r="V83" s="1" t="s">
        <v>10258</v>
      </c>
      <c r="W83" s="1" t="s">
        <v>3166</v>
      </c>
    </row>
    <row r="84" spans="1:23">
      <c r="A84" s="1" t="s">
        <v>49</v>
      </c>
      <c r="D84" s="1" t="s">
        <v>196</v>
      </c>
      <c r="E84" s="1" t="s">
        <v>197</v>
      </c>
      <c r="F84" s="1" t="s">
        <v>655</v>
      </c>
      <c r="H84" s="1" t="s">
        <v>53</v>
      </c>
      <c r="I84" s="1" t="s">
        <v>149</v>
      </c>
      <c r="J84" s="1" t="s">
        <v>3166</v>
      </c>
      <c r="M84" s="1" t="s">
        <v>4753</v>
      </c>
      <c r="Q84" s="1" t="s">
        <v>3166</v>
      </c>
      <c r="S84" s="1" t="s">
        <v>3166</v>
      </c>
      <c r="T84" s="1" t="s">
        <v>4754</v>
      </c>
      <c r="U84" s="1" t="s">
        <v>3166</v>
      </c>
      <c r="V84" s="1" t="s">
        <v>3166</v>
      </c>
      <c r="W84" s="1" t="s">
        <v>3166</v>
      </c>
    </row>
    <row r="85" spans="1:23">
      <c r="A85" s="1" t="s">
        <v>49</v>
      </c>
      <c r="D85" s="1" t="s">
        <v>4818</v>
      </c>
      <c r="E85" s="1" t="s">
        <v>4819</v>
      </c>
      <c r="F85" s="1" t="s">
        <v>4758</v>
      </c>
      <c r="H85" s="1" t="s">
        <v>53</v>
      </c>
      <c r="I85" s="1" t="s">
        <v>149</v>
      </c>
      <c r="J85" s="1" t="s">
        <v>3166</v>
      </c>
      <c r="M85" s="1" t="s">
        <v>4753</v>
      </c>
      <c r="Q85" s="1" t="s">
        <v>3166</v>
      </c>
      <c r="S85" s="1" t="s">
        <v>3166</v>
      </c>
      <c r="T85" s="1" t="s">
        <v>4754</v>
      </c>
      <c r="U85" s="1" t="s">
        <v>669</v>
      </c>
      <c r="V85" s="1" t="s">
        <v>3166</v>
      </c>
      <c r="W85" s="1" t="s">
        <v>3166</v>
      </c>
    </row>
    <row r="86" spans="1:23">
      <c r="A86" s="1" t="s">
        <v>49</v>
      </c>
      <c r="D86" s="1" t="s">
        <v>4820</v>
      </c>
      <c r="E86" s="1" t="s">
        <v>4821</v>
      </c>
      <c r="F86" s="1" t="s">
        <v>4758</v>
      </c>
      <c r="H86" s="1" t="s">
        <v>53</v>
      </c>
      <c r="I86" s="1" t="s">
        <v>149</v>
      </c>
      <c r="J86" s="1" t="s">
        <v>3166</v>
      </c>
      <c r="M86" s="1" t="s">
        <v>4753</v>
      </c>
      <c r="Q86" s="1" t="s">
        <v>3166</v>
      </c>
      <c r="S86" s="1" t="s">
        <v>3166</v>
      </c>
      <c r="T86" s="1" t="s">
        <v>4754</v>
      </c>
      <c r="U86" s="1" t="s">
        <v>3166</v>
      </c>
      <c r="V86" s="1" t="s">
        <v>3166</v>
      </c>
      <c r="W86" s="1" t="s">
        <v>3166</v>
      </c>
    </row>
    <row r="87" spans="1:23">
      <c r="A87" s="1" t="s">
        <v>49</v>
      </c>
      <c r="D87" s="1" t="s">
        <v>4822</v>
      </c>
      <c r="E87" s="1" t="s">
        <v>4823</v>
      </c>
      <c r="F87" s="1" t="s">
        <v>4758</v>
      </c>
      <c r="H87" s="1" t="s">
        <v>53</v>
      </c>
      <c r="I87" s="1" t="s">
        <v>149</v>
      </c>
      <c r="J87" s="1" t="s">
        <v>3166</v>
      </c>
      <c r="M87" s="1" t="s">
        <v>4202</v>
      </c>
      <c r="Q87" s="1" t="s">
        <v>3166</v>
      </c>
      <c r="S87" s="1" t="s">
        <v>3166</v>
      </c>
      <c r="T87" s="1" t="s">
        <v>4746</v>
      </c>
      <c r="U87" s="1" t="s">
        <v>655</v>
      </c>
      <c r="V87" s="1" t="s">
        <v>10259</v>
      </c>
      <c r="W87" s="1" t="s">
        <v>3166</v>
      </c>
    </row>
    <row r="88" spans="1:23">
      <c r="A88" s="1" t="s">
        <v>49</v>
      </c>
      <c r="D88" s="1" t="s">
        <v>4824</v>
      </c>
      <c r="E88" s="1" t="s">
        <v>4825</v>
      </c>
      <c r="F88" s="1" t="s">
        <v>4758</v>
      </c>
      <c r="H88" s="1" t="s">
        <v>53</v>
      </c>
      <c r="I88" s="1" t="s">
        <v>149</v>
      </c>
      <c r="J88" s="1" t="s">
        <v>3166</v>
      </c>
      <c r="M88" s="1" t="s">
        <v>4202</v>
      </c>
      <c r="Q88" s="1" t="s">
        <v>3166</v>
      </c>
      <c r="S88" s="1" t="s">
        <v>3166</v>
      </c>
      <c r="T88" s="1" t="s">
        <v>4746</v>
      </c>
      <c r="U88" s="1" t="s">
        <v>3166</v>
      </c>
      <c r="V88" s="1" t="s">
        <v>10260</v>
      </c>
      <c r="W88" s="1" t="s">
        <v>3166</v>
      </c>
    </row>
    <row r="89" spans="1:23">
      <c r="A89" s="1" t="s">
        <v>49</v>
      </c>
      <c r="D89" s="1" t="s">
        <v>199</v>
      </c>
      <c r="E89" s="1" t="s">
        <v>200</v>
      </c>
      <c r="F89" s="1" t="s">
        <v>655</v>
      </c>
      <c r="H89" s="1" t="s">
        <v>53</v>
      </c>
      <c r="I89" s="1" t="s">
        <v>149</v>
      </c>
      <c r="J89" s="1" t="s">
        <v>3166</v>
      </c>
      <c r="M89" s="1" t="s">
        <v>4753</v>
      </c>
      <c r="Q89" s="1" t="s">
        <v>3166</v>
      </c>
      <c r="S89" s="1" t="s">
        <v>3166</v>
      </c>
      <c r="T89" s="1" t="s">
        <v>4754</v>
      </c>
      <c r="U89" s="1" t="s">
        <v>10261</v>
      </c>
      <c r="V89" s="1" t="s">
        <v>10262</v>
      </c>
      <c r="W89" s="1" t="s">
        <v>3166</v>
      </c>
    </row>
    <row r="90" spans="1:23">
      <c r="A90" s="1" t="s">
        <v>49</v>
      </c>
      <c r="D90" s="1" t="s">
        <v>4826</v>
      </c>
      <c r="E90" s="1" t="s">
        <v>4827</v>
      </c>
      <c r="F90" s="1" t="s">
        <v>4758</v>
      </c>
      <c r="H90" s="1" t="s">
        <v>53</v>
      </c>
      <c r="I90" s="1" t="s">
        <v>149</v>
      </c>
      <c r="J90" s="1" t="s">
        <v>3166</v>
      </c>
      <c r="M90" s="1" t="s">
        <v>4753</v>
      </c>
      <c r="Q90" s="1" t="s">
        <v>3166</v>
      </c>
      <c r="S90" s="1" t="s">
        <v>3166</v>
      </c>
      <c r="T90" s="1" t="s">
        <v>4754</v>
      </c>
      <c r="U90" s="1" t="s">
        <v>10263</v>
      </c>
      <c r="V90" s="1" t="s">
        <v>10264</v>
      </c>
      <c r="W90" s="1" t="s">
        <v>3166</v>
      </c>
    </row>
    <row r="91" spans="1:23">
      <c r="A91" s="1" t="s">
        <v>49</v>
      </c>
      <c r="D91" s="1" t="s">
        <v>202</v>
      </c>
      <c r="E91" s="1" t="s">
        <v>203</v>
      </c>
      <c r="F91" s="1" t="s">
        <v>655</v>
      </c>
      <c r="H91" s="1" t="s">
        <v>53</v>
      </c>
      <c r="I91" s="1" t="s">
        <v>149</v>
      </c>
      <c r="J91" s="1" t="s">
        <v>3166</v>
      </c>
      <c r="M91" s="1" t="s">
        <v>4753</v>
      </c>
      <c r="Q91" s="1" t="s">
        <v>3166</v>
      </c>
      <c r="S91" s="1" t="s">
        <v>3166</v>
      </c>
      <c r="T91" s="1" t="s">
        <v>4754</v>
      </c>
      <c r="U91" s="1" t="s">
        <v>3166</v>
      </c>
      <c r="V91" s="1" t="s">
        <v>10265</v>
      </c>
      <c r="W91" s="1" t="s">
        <v>3166</v>
      </c>
    </row>
    <row r="92" spans="1:23">
      <c r="A92" s="1" t="s">
        <v>49</v>
      </c>
      <c r="D92" s="1" t="s">
        <v>205</v>
      </c>
      <c r="E92" s="1" t="s">
        <v>206</v>
      </c>
      <c r="F92" s="1" t="s">
        <v>655</v>
      </c>
      <c r="H92" s="1" t="s">
        <v>53</v>
      </c>
      <c r="I92" s="1" t="s">
        <v>149</v>
      </c>
      <c r="J92" s="1" t="s">
        <v>3166</v>
      </c>
      <c r="M92" s="1" t="s">
        <v>4753</v>
      </c>
      <c r="Q92" s="1" t="s">
        <v>3166</v>
      </c>
      <c r="S92" s="1" t="s">
        <v>3166</v>
      </c>
      <c r="T92" s="1" t="s">
        <v>4754</v>
      </c>
      <c r="U92" s="1" t="s">
        <v>10266</v>
      </c>
      <c r="V92" s="1" t="s">
        <v>10267</v>
      </c>
      <c r="W92" s="1" t="s">
        <v>3166</v>
      </c>
    </row>
    <row r="93" spans="1:23">
      <c r="A93" s="1" t="s">
        <v>49</v>
      </c>
      <c r="D93" s="1" t="s">
        <v>208</v>
      </c>
      <c r="E93" s="1" t="s">
        <v>209</v>
      </c>
      <c r="F93" s="1" t="s">
        <v>655</v>
      </c>
      <c r="H93" s="1" t="s">
        <v>53</v>
      </c>
      <c r="I93" s="1" t="s">
        <v>149</v>
      </c>
      <c r="J93" s="1" t="s">
        <v>3166</v>
      </c>
      <c r="M93" s="1" t="s">
        <v>4753</v>
      </c>
      <c r="Q93" s="1" t="s">
        <v>3166</v>
      </c>
      <c r="S93" s="1" t="s">
        <v>3166</v>
      </c>
      <c r="T93" s="1" t="s">
        <v>4754</v>
      </c>
      <c r="U93" s="1" t="s">
        <v>10268</v>
      </c>
      <c r="V93" s="1" t="s">
        <v>3260</v>
      </c>
      <c r="W93" s="1" t="s">
        <v>3166</v>
      </c>
    </row>
    <row r="94" spans="1:23">
      <c r="A94" s="1" t="s">
        <v>49</v>
      </c>
      <c r="D94" s="1" t="s">
        <v>4828</v>
      </c>
      <c r="E94" s="1" t="s">
        <v>4829</v>
      </c>
      <c r="F94" s="1" t="s">
        <v>4758</v>
      </c>
      <c r="H94" s="1" t="s">
        <v>53</v>
      </c>
      <c r="I94" s="1" t="s">
        <v>149</v>
      </c>
      <c r="J94" s="1" t="s">
        <v>3166</v>
      </c>
      <c r="M94" s="1" t="s">
        <v>4753</v>
      </c>
      <c r="Q94" s="1" t="s">
        <v>3166</v>
      </c>
      <c r="S94" s="1" t="s">
        <v>3166</v>
      </c>
      <c r="T94" s="1" t="s">
        <v>4754</v>
      </c>
      <c r="U94" s="1" t="s">
        <v>3187</v>
      </c>
      <c r="V94" s="1" t="s">
        <v>10269</v>
      </c>
      <c r="W94" s="1" t="s">
        <v>3166</v>
      </c>
    </row>
    <row r="95" spans="1:23">
      <c r="A95" s="1" t="s">
        <v>49</v>
      </c>
      <c r="D95" s="1" t="s">
        <v>211</v>
      </c>
      <c r="E95" s="1" t="s">
        <v>212</v>
      </c>
      <c r="F95" s="1" t="s">
        <v>655</v>
      </c>
      <c r="H95" s="1" t="s">
        <v>53</v>
      </c>
      <c r="I95" s="1" t="s">
        <v>149</v>
      </c>
      <c r="J95" s="1" t="s">
        <v>3166</v>
      </c>
      <c r="M95" s="1" t="s">
        <v>4753</v>
      </c>
      <c r="Q95" s="1" t="s">
        <v>3166</v>
      </c>
      <c r="S95" s="1" t="s">
        <v>3166</v>
      </c>
      <c r="T95" s="1" t="s">
        <v>4754</v>
      </c>
      <c r="U95" s="1" t="s">
        <v>10206</v>
      </c>
      <c r="V95" s="1" t="s">
        <v>10270</v>
      </c>
      <c r="W95" s="1" t="s">
        <v>3166</v>
      </c>
    </row>
    <row r="96" spans="1:23">
      <c r="A96" s="1" t="s">
        <v>49</v>
      </c>
      <c r="D96" s="1" t="s">
        <v>214</v>
      </c>
      <c r="E96" s="1" t="s">
        <v>215</v>
      </c>
      <c r="F96" s="1" t="s">
        <v>655</v>
      </c>
      <c r="H96" s="1" t="s">
        <v>53</v>
      </c>
      <c r="I96" s="1" t="s">
        <v>149</v>
      </c>
      <c r="J96" s="1" t="s">
        <v>3166</v>
      </c>
      <c r="M96" s="1" t="s">
        <v>4753</v>
      </c>
      <c r="Q96" s="1" t="s">
        <v>3166</v>
      </c>
      <c r="S96" s="1" t="s">
        <v>3166</v>
      </c>
      <c r="T96" s="1" t="s">
        <v>4754</v>
      </c>
      <c r="U96" s="1" t="s">
        <v>3166</v>
      </c>
      <c r="V96" s="1" t="s">
        <v>10271</v>
      </c>
      <c r="W96" s="1" t="s">
        <v>3166</v>
      </c>
    </row>
    <row r="97" spans="1:23">
      <c r="A97" s="1" t="s">
        <v>49</v>
      </c>
      <c r="D97" s="1" t="s">
        <v>217</v>
      </c>
      <c r="E97" s="1" t="s">
        <v>218</v>
      </c>
      <c r="F97" s="1" t="s">
        <v>655</v>
      </c>
      <c r="H97" s="1" t="s">
        <v>53</v>
      </c>
      <c r="I97" s="1" t="s">
        <v>149</v>
      </c>
      <c r="J97" s="1" t="s">
        <v>3166</v>
      </c>
      <c r="M97" s="1" t="s">
        <v>4753</v>
      </c>
      <c r="Q97" s="1" t="s">
        <v>3166</v>
      </c>
      <c r="S97" s="1" t="s">
        <v>3166</v>
      </c>
      <c r="T97" s="1" t="s">
        <v>4754</v>
      </c>
      <c r="U97" s="1" t="s">
        <v>10272</v>
      </c>
      <c r="V97" s="1" t="s">
        <v>10273</v>
      </c>
      <c r="W97" s="1" t="s">
        <v>3166</v>
      </c>
    </row>
    <row r="98" spans="1:23">
      <c r="A98" s="1" t="s">
        <v>49</v>
      </c>
      <c r="D98" s="1" t="s">
        <v>4830</v>
      </c>
      <c r="E98" s="1" t="s">
        <v>4831</v>
      </c>
      <c r="F98" s="1" t="s">
        <v>4758</v>
      </c>
      <c r="H98" s="1" t="s">
        <v>53</v>
      </c>
      <c r="I98" s="1" t="s">
        <v>149</v>
      </c>
      <c r="J98" s="1" t="s">
        <v>3166</v>
      </c>
      <c r="M98" s="1" t="s">
        <v>4753</v>
      </c>
      <c r="Q98" s="1" t="s">
        <v>3166</v>
      </c>
      <c r="S98" s="1" t="s">
        <v>3166</v>
      </c>
      <c r="T98" s="1" t="s">
        <v>4754</v>
      </c>
      <c r="U98" s="1" t="s">
        <v>3166</v>
      </c>
      <c r="V98" s="1" t="s">
        <v>10274</v>
      </c>
      <c r="W98" s="1" t="s">
        <v>3166</v>
      </c>
    </row>
    <row r="99" spans="1:23">
      <c r="A99" s="1" t="s">
        <v>49</v>
      </c>
      <c r="D99" s="1" t="s">
        <v>4832</v>
      </c>
      <c r="E99" s="1" t="s">
        <v>4833</v>
      </c>
      <c r="F99" s="1" t="s">
        <v>4758</v>
      </c>
      <c r="H99" s="1" t="s">
        <v>53</v>
      </c>
      <c r="I99" s="1" t="s">
        <v>149</v>
      </c>
      <c r="J99" s="1" t="s">
        <v>3166</v>
      </c>
      <c r="M99" s="1" t="s">
        <v>4202</v>
      </c>
      <c r="Q99" s="1" t="s">
        <v>3166</v>
      </c>
      <c r="S99" s="1" t="s">
        <v>3166</v>
      </c>
      <c r="T99" s="1" t="s">
        <v>4812</v>
      </c>
      <c r="U99" s="1" t="s">
        <v>10275</v>
      </c>
      <c r="V99" s="1" t="s">
        <v>3281</v>
      </c>
      <c r="W99" s="1" t="s">
        <v>3166</v>
      </c>
    </row>
    <row r="100" spans="1:23">
      <c r="A100" s="1" t="s">
        <v>49</v>
      </c>
      <c r="D100" s="1" t="s">
        <v>4834</v>
      </c>
      <c r="E100" s="1" t="s">
        <v>4835</v>
      </c>
      <c r="F100" s="1" t="s">
        <v>4758</v>
      </c>
      <c r="H100" s="1" t="s">
        <v>53</v>
      </c>
      <c r="I100" s="1" t="s">
        <v>149</v>
      </c>
      <c r="J100" s="1" t="s">
        <v>3166</v>
      </c>
      <c r="M100" s="1" t="s">
        <v>4202</v>
      </c>
      <c r="Q100" s="1" t="s">
        <v>3166</v>
      </c>
      <c r="S100" s="1" t="s">
        <v>3166</v>
      </c>
      <c r="T100" s="1" t="s">
        <v>4812</v>
      </c>
      <c r="U100" s="1" t="s">
        <v>3166</v>
      </c>
      <c r="V100" s="1" t="s">
        <v>3166</v>
      </c>
      <c r="W100" s="1" t="s">
        <v>3166</v>
      </c>
    </row>
    <row r="101" spans="1:23">
      <c r="A101" s="1" t="s">
        <v>49</v>
      </c>
      <c r="D101" s="1" t="s">
        <v>4836</v>
      </c>
      <c r="E101" s="1" t="s">
        <v>4837</v>
      </c>
      <c r="F101" s="1" t="s">
        <v>4758</v>
      </c>
      <c r="H101" s="1" t="s">
        <v>53</v>
      </c>
      <c r="I101" s="1" t="s">
        <v>149</v>
      </c>
      <c r="J101" s="1" t="s">
        <v>3166</v>
      </c>
      <c r="M101" s="1" t="s">
        <v>4202</v>
      </c>
      <c r="Q101" s="1" t="s">
        <v>3166</v>
      </c>
      <c r="S101" s="1" t="s">
        <v>3166</v>
      </c>
      <c r="T101" s="1" t="s">
        <v>4812</v>
      </c>
      <c r="U101" s="1" t="s">
        <v>3166</v>
      </c>
      <c r="V101" s="1" t="s">
        <v>3166</v>
      </c>
      <c r="W101" s="1" t="s">
        <v>3166</v>
      </c>
    </row>
    <row r="102" spans="1:23">
      <c r="A102" s="1" t="s">
        <v>49</v>
      </c>
      <c r="D102" s="1" t="s">
        <v>4838</v>
      </c>
      <c r="E102" s="1" t="s">
        <v>4839</v>
      </c>
      <c r="F102" s="1" t="s">
        <v>4758</v>
      </c>
      <c r="H102" s="1" t="s">
        <v>53</v>
      </c>
      <c r="I102" s="1" t="s">
        <v>149</v>
      </c>
      <c r="J102" s="1" t="s">
        <v>3166</v>
      </c>
      <c r="M102" s="1" t="s">
        <v>4202</v>
      </c>
      <c r="Q102" s="1" t="s">
        <v>3166</v>
      </c>
      <c r="S102" s="1" t="s">
        <v>3166</v>
      </c>
      <c r="T102" s="1" t="s">
        <v>4812</v>
      </c>
      <c r="U102" s="1" t="s">
        <v>616</v>
      </c>
      <c r="V102" s="1" t="s">
        <v>10276</v>
      </c>
      <c r="W102" s="1" t="s">
        <v>3166</v>
      </c>
    </row>
    <row r="103" spans="1:23">
      <c r="A103" s="1" t="s">
        <v>49</v>
      </c>
      <c r="D103" s="1" t="s">
        <v>4840</v>
      </c>
      <c r="E103" s="1" t="s">
        <v>4841</v>
      </c>
      <c r="F103" s="1" t="s">
        <v>4758</v>
      </c>
      <c r="H103" s="1" t="s">
        <v>53</v>
      </c>
      <c r="I103" s="1" t="s">
        <v>149</v>
      </c>
      <c r="J103" s="1" t="s">
        <v>3166</v>
      </c>
      <c r="M103" s="1" t="s">
        <v>4202</v>
      </c>
      <c r="Q103" s="1" t="s">
        <v>3166</v>
      </c>
      <c r="S103" s="1" t="s">
        <v>3166</v>
      </c>
      <c r="T103" s="1" t="s">
        <v>4812</v>
      </c>
      <c r="U103" s="1" t="s">
        <v>3166</v>
      </c>
      <c r="V103" s="1" t="s">
        <v>3166</v>
      </c>
      <c r="W103" s="1" t="s">
        <v>3166</v>
      </c>
    </row>
    <row r="104" spans="1:23">
      <c r="A104" s="1" t="s">
        <v>49</v>
      </c>
      <c r="D104" s="1" t="s">
        <v>4842</v>
      </c>
      <c r="E104" s="1" t="s">
        <v>4843</v>
      </c>
      <c r="F104" s="1" t="s">
        <v>4758</v>
      </c>
      <c r="H104" s="1" t="s">
        <v>53</v>
      </c>
      <c r="I104" s="1" t="s">
        <v>149</v>
      </c>
      <c r="J104" s="1" t="s">
        <v>3166</v>
      </c>
      <c r="M104" s="1" t="s">
        <v>4202</v>
      </c>
      <c r="Q104" s="1" t="s">
        <v>3166</v>
      </c>
      <c r="S104" s="1" t="s">
        <v>3166</v>
      </c>
      <c r="T104" s="1" t="s">
        <v>4812</v>
      </c>
      <c r="U104" s="1" t="s">
        <v>3166</v>
      </c>
      <c r="V104" s="1" t="s">
        <v>10277</v>
      </c>
      <c r="W104" s="1" t="s">
        <v>3166</v>
      </c>
    </row>
    <row r="105" spans="1:23">
      <c r="A105" s="1" t="s">
        <v>49</v>
      </c>
      <c r="D105" s="1" t="s">
        <v>4844</v>
      </c>
      <c r="E105" s="1" t="s">
        <v>4845</v>
      </c>
      <c r="F105" s="1" t="s">
        <v>4758</v>
      </c>
      <c r="H105" s="1" t="s">
        <v>53</v>
      </c>
      <c r="I105" s="1" t="s">
        <v>149</v>
      </c>
      <c r="J105" s="1" t="s">
        <v>3166</v>
      </c>
      <c r="M105" s="1" t="s">
        <v>4202</v>
      </c>
      <c r="Q105" s="1" t="s">
        <v>3166</v>
      </c>
      <c r="S105" s="1" t="s">
        <v>3166</v>
      </c>
      <c r="T105" s="1" t="s">
        <v>4812</v>
      </c>
      <c r="U105" s="1" t="s">
        <v>616</v>
      </c>
      <c r="V105" s="1" t="s">
        <v>10278</v>
      </c>
      <c r="W105" s="1" t="s">
        <v>3166</v>
      </c>
    </row>
    <row r="106" spans="1:23">
      <c r="A106" s="1" t="s">
        <v>49</v>
      </c>
      <c r="D106" s="1" t="s">
        <v>4846</v>
      </c>
      <c r="E106" s="1" t="s">
        <v>4847</v>
      </c>
      <c r="F106" s="1" t="s">
        <v>4758</v>
      </c>
      <c r="H106" s="1" t="s">
        <v>53</v>
      </c>
      <c r="I106" s="1" t="s">
        <v>149</v>
      </c>
      <c r="J106" s="1" t="s">
        <v>3166</v>
      </c>
      <c r="M106" s="1" t="s">
        <v>4202</v>
      </c>
      <c r="Q106" s="1" t="s">
        <v>3166</v>
      </c>
      <c r="S106" s="1" t="s">
        <v>3166</v>
      </c>
      <c r="T106" s="1" t="s">
        <v>4812</v>
      </c>
      <c r="U106" s="1" t="s">
        <v>616</v>
      </c>
      <c r="V106" s="1" t="s">
        <v>10279</v>
      </c>
      <c r="W106" s="1" t="s">
        <v>3166</v>
      </c>
    </row>
    <row r="107" spans="1:23">
      <c r="A107" s="1" t="s">
        <v>49</v>
      </c>
      <c r="D107" s="1" t="s">
        <v>4848</v>
      </c>
      <c r="E107" s="1" t="s">
        <v>4849</v>
      </c>
      <c r="F107" s="1" t="s">
        <v>4758</v>
      </c>
      <c r="H107" s="1" t="s">
        <v>53</v>
      </c>
      <c r="I107" s="1" t="s">
        <v>149</v>
      </c>
      <c r="J107" s="1" t="s">
        <v>3166</v>
      </c>
      <c r="M107" s="1" t="s">
        <v>4202</v>
      </c>
      <c r="Q107" s="1" t="s">
        <v>3166</v>
      </c>
      <c r="S107" s="1" t="s">
        <v>3166</v>
      </c>
      <c r="T107" s="1" t="s">
        <v>4812</v>
      </c>
      <c r="U107" s="1" t="s">
        <v>3166</v>
      </c>
      <c r="V107" s="1" t="s">
        <v>10280</v>
      </c>
      <c r="W107" s="1" t="s">
        <v>3166</v>
      </c>
    </row>
    <row r="108" spans="1:23">
      <c r="A108" s="1" t="s">
        <v>49</v>
      </c>
      <c r="D108" s="1" t="s">
        <v>4850</v>
      </c>
      <c r="E108" s="1" t="s">
        <v>4851</v>
      </c>
      <c r="F108" s="1" t="s">
        <v>4758</v>
      </c>
      <c r="H108" s="1" t="s">
        <v>53</v>
      </c>
      <c r="I108" s="1" t="s">
        <v>149</v>
      </c>
      <c r="J108" s="1" t="s">
        <v>3166</v>
      </c>
      <c r="M108" s="1" t="s">
        <v>4202</v>
      </c>
      <c r="Q108" s="1" t="s">
        <v>3166</v>
      </c>
      <c r="S108" s="1" t="s">
        <v>3166</v>
      </c>
      <c r="T108" s="1" t="s">
        <v>4812</v>
      </c>
      <c r="U108" s="1" t="s">
        <v>669</v>
      </c>
      <c r="V108" s="1" t="s">
        <v>10281</v>
      </c>
      <c r="W108" s="1" t="s">
        <v>3166</v>
      </c>
    </row>
    <row r="109" spans="1:23">
      <c r="A109" s="1" t="s">
        <v>49</v>
      </c>
      <c r="D109" s="1" t="s">
        <v>4852</v>
      </c>
      <c r="E109" s="1" t="s">
        <v>4853</v>
      </c>
      <c r="F109" s="1" t="s">
        <v>4758</v>
      </c>
      <c r="H109" s="1" t="s">
        <v>53</v>
      </c>
      <c r="I109" s="1" t="s">
        <v>149</v>
      </c>
      <c r="J109" s="1" t="s">
        <v>3166</v>
      </c>
      <c r="M109" s="1" t="s">
        <v>4202</v>
      </c>
      <c r="Q109" s="1" t="s">
        <v>3166</v>
      </c>
      <c r="S109" s="1" t="s">
        <v>3166</v>
      </c>
      <c r="T109" s="1" t="s">
        <v>4812</v>
      </c>
      <c r="U109" s="1" t="s">
        <v>669</v>
      </c>
      <c r="V109" s="1" t="s">
        <v>10282</v>
      </c>
      <c r="W109" s="1" t="s">
        <v>3166</v>
      </c>
    </row>
    <row r="110" spans="1:23">
      <c r="A110" s="1" t="s">
        <v>49</v>
      </c>
      <c r="D110" s="1" t="s">
        <v>4854</v>
      </c>
      <c r="E110" s="1" t="s">
        <v>4855</v>
      </c>
      <c r="F110" s="1" t="s">
        <v>4758</v>
      </c>
      <c r="H110" s="1" t="s">
        <v>53</v>
      </c>
      <c r="I110" s="1" t="s">
        <v>149</v>
      </c>
      <c r="J110" s="1" t="s">
        <v>3166</v>
      </c>
      <c r="M110" s="1" t="s">
        <v>4202</v>
      </c>
      <c r="Q110" s="1" t="s">
        <v>3166</v>
      </c>
      <c r="S110" s="1" t="s">
        <v>3166</v>
      </c>
      <c r="T110" s="1" t="s">
        <v>4812</v>
      </c>
      <c r="U110" s="1" t="s">
        <v>3166</v>
      </c>
      <c r="V110" s="1" t="s">
        <v>10283</v>
      </c>
      <c r="W110" s="1" t="s">
        <v>3166</v>
      </c>
    </row>
    <row r="111" spans="1:23">
      <c r="A111" s="1" t="s">
        <v>49</v>
      </c>
      <c r="D111" s="1" t="s">
        <v>4856</v>
      </c>
      <c r="E111" s="1" t="s">
        <v>4857</v>
      </c>
      <c r="F111" s="1" t="s">
        <v>4758</v>
      </c>
      <c r="H111" s="1" t="s">
        <v>53</v>
      </c>
      <c r="I111" s="1" t="s">
        <v>149</v>
      </c>
      <c r="J111" s="1" t="s">
        <v>3166</v>
      </c>
      <c r="M111" s="1" t="s">
        <v>4202</v>
      </c>
      <c r="Q111" s="1" t="s">
        <v>3166</v>
      </c>
      <c r="S111" s="1" t="s">
        <v>3166</v>
      </c>
      <c r="T111" s="1" t="s">
        <v>4812</v>
      </c>
      <c r="U111" s="1" t="s">
        <v>513</v>
      </c>
      <c r="V111" s="1" t="s">
        <v>10284</v>
      </c>
      <c r="W111" s="1" t="s">
        <v>3166</v>
      </c>
    </row>
    <row r="112" spans="1:23">
      <c r="A112" s="1" t="s">
        <v>49</v>
      </c>
      <c r="D112" s="1" t="s">
        <v>4858</v>
      </c>
      <c r="E112" s="1" t="s">
        <v>4859</v>
      </c>
      <c r="F112" s="1" t="s">
        <v>4758</v>
      </c>
      <c r="H112" s="1" t="s">
        <v>53</v>
      </c>
      <c r="I112" s="1" t="s">
        <v>149</v>
      </c>
      <c r="J112" s="1" t="s">
        <v>3166</v>
      </c>
      <c r="M112" s="1" t="s">
        <v>4202</v>
      </c>
      <c r="Q112" s="1" t="s">
        <v>3166</v>
      </c>
      <c r="S112" s="1" t="s">
        <v>3166</v>
      </c>
      <c r="T112" s="1" t="s">
        <v>4812</v>
      </c>
      <c r="U112" s="1" t="s">
        <v>3166</v>
      </c>
      <c r="V112" s="1" t="s">
        <v>3166</v>
      </c>
      <c r="W112" s="1" t="s">
        <v>3166</v>
      </c>
    </row>
    <row r="113" spans="1:23">
      <c r="A113" s="1" t="s">
        <v>49</v>
      </c>
      <c r="D113" s="1" t="s">
        <v>4860</v>
      </c>
      <c r="E113" s="1" t="s">
        <v>4861</v>
      </c>
      <c r="F113" s="1" t="s">
        <v>4758</v>
      </c>
      <c r="H113" s="1" t="s">
        <v>53</v>
      </c>
      <c r="I113" s="1" t="s">
        <v>149</v>
      </c>
      <c r="J113" s="1" t="s">
        <v>3166</v>
      </c>
      <c r="M113" s="1" t="s">
        <v>4202</v>
      </c>
      <c r="Q113" s="1" t="s">
        <v>3166</v>
      </c>
      <c r="S113" s="1" t="s">
        <v>3166</v>
      </c>
      <c r="T113" s="1" t="s">
        <v>4812</v>
      </c>
      <c r="U113" s="1" t="s">
        <v>669</v>
      </c>
      <c r="V113" s="1" t="s">
        <v>10285</v>
      </c>
      <c r="W113" s="1" t="s">
        <v>3166</v>
      </c>
    </row>
    <row r="114" spans="1:23">
      <c r="A114" s="1" t="s">
        <v>49</v>
      </c>
      <c r="D114" s="1" t="s">
        <v>4862</v>
      </c>
      <c r="E114" s="1" t="s">
        <v>4863</v>
      </c>
      <c r="F114" s="1" t="s">
        <v>4758</v>
      </c>
      <c r="H114" s="1" t="s">
        <v>53</v>
      </c>
      <c r="I114" s="1" t="s">
        <v>149</v>
      </c>
      <c r="J114" s="1" t="s">
        <v>3166</v>
      </c>
      <c r="M114" s="1" t="s">
        <v>4202</v>
      </c>
      <c r="Q114" s="1" t="s">
        <v>3166</v>
      </c>
      <c r="S114" s="1" t="s">
        <v>3166</v>
      </c>
      <c r="T114" s="1" t="s">
        <v>4812</v>
      </c>
      <c r="U114" s="1" t="s">
        <v>3166</v>
      </c>
      <c r="V114" s="1" t="s">
        <v>10285</v>
      </c>
      <c r="W114" s="1" t="s">
        <v>3166</v>
      </c>
    </row>
    <row r="115" spans="1:23">
      <c r="A115" s="1" t="s">
        <v>49</v>
      </c>
      <c r="D115" s="1" t="s">
        <v>4864</v>
      </c>
      <c r="E115" s="1" t="s">
        <v>4865</v>
      </c>
      <c r="F115" s="1" t="s">
        <v>4758</v>
      </c>
      <c r="H115" s="1" t="s">
        <v>53</v>
      </c>
      <c r="I115" s="1" t="s">
        <v>149</v>
      </c>
      <c r="J115" s="1" t="s">
        <v>3166</v>
      </c>
      <c r="M115" s="1" t="s">
        <v>4202</v>
      </c>
      <c r="Q115" s="1" t="s">
        <v>3166</v>
      </c>
      <c r="S115" s="1" t="s">
        <v>3166</v>
      </c>
      <c r="T115" s="1" t="s">
        <v>4812</v>
      </c>
      <c r="U115" s="1" t="s">
        <v>3166</v>
      </c>
      <c r="V115" s="1" t="s">
        <v>3166</v>
      </c>
      <c r="W115" s="1" t="s">
        <v>3166</v>
      </c>
    </row>
    <row r="116" spans="1:23">
      <c r="A116" s="1" t="s">
        <v>49</v>
      </c>
      <c r="D116" s="1" t="s">
        <v>4866</v>
      </c>
      <c r="E116" s="1" t="s">
        <v>4867</v>
      </c>
      <c r="F116" s="1" t="s">
        <v>4758</v>
      </c>
      <c r="H116" s="1" t="s">
        <v>53</v>
      </c>
      <c r="I116" s="1" t="s">
        <v>149</v>
      </c>
      <c r="J116" s="1" t="s">
        <v>3166</v>
      </c>
      <c r="M116" s="1" t="s">
        <v>4202</v>
      </c>
      <c r="Q116" s="1" t="s">
        <v>3166</v>
      </c>
      <c r="S116" s="1" t="s">
        <v>3166</v>
      </c>
      <c r="T116" s="1" t="s">
        <v>4812</v>
      </c>
      <c r="U116" s="1" t="s">
        <v>10286</v>
      </c>
      <c r="V116" s="1" t="s">
        <v>10287</v>
      </c>
      <c r="W116" s="1" t="s">
        <v>3166</v>
      </c>
    </row>
    <row r="117" spans="1:23">
      <c r="A117" s="1" t="s">
        <v>49</v>
      </c>
      <c r="D117" s="1" t="s">
        <v>4868</v>
      </c>
      <c r="E117" s="1" t="s">
        <v>4869</v>
      </c>
      <c r="F117" s="1" t="s">
        <v>4758</v>
      </c>
      <c r="H117" s="1" t="s">
        <v>53</v>
      </c>
      <c r="I117" s="1" t="s">
        <v>149</v>
      </c>
      <c r="J117" s="1" t="s">
        <v>3166</v>
      </c>
      <c r="M117" s="1" t="s">
        <v>4202</v>
      </c>
      <c r="Q117" s="1" t="s">
        <v>3166</v>
      </c>
      <c r="S117" s="1" t="s">
        <v>3166</v>
      </c>
      <c r="T117" s="1" t="s">
        <v>4812</v>
      </c>
      <c r="U117" s="1" t="s">
        <v>3166</v>
      </c>
      <c r="V117" s="1" t="s">
        <v>10288</v>
      </c>
      <c r="W117" s="1" t="s">
        <v>3166</v>
      </c>
    </row>
    <row r="118" spans="1:23">
      <c r="A118" s="1" t="s">
        <v>49</v>
      </c>
      <c r="D118" s="1" t="s">
        <v>4870</v>
      </c>
      <c r="E118" s="1" t="s">
        <v>4871</v>
      </c>
      <c r="F118" s="1" t="s">
        <v>4758</v>
      </c>
      <c r="H118" s="1" t="s">
        <v>53</v>
      </c>
      <c r="I118" s="1" t="s">
        <v>149</v>
      </c>
      <c r="J118" s="1" t="s">
        <v>3166</v>
      </c>
      <c r="M118" s="1" t="s">
        <v>4202</v>
      </c>
      <c r="Q118" s="1" t="s">
        <v>3166</v>
      </c>
      <c r="S118" s="1" t="s">
        <v>3166</v>
      </c>
      <c r="T118" s="1" t="s">
        <v>4746</v>
      </c>
      <c r="U118" s="1" t="s">
        <v>3193</v>
      </c>
      <c r="V118" s="1" t="s">
        <v>3166</v>
      </c>
      <c r="W118" s="1" t="s">
        <v>3166</v>
      </c>
    </row>
    <row r="119" spans="1:23">
      <c r="A119" s="1" t="s">
        <v>49</v>
      </c>
      <c r="D119" s="1" t="s">
        <v>4872</v>
      </c>
      <c r="E119" s="1" t="s">
        <v>4873</v>
      </c>
      <c r="F119" s="1" t="s">
        <v>4758</v>
      </c>
      <c r="H119" s="1" t="s">
        <v>53</v>
      </c>
      <c r="I119" s="1" t="s">
        <v>149</v>
      </c>
      <c r="J119" s="1" t="s">
        <v>3166</v>
      </c>
      <c r="M119" s="1" t="s">
        <v>4202</v>
      </c>
      <c r="Q119" s="1" t="s">
        <v>3166</v>
      </c>
      <c r="S119" s="1" t="s">
        <v>3166</v>
      </c>
      <c r="T119" s="1" t="s">
        <v>4746</v>
      </c>
      <c r="U119" s="1" t="s">
        <v>10289</v>
      </c>
      <c r="V119" s="1" t="s">
        <v>3166</v>
      </c>
      <c r="W119" s="1" t="s">
        <v>3166</v>
      </c>
    </row>
    <row r="120" spans="1:23">
      <c r="A120" s="1" t="s">
        <v>49</v>
      </c>
      <c r="D120" s="1" t="s">
        <v>4874</v>
      </c>
      <c r="E120" s="1" t="s">
        <v>4875</v>
      </c>
      <c r="F120" s="1" t="s">
        <v>4758</v>
      </c>
      <c r="H120" s="1" t="s">
        <v>53</v>
      </c>
      <c r="I120" s="1" t="s">
        <v>149</v>
      </c>
      <c r="J120" s="1" t="s">
        <v>3166</v>
      </c>
      <c r="M120" s="1" t="s">
        <v>4202</v>
      </c>
      <c r="Q120" s="1" t="s">
        <v>3166</v>
      </c>
      <c r="S120" s="1" t="s">
        <v>3166</v>
      </c>
      <c r="T120" s="1" t="s">
        <v>4746</v>
      </c>
      <c r="U120" s="1" t="s">
        <v>3273</v>
      </c>
      <c r="V120" s="1" t="s">
        <v>3166</v>
      </c>
      <c r="W120" s="1" t="s">
        <v>3166</v>
      </c>
    </row>
    <row r="121" spans="1:23">
      <c r="A121" s="1" t="s">
        <v>49</v>
      </c>
      <c r="D121" s="1" t="s">
        <v>4876</v>
      </c>
      <c r="E121" s="1" t="s">
        <v>4877</v>
      </c>
      <c r="F121" s="1" t="s">
        <v>4758</v>
      </c>
      <c r="H121" s="1" t="s">
        <v>53</v>
      </c>
      <c r="I121" s="1" t="s">
        <v>149</v>
      </c>
      <c r="J121" s="1" t="s">
        <v>3166</v>
      </c>
      <c r="M121" s="1" t="s">
        <v>4202</v>
      </c>
      <c r="Q121" s="1" t="s">
        <v>3166</v>
      </c>
      <c r="S121" s="1" t="s">
        <v>3166</v>
      </c>
      <c r="T121" s="1" t="s">
        <v>4746</v>
      </c>
      <c r="U121" s="1" t="s">
        <v>10290</v>
      </c>
      <c r="V121" s="1" t="s">
        <v>3166</v>
      </c>
      <c r="W121" s="1" t="s">
        <v>3166</v>
      </c>
    </row>
    <row r="122" spans="1:23">
      <c r="A122" s="1" t="s">
        <v>49</v>
      </c>
      <c r="D122" s="1" t="s">
        <v>4878</v>
      </c>
      <c r="E122" s="1" t="s">
        <v>4879</v>
      </c>
      <c r="F122" s="1" t="s">
        <v>4758</v>
      </c>
      <c r="H122" s="1" t="s">
        <v>53</v>
      </c>
      <c r="I122" s="1" t="s">
        <v>149</v>
      </c>
      <c r="J122" s="1" t="s">
        <v>3166</v>
      </c>
      <c r="M122" s="1" t="s">
        <v>4202</v>
      </c>
      <c r="Q122" s="1" t="s">
        <v>3166</v>
      </c>
      <c r="S122" s="1" t="s">
        <v>3166</v>
      </c>
      <c r="T122" s="1" t="s">
        <v>4746</v>
      </c>
      <c r="U122" s="1" t="s">
        <v>10291</v>
      </c>
      <c r="V122" s="1" t="s">
        <v>3166</v>
      </c>
      <c r="W122" s="1" t="s">
        <v>3166</v>
      </c>
    </row>
    <row r="123" spans="1:23">
      <c r="A123" s="1" t="s">
        <v>49</v>
      </c>
      <c r="D123" s="1" t="s">
        <v>4880</v>
      </c>
      <c r="E123" s="1" t="s">
        <v>4881</v>
      </c>
      <c r="F123" s="1" t="s">
        <v>4758</v>
      </c>
      <c r="H123" s="1" t="s">
        <v>53</v>
      </c>
      <c r="I123" s="1" t="s">
        <v>149</v>
      </c>
      <c r="J123" s="1" t="s">
        <v>3166</v>
      </c>
      <c r="M123" s="1" t="s">
        <v>4202</v>
      </c>
      <c r="Q123" s="1" t="s">
        <v>3166</v>
      </c>
      <c r="S123" s="1" t="s">
        <v>3166</v>
      </c>
      <c r="T123" s="1" t="s">
        <v>4746</v>
      </c>
      <c r="U123" s="1" t="s">
        <v>10226</v>
      </c>
      <c r="V123" s="1" t="s">
        <v>3166</v>
      </c>
      <c r="W123" s="1" t="s">
        <v>3166</v>
      </c>
    </row>
    <row r="124" spans="1:23">
      <c r="A124" s="1" t="s">
        <v>49</v>
      </c>
      <c r="D124" s="1" t="s">
        <v>4882</v>
      </c>
      <c r="E124" s="1" t="s">
        <v>4883</v>
      </c>
      <c r="F124" s="1" t="s">
        <v>4758</v>
      </c>
      <c r="H124" s="1" t="s">
        <v>53</v>
      </c>
      <c r="I124" s="1" t="s">
        <v>149</v>
      </c>
      <c r="J124" s="1" t="s">
        <v>3166</v>
      </c>
      <c r="M124" s="1" t="s">
        <v>4202</v>
      </c>
      <c r="Q124" s="1" t="s">
        <v>3166</v>
      </c>
      <c r="S124" s="1" t="s">
        <v>3166</v>
      </c>
      <c r="T124" s="1" t="s">
        <v>4746</v>
      </c>
      <c r="U124" s="1" t="s">
        <v>3201</v>
      </c>
      <c r="V124" s="1" t="s">
        <v>3166</v>
      </c>
      <c r="W124" s="1" t="s">
        <v>3166</v>
      </c>
    </row>
    <row r="125" spans="1:23">
      <c r="A125" s="1" t="s">
        <v>49</v>
      </c>
      <c r="D125" s="1" t="s">
        <v>4884</v>
      </c>
      <c r="E125" s="1" t="s">
        <v>4885</v>
      </c>
      <c r="F125" s="1" t="s">
        <v>4758</v>
      </c>
      <c r="H125" s="1" t="s">
        <v>53</v>
      </c>
      <c r="I125" s="1" t="s">
        <v>149</v>
      </c>
      <c r="J125" s="1" t="s">
        <v>3166</v>
      </c>
      <c r="M125" s="1" t="s">
        <v>4202</v>
      </c>
      <c r="Q125" s="1" t="s">
        <v>3166</v>
      </c>
      <c r="S125" s="1" t="s">
        <v>3166</v>
      </c>
      <c r="T125" s="1" t="s">
        <v>4746</v>
      </c>
      <c r="U125" s="1" t="s">
        <v>10292</v>
      </c>
      <c r="V125" s="1" t="s">
        <v>3166</v>
      </c>
      <c r="W125" s="1" t="s">
        <v>3166</v>
      </c>
    </row>
    <row r="126" spans="1:23">
      <c r="A126" s="1" t="s">
        <v>49</v>
      </c>
      <c r="D126" s="1" t="s">
        <v>4886</v>
      </c>
      <c r="E126" s="1" t="s">
        <v>4887</v>
      </c>
      <c r="F126" s="1" t="s">
        <v>4758</v>
      </c>
      <c r="H126" s="1" t="s">
        <v>53</v>
      </c>
      <c r="I126" s="1" t="s">
        <v>149</v>
      </c>
      <c r="J126" s="1" t="s">
        <v>3166</v>
      </c>
      <c r="M126" s="1" t="s">
        <v>4753</v>
      </c>
      <c r="Q126" s="1" t="s">
        <v>3166</v>
      </c>
      <c r="S126" s="1" t="s">
        <v>3166</v>
      </c>
      <c r="T126" s="1" t="s">
        <v>4754</v>
      </c>
      <c r="U126" s="1" t="s">
        <v>10293</v>
      </c>
      <c r="V126" s="1" t="s">
        <v>3166</v>
      </c>
      <c r="W126" s="1" t="s">
        <v>3166</v>
      </c>
    </row>
    <row r="127" spans="1:23">
      <c r="A127" s="1" t="s">
        <v>49</v>
      </c>
      <c r="D127" s="1" t="s">
        <v>4888</v>
      </c>
      <c r="E127" s="1" t="s">
        <v>4889</v>
      </c>
      <c r="F127" s="1" t="s">
        <v>4758</v>
      </c>
      <c r="H127" s="1" t="s">
        <v>53</v>
      </c>
      <c r="I127" s="1" t="s">
        <v>149</v>
      </c>
      <c r="J127" s="1" t="s">
        <v>3166</v>
      </c>
      <c r="M127" s="1" t="s">
        <v>4202</v>
      </c>
      <c r="Q127" s="1" t="s">
        <v>3166</v>
      </c>
      <c r="S127" s="1" t="s">
        <v>3166</v>
      </c>
      <c r="T127" s="1" t="s">
        <v>4746</v>
      </c>
      <c r="U127" s="1" t="s">
        <v>10255</v>
      </c>
      <c r="V127" s="1" t="s">
        <v>3166</v>
      </c>
      <c r="W127" s="1" t="s">
        <v>3166</v>
      </c>
    </row>
    <row r="128" spans="1:23">
      <c r="A128" s="1" t="s">
        <v>49</v>
      </c>
      <c r="D128" s="1" t="s">
        <v>4890</v>
      </c>
      <c r="E128" s="1" t="s">
        <v>4891</v>
      </c>
      <c r="F128" s="1" t="s">
        <v>4758</v>
      </c>
      <c r="H128" s="1" t="s">
        <v>53</v>
      </c>
      <c r="I128" s="1" t="s">
        <v>149</v>
      </c>
      <c r="J128" s="1" t="s">
        <v>3166</v>
      </c>
      <c r="M128" s="1" t="s">
        <v>4202</v>
      </c>
      <c r="Q128" s="1" t="s">
        <v>3166</v>
      </c>
      <c r="S128" s="1" t="s">
        <v>3166</v>
      </c>
      <c r="T128" s="1" t="s">
        <v>4746</v>
      </c>
      <c r="U128" s="1" t="s">
        <v>3166</v>
      </c>
      <c r="V128" s="1" t="s">
        <v>3166</v>
      </c>
      <c r="W128" s="1" t="s">
        <v>3166</v>
      </c>
    </row>
    <row r="129" spans="1:23">
      <c r="A129" s="1" t="s">
        <v>49</v>
      </c>
      <c r="D129" s="1" t="s">
        <v>4892</v>
      </c>
      <c r="E129" s="1" t="s">
        <v>4893</v>
      </c>
      <c r="F129" s="1" t="s">
        <v>4758</v>
      </c>
      <c r="H129" s="1" t="s">
        <v>53</v>
      </c>
      <c r="I129" s="1" t="s">
        <v>149</v>
      </c>
      <c r="J129" s="1" t="s">
        <v>3166</v>
      </c>
      <c r="M129" s="1" t="s">
        <v>4753</v>
      </c>
      <c r="Q129" s="1" t="s">
        <v>3166</v>
      </c>
      <c r="S129" s="1" t="s">
        <v>3166</v>
      </c>
      <c r="T129" s="1" t="s">
        <v>4754</v>
      </c>
      <c r="U129" s="1" t="s">
        <v>10294</v>
      </c>
      <c r="V129" s="1" t="s">
        <v>3166</v>
      </c>
      <c r="W129" s="1" t="s">
        <v>3166</v>
      </c>
    </row>
    <row r="130" spans="1:23">
      <c r="A130" s="1" t="s">
        <v>49</v>
      </c>
      <c r="D130" s="1" t="s">
        <v>4894</v>
      </c>
      <c r="E130" s="1" t="s">
        <v>4895</v>
      </c>
      <c r="F130" s="1" t="s">
        <v>4758</v>
      </c>
      <c r="H130" s="1" t="s">
        <v>53</v>
      </c>
      <c r="I130" s="1" t="s">
        <v>149</v>
      </c>
      <c r="J130" s="1" t="s">
        <v>3166</v>
      </c>
      <c r="M130" s="1" t="s">
        <v>4202</v>
      </c>
      <c r="Q130" s="1" t="s">
        <v>3166</v>
      </c>
      <c r="S130" s="1" t="s">
        <v>3166</v>
      </c>
      <c r="T130" s="1" t="s">
        <v>4746</v>
      </c>
      <c r="U130" s="1" t="s">
        <v>3166</v>
      </c>
      <c r="V130" s="1" t="s">
        <v>3166</v>
      </c>
      <c r="W130" s="1" t="s">
        <v>3166</v>
      </c>
    </row>
    <row r="131" spans="1:23">
      <c r="A131" s="1" t="s">
        <v>49</v>
      </c>
      <c r="D131" s="1" t="s">
        <v>4896</v>
      </c>
      <c r="E131" s="1" t="s">
        <v>4897</v>
      </c>
      <c r="F131" s="1" t="s">
        <v>4758</v>
      </c>
      <c r="H131" s="1" t="s">
        <v>53</v>
      </c>
      <c r="I131" s="1" t="s">
        <v>149</v>
      </c>
      <c r="J131" s="1" t="s">
        <v>3166</v>
      </c>
      <c r="M131" s="1" t="s">
        <v>4202</v>
      </c>
      <c r="Q131" s="1" t="s">
        <v>3166</v>
      </c>
      <c r="S131" s="1" t="s">
        <v>3166</v>
      </c>
      <c r="T131" s="1" t="s">
        <v>4746</v>
      </c>
      <c r="U131" s="1" t="s">
        <v>3166</v>
      </c>
      <c r="V131" s="1" t="s">
        <v>3166</v>
      </c>
      <c r="W131" s="1" t="s">
        <v>3166</v>
      </c>
    </row>
    <row r="132" spans="1:23">
      <c r="A132" s="1" t="s">
        <v>49</v>
      </c>
      <c r="D132" s="1" t="s">
        <v>4898</v>
      </c>
      <c r="E132" s="1" t="s">
        <v>4899</v>
      </c>
      <c r="F132" s="1" t="s">
        <v>4758</v>
      </c>
      <c r="H132" s="1" t="s">
        <v>53</v>
      </c>
      <c r="I132" s="1" t="s">
        <v>149</v>
      </c>
      <c r="J132" s="1" t="s">
        <v>3166</v>
      </c>
      <c r="M132" s="1" t="s">
        <v>4753</v>
      </c>
      <c r="Q132" s="1" t="s">
        <v>3166</v>
      </c>
      <c r="S132" s="1" t="s">
        <v>3166</v>
      </c>
      <c r="T132" s="1" t="s">
        <v>4754</v>
      </c>
      <c r="U132" s="1" t="s">
        <v>10295</v>
      </c>
      <c r="V132" s="1" t="s">
        <v>3166</v>
      </c>
      <c r="W132" s="1" t="s">
        <v>3166</v>
      </c>
    </row>
    <row r="133" spans="1:23">
      <c r="A133" s="1" t="s">
        <v>49</v>
      </c>
      <c r="D133" s="1" t="s">
        <v>4900</v>
      </c>
      <c r="E133" s="1" t="s">
        <v>4901</v>
      </c>
      <c r="F133" s="1" t="s">
        <v>4758</v>
      </c>
      <c r="H133" s="1" t="s">
        <v>53</v>
      </c>
      <c r="I133" s="1" t="s">
        <v>149</v>
      </c>
      <c r="J133" s="1" t="s">
        <v>3166</v>
      </c>
      <c r="M133" s="1" t="s">
        <v>4202</v>
      </c>
      <c r="Q133" s="1" t="s">
        <v>3166</v>
      </c>
      <c r="S133" s="1" t="s">
        <v>3166</v>
      </c>
      <c r="T133" s="1" t="s">
        <v>4746</v>
      </c>
      <c r="U133" s="1" t="s">
        <v>10296</v>
      </c>
      <c r="V133" s="1" t="s">
        <v>3166</v>
      </c>
      <c r="W133" s="1" t="s">
        <v>3166</v>
      </c>
    </row>
    <row r="134" spans="1:23">
      <c r="A134" s="1" t="s">
        <v>49</v>
      </c>
      <c r="D134" s="1" t="s">
        <v>4902</v>
      </c>
      <c r="E134" s="1" t="s">
        <v>4903</v>
      </c>
      <c r="F134" s="1" t="s">
        <v>4758</v>
      </c>
      <c r="H134" s="1" t="s">
        <v>53</v>
      </c>
      <c r="I134" s="1" t="s">
        <v>149</v>
      </c>
      <c r="J134" s="1" t="s">
        <v>3166</v>
      </c>
      <c r="M134" s="1" t="s">
        <v>4753</v>
      </c>
      <c r="Q134" s="1" t="s">
        <v>3166</v>
      </c>
      <c r="S134" s="1" t="s">
        <v>3166</v>
      </c>
      <c r="T134" s="1" t="s">
        <v>4754</v>
      </c>
      <c r="U134" s="1" t="s">
        <v>10161</v>
      </c>
      <c r="V134" s="1" t="s">
        <v>10297</v>
      </c>
      <c r="W134" s="1" t="s">
        <v>3166</v>
      </c>
    </row>
    <row r="135" spans="1:23">
      <c r="A135" s="1" t="s">
        <v>49</v>
      </c>
      <c r="D135" s="1" t="s">
        <v>4904</v>
      </c>
      <c r="E135" s="1" t="s">
        <v>4905</v>
      </c>
      <c r="F135" s="1" t="s">
        <v>4758</v>
      </c>
      <c r="H135" s="1" t="s">
        <v>53</v>
      </c>
      <c r="I135" s="1" t="s">
        <v>149</v>
      </c>
      <c r="J135" s="1" t="s">
        <v>3166</v>
      </c>
      <c r="M135" s="1" t="s">
        <v>4753</v>
      </c>
      <c r="Q135" s="1" t="s">
        <v>3166</v>
      </c>
      <c r="S135" s="1" t="s">
        <v>3166</v>
      </c>
      <c r="T135" s="1" t="s">
        <v>4754</v>
      </c>
      <c r="U135" s="1" t="s">
        <v>10298</v>
      </c>
      <c r="V135" s="1" t="s">
        <v>10299</v>
      </c>
      <c r="W135" s="1" t="s">
        <v>3166</v>
      </c>
    </row>
    <row r="136" spans="1:23">
      <c r="A136" s="1" t="s">
        <v>49</v>
      </c>
      <c r="D136" s="1" t="s">
        <v>4906</v>
      </c>
      <c r="E136" s="1" t="s">
        <v>4907</v>
      </c>
      <c r="F136" s="1" t="s">
        <v>4758</v>
      </c>
      <c r="H136" s="1" t="s">
        <v>53</v>
      </c>
      <c r="I136" s="1" t="s">
        <v>149</v>
      </c>
      <c r="J136" s="1" t="s">
        <v>3166</v>
      </c>
      <c r="M136" s="1" t="s">
        <v>4753</v>
      </c>
      <c r="Q136" s="1" t="s">
        <v>3166</v>
      </c>
      <c r="S136" s="1" t="s">
        <v>3166</v>
      </c>
      <c r="T136" s="1" t="s">
        <v>4754</v>
      </c>
      <c r="U136" s="1" t="s">
        <v>10226</v>
      </c>
      <c r="V136" s="1" t="s">
        <v>10282</v>
      </c>
      <c r="W136" s="1" t="s">
        <v>3166</v>
      </c>
    </row>
    <row r="137" spans="1:23">
      <c r="A137" s="1" t="s">
        <v>49</v>
      </c>
      <c r="D137" s="1" t="s">
        <v>4908</v>
      </c>
      <c r="E137" s="1" t="s">
        <v>4909</v>
      </c>
      <c r="F137" s="1" t="s">
        <v>4758</v>
      </c>
      <c r="H137" s="1" t="s">
        <v>53</v>
      </c>
      <c r="I137" s="1" t="s">
        <v>149</v>
      </c>
      <c r="J137" s="1" t="s">
        <v>3166</v>
      </c>
      <c r="M137" s="1" t="s">
        <v>4202</v>
      </c>
      <c r="Q137" s="1" t="s">
        <v>3166</v>
      </c>
      <c r="S137" s="1" t="s">
        <v>3166</v>
      </c>
      <c r="T137" s="1" t="s">
        <v>4746</v>
      </c>
      <c r="U137" s="1" t="s">
        <v>3166</v>
      </c>
      <c r="V137" s="1" t="s">
        <v>3166</v>
      </c>
      <c r="W137" s="1" t="s">
        <v>3166</v>
      </c>
    </row>
    <row r="138" spans="1:23">
      <c r="A138" s="1" t="s">
        <v>49</v>
      </c>
      <c r="D138" s="1" t="s">
        <v>4910</v>
      </c>
      <c r="E138" s="1" t="s">
        <v>4911</v>
      </c>
      <c r="F138" s="1" t="s">
        <v>4758</v>
      </c>
      <c r="H138" s="1" t="s">
        <v>53</v>
      </c>
      <c r="I138" s="1" t="s">
        <v>149</v>
      </c>
      <c r="J138" s="1" t="s">
        <v>3166</v>
      </c>
      <c r="M138" s="1" t="s">
        <v>4753</v>
      </c>
      <c r="Q138" s="1" t="s">
        <v>3166</v>
      </c>
      <c r="S138" s="1" t="s">
        <v>3166</v>
      </c>
      <c r="T138" s="1" t="s">
        <v>4754</v>
      </c>
      <c r="U138" s="1" t="s">
        <v>10300</v>
      </c>
      <c r="V138" s="1" t="s">
        <v>10301</v>
      </c>
      <c r="W138" s="1" t="s">
        <v>3166</v>
      </c>
    </row>
    <row r="139" spans="1:23">
      <c r="A139" s="1" t="s">
        <v>49</v>
      </c>
      <c r="D139" s="1" t="s">
        <v>4912</v>
      </c>
      <c r="E139" s="1" t="s">
        <v>4913</v>
      </c>
      <c r="F139" s="1" t="s">
        <v>4758</v>
      </c>
      <c r="H139" s="1" t="s">
        <v>53</v>
      </c>
      <c r="I139" s="1" t="s">
        <v>149</v>
      </c>
      <c r="J139" s="1" t="s">
        <v>3166</v>
      </c>
      <c r="M139" s="1" t="s">
        <v>4202</v>
      </c>
      <c r="Q139" s="1" t="s">
        <v>3166</v>
      </c>
      <c r="S139" s="1" t="s">
        <v>3166</v>
      </c>
      <c r="T139" s="1" t="s">
        <v>4746</v>
      </c>
      <c r="U139" s="1" t="s">
        <v>3166</v>
      </c>
      <c r="V139" s="1" t="s">
        <v>3166</v>
      </c>
      <c r="W139" s="1" t="s">
        <v>3166</v>
      </c>
    </row>
    <row r="140" spans="1:23">
      <c r="A140" s="1" t="s">
        <v>49</v>
      </c>
      <c r="D140" s="1" t="s">
        <v>4914</v>
      </c>
      <c r="E140" s="1" t="s">
        <v>4915</v>
      </c>
      <c r="F140" s="1" t="s">
        <v>4758</v>
      </c>
      <c r="H140" s="1" t="s">
        <v>53</v>
      </c>
      <c r="I140" s="1" t="s">
        <v>149</v>
      </c>
      <c r="J140" s="1" t="s">
        <v>3166</v>
      </c>
      <c r="M140" s="1" t="s">
        <v>4202</v>
      </c>
      <c r="Q140" s="1" t="s">
        <v>3166</v>
      </c>
      <c r="S140" s="1" t="s">
        <v>3166</v>
      </c>
      <c r="T140" s="1" t="s">
        <v>4746</v>
      </c>
      <c r="U140" s="1" t="s">
        <v>3193</v>
      </c>
      <c r="V140" s="1" t="s">
        <v>3166</v>
      </c>
      <c r="W140" s="1" t="s">
        <v>3166</v>
      </c>
    </row>
    <row r="141" spans="1:23">
      <c r="A141" s="1" t="s">
        <v>49</v>
      </c>
      <c r="D141" s="1" t="s">
        <v>4916</v>
      </c>
      <c r="E141" s="1" t="s">
        <v>4917</v>
      </c>
      <c r="F141" s="1" t="s">
        <v>4758</v>
      </c>
      <c r="H141" s="1" t="s">
        <v>53</v>
      </c>
      <c r="I141" s="1" t="s">
        <v>149</v>
      </c>
      <c r="J141" s="1" t="s">
        <v>3166</v>
      </c>
      <c r="M141" s="1" t="s">
        <v>4202</v>
      </c>
      <c r="Q141" s="1" t="s">
        <v>3166</v>
      </c>
      <c r="S141" s="1" t="s">
        <v>3166</v>
      </c>
      <c r="T141" s="1" t="s">
        <v>4746</v>
      </c>
      <c r="U141" s="1" t="s">
        <v>480</v>
      </c>
      <c r="V141" s="1" t="s">
        <v>3166</v>
      </c>
      <c r="W141" s="1" t="s">
        <v>3166</v>
      </c>
    </row>
    <row r="142" spans="1:23">
      <c r="A142" s="1" t="s">
        <v>49</v>
      </c>
      <c r="D142" s="1" t="s">
        <v>4918</v>
      </c>
      <c r="E142" s="1" t="s">
        <v>4919</v>
      </c>
      <c r="F142" s="1" t="s">
        <v>4758</v>
      </c>
      <c r="H142" s="1" t="s">
        <v>53</v>
      </c>
      <c r="I142" s="1" t="s">
        <v>149</v>
      </c>
      <c r="J142" s="1" t="s">
        <v>3166</v>
      </c>
      <c r="M142" s="1" t="s">
        <v>4753</v>
      </c>
      <c r="Q142" s="1" t="s">
        <v>3166</v>
      </c>
      <c r="S142" s="1" t="s">
        <v>3166</v>
      </c>
      <c r="T142" s="1" t="s">
        <v>4754</v>
      </c>
      <c r="U142" s="1" t="s">
        <v>10302</v>
      </c>
      <c r="V142" s="1" t="s">
        <v>10303</v>
      </c>
      <c r="W142" s="1" t="s">
        <v>3166</v>
      </c>
    </row>
    <row r="143" spans="1:23">
      <c r="A143" s="1" t="s">
        <v>49</v>
      </c>
      <c r="D143" s="1" t="s">
        <v>4920</v>
      </c>
      <c r="E143" s="1" t="s">
        <v>4921</v>
      </c>
      <c r="F143" s="1" t="s">
        <v>4758</v>
      </c>
      <c r="H143" s="1" t="s">
        <v>53</v>
      </c>
      <c r="I143" s="1" t="s">
        <v>149</v>
      </c>
      <c r="J143" s="1" t="s">
        <v>3166</v>
      </c>
      <c r="M143" s="1" t="s">
        <v>4202</v>
      </c>
      <c r="Q143" s="1" t="s">
        <v>3166</v>
      </c>
      <c r="S143" s="1" t="s">
        <v>3166</v>
      </c>
      <c r="T143" s="1" t="s">
        <v>4746</v>
      </c>
      <c r="U143" s="1" t="s">
        <v>3166</v>
      </c>
      <c r="V143" s="1" t="s">
        <v>3166</v>
      </c>
      <c r="W143" s="1" t="s">
        <v>3166</v>
      </c>
    </row>
    <row r="144" spans="1:23">
      <c r="A144" s="1" t="s">
        <v>49</v>
      </c>
      <c r="D144" s="1" t="s">
        <v>4922</v>
      </c>
      <c r="E144" s="1" t="s">
        <v>4923</v>
      </c>
      <c r="F144" s="1" t="s">
        <v>4758</v>
      </c>
      <c r="H144" s="1" t="s">
        <v>53</v>
      </c>
      <c r="I144" s="1" t="s">
        <v>149</v>
      </c>
      <c r="J144" s="1" t="s">
        <v>3166</v>
      </c>
      <c r="M144" s="1" t="s">
        <v>4202</v>
      </c>
      <c r="Q144" s="1" t="s">
        <v>3166</v>
      </c>
      <c r="S144" s="1" t="s">
        <v>3166</v>
      </c>
      <c r="T144" s="1" t="s">
        <v>4746</v>
      </c>
      <c r="U144" s="1" t="s">
        <v>480</v>
      </c>
      <c r="V144" s="1" t="s">
        <v>3166</v>
      </c>
      <c r="W144" s="1" t="s">
        <v>3166</v>
      </c>
    </row>
    <row r="145" spans="1:23">
      <c r="A145" s="1" t="s">
        <v>49</v>
      </c>
      <c r="D145" s="1" t="s">
        <v>4924</v>
      </c>
      <c r="E145" s="1" t="s">
        <v>4925</v>
      </c>
      <c r="F145" s="1" t="s">
        <v>4758</v>
      </c>
      <c r="H145" s="1" t="s">
        <v>53</v>
      </c>
      <c r="I145" s="1" t="s">
        <v>149</v>
      </c>
      <c r="J145" s="1" t="s">
        <v>3166</v>
      </c>
      <c r="M145" s="1" t="s">
        <v>4202</v>
      </c>
      <c r="Q145" s="1" t="s">
        <v>3166</v>
      </c>
      <c r="S145" s="1" t="s">
        <v>3166</v>
      </c>
      <c r="T145" s="1" t="s">
        <v>4746</v>
      </c>
      <c r="U145" s="1" t="s">
        <v>3166</v>
      </c>
      <c r="V145" s="1" t="s">
        <v>3166</v>
      </c>
      <c r="W145" s="1" t="s">
        <v>3166</v>
      </c>
    </row>
    <row r="146" spans="1:23">
      <c r="A146" s="1" t="s">
        <v>49</v>
      </c>
      <c r="D146" s="1" t="s">
        <v>4926</v>
      </c>
      <c r="E146" s="1" t="s">
        <v>4927</v>
      </c>
      <c r="F146" s="1" t="s">
        <v>4758</v>
      </c>
      <c r="H146" s="1" t="s">
        <v>53</v>
      </c>
      <c r="I146" s="1" t="s">
        <v>149</v>
      </c>
      <c r="J146" s="1" t="s">
        <v>3166</v>
      </c>
      <c r="M146" s="1" t="s">
        <v>4202</v>
      </c>
      <c r="Q146" s="1" t="s">
        <v>3166</v>
      </c>
      <c r="S146" s="1" t="s">
        <v>3166</v>
      </c>
      <c r="T146" s="1" t="s">
        <v>4746</v>
      </c>
      <c r="U146" s="1" t="s">
        <v>3166</v>
      </c>
      <c r="V146" s="1" t="s">
        <v>3166</v>
      </c>
      <c r="W146" s="1" t="s">
        <v>3166</v>
      </c>
    </row>
    <row r="147" spans="1:23">
      <c r="A147" s="1" t="s">
        <v>49</v>
      </c>
      <c r="D147" s="1" t="s">
        <v>4928</v>
      </c>
      <c r="E147" s="1" t="s">
        <v>4929</v>
      </c>
      <c r="F147" s="1" t="s">
        <v>4758</v>
      </c>
      <c r="H147" s="1" t="s">
        <v>53</v>
      </c>
      <c r="I147" s="1" t="s">
        <v>149</v>
      </c>
      <c r="J147" s="1" t="s">
        <v>3166</v>
      </c>
      <c r="M147" s="1" t="s">
        <v>4202</v>
      </c>
      <c r="Q147" s="1" t="s">
        <v>3166</v>
      </c>
      <c r="S147" s="1" t="s">
        <v>3166</v>
      </c>
      <c r="T147" s="1" t="s">
        <v>4746</v>
      </c>
      <c r="U147" s="1" t="s">
        <v>3166</v>
      </c>
      <c r="V147" s="1" t="s">
        <v>3166</v>
      </c>
      <c r="W147" s="1" t="s">
        <v>3166</v>
      </c>
    </row>
    <row r="148" spans="1:23">
      <c r="A148" s="1" t="s">
        <v>49</v>
      </c>
      <c r="D148" s="1" t="s">
        <v>4930</v>
      </c>
      <c r="E148" s="1" t="s">
        <v>4931</v>
      </c>
      <c r="F148" s="1" t="s">
        <v>4758</v>
      </c>
      <c r="H148" s="1" t="s">
        <v>53</v>
      </c>
      <c r="I148" s="1" t="s">
        <v>149</v>
      </c>
      <c r="J148" s="1" t="s">
        <v>3166</v>
      </c>
      <c r="M148" s="1" t="s">
        <v>4202</v>
      </c>
      <c r="Q148" s="1" t="s">
        <v>3166</v>
      </c>
      <c r="S148" s="1" t="s">
        <v>3166</v>
      </c>
      <c r="T148" s="1" t="s">
        <v>4746</v>
      </c>
      <c r="U148" s="1" t="s">
        <v>10304</v>
      </c>
      <c r="V148" s="1" t="s">
        <v>3166</v>
      </c>
      <c r="W148" s="1" t="s">
        <v>3166</v>
      </c>
    </row>
    <row r="149" spans="1:23">
      <c r="A149" s="1" t="s">
        <v>49</v>
      </c>
      <c r="D149" s="1" t="s">
        <v>4932</v>
      </c>
      <c r="E149" s="1" t="s">
        <v>4933</v>
      </c>
      <c r="F149" s="1" t="s">
        <v>4758</v>
      </c>
      <c r="H149" s="1" t="s">
        <v>53</v>
      </c>
      <c r="I149" s="1" t="s">
        <v>149</v>
      </c>
      <c r="J149" s="1" t="s">
        <v>3166</v>
      </c>
      <c r="M149" s="1" t="s">
        <v>4202</v>
      </c>
      <c r="Q149" s="1" t="s">
        <v>3166</v>
      </c>
      <c r="S149" s="1" t="s">
        <v>3166</v>
      </c>
      <c r="T149" s="1" t="s">
        <v>4746</v>
      </c>
      <c r="U149" s="1" t="s">
        <v>3166</v>
      </c>
      <c r="V149" s="1" t="s">
        <v>3166</v>
      </c>
      <c r="W149" s="1" t="s">
        <v>3166</v>
      </c>
    </row>
    <row r="150" spans="1:23">
      <c r="A150" s="1" t="s">
        <v>49</v>
      </c>
      <c r="D150" s="1" t="s">
        <v>4934</v>
      </c>
      <c r="E150" s="1" t="s">
        <v>4935</v>
      </c>
      <c r="F150" s="1" t="s">
        <v>4758</v>
      </c>
      <c r="H150" s="1" t="s">
        <v>53</v>
      </c>
      <c r="I150" s="1" t="s">
        <v>149</v>
      </c>
      <c r="J150" s="1" t="s">
        <v>3166</v>
      </c>
      <c r="M150" s="1" t="s">
        <v>4202</v>
      </c>
      <c r="Q150" s="1" t="s">
        <v>3166</v>
      </c>
      <c r="S150" s="1" t="s">
        <v>3166</v>
      </c>
      <c r="T150" s="1" t="s">
        <v>4746</v>
      </c>
      <c r="U150" s="1" t="s">
        <v>1297</v>
      </c>
      <c r="V150" s="1" t="s">
        <v>3166</v>
      </c>
      <c r="W150" s="1" t="s">
        <v>3166</v>
      </c>
    </row>
    <row r="151" spans="1:23">
      <c r="A151" s="1" t="s">
        <v>49</v>
      </c>
      <c r="D151" s="1" t="s">
        <v>4936</v>
      </c>
      <c r="E151" s="1" t="s">
        <v>4937</v>
      </c>
      <c r="F151" s="1" t="s">
        <v>4758</v>
      </c>
      <c r="H151" s="1" t="s">
        <v>53</v>
      </c>
      <c r="I151" s="1" t="s">
        <v>149</v>
      </c>
      <c r="J151" s="1" t="s">
        <v>3166</v>
      </c>
      <c r="M151" s="1" t="s">
        <v>4202</v>
      </c>
      <c r="Q151" s="1" t="s">
        <v>3166</v>
      </c>
      <c r="S151" s="1" t="s">
        <v>3166</v>
      </c>
      <c r="T151" s="1" t="s">
        <v>4746</v>
      </c>
      <c r="U151" s="1" t="s">
        <v>616</v>
      </c>
      <c r="V151" s="1" t="s">
        <v>3166</v>
      </c>
      <c r="W151" s="1" t="s">
        <v>3166</v>
      </c>
    </row>
    <row r="152" spans="1:23">
      <c r="A152" s="1" t="s">
        <v>49</v>
      </c>
      <c r="D152" s="1" t="s">
        <v>4938</v>
      </c>
      <c r="E152" s="1" t="s">
        <v>4939</v>
      </c>
      <c r="F152" s="1" t="s">
        <v>4758</v>
      </c>
      <c r="H152" s="1" t="s">
        <v>53</v>
      </c>
      <c r="I152" s="1" t="s">
        <v>149</v>
      </c>
      <c r="J152" s="1" t="s">
        <v>3166</v>
      </c>
      <c r="M152" s="1" t="s">
        <v>4202</v>
      </c>
      <c r="Q152" s="1" t="s">
        <v>3166</v>
      </c>
      <c r="S152" s="1" t="s">
        <v>3166</v>
      </c>
      <c r="T152" s="1" t="s">
        <v>4746</v>
      </c>
      <c r="U152" s="1" t="s">
        <v>3166</v>
      </c>
      <c r="V152" s="1" t="s">
        <v>3166</v>
      </c>
      <c r="W152" s="1" t="s">
        <v>3166</v>
      </c>
    </row>
    <row r="153" spans="1:23">
      <c r="A153" s="1" t="s">
        <v>49</v>
      </c>
      <c r="D153" s="1" t="s">
        <v>4940</v>
      </c>
      <c r="E153" s="1" t="s">
        <v>4941</v>
      </c>
      <c r="F153" s="1" t="s">
        <v>4758</v>
      </c>
      <c r="H153" s="1" t="s">
        <v>53</v>
      </c>
      <c r="I153" s="1" t="s">
        <v>149</v>
      </c>
      <c r="J153" s="1" t="s">
        <v>3166</v>
      </c>
      <c r="M153" s="1" t="s">
        <v>4202</v>
      </c>
      <c r="Q153" s="1" t="s">
        <v>3166</v>
      </c>
      <c r="S153" s="1" t="s">
        <v>3166</v>
      </c>
      <c r="T153" s="1" t="s">
        <v>4746</v>
      </c>
      <c r="U153" s="1" t="s">
        <v>10305</v>
      </c>
      <c r="V153" s="1" t="s">
        <v>3166</v>
      </c>
      <c r="W153" s="1" t="s">
        <v>3166</v>
      </c>
    </row>
    <row r="154" spans="1:23">
      <c r="A154" s="1" t="s">
        <v>49</v>
      </c>
      <c r="D154" s="1" t="s">
        <v>4942</v>
      </c>
      <c r="E154" s="1" t="s">
        <v>4943</v>
      </c>
      <c r="F154" s="1" t="s">
        <v>4758</v>
      </c>
      <c r="H154" s="1" t="s">
        <v>53</v>
      </c>
      <c r="I154" s="1" t="s">
        <v>149</v>
      </c>
      <c r="J154" s="1" t="s">
        <v>3166</v>
      </c>
      <c r="M154" s="1" t="s">
        <v>4202</v>
      </c>
      <c r="Q154" s="1" t="s">
        <v>3166</v>
      </c>
      <c r="S154" s="1" t="s">
        <v>3166</v>
      </c>
      <c r="T154" s="1" t="s">
        <v>4746</v>
      </c>
      <c r="U154" s="1" t="s">
        <v>1041</v>
      </c>
      <c r="V154" s="1" t="s">
        <v>3166</v>
      </c>
      <c r="W154" s="1" t="s">
        <v>3166</v>
      </c>
    </row>
    <row r="155" spans="1:23">
      <c r="A155" s="1" t="s">
        <v>49</v>
      </c>
      <c r="D155" s="1" t="s">
        <v>4944</v>
      </c>
      <c r="E155" s="1" t="s">
        <v>4945</v>
      </c>
      <c r="F155" s="1" t="s">
        <v>4758</v>
      </c>
      <c r="H155" s="1" t="s">
        <v>53</v>
      </c>
      <c r="I155" s="1" t="s">
        <v>149</v>
      </c>
      <c r="J155" s="1" t="s">
        <v>3166</v>
      </c>
      <c r="M155" s="1" t="s">
        <v>4202</v>
      </c>
      <c r="Q155" s="1" t="s">
        <v>3166</v>
      </c>
      <c r="S155" s="1" t="s">
        <v>3166</v>
      </c>
      <c r="T155" s="1" t="s">
        <v>4746</v>
      </c>
      <c r="U155" s="1" t="s">
        <v>10306</v>
      </c>
      <c r="V155" s="1" t="s">
        <v>3166</v>
      </c>
      <c r="W155" s="1" t="s">
        <v>3166</v>
      </c>
    </row>
    <row r="156" spans="1:23">
      <c r="A156" s="1" t="s">
        <v>49</v>
      </c>
      <c r="D156" s="1" t="s">
        <v>4946</v>
      </c>
      <c r="E156" s="1" t="s">
        <v>4947</v>
      </c>
      <c r="F156" s="1" t="s">
        <v>4758</v>
      </c>
      <c r="H156" s="1" t="s">
        <v>53</v>
      </c>
      <c r="I156" s="1" t="s">
        <v>149</v>
      </c>
      <c r="J156" s="1" t="s">
        <v>3166</v>
      </c>
      <c r="M156" s="1" t="s">
        <v>4202</v>
      </c>
      <c r="Q156" s="1" t="s">
        <v>3166</v>
      </c>
      <c r="S156" s="1" t="s">
        <v>3166</v>
      </c>
      <c r="T156" s="1" t="s">
        <v>4746</v>
      </c>
      <c r="U156" s="1" t="s">
        <v>10307</v>
      </c>
      <c r="V156" s="1" t="s">
        <v>3166</v>
      </c>
      <c r="W156" s="1" t="s">
        <v>3166</v>
      </c>
    </row>
    <row r="157" spans="1:23">
      <c r="A157" s="1" t="s">
        <v>49</v>
      </c>
      <c r="D157" s="1" t="s">
        <v>4948</v>
      </c>
      <c r="E157" s="1" t="s">
        <v>4949</v>
      </c>
      <c r="F157" s="1" t="s">
        <v>4758</v>
      </c>
      <c r="H157" s="1" t="s">
        <v>53</v>
      </c>
      <c r="I157" s="1" t="s">
        <v>149</v>
      </c>
      <c r="J157" s="1" t="s">
        <v>3166</v>
      </c>
      <c r="M157" s="1" t="s">
        <v>4202</v>
      </c>
      <c r="Q157" s="1" t="s">
        <v>3166</v>
      </c>
      <c r="S157" s="1" t="s">
        <v>3166</v>
      </c>
      <c r="T157" s="1" t="s">
        <v>4746</v>
      </c>
      <c r="U157" s="1" t="s">
        <v>10308</v>
      </c>
      <c r="V157" s="1" t="s">
        <v>3166</v>
      </c>
      <c r="W157" s="1" t="s">
        <v>3166</v>
      </c>
    </row>
    <row r="158" spans="1:23">
      <c r="A158" s="1" t="s">
        <v>49</v>
      </c>
      <c r="D158" s="1" t="s">
        <v>4950</v>
      </c>
      <c r="E158" s="1" t="s">
        <v>4951</v>
      </c>
      <c r="F158" s="1" t="s">
        <v>4758</v>
      </c>
      <c r="H158" s="1" t="s">
        <v>53</v>
      </c>
      <c r="I158" s="1" t="s">
        <v>149</v>
      </c>
      <c r="J158" s="1" t="s">
        <v>3166</v>
      </c>
      <c r="M158" s="1" t="s">
        <v>4202</v>
      </c>
      <c r="Q158" s="1" t="s">
        <v>3166</v>
      </c>
      <c r="S158" s="1" t="s">
        <v>3166</v>
      </c>
      <c r="T158" s="1" t="s">
        <v>4746</v>
      </c>
      <c r="U158" s="1" t="s">
        <v>10309</v>
      </c>
      <c r="V158" s="1" t="s">
        <v>3166</v>
      </c>
      <c r="W158" s="1" t="s">
        <v>3166</v>
      </c>
    </row>
    <row r="159" spans="1:23">
      <c r="A159" s="1" t="s">
        <v>49</v>
      </c>
      <c r="D159" s="1" t="s">
        <v>4952</v>
      </c>
      <c r="E159" s="1" t="s">
        <v>4953</v>
      </c>
      <c r="F159" s="1" t="s">
        <v>4758</v>
      </c>
      <c r="H159" s="1" t="s">
        <v>53</v>
      </c>
      <c r="I159" s="1" t="s">
        <v>149</v>
      </c>
      <c r="J159" s="1" t="s">
        <v>3166</v>
      </c>
      <c r="M159" s="1" t="s">
        <v>4202</v>
      </c>
      <c r="Q159" s="1" t="s">
        <v>3166</v>
      </c>
      <c r="S159" s="1" t="s">
        <v>3166</v>
      </c>
      <c r="T159" s="1" t="s">
        <v>4746</v>
      </c>
      <c r="U159" s="1" t="s">
        <v>3166</v>
      </c>
      <c r="V159" s="1" t="s">
        <v>3166</v>
      </c>
      <c r="W159" s="1" t="s">
        <v>3166</v>
      </c>
    </row>
    <row r="160" spans="1:23">
      <c r="A160" s="1" t="s">
        <v>49</v>
      </c>
      <c r="D160" s="1" t="s">
        <v>4954</v>
      </c>
      <c r="E160" s="1" t="s">
        <v>4955</v>
      </c>
      <c r="F160" s="1" t="s">
        <v>4758</v>
      </c>
      <c r="H160" s="1" t="s">
        <v>53</v>
      </c>
      <c r="I160" s="1" t="s">
        <v>149</v>
      </c>
      <c r="J160" s="1" t="s">
        <v>3166</v>
      </c>
      <c r="M160" s="1" t="s">
        <v>4202</v>
      </c>
      <c r="Q160" s="1" t="s">
        <v>3166</v>
      </c>
      <c r="S160" s="1" t="s">
        <v>3166</v>
      </c>
      <c r="T160" s="1" t="s">
        <v>4746</v>
      </c>
      <c r="U160" s="1" t="s">
        <v>10310</v>
      </c>
      <c r="V160" s="1" t="s">
        <v>3166</v>
      </c>
      <c r="W160" s="1" t="s">
        <v>3166</v>
      </c>
    </row>
    <row r="161" spans="1:23">
      <c r="A161" s="1" t="s">
        <v>49</v>
      </c>
      <c r="D161" s="1" t="s">
        <v>4956</v>
      </c>
      <c r="E161" s="1" t="s">
        <v>4957</v>
      </c>
      <c r="F161" s="1" t="s">
        <v>4758</v>
      </c>
      <c r="H161" s="1" t="s">
        <v>53</v>
      </c>
      <c r="I161" s="1" t="s">
        <v>149</v>
      </c>
      <c r="J161" s="1" t="s">
        <v>3166</v>
      </c>
      <c r="M161" s="1" t="s">
        <v>4202</v>
      </c>
      <c r="Q161" s="1" t="s">
        <v>3166</v>
      </c>
      <c r="S161" s="1" t="s">
        <v>3166</v>
      </c>
      <c r="T161" s="1" t="s">
        <v>4746</v>
      </c>
      <c r="U161" s="1" t="s">
        <v>10289</v>
      </c>
      <c r="V161" s="1" t="s">
        <v>3166</v>
      </c>
      <c r="W161" s="1" t="s">
        <v>3166</v>
      </c>
    </row>
    <row r="162" spans="1:23">
      <c r="A162" s="1" t="s">
        <v>49</v>
      </c>
      <c r="D162" s="1" t="s">
        <v>4958</v>
      </c>
      <c r="E162" s="1" t="s">
        <v>4959</v>
      </c>
      <c r="F162" s="1" t="s">
        <v>4758</v>
      </c>
      <c r="H162" s="1" t="s">
        <v>53</v>
      </c>
      <c r="I162" s="1" t="s">
        <v>149</v>
      </c>
      <c r="J162" s="1" t="s">
        <v>3166</v>
      </c>
      <c r="M162" s="1" t="s">
        <v>4202</v>
      </c>
      <c r="Q162" s="1" t="s">
        <v>3166</v>
      </c>
      <c r="S162" s="1" t="s">
        <v>3166</v>
      </c>
      <c r="T162" s="1" t="s">
        <v>4746</v>
      </c>
      <c r="U162" s="1" t="s">
        <v>1297</v>
      </c>
      <c r="V162" s="1" t="s">
        <v>3166</v>
      </c>
      <c r="W162" s="1" t="s">
        <v>3166</v>
      </c>
    </row>
    <row r="163" spans="1:23">
      <c r="A163" s="1" t="s">
        <v>49</v>
      </c>
      <c r="D163" s="1" t="s">
        <v>4960</v>
      </c>
      <c r="E163" s="1" t="s">
        <v>4961</v>
      </c>
      <c r="F163" s="1" t="s">
        <v>4758</v>
      </c>
      <c r="H163" s="1" t="s">
        <v>53</v>
      </c>
      <c r="I163" s="1" t="s">
        <v>149</v>
      </c>
      <c r="J163" s="1" t="s">
        <v>3166</v>
      </c>
      <c r="M163" s="1" t="s">
        <v>4202</v>
      </c>
      <c r="Q163" s="1" t="s">
        <v>3166</v>
      </c>
      <c r="S163" s="1" t="s">
        <v>3166</v>
      </c>
      <c r="T163" s="1" t="s">
        <v>4746</v>
      </c>
      <c r="U163" s="1" t="s">
        <v>1154</v>
      </c>
      <c r="V163" s="1" t="s">
        <v>3166</v>
      </c>
      <c r="W163" s="1" t="s">
        <v>3166</v>
      </c>
    </row>
    <row r="164" spans="1:23">
      <c r="A164" s="1" t="s">
        <v>49</v>
      </c>
      <c r="D164" s="1" t="s">
        <v>4962</v>
      </c>
      <c r="E164" s="1" t="s">
        <v>4963</v>
      </c>
      <c r="F164" s="1" t="s">
        <v>4758</v>
      </c>
      <c r="H164" s="1" t="s">
        <v>53</v>
      </c>
      <c r="I164" s="1" t="s">
        <v>149</v>
      </c>
      <c r="J164" s="1" t="s">
        <v>3166</v>
      </c>
      <c r="M164" s="1" t="s">
        <v>4202</v>
      </c>
      <c r="Q164" s="1" t="s">
        <v>3166</v>
      </c>
      <c r="S164" s="1" t="s">
        <v>3166</v>
      </c>
      <c r="T164" s="1" t="s">
        <v>4746</v>
      </c>
      <c r="U164" s="1" t="s">
        <v>10311</v>
      </c>
      <c r="V164" s="1" t="s">
        <v>3166</v>
      </c>
      <c r="W164" s="1" t="s">
        <v>3166</v>
      </c>
    </row>
    <row r="165" spans="1:23">
      <c r="A165" s="1" t="s">
        <v>49</v>
      </c>
      <c r="D165" s="1" t="s">
        <v>4964</v>
      </c>
      <c r="E165" s="1" t="s">
        <v>4965</v>
      </c>
      <c r="F165" s="1" t="s">
        <v>4758</v>
      </c>
      <c r="H165" s="1" t="s">
        <v>53</v>
      </c>
      <c r="I165" s="1" t="s">
        <v>149</v>
      </c>
      <c r="J165" s="1" t="s">
        <v>3166</v>
      </c>
      <c r="M165" s="1" t="s">
        <v>4202</v>
      </c>
      <c r="Q165" s="1" t="s">
        <v>3166</v>
      </c>
      <c r="S165" s="1" t="s">
        <v>3166</v>
      </c>
      <c r="T165" s="1" t="s">
        <v>4746</v>
      </c>
      <c r="U165" s="1" t="s">
        <v>384</v>
      </c>
      <c r="V165" s="1" t="s">
        <v>3166</v>
      </c>
      <c r="W165" s="1" t="s">
        <v>3166</v>
      </c>
    </row>
    <row r="166" spans="1:23">
      <c r="A166" s="1" t="s">
        <v>49</v>
      </c>
      <c r="D166" s="1" t="s">
        <v>4966</v>
      </c>
      <c r="E166" s="1" t="s">
        <v>4967</v>
      </c>
      <c r="F166" s="1" t="s">
        <v>4758</v>
      </c>
      <c r="H166" s="1" t="s">
        <v>53</v>
      </c>
      <c r="I166" s="1" t="s">
        <v>149</v>
      </c>
      <c r="J166" s="1" t="s">
        <v>3166</v>
      </c>
      <c r="M166" s="1" t="s">
        <v>4202</v>
      </c>
      <c r="Q166" s="1" t="s">
        <v>3166</v>
      </c>
      <c r="S166" s="1" t="s">
        <v>3166</v>
      </c>
      <c r="T166" s="1" t="s">
        <v>4746</v>
      </c>
      <c r="U166" s="1" t="s">
        <v>3166</v>
      </c>
      <c r="V166" s="1" t="s">
        <v>3166</v>
      </c>
      <c r="W166" s="1" t="s">
        <v>3166</v>
      </c>
    </row>
    <row r="167" spans="1:23">
      <c r="A167" s="1" t="s">
        <v>49</v>
      </c>
      <c r="D167" s="1" t="s">
        <v>4968</v>
      </c>
      <c r="E167" s="1" t="s">
        <v>4969</v>
      </c>
      <c r="F167" s="1" t="s">
        <v>4758</v>
      </c>
      <c r="H167" s="1" t="s">
        <v>53</v>
      </c>
      <c r="I167" s="1" t="s">
        <v>149</v>
      </c>
      <c r="J167" s="1" t="s">
        <v>3166</v>
      </c>
      <c r="M167" s="1" t="s">
        <v>4202</v>
      </c>
      <c r="Q167" s="1" t="s">
        <v>3166</v>
      </c>
      <c r="S167" s="1" t="s">
        <v>3166</v>
      </c>
      <c r="T167" s="1" t="s">
        <v>4746</v>
      </c>
      <c r="U167" s="1" t="s">
        <v>669</v>
      </c>
      <c r="V167" s="1" t="s">
        <v>3166</v>
      </c>
      <c r="W167" s="1" t="s">
        <v>3166</v>
      </c>
    </row>
    <row r="168" spans="1:23">
      <c r="A168" s="1" t="s">
        <v>49</v>
      </c>
      <c r="D168" s="1" t="s">
        <v>3402</v>
      </c>
      <c r="E168" s="1" t="s">
        <v>3581</v>
      </c>
      <c r="F168" s="1" t="s">
        <v>655</v>
      </c>
      <c r="H168" s="1" t="s">
        <v>53</v>
      </c>
      <c r="I168" s="1" t="s">
        <v>220</v>
      </c>
      <c r="J168" s="1" t="s">
        <v>3166</v>
      </c>
      <c r="M168" s="1" t="s">
        <v>4202</v>
      </c>
      <c r="Q168" s="1" t="s">
        <v>3166</v>
      </c>
      <c r="S168" s="1" t="s">
        <v>3166</v>
      </c>
      <c r="T168" s="1" t="s">
        <v>4746</v>
      </c>
      <c r="U168" s="1" t="s">
        <v>655</v>
      </c>
      <c r="V168" s="1" t="s">
        <v>3166</v>
      </c>
      <c r="W168" s="1" t="s">
        <v>3166</v>
      </c>
    </row>
    <row r="169" spans="1:23">
      <c r="A169" s="1" t="s">
        <v>49</v>
      </c>
      <c r="D169" s="1" t="s">
        <v>4970</v>
      </c>
      <c r="E169" s="1" t="s">
        <v>4971</v>
      </c>
      <c r="F169" s="1" t="s">
        <v>4758</v>
      </c>
      <c r="H169" s="1" t="s">
        <v>53</v>
      </c>
      <c r="I169" s="1" t="s">
        <v>220</v>
      </c>
      <c r="J169" s="1" t="s">
        <v>3166</v>
      </c>
      <c r="M169" s="1" t="s">
        <v>4202</v>
      </c>
      <c r="Q169" s="1" t="s">
        <v>3166</v>
      </c>
      <c r="S169" s="1" t="s">
        <v>3166</v>
      </c>
      <c r="T169" s="1" t="s">
        <v>4746</v>
      </c>
      <c r="U169" s="1" t="s">
        <v>10312</v>
      </c>
      <c r="V169" s="1" t="s">
        <v>10313</v>
      </c>
      <c r="W169" s="1" t="s">
        <v>3166</v>
      </c>
    </row>
    <row r="170" spans="1:23">
      <c r="A170" s="1" t="s">
        <v>49</v>
      </c>
      <c r="D170" s="1" t="s">
        <v>4972</v>
      </c>
      <c r="E170" s="1" t="s">
        <v>4973</v>
      </c>
      <c r="F170" s="1" t="s">
        <v>4758</v>
      </c>
      <c r="H170" s="1" t="s">
        <v>53</v>
      </c>
      <c r="I170" s="1" t="s">
        <v>220</v>
      </c>
      <c r="J170" s="1" t="s">
        <v>3166</v>
      </c>
      <c r="M170" s="1" t="s">
        <v>4202</v>
      </c>
      <c r="Q170" s="1" t="s">
        <v>3166</v>
      </c>
      <c r="S170" s="1" t="s">
        <v>3166</v>
      </c>
      <c r="T170" s="1" t="s">
        <v>4812</v>
      </c>
      <c r="U170" s="1" t="s">
        <v>3166</v>
      </c>
      <c r="V170" s="1" t="s">
        <v>3166</v>
      </c>
      <c r="W170" s="1" t="s">
        <v>3166</v>
      </c>
    </row>
    <row r="171" spans="1:23">
      <c r="A171" s="1" t="s">
        <v>49</v>
      </c>
      <c r="D171" s="1" t="s">
        <v>4974</v>
      </c>
      <c r="E171" s="1" t="s">
        <v>4975</v>
      </c>
      <c r="F171" s="1" t="s">
        <v>4758</v>
      </c>
      <c r="H171" s="1" t="s">
        <v>53</v>
      </c>
      <c r="I171" s="1" t="s">
        <v>220</v>
      </c>
      <c r="J171" s="1" t="s">
        <v>3166</v>
      </c>
      <c r="M171" s="1" t="s">
        <v>4202</v>
      </c>
      <c r="Q171" s="1" t="s">
        <v>3166</v>
      </c>
      <c r="S171" s="1" t="s">
        <v>3166</v>
      </c>
      <c r="T171" s="1" t="s">
        <v>4812</v>
      </c>
      <c r="U171" s="1" t="s">
        <v>3166</v>
      </c>
      <c r="V171" s="1" t="s">
        <v>10314</v>
      </c>
      <c r="W171" s="1" t="s">
        <v>3166</v>
      </c>
    </row>
    <row r="172" spans="1:23">
      <c r="A172" s="1" t="s">
        <v>49</v>
      </c>
      <c r="D172" s="1" t="s">
        <v>4976</v>
      </c>
      <c r="E172" s="1" t="s">
        <v>4977</v>
      </c>
      <c r="F172" s="1" t="s">
        <v>4758</v>
      </c>
      <c r="H172" s="1" t="s">
        <v>53</v>
      </c>
      <c r="I172" s="1" t="s">
        <v>220</v>
      </c>
      <c r="J172" s="1" t="s">
        <v>3166</v>
      </c>
      <c r="M172" s="1" t="s">
        <v>4202</v>
      </c>
      <c r="Q172" s="1" t="s">
        <v>3166</v>
      </c>
      <c r="S172" s="1" t="s">
        <v>3166</v>
      </c>
      <c r="T172" s="1" t="s">
        <v>4812</v>
      </c>
      <c r="U172" s="1" t="s">
        <v>3166</v>
      </c>
      <c r="V172" s="1" t="s">
        <v>3166</v>
      </c>
      <c r="W172" s="1" t="s">
        <v>3166</v>
      </c>
    </row>
    <row r="173" spans="1:23">
      <c r="A173" s="1" t="s">
        <v>49</v>
      </c>
      <c r="D173" s="1" t="s">
        <v>4978</v>
      </c>
      <c r="E173" s="1" t="s">
        <v>4979</v>
      </c>
      <c r="F173" s="1" t="s">
        <v>4758</v>
      </c>
      <c r="H173" s="1" t="s">
        <v>53</v>
      </c>
      <c r="I173" s="1" t="s">
        <v>220</v>
      </c>
      <c r="J173" s="1" t="s">
        <v>3166</v>
      </c>
      <c r="M173" s="1" t="s">
        <v>4753</v>
      </c>
      <c r="Q173" s="1" t="s">
        <v>3166</v>
      </c>
      <c r="S173" s="1" t="s">
        <v>3166</v>
      </c>
      <c r="T173" s="1" t="s">
        <v>4754</v>
      </c>
      <c r="U173" s="1" t="s">
        <v>10315</v>
      </c>
      <c r="V173" s="1" t="s">
        <v>10190</v>
      </c>
      <c r="W173" s="1" t="s">
        <v>3166</v>
      </c>
    </row>
    <row r="174" spans="1:23">
      <c r="A174" s="1" t="s">
        <v>49</v>
      </c>
      <c r="D174" s="1" t="s">
        <v>4980</v>
      </c>
      <c r="E174" s="1" t="s">
        <v>4981</v>
      </c>
      <c r="F174" s="1" t="s">
        <v>4758</v>
      </c>
      <c r="H174" s="1" t="s">
        <v>53</v>
      </c>
      <c r="I174" s="1" t="s">
        <v>220</v>
      </c>
      <c r="J174" s="1" t="s">
        <v>3166</v>
      </c>
      <c r="M174" s="1" t="s">
        <v>4202</v>
      </c>
      <c r="Q174" s="1" t="s">
        <v>3166</v>
      </c>
      <c r="S174" s="1" t="s">
        <v>3166</v>
      </c>
      <c r="T174" s="1" t="s">
        <v>4776</v>
      </c>
      <c r="U174" s="1" t="s">
        <v>3166</v>
      </c>
      <c r="V174" s="1" t="s">
        <v>10191</v>
      </c>
      <c r="W174" s="1" t="s">
        <v>3166</v>
      </c>
    </row>
    <row r="175" spans="1:23">
      <c r="A175" s="1" t="s">
        <v>49</v>
      </c>
      <c r="D175" s="1" t="s">
        <v>4982</v>
      </c>
      <c r="E175" s="1" t="s">
        <v>4983</v>
      </c>
      <c r="F175" s="1" t="s">
        <v>4758</v>
      </c>
      <c r="H175" s="1" t="s">
        <v>53</v>
      </c>
      <c r="I175" s="1" t="s">
        <v>220</v>
      </c>
      <c r="J175" s="1" t="s">
        <v>3166</v>
      </c>
      <c r="M175" s="1" t="s">
        <v>4202</v>
      </c>
      <c r="Q175" s="1" t="s">
        <v>3166</v>
      </c>
      <c r="S175" s="1" t="s">
        <v>3166</v>
      </c>
      <c r="T175" s="1" t="s">
        <v>4812</v>
      </c>
      <c r="U175" s="1" t="s">
        <v>10316</v>
      </c>
      <c r="V175" s="1" t="s">
        <v>10317</v>
      </c>
      <c r="W175" s="1" t="s">
        <v>3166</v>
      </c>
    </row>
    <row r="176" spans="1:23">
      <c r="A176" s="1" t="s">
        <v>49</v>
      </c>
      <c r="D176" s="1" t="s">
        <v>221</v>
      </c>
      <c r="E176" s="1" t="s">
        <v>222</v>
      </c>
      <c r="F176" s="1" t="s">
        <v>655</v>
      </c>
      <c r="H176" s="1" t="s">
        <v>53</v>
      </c>
      <c r="I176" s="1" t="s">
        <v>220</v>
      </c>
      <c r="J176" s="1" t="s">
        <v>3166</v>
      </c>
      <c r="M176" s="1" t="s">
        <v>4753</v>
      </c>
      <c r="Q176" s="1" t="s">
        <v>3166</v>
      </c>
      <c r="S176" s="1" t="s">
        <v>3166</v>
      </c>
      <c r="T176" s="1" t="s">
        <v>4754</v>
      </c>
      <c r="U176" s="1" t="s">
        <v>10318</v>
      </c>
      <c r="V176" s="1" t="s">
        <v>10319</v>
      </c>
      <c r="W176" s="1" t="s">
        <v>3166</v>
      </c>
    </row>
    <row r="177" spans="1:23">
      <c r="A177" s="1" t="s">
        <v>49</v>
      </c>
      <c r="D177" s="1" t="s">
        <v>4984</v>
      </c>
      <c r="E177" s="1" t="s">
        <v>4985</v>
      </c>
      <c r="F177" s="1" t="s">
        <v>4758</v>
      </c>
      <c r="H177" s="1" t="s">
        <v>53</v>
      </c>
      <c r="I177" s="1" t="s">
        <v>220</v>
      </c>
      <c r="J177" s="1" t="s">
        <v>3166</v>
      </c>
      <c r="M177" s="1" t="s">
        <v>4753</v>
      </c>
      <c r="Q177" s="1" t="s">
        <v>3166</v>
      </c>
      <c r="S177" s="1" t="s">
        <v>3166</v>
      </c>
      <c r="T177" s="1" t="s">
        <v>4754</v>
      </c>
      <c r="U177" s="1" t="s">
        <v>655</v>
      </c>
      <c r="V177" s="1" t="s">
        <v>10320</v>
      </c>
      <c r="W177" s="1" t="s">
        <v>3166</v>
      </c>
    </row>
    <row r="178" spans="1:23">
      <c r="A178" s="1" t="s">
        <v>49</v>
      </c>
      <c r="D178" s="1" t="s">
        <v>224</v>
      </c>
      <c r="E178" s="1" t="s">
        <v>225</v>
      </c>
      <c r="F178" s="1" t="s">
        <v>655</v>
      </c>
      <c r="H178" s="1" t="s">
        <v>53</v>
      </c>
      <c r="I178" s="1" t="s">
        <v>220</v>
      </c>
      <c r="J178" s="1" t="s">
        <v>3166</v>
      </c>
      <c r="M178" s="1" t="s">
        <v>4753</v>
      </c>
      <c r="Q178" s="1" t="s">
        <v>3166</v>
      </c>
      <c r="S178" s="1" t="s">
        <v>3166</v>
      </c>
      <c r="T178" s="1" t="s">
        <v>4754</v>
      </c>
      <c r="U178" s="1" t="s">
        <v>10321</v>
      </c>
      <c r="V178" s="1" t="s">
        <v>10322</v>
      </c>
      <c r="W178" s="1" t="s">
        <v>3166</v>
      </c>
    </row>
    <row r="179" spans="1:23">
      <c r="A179" s="1" t="s">
        <v>49</v>
      </c>
      <c r="D179" s="1" t="s">
        <v>227</v>
      </c>
      <c r="E179" s="1" t="s">
        <v>228</v>
      </c>
      <c r="F179" s="1" t="s">
        <v>655</v>
      </c>
      <c r="H179" s="1" t="s">
        <v>53</v>
      </c>
      <c r="I179" s="1" t="s">
        <v>220</v>
      </c>
      <c r="J179" s="1" t="s">
        <v>3166</v>
      </c>
      <c r="M179" s="1" t="s">
        <v>4753</v>
      </c>
      <c r="Q179" s="1" t="s">
        <v>3166</v>
      </c>
      <c r="S179" s="1" t="s">
        <v>3166</v>
      </c>
      <c r="T179" s="1" t="s">
        <v>4754</v>
      </c>
      <c r="U179" s="1" t="s">
        <v>10323</v>
      </c>
      <c r="V179" s="1" t="s">
        <v>10324</v>
      </c>
      <c r="W179" s="1" t="s">
        <v>3166</v>
      </c>
    </row>
    <row r="180" spans="1:23">
      <c r="A180" s="1" t="s">
        <v>49</v>
      </c>
      <c r="D180" s="1" t="s">
        <v>4986</v>
      </c>
      <c r="E180" s="1" t="s">
        <v>4987</v>
      </c>
      <c r="F180" s="1" t="s">
        <v>4758</v>
      </c>
      <c r="H180" s="1" t="s">
        <v>53</v>
      </c>
      <c r="I180" s="1" t="s">
        <v>220</v>
      </c>
      <c r="J180" s="1" t="s">
        <v>3166</v>
      </c>
      <c r="M180" s="1" t="s">
        <v>4753</v>
      </c>
      <c r="Q180" s="1" t="s">
        <v>3166</v>
      </c>
      <c r="S180" s="1" t="s">
        <v>3166</v>
      </c>
      <c r="T180" s="1" t="s">
        <v>4754</v>
      </c>
      <c r="U180" s="1" t="s">
        <v>3166</v>
      </c>
      <c r="V180" s="1" t="s">
        <v>10164</v>
      </c>
      <c r="W180" s="1" t="s">
        <v>3166</v>
      </c>
    </row>
    <row r="181" spans="1:23">
      <c r="A181" s="1" t="s">
        <v>49</v>
      </c>
      <c r="D181" s="1" t="s">
        <v>4988</v>
      </c>
      <c r="E181" s="1" t="s">
        <v>4989</v>
      </c>
      <c r="F181" s="1" t="s">
        <v>4758</v>
      </c>
      <c r="H181" s="1" t="s">
        <v>53</v>
      </c>
      <c r="I181" s="1" t="s">
        <v>220</v>
      </c>
      <c r="J181" s="1" t="s">
        <v>3166</v>
      </c>
      <c r="M181" s="1" t="s">
        <v>4753</v>
      </c>
      <c r="Q181" s="1" t="s">
        <v>3166</v>
      </c>
      <c r="S181" s="1" t="s">
        <v>3166</v>
      </c>
      <c r="T181" s="1" t="s">
        <v>4754</v>
      </c>
      <c r="U181" s="1" t="s">
        <v>3166</v>
      </c>
      <c r="V181" s="1" t="s">
        <v>3166</v>
      </c>
      <c r="W181" s="1" t="s">
        <v>3166</v>
      </c>
    </row>
    <row r="182" spans="1:23">
      <c r="A182" s="1" t="s">
        <v>49</v>
      </c>
      <c r="D182" s="1" t="s">
        <v>230</v>
      </c>
      <c r="E182" s="1" t="s">
        <v>231</v>
      </c>
      <c r="F182" s="1" t="s">
        <v>655</v>
      </c>
      <c r="H182" s="1" t="s">
        <v>53</v>
      </c>
      <c r="I182" s="1" t="s">
        <v>220</v>
      </c>
      <c r="J182" s="1" t="s">
        <v>3166</v>
      </c>
      <c r="M182" s="1" t="s">
        <v>4753</v>
      </c>
      <c r="Q182" s="1" t="s">
        <v>3166</v>
      </c>
      <c r="S182" s="1" t="s">
        <v>3166</v>
      </c>
      <c r="T182" s="1" t="s">
        <v>4754</v>
      </c>
      <c r="U182" s="1" t="s">
        <v>10325</v>
      </c>
      <c r="V182" s="1" t="s">
        <v>10326</v>
      </c>
      <c r="W182" s="1" t="s">
        <v>3166</v>
      </c>
    </row>
    <row r="183" spans="1:23">
      <c r="A183" s="1" t="s">
        <v>49</v>
      </c>
      <c r="D183" s="1" t="s">
        <v>4990</v>
      </c>
      <c r="E183" s="1" t="s">
        <v>4991</v>
      </c>
      <c r="F183" s="1" t="s">
        <v>4758</v>
      </c>
      <c r="H183" s="1" t="s">
        <v>53</v>
      </c>
      <c r="I183" s="1" t="s">
        <v>220</v>
      </c>
      <c r="J183" s="1" t="s">
        <v>3166</v>
      </c>
      <c r="M183" s="1" t="s">
        <v>4753</v>
      </c>
      <c r="Q183" s="1" t="s">
        <v>3166</v>
      </c>
      <c r="S183" s="1" t="s">
        <v>3166</v>
      </c>
      <c r="T183" s="1" t="s">
        <v>4754</v>
      </c>
      <c r="U183" s="1" t="s">
        <v>10327</v>
      </c>
      <c r="V183" s="1" t="s">
        <v>10328</v>
      </c>
      <c r="W183" s="1" t="s">
        <v>3166</v>
      </c>
    </row>
    <row r="184" spans="1:23">
      <c r="A184" s="1" t="s">
        <v>49</v>
      </c>
      <c r="D184" s="1" t="s">
        <v>4992</v>
      </c>
      <c r="E184" s="1" t="s">
        <v>4993</v>
      </c>
      <c r="F184" s="1" t="s">
        <v>4758</v>
      </c>
      <c r="H184" s="1" t="s">
        <v>53</v>
      </c>
      <c r="I184" s="1" t="s">
        <v>220</v>
      </c>
      <c r="J184" s="1" t="s">
        <v>3166</v>
      </c>
      <c r="M184" s="1" t="s">
        <v>4753</v>
      </c>
      <c r="Q184" s="1" t="s">
        <v>3166</v>
      </c>
      <c r="S184" s="1" t="s">
        <v>3166</v>
      </c>
      <c r="T184" s="1" t="s">
        <v>4754</v>
      </c>
      <c r="U184" s="1" t="s">
        <v>945</v>
      </c>
      <c r="V184" s="1" t="s">
        <v>10329</v>
      </c>
      <c r="W184" s="1" t="s">
        <v>3166</v>
      </c>
    </row>
    <row r="185" spans="1:23">
      <c r="A185" s="1" t="s">
        <v>49</v>
      </c>
      <c r="D185" s="1" t="s">
        <v>233</v>
      </c>
      <c r="E185" s="1" t="s">
        <v>234</v>
      </c>
      <c r="F185" s="1" t="s">
        <v>655</v>
      </c>
      <c r="H185" s="1" t="s">
        <v>53</v>
      </c>
      <c r="I185" s="1" t="s">
        <v>220</v>
      </c>
      <c r="J185" s="1" t="s">
        <v>3166</v>
      </c>
      <c r="M185" s="1" t="s">
        <v>4202</v>
      </c>
      <c r="Q185" s="1" t="s">
        <v>3166</v>
      </c>
      <c r="S185" s="1" t="s">
        <v>3166</v>
      </c>
      <c r="T185" s="1" t="s">
        <v>4746</v>
      </c>
      <c r="U185" s="1" t="s">
        <v>655</v>
      </c>
      <c r="V185" s="1" t="s">
        <v>10311</v>
      </c>
      <c r="W185" s="1" t="s">
        <v>3166</v>
      </c>
    </row>
    <row r="186" spans="1:23">
      <c r="A186" s="1" t="s">
        <v>49</v>
      </c>
      <c r="D186" s="1" t="s">
        <v>4994</v>
      </c>
      <c r="E186" s="1" t="s">
        <v>4995</v>
      </c>
      <c r="F186" s="1" t="s">
        <v>4758</v>
      </c>
      <c r="H186" s="1" t="s">
        <v>53</v>
      </c>
      <c r="I186" s="1" t="s">
        <v>220</v>
      </c>
      <c r="J186" s="1" t="s">
        <v>3166</v>
      </c>
      <c r="M186" s="1" t="s">
        <v>4202</v>
      </c>
      <c r="Q186" s="1" t="s">
        <v>3166</v>
      </c>
      <c r="S186" s="1" t="s">
        <v>3166</v>
      </c>
      <c r="T186" s="1" t="s">
        <v>4746</v>
      </c>
      <c r="U186" s="1" t="s">
        <v>3166</v>
      </c>
      <c r="V186" s="1" t="s">
        <v>3166</v>
      </c>
      <c r="W186" s="1" t="s">
        <v>3166</v>
      </c>
    </row>
    <row r="187" spans="1:23">
      <c r="A187" s="1" t="s">
        <v>49</v>
      </c>
      <c r="D187" s="1" t="s">
        <v>4996</v>
      </c>
      <c r="E187" s="1" t="s">
        <v>4997</v>
      </c>
      <c r="F187" s="1" t="s">
        <v>4758</v>
      </c>
      <c r="H187" s="1" t="s">
        <v>53</v>
      </c>
      <c r="I187" s="1" t="s">
        <v>220</v>
      </c>
      <c r="J187" s="1" t="s">
        <v>3166</v>
      </c>
      <c r="M187" s="1" t="s">
        <v>4998</v>
      </c>
      <c r="Q187" s="1" t="s">
        <v>3166</v>
      </c>
      <c r="S187" s="1" t="s">
        <v>3166</v>
      </c>
      <c r="T187" s="1" t="s">
        <v>4999</v>
      </c>
      <c r="U187" s="1" t="s">
        <v>3166</v>
      </c>
      <c r="V187" s="1" t="s">
        <v>10330</v>
      </c>
      <c r="W187" s="1" t="s">
        <v>3166</v>
      </c>
    </row>
    <row r="188" spans="1:23">
      <c r="A188" s="1" t="s">
        <v>49</v>
      </c>
      <c r="D188" s="1" t="s">
        <v>5000</v>
      </c>
      <c r="E188" s="1" t="s">
        <v>5001</v>
      </c>
      <c r="F188" s="1" t="s">
        <v>4758</v>
      </c>
      <c r="H188" s="1" t="s">
        <v>53</v>
      </c>
      <c r="I188" s="1" t="s">
        <v>220</v>
      </c>
      <c r="J188" s="1" t="s">
        <v>3166</v>
      </c>
      <c r="M188" s="1" t="s">
        <v>4998</v>
      </c>
      <c r="Q188" s="1" t="s">
        <v>3166</v>
      </c>
      <c r="S188" s="1" t="s">
        <v>3166</v>
      </c>
      <c r="T188" s="1" t="s">
        <v>4999</v>
      </c>
      <c r="U188" s="1" t="s">
        <v>3166</v>
      </c>
      <c r="V188" s="1" t="s">
        <v>10331</v>
      </c>
      <c r="W188" s="1" t="s">
        <v>3166</v>
      </c>
    </row>
    <row r="189" spans="1:23">
      <c r="A189" s="1" t="s">
        <v>49</v>
      </c>
      <c r="D189" s="1" t="s">
        <v>5002</v>
      </c>
      <c r="E189" s="1" t="s">
        <v>5003</v>
      </c>
      <c r="F189" s="1" t="s">
        <v>4758</v>
      </c>
      <c r="H189" s="1" t="s">
        <v>53</v>
      </c>
      <c r="I189" s="1" t="s">
        <v>220</v>
      </c>
      <c r="J189" s="1" t="s">
        <v>3166</v>
      </c>
      <c r="M189" s="1" t="s">
        <v>4797</v>
      </c>
      <c r="Q189" s="1" t="s">
        <v>3166</v>
      </c>
      <c r="S189" s="1" t="s">
        <v>3166</v>
      </c>
      <c r="T189" s="1" t="s">
        <v>5004</v>
      </c>
      <c r="U189" s="1" t="s">
        <v>3166</v>
      </c>
      <c r="V189" s="1" t="s">
        <v>1395</v>
      </c>
      <c r="W189" s="1" t="s">
        <v>3166</v>
      </c>
    </row>
    <row r="190" spans="1:23">
      <c r="A190" s="1" t="s">
        <v>49</v>
      </c>
      <c r="D190" s="1" t="s">
        <v>5005</v>
      </c>
      <c r="E190" s="1" t="s">
        <v>5006</v>
      </c>
      <c r="F190" s="1" t="s">
        <v>4758</v>
      </c>
      <c r="H190" s="1" t="s">
        <v>53</v>
      </c>
      <c r="I190" s="1" t="s">
        <v>220</v>
      </c>
      <c r="J190" s="1" t="s">
        <v>3166</v>
      </c>
      <c r="M190" s="1" t="s">
        <v>4202</v>
      </c>
      <c r="Q190" s="1" t="s">
        <v>3166</v>
      </c>
      <c r="S190" s="1" t="s">
        <v>3166</v>
      </c>
      <c r="T190" s="1" t="s">
        <v>5007</v>
      </c>
      <c r="U190" s="1" t="s">
        <v>10332</v>
      </c>
      <c r="V190" s="1" t="s">
        <v>10333</v>
      </c>
      <c r="W190" s="1" t="s">
        <v>3166</v>
      </c>
    </row>
    <row r="191" spans="1:23">
      <c r="A191" s="1" t="s">
        <v>49</v>
      </c>
      <c r="D191" s="1" t="s">
        <v>5008</v>
      </c>
      <c r="E191" s="1" t="s">
        <v>5009</v>
      </c>
      <c r="F191" s="1" t="s">
        <v>4758</v>
      </c>
      <c r="H191" s="1" t="s">
        <v>53</v>
      </c>
      <c r="I191" s="1" t="s">
        <v>220</v>
      </c>
      <c r="J191" s="1" t="s">
        <v>3166</v>
      </c>
      <c r="M191" s="1" t="s">
        <v>4753</v>
      </c>
      <c r="Q191" s="1" t="s">
        <v>3166</v>
      </c>
      <c r="S191" s="1" t="s">
        <v>3166</v>
      </c>
      <c r="T191" s="1" t="s">
        <v>4754</v>
      </c>
      <c r="U191" s="1" t="s">
        <v>10334</v>
      </c>
      <c r="V191" s="1" t="s">
        <v>10335</v>
      </c>
      <c r="W191" s="1" t="s">
        <v>3166</v>
      </c>
    </row>
    <row r="192" spans="1:23">
      <c r="A192" s="1" t="s">
        <v>49</v>
      </c>
      <c r="D192" s="1" t="s">
        <v>5010</v>
      </c>
      <c r="E192" s="1" t="s">
        <v>5011</v>
      </c>
      <c r="F192" s="1" t="s">
        <v>4758</v>
      </c>
      <c r="H192" s="1" t="s">
        <v>53</v>
      </c>
      <c r="I192" s="1" t="s">
        <v>220</v>
      </c>
      <c r="J192" s="1" t="s">
        <v>3166</v>
      </c>
      <c r="M192" s="1" t="s">
        <v>4202</v>
      </c>
      <c r="Q192" s="1" t="s">
        <v>3166</v>
      </c>
      <c r="S192" s="1" t="s">
        <v>3166</v>
      </c>
      <c r="T192" s="1" t="s">
        <v>5007</v>
      </c>
      <c r="U192" s="1" t="s">
        <v>10336</v>
      </c>
      <c r="V192" s="1" t="s">
        <v>10337</v>
      </c>
      <c r="W192" s="1" t="s">
        <v>3166</v>
      </c>
    </row>
    <row r="193" spans="1:23">
      <c r="A193" s="1" t="s">
        <v>49</v>
      </c>
      <c r="D193" s="1" t="s">
        <v>5012</v>
      </c>
      <c r="E193" s="1" t="s">
        <v>5013</v>
      </c>
      <c r="F193" s="1" t="s">
        <v>4758</v>
      </c>
      <c r="H193" s="1" t="s">
        <v>53</v>
      </c>
      <c r="I193" s="1" t="s">
        <v>220</v>
      </c>
      <c r="J193" s="1" t="s">
        <v>3166</v>
      </c>
      <c r="M193" s="1" t="s">
        <v>4753</v>
      </c>
      <c r="Q193" s="1" t="s">
        <v>3166</v>
      </c>
      <c r="S193" s="1" t="s">
        <v>3166</v>
      </c>
      <c r="T193" s="1" t="s">
        <v>4754</v>
      </c>
      <c r="U193" s="1" t="s">
        <v>10338</v>
      </c>
      <c r="V193" s="1" t="s">
        <v>10274</v>
      </c>
      <c r="W193" s="1" t="s">
        <v>3166</v>
      </c>
    </row>
    <row r="194" spans="1:23">
      <c r="A194" s="1" t="s">
        <v>49</v>
      </c>
      <c r="D194" s="1" t="s">
        <v>5014</v>
      </c>
      <c r="E194" s="1" t="s">
        <v>5015</v>
      </c>
      <c r="F194" s="1" t="s">
        <v>4758</v>
      </c>
      <c r="H194" s="1" t="s">
        <v>53</v>
      </c>
      <c r="I194" s="1" t="s">
        <v>220</v>
      </c>
      <c r="J194" s="1" t="s">
        <v>3166</v>
      </c>
      <c r="M194" s="1" t="s">
        <v>4753</v>
      </c>
      <c r="Q194" s="1" t="s">
        <v>3166</v>
      </c>
      <c r="S194" s="1" t="s">
        <v>3166</v>
      </c>
      <c r="T194" s="1" t="s">
        <v>4754</v>
      </c>
      <c r="U194" s="1" t="s">
        <v>10339</v>
      </c>
      <c r="V194" s="1" t="s">
        <v>10340</v>
      </c>
      <c r="W194" s="1" t="s">
        <v>3166</v>
      </c>
    </row>
    <row r="195" spans="1:23">
      <c r="A195" s="1" t="s">
        <v>49</v>
      </c>
      <c r="D195" s="1" t="s">
        <v>5016</v>
      </c>
      <c r="E195" s="1" t="s">
        <v>5017</v>
      </c>
      <c r="F195" s="1" t="s">
        <v>4758</v>
      </c>
      <c r="H195" s="1" t="s">
        <v>53</v>
      </c>
      <c r="I195" s="1" t="s">
        <v>220</v>
      </c>
      <c r="J195" s="1" t="s">
        <v>3166</v>
      </c>
      <c r="M195" s="1" t="s">
        <v>4753</v>
      </c>
      <c r="Q195" s="1" t="s">
        <v>3166</v>
      </c>
      <c r="S195" s="1" t="s">
        <v>3166</v>
      </c>
      <c r="T195" s="1" t="s">
        <v>4754</v>
      </c>
      <c r="U195" s="1" t="s">
        <v>3166</v>
      </c>
      <c r="V195" s="1" t="s">
        <v>10341</v>
      </c>
      <c r="W195" s="1" t="s">
        <v>3166</v>
      </c>
    </row>
    <row r="196" spans="1:23">
      <c r="A196" s="1" t="s">
        <v>49</v>
      </c>
      <c r="D196" s="1" t="s">
        <v>5018</v>
      </c>
      <c r="E196" s="1" t="s">
        <v>5019</v>
      </c>
      <c r="F196" s="1" t="s">
        <v>4758</v>
      </c>
      <c r="H196" s="1" t="s">
        <v>53</v>
      </c>
      <c r="I196" s="1" t="s">
        <v>220</v>
      </c>
      <c r="J196" s="1" t="s">
        <v>3166</v>
      </c>
      <c r="M196" s="1" t="s">
        <v>4202</v>
      </c>
      <c r="Q196" s="1" t="s">
        <v>3166</v>
      </c>
      <c r="S196" s="1" t="s">
        <v>3166</v>
      </c>
      <c r="T196" s="1" t="s">
        <v>4746</v>
      </c>
      <c r="U196" s="1" t="s">
        <v>3166</v>
      </c>
      <c r="V196" s="1" t="s">
        <v>10342</v>
      </c>
      <c r="W196" s="1" t="s">
        <v>3166</v>
      </c>
    </row>
    <row r="197" spans="1:23">
      <c r="A197" s="1" t="s">
        <v>49</v>
      </c>
      <c r="D197" s="1" t="s">
        <v>5020</v>
      </c>
      <c r="E197" s="1" t="s">
        <v>5021</v>
      </c>
      <c r="F197" s="1" t="s">
        <v>4758</v>
      </c>
      <c r="H197" s="1" t="s">
        <v>53</v>
      </c>
      <c r="I197" s="1" t="s">
        <v>220</v>
      </c>
      <c r="J197" s="1" t="s">
        <v>3166</v>
      </c>
      <c r="M197" s="1" t="s">
        <v>4753</v>
      </c>
      <c r="Q197" s="1" t="s">
        <v>3166</v>
      </c>
      <c r="S197" s="1" t="s">
        <v>3166</v>
      </c>
      <c r="T197" s="1" t="s">
        <v>5022</v>
      </c>
      <c r="U197" s="1" t="s">
        <v>10343</v>
      </c>
      <c r="V197" s="1" t="s">
        <v>3334</v>
      </c>
      <c r="W197" s="1" t="s">
        <v>3166</v>
      </c>
    </row>
    <row r="198" spans="1:23">
      <c r="A198" s="1" t="s">
        <v>49</v>
      </c>
      <c r="D198" s="1" t="s">
        <v>5023</v>
      </c>
      <c r="E198" s="1" t="s">
        <v>5024</v>
      </c>
      <c r="F198" s="1" t="s">
        <v>4758</v>
      </c>
      <c r="H198" s="1" t="s">
        <v>53</v>
      </c>
      <c r="I198" s="1" t="s">
        <v>220</v>
      </c>
      <c r="J198" s="1" t="s">
        <v>3166</v>
      </c>
      <c r="M198" s="1" t="s">
        <v>4753</v>
      </c>
      <c r="Q198" s="1" t="s">
        <v>3166</v>
      </c>
      <c r="S198" s="1" t="s">
        <v>3166</v>
      </c>
      <c r="T198" s="1" t="s">
        <v>4754</v>
      </c>
      <c r="U198" s="1" t="s">
        <v>3166</v>
      </c>
      <c r="V198" s="1" t="s">
        <v>10340</v>
      </c>
      <c r="W198" s="1" t="s">
        <v>3166</v>
      </c>
    </row>
    <row r="199" spans="1:23">
      <c r="A199" s="1" t="s">
        <v>49</v>
      </c>
      <c r="D199" s="1" t="s">
        <v>5025</v>
      </c>
      <c r="E199" s="1" t="s">
        <v>5026</v>
      </c>
      <c r="F199" s="1" t="s">
        <v>4758</v>
      </c>
      <c r="H199" s="1" t="s">
        <v>53</v>
      </c>
      <c r="I199" s="1" t="s">
        <v>220</v>
      </c>
      <c r="J199" s="1" t="s">
        <v>3166</v>
      </c>
      <c r="M199" s="1" t="s">
        <v>4202</v>
      </c>
      <c r="Q199" s="1" t="s">
        <v>3166</v>
      </c>
      <c r="S199" s="1" t="s">
        <v>3166</v>
      </c>
      <c r="T199" s="1" t="s">
        <v>4746</v>
      </c>
      <c r="U199" s="1" t="s">
        <v>3166</v>
      </c>
      <c r="V199" s="1" t="s">
        <v>3166</v>
      </c>
      <c r="W199" s="1" t="s">
        <v>3166</v>
      </c>
    </row>
    <row r="200" spans="1:23">
      <c r="A200" s="1" t="s">
        <v>49</v>
      </c>
      <c r="D200" s="1" t="s">
        <v>5027</v>
      </c>
      <c r="E200" s="1" t="s">
        <v>5028</v>
      </c>
      <c r="F200" s="1" t="s">
        <v>4758</v>
      </c>
      <c r="H200" s="1" t="s">
        <v>53</v>
      </c>
      <c r="I200" s="1" t="s">
        <v>220</v>
      </c>
      <c r="J200" s="1" t="s">
        <v>3166</v>
      </c>
      <c r="M200" s="1" t="s">
        <v>4202</v>
      </c>
      <c r="Q200" s="1" t="s">
        <v>3166</v>
      </c>
      <c r="S200" s="1" t="s">
        <v>3166</v>
      </c>
      <c r="T200" s="1" t="s">
        <v>4746</v>
      </c>
      <c r="U200" s="1" t="s">
        <v>451</v>
      </c>
      <c r="V200" s="1" t="s">
        <v>3166</v>
      </c>
      <c r="W200" s="1" t="s">
        <v>3166</v>
      </c>
    </row>
    <row r="201" spans="1:23">
      <c r="A201" s="1" t="s">
        <v>49</v>
      </c>
      <c r="D201" s="1" t="s">
        <v>237</v>
      </c>
      <c r="E201" s="1" t="s">
        <v>238</v>
      </c>
      <c r="F201" s="1" t="s">
        <v>655</v>
      </c>
      <c r="H201" s="1" t="s">
        <v>53</v>
      </c>
      <c r="I201" s="1" t="s">
        <v>236</v>
      </c>
      <c r="J201" s="1" t="s">
        <v>3166</v>
      </c>
      <c r="M201" s="1" t="s">
        <v>4202</v>
      </c>
      <c r="Q201" s="1" t="s">
        <v>3166</v>
      </c>
      <c r="S201" s="1" t="s">
        <v>3166</v>
      </c>
      <c r="T201" s="1" t="s">
        <v>5029</v>
      </c>
      <c r="U201" s="1" t="s">
        <v>10344</v>
      </c>
      <c r="V201" s="1" t="s">
        <v>10345</v>
      </c>
      <c r="W201" s="1" t="s">
        <v>3166</v>
      </c>
    </row>
    <row r="202" spans="1:23">
      <c r="A202" s="1" t="s">
        <v>49</v>
      </c>
      <c r="D202" s="1" t="s">
        <v>240</v>
      </c>
      <c r="E202" s="1" t="s">
        <v>3580</v>
      </c>
      <c r="F202" s="1" t="s">
        <v>655</v>
      </c>
      <c r="H202" s="1" t="s">
        <v>53</v>
      </c>
      <c r="I202" s="1" t="s">
        <v>236</v>
      </c>
      <c r="J202" s="1" t="s">
        <v>3166</v>
      </c>
      <c r="M202" s="1" t="s">
        <v>4202</v>
      </c>
      <c r="Q202" s="1" t="s">
        <v>3166</v>
      </c>
      <c r="S202" s="1" t="s">
        <v>3166</v>
      </c>
      <c r="T202" s="1" t="s">
        <v>5030</v>
      </c>
      <c r="U202" s="1" t="s">
        <v>945</v>
      </c>
      <c r="V202" s="1" t="s">
        <v>10346</v>
      </c>
      <c r="W202" s="1" t="s">
        <v>3166</v>
      </c>
    </row>
    <row r="203" spans="1:23">
      <c r="A203" s="1" t="s">
        <v>49</v>
      </c>
      <c r="D203" s="1" t="s">
        <v>242</v>
      </c>
      <c r="E203" s="1" t="s">
        <v>243</v>
      </c>
      <c r="F203" s="1" t="s">
        <v>655</v>
      </c>
      <c r="H203" s="1" t="s">
        <v>53</v>
      </c>
      <c r="I203" s="1" t="s">
        <v>236</v>
      </c>
      <c r="J203" s="1" t="s">
        <v>3166</v>
      </c>
      <c r="M203" s="1" t="s">
        <v>4202</v>
      </c>
      <c r="Q203" s="1" t="s">
        <v>3166</v>
      </c>
      <c r="S203" s="1" t="s">
        <v>3166</v>
      </c>
      <c r="T203" s="1" t="s">
        <v>5030</v>
      </c>
      <c r="U203" s="1" t="s">
        <v>513</v>
      </c>
      <c r="V203" s="1" t="s">
        <v>10347</v>
      </c>
      <c r="W203" s="1" t="s">
        <v>3166</v>
      </c>
    </row>
    <row r="204" spans="1:23">
      <c r="A204" s="1" t="s">
        <v>49</v>
      </c>
      <c r="D204" s="1" t="s">
        <v>245</v>
      </c>
      <c r="E204" s="1" t="s">
        <v>246</v>
      </c>
      <c r="F204" s="1" t="s">
        <v>655</v>
      </c>
      <c r="H204" s="1" t="s">
        <v>53</v>
      </c>
      <c r="I204" s="1" t="s">
        <v>236</v>
      </c>
      <c r="J204" s="1" t="s">
        <v>3166</v>
      </c>
      <c r="M204" s="1" t="s">
        <v>4202</v>
      </c>
      <c r="Q204" s="1" t="s">
        <v>3166</v>
      </c>
      <c r="S204" s="1" t="s">
        <v>3166</v>
      </c>
      <c r="T204" s="1" t="s">
        <v>5030</v>
      </c>
      <c r="U204" s="1" t="s">
        <v>3182</v>
      </c>
      <c r="V204" s="1" t="s">
        <v>10348</v>
      </c>
      <c r="W204" s="1" t="s">
        <v>3166</v>
      </c>
    </row>
    <row r="205" spans="1:23">
      <c r="A205" s="1" t="s">
        <v>49</v>
      </c>
      <c r="D205" s="1" t="s">
        <v>248</v>
      </c>
      <c r="E205" s="1" t="s">
        <v>249</v>
      </c>
      <c r="F205" s="1" t="s">
        <v>655</v>
      </c>
      <c r="H205" s="1" t="s">
        <v>53</v>
      </c>
      <c r="I205" s="1" t="s">
        <v>236</v>
      </c>
      <c r="J205" s="1" t="s">
        <v>3166</v>
      </c>
      <c r="M205" s="1" t="s">
        <v>4202</v>
      </c>
      <c r="Q205" s="1" t="s">
        <v>3166</v>
      </c>
      <c r="S205" s="1" t="s">
        <v>3166</v>
      </c>
      <c r="T205" s="1" t="s">
        <v>5030</v>
      </c>
      <c r="U205" s="1" t="s">
        <v>506</v>
      </c>
      <c r="V205" s="1" t="s">
        <v>10349</v>
      </c>
      <c r="W205" s="1" t="s">
        <v>3166</v>
      </c>
    </row>
    <row r="206" spans="1:23">
      <c r="A206" s="1" t="s">
        <v>49</v>
      </c>
      <c r="D206" s="1" t="s">
        <v>251</v>
      </c>
      <c r="E206" s="1" t="s">
        <v>252</v>
      </c>
      <c r="F206" s="1" t="s">
        <v>655</v>
      </c>
      <c r="H206" s="1" t="s">
        <v>53</v>
      </c>
      <c r="I206" s="1" t="s">
        <v>236</v>
      </c>
      <c r="J206" s="1" t="s">
        <v>3166</v>
      </c>
      <c r="M206" s="1" t="s">
        <v>4202</v>
      </c>
      <c r="Q206" s="1" t="s">
        <v>3166</v>
      </c>
      <c r="S206" s="1" t="s">
        <v>3166</v>
      </c>
      <c r="T206" s="1" t="s">
        <v>5030</v>
      </c>
      <c r="U206" s="1" t="s">
        <v>530</v>
      </c>
      <c r="V206" s="1" t="s">
        <v>10350</v>
      </c>
      <c r="W206" s="1" t="s">
        <v>3166</v>
      </c>
    </row>
    <row r="207" spans="1:23">
      <c r="A207" s="1" t="s">
        <v>49</v>
      </c>
      <c r="D207" s="1" t="s">
        <v>254</v>
      </c>
      <c r="E207" s="1" t="s">
        <v>5031</v>
      </c>
      <c r="F207" s="1" t="s">
        <v>655</v>
      </c>
      <c r="H207" s="1" t="s">
        <v>53</v>
      </c>
      <c r="I207" s="1" t="s">
        <v>236</v>
      </c>
      <c r="J207" s="1" t="s">
        <v>3166</v>
      </c>
      <c r="M207" s="1" t="s">
        <v>4753</v>
      </c>
      <c r="Q207" s="1" t="s">
        <v>3166</v>
      </c>
      <c r="S207" s="1" t="s">
        <v>3166</v>
      </c>
      <c r="T207" s="1" t="s">
        <v>4754</v>
      </c>
      <c r="U207" s="1" t="s">
        <v>10351</v>
      </c>
      <c r="V207" s="1" t="s">
        <v>10352</v>
      </c>
      <c r="W207" s="1" t="s">
        <v>3166</v>
      </c>
    </row>
    <row r="208" spans="1:23">
      <c r="A208" s="1" t="s">
        <v>49</v>
      </c>
      <c r="D208" s="1" t="s">
        <v>257</v>
      </c>
      <c r="E208" s="1" t="s">
        <v>258</v>
      </c>
      <c r="F208" s="1" t="s">
        <v>655</v>
      </c>
      <c r="H208" s="1" t="s">
        <v>53</v>
      </c>
      <c r="I208" s="1" t="s">
        <v>236</v>
      </c>
      <c r="J208" s="1" t="s">
        <v>3166</v>
      </c>
      <c r="M208" s="1" t="s">
        <v>4753</v>
      </c>
      <c r="Q208" s="1" t="s">
        <v>3166</v>
      </c>
      <c r="S208" s="1" t="s">
        <v>3166</v>
      </c>
      <c r="T208" s="1" t="s">
        <v>4754</v>
      </c>
      <c r="U208" s="1" t="s">
        <v>10159</v>
      </c>
      <c r="V208" s="1" t="s">
        <v>10353</v>
      </c>
      <c r="W208" s="1" t="s">
        <v>3166</v>
      </c>
    </row>
    <row r="209" spans="1:23">
      <c r="A209" s="1" t="s">
        <v>49</v>
      </c>
      <c r="D209" s="1" t="s">
        <v>3747</v>
      </c>
      <c r="E209" s="1" t="s">
        <v>5032</v>
      </c>
      <c r="F209" s="1" t="s">
        <v>5033</v>
      </c>
      <c r="H209" s="1" t="s">
        <v>53</v>
      </c>
      <c r="I209" s="1" t="s">
        <v>260</v>
      </c>
      <c r="J209" s="1" t="s">
        <v>3166</v>
      </c>
      <c r="M209" s="1" t="s">
        <v>4753</v>
      </c>
      <c r="O209" s="1" t="s">
        <v>81</v>
      </c>
      <c r="Q209" s="1" t="s">
        <v>3168</v>
      </c>
      <c r="S209" s="1" t="s">
        <v>3166</v>
      </c>
      <c r="T209" s="1" t="s">
        <v>5034</v>
      </c>
      <c r="U209" s="1" t="s">
        <v>10354</v>
      </c>
      <c r="V209" s="1" t="s">
        <v>10262</v>
      </c>
      <c r="W209" s="1" t="s">
        <v>3166</v>
      </c>
    </row>
    <row r="210" spans="1:23">
      <c r="A210" s="1" t="s">
        <v>49</v>
      </c>
      <c r="D210" s="1" t="s">
        <v>3748</v>
      </c>
      <c r="E210" s="1" t="s">
        <v>5035</v>
      </c>
      <c r="F210" s="1" t="s">
        <v>5033</v>
      </c>
      <c r="H210" s="1" t="s">
        <v>53</v>
      </c>
      <c r="I210" s="1" t="s">
        <v>260</v>
      </c>
      <c r="J210" s="1" t="s">
        <v>3166</v>
      </c>
      <c r="M210" s="1" t="s">
        <v>4753</v>
      </c>
      <c r="O210" s="1" t="s">
        <v>81</v>
      </c>
      <c r="Q210" s="1" t="s">
        <v>3168</v>
      </c>
      <c r="S210" s="1" t="s">
        <v>3166</v>
      </c>
      <c r="T210" s="1" t="s">
        <v>5034</v>
      </c>
      <c r="U210" s="1" t="s">
        <v>10355</v>
      </c>
      <c r="V210" s="1" t="s">
        <v>10356</v>
      </c>
      <c r="W210" s="1" t="s">
        <v>3166</v>
      </c>
    </row>
    <row r="211" spans="1:23">
      <c r="A211" s="1" t="s">
        <v>49</v>
      </c>
      <c r="D211" s="1" t="s">
        <v>3749</v>
      </c>
      <c r="E211" s="1" t="s">
        <v>5036</v>
      </c>
      <c r="F211" s="1" t="s">
        <v>5033</v>
      </c>
      <c r="H211" s="1" t="s">
        <v>53</v>
      </c>
      <c r="I211" s="1" t="s">
        <v>260</v>
      </c>
      <c r="J211" s="1" t="s">
        <v>3166</v>
      </c>
      <c r="M211" s="1" t="s">
        <v>4753</v>
      </c>
      <c r="O211" s="1" t="s">
        <v>81</v>
      </c>
      <c r="Q211" s="1" t="s">
        <v>3168</v>
      </c>
      <c r="S211" s="1" t="s">
        <v>3166</v>
      </c>
      <c r="T211" s="1" t="s">
        <v>5034</v>
      </c>
      <c r="U211" s="1" t="s">
        <v>10357</v>
      </c>
      <c r="V211" s="1" t="s">
        <v>3238</v>
      </c>
      <c r="W211" s="1" t="s">
        <v>3166</v>
      </c>
    </row>
    <row r="212" spans="1:23">
      <c r="A212" s="1" t="s">
        <v>49</v>
      </c>
      <c r="D212" s="1" t="s">
        <v>3750</v>
      </c>
      <c r="E212" s="1" t="s">
        <v>5037</v>
      </c>
      <c r="F212" s="1" t="s">
        <v>5033</v>
      </c>
      <c r="H212" s="1" t="s">
        <v>53</v>
      </c>
      <c r="I212" s="1" t="s">
        <v>260</v>
      </c>
      <c r="J212" s="1" t="s">
        <v>3166</v>
      </c>
      <c r="M212" s="1" t="s">
        <v>4753</v>
      </c>
      <c r="O212" s="1" t="s">
        <v>81</v>
      </c>
      <c r="Q212" s="1" t="s">
        <v>3168</v>
      </c>
      <c r="S212" s="1" t="s">
        <v>3166</v>
      </c>
      <c r="T212" s="1" t="s">
        <v>5034</v>
      </c>
      <c r="U212" s="1" t="s">
        <v>655</v>
      </c>
      <c r="V212" s="1" t="s">
        <v>3238</v>
      </c>
      <c r="W212" s="1" t="s">
        <v>3166</v>
      </c>
    </row>
    <row r="213" spans="1:23">
      <c r="A213" s="1" t="s">
        <v>49</v>
      </c>
      <c r="D213" s="1" t="s">
        <v>3751</v>
      </c>
      <c r="E213" s="1" t="s">
        <v>5038</v>
      </c>
      <c r="F213" s="1" t="s">
        <v>5033</v>
      </c>
      <c r="H213" s="1" t="s">
        <v>53</v>
      </c>
      <c r="I213" s="1" t="s">
        <v>260</v>
      </c>
      <c r="J213" s="1" t="s">
        <v>3166</v>
      </c>
      <c r="M213" s="1" t="s">
        <v>4753</v>
      </c>
      <c r="O213" s="1" t="s">
        <v>81</v>
      </c>
      <c r="Q213" s="1" t="s">
        <v>3168</v>
      </c>
      <c r="S213" s="1" t="s">
        <v>3166</v>
      </c>
      <c r="T213" s="1" t="s">
        <v>5034</v>
      </c>
      <c r="U213" s="1" t="s">
        <v>10358</v>
      </c>
      <c r="V213" s="1" t="s">
        <v>3347</v>
      </c>
      <c r="W213" s="1" t="s">
        <v>3166</v>
      </c>
    </row>
    <row r="214" spans="1:23">
      <c r="A214" s="1" t="s">
        <v>49</v>
      </c>
      <c r="D214" s="1" t="s">
        <v>261</v>
      </c>
      <c r="E214" s="1" t="s">
        <v>262</v>
      </c>
      <c r="F214" s="1" t="s">
        <v>655</v>
      </c>
      <c r="H214" s="1" t="s">
        <v>53</v>
      </c>
      <c r="I214" s="1" t="s">
        <v>260</v>
      </c>
      <c r="J214" s="1" t="s">
        <v>3166</v>
      </c>
      <c r="M214" s="1" t="s">
        <v>4753</v>
      </c>
      <c r="O214" s="1" t="s">
        <v>81</v>
      </c>
      <c r="Q214" s="1" t="s">
        <v>3168</v>
      </c>
      <c r="S214" s="1" t="s">
        <v>3166</v>
      </c>
      <c r="T214" s="1" t="s">
        <v>5034</v>
      </c>
      <c r="U214" s="1" t="s">
        <v>10359</v>
      </c>
      <c r="V214" s="1" t="s">
        <v>10360</v>
      </c>
      <c r="W214" s="1" t="s">
        <v>10361</v>
      </c>
    </row>
    <row r="215" spans="1:23">
      <c r="A215" s="1" t="s">
        <v>49</v>
      </c>
      <c r="D215" s="1" t="s">
        <v>264</v>
      </c>
      <c r="E215" s="1" t="s">
        <v>265</v>
      </c>
      <c r="F215" s="1" t="s">
        <v>655</v>
      </c>
      <c r="H215" s="1" t="s">
        <v>53</v>
      </c>
      <c r="I215" s="1" t="s">
        <v>260</v>
      </c>
      <c r="J215" s="1" t="s">
        <v>3166</v>
      </c>
      <c r="M215" s="1" t="s">
        <v>4753</v>
      </c>
      <c r="O215" s="1" t="s">
        <v>81</v>
      </c>
      <c r="Q215" s="1" t="s">
        <v>3168</v>
      </c>
      <c r="S215" s="1" t="s">
        <v>3166</v>
      </c>
      <c r="T215" s="1" t="s">
        <v>5034</v>
      </c>
      <c r="U215" s="1" t="s">
        <v>10362</v>
      </c>
      <c r="V215" s="1" t="s">
        <v>10363</v>
      </c>
      <c r="W215" s="1" t="s">
        <v>10364</v>
      </c>
    </row>
    <row r="216" spans="1:23">
      <c r="A216" s="1" t="s">
        <v>49</v>
      </c>
      <c r="D216" s="1" t="s">
        <v>267</v>
      </c>
      <c r="E216" s="1" t="s">
        <v>268</v>
      </c>
      <c r="F216" s="1" t="s">
        <v>655</v>
      </c>
      <c r="H216" s="1" t="s">
        <v>53</v>
      </c>
      <c r="I216" s="1" t="s">
        <v>260</v>
      </c>
      <c r="J216" s="1" t="s">
        <v>3166</v>
      </c>
      <c r="M216" s="1" t="s">
        <v>4753</v>
      </c>
      <c r="O216" s="1" t="s">
        <v>81</v>
      </c>
      <c r="Q216" s="1" t="s">
        <v>3168</v>
      </c>
      <c r="S216" s="1" t="s">
        <v>3166</v>
      </c>
      <c r="T216" s="1" t="s">
        <v>5034</v>
      </c>
      <c r="U216" s="1" t="s">
        <v>10365</v>
      </c>
      <c r="V216" s="1" t="s">
        <v>10366</v>
      </c>
      <c r="W216" s="1" t="s">
        <v>10367</v>
      </c>
    </row>
    <row r="217" spans="1:23">
      <c r="A217" s="1" t="s">
        <v>49</v>
      </c>
      <c r="D217" s="1" t="s">
        <v>270</v>
      </c>
      <c r="E217" s="1" t="s">
        <v>271</v>
      </c>
      <c r="F217" s="1" t="s">
        <v>655</v>
      </c>
      <c r="H217" s="1" t="s">
        <v>53</v>
      </c>
      <c r="I217" s="1" t="s">
        <v>260</v>
      </c>
      <c r="J217" s="1" t="s">
        <v>3166</v>
      </c>
      <c r="M217" s="1" t="s">
        <v>4753</v>
      </c>
      <c r="O217" s="1" t="s">
        <v>81</v>
      </c>
      <c r="Q217" s="1" t="s">
        <v>3168</v>
      </c>
      <c r="S217" s="1" t="s">
        <v>3166</v>
      </c>
      <c r="T217" s="1" t="s">
        <v>5034</v>
      </c>
      <c r="U217" s="1" t="s">
        <v>10368</v>
      </c>
      <c r="V217" s="1" t="s">
        <v>10369</v>
      </c>
      <c r="W217" s="1" t="s">
        <v>10367</v>
      </c>
    </row>
    <row r="218" spans="1:23">
      <c r="A218" s="1" t="s">
        <v>49</v>
      </c>
      <c r="D218" s="1" t="s">
        <v>273</v>
      </c>
      <c r="E218" s="1" t="s">
        <v>274</v>
      </c>
      <c r="F218" s="1" t="s">
        <v>655</v>
      </c>
      <c r="H218" s="1" t="s">
        <v>53</v>
      </c>
      <c r="I218" s="1" t="s">
        <v>260</v>
      </c>
      <c r="J218" s="1" t="s">
        <v>3166</v>
      </c>
      <c r="M218" s="1" t="s">
        <v>4753</v>
      </c>
      <c r="O218" s="1" t="s">
        <v>81</v>
      </c>
      <c r="Q218" s="1" t="s">
        <v>3168</v>
      </c>
      <c r="S218" s="1" t="s">
        <v>3166</v>
      </c>
      <c r="T218" s="1" t="s">
        <v>5034</v>
      </c>
      <c r="U218" s="1" t="s">
        <v>10370</v>
      </c>
      <c r="V218" s="1" t="s">
        <v>10371</v>
      </c>
      <c r="W218" s="1" t="s">
        <v>3166</v>
      </c>
    </row>
    <row r="219" spans="1:23">
      <c r="A219" s="1" t="s">
        <v>49</v>
      </c>
      <c r="D219" s="1" t="s">
        <v>276</v>
      </c>
      <c r="E219" s="1" t="s">
        <v>277</v>
      </c>
      <c r="F219" s="1" t="s">
        <v>655</v>
      </c>
      <c r="H219" s="1" t="s">
        <v>53</v>
      </c>
      <c r="I219" s="1" t="s">
        <v>260</v>
      </c>
      <c r="J219" s="1" t="s">
        <v>3166</v>
      </c>
      <c r="M219" s="1" t="s">
        <v>4753</v>
      </c>
      <c r="O219" s="1" t="s">
        <v>81</v>
      </c>
      <c r="Q219" s="1" t="s">
        <v>3168</v>
      </c>
      <c r="S219" s="1" t="s">
        <v>3166</v>
      </c>
      <c r="T219" s="1" t="s">
        <v>5034</v>
      </c>
      <c r="U219" s="1" t="s">
        <v>10372</v>
      </c>
      <c r="V219" s="1" t="s">
        <v>3367</v>
      </c>
      <c r="W219" s="1" t="s">
        <v>3166</v>
      </c>
    </row>
    <row r="220" spans="1:23">
      <c r="A220" s="1" t="s">
        <v>49</v>
      </c>
      <c r="D220" s="1" t="s">
        <v>279</v>
      </c>
      <c r="E220" s="1" t="s">
        <v>280</v>
      </c>
      <c r="F220" s="1" t="s">
        <v>655</v>
      </c>
      <c r="H220" s="1" t="s">
        <v>53</v>
      </c>
      <c r="I220" s="1" t="s">
        <v>260</v>
      </c>
      <c r="J220" s="1" t="s">
        <v>3166</v>
      </c>
      <c r="M220" s="1" t="s">
        <v>4753</v>
      </c>
      <c r="O220" s="1" t="s">
        <v>81</v>
      </c>
      <c r="Q220" s="1" t="s">
        <v>3168</v>
      </c>
      <c r="S220" s="1" t="s">
        <v>3166</v>
      </c>
      <c r="T220" s="1" t="s">
        <v>5034</v>
      </c>
      <c r="U220" s="1" t="s">
        <v>10180</v>
      </c>
      <c r="V220" s="1" t="s">
        <v>3492</v>
      </c>
      <c r="W220" s="1" t="s">
        <v>3166</v>
      </c>
    </row>
    <row r="221" spans="1:23">
      <c r="A221" s="1" t="s">
        <v>49</v>
      </c>
      <c r="D221" s="1" t="s">
        <v>282</v>
      </c>
      <c r="E221" s="1" t="s">
        <v>283</v>
      </c>
      <c r="F221" s="1" t="s">
        <v>655</v>
      </c>
      <c r="H221" s="1" t="s">
        <v>53</v>
      </c>
      <c r="I221" s="1" t="s">
        <v>260</v>
      </c>
      <c r="J221" s="1" t="s">
        <v>3166</v>
      </c>
      <c r="M221" s="1" t="s">
        <v>4753</v>
      </c>
      <c r="O221" s="1" t="s">
        <v>81</v>
      </c>
      <c r="Q221" s="1" t="s">
        <v>3168</v>
      </c>
      <c r="S221" s="1" t="s">
        <v>3166</v>
      </c>
      <c r="T221" s="1" t="s">
        <v>5034</v>
      </c>
      <c r="U221" s="1" t="s">
        <v>10373</v>
      </c>
      <c r="V221" s="1" t="s">
        <v>10374</v>
      </c>
      <c r="W221" s="1" t="s">
        <v>3166</v>
      </c>
    </row>
    <row r="222" spans="1:23">
      <c r="A222" s="1" t="s">
        <v>49</v>
      </c>
      <c r="D222" s="1" t="s">
        <v>285</v>
      </c>
      <c r="E222" s="1" t="s">
        <v>286</v>
      </c>
      <c r="F222" s="1" t="s">
        <v>655</v>
      </c>
      <c r="H222" s="1" t="s">
        <v>53</v>
      </c>
      <c r="I222" s="1" t="s">
        <v>260</v>
      </c>
      <c r="J222" s="1" t="s">
        <v>3166</v>
      </c>
      <c r="M222" s="1" t="s">
        <v>4753</v>
      </c>
      <c r="O222" s="1" t="s">
        <v>81</v>
      </c>
      <c r="Q222" s="1" t="s">
        <v>3168</v>
      </c>
      <c r="S222" s="1" t="s">
        <v>3166</v>
      </c>
      <c r="T222" s="1" t="s">
        <v>5034</v>
      </c>
      <c r="U222" s="1" t="s">
        <v>10375</v>
      </c>
      <c r="V222" s="1" t="s">
        <v>10376</v>
      </c>
      <c r="W222" s="1" t="s">
        <v>3166</v>
      </c>
    </row>
    <row r="223" spans="1:23">
      <c r="A223" s="1" t="s">
        <v>49</v>
      </c>
      <c r="D223" s="1" t="s">
        <v>288</v>
      </c>
      <c r="E223" s="1" t="s">
        <v>289</v>
      </c>
      <c r="F223" s="1" t="s">
        <v>655</v>
      </c>
      <c r="H223" s="1" t="s">
        <v>53</v>
      </c>
      <c r="I223" s="1" t="s">
        <v>260</v>
      </c>
      <c r="J223" s="1" t="s">
        <v>3166</v>
      </c>
      <c r="M223" s="1" t="s">
        <v>4753</v>
      </c>
      <c r="O223" s="1" t="s">
        <v>81</v>
      </c>
      <c r="Q223" s="1" t="s">
        <v>3168</v>
      </c>
      <c r="S223" s="1" t="s">
        <v>3166</v>
      </c>
      <c r="T223" s="1" t="s">
        <v>5034</v>
      </c>
      <c r="U223" s="1" t="s">
        <v>10377</v>
      </c>
      <c r="V223" s="1" t="s">
        <v>10378</v>
      </c>
      <c r="W223" s="1" t="s">
        <v>3166</v>
      </c>
    </row>
    <row r="224" spans="1:23">
      <c r="A224" s="1" t="s">
        <v>49</v>
      </c>
      <c r="D224" s="1" t="s">
        <v>5039</v>
      </c>
      <c r="E224" s="1" t="s">
        <v>5040</v>
      </c>
      <c r="F224" s="1" t="s">
        <v>4758</v>
      </c>
      <c r="H224" s="1" t="s">
        <v>53</v>
      </c>
      <c r="I224" s="1" t="s">
        <v>260</v>
      </c>
      <c r="J224" s="1" t="s">
        <v>3166</v>
      </c>
      <c r="M224" s="1" t="s">
        <v>4753</v>
      </c>
      <c r="O224" s="1" t="s">
        <v>81</v>
      </c>
      <c r="Q224" s="1" t="s">
        <v>3168</v>
      </c>
      <c r="S224" s="1" t="s">
        <v>3166</v>
      </c>
      <c r="T224" s="1" t="s">
        <v>5034</v>
      </c>
      <c r="U224" s="1" t="s">
        <v>10379</v>
      </c>
      <c r="V224" s="1" t="s">
        <v>3166</v>
      </c>
      <c r="W224" s="1" t="s">
        <v>3166</v>
      </c>
    </row>
    <row r="225" spans="1:23">
      <c r="A225" s="1" t="s">
        <v>49</v>
      </c>
      <c r="D225" s="1" t="s">
        <v>291</v>
      </c>
      <c r="E225" s="1" t="s">
        <v>292</v>
      </c>
      <c r="F225" s="1" t="s">
        <v>655</v>
      </c>
      <c r="H225" s="1" t="s">
        <v>53</v>
      </c>
      <c r="I225" s="1" t="s">
        <v>260</v>
      </c>
      <c r="J225" s="1" t="s">
        <v>3166</v>
      </c>
      <c r="M225" s="1" t="s">
        <v>4753</v>
      </c>
      <c r="O225" s="1" t="s">
        <v>81</v>
      </c>
      <c r="Q225" s="1" t="s">
        <v>3168</v>
      </c>
      <c r="S225" s="1" t="s">
        <v>3166</v>
      </c>
      <c r="T225" s="1" t="s">
        <v>5034</v>
      </c>
      <c r="U225" s="1" t="s">
        <v>10380</v>
      </c>
      <c r="V225" s="1" t="s">
        <v>10381</v>
      </c>
      <c r="W225" s="1" t="s">
        <v>3166</v>
      </c>
    </row>
    <row r="226" spans="1:23">
      <c r="A226" s="1" t="s">
        <v>49</v>
      </c>
      <c r="D226" s="1" t="s">
        <v>294</v>
      </c>
      <c r="E226" s="1" t="s">
        <v>295</v>
      </c>
      <c r="F226" s="1" t="s">
        <v>655</v>
      </c>
      <c r="H226" s="1" t="s">
        <v>53</v>
      </c>
      <c r="I226" s="1" t="s">
        <v>260</v>
      </c>
      <c r="J226" s="1" t="s">
        <v>3166</v>
      </c>
      <c r="M226" s="1" t="s">
        <v>4753</v>
      </c>
      <c r="O226" s="1" t="s">
        <v>81</v>
      </c>
      <c r="Q226" s="1" t="s">
        <v>3168</v>
      </c>
      <c r="S226" s="1" t="s">
        <v>3166</v>
      </c>
      <c r="T226" s="1" t="s">
        <v>5034</v>
      </c>
      <c r="U226" s="1" t="s">
        <v>10382</v>
      </c>
      <c r="V226" s="1" t="s">
        <v>3185</v>
      </c>
      <c r="W226" s="1" t="s">
        <v>3166</v>
      </c>
    </row>
    <row r="227" spans="1:23">
      <c r="A227" s="1" t="s">
        <v>49</v>
      </c>
      <c r="D227" s="1" t="s">
        <v>297</v>
      </c>
      <c r="E227" s="1" t="s">
        <v>298</v>
      </c>
      <c r="F227" s="1" t="s">
        <v>655</v>
      </c>
      <c r="H227" s="1" t="s">
        <v>53</v>
      </c>
      <c r="I227" s="1" t="s">
        <v>260</v>
      </c>
      <c r="J227" s="1" t="s">
        <v>3166</v>
      </c>
      <c r="M227" s="1" t="s">
        <v>4753</v>
      </c>
      <c r="O227" s="1" t="s">
        <v>81</v>
      </c>
      <c r="Q227" s="1" t="s">
        <v>3168</v>
      </c>
      <c r="S227" s="1" t="s">
        <v>3166</v>
      </c>
      <c r="T227" s="1" t="s">
        <v>5034</v>
      </c>
      <c r="U227" s="1" t="s">
        <v>10383</v>
      </c>
      <c r="V227" s="1" t="s">
        <v>10384</v>
      </c>
      <c r="W227" s="1" t="s">
        <v>3166</v>
      </c>
    </row>
    <row r="228" spans="1:23">
      <c r="A228" s="1" t="s">
        <v>49</v>
      </c>
      <c r="D228" s="1" t="s">
        <v>300</v>
      </c>
      <c r="E228" s="1" t="s">
        <v>301</v>
      </c>
      <c r="F228" s="1" t="s">
        <v>655</v>
      </c>
      <c r="H228" s="1" t="s">
        <v>53</v>
      </c>
      <c r="I228" s="1" t="s">
        <v>260</v>
      </c>
      <c r="J228" s="1" t="s">
        <v>3166</v>
      </c>
      <c r="M228" s="1" t="s">
        <v>4753</v>
      </c>
      <c r="O228" s="1" t="s">
        <v>81</v>
      </c>
      <c r="Q228" s="1" t="s">
        <v>3168</v>
      </c>
      <c r="S228" s="1" t="s">
        <v>3166</v>
      </c>
      <c r="T228" s="1" t="s">
        <v>5034</v>
      </c>
      <c r="U228" s="1" t="s">
        <v>10385</v>
      </c>
      <c r="V228" s="1" t="s">
        <v>3367</v>
      </c>
      <c r="W228" s="1" t="s">
        <v>3166</v>
      </c>
    </row>
    <row r="229" spans="1:23">
      <c r="A229" s="1" t="s">
        <v>49</v>
      </c>
      <c r="D229" s="1" t="s">
        <v>303</v>
      </c>
      <c r="E229" s="1" t="s">
        <v>304</v>
      </c>
      <c r="F229" s="1" t="s">
        <v>655</v>
      </c>
      <c r="H229" s="1" t="s">
        <v>53</v>
      </c>
      <c r="I229" s="1" t="s">
        <v>260</v>
      </c>
      <c r="J229" s="1" t="s">
        <v>3166</v>
      </c>
      <c r="M229" s="1" t="s">
        <v>4753</v>
      </c>
      <c r="O229" s="1" t="s">
        <v>81</v>
      </c>
      <c r="Q229" s="1" t="s">
        <v>3168</v>
      </c>
      <c r="S229" s="1" t="s">
        <v>3166</v>
      </c>
      <c r="T229" s="1" t="s">
        <v>5034</v>
      </c>
      <c r="U229" s="1" t="s">
        <v>10386</v>
      </c>
      <c r="V229" s="1" t="s">
        <v>3174</v>
      </c>
      <c r="W229" s="1" t="s">
        <v>3166</v>
      </c>
    </row>
    <row r="230" spans="1:23">
      <c r="A230" s="1" t="s">
        <v>49</v>
      </c>
      <c r="D230" s="1" t="s">
        <v>306</v>
      </c>
      <c r="E230" s="1" t="s">
        <v>307</v>
      </c>
      <c r="F230" s="1" t="s">
        <v>655</v>
      </c>
      <c r="H230" s="1" t="s">
        <v>53</v>
      </c>
      <c r="I230" s="1" t="s">
        <v>260</v>
      </c>
      <c r="J230" s="1" t="s">
        <v>3166</v>
      </c>
      <c r="M230" s="1" t="s">
        <v>4753</v>
      </c>
      <c r="O230" s="1" t="s">
        <v>81</v>
      </c>
      <c r="Q230" s="1" t="s">
        <v>3168</v>
      </c>
      <c r="S230" s="1" t="s">
        <v>3166</v>
      </c>
      <c r="T230" s="1" t="s">
        <v>5034</v>
      </c>
      <c r="U230" s="1" t="s">
        <v>10387</v>
      </c>
      <c r="V230" s="1" t="s">
        <v>3365</v>
      </c>
      <c r="W230" s="1" t="s">
        <v>3166</v>
      </c>
    </row>
    <row r="231" spans="1:23">
      <c r="A231" s="1" t="s">
        <v>49</v>
      </c>
      <c r="D231" s="1" t="s">
        <v>309</v>
      </c>
      <c r="E231" s="1" t="s">
        <v>310</v>
      </c>
      <c r="F231" s="1" t="s">
        <v>655</v>
      </c>
      <c r="H231" s="1" t="s">
        <v>53</v>
      </c>
      <c r="I231" s="1" t="s">
        <v>260</v>
      </c>
      <c r="J231" s="1" t="s">
        <v>3166</v>
      </c>
      <c r="M231" s="1" t="s">
        <v>4753</v>
      </c>
      <c r="O231" s="1" t="s">
        <v>81</v>
      </c>
      <c r="Q231" s="1" t="s">
        <v>3168</v>
      </c>
      <c r="S231" s="1" t="s">
        <v>3166</v>
      </c>
      <c r="T231" s="1" t="s">
        <v>4754</v>
      </c>
      <c r="U231" s="1" t="s">
        <v>10388</v>
      </c>
      <c r="V231" s="1" t="s">
        <v>10389</v>
      </c>
      <c r="W231" s="1" t="s">
        <v>3166</v>
      </c>
    </row>
    <row r="232" spans="1:23">
      <c r="A232" s="1" t="s">
        <v>49</v>
      </c>
      <c r="D232" s="1" t="s">
        <v>312</v>
      </c>
      <c r="E232" s="1" t="s">
        <v>313</v>
      </c>
      <c r="F232" s="1" t="s">
        <v>655</v>
      </c>
      <c r="H232" s="1" t="s">
        <v>53</v>
      </c>
      <c r="I232" s="1" t="s">
        <v>260</v>
      </c>
      <c r="J232" s="1" t="s">
        <v>3166</v>
      </c>
      <c r="M232" s="1" t="s">
        <v>4753</v>
      </c>
      <c r="O232" s="1" t="s">
        <v>81</v>
      </c>
      <c r="Q232" s="1" t="s">
        <v>3168</v>
      </c>
      <c r="S232" s="1" t="s">
        <v>3166</v>
      </c>
      <c r="T232" s="1" t="s">
        <v>4754</v>
      </c>
      <c r="U232" s="1" t="s">
        <v>10390</v>
      </c>
      <c r="V232" s="1" t="s">
        <v>3256</v>
      </c>
      <c r="W232" s="1" t="s">
        <v>10391</v>
      </c>
    </row>
    <row r="233" spans="1:23">
      <c r="A233" s="1" t="s">
        <v>49</v>
      </c>
      <c r="D233" s="1" t="s">
        <v>315</v>
      </c>
      <c r="E233" s="1" t="s">
        <v>316</v>
      </c>
      <c r="F233" s="1" t="s">
        <v>655</v>
      </c>
      <c r="H233" s="1" t="s">
        <v>53</v>
      </c>
      <c r="I233" s="1" t="s">
        <v>260</v>
      </c>
      <c r="J233" s="1" t="s">
        <v>3166</v>
      </c>
      <c r="M233" s="1" t="s">
        <v>4753</v>
      </c>
      <c r="O233" s="1" t="s">
        <v>81</v>
      </c>
      <c r="Q233" s="1" t="s">
        <v>3168</v>
      </c>
      <c r="S233" s="1" t="s">
        <v>3166</v>
      </c>
      <c r="T233" s="1" t="s">
        <v>4754</v>
      </c>
      <c r="U233" s="1" t="s">
        <v>10392</v>
      </c>
      <c r="V233" s="1" t="s">
        <v>10393</v>
      </c>
      <c r="W233" s="1" t="s">
        <v>10394</v>
      </c>
    </row>
    <row r="234" spans="1:23">
      <c r="A234" s="1" t="s">
        <v>49</v>
      </c>
      <c r="D234" s="1" t="s">
        <v>318</v>
      </c>
      <c r="E234" s="1" t="s">
        <v>319</v>
      </c>
      <c r="F234" s="1" t="s">
        <v>655</v>
      </c>
      <c r="H234" s="1" t="s">
        <v>53</v>
      </c>
      <c r="I234" s="1" t="s">
        <v>260</v>
      </c>
      <c r="J234" s="1" t="s">
        <v>3166</v>
      </c>
      <c r="M234" s="1" t="s">
        <v>4753</v>
      </c>
      <c r="O234" s="1" t="s">
        <v>81</v>
      </c>
      <c r="Q234" s="1" t="s">
        <v>3168</v>
      </c>
      <c r="S234" s="1" t="s">
        <v>3166</v>
      </c>
      <c r="T234" s="1" t="s">
        <v>4754</v>
      </c>
      <c r="U234" s="1" t="s">
        <v>10395</v>
      </c>
      <c r="V234" s="1" t="s">
        <v>10396</v>
      </c>
      <c r="W234" s="1" t="s">
        <v>10397</v>
      </c>
    </row>
    <row r="235" spans="1:23">
      <c r="A235" s="1" t="s">
        <v>49</v>
      </c>
      <c r="D235" s="1" t="s">
        <v>321</v>
      </c>
      <c r="E235" s="1" t="s">
        <v>322</v>
      </c>
      <c r="F235" s="1" t="s">
        <v>655</v>
      </c>
      <c r="H235" s="1" t="s">
        <v>53</v>
      </c>
      <c r="I235" s="1" t="s">
        <v>260</v>
      </c>
      <c r="J235" s="1" t="s">
        <v>3166</v>
      </c>
      <c r="M235" s="1" t="s">
        <v>4753</v>
      </c>
      <c r="O235" s="1" t="s">
        <v>81</v>
      </c>
      <c r="Q235" s="1" t="s">
        <v>3168</v>
      </c>
      <c r="S235" s="1" t="s">
        <v>3166</v>
      </c>
      <c r="T235" s="1" t="s">
        <v>4754</v>
      </c>
      <c r="U235" s="1" t="s">
        <v>10398</v>
      </c>
      <c r="V235" s="1" t="s">
        <v>10399</v>
      </c>
      <c r="W235" s="1" t="s">
        <v>10400</v>
      </c>
    </row>
    <row r="236" spans="1:23">
      <c r="A236" s="1" t="s">
        <v>49</v>
      </c>
      <c r="D236" s="1" t="s">
        <v>324</v>
      </c>
      <c r="E236" s="1" t="s">
        <v>325</v>
      </c>
      <c r="F236" s="1" t="s">
        <v>655</v>
      </c>
      <c r="H236" s="1" t="s">
        <v>53</v>
      </c>
      <c r="I236" s="1" t="s">
        <v>260</v>
      </c>
      <c r="J236" s="1" t="s">
        <v>3166</v>
      </c>
      <c r="M236" s="1" t="s">
        <v>4753</v>
      </c>
      <c r="O236" s="1" t="s">
        <v>81</v>
      </c>
      <c r="Q236" s="1" t="s">
        <v>3168</v>
      </c>
      <c r="S236" s="1" t="s">
        <v>3166</v>
      </c>
      <c r="T236" s="1" t="s">
        <v>4754</v>
      </c>
      <c r="U236" s="1" t="s">
        <v>5814</v>
      </c>
      <c r="V236" s="1" t="s">
        <v>3166</v>
      </c>
      <c r="W236" s="1" t="s">
        <v>3166</v>
      </c>
    </row>
    <row r="237" spans="1:23">
      <c r="A237" s="1" t="s">
        <v>49</v>
      </c>
      <c r="D237" s="1" t="s">
        <v>5041</v>
      </c>
      <c r="E237" s="1" t="s">
        <v>5042</v>
      </c>
      <c r="F237" s="1" t="s">
        <v>655</v>
      </c>
      <c r="H237" s="1" t="s">
        <v>53</v>
      </c>
      <c r="I237" s="1" t="s">
        <v>260</v>
      </c>
      <c r="J237" s="1" t="s">
        <v>3166</v>
      </c>
      <c r="M237" s="1" t="s">
        <v>4753</v>
      </c>
      <c r="O237" s="1" t="s">
        <v>81</v>
      </c>
      <c r="Q237" s="1" t="s">
        <v>3168</v>
      </c>
      <c r="S237" s="1" t="s">
        <v>3166</v>
      </c>
      <c r="T237" s="1" t="s">
        <v>4754</v>
      </c>
      <c r="U237" s="1" t="s">
        <v>3166</v>
      </c>
      <c r="V237" s="1" t="s">
        <v>3166</v>
      </c>
      <c r="W237" s="1" t="s">
        <v>3166</v>
      </c>
    </row>
    <row r="238" spans="1:23">
      <c r="A238" s="1" t="s">
        <v>49</v>
      </c>
      <c r="D238" s="1" t="s">
        <v>327</v>
      </c>
      <c r="E238" s="1" t="s">
        <v>328</v>
      </c>
      <c r="F238" s="1" t="s">
        <v>655</v>
      </c>
      <c r="H238" s="1" t="s">
        <v>53</v>
      </c>
      <c r="I238" s="1" t="s">
        <v>260</v>
      </c>
      <c r="J238" s="1" t="s">
        <v>3166</v>
      </c>
      <c r="M238" s="1" t="s">
        <v>4753</v>
      </c>
      <c r="O238" s="1" t="s">
        <v>81</v>
      </c>
      <c r="Q238" s="1" t="s">
        <v>3168</v>
      </c>
      <c r="S238" s="1" t="s">
        <v>3166</v>
      </c>
      <c r="T238" s="1" t="s">
        <v>4754</v>
      </c>
      <c r="U238" s="1" t="s">
        <v>10401</v>
      </c>
      <c r="V238" s="1" t="s">
        <v>10402</v>
      </c>
      <c r="W238" s="1" t="s">
        <v>3166</v>
      </c>
    </row>
    <row r="239" spans="1:23">
      <c r="A239" s="1" t="s">
        <v>49</v>
      </c>
      <c r="D239" s="1" t="s">
        <v>330</v>
      </c>
      <c r="E239" s="1" t="s">
        <v>331</v>
      </c>
      <c r="F239" s="1" t="s">
        <v>655</v>
      </c>
      <c r="H239" s="1" t="s">
        <v>53</v>
      </c>
      <c r="I239" s="1" t="s">
        <v>260</v>
      </c>
      <c r="J239" s="1" t="s">
        <v>3166</v>
      </c>
      <c r="M239" s="1" t="s">
        <v>4753</v>
      </c>
      <c r="O239" s="1" t="s">
        <v>81</v>
      </c>
      <c r="Q239" s="1" t="s">
        <v>3168</v>
      </c>
      <c r="S239" s="1" t="s">
        <v>3166</v>
      </c>
      <c r="T239" s="1" t="s">
        <v>4754</v>
      </c>
      <c r="U239" s="1" t="s">
        <v>10403</v>
      </c>
      <c r="V239" s="1" t="s">
        <v>10404</v>
      </c>
      <c r="W239" s="1" t="s">
        <v>3166</v>
      </c>
    </row>
    <row r="240" spans="1:23">
      <c r="A240" s="1" t="s">
        <v>49</v>
      </c>
      <c r="D240" s="1" t="s">
        <v>333</v>
      </c>
      <c r="E240" s="1" t="s">
        <v>334</v>
      </c>
      <c r="F240" s="1" t="s">
        <v>655</v>
      </c>
      <c r="H240" s="1" t="s">
        <v>53</v>
      </c>
      <c r="I240" s="1" t="s">
        <v>260</v>
      </c>
      <c r="J240" s="1" t="s">
        <v>3166</v>
      </c>
      <c r="M240" s="1" t="s">
        <v>4753</v>
      </c>
      <c r="O240" s="1" t="s">
        <v>81</v>
      </c>
      <c r="Q240" s="1" t="s">
        <v>3168</v>
      </c>
      <c r="S240" s="1" t="s">
        <v>3166</v>
      </c>
      <c r="T240" s="1" t="s">
        <v>4754</v>
      </c>
      <c r="U240" s="1" t="s">
        <v>10405</v>
      </c>
      <c r="V240" s="1" t="s">
        <v>10406</v>
      </c>
      <c r="W240" s="1" t="s">
        <v>10407</v>
      </c>
    </row>
    <row r="241" spans="1:23">
      <c r="A241" s="1" t="s">
        <v>49</v>
      </c>
      <c r="D241" s="1" t="s">
        <v>336</v>
      </c>
      <c r="E241" s="1" t="s">
        <v>337</v>
      </c>
      <c r="F241" s="1" t="s">
        <v>655</v>
      </c>
      <c r="H241" s="1" t="s">
        <v>53</v>
      </c>
      <c r="I241" s="1" t="s">
        <v>260</v>
      </c>
      <c r="J241" s="1" t="s">
        <v>3166</v>
      </c>
      <c r="M241" s="1" t="s">
        <v>4753</v>
      </c>
      <c r="O241" s="1" t="s">
        <v>81</v>
      </c>
      <c r="Q241" s="1" t="s">
        <v>3168</v>
      </c>
      <c r="S241" s="1" t="s">
        <v>3166</v>
      </c>
      <c r="T241" s="1" t="s">
        <v>4754</v>
      </c>
      <c r="U241" s="1" t="s">
        <v>10408</v>
      </c>
      <c r="V241" s="1" t="s">
        <v>10409</v>
      </c>
      <c r="W241" s="1" t="s">
        <v>10410</v>
      </c>
    </row>
    <row r="242" spans="1:23">
      <c r="A242" s="1" t="s">
        <v>49</v>
      </c>
      <c r="D242" s="1" t="s">
        <v>339</v>
      </c>
      <c r="E242" s="1" t="s">
        <v>340</v>
      </c>
      <c r="F242" s="1" t="s">
        <v>655</v>
      </c>
      <c r="H242" s="1" t="s">
        <v>53</v>
      </c>
      <c r="I242" s="1" t="s">
        <v>260</v>
      </c>
      <c r="J242" s="1" t="s">
        <v>3166</v>
      </c>
      <c r="M242" s="1" t="s">
        <v>4753</v>
      </c>
      <c r="O242" s="1" t="s">
        <v>81</v>
      </c>
      <c r="Q242" s="1" t="s">
        <v>3168</v>
      </c>
      <c r="S242" s="1" t="s">
        <v>3166</v>
      </c>
      <c r="T242" s="1" t="s">
        <v>4754</v>
      </c>
      <c r="U242" s="1" t="s">
        <v>10411</v>
      </c>
      <c r="V242" s="1" t="s">
        <v>10412</v>
      </c>
      <c r="W242" s="1" t="s">
        <v>12584</v>
      </c>
    </row>
    <row r="243" spans="1:23">
      <c r="A243" s="1" t="s">
        <v>49</v>
      </c>
      <c r="D243" s="1" t="s">
        <v>342</v>
      </c>
      <c r="E243" s="1" t="s">
        <v>343</v>
      </c>
      <c r="F243" s="1" t="s">
        <v>655</v>
      </c>
      <c r="H243" s="1" t="s">
        <v>53</v>
      </c>
      <c r="I243" s="1" t="s">
        <v>260</v>
      </c>
      <c r="J243" s="1" t="s">
        <v>3166</v>
      </c>
      <c r="M243" s="1" t="s">
        <v>4753</v>
      </c>
      <c r="O243" s="1" t="s">
        <v>81</v>
      </c>
      <c r="Q243" s="1" t="s">
        <v>3168</v>
      </c>
      <c r="S243" s="1" t="s">
        <v>3166</v>
      </c>
      <c r="T243" s="1" t="s">
        <v>4754</v>
      </c>
      <c r="U243" s="1" t="s">
        <v>10413</v>
      </c>
      <c r="V243" s="1" t="s">
        <v>10414</v>
      </c>
      <c r="W243" s="1" t="s">
        <v>3166</v>
      </c>
    </row>
    <row r="244" spans="1:23">
      <c r="A244" s="1" t="s">
        <v>49</v>
      </c>
      <c r="D244" s="1" t="s">
        <v>3398</v>
      </c>
      <c r="E244" s="1" t="s">
        <v>3427</v>
      </c>
      <c r="F244" s="1" t="s">
        <v>655</v>
      </c>
      <c r="H244" s="1" t="s">
        <v>53</v>
      </c>
      <c r="I244" s="1" t="s">
        <v>260</v>
      </c>
      <c r="J244" s="1" t="s">
        <v>3166</v>
      </c>
      <c r="M244" s="1" t="s">
        <v>4753</v>
      </c>
      <c r="O244" s="1" t="s">
        <v>105</v>
      </c>
      <c r="Q244" s="1" t="s">
        <v>3168</v>
      </c>
      <c r="S244" s="1" t="s">
        <v>3166</v>
      </c>
      <c r="T244" s="1" t="s">
        <v>4754</v>
      </c>
      <c r="U244" s="1" t="s">
        <v>10415</v>
      </c>
      <c r="V244" s="1" t="s">
        <v>10416</v>
      </c>
      <c r="W244" s="1" t="s">
        <v>3166</v>
      </c>
    </row>
    <row r="245" spans="1:23">
      <c r="A245" s="1" t="s">
        <v>49</v>
      </c>
      <c r="D245" s="1" t="s">
        <v>3399</v>
      </c>
      <c r="E245" s="1" t="s">
        <v>3428</v>
      </c>
      <c r="F245" s="1" t="s">
        <v>655</v>
      </c>
      <c r="H245" s="1" t="s">
        <v>53</v>
      </c>
      <c r="I245" s="1" t="s">
        <v>260</v>
      </c>
      <c r="J245" s="1" t="s">
        <v>3166</v>
      </c>
      <c r="M245" s="1" t="s">
        <v>4753</v>
      </c>
      <c r="O245" s="1" t="s">
        <v>105</v>
      </c>
      <c r="Q245" s="1" t="s">
        <v>3168</v>
      </c>
      <c r="S245" s="1" t="s">
        <v>3166</v>
      </c>
      <c r="T245" s="1" t="s">
        <v>4754</v>
      </c>
      <c r="U245" s="1" t="s">
        <v>10417</v>
      </c>
      <c r="V245" s="1" t="s">
        <v>3499</v>
      </c>
      <c r="W245" s="1" t="s">
        <v>3166</v>
      </c>
    </row>
    <row r="246" spans="1:23">
      <c r="A246" s="1" t="s">
        <v>49</v>
      </c>
      <c r="D246" s="1" t="s">
        <v>3400</v>
      </c>
      <c r="E246" s="1" t="s">
        <v>3429</v>
      </c>
      <c r="F246" s="1" t="s">
        <v>655</v>
      </c>
      <c r="H246" s="1" t="s">
        <v>53</v>
      </c>
      <c r="I246" s="1" t="s">
        <v>260</v>
      </c>
      <c r="J246" s="1" t="s">
        <v>3166</v>
      </c>
      <c r="M246" s="1" t="s">
        <v>4753</v>
      </c>
      <c r="O246" s="1" t="s">
        <v>105</v>
      </c>
      <c r="Q246" s="1" t="s">
        <v>3168</v>
      </c>
      <c r="S246" s="1" t="s">
        <v>3166</v>
      </c>
      <c r="T246" s="1" t="s">
        <v>4754</v>
      </c>
      <c r="U246" s="1" t="s">
        <v>10418</v>
      </c>
      <c r="V246" s="1" t="s">
        <v>3499</v>
      </c>
      <c r="W246" s="1" t="s">
        <v>3166</v>
      </c>
    </row>
    <row r="247" spans="1:23">
      <c r="A247" s="1" t="s">
        <v>49</v>
      </c>
      <c r="D247" s="1" t="s">
        <v>3401</v>
      </c>
      <c r="E247" s="1" t="s">
        <v>3430</v>
      </c>
      <c r="F247" s="1" t="s">
        <v>655</v>
      </c>
      <c r="H247" s="1" t="s">
        <v>53</v>
      </c>
      <c r="I247" s="1" t="s">
        <v>260</v>
      </c>
      <c r="J247" s="1" t="s">
        <v>3166</v>
      </c>
      <c r="M247" s="1" t="s">
        <v>4753</v>
      </c>
      <c r="O247" s="1" t="s">
        <v>105</v>
      </c>
      <c r="Q247" s="1" t="s">
        <v>3168</v>
      </c>
      <c r="S247" s="1" t="s">
        <v>3166</v>
      </c>
      <c r="T247" s="1" t="s">
        <v>4754</v>
      </c>
      <c r="U247" s="1" t="s">
        <v>10419</v>
      </c>
      <c r="V247" s="1" t="s">
        <v>3238</v>
      </c>
      <c r="W247" s="1" t="s">
        <v>3166</v>
      </c>
    </row>
    <row r="248" spans="1:23">
      <c r="A248" s="1" t="s">
        <v>49</v>
      </c>
      <c r="D248" s="1" t="s">
        <v>5043</v>
      </c>
      <c r="E248" s="1" t="s">
        <v>5044</v>
      </c>
      <c r="F248" s="1" t="s">
        <v>4758</v>
      </c>
      <c r="H248" s="1" t="s">
        <v>53</v>
      </c>
      <c r="I248" s="1" t="s">
        <v>5043</v>
      </c>
      <c r="J248" s="1" t="s">
        <v>3166</v>
      </c>
      <c r="M248" s="1" t="s">
        <v>4202</v>
      </c>
      <c r="Q248" s="1" t="s">
        <v>3166</v>
      </c>
      <c r="S248" s="1" t="s">
        <v>3166</v>
      </c>
      <c r="T248" s="1" t="s">
        <v>4746</v>
      </c>
      <c r="U248" s="1" t="s">
        <v>1154</v>
      </c>
      <c r="V248" s="1" t="s">
        <v>10420</v>
      </c>
      <c r="W248" s="1" t="s">
        <v>3166</v>
      </c>
    </row>
    <row r="249" spans="1:23">
      <c r="A249" s="1" t="s">
        <v>49</v>
      </c>
      <c r="D249" s="1" t="s">
        <v>349</v>
      </c>
      <c r="E249" s="1" t="s">
        <v>3582</v>
      </c>
      <c r="F249" s="1" t="s">
        <v>655</v>
      </c>
      <c r="H249" s="1" t="s">
        <v>53</v>
      </c>
      <c r="I249" s="1" t="s">
        <v>348</v>
      </c>
      <c r="J249" s="1" t="s">
        <v>3166</v>
      </c>
      <c r="M249" s="1" t="s">
        <v>4202</v>
      </c>
      <c r="Q249" s="1" t="s">
        <v>3166</v>
      </c>
      <c r="S249" s="1" t="s">
        <v>3166</v>
      </c>
      <c r="T249" s="1" t="s">
        <v>5045</v>
      </c>
      <c r="U249" s="1" t="s">
        <v>3166</v>
      </c>
      <c r="V249" s="1" t="s">
        <v>10421</v>
      </c>
      <c r="W249" s="1" t="s">
        <v>3166</v>
      </c>
    </row>
    <row r="250" spans="1:23">
      <c r="A250" s="1" t="s">
        <v>49</v>
      </c>
      <c r="D250" s="1" t="s">
        <v>351</v>
      </c>
      <c r="E250" s="1" t="s">
        <v>352</v>
      </c>
      <c r="F250" s="1" t="s">
        <v>655</v>
      </c>
      <c r="H250" s="1" t="s">
        <v>53</v>
      </c>
      <c r="I250" s="1" t="s">
        <v>348</v>
      </c>
      <c r="J250" s="1" t="s">
        <v>3166</v>
      </c>
      <c r="M250" s="1" t="s">
        <v>4202</v>
      </c>
      <c r="Q250" s="1" t="s">
        <v>3166</v>
      </c>
      <c r="S250" s="1" t="s">
        <v>3166</v>
      </c>
      <c r="T250" s="1" t="s">
        <v>5045</v>
      </c>
      <c r="U250" s="1" t="s">
        <v>655</v>
      </c>
      <c r="V250" s="1" t="s">
        <v>10422</v>
      </c>
      <c r="W250" s="1" t="s">
        <v>3166</v>
      </c>
    </row>
    <row r="251" spans="1:23">
      <c r="A251" s="1" t="s">
        <v>49</v>
      </c>
      <c r="D251" s="1" t="s">
        <v>354</v>
      </c>
      <c r="E251" s="1" t="s">
        <v>355</v>
      </c>
      <c r="F251" s="1" t="s">
        <v>655</v>
      </c>
      <c r="H251" s="1" t="s">
        <v>53</v>
      </c>
      <c r="I251" s="1" t="s">
        <v>348</v>
      </c>
      <c r="J251" s="1" t="s">
        <v>3166</v>
      </c>
      <c r="M251" s="1" t="s">
        <v>4202</v>
      </c>
      <c r="Q251" s="1" t="s">
        <v>3166</v>
      </c>
      <c r="S251" s="1" t="s">
        <v>3166</v>
      </c>
      <c r="T251" s="1" t="s">
        <v>5045</v>
      </c>
      <c r="U251" s="1" t="s">
        <v>655</v>
      </c>
      <c r="V251" s="1" t="s">
        <v>10423</v>
      </c>
      <c r="W251" s="1" t="s">
        <v>3166</v>
      </c>
    </row>
    <row r="252" spans="1:23">
      <c r="A252" s="1" t="s">
        <v>49</v>
      </c>
      <c r="D252" s="1" t="s">
        <v>357</v>
      </c>
      <c r="E252" s="1" t="s">
        <v>358</v>
      </c>
      <c r="F252" s="1" t="s">
        <v>655</v>
      </c>
      <c r="H252" s="1" t="s">
        <v>53</v>
      </c>
      <c r="I252" s="1" t="s">
        <v>348</v>
      </c>
      <c r="J252" s="1" t="s">
        <v>3166</v>
      </c>
      <c r="M252" s="1" t="s">
        <v>4202</v>
      </c>
      <c r="Q252" s="1" t="s">
        <v>3166</v>
      </c>
      <c r="S252" s="1" t="s">
        <v>3166</v>
      </c>
      <c r="T252" s="1" t="s">
        <v>5045</v>
      </c>
      <c r="U252" s="1" t="s">
        <v>3166</v>
      </c>
      <c r="V252" s="1" t="s">
        <v>10424</v>
      </c>
      <c r="W252" s="1" t="s">
        <v>3166</v>
      </c>
    </row>
    <row r="253" spans="1:23">
      <c r="A253" s="1" t="s">
        <v>49</v>
      </c>
      <c r="D253" s="1" t="s">
        <v>360</v>
      </c>
      <c r="E253" s="1" t="s">
        <v>361</v>
      </c>
      <c r="F253" s="1" t="s">
        <v>655</v>
      </c>
      <c r="H253" s="1" t="s">
        <v>53</v>
      </c>
      <c r="I253" s="1" t="s">
        <v>348</v>
      </c>
      <c r="J253" s="1" t="s">
        <v>3166</v>
      </c>
      <c r="M253" s="1" t="s">
        <v>4753</v>
      </c>
      <c r="Q253" s="1" t="s">
        <v>3166</v>
      </c>
      <c r="S253" s="1" t="s">
        <v>3166</v>
      </c>
      <c r="T253" s="1" t="s">
        <v>4754</v>
      </c>
      <c r="U253" s="1" t="s">
        <v>480</v>
      </c>
      <c r="V253" s="1" t="s">
        <v>10425</v>
      </c>
      <c r="W253" s="1" t="s">
        <v>530</v>
      </c>
    </row>
    <row r="254" spans="1:23">
      <c r="A254" s="1" t="s">
        <v>49</v>
      </c>
      <c r="D254" s="1" t="s">
        <v>363</v>
      </c>
      <c r="E254" s="1" t="s">
        <v>3435</v>
      </c>
      <c r="F254" s="1" t="s">
        <v>655</v>
      </c>
      <c r="H254" s="1" t="s">
        <v>53</v>
      </c>
      <c r="I254" s="1" t="s">
        <v>348</v>
      </c>
      <c r="J254" s="1" t="s">
        <v>3166</v>
      </c>
      <c r="M254" s="1" t="s">
        <v>4202</v>
      </c>
      <c r="Q254" s="1" t="s">
        <v>3166</v>
      </c>
      <c r="S254" s="1" t="s">
        <v>3166</v>
      </c>
      <c r="T254" s="1" t="s">
        <v>5045</v>
      </c>
      <c r="U254" s="1" t="s">
        <v>669</v>
      </c>
      <c r="V254" s="1" t="s">
        <v>156</v>
      </c>
      <c r="W254" s="1" t="s">
        <v>3166</v>
      </c>
    </row>
    <row r="255" spans="1:23">
      <c r="A255" s="1" t="s">
        <v>49</v>
      </c>
      <c r="D255" s="1" t="s">
        <v>365</v>
      </c>
      <c r="E255" s="1" t="s">
        <v>366</v>
      </c>
      <c r="F255" s="1" t="s">
        <v>655</v>
      </c>
      <c r="H255" s="1" t="s">
        <v>53</v>
      </c>
      <c r="I255" s="1" t="s">
        <v>348</v>
      </c>
      <c r="J255" s="1" t="s">
        <v>3166</v>
      </c>
      <c r="M255" s="1" t="s">
        <v>4202</v>
      </c>
      <c r="Q255" s="1" t="s">
        <v>3166</v>
      </c>
      <c r="S255" s="1" t="s">
        <v>3166</v>
      </c>
      <c r="T255" s="1" t="s">
        <v>5045</v>
      </c>
      <c r="U255" s="1" t="s">
        <v>3166</v>
      </c>
      <c r="V255" s="1" t="s">
        <v>3166</v>
      </c>
      <c r="W255" s="1" t="s">
        <v>3166</v>
      </c>
    </row>
    <row r="256" spans="1:23">
      <c r="A256" s="1" t="s">
        <v>49</v>
      </c>
      <c r="D256" s="1" t="s">
        <v>368</v>
      </c>
      <c r="E256" s="1" t="s">
        <v>3436</v>
      </c>
      <c r="F256" s="1" t="s">
        <v>655</v>
      </c>
      <c r="H256" s="1" t="s">
        <v>53</v>
      </c>
      <c r="I256" s="1" t="s">
        <v>348</v>
      </c>
      <c r="J256" s="1" t="s">
        <v>3166</v>
      </c>
      <c r="M256" s="1" t="s">
        <v>4753</v>
      </c>
      <c r="Q256" s="1" t="s">
        <v>3166</v>
      </c>
      <c r="S256" s="1" t="s">
        <v>3166</v>
      </c>
      <c r="T256" s="1" t="s">
        <v>4754</v>
      </c>
      <c r="U256" s="1" t="s">
        <v>10426</v>
      </c>
      <c r="V256" s="1" t="s">
        <v>10427</v>
      </c>
      <c r="W256" s="1" t="s">
        <v>530</v>
      </c>
    </row>
    <row r="257" spans="1:24">
      <c r="A257" s="1" t="s">
        <v>49</v>
      </c>
      <c r="D257" s="1" t="s">
        <v>5046</v>
      </c>
      <c r="E257" s="1" t="s">
        <v>5047</v>
      </c>
      <c r="F257" s="1" t="s">
        <v>4758</v>
      </c>
      <c r="H257" s="1" t="s">
        <v>53</v>
      </c>
      <c r="I257" s="1" t="s">
        <v>348</v>
      </c>
      <c r="J257" s="1" t="s">
        <v>3166</v>
      </c>
      <c r="M257" s="1" t="s">
        <v>4202</v>
      </c>
      <c r="Q257" s="1" t="s">
        <v>3166</v>
      </c>
      <c r="S257" s="1" t="s">
        <v>3166</v>
      </c>
      <c r="T257" s="1" t="s">
        <v>5048</v>
      </c>
      <c r="U257" s="1" t="s">
        <v>3166</v>
      </c>
      <c r="V257" s="1" t="s">
        <v>3166</v>
      </c>
      <c r="W257" s="1" t="s">
        <v>3166</v>
      </c>
    </row>
    <row r="258" spans="1:24">
      <c r="A258" s="1" t="s">
        <v>49</v>
      </c>
      <c r="D258" s="1" t="s">
        <v>370</v>
      </c>
      <c r="E258" s="1" t="s">
        <v>3437</v>
      </c>
      <c r="F258" s="1" t="s">
        <v>655</v>
      </c>
      <c r="H258" s="1" t="s">
        <v>53</v>
      </c>
      <c r="I258" s="1" t="s">
        <v>348</v>
      </c>
      <c r="J258" s="1" t="s">
        <v>3166</v>
      </c>
      <c r="M258" s="1" t="s">
        <v>4202</v>
      </c>
      <c r="Q258" s="1" t="s">
        <v>3166</v>
      </c>
      <c r="S258" s="1" t="s">
        <v>3166</v>
      </c>
      <c r="T258" s="1" t="s">
        <v>5048</v>
      </c>
      <c r="U258" s="1" t="s">
        <v>10189</v>
      </c>
      <c r="V258" s="1" t="s">
        <v>10217</v>
      </c>
      <c r="W258" s="1" t="s">
        <v>3166</v>
      </c>
    </row>
    <row r="259" spans="1:24">
      <c r="A259" s="1" t="s">
        <v>49</v>
      </c>
      <c r="D259" s="1" t="s">
        <v>372</v>
      </c>
      <c r="E259" s="1" t="s">
        <v>3438</v>
      </c>
      <c r="F259" s="1" t="s">
        <v>655</v>
      </c>
      <c r="H259" s="1" t="s">
        <v>53</v>
      </c>
      <c r="I259" s="1" t="s">
        <v>348</v>
      </c>
      <c r="J259" s="1" t="s">
        <v>3166</v>
      </c>
      <c r="M259" s="1" t="s">
        <v>4202</v>
      </c>
      <c r="Q259" s="1" t="s">
        <v>3166</v>
      </c>
      <c r="S259" s="1" t="s">
        <v>3166</v>
      </c>
      <c r="T259" s="1" t="s">
        <v>5048</v>
      </c>
      <c r="U259" s="1" t="s">
        <v>10165</v>
      </c>
      <c r="V259" s="1" t="s">
        <v>10428</v>
      </c>
      <c r="W259" s="1" t="s">
        <v>3166</v>
      </c>
    </row>
    <row r="260" spans="1:24">
      <c r="A260" s="1" t="s">
        <v>49</v>
      </c>
      <c r="D260" s="1" t="s">
        <v>5049</v>
      </c>
      <c r="E260" s="1" t="s">
        <v>5050</v>
      </c>
      <c r="F260" s="1" t="s">
        <v>4758</v>
      </c>
      <c r="H260" s="1" t="s">
        <v>53</v>
      </c>
      <c r="I260" s="1" t="s">
        <v>348</v>
      </c>
      <c r="J260" s="1" t="s">
        <v>3166</v>
      </c>
      <c r="M260" s="1" t="s">
        <v>4202</v>
      </c>
      <c r="Q260" s="1" t="s">
        <v>3166</v>
      </c>
      <c r="S260" s="1" t="s">
        <v>3166</v>
      </c>
      <c r="T260" s="1" t="s">
        <v>4746</v>
      </c>
      <c r="U260" s="1" t="s">
        <v>480</v>
      </c>
      <c r="V260" s="1" t="s">
        <v>3166</v>
      </c>
      <c r="W260" s="1" t="s">
        <v>3166</v>
      </c>
    </row>
    <row r="261" spans="1:24">
      <c r="A261" s="1" t="s">
        <v>49</v>
      </c>
      <c r="D261" s="1" t="s">
        <v>5051</v>
      </c>
      <c r="E261" s="1" t="s">
        <v>5052</v>
      </c>
      <c r="F261" s="1" t="s">
        <v>4758</v>
      </c>
      <c r="H261" s="1" t="s">
        <v>53</v>
      </c>
      <c r="I261" s="1" t="s">
        <v>348</v>
      </c>
      <c r="J261" s="1" t="s">
        <v>3166</v>
      </c>
      <c r="M261" s="1" t="s">
        <v>4202</v>
      </c>
      <c r="Q261" s="1" t="s">
        <v>3166</v>
      </c>
      <c r="S261" s="1" t="s">
        <v>3166</v>
      </c>
      <c r="T261" s="1" t="s">
        <v>4746</v>
      </c>
      <c r="U261" s="1" t="s">
        <v>616</v>
      </c>
      <c r="V261" s="1" t="s">
        <v>3166</v>
      </c>
      <c r="W261" s="1" t="s">
        <v>3166</v>
      </c>
    </row>
    <row r="262" spans="1:24">
      <c r="A262" s="1" t="s">
        <v>49</v>
      </c>
      <c r="D262" s="1" t="s">
        <v>5053</v>
      </c>
      <c r="E262" s="1" t="s">
        <v>5054</v>
      </c>
      <c r="F262" s="1" t="s">
        <v>4758</v>
      </c>
      <c r="H262" s="1" t="s">
        <v>53</v>
      </c>
      <c r="I262" s="1" t="s">
        <v>348</v>
      </c>
      <c r="J262" s="1" t="s">
        <v>3166</v>
      </c>
      <c r="M262" s="1" t="s">
        <v>4202</v>
      </c>
      <c r="Q262" s="1" t="s">
        <v>3166</v>
      </c>
      <c r="S262" s="1" t="s">
        <v>3166</v>
      </c>
      <c r="T262" s="1" t="s">
        <v>4746</v>
      </c>
      <c r="U262" s="1" t="s">
        <v>616</v>
      </c>
      <c r="V262" s="1" t="s">
        <v>3166</v>
      </c>
      <c r="W262" s="1" t="s">
        <v>3166</v>
      </c>
    </row>
    <row r="263" spans="1:24">
      <c r="A263" s="1" t="s">
        <v>49</v>
      </c>
      <c r="D263" s="1" t="s">
        <v>5055</v>
      </c>
      <c r="E263" s="1" t="s">
        <v>5056</v>
      </c>
      <c r="F263" s="1" t="s">
        <v>4758</v>
      </c>
      <c r="H263" s="1" t="s">
        <v>53</v>
      </c>
      <c r="I263" s="1" t="s">
        <v>348</v>
      </c>
      <c r="J263" s="1" t="s">
        <v>3166</v>
      </c>
      <c r="M263" s="1" t="s">
        <v>4202</v>
      </c>
      <c r="Q263" s="1" t="s">
        <v>3166</v>
      </c>
      <c r="S263" s="1" t="s">
        <v>3166</v>
      </c>
      <c r="T263" s="1" t="s">
        <v>4746</v>
      </c>
      <c r="U263" s="1" t="s">
        <v>655</v>
      </c>
      <c r="V263" s="1" t="s">
        <v>3166</v>
      </c>
      <c r="W263" s="1" t="s">
        <v>3166</v>
      </c>
    </row>
    <row r="264" spans="1:24">
      <c r="A264" s="1" t="s">
        <v>49</v>
      </c>
      <c r="D264" s="1" t="s">
        <v>5057</v>
      </c>
      <c r="E264" s="1" t="s">
        <v>5058</v>
      </c>
      <c r="F264" s="1" t="s">
        <v>4758</v>
      </c>
      <c r="H264" s="1" t="s">
        <v>53</v>
      </c>
      <c r="I264" s="1" t="s">
        <v>348</v>
      </c>
      <c r="J264" s="1" t="s">
        <v>3166</v>
      </c>
      <c r="M264" s="1" t="s">
        <v>4202</v>
      </c>
      <c r="Q264" s="1" t="s">
        <v>3166</v>
      </c>
      <c r="S264" s="1" t="s">
        <v>3166</v>
      </c>
      <c r="T264" s="1" t="s">
        <v>4746</v>
      </c>
      <c r="U264" s="1" t="s">
        <v>10217</v>
      </c>
      <c r="V264" s="1" t="s">
        <v>3166</v>
      </c>
      <c r="W264" s="1" t="s">
        <v>3166</v>
      </c>
    </row>
    <row r="265" spans="1:24">
      <c r="A265" s="1" t="s">
        <v>49</v>
      </c>
      <c r="D265" s="1" t="s">
        <v>5059</v>
      </c>
      <c r="E265" s="1" t="s">
        <v>5060</v>
      </c>
      <c r="F265" s="1" t="s">
        <v>4758</v>
      </c>
      <c r="H265" s="1" t="s">
        <v>53</v>
      </c>
      <c r="I265" s="1" t="s">
        <v>348</v>
      </c>
      <c r="J265" s="1" t="s">
        <v>3166</v>
      </c>
      <c r="M265" s="1" t="s">
        <v>4202</v>
      </c>
      <c r="Q265" s="1" t="s">
        <v>3166</v>
      </c>
      <c r="S265" s="1" t="s">
        <v>3166</v>
      </c>
      <c r="T265" s="1" t="s">
        <v>4746</v>
      </c>
      <c r="U265" s="1" t="s">
        <v>3187</v>
      </c>
      <c r="V265" s="1" t="s">
        <v>3166</v>
      </c>
      <c r="W265" s="1" t="s">
        <v>3166</v>
      </c>
    </row>
    <row r="266" spans="1:24">
      <c r="A266" s="1" t="s">
        <v>49</v>
      </c>
      <c r="D266" s="1" t="s">
        <v>5061</v>
      </c>
      <c r="E266" s="1" t="s">
        <v>5062</v>
      </c>
      <c r="F266" s="1" t="s">
        <v>4758</v>
      </c>
      <c r="H266" s="1" t="s">
        <v>53</v>
      </c>
      <c r="I266" s="1" t="s">
        <v>348</v>
      </c>
      <c r="J266" s="1" t="s">
        <v>3166</v>
      </c>
      <c r="M266" s="1" t="s">
        <v>4202</v>
      </c>
      <c r="Q266" s="1" t="s">
        <v>3166</v>
      </c>
      <c r="S266" s="1" t="s">
        <v>3166</v>
      </c>
      <c r="T266" s="1" t="s">
        <v>4746</v>
      </c>
      <c r="U266" s="1" t="s">
        <v>3166</v>
      </c>
      <c r="V266" s="1" t="s">
        <v>3166</v>
      </c>
      <c r="W266" s="1" t="s">
        <v>3166</v>
      </c>
    </row>
    <row r="267" spans="1:24">
      <c r="A267" s="1" t="s">
        <v>49</v>
      </c>
      <c r="D267" s="1" t="s">
        <v>5063</v>
      </c>
      <c r="E267" s="1" t="s">
        <v>5064</v>
      </c>
      <c r="F267" s="1" t="s">
        <v>4758</v>
      </c>
      <c r="H267" s="1" t="s">
        <v>53</v>
      </c>
      <c r="I267" s="1" t="s">
        <v>348</v>
      </c>
      <c r="J267" s="1" t="s">
        <v>3166</v>
      </c>
      <c r="M267" s="1" t="s">
        <v>4202</v>
      </c>
      <c r="Q267" s="1" t="s">
        <v>3166</v>
      </c>
      <c r="S267" s="1" t="s">
        <v>3166</v>
      </c>
      <c r="T267" s="1" t="s">
        <v>4746</v>
      </c>
      <c r="U267" s="1" t="s">
        <v>549</v>
      </c>
      <c r="V267" s="1" t="s">
        <v>3166</v>
      </c>
      <c r="W267" s="1" t="s">
        <v>3166</v>
      </c>
    </row>
    <row r="268" spans="1:24">
      <c r="A268" s="1" t="s">
        <v>49</v>
      </c>
      <c r="D268" s="1" t="s">
        <v>5065</v>
      </c>
      <c r="E268" s="1" t="s">
        <v>5066</v>
      </c>
      <c r="F268" s="1" t="s">
        <v>5067</v>
      </c>
      <c r="H268" s="1" t="s">
        <v>374</v>
      </c>
      <c r="I268" s="1" t="s">
        <v>375</v>
      </c>
      <c r="J268" s="1" t="s">
        <v>3179</v>
      </c>
      <c r="M268" s="1" t="s">
        <v>4753</v>
      </c>
      <c r="N268" s="1" t="s">
        <v>5068</v>
      </c>
      <c r="O268" s="1" t="s">
        <v>695</v>
      </c>
      <c r="P268" s="1" t="s">
        <v>5069</v>
      </c>
      <c r="Q268" s="1" t="s">
        <v>3506</v>
      </c>
      <c r="R268" s="1" t="s">
        <v>530</v>
      </c>
      <c r="S268" s="1" t="s">
        <v>3173</v>
      </c>
      <c r="T268" s="1" t="s">
        <v>4754</v>
      </c>
      <c r="U268" s="1" t="s">
        <v>10429</v>
      </c>
      <c r="V268" s="1" t="s">
        <v>10430</v>
      </c>
      <c r="W268" s="1" t="s">
        <v>3166</v>
      </c>
    </row>
    <row r="269" spans="1:24">
      <c r="A269" s="1" t="s">
        <v>49</v>
      </c>
      <c r="D269" s="1" t="s">
        <v>5070</v>
      </c>
      <c r="E269" s="1" t="s">
        <v>5071</v>
      </c>
      <c r="F269" s="1" t="s">
        <v>5067</v>
      </c>
      <c r="H269" s="1" t="s">
        <v>374</v>
      </c>
      <c r="I269" s="1" t="s">
        <v>375</v>
      </c>
      <c r="J269" s="1" t="s">
        <v>3179</v>
      </c>
      <c r="M269" s="1" t="s">
        <v>4753</v>
      </c>
      <c r="N269" s="1" t="s">
        <v>5068</v>
      </c>
      <c r="O269" s="1" t="s">
        <v>695</v>
      </c>
      <c r="P269" s="1" t="s">
        <v>5072</v>
      </c>
      <c r="Q269" s="1" t="s">
        <v>3506</v>
      </c>
      <c r="R269" s="1" t="s">
        <v>530</v>
      </c>
      <c r="S269" s="1" t="s">
        <v>3173</v>
      </c>
      <c r="T269" s="1" t="s">
        <v>4754</v>
      </c>
      <c r="U269" s="1" t="s">
        <v>10165</v>
      </c>
      <c r="V269" s="1" t="s">
        <v>10431</v>
      </c>
      <c r="W269" s="1" t="s">
        <v>3166</v>
      </c>
    </row>
    <row r="270" spans="1:24">
      <c r="A270" s="1" t="s">
        <v>49</v>
      </c>
      <c r="D270" s="1" t="s">
        <v>5073</v>
      </c>
      <c r="E270" s="1" t="s">
        <v>5074</v>
      </c>
      <c r="F270" s="1" t="s">
        <v>5067</v>
      </c>
      <c r="H270" s="1" t="s">
        <v>374</v>
      </c>
      <c r="I270" s="1" t="s">
        <v>375</v>
      </c>
      <c r="J270" s="1" t="s">
        <v>3179</v>
      </c>
      <c r="M270" s="1" t="s">
        <v>4753</v>
      </c>
      <c r="N270" s="1" t="s">
        <v>5068</v>
      </c>
      <c r="O270" s="1" t="s">
        <v>695</v>
      </c>
      <c r="P270" s="1" t="s">
        <v>5075</v>
      </c>
      <c r="Q270" s="1" t="s">
        <v>3506</v>
      </c>
      <c r="R270" s="1" t="s">
        <v>530</v>
      </c>
      <c r="S270" s="1" t="s">
        <v>3173</v>
      </c>
      <c r="T270" s="1" t="s">
        <v>4754</v>
      </c>
      <c r="U270" s="1" t="s">
        <v>655</v>
      </c>
      <c r="V270" s="1" t="s">
        <v>10432</v>
      </c>
      <c r="W270" s="1" t="s">
        <v>3166</v>
      </c>
    </row>
    <row r="271" spans="1:24">
      <c r="A271" s="1" t="s">
        <v>49</v>
      </c>
      <c r="D271" s="1" t="s">
        <v>5076</v>
      </c>
      <c r="E271" s="1" t="s">
        <v>5077</v>
      </c>
      <c r="F271" s="1" t="s">
        <v>5067</v>
      </c>
      <c r="H271" s="1" t="s">
        <v>374</v>
      </c>
      <c r="I271" s="1" t="s">
        <v>375</v>
      </c>
      <c r="J271" s="1" t="s">
        <v>3179</v>
      </c>
      <c r="M271" s="1" t="s">
        <v>4753</v>
      </c>
      <c r="N271" s="1" t="s">
        <v>5068</v>
      </c>
      <c r="O271" s="1" t="s">
        <v>695</v>
      </c>
      <c r="P271" s="1" t="s">
        <v>5078</v>
      </c>
      <c r="Q271" s="1" t="s">
        <v>3506</v>
      </c>
      <c r="R271" s="1" t="s">
        <v>530</v>
      </c>
      <c r="S271" s="1" t="s">
        <v>3173</v>
      </c>
      <c r="T271" s="1" t="s">
        <v>4754</v>
      </c>
      <c r="U271" s="1" t="s">
        <v>797</v>
      </c>
      <c r="V271" s="1" t="s">
        <v>10433</v>
      </c>
      <c r="W271" s="1" t="s">
        <v>3166</v>
      </c>
    </row>
    <row r="272" spans="1:24">
      <c r="A272" s="1" t="s">
        <v>49</v>
      </c>
      <c r="D272" s="1" t="s">
        <v>3396</v>
      </c>
      <c r="E272" s="1" t="s">
        <v>5079</v>
      </c>
      <c r="F272" s="1" t="s">
        <v>655</v>
      </c>
      <c r="H272" s="1" t="s">
        <v>374</v>
      </c>
      <c r="I272" s="1" t="s">
        <v>375</v>
      </c>
      <c r="J272" s="1" t="s">
        <v>3417</v>
      </c>
      <c r="K272" s="1" t="s">
        <v>5080</v>
      </c>
      <c r="L272" s="1" t="s">
        <v>487</v>
      </c>
      <c r="M272" s="1" t="s">
        <v>4753</v>
      </c>
      <c r="N272" s="1" t="s">
        <v>683</v>
      </c>
      <c r="O272" s="1" t="s">
        <v>81</v>
      </c>
      <c r="P272" s="1" t="s">
        <v>3397</v>
      </c>
      <c r="Q272" s="1" t="s">
        <v>3244</v>
      </c>
      <c r="R272" s="1" t="s">
        <v>384</v>
      </c>
      <c r="S272" s="1" t="s">
        <v>685</v>
      </c>
      <c r="T272" s="1" t="s">
        <v>4754</v>
      </c>
      <c r="U272" s="1" t="s">
        <v>3166</v>
      </c>
      <c r="V272" s="1" t="s">
        <v>10434</v>
      </c>
      <c r="W272" s="1" t="s">
        <v>3166</v>
      </c>
      <c r="X272" s="1" t="s">
        <v>5081</v>
      </c>
    </row>
    <row r="273" spans="1:23">
      <c r="A273" s="1" t="s">
        <v>49</v>
      </c>
      <c r="D273" s="1" t="s">
        <v>376</v>
      </c>
      <c r="E273" s="1" t="s">
        <v>5082</v>
      </c>
      <c r="F273" s="1" t="s">
        <v>655</v>
      </c>
      <c r="H273" s="1" t="s">
        <v>374</v>
      </c>
      <c r="I273" s="1" t="s">
        <v>375</v>
      </c>
      <c r="J273" s="1" t="s">
        <v>3171</v>
      </c>
      <c r="K273" s="1" t="s">
        <v>5080</v>
      </c>
      <c r="L273" s="1" t="s">
        <v>380</v>
      </c>
      <c r="M273" s="1" t="s">
        <v>4753</v>
      </c>
      <c r="N273" s="1" t="s">
        <v>381</v>
      </c>
      <c r="O273" s="1" t="s">
        <v>81</v>
      </c>
      <c r="P273" s="1" t="s">
        <v>383</v>
      </c>
      <c r="Q273" s="1" t="s">
        <v>3279</v>
      </c>
      <c r="R273" s="1" t="s">
        <v>384</v>
      </c>
      <c r="S273" s="1" t="s">
        <v>549</v>
      </c>
      <c r="T273" s="1" t="s">
        <v>4754</v>
      </c>
      <c r="U273" s="1" t="s">
        <v>10435</v>
      </c>
      <c r="V273" s="1" t="s">
        <v>10436</v>
      </c>
      <c r="W273" s="1" t="s">
        <v>10437</v>
      </c>
    </row>
    <row r="274" spans="1:23">
      <c r="A274" s="1" t="s">
        <v>49</v>
      </c>
      <c r="D274" s="1" t="s">
        <v>5083</v>
      </c>
      <c r="E274" s="1" t="s">
        <v>5084</v>
      </c>
      <c r="F274" s="1" t="s">
        <v>5067</v>
      </c>
      <c r="H274" s="1" t="s">
        <v>374</v>
      </c>
      <c r="I274" s="1" t="s">
        <v>375</v>
      </c>
      <c r="J274" s="1" t="s">
        <v>3184</v>
      </c>
      <c r="M274" s="1" t="s">
        <v>4753</v>
      </c>
      <c r="N274" s="1" t="s">
        <v>5068</v>
      </c>
      <c r="O274" s="1" t="s">
        <v>81</v>
      </c>
      <c r="P274" s="1" t="s">
        <v>5085</v>
      </c>
      <c r="Q274" s="1" t="s">
        <v>3219</v>
      </c>
      <c r="R274" s="1" t="s">
        <v>530</v>
      </c>
      <c r="S274" s="1" t="s">
        <v>10351</v>
      </c>
      <c r="T274" s="1" t="s">
        <v>4754</v>
      </c>
      <c r="U274" s="1" t="s">
        <v>10296</v>
      </c>
      <c r="V274" s="1" t="s">
        <v>3199</v>
      </c>
      <c r="W274" s="1" t="s">
        <v>3166</v>
      </c>
    </row>
    <row r="275" spans="1:23">
      <c r="A275" s="1" t="s">
        <v>49</v>
      </c>
      <c r="D275" s="1" t="s">
        <v>5086</v>
      </c>
      <c r="E275" s="1" t="s">
        <v>5087</v>
      </c>
      <c r="F275" s="1" t="s">
        <v>5067</v>
      </c>
      <c r="H275" s="1" t="s">
        <v>374</v>
      </c>
      <c r="I275" s="1" t="s">
        <v>375</v>
      </c>
      <c r="J275" s="1" t="s">
        <v>3184</v>
      </c>
      <c r="M275" s="1" t="s">
        <v>4753</v>
      </c>
      <c r="N275" s="1" t="s">
        <v>5068</v>
      </c>
      <c r="O275" s="1" t="s">
        <v>81</v>
      </c>
      <c r="P275" s="1" t="s">
        <v>5088</v>
      </c>
      <c r="Q275" s="1" t="s">
        <v>3219</v>
      </c>
      <c r="R275" s="1" t="s">
        <v>530</v>
      </c>
      <c r="S275" s="1" t="s">
        <v>10351</v>
      </c>
      <c r="T275" s="1" t="s">
        <v>4754</v>
      </c>
      <c r="U275" s="1" t="s">
        <v>748</v>
      </c>
      <c r="V275" s="1" t="s">
        <v>10438</v>
      </c>
      <c r="W275" s="1" t="s">
        <v>3166</v>
      </c>
    </row>
    <row r="276" spans="1:23">
      <c r="A276" s="1" t="s">
        <v>49</v>
      </c>
      <c r="D276" s="1" t="s">
        <v>5089</v>
      </c>
      <c r="E276" s="1" t="s">
        <v>5090</v>
      </c>
      <c r="F276" s="1" t="s">
        <v>5067</v>
      </c>
      <c r="H276" s="1" t="s">
        <v>374</v>
      </c>
      <c r="I276" s="1" t="s">
        <v>375</v>
      </c>
      <c r="J276" s="1" t="s">
        <v>3184</v>
      </c>
      <c r="M276" s="1" t="s">
        <v>4753</v>
      </c>
      <c r="N276" s="1" t="s">
        <v>5068</v>
      </c>
      <c r="O276" s="1" t="s">
        <v>81</v>
      </c>
      <c r="P276" s="1" t="s">
        <v>5091</v>
      </c>
      <c r="Q276" s="1" t="s">
        <v>3219</v>
      </c>
      <c r="R276" s="1" t="s">
        <v>530</v>
      </c>
      <c r="S276" s="1" t="s">
        <v>10351</v>
      </c>
      <c r="T276" s="1" t="s">
        <v>4754</v>
      </c>
      <c r="U276" s="1" t="s">
        <v>10248</v>
      </c>
      <c r="V276" s="1" t="s">
        <v>10439</v>
      </c>
      <c r="W276" s="1" t="s">
        <v>3166</v>
      </c>
    </row>
    <row r="277" spans="1:23">
      <c r="A277" s="1" t="s">
        <v>49</v>
      </c>
      <c r="D277" s="1" t="s">
        <v>5092</v>
      </c>
      <c r="E277" s="1" t="s">
        <v>5093</v>
      </c>
      <c r="F277" s="1" t="s">
        <v>5094</v>
      </c>
      <c r="H277" s="1" t="s">
        <v>374</v>
      </c>
      <c r="I277" s="1" t="s">
        <v>374</v>
      </c>
      <c r="J277" s="1" t="s">
        <v>3166</v>
      </c>
      <c r="M277" s="1" t="s">
        <v>4202</v>
      </c>
      <c r="O277" s="1" t="s">
        <v>81</v>
      </c>
      <c r="Q277" s="1" t="s">
        <v>10440</v>
      </c>
      <c r="S277" s="1" t="s">
        <v>3166</v>
      </c>
      <c r="T277" s="1" t="s">
        <v>4746</v>
      </c>
      <c r="U277" s="1" t="s">
        <v>655</v>
      </c>
      <c r="V277" s="1" t="s">
        <v>10441</v>
      </c>
      <c r="W277" s="1" t="s">
        <v>655</v>
      </c>
    </row>
    <row r="278" spans="1:23">
      <c r="A278" s="1" t="s">
        <v>49</v>
      </c>
      <c r="D278" s="1" t="s">
        <v>5095</v>
      </c>
      <c r="E278" s="1" t="s">
        <v>5096</v>
      </c>
      <c r="F278" s="1" t="s">
        <v>5094</v>
      </c>
      <c r="H278" s="1" t="s">
        <v>374</v>
      </c>
      <c r="I278" s="1" t="s">
        <v>374</v>
      </c>
      <c r="J278" s="1" t="s">
        <v>3166</v>
      </c>
      <c r="M278" s="1" t="s">
        <v>4202</v>
      </c>
      <c r="O278" s="1" t="s">
        <v>695</v>
      </c>
      <c r="Q278" s="1" t="s">
        <v>10442</v>
      </c>
      <c r="S278" s="1" t="s">
        <v>3166</v>
      </c>
      <c r="T278" s="1" t="s">
        <v>4746</v>
      </c>
      <c r="U278" s="1" t="s">
        <v>655</v>
      </c>
      <c r="V278" s="1" t="s">
        <v>3166</v>
      </c>
      <c r="W278" s="1" t="s">
        <v>655</v>
      </c>
    </row>
    <row r="279" spans="1:23">
      <c r="A279" s="1" t="s">
        <v>49</v>
      </c>
      <c r="D279" s="1" t="s">
        <v>5097</v>
      </c>
      <c r="E279" s="1" t="s">
        <v>5098</v>
      </c>
      <c r="F279" s="1" t="s">
        <v>5099</v>
      </c>
      <c r="H279" s="1" t="s">
        <v>374</v>
      </c>
      <c r="I279" s="1" t="s">
        <v>374</v>
      </c>
      <c r="J279" s="1" t="s">
        <v>3166</v>
      </c>
      <c r="M279" s="1" t="s">
        <v>4202</v>
      </c>
      <c r="O279" s="1" t="s">
        <v>695</v>
      </c>
      <c r="Q279" s="1" t="s">
        <v>10443</v>
      </c>
      <c r="S279" s="1" t="s">
        <v>3166</v>
      </c>
      <c r="T279" s="1" t="s">
        <v>4746</v>
      </c>
      <c r="U279" s="1" t="s">
        <v>655</v>
      </c>
      <c r="V279" s="1" t="s">
        <v>3166</v>
      </c>
      <c r="W279" s="1" t="s">
        <v>3166</v>
      </c>
    </row>
    <row r="280" spans="1:23">
      <c r="A280" s="1" t="s">
        <v>49</v>
      </c>
      <c r="D280" s="1" t="s">
        <v>5100</v>
      </c>
      <c r="E280" s="1" t="s">
        <v>5101</v>
      </c>
      <c r="F280" s="1" t="s">
        <v>5099</v>
      </c>
      <c r="H280" s="1" t="s">
        <v>374</v>
      </c>
      <c r="I280" s="1" t="s">
        <v>374</v>
      </c>
      <c r="J280" s="1" t="s">
        <v>3166</v>
      </c>
      <c r="M280" s="1" t="s">
        <v>4202</v>
      </c>
      <c r="O280" s="1" t="s">
        <v>695</v>
      </c>
      <c r="Q280" s="1" t="s">
        <v>10444</v>
      </c>
      <c r="S280" s="1" t="s">
        <v>3166</v>
      </c>
      <c r="T280" s="1" t="s">
        <v>4746</v>
      </c>
      <c r="U280" s="1" t="s">
        <v>655</v>
      </c>
      <c r="V280" s="1" t="s">
        <v>3166</v>
      </c>
      <c r="W280" s="1" t="s">
        <v>3166</v>
      </c>
    </row>
    <row r="281" spans="1:23">
      <c r="A281" s="1" t="s">
        <v>49</v>
      </c>
      <c r="D281" s="1" t="s">
        <v>5102</v>
      </c>
      <c r="E281" s="1" t="s">
        <v>5103</v>
      </c>
      <c r="F281" s="1" t="s">
        <v>5104</v>
      </c>
      <c r="H281" s="1" t="s">
        <v>374</v>
      </c>
      <c r="I281" s="1" t="s">
        <v>374</v>
      </c>
      <c r="J281" s="1" t="s">
        <v>3166</v>
      </c>
      <c r="M281" s="1" t="s">
        <v>4202</v>
      </c>
      <c r="O281" s="1" t="s">
        <v>695</v>
      </c>
      <c r="Q281" s="1" t="s">
        <v>10445</v>
      </c>
      <c r="S281" s="1" t="s">
        <v>3166</v>
      </c>
      <c r="T281" s="1" t="s">
        <v>4746</v>
      </c>
      <c r="U281" s="1" t="s">
        <v>655</v>
      </c>
      <c r="V281" s="1" t="s">
        <v>3166</v>
      </c>
      <c r="W281" s="1" t="s">
        <v>655</v>
      </c>
    </row>
    <row r="282" spans="1:23">
      <c r="A282" s="1" t="s">
        <v>49</v>
      </c>
      <c r="D282" s="1" t="s">
        <v>5105</v>
      </c>
      <c r="E282" s="1" t="s">
        <v>5106</v>
      </c>
      <c r="F282" s="1" t="s">
        <v>5107</v>
      </c>
      <c r="H282" s="1" t="s">
        <v>374</v>
      </c>
      <c r="I282" s="1" t="s">
        <v>374</v>
      </c>
      <c r="J282" s="1" t="s">
        <v>3166</v>
      </c>
      <c r="M282" s="1" t="s">
        <v>4202</v>
      </c>
      <c r="O282" s="1" t="s">
        <v>695</v>
      </c>
      <c r="Q282" s="1" t="s">
        <v>10446</v>
      </c>
      <c r="S282" s="1" t="s">
        <v>3166</v>
      </c>
      <c r="T282" s="1" t="s">
        <v>4746</v>
      </c>
      <c r="U282" s="1" t="s">
        <v>655</v>
      </c>
      <c r="V282" s="1" t="s">
        <v>3166</v>
      </c>
      <c r="W282" s="1" t="s">
        <v>655</v>
      </c>
    </row>
    <row r="283" spans="1:23">
      <c r="A283" s="1" t="s">
        <v>49</v>
      </c>
      <c r="D283" s="1" t="s">
        <v>5108</v>
      </c>
      <c r="E283" s="1" t="s">
        <v>5109</v>
      </c>
      <c r="F283" s="1" t="s">
        <v>5099</v>
      </c>
      <c r="H283" s="1" t="s">
        <v>374</v>
      </c>
      <c r="I283" s="1" t="s">
        <v>374</v>
      </c>
      <c r="J283" s="1" t="s">
        <v>3166</v>
      </c>
      <c r="M283" s="1" t="s">
        <v>4202</v>
      </c>
      <c r="O283" s="1" t="s">
        <v>695</v>
      </c>
      <c r="Q283" s="1" t="s">
        <v>10447</v>
      </c>
      <c r="S283" s="1" t="s">
        <v>3166</v>
      </c>
      <c r="T283" s="1" t="s">
        <v>4746</v>
      </c>
      <c r="U283" s="1" t="s">
        <v>655</v>
      </c>
      <c r="V283" s="1" t="s">
        <v>10448</v>
      </c>
      <c r="W283" s="1" t="s">
        <v>3166</v>
      </c>
    </row>
    <row r="284" spans="1:23">
      <c r="A284" s="1" t="s">
        <v>49</v>
      </c>
      <c r="D284" s="1" t="s">
        <v>5110</v>
      </c>
      <c r="E284" s="1" t="s">
        <v>5111</v>
      </c>
      <c r="F284" s="1" t="s">
        <v>5107</v>
      </c>
      <c r="H284" s="1" t="s">
        <v>374</v>
      </c>
      <c r="I284" s="1" t="s">
        <v>374</v>
      </c>
      <c r="J284" s="1" t="s">
        <v>3166</v>
      </c>
      <c r="M284" s="1" t="s">
        <v>4202</v>
      </c>
      <c r="O284" s="1" t="s">
        <v>695</v>
      </c>
      <c r="Q284" s="1" t="s">
        <v>10449</v>
      </c>
      <c r="S284" s="1" t="s">
        <v>3166</v>
      </c>
      <c r="T284" s="1" t="s">
        <v>4746</v>
      </c>
      <c r="U284" s="1" t="s">
        <v>655</v>
      </c>
      <c r="V284" s="1" t="s">
        <v>3166</v>
      </c>
      <c r="W284" s="1" t="s">
        <v>655</v>
      </c>
    </row>
    <row r="285" spans="1:23">
      <c r="A285" s="1" t="s">
        <v>49</v>
      </c>
      <c r="D285" s="1" t="s">
        <v>5112</v>
      </c>
      <c r="E285" s="1" t="s">
        <v>5113</v>
      </c>
      <c r="F285" s="1" t="s">
        <v>5104</v>
      </c>
      <c r="H285" s="1" t="s">
        <v>374</v>
      </c>
      <c r="I285" s="1" t="s">
        <v>374</v>
      </c>
      <c r="J285" s="1" t="s">
        <v>3166</v>
      </c>
      <c r="M285" s="1" t="s">
        <v>4202</v>
      </c>
      <c r="O285" s="1" t="s">
        <v>695</v>
      </c>
      <c r="Q285" s="1" t="s">
        <v>10450</v>
      </c>
      <c r="S285" s="1" t="s">
        <v>3166</v>
      </c>
      <c r="T285" s="1" t="s">
        <v>4746</v>
      </c>
      <c r="U285" s="1" t="s">
        <v>655</v>
      </c>
      <c r="V285" s="1" t="s">
        <v>10448</v>
      </c>
      <c r="W285" s="1" t="s">
        <v>655</v>
      </c>
    </row>
    <row r="286" spans="1:23">
      <c r="A286" s="1" t="s">
        <v>49</v>
      </c>
      <c r="D286" s="1" t="s">
        <v>5114</v>
      </c>
      <c r="E286" s="1" t="s">
        <v>5115</v>
      </c>
      <c r="F286" s="1" t="s">
        <v>5099</v>
      </c>
      <c r="H286" s="1" t="s">
        <v>374</v>
      </c>
      <c r="I286" s="1" t="s">
        <v>374</v>
      </c>
      <c r="J286" s="1" t="s">
        <v>3166</v>
      </c>
      <c r="M286" s="1" t="s">
        <v>4202</v>
      </c>
      <c r="O286" s="1" t="s">
        <v>695</v>
      </c>
      <c r="Q286" s="1" t="s">
        <v>10451</v>
      </c>
      <c r="S286" s="1" t="s">
        <v>3166</v>
      </c>
      <c r="T286" s="1" t="s">
        <v>4746</v>
      </c>
      <c r="U286" s="1" t="s">
        <v>655</v>
      </c>
      <c r="V286" s="1" t="s">
        <v>10448</v>
      </c>
      <c r="W286" s="1" t="s">
        <v>3166</v>
      </c>
    </row>
    <row r="287" spans="1:23">
      <c r="A287" s="1" t="s">
        <v>49</v>
      </c>
      <c r="D287" s="1" t="s">
        <v>5116</v>
      </c>
      <c r="E287" s="1" t="s">
        <v>5117</v>
      </c>
      <c r="F287" s="1" t="s">
        <v>5099</v>
      </c>
      <c r="H287" s="1" t="s">
        <v>374</v>
      </c>
      <c r="I287" s="1" t="s">
        <v>374</v>
      </c>
      <c r="J287" s="1" t="s">
        <v>3166</v>
      </c>
      <c r="M287" s="1" t="s">
        <v>4202</v>
      </c>
      <c r="O287" s="1" t="s">
        <v>695</v>
      </c>
      <c r="Q287" s="1" t="s">
        <v>10452</v>
      </c>
      <c r="S287" s="1" t="s">
        <v>3166</v>
      </c>
      <c r="T287" s="1" t="s">
        <v>4746</v>
      </c>
      <c r="U287" s="1" t="s">
        <v>655</v>
      </c>
      <c r="V287" s="1" t="s">
        <v>10448</v>
      </c>
      <c r="W287" s="1" t="s">
        <v>3166</v>
      </c>
    </row>
    <row r="288" spans="1:23">
      <c r="A288" s="1" t="s">
        <v>49</v>
      </c>
      <c r="D288" s="1" t="s">
        <v>5118</v>
      </c>
      <c r="E288" s="1" t="s">
        <v>5119</v>
      </c>
      <c r="F288" s="1" t="s">
        <v>5104</v>
      </c>
      <c r="H288" s="1" t="s">
        <v>374</v>
      </c>
      <c r="I288" s="1" t="s">
        <v>374</v>
      </c>
      <c r="J288" s="1" t="s">
        <v>3166</v>
      </c>
      <c r="M288" s="1" t="s">
        <v>4202</v>
      </c>
      <c r="O288" s="1" t="s">
        <v>695</v>
      </c>
      <c r="Q288" s="1" t="s">
        <v>3351</v>
      </c>
      <c r="S288" s="1" t="s">
        <v>3166</v>
      </c>
      <c r="T288" s="1" t="s">
        <v>4746</v>
      </c>
      <c r="U288" s="1" t="s">
        <v>655</v>
      </c>
      <c r="V288" s="1" t="s">
        <v>10441</v>
      </c>
      <c r="W288" s="1" t="s">
        <v>655</v>
      </c>
    </row>
    <row r="289" spans="1:24">
      <c r="A289" s="1" t="s">
        <v>49</v>
      </c>
      <c r="D289" s="1" t="s">
        <v>5120</v>
      </c>
      <c r="E289" s="1" t="s">
        <v>5121</v>
      </c>
      <c r="F289" s="1" t="s">
        <v>5107</v>
      </c>
      <c r="H289" s="1" t="s">
        <v>374</v>
      </c>
      <c r="I289" s="1" t="s">
        <v>374</v>
      </c>
      <c r="J289" s="1" t="s">
        <v>3166</v>
      </c>
      <c r="M289" s="1" t="s">
        <v>4202</v>
      </c>
      <c r="O289" s="1" t="s">
        <v>695</v>
      </c>
      <c r="Q289" s="1" t="s">
        <v>10165</v>
      </c>
      <c r="S289" s="1" t="s">
        <v>3166</v>
      </c>
      <c r="T289" s="1" t="s">
        <v>4746</v>
      </c>
      <c r="U289" s="1" t="s">
        <v>655</v>
      </c>
      <c r="V289" s="1" t="s">
        <v>3166</v>
      </c>
      <c r="W289" s="1" t="s">
        <v>655</v>
      </c>
    </row>
    <row r="290" spans="1:24">
      <c r="A290" s="1" t="s">
        <v>49</v>
      </c>
      <c r="D290" s="1" t="s">
        <v>5122</v>
      </c>
      <c r="E290" s="1" t="s">
        <v>5123</v>
      </c>
      <c r="F290" s="1" t="s">
        <v>5107</v>
      </c>
      <c r="H290" s="1" t="s">
        <v>374</v>
      </c>
      <c r="I290" s="1" t="s">
        <v>374</v>
      </c>
      <c r="J290" s="1" t="s">
        <v>3166</v>
      </c>
      <c r="M290" s="1" t="s">
        <v>4202</v>
      </c>
      <c r="O290" s="1" t="s">
        <v>695</v>
      </c>
      <c r="Q290" s="1" t="s">
        <v>10453</v>
      </c>
      <c r="S290" s="1" t="s">
        <v>3166</v>
      </c>
      <c r="T290" s="1" t="s">
        <v>4746</v>
      </c>
      <c r="U290" s="1" t="s">
        <v>655</v>
      </c>
      <c r="V290" s="1" t="s">
        <v>3166</v>
      </c>
      <c r="W290" s="1" t="s">
        <v>655</v>
      </c>
    </row>
    <row r="291" spans="1:24">
      <c r="A291" s="1" t="s">
        <v>49</v>
      </c>
      <c r="D291" s="1" t="s">
        <v>5124</v>
      </c>
      <c r="E291" s="1" t="s">
        <v>5125</v>
      </c>
      <c r="F291" s="1" t="s">
        <v>5099</v>
      </c>
      <c r="H291" s="1" t="s">
        <v>374</v>
      </c>
      <c r="I291" s="1" t="s">
        <v>374</v>
      </c>
      <c r="J291" s="1" t="s">
        <v>3166</v>
      </c>
      <c r="M291" s="1" t="s">
        <v>4202</v>
      </c>
      <c r="O291" s="1" t="s">
        <v>695</v>
      </c>
      <c r="Q291" s="1" t="s">
        <v>10454</v>
      </c>
      <c r="S291" s="1" t="s">
        <v>3166</v>
      </c>
      <c r="T291" s="1" t="s">
        <v>4746</v>
      </c>
      <c r="U291" s="1" t="s">
        <v>655</v>
      </c>
      <c r="V291" s="1" t="s">
        <v>10455</v>
      </c>
      <c r="W291" s="1" t="s">
        <v>3166</v>
      </c>
    </row>
    <row r="292" spans="1:24">
      <c r="A292" s="1" t="s">
        <v>49</v>
      </c>
      <c r="D292" s="1" t="s">
        <v>5126</v>
      </c>
      <c r="E292" s="1" t="s">
        <v>5127</v>
      </c>
      <c r="F292" s="1" t="s">
        <v>5099</v>
      </c>
      <c r="H292" s="1" t="s">
        <v>374</v>
      </c>
      <c r="I292" s="1" t="s">
        <v>374</v>
      </c>
      <c r="J292" s="1" t="s">
        <v>3166</v>
      </c>
      <c r="M292" s="1" t="s">
        <v>4202</v>
      </c>
      <c r="O292" s="1" t="s">
        <v>695</v>
      </c>
      <c r="Q292" s="1" t="s">
        <v>10456</v>
      </c>
      <c r="S292" s="1" t="s">
        <v>3166</v>
      </c>
      <c r="T292" s="1" t="s">
        <v>4746</v>
      </c>
      <c r="U292" s="1" t="s">
        <v>655</v>
      </c>
      <c r="V292" s="1" t="s">
        <v>3166</v>
      </c>
      <c r="W292" s="1" t="s">
        <v>3166</v>
      </c>
    </row>
    <row r="293" spans="1:24">
      <c r="A293" s="1" t="s">
        <v>49</v>
      </c>
      <c r="D293" s="1" t="s">
        <v>5128</v>
      </c>
      <c r="E293" s="1" t="s">
        <v>5129</v>
      </c>
      <c r="F293" s="1" t="s">
        <v>5099</v>
      </c>
      <c r="H293" s="1" t="s">
        <v>374</v>
      </c>
      <c r="I293" s="1" t="s">
        <v>374</v>
      </c>
      <c r="J293" s="1" t="s">
        <v>3166</v>
      </c>
      <c r="M293" s="1" t="s">
        <v>4202</v>
      </c>
      <c r="O293" s="1" t="s">
        <v>695</v>
      </c>
      <c r="Q293" s="1" t="s">
        <v>10457</v>
      </c>
      <c r="S293" s="1" t="s">
        <v>3166</v>
      </c>
      <c r="T293" s="1" t="s">
        <v>4746</v>
      </c>
      <c r="U293" s="1" t="s">
        <v>655</v>
      </c>
      <c r="V293" s="1" t="s">
        <v>3166</v>
      </c>
      <c r="W293" s="1" t="s">
        <v>3166</v>
      </c>
    </row>
    <row r="294" spans="1:24">
      <c r="A294" s="1" t="s">
        <v>49</v>
      </c>
      <c r="D294" s="1" t="s">
        <v>5130</v>
      </c>
      <c r="E294" s="1" t="s">
        <v>5131</v>
      </c>
      <c r="F294" s="1" t="s">
        <v>5099</v>
      </c>
      <c r="H294" s="1" t="s">
        <v>374</v>
      </c>
      <c r="I294" s="1" t="s">
        <v>374</v>
      </c>
      <c r="J294" s="1" t="s">
        <v>3166</v>
      </c>
      <c r="M294" s="1" t="s">
        <v>4202</v>
      </c>
      <c r="O294" s="1" t="s">
        <v>695</v>
      </c>
      <c r="Q294" s="1" t="s">
        <v>10458</v>
      </c>
      <c r="S294" s="1" t="s">
        <v>3166</v>
      </c>
      <c r="T294" s="1" t="s">
        <v>4746</v>
      </c>
      <c r="U294" s="1" t="s">
        <v>655</v>
      </c>
      <c r="V294" s="1" t="s">
        <v>3166</v>
      </c>
      <c r="W294" s="1" t="s">
        <v>3166</v>
      </c>
    </row>
    <row r="295" spans="1:24">
      <c r="A295" s="1" t="s">
        <v>49</v>
      </c>
      <c r="D295" s="1" t="s">
        <v>5132</v>
      </c>
      <c r="E295" s="1" t="s">
        <v>5133</v>
      </c>
      <c r="F295" s="1" t="s">
        <v>5099</v>
      </c>
      <c r="H295" s="1" t="s">
        <v>374</v>
      </c>
      <c r="I295" s="1" t="s">
        <v>374</v>
      </c>
      <c r="J295" s="1" t="s">
        <v>3166</v>
      </c>
      <c r="M295" s="1" t="s">
        <v>4202</v>
      </c>
      <c r="O295" s="1" t="s">
        <v>695</v>
      </c>
      <c r="Q295" s="1" t="s">
        <v>10459</v>
      </c>
      <c r="S295" s="1" t="s">
        <v>3166</v>
      </c>
      <c r="T295" s="1" t="s">
        <v>4746</v>
      </c>
      <c r="U295" s="1" t="s">
        <v>655</v>
      </c>
      <c r="V295" s="1" t="s">
        <v>3166</v>
      </c>
      <c r="W295" s="1" t="s">
        <v>3166</v>
      </c>
    </row>
    <row r="296" spans="1:24">
      <c r="A296" s="1" t="s">
        <v>49</v>
      </c>
      <c r="D296" s="1" t="s">
        <v>5134</v>
      </c>
      <c r="E296" s="1" t="s">
        <v>5135</v>
      </c>
      <c r="F296" s="1" t="s">
        <v>5099</v>
      </c>
      <c r="H296" s="1" t="s">
        <v>374</v>
      </c>
      <c r="I296" s="1" t="s">
        <v>374</v>
      </c>
      <c r="J296" s="1" t="s">
        <v>3166</v>
      </c>
      <c r="M296" s="1" t="s">
        <v>4202</v>
      </c>
      <c r="O296" s="1" t="s">
        <v>695</v>
      </c>
      <c r="Q296" s="1" t="s">
        <v>10460</v>
      </c>
      <c r="S296" s="1" t="s">
        <v>3166</v>
      </c>
      <c r="T296" s="1" t="s">
        <v>4746</v>
      </c>
      <c r="U296" s="1" t="s">
        <v>655</v>
      </c>
      <c r="V296" s="1" t="s">
        <v>3166</v>
      </c>
      <c r="W296" s="1" t="s">
        <v>655</v>
      </c>
    </row>
    <row r="297" spans="1:24">
      <c r="A297" s="1" t="s">
        <v>49</v>
      </c>
      <c r="D297" s="1" t="s">
        <v>5136</v>
      </c>
      <c r="E297" s="1" t="s">
        <v>5137</v>
      </c>
      <c r="F297" s="1" t="s">
        <v>5099</v>
      </c>
      <c r="H297" s="1" t="s">
        <v>374</v>
      </c>
      <c r="I297" s="1" t="s">
        <v>374</v>
      </c>
      <c r="J297" s="1" t="s">
        <v>3166</v>
      </c>
      <c r="M297" s="1" t="s">
        <v>4202</v>
      </c>
      <c r="O297" s="1" t="s">
        <v>695</v>
      </c>
      <c r="Q297" s="1" t="s">
        <v>10461</v>
      </c>
      <c r="S297" s="1" t="s">
        <v>3166</v>
      </c>
      <c r="T297" s="1" t="s">
        <v>4746</v>
      </c>
      <c r="U297" s="1" t="s">
        <v>655</v>
      </c>
      <c r="V297" s="1" t="s">
        <v>3166</v>
      </c>
      <c r="W297" s="1" t="s">
        <v>3166</v>
      </c>
    </row>
    <row r="298" spans="1:24">
      <c r="A298" s="1" t="s">
        <v>49</v>
      </c>
      <c r="D298" s="1" t="s">
        <v>5138</v>
      </c>
      <c r="E298" s="1" t="s">
        <v>5139</v>
      </c>
      <c r="F298" s="1" t="s">
        <v>5099</v>
      </c>
      <c r="H298" s="1" t="s">
        <v>374</v>
      </c>
      <c r="I298" s="1" t="s">
        <v>374</v>
      </c>
      <c r="J298" s="1" t="s">
        <v>3166</v>
      </c>
      <c r="M298" s="1" t="s">
        <v>4202</v>
      </c>
      <c r="O298" s="1" t="s">
        <v>695</v>
      </c>
      <c r="Q298" s="1" t="s">
        <v>10462</v>
      </c>
      <c r="S298" s="1" t="s">
        <v>3166</v>
      </c>
      <c r="T298" s="1" t="s">
        <v>4746</v>
      </c>
      <c r="U298" s="1" t="s">
        <v>655</v>
      </c>
      <c r="V298" s="1" t="s">
        <v>3166</v>
      </c>
      <c r="W298" s="1" t="s">
        <v>3166</v>
      </c>
    </row>
    <row r="299" spans="1:24">
      <c r="A299" s="1" t="s">
        <v>49</v>
      </c>
      <c r="D299" s="1" t="s">
        <v>5140</v>
      </c>
      <c r="E299" s="1" t="s">
        <v>5141</v>
      </c>
      <c r="F299" s="1" t="s">
        <v>4792</v>
      </c>
      <c r="H299" s="1" t="s">
        <v>374</v>
      </c>
      <c r="I299" s="1" t="s">
        <v>374</v>
      </c>
      <c r="J299" s="1" t="s">
        <v>3166</v>
      </c>
      <c r="M299" s="1" t="s">
        <v>4202</v>
      </c>
      <c r="O299" s="1" t="s">
        <v>81</v>
      </c>
      <c r="Q299" s="1" t="s">
        <v>10463</v>
      </c>
      <c r="R299" s="1" t="s">
        <v>645</v>
      </c>
      <c r="S299" s="1" t="s">
        <v>3166</v>
      </c>
      <c r="T299" s="1" t="s">
        <v>4746</v>
      </c>
      <c r="U299" s="1" t="s">
        <v>3166</v>
      </c>
      <c r="V299" s="1" t="s">
        <v>3166</v>
      </c>
      <c r="W299" s="1" t="s">
        <v>3166</v>
      </c>
    </row>
    <row r="300" spans="1:24">
      <c r="A300" s="1" t="s">
        <v>49</v>
      </c>
      <c r="D300" s="1" t="s">
        <v>5142</v>
      </c>
      <c r="E300" s="1" t="s">
        <v>5143</v>
      </c>
      <c r="F300" s="1" t="s">
        <v>4758</v>
      </c>
      <c r="H300" s="1" t="s">
        <v>374</v>
      </c>
      <c r="I300" s="1" t="s">
        <v>374</v>
      </c>
      <c r="J300" s="1" t="s">
        <v>3166</v>
      </c>
      <c r="M300" s="1" t="s">
        <v>4753</v>
      </c>
      <c r="O300" s="1" t="s">
        <v>81</v>
      </c>
      <c r="Q300" s="1" t="s">
        <v>10464</v>
      </c>
      <c r="S300" s="1" t="s">
        <v>3166</v>
      </c>
      <c r="T300" s="1" t="s">
        <v>4761</v>
      </c>
      <c r="U300" s="1" t="s">
        <v>3166</v>
      </c>
      <c r="V300" s="1" t="s">
        <v>3248</v>
      </c>
      <c r="W300" s="1" t="s">
        <v>3166</v>
      </c>
    </row>
    <row r="301" spans="1:24">
      <c r="A301" s="1" t="s">
        <v>49</v>
      </c>
      <c r="D301" s="1" t="s">
        <v>5144</v>
      </c>
      <c r="E301" s="1" t="s">
        <v>5145</v>
      </c>
      <c r="F301" s="1" t="s">
        <v>4758</v>
      </c>
      <c r="H301" s="1" t="s">
        <v>374</v>
      </c>
      <c r="I301" s="1" t="s">
        <v>374</v>
      </c>
      <c r="J301" s="1" t="s">
        <v>3166</v>
      </c>
      <c r="M301" s="1" t="s">
        <v>4753</v>
      </c>
      <c r="O301" s="1" t="s">
        <v>81</v>
      </c>
      <c r="Q301" s="1" t="s">
        <v>10464</v>
      </c>
      <c r="S301" s="1" t="s">
        <v>3166</v>
      </c>
      <c r="T301" s="1" t="s">
        <v>4761</v>
      </c>
      <c r="U301" s="1" t="s">
        <v>3166</v>
      </c>
      <c r="V301" s="1" t="s">
        <v>10465</v>
      </c>
      <c r="W301" s="1" t="s">
        <v>3166</v>
      </c>
    </row>
    <row r="302" spans="1:24">
      <c r="A302" s="1" t="s">
        <v>49</v>
      </c>
      <c r="D302" s="1" t="s">
        <v>5146</v>
      </c>
      <c r="E302" s="1" t="s">
        <v>5147</v>
      </c>
      <c r="F302" s="1" t="s">
        <v>4758</v>
      </c>
      <c r="H302" s="1" t="s">
        <v>374</v>
      </c>
      <c r="I302" s="1" t="s">
        <v>374</v>
      </c>
      <c r="J302" s="1" t="s">
        <v>3166</v>
      </c>
      <c r="M302" s="1" t="s">
        <v>4753</v>
      </c>
      <c r="O302" s="1" t="s">
        <v>81</v>
      </c>
      <c r="Q302" s="1" t="s">
        <v>10466</v>
      </c>
      <c r="S302" s="1" t="s">
        <v>3166</v>
      </c>
      <c r="T302" s="1" t="s">
        <v>4761</v>
      </c>
      <c r="U302" s="1" t="s">
        <v>3166</v>
      </c>
      <c r="V302" s="1" t="s">
        <v>10174</v>
      </c>
      <c r="W302" s="1" t="s">
        <v>3166</v>
      </c>
    </row>
    <row r="303" spans="1:24">
      <c r="A303" s="1" t="s">
        <v>49</v>
      </c>
      <c r="D303" s="1" t="s">
        <v>503</v>
      </c>
      <c r="E303" s="1" t="s">
        <v>5148</v>
      </c>
      <c r="F303" s="1" t="s">
        <v>655</v>
      </c>
      <c r="H303" s="1" t="s">
        <v>374</v>
      </c>
      <c r="I303" s="1" t="s">
        <v>5149</v>
      </c>
      <c r="J303" s="1" t="s">
        <v>3187</v>
      </c>
      <c r="K303" s="1" t="s">
        <v>5150</v>
      </c>
      <c r="L303" s="1" t="s">
        <v>401</v>
      </c>
      <c r="M303" s="1" t="s">
        <v>4753</v>
      </c>
      <c r="N303" s="1" t="s">
        <v>402</v>
      </c>
      <c r="O303" s="1" t="s">
        <v>81</v>
      </c>
      <c r="P303" s="1" t="s">
        <v>505</v>
      </c>
      <c r="Q303" s="1" t="s">
        <v>3213</v>
      </c>
      <c r="R303" s="1" t="s">
        <v>506</v>
      </c>
      <c r="S303" s="1" t="s">
        <v>3170</v>
      </c>
      <c r="T303" s="1" t="s">
        <v>4754</v>
      </c>
      <c r="U303" s="1" t="s">
        <v>10467</v>
      </c>
      <c r="V303" s="1" t="s">
        <v>10468</v>
      </c>
      <c r="W303" s="1" t="s">
        <v>3166</v>
      </c>
      <c r="X303" s="1" t="s">
        <v>5151</v>
      </c>
    </row>
    <row r="304" spans="1:24">
      <c r="A304" s="1" t="s">
        <v>49</v>
      </c>
      <c r="D304" s="1" t="s">
        <v>507</v>
      </c>
      <c r="E304" s="1" t="s">
        <v>5152</v>
      </c>
      <c r="F304" s="1" t="s">
        <v>655</v>
      </c>
      <c r="H304" s="1" t="s">
        <v>374</v>
      </c>
      <c r="I304" s="1" t="s">
        <v>5149</v>
      </c>
      <c r="J304" s="1" t="s">
        <v>3187</v>
      </c>
      <c r="K304" s="1" t="s">
        <v>5150</v>
      </c>
      <c r="L304" s="1" t="s">
        <v>393</v>
      </c>
      <c r="M304" s="1" t="s">
        <v>4753</v>
      </c>
      <c r="N304" s="1" t="s">
        <v>402</v>
      </c>
      <c r="O304" s="1" t="s">
        <v>81</v>
      </c>
      <c r="P304" s="1" t="s">
        <v>505</v>
      </c>
      <c r="Q304" s="1" t="s">
        <v>3188</v>
      </c>
      <c r="R304" s="1" t="s">
        <v>506</v>
      </c>
      <c r="S304" s="1" t="s">
        <v>3170</v>
      </c>
      <c r="T304" s="1" t="s">
        <v>4754</v>
      </c>
      <c r="U304" s="1" t="s">
        <v>10469</v>
      </c>
      <c r="V304" s="1" t="s">
        <v>10470</v>
      </c>
      <c r="W304" s="1" t="s">
        <v>530</v>
      </c>
      <c r="X304" s="1" t="s">
        <v>5153</v>
      </c>
    </row>
    <row r="305" spans="1:24">
      <c r="A305" s="1" t="s">
        <v>49</v>
      </c>
      <c r="D305" s="1" t="s">
        <v>509</v>
      </c>
      <c r="E305" s="1" t="s">
        <v>5154</v>
      </c>
      <c r="F305" s="1" t="s">
        <v>655</v>
      </c>
      <c r="H305" s="1" t="s">
        <v>374</v>
      </c>
      <c r="I305" s="1" t="s">
        <v>5149</v>
      </c>
      <c r="J305" s="1" t="s">
        <v>3189</v>
      </c>
      <c r="K305" s="1" t="s">
        <v>5150</v>
      </c>
      <c r="L305" s="1" t="s">
        <v>401</v>
      </c>
      <c r="M305" s="1" t="s">
        <v>4753</v>
      </c>
      <c r="N305" s="1" t="s">
        <v>381</v>
      </c>
      <c r="O305" s="1" t="s">
        <v>81</v>
      </c>
      <c r="P305" s="1" t="s">
        <v>512</v>
      </c>
      <c r="Q305" s="1" t="s">
        <v>3485</v>
      </c>
      <c r="R305" s="1" t="s">
        <v>513</v>
      </c>
      <c r="S305" s="1" t="s">
        <v>549</v>
      </c>
      <c r="T305" s="1" t="s">
        <v>4754</v>
      </c>
      <c r="U305" s="1" t="s">
        <v>10308</v>
      </c>
      <c r="V305" s="1" t="s">
        <v>10471</v>
      </c>
      <c r="W305" s="1" t="s">
        <v>3166</v>
      </c>
      <c r="X305" s="1" t="s">
        <v>5155</v>
      </c>
    </row>
    <row r="306" spans="1:24">
      <c r="A306" s="1" t="s">
        <v>49</v>
      </c>
      <c r="D306" s="1" t="s">
        <v>514</v>
      </c>
      <c r="E306" s="1" t="s">
        <v>5156</v>
      </c>
      <c r="F306" s="1" t="s">
        <v>655</v>
      </c>
      <c r="H306" s="1" t="s">
        <v>374</v>
      </c>
      <c r="I306" s="1" t="s">
        <v>5149</v>
      </c>
      <c r="J306" s="1" t="s">
        <v>3189</v>
      </c>
      <c r="K306" s="1" t="s">
        <v>5150</v>
      </c>
      <c r="L306" s="1" t="s">
        <v>393</v>
      </c>
      <c r="M306" s="1" t="s">
        <v>4753</v>
      </c>
      <c r="N306" s="1" t="s">
        <v>381</v>
      </c>
      <c r="O306" s="1" t="s">
        <v>81</v>
      </c>
      <c r="P306" s="1" t="s">
        <v>512</v>
      </c>
      <c r="Q306" s="1" t="s">
        <v>3485</v>
      </c>
      <c r="R306" s="1" t="s">
        <v>513</v>
      </c>
      <c r="S306" s="1" t="s">
        <v>549</v>
      </c>
      <c r="T306" s="1" t="s">
        <v>4754</v>
      </c>
      <c r="U306" s="1" t="s">
        <v>10472</v>
      </c>
      <c r="V306" s="1" t="s">
        <v>10473</v>
      </c>
      <c r="W306" s="1" t="s">
        <v>3166</v>
      </c>
      <c r="X306" s="1" t="s">
        <v>5157</v>
      </c>
    </row>
    <row r="307" spans="1:24">
      <c r="A307" s="1" t="s">
        <v>49</v>
      </c>
      <c r="D307" s="1" t="s">
        <v>517</v>
      </c>
      <c r="E307" s="1" t="s">
        <v>5158</v>
      </c>
      <c r="F307" s="1" t="s">
        <v>655</v>
      </c>
      <c r="H307" s="1" t="s">
        <v>374</v>
      </c>
      <c r="I307" s="1" t="s">
        <v>5149</v>
      </c>
      <c r="J307" s="1" t="s">
        <v>3189</v>
      </c>
      <c r="K307" s="1" t="s">
        <v>5150</v>
      </c>
      <c r="L307" s="1" t="s">
        <v>419</v>
      </c>
      <c r="M307" s="1" t="s">
        <v>4753</v>
      </c>
      <c r="N307" s="1" t="s">
        <v>381</v>
      </c>
      <c r="O307" s="1" t="s">
        <v>81</v>
      </c>
      <c r="P307" s="1" t="s">
        <v>512</v>
      </c>
      <c r="Q307" s="1" t="s">
        <v>3485</v>
      </c>
      <c r="R307" s="1" t="s">
        <v>513</v>
      </c>
      <c r="S307" s="1" t="s">
        <v>549</v>
      </c>
      <c r="T307" s="1" t="s">
        <v>4754</v>
      </c>
      <c r="U307" s="1" t="s">
        <v>10177</v>
      </c>
      <c r="V307" s="1" t="s">
        <v>10474</v>
      </c>
      <c r="W307" s="1" t="s">
        <v>3166</v>
      </c>
      <c r="X307" s="1" t="s">
        <v>5159</v>
      </c>
    </row>
    <row r="308" spans="1:24">
      <c r="A308" s="1" t="s">
        <v>49</v>
      </c>
      <c r="D308" s="1" t="s">
        <v>5160</v>
      </c>
      <c r="E308" s="1" t="s">
        <v>5161</v>
      </c>
      <c r="F308" s="1" t="s">
        <v>655</v>
      </c>
      <c r="H308" s="1" t="s">
        <v>374</v>
      </c>
      <c r="I308" s="1" t="s">
        <v>5149</v>
      </c>
      <c r="J308" s="1" t="s">
        <v>3176</v>
      </c>
      <c r="K308" s="1" t="s">
        <v>5150</v>
      </c>
      <c r="L308" s="1" t="s">
        <v>393</v>
      </c>
      <c r="M308" s="1" t="s">
        <v>4797</v>
      </c>
      <c r="N308" s="1" t="s">
        <v>429</v>
      </c>
      <c r="O308" s="1" t="s">
        <v>81</v>
      </c>
      <c r="P308" s="1" t="s">
        <v>3440</v>
      </c>
      <c r="Q308" s="1" t="s">
        <v>3569</v>
      </c>
      <c r="R308" s="1" t="s">
        <v>156</v>
      </c>
      <c r="S308" s="1" t="s">
        <v>3170</v>
      </c>
      <c r="T308" s="1" t="s">
        <v>5162</v>
      </c>
      <c r="U308" s="1" t="s">
        <v>3166</v>
      </c>
      <c r="V308" s="1" t="s">
        <v>10475</v>
      </c>
      <c r="W308" s="1" t="s">
        <v>3166</v>
      </c>
    </row>
    <row r="309" spans="1:24">
      <c r="A309" s="1" t="s">
        <v>49</v>
      </c>
      <c r="D309" s="1" t="s">
        <v>386</v>
      </c>
      <c r="E309" s="1" t="s">
        <v>5163</v>
      </c>
      <c r="F309" s="1" t="s">
        <v>655</v>
      </c>
      <c r="H309" s="1" t="s">
        <v>374</v>
      </c>
      <c r="I309" s="1" t="s">
        <v>5149</v>
      </c>
      <c r="J309" s="1" t="s">
        <v>1324</v>
      </c>
      <c r="K309" s="1" t="s">
        <v>5164</v>
      </c>
      <c r="L309" s="1" t="s">
        <v>380</v>
      </c>
      <c r="M309" s="1" t="s">
        <v>4753</v>
      </c>
      <c r="N309" s="1" t="s">
        <v>381</v>
      </c>
      <c r="O309" s="1" t="s">
        <v>81</v>
      </c>
      <c r="P309" s="1" t="s">
        <v>390</v>
      </c>
      <c r="Q309" s="1" t="s">
        <v>3215</v>
      </c>
      <c r="R309" s="1" t="s">
        <v>156</v>
      </c>
      <c r="S309" s="1" t="s">
        <v>3170</v>
      </c>
      <c r="T309" s="1" t="s">
        <v>4754</v>
      </c>
      <c r="U309" s="1" t="s">
        <v>10476</v>
      </c>
      <c r="V309" s="1" t="s">
        <v>10477</v>
      </c>
      <c r="W309" s="1" t="s">
        <v>480</v>
      </c>
      <c r="X309" s="1" t="s">
        <v>5165</v>
      </c>
    </row>
    <row r="310" spans="1:24">
      <c r="A310" s="1" t="s">
        <v>49</v>
      </c>
      <c r="D310" s="1" t="s">
        <v>391</v>
      </c>
      <c r="E310" s="1" t="s">
        <v>5166</v>
      </c>
      <c r="F310" s="1" t="s">
        <v>655</v>
      </c>
      <c r="H310" s="1" t="s">
        <v>374</v>
      </c>
      <c r="I310" s="1" t="s">
        <v>5149</v>
      </c>
      <c r="J310" s="1" t="s">
        <v>1324</v>
      </c>
      <c r="K310" s="1" t="s">
        <v>5164</v>
      </c>
      <c r="L310" s="1" t="s">
        <v>393</v>
      </c>
      <c r="M310" s="1" t="s">
        <v>4753</v>
      </c>
      <c r="N310" s="1" t="s">
        <v>381</v>
      </c>
      <c r="O310" s="1" t="s">
        <v>81</v>
      </c>
      <c r="P310" s="1" t="s">
        <v>390</v>
      </c>
      <c r="Q310" s="1" t="s">
        <v>3482</v>
      </c>
      <c r="R310" s="1" t="s">
        <v>156</v>
      </c>
      <c r="S310" s="1" t="s">
        <v>3170</v>
      </c>
      <c r="T310" s="1" t="s">
        <v>4754</v>
      </c>
      <c r="U310" s="1" t="s">
        <v>10478</v>
      </c>
      <c r="V310" s="1" t="s">
        <v>10479</v>
      </c>
      <c r="W310" s="1" t="s">
        <v>3166</v>
      </c>
      <c r="X310" s="1" t="s">
        <v>5167</v>
      </c>
    </row>
    <row r="311" spans="1:24">
      <c r="A311" s="1" t="s">
        <v>49</v>
      </c>
      <c r="D311" s="1" t="s">
        <v>394</v>
      </c>
      <c r="E311" s="1" t="s">
        <v>5168</v>
      </c>
      <c r="F311" s="1" t="s">
        <v>655</v>
      </c>
      <c r="H311" s="1" t="s">
        <v>374</v>
      </c>
      <c r="I311" s="1" t="s">
        <v>5149</v>
      </c>
      <c r="J311" s="1" t="s">
        <v>1324</v>
      </c>
      <c r="K311" s="1" t="s">
        <v>5164</v>
      </c>
      <c r="L311" s="1" t="s">
        <v>396</v>
      </c>
      <c r="M311" s="1" t="s">
        <v>4753</v>
      </c>
      <c r="N311" s="1" t="s">
        <v>381</v>
      </c>
      <c r="O311" s="1" t="s">
        <v>81</v>
      </c>
      <c r="P311" s="1" t="s">
        <v>390</v>
      </c>
      <c r="Q311" s="1" t="s">
        <v>3215</v>
      </c>
      <c r="R311" s="1" t="s">
        <v>156</v>
      </c>
      <c r="S311" s="1" t="s">
        <v>3170</v>
      </c>
      <c r="T311" s="1" t="s">
        <v>4754</v>
      </c>
      <c r="U311" s="1" t="s">
        <v>10480</v>
      </c>
      <c r="V311" s="1" t="s">
        <v>10481</v>
      </c>
      <c r="W311" s="1" t="s">
        <v>3166</v>
      </c>
      <c r="X311" s="1" t="s">
        <v>5169</v>
      </c>
    </row>
    <row r="312" spans="1:24">
      <c r="A312" s="1" t="s">
        <v>49</v>
      </c>
      <c r="D312" s="1" t="s">
        <v>397</v>
      </c>
      <c r="E312" s="1" t="s">
        <v>5170</v>
      </c>
      <c r="F312" s="1" t="s">
        <v>655</v>
      </c>
      <c r="H312" s="1" t="s">
        <v>374</v>
      </c>
      <c r="I312" s="1" t="s">
        <v>5149</v>
      </c>
      <c r="J312" s="1" t="s">
        <v>3173</v>
      </c>
      <c r="K312" s="1" t="s">
        <v>5150</v>
      </c>
      <c r="L312" s="1" t="s">
        <v>401</v>
      </c>
      <c r="M312" s="1" t="s">
        <v>4753</v>
      </c>
      <c r="N312" s="1" t="s">
        <v>402</v>
      </c>
      <c r="O312" s="1" t="s">
        <v>81</v>
      </c>
      <c r="P312" s="1" t="s">
        <v>3439</v>
      </c>
      <c r="Q312" s="1" t="s">
        <v>3365</v>
      </c>
      <c r="R312" s="1" t="s">
        <v>156</v>
      </c>
      <c r="S312" s="1" t="s">
        <v>549</v>
      </c>
      <c r="T312" s="1" t="s">
        <v>4754</v>
      </c>
      <c r="U312" s="1" t="s">
        <v>10482</v>
      </c>
      <c r="V312" s="1" t="s">
        <v>10483</v>
      </c>
      <c r="W312" s="1" t="s">
        <v>10484</v>
      </c>
      <c r="X312" s="1" t="s">
        <v>5171</v>
      </c>
    </row>
    <row r="313" spans="1:24">
      <c r="A313" s="1" t="s">
        <v>49</v>
      </c>
      <c r="D313" s="1" t="s">
        <v>403</v>
      </c>
      <c r="E313" s="1" t="s">
        <v>5172</v>
      </c>
      <c r="F313" s="1" t="s">
        <v>655</v>
      </c>
      <c r="H313" s="1" t="s">
        <v>374</v>
      </c>
      <c r="I313" s="1" t="s">
        <v>5149</v>
      </c>
      <c r="J313" s="1" t="s">
        <v>3173</v>
      </c>
      <c r="K313" s="1" t="s">
        <v>5150</v>
      </c>
      <c r="L313" s="1" t="s">
        <v>380</v>
      </c>
      <c r="M313" s="1" t="s">
        <v>4753</v>
      </c>
      <c r="N313" s="1" t="s">
        <v>402</v>
      </c>
      <c r="O313" s="1" t="s">
        <v>81</v>
      </c>
      <c r="P313" s="1" t="s">
        <v>3439</v>
      </c>
      <c r="Q313" s="1" t="s">
        <v>3365</v>
      </c>
      <c r="R313" s="1" t="s">
        <v>156</v>
      </c>
      <c r="S313" s="1" t="s">
        <v>549</v>
      </c>
      <c r="T313" s="1" t="s">
        <v>4754</v>
      </c>
      <c r="U313" s="1" t="s">
        <v>10485</v>
      </c>
      <c r="V313" s="1" t="s">
        <v>530</v>
      </c>
      <c r="W313" s="1" t="s">
        <v>513</v>
      </c>
      <c r="X313" s="1" t="s">
        <v>5173</v>
      </c>
    </row>
    <row r="314" spans="1:24">
      <c r="A314" s="1" t="s">
        <v>49</v>
      </c>
      <c r="D314" s="1" t="s">
        <v>406</v>
      </c>
      <c r="E314" s="1" t="s">
        <v>5174</v>
      </c>
      <c r="F314" s="1" t="s">
        <v>655</v>
      </c>
      <c r="H314" s="1" t="s">
        <v>374</v>
      </c>
      <c r="I314" s="1" t="s">
        <v>5149</v>
      </c>
      <c r="J314" s="1" t="s">
        <v>3173</v>
      </c>
      <c r="K314" s="1" t="s">
        <v>5150</v>
      </c>
      <c r="L314" s="1" t="s">
        <v>409</v>
      </c>
      <c r="M314" s="1" t="s">
        <v>4753</v>
      </c>
      <c r="N314" s="1" t="s">
        <v>402</v>
      </c>
      <c r="O314" s="1" t="s">
        <v>81</v>
      </c>
      <c r="P314" s="1" t="s">
        <v>3439</v>
      </c>
      <c r="Q314" s="1" t="s">
        <v>3365</v>
      </c>
      <c r="R314" s="1" t="s">
        <v>156</v>
      </c>
      <c r="S314" s="1" t="s">
        <v>549</v>
      </c>
      <c r="T314" s="1" t="s">
        <v>4754</v>
      </c>
      <c r="U314" s="1" t="s">
        <v>10486</v>
      </c>
      <c r="V314" s="1" t="s">
        <v>10487</v>
      </c>
      <c r="W314" s="1" t="s">
        <v>3166</v>
      </c>
      <c r="X314" s="1" t="s">
        <v>5171</v>
      </c>
    </row>
    <row r="315" spans="1:24">
      <c r="A315" s="1" t="s">
        <v>49</v>
      </c>
      <c r="D315" s="1" t="s">
        <v>410</v>
      </c>
      <c r="E315" s="1" t="s">
        <v>5175</v>
      </c>
      <c r="F315" s="1" t="s">
        <v>655</v>
      </c>
      <c r="H315" s="1" t="s">
        <v>374</v>
      </c>
      <c r="I315" s="1" t="s">
        <v>5149</v>
      </c>
      <c r="J315" s="1" t="s">
        <v>3173</v>
      </c>
      <c r="K315" s="1" t="s">
        <v>5150</v>
      </c>
      <c r="L315" s="1" t="s">
        <v>393</v>
      </c>
      <c r="M315" s="1" t="s">
        <v>4753</v>
      </c>
      <c r="N315" s="1" t="s">
        <v>402</v>
      </c>
      <c r="O315" s="1" t="s">
        <v>81</v>
      </c>
      <c r="P315" s="1" t="s">
        <v>3439</v>
      </c>
      <c r="Q315" s="1" t="s">
        <v>3365</v>
      </c>
      <c r="R315" s="1" t="s">
        <v>156</v>
      </c>
      <c r="S315" s="1" t="s">
        <v>549</v>
      </c>
      <c r="T315" s="1" t="s">
        <v>4754</v>
      </c>
      <c r="U315" s="1" t="s">
        <v>10488</v>
      </c>
      <c r="V315" s="1" t="s">
        <v>10489</v>
      </c>
      <c r="W315" s="1" t="s">
        <v>3166</v>
      </c>
      <c r="X315" s="1" t="s">
        <v>5176</v>
      </c>
    </row>
    <row r="316" spans="1:24">
      <c r="A316" s="1" t="s">
        <v>49</v>
      </c>
      <c r="D316" s="1" t="s">
        <v>413</v>
      </c>
      <c r="E316" s="1" t="s">
        <v>5177</v>
      </c>
      <c r="F316" s="1" t="s">
        <v>655</v>
      </c>
      <c r="H316" s="1" t="s">
        <v>374</v>
      </c>
      <c r="I316" s="1" t="s">
        <v>5149</v>
      </c>
      <c r="J316" s="1" t="s">
        <v>3173</v>
      </c>
      <c r="K316" s="1" t="s">
        <v>5150</v>
      </c>
      <c r="L316" s="1" t="s">
        <v>396</v>
      </c>
      <c r="M316" s="1" t="s">
        <v>4753</v>
      </c>
      <c r="N316" s="1" t="s">
        <v>402</v>
      </c>
      <c r="O316" s="1" t="s">
        <v>81</v>
      </c>
      <c r="P316" s="1" t="s">
        <v>3439</v>
      </c>
      <c r="Q316" s="1" t="s">
        <v>3365</v>
      </c>
      <c r="R316" s="1" t="s">
        <v>156</v>
      </c>
      <c r="S316" s="1" t="s">
        <v>549</v>
      </c>
      <c r="T316" s="1" t="s">
        <v>4754</v>
      </c>
      <c r="U316" s="1" t="s">
        <v>10490</v>
      </c>
      <c r="V316" s="1" t="s">
        <v>3529</v>
      </c>
      <c r="W316" s="1" t="s">
        <v>10491</v>
      </c>
      <c r="X316" s="1" t="s">
        <v>5171</v>
      </c>
    </row>
    <row r="317" spans="1:24">
      <c r="A317" s="1" t="s">
        <v>49</v>
      </c>
      <c r="D317" s="1" t="s">
        <v>416</v>
      </c>
      <c r="E317" s="1" t="s">
        <v>5178</v>
      </c>
      <c r="F317" s="1" t="s">
        <v>655</v>
      </c>
      <c r="H317" s="1" t="s">
        <v>374</v>
      </c>
      <c r="I317" s="1" t="s">
        <v>5149</v>
      </c>
      <c r="J317" s="1" t="s">
        <v>3173</v>
      </c>
      <c r="K317" s="1" t="s">
        <v>5150</v>
      </c>
      <c r="L317" s="1" t="s">
        <v>419</v>
      </c>
      <c r="M317" s="1" t="s">
        <v>4753</v>
      </c>
      <c r="N317" s="1" t="s">
        <v>402</v>
      </c>
      <c r="O317" s="1" t="s">
        <v>81</v>
      </c>
      <c r="P317" s="1" t="s">
        <v>3439</v>
      </c>
      <c r="Q317" s="1" t="s">
        <v>3365</v>
      </c>
      <c r="R317" s="1" t="s">
        <v>156</v>
      </c>
      <c r="S317" s="1" t="s">
        <v>549</v>
      </c>
      <c r="T317" s="1" t="s">
        <v>4754</v>
      </c>
      <c r="U317" s="1" t="s">
        <v>10492</v>
      </c>
      <c r="V317" s="1" t="s">
        <v>10493</v>
      </c>
      <c r="W317" s="1" t="s">
        <v>10217</v>
      </c>
      <c r="X317" s="1" t="s">
        <v>5171</v>
      </c>
    </row>
    <row r="318" spans="1:24">
      <c r="A318" s="1" t="s">
        <v>49</v>
      </c>
      <c r="D318" s="1" t="s">
        <v>420</v>
      </c>
      <c r="E318" s="1" t="s">
        <v>5179</v>
      </c>
      <c r="F318" s="1" t="s">
        <v>655</v>
      </c>
      <c r="H318" s="1" t="s">
        <v>374</v>
      </c>
      <c r="I318" s="1" t="s">
        <v>5149</v>
      </c>
      <c r="J318" s="1" t="s">
        <v>3156</v>
      </c>
      <c r="K318" s="1" t="s">
        <v>5150</v>
      </c>
      <c r="L318" s="1" t="s">
        <v>393</v>
      </c>
      <c r="M318" s="1" t="s">
        <v>4753</v>
      </c>
      <c r="N318" s="1" t="s">
        <v>402</v>
      </c>
      <c r="O318" s="1" t="s">
        <v>81</v>
      </c>
      <c r="P318" s="1" t="s">
        <v>423</v>
      </c>
      <c r="Q318" s="1" t="s">
        <v>3174</v>
      </c>
      <c r="R318" s="1" t="s">
        <v>156</v>
      </c>
      <c r="S318" s="1" t="s">
        <v>480</v>
      </c>
      <c r="T318" s="1" t="s">
        <v>4754</v>
      </c>
      <c r="U318" s="1" t="s">
        <v>10494</v>
      </c>
      <c r="V318" s="1" t="s">
        <v>10495</v>
      </c>
      <c r="W318" s="1" t="s">
        <v>10357</v>
      </c>
      <c r="X318" s="1" t="s">
        <v>5180</v>
      </c>
    </row>
    <row r="319" spans="1:24">
      <c r="A319" s="1" t="s">
        <v>49</v>
      </c>
      <c r="D319" s="1" t="s">
        <v>424</v>
      </c>
      <c r="E319" s="1" t="s">
        <v>5181</v>
      </c>
      <c r="F319" s="1" t="s">
        <v>655</v>
      </c>
      <c r="H319" s="1" t="s">
        <v>374</v>
      </c>
      <c r="I319" s="1" t="s">
        <v>5149</v>
      </c>
      <c r="J319" s="1" t="s">
        <v>3156</v>
      </c>
      <c r="K319" s="1" t="s">
        <v>5150</v>
      </c>
      <c r="L319" s="1" t="s">
        <v>396</v>
      </c>
      <c r="M319" s="1" t="s">
        <v>4753</v>
      </c>
      <c r="N319" s="1" t="s">
        <v>402</v>
      </c>
      <c r="O319" s="1" t="s">
        <v>81</v>
      </c>
      <c r="P319" s="1" t="s">
        <v>423</v>
      </c>
      <c r="Q319" s="1" t="s">
        <v>3174</v>
      </c>
      <c r="R319" s="1" t="s">
        <v>156</v>
      </c>
      <c r="S319" s="1" t="s">
        <v>480</v>
      </c>
      <c r="T319" s="1" t="s">
        <v>4754</v>
      </c>
      <c r="U319" s="1" t="s">
        <v>10496</v>
      </c>
      <c r="V319" s="1" t="s">
        <v>10497</v>
      </c>
      <c r="W319" s="1" t="s">
        <v>3166</v>
      </c>
      <c r="X319" s="1" t="s">
        <v>5182</v>
      </c>
    </row>
    <row r="320" spans="1:24">
      <c r="A320" s="1" t="s">
        <v>49</v>
      </c>
      <c r="D320" s="1" t="s">
        <v>427</v>
      </c>
      <c r="E320" s="1" t="s">
        <v>5183</v>
      </c>
      <c r="F320" s="1" t="s">
        <v>655</v>
      </c>
      <c r="H320" s="1" t="s">
        <v>374</v>
      </c>
      <c r="I320" s="1" t="s">
        <v>5149</v>
      </c>
      <c r="J320" s="1" t="s">
        <v>3170</v>
      </c>
      <c r="K320" s="1" t="s">
        <v>5150</v>
      </c>
      <c r="L320" s="1" t="s">
        <v>393</v>
      </c>
      <c r="M320" s="1" t="s">
        <v>4202</v>
      </c>
      <c r="N320" s="1" t="s">
        <v>429</v>
      </c>
      <c r="O320" s="1" t="s">
        <v>81</v>
      </c>
      <c r="P320" s="1" t="s">
        <v>431</v>
      </c>
      <c r="Q320" s="1" t="s">
        <v>3175</v>
      </c>
      <c r="R320" s="1" t="s">
        <v>432</v>
      </c>
      <c r="S320" s="1" t="s">
        <v>3170</v>
      </c>
      <c r="T320" s="1" t="s">
        <v>5184</v>
      </c>
      <c r="U320" s="1" t="s">
        <v>10498</v>
      </c>
      <c r="V320" s="1" t="s">
        <v>3166</v>
      </c>
      <c r="W320" s="1" t="s">
        <v>655</v>
      </c>
    </row>
    <row r="321" spans="1:24">
      <c r="A321" s="1" t="s">
        <v>49</v>
      </c>
      <c r="D321" s="1" t="s">
        <v>433</v>
      </c>
      <c r="E321" s="1" t="s">
        <v>5185</v>
      </c>
      <c r="F321" s="1" t="s">
        <v>655</v>
      </c>
      <c r="H321" s="1" t="s">
        <v>374</v>
      </c>
      <c r="I321" s="1" t="s">
        <v>5149</v>
      </c>
      <c r="J321" s="1" t="s">
        <v>3170</v>
      </c>
      <c r="K321" s="1" t="s">
        <v>5150</v>
      </c>
      <c r="L321" s="1" t="s">
        <v>380</v>
      </c>
      <c r="M321" s="1" t="s">
        <v>4202</v>
      </c>
      <c r="N321" s="1" t="s">
        <v>429</v>
      </c>
      <c r="O321" s="1" t="s">
        <v>81</v>
      </c>
      <c r="P321" s="1" t="s">
        <v>431</v>
      </c>
      <c r="Q321" s="1" t="s">
        <v>3175</v>
      </c>
      <c r="R321" s="1" t="s">
        <v>432</v>
      </c>
      <c r="S321" s="1" t="s">
        <v>3170</v>
      </c>
      <c r="T321" s="1" t="s">
        <v>5184</v>
      </c>
      <c r="U321" s="1" t="s">
        <v>10499</v>
      </c>
      <c r="V321" s="1" t="s">
        <v>3166</v>
      </c>
      <c r="W321" s="1" t="s">
        <v>655</v>
      </c>
    </row>
    <row r="322" spans="1:24">
      <c r="A322" s="1" t="s">
        <v>49</v>
      </c>
      <c r="D322" s="1" t="s">
        <v>436</v>
      </c>
      <c r="E322" s="1" t="s">
        <v>5186</v>
      </c>
      <c r="F322" s="1" t="s">
        <v>655</v>
      </c>
      <c r="H322" s="1" t="s">
        <v>374</v>
      </c>
      <c r="I322" s="1" t="s">
        <v>5149</v>
      </c>
      <c r="J322" s="1" t="s">
        <v>3170</v>
      </c>
      <c r="K322" s="1" t="s">
        <v>5150</v>
      </c>
      <c r="L322" s="1" t="s">
        <v>401</v>
      </c>
      <c r="M322" s="1" t="s">
        <v>4202</v>
      </c>
      <c r="N322" s="1" t="s">
        <v>429</v>
      </c>
      <c r="O322" s="1" t="s">
        <v>81</v>
      </c>
      <c r="P322" s="1" t="s">
        <v>431</v>
      </c>
      <c r="Q322" s="1" t="s">
        <v>3175</v>
      </c>
      <c r="R322" s="1" t="s">
        <v>432</v>
      </c>
      <c r="S322" s="1" t="s">
        <v>3170</v>
      </c>
      <c r="T322" s="1" t="s">
        <v>5184</v>
      </c>
      <c r="U322" s="1" t="s">
        <v>10500</v>
      </c>
      <c r="V322" s="1" t="s">
        <v>3166</v>
      </c>
      <c r="W322" s="1" t="s">
        <v>655</v>
      </c>
    </row>
    <row r="323" spans="1:24">
      <c r="A323" s="1" t="s">
        <v>49</v>
      </c>
      <c r="D323" s="1" t="s">
        <v>439</v>
      </c>
      <c r="E323" s="1" t="s">
        <v>5187</v>
      </c>
      <c r="F323" s="1" t="s">
        <v>655</v>
      </c>
      <c r="H323" s="1" t="s">
        <v>374</v>
      </c>
      <c r="I323" s="1" t="s">
        <v>5149</v>
      </c>
      <c r="J323" s="1" t="s">
        <v>3176</v>
      </c>
      <c r="K323" s="1" t="s">
        <v>5164</v>
      </c>
      <c r="L323" s="1" t="s">
        <v>393</v>
      </c>
      <c r="M323" s="1" t="s">
        <v>4797</v>
      </c>
      <c r="N323" s="1" t="s">
        <v>429</v>
      </c>
      <c r="O323" s="1" t="s">
        <v>81</v>
      </c>
      <c r="P323" s="1" t="s">
        <v>3440</v>
      </c>
      <c r="Q323" s="1" t="s">
        <v>3483</v>
      </c>
      <c r="R323" s="1" t="s">
        <v>444</v>
      </c>
      <c r="S323" s="1" t="s">
        <v>3170</v>
      </c>
      <c r="T323" s="1" t="s">
        <v>5162</v>
      </c>
      <c r="U323" s="1" t="s">
        <v>10501</v>
      </c>
      <c r="V323" s="1" t="s">
        <v>10502</v>
      </c>
      <c r="W323" s="1" t="s">
        <v>3166</v>
      </c>
      <c r="X323" s="1" t="s">
        <v>5188</v>
      </c>
    </row>
    <row r="324" spans="1:24">
      <c r="A324" s="1" t="s">
        <v>49</v>
      </c>
      <c r="D324" s="1" t="s">
        <v>5189</v>
      </c>
      <c r="E324" s="1" t="s">
        <v>5190</v>
      </c>
      <c r="F324" s="1" t="s">
        <v>4792</v>
      </c>
      <c r="H324" s="1" t="s">
        <v>374</v>
      </c>
      <c r="I324" s="1" t="s">
        <v>5149</v>
      </c>
      <c r="J324" s="1" t="s">
        <v>3176</v>
      </c>
      <c r="K324" s="1" t="s">
        <v>388</v>
      </c>
      <c r="L324" s="1" t="s">
        <v>389</v>
      </c>
      <c r="M324" s="1" t="s">
        <v>4797</v>
      </c>
      <c r="N324" s="1" t="s">
        <v>429</v>
      </c>
      <c r="O324" s="1" t="s">
        <v>81</v>
      </c>
      <c r="P324" s="1" t="s">
        <v>443</v>
      </c>
      <c r="Q324" s="1" t="s">
        <v>3217</v>
      </c>
      <c r="R324" s="1" t="s">
        <v>156</v>
      </c>
      <c r="S324" s="1" t="s">
        <v>3170</v>
      </c>
      <c r="T324" s="1" t="s">
        <v>5162</v>
      </c>
      <c r="U324" s="1" t="s">
        <v>3166</v>
      </c>
      <c r="V324" s="1" t="s">
        <v>3166</v>
      </c>
      <c r="W324" s="1" t="s">
        <v>3166</v>
      </c>
    </row>
    <row r="325" spans="1:24">
      <c r="A325" s="1" t="s">
        <v>49</v>
      </c>
      <c r="D325" s="1" t="s">
        <v>445</v>
      </c>
      <c r="E325" s="1" t="s">
        <v>5191</v>
      </c>
      <c r="F325" s="1" t="s">
        <v>655</v>
      </c>
      <c r="H325" s="1" t="s">
        <v>374</v>
      </c>
      <c r="I325" s="1" t="s">
        <v>5149</v>
      </c>
      <c r="J325" s="1" t="s">
        <v>3176</v>
      </c>
      <c r="K325" s="1" t="s">
        <v>5164</v>
      </c>
      <c r="L325" s="1" t="s">
        <v>380</v>
      </c>
      <c r="M325" s="1" t="s">
        <v>4797</v>
      </c>
      <c r="N325" s="1" t="s">
        <v>429</v>
      </c>
      <c r="O325" s="1" t="s">
        <v>81</v>
      </c>
      <c r="P325" s="1" t="s">
        <v>3440</v>
      </c>
      <c r="Q325" s="1" t="s">
        <v>3484</v>
      </c>
      <c r="R325" s="1" t="s">
        <v>432</v>
      </c>
      <c r="S325" s="1" t="s">
        <v>3170</v>
      </c>
      <c r="T325" s="1" t="s">
        <v>5162</v>
      </c>
      <c r="U325" s="1" t="s">
        <v>9971</v>
      </c>
      <c r="V325" s="1" t="s">
        <v>10503</v>
      </c>
      <c r="W325" s="1" t="s">
        <v>3166</v>
      </c>
      <c r="X325" s="1" t="s">
        <v>5192</v>
      </c>
    </row>
    <row r="326" spans="1:24">
      <c r="A326" s="1" t="s">
        <v>49</v>
      </c>
      <c r="D326" s="1" t="s">
        <v>448</v>
      </c>
      <c r="E326" s="1" t="s">
        <v>5193</v>
      </c>
      <c r="F326" s="1" t="s">
        <v>655</v>
      </c>
      <c r="H326" s="1" t="s">
        <v>374</v>
      </c>
      <c r="I326" s="1" t="s">
        <v>5149</v>
      </c>
      <c r="J326" s="1" t="s">
        <v>3176</v>
      </c>
      <c r="K326" s="1" t="s">
        <v>5164</v>
      </c>
      <c r="L326" s="1" t="s">
        <v>380</v>
      </c>
      <c r="M326" s="1" t="s">
        <v>4797</v>
      </c>
      <c r="N326" s="1" t="s">
        <v>429</v>
      </c>
      <c r="O326" s="1" t="s">
        <v>81</v>
      </c>
      <c r="P326" s="1" t="s">
        <v>3440</v>
      </c>
      <c r="Q326" s="1" t="s">
        <v>3178</v>
      </c>
      <c r="R326" s="1" t="s">
        <v>451</v>
      </c>
      <c r="S326" s="1" t="s">
        <v>3170</v>
      </c>
      <c r="T326" s="1" t="s">
        <v>5162</v>
      </c>
      <c r="U326" s="1" t="s">
        <v>10504</v>
      </c>
      <c r="V326" s="1" t="s">
        <v>10505</v>
      </c>
      <c r="W326" s="1" t="s">
        <v>3166</v>
      </c>
      <c r="X326" s="1" t="s">
        <v>5194</v>
      </c>
    </row>
    <row r="327" spans="1:24">
      <c r="A327" s="1" t="s">
        <v>49</v>
      </c>
      <c r="D327" s="1" t="s">
        <v>5195</v>
      </c>
      <c r="E327" s="1" t="s">
        <v>5196</v>
      </c>
      <c r="F327" s="1" t="s">
        <v>5197</v>
      </c>
      <c r="H327" s="1" t="s">
        <v>374</v>
      </c>
      <c r="I327" s="1" t="s">
        <v>5198</v>
      </c>
      <c r="J327" s="1" t="s">
        <v>3166</v>
      </c>
      <c r="M327" s="1" t="s">
        <v>4202</v>
      </c>
      <c r="N327" s="1" t="s">
        <v>5199</v>
      </c>
      <c r="O327" s="1" t="s">
        <v>81</v>
      </c>
      <c r="P327" s="1" t="s">
        <v>5200</v>
      </c>
      <c r="Q327" s="1" t="s">
        <v>3377</v>
      </c>
      <c r="S327" s="1" t="s">
        <v>655</v>
      </c>
      <c r="T327" s="1" t="s">
        <v>5201</v>
      </c>
      <c r="U327" s="1" t="s">
        <v>10506</v>
      </c>
      <c r="V327" s="1" t="s">
        <v>3238</v>
      </c>
      <c r="W327" s="1" t="s">
        <v>3166</v>
      </c>
    </row>
    <row r="328" spans="1:24">
      <c r="A328" s="1" t="s">
        <v>49</v>
      </c>
      <c r="D328" s="1" t="s">
        <v>5202</v>
      </c>
      <c r="E328" s="1" t="s">
        <v>5203</v>
      </c>
      <c r="F328" s="1" t="s">
        <v>4792</v>
      </c>
      <c r="H328" s="1" t="s">
        <v>374</v>
      </c>
      <c r="I328" s="1" t="s">
        <v>5204</v>
      </c>
      <c r="J328" s="1" t="s">
        <v>3301</v>
      </c>
      <c r="M328" s="1" t="s">
        <v>4797</v>
      </c>
      <c r="N328" s="1" t="s">
        <v>683</v>
      </c>
      <c r="O328" s="1" t="s">
        <v>5205</v>
      </c>
      <c r="P328" s="1" t="s">
        <v>3469</v>
      </c>
      <c r="Q328" s="1" t="s">
        <v>10507</v>
      </c>
      <c r="S328" s="1" t="s">
        <v>3301</v>
      </c>
      <c r="T328" s="1" t="s">
        <v>5162</v>
      </c>
      <c r="U328" s="1" t="s">
        <v>3166</v>
      </c>
      <c r="V328" s="1" t="s">
        <v>3206</v>
      </c>
      <c r="W328" s="1" t="s">
        <v>3166</v>
      </c>
    </row>
    <row r="329" spans="1:24">
      <c r="A329" s="1" t="s">
        <v>49</v>
      </c>
      <c r="D329" s="1" t="s">
        <v>5206</v>
      </c>
      <c r="E329" s="1" t="s">
        <v>5207</v>
      </c>
      <c r="F329" s="1" t="s">
        <v>5067</v>
      </c>
      <c r="H329" s="1" t="s">
        <v>374</v>
      </c>
      <c r="I329" s="1" t="s">
        <v>5204</v>
      </c>
      <c r="J329" s="1" t="s">
        <v>3184</v>
      </c>
      <c r="M329" s="1" t="s">
        <v>4753</v>
      </c>
      <c r="N329" s="1" t="s">
        <v>5208</v>
      </c>
      <c r="O329" s="1" t="s">
        <v>695</v>
      </c>
      <c r="Q329" s="1" t="s">
        <v>10508</v>
      </c>
      <c r="S329" s="1" t="s">
        <v>3184</v>
      </c>
      <c r="T329" s="1" t="s">
        <v>4754</v>
      </c>
      <c r="U329" s="1" t="s">
        <v>10509</v>
      </c>
      <c r="V329" s="1" t="s">
        <v>3367</v>
      </c>
      <c r="W329" s="1" t="s">
        <v>3166</v>
      </c>
    </row>
    <row r="330" spans="1:24">
      <c r="A330" s="1" t="s">
        <v>49</v>
      </c>
      <c r="D330" s="1" t="s">
        <v>5209</v>
      </c>
      <c r="E330" s="1" t="s">
        <v>5210</v>
      </c>
      <c r="F330" s="1" t="s">
        <v>5067</v>
      </c>
      <c r="H330" s="1" t="s">
        <v>374</v>
      </c>
      <c r="I330" s="1" t="s">
        <v>5204</v>
      </c>
      <c r="J330" s="1" t="s">
        <v>3184</v>
      </c>
      <c r="M330" s="1" t="s">
        <v>4753</v>
      </c>
      <c r="N330" s="1" t="s">
        <v>5208</v>
      </c>
      <c r="O330" s="1" t="s">
        <v>695</v>
      </c>
      <c r="Q330" s="1" t="s">
        <v>10510</v>
      </c>
      <c r="S330" s="1" t="s">
        <v>3184</v>
      </c>
      <c r="T330" s="1" t="s">
        <v>4754</v>
      </c>
      <c r="U330" s="1" t="s">
        <v>5814</v>
      </c>
      <c r="V330" s="1" t="s">
        <v>3492</v>
      </c>
      <c r="W330" s="1" t="s">
        <v>3166</v>
      </c>
    </row>
    <row r="331" spans="1:24">
      <c r="A331" s="1" t="s">
        <v>49</v>
      </c>
      <c r="D331" s="1" t="s">
        <v>5211</v>
      </c>
      <c r="E331" s="1" t="s">
        <v>5212</v>
      </c>
      <c r="F331" s="1" t="s">
        <v>5067</v>
      </c>
      <c r="H331" s="1" t="s">
        <v>374</v>
      </c>
      <c r="I331" s="1" t="s">
        <v>5204</v>
      </c>
      <c r="J331" s="1" t="s">
        <v>3184</v>
      </c>
      <c r="M331" s="1" t="s">
        <v>4753</v>
      </c>
      <c r="N331" s="1" t="s">
        <v>5208</v>
      </c>
      <c r="O331" s="1" t="s">
        <v>695</v>
      </c>
      <c r="Q331" s="1" t="s">
        <v>10511</v>
      </c>
      <c r="S331" s="1" t="s">
        <v>3184</v>
      </c>
      <c r="T331" s="1" t="s">
        <v>4754</v>
      </c>
      <c r="U331" s="1" t="s">
        <v>10512</v>
      </c>
      <c r="V331" s="1" t="s">
        <v>3177</v>
      </c>
      <c r="W331" s="1" t="s">
        <v>3166</v>
      </c>
    </row>
    <row r="332" spans="1:24">
      <c r="A332" s="1" t="s">
        <v>49</v>
      </c>
      <c r="D332" s="1" t="s">
        <v>5213</v>
      </c>
      <c r="E332" s="1" t="s">
        <v>5214</v>
      </c>
      <c r="F332" s="1" t="s">
        <v>4792</v>
      </c>
      <c r="H332" s="1" t="s">
        <v>374</v>
      </c>
      <c r="I332" s="1" t="s">
        <v>5204</v>
      </c>
      <c r="J332" s="1" t="s">
        <v>3166</v>
      </c>
      <c r="M332" s="1" t="s">
        <v>4797</v>
      </c>
      <c r="N332" s="1" t="s">
        <v>683</v>
      </c>
      <c r="O332" s="1" t="s">
        <v>695</v>
      </c>
      <c r="Q332" s="1" t="s">
        <v>3177</v>
      </c>
      <c r="S332" s="1" t="s">
        <v>3166</v>
      </c>
      <c r="T332" s="1" t="s">
        <v>5215</v>
      </c>
      <c r="U332" s="1" t="s">
        <v>3166</v>
      </c>
      <c r="V332" s="1" t="s">
        <v>655</v>
      </c>
      <c r="W332" s="1" t="s">
        <v>3166</v>
      </c>
    </row>
    <row r="333" spans="1:24">
      <c r="A333" s="1" t="s">
        <v>49</v>
      </c>
      <c r="D333" s="1" t="s">
        <v>5216</v>
      </c>
      <c r="E333" s="1" t="s">
        <v>5217</v>
      </c>
      <c r="F333" s="1" t="s">
        <v>4792</v>
      </c>
      <c r="H333" s="1" t="s">
        <v>374</v>
      </c>
      <c r="I333" s="1" t="s">
        <v>5204</v>
      </c>
      <c r="J333" s="1" t="s">
        <v>3166</v>
      </c>
      <c r="M333" s="1" t="s">
        <v>4202</v>
      </c>
      <c r="O333" s="1" t="s">
        <v>695</v>
      </c>
      <c r="Q333" s="1" t="s">
        <v>3179</v>
      </c>
      <c r="S333" s="1" t="s">
        <v>3166</v>
      </c>
      <c r="T333" s="1" t="s">
        <v>4746</v>
      </c>
      <c r="U333" s="1" t="s">
        <v>3166</v>
      </c>
      <c r="V333" s="1" t="s">
        <v>10513</v>
      </c>
      <c r="W333" s="1" t="s">
        <v>3166</v>
      </c>
    </row>
    <row r="334" spans="1:24">
      <c r="A334" s="1" t="s">
        <v>49</v>
      </c>
      <c r="D334" s="1" t="s">
        <v>5218</v>
      </c>
      <c r="E334" s="1" t="s">
        <v>5219</v>
      </c>
      <c r="F334" s="1" t="s">
        <v>4792</v>
      </c>
      <c r="H334" s="1" t="s">
        <v>374</v>
      </c>
      <c r="I334" s="1" t="s">
        <v>5204</v>
      </c>
      <c r="J334" s="1" t="s">
        <v>3166</v>
      </c>
      <c r="M334" s="1" t="s">
        <v>4797</v>
      </c>
      <c r="Q334" s="1" t="s">
        <v>3166</v>
      </c>
      <c r="S334" s="1" t="s">
        <v>3166</v>
      </c>
      <c r="T334" s="1" t="s">
        <v>5215</v>
      </c>
      <c r="U334" s="1" t="s">
        <v>3166</v>
      </c>
      <c r="V334" s="1" t="s">
        <v>10514</v>
      </c>
      <c r="W334" s="1" t="s">
        <v>3166</v>
      </c>
    </row>
    <row r="335" spans="1:24">
      <c r="A335" s="1" t="s">
        <v>49</v>
      </c>
      <c r="D335" s="1" t="s">
        <v>544</v>
      </c>
      <c r="E335" s="1" t="s">
        <v>5220</v>
      </c>
      <c r="F335" s="1" t="s">
        <v>655</v>
      </c>
      <c r="H335" s="1" t="s">
        <v>374</v>
      </c>
      <c r="I335" s="1" t="s">
        <v>452</v>
      </c>
      <c r="J335" s="1" t="s">
        <v>506</v>
      </c>
      <c r="K335" s="1" t="s">
        <v>5150</v>
      </c>
      <c r="L335" s="1" t="s">
        <v>389</v>
      </c>
      <c r="M335" s="1" t="s">
        <v>4797</v>
      </c>
      <c r="N335" s="1" t="s">
        <v>402</v>
      </c>
      <c r="O335" s="1" t="s">
        <v>81</v>
      </c>
      <c r="P335" s="1" t="s">
        <v>548</v>
      </c>
      <c r="Q335" s="1" t="s">
        <v>3177</v>
      </c>
      <c r="R335" s="1" t="s">
        <v>549</v>
      </c>
      <c r="S335" s="1" t="s">
        <v>549</v>
      </c>
      <c r="T335" s="1" t="s">
        <v>5221</v>
      </c>
      <c r="U335" s="1" t="s">
        <v>10515</v>
      </c>
      <c r="V335" s="1" t="s">
        <v>10516</v>
      </c>
      <c r="W335" s="1" t="s">
        <v>655</v>
      </c>
    </row>
    <row r="336" spans="1:24">
      <c r="A336" s="1" t="s">
        <v>49</v>
      </c>
      <c r="D336" s="1" t="s">
        <v>550</v>
      </c>
      <c r="E336" s="1" t="s">
        <v>5222</v>
      </c>
      <c r="F336" s="1" t="s">
        <v>655</v>
      </c>
      <c r="H336" s="1" t="s">
        <v>374</v>
      </c>
      <c r="I336" s="1" t="s">
        <v>452</v>
      </c>
      <c r="J336" s="1" t="s">
        <v>506</v>
      </c>
      <c r="K336" s="1" t="s">
        <v>5150</v>
      </c>
      <c r="L336" s="1" t="s">
        <v>389</v>
      </c>
      <c r="M336" s="1" t="s">
        <v>4797</v>
      </c>
      <c r="N336" s="1" t="s">
        <v>402</v>
      </c>
      <c r="O336" s="1" t="s">
        <v>81</v>
      </c>
      <c r="P336" s="1" t="s">
        <v>548</v>
      </c>
      <c r="Q336" s="1" t="s">
        <v>3188</v>
      </c>
      <c r="R336" s="1" t="s">
        <v>384</v>
      </c>
      <c r="S336" s="1" t="s">
        <v>549</v>
      </c>
      <c r="T336" s="1" t="s">
        <v>5221</v>
      </c>
      <c r="U336" s="1" t="s">
        <v>10517</v>
      </c>
      <c r="V336" s="1" t="s">
        <v>10518</v>
      </c>
      <c r="W336" s="1" t="s">
        <v>655</v>
      </c>
    </row>
    <row r="337" spans="1:24">
      <c r="A337" s="1" t="s">
        <v>49</v>
      </c>
      <c r="D337" s="1" t="s">
        <v>553</v>
      </c>
      <c r="E337" s="1" t="s">
        <v>5223</v>
      </c>
      <c r="F337" s="1" t="s">
        <v>655</v>
      </c>
      <c r="H337" s="1" t="s">
        <v>374</v>
      </c>
      <c r="I337" s="1" t="s">
        <v>452</v>
      </c>
      <c r="J337" s="1" t="s">
        <v>384</v>
      </c>
      <c r="K337" s="1" t="s">
        <v>5150</v>
      </c>
      <c r="L337" s="1" t="s">
        <v>389</v>
      </c>
      <c r="M337" s="1" t="s">
        <v>4797</v>
      </c>
      <c r="N337" s="1" t="s">
        <v>402</v>
      </c>
      <c r="O337" s="1" t="s">
        <v>81</v>
      </c>
      <c r="P337" s="1" t="s">
        <v>552</v>
      </c>
      <c r="Q337" s="1" t="s">
        <v>3197</v>
      </c>
      <c r="R337" s="1" t="s">
        <v>384</v>
      </c>
      <c r="S337" s="1" t="s">
        <v>549</v>
      </c>
      <c r="T337" s="1" t="s">
        <v>5221</v>
      </c>
      <c r="U337" s="1" t="s">
        <v>10519</v>
      </c>
      <c r="V337" s="1" t="s">
        <v>10520</v>
      </c>
      <c r="W337" s="1" t="s">
        <v>655</v>
      </c>
    </row>
    <row r="338" spans="1:24">
      <c r="A338" s="1" t="s">
        <v>49</v>
      </c>
      <c r="D338" s="1" t="s">
        <v>453</v>
      </c>
      <c r="E338" s="1" t="s">
        <v>5224</v>
      </c>
      <c r="F338" s="1" t="s">
        <v>655</v>
      </c>
      <c r="H338" s="1" t="s">
        <v>374</v>
      </c>
      <c r="I338" s="1" t="s">
        <v>452</v>
      </c>
      <c r="J338" s="1" t="s">
        <v>3179</v>
      </c>
      <c r="K338" s="1" t="s">
        <v>5150</v>
      </c>
      <c r="L338" s="1" t="s">
        <v>389</v>
      </c>
      <c r="M338" s="1" t="s">
        <v>4753</v>
      </c>
      <c r="N338" s="1" t="s">
        <v>429</v>
      </c>
      <c r="O338" s="1" t="s">
        <v>81</v>
      </c>
      <c r="P338" s="1" t="s">
        <v>3441</v>
      </c>
      <c r="Q338" s="1" t="s">
        <v>3245</v>
      </c>
      <c r="R338" s="1" t="s">
        <v>444</v>
      </c>
      <c r="S338" s="1" t="s">
        <v>3170</v>
      </c>
      <c r="T338" s="1" t="s">
        <v>4754</v>
      </c>
      <c r="U338" s="1" t="s">
        <v>10521</v>
      </c>
      <c r="V338" s="1" t="s">
        <v>10522</v>
      </c>
      <c r="W338" s="1" t="s">
        <v>3176</v>
      </c>
      <c r="X338" s="1" t="s">
        <v>5225</v>
      </c>
    </row>
    <row r="339" spans="1:24">
      <c r="A339" s="1" t="s">
        <v>49</v>
      </c>
      <c r="D339" s="1" t="s">
        <v>3725</v>
      </c>
      <c r="E339" s="1" t="s">
        <v>5226</v>
      </c>
      <c r="F339" s="1" t="s">
        <v>655</v>
      </c>
      <c r="G339" s="1" t="s">
        <v>5227</v>
      </c>
      <c r="H339" s="1" t="s">
        <v>374</v>
      </c>
      <c r="I339" s="1" t="s">
        <v>452</v>
      </c>
      <c r="J339" s="1" t="s">
        <v>3179</v>
      </c>
      <c r="K339" s="1" t="s">
        <v>5228</v>
      </c>
      <c r="L339" s="1" t="s">
        <v>389</v>
      </c>
      <c r="M339" s="1" t="s">
        <v>4753</v>
      </c>
      <c r="N339" s="1" t="s">
        <v>429</v>
      </c>
      <c r="O339" s="1" t="s">
        <v>81</v>
      </c>
      <c r="P339" s="1" t="s">
        <v>3441</v>
      </c>
      <c r="Q339" s="1" t="s">
        <v>3245</v>
      </c>
      <c r="R339" s="1" t="s">
        <v>444</v>
      </c>
      <c r="S339" s="1" t="s">
        <v>3170</v>
      </c>
      <c r="T339" s="1" t="s">
        <v>4754</v>
      </c>
      <c r="U339" s="1" t="s">
        <v>3166</v>
      </c>
      <c r="V339" s="1" t="s">
        <v>10523</v>
      </c>
      <c r="W339" s="1" t="s">
        <v>3166</v>
      </c>
    </row>
    <row r="340" spans="1:24">
      <c r="A340" s="1" t="s">
        <v>49</v>
      </c>
      <c r="D340" s="1" t="s">
        <v>455</v>
      </c>
      <c r="E340" s="1" t="s">
        <v>5229</v>
      </c>
      <c r="F340" s="1" t="s">
        <v>655</v>
      </c>
      <c r="H340" s="1" t="s">
        <v>374</v>
      </c>
      <c r="I340" s="1" t="s">
        <v>452</v>
      </c>
      <c r="J340" s="1" t="s">
        <v>3179</v>
      </c>
      <c r="K340" s="1" t="s">
        <v>5150</v>
      </c>
      <c r="L340" s="1" t="s">
        <v>457</v>
      </c>
      <c r="M340" s="1" t="s">
        <v>4753</v>
      </c>
      <c r="N340" s="1" t="s">
        <v>429</v>
      </c>
      <c r="O340" s="1" t="s">
        <v>81</v>
      </c>
      <c r="P340" s="1" t="s">
        <v>3441</v>
      </c>
      <c r="Q340" s="1" t="s">
        <v>3245</v>
      </c>
      <c r="R340" s="1" t="s">
        <v>444</v>
      </c>
      <c r="S340" s="1" t="s">
        <v>3170</v>
      </c>
      <c r="T340" s="1" t="s">
        <v>4754</v>
      </c>
      <c r="U340" s="1" t="s">
        <v>10524</v>
      </c>
      <c r="V340" s="1" t="s">
        <v>10525</v>
      </c>
      <c r="W340" s="1" t="s">
        <v>3176</v>
      </c>
      <c r="X340" s="1" t="s">
        <v>5230</v>
      </c>
    </row>
    <row r="341" spans="1:24">
      <c r="A341" s="1" t="s">
        <v>49</v>
      </c>
      <c r="D341" s="1" t="s">
        <v>458</v>
      </c>
      <c r="E341" s="1" t="s">
        <v>5231</v>
      </c>
      <c r="F341" s="1" t="s">
        <v>655</v>
      </c>
      <c r="H341" s="1" t="s">
        <v>374</v>
      </c>
      <c r="I341" s="1" t="s">
        <v>452</v>
      </c>
      <c r="J341" s="1" t="s">
        <v>748</v>
      </c>
      <c r="K341" s="1" t="s">
        <v>5150</v>
      </c>
      <c r="L341" s="1" t="s">
        <v>389</v>
      </c>
      <c r="M341" s="1" t="s">
        <v>4753</v>
      </c>
      <c r="N341" s="1" t="s">
        <v>402</v>
      </c>
      <c r="O341" s="1" t="s">
        <v>81</v>
      </c>
      <c r="P341" s="1" t="s">
        <v>466</v>
      </c>
      <c r="Q341" s="1" t="s">
        <v>3180</v>
      </c>
      <c r="R341" s="1" t="s">
        <v>384</v>
      </c>
      <c r="S341" s="1" t="s">
        <v>549</v>
      </c>
      <c r="T341" s="1" t="s">
        <v>4754</v>
      </c>
      <c r="U341" s="1" t="s">
        <v>10526</v>
      </c>
      <c r="V341" s="1" t="s">
        <v>10527</v>
      </c>
      <c r="W341" s="1" t="s">
        <v>797</v>
      </c>
      <c r="X341" s="1" t="s">
        <v>5232</v>
      </c>
    </row>
    <row r="342" spans="1:24">
      <c r="A342" s="1" t="s">
        <v>49</v>
      </c>
      <c r="D342" s="1" t="s">
        <v>461</v>
      </c>
      <c r="E342" s="1" t="s">
        <v>5233</v>
      </c>
      <c r="F342" s="1" t="s">
        <v>655</v>
      </c>
      <c r="H342" s="1" t="s">
        <v>374</v>
      </c>
      <c r="I342" s="1" t="s">
        <v>452</v>
      </c>
      <c r="J342" s="1" t="s">
        <v>748</v>
      </c>
      <c r="K342" s="1" t="s">
        <v>5150</v>
      </c>
      <c r="L342" s="1" t="s">
        <v>457</v>
      </c>
      <c r="M342" s="1" t="s">
        <v>4753</v>
      </c>
      <c r="N342" s="1" t="s">
        <v>402</v>
      </c>
      <c r="O342" s="1" t="s">
        <v>81</v>
      </c>
      <c r="P342" s="1" t="s">
        <v>466</v>
      </c>
      <c r="Q342" s="1" t="s">
        <v>3180</v>
      </c>
      <c r="R342" s="1" t="s">
        <v>384</v>
      </c>
      <c r="S342" s="1" t="s">
        <v>549</v>
      </c>
      <c r="T342" s="1" t="s">
        <v>4754</v>
      </c>
      <c r="U342" s="1" t="s">
        <v>10528</v>
      </c>
      <c r="V342" s="1" t="s">
        <v>10529</v>
      </c>
      <c r="W342" s="1" t="s">
        <v>10528</v>
      </c>
      <c r="X342" s="1" t="s">
        <v>5234</v>
      </c>
    </row>
    <row r="343" spans="1:24">
      <c r="A343" s="1" t="s">
        <v>49</v>
      </c>
      <c r="D343" s="1" t="s">
        <v>464</v>
      </c>
      <c r="E343" s="1" t="s">
        <v>5235</v>
      </c>
      <c r="F343" s="1" t="s">
        <v>655</v>
      </c>
      <c r="H343" s="1" t="s">
        <v>374</v>
      </c>
      <c r="I343" s="1" t="s">
        <v>452</v>
      </c>
      <c r="J343" s="1" t="s">
        <v>1041</v>
      </c>
      <c r="K343" s="1" t="s">
        <v>5150</v>
      </c>
      <c r="L343" s="1" t="s">
        <v>389</v>
      </c>
      <c r="M343" s="1" t="s">
        <v>4753</v>
      </c>
      <c r="N343" s="1" t="s">
        <v>402</v>
      </c>
      <c r="O343" s="1" t="s">
        <v>81</v>
      </c>
      <c r="P343" s="1" t="s">
        <v>466</v>
      </c>
      <c r="Q343" s="1" t="s">
        <v>3181</v>
      </c>
      <c r="R343" s="1" t="s">
        <v>156</v>
      </c>
      <c r="S343" s="1" t="s">
        <v>549</v>
      </c>
      <c r="T343" s="1" t="s">
        <v>4754</v>
      </c>
      <c r="U343" s="1" t="s">
        <v>10530</v>
      </c>
      <c r="V343" s="1" t="s">
        <v>10531</v>
      </c>
      <c r="W343" s="1" t="s">
        <v>3166</v>
      </c>
      <c r="X343" s="1" t="s">
        <v>5236</v>
      </c>
    </row>
    <row r="344" spans="1:24">
      <c r="A344" s="1" t="s">
        <v>49</v>
      </c>
      <c r="D344" s="1" t="s">
        <v>467</v>
      </c>
      <c r="E344" s="1" t="s">
        <v>5237</v>
      </c>
      <c r="F344" s="1" t="s">
        <v>655</v>
      </c>
      <c r="H344" s="1" t="s">
        <v>374</v>
      </c>
      <c r="I344" s="1" t="s">
        <v>452</v>
      </c>
      <c r="J344" s="1" t="s">
        <v>1041</v>
      </c>
      <c r="K344" s="1" t="s">
        <v>5150</v>
      </c>
      <c r="L344" s="1" t="s">
        <v>457</v>
      </c>
      <c r="M344" s="1" t="s">
        <v>4753</v>
      </c>
      <c r="N344" s="1" t="s">
        <v>402</v>
      </c>
      <c r="O344" s="1" t="s">
        <v>81</v>
      </c>
      <c r="P344" s="1" t="s">
        <v>466</v>
      </c>
      <c r="Q344" s="1" t="s">
        <v>3181</v>
      </c>
      <c r="R344" s="1" t="s">
        <v>156</v>
      </c>
      <c r="S344" s="1" t="s">
        <v>549</v>
      </c>
      <c r="T344" s="1" t="s">
        <v>4754</v>
      </c>
      <c r="U344" s="1" t="s">
        <v>10532</v>
      </c>
      <c r="V344" s="1" t="s">
        <v>10533</v>
      </c>
      <c r="W344" s="1" t="s">
        <v>384</v>
      </c>
      <c r="X344" s="1" t="s">
        <v>5238</v>
      </c>
    </row>
    <row r="345" spans="1:24">
      <c r="A345" s="1" t="s">
        <v>49</v>
      </c>
      <c r="D345" s="1" t="s">
        <v>3755</v>
      </c>
      <c r="E345" s="1" t="s">
        <v>5239</v>
      </c>
      <c r="F345" s="1" t="s">
        <v>5033</v>
      </c>
      <c r="H345" s="1" t="s">
        <v>374</v>
      </c>
      <c r="I345" s="1" t="s">
        <v>452</v>
      </c>
      <c r="J345" s="1" t="s">
        <v>3184</v>
      </c>
      <c r="K345" s="1" t="s">
        <v>452</v>
      </c>
      <c r="L345" s="1" t="s">
        <v>389</v>
      </c>
      <c r="M345" s="1" t="s">
        <v>4753</v>
      </c>
      <c r="N345" s="1" t="s">
        <v>402</v>
      </c>
      <c r="O345" s="1" t="s">
        <v>81</v>
      </c>
      <c r="P345" s="1" t="s">
        <v>5240</v>
      </c>
      <c r="Q345" s="1" t="s">
        <v>3241</v>
      </c>
      <c r="R345" s="1" t="s">
        <v>444</v>
      </c>
      <c r="S345" s="1" t="s">
        <v>549</v>
      </c>
      <c r="T345" s="1" t="s">
        <v>4754</v>
      </c>
      <c r="U345" s="1" t="s">
        <v>10534</v>
      </c>
      <c r="V345" s="1" t="s">
        <v>10535</v>
      </c>
      <c r="W345" s="1" t="s">
        <v>3166</v>
      </c>
    </row>
    <row r="346" spans="1:24">
      <c r="A346" s="1" t="s">
        <v>49</v>
      </c>
      <c r="D346" s="1" t="s">
        <v>3756</v>
      </c>
      <c r="E346" s="1" t="s">
        <v>5241</v>
      </c>
      <c r="F346" s="1" t="s">
        <v>5033</v>
      </c>
      <c r="H346" s="1" t="s">
        <v>374</v>
      </c>
      <c r="I346" s="1" t="s">
        <v>452</v>
      </c>
      <c r="J346" s="1" t="s">
        <v>3184</v>
      </c>
      <c r="K346" s="1" t="s">
        <v>452</v>
      </c>
      <c r="L346" s="1" t="s">
        <v>457</v>
      </c>
      <c r="M346" s="1" t="s">
        <v>4753</v>
      </c>
      <c r="N346" s="1" t="s">
        <v>402</v>
      </c>
      <c r="O346" s="1" t="s">
        <v>81</v>
      </c>
      <c r="P346" s="1" t="s">
        <v>5240</v>
      </c>
      <c r="Q346" s="1" t="s">
        <v>3241</v>
      </c>
      <c r="R346" s="1" t="s">
        <v>444</v>
      </c>
      <c r="S346" s="1" t="s">
        <v>549</v>
      </c>
      <c r="T346" s="1" t="s">
        <v>4754</v>
      </c>
      <c r="U346" s="1" t="s">
        <v>1297</v>
      </c>
      <c r="V346" s="1" t="s">
        <v>10536</v>
      </c>
      <c r="W346" s="1" t="s">
        <v>3166</v>
      </c>
    </row>
    <row r="347" spans="1:24">
      <c r="A347" s="1" t="s">
        <v>49</v>
      </c>
      <c r="D347" s="1" t="s">
        <v>470</v>
      </c>
      <c r="E347" s="1" t="s">
        <v>5242</v>
      </c>
      <c r="F347" s="1" t="s">
        <v>655</v>
      </c>
      <c r="H347" s="1" t="s">
        <v>374</v>
      </c>
      <c r="I347" s="1" t="s">
        <v>452</v>
      </c>
      <c r="J347" s="1" t="s">
        <v>3182</v>
      </c>
      <c r="K347" s="1" t="s">
        <v>5150</v>
      </c>
      <c r="L347" s="1" t="s">
        <v>389</v>
      </c>
      <c r="M347" s="1" t="s">
        <v>4753</v>
      </c>
      <c r="N347" s="1" t="s">
        <v>402</v>
      </c>
      <c r="O347" s="1" t="s">
        <v>81</v>
      </c>
      <c r="P347" s="1" t="s">
        <v>473</v>
      </c>
      <c r="Q347" s="1" t="s">
        <v>3183</v>
      </c>
      <c r="R347" s="1" t="s">
        <v>156</v>
      </c>
      <c r="S347" s="1" t="s">
        <v>549</v>
      </c>
      <c r="T347" s="1" t="s">
        <v>4754</v>
      </c>
      <c r="U347" s="1" t="s">
        <v>10537</v>
      </c>
      <c r="V347" s="1" t="s">
        <v>10538</v>
      </c>
      <c r="W347" s="1" t="s">
        <v>530</v>
      </c>
      <c r="X347" s="1" t="s">
        <v>5243</v>
      </c>
    </row>
    <row r="348" spans="1:24">
      <c r="A348" s="1" t="s">
        <v>49</v>
      </c>
      <c r="D348" s="1" t="s">
        <v>474</v>
      </c>
      <c r="E348" s="1" t="s">
        <v>5244</v>
      </c>
      <c r="F348" s="1" t="s">
        <v>655</v>
      </c>
      <c r="H348" s="1" t="s">
        <v>374</v>
      </c>
      <c r="I348" s="1" t="s">
        <v>452</v>
      </c>
      <c r="J348" s="1" t="s">
        <v>3182</v>
      </c>
      <c r="K348" s="1" t="s">
        <v>5150</v>
      </c>
      <c r="L348" s="1" t="s">
        <v>457</v>
      </c>
      <c r="M348" s="1" t="s">
        <v>4753</v>
      </c>
      <c r="N348" s="1" t="s">
        <v>402</v>
      </c>
      <c r="O348" s="1" t="s">
        <v>81</v>
      </c>
      <c r="P348" s="1" t="s">
        <v>473</v>
      </c>
      <c r="Q348" s="1" t="s">
        <v>3183</v>
      </c>
      <c r="R348" s="1" t="s">
        <v>156</v>
      </c>
      <c r="S348" s="1" t="s">
        <v>549</v>
      </c>
      <c r="T348" s="1" t="s">
        <v>4754</v>
      </c>
      <c r="U348" s="1" t="s">
        <v>10539</v>
      </c>
      <c r="V348" s="1" t="s">
        <v>10540</v>
      </c>
      <c r="W348" s="1" t="s">
        <v>3166</v>
      </c>
      <c r="X348" s="1" t="s">
        <v>5245</v>
      </c>
    </row>
    <row r="349" spans="1:24">
      <c r="A349" s="1" t="s">
        <v>49</v>
      </c>
      <c r="D349" s="1" t="s">
        <v>477</v>
      </c>
      <c r="E349" s="1" t="s">
        <v>5246</v>
      </c>
      <c r="F349" s="1" t="s">
        <v>655</v>
      </c>
      <c r="H349" s="1" t="s">
        <v>374</v>
      </c>
      <c r="I349" s="1" t="s">
        <v>452</v>
      </c>
      <c r="J349" s="1" t="s">
        <v>3184</v>
      </c>
      <c r="K349" s="1" t="s">
        <v>5150</v>
      </c>
      <c r="L349" s="1" t="s">
        <v>401</v>
      </c>
      <c r="M349" s="1" t="s">
        <v>4753</v>
      </c>
      <c r="N349" s="1" t="s">
        <v>402</v>
      </c>
      <c r="O349" s="1" t="s">
        <v>81</v>
      </c>
      <c r="P349" s="1" t="s">
        <v>473</v>
      </c>
      <c r="Q349" s="1" t="s">
        <v>3174</v>
      </c>
      <c r="R349" s="1" t="s">
        <v>480</v>
      </c>
      <c r="S349" s="1" t="s">
        <v>549</v>
      </c>
      <c r="T349" s="1" t="s">
        <v>4754</v>
      </c>
      <c r="U349" s="1" t="s">
        <v>3301</v>
      </c>
      <c r="V349" s="1" t="s">
        <v>10541</v>
      </c>
      <c r="W349" s="1" t="s">
        <v>1154</v>
      </c>
      <c r="X349" s="1" t="s">
        <v>5247</v>
      </c>
    </row>
    <row r="350" spans="1:24">
      <c r="A350" s="1" t="s">
        <v>49</v>
      </c>
      <c r="D350" s="1" t="s">
        <v>481</v>
      </c>
      <c r="E350" s="1" t="s">
        <v>5248</v>
      </c>
      <c r="F350" s="1" t="s">
        <v>655</v>
      </c>
      <c r="H350" s="1" t="s">
        <v>374</v>
      </c>
      <c r="I350" s="1" t="s">
        <v>452</v>
      </c>
      <c r="J350" s="1" t="s">
        <v>3184</v>
      </c>
      <c r="K350" s="1" t="s">
        <v>5150</v>
      </c>
      <c r="L350" s="1" t="s">
        <v>380</v>
      </c>
      <c r="M350" s="1" t="s">
        <v>4753</v>
      </c>
      <c r="N350" s="1" t="s">
        <v>402</v>
      </c>
      <c r="O350" s="1" t="s">
        <v>81</v>
      </c>
      <c r="P350" s="1" t="s">
        <v>473</v>
      </c>
      <c r="Q350" s="1" t="s">
        <v>3174</v>
      </c>
      <c r="R350" s="1" t="s">
        <v>480</v>
      </c>
      <c r="S350" s="1" t="s">
        <v>549</v>
      </c>
      <c r="T350" s="1" t="s">
        <v>4754</v>
      </c>
      <c r="U350" s="1" t="s">
        <v>10542</v>
      </c>
      <c r="V350" s="1" t="s">
        <v>10543</v>
      </c>
      <c r="W350" s="1" t="s">
        <v>530</v>
      </c>
      <c r="X350" s="1" t="s">
        <v>5249</v>
      </c>
    </row>
    <row r="351" spans="1:24">
      <c r="A351" s="1" t="s">
        <v>49</v>
      </c>
      <c r="D351" s="1" t="s">
        <v>484</v>
      </c>
      <c r="E351" s="1" t="s">
        <v>5250</v>
      </c>
      <c r="F351" s="1" t="s">
        <v>655</v>
      </c>
      <c r="H351" s="1" t="s">
        <v>374</v>
      </c>
      <c r="I351" s="1" t="s">
        <v>452</v>
      </c>
      <c r="J351" s="1" t="s">
        <v>3184</v>
      </c>
      <c r="K351" s="1" t="s">
        <v>5150</v>
      </c>
      <c r="L351" s="1" t="s">
        <v>487</v>
      </c>
      <c r="M351" s="1" t="s">
        <v>4753</v>
      </c>
      <c r="N351" s="1" t="s">
        <v>402</v>
      </c>
      <c r="O351" s="1" t="s">
        <v>81</v>
      </c>
      <c r="P351" s="1" t="s">
        <v>473</v>
      </c>
      <c r="Q351" s="1" t="s">
        <v>3174</v>
      </c>
      <c r="R351" s="1" t="s">
        <v>480</v>
      </c>
      <c r="S351" s="1" t="s">
        <v>549</v>
      </c>
      <c r="T351" s="1" t="s">
        <v>4754</v>
      </c>
      <c r="U351" s="1" t="s">
        <v>10544</v>
      </c>
      <c r="V351" s="1" t="s">
        <v>10541</v>
      </c>
      <c r="W351" s="1" t="s">
        <v>655</v>
      </c>
    </row>
    <row r="352" spans="1:24">
      <c r="A352" s="1" t="s">
        <v>49</v>
      </c>
      <c r="D352" s="1" t="s">
        <v>488</v>
      </c>
      <c r="E352" s="1" t="s">
        <v>5251</v>
      </c>
      <c r="F352" s="1" t="s">
        <v>655</v>
      </c>
      <c r="H352" s="1" t="s">
        <v>374</v>
      </c>
      <c r="I352" s="1" t="s">
        <v>452</v>
      </c>
      <c r="J352" s="1" t="s">
        <v>3184</v>
      </c>
      <c r="K352" s="1" t="s">
        <v>5150</v>
      </c>
      <c r="L352" s="1" t="s">
        <v>393</v>
      </c>
      <c r="M352" s="1" t="s">
        <v>4753</v>
      </c>
      <c r="N352" s="1" t="s">
        <v>402</v>
      </c>
      <c r="O352" s="1" t="s">
        <v>81</v>
      </c>
      <c r="P352" s="1" t="s">
        <v>473</v>
      </c>
      <c r="Q352" s="1" t="s">
        <v>3174</v>
      </c>
      <c r="R352" s="1" t="s">
        <v>480</v>
      </c>
      <c r="S352" s="1" t="s">
        <v>549</v>
      </c>
      <c r="T352" s="1" t="s">
        <v>4754</v>
      </c>
      <c r="U352" s="1" t="s">
        <v>3166</v>
      </c>
      <c r="V352" s="1" t="s">
        <v>10545</v>
      </c>
      <c r="W352" s="1" t="s">
        <v>3166</v>
      </c>
    </row>
    <row r="353" spans="1:24">
      <c r="A353" s="1" t="s">
        <v>49</v>
      </c>
      <c r="D353" s="1" t="s">
        <v>491</v>
      </c>
      <c r="E353" s="1" t="s">
        <v>5252</v>
      </c>
      <c r="F353" s="1" t="s">
        <v>655</v>
      </c>
      <c r="H353" s="1" t="s">
        <v>374</v>
      </c>
      <c r="I353" s="1" t="s">
        <v>452</v>
      </c>
      <c r="J353" s="1" t="s">
        <v>432</v>
      </c>
      <c r="K353" s="1" t="s">
        <v>5150</v>
      </c>
      <c r="L353" s="1" t="s">
        <v>393</v>
      </c>
      <c r="M353" s="1" t="s">
        <v>4753</v>
      </c>
      <c r="N353" s="1" t="s">
        <v>381</v>
      </c>
      <c r="O353" s="1" t="s">
        <v>81</v>
      </c>
      <c r="P353" s="1" t="s">
        <v>3442</v>
      </c>
      <c r="Q353" s="1" t="s">
        <v>3180</v>
      </c>
      <c r="R353" s="1" t="s">
        <v>493</v>
      </c>
      <c r="S353" s="1" t="s">
        <v>549</v>
      </c>
      <c r="T353" s="1" t="s">
        <v>4754</v>
      </c>
      <c r="U353" s="1" t="s">
        <v>10546</v>
      </c>
      <c r="V353" s="1" t="s">
        <v>10547</v>
      </c>
      <c r="W353" s="1" t="s">
        <v>3166</v>
      </c>
      <c r="X353" s="1" t="s">
        <v>5253</v>
      </c>
    </row>
    <row r="354" spans="1:24">
      <c r="A354" s="1" t="s">
        <v>49</v>
      </c>
      <c r="D354" s="1" t="s">
        <v>494</v>
      </c>
      <c r="E354" s="1" t="s">
        <v>5254</v>
      </c>
      <c r="F354" s="1" t="s">
        <v>655</v>
      </c>
      <c r="H354" s="1" t="s">
        <v>374</v>
      </c>
      <c r="I354" s="1" t="s">
        <v>452</v>
      </c>
      <c r="J354" s="1" t="s">
        <v>432</v>
      </c>
      <c r="K354" s="1" t="s">
        <v>5150</v>
      </c>
      <c r="L354" s="1" t="s">
        <v>401</v>
      </c>
      <c r="M354" s="1" t="s">
        <v>4753</v>
      </c>
      <c r="N354" s="1" t="s">
        <v>381</v>
      </c>
      <c r="O354" s="1" t="s">
        <v>81</v>
      </c>
      <c r="P354" s="1" t="s">
        <v>3442</v>
      </c>
      <c r="Q354" s="1" t="s">
        <v>3180</v>
      </c>
      <c r="R354" s="1" t="s">
        <v>493</v>
      </c>
      <c r="S354" s="1" t="s">
        <v>549</v>
      </c>
      <c r="T354" s="1" t="s">
        <v>4754</v>
      </c>
      <c r="U354" s="1" t="s">
        <v>10548</v>
      </c>
      <c r="V354" s="1" t="s">
        <v>10549</v>
      </c>
      <c r="W354" s="1" t="s">
        <v>10548</v>
      </c>
      <c r="X354" s="1" t="s">
        <v>5255</v>
      </c>
    </row>
    <row r="355" spans="1:24">
      <c r="A355" s="1" t="s">
        <v>49</v>
      </c>
      <c r="D355" s="1" t="s">
        <v>497</v>
      </c>
      <c r="E355" s="1" t="s">
        <v>5256</v>
      </c>
      <c r="F355" s="1" t="s">
        <v>655</v>
      </c>
      <c r="H355" s="1" t="s">
        <v>374</v>
      </c>
      <c r="I355" s="1" t="s">
        <v>452</v>
      </c>
      <c r="J355" s="1" t="s">
        <v>432</v>
      </c>
      <c r="K355" s="1" t="s">
        <v>5150</v>
      </c>
      <c r="L355" s="1" t="s">
        <v>409</v>
      </c>
      <c r="M355" s="1" t="s">
        <v>4753</v>
      </c>
      <c r="N355" s="1" t="s">
        <v>381</v>
      </c>
      <c r="O355" s="1" t="s">
        <v>81</v>
      </c>
      <c r="P355" s="1" t="s">
        <v>3442</v>
      </c>
      <c r="Q355" s="1" t="s">
        <v>3180</v>
      </c>
      <c r="R355" s="1" t="s">
        <v>493</v>
      </c>
      <c r="S355" s="1" t="s">
        <v>549</v>
      </c>
      <c r="T355" s="1" t="s">
        <v>4754</v>
      </c>
      <c r="U355" s="1" t="s">
        <v>10550</v>
      </c>
      <c r="V355" s="1" t="s">
        <v>10551</v>
      </c>
      <c r="W355" s="1" t="s">
        <v>3166</v>
      </c>
      <c r="X355" s="1" t="s">
        <v>5257</v>
      </c>
    </row>
    <row r="356" spans="1:24">
      <c r="A356" s="1" t="s">
        <v>49</v>
      </c>
      <c r="D356" s="1" t="s">
        <v>500</v>
      </c>
      <c r="E356" s="1" t="s">
        <v>5258</v>
      </c>
      <c r="F356" s="1" t="s">
        <v>655</v>
      </c>
      <c r="H356" s="1" t="s">
        <v>374</v>
      </c>
      <c r="I356" s="1" t="s">
        <v>452</v>
      </c>
      <c r="J356" s="1" t="s">
        <v>432</v>
      </c>
      <c r="K356" s="1" t="s">
        <v>5150</v>
      </c>
      <c r="L356" s="1" t="s">
        <v>396</v>
      </c>
      <c r="M356" s="1" t="s">
        <v>4753</v>
      </c>
      <c r="N356" s="1" t="s">
        <v>381</v>
      </c>
      <c r="O356" s="1" t="s">
        <v>81</v>
      </c>
      <c r="P356" s="1" t="s">
        <v>3442</v>
      </c>
      <c r="Q356" s="1" t="s">
        <v>3180</v>
      </c>
      <c r="R356" s="1" t="s">
        <v>493</v>
      </c>
      <c r="S356" s="1" t="s">
        <v>549</v>
      </c>
      <c r="T356" s="1" t="s">
        <v>4754</v>
      </c>
      <c r="U356" s="1" t="s">
        <v>10550</v>
      </c>
      <c r="V356" s="1" t="s">
        <v>10551</v>
      </c>
      <c r="W356" s="1" t="s">
        <v>3166</v>
      </c>
      <c r="X356" s="1" t="s">
        <v>5259</v>
      </c>
    </row>
    <row r="357" spans="1:24">
      <c r="A357" s="1" t="s">
        <v>49</v>
      </c>
      <c r="D357" s="1" t="s">
        <v>3757</v>
      </c>
      <c r="E357" s="1" t="s">
        <v>5260</v>
      </c>
      <c r="F357" s="1" t="s">
        <v>5033</v>
      </c>
      <c r="H357" s="1" t="s">
        <v>374</v>
      </c>
      <c r="I357" s="1" t="s">
        <v>452</v>
      </c>
      <c r="J357" s="1" t="s">
        <v>3189</v>
      </c>
      <c r="K357" s="1" t="s">
        <v>400</v>
      </c>
      <c r="L357" s="1" t="s">
        <v>409</v>
      </c>
      <c r="M357" s="1" t="s">
        <v>4753</v>
      </c>
      <c r="N357" s="1" t="s">
        <v>381</v>
      </c>
      <c r="O357" s="1" t="s">
        <v>81</v>
      </c>
      <c r="P357" s="1" t="s">
        <v>512</v>
      </c>
      <c r="Q357" s="1" t="s">
        <v>3485</v>
      </c>
      <c r="R357" s="1" t="s">
        <v>513</v>
      </c>
      <c r="S357" s="1" t="s">
        <v>549</v>
      </c>
      <c r="T357" s="1" t="s">
        <v>4754</v>
      </c>
      <c r="U357" s="1" t="s">
        <v>3214</v>
      </c>
      <c r="V357" s="1" t="s">
        <v>10552</v>
      </c>
      <c r="W357" s="1" t="s">
        <v>3166</v>
      </c>
    </row>
    <row r="358" spans="1:24">
      <c r="A358" s="1" t="s">
        <v>49</v>
      </c>
      <c r="D358" s="1" t="s">
        <v>3758</v>
      </c>
      <c r="E358" s="1" t="s">
        <v>5261</v>
      </c>
      <c r="F358" s="1" t="s">
        <v>5033</v>
      </c>
      <c r="H358" s="1" t="s">
        <v>374</v>
      </c>
      <c r="I358" s="1" t="s">
        <v>452</v>
      </c>
      <c r="J358" s="1" t="s">
        <v>3189</v>
      </c>
      <c r="K358" s="1" t="s">
        <v>400</v>
      </c>
      <c r="L358" s="1" t="s">
        <v>396</v>
      </c>
      <c r="M358" s="1" t="s">
        <v>4753</v>
      </c>
      <c r="N358" s="1" t="s">
        <v>381</v>
      </c>
      <c r="O358" s="1" t="s">
        <v>81</v>
      </c>
      <c r="P358" s="1" t="s">
        <v>512</v>
      </c>
      <c r="Q358" s="1" t="s">
        <v>3485</v>
      </c>
      <c r="R358" s="1" t="s">
        <v>513</v>
      </c>
      <c r="S358" s="1" t="s">
        <v>549</v>
      </c>
      <c r="T358" s="1" t="s">
        <v>4754</v>
      </c>
      <c r="U358" s="1" t="s">
        <v>10206</v>
      </c>
      <c r="V358" s="1" t="s">
        <v>10553</v>
      </c>
      <c r="W358" s="1" t="s">
        <v>3166</v>
      </c>
    </row>
    <row r="359" spans="1:24">
      <c r="A359" s="1" t="s">
        <v>49</v>
      </c>
      <c r="D359" s="1" t="s">
        <v>519</v>
      </c>
      <c r="E359" s="1" t="s">
        <v>5262</v>
      </c>
      <c r="F359" s="1" t="s">
        <v>655</v>
      </c>
      <c r="H359" s="1" t="s">
        <v>374</v>
      </c>
      <c r="I359" s="1" t="s">
        <v>452</v>
      </c>
      <c r="J359" s="1" t="s">
        <v>3179</v>
      </c>
      <c r="K359" s="1" t="s">
        <v>5150</v>
      </c>
      <c r="L359" s="1" t="s">
        <v>457</v>
      </c>
      <c r="M359" s="1" t="s">
        <v>4797</v>
      </c>
      <c r="N359" s="1" t="s">
        <v>522</v>
      </c>
      <c r="O359" s="1" t="s">
        <v>81</v>
      </c>
      <c r="P359" s="1" t="s">
        <v>524</v>
      </c>
      <c r="Q359" s="1" t="s">
        <v>3192</v>
      </c>
      <c r="R359" s="1" t="s">
        <v>156</v>
      </c>
      <c r="S359" s="1" t="s">
        <v>549</v>
      </c>
      <c r="T359" s="1" t="s">
        <v>4799</v>
      </c>
      <c r="U359" s="1" t="s">
        <v>3189</v>
      </c>
      <c r="V359" s="1" t="s">
        <v>10331</v>
      </c>
      <c r="W359" s="1" t="s">
        <v>384</v>
      </c>
      <c r="X359" s="1" t="s">
        <v>5263</v>
      </c>
    </row>
    <row r="360" spans="1:24">
      <c r="A360" s="1" t="s">
        <v>49</v>
      </c>
      <c r="D360" s="1" t="s">
        <v>5264</v>
      </c>
      <c r="E360" s="1" t="s">
        <v>5265</v>
      </c>
      <c r="F360" s="1" t="s">
        <v>655</v>
      </c>
      <c r="H360" s="1" t="s">
        <v>374</v>
      </c>
      <c r="I360" s="1" t="s">
        <v>452</v>
      </c>
      <c r="J360" s="1" t="s">
        <v>10554</v>
      </c>
      <c r="K360" s="1" t="s">
        <v>5150</v>
      </c>
      <c r="L360" s="1" t="s">
        <v>457</v>
      </c>
      <c r="M360" s="1" t="s">
        <v>4797</v>
      </c>
      <c r="N360" s="1" t="s">
        <v>429</v>
      </c>
      <c r="O360" s="1" t="s">
        <v>81</v>
      </c>
      <c r="P360" s="1" t="s">
        <v>5266</v>
      </c>
      <c r="Q360" s="1" t="s">
        <v>3493</v>
      </c>
      <c r="R360" s="1" t="s">
        <v>3173</v>
      </c>
      <c r="S360" s="1" t="s">
        <v>3170</v>
      </c>
      <c r="T360" s="1" t="s">
        <v>5267</v>
      </c>
      <c r="U360" s="1" t="s">
        <v>3166</v>
      </c>
      <c r="V360" s="1" t="s">
        <v>10331</v>
      </c>
      <c r="W360" s="1" t="s">
        <v>3166</v>
      </c>
    </row>
    <row r="361" spans="1:24">
      <c r="A361" s="1" t="s">
        <v>49</v>
      </c>
      <c r="D361" s="1" t="s">
        <v>526</v>
      </c>
      <c r="E361" s="1" t="s">
        <v>5268</v>
      </c>
      <c r="F361" s="1" t="s">
        <v>655</v>
      </c>
      <c r="H361" s="1" t="s">
        <v>374</v>
      </c>
      <c r="I361" s="1" t="s">
        <v>525</v>
      </c>
      <c r="J361" s="1" t="s">
        <v>3193</v>
      </c>
      <c r="K361" s="1" t="s">
        <v>5269</v>
      </c>
      <c r="L361" s="1" t="s">
        <v>389</v>
      </c>
      <c r="M361" s="1" t="s">
        <v>4797</v>
      </c>
      <c r="N361" s="1" t="s">
        <v>522</v>
      </c>
      <c r="O361" s="1" t="s">
        <v>695</v>
      </c>
      <c r="P361" s="1" t="s">
        <v>529</v>
      </c>
      <c r="Q361" s="1" t="s">
        <v>3194</v>
      </c>
      <c r="R361" s="1" t="s">
        <v>530</v>
      </c>
      <c r="S361" s="1" t="s">
        <v>1041</v>
      </c>
      <c r="T361" s="1" t="s">
        <v>5162</v>
      </c>
      <c r="U361" s="1" t="s">
        <v>10555</v>
      </c>
      <c r="V361" s="1" t="s">
        <v>3200</v>
      </c>
      <c r="W361" s="1" t="s">
        <v>530</v>
      </c>
      <c r="X361" s="1" t="s">
        <v>5270</v>
      </c>
    </row>
    <row r="362" spans="1:24">
      <c r="A362" s="1" t="s">
        <v>49</v>
      </c>
      <c r="D362" s="1" t="s">
        <v>531</v>
      </c>
      <c r="E362" s="1" t="s">
        <v>5271</v>
      </c>
      <c r="F362" s="1" t="s">
        <v>655</v>
      </c>
      <c r="H362" s="1" t="s">
        <v>374</v>
      </c>
      <c r="I362" s="1" t="s">
        <v>525</v>
      </c>
      <c r="J362" s="1" t="s">
        <v>3193</v>
      </c>
      <c r="K362" s="1" t="s">
        <v>5269</v>
      </c>
      <c r="L362" s="1" t="s">
        <v>457</v>
      </c>
      <c r="M362" s="1" t="s">
        <v>4797</v>
      </c>
      <c r="N362" s="1" t="s">
        <v>522</v>
      </c>
      <c r="O362" s="1" t="s">
        <v>695</v>
      </c>
      <c r="P362" s="1" t="s">
        <v>534</v>
      </c>
      <c r="Q362" s="1" t="s">
        <v>3194</v>
      </c>
      <c r="R362" s="1" t="s">
        <v>530</v>
      </c>
      <c r="S362" s="1" t="s">
        <v>1041</v>
      </c>
      <c r="T362" s="1" t="s">
        <v>5162</v>
      </c>
      <c r="U362" s="1" t="s">
        <v>2955</v>
      </c>
      <c r="V362" s="1" t="s">
        <v>3200</v>
      </c>
      <c r="W362" s="1" t="s">
        <v>3166</v>
      </c>
      <c r="X362" s="1" t="s">
        <v>5272</v>
      </c>
    </row>
    <row r="363" spans="1:24">
      <c r="A363" s="1" t="s">
        <v>49</v>
      </c>
      <c r="D363" s="1" t="s">
        <v>536</v>
      </c>
      <c r="E363" s="1" t="s">
        <v>5273</v>
      </c>
      <c r="F363" s="1" t="s">
        <v>655</v>
      </c>
      <c r="H363" s="1" t="s">
        <v>374</v>
      </c>
      <c r="I363" s="1" t="s">
        <v>535</v>
      </c>
      <c r="J363" s="1" t="s">
        <v>549</v>
      </c>
      <c r="K363" s="1" t="s">
        <v>5269</v>
      </c>
      <c r="L363" s="1" t="s">
        <v>389</v>
      </c>
      <c r="M363" s="1" t="s">
        <v>4202</v>
      </c>
      <c r="N363" s="1" t="s">
        <v>402</v>
      </c>
      <c r="O363" s="1" t="s">
        <v>81</v>
      </c>
      <c r="P363" s="1" t="s">
        <v>540</v>
      </c>
      <c r="Q363" s="1" t="s">
        <v>3486</v>
      </c>
      <c r="R363" s="1" t="s">
        <v>156</v>
      </c>
      <c r="S363" s="1" t="s">
        <v>549</v>
      </c>
      <c r="T363" s="1" t="s">
        <v>4746</v>
      </c>
      <c r="U363" s="1" t="s">
        <v>1154</v>
      </c>
      <c r="V363" s="1" t="s">
        <v>10556</v>
      </c>
      <c r="W363" s="1" t="s">
        <v>3166</v>
      </c>
    </row>
    <row r="364" spans="1:24">
      <c r="A364" s="1" t="s">
        <v>49</v>
      </c>
      <c r="D364" s="1" t="s">
        <v>541</v>
      </c>
      <c r="E364" s="1" t="s">
        <v>5274</v>
      </c>
      <c r="F364" s="1" t="s">
        <v>655</v>
      </c>
      <c r="H364" s="1" t="s">
        <v>374</v>
      </c>
      <c r="I364" s="1" t="s">
        <v>535</v>
      </c>
      <c r="J364" s="1" t="s">
        <v>549</v>
      </c>
      <c r="K364" s="1" t="s">
        <v>5269</v>
      </c>
      <c r="L364" s="1" t="s">
        <v>389</v>
      </c>
      <c r="M364" s="1" t="s">
        <v>4202</v>
      </c>
      <c r="N364" s="1" t="s">
        <v>402</v>
      </c>
      <c r="O364" s="1" t="s">
        <v>81</v>
      </c>
      <c r="P364" s="1" t="s">
        <v>540</v>
      </c>
      <c r="Q364" s="1" t="s">
        <v>3487</v>
      </c>
      <c r="R364" s="1" t="s">
        <v>156</v>
      </c>
      <c r="S364" s="1" t="s">
        <v>549</v>
      </c>
      <c r="T364" s="1" t="s">
        <v>4746</v>
      </c>
      <c r="U364" s="1" t="s">
        <v>10557</v>
      </c>
      <c r="V364" s="1" t="s">
        <v>10558</v>
      </c>
      <c r="W364" s="1" t="s">
        <v>3166</v>
      </c>
      <c r="X364" s="1" t="s">
        <v>5275</v>
      </c>
    </row>
    <row r="365" spans="1:24">
      <c r="A365" s="1" t="s">
        <v>49</v>
      </c>
      <c r="D365" s="1" t="s">
        <v>556</v>
      </c>
      <c r="E365" s="1" t="s">
        <v>5276</v>
      </c>
      <c r="F365" s="1" t="s">
        <v>655</v>
      </c>
      <c r="H365" s="1" t="s">
        <v>374</v>
      </c>
      <c r="I365" s="1" t="s">
        <v>535</v>
      </c>
      <c r="J365" s="1" t="s">
        <v>549</v>
      </c>
      <c r="K365" s="1" t="s">
        <v>5269</v>
      </c>
      <c r="L365" s="1" t="s">
        <v>389</v>
      </c>
      <c r="M365" s="1" t="s">
        <v>4753</v>
      </c>
      <c r="N365" s="1" t="s">
        <v>402</v>
      </c>
      <c r="O365" s="1" t="s">
        <v>81</v>
      </c>
      <c r="P365" s="1" t="s">
        <v>540</v>
      </c>
      <c r="Q365" s="1" t="s">
        <v>3488</v>
      </c>
      <c r="R365" s="1" t="s">
        <v>156</v>
      </c>
      <c r="S365" s="1" t="s">
        <v>549</v>
      </c>
      <c r="T365" s="1" t="s">
        <v>4754</v>
      </c>
      <c r="U365" s="1" t="s">
        <v>10559</v>
      </c>
      <c r="V365" s="1" t="s">
        <v>10560</v>
      </c>
      <c r="W365" s="1" t="s">
        <v>530</v>
      </c>
      <c r="X365" s="1" t="s">
        <v>5277</v>
      </c>
    </row>
    <row r="366" spans="1:24">
      <c r="A366" s="1" t="s">
        <v>49</v>
      </c>
      <c r="D366" s="1" t="s">
        <v>3573</v>
      </c>
      <c r="E366" s="1" t="s">
        <v>5278</v>
      </c>
      <c r="F366" s="1" t="s">
        <v>655</v>
      </c>
      <c r="H366" s="1" t="s">
        <v>374</v>
      </c>
      <c r="I366" s="1" t="s">
        <v>559</v>
      </c>
      <c r="J366" s="1" t="s">
        <v>3166</v>
      </c>
      <c r="K366" s="1" t="s">
        <v>5150</v>
      </c>
      <c r="L366" s="1" t="s">
        <v>5279</v>
      </c>
      <c r="M366" s="1" t="s">
        <v>4202</v>
      </c>
      <c r="N366" s="1" t="s">
        <v>402</v>
      </c>
      <c r="O366" s="1" t="s">
        <v>81</v>
      </c>
      <c r="P366" s="1" t="s">
        <v>3443</v>
      </c>
      <c r="Q366" s="1" t="s">
        <v>3532</v>
      </c>
      <c r="R366" s="1" t="s">
        <v>156</v>
      </c>
      <c r="S366" s="1" t="s">
        <v>3166</v>
      </c>
      <c r="T366" s="1" t="s">
        <v>4746</v>
      </c>
      <c r="U366" s="1" t="s">
        <v>493</v>
      </c>
      <c r="V366" s="1" t="s">
        <v>3166</v>
      </c>
      <c r="W366" s="1" t="s">
        <v>10217</v>
      </c>
    </row>
    <row r="367" spans="1:24">
      <c r="A367" s="1" t="s">
        <v>49</v>
      </c>
      <c r="D367" s="1" t="s">
        <v>3752</v>
      </c>
      <c r="E367" s="1" t="s">
        <v>5280</v>
      </c>
      <c r="F367" s="1" t="s">
        <v>5033</v>
      </c>
      <c r="H367" s="1" t="s">
        <v>374</v>
      </c>
      <c r="I367" s="1" t="s">
        <v>559</v>
      </c>
      <c r="J367" s="1" t="s">
        <v>549</v>
      </c>
      <c r="K367" s="1" t="s">
        <v>452</v>
      </c>
      <c r="L367" s="1" t="s">
        <v>389</v>
      </c>
      <c r="M367" s="1" t="s">
        <v>4753</v>
      </c>
      <c r="N367" s="1" t="s">
        <v>402</v>
      </c>
      <c r="O367" s="1" t="s">
        <v>81</v>
      </c>
      <c r="P367" s="1" t="s">
        <v>5281</v>
      </c>
      <c r="Q367" s="1" t="s">
        <v>10561</v>
      </c>
      <c r="R367" s="1" t="s">
        <v>384</v>
      </c>
      <c r="S367" s="1" t="s">
        <v>655</v>
      </c>
      <c r="T367" s="1" t="s">
        <v>4754</v>
      </c>
      <c r="U367" s="1" t="s">
        <v>10562</v>
      </c>
      <c r="V367" s="1" t="s">
        <v>3492</v>
      </c>
      <c r="W367" s="1" t="s">
        <v>3166</v>
      </c>
    </row>
    <row r="368" spans="1:24">
      <c r="A368" s="1" t="s">
        <v>49</v>
      </c>
      <c r="D368" s="1" t="s">
        <v>3753</v>
      </c>
      <c r="E368" s="1" t="s">
        <v>5282</v>
      </c>
      <c r="F368" s="1" t="s">
        <v>5033</v>
      </c>
      <c r="H368" s="1" t="s">
        <v>374</v>
      </c>
      <c r="I368" s="1" t="s">
        <v>559</v>
      </c>
      <c r="J368" s="1" t="s">
        <v>549</v>
      </c>
      <c r="K368" s="1" t="s">
        <v>452</v>
      </c>
      <c r="L368" s="1" t="s">
        <v>401</v>
      </c>
      <c r="M368" s="1" t="s">
        <v>4753</v>
      </c>
      <c r="N368" s="1" t="s">
        <v>402</v>
      </c>
      <c r="O368" s="1" t="s">
        <v>81</v>
      </c>
      <c r="P368" s="1" t="s">
        <v>5281</v>
      </c>
      <c r="Q368" s="1" t="s">
        <v>10561</v>
      </c>
      <c r="R368" s="1" t="s">
        <v>384</v>
      </c>
      <c r="S368" s="1" t="s">
        <v>655</v>
      </c>
      <c r="T368" s="1" t="s">
        <v>4754</v>
      </c>
      <c r="U368" s="1" t="s">
        <v>10563</v>
      </c>
      <c r="V368" s="1" t="s">
        <v>3492</v>
      </c>
      <c r="W368" s="1" t="s">
        <v>3166</v>
      </c>
    </row>
    <row r="369" spans="1:24">
      <c r="A369" s="1" t="s">
        <v>49</v>
      </c>
      <c r="D369" s="1" t="s">
        <v>3754</v>
      </c>
      <c r="E369" s="1" t="s">
        <v>5283</v>
      </c>
      <c r="F369" s="1" t="s">
        <v>5033</v>
      </c>
      <c r="H369" s="1" t="s">
        <v>374</v>
      </c>
      <c r="I369" s="1" t="s">
        <v>559</v>
      </c>
      <c r="J369" s="1" t="s">
        <v>549</v>
      </c>
      <c r="K369" s="1" t="s">
        <v>452</v>
      </c>
      <c r="L369" s="1" t="s">
        <v>393</v>
      </c>
      <c r="M369" s="1" t="s">
        <v>4753</v>
      </c>
      <c r="N369" s="1" t="s">
        <v>402</v>
      </c>
      <c r="O369" s="1" t="s">
        <v>81</v>
      </c>
      <c r="P369" s="1" t="s">
        <v>5281</v>
      </c>
      <c r="Q369" s="1" t="s">
        <v>10561</v>
      </c>
      <c r="R369" s="1" t="s">
        <v>384</v>
      </c>
      <c r="S369" s="1" t="s">
        <v>655</v>
      </c>
      <c r="T369" s="1" t="s">
        <v>4754</v>
      </c>
      <c r="U369" s="1" t="s">
        <v>10564</v>
      </c>
      <c r="V369" s="1" t="s">
        <v>3492</v>
      </c>
      <c r="W369" s="1" t="s">
        <v>3166</v>
      </c>
    </row>
    <row r="370" spans="1:24">
      <c r="A370" s="1" t="s">
        <v>49</v>
      </c>
      <c r="D370" s="1" t="s">
        <v>560</v>
      </c>
      <c r="E370" s="1" t="s">
        <v>5284</v>
      </c>
      <c r="F370" s="1" t="s">
        <v>655</v>
      </c>
      <c r="H370" s="1" t="s">
        <v>374</v>
      </c>
      <c r="I370" s="1" t="s">
        <v>559</v>
      </c>
      <c r="J370" s="1" t="s">
        <v>549</v>
      </c>
      <c r="K370" s="1" t="s">
        <v>5150</v>
      </c>
      <c r="L370" s="1" t="s">
        <v>389</v>
      </c>
      <c r="M370" s="1" t="s">
        <v>4753</v>
      </c>
      <c r="N370" s="1" t="s">
        <v>402</v>
      </c>
      <c r="O370" s="1" t="s">
        <v>81</v>
      </c>
      <c r="P370" s="1" t="s">
        <v>3443</v>
      </c>
      <c r="Q370" s="1" t="s">
        <v>3489</v>
      </c>
      <c r="R370" s="1" t="s">
        <v>156</v>
      </c>
      <c r="S370" s="1" t="s">
        <v>655</v>
      </c>
      <c r="T370" s="1" t="s">
        <v>4754</v>
      </c>
      <c r="U370" s="1" t="s">
        <v>10565</v>
      </c>
      <c r="V370" s="1" t="s">
        <v>10566</v>
      </c>
      <c r="W370" s="1" t="s">
        <v>3166</v>
      </c>
      <c r="X370" s="1" t="s">
        <v>5285</v>
      </c>
    </row>
    <row r="371" spans="1:24">
      <c r="A371" s="1" t="s">
        <v>49</v>
      </c>
      <c r="D371" s="1" t="s">
        <v>563</v>
      </c>
      <c r="E371" s="1" t="s">
        <v>5286</v>
      </c>
      <c r="F371" s="1" t="s">
        <v>655</v>
      </c>
      <c r="H371" s="1" t="s">
        <v>374</v>
      </c>
      <c r="I371" s="1" t="s">
        <v>559</v>
      </c>
      <c r="J371" s="1" t="s">
        <v>549</v>
      </c>
      <c r="K371" s="1" t="s">
        <v>5150</v>
      </c>
      <c r="L371" s="1" t="s">
        <v>401</v>
      </c>
      <c r="M371" s="1" t="s">
        <v>4753</v>
      </c>
      <c r="N371" s="1" t="s">
        <v>402</v>
      </c>
      <c r="O371" s="1" t="s">
        <v>81</v>
      </c>
      <c r="P371" s="1" t="s">
        <v>3443</v>
      </c>
      <c r="Q371" s="1" t="s">
        <v>3489</v>
      </c>
      <c r="R371" s="1" t="s">
        <v>156</v>
      </c>
      <c r="S371" s="1" t="s">
        <v>655</v>
      </c>
      <c r="T371" s="1" t="s">
        <v>4754</v>
      </c>
      <c r="U371" s="1" t="s">
        <v>10567</v>
      </c>
      <c r="V371" s="1" t="s">
        <v>3365</v>
      </c>
      <c r="W371" s="1" t="s">
        <v>10568</v>
      </c>
    </row>
    <row r="372" spans="1:24">
      <c r="A372" s="1" t="s">
        <v>49</v>
      </c>
      <c r="D372" s="1" t="s">
        <v>566</v>
      </c>
      <c r="E372" s="1" t="s">
        <v>5287</v>
      </c>
      <c r="F372" s="1" t="s">
        <v>655</v>
      </c>
      <c r="H372" s="1" t="s">
        <v>374</v>
      </c>
      <c r="I372" s="1" t="s">
        <v>559</v>
      </c>
      <c r="J372" s="1" t="s">
        <v>549</v>
      </c>
      <c r="K372" s="1" t="s">
        <v>5150</v>
      </c>
      <c r="L372" s="1" t="s">
        <v>409</v>
      </c>
      <c r="M372" s="1" t="s">
        <v>4753</v>
      </c>
      <c r="N372" s="1" t="s">
        <v>402</v>
      </c>
      <c r="O372" s="1" t="s">
        <v>81</v>
      </c>
      <c r="P372" s="1" t="s">
        <v>3443</v>
      </c>
      <c r="Q372" s="1" t="s">
        <v>3489</v>
      </c>
      <c r="R372" s="1" t="s">
        <v>156</v>
      </c>
      <c r="S372" s="1" t="s">
        <v>655</v>
      </c>
      <c r="T372" s="1" t="s">
        <v>4754</v>
      </c>
      <c r="U372" s="1" t="s">
        <v>10569</v>
      </c>
      <c r="V372" s="1" t="s">
        <v>10570</v>
      </c>
      <c r="W372" s="1" t="s">
        <v>3301</v>
      </c>
    </row>
    <row r="373" spans="1:24">
      <c r="A373" s="1" t="s">
        <v>49</v>
      </c>
      <c r="D373" s="1" t="s">
        <v>569</v>
      </c>
      <c r="E373" s="1" t="s">
        <v>5288</v>
      </c>
      <c r="F373" s="1" t="s">
        <v>655</v>
      </c>
      <c r="H373" s="1" t="s">
        <v>374</v>
      </c>
      <c r="I373" s="1" t="s">
        <v>559</v>
      </c>
      <c r="J373" s="1" t="s">
        <v>549</v>
      </c>
      <c r="K373" s="1" t="s">
        <v>5150</v>
      </c>
      <c r="L373" s="1" t="s">
        <v>393</v>
      </c>
      <c r="M373" s="1" t="s">
        <v>4753</v>
      </c>
      <c r="N373" s="1" t="s">
        <v>402</v>
      </c>
      <c r="O373" s="1" t="s">
        <v>81</v>
      </c>
      <c r="P373" s="1" t="s">
        <v>3443</v>
      </c>
      <c r="Q373" s="1" t="s">
        <v>3489</v>
      </c>
      <c r="R373" s="1" t="s">
        <v>156</v>
      </c>
      <c r="S373" s="1" t="s">
        <v>655</v>
      </c>
      <c r="T373" s="1" t="s">
        <v>4754</v>
      </c>
      <c r="U373" s="1" t="s">
        <v>10571</v>
      </c>
      <c r="V373" s="1" t="s">
        <v>10572</v>
      </c>
      <c r="W373" s="1" t="s">
        <v>3166</v>
      </c>
    </row>
    <row r="374" spans="1:24">
      <c r="A374" s="1" t="s">
        <v>49</v>
      </c>
      <c r="D374" s="1" t="s">
        <v>572</v>
      </c>
      <c r="E374" s="1" t="s">
        <v>5289</v>
      </c>
      <c r="F374" s="1" t="s">
        <v>655</v>
      </c>
      <c r="H374" s="1" t="s">
        <v>374</v>
      </c>
      <c r="I374" s="1" t="s">
        <v>559</v>
      </c>
      <c r="J374" s="1" t="s">
        <v>549</v>
      </c>
      <c r="K374" s="1" t="s">
        <v>5150</v>
      </c>
      <c r="L374" s="1" t="s">
        <v>396</v>
      </c>
      <c r="M374" s="1" t="s">
        <v>4753</v>
      </c>
      <c r="N374" s="1" t="s">
        <v>402</v>
      </c>
      <c r="O374" s="1" t="s">
        <v>81</v>
      </c>
      <c r="P374" s="1" t="s">
        <v>3443</v>
      </c>
      <c r="Q374" s="1" t="s">
        <v>3489</v>
      </c>
      <c r="R374" s="1" t="s">
        <v>156</v>
      </c>
      <c r="S374" s="1" t="s">
        <v>655</v>
      </c>
      <c r="T374" s="1" t="s">
        <v>4754</v>
      </c>
      <c r="U374" s="1" t="s">
        <v>10573</v>
      </c>
      <c r="V374" s="1" t="s">
        <v>3174</v>
      </c>
      <c r="W374" s="1" t="s">
        <v>10574</v>
      </c>
    </row>
    <row r="375" spans="1:24">
      <c r="A375" s="1" t="s">
        <v>49</v>
      </c>
      <c r="D375" s="1" t="s">
        <v>575</v>
      </c>
      <c r="E375" s="1" t="s">
        <v>5290</v>
      </c>
      <c r="F375" s="1" t="s">
        <v>655</v>
      </c>
      <c r="H375" s="1" t="s">
        <v>374</v>
      </c>
      <c r="I375" s="1" t="s">
        <v>559</v>
      </c>
      <c r="J375" s="1" t="s">
        <v>549</v>
      </c>
      <c r="K375" s="1" t="s">
        <v>5150</v>
      </c>
      <c r="L375" s="1" t="s">
        <v>419</v>
      </c>
      <c r="M375" s="1" t="s">
        <v>4753</v>
      </c>
      <c r="N375" s="1" t="s">
        <v>402</v>
      </c>
      <c r="O375" s="1" t="s">
        <v>81</v>
      </c>
      <c r="P375" s="1" t="s">
        <v>3443</v>
      </c>
      <c r="Q375" s="1" t="s">
        <v>3489</v>
      </c>
      <c r="R375" s="1" t="s">
        <v>156</v>
      </c>
      <c r="S375" s="1" t="s">
        <v>655</v>
      </c>
      <c r="T375" s="1" t="s">
        <v>4754</v>
      </c>
      <c r="U375" s="1" t="s">
        <v>10575</v>
      </c>
      <c r="V375" s="1" t="s">
        <v>3174</v>
      </c>
      <c r="W375" s="1" t="s">
        <v>10576</v>
      </c>
    </row>
    <row r="376" spans="1:24">
      <c r="A376" s="1" t="s">
        <v>49</v>
      </c>
      <c r="D376" s="1" t="s">
        <v>5291</v>
      </c>
      <c r="E376" s="1" t="s">
        <v>5292</v>
      </c>
      <c r="F376" s="1" t="s">
        <v>4792</v>
      </c>
      <c r="H376" s="1" t="s">
        <v>374</v>
      </c>
      <c r="I376" s="1" t="s">
        <v>5293</v>
      </c>
      <c r="J376" s="1" t="s">
        <v>3166</v>
      </c>
      <c r="M376" s="1" t="s">
        <v>4202</v>
      </c>
      <c r="N376" s="1" t="s">
        <v>429</v>
      </c>
      <c r="O376" s="1" t="s">
        <v>81</v>
      </c>
      <c r="P376" s="1" t="s">
        <v>5294</v>
      </c>
      <c r="Q376" s="1" t="s">
        <v>10577</v>
      </c>
      <c r="S376" s="1" t="s">
        <v>3170</v>
      </c>
      <c r="T376" s="1" t="s">
        <v>5295</v>
      </c>
      <c r="U376" s="1" t="s">
        <v>3166</v>
      </c>
      <c r="V376" s="1" t="s">
        <v>10578</v>
      </c>
      <c r="W376" s="1" t="s">
        <v>3166</v>
      </c>
    </row>
    <row r="377" spans="1:24">
      <c r="A377" s="1" t="s">
        <v>49</v>
      </c>
      <c r="D377" s="1" t="s">
        <v>5296</v>
      </c>
      <c r="E377" s="1" t="s">
        <v>5297</v>
      </c>
      <c r="F377" s="1" t="s">
        <v>4792</v>
      </c>
      <c r="H377" s="1" t="s">
        <v>374</v>
      </c>
      <c r="I377" s="1" t="s">
        <v>5293</v>
      </c>
      <c r="J377" s="1" t="s">
        <v>3166</v>
      </c>
      <c r="M377" s="1" t="s">
        <v>4202</v>
      </c>
      <c r="N377" s="1" t="s">
        <v>429</v>
      </c>
      <c r="O377" s="1" t="s">
        <v>81</v>
      </c>
      <c r="P377" s="1" t="s">
        <v>5298</v>
      </c>
      <c r="Q377" s="1" t="s">
        <v>3371</v>
      </c>
      <c r="S377" s="1" t="s">
        <v>3170</v>
      </c>
      <c r="T377" s="1" t="s">
        <v>5295</v>
      </c>
      <c r="U377" s="1" t="s">
        <v>3166</v>
      </c>
      <c r="V377" s="1" t="s">
        <v>10162</v>
      </c>
      <c r="W377" s="1" t="s">
        <v>3166</v>
      </c>
    </row>
    <row r="378" spans="1:24">
      <c r="A378" s="1" t="s">
        <v>49</v>
      </c>
      <c r="D378" s="1" t="s">
        <v>5299</v>
      </c>
      <c r="E378" s="1" t="s">
        <v>5300</v>
      </c>
      <c r="F378" s="1" t="s">
        <v>4792</v>
      </c>
      <c r="H378" s="1" t="s">
        <v>374</v>
      </c>
      <c r="I378" s="1" t="s">
        <v>5293</v>
      </c>
      <c r="J378" s="1" t="s">
        <v>3166</v>
      </c>
      <c r="M378" s="1" t="s">
        <v>4202</v>
      </c>
      <c r="N378" s="1" t="s">
        <v>522</v>
      </c>
      <c r="O378" s="1" t="s">
        <v>81</v>
      </c>
      <c r="P378" s="1" t="s">
        <v>5301</v>
      </c>
      <c r="Q378" s="1" t="s">
        <v>3211</v>
      </c>
      <c r="S378" s="1" t="s">
        <v>685</v>
      </c>
      <c r="T378" s="1" t="s">
        <v>5295</v>
      </c>
      <c r="U378" s="1" t="s">
        <v>3166</v>
      </c>
      <c r="V378" s="1" t="s">
        <v>10579</v>
      </c>
      <c r="W378" s="1" t="s">
        <v>3166</v>
      </c>
    </row>
    <row r="379" spans="1:24">
      <c r="A379" s="1" t="s">
        <v>49</v>
      </c>
      <c r="D379" s="1" t="s">
        <v>5302</v>
      </c>
      <c r="E379" s="1" t="s">
        <v>5303</v>
      </c>
      <c r="F379" s="1" t="s">
        <v>4792</v>
      </c>
      <c r="H379" s="1" t="s">
        <v>374</v>
      </c>
      <c r="I379" s="1" t="s">
        <v>5293</v>
      </c>
      <c r="J379" s="1" t="s">
        <v>3166</v>
      </c>
      <c r="M379" s="1" t="s">
        <v>4202</v>
      </c>
      <c r="N379" s="1" t="s">
        <v>429</v>
      </c>
      <c r="O379" s="1" t="s">
        <v>81</v>
      </c>
      <c r="P379" s="1" t="s">
        <v>5304</v>
      </c>
      <c r="Q379" s="1" t="s">
        <v>10580</v>
      </c>
      <c r="S379" s="1" t="s">
        <v>3166</v>
      </c>
      <c r="T379" s="1" t="s">
        <v>5295</v>
      </c>
      <c r="U379" s="1" t="s">
        <v>3166</v>
      </c>
      <c r="V379" s="1" t="s">
        <v>10581</v>
      </c>
      <c r="W379" s="1" t="s">
        <v>3166</v>
      </c>
    </row>
    <row r="380" spans="1:24">
      <c r="A380" s="1" t="s">
        <v>49</v>
      </c>
      <c r="D380" s="1" t="s">
        <v>5305</v>
      </c>
      <c r="E380" s="1" t="s">
        <v>5306</v>
      </c>
      <c r="F380" s="1" t="s">
        <v>4792</v>
      </c>
      <c r="H380" s="1" t="s">
        <v>374</v>
      </c>
      <c r="I380" s="1" t="s">
        <v>5293</v>
      </c>
      <c r="J380" s="1" t="s">
        <v>3166</v>
      </c>
      <c r="M380" s="1" t="s">
        <v>4202</v>
      </c>
      <c r="N380" s="1" t="s">
        <v>429</v>
      </c>
      <c r="O380" s="1" t="s">
        <v>81</v>
      </c>
      <c r="P380" s="1" t="s">
        <v>5307</v>
      </c>
      <c r="Q380" s="1" t="s">
        <v>10582</v>
      </c>
      <c r="S380" s="1" t="s">
        <v>3170</v>
      </c>
      <c r="T380" s="1" t="s">
        <v>5295</v>
      </c>
      <c r="U380" s="1" t="s">
        <v>3166</v>
      </c>
      <c r="V380" s="1" t="s">
        <v>10583</v>
      </c>
      <c r="W380" s="1" t="s">
        <v>3166</v>
      </c>
    </row>
    <row r="381" spans="1:24">
      <c r="A381" s="1" t="s">
        <v>49</v>
      </c>
      <c r="D381" s="1" t="s">
        <v>5308</v>
      </c>
      <c r="E381" s="1" t="s">
        <v>5309</v>
      </c>
      <c r="F381" s="1" t="s">
        <v>4792</v>
      </c>
      <c r="H381" s="1" t="s">
        <v>374</v>
      </c>
      <c r="I381" s="1" t="s">
        <v>5293</v>
      </c>
      <c r="J381" s="1" t="s">
        <v>3166</v>
      </c>
      <c r="M381" s="1" t="s">
        <v>4202</v>
      </c>
      <c r="N381" s="1" t="s">
        <v>429</v>
      </c>
      <c r="O381" s="1" t="s">
        <v>81</v>
      </c>
      <c r="P381" s="1" t="s">
        <v>5310</v>
      </c>
      <c r="Q381" s="1" t="s">
        <v>10584</v>
      </c>
      <c r="S381" s="1" t="s">
        <v>3170</v>
      </c>
      <c r="T381" s="1" t="s">
        <v>5295</v>
      </c>
      <c r="U381" s="1" t="s">
        <v>3166</v>
      </c>
      <c r="V381" s="1" t="s">
        <v>10585</v>
      </c>
      <c r="W381" s="1" t="s">
        <v>3166</v>
      </c>
    </row>
    <row r="382" spans="1:24">
      <c r="A382" s="1" t="s">
        <v>49</v>
      </c>
      <c r="D382" s="1" t="s">
        <v>5311</v>
      </c>
      <c r="E382" s="1" t="s">
        <v>5312</v>
      </c>
      <c r="F382" s="1" t="s">
        <v>4792</v>
      </c>
      <c r="H382" s="1" t="s">
        <v>374</v>
      </c>
      <c r="I382" s="1" t="s">
        <v>5293</v>
      </c>
      <c r="J382" s="1" t="s">
        <v>3166</v>
      </c>
      <c r="M382" s="1" t="s">
        <v>4202</v>
      </c>
      <c r="N382" s="1" t="s">
        <v>429</v>
      </c>
      <c r="O382" s="1" t="s">
        <v>81</v>
      </c>
      <c r="P382" s="1" t="s">
        <v>3391</v>
      </c>
      <c r="Q382" s="1" t="s">
        <v>10586</v>
      </c>
      <c r="S382" s="1" t="s">
        <v>384</v>
      </c>
      <c r="T382" s="1" t="s">
        <v>5295</v>
      </c>
      <c r="U382" s="1" t="s">
        <v>3166</v>
      </c>
      <c r="V382" s="1" t="s">
        <v>3533</v>
      </c>
      <c r="W382" s="1" t="s">
        <v>3166</v>
      </c>
    </row>
    <row r="383" spans="1:24">
      <c r="A383" s="1" t="s">
        <v>49</v>
      </c>
      <c r="D383" s="1" t="s">
        <v>3826</v>
      </c>
      <c r="E383" s="1" t="s">
        <v>5313</v>
      </c>
      <c r="F383" s="1" t="s">
        <v>5033</v>
      </c>
      <c r="H383" s="1" t="s">
        <v>374</v>
      </c>
      <c r="I383" s="1" t="s">
        <v>5293</v>
      </c>
      <c r="J383" s="1" t="s">
        <v>748</v>
      </c>
      <c r="K383" s="1" t="s">
        <v>400</v>
      </c>
      <c r="L383" s="1" t="s">
        <v>401</v>
      </c>
      <c r="M383" s="1" t="s">
        <v>4202</v>
      </c>
      <c r="N383" s="1" t="s">
        <v>429</v>
      </c>
      <c r="O383" s="1" t="s">
        <v>81</v>
      </c>
      <c r="P383" s="1" t="s">
        <v>5314</v>
      </c>
      <c r="Q383" s="1" t="s">
        <v>10587</v>
      </c>
      <c r="R383" s="1" t="s">
        <v>156</v>
      </c>
      <c r="S383" s="1" t="s">
        <v>3170</v>
      </c>
      <c r="T383" s="1" t="s">
        <v>5295</v>
      </c>
      <c r="U383" s="1" t="s">
        <v>1395</v>
      </c>
      <c r="V383" s="1" t="s">
        <v>10588</v>
      </c>
      <c r="W383" s="1" t="s">
        <v>3166</v>
      </c>
    </row>
    <row r="384" spans="1:24">
      <c r="A384" s="1" t="s">
        <v>49</v>
      </c>
      <c r="D384" s="1" t="s">
        <v>3827</v>
      </c>
      <c r="E384" s="1" t="s">
        <v>5315</v>
      </c>
      <c r="F384" s="1" t="s">
        <v>5033</v>
      </c>
      <c r="H384" s="1" t="s">
        <v>374</v>
      </c>
      <c r="I384" s="1" t="s">
        <v>5293</v>
      </c>
      <c r="J384" s="1" t="s">
        <v>748</v>
      </c>
      <c r="K384" s="1" t="s">
        <v>400</v>
      </c>
      <c r="L384" s="1" t="s">
        <v>380</v>
      </c>
      <c r="M384" s="1" t="s">
        <v>4202</v>
      </c>
      <c r="N384" s="1" t="s">
        <v>429</v>
      </c>
      <c r="O384" s="1" t="s">
        <v>81</v>
      </c>
      <c r="P384" s="1" t="s">
        <v>5314</v>
      </c>
      <c r="Q384" s="1" t="s">
        <v>10589</v>
      </c>
      <c r="R384" s="1" t="s">
        <v>156</v>
      </c>
      <c r="S384" s="1" t="s">
        <v>3170</v>
      </c>
      <c r="T384" s="1" t="s">
        <v>5295</v>
      </c>
      <c r="U384" s="1" t="s">
        <v>616</v>
      </c>
      <c r="V384" s="1" t="s">
        <v>10590</v>
      </c>
      <c r="W384" s="1" t="s">
        <v>3166</v>
      </c>
    </row>
    <row r="385" spans="1:24">
      <c r="A385" s="1" t="s">
        <v>49</v>
      </c>
      <c r="D385" s="1" t="s">
        <v>3828</v>
      </c>
      <c r="E385" s="1" t="s">
        <v>5316</v>
      </c>
      <c r="F385" s="1" t="s">
        <v>5033</v>
      </c>
      <c r="H385" s="1" t="s">
        <v>374</v>
      </c>
      <c r="I385" s="1" t="s">
        <v>5293</v>
      </c>
      <c r="J385" s="1" t="s">
        <v>748</v>
      </c>
      <c r="K385" s="1" t="s">
        <v>400</v>
      </c>
      <c r="L385" s="1" t="s">
        <v>393</v>
      </c>
      <c r="M385" s="1" t="s">
        <v>4202</v>
      </c>
      <c r="N385" s="1" t="s">
        <v>429</v>
      </c>
      <c r="O385" s="1" t="s">
        <v>81</v>
      </c>
      <c r="P385" s="1" t="s">
        <v>5314</v>
      </c>
      <c r="Q385" s="1" t="s">
        <v>10591</v>
      </c>
      <c r="R385" s="1" t="s">
        <v>156</v>
      </c>
      <c r="S385" s="1" t="s">
        <v>3170</v>
      </c>
      <c r="T385" s="1" t="s">
        <v>5295</v>
      </c>
      <c r="U385" s="1" t="s">
        <v>3170</v>
      </c>
      <c r="V385" s="1" t="s">
        <v>10588</v>
      </c>
      <c r="W385" s="1" t="s">
        <v>3166</v>
      </c>
    </row>
    <row r="386" spans="1:24">
      <c r="A386" s="1" t="s">
        <v>49</v>
      </c>
      <c r="D386" s="1" t="s">
        <v>604</v>
      </c>
      <c r="E386" s="1" t="s">
        <v>5318</v>
      </c>
      <c r="F386" s="1" t="s">
        <v>655</v>
      </c>
      <c r="H386" s="1" t="s">
        <v>374</v>
      </c>
      <c r="I386" s="1" t="s">
        <v>603</v>
      </c>
      <c r="J386" s="1" t="s">
        <v>3201</v>
      </c>
      <c r="K386" s="1" t="s">
        <v>631</v>
      </c>
      <c r="L386" s="1" t="s">
        <v>389</v>
      </c>
      <c r="M386" s="1" t="s">
        <v>4797</v>
      </c>
      <c r="N386" s="1" t="s">
        <v>402</v>
      </c>
      <c r="O386" s="1" t="s">
        <v>81</v>
      </c>
      <c r="P386" s="1" t="s">
        <v>607</v>
      </c>
      <c r="Q386" s="1" t="s">
        <v>3202</v>
      </c>
      <c r="R386" s="1" t="s">
        <v>608</v>
      </c>
      <c r="S386" s="1" t="s">
        <v>480</v>
      </c>
      <c r="T386" s="1" t="s">
        <v>5004</v>
      </c>
      <c r="U386" s="1" t="s">
        <v>3166</v>
      </c>
      <c r="V386" s="1" t="s">
        <v>10595</v>
      </c>
      <c r="W386" s="1" t="s">
        <v>3166</v>
      </c>
      <c r="X386" s="1" t="s">
        <v>5319</v>
      </c>
    </row>
    <row r="387" spans="1:24">
      <c r="A387" s="1" t="s">
        <v>49</v>
      </c>
      <c r="D387" s="1" t="s">
        <v>609</v>
      </c>
      <c r="E387" s="1" t="s">
        <v>5320</v>
      </c>
      <c r="F387" s="1" t="s">
        <v>655</v>
      </c>
      <c r="H387" s="1" t="s">
        <v>374</v>
      </c>
      <c r="I387" s="1" t="s">
        <v>603</v>
      </c>
      <c r="J387" s="1" t="s">
        <v>3201</v>
      </c>
      <c r="K387" s="1" t="s">
        <v>631</v>
      </c>
      <c r="L387" s="1" t="s">
        <v>389</v>
      </c>
      <c r="M387" s="1" t="s">
        <v>4797</v>
      </c>
      <c r="N387" s="1" t="s">
        <v>402</v>
      </c>
      <c r="O387" s="1" t="s">
        <v>81</v>
      </c>
      <c r="P387" s="1" t="s">
        <v>607</v>
      </c>
      <c r="Q387" s="1" t="s">
        <v>3203</v>
      </c>
      <c r="R387" s="1" t="s">
        <v>608</v>
      </c>
      <c r="S387" s="1" t="s">
        <v>480</v>
      </c>
      <c r="T387" s="1" t="s">
        <v>5004</v>
      </c>
      <c r="U387" s="1" t="s">
        <v>3166</v>
      </c>
      <c r="V387" s="1" t="s">
        <v>10596</v>
      </c>
      <c r="W387" s="1" t="s">
        <v>3166</v>
      </c>
      <c r="X387" s="1" t="s">
        <v>5321</v>
      </c>
    </row>
    <row r="388" spans="1:24">
      <c r="A388" s="1" t="s">
        <v>49</v>
      </c>
      <c r="D388" s="1" t="s">
        <v>612</v>
      </c>
      <c r="E388" s="1" t="s">
        <v>5317</v>
      </c>
      <c r="F388" s="1" t="s">
        <v>655</v>
      </c>
      <c r="H388" s="1" t="s">
        <v>374</v>
      </c>
      <c r="I388" s="1" t="s">
        <v>603</v>
      </c>
      <c r="J388" s="1" t="s">
        <v>3201</v>
      </c>
      <c r="K388" s="1" t="s">
        <v>631</v>
      </c>
      <c r="L388" s="1" t="s">
        <v>389</v>
      </c>
      <c r="M388" s="1" t="s">
        <v>4797</v>
      </c>
      <c r="N388" s="1" t="s">
        <v>402</v>
      </c>
      <c r="O388" s="1" t="s">
        <v>81</v>
      </c>
      <c r="P388" s="1" t="s">
        <v>615</v>
      </c>
      <c r="Q388" s="1" t="s">
        <v>3204</v>
      </c>
      <c r="R388" s="1" t="s">
        <v>616</v>
      </c>
      <c r="S388" s="1" t="s">
        <v>480</v>
      </c>
      <c r="T388" s="1" t="s">
        <v>5004</v>
      </c>
      <c r="U388" s="1" t="s">
        <v>3166</v>
      </c>
      <c r="V388" s="1" t="s">
        <v>10597</v>
      </c>
      <c r="W388" s="1" t="s">
        <v>3166</v>
      </c>
      <c r="X388" s="1" t="s">
        <v>5322</v>
      </c>
    </row>
    <row r="389" spans="1:24">
      <c r="A389" s="1" t="s">
        <v>49</v>
      </c>
      <c r="D389" s="1" t="s">
        <v>617</v>
      </c>
      <c r="E389" s="1" t="s">
        <v>618</v>
      </c>
      <c r="F389" s="1" t="s">
        <v>4792</v>
      </c>
      <c r="H389" s="1" t="s">
        <v>374</v>
      </c>
      <c r="I389" s="1" t="s">
        <v>603</v>
      </c>
      <c r="J389" s="1" t="s">
        <v>3201</v>
      </c>
      <c r="K389" s="1" t="s">
        <v>452</v>
      </c>
      <c r="L389" s="1" t="s">
        <v>389</v>
      </c>
      <c r="M389" s="1" t="s">
        <v>4797</v>
      </c>
      <c r="N389" s="1" t="s">
        <v>402</v>
      </c>
      <c r="O389" s="1" t="s">
        <v>81</v>
      </c>
      <c r="P389" s="1" t="s">
        <v>615</v>
      </c>
      <c r="Q389" s="1" t="s">
        <v>3203</v>
      </c>
      <c r="R389" s="1" t="s">
        <v>616</v>
      </c>
      <c r="S389" s="1" t="s">
        <v>480</v>
      </c>
      <c r="T389" s="1" t="s">
        <v>5004</v>
      </c>
      <c r="U389" s="1" t="s">
        <v>3166</v>
      </c>
      <c r="V389" s="1" t="s">
        <v>10223</v>
      </c>
      <c r="W389" s="1" t="s">
        <v>3166</v>
      </c>
    </row>
    <row r="390" spans="1:24">
      <c r="A390" s="1" t="s">
        <v>49</v>
      </c>
      <c r="D390" s="1" t="s">
        <v>620</v>
      </c>
      <c r="E390" s="1" t="s">
        <v>621</v>
      </c>
      <c r="F390" s="1" t="s">
        <v>4792</v>
      </c>
      <c r="H390" s="1" t="s">
        <v>374</v>
      </c>
      <c r="I390" s="1" t="s">
        <v>603</v>
      </c>
      <c r="J390" s="1" t="s">
        <v>748</v>
      </c>
      <c r="K390" s="1" t="s">
        <v>452</v>
      </c>
      <c r="L390" s="1" t="s">
        <v>457</v>
      </c>
      <c r="M390" s="1" t="s">
        <v>4797</v>
      </c>
      <c r="N390" s="1" t="s">
        <v>402</v>
      </c>
      <c r="O390" s="1" t="s">
        <v>81</v>
      </c>
      <c r="P390" s="1" t="s">
        <v>623</v>
      </c>
      <c r="Q390" s="1" t="s">
        <v>3205</v>
      </c>
      <c r="R390" s="1" t="s">
        <v>616</v>
      </c>
      <c r="S390" s="1" t="s">
        <v>480</v>
      </c>
      <c r="T390" s="1" t="s">
        <v>5004</v>
      </c>
      <c r="U390" s="1" t="s">
        <v>3166</v>
      </c>
      <c r="V390" s="1" t="s">
        <v>10598</v>
      </c>
      <c r="W390" s="1" t="s">
        <v>3166</v>
      </c>
    </row>
    <row r="391" spans="1:24">
      <c r="A391" s="1" t="s">
        <v>49</v>
      </c>
      <c r="D391" s="1" t="s">
        <v>624</v>
      </c>
      <c r="E391" s="1" t="s">
        <v>5323</v>
      </c>
      <c r="F391" s="1" t="s">
        <v>655</v>
      </c>
      <c r="H391" s="1" t="s">
        <v>374</v>
      </c>
      <c r="I391" s="1" t="s">
        <v>603</v>
      </c>
      <c r="J391" s="1" t="s">
        <v>3206</v>
      </c>
      <c r="K391" s="1" t="s">
        <v>5080</v>
      </c>
      <c r="L391" s="1" t="s">
        <v>380</v>
      </c>
      <c r="M391" s="1" t="s">
        <v>4797</v>
      </c>
      <c r="N391" s="1" t="s">
        <v>402</v>
      </c>
      <c r="O391" s="1" t="s">
        <v>81</v>
      </c>
      <c r="P391" s="1" t="s">
        <v>627</v>
      </c>
      <c r="Q391" s="1" t="s">
        <v>3207</v>
      </c>
      <c r="R391" s="1" t="s">
        <v>530</v>
      </c>
      <c r="S391" s="1" t="s">
        <v>480</v>
      </c>
      <c r="T391" s="1" t="s">
        <v>5004</v>
      </c>
      <c r="U391" s="1" t="s">
        <v>384</v>
      </c>
      <c r="V391" s="1" t="s">
        <v>10599</v>
      </c>
      <c r="W391" s="1" t="s">
        <v>3166</v>
      </c>
      <c r="X391" s="1" t="s">
        <v>5324</v>
      </c>
    </row>
    <row r="392" spans="1:24">
      <c r="A392" s="1" t="s">
        <v>49</v>
      </c>
      <c r="D392" s="1" t="s">
        <v>628</v>
      </c>
      <c r="E392" s="1" t="s">
        <v>5325</v>
      </c>
      <c r="F392" s="1" t="s">
        <v>655</v>
      </c>
      <c r="H392" s="1" t="s">
        <v>374</v>
      </c>
      <c r="I392" s="1" t="s">
        <v>603</v>
      </c>
      <c r="J392" s="1" t="s">
        <v>3208</v>
      </c>
      <c r="K392" s="1" t="s">
        <v>631</v>
      </c>
      <c r="L392" s="1" t="s">
        <v>389</v>
      </c>
      <c r="M392" s="1" t="s">
        <v>4797</v>
      </c>
      <c r="N392" s="1" t="s">
        <v>381</v>
      </c>
      <c r="O392" s="1" t="s">
        <v>81</v>
      </c>
      <c r="P392" s="1" t="s">
        <v>632</v>
      </c>
      <c r="Q392" s="1" t="s">
        <v>3209</v>
      </c>
      <c r="R392" s="1" t="s">
        <v>608</v>
      </c>
      <c r="S392" s="1" t="s">
        <v>669</v>
      </c>
      <c r="T392" s="1" t="s">
        <v>5004</v>
      </c>
      <c r="U392" s="1" t="s">
        <v>10599</v>
      </c>
      <c r="V392" s="1" t="s">
        <v>10600</v>
      </c>
      <c r="W392" s="1" t="s">
        <v>616</v>
      </c>
    </row>
    <row r="393" spans="1:24">
      <c r="A393" s="1" t="s">
        <v>49</v>
      </c>
      <c r="D393" s="1" t="s">
        <v>633</v>
      </c>
      <c r="E393" s="1" t="s">
        <v>5326</v>
      </c>
      <c r="F393" s="1" t="s">
        <v>655</v>
      </c>
      <c r="H393" s="1" t="s">
        <v>374</v>
      </c>
      <c r="I393" s="1" t="s">
        <v>603</v>
      </c>
      <c r="J393" s="1" t="s">
        <v>3208</v>
      </c>
      <c r="K393" s="1" t="s">
        <v>631</v>
      </c>
      <c r="L393" s="1" t="s">
        <v>389</v>
      </c>
      <c r="M393" s="1" t="s">
        <v>4797</v>
      </c>
      <c r="N393" s="1" t="s">
        <v>381</v>
      </c>
      <c r="O393" s="1" t="s">
        <v>81</v>
      </c>
      <c r="P393" s="1" t="s">
        <v>632</v>
      </c>
      <c r="Q393" s="1" t="s">
        <v>3210</v>
      </c>
      <c r="R393" s="1" t="s">
        <v>608</v>
      </c>
      <c r="S393" s="1" t="s">
        <v>669</v>
      </c>
      <c r="T393" s="1" t="s">
        <v>5004</v>
      </c>
      <c r="U393" s="1" t="s">
        <v>3166</v>
      </c>
      <c r="V393" s="1" t="s">
        <v>10601</v>
      </c>
      <c r="W393" s="1" t="s">
        <v>3166</v>
      </c>
    </row>
    <row r="394" spans="1:24">
      <c r="A394" s="1" t="s">
        <v>49</v>
      </c>
      <c r="D394" s="1" t="s">
        <v>636</v>
      </c>
      <c r="E394" s="1" t="s">
        <v>637</v>
      </c>
      <c r="F394" s="1" t="s">
        <v>4792</v>
      </c>
      <c r="H394" s="1" t="s">
        <v>374</v>
      </c>
      <c r="I394" s="1" t="s">
        <v>603</v>
      </c>
      <c r="J394" s="1" t="s">
        <v>748</v>
      </c>
      <c r="K394" s="1" t="s">
        <v>547</v>
      </c>
      <c r="L394" s="1" t="s">
        <v>389</v>
      </c>
      <c r="M394" s="1" t="s">
        <v>4797</v>
      </c>
      <c r="N394" s="1" t="s">
        <v>402</v>
      </c>
      <c r="O394" s="1" t="s">
        <v>81</v>
      </c>
      <c r="P394" s="1" t="s">
        <v>639</v>
      </c>
      <c r="Q394" s="1" t="s">
        <v>3210</v>
      </c>
      <c r="R394" s="1" t="s">
        <v>530</v>
      </c>
      <c r="S394" s="1" t="s">
        <v>480</v>
      </c>
      <c r="T394" s="1" t="s">
        <v>5004</v>
      </c>
      <c r="U394" s="1" t="s">
        <v>3166</v>
      </c>
      <c r="V394" s="1" t="s">
        <v>493</v>
      </c>
      <c r="W394" s="1" t="s">
        <v>3166</v>
      </c>
    </row>
    <row r="395" spans="1:24">
      <c r="A395" s="1" t="s">
        <v>49</v>
      </c>
      <c r="D395" s="1" t="s">
        <v>640</v>
      </c>
      <c r="E395" s="1" t="s">
        <v>5327</v>
      </c>
      <c r="F395" s="1" t="s">
        <v>655</v>
      </c>
      <c r="H395" s="1" t="s">
        <v>374</v>
      </c>
      <c r="I395" s="1" t="s">
        <v>603</v>
      </c>
      <c r="J395" s="1" t="s">
        <v>748</v>
      </c>
      <c r="K395" s="1" t="s">
        <v>5328</v>
      </c>
      <c r="L395" s="1" t="s">
        <v>389</v>
      </c>
      <c r="M395" s="1" t="s">
        <v>4797</v>
      </c>
      <c r="N395" s="1" t="s">
        <v>402</v>
      </c>
      <c r="O395" s="1" t="s">
        <v>81</v>
      </c>
      <c r="P395" s="1" t="s">
        <v>644</v>
      </c>
      <c r="Q395" s="1" t="s">
        <v>3211</v>
      </c>
      <c r="R395" s="1" t="s">
        <v>645</v>
      </c>
      <c r="S395" s="1" t="s">
        <v>480</v>
      </c>
      <c r="T395" s="1" t="s">
        <v>5004</v>
      </c>
      <c r="U395" s="1" t="s">
        <v>3166</v>
      </c>
      <c r="V395" s="1" t="s">
        <v>10189</v>
      </c>
      <c r="W395" s="1" t="s">
        <v>3166</v>
      </c>
      <c r="X395" s="1" t="s">
        <v>5329</v>
      </c>
    </row>
    <row r="396" spans="1:24">
      <c r="A396" s="1" t="s">
        <v>49</v>
      </c>
      <c r="D396" s="1" t="s">
        <v>646</v>
      </c>
      <c r="E396" s="1" t="s">
        <v>5330</v>
      </c>
      <c r="F396" s="1" t="s">
        <v>655</v>
      </c>
      <c r="H396" s="1" t="s">
        <v>374</v>
      </c>
      <c r="I396" s="1" t="s">
        <v>603</v>
      </c>
      <c r="J396" s="1" t="s">
        <v>748</v>
      </c>
      <c r="K396" s="1" t="s">
        <v>5328</v>
      </c>
      <c r="L396" s="1" t="s">
        <v>457</v>
      </c>
      <c r="M396" s="1" t="s">
        <v>4797</v>
      </c>
      <c r="N396" s="1" t="s">
        <v>402</v>
      </c>
      <c r="O396" s="1" t="s">
        <v>81</v>
      </c>
      <c r="P396" s="1" t="s">
        <v>644</v>
      </c>
      <c r="Q396" s="1" t="s">
        <v>3212</v>
      </c>
      <c r="R396" s="1" t="s">
        <v>493</v>
      </c>
      <c r="S396" s="1" t="s">
        <v>480</v>
      </c>
      <c r="T396" s="1" t="s">
        <v>5004</v>
      </c>
      <c r="U396" s="1" t="s">
        <v>530</v>
      </c>
      <c r="V396" s="1" t="s">
        <v>10189</v>
      </c>
      <c r="W396" s="1" t="s">
        <v>655</v>
      </c>
    </row>
    <row r="397" spans="1:24">
      <c r="A397" s="1" t="s">
        <v>49</v>
      </c>
      <c r="D397" s="1" t="s">
        <v>649</v>
      </c>
      <c r="E397" s="1" t="s">
        <v>5331</v>
      </c>
      <c r="F397" s="1" t="s">
        <v>655</v>
      </c>
      <c r="H397" s="1" t="s">
        <v>374</v>
      </c>
      <c r="I397" s="1" t="s">
        <v>603</v>
      </c>
      <c r="J397" s="1" t="s">
        <v>748</v>
      </c>
      <c r="K397" s="1" t="s">
        <v>5328</v>
      </c>
      <c r="L397" s="1" t="s">
        <v>389</v>
      </c>
      <c r="M397" s="1" t="s">
        <v>4797</v>
      </c>
      <c r="N397" s="1" t="s">
        <v>402</v>
      </c>
      <c r="O397" s="1" t="s">
        <v>81</v>
      </c>
      <c r="P397" s="1" t="s">
        <v>644</v>
      </c>
      <c r="Q397" s="1" t="s">
        <v>3212</v>
      </c>
      <c r="R397" s="1" t="s">
        <v>493</v>
      </c>
      <c r="S397" s="1" t="s">
        <v>480</v>
      </c>
      <c r="T397" s="1" t="s">
        <v>5004</v>
      </c>
      <c r="U397" s="1" t="s">
        <v>3156</v>
      </c>
      <c r="V397" s="1" t="s">
        <v>10602</v>
      </c>
      <c r="W397" s="1" t="s">
        <v>3166</v>
      </c>
      <c r="X397" s="1" t="s">
        <v>5332</v>
      </c>
    </row>
    <row r="398" spans="1:24">
      <c r="A398" s="1" t="s">
        <v>49</v>
      </c>
      <c r="D398" s="1" t="s">
        <v>652</v>
      </c>
      <c r="E398" s="1" t="s">
        <v>5333</v>
      </c>
      <c r="F398" s="1" t="s">
        <v>655</v>
      </c>
      <c r="H398" s="1" t="s">
        <v>374</v>
      </c>
      <c r="I398" s="1" t="s">
        <v>603</v>
      </c>
      <c r="J398" s="1" t="s">
        <v>156</v>
      </c>
      <c r="K398" s="1" t="s">
        <v>631</v>
      </c>
      <c r="L398" s="1" t="s">
        <v>389</v>
      </c>
      <c r="M398" s="1" t="s">
        <v>4753</v>
      </c>
      <c r="N398" s="1" t="s">
        <v>381</v>
      </c>
      <c r="O398" s="1" t="s">
        <v>81</v>
      </c>
      <c r="P398" s="1" t="s">
        <v>390</v>
      </c>
      <c r="Q398" s="1" t="s">
        <v>3198</v>
      </c>
      <c r="R398" s="1" t="s">
        <v>655</v>
      </c>
      <c r="S398" s="1" t="s">
        <v>3170</v>
      </c>
      <c r="T398" s="1" t="s">
        <v>4754</v>
      </c>
      <c r="U398" s="1" t="s">
        <v>10603</v>
      </c>
      <c r="V398" s="1" t="s">
        <v>10604</v>
      </c>
      <c r="W398" s="1" t="s">
        <v>11094</v>
      </c>
      <c r="X398" s="1" t="s">
        <v>5334</v>
      </c>
    </row>
    <row r="399" spans="1:24">
      <c r="A399" s="1" t="s">
        <v>49</v>
      </c>
      <c r="D399" s="1" t="s">
        <v>656</v>
      </c>
      <c r="E399" s="1" t="s">
        <v>5335</v>
      </c>
      <c r="F399" s="1" t="s">
        <v>655</v>
      </c>
      <c r="H399" s="1" t="s">
        <v>374</v>
      </c>
      <c r="I399" s="1" t="s">
        <v>603</v>
      </c>
      <c r="J399" s="1" t="s">
        <v>685</v>
      </c>
      <c r="K399" s="1" t="s">
        <v>5328</v>
      </c>
      <c r="L399" s="1" t="s">
        <v>389</v>
      </c>
      <c r="M399" s="1" t="s">
        <v>4753</v>
      </c>
      <c r="N399" s="1" t="s">
        <v>402</v>
      </c>
      <c r="O399" s="1" t="s">
        <v>81</v>
      </c>
      <c r="P399" s="1" t="s">
        <v>659</v>
      </c>
      <c r="Q399" s="1" t="s">
        <v>3491</v>
      </c>
      <c r="R399" s="1" t="s">
        <v>655</v>
      </c>
      <c r="S399" s="1" t="s">
        <v>513</v>
      </c>
      <c r="T399" s="1" t="s">
        <v>4754</v>
      </c>
      <c r="U399" s="1" t="s">
        <v>10606</v>
      </c>
      <c r="V399" s="1" t="s">
        <v>10607</v>
      </c>
      <c r="W399" s="1" t="s">
        <v>530</v>
      </c>
      <c r="X399" s="1" t="s">
        <v>5336</v>
      </c>
    </row>
    <row r="400" spans="1:24">
      <c r="A400" s="1" t="s">
        <v>49</v>
      </c>
      <c r="D400" s="1" t="s">
        <v>660</v>
      </c>
      <c r="E400" s="1" t="s">
        <v>5337</v>
      </c>
      <c r="F400" s="1" t="s">
        <v>655</v>
      </c>
      <c r="H400" s="1" t="s">
        <v>374</v>
      </c>
      <c r="I400" s="1" t="s">
        <v>603</v>
      </c>
      <c r="J400" s="1" t="s">
        <v>685</v>
      </c>
      <c r="K400" s="1" t="s">
        <v>5328</v>
      </c>
      <c r="L400" s="1" t="s">
        <v>457</v>
      </c>
      <c r="M400" s="1" t="s">
        <v>4753</v>
      </c>
      <c r="N400" s="1" t="s">
        <v>402</v>
      </c>
      <c r="O400" s="1" t="s">
        <v>81</v>
      </c>
      <c r="P400" s="1" t="s">
        <v>659</v>
      </c>
      <c r="Q400" s="1" t="s">
        <v>3491</v>
      </c>
      <c r="R400" s="1" t="s">
        <v>655</v>
      </c>
      <c r="S400" s="1" t="s">
        <v>513</v>
      </c>
      <c r="T400" s="1" t="s">
        <v>4754</v>
      </c>
      <c r="U400" s="1" t="s">
        <v>10608</v>
      </c>
      <c r="V400" s="1" t="s">
        <v>10609</v>
      </c>
      <c r="W400" s="1" t="s">
        <v>3166</v>
      </c>
      <c r="X400" s="1" t="s">
        <v>5338</v>
      </c>
    </row>
    <row r="401" spans="1:24">
      <c r="A401" s="1" t="s">
        <v>49</v>
      </c>
      <c r="D401" s="1" t="s">
        <v>663</v>
      </c>
      <c r="E401" s="1" t="s">
        <v>5339</v>
      </c>
      <c r="F401" s="1" t="s">
        <v>655</v>
      </c>
      <c r="H401" s="1" t="s">
        <v>374</v>
      </c>
      <c r="I401" s="1" t="s">
        <v>603</v>
      </c>
      <c r="J401" s="1" t="s">
        <v>3214</v>
      </c>
      <c r="K401" s="1" t="s">
        <v>5328</v>
      </c>
      <c r="L401" s="1" t="s">
        <v>389</v>
      </c>
      <c r="M401" s="1" t="s">
        <v>4753</v>
      </c>
      <c r="N401" s="1" t="s">
        <v>402</v>
      </c>
      <c r="O401" s="1" t="s">
        <v>81</v>
      </c>
      <c r="P401" s="1" t="s">
        <v>659</v>
      </c>
      <c r="Q401" s="1" t="s">
        <v>3377</v>
      </c>
      <c r="R401" s="1" t="s">
        <v>655</v>
      </c>
      <c r="S401" s="1" t="s">
        <v>549</v>
      </c>
      <c r="T401" s="1" t="s">
        <v>4754</v>
      </c>
      <c r="U401" s="1" t="s">
        <v>10610</v>
      </c>
      <c r="V401" s="1" t="s">
        <v>10611</v>
      </c>
      <c r="W401" s="1" t="s">
        <v>10612</v>
      </c>
      <c r="X401" s="1" t="s">
        <v>5340</v>
      </c>
    </row>
    <row r="402" spans="1:24">
      <c r="A402" s="1" t="s">
        <v>49</v>
      </c>
      <c r="D402" s="1" t="s">
        <v>666</v>
      </c>
      <c r="E402" s="1" t="s">
        <v>5341</v>
      </c>
      <c r="F402" s="1" t="s">
        <v>655</v>
      </c>
      <c r="H402" s="1" t="s">
        <v>374</v>
      </c>
      <c r="I402" s="1" t="s">
        <v>603</v>
      </c>
      <c r="J402" s="1" t="s">
        <v>1324</v>
      </c>
      <c r="K402" s="1" t="s">
        <v>5328</v>
      </c>
      <c r="L402" s="1" t="s">
        <v>389</v>
      </c>
      <c r="M402" s="1" t="s">
        <v>4753</v>
      </c>
      <c r="N402" s="1" t="s">
        <v>402</v>
      </c>
      <c r="O402" s="1" t="s">
        <v>81</v>
      </c>
      <c r="P402" s="1" t="s">
        <v>473</v>
      </c>
      <c r="Q402" s="1" t="s">
        <v>3370</v>
      </c>
      <c r="R402" s="1" t="s">
        <v>669</v>
      </c>
      <c r="S402" s="1" t="s">
        <v>549</v>
      </c>
      <c r="T402" s="1" t="s">
        <v>4754</v>
      </c>
      <c r="U402" s="1" t="s">
        <v>10613</v>
      </c>
      <c r="V402" s="1" t="s">
        <v>10614</v>
      </c>
      <c r="W402" s="1" t="s">
        <v>3166</v>
      </c>
      <c r="X402" s="1" t="s">
        <v>5342</v>
      </c>
    </row>
    <row r="403" spans="1:24">
      <c r="A403" s="1" t="s">
        <v>49</v>
      </c>
      <c r="D403" s="1" t="s">
        <v>670</v>
      </c>
      <c r="E403" s="1" t="s">
        <v>5343</v>
      </c>
      <c r="F403" s="1" t="s">
        <v>655</v>
      </c>
      <c r="H403" s="1" t="s">
        <v>374</v>
      </c>
      <c r="I403" s="1" t="s">
        <v>603</v>
      </c>
      <c r="J403" s="1" t="s">
        <v>1324</v>
      </c>
      <c r="K403" s="1" t="s">
        <v>5328</v>
      </c>
      <c r="L403" s="1" t="s">
        <v>457</v>
      </c>
      <c r="M403" s="1" t="s">
        <v>4753</v>
      </c>
      <c r="N403" s="1" t="s">
        <v>402</v>
      </c>
      <c r="O403" s="1" t="s">
        <v>81</v>
      </c>
      <c r="P403" s="1" t="s">
        <v>473</v>
      </c>
      <c r="Q403" s="1" t="s">
        <v>3370</v>
      </c>
      <c r="R403" s="1" t="s">
        <v>669</v>
      </c>
      <c r="S403" s="1" t="s">
        <v>549</v>
      </c>
      <c r="T403" s="1" t="s">
        <v>4754</v>
      </c>
      <c r="U403" s="1" t="s">
        <v>10615</v>
      </c>
      <c r="V403" s="1" t="s">
        <v>10616</v>
      </c>
      <c r="W403" s="1" t="s">
        <v>10617</v>
      </c>
      <c r="X403" s="1" t="s">
        <v>5344</v>
      </c>
    </row>
    <row r="404" spans="1:24">
      <c r="A404" s="1" t="s">
        <v>49</v>
      </c>
      <c r="D404" s="1" t="s">
        <v>673</v>
      </c>
      <c r="E404" s="1" t="s">
        <v>5345</v>
      </c>
      <c r="F404" s="1" t="s">
        <v>655</v>
      </c>
      <c r="H404" s="1" t="s">
        <v>374</v>
      </c>
      <c r="I404" s="1" t="s">
        <v>603</v>
      </c>
      <c r="J404" s="1" t="s">
        <v>1324</v>
      </c>
      <c r="K404" s="1" t="s">
        <v>5328</v>
      </c>
      <c r="L404" s="1" t="s">
        <v>389</v>
      </c>
      <c r="M404" s="1" t="s">
        <v>4753</v>
      </c>
      <c r="N404" s="1" t="s">
        <v>402</v>
      </c>
      <c r="O404" s="1" t="s">
        <v>81</v>
      </c>
      <c r="P404" s="1" t="s">
        <v>473</v>
      </c>
      <c r="Q404" s="1" t="s">
        <v>3217</v>
      </c>
      <c r="R404" s="1" t="s">
        <v>506</v>
      </c>
      <c r="S404" s="1" t="s">
        <v>549</v>
      </c>
      <c r="T404" s="1" t="s">
        <v>4754</v>
      </c>
      <c r="U404" s="1" t="s">
        <v>10618</v>
      </c>
      <c r="V404" s="1" t="s">
        <v>10619</v>
      </c>
      <c r="W404" s="1" t="s">
        <v>3166</v>
      </c>
      <c r="X404" s="1" t="s">
        <v>5346</v>
      </c>
    </row>
    <row r="405" spans="1:24">
      <c r="A405" s="1" t="s">
        <v>49</v>
      </c>
      <c r="D405" s="1" t="s">
        <v>676</v>
      </c>
      <c r="E405" s="1" t="s">
        <v>5347</v>
      </c>
      <c r="F405" s="1" t="s">
        <v>655</v>
      </c>
      <c r="H405" s="1" t="s">
        <v>374</v>
      </c>
      <c r="I405" s="1" t="s">
        <v>603</v>
      </c>
      <c r="J405" s="1" t="s">
        <v>1324</v>
      </c>
      <c r="K405" s="1" t="s">
        <v>5328</v>
      </c>
      <c r="L405" s="1" t="s">
        <v>457</v>
      </c>
      <c r="M405" s="1" t="s">
        <v>4753</v>
      </c>
      <c r="N405" s="1" t="s">
        <v>402</v>
      </c>
      <c r="O405" s="1" t="s">
        <v>81</v>
      </c>
      <c r="P405" s="1" t="s">
        <v>473</v>
      </c>
      <c r="Q405" s="1" t="s">
        <v>3217</v>
      </c>
      <c r="R405" s="1" t="s">
        <v>506</v>
      </c>
      <c r="S405" s="1" t="s">
        <v>549</v>
      </c>
      <c r="T405" s="1" t="s">
        <v>4754</v>
      </c>
      <c r="U405" s="1" t="s">
        <v>10620</v>
      </c>
      <c r="V405" s="1" t="s">
        <v>10621</v>
      </c>
      <c r="W405" s="1" t="s">
        <v>10622</v>
      </c>
    </row>
    <row r="406" spans="1:24">
      <c r="A406" s="1" t="s">
        <v>49</v>
      </c>
      <c r="D406" s="1" t="s">
        <v>5348</v>
      </c>
      <c r="E406" s="1" t="s">
        <v>5349</v>
      </c>
      <c r="F406" s="1" t="s">
        <v>4792</v>
      </c>
      <c r="H406" s="1" t="s">
        <v>374</v>
      </c>
      <c r="I406" s="1" t="s">
        <v>678</v>
      </c>
      <c r="J406" s="1" t="s">
        <v>1297</v>
      </c>
      <c r="K406" s="1" t="s">
        <v>682</v>
      </c>
      <c r="L406" s="1" t="s">
        <v>457</v>
      </c>
      <c r="M406" s="1" t="s">
        <v>4753</v>
      </c>
      <c r="N406" s="1" t="s">
        <v>522</v>
      </c>
      <c r="O406" s="1" t="s">
        <v>81</v>
      </c>
      <c r="P406" s="1" t="s">
        <v>5350</v>
      </c>
      <c r="Q406" s="1" t="s">
        <v>10623</v>
      </c>
      <c r="R406" s="1" t="s">
        <v>156</v>
      </c>
      <c r="S406" s="1" t="s">
        <v>685</v>
      </c>
      <c r="T406" s="1" t="s">
        <v>4754</v>
      </c>
      <c r="U406" s="1" t="s">
        <v>3166</v>
      </c>
      <c r="V406" s="1" t="s">
        <v>10624</v>
      </c>
      <c r="W406" s="1" t="s">
        <v>3166</v>
      </c>
    </row>
    <row r="407" spans="1:24">
      <c r="A407" s="1" t="s">
        <v>49</v>
      </c>
      <c r="D407" s="1" t="s">
        <v>679</v>
      </c>
      <c r="E407" s="1" t="s">
        <v>5351</v>
      </c>
      <c r="F407" s="1" t="s">
        <v>655</v>
      </c>
      <c r="H407" s="1" t="s">
        <v>374</v>
      </c>
      <c r="I407" s="1" t="s">
        <v>678</v>
      </c>
      <c r="J407" s="1" t="s">
        <v>1297</v>
      </c>
      <c r="K407" s="1" t="s">
        <v>5150</v>
      </c>
      <c r="L407" s="1" t="s">
        <v>389</v>
      </c>
      <c r="M407" s="1" t="s">
        <v>4753</v>
      </c>
      <c r="N407" s="1" t="s">
        <v>683</v>
      </c>
      <c r="O407" s="1" t="s">
        <v>81</v>
      </c>
      <c r="P407" s="1" t="s">
        <v>684</v>
      </c>
      <c r="Q407" s="1" t="s">
        <v>3492</v>
      </c>
      <c r="R407" s="1" t="s">
        <v>685</v>
      </c>
      <c r="S407" s="1" t="s">
        <v>549</v>
      </c>
      <c r="T407" s="1" t="s">
        <v>4754</v>
      </c>
      <c r="U407" s="1" t="s">
        <v>10625</v>
      </c>
      <c r="V407" s="1" t="s">
        <v>10626</v>
      </c>
      <c r="W407" s="1" t="s">
        <v>645</v>
      </c>
      <c r="X407" s="1" t="s">
        <v>5352</v>
      </c>
    </row>
    <row r="408" spans="1:24">
      <c r="A408" s="1" t="s">
        <v>49</v>
      </c>
      <c r="D408" s="1" t="s">
        <v>5353</v>
      </c>
      <c r="E408" s="1" t="s">
        <v>5354</v>
      </c>
      <c r="F408" s="1" t="s">
        <v>4792</v>
      </c>
      <c r="H408" s="1" t="s">
        <v>374</v>
      </c>
      <c r="I408" s="1" t="s">
        <v>678</v>
      </c>
      <c r="J408" s="1" t="s">
        <v>1297</v>
      </c>
      <c r="K408" s="1" t="s">
        <v>539</v>
      </c>
      <c r="L408" s="1" t="s">
        <v>389</v>
      </c>
      <c r="M408" s="1" t="s">
        <v>4753</v>
      </c>
      <c r="N408" s="1" t="s">
        <v>683</v>
      </c>
      <c r="O408" s="1" t="s">
        <v>81</v>
      </c>
      <c r="P408" s="1" t="s">
        <v>684</v>
      </c>
      <c r="Q408" s="1" t="s">
        <v>3195</v>
      </c>
      <c r="R408" s="1" t="s">
        <v>685</v>
      </c>
      <c r="S408" s="1" t="s">
        <v>549</v>
      </c>
      <c r="T408" s="1" t="s">
        <v>4754</v>
      </c>
      <c r="U408" s="1" t="s">
        <v>3166</v>
      </c>
      <c r="V408" s="1" t="s">
        <v>10627</v>
      </c>
      <c r="W408" s="1" t="s">
        <v>3166</v>
      </c>
    </row>
    <row r="409" spans="1:24">
      <c r="A409" s="1" t="s">
        <v>49</v>
      </c>
      <c r="D409" s="1" t="s">
        <v>686</v>
      </c>
      <c r="E409" s="1" t="s">
        <v>5355</v>
      </c>
      <c r="F409" s="1" t="s">
        <v>655</v>
      </c>
      <c r="H409" s="1" t="s">
        <v>374</v>
      </c>
      <c r="I409" s="1" t="s">
        <v>678</v>
      </c>
      <c r="J409" s="1" t="s">
        <v>506</v>
      </c>
      <c r="K409" s="1" t="s">
        <v>5150</v>
      </c>
      <c r="L409" s="1" t="s">
        <v>389</v>
      </c>
      <c r="M409" s="1" t="s">
        <v>4753</v>
      </c>
      <c r="N409" s="1" t="s">
        <v>402</v>
      </c>
      <c r="O409" s="1" t="s">
        <v>81</v>
      </c>
      <c r="P409" s="1" t="s">
        <v>548</v>
      </c>
      <c r="Q409" s="1" t="s">
        <v>10510</v>
      </c>
      <c r="R409" s="1" t="s">
        <v>384</v>
      </c>
      <c r="S409" s="1" t="s">
        <v>10217</v>
      </c>
      <c r="T409" s="1" t="s">
        <v>4754</v>
      </c>
      <c r="U409" s="1" t="s">
        <v>1154</v>
      </c>
      <c r="V409" s="1" t="s">
        <v>10628</v>
      </c>
      <c r="W409" s="1" t="s">
        <v>3166</v>
      </c>
      <c r="X409" s="1" t="s">
        <v>5356</v>
      </c>
    </row>
    <row r="410" spans="1:24">
      <c r="A410" s="1" t="s">
        <v>49</v>
      </c>
      <c r="D410" s="1" t="s">
        <v>691</v>
      </c>
      <c r="E410" s="1" t="s">
        <v>5357</v>
      </c>
      <c r="F410" s="1" t="s">
        <v>655</v>
      </c>
      <c r="H410" s="1" t="s">
        <v>689</v>
      </c>
      <c r="I410" s="1" t="s">
        <v>690</v>
      </c>
      <c r="J410" s="1" t="s">
        <v>384</v>
      </c>
      <c r="K410" s="1" t="s">
        <v>631</v>
      </c>
      <c r="L410" s="1" t="s">
        <v>389</v>
      </c>
      <c r="M410" s="1" t="s">
        <v>4753</v>
      </c>
      <c r="N410" s="1" t="s">
        <v>683</v>
      </c>
      <c r="O410" s="1" t="s">
        <v>695</v>
      </c>
      <c r="P410" s="1" t="s">
        <v>696</v>
      </c>
      <c r="Q410" s="1" t="s">
        <v>3219</v>
      </c>
      <c r="R410" s="1" t="s">
        <v>669</v>
      </c>
      <c r="S410" s="1" t="s">
        <v>1041</v>
      </c>
      <c r="T410" s="1" t="s">
        <v>4754</v>
      </c>
      <c r="U410" s="1" t="s">
        <v>10629</v>
      </c>
      <c r="V410" s="1" t="s">
        <v>10630</v>
      </c>
      <c r="W410" s="1" t="s">
        <v>5814</v>
      </c>
      <c r="X410" s="1" t="s">
        <v>5358</v>
      </c>
    </row>
    <row r="411" spans="1:24">
      <c r="A411" s="1" t="s">
        <v>49</v>
      </c>
      <c r="D411" s="1" t="s">
        <v>697</v>
      </c>
      <c r="E411" s="1" t="s">
        <v>5359</v>
      </c>
      <c r="F411" s="1" t="s">
        <v>655</v>
      </c>
      <c r="H411" s="1" t="s">
        <v>689</v>
      </c>
      <c r="I411" s="1" t="s">
        <v>690</v>
      </c>
      <c r="J411" s="1" t="s">
        <v>384</v>
      </c>
      <c r="K411" s="1" t="s">
        <v>631</v>
      </c>
      <c r="L411" s="1" t="s">
        <v>389</v>
      </c>
      <c r="M411" s="1" t="s">
        <v>4753</v>
      </c>
      <c r="N411" s="1" t="s">
        <v>683</v>
      </c>
      <c r="O411" s="1" t="s">
        <v>695</v>
      </c>
      <c r="P411" s="1" t="s">
        <v>696</v>
      </c>
      <c r="Q411" s="1" t="s">
        <v>3219</v>
      </c>
      <c r="R411" s="1" t="s">
        <v>616</v>
      </c>
      <c r="S411" s="1" t="s">
        <v>1041</v>
      </c>
      <c r="T411" s="1" t="s">
        <v>4754</v>
      </c>
      <c r="U411" s="1" t="s">
        <v>10631</v>
      </c>
      <c r="V411" s="1" t="s">
        <v>10632</v>
      </c>
      <c r="W411" s="1" t="s">
        <v>10633</v>
      </c>
      <c r="X411" s="1" t="s">
        <v>5360</v>
      </c>
    </row>
    <row r="412" spans="1:24">
      <c r="A412" s="1" t="s">
        <v>49</v>
      </c>
      <c r="D412" s="1" t="s">
        <v>5361</v>
      </c>
      <c r="E412" s="1" t="s">
        <v>5362</v>
      </c>
      <c r="F412" s="1" t="s">
        <v>4792</v>
      </c>
      <c r="H412" s="1" t="s">
        <v>689</v>
      </c>
      <c r="I412" s="1" t="s">
        <v>690</v>
      </c>
      <c r="J412" s="1" t="s">
        <v>748</v>
      </c>
      <c r="K412" s="1" t="s">
        <v>703</v>
      </c>
      <c r="L412" s="1" t="s">
        <v>487</v>
      </c>
      <c r="M412" s="1" t="s">
        <v>4753</v>
      </c>
      <c r="N412" s="1" t="s">
        <v>683</v>
      </c>
      <c r="O412" s="1" t="s">
        <v>695</v>
      </c>
      <c r="P412" s="1" t="s">
        <v>727</v>
      </c>
      <c r="Q412" s="1" t="s">
        <v>10634</v>
      </c>
      <c r="R412" s="1" t="s">
        <v>685</v>
      </c>
      <c r="S412" s="1" t="s">
        <v>748</v>
      </c>
      <c r="T412" s="1" t="s">
        <v>4754</v>
      </c>
      <c r="U412" s="1" t="s">
        <v>3166</v>
      </c>
      <c r="V412" s="1" t="s">
        <v>10635</v>
      </c>
      <c r="W412" s="1" t="s">
        <v>3166</v>
      </c>
    </row>
    <row r="413" spans="1:24">
      <c r="A413" s="1" t="s">
        <v>49</v>
      </c>
      <c r="D413" s="1" t="s">
        <v>5363</v>
      </c>
      <c r="E413" s="1" t="s">
        <v>5364</v>
      </c>
      <c r="F413" s="1" t="s">
        <v>4792</v>
      </c>
      <c r="H413" s="1" t="s">
        <v>689</v>
      </c>
      <c r="I413" s="1" t="s">
        <v>690</v>
      </c>
      <c r="J413" s="1" t="s">
        <v>384</v>
      </c>
      <c r="K413" s="1" t="s">
        <v>631</v>
      </c>
      <c r="L413" s="1" t="s">
        <v>389</v>
      </c>
      <c r="M413" s="1" t="s">
        <v>4753</v>
      </c>
      <c r="N413" s="1" t="s">
        <v>683</v>
      </c>
      <c r="O413" s="1" t="s">
        <v>695</v>
      </c>
      <c r="P413" s="1" t="s">
        <v>1036</v>
      </c>
      <c r="Q413" s="1" t="s">
        <v>10636</v>
      </c>
      <c r="R413" s="1" t="s">
        <v>384</v>
      </c>
      <c r="S413" s="1" t="s">
        <v>156</v>
      </c>
      <c r="T413" s="1" t="s">
        <v>4754</v>
      </c>
      <c r="U413" s="1" t="s">
        <v>3166</v>
      </c>
      <c r="V413" s="1" t="s">
        <v>10637</v>
      </c>
      <c r="W413" s="1" t="s">
        <v>3166</v>
      </c>
    </row>
    <row r="414" spans="1:24">
      <c r="A414" s="1" t="s">
        <v>49</v>
      </c>
      <c r="D414" s="1" t="s">
        <v>5365</v>
      </c>
      <c r="E414" s="1" t="s">
        <v>5366</v>
      </c>
      <c r="F414" s="1" t="s">
        <v>4792</v>
      </c>
      <c r="H414" s="1" t="s">
        <v>689</v>
      </c>
      <c r="I414" s="1" t="s">
        <v>690</v>
      </c>
      <c r="J414" s="1" t="s">
        <v>384</v>
      </c>
      <c r="K414" s="1" t="s">
        <v>631</v>
      </c>
      <c r="L414" s="1" t="s">
        <v>5367</v>
      </c>
      <c r="M414" s="1" t="s">
        <v>4753</v>
      </c>
      <c r="N414" s="1" t="s">
        <v>522</v>
      </c>
      <c r="O414" s="1" t="s">
        <v>81</v>
      </c>
      <c r="P414" s="1" t="s">
        <v>5368</v>
      </c>
      <c r="Q414" s="1" t="s">
        <v>10638</v>
      </c>
      <c r="R414" s="1" t="s">
        <v>384</v>
      </c>
      <c r="S414" s="1" t="s">
        <v>384</v>
      </c>
      <c r="T414" s="1" t="s">
        <v>4761</v>
      </c>
      <c r="U414" s="1" t="s">
        <v>3166</v>
      </c>
      <c r="V414" s="1" t="s">
        <v>3166</v>
      </c>
      <c r="W414" s="1" t="s">
        <v>3166</v>
      </c>
    </row>
    <row r="415" spans="1:24">
      <c r="A415" s="1" t="s">
        <v>49</v>
      </c>
      <c r="D415" s="1" t="s">
        <v>1037</v>
      </c>
      <c r="E415" s="1" t="s">
        <v>5369</v>
      </c>
      <c r="F415" s="1" t="s">
        <v>655</v>
      </c>
      <c r="H415" s="1" t="s">
        <v>689</v>
      </c>
      <c r="I415" s="1" t="s">
        <v>690</v>
      </c>
      <c r="J415" s="1" t="s">
        <v>506</v>
      </c>
      <c r="K415" s="1" t="s">
        <v>631</v>
      </c>
      <c r="L415" s="1" t="s">
        <v>5279</v>
      </c>
      <c r="M415" s="1" t="s">
        <v>4753</v>
      </c>
      <c r="N415" s="1" t="s">
        <v>522</v>
      </c>
      <c r="O415" s="1" t="s">
        <v>695</v>
      </c>
      <c r="P415" s="1" t="s">
        <v>1040</v>
      </c>
      <c r="Q415" s="1" t="s">
        <v>3254</v>
      </c>
      <c r="R415" s="1" t="s">
        <v>1041</v>
      </c>
      <c r="S415" s="1" t="s">
        <v>685</v>
      </c>
      <c r="T415" s="1" t="s">
        <v>4761</v>
      </c>
      <c r="U415" s="1" t="s">
        <v>10639</v>
      </c>
      <c r="V415" s="1" t="s">
        <v>10640</v>
      </c>
      <c r="W415" s="1" t="s">
        <v>3187</v>
      </c>
      <c r="X415" s="1" t="s">
        <v>5370</v>
      </c>
    </row>
    <row r="416" spans="1:24">
      <c r="A416" s="1" t="s">
        <v>49</v>
      </c>
      <c r="D416" s="1" t="s">
        <v>728</v>
      </c>
      <c r="E416" s="1" t="s">
        <v>5371</v>
      </c>
      <c r="F416" s="1" t="s">
        <v>655</v>
      </c>
      <c r="H416" s="1" t="s">
        <v>689</v>
      </c>
      <c r="I416" s="1" t="s">
        <v>690</v>
      </c>
      <c r="J416" s="1" t="s">
        <v>645</v>
      </c>
      <c r="K416" s="1" t="s">
        <v>5164</v>
      </c>
      <c r="L416" s="1" t="s">
        <v>401</v>
      </c>
      <c r="M416" s="1" t="s">
        <v>4753</v>
      </c>
      <c r="N416" s="1" t="s">
        <v>429</v>
      </c>
      <c r="O416" s="1" t="s">
        <v>81</v>
      </c>
      <c r="P416" s="1" t="s">
        <v>732</v>
      </c>
      <c r="Q416" s="1" t="s">
        <v>3270</v>
      </c>
      <c r="R416" s="1" t="s">
        <v>685</v>
      </c>
      <c r="S416" s="1" t="s">
        <v>3170</v>
      </c>
      <c r="T416" s="1" t="s">
        <v>5034</v>
      </c>
      <c r="U416" s="1" t="s">
        <v>10641</v>
      </c>
      <c r="V416" s="1" t="s">
        <v>10642</v>
      </c>
      <c r="W416" s="1" t="s">
        <v>3166</v>
      </c>
      <c r="X416" s="1" t="s">
        <v>5372</v>
      </c>
    </row>
    <row r="417" spans="1:24">
      <c r="A417" s="1" t="s">
        <v>49</v>
      </c>
      <c r="D417" s="1" t="s">
        <v>5373</v>
      </c>
      <c r="E417" s="1" t="s">
        <v>5374</v>
      </c>
      <c r="F417" s="1" t="s">
        <v>4792</v>
      </c>
      <c r="H417" s="1" t="s">
        <v>689</v>
      </c>
      <c r="I417" s="1" t="s">
        <v>690</v>
      </c>
      <c r="J417" s="1" t="s">
        <v>645</v>
      </c>
      <c r="K417" s="1" t="s">
        <v>731</v>
      </c>
      <c r="L417" s="1" t="s">
        <v>396</v>
      </c>
      <c r="M417" s="1" t="s">
        <v>4753</v>
      </c>
      <c r="N417" s="1" t="s">
        <v>429</v>
      </c>
      <c r="O417" s="1" t="s">
        <v>81</v>
      </c>
      <c r="P417" s="1" t="s">
        <v>732</v>
      </c>
      <c r="Q417" s="1" t="s">
        <v>3270</v>
      </c>
      <c r="R417" s="1" t="s">
        <v>685</v>
      </c>
      <c r="S417" s="1" t="s">
        <v>3170</v>
      </c>
      <c r="T417" s="1" t="s">
        <v>5034</v>
      </c>
      <c r="U417" s="1" t="s">
        <v>3166</v>
      </c>
      <c r="V417" s="1" t="s">
        <v>10643</v>
      </c>
      <c r="W417" s="1" t="s">
        <v>3166</v>
      </c>
    </row>
    <row r="418" spans="1:24">
      <c r="A418" s="1" t="s">
        <v>49</v>
      </c>
      <c r="D418" s="1" t="s">
        <v>733</v>
      </c>
      <c r="E418" s="1" t="s">
        <v>5375</v>
      </c>
      <c r="F418" s="1" t="s">
        <v>655</v>
      </c>
      <c r="H418" s="1" t="s">
        <v>689</v>
      </c>
      <c r="I418" s="1" t="s">
        <v>690</v>
      </c>
      <c r="J418" s="1" t="s">
        <v>645</v>
      </c>
      <c r="K418" s="1" t="s">
        <v>5164</v>
      </c>
      <c r="L418" s="1" t="s">
        <v>393</v>
      </c>
      <c r="M418" s="1" t="s">
        <v>4753</v>
      </c>
      <c r="N418" s="1" t="s">
        <v>429</v>
      </c>
      <c r="O418" s="1" t="s">
        <v>81</v>
      </c>
      <c r="P418" s="1" t="s">
        <v>732</v>
      </c>
      <c r="Q418" s="1" t="s">
        <v>3270</v>
      </c>
      <c r="R418" s="1" t="s">
        <v>685</v>
      </c>
      <c r="S418" s="1" t="s">
        <v>3170</v>
      </c>
      <c r="T418" s="1" t="s">
        <v>5034</v>
      </c>
      <c r="U418" s="1" t="s">
        <v>10644</v>
      </c>
      <c r="V418" s="1" t="s">
        <v>10645</v>
      </c>
      <c r="W418" s="1" t="s">
        <v>3166</v>
      </c>
      <c r="X418" s="1" t="s">
        <v>5376</v>
      </c>
    </row>
    <row r="419" spans="1:24">
      <c r="A419" s="1" t="s">
        <v>49</v>
      </c>
      <c r="D419" s="1" t="s">
        <v>5377</v>
      </c>
      <c r="E419" s="1" t="s">
        <v>5378</v>
      </c>
      <c r="F419" s="1" t="s">
        <v>4792</v>
      </c>
      <c r="H419" s="1" t="s">
        <v>689</v>
      </c>
      <c r="I419" s="1" t="s">
        <v>690</v>
      </c>
      <c r="J419" s="1" t="s">
        <v>645</v>
      </c>
      <c r="K419" s="1" t="s">
        <v>731</v>
      </c>
      <c r="L419" s="1" t="s">
        <v>419</v>
      </c>
      <c r="M419" s="1" t="s">
        <v>4753</v>
      </c>
      <c r="N419" s="1" t="s">
        <v>429</v>
      </c>
      <c r="O419" s="1" t="s">
        <v>81</v>
      </c>
      <c r="P419" s="1" t="s">
        <v>732</v>
      </c>
      <c r="Q419" s="1" t="s">
        <v>10646</v>
      </c>
      <c r="R419" s="1" t="s">
        <v>685</v>
      </c>
      <c r="S419" s="1" t="s">
        <v>3170</v>
      </c>
      <c r="T419" s="1" t="s">
        <v>5034</v>
      </c>
      <c r="U419" s="1" t="s">
        <v>3166</v>
      </c>
      <c r="V419" s="1" t="s">
        <v>10647</v>
      </c>
      <c r="W419" s="1" t="s">
        <v>3166</v>
      </c>
    </row>
    <row r="420" spans="1:24">
      <c r="A420" s="1" t="s">
        <v>49</v>
      </c>
      <c r="D420" s="1" t="s">
        <v>736</v>
      </c>
      <c r="E420" s="1" t="s">
        <v>5379</v>
      </c>
      <c r="F420" s="1" t="s">
        <v>655</v>
      </c>
      <c r="H420" s="1" t="s">
        <v>689</v>
      </c>
      <c r="I420" s="1" t="s">
        <v>690</v>
      </c>
      <c r="J420" s="1" t="s">
        <v>645</v>
      </c>
      <c r="K420" s="1" t="s">
        <v>5228</v>
      </c>
      <c r="L420" s="1" t="s">
        <v>380</v>
      </c>
      <c r="M420" s="1" t="s">
        <v>4753</v>
      </c>
      <c r="N420" s="1" t="s">
        <v>429</v>
      </c>
      <c r="O420" s="1" t="s">
        <v>81</v>
      </c>
      <c r="P420" s="1" t="s">
        <v>732</v>
      </c>
      <c r="Q420" s="1" t="s">
        <v>3347</v>
      </c>
      <c r="R420" s="1" t="s">
        <v>685</v>
      </c>
      <c r="S420" s="1" t="s">
        <v>3170</v>
      </c>
      <c r="T420" s="1" t="s">
        <v>5034</v>
      </c>
      <c r="U420" s="1" t="s">
        <v>10554</v>
      </c>
      <c r="V420" s="1" t="s">
        <v>10648</v>
      </c>
      <c r="W420" s="1" t="s">
        <v>3166</v>
      </c>
      <c r="X420" s="1" t="s">
        <v>5380</v>
      </c>
    </row>
    <row r="421" spans="1:24">
      <c r="A421" s="1" t="s">
        <v>49</v>
      </c>
      <c r="D421" s="1" t="s">
        <v>5381</v>
      </c>
      <c r="E421" s="1" t="s">
        <v>5382</v>
      </c>
      <c r="F421" s="1" t="s">
        <v>4792</v>
      </c>
      <c r="H421" s="1" t="s">
        <v>689</v>
      </c>
      <c r="I421" s="1" t="s">
        <v>690</v>
      </c>
      <c r="J421" s="1" t="s">
        <v>645</v>
      </c>
      <c r="K421" s="1" t="s">
        <v>739</v>
      </c>
      <c r="L421" s="1" t="s">
        <v>409</v>
      </c>
      <c r="M421" s="1" t="s">
        <v>4753</v>
      </c>
      <c r="N421" s="1" t="s">
        <v>429</v>
      </c>
      <c r="O421" s="1" t="s">
        <v>81</v>
      </c>
      <c r="P421" s="1" t="s">
        <v>732</v>
      </c>
      <c r="Q421" s="1" t="s">
        <v>10649</v>
      </c>
      <c r="R421" s="1" t="s">
        <v>685</v>
      </c>
      <c r="S421" s="1" t="s">
        <v>3170</v>
      </c>
      <c r="T421" s="1" t="s">
        <v>5034</v>
      </c>
      <c r="U421" s="1" t="s">
        <v>3166</v>
      </c>
      <c r="V421" s="1" t="s">
        <v>10650</v>
      </c>
      <c r="W421" s="1" t="s">
        <v>3166</v>
      </c>
    </row>
    <row r="422" spans="1:24">
      <c r="A422" s="1" t="s">
        <v>49</v>
      </c>
      <c r="D422" s="1" t="s">
        <v>740</v>
      </c>
      <c r="E422" s="1" t="s">
        <v>5383</v>
      </c>
      <c r="F422" s="1" t="s">
        <v>655</v>
      </c>
      <c r="H422" s="1" t="s">
        <v>689</v>
      </c>
      <c r="I422" s="1" t="s">
        <v>690</v>
      </c>
      <c r="J422" s="1" t="s">
        <v>645</v>
      </c>
      <c r="K422" s="1" t="s">
        <v>5228</v>
      </c>
      <c r="L422" s="1" t="s">
        <v>419</v>
      </c>
      <c r="M422" s="1" t="s">
        <v>4753</v>
      </c>
      <c r="N422" s="1" t="s">
        <v>429</v>
      </c>
      <c r="O422" s="1" t="s">
        <v>81</v>
      </c>
      <c r="P422" s="1" t="s">
        <v>732</v>
      </c>
      <c r="Q422" s="1" t="s">
        <v>3347</v>
      </c>
      <c r="R422" s="1" t="s">
        <v>685</v>
      </c>
      <c r="S422" s="1" t="s">
        <v>3170</v>
      </c>
      <c r="T422" s="1" t="s">
        <v>5034</v>
      </c>
      <c r="U422" s="1" t="s">
        <v>10214</v>
      </c>
      <c r="V422" s="1" t="s">
        <v>10651</v>
      </c>
      <c r="W422" s="1" t="s">
        <v>3179</v>
      </c>
      <c r="X422" s="1" t="s">
        <v>5384</v>
      </c>
    </row>
    <row r="423" spans="1:24">
      <c r="A423" s="1" t="s">
        <v>49</v>
      </c>
      <c r="D423" s="1" t="s">
        <v>3702</v>
      </c>
      <c r="E423" s="1" t="s">
        <v>5385</v>
      </c>
      <c r="F423" s="1" t="s">
        <v>655</v>
      </c>
      <c r="G423" s="1" t="s">
        <v>5227</v>
      </c>
      <c r="H423" s="1" t="s">
        <v>689</v>
      </c>
      <c r="I423" s="1" t="s">
        <v>690</v>
      </c>
      <c r="J423" s="1" t="s">
        <v>506</v>
      </c>
      <c r="K423" s="1" t="s">
        <v>5164</v>
      </c>
      <c r="L423" s="1" t="s">
        <v>791</v>
      </c>
      <c r="M423" s="1" t="s">
        <v>4753</v>
      </c>
      <c r="N423" s="1" t="s">
        <v>429</v>
      </c>
      <c r="O423" s="1" t="s">
        <v>81</v>
      </c>
      <c r="P423" s="1" t="s">
        <v>5386</v>
      </c>
      <c r="Q423" s="1" t="s">
        <v>3365</v>
      </c>
      <c r="R423" s="1" t="s">
        <v>685</v>
      </c>
      <c r="S423" s="1" t="s">
        <v>3170</v>
      </c>
      <c r="T423" s="1" t="s">
        <v>4754</v>
      </c>
      <c r="U423" s="1" t="s">
        <v>10652</v>
      </c>
      <c r="V423" s="1" t="s">
        <v>10653</v>
      </c>
      <c r="W423" s="1" t="s">
        <v>655</v>
      </c>
    </row>
    <row r="424" spans="1:24">
      <c r="A424" s="1" t="s">
        <v>49</v>
      </c>
      <c r="D424" s="1" t="s">
        <v>3701</v>
      </c>
      <c r="E424" s="1" t="s">
        <v>5387</v>
      </c>
      <c r="F424" s="1" t="s">
        <v>655</v>
      </c>
      <c r="G424" s="1" t="s">
        <v>5227</v>
      </c>
      <c r="H424" s="1" t="s">
        <v>689</v>
      </c>
      <c r="I424" s="1" t="s">
        <v>690</v>
      </c>
      <c r="J424" s="1" t="s">
        <v>506</v>
      </c>
      <c r="K424" s="1" t="s">
        <v>5269</v>
      </c>
      <c r="L424" s="1" t="s">
        <v>457</v>
      </c>
      <c r="M424" s="1" t="s">
        <v>4753</v>
      </c>
      <c r="N424" s="1" t="s">
        <v>429</v>
      </c>
      <c r="O424" s="1" t="s">
        <v>81</v>
      </c>
      <c r="P424" s="1" t="s">
        <v>5386</v>
      </c>
      <c r="Q424" s="1" t="s">
        <v>3365</v>
      </c>
      <c r="R424" s="1" t="s">
        <v>685</v>
      </c>
      <c r="S424" s="1" t="s">
        <v>3170</v>
      </c>
      <c r="T424" s="1" t="s">
        <v>4754</v>
      </c>
      <c r="U424" s="1" t="s">
        <v>10654</v>
      </c>
      <c r="V424" s="1" t="s">
        <v>10655</v>
      </c>
      <c r="W424" s="1" t="s">
        <v>655</v>
      </c>
    </row>
    <row r="425" spans="1:24">
      <c r="A425" s="1" t="s">
        <v>49</v>
      </c>
      <c r="D425" s="1" t="s">
        <v>3705</v>
      </c>
      <c r="E425" s="1" t="s">
        <v>5388</v>
      </c>
      <c r="F425" s="1" t="s">
        <v>655</v>
      </c>
      <c r="G425" s="1" t="s">
        <v>5227</v>
      </c>
      <c r="H425" s="1" t="s">
        <v>689</v>
      </c>
      <c r="I425" s="1" t="s">
        <v>690</v>
      </c>
      <c r="J425" s="1" t="s">
        <v>506</v>
      </c>
      <c r="K425" s="1" t="s">
        <v>5269</v>
      </c>
      <c r="L425" s="1" t="s">
        <v>389</v>
      </c>
      <c r="M425" s="1" t="s">
        <v>4753</v>
      </c>
      <c r="N425" s="1" t="s">
        <v>522</v>
      </c>
      <c r="O425" s="1" t="s">
        <v>81</v>
      </c>
      <c r="P425" s="1" t="s">
        <v>5389</v>
      </c>
      <c r="Q425" s="1" t="s">
        <v>10609</v>
      </c>
      <c r="R425" s="1" t="s">
        <v>1041</v>
      </c>
      <c r="S425" s="1" t="s">
        <v>685</v>
      </c>
      <c r="T425" s="1" t="s">
        <v>4761</v>
      </c>
      <c r="U425" s="1" t="s">
        <v>10546</v>
      </c>
      <c r="V425" s="1" t="s">
        <v>10656</v>
      </c>
      <c r="W425" s="1" t="s">
        <v>10242</v>
      </c>
    </row>
    <row r="426" spans="1:24">
      <c r="A426" s="1" t="s">
        <v>49</v>
      </c>
      <c r="D426" s="1" t="s">
        <v>743</v>
      </c>
      <c r="E426" s="1" t="s">
        <v>5390</v>
      </c>
      <c r="F426" s="1" t="s">
        <v>655</v>
      </c>
      <c r="H426" s="1" t="s">
        <v>689</v>
      </c>
      <c r="I426" s="1" t="s">
        <v>690</v>
      </c>
      <c r="J426" s="1" t="s">
        <v>645</v>
      </c>
      <c r="K426" s="1" t="s">
        <v>5391</v>
      </c>
      <c r="L426" s="1" t="s">
        <v>389</v>
      </c>
      <c r="M426" s="1" t="s">
        <v>4753</v>
      </c>
      <c r="N426" s="1" t="s">
        <v>429</v>
      </c>
      <c r="O426" s="1" t="s">
        <v>81</v>
      </c>
      <c r="P426" s="1" t="s">
        <v>747</v>
      </c>
      <c r="Q426" s="1" t="s">
        <v>3246</v>
      </c>
      <c r="R426" s="1" t="s">
        <v>748</v>
      </c>
      <c r="S426" s="1" t="s">
        <v>3170</v>
      </c>
      <c r="T426" s="1" t="s">
        <v>5034</v>
      </c>
      <c r="U426" s="1" t="s">
        <v>10657</v>
      </c>
      <c r="V426" s="1" t="s">
        <v>10658</v>
      </c>
      <c r="W426" s="1" t="s">
        <v>10659</v>
      </c>
      <c r="X426" s="1" t="s">
        <v>5392</v>
      </c>
    </row>
    <row r="427" spans="1:24">
      <c r="A427" s="1" t="s">
        <v>49</v>
      </c>
      <c r="D427" s="1" t="s">
        <v>749</v>
      </c>
      <c r="E427" s="1" t="s">
        <v>5393</v>
      </c>
      <c r="F427" s="1" t="s">
        <v>655</v>
      </c>
      <c r="G427" s="1" t="s">
        <v>5394</v>
      </c>
      <c r="H427" s="1" t="s">
        <v>689</v>
      </c>
      <c r="I427" s="1" t="s">
        <v>690</v>
      </c>
      <c r="J427" s="1" t="s">
        <v>506</v>
      </c>
      <c r="K427" s="1" t="s">
        <v>1413</v>
      </c>
      <c r="L427" s="1" t="s">
        <v>487</v>
      </c>
      <c r="M427" s="1" t="s">
        <v>4753</v>
      </c>
      <c r="N427" s="1" t="s">
        <v>429</v>
      </c>
      <c r="O427" s="1" t="s">
        <v>81</v>
      </c>
      <c r="P427" s="1" t="s">
        <v>752</v>
      </c>
      <c r="Q427" s="1" t="s">
        <v>3222</v>
      </c>
      <c r="R427" s="1" t="s">
        <v>384</v>
      </c>
      <c r="S427" s="1" t="s">
        <v>3170</v>
      </c>
      <c r="T427" s="1" t="s">
        <v>4754</v>
      </c>
      <c r="U427" s="1" t="s">
        <v>3166</v>
      </c>
      <c r="V427" s="1" t="s">
        <v>10660</v>
      </c>
      <c r="W427" s="1" t="s">
        <v>3417</v>
      </c>
      <c r="X427" s="1" t="s">
        <v>5395</v>
      </c>
    </row>
    <row r="428" spans="1:24">
      <c r="A428" s="1" t="s">
        <v>49</v>
      </c>
      <c r="D428" s="1" t="s">
        <v>3703</v>
      </c>
      <c r="E428" s="1" t="s">
        <v>5396</v>
      </c>
      <c r="F428" s="1" t="s">
        <v>655</v>
      </c>
      <c r="G428" s="1" t="s">
        <v>5394</v>
      </c>
      <c r="H428" s="1" t="s">
        <v>689</v>
      </c>
      <c r="I428" s="1" t="s">
        <v>690</v>
      </c>
      <c r="J428" s="1" t="s">
        <v>506</v>
      </c>
      <c r="K428" s="1" t="s">
        <v>1413</v>
      </c>
      <c r="L428" s="1" t="s">
        <v>5397</v>
      </c>
      <c r="M428" s="1" t="s">
        <v>4753</v>
      </c>
      <c r="N428" s="1" t="s">
        <v>429</v>
      </c>
      <c r="O428" s="1" t="s">
        <v>81</v>
      </c>
      <c r="P428" s="1" t="s">
        <v>752</v>
      </c>
      <c r="Q428" s="1" t="s">
        <v>3222</v>
      </c>
      <c r="R428" s="1" t="s">
        <v>384</v>
      </c>
      <c r="S428" s="1" t="s">
        <v>3170</v>
      </c>
      <c r="T428" s="1" t="s">
        <v>4754</v>
      </c>
      <c r="U428" s="1" t="s">
        <v>655</v>
      </c>
      <c r="V428" s="1" t="s">
        <v>10265</v>
      </c>
      <c r="W428" s="1" t="s">
        <v>3166</v>
      </c>
      <c r="X428" s="1" t="s">
        <v>5398</v>
      </c>
    </row>
    <row r="429" spans="1:24">
      <c r="A429" s="1" t="s">
        <v>49</v>
      </c>
      <c r="D429" s="1" t="s">
        <v>753</v>
      </c>
      <c r="E429" s="1" t="s">
        <v>5399</v>
      </c>
      <c r="F429" s="1" t="s">
        <v>655</v>
      </c>
      <c r="H429" s="1" t="s">
        <v>689</v>
      </c>
      <c r="I429" s="1" t="s">
        <v>690</v>
      </c>
      <c r="J429" s="1" t="s">
        <v>506</v>
      </c>
      <c r="K429" s="1" t="s">
        <v>5164</v>
      </c>
      <c r="L429" s="1" t="s">
        <v>598</v>
      </c>
      <c r="M429" s="1" t="s">
        <v>4753</v>
      </c>
      <c r="N429" s="1" t="s">
        <v>429</v>
      </c>
      <c r="O429" s="1" t="s">
        <v>81</v>
      </c>
      <c r="P429" s="1" t="s">
        <v>752</v>
      </c>
      <c r="Q429" s="1" t="s">
        <v>3222</v>
      </c>
      <c r="R429" s="1" t="s">
        <v>384</v>
      </c>
      <c r="S429" s="1" t="s">
        <v>3170</v>
      </c>
      <c r="T429" s="1" t="s">
        <v>4754</v>
      </c>
      <c r="U429" s="1" t="s">
        <v>10661</v>
      </c>
      <c r="V429" s="1" t="s">
        <v>10662</v>
      </c>
      <c r="W429" s="1" t="s">
        <v>655</v>
      </c>
      <c r="X429" s="1" t="s">
        <v>5400</v>
      </c>
    </row>
    <row r="430" spans="1:24">
      <c r="A430" s="1" t="s">
        <v>49</v>
      </c>
      <c r="D430" s="1" t="s">
        <v>756</v>
      </c>
      <c r="E430" s="1" t="s">
        <v>5401</v>
      </c>
      <c r="F430" s="1" t="s">
        <v>655</v>
      </c>
      <c r="G430" s="1" t="s">
        <v>5394</v>
      </c>
      <c r="H430" s="1" t="s">
        <v>689</v>
      </c>
      <c r="I430" s="1" t="s">
        <v>690</v>
      </c>
      <c r="J430" s="1" t="s">
        <v>506</v>
      </c>
      <c r="K430" s="1" t="s">
        <v>5269</v>
      </c>
      <c r="L430" s="1" t="s">
        <v>1795</v>
      </c>
      <c r="M430" s="1" t="s">
        <v>4753</v>
      </c>
      <c r="N430" s="1" t="s">
        <v>429</v>
      </c>
      <c r="O430" s="1" t="s">
        <v>81</v>
      </c>
      <c r="P430" s="1" t="s">
        <v>752</v>
      </c>
      <c r="Q430" s="1" t="s">
        <v>3222</v>
      </c>
      <c r="R430" s="1" t="s">
        <v>384</v>
      </c>
      <c r="S430" s="1" t="s">
        <v>3170</v>
      </c>
      <c r="T430" s="1" t="s">
        <v>4754</v>
      </c>
      <c r="U430" s="1" t="s">
        <v>10663</v>
      </c>
      <c r="V430" s="1" t="s">
        <v>10664</v>
      </c>
      <c r="W430" s="1" t="s">
        <v>1395</v>
      </c>
      <c r="X430" s="1" t="s">
        <v>5402</v>
      </c>
    </row>
    <row r="431" spans="1:24">
      <c r="A431" s="1" t="s">
        <v>49</v>
      </c>
      <c r="D431" s="1" t="s">
        <v>758</v>
      </c>
      <c r="E431" s="1" t="s">
        <v>5403</v>
      </c>
      <c r="F431" s="1" t="s">
        <v>655</v>
      </c>
      <c r="H431" s="1" t="s">
        <v>689</v>
      </c>
      <c r="I431" s="1" t="s">
        <v>690</v>
      </c>
      <c r="J431" s="1" t="s">
        <v>384</v>
      </c>
      <c r="K431" s="1" t="s">
        <v>5391</v>
      </c>
      <c r="L431" s="1" t="s">
        <v>598</v>
      </c>
      <c r="M431" s="1" t="s">
        <v>4753</v>
      </c>
      <c r="N431" s="1" t="s">
        <v>683</v>
      </c>
      <c r="O431" s="1" t="s">
        <v>81</v>
      </c>
      <c r="P431" s="1" t="s">
        <v>761</v>
      </c>
      <c r="Q431" s="1" t="s">
        <v>3493</v>
      </c>
      <c r="R431" s="1" t="s">
        <v>384</v>
      </c>
      <c r="S431" s="1" t="s">
        <v>384</v>
      </c>
      <c r="T431" s="1" t="s">
        <v>5034</v>
      </c>
      <c r="U431" s="1" t="s">
        <v>10665</v>
      </c>
      <c r="V431" s="1" t="s">
        <v>10666</v>
      </c>
      <c r="W431" s="1" t="s">
        <v>10667</v>
      </c>
      <c r="X431" s="1" t="s">
        <v>5404</v>
      </c>
    </row>
    <row r="432" spans="1:24">
      <c r="A432" s="1" t="s">
        <v>49</v>
      </c>
      <c r="D432" s="1" t="s">
        <v>762</v>
      </c>
      <c r="E432" s="1" t="s">
        <v>5405</v>
      </c>
      <c r="F432" s="1" t="s">
        <v>655</v>
      </c>
      <c r="G432" s="1" t="s">
        <v>5394</v>
      </c>
      <c r="H432" s="1" t="s">
        <v>689</v>
      </c>
      <c r="I432" s="1" t="s">
        <v>690</v>
      </c>
      <c r="J432" s="1" t="s">
        <v>384</v>
      </c>
      <c r="K432" s="1" t="s">
        <v>765</v>
      </c>
      <c r="L432" s="1" t="s">
        <v>401</v>
      </c>
      <c r="M432" s="1" t="s">
        <v>4753</v>
      </c>
      <c r="N432" s="1" t="s">
        <v>522</v>
      </c>
      <c r="O432" s="1" t="s">
        <v>81</v>
      </c>
      <c r="P432" s="1" t="s">
        <v>766</v>
      </c>
      <c r="Q432" s="1" t="s">
        <v>3223</v>
      </c>
      <c r="R432" s="1" t="s">
        <v>384</v>
      </c>
      <c r="S432" s="1" t="s">
        <v>685</v>
      </c>
      <c r="T432" s="1" t="s">
        <v>4754</v>
      </c>
      <c r="U432" s="1" t="s">
        <v>10668</v>
      </c>
      <c r="V432" s="1" t="s">
        <v>10669</v>
      </c>
      <c r="W432" s="1" t="s">
        <v>10670</v>
      </c>
    </row>
    <row r="433" spans="1:24">
      <c r="A433" s="1" t="s">
        <v>49</v>
      </c>
      <c r="D433" s="1" t="s">
        <v>767</v>
      </c>
      <c r="E433" s="1" t="s">
        <v>5406</v>
      </c>
      <c r="F433" s="1" t="s">
        <v>655</v>
      </c>
      <c r="G433" s="1" t="s">
        <v>5394</v>
      </c>
      <c r="H433" s="1" t="s">
        <v>689</v>
      </c>
      <c r="I433" s="1" t="s">
        <v>690</v>
      </c>
      <c r="J433" s="1" t="s">
        <v>384</v>
      </c>
      <c r="K433" s="1" t="s">
        <v>765</v>
      </c>
      <c r="L433" s="1" t="s">
        <v>393</v>
      </c>
      <c r="M433" s="1" t="s">
        <v>4753</v>
      </c>
      <c r="N433" s="1" t="s">
        <v>522</v>
      </c>
      <c r="O433" s="1" t="s">
        <v>81</v>
      </c>
      <c r="P433" s="1" t="s">
        <v>766</v>
      </c>
      <c r="Q433" s="1" t="s">
        <v>3223</v>
      </c>
      <c r="R433" s="1" t="s">
        <v>384</v>
      </c>
      <c r="S433" s="1" t="s">
        <v>685</v>
      </c>
      <c r="T433" s="1" t="s">
        <v>4754</v>
      </c>
      <c r="U433" s="1" t="s">
        <v>10671</v>
      </c>
      <c r="V433" s="1" t="s">
        <v>10672</v>
      </c>
      <c r="W433" s="1" t="s">
        <v>10534</v>
      </c>
    </row>
    <row r="434" spans="1:24">
      <c r="A434" s="1" t="s">
        <v>49</v>
      </c>
      <c r="D434" s="1" t="s">
        <v>770</v>
      </c>
      <c r="E434" s="1" t="s">
        <v>5407</v>
      </c>
      <c r="F434" s="1" t="s">
        <v>655</v>
      </c>
      <c r="H434" s="1" t="s">
        <v>689</v>
      </c>
      <c r="I434" s="1" t="s">
        <v>690</v>
      </c>
      <c r="J434" s="1" t="s">
        <v>384</v>
      </c>
      <c r="K434" s="1" t="s">
        <v>765</v>
      </c>
      <c r="L434" s="1" t="s">
        <v>5397</v>
      </c>
      <c r="M434" s="1" t="s">
        <v>4753</v>
      </c>
      <c r="N434" s="1" t="s">
        <v>522</v>
      </c>
      <c r="O434" s="1" t="s">
        <v>81</v>
      </c>
      <c r="P434" s="1" t="s">
        <v>766</v>
      </c>
      <c r="Q434" s="1" t="s">
        <v>3223</v>
      </c>
      <c r="R434" s="1" t="s">
        <v>384</v>
      </c>
      <c r="S434" s="1" t="s">
        <v>685</v>
      </c>
      <c r="T434" s="1" t="s">
        <v>4754</v>
      </c>
      <c r="U434" s="1" t="s">
        <v>10673</v>
      </c>
      <c r="V434" s="1" t="s">
        <v>10674</v>
      </c>
      <c r="W434" s="1" t="s">
        <v>10675</v>
      </c>
      <c r="X434" s="1" t="s">
        <v>5408</v>
      </c>
    </row>
    <row r="435" spans="1:24">
      <c r="A435" s="1" t="s">
        <v>49</v>
      </c>
      <c r="D435" s="1" t="s">
        <v>773</v>
      </c>
      <c r="E435" s="1" t="s">
        <v>5409</v>
      </c>
      <c r="F435" s="1" t="s">
        <v>655</v>
      </c>
      <c r="G435" s="1" t="s">
        <v>5394</v>
      </c>
      <c r="H435" s="1" t="s">
        <v>689</v>
      </c>
      <c r="I435" s="1" t="s">
        <v>690</v>
      </c>
      <c r="J435" s="1" t="s">
        <v>384</v>
      </c>
      <c r="K435" s="1" t="s">
        <v>765</v>
      </c>
      <c r="L435" s="1" t="s">
        <v>389</v>
      </c>
      <c r="M435" s="1" t="s">
        <v>4753</v>
      </c>
      <c r="N435" s="1" t="s">
        <v>522</v>
      </c>
      <c r="O435" s="1" t="s">
        <v>81</v>
      </c>
      <c r="P435" s="1" t="s">
        <v>766</v>
      </c>
      <c r="Q435" s="1" t="s">
        <v>3223</v>
      </c>
      <c r="R435" s="1" t="s">
        <v>384</v>
      </c>
      <c r="S435" s="1" t="s">
        <v>685</v>
      </c>
      <c r="T435" s="1" t="s">
        <v>4754</v>
      </c>
      <c r="U435" s="1" t="s">
        <v>10209</v>
      </c>
      <c r="V435" s="1" t="s">
        <v>10676</v>
      </c>
      <c r="W435" s="1" t="s">
        <v>3166</v>
      </c>
      <c r="X435" s="1" t="s">
        <v>5410</v>
      </c>
    </row>
    <row r="436" spans="1:24">
      <c r="A436" s="1" t="s">
        <v>49</v>
      </c>
      <c r="D436" s="1" t="s">
        <v>776</v>
      </c>
      <c r="E436" s="1" t="s">
        <v>5411</v>
      </c>
      <c r="F436" s="1" t="s">
        <v>655</v>
      </c>
      <c r="G436" s="1" t="s">
        <v>5394</v>
      </c>
      <c r="H436" s="1" t="s">
        <v>689</v>
      </c>
      <c r="I436" s="1" t="s">
        <v>690</v>
      </c>
      <c r="J436" s="1" t="s">
        <v>384</v>
      </c>
      <c r="K436" s="1" t="s">
        <v>5164</v>
      </c>
      <c r="L436" s="1" t="s">
        <v>419</v>
      </c>
      <c r="M436" s="1" t="s">
        <v>4753</v>
      </c>
      <c r="N436" s="1" t="s">
        <v>522</v>
      </c>
      <c r="O436" s="1" t="s">
        <v>81</v>
      </c>
      <c r="P436" s="1" t="s">
        <v>766</v>
      </c>
      <c r="Q436" s="1" t="s">
        <v>3223</v>
      </c>
      <c r="R436" s="1" t="s">
        <v>384</v>
      </c>
      <c r="S436" s="1" t="s">
        <v>685</v>
      </c>
      <c r="T436" s="1" t="s">
        <v>4754</v>
      </c>
      <c r="U436" s="1" t="s">
        <v>10677</v>
      </c>
      <c r="V436" s="1" t="s">
        <v>10678</v>
      </c>
      <c r="W436" s="1" t="s">
        <v>3166</v>
      </c>
      <c r="X436" s="1" t="s">
        <v>5412</v>
      </c>
    </row>
    <row r="437" spans="1:24">
      <c r="A437" s="1" t="s">
        <v>49</v>
      </c>
      <c r="D437" s="1" t="s">
        <v>779</v>
      </c>
      <c r="E437" s="1" t="s">
        <v>5413</v>
      </c>
      <c r="F437" s="1" t="s">
        <v>655</v>
      </c>
      <c r="H437" s="1" t="s">
        <v>689</v>
      </c>
      <c r="I437" s="1" t="s">
        <v>690</v>
      </c>
      <c r="J437" s="1" t="s">
        <v>384</v>
      </c>
      <c r="K437" s="1" t="s">
        <v>5164</v>
      </c>
      <c r="L437" s="1" t="s">
        <v>393</v>
      </c>
      <c r="M437" s="1" t="s">
        <v>4753</v>
      </c>
      <c r="N437" s="1" t="s">
        <v>522</v>
      </c>
      <c r="O437" s="1" t="s">
        <v>81</v>
      </c>
      <c r="P437" s="1" t="s">
        <v>766</v>
      </c>
      <c r="Q437" s="1" t="s">
        <v>3223</v>
      </c>
      <c r="R437" s="1" t="s">
        <v>384</v>
      </c>
      <c r="S437" s="1" t="s">
        <v>685</v>
      </c>
      <c r="T437" s="1" t="s">
        <v>4754</v>
      </c>
      <c r="U437" s="1" t="s">
        <v>10679</v>
      </c>
      <c r="V437" s="1" t="s">
        <v>10672</v>
      </c>
      <c r="W437" s="1" t="s">
        <v>3166</v>
      </c>
      <c r="X437" s="1" t="s">
        <v>5414</v>
      </c>
    </row>
    <row r="438" spans="1:24">
      <c r="A438" s="1" t="s">
        <v>49</v>
      </c>
      <c r="D438" s="1" t="s">
        <v>782</v>
      </c>
      <c r="E438" s="1" t="s">
        <v>5415</v>
      </c>
      <c r="F438" s="1" t="s">
        <v>655</v>
      </c>
      <c r="H438" s="1" t="s">
        <v>689</v>
      </c>
      <c r="I438" s="1" t="s">
        <v>690</v>
      </c>
      <c r="J438" s="1" t="s">
        <v>384</v>
      </c>
      <c r="K438" s="1" t="s">
        <v>5228</v>
      </c>
      <c r="L438" s="1" t="s">
        <v>389</v>
      </c>
      <c r="M438" s="1" t="s">
        <v>4753</v>
      </c>
      <c r="N438" s="1" t="s">
        <v>522</v>
      </c>
      <c r="O438" s="1" t="s">
        <v>81</v>
      </c>
      <c r="P438" s="1" t="s">
        <v>766</v>
      </c>
      <c r="Q438" s="1" t="s">
        <v>3223</v>
      </c>
      <c r="R438" s="1" t="s">
        <v>384</v>
      </c>
      <c r="S438" s="1" t="s">
        <v>685</v>
      </c>
      <c r="T438" s="1" t="s">
        <v>4754</v>
      </c>
      <c r="U438" s="1" t="s">
        <v>10680</v>
      </c>
      <c r="V438" s="1" t="s">
        <v>10681</v>
      </c>
      <c r="W438" s="1" t="s">
        <v>3166</v>
      </c>
      <c r="X438" s="1" t="s">
        <v>5416</v>
      </c>
    </row>
    <row r="439" spans="1:24">
      <c r="A439" s="1" t="s">
        <v>49</v>
      </c>
      <c r="D439" s="1" t="s">
        <v>785</v>
      </c>
      <c r="E439" s="1" t="s">
        <v>5417</v>
      </c>
      <c r="F439" s="1" t="s">
        <v>655</v>
      </c>
      <c r="H439" s="1" t="s">
        <v>689</v>
      </c>
      <c r="I439" s="1" t="s">
        <v>690</v>
      </c>
      <c r="J439" s="1" t="s">
        <v>384</v>
      </c>
      <c r="K439" s="1" t="s">
        <v>765</v>
      </c>
      <c r="L439" s="1" t="s">
        <v>1795</v>
      </c>
      <c r="M439" s="1" t="s">
        <v>4753</v>
      </c>
      <c r="N439" s="1" t="s">
        <v>522</v>
      </c>
      <c r="O439" s="1" t="s">
        <v>81</v>
      </c>
      <c r="P439" s="1" t="s">
        <v>766</v>
      </c>
      <c r="Q439" s="1" t="s">
        <v>3223</v>
      </c>
      <c r="R439" s="1" t="s">
        <v>384</v>
      </c>
      <c r="S439" s="1" t="s">
        <v>685</v>
      </c>
      <c r="T439" s="1" t="s">
        <v>4754</v>
      </c>
      <c r="U439" s="1" t="s">
        <v>10682</v>
      </c>
      <c r="V439" s="1" t="s">
        <v>10683</v>
      </c>
      <c r="W439" s="1" t="s">
        <v>10675</v>
      </c>
      <c r="X439" s="1" t="s">
        <v>5418</v>
      </c>
    </row>
    <row r="440" spans="1:24">
      <c r="A440" s="1" t="s">
        <v>49</v>
      </c>
      <c r="D440" s="1" t="s">
        <v>788</v>
      </c>
      <c r="E440" s="1" t="s">
        <v>5419</v>
      </c>
      <c r="F440" s="1" t="s">
        <v>655</v>
      </c>
      <c r="H440" s="1" t="s">
        <v>689</v>
      </c>
      <c r="I440" s="1" t="s">
        <v>690</v>
      </c>
      <c r="J440" s="1" t="s">
        <v>384</v>
      </c>
      <c r="K440" s="1" t="s">
        <v>765</v>
      </c>
      <c r="L440" s="1" t="s">
        <v>791</v>
      </c>
      <c r="M440" s="1" t="s">
        <v>4753</v>
      </c>
      <c r="N440" s="1" t="s">
        <v>522</v>
      </c>
      <c r="O440" s="1" t="s">
        <v>81</v>
      </c>
      <c r="P440" s="1" t="s">
        <v>766</v>
      </c>
      <c r="Q440" s="1" t="s">
        <v>3223</v>
      </c>
      <c r="R440" s="1" t="s">
        <v>384</v>
      </c>
      <c r="S440" s="1" t="s">
        <v>685</v>
      </c>
      <c r="T440" s="1" t="s">
        <v>4754</v>
      </c>
      <c r="U440" s="1" t="s">
        <v>10684</v>
      </c>
      <c r="V440" s="1" t="s">
        <v>10685</v>
      </c>
      <c r="W440" s="1" t="s">
        <v>3166</v>
      </c>
      <c r="X440" s="1" t="s">
        <v>5420</v>
      </c>
    </row>
    <row r="441" spans="1:24">
      <c r="A441" s="1" t="s">
        <v>49</v>
      </c>
      <c r="D441" s="1" t="s">
        <v>700</v>
      </c>
      <c r="E441" s="1" t="s">
        <v>5421</v>
      </c>
      <c r="F441" s="1" t="s">
        <v>5033</v>
      </c>
      <c r="H441" s="1" t="s">
        <v>689</v>
      </c>
      <c r="I441" s="1" t="s">
        <v>690</v>
      </c>
      <c r="J441" s="1" t="s">
        <v>945</v>
      </c>
      <c r="K441" s="1" t="s">
        <v>703</v>
      </c>
      <c r="L441" s="1" t="s">
        <v>401</v>
      </c>
      <c r="M441" s="1" t="s">
        <v>4753</v>
      </c>
      <c r="N441" s="1" t="s">
        <v>683</v>
      </c>
      <c r="O441" s="1" t="s">
        <v>81</v>
      </c>
      <c r="P441" s="1" t="s">
        <v>704</v>
      </c>
      <c r="Q441" s="1" t="s">
        <v>3220</v>
      </c>
      <c r="R441" s="1" t="s">
        <v>384</v>
      </c>
      <c r="S441" s="1" t="s">
        <v>945</v>
      </c>
      <c r="T441" s="1" t="s">
        <v>4754</v>
      </c>
      <c r="U441" s="1" t="s">
        <v>10255</v>
      </c>
      <c r="V441" s="1" t="s">
        <v>10686</v>
      </c>
      <c r="W441" s="1" t="s">
        <v>3193</v>
      </c>
    </row>
    <row r="442" spans="1:24">
      <c r="A442" s="1" t="s">
        <v>49</v>
      </c>
      <c r="D442" s="1" t="s">
        <v>705</v>
      </c>
      <c r="E442" s="1" t="s">
        <v>5422</v>
      </c>
      <c r="F442" s="1" t="s">
        <v>5033</v>
      </c>
      <c r="H442" s="1" t="s">
        <v>689</v>
      </c>
      <c r="I442" s="1" t="s">
        <v>690</v>
      </c>
      <c r="J442" s="1" t="s">
        <v>945</v>
      </c>
      <c r="K442" s="1" t="s">
        <v>703</v>
      </c>
      <c r="L442" s="1" t="s">
        <v>393</v>
      </c>
      <c r="M442" s="1" t="s">
        <v>4753</v>
      </c>
      <c r="N442" s="1" t="s">
        <v>683</v>
      </c>
      <c r="O442" s="1" t="s">
        <v>81</v>
      </c>
      <c r="P442" s="1" t="s">
        <v>704</v>
      </c>
      <c r="Q442" s="1" t="s">
        <v>3220</v>
      </c>
      <c r="R442" s="1" t="s">
        <v>384</v>
      </c>
      <c r="S442" s="1" t="s">
        <v>945</v>
      </c>
      <c r="T442" s="1" t="s">
        <v>4754</v>
      </c>
      <c r="U442" s="1" t="s">
        <v>10644</v>
      </c>
      <c r="V442" s="1" t="s">
        <v>10687</v>
      </c>
      <c r="W442" s="1" t="s">
        <v>549</v>
      </c>
    </row>
    <row r="443" spans="1:24">
      <c r="A443" s="1" t="s">
        <v>49</v>
      </c>
      <c r="D443" s="1" t="s">
        <v>708</v>
      </c>
      <c r="E443" s="1" t="s">
        <v>709</v>
      </c>
      <c r="F443" s="1" t="s">
        <v>5033</v>
      </c>
      <c r="H443" s="1" t="s">
        <v>689</v>
      </c>
      <c r="I443" s="1" t="s">
        <v>690</v>
      </c>
      <c r="J443" s="1" t="s">
        <v>945</v>
      </c>
      <c r="K443" s="1" t="s">
        <v>703</v>
      </c>
      <c r="L443" s="1" t="s">
        <v>487</v>
      </c>
      <c r="M443" s="1" t="s">
        <v>4753</v>
      </c>
      <c r="N443" s="1" t="s">
        <v>683</v>
      </c>
      <c r="O443" s="1" t="s">
        <v>81</v>
      </c>
      <c r="P443" s="1" t="s">
        <v>704</v>
      </c>
      <c r="Q443" s="1" t="s">
        <v>3220</v>
      </c>
      <c r="R443" s="1" t="s">
        <v>384</v>
      </c>
      <c r="S443" s="1" t="s">
        <v>945</v>
      </c>
      <c r="T443" s="1" t="s">
        <v>4754</v>
      </c>
      <c r="U443" s="1" t="s">
        <v>10688</v>
      </c>
      <c r="V443" s="1" t="s">
        <v>10689</v>
      </c>
      <c r="W443" s="1" t="s">
        <v>10165</v>
      </c>
    </row>
    <row r="444" spans="1:24">
      <c r="A444" s="1" t="s">
        <v>49</v>
      </c>
      <c r="D444" s="1" t="s">
        <v>5423</v>
      </c>
      <c r="E444" s="1" t="s">
        <v>5424</v>
      </c>
      <c r="F444" s="1" t="s">
        <v>4792</v>
      </c>
      <c r="H444" s="1" t="s">
        <v>689</v>
      </c>
      <c r="I444" s="1" t="s">
        <v>690</v>
      </c>
      <c r="J444" s="1" t="s">
        <v>945</v>
      </c>
      <c r="K444" s="1" t="s">
        <v>703</v>
      </c>
      <c r="L444" s="1" t="s">
        <v>389</v>
      </c>
      <c r="M444" s="1" t="s">
        <v>4753</v>
      </c>
      <c r="N444" s="1" t="s">
        <v>683</v>
      </c>
      <c r="O444" s="1" t="s">
        <v>81</v>
      </c>
      <c r="P444" s="1" t="s">
        <v>704</v>
      </c>
      <c r="Q444" s="1" t="s">
        <v>3220</v>
      </c>
      <c r="R444" s="1" t="s">
        <v>384</v>
      </c>
      <c r="S444" s="1" t="s">
        <v>945</v>
      </c>
      <c r="T444" s="1" t="s">
        <v>4754</v>
      </c>
      <c r="U444" s="1" t="s">
        <v>3166</v>
      </c>
      <c r="V444" s="1" t="s">
        <v>10691</v>
      </c>
      <c r="W444" s="1" t="s">
        <v>3166</v>
      </c>
    </row>
    <row r="445" spans="1:24">
      <c r="A445" s="1" t="s">
        <v>49</v>
      </c>
      <c r="D445" s="1" t="s">
        <v>5425</v>
      </c>
      <c r="E445" s="1" t="s">
        <v>5426</v>
      </c>
      <c r="F445" s="1" t="s">
        <v>4792</v>
      </c>
      <c r="H445" s="1" t="s">
        <v>689</v>
      </c>
      <c r="I445" s="1" t="s">
        <v>690</v>
      </c>
      <c r="J445" s="1" t="s">
        <v>945</v>
      </c>
      <c r="K445" s="1" t="s">
        <v>703</v>
      </c>
      <c r="L445" s="1" t="s">
        <v>419</v>
      </c>
      <c r="M445" s="1" t="s">
        <v>4753</v>
      </c>
      <c r="N445" s="1" t="s">
        <v>683</v>
      </c>
      <c r="O445" s="1" t="s">
        <v>81</v>
      </c>
      <c r="P445" s="1" t="s">
        <v>704</v>
      </c>
      <c r="Q445" s="1" t="s">
        <v>3220</v>
      </c>
      <c r="R445" s="1" t="s">
        <v>384</v>
      </c>
      <c r="S445" s="1" t="s">
        <v>945</v>
      </c>
      <c r="T445" s="1" t="s">
        <v>4754</v>
      </c>
      <c r="U445" s="1" t="s">
        <v>3166</v>
      </c>
      <c r="V445" s="1" t="s">
        <v>10692</v>
      </c>
      <c r="W445" s="1" t="s">
        <v>3166</v>
      </c>
    </row>
    <row r="446" spans="1:24">
      <c r="A446" s="1" t="s">
        <v>49</v>
      </c>
      <c r="D446" s="1" t="s">
        <v>711</v>
      </c>
      <c r="E446" s="1" t="s">
        <v>5427</v>
      </c>
      <c r="F446" s="1" t="s">
        <v>4792</v>
      </c>
      <c r="H446" s="1" t="s">
        <v>689</v>
      </c>
      <c r="I446" s="1" t="s">
        <v>690</v>
      </c>
      <c r="J446" s="1" t="s">
        <v>945</v>
      </c>
      <c r="K446" s="1" t="s">
        <v>795</v>
      </c>
      <c r="L446" s="1" t="s">
        <v>389</v>
      </c>
      <c r="M446" s="1" t="s">
        <v>4753</v>
      </c>
      <c r="N446" s="1" t="s">
        <v>683</v>
      </c>
      <c r="O446" s="1" t="s">
        <v>81</v>
      </c>
      <c r="P446" s="1" t="s">
        <v>704</v>
      </c>
      <c r="Q446" s="1" t="s">
        <v>3220</v>
      </c>
      <c r="R446" s="1" t="s">
        <v>384</v>
      </c>
      <c r="S446" s="1" t="s">
        <v>945</v>
      </c>
      <c r="T446" s="1" t="s">
        <v>4754</v>
      </c>
      <c r="U446" s="1" t="s">
        <v>3166</v>
      </c>
      <c r="V446" s="1" t="s">
        <v>10693</v>
      </c>
      <c r="W446" s="1" t="s">
        <v>3166</v>
      </c>
    </row>
    <row r="447" spans="1:24">
      <c r="A447" s="1" t="s">
        <v>49</v>
      </c>
      <c r="D447" s="1" t="s">
        <v>714</v>
      </c>
      <c r="E447" s="1" t="s">
        <v>5428</v>
      </c>
      <c r="F447" s="1" t="s">
        <v>4792</v>
      </c>
      <c r="H447" s="1" t="s">
        <v>689</v>
      </c>
      <c r="I447" s="1" t="s">
        <v>690</v>
      </c>
      <c r="J447" s="1" t="s">
        <v>945</v>
      </c>
      <c r="K447" s="1" t="s">
        <v>703</v>
      </c>
      <c r="L447" s="1" t="s">
        <v>694</v>
      </c>
      <c r="M447" s="1" t="s">
        <v>4753</v>
      </c>
      <c r="N447" s="1" t="s">
        <v>683</v>
      </c>
      <c r="O447" s="1" t="s">
        <v>81</v>
      </c>
      <c r="P447" s="1" t="s">
        <v>704</v>
      </c>
      <c r="Q447" s="1" t="s">
        <v>3220</v>
      </c>
      <c r="R447" s="1" t="s">
        <v>384</v>
      </c>
      <c r="S447" s="1" t="s">
        <v>945</v>
      </c>
      <c r="T447" s="1" t="s">
        <v>4754</v>
      </c>
      <c r="U447" s="1" t="s">
        <v>3166</v>
      </c>
      <c r="V447" s="1" t="s">
        <v>10693</v>
      </c>
      <c r="W447" s="1" t="s">
        <v>3166</v>
      </c>
    </row>
    <row r="448" spans="1:24">
      <c r="A448" s="1" t="s">
        <v>49</v>
      </c>
      <c r="D448" s="1" t="s">
        <v>717</v>
      </c>
      <c r="E448" s="1" t="s">
        <v>5429</v>
      </c>
      <c r="F448" s="1" t="s">
        <v>5033</v>
      </c>
      <c r="H448" s="1" t="s">
        <v>689</v>
      </c>
      <c r="I448" s="1" t="s">
        <v>690</v>
      </c>
      <c r="J448" s="1" t="s">
        <v>945</v>
      </c>
      <c r="K448" s="1" t="s">
        <v>703</v>
      </c>
      <c r="L448" s="1" t="s">
        <v>457</v>
      </c>
      <c r="M448" s="1" t="s">
        <v>4753</v>
      </c>
      <c r="N448" s="1" t="s">
        <v>683</v>
      </c>
      <c r="O448" s="1" t="s">
        <v>81</v>
      </c>
      <c r="P448" s="1" t="s">
        <v>704</v>
      </c>
      <c r="Q448" s="1" t="s">
        <v>3220</v>
      </c>
      <c r="R448" s="1" t="s">
        <v>384</v>
      </c>
      <c r="S448" s="1" t="s">
        <v>945</v>
      </c>
      <c r="T448" s="1" t="s">
        <v>4754</v>
      </c>
      <c r="U448" s="1" t="s">
        <v>10694</v>
      </c>
      <c r="V448" s="1" t="s">
        <v>10695</v>
      </c>
      <c r="W448" s="1" t="s">
        <v>645</v>
      </c>
    </row>
    <row r="449" spans="1:24">
      <c r="A449" s="1" t="s">
        <v>49</v>
      </c>
      <c r="D449" s="1" t="s">
        <v>5430</v>
      </c>
      <c r="E449" s="1" t="s">
        <v>5431</v>
      </c>
      <c r="F449" s="1" t="s">
        <v>4792</v>
      </c>
      <c r="H449" s="1" t="s">
        <v>689</v>
      </c>
      <c r="I449" s="1" t="s">
        <v>690</v>
      </c>
      <c r="J449" s="1" t="s">
        <v>945</v>
      </c>
      <c r="K449" s="1" t="s">
        <v>703</v>
      </c>
      <c r="L449" s="1" t="s">
        <v>457</v>
      </c>
      <c r="M449" s="1" t="s">
        <v>4753</v>
      </c>
      <c r="N449" s="1" t="s">
        <v>683</v>
      </c>
      <c r="O449" s="1" t="s">
        <v>81</v>
      </c>
      <c r="P449" s="1" t="s">
        <v>704</v>
      </c>
      <c r="Q449" s="1" t="s">
        <v>3220</v>
      </c>
      <c r="R449" s="1" t="s">
        <v>384</v>
      </c>
      <c r="S449" s="1" t="s">
        <v>945</v>
      </c>
      <c r="T449" s="1" t="s">
        <v>4754</v>
      </c>
      <c r="U449" s="1" t="s">
        <v>3166</v>
      </c>
      <c r="V449" s="1" t="s">
        <v>10696</v>
      </c>
      <c r="W449" s="1" t="s">
        <v>3166</v>
      </c>
    </row>
    <row r="450" spans="1:24">
      <c r="A450" s="1" t="s">
        <v>49</v>
      </c>
      <c r="D450" s="1" t="s">
        <v>5432</v>
      </c>
      <c r="E450" s="1" t="s">
        <v>5433</v>
      </c>
      <c r="F450" s="1" t="s">
        <v>4792</v>
      </c>
      <c r="H450" s="1" t="s">
        <v>689</v>
      </c>
      <c r="I450" s="1" t="s">
        <v>690</v>
      </c>
      <c r="J450" s="1" t="s">
        <v>945</v>
      </c>
      <c r="K450" s="1" t="s">
        <v>703</v>
      </c>
      <c r="L450" s="1" t="s">
        <v>5279</v>
      </c>
      <c r="M450" s="1" t="s">
        <v>4753</v>
      </c>
      <c r="N450" s="1" t="s">
        <v>683</v>
      </c>
      <c r="O450" s="1" t="s">
        <v>81</v>
      </c>
      <c r="P450" s="1" t="s">
        <v>704</v>
      </c>
      <c r="Q450" s="1" t="s">
        <v>3220</v>
      </c>
      <c r="R450" s="1" t="s">
        <v>384</v>
      </c>
      <c r="S450" s="1" t="s">
        <v>945</v>
      </c>
      <c r="T450" s="1" t="s">
        <v>4754</v>
      </c>
      <c r="U450" s="1" t="s">
        <v>3166</v>
      </c>
      <c r="V450" s="1" t="s">
        <v>10697</v>
      </c>
      <c r="W450" s="1" t="s">
        <v>3166</v>
      </c>
    </row>
    <row r="451" spans="1:24">
      <c r="A451" s="1" t="s">
        <v>49</v>
      </c>
      <c r="D451" s="1" t="s">
        <v>720</v>
      </c>
      <c r="E451" s="1" t="s">
        <v>5434</v>
      </c>
      <c r="F451" s="1" t="s">
        <v>655</v>
      </c>
      <c r="H451" s="1" t="s">
        <v>689</v>
      </c>
      <c r="I451" s="1" t="s">
        <v>690</v>
      </c>
      <c r="J451" s="1" t="s">
        <v>1041</v>
      </c>
      <c r="K451" s="1" t="s">
        <v>1413</v>
      </c>
      <c r="L451" s="1" t="s">
        <v>5279</v>
      </c>
      <c r="M451" s="1" t="s">
        <v>4753</v>
      </c>
      <c r="N451" s="1" t="s">
        <v>522</v>
      </c>
      <c r="O451" s="1" t="s">
        <v>81</v>
      </c>
      <c r="P451" s="1" t="s">
        <v>723</v>
      </c>
      <c r="Q451" s="1" t="s">
        <v>3221</v>
      </c>
      <c r="R451" s="1" t="s">
        <v>384</v>
      </c>
      <c r="S451" s="1" t="s">
        <v>1041</v>
      </c>
      <c r="T451" s="1" t="s">
        <v>4754</v>
      </c>
      <c r="U451" s="1" t="s">
        <v>10698</v>
      </c>
      <c r="V451" s="1" t="s">
        <v>10699</v>
      </c>
      <c r="W451" s="1" t="s">
        <v>10700</v>
      </c>
      <c r="X451" s="1" t="s">
        <v>5435</v>
      </c>
    </row>
    <row r="452" spans="1:24">
      <c r="A452" s="1" t="s">
        <v>49</v>
      </c>
      <c r="D452" s="1" t="s">
        <v>3722</v>
      </c>
      <c r="E452" s="1" t="s">
        <v>5436</v>
      </c>
      <c r="F452" s="1" t="s">
        <v>655</v>
      </c>
      <c r="G452" s="1" t="s">
        <v>5227</v>
      </c>
      <c r="H452" s="1" t="s">
        <v>689</v>
      </c>
      <c r="I452" s="1" t="s">
        <v>690</v>
      </c>
      <c r="J452" s="1" t="s">
        <v>1041</v>
      </c>
      <c r="K452" s="1" t="s">
        <v>5164</v>
      </c>
      <c r="L452" s="1" t="s">
        <v>380</v>
      </c>
      <c r="M452" s="1" t="s">
        <v>4753</v>
      </c>
      <c r="N452" s="1" t="s">
        <v>522</v>
      </c>
      <c r="O452" s="1" t="s">
        <v>81</v>
      </c>
      <c r="P452" s="1" t="s">
        <v>723</v>
      </c>
      <c r="Q452" s="1" t="s">
        <v>3221</v>
      </c>
      <c r="R452" s="1" t="s">
        <v>384</v>
      </c>
      <c r="S452" s="1" t="s">
        <v>1041</v>
      </c>
      <c r="T452" s="1" t="s">
        <v>4754</v>
      </c>
      <c r="U452" s="1" t="s">
        <v>10701</v>
      </c>
      <c r="V452" s="1" t="s">
        <v>10699</v>
      </c>
      <c r="W452" s="1" t="s">
        <v>655</v>
      </c>
    </row>
    <row r="453" spans="1:24">
      <c r="A453" s="1" t="s">
        <v>49</v>
      </c>
      <c r="D453" s="1" t="s">
        <v>3723</v>
      </c>
      <c r="E453" s="1" t="s">
        <v>5437</v>
      </c>
      <c r="F453" s="1" t="s">
        <v>655</v>
      </c>
      <c r="G453" s="1" t="s">
        <v>5227</v>
      </c>
      <c r="H453" s="1" t="s">
        <v>689</v>
      </c>
      <c r="I453" s="1" t="s">
        <v>690</v>
      </c>
      <c r="J453" s="1" t="s">
        <v>1041</v>
      </c>
      <c r="K453" s="1" t="s">
        <v>5228</v>
      </c>
      <c r="L453" s="1" t="s">
        <v>389</v>
      </c>
      <c r="M453" s="1" t="s">
        <v>4753</v>
      </c>
      <c r="N453" s="1" t="s">
        <v>522</v>
      </c>
      <c r="O453" s="1" t="s">
        <v>81</v>
      </c>
      <c r="P453" s="1" t="s">
        <v>723</v>
      </c>
      <c r="Q453" s="1" t="s">
        <v>3221</v>
      </c>
      <c r="R453" s="1" t="s">
        <v>384</v>
      </c>
      <c r="S453" s="1" t="s">
        <v>1041</v>
      </c>
      <c r="T453" s="1" t="s">
        <v>4754</v>
      </c>
      <c r="U453" s="1" t="s">
        <v>10702</v>
      </c>
      <c r="V453" s="1" t="s">
        <v>10703</v>
      </c>
      <c r="W453" s="1" t="s">
        <v>655</v>
      </c>
    </row>
    <row r="454" spans="1:24">
      <c r="A454" s="1" t="s">
        <v>49</v>
      </c>
      <c r="D454" s="1" t="s">
        <v>3724</v>
      </c>
      <c r="E454" s="1" t="s">
        <v>5438</v>
      </c>
      <c r="F454" s="1" t="s">
        <v>655</v>
      </c>
      <c r="G454" s="1" t="s">
        <v>5227</v>
      </c>
      <c r="H454" s="1" t="s">
        <v>689</v>
      </c>
      <c r="I454" s="1" t="s">
        <v>690</v>
      </c>
      <c r="J454" s="1" t="s">
        <v>1041</v>
      </c>
      <c r="K454" s="1" t="s">
        <v>5269</v>
      </c>
      <c r="L454" s="1" t="s">
        <v>1795</v>
      </c>
      <c r="M454" s="1" t="s">
        <v>4753</v>
      </c>
      <c r="N454" s="1" t="s">
        <v>522</v>
      </c>
      <c r="O454" s="1" t="s">
        <v>81</v>
      </c>
      <c r="P454" s="1" t="s">
        <v>723</v>
      </c>
      <c r="Q454" s="1" t="s">
        <v>3221</v>
      </c>
      <c r="R454" s="1" t="s">
        <v>384</v>
      </c>
      <c r="S454" s="1" t="s">
        <v>1041</v>
      </c>
      <c r="T454" s="1" t="s">
        <v>4754</v>
      </c>
      <c r="U454" s="1" t="s">
        <v>3539</v>
      </c>
      <c r="V454" s="1" t="s">
        <v>10704</v>
      </c>
      <c r="W454" s="1" t="s">
        <v>655</v>
      </c>
    </row>
    <row r="455" spans="1:24">
      <c r="A455" s="1" t="s">
        <v>49</v>
      </c>
      <c r="D455" s="1" t="s">
        <v>3721</v>
      </c>
      <c r="E455" s="1" t="s">
        <v>5439</v>
      </c>
      <c r="F455" s="1" t="s">
        <v>655</v>
      </c>
      <c r="G455" s="1" t="s">
        <v>5227</v>
      </c>
      <c r="H455" s="1" t="s">
        <v>689</v>
      </c>
      <c r="I455" s="1" t="s">
        <v>690</v>
      </c>
      <c r="J455" s="1" t="s">
        <v>1041</v>
      </c>
      <c r="K455" s="1" t="s">
        <v>1413</v>
      </c>
      <c r="L455" s="1" t="s">
        <v>487</v>
      </c>
      <c r="M455" s="1" t="s">
        <v>4753</v>
      </c>
      <c r="N455" s="1" t="s">
        <v>522</v>
      </c>
      <c r="O455" s="1" t="s">
        <v>81</v>
      </c>
      <c r="P455" s="1" t="s">
        <v>723</v>
      </c>
      <c r="Q455" s="1" t="s">
        <v>3221</v>
      </c>
      <c r="R455" s="1" t="s">
        <v>384</v>
      </c>
      <c r="S455" s="1" t="s">
        <v>1041</v>
      </c>
      <c r="T455" s="1" t="s">
        <v>4754</v>
      </c>
      <c r="U455" s="1" t="s">
        <v>10705</v>
      </c>
      <c r="V455" s="1" t="s">
        <v>10699</v>
      </c>
      <c r="W455" s="1" t="s">
        <v>655</v>
      </c>
    </row>
    <row r="456" spans="1:24">
      <c r="A456" s="1" t="s">
        <v>49</v>
      </c>
      <c r="D456" s="1" t="s">
        <v>5440</v>
      </c>
      <c r="E456" s="1" t="s">
        <v>5441</v>
      </c>
      <c r="F456" s="1" t="s">
        <v>4792</v>
      </c>
      <c r="H456" s="1" t="s">
        <v>689</v>
      </c>
      <c r="I456" s="1" t="s">
        <v>690</v>
      </c>
      <c r="J456" s="1" t="s">
        <v>384</v>
      </c>
      <c r="K456" s="1" t="s">
        <v>795</v>
      </c>
      <c r="L456" s="1" t="s">
        <v>457</v>
      </c>
      <c r="M456" s="1" t="s">
        <v>4753</v>
      </c>
      <c r="N456" s="1" t="s">
        <v>683</v>
      </c>
      <c r="O456" s="1" t="s">
        <v>81</v>
      </c>
      <c r="P456" s="1" t="s">
        <v>796</v>
      </c>
      <c r="Q456" s="1" t="s">
        <v>3190</v>
      </c>
      <c r="R456" s="1" t="s">
        <v>797</v>
      </c>
      <c r="S456" s="1" t="s">
        <v>384</v>
      </c>
      <c r="T456" s="1" t="s">
        <v>4769</v>
      </c>
      <c r="U456" s="1" t="s">
        <v>3166</v>
      </c>
      <c r="V456" s="1" t="s">
        <v>10706</v>
      </c>
      <c r="W456" s="1" t="s">
        <v>3166</v>
      </c>
    </row>
    <row r="457" spans="1:24">
      <c r="A457" s="1" t="s">
        <v>49</v>
      </c>
      <c r="D457" s="1" t="s">
        <v>5442</v>
      </c>
      <c r="E457" s="1" t="s">
        <v>5443</v>
      </c>
      <c r="F457" s="1" t="s">
        <v>4792</v>
      </c>
      <c r="H457" s="1" t="s">
        <v>689</v>
      </c>
      <c r="I457" s="1" t="s">
        <v>690</v>
      </c>
      <c r="J457" s="1" t="s">
        <v>384</v>
      </c>
      <c r="K457" s="1" t="s">
        <v>795</v>
      </c>
      <c r="L457" s="1" t="s">
        <v>389</v>
      </c>
      <c r="M457" s="1" t="s">
        <v>4753</v>
      </c>
      <c r="N457" s="1" t="s">
        <v>683</v>
      </c>
      <c r="O457" s="1" t="s">
        <v>81</v>
      </c>
      <c r="P457" s="1" t="s">
        <v>796</v>
      </c>
      <c r="Q457" s="1" t="s">
        <v>3190</v>
      </c>
      <c r="R457" s="1" t="s">
        <v>797</v>
      </c>
      <c r="S457" s="1" t="s">
        <v>384</v>
      </c>
      <c r="T457" s="1" t="s">
        <v>4769</v>
      </c>
      <c r="U457" s="1" t="s">
        <v>3166</v>
      </c>
      <c r="V457" s="1" t="s">
        <v>10707</v>
      </c>
      <c r="W457" s="1" t="s">
        <v>3166</v>
      </c>
    </row>
    <row r="458" spans="1:24">
      <c r="A458" s="1" t="s">
        <v>49</v>
      </c>
      <c r="D458" s="1" t="s">
        <v>792</v>
      </c>
      <c r="E458" s="1" t="s">
        <v>5444</v>
      </c>
      <c r="F458" s="1" t="s">
        <v>655</v>
      </c>
      <c r="H458" s="1" t="s">
        <v>689</v>
      </c>
      <c r="I458" s="1" t="s">
        <v>690</v>
      </c>
      <c r="J458" s="1" t="s">
        <v>384</v>
      </c>
      <c r="K458" s="1" t="s">
        <v>5164</v>
      </c>
      <c r="L458" s="1" t="s">
        <v>5445</v>
      </c>
      <c r="M458" s="1" t="s">
        <v>4753</v>
      </c>
      <c r="N458" s="1" t="s">
        <v>683</v>
      </c>
      <c r="O458" s="1" t="s">
        <v>81</v>
      </c>
      <c r="P458" s="1" t="s">
        <v>796</v>
      </c>
      <c r="Q458" s="1" t="s">
        <v>3190</v>
      </c>
      <c r="R458" s="1" t="s">
        <v>797</v>
      </c>
      <c r="S458" s="1" t="s">
        <v>384</v>
      </c>
      <c r="T458" s="1" t="s">
        <v>4769</v>
      </c>
      <c r="U458" s="1" t="s">
        <v>3166</v>
      </c>
      <c r="V458" s="1" t="s">
        <v>3166</v>
      </c>
      <c r="W458" s="1" t="s">
        <v>3166</v>
      </c>
      <c r="X458" s="1" t="s">
        <v>5446</v>
      </c>
    </row>
    <row r="459" spans="1:24">
      <c r="A459" s="1" t="s">
        <v>49</v>
      </c>
      <c r="D459" s="1" t="s">
        <v>5447</v>
      </c>
      <c r="E459" s="1" t="s">
        <v>5448</v>
      </c>
      <c r="F459" s="1" t="s">
        <v>4792</v>
      </c>
      <c r="H459" s="1" t="s">
        <v>689</v>
      </c>
      <c r="I459" s="1" t="s">
        <v>690</v>
      </c>
      <c r="J459" s="1" t="s">
        <v>384</v>
      </c>
      <c r="K459" s="1" t="s">
        <v>795</v>
      </c>
      <c r="L459" s="1" t="s">
        <v>393</v>
      </c>
      <c r="M459" s="1" t="s">
        <v>4753</v>
      </c>
      <c r="N459" s="1" t="s">
        <v>683</v>
      </c>
      <c r="O459" s="1" t="s">
        <v>81</v>
      </c>
      <c r="P459" s="1" t="s">
        <v>796</v>
      </c>
      <c r="Q459" s="1" t="s">
        <v>3190</v>
      </c>
      <c r="R459" s="1" t="s">
        <v>797</v>
      </c>
      <c r="S459" s="1" t="s">
        <v>384</v>
      </c>
      <c r="T459" s="1" t="s">
        <v>4769</v>
      </c>
      <c r="U459" s="1" t="s">
        <v>3166</v>
      </c>
      <c r="V459" s="1" t="s">
        <v>10708</v>
      </c>
      <c r="W459" s="1" t="s">
        <v>3166</v>
      </c>
    </row>
    <row r="460" spans="1:24">
      <c r="A460" s="1" t="s">
        <v>49</v>
      </c>
      <c r="D460" s="1" t="s">
        <v>798</v>
      </c>
      <c r="E460" s="1" t="s">
        <v>5449</v>
      </c>
      <c r="F460" s="1" t="s">
        <v>655</v>
      </c>
      <c r="H460" s="1" t="s">
        <v>689</v>
      </c>
      <c r="I460" s="1" t="s">
        <v>690</v>
      </c>
      <c r="J460" s="1" t="s">
        <v>384</v>
      </c>
      <c r="K460" s="1" t="s">
        <v>5164</v>
      </c>
      <c r="L460" s="1" t="s">
        <v>801</v>
      </c>
      <c r="M460" s="1" t="s">
        <v>4753</v>
      </c>
      <c r="N460" s="1" t="s">
        <v>683</v>
      </c>
      <c r="O460" s="1" t="s">
        <v>81</v>
      </c>
      <c r="P460" s="1" t="s">
        <v>796</v>
      </c>
      <c r="Q460" s="1" t="s">
        <v>3190</v>
      </c>
      <c r="R460" s="1" t="s">
        <v>797</v>
      </c>
      <c r="S460" s="1" t="s">
        <v>384</v>
      </c>
      <c r="T460" s="1" t="s">
        <v>4769</v>
      </c>
      <c r="U460" s="1" t="s">
        <v>3166</v>
      </c>
      <c r="V460" s="1" t="s">
        <v>10709</v>
      </c>
      <c r="W460" s="1" t="s">
        <v>3166</v>
      </c>
    </row>
    <row r="461" spans="1:24">
      <c r="A461" s="1" t="s">
        <v>49</v>
      </c>
      <c r="D461" s="1" t="s">
        <v>802</v>
      </c>
      <c r="E461" s="1" t="s">
        <v>5450</v>
      </c>
      <c r="F461" s="1" t="s">
        <v>655</v>
      </c>
      <c r="H461" s="1" t="s">
        <v>689</v>
      </c>
      <c r="I461" s="1" t="s">
        <v>690</v>
      </c>
      <c r="J461" s="1" t="s">
        <v>384</v>
      </c>
      <c r="K461" s="1" t="s">
        <v>5269</v>
      </c>
      <c r="L461" s="1" t="s">
        <v>487</v>
      </c>
      <c r="M461" s="1" t="s">
        <v>4753</v>
      </c>
      <c r="N461" s="1" t="s">
        <v>429</v>
      </c>
      <c r="O461" s="1" t="s">
        <v>81</v>
      </c>
      <c r="P461" s="1" t="s">
        <v>806</v>
      </c>
      <c r="Q461" s="1" t="s">
        <v>3494</v>
      </c>
      <c r="R461" s="1" t="s">
        <v>384</v>
      </c>
      <c r="S461" s="1" t="s">
        <v>3170</v>
      </c>
      <c r="T461" s="1" t="s">
        <v>5034</v>
      </c>
      <c r="U461" s="1" t="s">
        <v>1395</v>
      </c>
      <c r="V461" s="1" t="s">
        <v>10710</v>
      </c>
      <c r="W461" s="1" t="s">
        <v>3166</v>
      </c>
      <c r="X461" s="1" t="s">
        <v>5451</v>
      </c>
    </row>
    <row r="462" spans="1:24">
      <c r="A462" s="1" t="s">
        <v>49</v>
      </c>
      <c r="D462" s="1" t="s">
        <v>807</v>
      </c>
      <c r="E462" s="1" t="s">
        <v>5452</v>
      </c>
      <c r="F462" s="1" t="s">
        <v>655</v>
      </c>
      <c r="H462" s="1" t="s">
        <v>689</v>
      </c>
      <c r="I462" s="1" t="s">
        <v>690</v>
      </c>
      <c r="J462" s="1" t="s">
        <v>384</v>
      </c>
      <c r="K462" s="1" t="s">
        <v>5269</v>
      </c>
      <c r="L462" s="1" t="s">
        <v>419</v>
      </c>
      <c r="M462" s="1" t="s">
        <v>4753</v>
      </c>
      <c r="N462" s="1" t="s">
        <v>429</v>
      </c>
      <c r="O462" s="1" t="s">
        <v>81</v>
      </c>
      <c r="P462" s="1" t="s">
        <v>806</v>
      </c>
      <c r="Q462" s="1" t="s">
        <v>3494</v>
      </c>
      <c r="R462" s="1" t="s">
        <v>384</v>
      </c>
      <c r="S462" s="1" t="s">
        <v>3170</v>
      </c>
      <c r="T462" s="1" t="s">
        <v>5034</v>
      </c>
      <c r="U462" s="1" t="s">
        <v>10711</v>
      </c>
      <c r="V462" s="1" t="s">
        <v>10712</v>
      </c>
      <c r="W462" s="1" t="s">
        <v>10713</v>
      </c>
      <c r="X462" s="1" t="s">
        <v>5453</v>
      </c>
    </row>
    <row r="463" spans="1:24">
      <c r="A463" s="1" t="s">
        <v>49</v>
      </c>
      <c r="D463" s="1" t="s">
        <v>810</v>
      </c>
      <c r="E463" s="1" t="s">
        <v>5454</v>
      </c>
      <c r="F463" s="1" t="s">
        <v>655</v>
      </c>
      <c r="H463" s="1" t="s">
        <v>689</v>
      </c>
      <c r="I463" s="1" t="s">
        <v>690</v>
      </c>
      <c r="J463" s="1" t="s">
        <v>384</v>
      </c>
      <c r="K463" s="1" t="s">
        <v>5269</v>
      </c>
      <c r="L463" s="1" t="s">
        <v>396</v>
      </c>
      <c r="M463" s="1" t="s">
        <v>4753</v>
      </c>
      <c r="N463" s="1" t="s">
        <v>429</v>
      </c>
      <c r="O463" s="1" t="s">
        <v>81</v>
      </c>
      <c r="P463" s="1" t="s">
        <v>806</v>
      </c>
      <c r="Q463" s="1" t="s">
        <v>3494</v>
      </c>
      <c r="R463" s="1" t="s">
        <v>384</v>
      </c>
      <c r="S463" s="1" t="s">
        <v>3170</v>
      </c>
      <c r="T463" s="1" t="s">
        <v>5034</v>
      </c>
      <c r="U463" s="1" t="s">
        <v>10599</v>
      </c>
      <c r="V463" s="1" t="s">
        <v>10714</v>
      </c>
      <c r="W463" s="1" t="s">
        <v>3166</v>
      </c>
      <c r="X463" s="1" t="s">
        <v>5455</v>
      </c>
    </row>
    <row r="464" spans="1:24">
      <c r="A464" s="1" t="s">
        <v>49</v>
      </c>
      <c r="D464" s="1" t="s">
        <v>813</v>
      </c>
      <c r="E464" s="1" t="s">
        <v>5456</v>
      </c>
      <c r="F464" s="1" t="s">
        <v>655</v>
      </c>
      <c r="H464" s="1" t="s">
        <v>689</v>
      </c>
      <c r="I464" s="1" t="s">
        <v>690</v>
      </c>
      <c r="J464" s="1" t="s">
        <v>384</v>
      </c>
      <c r="K464" s="1" t="s">
        <v>5269</v>
      </c>
      <c r="L464" s="1" t="s">
        <v>1795</v>
      </c>
      <c r="M464" s="1" t="s">
        <v>4753</v>
      </c>
      <c r="N464" s="1" t="s">
        <v>429</v>
      </c>
      <c r="O464" s="1" t="s">
        <v>81</v>
      </c>
      <c r="P464" s="1" t="s">
        <v>806</v>
      </c>
      <c r="Q464" s="1" t="s">
        <v>3495</v>
      </c>
      <c r="R464" s="1" t="s">
        <v>384</v>
      </c>
      <c r="S464" s="1" t="s">
        <v>3170</v>
      </c>
      <c r="T464" s="1" t="s">
        <v>5034</v>
      </c>
      <c r="U464" s="1" t="s">
        <v>3166</v>
      </c>
      <c r="V464" s="1" t="s">
        <v>10715</v>
      </c>
      <c r="W464" s="1" t="s">
        <v>3166</v>
      </c>
      <c r="X464" s="1" t="s">
        <v>5457</v>
      </c>
    </row>
    <row r="465" spans="1:24">
      <c r="A465" s="1" t="s">
        <v>49</v>
      </c>
      <c r="D465" s="1" t="s">
        <v>5458</v>
      </c>
      <c r="E465" s="1" t="s">
        <v>5459</v>
      </c>
      <c r="F465" s="1" t="s">
        <v>4792</v>
      </c>
      <c r="H465" s="1" t="s">
        <v>689</v>
      </c>
      <c r="I465" s="1" t="s">
        <v>690</v>
      </c>
      <c r="J465" s="1" t="s">
        <v>384</v>
      </c>
      <c r="K465" s="1" t="s">
        <v>795</v>
      </c>
      <c r="L465" s="1" t="s">
        <v>389</v>
      </c>
      <c r="M465" s="1" t="s">
        <v>4753</v>
      </c>
      <c r="N465" s="1" t="s">
        <v>522</v>
      </c>
      <c r="O465" s="1" t="s">
        <v>81</v>
      </c>
      <c r="P465" s="1" t="s">
        <v>818</v>
      </c>
      <c r="Q465" s="1" t="s">
        <v>3225</v>
      </c>
      <c r="R465" s="1" t="s">
        <v>384</v>
      </c>
      <c r="S465" s="1" t="s">
        <v>685</v>
      </c>
      <c r="T465" s="1" t="s">
        <v>5460</v>
      </c>
      <c r="U465" s="1" t="s">
        <v>3166</v>
      </c>
      <c r="V465" s="1" t="s">
        <v>10716</v>
      </c>
      <c r="W465" s="1" t="s">
        <v>3166</v>
      </c>
    </row>
    <row r="466" spans="1:24">
      <c r="A466" s="1" t="s">
        <v>49</v>
      </c>
      <c r="D466" s="1" t="s">
        <v>816</v>
      </c>
      <c r="E466" s="1" t="s">
        <v>5461</v>
      </c>
      <c r="F466" s="1" t="s">
        <v>655</v>
      </c>
      <c r="G466" s="1" t="s">
        <v>5394</v>
      </c>
      <c r="H466" s="1" t="s">
        <v>689</v>
      </c>
      <c r="I466" s="1" t="s">
        <v>690</v>
      </c>
      <c r="J466" s="1" t="s">
        <v>384</v>
      </c>
      <c r="K466" s="1" t="s">
        <v>5164</v>
      </c>
      <c r="L466" s="1" t="s">
        <v>393</v>
      </c>
      <c r="M466" s="1" t="s">
        <v>4753</v>
      </c>
      <c r="N466" s="1" t="s">
        <v>522</v>
      </c>
      <c r="O466" s="1" t="s">
        <v>81</v>
      </c>
      <c r="P466" s="1" t="s">
        <v>818</v>
      </c>
      <c r="Q466" s="1" t="s">
        <v>3225</v>
      </c>
      <c r="R466" s="1" t="s">
        <v>384</v>
      </c>
      <c r="S466" s="1" t="s">
        <v>685</v>
      </c>
      <c r="T466" s="1" t="s">
        <v>5460</v>
      </c>
      <c r="U466" s="1" t="s">
        <v>10717</v>
      </c>
      <c r="V466" s="1" t="s">
        <v>10718</v>
      </c>
      <c r="W466" s="1" t="s">
        <v>3166</v>
      </c>
      <c r="X466" s="1" t="s">
        <v>5462</v>
      </c>
    </row>
    <row r="467" spans="1:24">
      <c r="A467" s="1" t="s">
        <v>49</v>
      </c>
      <c r="D467" s="1" t="s">
        <v>819</v>
      </c>
      <c r="E467" s="1" t="s">
        <v>5463</v>
      </c>
      <c r="F467" s="1" t="s">
        <v>655</v>
      </c>
      <c r="H467" s="1" t="s">
        <v>689</v>
      </c>
      <c r="I467" s="1" t="s">
        <v>690</v>
      </c>
      <c r="J467" s="1" t="s">
        <v>384</v>
      </c>
      <c r="K467" s="1" t="s">
        <v>1413</v>
      </c>
      <c r="L467" s="1" t="s">
        <v>598</v>
      </c>
      <c r="M467" s="1" t="s">
        <v>4753</v>
      </c>
      <c r="N467" s="1" t="s">
        <v>522</v>
      </c>
      <c r="O467" s="1" t="s">
        <v>81</v>
      </c>
      <c r="P467" s="1" t="s">
        <v>818</v>
      </c>
      <c r="Q467" s="1" t="s">
        <v>3225</v>
      </c>
      <c r="R467" s="1" t="s">
        <v>384</v>
      </c>
      <c r="S467" s="1" t="s">
        <v>685</v>
      </c>
      <c r="T467" s="1" t="s">
        <v>5460</v>
      </c>
      <c r="U467" s="1" t="s">
        <v>10719</v>
      </c>
      <c r="V467" s="1" t="s">
        <v>10720</v>
      </c>
      <c r="W467" s="1" t="s">
        <v>3166</v>
      </c>
      <c r="X467" s="1" t="s">
        <v>5464</v>
      </c>
    </row>
    <row r="468" spans="1:24">
      <c r="A468" s="1" t="s">
        <v>49</v>
      </c>
      <c r="D468" s="1" t="s">
        <v>822</v>
      </c>
      <c r="E468" s="1" t="s">
        <v>5465</v>
      </c>
      <c r="F468" s="1" t="s">
        <v>655</v>
      </c>
      <c r="H468" s="1" t="s">
        <v>689</v>
      </c>
      <c r="I468" s="1" t="s">
        <v>690</v>
      </c>
      <c r="J468" s="1" t="s">
        <v>384</v>
      </c>
      <c r="K468" s="1" t="s">
        <v>5164</v>
      </c>
      <c r="L468" s="1" t="s">
        <v>791</v>
      </c>
      <c r="M468" s="1" t="s">
        <v>4753</v>
      </c>
      <c r="N468" s="1" t="s">
        <v>522</v>
      </c>
      <c r="O468" s="1" t="s">
        <v>81</v>
      </c>
      <c r="P468" s="1" t="s">
        <v>818</v>
      </c>
      <c r="Q468" s="1" t="s">
        <v>3225</v>
      </c>
      <c r="R468" s="1" t="s">
        <v>384</v>
      </c>
      <c r="S468" s="1" t="s">
        <v>685</v>
      </c>
      <c r="T468" s="1" t="s">
        <v>5460</v>
      </c>
      <c r="U468" s="1" t="s">
        <v>10226</v>
      </c>
      <c r="V468" s="1" t="s">
        <v>10721</v>
      </c>
      <c r="W468" s="1" t="s">
        <v>10722</v>
      </c>
      <c r="X468" s="1" t="s">
        <v>5466</v>
      </c>
    </row>
    <row r="469" spans="1:24">
      <c r="A469" s="1" t="s">
        <v>49</v>
      </c>
      <c r="D469" s="1" t="s">
        <v>824</v>
      </c>
      <c r="E469" s="1" t="s">
        <v>5467</v>
      </c>
      <c r="F469" s="1" t="s">
        <v>655</v>
      </c>
      <c r="H469" s="1" t="s">
        <v>689</v>
      </c>
      <c r="I469" s="1" t="s">
        <v>690</v>
      </c>
      <c r="J469" s="1" t="s">
        <v>384</v>
      </c>
      <c r="K469" s="1" t="s">
        <v>5269</v>
      </c>
      <c r="L469" s="1" t="s">
        <v>1795</v>
      </c>
      <c r="M469" s="1" t="s">
        <v>4753</v>
      </c>
      <c r="N469" s="1" t="s">
        <v>522</v>
      </c>
      <c r="O469" s="1" t="s">
        <v>81</v>
      </c>
      <c r="P469" s="1" t="s">
        <v>818</v>
      </c>
      <c r="Q469" s="1" t="s">
        <v>3225</v>
      </c>
      <c r="R469" s="1" t="s">
        <v>384</v>
      </c>
      <c r="S469" s="1" t="s">
        <v>685</v>
      </c>
      <c r="T469" s="1" t="s">
        <v>5460</v>
      </c>
      <c r="U469" s="1" t="s">
        <v>10367</v>
      </c>
      <c r="V469" s="1" t="s">
        <v>10723</v>
      </c>
      <c r="W469" s="1" t="s">
        <v>3179</v>
      </c>
      <c r="X469" s="1" t="s">
        <v>5468</v>
      </c>
    </row>
    <row r="470" spans="1:24">
      <c r="A470" s="1" t="s">
        <v>49</v>
      </c>
      <c r="D470" s="1" t="s">
        <v>826</v>
      </c>
      <c r="E470" s="1" t="s">
        <v>5469</v>
      </c>
      <c r="F470" s="1" t="s">
        <v>655</v>
      </c>
      <c r="H470" s="1" t="s">
        <v>689</v>
      </c>
      <c r="I470" s="1" t="s">
        <v>690</v>
      </c>
      <c r="J470" s="1" t="s">
        <v>506</v>
      </c>
      <c r="K470" s="1" t="s">
        <v>5228</v>
      </c>
      <c r="L470" s="1" t="s">
        <v>389</v>
      </c>
      <c r="M470" s="1" t="s">
        <v>4753</v>
      </c>
      <c r="N470" s="1" t="s">
        <v>429</v>
      </c>
      <c r="O470" s="1" t="s">
        <v>81</v>
      </c>
      <c r="P470" s="1" t="s">
        <v>829</v>
      </c>
      <c r="Q470" s="1" t="s">
        <v>3226</v>
      </c>
      <c r="R470" s="1" t="s">
        <v>384</v>
      </c>
      <c r="S470" s="1" t="s">
        <v>3170</v>
      </c>
      <c r="T470" s="1" t="s">
        <v>4754</v>
      </c>
      <c r="U470" s="1" t="s">
        <v>10724</v>
      </c>
      <c r="V470" s="1" t="s">
        <v>10725</v>
      </c>
      <c r="W470" s="1" t="s">
        <v>3166</v>
      </c>
      <c r="X470" s="1" t="s">
        <v>5470</v>
      </c>
    </row>
    <row r="471" spans="1:24">
      <c r="A471" s="1" t="s">
        <v>49</v>
      </c>
      <c r="D471" s="1" t="s">
        <v>830</v>
      </c>
      <c r="E471" s="1" t="s">
        <v>5471</v>
      </c>
      <c r="F471" s="1" t="s">
        <v>655</v>
      </c>
      <c r="H471" s="1" t="s">
        <v>689</v>
      </c>
      <c r="I471" s="1" t="s">
        <v>690</v>
      </c>
      <c r="J471" s="1" t="s">
        <v>506</v>
      </c>
      <c r="K471" s="1" t="s">
        <v>1413</v>
      </c>
      <c r="L471" s="1" t="s">
        <v>598</v>
      </c>
      <c r="M471" s="1" t="s">
        <v>4753</v>
      </c>
      <c r="N471" s="1" t="s">
        <v>429</v>
      </c>
      <c r="O471" s="1" t="s">
        <v>81</v>
      </c>
      <c r="P471" s="1" t="s">
        <v>829</v>
      </c>
      <c r="Q471" s="1" t="s">
        <v>3226</v>
      </c>
      <c r="R471" s="1" t="s">
        <v>384</v>
      </c>
      <c r="S471" s="1" t="s">
        <v>3170</v>
      </c>
      <c r="T471" s="1" t="s">
        <v>4754</v>
      </c>
      <c r="U471" s="1" t="s">
        <v>10726</v>
      </c>
      <c r="V471" s="1" t="s">
        <v>10727</v>
      </c>
      <c r="W471" s="1" t="s">
        <v>10268</v>
      </c>
      <c r="X471" s="1" t="s">
        <v>5472</v>
      </c>
    </row>
    <row r="472" spans="1:24">
      <c r="A472" s="1" t="s">
        <v>49</v>
      </c>
      <c r="D472" s="1" t="s">
        <v>833</v>
      </c>
      <c r="E472" s="1" t="s">
        <v>5473</v>
      </c>
      <c r="F472" s="1" t="s">
        <v>655</v>
      </c>
      <c r="H472" s="1" t="s">
        <v>689</v>
      </c>
      <c r="I472" s="1" t="s">
        <v>690</v>
      </c>
      <c r="J472" s="1" t="s">
        <v>506</v>
      </c>
      <c r="K472" s="1" t="s">
        <v>5164</v>
      </c>
      <c r="L472" s="1" t="s">
        <v>419</v>
      </c>
      <c r="M472" s="1" t="s">
        <v>4753</v>
      </c>
      <c r="N472" s="1" t="s">
        <v>429</v>
      </c>
      <c r="O472" s="1" t="s">
        <v>81</v>
      </c>
      <c r="P472" s="1" t="s">
        <v>829</v>
      </c>
      <c r="Q472" s="1" t="s">
        <v>3226</v>
      </c>
      <c r="R472" s="1" t="s">
        <v>384</v>
      </c>
      <c r="S472" s="1" t="s">
        <v>3170</v>
      </c>
      <c r="T472" s="1" t="s">
        <v>4754</v>
      </c>
      <c r="U472" s="1" t="s">
        <v>10728</v>
      </c>
      <c r="V472" s="1" t="s">
        <v>10729</v>
      </c>
      <c r="W472" s="1" t="s">
        <v>655</v>
      </c>
      <c r="X472" s="1" t="s">
        <v>5474</v>
      </c>
    </row>
    <row r="473" spans="1:24">
      <c r="A473" s="1" t="s">
        <v>49</v>
      </c>
      <c r="D473" s="1" t="s">
        <v>836</v>
      </c>
      <c r="E473" s="1" t="s">
        <v>5475</v>
      </c>
      <c r="F473" s="1" t="s">
        <v>655</v>
      </c>
      <c r="H473" s="1" t="s">
        <v>689</v>
      </c>
      <c r="I473" s="1" t="s">
        <v>690</v>
      </c>
      <c r="J473" s="1" t="s">
        <v>506</v>
      </c>
      <c r="K473" s="1" t="s">
        <v>5228</v>
      </c>
      <c r="L473" s="1" t="s">
        <v>393</v>
      </c>
      <c r="M473" s="1" t="s">
        <v>4753</v>
      </c>
      <c r="N473" s="1" t="s">
        <v>429</v>
      </c>
      <c r="O473" s="1" t="s">
        <v>81</v>
      </c>
      <c r="P473" s="1" t="s">
        <v>829</v>
      </c>
      <c r="Q473" s="1" t="s">
        <v>3226</v>
      </c>
      <c r="R473" s="1" t="s">
        <v>384</v>
      </c>
      <c r="S473" s="1" t="s">
        <v>3170</v>
      </c>
      <c r="T473" s="1" t="s">
        <v>4754</v>
      </c>
      <c r="U473" s="1" t="s">
        <v>10730</v>
      </c>
      <c r="V473" s="1" t="s">
        <v>10731</v>
      </c>
      <c r="W473" s="1" t="s">
        <v>10675</v>
      </c>
      <c r="X473" s="1" t="s">
        <v>5476</v>
      </c>
    </row>
    <row r="474" spans="1:24">
      <c r="A474" s="1" t="s">
        <v>49</v>
      </c>
      <c r="D474" s="1" t="s">
        <v>839</v>
      </c>
      <c r="E474" s="1" t="s">
        <v>5477</v>
      </c>
      <c r="F474" s="1" t="s">
        <v>655</v>
      </c>
      <c r="H474" s="1" t="s">
        <v>689</v>
      </c>
      <c r="I474" s="1" t="s">
        <v>690</v>
      </c>
      <c r="J474" s="1" t="s">
        <v>506</v>
      </c>
      <c r="K474" s="1" t="s">
        <v>5269</v>
      </c>
      <c r="L474" s="1" t="s">
        <v>1795</v>
      </c>
      <c r="M474" s="1" t="s">
        <v>4753</v>
      </c>
      <c r="N474" s="1" t="s">
        <v>429</v>
      </c>
      <c r="O474" s="1" t="s">
        <v>81</v>
      </c>
      <c r="P474" s="1" t="s">
        <v>829</v>
      </c>
      <c r="Q474" s="1" t="s">
        <v>3226</v>
      </c>
      <c r="R474" s="1" t="s">
        <v>384</v>
      </c>
      <c r="S474" s="1" t="s">
        <v>3170</v>
      </c>
      <c r="T474" s="1" t="s">
        <v>4754</v>
      </c>
      <c r="U474" s="1" t="s">
        <v>10732</v>
      </c>
      <c r="V474" s="1" t="s">
        <v>10733</v>
      </c>
      <c r="W474" s="1" t="s">
        <v>10734</v>
      </c>
      <c r="X474" s="1" t="s">
        <v>5478</v>
      </c>
    </row>
    <row r="475" spans="1:24">
      <c r="A475" s="1" t="s">
        <v>49</v>
      </c>
      <c r="D475" s="1" t="s">
        <v>5479</v>
      </c>
      <c r="E475" s="1" t="s">
        <v>5480</v>
      </c>
      <c r="F475" s="1" t="s">
        <v>4792</v>
      </c>
      <c r="H475" s="1" t="s">
        <v>689</v>
      </c>
      <c r="I475" s="1" t="s">
        <v>690</v>
      </c>
      <c r="J475" s="1" t="s">
        <v>384</v>
      </c>
      <c r="K475" s="1" t="s">
        <v>765</v>
      </c>
      <c r="L475" s="1" t="s">
        <v>694</v>
      </c>
      <c r="M475" s="1" t="s">
        <v>4753</v>
      </c>
      <c r="N475" s="1" t="s">
        <v>683</v>
      </c>
      <c r="O475" s="1" t="s">
        <v>81</v>
      </c>
      <c r="P475" s="1" t="s">
        <v>1134</v>
      </c>
      <c r="Q475" s="1" t="s">
        <v>3223</v>
      </c>
      <c r="R475" s="1" t="s">
        <v>384</v>
      </c>
      <c r="S475" s="1" t="s">
        <v>797</v>
      </c>
      <c r="T475" s="1" t="s">
        <v>5034</v>
      </c>
      <c r="U475" s="1" t="s">
        <v>3166</v>
      </c>
      <c r="V475" s="1" t="s">
        <v>10735</v>
      </c>
      <c r="W475" s="1" t="s">
        <v>3166</v>
      </c>
    </row>
    <row r="476" spans="1:24">
      <c r="A476" s="1" t="s">
        <v>49</v>
      </c>
      <c r="D476" s="1" t="s">
        <v>5481</v>
      </c>
      <c r="E476" s="1" t="s">
        <v>5482</v>
      </c>
      <c r="F476" s="1" t="s">
        <v>4792</v>
      </c>
      <c r="H476" s="1" t="s">
        <v>689</v>
      </c>
      <c r="I476" s="1" t="s">
        <v>690</v>
      </c>
      <c r="J476" s="1" t="s">
        <v>384</v>
      </c>
      <c r="K476" s="1" t="s">
        <v>765</v>
      </c>
      <c r="L476" s="1" t="s">
        <v>401</v>
      </c>
      <c r="M476" s="1" t="s">
        <v>4753</v>
      </c>
      <c r="N476" s="1" t="s">
        <v>683</v>
      </c>
      <c r="O476" s="1" t="s">
        <v>81</v>
      </c>
      <c r="P476" s="1" t="s">
        <v>1134</v>
      </c>
      <c r="Q476" s="1" t="s">
        <v>10736</v>
      </c>
      <c r="R476" s="1" t="s">
        <v>384</v>
      </c>
      <c r="S476" s="1" t="s">
        <v>797</v>
      </c>
      <c r="T476" s="1" t="s">
        <v>5034</v>
      </c>
      <c r="U476" s="1" t="s">
        <v>3166</v>
      </c>
      <c r="V476" s="1" t="s">
        <v>10737</v>
      </c>
      <c r="W476" s="1" t="s">
        <v>3166</v>
      </c>
    </row>
    <row r="477" spans="1:24">
      <c r="A477" s="1" t="s">
        <v>49</v>
      </c>
      <c r="D477" s="1" t="s">
        <v>5483</v>
      </c>
      <c r="E477" s="1" t="s">
        <v>5484</v>
      </c>
      <c r="F477" s="1" t="s">
        <v>4792</v>
      </c>
      <c r="H477" s="1" t="s">
        <v>689</v>
      </c>
      <c r="I477" s="1" t="s">
        <v>690</v>
      </c>
      <c r="J477" s="1" t="s">
        <v>384</v>
      </c>
      <c r="K477" s="1" t="s">
        <v>765</v>
      </c>
      <c r="L477" s="1" t="s">
        <v>419</v>
      </c>
      <c r="M477" s="1" t="s">
        <v>4753</v>
      </c>
      <c r="N477" s="1" t="s">
        <v>683</v>
      </c>
      <c r="O477" s="1" t="s">
        <v>81</v>
      </c>
      <c r="P477" s="1" t="s">
        <v>1134</v>
      </c>
      <c r="Q477" s="1" t="s">
        <v>10738</v>
      </c>
      <c r="R477" s="1" t="s">
        <v>384</v>
      </c>
      <c r="S477" s="1" t="s">
        <v>797</v>
      </c>
      <c r="T477" s="1" t="s">
        <v>5034</v>
      </c>
      <c r="U477" s="1" t="s">
        <v>3166</v>
      </c>
      <c r="V477" s="1" t="s">
        <v>10739</v>
      </c>
      <c r="W477" s="1" t="s">
        <v>3166</v>
      </c>
    </row>
    <row r="478" spans="1:24">
      <c r="A478" s="1" t="s">
        <v>49</v>
      </c>
      <c r="D478" s="1" t="s">
        <v>3742</v>
      </c>
      <c r="E478" s="1" t="s">
        <v>5485</v>
      </c>
      <c r="F478" s="1" t="s">
        <v>5033</v>
      </c>
      <c r="H478" s="1" t="s">
        <v>689</v>
      </c>
      <c r="I478" s="1" t="s">
        <v>690</v>
      </c>
      <c r="J478" s="1" t="s">
        <v>384</v>
      </c>
      <c r="K478" s="1" t="s">
        <v>765</v>
      </c>
      <c r="L478" s="1" t="s">
        <v>457</v>
      </c>
      <c r="M478" s="1" t="s">
        <v>4753</v>
      </c>
      <c r="N478" s="1" t="s">
        <v>683</v>
      </c>
      <c r="O478" s="1" t="s">
        <v>81</v>
      </c>
      <c r="P478" s="1" t="s">
        <v>1134</v>
      </c>
      <c r="Q478" s="1" t="s">
        <v>3223</v>
      </c>
      <c r="R478" s="1" t="s">
        <v>384</v>
      </c>
      <c r="S478" s="1" t="s">
        <v>797</v>
      </c>
      <c r="T478" s="1" t="s">
        <v>5034</v>
      </c>
      <c r="U478" s="1" t="s">
        <v>10740</v>
      </c>
      <c r="V478" s="1" t="s">
        <v>10741</v>
      </c>
      <c r="W478" s="1" t="s">
        <v>10740</v>
      </c>
    </row>
    <row r="479" spans="1:24">
      <c r="A479" s="1" t="s">
        <v>49</v>
      </c>
      <c r="D479" s="1" t="s">
        <v>842</v>
      </c>
      <c r="E479" s="1" t="s">
        <v>5486</v>
      </c>
      <c r="F479" s="1" t="s">
        <v>655</v>
      </c>
      <c r="H479" s="1" t="s">
        <v>689</v>
      </c>
      <c r="I479" s="1" t="s">
        <v>690</v>
      </c>
      <c r="J479" s="1" t="s">
        <v>384</v>
      </c>
      <c r="K479" s="1" t="s">
        <v>1413</v>
      </c>
      <c r="L479" s="1" t="s">
        <v>389</v>
      </c>
      <c r="M479" s="1" t="s">
        <v>4753</v>
      </c>
      <c r="N479" s="1" t="s">
        <v>522</v>
      </c>
      <c r="O479" s="1" t="s">
        <v>81</v>
      </c>
      <c r="P479" s="1" t="s">
        <v>845</v>
      </c>
      <c r="Q479" s="1" t="s">
        <v>3227</v>
      </c>
      <c r="R479" s="1" t="s">
        <v>384</v>
      </c>
      <c r="S479" s="1" t="s">
        <v>685</v>
      </c>
      <c r="T479" s="1" t="s">
        <v>4754</v>
      </c>
      <c r="U479" s="1" t="s">
        <v>10742</v>
      </c>
      <c r="V479" s="1" t="s">
        <v>10743</v>
      </c>
      <c r="W479" s="1" t="s">
        <v>3166</v>
      </c>
      <c r="X479" s="1" t="s">
        <v>5487</v>
      </c>
    </row>
    <row r="480" spans="1:24">
      <c r="A480" s="1" t="s">
        <v>49</v>
      </c>
      <c r="D480" s="1" t="s">
        <v>846</v>
      </c>
      <c r="E480" s="1" t="s">
        <v>5488</v>
      </c>
      <c r="F480" s="1" t="s">
        <v>655</v>
      </c>
      <c r="H480" s="1" t="s">
        <v>689</v>
      </c>
      <c r="I480" s="1" t="s">
        <v>690</v>
      </c>
      <c r="J480" s="1" t="s">
        <v>384</v>
      </c>
      <c r="K480" s="1" t="s">
        <v>1413</v>
      </c>
      <c r="L480" s="1" t="s">
        <v>5279</v>
      </c>
      <c r="M480" s="1" t="s">
        <v>4753</v>
      </c>
      <c r="N480" s="1" t="s">
        <v>522</v>
      </c>
      <c r="O480" s="1" t="s">
        <v>81</v>
      </c>
      <c r="P480" s="1" t="s">
        <v>845</v>
      </c>
      <c r="Q480" s="1" t="s">
        <v>3227</v>
      </c>
      <c r="R480" s="1" t="s">
        <v>384</v>
      </c>
      <c r="S480" s="1" t="s">
        <v>685</v>
      </c>
      <c r="T480" s="1" t="s">
        <v>4754</v>
      </c>
      <c r="U480" s="1" t="s">
        <v>10744</v>
      </c>
      <c r="V480" s="1" t="s">
        <v>10745</v>
      </c>
      <c r="W480" s="1" t="s">
        <v>3166</v>
      </c>
      <c r="X480" s="1" t="s">
        <v>5489</v>
      </c>
    </row>
    <row r="481" spans="1:24">
      <c r="A481" s="1" t="s">
        <v>49</v>
      </c>
      <c r="D481" s="1" t="s">
        <v>849</v>
      </c>
      <c r="E481" s="1" t="s">
        <v>5490</v>
      </c>
      <c r="F481" s="1" t="s">
        <v>655</v>
      </c>
      <c r="H481" s="1" t="s">
        <v>689</v>
      </c>
      <c r="I481" s="1" t="s">
        <v>690</v>
      </c>
      <c r="J481" s="1" t="s">
        <v>384</v>
      </c>
      <c r="K481" s="1" t="s">
        <v>1413</v>
      </c>
      <c r="L481" s="1" t="s">
        <v>5279</v>
      </c>
      <c r="M481" s="1" t="s">
        <v>4753</v>
      </c>
      <c r="N481" s="1" t="s">
        <v>522</v>
      </c>
      <c r="O481" s="1" t="s">
        <v>81</v>
      </c>
      <c r="P481" s="1" t="s">
        <v>845</v>
      </c>
      <c r="Q481" s="1" t="s">
        <v>3227</v>
      </c>
      <c r="R481" s="1" t="s">
        <v>384</v>
      </c>
      <c r="S481" s="1" t="s">
        <v>685</v>
      </c>
      <c r="T481" s="1" t="s">
        <v>4754</v>
      </c>
      <c r="U481" s="1" t="s">
        <v>10746</v>
      </c>
      <c r="V481" s="1" t="s">
        <v>10747</v>
      </c>
      <c r="W481" s="1" t="s">
        <v>10748</v>
      </c>
      <c r="X481" s="1" t="s">
        <v>5491</v>
      </c>
    </row>
    <row r="482" spans="1:24">
      <c r="A482" s="1" t="s">
        <v>49</v>
      </c>
      <c r="D482" s="1" t="s">
        <v>852</v>
      </c>
      <c r="E482" s="1" t="s">
        <v>5492</v>
      </c>
      <c r="F482" s="1" t="s">
        <v>655</v>
      </c>
      <c r="H482" s="1" t="s">
        <v>689</v>
      </c>
      <c r="I482" s="1" t="s">
        <v>690</v>
      </c>
      <c r="J482" s="1" t="s">
        <v>384</v>
      </c>
      <c r="K482" s="1" t="s">
        <v>1413</v>
      </c>
      <c r="L482" s="1" t="s">
        <v>401</v>
      </c>
      <c r="M482" s="1" t="s">
        <v>4753</v>
      </c>
      <c r="N482" s="1" t="s">
        <v>522</v>
      </c>
      <c r="O482" s="1" t="s">
        <v>81</v>
      </c>
      <c r="P482" s="1" t="s">
        <v>845</v>
      </c>
      <c r="Q482" s="1" t="s">
        <v>3227</v>
      </c>
      <c r="R482" s="1" t="s">
        <v>384</v>
      </c>
      <c r="S482" s="1" t="s">
        <v>685</v>
      </c>
      <c r="T482" s="1" t="s">
        <v>4754</v>
      </c>
      <c r="U482" s="1" t="s">
        <v>10749</v>
      </c>
      <c r="V482" s="1" t="s">
        <v>10750</v>
      </c>
      <c r="W482" s="1" t="s">
        <v>10751</v>
      </c>
      <c r="X482" s="1" t="s">
        <v>5493</v>
      </c>
    </row>
    <row r="483" spans="1:24">
      <c r="A483" s="1" t="s">
        <v>49</v>
      </c>
      <c r="D483" s="1" t="s">
        <v>854</v>
      </c>
      <c r="E483" s="1" t="s">
        <v>5494</v>
      </c>
      <c r="F483" s="1" t="s">
        <v>655</v>
      </c>
      <c r="H483" s="1" t="s">
        <v>689</v>
      </c>
      <c r="I483" s="1" t="s">
        <v>690</v>
      </c>
      <c r="J483" s="1" t="s">
        <v>384</v>
      </c>
      <c r="K483" s="1" t="s">
        <v>5164</v>
      </c>
      <c r="L483" s="1" t="s">
        <v>380</v>
      </c>
      <c r="M483" s="1" t="s">
        <v>4753</v>
      </c>
      <c r="N483" s="1" t="s">
        <v>522</v>
      </c>
      <c r="O483" s="1" t="s">
        <v>81</v>
      </c>
      <c r="P483" s="1" t="s">
        <v>845</v>
      </c>
      <c r="Q483" s="1" t="s">
        <v>3227</v>
      </c>
      <c r="R483" s="1" t="s">
        <v>384</v>
      </c>
      <c r="S483" s="1" t="s">
        <v>685</v>
      </c>
      <c r="T483" s="1" t="s">
        <v>4754</v>
      </c>
      <c r="U483" s="1" t="s">
        <v>10752</v>
      </c>
      <c r="V483" s="1" t="s">
        <v>10753</v>
      </c>
      <c r="W483" s="1" t="s">
        <v>530</v>
      </c>
      <c r="X483" s="1" t="s">
        <v>5495</v>
      </c>
    </row>
    <row r="484" spans="1:24">
      <c r="A484" s="1" t="s">
        <v>49</v>
      </c>
      <c r="D484" s="1" t="s">
        <v>856</v>
      </c>
      <c r="E484" s="1" t="s">
        <v>5496</v>
      </c>
      <c r="F484" s="1" t="s">
        <v>655</v>
      </c>
      <c r="H484" s="1" t="s">
        <v>689</v>
      </c>
      <c r="I484" s="1" t="s">
        <v>690</v>
      </c>
      <c r="J484" s="1" t="s">
        <v>384</v>
      </c>
      <c r="K484" s="1" t="s">
        <v>1413</v>
      </c>
      <c r="L484" s="1" t="s">
        <v>5445</v>
      </c>
      <c r="M484" s="1" t="s">
        <v>4753</v>
      </c>
      <c r="N484" s="1" t="s">
        <v>522</v>
      </c>
      <c r="O484" s="1" t="s">
        <v>81</v>
      </c>
      <c r="P484" s="1" t="s">
        <v>845</v>
      </c>
      <c r="Q484" s="1" t="s">
        <v>3227</v>
      </c>
      <c r="R484" s="1" t="s">
        <v>384</v>
      </c>
      <c r="S484" s="1" t="s">
        <v>685</v>
      </c>
      <c r="T484" s="1" t="s">
        <v>4754</v>
      </c>
      <c r="U484" s="1" t="s">
        <v>12585</v>
      </c>
      <c r="V484" s="1" t="s">
        <v>10754</v>
      </c>
      <c r="W484" s="1" t="s">
        <v>3166</v>
      </c>
      <c r="X484" s="1" t="s">
        <v>5497</v>
      </c>
    </row>
    <row r="485" spans="1:24">
      <c r="A485" s="1" t="s">
        <v>49</v>
      </c>
      <c r="D485" s="1" t="s">
        <v>859</v>
      </c>
      <c r="E485" s="1" t="s">
        <v>5498</v>
      </c>
      <c r="F485" s="1" t="s">
        <v>655</v>
      </c>
      <c r="H485" s="1" t="s">
        <v>689</v>
      </c>
      <c r="I485" s="1" t="s">
        <v>690</v>
      </c>
      <c r="J485" s="1" t="s">
        <v>384</v>
      </c>
      <c r="K485" s="1" t="s">
        <v>5228</v>
      </c>
      <c r="L485" s="1" t="s">
        <v>389</v>
      </c>
      <c r="M485" s="1" t="s">
        <v>4753</v>
      </c>
      <c r="N485" s="1" t="s">
        <v>522</v>
      </c>
      <c r="O485" s="1" t="s">
        <v>81</v>
      </c>
      <c r="P485" s="1" t="s">
        <v>845</v>
      </c>
      <c r="Q485" s="1" t="s">
        <v>3227</v>
      </c>
      <c r="R485" s="1" t="s">
        <v>384</v>
      </c>
      <c r="S485" s="1" t="s">
        <v>685</v>
      </c>
      <c r="T485" s="1" t="s">
        <v>4754</v>
      </c>
      <c r="U485" s="1" t="s">
        <v>10526</v>
      </c>
      <c r="V485" s="1" t="s">
        <v>10753</v>
      </c>
      <c r="W485" s="1" t="s">
        <v>3166</v>
      </c>
      <c r="X485" s="1" t="s">
        <v>5499</v>
      </c>
    </row>
    <row r="486" spans="1:24">
      <c r="A486" s="1" t="s">
        <v>49</v>
      </c>
      <c r="D486" s="1" t="s">
        <v>862</v>
      </c>
      <c r="E486" s="1" t="s">
        <v>5500</v>
      </c>
      <c r="F486" s="1" t="s">
        <v>655</v>
      </c>
      <c r="H486" s="1" t="s">
        <v>689</v>
      </c>
      <c r="I486" s="1" t="s">
        <v>690</v>
      </c>
      <c r="J486" s="1" t="s">
        <v>384</v>
      </c>
      <c r="K486" s="1" t="s">
        <v>5269</v>
      </c>
      <c r="L486" s="1" t="s">
        <v>1795</v>
      </c>
      <c r="M486" s="1" t="s">
        <v>4753</v>
      </c>
      <c r="N486" s="1" t="s">
        <v>522</v>
      </c>
      <c r="O486" s="1" t="s">
        <v>81</v>
      </c>
      <c r="P486" s="1" t="s">
        <v>845</v>
      </c>
      <c r="Q486" s="1" t="s">
        <v>3227</v>
      </c>
      <c r="R486" s="1" t="s">
        <v>384</v>
      </c>
      <c r="S486" s="1" t="s">
        <v>685</v>
      </c>
      <c r="T486" s="1" t="s">
        <v>4754</v>
      </c>
      <c r="U486" s="1" t="s">
        <v>10755</v>
      </c>
      <c r="V486" s="1" t="s">
        <v>10756</v>
      </c>
      <c r="W486" s="1" t="s">
        <v>3166</v>
      </c>
      <c r="X486" s="1" t="s">
        <v>5501</v>
      </c>
    </row>
    <row r="487" spans="1:24">
      <c r="A487" s="1" t="s">
        <v>49</v>
      </c>
      <c r="D487" s="1" t="s">
        <v>865</v>
      </c>
      <c r="E487" s="1" t="s">
        <v>5502</v>
      </c>
      <c r="F487" s="1" t="s">
        <v>655</v>
      </c>
      <c r="H487" s="1" t="s">
        <v>689</v>
      </c>
      <c r="I487" s="1" t="s">
        <v>690</v>
      </c>
      <c r="J487" s="1" t="s">
        <v>384</v>
      </c>
      <c r="K487" s="1" t="s">
        <v>5228</v>
      </c>
      <c r="L487" s="1" t="s">
        <v>389</v>
      </c>
      <c r="M487" s="1" t="s">
        <v>4753</v>
      </c>
      <c r="N487" s="1" t="s">
        <v>522</v>
      </c>
      <c r="O487" s="1" t="s">
        <v>81</v>
      </c>
      <c r="P487" s="1" t="s">
        <v>845</v>
      </c>
      <c r="Q487" s="1" t="s">
        <v>3227</v>
      </c>
      <c r="R487" s="1" t="s">
        <v>384</v>
      </c>
      <c r="S487" s="1" t="s">
        <v>685</v>
      </c>
      <c r="T487" s="1" t="s">
        <v>4754</v>
      </c>
      <c r="U487" s="1" t="s">
        <v>10757</v>
      </c>
      <c r="V487" s="1" t="s">
        <v>10758</v>
      </c>
      <c r="W487" s="1" t="s">
        <v>3166</v>
      </c>
      <c r="X487" s="1" t="s">
        <v>5503</v>
      </c>
    </row>
    <row r="488" spans="1:24">
      <c r="A488" s="1" t="s">
        <v>49</v>
      </c>
      <c r="D488" s="1" t="s">
        <v>868</v>
      </c>
      <c r="E488" s="1" t="s">
        <v>5504</v>
      </c>
      <c r="F488" s="1" t="s">
        <v>655</v>
      </c>
      <c r="H488" s="1" t="s">
        <v>689</v>
      </c>
      <c r="I488" s="1" t="s">
        <v>690</v>
      </c>
      <c r="J488" s="1" t="s">
        <v>384</v>
      </c>
      <c r="K488" s="1" t="s">
        <v>1413</v>
      </c>
      <c r="L488" s="1" t="s">
        <v>487</v>
      </c>
      <c r="M488" s="1" t="s">
        <v>4753</v>
      </c>
      <c r="N488" s="1" t="s">
        <v>522</v>
      </c>
      <c r="O488" s="1" t="s">
        <v>81</v>
      </c>
      <c r="P488" s="1" t="s">
        <v>845</v>
      </c>
      <c r="Q488" s="1" t="s">
        <v>3227</v>
      </c>
      <c r="R488" s="1" t="s">
        <v>384</v>
      </c>
      <c r="S488" s="1" t="s">
        <v>685</v>
      </c>
      <c r="T488" s="1" t="s">
        <v>4754</v>
      </c>
      <c r="U488" s="1" t="s">
        <v>10759</v>
      </c>
      <c r="V488" s="1" t="s">
        <v>10760</v>
      </c>
      <c r="W488" s="1" t="s">
        <v>3170</v>
      </c>
      <c r="X488" s="1" t="s">
        <v>5505</v>
      </c>
    </row>
    <row r="489" spans="1:24">
      <c r="A489" s="1" t="s">
        <v>49</v>
      </c>
      <c r="D489" s="1" t="s">
        <v>870</v>
      </c>
      <c r="E489" s="1" t="s">
        <v>5506</v>
      </c>
      <c r="F489" s="1" t="s">
        <v>655</v>
      </c>
      <c r="H489" s="1" t="s">
        <v>689</v>
      </c>
      <c r="I489" s="1" t="s">
        <v>690</v>
      </c>
      <c r="J489" s="1" t="s">
        <v>384</v>
      </c>
      <c r="K489" s="1" t="s">
        <v>1413</v>
      </c>
      <c r="L489" s="1" t="s">
        <v>801</v>
      </c>
      <c r="M489" s="1" t="s">
        <v>4753</v>
      </c>
      <c r="N489" s="1" t="s">
        <v>522</v>
      </c>
      <c r="O489" s="1" t="s">
        <v>81</v>
      </c>
      <c r="P489" s="1" t="s">
        <v>845</v>
      </c>
      <c r="Q489" s="1" t="s">
        <v>3227</v>
      </c>
      <c r="R489" s="1" t="s">
        <v>384</v>
      </c>
      <c r="S489" s="1" t="s">
        <v>685</v>
      </c>
      <c r="T489" s="1" t="s">
        <v>4754</v>
      </c>
      <c r="U489" s="1" t="s">
        <v>10761</v>
      </c>
      <c r="V489" s="1" t="s">
        <v>10762</v>
      </c>
      <c r="W489" s="1" t="s">
        <v>10323</v>
      </c>
      <c r="X489" s="1" t="s">
        <v>5507</v>
      </c>
    </row>
    <row r="490" spans="1:24">
      <c r="A490" s="1" t="s">
        <v>49</v>
      </c>
      <c r="D490" s="1" t="s">
        <v>873</v>
      </c>
      <c r="E490" s="1" t="s">
        <v>5508</v>
      </c>
      <c r="F490" s="1" t="s">
        <v>655</v>
      </c>
      <c r="H490" s="1" t="s">
        <v>689</v>
      </c>
      <c r="I490" s="1" t="s">
        <v>690</v>
      </c>
      <c r="J490" s="1" t="s">
        <v>384</v>
      </c>
      <c r="K490" s="1" t="s">
        <v>1413</v>
      </c>
      <c r="L490" s="1" t="s">
        <v>393</v>
      </c>
      <c r="M490" s="1" t="s">
        <v>4753</v>
      </c>
      <c r="N490" s="1" t="s">
        <v>522</v>
      </c>
      <c r="O490" s="1" t="s">
        <v>81</v>
      </c>
      <c r="P490" s="1" t="s">
        <v>845</v>
      </c>
      <c r="Q490" s="1" t="s">
        <v>3227</v>
      </c>
      <c r="R490" s="1" t="s">
        <v>384</v>
      </c>
      <c r="S490" s="1" t="s">
        <v>685</v>
      </c>
      <c r="T490" s="1" t="s">
        <v>4754</v>
      </c>
      <c r="U490" s="1" t="s">
        <v>12586</v>
      </c>
      <c r="V490" s="1" t="s">
        <v>10745</v>
      </c>
      <c r="W490" s="1" t="s">
        <v>3206</v>
      </c>
      <c r="X490" s="1" t="s">
        <v>5509</v>
      </c>
    </row>
    <row r="491" spans="1:24">
      <c r="A491" s="1" t="s">
        <v>49</v>
      </c>
      <c r="D491" s="1" t="s">
        <v>876</v>
      </c>
      <c r="E491" s="1" t="s">
        <v>5510</v>
      </c>
      <c r="F491" s="1" t="s">
        <v>655</v>
      </c>
      <c r="H491" s="1" t="s">
        <v>689</v>
      </c>
      <c r="I491" s="1" t="s">
        <v>690</v>
      </c>
      <c r="J491" s="1" t="s">
        <v>384</v>
      </c>
      <c r="K491" s="1" t="s">
        <v>1413</v>
      </c>
      <c r="L491" s="1" t="s">
        <v>791</v>
      </c>
      <c r="M491" s="1" t="s">
        <v>4753</v>
      </c>
      <c r="N491" s="1" t="s">
        <v>522</v>
      </c>
      <c r="O491" s="1" t="s">
        <v>81</v>
      </c>
      <c r="P491" s="1" t="s">
        <v>845</v>
      </c>
      <c r="Q491" s="1" t="s">
        <v>3227</v>
      </c>
      <c r="R491" s="1" t="s">
        <v>384</v>
      </c>
      <c r="S491" s="1" t="s">
        <v>685</v>
      </c>
      <c r="T491" s="1" t="s">
        <v>4754</v>
      </c>
      <c r="U491" s="1" t="s">
        <v>11847</v>
      </c>
      <c r="V491" s="1" t="s">
        <v>10764</v>
      </c>
      <c r="W491" s="1" t="s">
        <v>10765</v>
      </c>
      <c r="X491" s="1" t="s">
        <v>5511</v>
      </c>
    </row>
    <row r="492" spans="1:24">
      <c r="A492" s="1" t="s">
        <v>49</v>
      </c>
      <c r="D492" s="1" t="s">
        <v>879</v>
      </c>
      <c r="E492" s="1" t="s">
        <v>5512</v>
      </c>
      <c r="F492" s="1" t="s">
        <v>655</v>
      </c>
      <c r="H492" s="1" t="s">
        <v>689</v>
      </c>
      <c r="I492" s="1" t="s">
        <v>690</v>
      </c>
      <c r="J492" s="1" t="s">
        <v>384</v>
      </c>
      <c r="K492" s="1" t="s">
        <v>1413</v>
      </c>
      <c r="L492" s="1" t="s">
        <v>396</v>
      </c>
      <c r="M492" s="1" t="s">
        <v>4753</v>
      </c>
      <c r="N492" s="1" t="s">
        <v>522</v>
      </c>
      <c r="O492" s="1" t="s">
        <v>81</v>
      </c>
      <c r="P492" s="1" t="s">
        <v>845</v>
      </c>
      <c r="Q492" s="1" t="s">
        <v>3227</v>
      </c>
      <c r="R492" s="1" t="s">
        <v>384</v>
      </c>
      <c r="S492" s="1" t="s">
        <v>685</v>
      </c>
      <c r="T492" s="1" t="s">
        <v>4754</v>
      </c>
      <c r="U492" s="1" t="s">
        <v>10766</v>
      </c>
      <c r="V492" s="1" t="s">
        <v>10745</v>
      </c>
      <c r="W492" s="1" t="s">
        <v>669</v>
      </c>
      <c r="X492" s="1" t="s">
        <v>5513</v>
      </c>
    </row>
    <row r="493" spans="1:24">
      <c r="A493" s="1" t="s">
        <v>49</v>
      </c>
      <c r="D493" s="1" t="s">
        <v>882</v>
      </c>
      <c r="E493" s="1" t="s">
        <v>5514</v>
      </c>
      <c r="F493" s="1" t="s">
        <v>655</v>
      </c>
      <c r="H493" s="1" t="s">
        <v>689</v>
      </c>
      <c r="I493" s="1" t="s">
        <v>690</v>
      </c>
      <c r="J493" s="1" t="s">
        <v>384</v>
      </c>
      <c r="K493" s="1" t="s">
        <v>1413</v>
      </c>
      <c r="L493" s="1" t="s">
        <v>419</v>
      </c>
      <c r="M493" s="1" t="s">
        <v>4753</v>
      </c>
      <c r="N493" s="1" t="s">
        <v>522</v>
      </c>
      <c r="O493" s="1" t="s">
        <v>81</v>
      </c>
      <c r="P493" s="1" t="s">
        <v>845</v>
      </c>
      <c r="Q493" s="1" t="s">
        <v>3227</v>
      </c>
      <c r="R493" s="1" t="s">
        <v>384</v>
      </c>
      <c r="S493" s="1" t="s">
        <v>685</v>
      </c>
      <c r="T493" s="1" t="s">
        <v>4754</v>
      </c>
      <c r="U493" s="1" t="s">
        <v>10767</v>
      </c>
      <c r="V493" s="1" t="s">
        <v>10768</v>
      </c>
      <c r="W493" s="1" t="s">
        <v>530</v>
      </c>
      <c r="X493" s="1" t="s">
        <v>5515</v>
      </c>
    </row>
    <row r="494" spans="1:24">
      <c r="A494" s="1" t="s">
        <v>49</v>
      </c>
      <c r="D494" s="1" t="s">
        <v>885</v>
      </c>
      <c r="E494" s="1" t="s">
        <v>5516</v>
      </c>
      <c r="F494" s="1" t="s">
        <v>655</v>
      </c>
      <c r="H494" s="1" t="s">
        <v>689</v>
      </c>
      <c r="I494" s="1" t="s">
        <v>690</v>
      </c>
      <c r="J494" s="1" t="s">
        <v>1041</v>
      </c>
      <c r="K494" s="1" t="s">
        <v>1413</v>
      </c>
      <c r="L494" s="1" t="s">
        <v>5279</v>
      </c>
      <c r="M494" s="1" t="s">
        <v>4753</v>
      </c>
      <c r="N494" s="1" t="s">
        <v>522</v>
      </c>
      <c r="O494" s="1" t="s">
        <v>81</v>
      </c>
      <c r="P494" s="1" t="s">
        <v>723</v>
      </c>
      <c r="Q494" s="1" t="s">
        <v>3228</v>
      </c>
      <c r="R494" s="1" t="s">
        <v>1324</v>
      </c>
      <c r="S494" s="1" t="s">
        <v>1041</v>
      </c>
      <c r="T494" s="1" t="s">
        <v>4754</v>
      </c>
      <c r="U494" s="1" t="s">
        <v>10769</v>
      </c>
      <c r="V494" s="1" t="s">
        <v>10770</v>
      </c>
      <c r="W494" s="1" t="s">
        <v>530</v>
      </c>
      <c r="X494" s="1" t="s">
        <v>5517</v>
      </c>
    </row>
    <row r="495" spans="1:24">
      <c r="A495" s="1" t="s">
        <v>49</v>
      </c>
      <c r="D495" s="1" t="s">
        <v>888</v>
      </c>
      <c r="E495" s="1" t="s">
        <v>5518</v>
      </c>
      <c r="F495" s="1" t="s">
        <v>655</v>
      </c>
      <c r="H495" s="1" t="s">
        <v>689</v>
      </c>
      <c r="I495" s="1" t="s">
        <v>690</v>
      </c>
      <c r="J495" s="1" t="s">
        <v>384</v>
      </c>
      <c r="K495" s="1" t="s">
        <v>1413</v>
      </c>
      <c r="L495" s="1" t="s">
        <v>5279</v>
      </c>
      <c r="M495" s="1" t="s">
        <v>4753</v>
      </c>
      <c r="N495" s="1" t="s">
        <v>522</v>
      </c>
      <c r="O495" s="1" t="s">
        <v>81</v>
      </c>
      <c r="P495" s="1" t="s">
        <v>818</v>
      </c>
      <c r="Q495" s="1" t="s">
        <v>3496</v>
      </c>
      <c r="R495" s="1" t="s">
        <v>384</v>
      </c>
      <c r="S495" s="1" t="s">
        <v>685</v>
      </c>
      <c r="T495" s="1" t="s">
        <v>4754</v>
      </c>
      <c r="U495" s="1" t="s">
        <v>10771</v>
      </c>
      <c r="V495" s="1" t="s">
        <v>10772</v>
      </c>
      <c r="W495" s="1" t="s">
        <v>3166</v>
      </c>
      <c r="X495" s="1" t="s">
        <v>5519</v>
      </c>
    </row>
    <row r="496" spans="1:24">
      <c r="A496" s="1" t="s">
        <v>49</v>
      </c>
      <c r="D496" s="1" t="s">
        <v>892</v>
      </c>
      <c r="E496" s="1" t="s">
        <v>5520</v>
      </c>
      <c r="F496" s="1" t="s">
        <v>655</v>
      </c>
      <c r="H496" s="1" t="s">
        <v>689</v>
      </c>
      <c r="I496" s="1" t="s">
        <v>690</v>
      </c>
      <c r="J496" s="1" t="s">
        <v>506</v>
      </c>
      <c r="K496" s="1" t="s">
        <v>5521</v>
      </c>
      <c r="L496" s="1" t="s">
        <v>396</v>
      </c>
      <c r="M496" s="1" t="s">
        <v>4753</v>
      </c>
      <c r="N496" s="1" t="s">
        <v>429</v>
      </c>
      <c r="O496" s="1" t="s">
        <v>81</v>
      </c>
      <c r="P496" s="1" t="s">
        <v>896</v>
      </c>
      <c r="Q496" s="1" t="s">
        <v>3497</v>
      </c>
      <c r="R496" s="1" t="s">
        <v>685</v>
      </c>
      <c r="S496" s="1" t="s">
        <v>3170</v>
      </c>
      <c r="T496" s="1" t="s">
        <v>5034</v>
      </c>
      <c r="U496" s="1" t="s">
        <v>10773</v>
      </c>
      <c r="V496" s="1" t="s">
        <v>10774</v>
      </c>
      <c r="W496" s="1" t="s">
        <v>10775</v>
      </c>
      <c r="X496" s="1" t="s">
        <v>5522</v>
      </c>
    </row>
    <row r="497" spans="1:24">
      <c r="A497" s="1" t="s">
        <v>49</v>
      </c>
      <c r="D497" s="1" t="s">
        <v>897</v>
      </c>
      <c r="E497" s="1" t="s">
        <v>5523</v>
      </c>
      <c r="F497" s="1" t="s">
        <v>655</v>
      </c>
      <c r="H497" s="1" t="s">
        <v>689</v>
      </c>
      <c r="I497" s="1" t="s">
        <v>690</v>
      </c>
      <c r="J497" s="1" t="s">
        <v>506</v>
      </c>
      <c r="K497" s="1" t="s">
        <v>1413</v>
      </c>
      <c r="L497" s="1" t="s">
        <v>5397</v>
      </c>
      <c r="M497" s="1" t="s">
        <v>4753</v>
      </c>
      <c r="N497" s="1" t="s">
        <v>429</v>
      </c>
      <c r="O497" s="1" t="s">
        <v>81</v>
      </c>
      <c r="P497" s="1" t="s">
        <v>829</v>
      </c>
      <c r="Q497" s="1" t="s">
        <v>3229</v>
      </c>
      <c r="R497" s="1" t="s">
        <v>384</v>
      </c>
      <c r="S497" s="1" t="s">
        <v>3170</v>
      </c>
      <c r="T497" s="1" t="s">
        <v>4754</v>
      </c>
      <c r="U497" s="1" t="s">
        <v>10776</v>
      </c>
      <c r="V497" s="1" t="s">
        <v>3529</v>
      </c>
      <c r="W497" s="1" t="s">
        <v>10777</v>
      </c>
      <c r="X497" s="1" t="s">
        <v>5524</v>
      </c>
    </row>
    <row r="498" spans="1:24">
      <c r="A498" s="1" t="s">
        <v>49</v>
      </c>
      <c r="D498" s="1" t="s">
        <v>900</v>
      </c>
      <c r="E498" s="1" t="s">
        <v>5525</v>
      </c>
      <c r="F498" s="1" t="s">
        <v>655</v>
      </c>
      <c r="G498" s="1" t="s">
        <v>5394</v>
      </c>
      <c r="H498" s="1" t="s">
        <v>689</v>
      </c>
      <c r="I498" s="1" t="s">
        <v>690</v>
      </c>
      <c r="J498" s="1" t="s">
        <v>506</v>
      </c>
      <c r="K498" s="1" t="s">
        <v>5164</v>
      </c>
      <c r="L498" s="1" t="s">
        <v>791</v>
      </c>
      <c r="M498" s="1" t="s">
        <v>4753</v>
      </c>
      <c r="N498" s="1" t="s">
        <v>429</v>
      </c>
      <c r="O498" s="1" t="s">
        <v>81</v>
      </c>
      <c r="P498" s="1" t="s">
        <v>829</v>
      </c>
      <c r="Q498" s="1" t="s">
        <v>3229</v>
      </c>
      <c r="R498" s="1" t="s">
        <v>384</v>
      </c>
      <c r="S498" s="1" t="s">
        <v>3170</v>
      </c>
      <c r="T498" s="1" t="s">
        <v>4754</v>
      </c>
      <c r="U498" s="1" t="s">
        <v>10778</v>
      </c>
      <c r="V498" s="1" t="s">
        <v>10779</v>
      </c>
      <c r="W498" s="1" t="s">
        <v>10780</v>
      </c>
    </row>
    <row r="499" spans="1:24">
      <c r="A499" s="1" t="s">
        <v>49</v>
      </c>
      <c r="D499" s="1" t="s">
        <v>5526</v>
      </c>
      <c r="E499" s="1" t="s">
        <v>5527</v>
      </c>
      <c r="F499" s="1" t="s">
        <v>4792</v>
      </c>
      <c r="H499" s="1" t="s">
        <v>689</v>
      </c>
      <c r="I499" s="1" t="s">
        <v>690</v>
      </c>
      <c r="J499" s="1" t="s">
        <v>685</v>
      </c>
      <c r="K499" s="1" t="s">
        <v>891</v>
      </c>
      <c r="L499" s="1" t="s">
        <v>396</v>
      </c>
      <c r="M499" s="1" t="s">
        <v>4753</v>
      </c>
      <c r="N499" s="1" t="s">
        <v>429</v>
      </c>
      <c r="O499" s="1" t="s">
        <v>81</v>
      </c>
      <c r="P499" s="1" t="s">
        <v>829</v>
      </c>
      <c r="Q499" s="1" t="s">
        <v>3237</v>
      </c>
      <c r="R499" s="1" t="s">
        <v>384</v>
      </c>
      <c r="S499" s="1" t="s">
        <v>3170</v>
      </c>
      <c r="T499" s="1" t="s">
        <v>4754</v>
      </c>
      <c r="U499" s="1" t="s">
        <v>3166</v>
      </c>
      <c r="V499" s="1" t="s">
        <v>10781</v>
      </c>
      <c r="W499" s="1" t="s">
        <v>3166</v>
      </c>
    </row>
    <row r="500" spans="1:24">
      <c r="A500" s="1" t="s">
        <v>49</v>
      </c>
      <c r="D500" s="1" t="s">
        <v>902</v>
      </c>
      <c r="E500" s="1" t="s">
        <v>5528</v>
      </c>
      <c r="F500" s="1" t="s">
        <v>655</v>
      </c>
      <c r="H500" s="1" t="s">
        <v>689</v>
      </c>
      <c r="I500" s="1" t="s">
        <v>690</v>
      </c>
      <c r="J500" s="1" t="s">
        <v>685</v>
      </c>
      <c r="K500" s="1" t="s">
        <v>5228</v>
      </c>
      <c r="L500" s="1" t="s">
        <v>380</v>
      </c>
      <c r="M500" s="1" t="s">
        <v>4753</v>
      </c>
      <c r="N500" s="1" t="s">
        <v>429</v>
      </c>
      <c r="O500" s="1" t="s">
        <v>81</v>
      </c>
      <c r="P500" s="1" t="s">
        <v>829</v>
      </c>
      <c r="Q500" s="1" t="s">
        <v>3230</v>
      </c>
      <c r="R500" s="1" t="s">
        <v>384</v>
      </c>
      <c r="S500" s="1" t="s">
        <v>3170</v>
      </c>
      <c r="T500" s="1" t="s">
        <v>4754</v>
      </c>
      <c r="U500" s="1" t="s">
        <v>10782</v>
      </c>
      <c r="V500" s="1" t="s">
        <v>10783</v>
      </c>
      <c r="W500" s="1" t="s">
        <v>3166</v>
      </c>
      <c r="X500" s="1" t="s">
        <v>5529</v>
      </c>
    </row>
    <row r="501" spans="1:24">
      <c r="A501" s="1" t="s">
        <v>49</v>
      </c>
      <c r="D501" s="1" t="s">
        <v>903</v>
      </c>
      <c r="E501" s="1" t="s">
        <v>5530</v>
      </c>
      <c r="F501" s="1" t="s">
        <v>655</v>
      </c>
      <c r="H501" s="1" t="s">
        <v>689</v>
      </c>
      <c r="I501" s="1" t="s">
        <v>690</v>
      </c>
      <c r="J501" s="1" t="s">
        <v>685</v>
      </c>
      <c r="K501" s="1" t="s">
        <v>5391</v>
      </c>
      <c r="L501" s="1" t="s">
        <v>393</v>
      </c>
      <c r="M501" s="1" t="s">
        <v>4753</v>
      </c>
      <c r="N501" s="1" t="s">
        <v>429</v>
      </c>
      <c r="O501" s="1" t="s">
        <v>81</v>
      </c>
      <c r="P501" s="1" t="s">
        <v>829</v>
      </c>
      <c r="Q501" s="1" t="s">
        <v>3305</v>
      </c>
      <c r="R501" s="1" t="s">
        <v>384</v>
      </c>
      <c r="S501" s="1" t="s">
        <v>3170</v>
      </c>
      <c r="T501" s="1" t="s">
        <v>4754</v>
      </c>
      <c r="U501" s="1" t="s">
        <v>3166</v>
      </c>
      <c r="V501" s="1" t="s">
        <v>10784</v>
      </c>
      <c r="W501" s="1" t="s">
        <v>3166</v>
      </c>
      <c r="X501" s="1" t="s">
        <v>5531</v>
      </c>
    </row>
    <row r="502" spans="1:24">
      <c r="A502" s="1" t="s">
        <v>49</v>
      </c>
      <c r="D502" s="1" t="s">
        <v>906</v>
      </c>
      <c r="E502" s="1" t="s">
        <v>5532</v>
      </c>
      <c r="F502" s="1" t="s">
        <v>655</v>
      </c>
      <c r="H502" s="1" t="s">
        <v>689</v>
      </c>
      <c r="I502" s="1" t="s">
        <v>690</v>
      </c>
      <c r="J502" s="1" t="s">
        <v>685</v>
      </c>
      <c r="K502" s="1" t="s">
        <v>5228</v>
      </c>
      <c r="L502" s="1" t="s">
        <v>393</v>
      </c>
      <c r="M502" s="1" t="s">
        <v>4753</v>
      </c>
      <c r="N502" s="1" t="s">
        <v>429</v>
      </c>
      <c r="O502" s="1" t="s">
        <v>81</v>
      </c>
      <c r="P502" s="1" t="s">
        <v>829</v>
      </c>
      <c r="Q502" s="1" t="s">
        <v>3297</v>
      </c>
      <c r="R502" s="1" t="s">
        <v>384</v>
      </c>
      <c r="S502" s="1" t="s">
        <v>3170</v>
      </c>
      <c r="T502" s="1" t="s">
        <v>4754</v>
      </c>
      <c r="U502" s="1" t="s">
        <v>655</v>
      </c>
      <c r="V502" s="1" t="s">
        <v>10785</v>
      </c>
      <c r="W502" s="1" t="s">
        <v>3166</v>
      </c>
      <c r="X502" s="1" t="s">
        <v>5533</v>
      </c>
    </row>
    <row r="503" spans="1:24">
      <c r="A503" s="1" t="s">
        <v>49</v>
      </c>
      <c r="D503" s="1" t="s">
        <v>909</v>
      </c>
      <c r="E503" s="1" t="s">
        <v>5534</v>
      </c>
      <c r="F503" s="1" t="s">
        <v>655</v>
      </c>
      <c r="H503" s="1" t="s">
        <v>689</v>
      </c>
      <c r="I503" s="1" t="s">
        <v>690</v>
      </c>
      <c r="J503" s="1" t="s">
        <v>384</v>
      </c>
      <c r="K503" s="1" t="s">
        <v>1413</v>
      </c>
      <c r="L503" s="1" t="s">
        <v>5397</v>
      </c>
      <c r="M503" s="1" t="s">
        <v>4753</v>
      </c>
      <c r="N503" s="1" t="s">
        <v>522</v>
      </c>
      <c r="O503" s="1" t="s">
        <v>81</v>
      </c>
      <c r="P503" s="1" t="s">
        <v>845</v>
      </c>
      <c r="Q503" s="1" t="s">
        <v>3498</v>
      </c>
      <c r="R503" s="1" t="s">
        <v>384</v>
      </c>
      <c r="S503" s="1" t="s">
        <v>685</v>
      </c>
      <c r="T503" s="1" t="s">
        <v>4754</v>
      </c>
      <c r="U503" s="1" t="s">
        <v>10786</v>
      </c>
      <c r="V503" s="1" t="s">
        <v>10787</v>
      </c>
      <c r="W503" s="1" t="s">
        <v>3166</v>
      </c>
      <c r="X503" s="1" t="s">
        <v>5535</v>
      </c>
    </row>
    <row r="504" spans="1:24">
      <c r="A504" s="1" t="s">
        <v>49</v>
      </c>
      <c r="D504" s="1" t="s">
        <v>912</v>
      </c>
      <c r="E504" s="1" t="s">
        <v>913</v>
      </c>
      <c r="F504" s="1" t="s">
        <v>5033</v>
      </c>
      <c r="H504" s="1" t="s">
        <v>689</v>
      </c>
      <c r="I504" s="1" t="s">
        <v>690</v>
      </c>
      <c r="J504" s="1" t="s">
        <v>384</v>
      </c>
      <c r="K504" s="1" t="s">
        <v>703</v>
      </c>
      <c r="L504" s="1" t="s">
        <v>396</v>
      </c>
      <c r="M504" s="1" t="s">
        <v>4753</v>
      </c>
      <c r="N504" s="1" t="s">
        <v>522</v>
      </c>
      <c r="O504" s="1" t="s">
        <v>81</v>
      </c>
      <c r="P504" s="1" t="s">
        <v>915</v>
      </c>
      <c r="Q504" s="1" t="s">
        <v>3499</v>
      </c>
      <c r="R504" s="1" t="s">
        <v>384</v>
      </c>
      <c r="S504" s="1" t="s">
        <v>685</v>
      </c>
      <c r="T504" s="1" t="s">
        <v>4754</v>
      </c>
      <c r="U504" s="1" t="s">
        <v>10788</v>
      </c>
      <c r="V504" s="1" t="s">
        <v>10789</v>
      </c>
      <c r="W504" s="1" t="s">
        <v>10472</v>
      </c>
    </row>
    <row r="505" spans="1:24">
      <c r="A505" s="1" t="s">
        <v>49</v>
      </c>
      <c r="D505" s="1" t="s">
        <v>916</v>
      </c>
      <c r="E505" s="1" t="s">
        <v>5536</v>
      </c>
      <c r="F505" s="1" t="s">
        <v>655</v>
      </c>
      <c r="H505" s="1" t="s">
        <v>689</v>
      </c>
      <c r="I505" s="1" t="s">
        <v>690</v>
      </c>
      <c r="J505" s="1" t="s">
        <v>384</v>
      </c>
      <c r="K505" s="1" t="s">
        <v>5228</v>
      </c>
      <c r="L505" s="1" t="s">
        <v>393</v>
      </c>
      <c r="M505" s="1" t="s">
        <v>4753</v>
      </c>
      <c r="N505" s="1" t="s">
        <v>522</v>
      </c>
      <c r="O505" s="1" t="s">
        <v>81</v>
      </c>
      <c r="P505" s="1" t="s">
        <v>915</v>
      </c>
      <c r="Q505" s="1" t="s">
        <v>3499</v>
      </c>
      <c r="R505" s="1" t="s">
        <v>384</v>
      </c>
      <c r="S505" s="1" t="s">
        <v>685</v>
      </c>
      <c r="T505" s="1" t="s">
        <v>4754</v>
      </c>
      <c r="U505" s="1" t="s">
        <v>10744</v>
      </c>
      <c r="V505" s="1" t="s">
        <v>10790</v>
      </c>
      <c r="W505" s="1" t="s">
        <v>513</v>
      </c>
      <c r="X505" s="1" t="s">
        <v>5537</v>
      </c>
    </row>
    <row r="506" spans="1:24">
      <c r="A506" s="1" t="s">
        <v>49</v>
      </c>
      <c r="D506" s="1" t="s">
        <v>919</v>
      </c>
      <c r="E506" s="1" t="s">
        <v>5538</v>
      </c>
      <c r="F506" s="1" t="s">
        <v>655</v>
      </c>
      <c r="H506" s="1" t="s">
        <v>689</v>
      </c>
      <c r="I506" s="1" t="s">
        <v>690</v>
      </c>
      <c r="J506" s="1" t="s">
        <v>384</v>
      </c>
      <c r="K506" s="1" t="s">
        <v>5228</v>
      </c>
      <c r="L506" s="1" t="s">
        <v>487</v>
      </c>
      <c r="M506" s="1" t="s">
        <v>4753</v>
      </c>
      <c r="N506" s="1" t="s">
        <v>522</v>
      </c>
      <c r="O506" s="1" t="s">
        <v>81</v>
      </c>
      <c r="P506" s="1" t="s">
        <v>915</v>
      </c>
      <c r="Q506" s="1" t="s">
        <v>3499</v>
      </c>
      <c r="R506" s="1" t="s">
        <v>384</v>
      </c>
      <c r="S506" s="1" t="s">
        <v>685</v>
      </c>
      <c r="T506" s="1" t="s">
        <v>4754</v>
      </c>
      <c r="U506" s="1" t="s">
        <v>10791</v>
      </c>
      <c r="V506" s="1" t="s">
        <v>10792</v>
      </c>
      <c r="W506" s="1" t="s">
        <v>616</v>
      </c>
      <c r="X506" s="1" t="s">
        <v>5539</v>
      </c>
    </row>
    <row r="507" spans="1:24">
      <c r="A507" s="1" t="s">
        <v>49</v>
      </c>
      <c r="D507" s="1" t="s">
        <v>922</v>
      </c>
      <c r="E507" s="1" t="s">
        <v>923</v>
      </c>
      <c r="F507" s="1" t="s">
        <v>5033</v>
      </c>
      <c r="H507" s="1" t="s">
        <v>689</v>
      </c>
      <c r="I507" s="1" t="s">
        <v>690</v>
      </c>
      <c r="J507" s="1" t="s">
        <v>384</v>
      </c>
      <c r="K507" s="1" t="s">
        <v>703</v>
      </c>
      <c r="L507" s="1" t="s">
        <v>389</v>
      </c>
      <c r="M507" s="1" t="s">
        <v>4753</v>
      </c>
      <c r="N507" s="1" t="s">
        <v>522</v>
      </c>
      <c r="O507" s="1" t="s">
        <v>81</v>
      </c>
      <c r="P507" s="1" t="s">
        <v>915</v>
      </c>
      <c r="Q507" s="1" t="s">
        <v>3499</v>
      </c>
      <c r="R507" s="1" t="s">
        <v>384</v>
      </c>
      <c r="S507" s="1" t="s">
        <v>685</v>
      </c>
      <c r="T507" s="1" t="s">
        <v>4754</v>
      </c>
      <c r="U507" s="1" t="s">
        <v>10793</v>
      </c>
      <c r="V507" s="1" t="s">
        <v>10794</v>
      </c>
      <c r="W507" s="1" t="s">
        <v>10599</v>
      </c>
    </row>
    <row r="508" spans="1:24">
      <c r="A508" s="1" t="s">
        <v>49</v>
      </c>
      <c r="D508" s="1" t="s">
        <v>925</v>
      </c>
      <c r="E508" s="1" t="s">
        <v>5540</v>
      </c>
      <c r="F508" s="1" t="s">
        <v>655</v>
      </c>
      <c r="H508" s="1" t="s">
        <v>689</v>
      </c>
      <c r="I508" s="1" t="s">
        <v>690</v>
      </c>
      <c r="J508" s="1" t="s">
        <v>384</v>
      </c>
      <c r="K508" s="1" t="s">
        <v>5228</v>
      </c>
      <c r="L508" s="1" t="s">
        <v>1795</v>
      </c>
      <c r="M508" s="1" t="s">
        <v>4753</v>
      </c>
      <c r="N508" s="1" t="s">
        <v>522</v>
      </c>
      <c r="O508" s="1" t="s">
        <v>81</v>
      </c>
      <c r="P508" s="1" t="s">
        <v>915</v>
      </c>
      <c r="Q508" s="1" t="s">
        <v>3499</v>
      </c>
      <c r="R508" s="1" t="s">
        <v>384</v>
      </c>
      <c r="S508" s="1" t="s">
        <v>685</v>
      </c>
      <c r="T508" s="1" t="s">
        <v>4754</v>
      </c>
      <c r="U508" s="1" t="s">
        <v>10795</v>
      </c>
      <c r="V508" s="1" t="s">
        <v>10796</v>
      </c>
      <c r="W508" s="1" t="s">
        <v>530</v>
      </c>
      <c r="X508" s="1" t="s">
        <v>5541</v>
      </c>
    </row>
    <row r="509" spans="1:24">
      <c r="A509" s="1" t="s">
        <v>49</v>
      </c>
      <c r="D509" s="1" t="s">
        <v>928</v>
      </c>
      <c r="E509" s="1" t="s">
        <v>5542</v>
      </c>
      <c r="F509" s="1" t="s">
        <v>655</v>
      </c>
      <c r="H509" s="1" t="s">
        <v>689</v>
      </c>
      <c r="I509" s="1" t="s">
        <v>690</v>
      </c>
      <c r="J509" s="1" t="s">
        <v>384</v>
      </c>
      <c r="K509" s="1" t="s">
        <v>5228</v>
      </c>
      <c r="L509" s="1" t="s">
        <v>5279</v>
      </c>
      <c r="M509" s="1" t="s">
        <v>4753</v>
      </c>
      <c r="N509" s="1" t="s">
        <v>522</v>
      </c>
      <c r="O509" s="1" t="s">
        <v>81</v>
      </c>
      <c r="P509" s="1" t="s">
        <v>915</v>
      </c>
      <c r="Q509" s="1" t="s">
        <v>3499</v>
      </c>
      <c r="R509" s="1" t="s">
        <v>384</v>
      </c>
      <c r="S509" s="1" t="s">
        <v>685</v>
      </c>
      <c r="T509" s="1" t="s">
        <v>4754</v>
      </c>
      <c r="U509" s="1" t="s">
        <v>10719</v>
      </c>
      <c r="V509" s="1" t="s">
        <v>10797</v>
      </c>
      <c r="W509" s="1" t="s">
        <v>3166</v>
      </c>
      <c r="X509" s="1" t="s">
        <v>5543</v>
      </c>
    </row>
    <row r="510" spans="1:24">
      <c r="A510" s="1" t="s">
        <v>49</v>
      </c>
      <c r="D510" s="1" t="s">
        <v>931</v>
      </c>
      <c r="E510" s="1" t="s">
        <v>5544</v>
      </c>
      <c r="F510" s="1" t="s">
        <v>655</v>
      </c>
      <c r="H510" s="1" t="s">
        <v>689</v>
      </c>
      <c r="I510" s="1" t="s">
        <v>690</v>
      </c>
      <c r="J510" s="1" t="s">
        <v>1041</v>
      </c>
      <c r="K510" s="1" t="s">
        <v>1413</v>
      </c>
      <c r="L510" s="1" t="s">
        <v>5279</v>
      </c>
      <c r="M510" s="1" t="s">
        <v>4753</v>
      </c>
      <c r="N510" s="1" t="s">
        <v>522</v>
      </c>
      <c r="O510" s="1" t="s">
        <v>81</v>
      </c>
      <c r="P510" s="1" t="s">
        <v>723</v>
      </c>
      <c r="Q510" s="1" t="s">
        <v>3236</v>
      </c>
      <c r="R510" s="1" t="s">
        <v>1041</v>
      </c>
      <c r="S510" s="1" t="s">
        <v>1041</v>
      </c>
      <c r="T510" s="1" t="s">
        <v>4754</v>
      </c>
      <c r="U510" s="1" t="s">
        <v>10798</v>
      </c>
      <c r="V510" s="1" t="s">
        <v>10799</v>
      </c>
      <c r="W510" s="1" t="s">
        <v>3166</v>
      </c>
      <c r="X510" s="1" t="s">
        <v>5545</v>
      </c>
    </row>
    <row r="511" spans="1:24">
      <c r="A511" s="1" t="s">
        <v>49</v>
      </c>
      <c r="D511" s="1" t="s">
        <v>934</v>
      </c>
      <c r="E511" s="1" t="s">
        <v>5546</v>
      </c>
      <c r="F511" s="1" t="s">
        <v>655</v>
      </c>
      <c r="H511" s="1" t="s">
        <v>689</v>
      </c>
      <c r="I511" s="1" t="s">
        <v>690</v>
      </c>
      <c r="J511" s="1" t="s">
        <v>506</v>
      </c>
      <c r="K511" s="1" t="s">
        <v>5391</v>
      </c>
      <c r="L511" s="1" t="s">
        <v>389</v>
      </c>
      <c r="M511" s="1" t="s">
        <v>4753</v>
      </c>
      <c r="N511" s="1" t="s">
        <v>429</v>
      </c>
      <c r="O511" s="1" t="s">
        <v>81</v>
      </c>
      <c r="P511" s="1" t="s">
        <v>937</v>
      </c>
      <c r="Q511" s="1" t="s">
        <v>3500</v>
      </c>
      <c r="R511" s="1" t="s">
        <v>384</v>
      </c>
      <c r="S511" s="1" t="s">
        <v>3170</v>
      </c>
      <c r="T511" s="1" t="s">
        <v>4754</v>
      </c>
      <c r="U511" s="1" t="s">
        <v>10800</v>
      </c>
      <c r="V511" s="1" t="s">
        <v>10801</v>
      </c>
      <c r="W511" s="1" t="s">
        <v>3166</v>
      </c>
      <c r="X511" s="1" t="s">
        <v>5547</v>
      </c>
    </row>
    <row r="512" spans="1:24">
      <c r="A512" s="1" t="s">
        <v>49</v>
      </c>
      <c r="D512" s="1" t="s">
        <v>938</v>
      </c>
      <c r="E512" s="1" t="s">
        <v>5548</v>
      </c>
      <c r="F512" s="1" t="s">
        <v>655</v>
      </c>
      <c r="H512" s="1" t="s">
        <v>689</v>
      </c>
      <c r="I512" s="1" t="s">
        <v>690</v>
      </c>
      <c r="J512" s="1" t="s">
        <v>506</v>
      </c>
      <c r="K512" s="1" t="s">
        <v>5521</v>
      </c>
      <c r="L512" s="1" t="s">
        <v>389</v>
      </c>
      <c r="M512" s="1" t="s">
        <v>4753</v>
      </c>
      <c r="N512" s="1" t="s">
        <v>429</v>
      </c>
      <c r="O512" s="1" t="s">
        <v>81</v>
      </c>
      <c r="P512" s="1" t="s">
        <v>937</v>
      </c>
      <c r="Q512" s="1" t="s">
        <v>3500</v>
      </c>
      <c r="R512" s="1" t="s">
        <v>384</v>
      </c>
      <c r="S512" s="1" t="s">
        <v>3170</v>
      </c>
      <c r="T512" s="1" t="s">
        <v>4754</v>
      </c>
      <c r="U512" s="1" t="s">
        <v>10802</v>
      </c>
      <c r="V512" s="1" t="s">
        <v>10803</v>
      </c>
      <c r="W512" s="1" t="s">
        <v>3193</v>
      </c>
      <c r="X512" s="1" t="s">
        <v>5549</v>
      </c>
    </row>
    <row r="513" spans="1:24">
      <c r="A513" s="1" t="s">
        <v>49</v>
      </c>
      <c r="D513" s="1" t="s">
        <v>941</v>
      </c>
      <c r="E513" s="1" t="s">
        <v>5550</v>
      </c>
      <c r="F513" s="1" t="s">
        <v>655</v>
      </c>
      <c r="H513" s="1" t="s">
        <v>689</v>
      </c>
      <c r="I513" s="1" t="s">
        <v>690</v>
      </c>
      <c r="J513" s="1" t="s">
        <v>506</v>
      </c>
      <c r="K513" s="1" t="s">
        <v>1413</v>
      </c>
      <c r="L513" s="1" t="s">
        <v>401</v>
      </c>
      <c r="M513" s="1" t="s">
        <v>4753</v>
      </c>
      <c r="N513" s="1" t="s">
        <v>429</v>
      </c>
      <c r="O513" s="1" t="s">
        <v>81</v>
      </c>
      <c r="P513" s="1" t="s">
        <v>5551</v>
      </c>
      <c r="Q513" s="1" t="s">
        <v>10804</v>
      </c>
      <c r="R513" s="1" t="s">
        <v>945</v>
      </c>
      <c r="S513" s="1" t="s">
        <v>3170</v>
      </c>
      <c r="T513" s="1" t="s">
        <v>4754</v>
      </c>
      <c r="U513" s="1" t="s">
        <v>10742</v>
      </c>
      <c r="V513" s="1" t="s">
        <v>10805</v>
      </c>
      <c r="W513" s="1" t="s">
        <v>444</v>
      </c>
      <c r="X513" s="1" t="s">
        <v>5552</v>
      </c>
    </row>
    <row r="514" spans="1:24">
      <c r="A514" s="1" t="s">
        <v>49</v>
      </c>
      <c r="D514" s="1" t="s">
        <v>946</v>
      </c>
      <c r="E514" s="1" t="s">
        <v>5553</v>
      </c>
      <c r="F514" s="1" t="s">
        <v>655</v>
      </c>
      <c r="H514" s="1" t="s">
        <v>689</v>
      </c>
      <c r="I514" s="1" t="s">
        <v>690</v>
      </c>
      <c r="J514" s="1" t="s">
        <v>506</v>
      </c>
      <c r="K514" s="1" t="s">
        <v>1413</v>
      </c>
      <c r="L514" s="1" t="s">
        <v>396</v>
      </c>
      <c r="M514" s="1" t="s">
        <v>4753</v>
      </c>
      <c r="N514" s="1" t="s">
        <v>429</v>
      </c>
      <c r="O514" s="1" t="s">
        <v>81</v>
      </c>
      <c r="P514" s="1" t="s">
        <v>5551</v>
      </c>
      <c r="Q514" s="1" t="s">
        <v>10804</v>
      </c>
      <c r="R514" s="1" t="s">
        <v>945</v>
      </c>
      <c r="S514" s="1" t="s">
        <v>3170</v>
      </c>
      <c r="T514" s="1" t="s">
        <v>4754</v>
      </c>
      <c r="U514" s="1" t="s">
        <v>10806</v>
      </c>
      <c r="V514" s="1" t="s">
        <v>10807</v>
      </c>
      <c r="W514" s="1" t="s">
        <v>156</v>
      </c>
      <c r="X514" s="1" t="s">
        <v>5554</v>
      </c>
    </row>
    <row r="515" spans="1:24">
      <c r="A515" s="1" t="s">
        <v>49</v>
      </c>
      <c r="D515" s="1" t="s">
        <v>949</v>
      </c>
      <c r="E515" s="1" t="s">
        <v>5555</v>
      </c>
      <c r="F515" s="1" t="s">
        <v>655</v>
      </c>
      <c r="G515" s="1" t="s">
        <v>5394</v>
      </c>
      <c r="H515" s="1" t="s">
        <v>689</v>
      </c>
      <c r="I515" s="1" t="s">
        <v>690</v>
      </c>
      <c r="J515" s="1" t="s">
        <v>506</v>
      </c>
      <c r="K515" s="1" t="s">
        <v>1413</v>
      </c>
      <c r="L515" s="1" t="s">
        <v>393</v>
      </c>
      <c r="M515" s="1" t="s">
        <v>4753</v>
      </c>
      <c r="N515" s="1" t="s">
        <v>429</v>
      </c>
      <c r="O515" s="1" t="s">
        <v>81</v>
      </c>
      <c r="P515" s="1" t="s">
        <v>5551</v>
      </c>
      <c r="Q515" s="1" t="s">
        <v>10804</v>
      </c>
      <c r="R515" s="1" t="s">
        <v>945</v>
      </c>
      <c r="S515" s="1" t="s">
        <v>3170</v>
      </c>
      <c r="T515" s="1" t="s">
        <v>4754</v>
      </c>
      <c r="U515" s="1" t="s">
        <v>10808</v>
      </c>
      <c r="V515" s="1" t="s">
        <v>10809</v>
      </c>
      <c r="W515" s="1" t="s">
        <v>3166</v>
      </c>
      <c r="X515" s="1" t="s">
        <v>5556</v>
      </c>
    </row>
    <row r="516" spans="1:24">
      <c r="A516" s="1" t="s">
        <v>49</v>
      </c>
      <c r="D516" s="1" t="s">
        <v>952</v>
      </c>
      <c r="E516" s="1" t="s">
        <v>5557</v>
      </c>
      <c r="F516" s="1" t="s">
        <v>655</v>
      </c>
      <c r="H516" s="1" t="s">
        <v>689</v>
      </c>
      <c r="I516" s="1" t="s">
        <v>690</v>
      </c>
      <c r="J516" s="1" t="s">
        <v>506</v>
      </c>
      <c r="K516" s="1" t="s">
        <v>1413</v>
      </c>
      <c r="L516" s="1" t="s">
        <v>487</v>
      </c>
      <c r="M516" s="1" t="s">
        <v>4753</v>
      </c>
      <c r="N516" s="1" t="s">
        <v>429</v>
      </c>
      <c r="O516" s="1" t="s">
        <v>81</v>
      </c>
      <c r="P516" s="1" t="s">
        <v>5551</v>
      </c>
      <c r="Q516" s="1" t="s">
        <v>10804</v>
      </c>
      <c r="R516" s="1" t="s">
        <v>945</v>
      </c>
      <c r="S516" s="1" t="s">
        <v>3170</v>
      </c>
      <c r="T516" s="1" t="s">
        <v>4754</v>
      </c>
      <c r="U516" s="1" t="s">
        <v>10810</v>
      </c>
      <c r="V516" s="1" t="s">
        <v>10811</v>
      </c>
      <c r="W516" s="1" t="s">
        <v>3166</v>
      </c>
      <c r="X516" s="1" t="s">
        <v>5558</v>
      </c>
    </row>
    <row r="517" spans="1:24">
      <c r="A517" s="1" t="s">
        <v>49</v>
      </c>
      <c r="D517" s="1" t="s">
        <v>955</v>
      </c>
      <c r="E517" s="1" t="s">
        <v>5559</v>
      </c>
      <c r="F517" s="1" t="s">
        <v>655</v>
      </c>
      <c r="G517" s="1" t="s">
        <v>5394</v>
      </c>
      <c r="H517" s="1" t="s">
        <v>689</v>
      </c>
      <c r="I517" s="1" t="s">
        <v>690</v>
      </c>
      <c r="J517" s="1" t="s">
        <v>506</v>
      </c>
      <c r="K517" s="1" t="s">
        <v>5164</v>
      </c>
      <c r="L517" s="1" t="s">
        <v>380</v>
      </c>
      <c r="M517" s="1" t="s">
        <v>4753</v>
      </c>
      <c r="N517" s="1" t="s">
        <v>429</v>
      </c>
      <c r="O517" s="1" t="s">
        <v>81</v>
      </c>
      <c r="P517" s="1" t="s">
        <v>5551</v>
      </c>
      <c r="Q517" s="1" t="s">
        <v>10804</v>
      </c>
      <c r="R517" s="1" t="s">
        <v>945</v>
      </c>
      <c r="S517" s="1" t="s">
        <v>3170</v>
      </c>
      <c r="T517" s="1" t="s">
        <v>4754</v>
      </c>
      <c r="U517" s="1" t="s">
        <v>10812</v>
      </c>
      <c r="V517" s="1" t="s">
        <v>10813</v>
      </c>
      <c r="W517" s="1" t="s">
        <v>655</v>
      </c>
    </row>
    <row r="518" spans="1:24">
      <c r="A518" s="1" t="s">
        <v>49</v>
      </c>
      <c r="D518" s="1" t="s">
        <v>958</v>
      </c>
      <c r="E518" s="1" t="s">
        <v>5560</v>
      </c>
      <c r="F518" s="1" t="s">
        <v>655</v>
      </c>
      <c r="H518" s="1" t="s">
        <v>689</v>
      </c>
      <c r="I518" s="1" t="s">
        <v>690</v>
      </c>
      <c r="J518" s="1" t="s">
        <v>506</v>
      </c>
      <c r="K518" s="1" t="s">
        <v>5228</v>
      </c>
      <c r="L518" s="1" t="s">
        <v>389</v>
      </c>
      <c r="M518" s="1" t="s">
        <v>4753</v>
      </c>
      <c r="N518" s="1" t="s">
        <v>429</v>
      </c>
      <c r="O518" s="1" t="s">
        <v>81</v>
      </c>
      <c r="P518" s="1" t="s">
        <v>5551</v>
      </c>
      <c r="Q518" s="1" t="s">
        <v>10804</v>
      </c>
      <c r="R518" s="1" t="s">
        <v>945</v>
      </c>
      <c r="S518" s="1" t="s">
        <v>3170</v>
      </c>
      <c r="T518" s="1" t="s">
        <v>4754</v>
      </c>
      <c r="U518" s="1" t="s">
        <v>10316</v>
      </c>
      <c r="V518" s="1" t="s">
        <v>10814</v>
      </c>
      <c r="W518" s="1" t="s">
        <v>655</v>
      </c>
      <c r="X518" s="1" t="s">
        <v>5561</v>
      </c>
    </row>
    <row r="519" spans="1:24">
      <c r="A519" s="1" t="s">
        <v>49</v>
      </c>
      <c r="D519" s="1" t="s">
        <v>961</v>
      </c>
      <c r="E519" s="1" t="s">
        <v>5562</v>
      </c>
      <c r="F519" s="1" t="s">
        <v>655</v>
      </c>
      <c r="H519" s="1" t="s">
        <v>689</v>
      </c>
      <c r="I519" s="1" t="s">
        <v>690</v>
      </c>
      <c r="J519" s="1" t="s">
        <v>506</v>
      </c>
      <c r="K519" s="1" t="s">
        <v>5269</v>
      </c>
      <c r="L519" s="1" t="s">
        <v>1795</v>
      </c>
      <c r="M519" s="1" t="s">
        <v>4753</v>
      </c>
      <c r="N519" s="1" t="s">
        <v>429</v>
      </c>
      <c r="O519" s="1" t="s">
        <v>81</v>
      </c>
      <c r="P519" s="1" t="s">
        <v>5551</v>
      </c>
      <c r="Q519" s="1" t="s">
        <v>10804</v>
      </c>
      <c r="R519" s="1" t="s">
        <v>945</v>
      </c>
      <c r="S519" s="1" t="s">
        <v>3170</v>
      </c>
      <c r="T519" s="1" t="s">
        <v>4754</v>
      </c>
      <c r="U519" s="1" t="s">
        <v>10815</v>
      </c>
      <c r="V519" s="1" t="s">
        <v>10816</v>
      </c>
      <c r="W519" s="1" t="s">
        <v>10817</v>
      </c>
      <c r="X519" s="1" t="s">
        <v>5563</v>
      </c>
    </row>
    <row r="520" spans="1:24">
      <c r="A520" s="1" t="s">
        <v>49</v>
      </c>
      <c r="D520" s="1" t="s">
        <v>3704</v>
      </c>
      <c r="E520" s="1" t="s">
        <v>5564</v>
      </c>
      <c r="F520" s="1" t="s">
        <v>655</v>
      </c>
      <c r="G520" s="1" t="s">
        <v>5227</v>
      </c>
      <c r="H520" s="1" t="s">
        <v>689</v>
      </c>
      <c r="I520" s="1" t="s">
        <v>690</v>
      </c>
      <c r="J520" s="1" t="s">
        <v>506</v>
      </c>
      <c r="K520" s="1" t="s">
        <v>1413</v>
      </c>
      <c r="L520" s="1" t="s">
        <v>801</v>
      </c>
      <c r="M520" s="1" t="s">
        <v>4753</v>
      </c>
      <c r="N520" s="1" t="s">
        <v>429</v>
      </c>
      <c r="O520" s="1" t="s">
        <v>81</v>
      </c>
      <c r="P520" s="1" t="s">
        <v>5551</v>
      </c>
      <c r="Q520" s="1" t="s">
        <v>10804</v>
      </c>
      <c r="R520" s="1" t="s">
        <v>945</v>
      </c>
      <c r="S520" s="1" t="s">
        <v>3170</v>
      </c>
      <c r="T520" s="1" t="s">
        <v>4754</v>
      </c>
      <c r="U520" s="1" t="s">
        <v>10818</v>
      </c>
      <c r="V520" s="1" t="s">
        <v>10819</v>
      </c>
      <c r="W520" s="1" t="s">
        <v>655</v>
      </c>
    </row>
    <row r="521" spans="1:24">
      <c r="A521" s="1" t="s">
        <v>49</v>
      </c>
      <c r="D521" s="1" t="s">
        <v>964</v>
      </c>
      <c r="E521" s="1" t="s">
        <v>5565</v>
      </c>
      <c r="F521" s="1" t="s">
        <v>655</v>
      </c>
      <c r="H521" s="1" t="s">
        <v>689</v>
      </c>
      <c r="I521" s="1" t="s">
        <v>690</v>
      </c>
      <c r="J521" s="1" t="s">
        <v>506</v>
      </c>
      <c r="K521" s="1" t="s">
        <v>1413</v>
      </c>
      <c r="L521" s="1" t="s">
        <v>5445</v>
      </c>
      <c r="M521" s="1" t="s">
        <v>4753</v>
      </c>
      <c r="N521" s="1" t="s">
        <v>429</v>
      </c>
      <c r="O521" s="1" t="s">
        <v>81</v>
      </c>
      <c r="P521" s="1" t="s">
        <v>5551</v>
      </c>
      <c r="Q521" s="1" t="s">
        <v>10804</v>
      </c>
      <c r="R521" s="1" t="s">
        <v>945</v>
      </c>
      <c r="S521" s="1" t="s">
        <v>3170</v>
      </c>
      <c r="T521" s="1" t="s">
        <v>4754</v>
      </c>
      <c r="U521" s="1" t="s">
        <v>10820</v>
      </c>
      <c r="V521" s="1" t="s">
        <v>10821</v>
      </c>
      <c r="W521" s="1" t="s">
        <v>3166</v>
      </c>
      <c r="X521" s="1" t="s">
        <v>5566</v>
      </c>
    </row>
    <row r="522" spans="1:24">
      <c r="A522" s="1" t="s">
        <v>49</v>
      </c>
      <c r="D522" s="1" t="s">
        <v>967</v>
      </c>
      <c r="E522" s="1" t="s">
        <v>5567</v>
      </c>
      <c r="F522" s="1" t="s">
        <v>655</v>
      </c>
      <c r="H522" s="1" t="s">
        <v>689</v>
      </c>
      <c r="I522" s="1" t="s">
        <v>690</v>
      </c>
      <c r="J522" s="1" t="s">
        <v>506</v>
      </c>
      <c r="K522" s="1" t="s">
        <v>1413</v>
      </c>
      <c r="L522" s="1" t="s">
        <v>5279</v>
      </c>
      <c r="M522" s="1" t="s">
        <v>4753</v>
      </c>
      <c r="N522" s="1" t="s">
        <v>429</v>
      </c>
      <c r="O522" s="1" t="s">
        <v>81</v>
      </c>
      <c r="P522" s="1" t="s">
        <v>5551</v>
      </c>
      <c r="Q522" s="1" t="s">
        <v>10804</v>
      </c>
      <c r="R522" s="1" t="s">
        <v>945</v>
      </c>
      <c r="S522" s="1" t="s">
        <v>3170</v>
      </c>
      <c r="T522" s="1" t="s">
        <v>4754</v>
      </c>
      <c r="U522" s="1" t="s">
        <v>10822</v>
      </c>
      <c r="V522" s="1" t="s">
        <v>10823</v>
      </c>
      <c r="W522" s="1" t="s">
        <v>10268</v>
      </c>
      <c r="X522" s="1" t="s">
        <v>5568</v>
      </c>
    </row>
    <row r="523" spans="1:24">
      <c r="A523" s="1" t="s">
        <v>49</v>
      </c>
      <c r="D523" s="1" t="s">
        <v>5569</v>
      </c>
      <c r="E523" s="1" t="s">
        <v>5570</v>
      </c>
      <c r="F523" s="1" t="s">
        <v>4792</v>
      </c>
      <c r="H523" s="1" t="s">
        <v>689</v>
      </c>
      <c r="I523" s="1" t="s">
        <v>690</v>
      </c>
      <c r="J523" s="1" t="s">
        <v>384</v>
      </c>
      <c r="K523" s="1" t="s">
        <v>805</v>
      </c>
      <c r="L523" s="1" t="s">
        <v>393</v>
      </c>
      <c r="M523" s="1" t="s">
        <v>4753</v>
      </c>
      <c r="N523" s="1" t="s">
        <v>522</v>
      </c>
      <c r="O523" s="1" t="s">
        <v>81</v>
      </c>
      <c r="P523" s="1" t="s">
        <v>5571</v>
      </c>
      <c r="Q523" s="1" t="s">
        <v>10824</v>
      </c>
      <c r="R523" s="1" t="s">
        <v>1324</v>
      </c>
      <c r="S523" s="1" t="s">
        <v>685</v>
      </c>
      <c r="T523" s="1" t="s">
        <v>5034</v>
      </c>
      <c r="U523" s="1" t="s">
        <v>3166</v>
      </c>
      <c r="V523" s="1" t="s">
        <v>3270</v>
      </c>
      <c r="W523" s="1" t="s">
        <v>3166</v>
      </c>
    </row>
    <row r="524" spans="1:24">
      <c r="A524" s="1" t="s">
        <v>49</v>
      </c>
      <c r="D524" s="1" t="s">
        <v>5572</v>
      </c>
      <c r="E524" s="1" t="s">
        <v>5573</v>
      </c>
      <c r="F524" s="1" t="s">
        <v>4792</v>
      </c>
      <c r="H524" s="1" t="s">
        <v>689</v>
      </c>
      <c r="I524" s="1" t="s">
        <v>690</v>
      </c>
      <c r="J524" s="1" t="s">
        <v>384</v>
      </c>
      <c r="K524" s="1" t="s">
        <v>805</v>
      </c>
      <c r="L524" s="1" t="s">
        <v>487</v>
      </c>
      <c r="M524" s="1" t="s">
        <v>4753</v>
      </c>
      <c r="N524" s="1" t="s">
        <v>522</v>
      </c>
      <c r="O524" s="1" t="s">
        <v>81</v>
      </c>
      <c r="P524" s="1" t="s">
        <v>5571</v>
      </c>
      <c r="Q524" s="1" t="s">
        <v>10825</v>
      </c>
      <c r="R524" s="1" t="s">
        <v>1324</v>
      </c>
      <c r="S524" s="1" t="s">
        <v>685</v>
      </c>
      <c r="T524" s="1" t="s">
        <v>5034</v>
      </c>
      <c r="U524" s="1" t="s">
        <v>3166</v>
      </c>
      <c r="V524" s="1" t="s">
        <v>10826</v>
      </c>
      <c r="W524" s="1" t="s">
        <v>3166</v>
      </c>
    </row>
    <row r="525" spans="1:24">
      <c r="A525" s="1" t="s">
        <v>49</v>
      </c>
      <c r="D525" s="1" t="s">
        <v>5574</v>
      </c>
      <c r="E525" s="1" t="s">
        <v>5575</v>
      </c>
      <c r="F525" s="1" t="s">
        <v>4792</v>
      </c>
      <c r="H525" s="1" t="s">
        <v>689</v>
      </c>
      <c r="I525" s="1" t="s">
        <v>690</v>
      </c>
      <c r="J525" s="1" t="s">
        <v>384</v>
      </c>
      <c r="K525" s="1" t="s">
        <v>805</v>
      </c>
      <c r="L525" s="1" t="s">
        <v>457</v>
      </c>
      <c r="M525" s="1" t="s">
        <v>4753</v>
      </c>
      <c r="N525" s="1" t="s">
        <v>522</v>
      </c>
      <c r="O525" s="1" t="s">
        <v>81</v>
      </c>
      <c r="P525" s="1" t="s">
        <v>5571</v>
      </c>
      <c r="Q525" s="1" t="s">
        <v>10827</v>
      </c>
      <c r="R525" s="1" t="s">
        <v>1324</v>
      </c>
      <c r="S525" s="1" t="s">
        <v>685</v>
      </c>
      <c r="T525" s="1" t="s">
        <v>5034</v>
      </c>
      <c r="U525" s="1" t="s">
        <v>3166</v>
      </c>
      <c r="V525" s="1" t="s">
        <v>10826</v>
      </c>
      <c r="W525" s="1" t="s">
        <v>3166</v>
      </c>
    </row>
    <row r="526" spans="1:24">
      <c r="A526" s="1" t="s">
        <v>49</v>
      </c>
      <c r="D526" s="1" t="s">
        <v>970</v>
      </c>
      <c r="E526" s="1" t="s">
        <v>5576</v>
      </c>
      <c r="F526" s="1" t="s">
        <v>655</v>
      </c>
      <c r="G526" s="1" t="s">
        <v>5394</v>
      </c>
      <c r="H526" s="1" t="s">
        <v>689</v>
      </c>
      <c r="I526" s="1" t="s">
        <v>690</v>
      </c>
      <c r="J526" s="1" t="s">
        <v>506</v>
      </c>
      <c r="K526" s="1" t="s">
        <v>1413</v>
      </c>
      <c r="L526" s="1" t="s">
        <v>389</v>
      </c>
      <c r="M526" s="1" t="s">
        <v>4753</v>
      </c>
      <c r="N526" s="1" t="s">
        <v>429</v>
      </c>
      <c r="O526" s="1" t="s">
        <v>81</v>
      </c>
      <c r="P526" s="1" t="s">
        <v>829</v>
      </c>
      <c r="Q526" s="1" t="s">
        <v>3238</v>
      </c>
      <c r="R526" s="1" t="s">
        <v>748</v>
      </c>
      <c r="S526" s="1" t="s">
        <v>3170</v>
      </c>
      <c r="T526" s="1" t="s">
        <v>4754</v>
      </c>
      <c r="U526" s="1" t="s">
        <v>10532</v>
      </c>
      <c r="V526" s="1" t="s">
        <v>10828</v>
      </c>
      <c r="W526" s="1" t="s">
        <v>3166</v>
      </c>
      <c r="X526" s="1" t="s">
        <v>5577</v>
      </c>
    </row>
    <row r="527" spans="1:24">
      <c r="A527" s="1" t="s">
        <v>49</v>
      </c>
      <c r="D527" s="1" t="s">
        <v>973</v>
      </c>
      <c r="E527" s="1" t="s">
        <v>5578</v>
      </c>
      <c r="F527" s="1" t="s">
        <v>655</v>
      </c>
      <c r="G527" s="1" t="s">
        <v>5394</v>
      </c>
      <c r="H527" s="1" t="s">
        <v>689</v>
      </c>
      <c r="I527" s="1" t="s">
        <v>690</v>
      </c>
      <c r="J527" s="1" t="s">
        <v>506</v>
      </c>
      <c r="K527" s="1" t="s">
        <v>5269</v>
      </c>
      <c r="L527" s="1" t="s">
        <v>1795</v>
      </c>
      <c r="M527" s="1" t="s">
        <v>4753</v>
      </c>
      <c r="N527" s="1" t="s">
        <v>429</v>
      </c>
      <c r="O527" s="1" t="s">
        <v>81</v>
      </c>
      <c r="P527" s="1" t="s">
        <v>829</v>
      </c>
      <c r="Q527" s="1" t="s">
        <v>3238</v>
      </c>
      <c r="R527" s="1" t="s">
        <v>748</v>
      </c>
      <c r="S527" s="1" t="s">
        <v>3170</v>
      </c>
      <c r="T527" s="1" t="s">
        <v>4754</v>
      </c>
      <c r="U527" s="1" t="s">
        <v>10300</v>
      </c>
      <c r="V527" s="1" t="s">
        <v>10829</v>
      </c>
      <c r="W527" s="1" t="s">
        <v>530</v>
      </c>
      <c r="X527" s="1" t="s">
        <v>5579</v>
      </c>
    </row>
    <row r="528" spans="1:24">
      <c r="A528" s="1" t="s">
        <v>49</v>
      </c>
      <c r="D528" s="1" t="s">
        <v>976</v>
      </c>
      <c r="E528" s="1" t="s">
        <v>5580</v>
      </c>
      <c r="F528" s="1" t="s">
        <v>4792</v>
      </c>
      <c r="H528" s="1" t="s">
        <v>689</v>
      </c>
      <c r="I528" s="1" t="s">
        <v>690</v>
      </c>
      <c r="J528" s="1" t="s">
        <v>506</v>
      </c>
      <c r="K528" s="1" t="s">
        <v>703</v>
      </c>
      <c r="L528" s="1" t="s">
        <v>5279</v>
      </c>
      <c r="M528" s="1" t="s">
        <v>4753</v>
      </c>
      <c r="N528" s="1" t="s">
        <v>429</v>
      </c>
      <c r="O528" s="1" t="s">
        <v>81</v>
      </c>
      <c r="P528" s="1" t="s">
        <v>829</v>
      </c>
      <c r="Q528" s="1" t="s">
        <v>3238</v>
      </c>
      <c r="R528" s="1" t="s">
        <v>748</v>
      </c>
      <c r="S528" s="1" t="s">
        <v>3170</v>
      </c>
      <c r="T528" s="1" t="s">
        <v>4754</v>
      </c>
      <c r="U528" s="1" t="s">
        <v>3166</v>
      </c>
      <c r="V528" s="1" t="s">
        <v>10830</v>
      </c>
      <c r="W528" s="1" t="s">
        <v>3166</v>
      </c>
    </row>
    <row r="529" spans="1:24">
      <c r="A529" s="1" t="s">
        <v>49</v>
      </c>
      <c r="D529" s="1" t="s">
        <v>979</v>
      </c>
      <c r="E529" s="1" t="s">
        <v>5581</v>
      </c>
      <c r="F529" s="1" t="s">
        <v>655</v>
      </c>
      <c r="H529" s="1" t="s">
        <v>689</v>
      </c>
      <c r="I529" s="1" t="s">
        <v>690</v>
      </c>
      <c r="J529" s="1" t="s">
        <v>384</v>
      </c>
      <c r="K529" s="1" t="s">
        <v>765</v>
      </c>
      <c r="L529" s="1" t="s">
        <v>5397</v>
      </c>
      <c r="M529" s="1" t="s">
        <v>4753</v>
      </c>
      <c r="N529" s="1" t="s">
        <v>683</v>
      </c>
      <c r="O529" s="1" t="s">
        <v>81</v>
      </c>
      <c r="P529" s="1" t="s">
        <v>982</v>
      </c>
      <c r="Q529" s="1" t="s">
        <v>3503</v>
      </c>
      <c r="R529" s="1" t="s">
        <v>748</v>
      </c>
      <c r="S529" s="1" t="s">
        <v>384</v>
      </c>
      <c r="T529" s="1" t="s">
        <v>5034</v>
      </c>
      <c r="U529" s="1" t="s">
        <v>10292</v>
      </c>
      <c r="V529" s="1" t="s">
        <v>10831</v>
      </c>
      <c r="W529" s="1" t="s">
        <v>3166</v>
      </c>
      <c r="X529" s="1" t="s">
        <v>5582</v>
      </c>
    </row>
    <row r="530" spans="1:24">
      <c r="A530" s="1" t="s">
        <v>49</v>
      </c>
      <c r="D530" s="1" t="s">
        <v>983</v>
      </c>
      <c r="E530" s="1" t="s">
        <v>5583</v>
      </c>
      <c r="F530" s="1" t="s">
        <v>655</v>
      </c>
      <c r="H530" s="1" t="s">
        <v>689</v>
      </c>
      <c r="I530" s="1" t="s">
        <v>690</v>
      </c>
      <c r="J530" s="1" t="s">
        <v>384</v>
      </c>
      <c r="K530" s="1" t="s">
        <v>765</v>
      </c>
      <c r="L530" s="1" t="s">
        <v>5397</v>
      </c>
      <c r="M530" s="1" t="s">
        <v>4753</v>
      </c>
      <c r="N530" s="1" t="s">
        <v>683</v>
      </c>
      <c r="O530" s="1" t="s">
        <v>81</v>
      </c>
      <c r="P530" s="1" t="s">
        <v>982</v>
      </c>
      <c r="Q530" s="1" t="s">
        <v>3503</v>
      </c>
      <c r="R530" s="1" t="s">
        <v>748</v>
      </c>
      <c r="S530" s="1" t="s">
        <v>384</v>
      </c>
      <c r="T530" s="1" t="s">
        <v>5034</v>
      </c>
      <c r="U530" s="1" t="s">
        <v>10605</v>
      </c>
      <c r="V530" s="1" t="s">
        <v>10832</v>
      </c>
      <c r="W530" s="1" t="s">
        <v>3166</v>
      </c>
      <c r="X530" s="1" t="s">
        <v>5584</v>
      </c>
    </row>
    <row r="531" spans="1:24">
      <c r="A531" s="1" t="s">
        <v>49</v>
      </c>
      <c r="D531" s="1" t="s">
        <v>986</v>
      </c>
      <c r="E531" s="1" t="s">
        <v>5585</v>
      </c>
      <c r="F531" s="1" t="s">
        <v>655</v>
      </c>
      <c r="H531" s="1" t="s">
        <v>689</v>
      </c>
      <c r="I531" s="1" t="s">
        <v>690</v>
      </c>
      <c r="J531" s="1" t="s">
        <v>384</v>
      </c>
      <c r="K531" s="1" t="s">
        <v>765</v>
      </c>
      <c r="L531" s="1" t="s">
        <v>5397</v>
      </c>
      <c r="M531" s="1" t="s">
        <v>4753</v>
      </c>
      <c r="N531" s="1" t="s">
        <v>683</v>
      </c>
      <c r="O531" s="1" t="s">
        <v>81</v>
      </c>
      <c r="P531" s="1" t="s">
        <v>982</v>
      </c>
      <c r="Q531" s="1" t="s">
        <v>3503</v>
      </c>
      <c r="R531" s="1" t="s">
        <v>748</v>
      </c>
      <c r="S531" s="1" t="s">
        <v>384</v>
      </c>
      <c r="T531" s="1" t="s">
        <v>5034</v>
      </c>
      <c r="U531" s="1" t="s">
        <v>432</v>
      </c>
      <c r="V531" s="1" t="s">
        <v>10833</v>
      </c>
      <c r="W531" s="1" t="s">
        <v>669</v>
      </c>
      <c r="X531" s="1" t="s">
        <v>5586</v>
      </c>
    </row>
    <row r="532" spans="1:24">
      <c r="A532" s="1" t="s">
        <v>49</v>
      </c>
      <c r="D532" s="1" t="s">
        <v>724</v>
      </c>
      <c r="E532" s="1" t="s">
        <v>5587</v>
      </c>
      <c r="F532" s="1" t="s">
        <v>655</v>
      </c>
      <c r="H532" s="1" t="s">
        <v>689</v>
      </c>
      <c r="I532" s="1" t="s">
        <v>690</v>
      </c>
      <c r="J532" s="1" t="s">
        <v>748</v>
      </c>
      <c r="K532" s="1" t="s">
        <v>1413</v>
      </c>
      <c r="L532" s="1" t="s">
        <v>5279</v>
      </c>
      <c r="M532" s="1" t="s">
        <v>4753</v>
      </c>
      <c r="N532" s="1" t="s">
        <v>683</v>
      </c>
      <c r="O532" s="1" t="s">
        <v>81</v>
      </c>
      <c r="P532" s="1" t="s">
        <v>727</v>
      </c>
      <c r="Q532" s="1" t="s">
        <v>3260</v>
      </c>
      <c r="R532" s="1" t="s">
        <v>685</v>
      </c>
      <c r="S532" s="1" t="s">
        <v>748</v>
      </c>
      <c r="T532" s="1" t="s">
        <v>4754</v>
      </c>
      <c r="U532" s="1" t="s">
        <v>10834</v>
      </c>
      <c r="V532" s="1" t="s">
        <v>10835</v>
      </c>
      <c r="W532" s="1" t="s">
        <v>530</v>
      </c>
      <c r="X532" s="1" t="s">
        <v>5588</v>
      </c>
    </row>
    <row r="533" spans="1:24">
      <c r="A533" s="1" t="s">
        <v>49</v>
      </c>
      <c r="D533" s="1" t="s">
        <v>989</v>
      </c>
      <c r="E533" s="1" t="s">
        <v>5589</v>
      </c>
      <c r="F533" s="1" t="s">
        <v>655</v>
      </c>
      <c r="H533" s="1" t="s">
        <v>689</v>
      </c>
      <c r="I533" s="1" t="s">
        <v>690</v>
      </c>
      <c r="J533" s="1" t="s">
        <v>748</v>
      </c>
      <c r="K533" s="1" t="s">
        <v>5164</v>
      </c>
      <c r="L533" s="1" t="s">
        <v>380</v>
      </c>
      <c r="M533" s="1" t="s">
        <v>4753</v>
      </c>
      <c r="N533" s="1" t="s">
        <v>683</v>
      </c>
      <c r="O533" s="1" t="s">
        <v>81</v>
      </c>
      <c r="P533" s="1" t="s">
        <v>992</v>
      </c>
      <c r="Q533" s="1" t="s">
        <v>3239</v>
      </c>
      <c r="R533" s="1" t="s">
        <v>384</v>
      </c>
      <c r="S533" s="1" t="s">
        <v>748</v>
      </c>
      <c r="T533" s="1" t="s">
        <v>5460</v>
      </c>
      <c r="U533" s="1" t="s">
        <v>10639</v>
      </c>
      <c r="V533" s="1" t="s">
        <v>10836</v>
      </c>
      <c r="W533" s="1" t="s">
        <v>685</v>
      </c>
      <c r="X533" s="1" t="s">
        <v>5590</v>
      </c>
    </row>
    <row r="534" spans="1:24">
      <c r="A534" s="1" t="s">
        <v>49</v>
      </c>
      <c r="D534" s="1" t="s">
        <v>993</v>
      </c>
      <c r="E534" s="1" t="s">
        <v>5591</v>
      </c>
      <c r="F534" s="1" t="s">
        <v>655</v>
      </c>
      <c r="H534" s="1" t="s">
        <v>689</v>
      </c>
      <c r="I534" s="1" t="s">
        <v>690</v>
      </c>
      <c r="J534" s="1" t="s">
        <v>1395</v>
      </c>
      <c r="K534" s="1" t="s">
        <v>5391</v>
      </c>
      <c r="L534" s="1" t="s">
        <v>487</v>
      </c>
      <c r="M534" s="1" t="s">
        <v>4753</v>
      </c>
      <c r="N534" s="1" t="s">
        <v>683</v>
      </c>
      <c r="O534" s="1" t="s">
        <v>81</v>
      </c>
      <c r="P534" s="1" t="s">
        <v>996</v>
      </c>
      <c r="Q534" s="1" t="s">
        <v>3504</v>
      </c>
      <c r="R534" s="1" t="s">
        <v>384</v>
      </c>
      <c r="S534" s="1" t="s">
        <v>685</v>
      </c>
      <c r="T534" s="1" t="s">
        <v>5034</v>
      </c>
      <c r="U534" s="1" t="s">
        <v>10491</v>
      </c>
      <c r="V534" s="1" t="s">
        <v>10837</v>
      </c>
      <c r="W534" s="1" t="s">
        <v>655</v>
      </c>
    </row>
    <row r="535" spans="1:24">
      <c r="A535" s="1" t="s">
        <v>49</v>
      </c>
      <c r="D535" s="1" t="s">
        <v>5592</v>
      </c>
      <c r="E535" s="1" t="s">
        <v>5593</v>
      </c>
      <c r="F535" s="1" t="s">
        <v>4792</v>
      </c>
      <c r="H535" s="1" t="s">
        <v>689</v>
      </c>
      <c r="I535" s="1" t="s">
        <v>690</v>
      </c>
      <c r="J535" s="1" t="s">
        <v>685</v>
      </c>
      <c r="K535" s="1" t="s">
        <v>582</v>
      </c>
      <c r="L535" s="1" t="s">
        <v>5279</v>
      </c>
      <c r="M535" s="1" t="s">
        <v>4753</v>
      </c>
      <c r="N535" s="1" t="s">
        <v>522</v>
      </c>
      <c r="O535" s="1" t="s">
        <v>81</v>
      </c>
      <c r="P535" s="1" t="s">
        <v>5594</v>
      </c>
      <c r="Q535" s="1" t="s">
        <v>10838</v>
      </c>
      <c r="R535" s="1" t="s">
        <v>156</v>
      </c>
      <c r="S535" s="1" t="s">
        <v>685</v>
      </c>
      <c r="T535" s="1" t="s">
        <v>4754</v>
      </c>
      <c r="U535" s="1" t="s">
        <v>3166</v>
      </c>
      <c r="V535" s="1" t="s">
        <v>10839</v>
      </c>
      <c r="W535" s="1" t="s">
        <v>3166</v>
      </c>
    </row>
    <row r="536" spans="1:24">
      <c r="A536" s="1" t="s">
        <v>49</v>
      </c>
      <c r="D536" s="1" t="s">
        <v>997</v>
      </c>
      <c r="E536" s="1" t="s">
        <v>5595</v>
      </c>
      <c r="F536" s="1" t="s">
        <v>655</v>
      </c>
      <c r="H536" s="1" t="s">
        <v>689</v>
      </c>
      <c r="I536" s="1" t="s">
        <v>690</v>
      </c>
      <c r="J536" s="1" t="s">
        <v>685</v>
      </c>
      <c r="K536" s="1" t="s">
        <v>5228</v>
      </c>
      <c r="L536" s="1" t="s">
        <v>393</v>
      </c>
      <c r="M536" s="1" t="s">
        <v>4753</v>
      </c>
      <c r="N536" s="1" t="s">
        <v>429</v>
      </c>
      <c r="O536" s="1" t="s">
        <v>81</v>
      </c>
      <c r="P536" s="1" t="s">
        <v>1000</v>
      </c>
      <c r="Q536" s="1" t="s">
        <v>3240</v>
      </c>
      <c r="R536" s="1" t="s">
        <v>685</v>
      </c>
      <c r="S536" s="1" t="s">
        <v>3170</v>
      </c>
      <c r="T536" s="1" t="s">
        <v>4761</v>
      </c>
      <c r="U536" s="1" t="s">
        <v>10840</v>
      </c>
      <c r="V536" s="1" t="s">
        <v>10841</v>
      </c>
      <c r="W536" s="1" t="s">
        <v>3166</v>
      </c>
      <c r="X536" s="1" t="s">
        <v>5596</v>
      </c>
    </row>
    <row r="537" spans="1:24">
      <c r="A537" s="1" t="s">
        <v>49</v>
      </c>
      <c r="D537" s="1" t="s">
        <v>1001</v>
      </c>
      <c r="E537" s="1" t="s">
        <v>5597</v>
      </c>
      <c r="F537" s="1" t="s">
        <v>655</v>
      </c>
      <c r="H537" s="1" t="s">
        <v>689</v>
      </c>
      <c r="I537" s="1" t="s">
        <v>690</v>
      </c>
      <c r="J537" s="1" t="s">
        <v>685</v>
      </c>
      <c r="K537" s="1" t="s">
        <v>5269</v>
      </c>
      <c r="L537" s="1" t="s">
        <v>457</v>
      </c>
      <c r="M537" s="1" t="s">
        <v>4753</v>
      </c>
      <c r="N537" s="1" t="s">
        <v>429</v>
      </c>
      <c r="O537" s="1" t="s">
        <v>81</v>
      </c>
      <c r="P537" s="1" t="s">
        <v>1000</v>
      </c>
      <c r="Q537" s="1" t="s">
        <v>3240</v>
      </c>
      <c r="R537" s="1" t="s">
        <v>685</v>
      </c>
      <c r="S537" s="1" t="s">
        <v>3170</v>
      </c>
      <c r="T537" s="1" t="s">
        <v>4761</v>
      </c>
      <c r="U537" s="1" t="s">
        <v>10842</v>
      </c>
      <c r="V537" s="1" t="s">
        <v>10843</v>
      </c>
      <c r="W537" s="1" t="s">
        <v>10255</v>
      </c>
      <c r="X537" s="1" t="s">
        <v>5598</v>
      </c>
    </row>
    <row r="538" spans="1:24">
      <c r="A538" s="1" t="s">
        <v>49</v>
      </c>
      <c r="D538" s="1" t="s">
        <v>1004</v>
      </c>
      <c r="E538" s="1" t="s">
        <v>5599</v>
      </c>
      <c r="F538" s="1" t="s">
        <v>655</v>
      </c>
      <c r="H538" s="1" t="s">
        <v>689</v>
      </c>
      <c r="I538" s="1" t="s">
        <v>690</v>
      </c>
      <c r="J538" s="1" t="s">
        <v>506</v>
      </c>
      <c r="K538" s="1" t="s">
        <v>5164</v>
      </c>
      <c r="L538" s="1" t="s">
        <v>5279</v>
      </c>
      <c r="M538" s="1" t="s">
        <v>4753</v>
      </c>
      <c r="N538" s="1" t="s">
        <v>429</v>
      </c>
      <c r="O538" s="1" t="s">
        <v>81</v>
      </c>
      <c r="P538" s="1" t="s">
        <v>1007</v>
      </c>
      <c r="Q538" s="1" t="s">
        <v>3505</v>
      </c>
      <c r="R538" s="1" t="s">
        <v>384</v>
      </c>
      <c r="S538" s="1" t="s">
        <v>3170</v>
      </c>
      <c r="T538" s="1" t="s">
        <v>4761</v>
      </c>
      <c r="U538" s="1" t="s">
        <v>10844</v>
      </c>
      <c r="V538" s="1" t="s">
        <v>10845</v>
      </c>
      <c r="W538" s="1" t="s">
        <v>616</v>
      </c>
      <c r="X538" s="1" t="s">
        <v>5600</v>
      </c>
    </row>
    <row r="539" spans="1:24">
      <c r="A539" s="1" t="s">
        <v>49</v>
      </c>
      <c r="D539" s="1" t="s">
        <v>1008</v>
      </c>
      <c r="E539" s="1" t="s">
        <v>5601</v>
      </c>
      <c r="F539" s="1" t="s">
        <v>5033</v>
      </c>
      <c r="H539" s="1" t="s">
        <v>689</v>
      </c>
      <c r="I539" s="1" t="s">
        <v>690</v>
      </c>
      <c r="J539" s="1" t="s">
        <v>506</v>
      </c>
      <c r="K539" s="1" t="s">
        <v>1011</v>
      </c>
      <c r="L539" s="1" t="s">
        <v>694</v>
      </c>
      <c r="M539" s="1" t="s">
        <v>4753</v>
      </c>
      <c r="N539" s="1" t="s">
        <v>429</v>
      </c>
      <c r="O539" s="1" t="s">
        <v>81</v>
      </c>
      <c r="P539" s="1" t="s">
        <v>1007</v>
      </c>
      <c r="Q539" s="1" t="s">
        <v>3506</v>
      </c>
      <c r="R539" s="1" t="s">
        <v>384</v>
      </c>
      <c r="S539" s="1" t="s">
        <v>3170</v>
      </c>
      <c r="T539" s="1" t="s">
        <v>4761</v>
      </c>
      <c r="U539" s="1" t="s">
        <v>10296</v>
      </c>
      <c r="V539" s="1" t="s">
        <v>10846</v>
      </c>
      <c r="W539" s="1" t="s">
        <v>3156</v>
      </c>
    </row>
    <row r="540" spans="1:24">
      <c r="A540" s="1" t="s">
        <v>49</v>
      </c>
      <c r="D540" s="1" t="s">
        <v>1012</v>
      </c>
      <c r="E540" s="1" t="s">
        <v>5602</v>
      </c>
      <c r="F540" s="1" t="s">
        <v>655</v>
      </c>
      <c r="H540" s="1" t="s">
        <v>689</v>
      </c>
      <c r="I540" s="1" t="s">
        <v>690</v>
      </c>
      <c r="J540" s="1" t="s">
        <v>506</v>
      </c>
      <c r="K540" s="1" t="s">
        <v>1413</v>
      </c>
      <c r="L540" s="1" t="s">
        <v>5279</v>
      </c>
      <c r="M540" s="1" t="s">
        <v>4753</v>
      </c>
      <c r="N540" s="1" t="s">
        <v>429</v>
      </c>
      <c r="O540" s="1" t="s">
        <v>81</v>
      </c>
      <c r="P540" s="1" t="s">
        <v>1007</v>
      </c>
      <c r="Q540" s="1" t="s">
        <v>3507</v>
      </c>
      <c r="R540" s="1" t="s">
        <v>384</v>
      </c>
      <c r="S540" s="1" t="s">
        <v>3170</v>
      </c>
      <c r="T540" s="1" t="s">
        <v>4761</v>
      </c>
      <c r="U540" s="1" t="s">
        <v>10847</v>
      </c>
      <c r="V540" s="1" t="s">
        <v>10848</v>
      </c>
      <c r="W540" s="1" t="s">
        <v>3166</v>
      </c>
      <c r="X540" s="1" t="s">
        <v>5603</v>
      </c>
    </row>
    <row r="541" spans="1:24">
      <c r="A541" s="1" t="s">
        <v>49</v>
      </c>
      <c r="D541" s="1" t="s">
        <v>1015</v>
      </c>
      <c r="E541" s="1" t="s">
        <v>1016</v>
      </c>
      <c r="F541" s="1" t="s">
        <v>5033</v>
      </c>
      <c r="H541" s="1" t="s">
        <v>689</v>
      </c>
      <c r="I541" s="1" t="s">
        <v>690</v>
      </c>
      <c r="J541" s="1" t="s">
        <v>384</v>
      </c>
      <c r="K541" s="1" t="s">
        <v>765</v>
      </c>
      <c r="L541" s="1" t="s">
        <v>457</v>
      </c>
      <c r="M541" s="1" t="s">
        <v>4753</v>
      </c>
      <c r="N541" s="1" t="s">
        <v>522</v>
      </c>
      <c r="O541" s="1" t="s">
        <v>81</v>
      </c>
      <c r="P541" s="1" t="s">
        <v>1018</v>
      </c>
      <c r="Q541" s="1" t="s">
        <v>3241</v>
      </c>
      <c r="R541" s="1" t="s">
        <v>384</v>
      </c>
      <c r="S541" s="1" t="s">
        <v>685</v>
      </c>
      <c r="T541" s="1" t="s">
        <v>4761</v>
      </c>
      <c r="U541" s="1" t="s">
        <v>10849</v>
      </c>
      <c r="V541" s="1" t="s">
        <v>10850</v>
      </c>
      <c r="W541" s="1" t="s">
        <v>10255</v>
      </c>
    </row>
    <row r="542" spans="1:24">
      <c r="A542" s="1" t="s">
        <v>49</v>
      </c>
      <c r="D542" s="1" t="s">
        <v>5604</v>
      </c>
      <c r="E542" s="1" t="s">
        <v>5605</v>
      </c>
      <c r="F542" s="1" t="s">
        <v>4792</v>
      </c>
      <c r="H542" s="1" t="s">
        <v>689</v>
      </c>
      <c r="I542" s="1" t="s">
        <v>690</v>
      </c>
      <c r="J542" s="1" t="s">
        <v>384</v>
      </c>
      <c r="K542" s="1" t="s">
        <v>703</v>
      </c>
      <c r="L542" s="1" t="s">
        <v>389</v>
      </c>
      <c r="M542" s="1" t="s">
        <v>4753</v>
      </c>
      <c r="N542" s="1" t="s">
        <v>683</v>
      </c>
      <c r="O542" s="1" t="s">
        <v>81</v>
      </c>
      <c r="P542" s="1" t="s">
        <v>1080</v>
      </c>
      <c r="Q542" s="1" t="s">
        <v>655</v>
      </c>
      <c r="R542" s="1" t="s">
        <v>748</v>
      </c>
      <c r="S542" s="1" t="s">
        <v>384</v>
      </c>
      <c r="T542" s="1" t="s">
        <v>4754</v>
      </c>
      <c r="U542" s="1" t="s">
        <v>3166</v>
      </c>
      <c r="V542" s="1" t="s">
        <v>10851</v>
      </c>
      <c r="W542" s="1" t="s">
        <v>3166</v>
      </c>
    </row>
    <row r="543" spans="1:24">
      <c r="A543" s="1" t="s">
        <v>49</v>
      </c>
      <c r="D543" s="1" t="s">
        <v>1019</v>
      </c>
      <c r="E543" s="1" t="s">
        <v>5606</v>
      </c>
      <c r="F543" s="1" t="s">
        <v>655</v>
      </c>
      <c r="H543" s="1" t="s">
        <v>689</v>
      </c>
      <c r="I543" s="1" t="s">
        <v>690</v>
      </c>
      <c r="J543" s="1" t="s">
        <v>384</v>
      </c>
      <c r="K543" s="1" t="s">
        <v>5228</v>
      </c>
      <c r="L543" s="1" t="s">
        <v>389</v>
      </c>
      <c r="M543" s="1" t="s">
        <v>4753</v>
      </c>
      <c r="N543" s="1" t="s">
        <v>522</v>
      </c>
      <c r="O543" s="1" t="s">
        <v>81</v>
      </c>
      <c r="P543" s="1" t="s">
        <v>1022</v>
      </c>
      <c r="Q543" s="1" t="s">
        <v>3508</v>
      </c>
      <c r="R543" s="1" t="s">
        <v>748</v>
      </c>
      <c r="S543" s="1" t="s">
        <v>384</v>
      </c>
      <c r="T543" s="1" t="s">
        <v>4754</v>
      </c>
      <c r="U543" s="1" t="s">
        <v>10852</v>
      </c>
      <c r="V543" s="1" t="s">
        <v>10853</v>
      </c>
      <c r="W543" s="1" t="s">
        <v>10367</v>
      </c>
      <c r="X543" s="1" t="s">
        <v>5607</v>
      </c>
    </row>
    <row r="544" spans="1:24">
      <c r="A544" s="1" t="s">
        <v>49</v>
      </c>
      <c r="D544" s="1" t="s">
        <v>1023</v>
      </c>
      <c r="E544" s="1" t="s">
        <v>5608</v>
      </c>
      <c r="F544" s="1" t="s">
        <v>655</v>
      </c>
      <c r="H544" s="1" t="s">
        <v>689</v>
      </c>
      <c r="I544" s="1" t="s">
        <v>690</v>
      </c>
      <c r="J544" s="1" t="s">
        <v>384</v>
      </c>
      <c r="K544" s="1" t="s">
        <v>1413</v>
      </c>
      <c r="L544" s="1" t="s">
        <v>5397</v>
      </c>
      <c r="M544" s="1" t="s">
        <v>4753</v>
      </c>
      <c r="N544" s="1" t="s">
        <v>522</v>
      </c>
      <c r="O544" s="1" t="s">
        <v>81</v>
      </c>
      <c r="P544" s="1" t="s">
        <v>1026</v>
      </c>
      <c r="Q544" s="1" t="s">
        <v>3509</v>
      </c>
      <c r="R544" s="1" t="s">
        <v>945</v>
      </c>
      <c r="S544" s="1" t="s">
        <v>384</v>
      </c>
      <c r="T544" s="1" t="s">
        <v>4754</v>
      </c>
      <c r="U544" s="1" t="s">
        <v>10854</v>
      </c>
      <c r="V544" s="1" t="s">
        <v>10855</v>
      </c>
      <c r="W544" s="1" t="s">
        <v>655</v>
      </c>
      <c r="X544" s="1" t="s">
        <v>5609</v>
      </c>
    </row>
    <row r="545" spans="1:24">
      <c r="A545" s="1" t="s">
        <v>49</v>
      </c>
      <c r="D545" s="1" t="s">
        <v>1027</v>
      </c>
      <c r="E545" s="1" t="s">
        <v>5610</v>
      </c>
      <c r="F545" s="1" t="s">
        <v>655</v>
      </c>
      <c r="H545" s="1" t="s">
        <v>689</v>
      </c>
      <c r="I545" s="1" t="s">
        <v>690</v>
      </c>
      <c r="J545" s="1" t="s">
        <v>384</v>
      </c>
      <c r="K545" s="1" t="s">
        <v>5164</v>
      </c>
      <c r="L545" s="1" t="s">
        <v>457</v>
      </c>
      <c r="M545" s="1" t="s">
        <v>4753</v>
      </c>
      <c r="N545" s="1" t="s">
        <v>522</v>
      </c>
      <c r="O545" s="1" t="s">
        <v>81</v>
      </c>
      <c r="P545" s="1" t="s">
        <v>1022</v>
      </c>
      <c r="Q545" s="1" t="s">
        <v>3510</v>
      </c>
      <c r="R545" s="1" t="s">
        <v>945</v>
      </c>
      <c r="S545" s="1" t="s">
        <v>384</v>
      </c>
      <c r="T545" s="1" t="s">
        <v>4754</v>
      </c>
      <c r="U545" s="1" t="s">
        <v>10856</v>
      </c>
      <c r="V545" s="1" t="s">
        <v>10855</v>
      </c>
      <c r="W545" s="1" t="s">
        <v>10351</v>
      </c>
      <c r="X545" s="1" t="s">
        <v>5611</v>
      </c>
    </row>
    <row r="546" spans="1:24">
      <c r="A546" s="1" t="s">
        <v>49</v>
      </c>
      <c r="D546" s="1" t="s">
        <v>5612</v>
      </c>
      <c r="E546" s="1" t="s">
        <v>5613</v>
      </c>
      <c r="F546" s="1" t="s">
        <v>4792</v>
      </c>
      <c r="H546" s="1" t="s">
        <v>689</v>
      </c>
      <c r="I546" s="1" t="s">
        <v>690</v>
      </c>
      <c r="J546" s="1" t="s">
        <v>506</v>
      </c>
      <c r="K546" s="1" t="s">
        <v>631</v>
      </c>
      <c r="L546" s="1" t="s">
        <v>5279</v>
      </c>
      <c r="M546" s="1" t="s">
        <v>4753</v>
      </c>
      <c r="N546" s="1" t="s">
        <v>429</v>
      </c>
      <c r="O546" s="1" t="s">
        <v>81</v>
      </c>
      <c r="P546" s="1" t="s">
        <v>5614</v>
      </c>
      <c r="Q546" s="1" t="s">
        <v>10857</v>
      </c>
      <c r="R546" s="1" t="s">
        <v>945</v>
      </c>
      <c r="S546" s="1" t="s">
        <v>3170</v>
      </c>
      <c r="T546" s="1" t="s">
        <v>4761</v>
      </c>
      <c r="U546" s="1" t="s">
        <v>3166</v>
      </c>
      <c r="V546" s="1" t="s">
        <v>10858</v>
      </c>
      <c r="W546" s="1" t="s">
        <v>3166</v>
      </c>
    </row>
    <row r="547" spans="1:24">
      <c r="A547" s="1" t="s">
        <v>49</v>
      </c>
      <c r="D547" s="1" t="s">
        <v>1030</v>
      </c>
      <c r="E547" s="1" t="s">
        <v>5615</v>
      </c>
      <c r="F547" s="1" t="s">
        <v>655</v>
      </c>
      <c r="G547" s="1" t="s">
        <v>5394</v>
      </c>
      <c r="H547" s="1" t="s">
        <v>689</v>
      </c>
      <c r="I547" s="1" t="s">
        <v>690</v>
      </c>
      <c r="J547" s="1" t="s">
        <v>384</v>
      </c>
      <c r="K547" s="1" t="s">
        <v>5228</v>
      </c>
      <c r="L547" s="1" t="s">
        <v>389</v>
      </c>
      <c r="M547" s="1" t="s">
        <v>4753</v>
      </c>
      <c r="N547" s="1" t="s">
        <v>683</v>
      </c>
      <c r="O547" s="1" t="s">
        <v>81</v>
      </c>
      <c r="P547" s="1" t="s">
        <v>5616</v>
      </c>
      <c r="Q547" s="1" t="s">
        <v>530</v>
      </c>
      <c r="R547" s="1" t="s">
        <v>384</v>
      </c>
      <c r="S547" s="1" t="s">
        <v>384</v>
      </c>
      <c r="T547" s="1" t="s">
        <v>4754</v>
      </c>
      <c r="U547" s="1" t="s">
        <v>3166</v>
      </c>
      <c r="V547" s="1" t="s">
        <v>10859</v>
      </c>
      <c r="W547" s="1" t="s">
        <v>3166</v>
      </c>
      <c r="X547" s="1" t="s">
        <v>5617</v>
      </c>
    </row>
    <row r="548" spans="1:24">
      <c r="A548" s="1" t="s">
        <v>49</v>
      </c>
      <c r="D548" s="1" t="s">
        <v>1033</v>
      </c>
      <c r="E548" s="1" t="s">
        <v>5618</v>
      </c>
      <c r="F548" s="1" t="s">
        <v>655</v>
      </c>
      <c r="H548" s="1" t="s">
        <v>689</v>
      </c>
      <c r="I548" s="1" t="s">
        <v>690</v>
      </c>
      <c r="J548" s="1" t="s">
        <v>384</v>
      </c>
      <c r="K548" s="1" t="s">
        <v>5269</v>
      </c>
      <c r="L548" s="1" t="s">
        <v>1795</v>
      </c>
      <c r="M548" s="1" t="s">
        <v>4753</v>
      </c>
      <c r="N548" s="1" t="s">
        <v>683</v>
      </c>
      <c r="O548" s="1" t="s">
        <v>81</v>
      </c>
      <c r="P548" s="1" t="s">
        <v>5616</v>
      </c>
      <c r="Q548" s="1" t="s">
        <v>530</v>
      </c>
      <c r="R548" s="1" t="s">
        <v>384</v>
      </c>
      <c r="S548" s="1" t="s">
        <v>384</v>
      </c>
      <c r="T548" s="1" t="s">
        <v>4754</v>
      </c>
      <c r="U548" s="1" t="s">
        <v>10491</v>
      </c>
      <c r="V548" s="1" t="s">
        <v>10860</v>
      </c>
      <c r="W548" s="1" t="s">
        <v>3166</v>
      </c>
      <c r="X548" s="1" t="s">
        <v>5619</v>
      </c>
    </row>
    <row r="549" spans="1:24">
      <c r="A549" s="1" t="s">
        <v>49</v>
      </c>
      <c r="D549" s="1" t="s">
        <v>5620</v>
      </c>
      <c r="E549" s="1" t="s">
        <v>5621</v>
      </c>
      <c r="F549" s="1" t="s">
        <v>4792</v>
      </c>
      <c r="H549" s="1" t="s">
        <v>689</v>
      </c>
      <c r="I549" s="1" t="s">
        <v>690</v>
      </c>
      <c r="J549" s="1" t="s">
        <v>384</v>
      </c>
      <c r="K549" s="1" t="s">
        <v>1011</v>
      </c>
      <c r="L549" s="1" t="s">
        <v>5279</v>
      </c>
      <c r="M549" s="1" t="s">
        <v>4753</v>
      </c>
      <c r="N549" s="1" t="s">
        <v>683</v>
      </c>
      <c r="O549" s="1" t="s">
        <v>81</v>
      </c>
      <c r="P549" s="1" t="s">
        <v>1036</v>
      </c>
      <c r="Q549" s="1" t="s">
        <v>530</v>
      </c>
      <c r="R549" s="1" t="s">
        <v>384</v>
      </c>
      <c r="S549" s="1" t="s">
        <v>384</v>
      </c>
      <c r="T549" s="1" t="s">
        <v>4754</v>
      </c>
      <c r="U549" s="1" t="s">
        <v>3166</v>
      </c>
      <c r="V549" s="1" t="s">
        <v>10861</v>
      </c>
      <c r="W549" s="1" t="s">
        <v>3166</v>
      </c>
    </row>
    <row r="550" spans="1:24">
      <c r="A550" s="1" t="s">
        <v>49</v>
      </c>
      <c r="D550" s="1" t="s">
        <v>1042</v>
      </c>
      <c r="E550" s="1" t="s">
        <v>5622</v>
      </c>
      <c r="F550" s="1" t="s">
        <v>655</v>
      </c>
      <c r="H550" s="1" t="s">
        <v>689</v>
      </c>
      <c r="I550" s="1" t="s">
        <v>690</v>
      </c>
      <c r="J550" s="1" t="s">
        <v>506</v>
      </c>
      <c r="K550" s="1" t="s">
        <v>5164</v>
      </c>
      <c r="L550" s="1" t="s">
        <v>1795</v>
      </c>
      <c r="M550" s="1" t="s">
        <v>4753</v>
      </c>
      <c r="N550" s="1" t="s">
        <v>522</v>
      </c>
      <c r="O550" s="1" t="s">
        <v>81</v>
      </c>
      <c r="P550" s="1" t="s">
        <v>1040</v>
      </c>
      <c r="Q550" s="1" t="s">
        <v>3242</v>
      </c>
      <c r="R550" s="1" t="s">
        <v>1041</v>
      </c>
      <c r="S550" s="1" t="s">
        <v>685</v>
      </c>
      <c r="T550" s="1" t="s">
        <v>4761</v>
      </c>
      <c r="U550" s="1" t="s">
        <v>3166</v>
      </c>
      <c r="V550" s="1" t="s">
        <v>10862</v>
      </c>
      <c r="W550" s="1" t="s">
        <v>3166</v>
      </c>
      <c r="X550" s="1" t="s">
        <v>5623</v>
      </c>
    </row>
    <row r="551" spans="1:24">
      <c r="A551" s="1" t="s">
        <v>49</v>
      </c>
      <c r="D551" s="1" t="s">
        <v>1045</v>
      </c>
      <c r="E551" s="1" t="s">
        <v>5624</v>
      </c>
      <c r="F551" s="1" t="s">
        <v>655</v>
      </c>
      <c r="H551" s="1" t="s">
        <v>689</v>
      </c>
      <c r="I551" s="1" t="s">
        <v>690</v>
      </c>
      <c r="J551" s="1" t="s">
        <v>384</v>
      </c>
      <c r="K551" s="1" t="s">
        <v>1413</v>
      </c>
      <c r="L551" s="1" t="s">
        <v>5279</v>
      </c>
      <c r="M551" s="1" t="s">
        <v>4753</v>
      </c>
      <c r="N551" s="1" t="s">
        <v>683</v>
      </c>
      <c r="O551" s="1" t="s">
        <v>81</v>
      </c>
      <c r="P551" s="1" t="s">
        <v>1048</v>
      </c>
      <c r="Q551" s="1" t="s">
        <v>3511</v>
      </c>
      <c r="R551" s="1" t="s">
        <v>156</v>
      </c>
      <c r="S551" s="1" t="s">
        <v>384</v>
      </c>
      <c r="T551" s="1" t="s">
        <v>4754</v>
      </c>
      <c r="U551" s="1" t="s">
        <v>10705</v>
      </c>
      <c r="V551" s="1" t="s">
        <v>10863</v>
      </c>
      <c r="W551" s="1" t="s">
        <v>3166</v>
      </c>
      <c r="X551" s="1" t="s">
        <v>5625</v>
      </c>
    </row>
    <row r="552" spans="1:24">
      <c r="A552" s="1" t="s">
        <v>49</v>
      </c>
      <c r="D552" s="1" t="s">
        <v>3715</v>
      </c>
      <c r="E552" s="1" t="s">
        <v>5626</v>
      </c>
      <c r="F552" s="1" t="s">
        <v>655</v>
      </c>
      <c r="G552" s="1" t="s">
        <v>5227</v>
      </c>
      <c r="H552" s="1" t="s">
        <v>689</v>
      </c>
      <c r="I552" s="1" t="s">
        <v>1049</v>
      </c>
      <c r="J552" s="1" t="s">
        <v>384</v>
      </c>
      <c r="K552" s="1" t="s">
        <v>5164</v>
      </c>
      <c r="L552" s="1" t="s">
        <v>401</v>
      </c>
      <c r="M552" s="1" t="s">
        <v>4753</v>
      </c>
      <c r="N552" s="1" t="s">
        <v>429</v>
      </c>
      <c r="O552" s="1" t="s">
        <v>81</v>
      </c>
      <c r="P552" s="1" t="s">
        <v>5627</v>
      </c>
      <c r="Q552" s="1" t="s">
        <v>3356</v>
      </c>
      <c r="R552" s="1" t="s">
        <v>616</v>
      </c>
      <c r="S552" s="1" t="s">
        <v>685</v>
      </c>
      <c r="T552" s="1" t="s">
        <v>4754</v>
      </c>
      <c r="U552" s="1" t="s">
        <v>3166</v>
      </c>
      <c r="V552" s="1" t="s">
        <v>10864</v>
      </c>
      <c r="W552" s="1" t="s">
        <v>669</v>
      </c>
    </row>
    <row r="553" spans="1:24">
      <c r="A553" s="1" t="s">
        <v>49</v>
      </c>
      <c r="D553" s="1" t="s">
        <v>3714</v>
      </c>
      <c r="E553" s="1" t="s">
        <v>5628</v>
      </c>
      <c r="F553" s="1" t="s">
        <v>655</v>
      </c>
      <c r="G553" s="1" t="s">
        <v>5227</v>
      </c>
      <c r="H553" s="1" t="s">
        <v>689</v>
      </c>
      <c r="I553" s="1" t="s">
        <v>1049</v>
      </c>
      <c r="J553" s="1" t="s">
        <v>384</v>
      </c>
      <c r="K553" s="1" t="s">
        <v>5164</v>
      </c>
      <c r="L553" s="1" t="s">
        <v>393</v>
      </c>
      <c r="M553" s="1" t="s">
        <v>4753</v>
      </c>
      <c r="N553" s="1" t="s">
        <v>429</v>
      </c>
      <c r="O553" s="1" t="s">
        <v>81</v>
      </c>
      <c r="P553" s="1" t="s">
        <v>5627</v>
      </c>
      <c r="Q553" s="1" t="s">
        <v>3356</v>
      </c>
      <c r="R553" s="1" t="s">
        <v>616</v>
      </c>
      <c r="S553" s="1" t="s">
        <v>685</v>
      </c>
      <c r="T553" s="1" t="s">
        <v>4754</v>
      </c>
      <c r="U553" s="1" t="s">
        <v>3166</v>
      </c>
      <c r="V553" s="1" t="s">
        <v>10864</v>
      </c>
      <c r="W553" s="1" t="s">
        <v>3166</v>
      </c>
    </row>
    <row r="554" spans="1:24">
      <c r="A554" s="1" t="s">
        <v>49</v>
      </c>
      <c r="D554" s="1" t="s">
        <v>3716</v>
      </c>
      <c r="E554" s="1" t="s">
        <v>5629</v>
      </c>
      <c r="F554" s="1" t="s">
        <v>655</v>
      </c>
      <c r="G554" s="1" t="s">
        <v>5227</v>
      </c>
      <c r="H554" s="1" t="s">
        <v>689</v>
      </c>
      <c r="I554" s="1" t="s">
        <v>1049</v>
      </c>
      <c r="J554" s="1" t="s">
        <v>384</v>
      </c>
      <c r="K554" s="1" t="s">
        <v>5164</v>
      </c>
      <c r="L554" s="1" t="s">
        <v>791</v>
      </c>
      <c r="M554" s="1" t="s">
        <v>4753</v>
      </c>
      <c r="N554" s="1" t="s">
        <v>429</v>
      </c>
      <c r="O554" s="1" t="s">
        <v>81</v>
      </c>
      <c r="P554" s="1" t="s">
        <v>5627</v>
      </c>
      <c r="Q554" s="1" t="s">
        <v>3356</v>
      </c>
      <c r="R554" s="1" t="s">
        <v>616</v>
      </c>
      <c r="S554" s="1" t="s">
        <v>685</v>
      </c>
      <c r="T554" s="1" t="s">
        <v>4754</v>
      </c>
      <c r="U554" s="1" t="s">
        <v>3166</v>
      </c>
      <c r="V554" s="1" t="s">
        <v>10864</v>
      </c>
      <c r="W554" s="1" t="s">
        <v>384</v>
      </c>
    </row>
    <row r="555" spans="1:24">
      <c r="A555" s="1" t="s">
        <v>49</v>
      </c>
      <c r="D555" s="1" t="s">
        <v>3743</v>
      </c>
      <c r="E555" s="1" t="s">
        <v>5630</v>
      </c>
      <c r="F555" s="1" t="s">
        <v>5033</v>
      </c>
      <c r="H555" s="1" t="s">
        <v>689</v>
      </c>
      <c r="I555" s="1" t="s">
        <v>1049</v>
      </c>
      <c r="J555" s="1" t="s">
        <v>685</v>
      </c>
      <c r="K555" s="1" t="s">
        <v>582</v>
      </c>
      <c r="L555" s="1" t="s">
        <v>5279</v>
      </c>
      <c r="M555" s="1" t="s">
        <v>4753</v>
      </c>
      <c r="N555" s="1" t="s">
        <v>522</v>
      </c>
      <c r="O555" s="1" t="s">
        <v>81</v>
      </c>
      <c r="P555" s="1" t="s">
        <v>3387</v>
      </c>
      <c r="Q555" s="1" t="s">
        <v>3255</v>
      </c>
      <c r="R555" s="1" t="s">
        <v>384</v>
      </c>
      <c r="S555" s="1" t="s">
        <v>685</v>
      </c>
      <c r="T555" s="1" t="s">
        <v>4761</v>
      </c>
      <c r="U555" s="1" t="s">
        <v>10865</v>
      </c>
      <c r="V555" s="1" t="s">
        <v>10866</v>
      </c>
      <c r="W555" s="1" t="s">
        <v>3166</v>
      </c>
    </row>
    <row r="556" spans="1:24">
      <c r="A556" s="1" t="s">
        <v>49</v>
      </c>
      <c r="D556" s="1" t="s">
        <v>3706</v>
      </c>
      <c r="E556" s="1" t="s">
        <v>5631</v>
      </c>
      <c r="F556" s="1" t="s">
        <v>655</v>
      </c>
      <c r="G556" s="1" t="s">
        <v>5227</v>
      </c>
      <c r="H556" s="1" t="s">
        <v>689</v>
      </c>
      <c r="I556" s="1" t="s">
        <v>1049</v>
      </c>
      <c r="J556" s="1" t="s">
        <v>506</v>
      </c>
      <c r="K556" s="1" t="s">
        <v>1413</v>
      </c>
      <c r="L556" s="1" t="s">
        <v>5279</v>
      </c>
      <c r="M556" s="1" t="s">
        <v>4753</v>
      </c>
      <c r="N556" s="1" t="s">
        <v>429</v>
      </c>
      <c r="O556" s="1" t="s">
        <v>81</v>
      </c>
      <c r="P556" s="1" t="s">
        <v>829</v>
      </c>
      <c r="Q556" s="1" t="s">
        <v>3238</v>
      </c>
      <c r="R556" s="1" t="s">
        <v>156</v>
      </c>
      <c r="S556" s="1" t="s">
        <v>3170</v>
      </c>
      <c r="T556" s="1" t="s">
        <v>4754</v>
      </c>
      <c r="U556" s="1" t="s">
        <v>10867</v>
      </c>
      <c r="V556" s="1" t="s">
        <v>10868</v>
      </c>
      <c r="W556" s="1" t="s">
        <v>655</v>
      </c>
    </row>
    <row r="557" spans="1:24">
      <c r="A557" s="1" t="s">
        <v>49</v>
      </c>
      <c r="D557" s="1" t="s">
        <v>1280</v>
      </c>
      <c r="E557" s="1" t="s">
        <v>1281</v>
      </c>
      <c r="F557" s="1" t="s">
        <v>4792</v>
      </c>
      <c r="H557" s="1" t="s">
        <v>689</v>
      </c>
      <c r="I557" s="1" t="s">
        <v>1049</v>
      </c>
      <c r="J557" s="1" t="s">
        <v>384</v>
      </c>
      <c r="K557" s="1" t="s">
        <v>891</v>
      </c>
      <c r="L557" s="1" t="s">
        <v>393</v>
      </c>
      <c r="M557" s="1" t="s">
        <v>4753</v>
      </c>
      <c r="N557" s="1" t="s">
        <v>522</v>
      </c>
      <c r="O557" s="1" t="s">
        <v>695</v>
      </c>
      <c r="P557" s="1" t="s">
        <v>1283</v>
      </c>
      <c r="Q557" s="1" t="s">
        <v>3525</v>
      </c>
      <c r="R557" s="1" t="s">
        <v>384</v>
      </c>
      <c r="S557" s="1" t="s">
        <v>685</v>
      </c>
      <c r="T557" s="1" t="s">
        <v>5034</v>
      </c>
      <c r="U557" s="1" t="s">
        <v>3166</v>
      </c>
      <c r="V557" s="1" t="s">
        <v>10869</v>
      </c>
      <c r="W557" s="1" t="s">
        <v>3166</v>
      </c>
    </row>
    <row r="558" spans="1:24">
      <c r="A558" s="1" t="s">
        <v>49</v>
      </c>
      <c r="D558" s="1" t="s">
        <v>1305</v>
      </c>
      <c r="E558" s="1" t="s">
        <v>5632</v>
      </c>
      <c r="F558" s="1" t="s">
        <v>655</v>
      </c>
      <c r="H558" s="1" t="s">
        <v>689</v>
      </c>
      <c r="I558" s="1" t="s">
        <v>1049</v>
      </c>
      <c r="J558" s="1" t="s">
        <v>384</v>
      </c>
      <c r="K558" s="1" t="s">
        <v>631</v>
      </c>
      <c r="L558" s="1" t="s">
        <v>389</v>
      </c>
      <c r="M558" s="1" t="s">
        <v>4753</v>
      </c>
      <c r="N558" s="1" t="s">
        <v>683</v>
      </c>
      <c r="O558" s="1" t="s">
        <v>695</v>
      </c>
      <c r="P558" s="1" t="s">
        <v>1308</v>
      </c>
      <c r="Q558" s="1" t="s">
        <v>3242</v>
      </c>
      <c r="R558" s="1" t="s">
        <v>513</v>
      </c>
      <c r="S558" s="1" t="s">
        <v>945</v>
      </c>
      <c r="T558" s="1" t="s">
        <v>5460</v>
      </c>
      <c r="U558" s="1" t="s">
        <v>10798</v>
      </c>
      <c r="V558" s="1" t="s">
        <v>10870</v>
      </c>
      <c r="W558" s="1" t="s">
        <v>10177</v>
      </c>
      <c r="X558" s="1" t="s">
        <v>5633</v>
      </c>
    </row>
    <row r="559" spans="1:24">
      <c r="A559" s="1" t="s">
        <v>49</v>
      </c>
      <c r="D559" s="1" t="s">
        <v>1050</v>
      </c>
      <c r="E559" s="1" t="s">
        <v>5634</v>
      </c>
      <c r="F559" s="1" t="s">
        <v>5033</v>
      </c>
      <c r="H559" s="1" t="s">
        <v>689</v>
      </c>
      <c r="I559" s="1" t="s">
        <v>1049</v>
      </c>
      <c r="J559" s="1" t="s">
        <v>1395</v>
      </c>
      <c r="K559" s="1" t="s">
        <v>739</v>
      </c>
      <c r="L559" s="1" t="s">
        <v>389</v>
      </c>
      <c r="M559" s="1" t="s">
        <v>4753</v>
      </c>
      <c r="N559" s="1" t="s">
        <v>683</v>
      </c>
      <c r="O559" s="1" t="s">
        <v>81</v>
      </c>
      <c r="P559" s="1" t="s">
        <v>1053</v>
      </c>
      <c r="Q559" s="1" t="s">
        <v>3512</v>
      </c>
      <c r="R559" s="1" t="s">
        <v>384</v>
      </c>
      <c r="S559" s="1" t="s">
        <v>2955</v>
      </c>
      <c r="T559" s="1" t="s">
        <v>5034</v>
      </c>
      <c r="U559" s="1" t="s">
        <v>10286</v>
      </c>
      <c r="V559" s="1" t="s">
        <v>10871</v>
      </c>
      <c r="W559" s="1" t="s">
        <v>10217</v>
      </c>
    </row>
    <row r="560" spans="1:24">
      <c r="A560" s="1" t="s">
        <v>49</v>
      </c>
      <c r="D560" s="1" t="s">
        <v>1054</v>
      </c>
      <c r="E560" s="1" t="s">
        <v>5635</v>
      </c>
      <c r="F560" s="1" t="s">
        <v>5033</v>
      </c>
      <c r="H560" s="1" t="s">
        <v>689</v>
      </c>
      <c r="I560" s="1" t="s">
        <v>1049</v>
      </c>
      <c r="J560" s="1" t="s">
        <v>1395</v>
      </c>
      <c r="K560" s="1" t="s">
        <v>739</v>
      </c>
      <c r="L560" s="1" t="s">
        <v>457</v>
      </c>
      <c r="M560" s="1" t="s">
        <v>4753</v>
      </c>
      <c r="N560" s="1" t="s">
        <v>683</v>
      </c>
      <c r="O560" s="1" t="s">
        <v>81</v>
      </c>
      <c r="P560" s="1" t="s">
        <v>1053</v>
      </c>
      <c r="Q560" s="1" t="s">
        <v>3513</v>
      </c>
      <c r="R560" s="1" t="s">
        <v>384</v>
      </c>
      <c r="S560" s="1" t="s">
        <v>2955</v>
      </c>
      <c r="T560" s="1" t="s">
        <v>5034</v>
      </c>
      <c r="U560" s="1" t="s">
        <v>10245</v>
      </c>
      <c r="V560" s="1" t="s">
        <v>10872</v>
      </c>
      <c r="W560" s="1" t="s">
        <v>3170</v>
      </c>
    </row>
    <row r="561" spans="1:24">
      <c r="A561" s="1" t="s">
        <v>49</v>
      </c>
      <c r="D561" s="1" t="s">
        <v>5636</v>
      </c>
      <c r="E561" s="1" t="s">
        <v>5637</v>
      </c>
      <c r="F561" s="1" t="s">
        <v>655</v>
      </c>
      <c r="H561" s="1" t="s">
        <v>689</v>
      </c>
      <c r="I561" s="1" t="s">
        <v>1049</v>
      </c>
      <c r="J561" s="1" t="s">
        <v>384</v>
      </c>
      <c r="K561" s="1" t="s">
        <v>5228</v>
      </c>
      <c r="L561" s="1" t="s">
        <v>389</v>
      </c>
      <c r="M561" s="1" t="s">
        <v>4753</v>
      </c>
      <c r="N561" s="1" t="s">
        <v>683</v>
      </c>
      <c r="O561" s="1" t="s">
        <v>81</v>
      </c>
      <c r="P561" s="1" t="s">
        <v>5638</v>
      </c>
      <c r="Q561" s="1" t="s">
        <v>10873</v>
      </c>
      <c r="R561" s="1" t="s">
        <v>384</v>
      </c>
      <c r="S561" s="1" t="s">
        <v>945</v>
      </c>
      <c r="T561" s="1" t="s">
        <v>4754</v>
      </c>
      <c r="U561" s="1" t="s">
        <v>156</v>
      </c>
      <c r="V561" s="1" t="s">
        <v>10874</v>
      </c>
      <c r="W561" s="1" t="s">
        <v>3166</v>
      </c>
    </row>
    <row r="562" spans="1:24">
      <c r="A562" s="1" t="s">
        <v>49</v>
      </c>
      <c r="D562" s="1" t="s">
        <v>1077</v>
      </c>
      <c r="E562" s="1" t="s">
        <v>5639</v>
      </c>
      <c r="F562" s="1" t="s">
        <v>655</v>
      </c>
      <c r="H562" s="1" t="s">
        <v>689</v>
      </c>
      <c r="I562" s="1" t="s">
        <v>1049</v>
      </c>
      <c r="J562" s="1" t="s">
        <v>384</v>
      </c>
      <c r="K562" s="1" t="s">
        <v>5164</v>
      </c>
      <c r="L562" s="1" t="s">
        <v>380</v>
      </c>
      <c r="M562" s="1" t="s">
        <v>4753</v>
      </c>
      <c r="N562" s="1" t="s">
        <v>683</v>
      </c>
      <c r="O562" s="1" t="s">
        <v>81</v>
      </c>
      <c r="P562" s="1" t="s">
        <v>1080</v>
      </c>
      <c r="Q562" s="1" t="s">
        <v>530</v>
      </c>
      <c r="R562" s="1" t="s">
        <v>384</v>
      </c>
      <c r="S562" s="1" t="s">
        <v>945</v>
      </c>
      <c r="T562" s="1" t="s">
        <v>4754</v>
      </c>
      <c r="U562" s="1" t="s">
        <v>10808</v>
      </c>
      <c r="V562" s="1" t="s">
        <v>10875</v>
      </c>
      <c r="W562" s="1" t="s">
        <v>10217</v>
      </c>
      <c r="X562" s="1" t="s">
        <v>5640</v>
      </c>
    </row>
    <row r="563" spans="1:24">
      <c r="A563" s="1" t="s">
        <v>49</v>
      </c>
      <c r="D563" s="1" t="s">
        <v>1081</v>
      </c>
      <c r="E563" s="1" t="s">
        <v>5641</v>
      </c>
      <c r="F563" s="1" t="s">
        <v>655</v>
      </c>
      <c r="H563" s="1" t="s">
        <v>689</v>
      </c>
      <c r="I563" s="1" t="s">
        <v>1049</v>
      </c>
      <c r="J563" s="1" t="s">
        <v>384</v>
      </c>
      <c r="K563" s="1" t="s">
        <v>5164</v>
      </c>
      <c r="L563" s="1" t="s">
        <v>401</v>
      </c>
      <c r="M563" s="1" t="s">
        <v>4753</v>
      </c>
      <c r="N563" s="1" t="s">
        <v>683</v>
      </c>
      <c r="O563" s="1" t="s">
        <v>81</v>
      </c>
      <c r="P563" s="1" t="s">
        <v>1084</v>
      </c>
      <c r="Q563" s="1" t="s">
        <v>3245</v>
      </c>
      <c r="R563" s="1" t="s">
        <v>616</v>
      </c>
      <c r="S563" s="1" t="s">
        <v>945</v>
      </c>
      <c r="T563" s="1" t="s">
        <v>4754</v>
      </c>
      <c r="U563" s="1" t="s">
        <v>10876</v>
      </c>
      <c r="V563" s="1" t="s">
        <v>10877</v>
      </c>
      <c r="W563" s="1" t="s">
        <v>11075</v>
      </c>
      <c r="X563" s="1" t="s">
        <v>5642</v>
      </c>
    </row>
    <row r="564" spans="1:24">
      <c r="A564" s="1" t="s">
        <v>49</v>
      </c>
      <c r="D564" s="1" t="s">
        <v>1085</v>
      </c>
      <c r="E564" s="1" t="s">
        <v>5643</v>
      </c>
      <c r="F564" s="1" t="s">
        <v>655</v>
      </c>
      <c r="H564" s="1" t="s">
        <v>689</v>
      </c>
      <c r="I564" s="1" t="s">
        <v>1049</v>
      </c>
      <c r="J564" s="1" t="s">
        <v>384</v>
      </c>
      <c r="K564" s="1" t="s">
        <v>5521</v>
      </c>
      <c r="L564" s="1" t="s">
        <v>393</v>
      </c>
      <c r="M564" s="1" t="s">
        <v>4753</v>
      </c>
      <c r="N564" s="1" t="s">
        <v>522</v>
      </c>
      <c r="O564" s="1" t="s">
        <v>81</v>
      </c>
      <c r="P564" s="1" t="s">
        <v>1088</v>
      </c>
      <c r="Q564" s="1" t="s">
        <v>3181</v>
      </c>
      <c r="R564" s="1" t="s">
        <v>616</v>
      </c>
      <c r="S564" s="1" t="s">
        <v>685</v>
      </c>
      <c r="T564" s="1" t="s">
        <v>4754</v>
      </c>
      <c r="U564" s="1" t="s">
        <v>10793</v>
      </c>
      <c r="V564" s="1" t="s">
        <v>10879</v>
      </c>
      <c r="W564" s="1" t="s">
        <v>3166</v>
      </c>
      <c r="X564" s="1" t="s">
        <v>5644</v>
      </c>
    </row>
    <row r="565" spans="1:24">
      <c r="A565" s="1" t="s">
        <v>49</v>
      </c>
      <c r="D565" s="1" t="s">
        <v>1089</v>
      </c>
      <c r="E565" s="1" t="s">
        <v>5645</v>
      </c>
      <c r="F565" s="1" t="s">
        <v>655</v>
      </c>
      <c r="H565" s="1" t="s">
        <v>689</v>
      </c>
      <c r="I565" s="1" t="s">
        <v>1049</v>
      </c>
      <c r="J565" s="1" t="s">
        <v>384</v>
      </c>
      <c r="K565" s="1" t="s">
        <v>5269</v>
      </c>
      <c r="L565" s="1" t="s">
        <v>1795</v>
      </c>
      <c r="M565" s="1" t="s">
        <v>4753</v>
      </c>
      <c r="N565" s="1" t="s">
        <v>522</v>
      </c>
      <c r="O565" s="1" t="s">
        <v>81</v>
      </c>
      <c r="P565" s="1" t="s">
        <v>1088</v>
      </c>
      <c r="Q565" s="1" t="s">
        <v>3246</v>
      </c>
      <c r="R565" s="1" t="s">
        <v>616</v>
      </c>
      <c r="S565" s="1" t="s">
        <v>685</v>
      </c>
      <c r="T565" s="1" t="s">
        <v>4754</v>
      </c>
      <c r="U565" s="1" t="s">
        <v>3166</v>
      </c>
      <c r="V565" s="1" t="s">
        <v>10880</v>
      </c>
      <c r="W565" s="1" t="s">
        <v>3193</v>
      </c>
      <c r="X565" s="1" t="s">
        <v>5646</v>
      </c>
    </row>
    <row r="566" spans="1:24">
      <c r="A566" s="1" t="s">
        <v>49</v>
      </c>
      <c r="D566" s="1" t="s">
        <v>1092</v>
      </c>
      <c r="E566" s="1" t="s">
        <v>5647</v>
      </c>
      <c r="F566" s="1" t="s">
        <v>655</v>
      </c>
      <c r="H566" s="1" t="s">
        <v>689</v>
      </c>
      <c r="I566" s="1" t="s">
        <v>1049</v>
      </c>
      <c r="J566" s="1" t="s">
        <v>384</v>
      </c>
      <c r="K566" s="1" t="s">
        <v>5228</v>
      </c>
      <c r="L566" s="1" t="s">
        <v>1795</v>
      </c>
      <c r="M566" s="1" t="s">
        <v>4753</v>
      </c>
      <c r="N566" s="1" t="s">
        <v>522</v>
      </c>
      <c r="O566" s="1" t="s">
        <v>81</v>
      </c>
      <c r="P566" s="1" t="s">
        <v>1088</v>
      </c>
      <c r="Q566" s="1" t="s">
        <v>3352</v>
      </c>
      <c r="R566" s="1" t="s">
        <v>616</v>
      </c>
      <c r="S566" s="1" t="s">
        <v>685</v>
      </c>
      <c r="T566" s="1" t="s">
        <v>4754</v>
      </c>
      <c r="U566" s="1" t="s">
        <v>10881</v>
      </c>
      <c r="V566" s="1" t="s">
        <v>10882</v>
      </c>
      <c r="W566" s="1" t="s">
        <v>513</v>
      </c>
      <c r="X566" s="1" t="s">
        <v>5648</v>
      </c>
    </row>
    <row r="567" spans="1:24">
      <c r="A567" s="1" t="s">
        <v>49</v>
      </c>
      <c r="D567" s="1" t="s">
        <v>1095</v>
      </c>
      <c r="E567" s="1" t="s">
        <v>5649</v>
      </c>
      <c r="F567" s="1" t="s">
        <v>655</v>
      </c>
      <c r="H567" s="1" t="s">
        <v>689</v>
      </c>
      <c r="I567" s="1" t="s">
        <v>1049</v>
      </c>
      <c r="J567" s="1" t="s">
        <v>1395</v>
      </c>
      <c r="K567" s="1" t="s">
        <v>5269</v>
      </c>
      <c r="L567" s="1" t="s">
        <v>1795</v>
      </c>
      <c r="M567" s="1" t="s">
        <v>4753</v>
      </c>
      <c r="N567" s="1" t="s">
        <v>683</v>
      </c>
      <c r="O567" s="1" t="s">
        <v>81</v>
      </c>
      <c r="P567" s="1" t="s">
        <v>1053</v>
      </c>
      <c r="Q567" s="1" t="s">
        <v>3518</v>
      </c>
      <c r="R567" s="1" t="s">
        <v>685</v>
      </c>
      <c r="S567" s="1" t="s">
        <v>2955</v>
      </c>
      <c r="T567" s="1" t="s">
        <v>5034</v>
      </c>
      <c r="U567" s="1" t="s">
        <v>10177</v>
      </c>
      <c r="V567" s="1" t="s">
        <v>10883</v>
      </c>
      <c r="W567" s="1" t="s">
        <v>3166</v>
      </c>
      <c r="X567" s="1" t="s">
        <v>5650</v>
      </c>
    </row>
    <row r="568" spans="1:24">
      <c r="A568" s="1" t="s">
        <v>49</v>
      </c>
      <c r="D568" s="1" t="s">
        <v>1098</v>
      </c>
      <c r="E568" s="1" t="s">
        <v>5651</v>
      </c>
      <c r="F568" s="1" t="s">
        <v>655</v>
      </c>
      <c r="H568" s="1" t="s">
        <v>689</v>
      </c>
      <c r="I568" s="1" t="s">
        <v>1049</v>
      </c>
      <c r="J568" s="1" t="s">
        <v>1395</v>
      </c>
      <c r="K568" s="1" t="s">
        <v>5269</v>
      </c>
      <c r="L568" s="1" t="s">
        <v>389</v>
      </c>
      <c r="M568" s="1" t="s">
        <v>4753</v>
      </c>
      <c r="N568" s="1" t="s">
        <v>683</v>
      </c>
      <c r="O568" s="1" t="s">
        <v>81</v>
      </c>
      <c r="P568" s="1" t="s">
        <v>1053</v>
      </c>
      <c r="Q568" s="1" t="s">
        <v>3519</v>
      </c>
      <c r="R568" s="1" t="s">
        <v>685</v>
      </c>
      <c r="S568" s="1" t="s">
        <v>2955</v>
      </c>
      <c r="T568" s="1" t="s">
        <v>5034</v>
      </c>
      <c r="U568" s="1" t="s">
        <v>384</v>
      </c>
      <c r="V568" s="1" t="s">
        <v>10884</v>
      </c>
      <c r="W568" s="1" t="s">
        <v>3166</v>
      </c>
      <c r="X568" s="1" t="s">
        <v>5652</v>
      </c>
    </row>
    <row r="569" spans="1:24">
      <c r="A569" s="1" t="s">
        <v>49</v>
      </c>
      <c r="D569" s="1" t="s">
        <v>1101</v>
      </c>
      <c r="E569" s="1" t="s">
        <v>5653</v>
      </c>
      <c r="F569" s="1" t="s">
        <v>655</v>
      </c>
      <c r="H569" s="1" t="s">
        <v>689</v>
      </c>
      <c r="I569" s="1" t="s">
        <v>1049</v>
      </c>
      <c r="J569" s="1" t="s">
        <v>506</v>
      </c>
      <c r="K569" s="1" t="s">
        <v>765</v>
      </c>
      <c r="L569" s="1" t="s">
        <v>396</v>
      </c>
      <c r="M569" s="1" t="s">
        <v>4753</v>
      </c>
      <c r="N569" s="1" t="s">
        <v>683</v>
      </c>
      <c r="O569" s="1" t="s">
        <v>81</v>
      </c>
      <c r="P569" s="1" t="s">
        <v>1104</v>
      </c>
      <c r="Q569" s="1" t="s">
        <v>3520</v>
      </c>
      <c r="R569" s="1" t="s">
        <v>685</v>
      </c>
      <c r="S569" s="1" t="s">
        <v>384</v>
      </c>
      <c r="T569" s="1" t="s">
        <v>5034</v>
      </c>
      <c r="U569" s="1" t="s">
        <v>10311</v>
      </c>
      <c r="V569" s="1" t="s">
        <v>10885</v>
      </c>
      <c r="W569" s="1" t="s">
        <v>10311</v>
      </c>
      <c r="X569" s="1" t="s">
        <v>5654</v>
      </c>
    </row>
    <row r="570" spans="1:24">
      <c r="A570" s="1" t="s">
        <v>49</v>
      </c>
      <c r="D570" s="1" t="s">
        <v>1105</v>
      </c>
      <c r="E570" s="1" t="s">
        <v>5655</v>
      </c>
      <c r="F570" s="1" t="s">
        <v>655</v>
      </c>
      <c r="H570" s="1" t="s">
        <v>689</v>
      </c>
      <c r="I570" s="1" t="s">
        <v>1049</v>
      </c>
      <c r="J570" s="1" t="s">
        <v>506</v>
      </c>
      <c r="K570" s="1" t="s">
        <v>765</v>
      </c>
      <c r="L570" s="1" t="s">
        <v>393</v>
      </c>
      <c r="M570" s="1" t="s">
        <v>4753</v>
      </c>
      <c r="N570" s="1" t="s">
        <v>683</v>
      </c>
      <c r="O570" s="1" t="s">
        <v>81</v>
      </c>
      <c r="P570" s="1" t="s">
        <v>1104</v>
      </c>
      <c r="Q570" s="1" t="s">
        <v>3520</v>
      </c>
      <c r="R570" s="1" t="s">
        <v>685</v>
      </c>
      <c r="S570" s="1" t="s">
        <v>384</v>
      </c>
      <c r="T570" s="1" t="s">
        <v>5034</v>
      </c>
      <c r="U570" s="1" t="s">
        <v>2955</v>
      </c>
      <c r="V570" s="1" t="s">
        <v>10886</v>
      </c>
      <c r="W570" s="1" t="s">
        <v>3166</v>
      </c>
      <c r="X570" s="1" t="s">
        <v>5656</v>
      </c>
    </row>
    <row r="571" spans="1:24">
      <c r="A571" s="1" t="s">
        <v>49</v>
      </c>
      <c r="D571" s="1" t="s">
        <v>1108</v>
      </c>
      <c r="E571" s="1" t="s">
        <v>5657</v>
      </c>
      <c r="F571" s="1" t="s">
        <v>655</v>
      </c>
      <c r="H571" s="1" t="s">
        <v>689</v>
      </c>
      <c r="I571" s="1" t="s">
        <v>1049</v>
      </c>
      <c r="J571" s="1" t="s">
        <v>506</v>
      </c>
      <c r="K571" s="1" t="s">
        <v>765</v>
      </c>
      <c r="L571" s="1" t="s">
        <v>389</v>
      </c>
      <c r="M571" s="1" t="s">
        <v>4753</v>
      </c>
      <c r="N571" s="1" t="s">
        <v>683</v>
      </c>
      <c r="O571" s="1" t="s">
        <v>81</v>
      </c>
      <c r="P571" s="1" t="s">
        <v>1104</v>
      </c>
      <c r="Q571" s="1" t="s">
        <v>3520</v>
      </c>
      <c r="R571" s="1" t="s">
        <v>685</v>
      </c>
      <c r="S571" s="1" t="s">
        <v>384</v>
      </c>
      <c r="T571" s="1" t="s">
        <v>5034</v>
      </c>
      <c r="U571" s="1" t="s">
        <v>10177</v>
      </c>
      <c r="V571" s="1" t="s">
        <v>10887</v>
      </c>
      <c r="W571" s="1" t="s">
        <v>655</v>
      </c>
    </row>
    <row r="572" spans="1:24">
      <c r="A572" s="1" t="s">
        <v>49</v>
      </c>
      <c r="D572" s="1" t="s">
        <v>1111</v>
      </c>
      <c r="E572" s="1" t="s">
        <v>5658</v>
      </c>
      <c r="F572" s="1" t="s">
        <v>655</v>
      </c>
      <c r="H572" s="1" t="s">
        <v>689</v>
      </c>
      <c r="I572" s="1" t="s">
        <v>1049</v>
      </c>
      <c r="J572" s="1" t="s">
        <v>506</v>
      </c>
      <c r="K572" s="1" t="s">
        <v>5228</v>
      </c>
      <c r="L572" s="1" t="s">
        <v>389</v>
      </c>
      <c r="M572" s="1" t="s">
        <v>4753</v>
      </c>
      <c r="N572" s="1" t="s">
        <v>683</v>
      </c>
      <c r="O572" s="1" t="s">
        <v>81</v>
      </c>
      <c r="P572" s="1" t="s">
        <v>1104</v>
      </c>
      <c r="Q572" s="1" t="s">
        <v>3521</v>
      </c>
      <c r="R572" s="1" t="s">
        <v>685</v>
      </c>
      <c r="S572" s="1" t="s">
        <v>384</v>
      </c>
      <c r="T572" s="1" t="s">
        <v>5034</v>
      </c>
      <c r="U572" s="1" t="s">
        <v>1395</v>
      </c>
      <c r="V572" s="1" t="s">
        <v>10886</v>
      </c>
      <c r="W572" s="1" t="s">
        <v>3166</v>
      </c>
      <c r="X572" s="1" t="s">
        <v>5659</v>
      </c>
    </row>
    <row r="573" spans="1:24">
      <c r="A573" s="1" t="s">
        <v>49</v>
      </c>
      <c r="D573" s="1" t="s">
        <v>1114</v>
      </c>
      <c r="E573" s="1" t="s">
        <v>5660</v>
      </c>
      <c r="F573" s="1" t="s">
        <v>655</v>
      </c>
      <c r="H573" s="1" t="s">
        <v>689</v>
      </c>
      <c r="I573" s="1" t="s">
        <v>1049</v>
      </c>
      <c r="J573" s="1" t="s">
        <v>384</v>
      </c>
      <c r="K573" s="1" t="s">
        <v>1413</v>
      </c>
      <c r="L573" s="1" t="s">
        <v>401</v>
      </c>
      <c r="M573" s="1" t="s">
        <v>4753</v>
      </c>
      <c r="N573" s="1" t="s">
        <v>522</v>
      </c>
      <c r="O573" s="1" t="s">
        <v>81</v>
      </c>
      <c r="P573" s="1" t="s">
        <v>1117</v>
      </c>
      <c r="Q573" s="1" t="s">
        <v>3247</v>
      </c>
      <c r="R573" s="1" t="s">
        <v>384</v>
      </c>
      <c r="S573" s="1" t="s">
        <v>685</v>
      </c>
      <c r="T573" s="1" t="s">
        <v>4754</v>
      </c>
      <c r="U573" s="1" t="s">
        <v>10888</v>
      </c>
      <c r="V573" s="1" t="s">
        <v>10889</v>
      </c>
      <c r="W573" s="1" t="s">
        <v>655</v>
      </c>
      <c r="X573" s="1" t="s">
        <v>5661</v>
      </c>
    </row>
    <row r="574" spans="1:24">
      <c r="A574" s="1" t="s">
        <v>49</v>
      </c>
      <c r="D574" s="1" t="s">
        <v>1118</v>
      </c>
      <c r="E574" s="1" t="s">
        <v>5662</v>
      </c>
      <c r="F574" s="1" t="s">
        <v>655</v>
      </c>
      <c r="H574" s="1" t="s">
        <v>689</v>
      </c>
      <c r="I574" s="1" t="s">
        <v>1049</v>
      </c>
      <c r="J574" s="1" t="s">
        <v>384</v>
      </c>
      <c r="K574" s="1" t="s">
        <v>1413</v>
      </c>
      <c r="L574" s="1" t="s">
        <v>396</v>
      </c>
      <c r="M574" s="1" t="s">
        <v>4753</v>
      </c>
      <c r="N574" s="1" t="s">
        <v>522</v>
      </c>
      <c r="O574" s="1" t="s">
        <v>81</v>
      </c>
      <c r="P574" s="1" t="s">
        <v>1117</v>
      </c>
      <c r="Q574" s="1" t="s">
        <v>3247</v>
      </c>
      <c r="R574" s="1" t="s">
        <v>685</v>
      </c>
      <c r="S574" s="1" t="s">
        <v>685</v>
      </c>
      <c r="T574" s="1" t="s">
        <v>4754</v>
      </c>
      <c r="U574" s="1" t="s">
        <v>3301</v>
      </c>
      <c r="V574" s="1" t="s">
        <v>10890</v>
      </c>
      <c r="W574" s="1" t="s">
        <v>10891</v>
      </c>
      <c r="X574" s="1" t="s">
        <v>5663</v>
      </c>
    </row>
    <row r="575" spans="1:24">
      <c r="A575" s="1" t="s">
        <v>49</v>
      </c>
      <c r="D575" s="1" t="s">
        <v>1121</v>
      </c>
      <c r="E575" s="1" t="s">
        <v>5664</v>
      </c>
      <c r="F575" s="1" t="s">
        <v>655</v>
      </c>
      <c r="H575" s="1" t="s">
        <v>689</v>
      </c>
      <c r="I575" s="1" t="s">
        <v>1049</v>
      </c>
      <c r="J575" s="1" t="s">
        <v>384</v>
      </c>
      <c r="K575" s="1" t="s">
        <v>1413</v>
      </c>
      <c r="L575" s="1" t="s">
        <v>393</v>
      </c>
      <c r="M575" s="1" t="s">
        <v>4753</v>
      </c>
      <c r="N575" s="1" t="s">
        <v>522</v>
      </c>
      <c r="O575" s="1" t="s">
        <v>81</v>
      </c>
      <c r="P575" s="1" t="s">
        <v>1117</v>
      </c>
      <c r="Q575" s="1" t="s">
        <v>3247</v>
      </c>
      <c r="R575" s="1" t="s">
        <v>685</v>
      </c>
      <c r="S575" s="1" t="s">
        <v>685</v>
      </c>
      <c r="T575" s="1" t="s">
        <v>4754</v>
      </c>
      <c r="U575" s="1" t="s">
        <v>10892</v>
      </c>
      <c r="V575" s="1" t="s">
        <v>10893</v>
      </c>
      <c r="W575" s="1" t="s">
        <v>655</v>
      </c>
      <c r="X575" s="1" t="s">
        <v>5665</v>
      </c>
    </row>
    <row r="576" spans="1:24">
      <c r="A576" s="1" t="s">
        <v>49</v>
      </c>
      <c r="D576" s="1" t="s">
        <v>1124</v>
      </c>
      <c r="E576" s="1" t="s">
        <v>5666</v>
      </c>
      <c r="F576" s="1" t="s">
        <v>655</v>
      </c>
      <c r="H576" s="1" t="s">
        <v>689</v>
      </c>
      <c r="I576" s="1" t="s">
        <v>1049</v>
      </c>
      <c r="J576" s="1" t="s">
        <v>384</v>
      </c>
      <c r="K576" s="1" t="s">
        <v>1413</v>
      </c>
      <c r="L576" s="1" t="s">
        <v>389</v>
      </c>
      <c r="M576" s="1" t="s">
        <v>4753</v>
      </c>
      <c r="N576" s="1" t="s">
        <v>522</v>
      </c>
      <c r="O576" s="1" t="s">
        <v>81</v>
      </c>
      <c r="P576" s="1" t="s">
        <v>1117</v>
      </c>
      <c r="Q576" s="1" t="s">
        <v>3247</v>
      </c>
      <c r="R576" s="1" t="s">
        <v>685</v>
      </c>
      <c r="S576" s="1" t="s">
        <v>685</v>
      </c>
      <c r="T576" s="1" t="s">
        <v>4754</v>
      </c>
      <c r="U576" s="1" t="s">
        <v>10894</v>
      </c>
      <c r="V576" s="1" t="s">
        <v>10895</v>
      </c>
      <c r="W576" s="1" t="s">
        <v>10351</v>
      </c>
      <c r="X576" s="1" t="s">
        <v>5667</v>
      </c>
    </row>
    <row r="577" spans="1:24">
      <c r="A577" s="1" t="s">
        <v>49</v>
      </c>
      <c r="D577" s="1" t="s">
        <v>1131</v>
      </c>
      <c r="E577" s="1" t="s">
        <v>5668</v>
      </c>
      <c r="F577" s="1" t="s">
        <v>655</v>
      </c>
      <c r="H577" s="1" t="s">
        <v>689</v>
      </c>
      <c r="I577" s="1" t="s">
        <v>1049</v>
      </c>
      <c r="J577" s="1" t="s">
        <v>384</v>
      </c>
      <c r="K577" s="1" t="s">
        <v>765</v>
      </c>
      <c r="L577" s="1" t="s">
        <v>401</v>
      </c>
      <c r="M577" s="1" t="s">
        <v>4753</v>
      </c>
      <c r="N577" s="1" t="s">
        <v>683</v>
      </c>
      <c r="O577" s="1" t="s">
        <v>81</v>
      </c>
      <c r="P577" s="1" t="s">
        <v>1134</v>
      </c>
      <c r="Q577" s="1" t="s">
        <v>3522</v>
      </c>
      <c r="R577" s="1" t="s">
        <v>384</v>
      </c>
      <c r="S577" s="1" t="s">
        <v>3249</v>
      </c>
      <c r="T577" s="1" t="s">
        <v>5034</v>
      </c>
      <c r="U577" s="1" t="s">
        <v>1324</v>
      </c>
      <c r="V577" s="1" t="s">
        <v>10896</v>
      </c>
      <c r="W577" s="1" t="s">
        <v>480</v>
      </c>
      <c r="X577" s="1" t="s">
        <v>5669</v>
      </c>
    </row>
    <row r="578" spans="1:24">
      <c r="A578" s="1" t="s">
        <v>49</v>
      </c>
      <c r="D578" s="1" t="s">
        <v>1135</v>
      </c>
      <c r="E578" s="1" t="s">
        <v>5670</v>
      </c>
      <c r="F578" s="1" t="s">
        <v>655</v>
      </c>
      <c r="H578" s="1" t="s">
        <v>689</v>
      </c>
      <c r="I578" s="1" t="s">
        <v>1049</v>
      </c>
      <c r="J578" s="1" t="s">
        <v>3176</v>
      </c>
      <c r="K578" s="1" t="s">
        <v>5391</v>
      </c>
      <c r="L578" s="1" t="s">
        <v>393</v>
      </c>
      <c r="M578" s="1" t="s">
        <v>4753</v>
      </c>
      <c r="N578" s="1" t="s">
        <v>683</v>
      </c>
      <c r="O578" s="1" t="s">
        <v>81</v>
      </c>
      <c r="P578" s="1" t="s">
        <v>1138</v>
      </c>
      <c r="Q578" s="1" t="s">
        <v>3250</v>
      </c>
      <c r="R578" s="1" t="s">
        <v>384</v>
      </c>
      <c r="S578" s="1" t="s">
        <v>945</v>
      </c>
      <c r="T578" s="1" t="s">
        <v>5460</v>
      </c>
      <c r="U578" s="1" t="s">
        <v>10897</v>
      </c>
      <c r="V578" s="1" t="s">
        <v>10898</v>
      </c>
      <c r="W578" s="1" t="s">
        <v>655</v>
      </c>
      <c r="X578" s="1" t="s">
        <v>5671</v>
      </c>
    </row>
    <row r="579" spans="1:24">
      <c r="A579" s="1" t="s">
        <v>49</v>
      </c>
      <c r="D579" s="1" t="s">
        <v>5672</v>
      </c>
      <c r="E579" s="1" t="s">
        <v>5673</v>
      </c>
      <c r="F579" s="1" t="s">
        <v>4792</v>
      </c>
      <c r="H579" s="1" t="s">
        <v>689</v>
      </c>
      <c r="I579" s="1" t="s">
        <v>1049</v>
      </c>
      <c r="J579" s="1" t="s">
        <v>384</v>
      </c>
      <c r="K579" s="1" t="s">
        <v>795</v>
      </c>
      <c r="L579" s="1" t="s">
        <v>457</v>
      </c>
      <c r="M579" s="1" t="s">
        <v>4753</v>
      </c>
      <c r="N579" s="1" t="s">
        <v>522</v>
      </c>
      <c r="O579" s="1" t="s">
        <v>81</v>
      </c>
      <c r="P579" s="1" t="s">
        <v>5674</v>
      </c>
      <c r="Q579" s="1" t="s">
        <v>10899</v>
      </c>
      <c r="R579" s="1" t="s">
        <v>1324</v>
      </c>
      <c r="S579" s="1" t="s">
        <v>685</v>
      </c>
      <c r="T579" s="1" t="s">
        <v>4754</v>
      </c>
      <c r="U579" s="1" t="s">
        <v>3166</v>
      </c>
      <c r="V579" s="1" t="s">
        <v>10900</v>
      </c>
      <c r="W579" s="1" t="s">
        <v>3166</v>
      </c>
    </row>
    <row r="580" spans="1:24">
      <c r="A580" s="1" t="s">
        <v>49</v>
      </c>
      <c r="D580" s="1" t="s">
        <v>1149</v>
      </c>
      <c r="E580" s="1" t="s">
        <v>1150</v>
      </c>
      <c r="F580" s="1" t="s">
        <v>4792</v>
      </c>
      <c r="H580" s="1" t="s">
        <v>689</v>
      </c>
      <c r="I580" s="1" t="s">
        <v>1049</v>
      </c>
      <c r="J580" s="1" t="s">
        <v>506</v>
      </c>
      <c r="K580" s="1" t="s">
        <v>1152</v>
      </c>
      <c r="L580" s="1" t="s">
        <v>389</v>
      </c>
      <c r="M580" s="1" t="s">
        <v>4753</v>
      </c>
      <c r="N580" s="1" t="s">
        <v>429</v>
      </c>
      <c r="O580" s="1" t="s">
        <v>81</v>
      </c>
      <c r="P580" s="1" t="s">
        <v>1153</v>
      </c>
      <c r="Q580" s="1" t="s">
        <v>3523</v>
      </c>
      <c r="R580" s="1" t="s">
        <v>1154</v>
      </c>
      <c r="S580" s="1" t="s">
        <v>3170</v>
      </c>
      <c r="T580" s="1" t="s">
        <v>5034</v>
      </c>
      <c r="U580" s="1" t="s">
        <v>3166</v>
      </c>
      <c r="V580" s="1" t="s">
        <v>10274</v>
      </c>
      <c r="W580" s="1" t="s">
        <v>3166</v>
      </c>
    </row>
    <row r="581" spans="1:24">
      <c r="A581" s="1" t="s">
        <v>49</v>
      </c>
      <c r="D581" s="1" t="s">
        <v>5675</v>
      </c>
      <c r="E581" s="1" t="s">
        <v>5676</v>
      </c>
      <c r="F581" s="1" t="s">
        <v>4792</v>
      </c>
      <c r="H581" s="1" t="s">
        <v>689</v>
      </c>
      <c r="I581" s="1" t="s">
        <v>1049</v>
      </c>
      <c r="J581" s="1" t="s">
        <v>506</v>
      </c>
      <c r="K581" s="1" t="s">
        <v>1152</v>
      </c>
      <c r="L581" s="1" t="s">
        <v>457</v>
      </c>
      <c r="M581" s="1" t="s">
        <v>4753</v>
      </c>
      <c r="N581" s="1" t="s">
        <v>429</v>
      </c>
      <c r="O581" s="1" t="s">
        <v>81</v>
      </c>
      <c r="P581" s="1" t="s">
        <v>1153</v>
      </c>
      <c r="Q581" s="1" t="s">
        <v>10901</v>
      </c>
      <c r="R581" s="1" t="s">
        <v>1154</v>
      </c>
      <c r="S581" s="1" t="s">
        <v>3170</v>
      </c>
      <c r="T581" s="1" t="s">
        <v>5034</v>
      </c>
      <c r="U581" s="1" t="s">
        <v>3166</v>
      </c>
      <c r="V581" s="1" t="s">
        <v>10902</v>
      </c>
      <c r="W581" s="1" t="s">
        <v>3166</v>
      </c>
    </row>
    <row r="582" spans="1:24">
      <c r="A582" s="1" t="s">
        <v>49</v>
      </c>
      <c r="D582" s="1" t="s">
        <v>5677</v>
      </c>
      <c r="E582" s="1" t="s">
        <v>5678</v>
      </c>
      <c r="F582" s="1" t="s">
        <v>4792</v>
      </c>
      <c r="H582" s="1" t="s">
        <v>689</v>
      </c>
      <c r="I582" s="1" t="s">
        <v>1049</v>
      </c>
      <c r="J582" s="1" t="s">
        <v>506</v>
      </c>
      <c r="K582" s="1" t="s">
        <v>1152</v>
      </c>
      <c r="L582" s="1" t="s">
        <v>396</v>
      </c>
      <c r="M582" s="1" t="s">
        <v>4753</v>
      </c>
      <c r="N582" s="1" t="s">
        <v>429</v>
      </c>
      <c r="O582" s="1" t="s">
        <v>81</v>
      </c>
      <c r="P582" s="1" t="s">
        <v>5679</v>
      </c>
      <c r="Q582" s="1" t="s">
        <v>3275</v>
      </c>
      <c r="R582" s="1" t="s">
        <v>1154</v>
      </c>
      <c r="S582" s="1" t="s">
        <v>3170</v>
      </c>
      <c r="T582" s="1" t="s">
        <v>5034</v>
      </c>
      <c r="U582" s="1" t="s">
        <v>3166</v>
      </c>
      <c r="V582" s="1" t="s">
        <v>10902</v>
      </c>
      <c r="W582" s="1" t="s">
        <v>3166</v>
      </c>
    </row>
    <row r="583" spans="1:24">
      <c r="A583" s="1" t="s">
        <v>49</v>
      </c>
      <c r="D583" s="1" t="s">
        <v>1155</v>
      </c>
      <c r="E583" s="1" t="s">
        <v>5680</v>
      </c>
      <c r="F583" s="1" t="s">
        <v>5033</v>
      </c>
      <c r="H583" s="1" t="s">
        <v>689</v>
      </c>
      <c r="I583" s="1" t="s">
        <v>1049</v>
      </c>
      <c r="J583" s="1" t="s">
        <v>506</v>
      </c>
      <c r="K583" s="1" t="s">
        <v>1152</v>
      </c>
      <c r="L583" s="1" t="s">
        <v>393</v>
      </c>
      <c r="M583" s="1" t="s">
        <v>4753</v>
      </c>
      <c r="N583" s="1" t="s">
        <v>429</v>
      </c>
      <c r="O583" s="1" t="s">
        <v>81</v>
      </c>
      <c r="P583" s="1" t="s">
        <v>1153</v>
      </c>
      <c r="Q583" s="1" t="s">
        <v>3523</v>
      </c>
      <c r="R583" s="1" t="s">
        <v>1154</v>
      </c>
      <c r="S583" s="1" t="s">
        <v>3170</v>
      </c>
      <c r="T583" s="1" t="s">
        <v>5034</v>
      </c>
      <c r="U583" s="1" t="s">
        <v>3156</v>
      </c>
      <c r="V583" s="1" t="s">
        <v>10903</v>
      </c>
      <c r="W583" s="1" t="s">
        <v>480</v>
      </c>
    </row>
    <row r="584" spans="1:24">
      <c r="A584" s="1" t="s">
        <v>49</v>
      </c>
      <c r="D584" s="1" t="s">
        <v>1158</v>
      </c>
      <c r="E584" s="1" t="s">
        <v>1159</v>
      </c>
      <c r="F584" s="1" t="s">
        <v>4792</v>
      </c>
      <c r="H584" s="1" t="s">
        <v>689</v>
      </c>
      <c r="I584" s="1" t="s">
        <v>1049</v>
      </c>
      <c r="J584" s="1" t="s">
        <v>506</v>
      </c>
      <c r="K584" s="1" t="s">
        <v>703</v>
      </c>
      <c r="L584" s="1" t="s">
        <v>487</v>
      </c>
      <c r="M584" s="1" t="s">
        <v>4753</v>
      </c>
      <c r="N584" s="1" t="s">
        <v>429</v>
      </c>
      <c r="O584" s="1" t="s">
        <v>81</v>
      </c>
      <c r="P584" s="1" t="s">
        <v>1161</v>
      </c>
      <c r="Q584" s="1" t="s">
        <v>3253</v>
      </c>
      <c r="R584" s="1" t="s">
        <v>1154</v>
      </c>
      <c r="S584" s="1" t="s">
        <v>3170</v>
      </c>
      <c r="T584" s="1" t="s">
        <v>5034</v>
      </c>
      <c r="U584" s="1" t="s">
        <v>3166</v>
      </c>
      <c r="V584" s="1" t="s">
        <v>10904</v>
      </c>
      <c r="W584" s="1" t="s">
        <v>3166</v>
      </c>
    </row>
    <row r="585" spans="1:24">
      <c r="A585" s="1" t="s">
        <v>49</v>
      </c>
      <c r="D585" s="1" t="s">
        <v>1162</v>
      </c>
      <c r="E585" s="1" t="s">
        <v>1163</v>
      </c>
      <c r="F585" s="1" t="s">
        <v>4792</v>
      </c>
      <c r="H585" s="1" t="s">
        <v>689</v>
      </c>
      <c r="I585" s="1" t="s">
        <v>1049</v>
      </c>
      <c r="J585" s="1" t="s">
        <v>1395</v>
      </c>
      <c r="K585" s="1" t="s">
        <v>739</v>
      </c>
      <c r="L585" s="1" t="s">
        <v>389</v>
      </c>
      <c r="M585" s="1" t="s">
        <v>4753</v>
      </c>
      <c r="N585" s="1" t="s">
        <v>522</v>
      </c>
      <c r="O585" s="1" t="s">
        <v>81</v>
      </c>
      <c r="P585" s="1" t="s">
        <v>1165</v>
      </c>
      <c r="Q585" s="1" t="s">
        <v>3524</v>
      </c>
      <c r="R585" s="1" t="s">
        <v>506</v>
      </c>
      <c r="S585" s="1" t="s">
        <v>685</v>
      </c>
      <c r="T585" s="1" t="s">
        <v>5034</v>
      </c>
      <c r="U585" s="1" t="s">
        <v>3166</v>
      </c>
      <c r="V585" s="1" t="s">
        <v>10905</v>
      </c>
      <c r="W585" s="1" t="s">
        <v>3166</v>
      </c>
    </row>
    <row r="586" spans="1:24">
      <c r="A586" s="1" t="s">
        <v>49</v>
      </c>
      <c r="D586" s="1" t="s">
        <v>3708</v>
      </c>
      <c r="E586" s="1" t="s">
        <v>5681</v>
      </c>
      <c r="F586" s="1" t="s">
        <v>655</v>
      </c>
      <c r="G586" s="1" t="s">
        <v>5227</v>
      </c>
      <c r="H586" s="1" t="s">
        <v>689</v>
      </c>
      <c r="I586" s="1" t="s">
        <v>1049</v>
      </c>
      <c r="J586" s="1" t="s">
        <v>685</v>
      </c>
      <c r="K586" s="1" t="s">
        <v>5521</v>
      </c>
      <c r="L586" s="1" t="s">
        <v>389</v>
      </c>
      <c r="M586" s="1" t="s">
        <v>4753</v>
      </c>
      <c r="N586" s="1" t="s">
        <v>429</v>
      </c>
      <c r="O586" s="1" t="s">
        <v>81</v>
      </c>
      <c r="P586" s="1" t="s">
        <v>5682</v>
      </c>
      <c r="Q586" s="1" t="s">
        <v>10736</v>
      </c>
      <c r="R586" s="1" t="s">
        <v>384</v>
      </c>
      <c r="S586" s="1" t="s">
        <v>3170</v>
      </c>
      <c r="T586" s="1" t="s">
        <v>4754</v>
      </c>
      <c r="U586" s="1" t="s">
        <v>3166</v>
      </c>
      <c r="V586" s="1" t="s">
        <v>10906</v>
      </c>
      <c r="W586" s="1" t="s">
        <v>3166</v>
      </c>
    </row>
    <row r="587" spans="1:24">
      <c r="A587" s="1" t="s">
        <v>49</v>
      </c>
      <c r="D587" s="1" t="s">
        <v>3710</v>
      </c>
      <c r="E587" s="1" t="s">
        <v>5683</v>
      </c>
      <c r="F587" s="1" t="s">
        <v>655</v>
      </c>
      <c r="G587" s="1" t="s">
        <v>5227</v>
      </c>
      <c r="H587" s="1" t="s">
        <v>689</v>
      </c>
      <c r="I587" s="1" t="s">
        <v>1049</v>
      </c>
      <c r="J587" s="1" t="s">
        <v>685</v>
      </c>
      <c r="K587" s="1" t="s">
        <v>5521</v>
      </c>
      <c r="L587" s="1" t="s">
        <v>393</v>
      </c>
      <c r="M587" s="1" t="s">
        <v>4753</v>
      </c>
      <c r="N587" s="1" t="s">
        <v>429</v>
      </c>
      <c r="O587" s="1" t="s">
        <v>81</v>
      </c>
      <c r="P587" s="1" t="s">
        <v>5682</v>
      </c>
      <c r="Q587" s="1" t="s">
        <v>10736</v>
      </c>
      <c r="R587" s="1" t="s">
        <v>384</v>
      </c>
      <c r="S587" s="1" t="s">
        <v>3170</v>
      </c>
      <c r="T587" s="1" t="s">
        <v>4754</v>
      </c>
      <c r="U587" s="1" t="s">
        <v>3166</v>
      </c>
      <c r="V587" s="1" t="s">
        <v>10906</v>
      </c>
      <c r="W587" s="1" t="s">
        <v>3166</v>
      </c>
    </row>
    <row r="588" spans="1:24">
      <c r="A588" s="1" t="s">
        <v>49</v>
      </c>
      <c r="D588" s="1" t="s">
        <v>3709</v>
      </c>
      <c r="E588" s="1" t="s">
        <v>5684</v>
      </c>
      <c r="F588" s="1" t="s">
        <v>655</v>
      </c>
      <c r="G588" s="1" t="s">
        <v>5227</v>
      </c>
      <c r="H588" s="1" t="s">
        <v>689</v>
      </c>
      <c r="I588" s="1" t="s">
        <v>1049</v>
      </c>
      <c r="J588" s="1" t="s">
        <v>685</v>
      </c>
      <c r="K588" s="1" t="s">
        <v>5521</v>
      </c>
      <c r="L588" s="1" t="s">
        <v>401</v>
      </c>
      <c r="M588" s="1" t="s">
        <v>4753</v>
      </c>
      <c r="N588" s="1" t="s">
        <v>429</v>
      </c>
      <c r="O588" s="1" t="s">
        <v>81</v>
      </c>
      <c r="P588" s="1" t="s">
        <v>5682</v>
      </c>
      <c r="Q588" s="1" t="s">
        <v>10736</v>
      </c>
      <c r="R588" s="1" t="s">
        <v>384</v>
      </c>
      <c r="S588" s="1" t="s">
        <v>3170</v>
      </c>
      <c r="T588" s="1" t="s">
        <v>4754</v>
      </c>
      <c r="U588" s="1" t="s">
        <v>3166</v>
      </c>
      <c r="V588" s="1" t="s">
        <v>10906</v>
      </c>
      <c r="W588" s="1" t="s">
        <v>3166</v>
      </c>
    </row>
    <row r="589" spans="1:24">
      <c r="A589" s="1" t="s">
        <v>49</v>
      </c>
      <c r="D589" s="1" t="s">
        <v>1166</v>
      </c>
      <c r="E589" s="1" t="s">
        <v>5685</v>
      </c>
      <c r="F589" s="1" t="s">
        <v>655</v>
      </c>
      <c r="H589" s="1" t="s">
        <v>689</v>
      </c>
      <c r="I589" s="1" t="s">
        <v>1049</v>
      </c>
      <c r="J589" s="1" t="s">
        <v>685</v>
      </c>
      <c r="K589" s="1" t="s">
        <v>739</v>
      </c>
      <c r="L589" s="1" t="s">
        <v>389</v>
      </c>
      <c r="M589" s="1" t="s">
        <v>4753</v>
      </c>
      <c r="N589" s="1" t="s">
        <v>522</v>
      </c>
      <c r="O589" s="1" t="s">
        <v>81</v>
      </c>
      <c r="P589" s="1" t="s">
        <v>1169</v>
      </c>
      <c r="Q589" s="1" t="s">
        <v>3254</v>
      </c>
      <c r="R589" s="1" t="s">
        <v>384</v>
      </c>
      <c r="S589" s="1" t="s">
        <v>685</v>
      </c>
      <c r="T589" s="1" t="s">
        <v>4761</v>
      </c>
      <c r="U589" s="1" t="s">
        <v>3173</v>
      </c>
      <c r="V589" s="1" t="s">
        <v>10906</v>
      </c>
      <c r="W589" s="1" t="s">
        <v>3166</v>
      </c>
      <c r="X589" s="1" t="s">
        <v>5686</v>
      </c>
    </row>
    <row r="590" spans="1:24">
      <c r="A590" s="1" t="s">
        <v>49</v>
      </c>
      <c r="D590" s="1" t="s">
        <v>1170</v>
      </c>
      <c r="E590" s="1" t="s">
        <v>5687</v>
      </c>
      <c r="F590" s="1" t="s">
        <v>655</v>
      </c>
      <c r="H590" s="1" t="s">
        <v>689</v>
      </c>
      <c r="I590" s="1" t="s">
        <v>1049</v>
      </c>
      <c r="J590" s="1" t="s">
        <v>685</v>
      </c>
      <c r="K590" s="1" t="s">
        <v>739</v>
      </c>
      <c r="L590" s="1" t="s">
        <v>401</v>
      </c>
      <c r="M590" s="1" t="s">
        <v>4753</v>
      </c>
      <c r="N590" s="1" t="s">
        <v>522</v>
      </c>
      <c r="O590" s="1" t="s">
        <v>81</v>
      </c>
      <c r="P590" s="1" t="s">
        <v>1169</v>
      </c>
      <c r="Q590" s="1" t="s">
        <v>3254</v>
      </c>
      <c r="R590" s="1" t="s">
        <v>384</v>
      </c>
      <c r="S590" s="1" t="s">
        <v>685</v>
      </c>
      <c r="T590" s="1" t="s">
        <v>4761</v>
      </c>
      <c r="U590" s="1" t="s">
        <v>10744</v>
      </c>
      <c r="V590" s="1" t="s">
        <v>10908</v>
      </c>
      <c r="W590" s="1" t="s">
        <v>10534</v>
      </c>
      <c r="X590" s="1" t="s">
        <v>5688</v>
      </c>
    </row>
    <row r="591" spans="1:24">
      <c r="A591" s="1" t="s">
        <v>49</v>
      </c>
      <c r="D591" s="1" t="s">
        <v>1173</v>
      </c>
      <c r="E591" s="1" t="s">
        <v>5689</v>
      </c>
      <c r="F591" s="1" t="s">
        <v>655</v>
      </c>
      <c r="H591" s="1" t="s">
        <v>689</v>
      </c>
      <c r="I591" s="1" t="s">
        <v>1049</v>
      </c>
      <c r="J591" s="1" t="s">
        <v>685</v>
      </c>
      <c r="K591" s="1" t="s">
        <v>5164</v>
      </c>
      <c r="L591" s="1" t="s">
        <v>380</v>
      </c>
      <c r="M591" s="1" t="s">
        <v>4753</v>
      </c>
      <c r="N591" s="1" t="s">
        <v>522</v>
      </c>
      <c r="O591" s="1" t="s">
        <v>81</v>
      </c>
      <c r="P591" s="1" t="s">
        <v>1169</v>
      </c>
      <c r="Q591" s="1" t="s">
        <v>3254</v>
      </c>
      <c r="R591" s="1" t="s">
        <v>384</v>
      </c>
      <c r="S591" s="1" t="s">
        <v>685</v>
      </c>
      <c r="T591" s="1" t="s">
        <v>4761</v>
      </c>
      <c r="U591" s="1" t="s">
        <v>10555</v>
      </c>
      <c r="V591" s="1" t="s">
        <v>10908</v>
      </c>
      <c r="W591" s="1" t="s">
        <v>444</v>
      </c>
      <c r="X591" s="1" t="s">
        <v>5690</v>
      </c>
    </row>
    <row r="592" spans="1:24">
      <c r="A592" s="1" t="s">
        <v>49</v>
      </c>
      <c r="D592" s="1" t="s">
        <v>1176</v>
      </c>
      <c r="E592" s="1" t="s">
        <v>5691</v>
      </c>
      <c r="F592" s="1" t="s">
        <v>655</v>
      </c>
      <c r="H592" s="1" t="s">
        <v>689</v>
      </c>
      <c r="I592" s="1" t="s">
        <v>1049</v>
      </c>
      <c r="J592" s="1" t="s">
        <v>685</v>
      </c>
      <c r="K592" s="1" t="s">
        <v>5228</v>
      </c>
      <c r="L592" s="1" t="s">
        <v>389</v>
      </c>
      <c r="M592" s="1" t="s">
        <v>4753</v>
      </c>
      <c r="N592" s="1" t="s">
        <v>522</v>
      </c>
      <c r="O592" s="1" t="s">
        <v>81</v>
      </c>
      <c r="P592" s="1" t="s">
        <v>1169</v>
      </c>
      <c r="Q592" s="1" t="s">
        <v>3254</v>
      </c>
      <c r="R592" s="1" t="s">
        <v>384</v>
      </c>
      <c r="S592" s="1" t="s">
        <v>685</v>
      </c>
      <c r="T592" s="1" t="s">
        <v>4761</v>
      </c>
      <c r="U592" s="1" t="s">
        <v>12525</v>
      </c>
      <c r="V592" s="1" t="s">
        <v>10908</v>
      </c>
      <c r="W592" s="1" t="s">
        <v>655</v>
      </c>
    </row>
    <row r="593" spans="1:24">
      <c r="A593" s="1" t="s">
        <v>49</v>
      </c>
      <c r="D593" s="1" t="s">
        <v>1179</v>
      </c>
      <c r="E593" s="1" t="s">
        <v>5692</v>
      </c>
      <c r="F593" s="1" t="s">
        <v>655</v>
      </c>
      <c r="H593" s="1" t="s">
        <v>689</v>
      </c>
      <c r="I593" s="1" t="s">
        <v>1049</v>
      </c>
      <c r="J593" s="1" t="s">
        <v>685</v>
      </c>
      <c r="K593" s="1" t="s">
        <v>739</v>
      </c>
      <c r="L593" s="1" t="s">
        <v>409</v>
      </c>
      <c r="M593" s="1" t="s">
        <v>4753</v>
      </c>
      <c r="N593" s="1" t="s">
        <v>522</v>
      </c>
      <c r="O593" s="1" t="s">
        <v>81</v>
      </c>
      <c r="P593" s="1" t="s">
        <v>1169</v>
      </c>
      <c r="Q593" s="1" t="s">
        <v>3254</v>
      </c>
      <c r="R593" s="1" t="s">
        <v>384</v>
      </c>
      <c r="S593" s="1" t="s">
        <v>685</v>
      </c>
      <c r="T593" s="1" t="s">
        <v>4761</v>
      </c>
      <c r="U593" s="1" t="s">
        <v>10909</v>
      </c>
      <c r="V593" s="1" t="s">
        <v>10908</v>
      </c>
      <c r="W593" s="1" t="s">
        <v>3166</v>
      </c>
      <c r="X593" s="1" t="s">
        <v>5693</v>
      </c>
    </row>
    <row r="594" spans="1:24">
      <c r="A594" s="1" t="s">
        <v>49</v>
      </c>
      <c r="D594" s="1" t="s">
        <v>1182</v>
      </c>
      <c r="E594" s="1" t="s">
        <v>5694</v>
      </c>
      <c r="F594" s="1" t="s">
        <v>655</v>
      </c>
      <c r="H594" s="1" t="s">
        <v>689</v>
      </c>
      <c r="I594" s="1" t="s">
        <v>1049</v>
      </c>
      <c r="J594" s="1" t="s">
        <v>685</v>
      </c>
      <c r="K594" s="1" t="s">
        <v>739</v>
      </c>
      <c r="L594" s="1" t="s">
        <v>801</v>
      </c>
      <c r="M594" s="1" t="s">
        <v>4753</v>
      </c>
      <c r="N594" s="1" t="s">
        <v>522</v>
      </c>
      <c r="O594" s="1" t="s">
        <v>81</v>
      </c>
      <c r="P594" s="1" t="s">
        <v>1169</v>
      </c>
      <c r="Q594" s="1" t="s">
        <v>3254</v>
      </c>
      <c r="R594" s="1" t="s">
        <v>384</v>
      </c>
      <c r="S594" s="1" t="s">
        <v>685</v>
      </c>
      <c r="T594" s="1" t="s">
        <v>4761</v>
      </c>
      <c r="U594" s="1" t="s">
        <v>513</v>
      </c>
      <c r="V594" s="1" t="s">
        <v>10910</v>
      </c>
      <c r="W594" s="1" t="s">
        <v>3166</v>
      </c>
      <c r="X594" s="1" t="s">
        <v>5695</v>
      </c>
    </row>
    <row r="595" spans="1:24">
      <c r="A595" s="1" t="s">
        <v>49</v>
      </c>
      <c r="D595" s="1" t="s">
        <v>1185</v>
      </c>
      <c r="E595" s="1" t="s">
        <v>5696</v>
      </c>
      <c r="F595" s="1" t="s">
        <v>655</v>
      </c>
      <c r="H595" s="1" t="s">
        <v>689</v>
      </c>
      <c r="I595" s="1" t="s">
        <v>1049</v>
      </c>
      <c r="J595" s="1" t="s">
        <v>685</v>
      </c>
      <c r="K595" s="1" t="s">
        <v>5164</v>
      </c>
      <c r="L595" s="1" t="s">
        <v>457</v>
      </c>
      <c r="M595" s="1" t="s">
        <v>4753</v>
      </c>
      <c r="N595" s="1" t="s">
        <v>522</v>
      </c>
      <c r="O595" s="1" t="s">
        <v>81</v>
      </c>
      <c r="P595" s="1" t="s">
        <v>1169</v>
      </c>
      <c r="Q595" s="1" t="s">
        <v>3254</v>
      </c>
      <c r="R595" s="1" t="s">
        <v>384</v>
      </c>
      <c r="S595" s="1" t="s">
        <v>685</v>
      </c>
      <c r="T595" s="1" t="s">
        <v>4761</v>
      </c>
      <c r="U595" s="1" t="s">
        <v>10911</v>
      </c>
      <c r="V595" s="1" t="s">
        <v>10908</v>
      </c>
      <c r="W595" s="1" t="s">
        <v>10498</v>
      </c>
    </row>
    <row r="596" spans="1:24">
      <c r="A596" s="1" t="s">
        <v>49</v>
      </c>
      <c r="D596" s="1" t="s">
        <v>1188</v>
      </c>
      <c r="E596" s="1" t="s">
        <v>5697</v>
      </c>
      <c r="F596" s="1" t="s">
        <v>655</v>
      </c>
      <c r="H596" s="1" t="s">
        <v>689</v>
      </c>
      <c r="I596" s="1" t="s">
        <v>1049</v>
      </c>
      <c r="J596" s="1" t="s">
        <v>685</v>
      </c>
      <c r="K596" s="1" t="s">
        <v>739</v>
      </c>
      <c r="L596" s="1" t="s">
        <v>393</v>
      </c>
      <c r="M596" s="1" t="s">
        <v>4753</v>
      </c>
      <c r="N596" s="1" t="s">
        <v>522</v>
      </c>
      <c r="O596" s="1" t="s">
        <v>81</v>
      </c>
      <c r="P596" s="1" t="s">
        <v>1169</v>
      </c>
      <c r="Q596" s="1" t="s">
        <v>3254</v>
      </c>
      <c r="R596" s="1" t="s">
        <v>384</v>
      </c>
      <c r="S596" s="1" t="s">
        <v>685</v>
      </c>
      <c r="T596" s="1" t="s">
        <v>4761</v>
      </c>
      <c r="U596" s="1" t="s">
        <v>10542</v>
      </c>
      <c r="V596" s="1" t="s">
        <v>10912</v>
      </c>
      <c r="W596" s="1" t="s">
        <v>1041</v>
      </c>
      <c r="X596" s="1" t="s">
        <v>5698</v>
      </c>
    </row>
    <row r="597" spans="1:24">
      <c r="A597" s="1" t="s">
        <v>49</v>
      </c>
      <c r="D597" s="1" t="s">
        <v>1191</v>
      </c>
      <c r="E597" s="1" t="s">
        <v>5699</v>
      </c>
      <c r="F597" s="1" t="s">
        <v>655</v>
      </c>
      <c r="H597" s="1" t="s">
        <v>689</v>
      </c>
      <c r="I597" s="1" t="s">
        <v>1049</v>
      </c>
      <c r="J597" s="1" t="s">
        <v>685</v>
      </c>
      <c r="K597" s="1" t="s">
        <v>739</v>
      </c>
      <c r="L597" s="1" t="s">
        <v>791</v>
      </c>
      <c r="M597" s="1" t="s">
        <v>4753</v>
      </c>
      <c r="N597" s="1" t="s">
        <v>522</v>
      </c>
      <c r="O597" s="1" t="s">
        <v>81</v>
      </c>
      <c r="P597" s="1" t="s">
        <v>1169</v>
      </c>
      <c r="Q597" s="1" t="s">
        <v>3254</v>
      </c>
      <c r="R597" s="1" t="s">
        <v>384</v>
      </c>
      <c r="S597" s="1" t="s">
        <v>685</v>
      </c>
      <c r="T597" s="1" t="s">
        <v>4761</v>
      </c>
      <c r="U597" s="1" t="s">
        <v>10163</v>
      </c>
      <c r="V597" s="1" t="s">
        <v>10913</v>
      </c>
      <c r="W597" s="1" t="s">
        <v>3166</v>
      </c>
      <c r="X597" s="1" t="s">
        <v>5700</v>
      </c>
    </row>
    <row r="598" spans="1:24">
      <c r="A598" s="1" t="s">
        <v>49</v>
      </c>
      <c r="D598" s="1" t="s">
        <v>1194</v>
      </c>
      <c r="E598" s="1" t="s">
        <v>5701</v>
      </c>
      <c r="F598" s="1" t="s">
        <v>655</v>
      </c>
      <c r="G598" s="1" t="s">
        <v>5394</v>
      </c>
      <c r="H598" s="1" t="s">
        <v>689</v>
      </c>
      <c r="I598" s="1" t="s">
        <v>1049</v>
      </c>
      <c r="J598" s="1" t="s">
        <v>685</v>
      </c>
      <c r="K598" s="1" t="s">
        <v>739</v>
      </c>
      <c r="L598" s="1" t="s">
        <v>396</v>
      </c>
      <c r="M598" s="1" t="s">
        <v>4753</v>
      </c>
      <c r="N598" s="1" t="s">
        <v>522</v>
      </c>
      <c r="O598" s="1" t="s">
        <v>81</v>
      </c>
      <c r="P598" s="1" t="s">
        <v>1169</v>
      </c>
      <c r="Q598" s="1" t="s">
        <v>3254</v>
      </c>
      <c r="R598" s="1" t="s">
        <v>384</v>
      </c>
      <c r="S598" s="1" t="s">
        <v>685</v>
      </c>
      <c r="T598" s="1" t="s">
        <v>4761</v>
      </c>
      <c r="U598" s="1" t="s">
        <v>10914</v>
      </c>
      <c r="V598" s="1" t="s">
        <v>10915</v>
      </c>
      <c r="W598" s="1" t="s">
        <v>3166</v>
      </c>
      <c r="X598" s="1" t="s">
        <v>5702</v>
      </c>
    </row>
    <row r="599" spans="1:24">
      <c r="A599" s="1" t="s">
        <v>49</v>
      </c>
      <c r="D599" s="1" t="s">
        <v>1197</v>
      </c>
      <c r="E599" s="1" t="s">
        <v>5703</v>
      </c>
      <c r="F599" s="1" t="s">
        <v>655</v>
      </c>
      <c r="H599" s="1" t="s">
        <v>689</v>
      </c>
      <c r="I599" s="1" t="s">
        <v>1049</v>
      </c>
      <c r="J599" s="1" t="s">
        <v>685</v>
      </c>
      <c r="K599" s="1" t="s">
        <v>739</v>
      </c>
      <c r="L599" s="1" t="s">
        <v>419</v>
      </c>
      <c r="M599" s="1" t="s">
        <v>4753</v>
      </c>
      <c r="N599" s="1" t="s">
        <v>522</v>
      </c>
      <c r="O599" s="1" t="s">
        <v>81</v>
      </c>
      <c r="P599" s="1" t="s">
        <v>1169</v>
      </c>
      <c r="Q599" s="1" t="s">
        <v>3254</v>
      </c>
      <c r="R599" s="1" t="s">
        <v>384</v>
      </c>
      <c r="S599" s="1" t="s">
        <v>685</v>
      </c>
      <c r="T599" s="1" t="s">
        <v>4761</v>
      </c>
      <c r="U599" s="1" t="s">
        <v>3189</v>
      </c>
      <c r="V599" s="1" t="s">
        <v>10910</v>
      </c>
      <c r="W599" s="1" t="s">
        <v>444</v>
      </c>
      <c r="X599" s="1" t="s">
        <v>5704</v>
      </c>
    </row>
    <row r="600" spans="1:24">
      <c r="A600" s="1" t="s">
        <v>49</v>
      </c>
      <c r="D600" s="1" t="s">
        <v>3165</v>
      </c>
      <c r="E600" s="1" t="s">
        <v>3589</v>
      </c>
      <c r="F600" s="1" t="s">
        <v>655</v>
      </c>
      <c r="G600" s="1" t="s">
        <v>5394</v>
      </c>
      <c r="H600" s="1" t="s">
        <v>689</v>
      </c>
      <c r="I600" s="1" t="s">
        <v>1049</v>
      </c>
      <c r="J600" s="1" t="s">
        <v>685</v>
      </c>
      <c r="K600" s="1" t="s">
        <v>582</v>
      </c>
      <c r="L600" s="1" t="s">
        <v>5279</v>
      </c>
      <c r="M600" s="1" t="s">
        <v>4753</v>
      </c>
      <c r="N600" s="1" t="s">
        <v>522</v>
      </c>
      <c r="O600" s="1" t="s">
        <v>81</v>
      </c>
      <c r="P600" s="1" t="s">
        <v>3387</v>
      </c>
      <c r="Q600" s="1" t="s">
        <v>3196</v>
      </c>
      <c r="R600" s="1" t="s">
        <v>384</v>
      </c>
      <c r="S600" s="1" t="s">
        <v>685</v>
      </c>
      <c r="T600" s="1" t="s">
        <v>4761</v>
      </c>
      <c r="U600" s="1" t="s">
        <v>3166</v>
      </c>
      <c r="V600" s="1" t="s">
        <v>10917</v>
      </c>
      <c r="W600" s="1" t="s">
        <v>3166</v>
      </c>
    </row>
    <row r="601" spans="1:24">
      <c r="A601" s="1" t="s">
        <v>49</v>
      </c>
      <c r="D601" s="1" t="s">
        <v>1200</v>
      </c>
      <c r="E601" s="1" t="s">
        <v>5705</v>
      </c>
      <c r="F601" s="1" t="s">
        <v>655</v>
      </c>
      <c r="G601" s="1" t="s">
        <v>5394</v>
      </c>
      <c r="H601" s="1" t="s">
        <v>689</v>
      </c>
      <c r="I601" s="1" t="s">
        <v>1049</v>
      </c>
      <c r="J601" s="1" t="s">
        <v>685</v>
      </c>
      <c r="K601" s="1" t="s">
        <v>765</v>
      </c>
      <c r="L601" s="1" t="s">
        <v>389</v>
      </c>
      <c r="M601" s="1" t="s">
        <v>4753</v>
      </c>
      <c r="N601" s="1" t="s">
        <v>522</v>
      </c>
      <c r="O601" s="1" t="s">
        <v>81</v>
      </c>
      <c r="P601" s="1" t="s">
        <v>1203</v>
      </c>
      <c r="Q601" s="1" t="s">
        <v>3255</v>
      </c>
      <c r="R601" s="1" t="s">
        <v>384</v>
      </c>
      <c r="S601" s="1" t="s">
        <v>685</v>
      </c>
      <c r="T601" s="1" t="s">
        <v>4761</v>
      </c>
      <c r="U601" s="1" t="s">
        <v>10918</v>
      </c>
      <c r="V601" s="1" t="s">
        <v>10919</v>
      </c>
      <c r="W601" s="1" t="s">
        <v>10351</v>
      </c>
      <c r="X601" s="1" t="s">
        <v>5706</v>
      </c>
    </row>
    <row r="602" spans="1:24">
      <c r="A602" s="1" t="s">
        <v>49</v>
      </c>
      <c r="D602" s="1" t="s">
        <v>1204</v>
      </c>
      <c r="E602" s="1" t="s">
        <v>5707</v>
      </c>
      <c r="F602" s="1" t="s">
        <v>655</v>
      </c>
      <c r="H602" s="1" t="s">
        <v>689</v>
      </c>
      <c r="I602" s="1" t="s">
        <v>1049</v>
      </c>
      <c r="J602" s="1" t="s">
        <v>685</v>
      </c>
      <c r="K602" s="1" t="s">
        <v>5164</v>
      </c>
      <c r="L602" s="1" t="s">
        <v>380</v>
      </c>
      <c r="M602" s="1" t="s">
        <v>4753</v>
      </c>
      <c r="N602" s="1" t="s">
        <v>522</v>
      </c>
      <c r="O602" s="1" t="s">
        <v>81</v>
      </c>
      <c r="P602" s="1" t="s">
        <v>1203</v>
      </c>
      <c r="Q602" s="1" t="s">
        <v>3255</v>
      </c>
      <c r="R602" s="1" t="s">
        <v>384</v>
      </c>
      <c r="S602" s="1" t="s">
        <v>685</v>
      </c>
      <c r="T602" s="1" t="s">
        <v>5708</v>
      </c>
      <c r="U602" s="1" t="s">
        <v>12587</v>
      </c>
      <c r="V602" s="1" t="s">
        <v>10920</v>
      </c>
      <c r="W602" s="1" t="s">
        <v>3193</v>
      </c>
      <c r="X602" s="1" t="s">
        <v>5709</v>
      </c>
    </row>
    <row r="603" spans="1:24">
      <c r="A603" s="1" t="s">
        <v>49</v>
      </c>
      <c r="D603" s="1" t="s">
        <v>3711</v>
      </c>
      <c r="E603" s="1" t="s">
        <v>5710</v>
      </c>
      <c r="F603" s="1" t="s">
        <v>655</v>
      </c>
      <c r="G603" s="1" t="s">
        <v>5227</v>
      </c>
      <c r="H603" s="1" t="s">
        <v>689</v>
      </c>
      <c r="I603" s="1" t="s">
        <v>1049</v>
      </c>
      <c r="J603" s="1" t="s">
        <v>685</v>
      </c>
      <c r="K603" s="1" t="s">
        <v>765</v>
      </c>
      <c r="L603" s="1" t="s">
        <v>791</v>
      </c>
      <c r="M603" s="1" t="s">
        <v>4753</v>
      </c>
      <c r="N603" s="1" t="s">
        <v>522</v>
      </c>
      <c r="O603" s="1" t="s">
        <v>81</v>
      </c>
      <c r="P603" s="1" t="s">
        <v>1203</v>
      </c>
      <c r="Q603" s="1" t="s">
        <v>3255</v>
      </c>
      <c r="R603" s="1" t="s">
        <v>384</v>
      </c>
      <c r="S603" s="1" t="s">
        <v>685</v>
      </c>
      <c r="T603" s="1" t="s">
        <v>4761</v>
      </c>
      <c r="U603" s="1" t="s">
        <v>10921</v>
      </c>
      <c r="V603" s="1" t="s">
        <v>10922</v>
      </c>
      <c r="W603" s="1" t="s">
        <v>655</v>
      </c>
    </row>
    <row r="604" spans="1:24">
      <c r="A604" s="1" t="s">
        <v>49</v>
      </c>
      <c r="D604" s="1" t="s">
        <v>1207</v>
      </c>
      <c r="E604" s="1" t="s">
        <v>5711</v>
      </c>
      <c r="F604" s="1" t="s">
        <v>655</v>
      </c>
      <c r="G604" s="1" t="s">
        <v>5394</v>
      </c>
      <c r="H604" s="1" t="s">
        <v>689</v>
      </c>
      <c r="I604" s="1" t="s">
        <v>1049</v>
      </c>
      <c r="J604" s="1" t="s">
        <v>685</v>
      </c>
      <c r="K604" s="1" t="s">
        <v>765</v>
      </c>
      <c r="L604" s="1" t="s">
        <v>393</v>
      </c>
      <c r="M604" s="1" t="s">
        <v>4753</v>
      </c>
      <c r="N604" s="1" t="s">
        <v>522</v>
      </c>
      <c r="O604" s="1" t="s">
        <v>81</v>
      </c>
      <c r="P604" s="1" t="s">
        <v>1203</v>
      </c>
      <c r="Q604" s="1" t="s">
        <v>3255</v>
      </c>
      <c r="R604" s="1" t="s">
        <v>384</v>
      </c>
      <c r="S604" s="1" t="s">
        <v>685</v>
      </c>
      <c r="T604" s="1" t="s">
        <v>4761</v>
      </c>
      <c r="U604" s="1" t="s">
        <v>10834</v>
      </c>
      <c r="V604" s="1" t="s">
        <v>10923</v>
      </c>
      <c r="W604" s="1" t="s">
        <v>10351</v>
      </c>
      <c r="X604" s="1" t="s">
        <v>5712</v>
      </c>
    </row>
    <row r="605" spans="1:24">
      <c r="A605" s="1" t="s">
        <v>49</v>
      </c>
      <c r="D605" s="1" t="s">
        <v>1210</v>
      </c>
      <c r="E605" s="1" t="s">
        <v>5713</v>
      </c>
      <c r="F605" s="1" t="s">
        <v>655</v>
      </c>
      <c r="H605" s="1" t="s">
        <v>689</v>
      </c>
      <c r="I605" s="1" t="s">
        <v>1049</v>
      </c>
      <c r="J605" s="1" t="s">
        <v>685</v>
      </c>
      <c r="K605" s="1" t="s">
        <v>5228</v>
      </c>
      <c r="L605" s="1" t="s">
        <v>389</v>
      </c>
      <c r="M605" s="1" t="s">
        <v>4753</v>
      </c>
      <c r="N605" s="1" t="s">
        <v>522</v>
      </c>
      <c r="O605" s="1" t="s">
        <v>81</v>
      </c>
      <c r="P605" s="1" t="s">
        <v>1203</v>
      </c>
      <c r="Q605" s="1" t="s">
        <v>3255</v>
      </c>
      <c r="R605" s="1" t="s">
        <v>384</v>
      </c>
      <c r="S605" s="1" t="s">
        <v>685</v>
      </c>
      <c r="T605" s="1" t="s">
        <v>4761</v>
      </c>
      <c r="U605" s="1" t="s">
        <v>10924</v>
      </c>
      <c r="V605" s="1" t="s">
        <v>10925</v>
      </c>
      <c r="W605" s="1" t="s">
        <v>10926</v>
      </c>
      <c r="X605" s="1" t="s">
        <v>5714</v>
      </c>
    </row>
    <row r="606" spans="1:24">
      <c r="A606" s="1" t="s">
        <v>49</v>
      </c>
      <c r="D606" s="1" t="s">
        <v>1213</v>
      </c>
      <c r="E606" s="1" t="s">
        <v>5715</v>
      </c>
      <c r="F606" s="1" t="s">
        <v>655</v>
      </c>
      <c r="H606" s="1" t="s">
        <v>689</v>
      </c>
      <c r="I606" s="1" t="s">
        <v>1049</v>
      </c>
      <c r="J606" s="1" t="s">
        <v>685</v>
      </c>
      <c r="K606" s="1" t="s">
        <v>765</v>
      </c>
      <c r="L606" s="1" t="s">
        <v>1795</v>
      </c>
      <c r="M606" s="1" t="s">
        <v>4753</v>
      </c>
      <c r="N606" s="1" t="s">
        <v>522</v>
      </c>
      <c r="O606" s="1" t="s">
        <v>81</v>
      </c>
      <c r="P606" s="1" t="s">
        <v>1203</v>
      </c>
      <c r="Q606" s="1" t="s">
        <v>3255</v>
      </c>
      <c r="R606" s="1" t="s">
        <v>384</v>
      </c>
      <c r="S606" s="1" t="s">
        <v>685</v>
      </c>
      <c r="T606" s="1" t="s">
        <v>4761</v>
      </c>
      <c r="U606" s="1" t="s">
        <v>10927</v>
      </c>
      <c r="V606" s="1" t="s">
        <v>10928</v>
      </c>
      <c r="W606" s="1" t="s">
        <v>3176</v>
      </c>
      <c r="X606" s="1" t="s">
        <v>5716</v>
      </c>
    </row>
    <row r="607" spans="1:24">
      <c r="A607" s="1" t="s">
        <v>49</v>
      </c>
      <c r="D607" s="1" t="s">
        <v>1216</v>
      </c>
      <c r="E607" s="1" t="s">
        <v>5717</v>
      </c>
      <c r="F607" s="1" t="s">
        <v>655</v>
      </c>
      <c r="H607" s="1" t="s">
        <v>689</v>
      </c>
      <c r="I607" s="1" t="s">
        <v>1049</v>
      </c>
      <c r="J607" s="1" t="s">
        <v>685</v>
      </c>
      <c r="K607" s="1" t="s">
        <v>765</v>
      </c>
      <c r="L607" s="1" t="s">
        <v>801</v>
      </c>
      <c r="M607" s="1" t="s">
        <v>4753</v>
      </c>
      <c r="N607" s="1" t="s">
        <v>522</v>
      </c>
      <c r="O607" s="1" t="s">
        <v>81</v>
      </c>
      <c r="P607" s="1" t="s">
        <v>1203</v>
      </c>
      <c r="Q607" s="1" t="s">
        <v>3255</v>
      </c>
      <c r="R607" s="1" t="s">
        <v>384</v>
      </c>
      <c r="S607" s="1" t="s">
        <v>685</v>
      </c>
      <c r="T607" s="1" t="s">
        <v>4761</v>
      </c>
      <c r="U607" s="1" t="s">
        <v>10929</v>
      </c>
      <c r="V607" s="1" t="s">
        <v>10930</v>
      </c>
      <c r="W607" s="1" t="s">
        <v>156</v>
      </c>
      <c r="X607" s="1" t="s">
        <v>5718</v>
      </c>
    </row>
    <row r="608" spans="1:24">
      <c r="A608" s="1" t="s">
        <v>49</v>
      </c>
      <c r="D608" s="1" t="s">
        <v>1219</v>
      </c>
      <c r="E608" s="1" t="s">
        <v>5719</v>
      </c>
      <c r="F608" s="1" t="s">
        <v>655</v>
      </c>
      <c r="H608" s="1" t="s">
        <v>689</v>
      </c>
      <c r="I608" s="1" t="s">
        <v>1049</v>
      </c>
      <c r="J608" s="1" t="s">
        <v>685</v>
      </c>
      <c r="K608" s="1" t="s">
        <v>765</v>
      </c>
      <c r="L608" s="1" t="s">
        <v>393</v>
      </c>
      <c r="M608" s="1" t="s">
        <v>4753</v>
      </c>
      <c r="N608" s="1" t="s">
        <v>522</v>
      </c>
      <c r="O608" s="1" t="s">
        <v>81</v>
      </c>
      <c r="P608" s="1" t="s">
        <v>1203</v>
      </c>
      <c r="Q608" s="1" t="s">
        <v>3255</v>
      </c>
      <c r="R608" s="1" t="s">
        <v>384</v>
      </c>
      <c r="S608" s="1" t="s">
        <v>685</v>
      </c>
      <c r="T608" s="1" t="s">
        <v>4761</v>
      </c>
      <c r="U608" s="1" t="s">
        <v>12588</v>
      </c>
      <c r="V608" s="1" t="s">
        <v>10931</v>
      </c>
      <c r="W608" s="1" t="s">
        <v>3166</v>
      </c>
      <c r="X608" s="1" t="s">
        <v>5720</v>
      </c>
    </row>
    <row r="609" spans="1:24">
      <c r="A609" s="1" t="s">
        <v>49</v>
      </c>
      <c r="D609" s="1" t="s">
        <v>1222</v>
      </c>
      <c r="E609" s="1" t="s">
        <v>5721</v>
      </c>
      <c r="F609" s="1" t="s">
        <v>655</v>
      </c>
      <c r="H609" s="1" t="s">
        <v>689</v>
      </c>
      <c r="I609" s="1" t="s">
        <v>1049</v>
      </c>
      <c r="J609" s="1" t="s">
        <v>685</v>
      </c>
      <c r="K609" s="1" t="s">
        <v>765</v>
      </c>
      <c r="L609" s="1" t="s">
        <v>791</v>
      </c>
      <c r="M609" s="1" t="s">
        <v>4753</v>
      </c>
      <c r="N609" s="1" t="s">
        <v>522</v>
      </c>
      <c r="O609" s="1" t="s">
        <v>81</v>
      </c>
      <c r="P609" s="1" t="s">
        <v>1203</v>
      </c>
      <c r="Q609" s="1" t="s">
        <v>3255</v>
      </c>
      <c r="R609" s="1" t="s">
        <v>384</v>
      </c>
      <c r="S609" s="1" t="s">
        <v>685</v>
      </c>
      <c r="T609" s="1" t="s">
        <v>5708</v>
      </c>
      <c r="U609" s="1" t="s">
        <v>11790</v>
      </c>
      <c r="V609" s="1" t="s">
        <v>12589</v>
      </c>
      <c r="W609" s="1" t="s">
        <v>3166</v>
      </c>
      <c r="X609" s="1" t="s">
        <v>5722</v>
      </c>
    </row>
    <row r="610" spans="1:24">
      <c r="A610" s="1" t="s">
        <v>49</v>
      </c>
      <c r="D610" s="1" t="s">
        <v>1225</v>
      </c>
      <c r="E610" s="1" t="s">
        <v>5723</v>
      </c>
      <c r="F610" s="1" t="s">
        <v>655</v>
      </c>
      <c r="H610" s="1" t="s">
        <v>689</v>
      </c>
      <c r="I610" s="1" t="s">
        <v>1049</v>
      </c>
      <c r="J610" s="1" t="s">
        <v>685</v>
      </c>
      <c r="K610" s="1" t="s">
        <v>765</v>
      </c>
      <c r="L610" s="1" t="s">
        <v>396</v>
      </c>
      <c r="M610" s="1" t="s">
        <v>4753</v>
      </c>
      <c r="N610" s="1" t="s">
        <v>522</v>
      </c>
      <c r="O610" s="1" t="s">
        <v>81</v>
      </c>
      <c r="P610" s="1" t="s">
        <v>1203</v>
      </c>
      <c r="Q610" s="1" t="s">
        <v>3255</v>
      </c>
      <c r="R610" s="1" t="s">
        <v>384</v>
      </c>
      <c r="S610" s="1" t="s">
        <v>685</v>
      </c>
      <c r="T610" s="1" t="s">
        <v>4761</v>
      </c>
      <c r="U610" s="1" t="s">
        <v>10791</v>
      </c>
      <c r="V610" s="1" t="s">
        <v>10933</v>
      </c>
      <c r="W610" s="1" t="s">
        <v>3182</v>
      </c>
      <c r="X610" s="1" t="s">
        <v>5724</v>
      </c>
    </row>
    <row r="611" spans="1:24">
      <c r="A611" s="1" t="s">
        <v>49</v>
      </c>
      <c r="D611" s="1" t="s">
        <v>1228</v>
      </c>
      <c r="E611" s="1" t="s">
        <v>5725</v>
      </c>
      <c r="F611" s="1" t="s">
        <v>655</v>
      </c>
      <c r="G611" s="1" t="s">
        <v>5394</v>
      </c>
      <c r="H611" s="1" t="s">
        <v>689</v>
      </c>
      <c r="I611" s="1" t="s">
        <v>1049</v>
      </c>
      <c r="J611" s="1" t="s">
        <v>685</v>
      </c>
      <c r="K611" s="1" t="s">
        <v>1413</v>
      </c>
      <c r="L611" s="1" t="s">
        <v>389</v>
      </c>
      <c r="M611" s="1" t="s">
        <v>4753</v>
      </c>
      <c r="N611" s="1" t="s">
        <v>429</v>
      </c>
      <c r="O611" s="1" t="s">
        <v>81</v>
      </c>
      <c r="P611" s="1" t="s">
        <v>1231</v>
      </c>
      <c r="Q611" s="1" t="s">
        <v>3257</v>
      </c>
      <c r="R611" s="1" t="s">
        <v>384</v>
      </c>
      <c r="S611" s="1" t="s">
        <v>685</v>
      </c>
      <c r="T611" s="1" t="s">
        <v>5708</v>
      </c>
      <c r="U611" s="1" t="s">
        <v>10617</v>
      </c>
      <c r="V611" s="1" t="s">
        <v>10934</v>
      </c>
      <c r="W611" s="1" t="s">
        <v>3166</v>
      </c>
      <c r="X611" s="1" t="s">
        <v>5726</v>
      </c>
    </row>
    <row r="612" spans="1:24">
      <c r="A612" s="1" t="s">
        <v>49</v>
      </c>
      <c r="D612" s="1" t="s">
        <v>1232</v>
      </c>
      <c r="E612" s="1" t="s">
        <v>5727</v>
      </c>
      <c r="F612" s="1" t="s">
        <v>655</v>
      </c>
      <c r="G612" s="1" t="s">
        <v>5394</v>
      </c>
      <c r="H612" s="1" t="s">
        <v>689</v>
      </c>
      <c r="I612" s="1" t="s">
        <v>1049</v>
      </c>
      <c r="J612" s="1" t="s">
        <v>685</v>
      </c>
      <c r="K612" s="1" t="s">
        <v>1413</v>
      </c>
      <c r="L612" s="1" t="s">
        <v>401</v>
      </c>
      <c r="M612" s="1" t="s">
        <v>4753</v>
      </c>
      <c r="N612" s="1" t="s">
        <v>429</v>
      </c>
      <c r="O612" s="1" t="s">
        <v>81</v>
      </c>
      <c r="P612" s="1" t="s">
        <v>1231</v>
      </c>
      <c r="Q612" s="1" t="s">
        <v>3257</v>
      </c>
      <c r="R612" s="1" t="s">
        <v>384</v>
      </c>
      <c r="S612" s="1" t="s">
        <v>685</v>
      </c>
      <c r="T612" s="1" t="s">
        <v>5708</v>
      </c>
      <c r="U612" s="1" t="s">
        <v>10935</v>
      </c>
      <c r="V612" s="1" t="s">
        <v>10934</v>
      </c>
      <c r="W612" s="1" t="s">
        <v>10429</v>
      </c>
      <c r="X612" s="1" t="s">
        <v>5728</v>
      </c>
    </row>
    <row r="613" spans="1:24">
      <c r="A613" s="1" t="s">
        <v>49</v>
      </c>
      <c r="D613" s="1" t="s">
        <v>1235</v>
      </c>
      <c r="E613" s="1" t="s">
        <v>5729</v>
      </c>
      <c r="F613" s="1" t="s">
        <v>655</v>
      </c>
      <c r="G613" s="1" t="s">
        <v>5394</v>
      </c>
      <c r="H613" s="1" t="s">
        <v>689</v>
      </c>
      <c r="I613" s="1" t="s">
        <v>1049</v>
      </c>
      <c r="J613" s="1" t="s">
        <v>685</v>
      </c>
      <c r="K613" s="1" t="s">
        <v>5164</v>
      </c>
      <c r="L613" s="1" t="s">
        <v>380</v>
      </c>
      <c r="M613" s="1" t="s">
        <v>4753</v>
      </c>
      <c r="N613" s="1" t="s">
        <v>429</v>
      </c>
      <c r="O613" s="1" t="s">
        <v>81</v>
      </c>
      <c r="P613" s="1" t="s">
        <v>1231</v>
      </c>
      <c r="Q613" s="1" t="s">
        <v>3257</v>
      </c>
      <c r="R613" s="1" t="s">
        <v>384</v>
      </c>
      <c r="S613" s="1" t="s">
        <v>685</v>
      </c>
      <c r="T613" s="1" t="s">
        <v>5708</v>
      </c>
      <c r="U613" s="1" t="s">
        <v>10924</v>
      </c>
      <c r="V613" s="1" t="s">
        <v>10934</v>
      </c>
      <c r="W613" s="1" t="s">
        <v>3166</v>
      </c>
      <c r="X613" s="1" t="s">
        <v>5730</v>
      </c>
    </row>
    <row r="614" spans="1:24">
      <c r="A614" s="1" t="s">
        <v>49</v>
      </c>
      <c r="D614" s="1" t="s">
        <v>1238</v>
      </c>
      <c r="E614" s="1" t="s">
        <v>5731</v>
      </c>
      <c r="F614" s="1" t="s">
        <v>655</v>
      </c>
      <c r="G614" s="1" t="s">
        <v>5394</v>
      </c>
      <c r="H614" s="1" t="s">
        <v>689</v>
      </c>
      <c r="I614" s="1" t="s">
        <v>1049</v>
      </c>
      <c r="J614" s="1" t="s">
        <v>685</v>
      </c>
      <c r="K614" s="1" t="s">
        <v>5269</v>
      </c>
      <c r="L614" s="1" t="s">
        <v>1795</v>
      </c>
      <c r="M614" s="1" t="s">
        <v>4753</v>
      </c>
      <c r="N614" s="1" t="s">
        <v>429</v>
      </c>
      <c r="O614" s="1" t="s">
        <v>81</v>
      </c>
      <c r="P614" s="1" t="s">
        <v>1231</v>
      </c>
      <c r="Q614" s="1" t="s">
        <v>3257</v>
      </c>
      <c r="R614" s="1" t="s">
        <v>384</v>
      </c>
      <c r="S614" s="1" t="s">
        <v>685</v>
      </c>
      <c r="T614" s="1" t="s">
        <v>5708</v>
      </c>
      <c r="U614" s="1" t="s">
        <v>10936</v>
      </c>
      <c r="V614" s="1" t="s">
        <v>10937</v>
      </c>
      <c r="W614" s="1" t="s">
        <v>3166</v>
      </c>
      <c r="X614" s="1" t="s">
        <v>5732</v>
      </c>
    </row>
    <row r="615" spans="1:24">
      <c r="A615" s="1" t="s">
        <v>49</v>
      </c>
      <c r="D615" s="1" t="s">
        <v>1241</v>
      </c>
      <c r="E615" s="1" t="s">
        <v>5733</v>
      </c>
      <c r="F615" s="1" t="s">
        <v>655</v>
      </c>
      <c r="G615" s="1" t="s">
        <v>5394</v>
      </c>
      <c r="H615" s="1" t="s">
        <v>689</v>
      </c>
      <c r="I615" s="1" t="s">
        <v>1049</v>
      </c>
      <c r="J615" s="1" t="s">
        <v>685</v>
      </c>
      <c r="K615" s="1" t="s">
        <v>5228</v>
      </c>
      <c r="L615" s="1" t="s">
        <v>389</v>
      </c>
      <c r="M615" s="1" t="s">
        <v>4753</v>
      </c>
      <c r="N615" s="1" t="s">
        <v>429</v>
      </c>
      <c r="O615" s="1" t="s">
        <v>81</v>
      </c>
      <c r="P615" s="1" t="s">
        <v>1231</v>
      </c>
      <c r="Q615" s="1" t="s">
        <v>3257</v>
      </c>
      <c r="R615" s="1" t="s">
        <v>384</v>
      </c>
      <c r="S615" s="1" t="s">
        <v>685</v>
      </c>
      <c r="T615" s="1" t="s">
        <v>5708</v>
      </c>
      <c r="U615" s="1" t="s">
        <v>10938</v>
      </c>
      <c r="V615" s="1" t="s">
        <v>10934</v>
      </c>
      <c r="W615" s="1" t="s">
        <v>530</v>
      </c>
      <c r="X615" s="1" t="s">
        <v>5734</v>
      </c>
    </row>
    <row r="616" spans="1:24">
      <c r="A616" s="1" t="s">
        <v>49</v>
      </c>
      <c r="D616" s="1" t="s">
        <v>1244</v>
      </c>
      <c r="E616" s="1" t="s">
        <v>5735</v>
      </c>
      <c r="F616" s="1" t="s">
        <v>655</v>
      </c>
      <c r="G616" s="1" t="s">
        <v>5394</v>
      </c>
      <c r="H616" s="1" t="s">
        <v>689</v>
      </c>
      <c r="I616" s="1" t="s">
        <v>1049</v>
      </c>
      <c r="J616" s="1" t="s">
        <v>685</v>
      </c>
      <c r="K616" s="1" t="s">
        <v>1413</v>
      </c>
      <c r="L616" s="1" t="s">
        <v>487</v>
      </c>
      <c r="M616" s="1" t="s">
        <v>4753</v>
      </c>
      <c r="N616" s="1" t="s">
        <v>429</v>
      </c>
      <c r="O616" s="1" t="s">
        <v>81</v>
      </c>
      <c r="P616" s="1" t="s">
        <v>1231</v>
      </c>
      <c r="Q616" s="1" t="s">
        <v>3257</v>
      </c>
      <c r="R616" s="1" t="s">
        <v>384</v>
      </c>
      <c r="S616" s="1" t="s">
        <v>685</v>
      </c>
      <c r="T616" s="1" t="s">
        <v>5708</v>
      </c>
      <c r="U616" s="1" t="s">
        <v>10939</v>
      </c>
      <c r="V616" s="1" t="s">
        <v>10934</v>
      </c>
      <c r="W616" s="1" t="s">
        <v>3166</v>
      </c>
      <c r="X616" s="1" t="s">
        <v>5736</v>
      </c>
    </row>
    <row r="617" spans="1:24">
      <c r="A617" s="1" t="s">
        <v>49</v>
      </c>
      <c r="D617" s="1" t="s">
        <v>1247</v>
      </c>
      <c r="E617" s="1" t="s">
        <v>5737</v>
      </c>
      <c r="F617" s="1" t="s">
        <v>655</v>
      </c>
      <c r="G617" s="1" t="s">
        <v>5394</v>
      </c>
      <c r="H617" s="1" t="s">
        <v>689</v>
      </c>
      <c r="I617" s="1" t="s">
        <v>1049</v>
      </c>
      <c r="J617" s="1" t="s">
        <v>685</v>
      </c>
      <c r="K617" s="1" t="s">
        <v>1413</v>
      </c>
      <c r="L617" s="1" t="s">
        <v>801</v>
      </c>
      <c r="M617" s="1" t="s">
        <v>4753</v>
      </c>
      <c r="N617" s="1" t="s">
        <v>429</v>
      </c>
      <c r="O617" s="1" t="s">
        <v>81</v>
      </c>
      <c r="P617" s="1" t="s">
        <v>1231</v>
      </c>
      <c r="Q617" s="1" t="s">
        <v>3257</v>
      </c>
      <c r="R617" s="1" t="s">
        <v>384</v>
      </c>
      <c r="S617" s="1" t="s">
        <v>685</v>
      </c>
      <c r="T617" s="1" t="s">
        <v>5708</v>
      </c>
      <c r="U617" s="1" t="s">
        <v>10659</v>
      </c>
      <c r="V617" s="1" t="s">
        <v>12590</v>
      </c>
      <c r="W617" s="1" t="s">
        <v>10891</v>
      </c>
      <c r="X617" s="1" t="s">
        <v>5738</v>
      </c>
    </row>
    <row r="618" spans="1:24">
      <c r="A618" s="1" t="s">
        <v>49</v>
      </c>
      <c r="D618" s="1" t="s">
        <v>1250</v>
      </c>
      <c r="E618" s="1" t="s">
        <v>5739</v>
      </c>
      <c r="F618" s="1" t="s">
        <v>655</v>
      </c>
      <c r="G618" s="1" t="s">
        <v>5394</v>
      </c>
      <c r="H618" s="1" t="s">
        <v>689</v>
      </c>
      <c r="I618" s="1" t="s">
        <v>1049</v>
      </c>
      <c r="J618" s="1" t="s">
        <v>685</v>
      </c>
      <c r="K618" s="1" t="s">
        <v>1413</v>
      </c>
      <c r="L618" s="1" t="s">
        <v>393</v>
      </c>
      <c r="M618" s="1" t="s">
        <v>4753</v>
      </c>
      <c r="N618" s="1" t="s">
        <v>429</v>
      </c>
      <c r="O618" s="1" t="s">
        <v>81</v>
      </c>
      <c r="P618" s="1" t="s">
        <v>1231</v>
      </c>
      <c r="Q618" s="1" t="s">
        <v>3257</v>
      </c>
      <c r="R618" s="1" t="s">
        <v>384</v>
      </c>
      <c r="S618" s="1" t="s">
        <v>685</v>
      </c>
      <c r="T618" s="1" t="s">
        <v>5708</v>
      </c>
      <c r="U618" s="1" t="s">
        <v>10161</v>
      </c>
      <c r="V618" s="1" t="s">
        <v>10934</v>
      </c>
      <c r="W618" s="1" t="s">
        <v>3166</v>
      </c>
      <c r="X618" s="1" t="s">
        <v>5740</v>
      </c>
    </row>
    <row r="619" spans="1:24">
      <c r="A619" s="1" t="s">
        <v>49</v>
      </c>
      <c r="D619" s="1" t="s">
        <v>1253</v>
      </c>
      <c r="E619" s="1" t="s">
        <v>5741</v>
      </c>
      <c r="F619" s="1" t="s">
        <v>655</v>
      </c>
      <c r="G619" s="1" t="s">
        <v>5394</v>
      </c>
      <c r="H619" s="1" t="s">
        <v>689</v>
      </c>
      <c r="I619" s="1" t="s">
        <v>1049</v>
      </c>
      <c r="J619" s="1" t="s">
        <v>685</v>
      </c>
      <c r="K619" s="1" t="s">
        <v>1413</v>
      </c>
      <c r="L619" s="1" t="s">
        <v>791</v>
      </c>
      <c r="M619" s="1" t="s">
        <v>4753</v>
      </c>
      <c r="N619" s="1" t="s">
        <v>429</v>
      </c>
      <c r="O619" s="1" t="s">
        <v>81</v>
      </c>
      <c r="P619" s="1" t="s">
        <v>1231</v>
      </c>
      <c r="Q619" s="1" t="s">
        <v>3257</v>
      </c>
      <c r="R619" s="1" t="s">
        <v>384</v>
      </c>
      <c r="S619" s="1" t="s">
        <v>685</v>
      </c>
      <c r="T619" s="1" t="s">
        <v>5708</v>
      </c>
      <c r="U619" s="1" t="s">
        <v>10940</v>
      </c>
      <c r="V619" s="1" t="s">
        <v>10941</v>
      </c>
      <c r="W619" s="1" t="s">
        <v>1041</v>
      </c>
      <c r="X619" s="1" t="s">
        <v>5742</v>
      </c>
    </row>
    <row r="620" spans="1:24">
      <c r="A620" s="1" t="s">
        <v>49</v>
      </c>
      <c r="D620" s="1" t="s">
        <v>1256</v>
      </c>
      <c r="E620" s="1" t="s">
        <v>5743</v>
      </c>
      <c r="F620" s="1" t="s">
        <v>655</v>
      </c>
      <c r="G620" s="1" t="s">
        <v>5394</v>
      </c>
      <c r="H620" s="1" t="s">
        <v>689</v>
      </c>
      <c r="I620" s="1" t="s">
        <v>1049</v>
      </c>
      <c r="J620" s="1" t="s">
        <v>685</v>
      </c>
      <c r="K620" s="1" t="s">
        <v>1413</v>
      </c>
      <c r="L620" s="1" t="s">
        <v>598</v>
      </c>
      <c r="M620" s="1" t="s">
        <v>4753</v>
      </c>
      <c r="N620" s="1" t="s">
        <v>429</v>
      </c>
      <c r="O620" s="1" t="s">
        <v>81</v>
      </c>
      <c r="P620" s="1" t="s">
        <v>1231</v>
      </c>
      <c r="Q620" s="1" t="s">
        <v>3257</v>
      </c>
      <c r="R620" s="1" t="s">
        <v>384</v>
      </c>
      <c r="S620" s="1" t="s">
        <v>685</v>
      </c>
      <c r="T620" s="1" t="s">
        <v>5708</v>
      </c>
      <c r="U620" s="1" t="s">
        <v>10942</v>
      </c>
      <c r="V620" s="1" t="s">
        <v>10943</v>
      </c>
      <c r="W620" s="1" t="s">
        <v>10351</v>
      </c>
      <c r="X620" s="1" t="s">
        <v>5744</v>
      </c>
    </row>
    <row r="621" spans="1:24">
      <c r="A621" s="1" t="s">
        <v>49</v>
      </c>
      <c r="D621" s="1" t="s">
        <v>1259</v>
      </c>
      <c r="E621" s="1" t="s">
        <v>5745</v>
      </c>
      <c r="F621" s="1" t="s">
        <v>655</v>
      </c>
      <c r="G621" s="1" t="s">
        <v>5394</v>
      </c>
      <c r="H621" s="1" t="s">
        <v>689</v>
      </c>
      <c r="I621" s="1" t="s">
        <v>1049</v>
      </c>
      <c r="J621" s="1" t="s">
        <v>685</v>
      </c>
      <c r="K621" s="1" t="s">
        <v>1413</v>
      </c>
      <c r="L621" s="1" t="s">
        <v>396</v>
      </c>
      <c r="M621" s="1" t="s">
        <v>4753</v>
      </c>
      <c r="N621" s="1" t="s">
        <v>429</v>
      </c>
      <c r="O621" s="1" t="s">
        <v>81</v>
      </c>
      <c r="P621" s="1" t="s">
        <v>1231</v>
      </c>
      <c r="Q621" s="1" t="s">
        <v>3257</v>
      </c>
      <c r="R621" s="1" t="s">
        <v>384</v>
      </c>
      <c r="S621" s="1" t="s">
        <v>685</v>
      </c>
      <c r="T621" s="1" t="s">
        <v>5708</v>
      </c>
      <c r="U621" s="1" t="s">
        <v>10944</v>
      </c>
      <c r="V621" s="1" t="s">
        <v>10934</v>
      </c>
      <c r="W621" s="1" t="s">
        <v>10351</v>
      </c>
      <c r="X621" s="1" t="s">
        <v>5746</v>
      </c>
    </row>
    <row r="622" spans="1:24">
      <c r="A622" s="1" t="s">
        <v>49</v>
      </c>
      <c r="D622" s="1" t="s">
        <v>1262</v>
      </c>
      <c r="E622" s="1" t="s">
        <v>5747</v>
      </c>
      <c r="F622" s="1" t="s">
        <v>655</v>
      </c>
      <c r="G622" s="1" t="s">
        <v>5394</v>
      </c>
      <c r="H622" s="1" t="s">
        <v>689</v>
      </c>
      <c r="I622" s="1" t="s">
        <v>1049</v>
      </c>
      <c r="J622" s="1" t="s">
        <v>685</v>
      </c>
      <c r="K622" s="1" t="s">
        <v>1413</v>
      </c>
      <c r="L622" s="1" t="s">
        <v>419</v>
      </c>
      <c r="M622" s="1" t="s">
        <v>4753</v>
      </c>
      <c r="N622" s="1" t="s">
        <v>429</v>
      </c>
      <c r="O622" s="1" t="s">
        <v>81</v>
      </c>
      <c r="P622" s="1" t="s">
        <v>1231</v>
      </c>
      <c r="Q622" s="1" t="s">
        <v>3257</v>
      </c>
      <c r="R622" s="1" t="s">
        <v>384</v>
      </c>
      <c r="S622" s="1" t="s">
        <v>685</v>
      </c>
      <c r="T622" s="1" t="s">
        <v>5708</v>
      </c>
      <c r="U622" s="1" t="s">
        <v>10945</v>
      </c>
      <c r="V622" s="1" t="s">
        <v>10934</v>
      </c>
      <c r="W622" s="1" t="s">
        <v>3166</v>
      </c>
      <c r="X622" s="1" t="s">
        <v>5748</v>
      </c>
    </row>
    <row r="623" spans="1:24">
      <c r="A623" s="1" t="s">
        <v>49</v>
      </c>
      <c r="D623" s="1" t="s">
        <v>1265</v>
      </c>
      <c r="E623" s="1" t="s">
        <v>5749</v>
      </c>
      <c r="F623" s="1" t="s">
        <v>655</v>
      </c>
      <c r="H623" s="1" t="s">
        <v>689</v>
      </c>
      <c r="I623" s="1" t="s">
        <v>1049</v>
      </c>
      <c r="J623" s="1" t="s">
        <v>685</v>
      </c>
      <c r="K623" s="1" t="s">
        <v>5521</v>
      </c>
      <c r="L623" s="1" t="s">
        <v>401</v>
      </c>
      <c r="M623" s="1" t="s">
        <v>4753</v>
      </c>
      <c r="N623" s="1" t="s">
        <v>429</v>
      </c>
      <c r="O623" s="1" t="s">
        <v>81</v>
      </c>
      <c r="P623" s="1" t="s">
        <v>1268</v>
      </c>
      <c r="Q623" s="1" t="s">
        <v>3347</v>
      </c>
      <c r="R623" s="1" t="s">
        <v>384</v>
      </c>
      <c r="S623" s="1" t="s">
        <v>3170</v>
      </c>
      <c r="T623" s="1" t="s">
        <v>4761</v>
      </c>
      <c r="U623" s="1" t="s">
        <v>10946</v>
      </c>
      <c r="V623" s="1" t="s">
        <v>10947</v>
      </c>
      <c r="W623" s="1" t="s">
        <v>3166</v>
      </c>
      <c r="X623" s="1" t="s">
        <v>5750</v>
      </c>
    </row>
    <row r="624" spans="1:24">
      <c r="A624" s="1" t="s">
        <v>49</v>
      </c>
      <c r="D624" s="1" t="s">
        <v>1269</v>
      </c>
      <c r="E624" s="1" t="s">
        <v>5751</v>
      </c>
      <c r="F624" s="1" t="s">
        <v>655</v>
      </c>
      <c r="H624" s="1" t="s">
        <v>689</v>
      </c>
      <c r="I624" s="1" t="s">
        <v>1049</v>
      </c>
      <c r="J624" s="1" t="s">
        <v>685</v>
      </c>
      <c r="K624" s="1" t="s">
        <v>5164</v>
      </c>
      <c r="L624" s="1" t="s">
        <v>380</v>
      </c>
      <c r="M624" s="1" t="s">
        <v>4753</v>
      </c>
      <c r="N624" s="1" t="s">
        <v>429</v>
      </c>
      <c r="O624" s="1" t="s">
        <v>81</v>
      </c>
      <c r="P624" s="1" t="s">
        <v>1276</v>
      </c>
      <c r="Q624" s="1" t="s">
        <v>3195</v>
      </c>
      <c r="R624" s="1" t="s">
        <v>384</v>
      </c>
      <c r="S624" s="1" t="s">
        <v>3170</v>
      </c>
      <c r="T624" s="1" t="s">
        <v>5708</v>
      </c>
      <c r="U624" s="1" t="s">
        <v>12591</v>
      </c>
      <c r="V624" s="1" t="s">
        <v>10948</v>
      </c>
      <c r="W624" s="1" t="s">
        <v>655</v>
      </c>
      <c r="X624" s="1" t="s">
        <v>5752</v>
      </c>
    </row>
    <row r="625" spans="1:24">
      <c r="A625" s="1" t="s">
        <v>49</v>
      </c>
      <c r="D625" s="1" t="s">
        <v>1273</v>
      </c>
      <c r="E625" s="1" t="s">
        <v>5753</v>
      </c>
      <c r="F625" s="1" t="s">
        <v>655</v>
      </c>
      <c r="H625" s="1" t="s">
        <v>689</v>
      </c>
      <c r="I625" s="1" t="s">
        <v>1049</v>
      </c>
      <c r="J625" s="1" t="s">
        <v>685</v>
      </c>
      <c r="K625" s="1" t="s">
        <v>5269</v>
      </c>
      <c r="L625" s="1" t="s">
        <v>409</v>
      </c>
      <c r="M625" s="1" t="s">
        <v>4753</v>
      </c>
      <c r="N625" s="1" t="s">
        <v>429</v>
      </c>
      <c r="O625" s="1" t="s">
        <v>81</v>
      </c>
      <c r="P625" s="1" t="s">
        <v>1276</v>
      </c>
      <c r="Q625" s="1" t="s">
        <v>3195</v>
      </c>
      <c r="R625" s="1" t="s">
        <v>384</v>
      </c>
      <c r="S625" s="1" t="s">
        <v>3170</v>
      </c>
      <c r="T625" s="1" t="s">
        <v>4761</v>
      </c>
      <c r="U625" s="1" t="s">
        <v>10949</v>
      </c>
      <c r="V625" s="1" t="s">
        <v>10950</v>
      </c>
      <c r="W625" s="1" t="s">
        <v>444</v>
      </c>
      <c r="X625" s="1" t="s">
        <v>5754</v>
      </c>
    </row>
    <row r="626" spans="1:24">
      <c r="A626" s="1" t="s">
        <v>49</v>
      </c>
      <c r="D626" s="1" t="s">
        <v>1277</v>
      </c>
      <c r="E626" s="1" t="s">
        <v>5755</v>
      </c>
      <c r="F626" s="1" t="s">
        <v>655</v>
      </c>
      <c r="H626" s="1" t="s">
        <v>689</v>
      </c>
      <c r="I626" s="1" t="s">
        <v>1049</v>
      </c>
      <c r="J626" s="1" t="s">
        <v>685</v>
      </c>
      <c r="K626" s="1" t="s">
        <v>5269</v>
      </c>
      <c r="L626" s="1" t="s">
        <v>487</v>
      </c>
      <c r="M626" s="1" t="s">
        <v>4753</v>
      </c>
      <c r="N626" s="1" t="s">
        <v>429</v>
      </c>
      <c r="O626" s="1" t="s">
        <v>81</v>
      </c>
      <c r="P626" s="1" t="s">
        <v>1276</v>
      </c>
      <c r="Q626" s="1" t="s">
        <v>3233</v>
      </c>
      <c r="R626" s="1" t="s">
        <v>384</v>
      </c>
      <c r="S626" s="1" t="s">
        <v>3170</v>
      </c>
      <c r="T626" s="1" t="s">
        <v>4761</v>
      </c>
      <c r="U626" s="1" t="s">
        <v>10951</v>
      </c>
      <c r="V626" s="1" t="s">
        <v>10950</v>
      </c>
      <c r="W626" s="1" t="s">
        <v>3166</v>
      </c>
      <c r="X626" s="1" t="s">
        <v>5756</v>
      </c>
    </row>
    <row r="627" spans="1:24">
      <c r="A627" s="1" t="s">
        <v>49</v>
      </c>
      <c r="D627" s="1" t="s">
        <v>1284</v>
      </c>
      <c r="E627" s="1" t="s">
        <v>5757</v>
      </c>
      <c r="F627" s="1" t="s">
        <v>4792</v>
      </c>
      <c r="H627" s="1" t="s">
        <v>689</v>
      </c>
      <c r="I627" s="1" t="s">
        <v>1049</v>
      </c>
      <c r="J627" s="1" t="s">
        <v>384</v>
      </c>
      <c r="K627" s="1" t="s">
        <v>703</v>
      </c>
      <c r="L627" s="1" t="s">
        <v>487</v>
      </c>
      <c r="M627" s="1" t="s">
        <v>4753</v>
      </c>
      <c r="N627" s="1" t="s">
        <v>522</v>
      </c>
      <c r="O627" s="1" t="s">
        <v>81</v>
      </c>
      <c r="P627" s="1" t="s">
        <v>1283</v>
      </c>
      <c r="Q627" s="1" t="s">
        <v>3526</v>
      </c>
      <c r="R627" s="1" t="s">
        <v>384</v>
      </c>
      <c r="S627" s="1" t="s">
        <v>685</v>
      </c>
      <c r="T627" s="1" t="s">
        <v>5034</v>
      </c>
      <c r="U627" s="1" t="s">
        <v>3166</v>
      </c>
      <c r="V627" s="1" t="s">
        <v>10952</v>
      </c>
      <c r="W627" s="1" t="s">
        <v>3166</v>
      </c>
    </row>
    <row r="628" spans="1:24">
      <c r="A628" s="1" t="s">
        <v>49</v>
      </c>
      <c r="D628" s="1" t="s">
        <v>1287</v>
      </c>
      <c r="E628" s="1" t="s">
        <v>5758</v>
      </c>
      <c r="F628" s="1" t="s">
        <v>655</v>
      </c>
      <c r="H628" s="1" t="s">
        <v>689</v>
      </c>
      <c r="I628" s="1" t="s">
        <v>1049</v>
      </c>
      <c r="J628" s="1" t="s">
        <v>384</v>
      </c>
      <c r="K628" s="1" t="s">
        <v>5228</v>
      </c>
      <c r="L628" s="1" t="s">
        <v>389</v>
      </c>
      <c r="M628" s="1" t="s">
        <v>4753</v>
      </c>
      <c r="N628" s="1" t="s">
        <v>522</v>
      </c>
      <c r="O628" s="1" t="s">
        <v>81</v>
      </c>
      <c r="P628" s="1" t="s">
        <v>1283</v>
      </c>
      <c r="Q628" s="1" t="s">
        <v>3527</v>
      </c>
      <c r="R628" s="1" t="s">
        <v>384</v>
      </c>
      <c r="S628" s="1" t="s">
        <v>685</v>
      </c>
      <c r="T628" s="1" t="s">
        <v>5034</v>
      </c>
      <c r="U628" s="1" t="s">
        <v>3166</v>
      </c>
      <c r="V628" s="1" t="s">
        <v>10953</v>
      </c>
      <c r="W628" s="1" t="s">
        <v>3166</v>
      </c>
      <c r="X628" s="1" t="s">
        <v>5759</v>
      </c>
    </row>
    <row r="629" spans="1:24">
      <c r="A629" s="1" t="s">
        <v>49</v>
      </c>
      <c r="D629" s="1" t="s">
        <v>5760</v>
      </c>
      <c r="E629" s="1" t="s">
        <v>5761</v>
      </c>
      <c r="F629" s="1" t="s">
        <v>4792</v>
      </c>
      <c r="H629" s="1" t="s">
        <v>689</v>
      </c>
      <c r="I629" s="1" t="s">
        <v>1049</v>
      </c>
      <c r="J629" s="1" t="s">
        <v>384</v>
      </c>
      <c r="M629" s="1" t="s">
        <v>4753</v>
      </c>
      <c r="N629" s="1" t="s">
        <v>5762</v>
      </c>
      <c r="O629" s="1" t="s">
        <v>81</v>
      </c>
      <c r="P629" s="1" t="s">
        <v>5763</v>
      </c>
      <c r="Q629" s="1" t="s">
        <v>10954</v>
      </c>
      <c r="R629" s="1" t="s">
        <v>797</v>
      </c>
      <c r="S629" s="1" t="s">
        <v>3187</v>
      </c>
      <c r="T629" s="1" t="s">
        <v>5034</v>
      </c>
      <c r="U629" s="1" t="s">
        <v>3166</v>
      </c>
      <c r="V629" s="1" t="s">
        <v>10713</v>
      </c>
      <c r="W629" s="1" t="s">
        <v>3166</v>
      </c>
    </row>
    <row r="630" spans="1:24">
      <c r="A630" s="1" t="s">
        <v>49</v>
      </c>
      <c r="D630" s="1" t="s">
        <v>5764</v>
      </c>
      <c r="E630" s="1" t="s">
        <v>5765</v>
      </c>
      <c r="F630" s="1" t="s">
        <v>4792</v>
      </c>
      <c r="H630" s="1" t="s">
        <v>689</v>
      </c>
      <c r="I630" s="1" t="s">
        <v>1049</v>
      </c>
      <c r="J630" s="1" t="s">
        <v>384</v>
      </c>
      <c r="K630" s="1" t="s">
        <v>795</v>
      </c>
      <c r="L630" s="1" t="s">
        <v>389</v>
      </c>
      <c r="M630" s="1" t="s">
        <v>4753</v>
      </c>
      <c r="N630" s="1" t="s">
        <v>683</v>
      </c>
      <c r="O630" s="1" t="s">
        <v>81</v>
      </c>
      <c r="P630" s="1" t="s">
        <v>5766</v>
      </c>
      <c r="Q630" s="1" t="s">
        <v>10465</v>
      </c>
      <c r="R630" s="1" t="s">
        <v>797</v>
      </c>
      <c r="S630" s="1" t="s">
        <v>3173</v>
      </c>
      <c r="T630" s="1" t="s">
        <v>4769</v>
      </c>
      <c r="U630" s="1" t="s">
        <v>3166</v>
      </c>
      <c r="V630" s="1" t="s">
        <v>10284</v>
      </c>
      <c r="W630" s="1" t="s">
        <v>3166</v>
      </c>
    </row>
    <row r="631" spans="1:24">
      <c r="A631" s="1" t="s">
        <v>49</v>
      </c>
      <c r="D631" s="1" t="s">
        <v>5767</v>
      </c>
      <c r="E631" s="1" t="s">
        <v>5768</v>
      </c>
      <c r="F631" s="1" t="s">
        <v>4792</v>
      </c>
      <c r="H631" s="1" t="s">
        <v>689</v>
      </c>
      <c r="I631" s="1" t="s">
        <v>1049</v>
      </c>
      <c r="J631" s="1" t="s">
        <v>384</v>
      </c>
      <c r="K631" s="1" t="s">
        <v>795</v>
      </c>
      <c r="L631" s="1" t="s">
        <v>409</v>
      </c>
      <c r="M631" s="1" t="s">
        <v>4753</v>
      </c>
      <c r="N631" s="1" t="s">
        <v>683</v>
      </c>
      <c r="O631" s="1" t="s">
        <v>81</v>
      </c>
      <c r="P631" s="1" t="s">
        <v>5766</v>
      </c>
      <c r="Q631" s="1" t="s">
        <v>10465</v>
      </c>
      <c r="R631" s="1" t="s">
        <v>797</v>
      </c>
      <c r="S631" s="1" t="s">
        <v>3173</v>
      </c>
      <c r="T631" s="1" t="s">
        <v>4769</v>
      </c>
      <c r="U631" s="1" t="s">
        <v>3166</v>
      </c>
      <c r="V631" s="1" t="s">
        <v>10955</v>
      </c>
      <c r="W631" s="1" t="s">
        <v>3166</v>
      </c>
    </row>
    <row r="632" spans="1:24">
      <c r="A632" s="1" t="s">
        <v>49</v>
      </c>
      <c r="D632" s="1" t="s">
        <v>5769</v>
      </c>
      <c r="E632" s="1" t="s">
        <v>5770</v>
      </c>
      <c r="F632" s="1" t="s">
        <v>4792</v>
      </c>
      <c r="H632" s="1" t="s">
        <v>689</v>
      </c>
      <c r="I632" s="1" t="s">
        <v>1049</v>
      </c>
      <c r="J632" s="1" t="s">
        <v>384</v>
      </c>
      <c r="K632" s="1" t="s">
        <v>795</v>
      </c>
      <c r="L632" s="1" t="s">
        <v>393</v>
      </c>
      <c r="M632" s="1" t="s">
        <v>4753</v>
      </c>
      <c r="N632" s="1" t="s">
        <v>683</v>
      </c>
      <c r="O632" s="1" t="s">
        <v>81</v>
      </c>
      <c r="P632" s="1" t="s">
        <v>5766</v>
      </c>
      <c r="Q632" s="1" t="s">
        <v>10465</v>
      </c>
      <c r="R632" s="1" t="s">
        <v>797</v>
      </c>
      <c r="S632" s="1" t="s">
        <v>3173</v>
      </c>
      <c r="T632" s="1" t="s">
        <v>4769</v>
      </c>
      <c r="U632" s="1" t="s">
        <v>3166</v>
      </c>
      <c r="V632" s="1" t="s">
        <v>10455</v>
      </c>
      <c r="W632" s="1" t="s">
        <v>3166</v>
      </c>
    </row>
    <row r="633" spans="1:24">
      <c r="A633" s="1" t="s">
        <v>49</v>
      </c>
      <c r="D633" s="1" t="s">
        <v>5771</v>
      </c>
      <c r="E633" s="1" t="s">
        <v>5772</v>
      </c>
      <c r="F633" s="1" t="s">
        <v>4792</v>
      </c>
      <c r="H633" s="1" t="s">
        <v>689</v>
      </c>
      <c r="I633" s="1" t="s">
        <v>1049</v>
      </c>
      <c r="J633" s="1" t="s">
        <v>384</v>
      </c>
      <c r="K633" s="1" t="s">
        <v>795</v>
      </c>
      <c r="L633" s="1" t="s">
        <v>801</v>
      </c>
      <c r="M633" s="1" t="s">
        <v>4753</v>
      </c>
      <c r="N633" s="1" t="s">
        <v>683</v>
      </c>
      <c r="O633" s="1" t="s">
        <v>81</v>
      </c>
      <c r="P633" s="1" t="s">
        <v>5766</v>
      </c>
      <c r="Q633" s="1" t="s">
        <v>10465</v>
      </c>
      <c r="R633" s="1" t="s">
        <v>797</v>
      </c>
      <c r="S633" s="1" t="s">
        <v>3173</v>
      </c>
      <c r="T633" s="1" t="s">
        <v>4769</v>
      </c>
      <c r="U633" s="1" t="s">
        <v>3166</v>
      </c>
      <c r="V633" s="1" t="s">
        <v>10956</v>
      </c>
      <c r="W633" s="1" t="s">
        <v>3166</v>
      </c>
    </row>
    <row r="634" spans="1:24">
      <c r="A634" s="1" t="s">
        <v>49</v>
      </c>
      <c r="D634" s="1" t="s">
        <v>3745</v>
      </c>
      <c r="E634" s="1" t="s">
        <v>5773</v>
      </c>
      <c r="F634" s="1" t="s">
        <v>5033</v>
      </c>
      <c r="H634" s="1" t="s">
        <v>689</v>
      </c>
      <c r="I634" s="1" t="s">
        <v>1049</v>
      </c>
      <c r="J634" s="1" t="s">
        <v>384</v>
      </c>
      <c r="K634" s="1" t="s">
        <v>582</v>
      </c>
      <c r="L634" s="1" t="s">
        <v>5279</v>
      </c>
      <c r="M634" s="1" t="s">
        <v>4753</v>
      </c>
      <c r="N634" s="1" t="s">
        <v>683</v>
      </c>
      <c r="O634" s="1" t="s">
        <v>81</v>
      </c>
      <c r="P634" s="1" t="s">
        <v>5774</v>
      </c>
      <c r="Q634" s="1" t="s">
        <v>10957</v>
      </c>
      <c r="R634" s="1" t="s">
        <v>549</v>
      </c>
      <c r="S634" s="1" t="s">
        <v>945</v>
      </c>
      <c r="T634" s="1" t="s">
        <v>5460</v>
      </c>
      <c r="U634" s="1" t="s">
        <v>3417</v>
      </c>
      <c r="V634" s="1" t="s">
        <v>10958</v>
      </c>
      <c r="W634" s="1" t="s">
        <v>3166</v>
      </c>
    </row>
    <row r="635" spans="1:24">
      <c r="A635" s="1" t="s">
        <v>49</v>
      </c>
      <c r="D635" s="1" t="s">
        <v>1290</v>
      </c>
      <c r="E635" s="1" t="s">
        <v>5775</v>
      </c>
      <c r="F635" s="1" t="s">
        <v>655</v>
      </c>
      <c r="H635" s="1" t="s">
        <v>689</v>
      </c>
      <c r="I635" s="1" t="s">
        <v>1049</v>
      </c>
      <c r="J635" s="1" t="s">
        <v>384</v>
      </c>
      <c r="K635" s="1" t="s">
        <v>5521</v>
      </c>
      <c r="L635" s="1" t="s">
        <v>401</v>
      </c>
      <c r="M635" s="1" t="s">
        <v>4753</v>
      </c>
      <c r="N635" s="1" t="s">
        <v>683</v>
      </c>
      <c r="O635" s="1" t="s">
        <v>81</v>
      </c>
      <c r="P635" s="1" t="s">
        <v>1084</v>
      </c>
      <c r="Q635" s="1" t="s">
        <v>3258</v>
      </c>
      <c r="R635" s="1" t="s">
        <v>384</v>
      </c>
      <c r="S635" s="1" t="s">
        <v>945</v>
      </c>
      <c r="T635" s="1" t="s">
        <v>4754</v>
      </c>
      <c r="U635" s="1" t="s">
        <v>10491</v>
      </c>
      <c r="V635" s="1" t="s">
        <v>10959</v>
      </c>
      <c r="W635" s="1" t="s">
        <v>493</v>
      </c>
      <c r="X635" s="1" t="s">
        <v>5776</v>
      </c>
    </row>
    <row r="636" spans="1:24">
      <c r="A636" s="1" t="s">
        <v>49</v>
      </c>
      <c r="D636" s="1" t="s">
        <v>5777</v>
      </c>
      <c r="E636" s="1" t="s">
        <v>5778</v>
      </c>
      <c r="F636" s="1" t="s">
        <v>4792</v>
      </c>
      <c r="H636" s="1" t="s">
        <v>689</v>
      </c>
      <c r="I636" s="1" t="s">
        <v>1049</v>
      </c>
      <c r="J636" s="1" t="s">
        <v>384</v>
      </c>
      <c r="K636" s="1" t="s">
        <v>582</v>
      </c>
      <c r="L636" s="1" t="s">
        <v>5279</v>
      </c>
      <c r="M636" s="1" t="s">
        <v>4753</v>
      </c>
      <c r="N636" s="1" t="s">
        <v>683</v>
      </c>
      <c r="O636" s="1" t="s">
        <v>81</v>
      </c>
      <c r="P636" s="1" t="s">
        <v>5774</v>
      </c>
      <c r="Q636" s="1" t="s">
        <v>10960</v>
      </c>
      <c r="R636" s="1" t="s">
        <v>669</v>
      </c>
      <c r="S636" s="1" t="s">
        <v>945</v>
      </c>
      <c r="T636" s="1" t="s">
        <v>5460</v>
      </c>
      <c r="U636" s="1" t="s">
        <v>3166</v>
      </c>
      <c r="V636" s="1" t="s">
        <v>10961</v>
      </c>
      <c r="W636" s="1" t="s">
        <v>3166</v>
      </c>
    </row>
    <row r="637" spans="1:24">
      <c r="A637" s="1" t="s">
        <v>49</v>
      </c>
      <c r="D637" s="1" t="s">
        <v>5779</v>
      </c>
      <c r="E637" s="1" t="s">
        <v>5780</v>
      </c>
      <c r="F637" s="1" t="s">
        <v>4792</v>
      </c>
      <c r="H637" s="1" t="s">
        <v>689</v>
      </c>
      <c r="I637" s="1" t="s">
        <v>1049</v>
      </c>
      <c r="J637" s="1" t="s">
        <v>685</v>
      </c>
      <c r="K637" s="1" t="s">
        <v>582</v>
      </c>
      <c r="L637" s="1" t="s">
        <v>5279</v>
      </c>
      <c r="M637" s="1" t="s">
        <v>4753</v>
      </c>
      <c r="N637" s="1" t="s">
        <v>429</v>
      </c>
      <c r="O637" s="1" t="s">
        <v>81</v>
      </c>
      <c r="P637" s="1" t="s">
        <v>5781</v>
      </c>
      <c r="Q637" s="1" t="s">
        <v>3532</v>
      </c>
      <c r="R637" s="1" t="s">
        <v>384</v>
      </c>
      <c r="S637" s="1" t="s">
        <v>3170</v>
      </c>
      <c r="T637" s="1" t="s">
        <v>4754</v>
      </c>
      <c r="U637" s="1" t="s">
        <v>3166</v>
      </c>
      <c r="V637" s="1" t="s">
        <v>10962</v>
      </c>
      <c r="W637" s="1" t="s">
        <v>3166</v>
      </c>
    </row>
    <row r="638" spans="1:24">
      <c r="A638" s="1" t="s">
        <v>49</v>
      </c>
      <c r="D638" s="1" t="s">
        <v>1293</v>
      </c>
      <c r="E638" s="1" t="s">
        <v>5782</v>
      </c>
      <c r="F638" s="1" t="s">
        <v>655</v>
      </c>
      <c r="H638" s="1" t="s">
        <v>689</v>
      </c>
      <c r="I638" s="1" t="s">
        <v>1049</v>
      </c>
      <c r="J638" s="1" t="s">
        <v>384</v>
      </c>
      <c r="K638" s="1" t="s">
        <v>739</v>
      </c>
      <c r="L638" s="1" t="s">
        <v>389</v>
      </c>
      <c r="M638" s="1" t="s">
        <v>4753</v>
      </c>
      <c r="N638" s="1" t="s">
        <v>683</v>
      </c>
      <c r="O638" s="1" t="s">
        <v>81</v>
      </c>
      <c r="P638" s="1" t="s">
        <v>1296</v>
      </c>
      <c r="Q638" s="1" t="s">
        <v>3259</v>
      </c>
      <c r="R638" s="1" t="s">
        <v>384</v>
      </c>
      <c r="S638" s="1" t="s">
        <v>945</v>
      </c>
      <c r="T638" s="1" t="s">
        <v>5034</v>
      </c>
      <c r="U638" s="1" t="s">
        <v>10351</v>
      </c>
      <c r="V638" s="1" t="s">
        <v>10963</v>
      </c>
      <c r="W638" s="1" t="s">
        <v>10165</v>
      </c>
      <c r="X638" s="1" t="s">
        <v>5783</v>
      </c>
    </row>
    <row r="639" spans="1:24">
      <c r="A639" s="1" t="s">
        <v>49</v>
      </c>
      <c r="D639" s="1" t="s">
        <v>1298</v>
      </c>
      <c r="E639" s="1" t="s">
        <v>5784</v>
      </c>
      <c r="F639" s="1" t="s">
        <v>655</v>
      </c>
      <c r="H639" s="1" t="s">
        <v>689</v>
      </c>
      <c r="I639" s="1" t="s">
        <v>1049</v>
      </c>
      <c r="J639" s="1" t="s">
        <v>384</v>
      </c>
      <c r="K639" s="1" t="s">
        <v>765</v>
      </c>
      <c r="L639" s="1" t="s">
        <v>389</v>
      </c>
      <c r="M639" s="1" t="s">
        <v>4753</v>
      </c>
      <c r="N639" s="1" t="s">
        <v>683</v>
      </c>
      <c r="O639" s="1" t="s">
        <v>81</v>
      </c>
      <c r="P639" s="1" t="s">
        <v>1301</v>
      </c>
      <c r="Q639" s="1" t="s">
        <v>3261</v>
      </c>
      <c r="R639" s="1" t="s">
        <v>384</v>
      </c>
      <c r="S639" s="1" t="s">
        <v>945</v>
      </c>
      <c r="T639" s="1" t="s">
        <v>4754</v>
      </c>
      <c r="U639" s="1" t="s">
        <v>10964</v>
      </c>
      <c r="V639" s="1" t="s">
        <v>10965</v>
      </c>
      <c r="W639" s="1" t="s">
        <v>3166</v>
      </c>
      <c r="X639" s="1" t="s">
        <v>5785</v>
      </c>
    </row>
    <row r="640" spans="1:24">
      <c r="A640" s="1" t="s">
        <v>49</v>
      </c>
      <c r="D640" s="1" t="s">
        <v>1302</v>
      </c>
      <c r="E640" s="1" t="s">
        <v>5786</v>
      </c>
      <c r="F640" s="1" t="s">
        <v>655</v>
      </c>
      <c r="H640" s="1" t="s">
        <v>689</v>
      </c>
      <c r="I640" s="1" t="s">
        <v>1049</v>
      </c>
      <c r="J640" s="1" t="s">
        <v>384</v>
      </c>
      <c r="K640" s="1" t="s">
        <v>1413</v>
      </c>
      <c r="L640" s="1" t="s">
        <v>598</v>
      </c>
      <c r="M640" s="1" t="s">
        <v>4753</v>
      </c>
      <c r="N640" s="1" t="s">
        <v>683</v>
      </c>
      <c r="O640" s="1" t="s">
        <v>81</v>
      </c>
      <c r="P640" s="1" t="s">
        <v>1301</v>
      </c>
      <c r="Q640" s="1" t="s">
        <v>3261</v>
      </c>
      <c r="R640" s="1" t="s">
        <v>384</v>
      </c>
      <c r="S640" s="1" t="s">
        <v>945</v>
      </c>
      <c r="T640" s="1" t="s">
        <v>4754</v>
      </c>
      <c r="U640" s="1" t="s">
        <v>10966</v>
      </c>
      <c r="V640" s="1" t="s">
        <v>10967</v>
      </c>
      <c r="W640" s="1" t="s">
        <v>2955</v>
      </c>
      <c r="X640" s="1" t="s">
        <v>5787</v>
      </c>
    </row>
    <row r="641" spans="1:24">
      <c r="A641" s="1" t="s">
        <v>49</v>
      </c>
      <c r="D641" s="1" t="s">
        <v>5788</v>
      </c>
      <c r="E641" s="1" t="s">
        <v>5789</v>
      </c>
      <c r="F641" s="1" t="s">
        <v>4792</v>
      </c>
      <c r="H641" s="1" t="s">
        <v>689</v>
      </c>
      <c r="I641" s="1" t="s">
        <v>1049</v>
      </c>
      <c r="J641" s="1" t="s">
        <v>685</v>
      </c>
      <c r="K641" s="1" t="s">
        <v>891</v>
      </c>
      <c r="L641" s="1" t="s">
        <v>5279</v>
      </c>
      <c r="M641" s="1" t="s">
        <v>4753</v>
      </c>
      <c r="N641" s="1" t="s">
        <v>429</v>
      </c>
      <c r="O641" s="1" t="s">
        <v>81</v>
      </c>
      <c r="P641" s="1" t="s">
        <v>1317</v>
      </c>
      <c r="Q641" s="1" t="s">
        <v>10968</v>
      </c>
      <c r="R641" s="1" t="s">
        <v>384</v>
      </c>
      <c r="S641" s="1" t="s">
        <v>3170</v>
      </c>
      <c r="T641" s="1" t="s">
        <v>4761</v>
      </c>
      <c r="U641" s="1" t="s">
        <v>3166</v>
      </c>
      <c r="V641" s="1" t="s">
        <v>10969</v>
      </c>
      <c r="W641" s="1" t="s">
        <v>3166</v>
      </c>
    </row>
    <row r="642" spans="1:24">
      <c r="A642" s="1" t="s">
        <v>49</v>
      </c>
      <c r="D642" s="1" t="s">
        <v>1321</v>
      </c>
      <c r="E642" s="1" t="s">
        <v>5790</v>
      </c>
      <c r="F642" s="1" t="s">
        <v>655</v>
      </c>
      <c r="H642" s="1" t="s">
        <v>689</v>
      </c>
      <c r="I642" s="1" t="s">
        <v>1049</v>
      </c>
      <c r="J642" s="1" t="s">
        <v>384</v>
      </c>
      <c r="K642" s="1" t="s">
        <v>5164</v>
      </c>
      <c r="L642" s="1" t="s">
        <v>393</v>
      </c>
      <c r="M642" s="1" t="s">
        <v>4753</v>
      </c>
      <c r="N642" s="1" t="s">
        <v>683</v>
      </c>
      <c r="O642" s="1" t="s">
        <v>81</v>
      </c>
      <c r="P642" s="1" t="s">
        <v>1080</v>
      </c>
      <c r="Q642" s="1" t="s">
        <v>3529</v>
      </c>
      <c r="R642" s="1" t="s">
        <v>1324</v>
      </c>
      <c r="S642" s="1" t="s">
        <v>945</v>
      </c>
      <c r="T642" s="1" t="s">
        <v>4754</v>
      </c>
      <c r="U642" s="1" t="s">
        <v>10970</v>
      </c>
      <c r="V642" s="1" t="s">
        <v>10971</v>
      </c>
      <c r="W642" s="1" t="s">
        <v>3166</v>
      </c>
      <c r="X642" s="1" t="s">
        <v>5791</v>
      </c>
    </row>
    <row r="643" spans="1:24">
      <c r="A643" s="1" t="s">
        <v>49</v>
      </c>
      <c r="D643" s="1" t="s">
        <v>1326</v>
      </c>
      <c r="E643" s="1" t="s">
        <v>5792</v>
      </c>
      <c r="F643" s="1" t="s">
        <v>655</v>
      </c>
      <c r="H643" s="1" t="s">
        <v>689</v>
      </c>
      <c r="I643" s="1" t="s">
        <v>1325</v>
      </c>
      <c r="J643" s="1" t="s">
        <v>384</v>
      </c>
      <c r="K643" s="1" t="s">
        <v>1325</v>
      </c>
      <c r="L643" s="1" t="s">
        <v>401</v>
      </c>
      <c r="M643" s="1" t="s">
        <v>4753</v>
      </c>
      <c r="N643" s="1" t="s">
        <v>683</v>
      </c>
      <c r="O643" s="1" t="s">
        <v>81</v>
      </c>
      <c r="P643" s="1" t="s">
        <v>1329</v>
      </c>
      <c r="Q643" s="1" t="s">
        <v>3530</v>
      </c>
      <c r="R643" s="1" t="s">
        <v>384</v>
      </c>
      <c r="S643" s="1" t="s">
        <v>3264</v>
      </c>
      <c r="T643" s="1" t="s">
        <v>5034</v>
      </c>
      <c r="U643" s="1" t="s">
        <v>10949</v>
      </c>
      <c r="V643" s="1" t="s">
        <v>10972</v>
      </c>
      <c r="W643" s="1" t="s">
        <v>3206</v>
      </c>
    </row>
    <row r="644" spans="1:24">
      <c r="A644" s="1" t="s">
        <v>49</v>
      </c>
      <c r="D644" s="1" t="s">
        <v>1330</v>
      </c>
      <c r="E644" s="1" t="s">
        <v>5793</v>
      </c>
      <c r="F644" s="1" t="s">
        <v>655</v>
      </c>
      <c r="H644" s="1" t="s">
        <v>689</v>
      </c>
      <c r="I644" s="1" t="s">
        <v>1325</v>
      </c>
      <c r="J644" s="1" t="s">
        <v>384</v>
      </c>
      <c r="K644" s="1" t="s">
        <v>1325</v>
      </c>
      <c r="L644" s="1" t="s">
        <v>380</v>
      </c>
      <c r="M644" s="1" t="s">
        <v>4753</v>
      </c>
      <c r="N644" s="1" t="s">
        <v>683</v>
      </c>
      <c r="O644" s="1" t="s">
        <v>81</v>
      </c>
      <c r="P644" s="1" t="s">
        <v>1329</v>
      </c>
      <c r="Q644" s="1" t="s">
        <v>3530</v>
      </c>
      <c r="R644" s="1" t="s">
        <v>384</v>
      </c>
      <c r="S644" s="1" t="s">
        <v>3264</v>
      </c>
      <c r="T644" s="1" t="s">
        <v>5034</v>
      </c>
      <c r="U644" s="1" t="s">
        <v>10426</v>
      </c>
      <c r="V644" s="1" t="s">
        <v>10973</v>
      </c>
      <c r="W644" s="1" t="s">
        <v>3166</v>
      </c>
    </row>
    <row r="645" spans="1:24">
      <c r="A645" s="1" t="s">
        <v>49</v>
      </c>
      <c r="D645" s="1" t="s">
        <v>1333</v>
      </c>
      <c r="E645" s="1" t="s">
        <v>5794</v>
      </c>
      <c r="F645" s="1" t="s">
        <v>655</v>
      </c>
      <c r="H645" s="1" t="s">
        <v>689</v>
      </c>
      <c r="I645" s="1" t="s">
        <v>1325</v>
      </c>
      <c r="J645" s="1" t="s">
        <v>384</v>
      </c>
      <c r="K645" s="1" t="s">
        <v>1325</v>
      </c>
      <c r="L645" s="1" t="s">
        <v>393</v>
      </c>
      <c r="M645" s="1" t="s">
        <v>4753</v>
      </c>
      <c r="N645" s="1" t="s">
        <v>683</v>
      </c>
      <c r="O645" s="1" t="s">
        <v>81</v>
      </c>
      <c r="P645" s="1" t="s">
        <v>1329</v>
      </c>
      <c r="Q645" s="1" t="s">
        <v>3530</v>
      </c>
      <c r="R645" s="1" t="s">
        <v>384</v>
      </c>
      <c r="S645" s="1" t="s">
        <v>3264</v>
      </c>
      <c r="T645" s="1" t="s">
        <v>5034</v>
      </c>
      <c r="U645" s="1" t="s">
        <v>3156</v>
      </c>
      <c r="V645" s="1" t="s">
        <v>10974</v>
      </c>
      <c r="W645" s="1" t="s">
        <v>3166</v>
      </c>
    </row>
    <row r="646" spans="1:24">
      <c r="A646" s="1" t="s">
        <v>49</v>
      </c>
      <c r="D646" s="1" t="s">
        <v>1336</v>
      </c>
      <c r="E646" s="1" t="s">
        <v>5795</v>
      </c>
      <c r="F646" s="1" t="s">
        <v>655</v>
      </c>
      <c r="H646" s="1" t="s">
        <v>689</v>
      </c>
      <c r="I646" s="1" t="s">
        <v>1325</v>
      </c>
      <c r="J646" s="1" t="s">
        <v>384</v>
      </c>
      <c r="K646" s="1" t="s">
        <v>1325</v>
      </c>
      <c r="L646" s="1" t="s">
        <v>487</v>
      </c>
      <c r="M646" s="1" t="s">
        <v>4753</v>
      </c>
      <c r="N646" s="1" t="s">
        <v>683</v>
      </c>
      <c r="O646" s="1" t="s">
        <v>81</v>
      </c>
      <c r="P646" s="1" t="s">
        <v>1329</v>
      </c>
      <c r="Q646" s="1" t="s">
        <v>3530</v>
      </c>
      <c r="R646" s="1" t="s">
        <v>384</v>
      </c>
      <c r="S646" s="1" t="s">
        <v>3264</v>
      </c>
      <c r="T646" s="1" t="s">
        <v>5034</v>
      </c>
      <c r="U646" s="1" t="s">
        <v>10975</v>
      </c>
      <c r="V646" s="1" t="s">
        <v>10976</v>
      </c>
      <c r="W646" s="1" t="s">
        <v>10975</v>
      </c>
    </row>
    <row r="647" spans="1:24">
      <c r="A647" s="1" t="s">
        <v>49</v>
      </c>
      <c r="D647" s="1" t="s">
        <v>1339</v>
      </c>
      <c r="E647" s="1" t="s">
        <v>5796</v>
      </c>
      <c r="F647" s="1" t="s">
        <v>655</v>
      </c>
      <c r="H647" s="1" t="s">
        <v>689</v>
      </c>
      <c r="I647" s="1" t="s">
        <v>1325</v>
      </c>
      <c r="J647" s="1" t="s">
        <v>384</v>
      </c>
      <c r="K647" s="1" t="s">
        <v>1325</v>
      </c>
      <c r="L647" s="1" t="s">
        <v>401</v>
      </c>
      <c r="M647" s="1" t="s">
        <v>4753</v>
      </c>
      <c r="N647" s="1" t="s">
        <v>683</v>
      </c>
      <c r="O647" s="1" t="s">
        <v>81</v>
      </c>
      <c r="P647" s="1" t="s">
        <v>1329</v>
      </c>
      <c r="Q647" s="1" t="s">
        <v>3531</v>
      </c>
      <c r="R647" s="1" t="s">
        <v>506</v>
      </c>
      <c r="S647" s="1" t="s">
        <v>3179</v>
      </c>
      <c r="T647" s="1" t="s">
        <v>5034</v>
      </c>
      <c r="U647" s="1" t="s">
        <v>10228</v>
      </c>
      <c r="V647" s="1" t="s">
        <v>10977</v>
      </c>
      <c r="W647" s="1" t="s">
        <v>3166</v>
      </c>
    </row>
    <row r="648" spans="1:24">
      <c r="A648" s="1" t="s">
        <v>49</v>
      </c>
      <c r="D648" s="1" t="s">
        <v>1342</v>
      </c>
      <c r="E648" s="1" t="s">
        <v>5797</v>
      </c>
      <c r="F648" s="1" t="s">
        <v>655</v>
      </c>
      <c r="H648" s="1" t="s">
        <v>689</v>
      </c>
      <c r="I648" s="1" t="s">
        <v>1325</v>
      </c>
      <c r="J648" s="1" t="s">
        <v>384</v>
      </c>
      <c r="K648" s="1" t="s">
        <v>1325</v>
      </c>
      <c r="L648" s="1" t="s">
        <v>393</v>
      </c>
      <c r="M648" s="1" t="s">
        <v>4753</v>
      </c>
      <c r="N648" s="1" t="s">
        <v>683</v>
      </c>
      <c r="O648" s="1" t="s">
        <v>81</v>
      </c>
      <c r="P648" s="1" t="s">
        <v>1329</v>
      </c>
      <c r="Q648" s="1" t="s">
        <v>3485</v>
      </c>
      <c r="R648" s="1" t="s">
        <v>506</v>
      </c>
      <c r="S648" s="1" t="s">
        <v>3179</v>
      </c>
      <c r="T648" s="1" t="s">
        <v>5034</v>
      </c>
      <c r="U648" s="1" t="s">
        <v>10275</v>
      </c>
      <c r="V648" s="1" t="s">
        <v>10886</v>
      </c>
      <c r="W648" s="1" t="s">
        <v>3166</v>
      </c>
    </row>
    <row r="649" spans="1:24">
      <c r="A649" s="1" t="s">
        <v>49</v>
      </c>
      <c r="D649" s="1" t="s">
        <v>1345</v>
      </c>
      <c r="E649" s="1" t="s">
        <v>5798</v>
      </c>
      <c r="F649" s="1" t="s">
        <v>655</v>
      </c>
      <c r="H649" s="1" t="s">
        <v>689</v>
      </c>
      <c r="I649" s="1" t="s">
        <v>1325</v>
      </c>
      <c r="J649" s="1" t="s">
        <v>384</v>
      </c>
      <c r="K649" s="1" t="s">
        <v>1325</v>
      </c>
      <c r="L649" s="1" t="s">
        <v>487</v>
      </c>
      <c r="M649" s="1" t="s">
        <v>4753</v>
      </c>
      <c r="N649" s="1" t="s">
        <v>683</v>
      </c>
      <c r="O649" s="1" t="s">
        <v>81</v>
      </c>
      <c r="P649" s="1" t="s">
        <v>1329</v>
      </c>
      <c r="Q649" s="1" t="s">
        <v>3532</v>
      </c>
      <c r="R649" s="1" t="s">
        <v>506</v>
      </c>
      <c r="S649" s="1" t="s">
        <v>3179</v>
      </c>
      <c r="T649" s="1" t="s">
        <v>5034</v>
      </c>
      <c r="U649" s="1" t="s">
        <v>10592</v>
      </c>
      <c r="V649" s="1" t="s">
        <v>10886</v>
      </c>
      <c r="W649" s="1" t="s">
        <v>3166</v>
      </c>
    </row>
    <row r="650" spans="1:24">
      <c r="A650" s="1" t="s">
        <v>49</v>
      </c>
      <c r="D650" s="1" t="s">
        <v>1348</v>
      </c>
      <c r="E650" s="1" t="s">
        <v>5799</v>
      </c>
      <c r="F650" s="1" t="s">
        <v>655</v>
      </c>
      <c r="H650" s="1" t="s">
        <v>689</v>
      </c>
      <c r="I650" s="1" t="s">
        <v>1325</v>
      </c>
      <c r="J650" s="1" t="s">
        <v>384</v>
      </c>
      <c r="K650" s="1" t="s">
        <v>1325</v>
      </c>
      <c r="L650" s="1" t="s">
        <v>1795</v>
      </c>
      <c r="M650" s="1" t="s">
        <v>4753</v>
      </c>
      <c r="N650" s="1" t="s">
        <v>683</v>
      </c>
      <c r="O650" s="1" t="s">
        <v>81</v>
      </c>
      <c r="P650" s="1" t="s">
        <v>1329</v>
      </c>
      <c r="Q650" s="1" t="s">
        <v>3485</v>
      </c>
      <c r="R650" s="1" t="s">
        <v>506</v>
      </c>
      <c r="S650" s="1" t="s">
        <v>3179</v>
      </c>
      <c r="T650" s="1" t="s">
        <v>5034</v>
      </c>
      <c r="U650" s="1" t="s">
        <v>3166</v>
      </c>
      <c r="V650" s="1" t="s">
        <v>10832</v>
      </c>
      <c r="W650" s="1" t="s">
        <v>3166</v>
      </c>
    </row>
    <row r="651" spans="1:24">
      <c r="A651" s="1" t="s">
        <v>49</v>
      </c>
      <c r="D651" s="1" t="s">
        <v>1351</v>
      </c>
      <c r="E651" s="1" t="s">
        <v>5800</v>
      </c>
      <c r="F651" s="1" t="s">
        <v>655</v>
      </c>
      <c r="H651" s="1" t="s">
        <v>689</v>
      </c>
      <c r="I651" s="1" t="s">
        <v>1325</v>
      </c>
      <c r="J651" s="1" t="s">
        <v>384</v>
      </c>
      <c r="K651" s="1" t="s">
        <v>1325</v>
      </c>
      <c r="L651" s="1" t="s">
        <v>1795</v>
      </c>
      <c r="M651" s="1" t="s">
        <v>4753</v>
      </c>
      <c r="N651" s="1" t="s">
        <v>683</v>
      </c>
      <c r="O651" s="1" t="s">
        <v>81</v>
      </c>
      <c r="P651" s="1" t="s">
        <v>1329</v>
      </c>
      <c r="Q651" s="1" t="s">
        <v>3533</v>
      </c>
      <c r="R651" s="1" t="s">
        <v>506</v>
      </c>
      <c r="S651" s="1" t="s">
        <v>3179</v>
      </c>
      <c r="T651" s="1" t="s">
        <v>5034</v>
      </c>
      <c r="U651" s="1" t="s">
        <v>3249</v>
      </c>
      <c r="V651" s="1" t="s">
        <v>10886</v>
      </c>
      <c r="W651" s="1" t="s">
        <v>3166</v>
      </c>
    </row>
    <row r="652" spans="1:24">
      <c r="A652" s="1" t="s">
        <v>49</v>
      </c>
      <c r="D652" s="1" t="s">
        <v>1354</v>
      </c>
      <c r="E652" s="1" t="s">
        <v>5801</v>
      </c>
      <c r="F652" s="1" t="s">
        <v>655</v>
      </c>
      <c r="H652" s="1" t="s">
        <v>689</v>
      </c>
      <c r="I652" s="1" t="s">
        <v>1325</v>
      </c>
      <c r="J652" s="1" t="s">
        <v>384</v>
      </c>
      <c r="K652" s="1" t="s">
        <v>1325</v>
      </c>
      <c r="L652" s="1" t="s">
        <v>1795</v>
      </c>
      <c r="M652" s="1" t="s">
        <v>4753</v>
      </c>
      <c r="N652" s="1" t="s">
        <v>683</v>
      </c>
      <c r="O652" s="1" t="s">
        <v>81</v>
      </c>
      <c r="P652" s="1" t="s">
        <v>1329</v>
      </c>
      <c r="Q652" s="1" t="s">
        <v>3534</v>
      </c>
      <c r="R652" s="1" t="s">
        <v>506</v>
      </c>
      <c r="S652" s="1" t="s">
        <v>3179</v>
      </c>
      <c r="T652" s="1" t="s">
        <v>5034</v>
      </c>
      <c r="U652" s="1" t="s">
        <v>10599</v>
      </c>
      <c r="V652" s="1" t="s">
        <v>10832</v>
      </c>
      <c r="W652" s="1" t="s">
        <v>3166</v>
      </c>
    </row>
    <row r="653" spans="1:24">
      <c r="A653" s="1" t="s">
        <v>49</v>
      </c>
      <c r="D653" s="1" t="s">
        <v>579</v>
      </c>
      <c r="E653" s="1" t="s">
        <v>5802</v>
      </c>
      <c r="F653" s="1" t="s">
        <v>655</v>
      </c>
      <c r="H653" s="1" t="s">
        <v>689</v>
      </c>
      <c r="I653" s="1" t="s">
        <v>578</v>
      </c>
      <c r="J653" s="1" t="s">
        <v>3176</v>
      </c>
      <c r="K653" s="1" t="s">
        <v>582</v>
      </c>
      <c r="L653" s="1" t="s">
        <v>5279</v>
      </c>
      <c r="M653" s="1" t="s">
        <v>4753</v>
      </c>
      <c r="N653" s="1" t="s">
        <v>429</v>
      </c>
      <c r="O653" s="1" t="s">
        <v>81</v>
      </c>
      <c r="P653" s="1" t="s">
        <v>584</v>
      </c>
      <c r="Q653" s="1" t="s">
        <v>3490</v>
      </c>
      <c r="R653" s="1" t="s">
        <v>432</v>
      </c>
      <c r="S653" s="1" t="s">
        <v>685</v>
      </c>
      <c r="T653" s="1" t="s">
        <v>4754</v>
      </c>
      <c r="U653" s="1" t="s">
        <v>10189</v>
      </c>
      <c r="V653" s="1" t="s">
        <v>10978</v>
      </c>
      <c r="W653" s="1" t="s">
        <v>10217</v>
      </c>
    </row>
    <row r="654" spans="1:24">
      <c r="A654" s="1" t="s">
        <v>49</v>
      </c>
      <c r="D654" s="1" t="s">
        <v>585</v>
      </c>
      <c r="E654" s="1" t="s">
        <v>5803</v>
      </c>
      <c r="F654" s="1" t="s">
        <v>655</v>
      </c>
      <c r="H654" s="1" t="s">
        <v>689</v>
      </c>
      <c r="I654" s="1" t="s">
        <v>578</v>
      </c>
      <c r="J654" s="1" t="s">
        <v>3176</v>
      </c>
      <c r="K654" s="1" t="s">
        <v>582</v>
      </c>
      <c r="L654" s="1" t="s">
        <v>5279</v>
      </c>
      <c r="M654" s="1" t="s">
        <v>4753</v>
      </c>
      <c r="N654" s="1" t="s">
        <v>429</v>
      </c>
      <c r="O654" s="1" t="s">
        <v>81</v>
      </c>
      <c r="P654" s="1" t="s">
        <v>584</v>
      </c>
      <c r="Q654" s="1" t="s">
        <v>3490</v>
      </c>
      <c r="R654" s="1" t="s">
        <v>432</v>
      </c>
      <c r="S654" s="1" t="s">
        <v>685</v>
      </c>
      <c r="T654" s="1" t="s">
        <v>4754</v>
      </c>
      <c r="U654" s="1" t="s">
        <v>10311</v>
      </c>
      <c r="V654" s="1" t="s">
        <v>10979</v>
      </c>
      <c r="W654" s="1" t="s">
        <v>10690</v>
      </c>
      <c r="X654" s="1" t="s">
        <v>5804</v>
      </c>
    </row>
    <row r="655" spans="1:24">
      <c r="A655" s="1" t="s">
        <v>49</v>
      </c>
      <c r="D655" s="1" t="s">
        <v>588</v>
      </c>
      <c r="E655" s="1" t="s">
        <v>5805</v>
      </c>
      <c r="F655" s="1" t="s">
        <v>655</v>
      </c>
      <c r="H655" s="1" t="s">
        <v>689</v>
      </c>
      <c r="I655" s="1" t="s">
        <v>578</v>
      </c>
      <c r="J655" s="1" t="s">
        <v>3176</v>
      </c>
      <c r="K655" s="1" t="s">
        <v>582</v>
      </c>
      <c r="L655" s="1" t="s">
        <v>5279</v>
      </c>
      <c r="M655" s="1" t="s">
        <v>4753</v>
      </c>
      <c r="N655" s="1" t="s">
        <v>429</v>
      </c>
      <c r="O655" s="1" t="s">
        <v>81</v>
      </c>
      <c r="P655" s="1" t="s">
        <v>584</v>
      </c>
      <c r="Q655" s="1" t="s">
        <v>3490</v>
      </c>
      <c r="R655" s="1" t="s">
        <v>432</v>
      </c>
      <c r="S655" s="1" t="s">
        <v>685</v>
      </c>
      <c r="T655" s="1" t="s">
        <v>4754</v>
      </c>
      <c r="U655" s="1" t="s">
        <v>10189</v>
      </c>
      <c r="V655" s="1" t="s">
        <v>10980</v>
      </c>
      <c r="W655" s="1" t="s">
        <v>10189</v>
      </c>
      <c r="X655" s="1" t="s">
        <v>5806</v>
      </c>
    </row>
    <row r="656" spans="1:24">
      <c r="A656" s="1" t="s">
        <v>49</v>
      </c>
      <c r="D656" s="1" t="s">
        <v>591</v>
      </c>
      <c r="E656" s="1" t="s">
        <v>5807</v>
      </c>
      <c r="F656" s="1" t="s">
        <v>655</v>
      </c>
      <c r="H656" s="1" t="s">
        <v>689</v>
      </c>
      <c r="I656" s="1" t="s">
        <v>578</v>
      </c>
      <c r="J656" s="1" t="s">
        <v>506</v>
      </c>
      <c r="K656" s="1" t="s">
        <v>582</v>
      </c>
      <c r="L656" s="1" t="s">
        <v>5279</v>
      </c>
      <c r="M656" s="1" t="s">
        <v>4753</v>
      </c>
      <c r="N656" s="1" t="s">
        <v>429</v>
      </c>
      <c r="O656" s="1" t="s">
        <v>81</v>
      </c>
      <c r="P656" s="1" t="s">
        <v>5808</v>
      </c>
      <c r="Q656" s="1" t="s">
        <v>3200</v>
      </c>
      <c r="R656" s="1" t="s">
        <v>451</v>
      </c>
      <c r="S656" s="1" t="s">
        <v>685</v>
      </c>
      <c r="T656" s="1" t="s">
        <v>4754</v>
      </c>
      <c r="U656" s="1" t="s">
        <v>10795</v>
      </c>
      <c r="V656" s="1" t="s">
        <v>10981</v>
      </c>
      <c r="W656" s="1" t="s">
        <v>3417</v>
      </c>
      <c r="X656" s="1" t="s">
        <v>5809</v>
      </c>
    </row>
    <row r="657" spans="1:24">
      <c r="A657" s="1" t="s">
        <v>49</v>
      </c>
      <c r="D657" s="1" t="s">
        <v>595</v>
      </c>
      <c r="E657" s="1" t="s">
        <v>5810</v>
      </c>
      <c r="F657" s="1" t="s">
        <v>655</v>
      </c>
      <c r="G657" s="1" t="s">
        <v>5394</v>
      </c>
      <c r="H657" s="1" t="s">
        <v>689</v>
      </c>
      <c r="I657" s="1" t="s">
        <v>578</v>
      </c>
      <c r="J657" s="1" t="s">
        <v>506</v>
      </c>
      <c r="K657" s="1" t="s">
        <v>582</v>
      </c>
      <c r="L657" s="1" t="s">
        <v>598</v>
      </c>
      <c r="M657" s="1" t="s">
        <v>4753</v>
      </c>
      <c r="N657" s="1" t="s">
        <v>429</v>
      </c>
      <c r="O657" s="1" t="s">
        <v>81</v>
      </c>
      <c r="P657" s="1" t="s">
        <v>599</v>
      </c>
      <c r="Q657" s="1" t="s">
        <v>3200</v>
      </c>
      <c r="R657" s="1" t="s">
        <v>451</v>
      </c>
      <c r="S657" s="1" t="s">
        <v>685</v>
      </c>
      <c r="T657" s="1" t="s">
        <v>4754</v>
      </c>
      <c r="U657" s="1" t="s">
        <v>10982</v>
      </c>
      <c r="V657" s="1" t="s">
        <v>10983</v>
      </c>
      <c r="W657" s="1" t="s">
        <v>10217</v>
      </c>
    </row>
    <row r="658" spans="1:24">
      <c r="A658" s="1" t="s">
        <v>49</v>
      </c>
      <c r="D658" s="1" t="s">
        <v>600</v>
      </c>
      <c r="E658" s="1" t="s">
        <v>601</v>
      </c>
      <c r="F658" s="1" t="s">
        <v>655</v>
      </c>
      <c r="G658" s="1" t="s">
        <v>5394</v>
      </c>
      <c r="H658" s="1" t="s">
        <v>689</v>
      </c>
      <c r="I658" s="1" t="s">
        <v>578</v>
      </c>
      <c r="J658" s="1" t="s">
        <v>506</v>
      </c>
      <c r="K658" s="1" t="s">
        <v>582</v>
      </c>
      <c r="L658" s="1" t="s">
        <v>5279</v>
      </c>
      <c r="M658" s="1" t="s">
        <v>4753</v>
      </c>
      <c r="N658" s="1" t="s">
        <v>429</v>
      </c>
      <c r="O658" s="1" t="s">
        <v>81</v>
      </c>
      <c r="P658" s="1" t="s">
        <v>599</v>
      </c>
      <c r="Q658" s="1" t="s">
        <v>3200</v>
      </c>
      <c r="R658" s="1" t="s">
        <v>451</v>
      </c>
      <c r="S658" s="1" t="s">
        <v>685</v>
      </c>
      <c r="T658" s="1" t="s">
        <v>4754</v>
      </c>
      <c r="U658" s="1" t="s">
        <v>10795</v>
      </c>
      <c r="V658" s="1" t="s">
        <v>10984</v>
      </c>
      <c r="W658" s="1" t="s">
        <v>10484</v>
      </c>
      <c r="X658" s="1" t="s">
        <v>5811</v>
      </c>
    </row>
    <row r="659" spans="1:24">
      <c r="A659" s="1" t="s">
        <v>49</v>
      </c>
      <c r="D659" s="1" t="s">
        <v>3707</v>
      </c>
      <c r="E659" s="1" t="s">
        <v>5812</v>
      </c>
      <c r="F659" s="1" t="s">
        <v>655</v>
      </c>
      <c r="G659" s="1" t="s">
        <v>5227</v>
      </c>
      <c r="H659" s="1" t="s">
        <v>689</v>
      </c>
      <c r="I659" s="1" t="s">
        <v>578</v>
      </c>
      <c r="J659" s="1" t="s">
        <v>506</v>
      </c>
      <c r="K659" s="1" t="s">
        <v>582</v>
      </c>
      <c r="L659" s="1" t="s">
        <v>5279</v>
      </c>
      <c r="M659" s="1" t="s">
        <v>4753</v>
      </c>
      <c r="N659" s="1" t="s">
        <v>522</v>
      </c>
      <c r="O659" s="1" t="s">
        <v>81</v>
      </c>
      <c r="P659" s="1" t="s">
        <v>5813</v>
      </c>
      <c r="Q659" s="1" t="s">
        <v>10985</v>
      </c>
      <c r="R659" s="1" t="s">
        <v>5814</v>
      </c>
      <c r="S659" s="1" t="s">
        <v>685</v>
      </c>
      <c r="T659" s="1" t="s">
        <v>4754</v>
      </c>
      <c r="U659" s="1" t="s">
        <v>3166</v>
      </c>
      <c r="V659" s="1" t="s">
        <v>3166</v>
      </c>
      <c r="W659" s="1" t="s">
        <v>3166</v>
      </c>
    </row>
    <row r="660" spans="1:24">
      <c r="A660" s="1" t="s">
        <v>49</v>
      </c>
      <c r="D660" s="1" t="s">
        <v>3717</v>
      </c>
      <c r="E660" s="1" t="s">
        <v>5815</v>
      </c>
      <c r="F660" s="1" t="s">
        <v>655</v>
      </c>
      <c r="G660" s="1" t="s">
        <v>5227</v>
      </c>
      <c r="H660" s="1" t="s">
        <v>689</v>
      </c>
      <c r="I660" s="1" t="s">
        <v>1357</v>
      </c>
      <c r="J660" s="1" t="s">
        <v>384</v>
      </c>
      <c r="K660" s="1" t="s">
        <v>739</v>
      </c>
      <c r="L660" s="1" t="s">
        <v>457</v>
      </c>
      <c r="M660" s="1" t="s">
        <v>4753</v>
      </c>
      <c r="N660" s="1" t="s">
        <v>429</v>
      </c>
      <c r="O660" s="1" t="s">
        <v>81</v>
      </c>
      <c r="P660" s="1" t="s">
        <v>5627</v>
      </c>
      <c r="Q660" s="1" t="s">
        <v>3356</v>
      </c>
      <c r="R660" s="1" t="s">
        <v>530</v>
      </c>
      <c r="S660" s="1" t="s">
        <v>685</v>
      </c>
      <c r="T660" s="1" t="s">
        <v>4754</v>
      </c>
      <c r="U660" s="1" t="s">
        <v>3166</v>
      </c>
      <c r="V660" s="1" t="s">
        <v>10864</v>
      </c>
      <c r="W660" s="1" t="s">
        <v>3166</v>
      </c>
    </row>
    <row r="661" spans="1:24">
      <c r="A661" s="1" t="s">
        <v>49</v>
      </c>
      <c r="D661" s="1" t="s">
        <v>3718</v>
      </c>
      <c r="E661" s="1" t="s">
        <v>5816</v>
      </c>
      <c r="F661" s="1" t="s">
        <v>655</v>
      </c>
      <c r="G661" s="1" t="s">
        <v>5227</v>
      </c>
      <c r="H661" s="1" t="s">
        <v>689</v>
      </c>
      <c r="I661" s="1" t="s">
        <v>1357</v>
      </c>
      <c r="J661" s="1" t="s">
        <v>384</v>
      </c>
      <c r="K661" s="1" t="s">
        <v>5817</v>
      </c>
      <c r="L661" s="1" t="s">
        <v>598</v>
      </c>
      <c r="M661" s="1" t="s">
        <v>4753</v>
      </c>
      <c r="N661" s="1" t="s">
        <v>429</v>
      </c>
      <c r="O661" s="1" t="s">
        <v>81</v>
      </c>
      <c r="P661" s="1" t="s">
        <v>5818</v>
      </c>
      <c r="Q661" s="1" t="s">
        <v>10986</v>
      </c>
      <c r="R661" s="1" t="s">
        <v>530</v>
      </c>
      <c r="S661" s="1" t="s">
        <v>685</v>
      </c>
      <c r="T661" s="1" t="s">
        <v>4754</v>
      </c>
      <c r="U661" s="1" t="s">
        <v>3166</v>
      </c>
      <c r="V661" s="1" t="s">
        <v>10864</v>
      </c>
      <c r="W661" s="1" t="s">
        <v>3166</v>
      </c>
    </row>
    <row r="662" spans="1:24">
      <c r="A662" s="1" t="s">
        <v>49</v>
      </c>
      <c r="D662" s="1" t="s">
        <v>3719</v>
      </c>
      <c r="E662" s="1" t="s">
        <v>5819</v>
      </c>
      <c r="F662" s="1" t="s">
        <v>655</v>
      </c>
      <c r="G662" s="1" t="s">
        <v>5227</v>
      </c>
      <c r="H662" s="1" t="s">
        <v>689</v>
      </c>
      <c r="I662" s="1" t="s">
        <v>1357</v>
      </c>
      <c r="J662" s="1" t="s">
        <v>384</v>
      </c>
      <c r="K662" s="1" t="s">
        <v>5817</v>
      </c>
      <c r="L662" s="1" t="s">
        <v>5397</v>
      </c>
      <c r="M662" s="1" t="s">
        <v>4753</v>
      </c>
      <c r="N662" s="1" t="s">
        <v>429</v>
      </c>
      <c r="O662" s="1" t="s">
        <v>81</v>
      </c>
      <c r="P662" s="1" t="s">
        <v>5818</v>
      </c>
      <c r="Q662" s="1" t="s">
        <v>10986</v>
      </c>
      <c r="R662" s="1" t="s">
        <v>530</v>
      </c>
      <c r="S662" s="1" t="s">
        <v>685</v>
      </c>
      <c r="T662" s="1" t="s">
        <v>4754</v>
      </c>
      <c r="U662" s="1" t="s">
        <v>3166</v>
      </c>
      <c r="V662" s="1" t="s">
        <v>10864</v>
      </c>
      <c r="W662" s="1" t="s">
        <v>10217</v>
      </c>
    </row>
    <row r="663" spans="1:24">
      <c r="A663" s="1" t="s">
        <v>49</v>
      </c>
      <c r="D663" s="1" t="s">
        <v>1057</v>
      </c>
      <c r="E663" s="1" t="s">
        <v>5820</v>
      </c>
      <c r="F663" s="1" t="s">
        <v>655</v>
      </c>
      <c r="H663" s="1" t="s">
        <v>689</v>
      </c>
      <c r="I663" s="1" t="s">
        <v>1357</v>
      </c>
      <c r="J663" s="1" t="s">
        <v>685</v>
      </c>
      <c r="K663" s="1" t="s">
        <v>5228</v>
      </c>
      <c r="L663" s="1" t="s">
        <v>389</v>
      </c>
      <c r="M663" s="1" t="s">
        <v>4753</v>
      </c>
      <c r="N663" s="1" t="s">
        <v>683</v>
      </c>
      <c r="O663" s="1" t="s">
        <v>81</v>
      </c>
      <c r="P663" s="1" t="s">
        <v>1053</v>
      </c>
      <c r="Q663" s="1" t="s">
        <v>3243</v>
      </c>
      <c r="R663" s="1" t="s">
        <v>685</v>
      </c>
      <c r="S663" s="1" t="s">
        <v>2955</v>
      </c>
      <c r="T663" s="1" t="s">
        <v>5034</v>
      </c>
      <c r="U663" s="1" t="s">
        <v>10245</v>
      </c>
      <c r="V663" s="1" t="s">
        <v>10987</v>
      </c>
      <c r="W663" s="1" t="s">
        <v>10644</v>
      </c>
      <c r="X663" s="1" t="s">
        <v>5821</v>
      </c>
    </row>
    <row r="664" spans="1:24">
      <c r="A664" s="1" t="s">
        <v>49</v>
      </c>
      <c r="D664" s="1" t="s">
        <v>1060</v>
      </c>
      <c r="E664" s="1" t="s">
        <v>5822</v>
      </c>
      <c r="F664" s="1" t="s">
        <v>655</v>
      </c>
      <c r="H664" s="1" t="s">
        <v>689</v>
      </c>
      <c r="I664" s="1" t="s">
        <v>1357</v>
      </c>
      <c r="J664" s="1" t="s">
        <v>685</v>
      </c>
      <c r="K664" s="1" t="s">
        <v>5269</v>
      </c>
      <c r="L664" s="1" t="s">
        <v>1795</v>
      </c>
      <c r="M664" s="1" t="s">
        <v>4753</v>
      </c>
      <c r="N664" s="1" t="s">
        <v>683</v>
      </c>
      <c r="O664" s="1" t="s">
        <v>81</v>
      </c>
      <c r="P664" s="1" t="s">
        <v>1053</v>
      </c>
      <c r="Q664" s="1" t="s">
        <v>3514</v>
      </c>
      <c r="R664" s="1" t="s">
        <v>685</v>
      </c>
      <c r="S664" s="1" t="s">
        <v>2955</v>
      </c>
      <c r="T664" s="1" t="s">
        <v>5034</v>
      </c>
      <c r="U664" s="1" t="s">
        <v>10555</v>
      </c>
      <c r="V664" s="1" t="s">
        <v>10988</v>
      </c>
      <c r="W664" s="1" t="s">
        <v>655</v>
      </c>
    </row>
    <row r="665" spans="1:24">
      <c r="A665" s="1" t="s">
        <v>49</v>
      </c>
      <c r="D665" s="1" t="s">
        <v>1063</v>
      </c>
      <c r="E665" s="1" t="s">
        <v>5823</v>
      </c>
      <c r="F665" s="1" t="s">
        <v>655</v>
      </c>
      <c r="H665" s="1" t="s">
        <v>689</v>
      </c>
      <c r="I665" s="1" t="s">
        <v>1357</v>
      </c>
      <c r="J665" s="1" t="s">
        <v>685</v>
      </c>
      <c r="K665" s="1" t="s">
        <v>739</v>
      </c>
      <c r="L665" s="1" t="s">
        <v>791</v>
      </c>
      <c r="M665" s="1" t="s">
        <v>4753</v>
      </c>
      <c r="N665" s="1" t="s">
        <v>683</v>
      </c>
      <c r="O665" s="1" t="s">
        <v>81</v>
      </c>
      <c r="P665" s="1" t="s">
        <v>1053</v>
      </c>
      <c r="Q665" s="1" t="s">
        <v>3515</v>
      </c>
      <c r="R665" s="1" t="s">
        <v>685</v>
      </c>
      <c r="S665" s="1" t="s">
        <v>2955</v>
      </c>
      <c r="T665" s="1" t="s">
        <v>5034</v>
      </c>
      <c r="U665" s="1" t="s">
        <v>549</v>
      </c>
      <c r="V665" s="1" t="s">
        <v>10989</v>
      </c>
      <c r="W665" s="1" t="s">
        <v>3166</v>
      </c>
      <c r="X665" s="1" t="s">
        <v>5824</v>
      </c>
    </row>
    <row r="666" spans="1:24">
      <c r="A666" s="1" t="s">
        <v>49</v>
      </c>
      <c r="D666" s="1" t="s">
        <v>1066</v>
      </c>
      <c r="E666" s="1" t="s">
        <v>5825</v>
      </c>
      <c r="F666" s="1" t="s">
        <v>655</v>
      </c>
      <c r="H666" s="1" t="s">
        <v>689</v>
      </c>
      <c r="I666" s="1" t="s">
        <v>1357</v>
      </c>
      <c r="J666" s="1" t="s">
        <v>685</v>
      </c>
      <c r="K666" s="1" t="s">
        <v>739</v>
      </c>
      <c r="L666" s="1" t="s">
        <v>801</v>
      </c>
      <c r="M666" s="1" t="s">
        <v>4753</v>
      </c>
      <c r="N666" s="1" t="s">
        <v>683</v>
      </c>
      <c r="O666" s="1" t="s">
        <v>81</v>
      </c>
      <c r="P666" s="1" t="s">
        <v>1053</v>
      </c>
      <c r="Q666" s="1" t="s">
        <v>3515</v>
      </c>
      <c r="R666" s="1" t="s">
        <v>685</v>
      </c>
      <c r="S666" s="1" t="s">
        <v>2955</v>
      </c>
      <c r="T666" s="1" t="s">
        <v>5034</v>
      </c>
      <c r="U666" s="1" t="s">
        <v>3166</v>
      </c>
      <c r="V666" s="1" t="s">
        <v>10990</v>
      </c>
      <c r="W666" s="1" t="s">
        <v>3166</v>
      </c>
      <c r="X666" s="1" t="s">
        <v>5826</v>
      </c>
    </row>
    <row r="667" spans="1:24">
      <c r="A667" s="1" t="s">
        <v>49</v>
      </c>
      <c r="D667" s="1" t="s">
        <v>1069</v>
      </c>
      <c r="E667" s="1" t="s">
        <v>5637</v>
      </c>
      <c r="F667" s="1" t="s">
        <v>655</v>
      </c>
      <c r="H667" s="1" t="s">
        <v>689</v>
      </c>
      <c r="I667" s="1" t="s">
        <v>1357</v>
      </c>
      <c r="J667" s="1" t="s">
        <v>384</v>
      </c>
      <c r="K667" s="1" t="s">
        <v>5228</v>
      </c>
      <c r="L667" s="1" t="s">
        <v>389</v>
      </c>
      <c r="M667" s="1" t="s">
        <v>4753</v>
      </c>
      <c r="N667" s="1" t="s">
        <v>683</v>
      </c>
      <c r="O667" s="1" t="s">
        <v>81</v>
      </c>
      <c r="P667" s="1" t="s">
        <v>1073</v>
      </c>
      <c r="Q667" s="1" t="s">
        <v>3516</v>
      </c>
      <c r="R667" s="1" t="s">
        <v>384</v>
      </c>
      <c r="S667" s="1" t="s">
        <v>945</v>
      </c>
      <c r="T667" s="1" t="s">
        <v>5034</v>
      </c>
      <c r="U667" s="1" t="s">
        <v>685</v>
      </c>
      <c r="V667" s="1" t="s">
        <v>10874</v>
      </c>
      <c r="W667" s="1" t="s">
        <v>3166</v>
      </c>
      <c r="X667" s="1" t="s">
        <v>5827</v>
      </c>
    </row>
    <row r="668" spans="1:24">
      <c r="A668" s="1" t="s">
        <v>49</v>
      </c>
      <c r="D668" s="1" t="s">
        <v>1074</v>
      </c>
      <c r="E668" s="1" t="s">
        <v>5828</v>
      </c>
      <c r="F668" s="1" t="s">
        <v>655</v>
      </c>
      <c r="H668" s="1" t="s">
        <v>689</v>
      </c>
      <c r="I668" s="1" t="s">
        <v>1357</v>
      </c>
      <c r="J668" s="1" t="s">
        <v>384</v>
      </c>
      <c r="K668" s="1" t="s">
        <v>5269</v>
      </c>
      <c r="L668" s="1" t="s">
        <v>1795</v>
      </c>
      <c r="M668" s="1" t="s">
        <v>4753</v>
      </c>
      <c r="N668" s="1" t="s">
        <v>683</v>
      </c>
      <c r="O668" s="1" t="s">
        <v>81</v>
      </c>
      <c r="P668" s="1" t="s">
        <v>1073</v>
      </c>
      <c r="Q668" s="1" t="s">
        <v>3517</v>
      </c>
      <c r="R668" s="1" t="s">
        <v>384</v>
      </c>
      <c r="S668" s="1" t="s">
        <v>945</v>
      </c>
      <c r="T668" s="1" t="s">
        <v>5034</v>
      </c>
      <c r="U668" s="1" t="s">
        <v>10228</v>
      </c>
      <c r="V668" s="1" t="s">
        <v>10991</v>
      </c>
      <c r="W668" s="1" t="s">
        <v>3166</v>
      </c>
      <c r="X668" s="1" t="s">
        <v>5829</v>
      </c>
    </row>
    <row r="669" spans="1:24">
      <c r="A669" s="1" t="s">
        <v>49</v>
      </c>
      <c r="D669" s="1" t="s">
        <v>1127</v>
      </c>
      <c r="E669" s="1" t="s">
        <v>5830</v>
      </c>
      <c r="F669" s="1" t="s">
        <v>655</v>
      </c>
      <c r="H669" s="1" t="s">
        <v>689</v>
      </c>
      <c r="I669" s="1" t="s">
        <v>1357</v>
      </c>
      <c r="J669" s="1" t="s">
        <v>685</v>
      </c>
      <c r="K669" s="1" t="s">
        <v>5521</v>
      </c>
      <c r="L669" s="1" t="s">
        <v>401</v>
      </c>
      <c r="M669" s="1" t="s">
        <v>4753</v>
      </c>
      <c r="N669" s="1" t="s">
        <v>683</v>
      </c>
      <c r="O669" s="1" t="s">
        <v>81</v>
      </c>
      <c r="P669" s="1" t="s">
        <v>1130</v>
      </c>
      <c r="Q669" s="1" t="s">
        <v>3248</v>
      </c>
      <c r="R669" s="1" t="s">
        <v>384</v>
      </c>
      <c r="S669" s="1" t="s">
        <v>945</v>
      </c>
      <c r="T669" s="1" t="s">
        <v>5460</v>
      </c>
      <c r="U669" s="1" t="s">
        <v>10992</v>
      </c>
      <c r="V669" s="1" t="s">
        <v>10993</v>
      </c>
      <c r="W669" s="1" t="s">
        <v>3166</v>
      </c>
      <c r="X669" s="1" t="s">
        <v>5831</v>
      </c>
    </row>
    <row r="670" spans="1:24">
      <c r="A670" s="1" t="s">
        <v>49</v>
      </c>
      <c r="D670" s="1" t="s">
        <v>1139</v>
      </c>
      <c r="E670" s="1" t="s">
        <v>5832</v>
      </c>
      <c r="F670" s="1" t="s">
        <v>655</v>
      </c>
      <c r="H670" s="1" t="s">
        <v>689</v>
      </c>
      <c r="I670" s="1" t="s">
        <v>1357</v>
      </c>
      <c r="J670" s="1" t="s">
        <v>506</v>
      </c>
      <c r="K670" s="1" t="s">
        <v>765</v>
      </c>
      <c r="L670" s="1" t="s">
        <v>396</v>
      </c>
      <c r="M670" s="1" t="s">
        <v>4753</v>
      </c>
      <c r="N670" s="1" t="s">
        <v>683</v>
      </c>
      <c r="O670" s="1" t="s">
        <v>81</v>
      </c>
      <c r="P670" s="1" t="s">
        <v>1104</v>
      </c>
      <c r="Q670" s="1" t="s">
        <v>3251</v>
      </c>
      <c r="R670" s="1" t="s">
        <v>384</v>
      </c>
      <c r="S670" s="1" t="s">
        <v>384</v>
      </c>
      <c r="T670" s="1" t="s">
        <v>5034</v>
      </c>
      <c r="U670" s="1" t="s">
        <v>10994</v>
      </c>
      <c r="V670" s="1" t="s">
        <v>10995</v>
      </c>
      <c r="W670" s="1" t="s">
        <v>3166</v>
      </c>
      <c r="X670" s="1" t="s">
        <v>5833</v>
      </c>
    </row>
    <row r="671" spans="1:24">
      <c r="A671" s="1" t="s">
        <v>49</v>
      </c>
      <c r="D671" s="1" t="s">
        <v>1142</v>
      </c>
      <c r="E671" s="1" t="s">
        <v>5834</v>
      </c>
      <c r="F671" s="1" t="s">
        <v>655</v>
      </c>
      <c r="H671" s="1" t="s">
        <v>689</v>
      </c>
      <c r="I671" s="1" t="s">
        <v>1357</v>
      </c>
      <c r="J671" s="1" t="s">
        <v>384</v>
      </c>
      <c r="K671" s="1" t="s">
        <v>5269</v>
      </c>
      <c r="L671" s="1" t="s">
        <v>1795</v>
      </c>
      <c r="M671" s="1" t="s">
        <v>4753</v>
      </c>
      <c r="N671" s="1" t="s">
        <v>522</v>
      </c>
      <c r="O671" s="1" t="s">
        <v>81</v>
      </c>
      <c r="P671" s="1" t="s">
        <v>1145</v>
      </c>
      <c r="Q671" s="1" t="s">
        <v>3252</v>
      </c>
      <c r="R671" s="1" t="s">
        <v>669</v>
      </c>
      <c r="S671" s="1" t="s">
        <v>685</v>
      </c>
      <c r="T671" s="1" t="s">
        <v>4754</v>
      </c>
      <c r="U671" s="1" t="s">
        <v>10354</v>
      </c>
      <c r="V671" s="1" t="s">
        <v>10996</v>
      </c>
      <c r="W671" s="1" t="s">
        <v>3166</v>
      </c>
      <c r="X671" s="1" t="s">
        <v>5835</v>
      </c>
    </row>
    <row r="672" spans="1:24">
      <c r="A672" s="1" t="s">
        <v>49</v>
      </c>
      <c r="D672" s="1" t="s">
        <v>1146</v>
      </c>
      <c r="E672" s="1" t="s">
        <v>5836</v>
      </c>
      <c r="F672" s="1" t="s">
        <v>655</v>
      </c>
      <c r="H672" s="1" t="s">
        <v>689</v>
      </c>
      <c r="I672" s="1" t="s">
        <v>1357</v>
      </c>
      <c r="J672" s="1" t="s">
        <v>384</v>
      </c>
      <c r="K672" s="1" t="s">
        <v>5164</v>
      </c>
      <c r="L672" s="1" t="s">
        <v>380</v>
      </c>
      <c r="M672" s="1" t="s">
        <v>4753</v>
      </c>
      <c r="N672" s="1" t="s">
        <v>522</v>
      </c>
      <c r="O672" s="1" t="s">
        <v>81</v>
      </c>
      <c r="P672" s="1" t="s">
        <v>1145</v>
      </c>
      <c r="Q672" s="1" t="s">
        <v>3252</v>
      </c>
      <c r="R672" s="1" t="s">
        <v>669</v>
      </c>
      <c r="S672" s="1" t="s">
        <v>685</v>
      </c>
      <c r="T672" s="1" t="s">
        <v>4754</v>
      </c>
      <c r="U672" s="1" t="s">
        <v>10997</v>
      </c>
      <c r="V672" s="1" t="s">
        <v>10998</v>
      </c>
      <c r="W672" s="1" t="s">
        <v>3166</v>
      </c>
      <c r="X672" s="1" t="s">
        <v>5837</v>
      </c>
    </row>
    <row r="673" spans="1:24">
      <c r="A673" s="1" t="s">
        <v>49</v>
      </c>
      <c r="D673" s="1" t="s">
        <v>1378</v>
      </c>
      <c r="E673" s="1" t="s">
        <v>5838</v>
      </c>
      <c r="F673" s="1" t="s">
        <v>655</v>
      </c>
      <c r="H673" s="1" t="s">
        <v>689</v>
      </c>
      <c r="I673" s="1" t="s">
        <v>1357</v>
      </c>
      <c r="J673" s="1" t="s">
        <v>685</v>
      </c>
      <c r="K673" s="1" t="s">
        <v>5269</v>
      </c>
      <c r="L673" s="1" t="s">
        <v>1795</v>
      </c>
      <c r="M673" s="1" t="s">
        <v>4753</v>
      </c>
      <c r="N673" s="1" t="s">
        <v>522</v>
      </c>
      <c r="O673" s="1" t="s">
        <v>81</v>
      </c>
      <c r="P673" s="1" t="s">
        <v>1169</v>
      </c>
      <c r="Q673" s="1" t="s">
        <v>3254</v>
      </c>
      <c r="R673" s="1" t="s">
        <v>384</v>
      </c>
      <c r="S673" s="1" t="s">
        <v>685</v>
      </c>
      <c r="T673" s="1" t="s">
        <v>4761</v>
      </c>
      <c r="U673" s="1" t="s">
        <v>10343</v>
      </c>
      <c r="V673" s="1" t="s">
        <v>10999</v>
      </c>
      <c r="W673" s="1" t="s">
        <v>10498</v>
      </c>
      <c r="X673" s="1" t="s">
        <v>5839</v>
      </c>
    </row>
    <row r="674" spans="1:24">
      <c r="A674" s="1" t="s">
        <v>49</v>
      </c>
      <c r="D674" s="1" t="s">
        <v>3713</v>
      </c>
      <c r="E674" s="1" t="s">
        <v>5840</v>
      </c>
      <c r="F674" s="1" t="s">
        <v>655</v>
      </c>
      <c r="G674" s="1" t="s">
        <v>5227</v>
      </c>
      <c r="H674" s="1" t="s">
        <v>689</v>
      </c>
      <c r="I674" s="1" t="s">
        <v>1357</v>
      </c>
      <c r="J674" s="1" t="s">
        <v>685</v>
      </c>
      <c r="K674" s="1" t="s">
        <v>765</v>
      </c>
      <c r="L674" s="1" t="s">
        <v>393</v>
      </c>
      <c r="M674" s="1" t="s">
        <v>4753</v>
      </c>
      <c r="N674" s="1" t="s">
        <v>522</v>
      </c>
      <c r="O674" s="1" t="s">
        <v>81</v>
      </c>
      <c r="P674" s="1" t="s">
        <v>1203</v>
      </c>
      <c r="Q674" s="1" t="s">
        <v>3255</v>
      </c>
      <c r="R674" s="1" t="s">
        <v>384</v>
      </c>
      <c r="S674" s="1" t="s">
        <v>685</v>
      </c>
      <c r="T674" s="1" t="s">
        <v>4761</v>
      </c>
      <c r="U674" s="1" t="s">
        <v>10272</v>
      </c>
      <c r="V674" s="1" t="s">
        <v>10932</v>
      </c>
      <c r="W674" s="1" t="s">
        <v>10426</v>
      </c>
    </row>
    <row r="675" spans="1:24">
      <c r="A675" s="1" t="s">
        <v>49</v>
      </c>
      <c r="D675" s="1" t="s">
        <v>3712</v>
      </c>
      <c r="E675" s="1" t="s">
        <v>5841</v>
      </c>
      <c r="F675" s="1" t="s">
        <v>655</v>
      </c>
      <c r="G675" s="1" t="s">
        <v>5227</v>
      </c>
      <c r="H675" s="1" t="s">
        <v>689</v>
      </c>
      <c r="I675" s="1" t="s">
        <v>1357</v>
      </c>
      <c r="J675" s="1" t="s">
        <v>685</v>
      </c>
      <c r="K675" s="1" t="s">
        <v>5164</v>
      </c>
      <c r="L675" s="1" t="s">
        <v>380</v>
      </c>
      <c r="M675" s="1" t="s">
        <v>4753</v>
      </c>
      <c r="N675" s="1" t="s">
        <v>429</v>
      </c>
      <c r="O675" s="1" t="s">
        <v>81</v>
      </c>
      <c r="P675" s="1" t="s">
        <v>1231</v>
      </c>
      <c r="Q675" s="1" t="s">
        <v>3257</v>
      </c>
      <c r="R675" s="1" t="s">
        <v>384</v>
      </c>
      <c r="S675" s="1" t="s">
        <v>685</v>
      </c>
      <c r="T675" s="1" t="s">
        <v>5708</v>
      </c>
      <c r="U675" s="1" t="s">
        <v>11000</v>
      </c>
      <c r="V675" s="1" t="s">
        <v>10934</v>
      </c>
      <c r="W675" s="1" t="s">
        <v>655</v>
      </c>
    </row>
    <row r="676" spans="1:24">
      <c r="A676" s="1" t="s">
        <v>49</v>
      </c>
      <c r="D676" s="1" t="s">
        <v>1309</v>
      </c>
      <c r="E676" s="1" t="s">
        <v>5842</v>
      </c>
      <c r="F676" s="1" t="s">
        <v>655</v>
      </c>
      <c r="H676" s="1" t="s">
        <v>689</v>
      </c>
      <c r="I676" s="1" t="s">
        <v>1357</v>
      </c>
      <c r="J676" s="1" t="s">
        <v>685</v>
      </c>
      <c r="K676" s="1" t="s">
        <v>5228</v>
      </c>
      <c r="L676" s="1" t="s">
        <v>389</v>
      </c>
      <c r="M676" s="1" t="s">
        <v>4753</v>
      </c>
      <c r="N676" s="1" t="s">
        <v>683</v>
      </c>
      <c r="O676" s="1" t="s">
        <v>81</v>
      </c>
      <c r="P676" s="1" t="s">
        <v>1053</v>
      </c>
      <c r="Q676" s="1" t="s">
        <v>3528</v>
      </c>
      <c r="R676" s="1" t="s">
        <v>384</v>
      </c>
      <c r="S676" s="1" t="s">
        <v>2955</v>
      </c>
      <c r="T676" s="1" t="s">
        <v>5034</v>
      </c>
      <c r="U676" s="1" t="s">
        <v>10994</v>
      </c>
      <c r="V676" s="1" t="s">
        <v>11001</v>
      </c>
      <c r="W676" s="1" t="s">
        <v>10907</v>
      </c>
      <c r="X676" s="1" t="s">
        <v>5843</v>
      </c>
    </row>
    <row r="677" spans="1:24">
      <c r="A677" s="1" t="s">
        <v>49</v>
      </c>
      <c r="D677" s="1" t="s">
        <v>1312</v>
      </c>
      <c r="E677" s="1" t="s">
        <v>5844</v>
      </c>
      <c r="F677" s="1" t="s">
        <v>655</v>
      </c>
      <c r="G677" s="1" t="s">
        <v>5394</v>
      </c>
      <c r="H677" s="1" t="s">
        <v>689</v>
      </c>
      <c r="I677" s="1" t="s">
        <v>1357</v>
      </c>
      <c r="J677" s="1" t="s">
        <v>685</v>
      </c>
      <c r="K677" s="1" t="s">
        <v>5269</v>
      </c>
      <c r="L677" s="1" t="s">
        <v>1795</v>
      </c>
      <c r="M677" s="1" t="s">
        <v>4753</v>
      </c>
      <c r="N677" s="1" t="s">
        <v>683</v>
      </c>
      <c r="O677" s="1" t="s">
        <v>81</v>
      </c>
      <c r="P677" s="1" t="s">
        <v>1053</v>
      </c>
      <c r="Q677" s="1" t="s">
        <v>3262</v>
      </c>
      <c r="R677" s="1" t="s">
        <v>384</v>
      </c>
      <c r="S677" s="1" t="s">
        <v>2955</v>
      </c>
      <c r="T677" s="1" t="s">
        <v>5034</v>
      </c>
      <c r="U677" s="1" t="s">
        <v>3187</v>
      </c>
      <c r="V677" s="1" t="s">
        <v>11002</v>
      </c>
      <c r="W677" s="1" t="s">
        <v>3166</v>
      </c>
      <c r="X677" s="1" t="s">
        <v>5845</v>
      </c>
    </row>
    <row r="678" spans="1:24">
      <c r="A678" s="1" t="s">
        <v>49</v>
      </c>
      <c r="D678" s="1" t="s">
        <v>1314</v>
      </c>
      <c r="E678" s="1" t="s">
        <v>5846</v>
      </c>
      <c r="F678" s="1" t="s">
        <v>655</v>
      </c>
      <c r="H678" s="1" t="s">
        <v>689</v>
      </c>
      <c r="I678" s="1" t="s">
        <v>1357</v>
      </c>
      <c r="J678" s="1" t="s">
        <v>685</v>
      </c>
      <c r="K678" s="1" t="s">
        <v>5228</v>
      </c>
      <c r="L678" s="1" t="s">
        <v>380</v>
      </c>
      <c r="M678" s="1" t="s">
        <v>4753</v>
      </c>
      <c r="N678" s="1" t="s">
        <v>429</v>
      </c>
      <c r="O678" s="1" t="s">
        <v>81</v>
      </c>
      <c r="P678" s="1" t="s">
        <v>1317</v>
      </c>
      <c r="Q678" s="1" t="s">
        <v>3498</v>
      </c>
      <c r="R678" s="1" t="s">
        <v>384</v>
      </c>
      <c r="S678" s="1" t="s">
        <v>3170</v>
      </c>
      <c r="T678" s="1" t="s">
        <v>4761</v>
      </c>
      <c r="U678" s="1" t="s">
        <v>11003</v>
      </c>
      <c r="V678" s="1" t="s">
        <v>11004</v>
      </c>
      <c r="W678" s="1" t="s">
        <v>3166</v>
      </c>
      <c r="X678" s="1" t="s">
        <v>5847</v>
      </c>
    </row>
    <row r="679" spans="1:24">
      <c r="A679" s="1" t="s">
        <v>49</v>
      </c>
      <c r="D679" s="1" t="s">
        <v>1318</v>
      </c>
      <c r="E679" s="1" t="s">
        <v>5848</v>
      </c>
      <c r="F679" s="1" t="s">
        <v>655</v>
      </c>
      <c r="H679" s="1" t="s">
        <v>689</v>
      </c>
      <c r="I679" s="1" t="s">
        <v>1357</v>
      </c>
      <c r="J679" s="1" t="s">
        <v>685</v>
      </c>
      <c r="K679" s="1" t="s">
        <v>5269</v>
      </c>
      <c r="L679" s="1" t="s">
        <v>1795</v>
      </c>
      <c r="M679" s="1" t="s">
        <v>4753</v>
      </c>
      <c r="N679" s="1" t="s">
        <v>429</v>
      </c>
      <c r="O679" s="1" t="s">
        <v>81</v>
      </c>
      <c r="P679" s="1" t="s">
        <v>1317</v>
      </c>
      <c r="Q679" s="1" t="s">
        <v>3263</v>
      </c>
      <c r="R679" s="1" t="s">
        <v>384</v>
      </c>
      <c r="S679" s="1" t="s">
        <v>3170</v>
      </c>
      <c r="T679" s="1" t="s">
        <v>4761</v>
      </c>
      <c r="U679" s="1" t="s">
        <v>10159</v>
      </c>
      <c r="V679" s="1" t="s">
        <v>11005</v>
      </c>
      <c r="W679" s="1" t="s">
        <v>3166</v>
      </c>
      <c r="X679" s="1" t="s">
        <v>5849</v>
      </c>
    </row>
    <row r="680" spans="1:24">
      <c r="A680" s="1" t="s">
        <v>49</v>
      </c>
      <c r="D680" s="1" t="s">
        <v>1358</v>
      </c>
      <c r="E680" s="1" t="s">
        <v>5850</v>
      </c>
      <c r="F680" s="1" t="s">
        <v>655</v>
      </c>
      <c r="H680" s="1" t="s">
        <v>689</v>
      </c>
      <c r="I680" s="1" t="s">
        <v>1357</v>
      </c>
      <c r="J680" s="1" t="s">
        <v>384</v>
      </c>
      <c r="K680" s="1" t="s">
        <v>739</v>
      </c>
      <c r="L680" s="1" t="s">
        <v>389</v>
      </c>
      <c r="M680" s="1" t="s">
        <v>4753</v>
      </c>
      <c r="N680" s="1" t="s">
        <v>683</v>
      </c>
      <c r="O680" s="1" t="s">
        <v>81</v>
      </c>
      <c r="P680" s="1" t="s">
        <v>1361</v>
      </c>
      <c r="Q680" s="1" t="s">
        <v>3266</v>
      </c>
      <c r="R680" s="1" t="s">
        <v>530</v>
      </c>
      <c r="S680" s="1" t="s">
        <v>945</v>
      </c>
      <c r="T680" s="1" t="s">
        <v>4761</v>
      </c>
      <c r="U680" s="1" t="s">
        <v>11006</v>
      </c>
      <c r="V680" s="1" t="s">
        <v>11007</v>
      </c>
      <c r="W680" s="1" t="s">
        <v>11006</v>
      </c>
      <c r="X680" s="1" t="s">
        <v>5851</v>
      </c>
    </row>
    <row r="681" spans="1:24">
      <c r="A681" s="1" t="s">
        <v>49</v>
      </c>
      <c r="D681" s="1" t="s">
        <v>3720</v>
      </c>
      <c r="E681" s="1" t="s">
        <v>5852</v>
      </c>
      <c r="F681" s="1" t="s">
        <v>655</v>
      </c>
      <c r="G681" s="1" t="s">
        <v>5227</v>
      </c>
      <c r="H681" s="1" t="s">
        <v>689</v>
      </c>
      <c r="I681" s="1" t="s">
        <v>1357</v>
      </c>
      <c r="J681" s="1" t="s">
        <v>384</v>
      </c>
      <c r="K681" s="1" t="s">
        <v>739</v>
      </c>
      <c r="L681" s="1" t="s">
        <v>401</v>
      </c>
      <c r="M681" s="1" t="s">
        <v>4753</v>
      </c>
      <c r="N681" s="1" t="s">
        <v>429</v>
      </c>
      <c r="O681" s="1" t="s">
        <v>81</v>
      </c>
      <c r="P681" s="1" t="s">
        <v>5627</v>
      </c>
      <c r="Q681" s="1" t="s">
        <v>3550</v>
      </c>
      <c r="R681" s="1" t="s">
        <v>530</v>
      </c>
      <c r="S681" s="1" t="s">
        <v>685</v>
      </c>
      <c r="T681" s="1" t="s">
        <v>4754</v>
      </c>
      <c r="U681" s="1" t="s">
        <v>3166</v>
      </c>
      <c r="V681" s="1" t="s">
        <v>10683</v>
      </c>
      <c r="W681" s="1" t="s">
        <v>3166</v>
      </c>
    </row>
    <row r="682" spans="1:24">
      <c r="A682" s="1" t="s">
        <v>49</v>
      </c>
      <c r="D682" s="1" t="s">
        <v>1362</v>
      </c>
      <c r="E682" s="1" t="s">
        <v>5853</v>
      </c>
      <c r="F682" s="1" t="s">
        <v>655</v>
      </c>
      <c r="H682" s="1" t="s">
        <v>689</v>
      </c>
      <c r="I682" s="1" t="s">
        <v>1357</v>
      </c>
      <c r="J682" s="1" t="s">
        <v>384</v>
      </c>
      <c r="K682" s="1" t="s">
        <v>5164</v>
      </c>
      <c r="L682" s="1" t="s">
        <v>380</v>
      </c>
      <c r="M682" s="1" t="s">
        <v>4753</v>
      </c>
      <c r="N682" s="1" t="s">
        <v>683</v>
      </c>
      <c r="O682" s="1" t="s">
        <v>81</v>
      </c>
      <c r="P682" s="1" t="s">
        <v>1365</v>
      </c>
      <c r="Q682" s="1" t="s">
        <v>3266</v>
      </c>
      <c r="R682" s="1" t="s">
        <v>530</v>
      </c>
      <c r="S682" s="1" t="s">
        <v>945</v>
      </c>
      <c r="T682" s="1" t="s">
        <v>4761</v>
      </c>
      <c r="U682" s="1" t="s">
        <v>11008</v>
      </c>
      <c r="V682" s="1" t="s">
        <v>11009</v>
      </c>
      <c r="W682" s="1" t="s">
        <v>444</v>
      </c>
      <c r="X682" s="1" t="s">
        <v>5854</v>
      </c>
    </row>
    <row r="683" spans="1:24">
      <c r="A683" s="1" t="s">
        <v>49</v>
      </c>
      <c r="D683" s="1" t="s">
        <v>1366</v>
      </c>
      <c r="E683" s="1" t="s">
        <v>5855</v>
      </c>
      <c r="F683" s="1" t="s">
        <v>655</v>
      </c>
      <c r="H683" s="1" t="s">
        <v>689</v>
      </c>
      <c r="I683" s="1" t="s">
        <v>1357</v>
      </c>
      <c r="J683" s="1" t="s">
        <v>384</v>
      </c>
      <c r="K683" s="1" t="s">
        <v>5269</v>
      </c>
      <c r="L683" s="1" t="s">
        <v>1795</v>
      </c>
      <c r="M683" s="1" t="s">
        <v>4753</v>
      </c>
      <c r="N683" s="1" t="s">
        <v>683</v>
      </c>
      <c r="O683" s="1" t="s">
        <v>81</v>
      </c>
      <c r="P683" s="1" t="s">
        <v>1365</v>
      </c>
      <c r="Q683" s="1" t="s">
        <v>3237</v>
      </c>
      <c r="R683" s="1" t="s">
        <v>513</v>
      </c>
      <c r="S683" s="1" t="s">
        <v>945</v>
      </c>
      <c r="T683" s="1" t="s">
        <v>4761</v>
      </c>
      <c r="U683" s="1" t="s">
        <v>10469</v>
      </c>
      <c r="V683" s="1" t="s">
        <v>11010</v>
      </c>
      <c r="W683" s="1" t="s">
        <v>10217</v>
      </c>
      <c r="X683" s="1" t="s">
        <v>5856</v>
      </c>
    </row>
    <row r="684" spans="1:24">
      <c r="A684" s="1" t="s">
        <v>49</v>
      </c>
      <c r="D684" s="1" t="s">
        <v>1369</v>
      </c>
      <c r="E684" s="1" t="s">
        <v>5857</v>
      </c>
      <c r="F684" s="1" t="s">
        <v>655</v>
      </c>
      <c r="H684" s="1" t="s">
        <v>689</v>
      </c>
      <c r="I684" s="1" t="s">
        <v>1357</v>
      </c>
      <c r="J684" s="1" t="s">
        <v>384</v>
      </c>
      <c r="K684" s="1" t="s">
        <v>5269</v>
      </c>
      <c r="L684" s="1" t="s">
        <v>1795</v>
      </c>
      <c r="M684" s="1" t="s">
        <v>4753</v>
      </c>
      <c r="N684" s="1" t="s">
        <v>683</v>
      </c>
      <c r="O684" s="1" t="s">
        <v>81</v>
      </c>
      <c r="P684" s="1" t="s">
        <v>1365</v>
      </c>
      <c r="Q684" s="1" t="s">
        <v>3266</v>
      </c>
      <c r="R684" s="1" t="s">
        <v>530</v>
      </c>
      <c r="S684" s="1" t="s">
        <v>945</v>
      </c>
      <c r="T684" s="1" t="s">
        <v>4761</v>
      </c>
      <c r="U684" s="1" t="s">
        <v>10300</v>
      </c>
      <c r="V684" s="1" t="s">
        <v>11011</v>
      </c>
      <c r="W684" s="1" t="s">
        <v>12087</v>
      </c>
      <c r="X684" s="1" t="s">
        <v>5858</v>
      </c>
    </row>
    <row r="685" spans="1:24">
      <c r="A685" s="1" t="s">
        <v>49</v>
      </c>
      <c r="D685" s="1" t="s">
        <v>1372</v>
      </c>
      <c r="E685" s="1" t="s">
        <v>5859</v>
      </c>
      <c r="F685" s="1" t="s">
        <v>655</v>
      </c>
      <c r="H685" s="1" t="s">
        <v>689</v>
      </c>
      <c r="I685" s="1" t="s">
        <v>1357</v>
      </c>
      <c r="J685" s="1" t="s">
        <v>384</v>
      </c>
      <c r="K685" s="1" t="s">
        <v>739</v>
      </c>
      <c r="L685" s="1" t="s">
        <v>393</v>
      </c>
      <c r="M685" s="1" t="s">
        <v>4753</v>
      </c>
      <c r="N685" s="1" t="s">
        <v>683</v>
      </c>
      <c r="O685" s="1" t="s">
        <v>81</v>
      </c>
      <c r="P685" s="1" t="s">
        <v>1361</v>
      </c>
      <c r="Q685" s="1" t="s">
        <v>3266</v>
      </c>
      <c r="R685" s="1" t="s">
        <v>530</v>
      </c>
      <c r="S685" s="1" t="s">
        <v>945</v>
      </c>
      <c r="T685" s="1" t="s">
        <v>4761</v>
      </c>
      <c r="U685" s="1" t="s">
        <v>11012</v>
      </c>
      <c r="V685" s="1" t="s">
        <v>11013</v>
      </c>
      <c r="W685" s="1" t="s">
        <v>10351</v>
      </c>
      <c r="X685" s="1" t="s">
        <v>5860</v>
      </c>
    </row>
    <row r="686" spans="1:24">
      <c r="A686" s="1" t="s">
        <v>49</v>
      </c>
      <c r="D686" s="1" t="s">
        <v>5861</v>
      </c>
      <c r="E686" s="1" t="s">
        <v>5862</v>
      </c>
      <c r="F686" s="1" t="s">
        <v>4792</v>
      </c>
      <c r="H686" s="1" t="s">
        <v>689</v>
      </c>
      <c r="I686" s="1" t="s">
        <v>1357</v>
      </c>
      <c r="J686" s="1" t="s">
        <v>10255</v>
      </c>
      <c r="M686" s="1" t="s">
        <v>4753</v>
      </c>
      <c r="N686" s="1" t="s">
        <v>5762</v>
      </c>
      <c r="O686" s="1" t="s">
        <v>81</v>
      </c>
      <c r="P686" s="1" t="s">
        <v>5863</v>
      </c>
      <c r="Q686" s="1" t="s">
        <v>3565</v>
      </c>
      <c r="R686" s="1" t="s">
        <v>506</v>
      </c>
      <c r="S686" s="1" t="s">
        <v>1324</v>
      </c>
      <c r="T686" s="1" t="s">
        <v>4754</v>
      </c>
      <c r="U686" s="1" t="s">
        <v>3166</v>
      </c>
      <c r="V686" s="1" t="s">
        <v>11014</v>
      </c>
      <c r="W686" s="1" t="s">
        <v>3166</v>
      </c>
    </row>
    <row r="687" spans="1:24">
      <c r="A687" s="1" t="s">
        <v>49</v>
      </c>
      <c r="D687" s="1" t="s">
        <v>1375</v>
      </c>
      <c r="E687" s="1" t="s">
        <v>5864</v>
      </c>
      <c r="F687" s="1" t="s">
        <v>655</v>
      </c>
      <c r="H687" s="1" t="s">
        <v>689</v>
      </c>
      <c r="I687" s="1" t="s">
        <v>1357</v>
      </c>
      <c r="J687" s="1" t="s">
        <v>384</v>
      </c>
      <c r="K687" s="1" t="s">
        <v>1072</v>
      </c>
      <c r="L687" s="1" t="s">
        <v>5279</v>
      </c>
      <c r="M687" s="1" t="s">
        <v>4753</v>
      </c>
      <c r="N687" s="1" t="s">
        <v>683</v>
      </c>
      <c r="O687" s="1" t="s">
        <v>81</v>
      </c>
      <c r="P687" s="1" t="s">
        <v>1365</v>
      </c>
      <c r="Q687" s="1" t="s">
        <v>3267</v>
      </c>
      <c r="R687" s="1" t="s">
        <v>530</v>
      </c>
      <c r="S687" s="1" t="s">
        <v>945</v>
      </c>
      <c r="T687" s="1" t="s">
        <v>4754</v>
      </c>
      <c r="U687" s="1" t="s">
        <v>10238</v>
      </c>
      <c r="V687" s="1" t="s">
        <v>11015</v>
      </c>
      <c r="W687" s="1" t="s">
        <v>3166</v>
      </c>
      <c r="X687" s="1" t="s">
        <v>5865</v>
      </c>
    </row>
    <row r="688" spans="1:24">
      <c r="A688" s="1" t="s">
        <v>49</v>
      </c>
      <c r="D688" s="1" t="s">
        <v>5866</v>
      </c>
      <c r="E688" s="1" t="s">
        <v>5867</v>
      </c>
      <c r="F688" s="1" t="s">
        <v>4792</v>
      </c>
      <c r="H688" s="1" t="s">
        <v>689</v>
      </c>
      <c r="I688" s="1" t="s">
        <v>1357</v>
      </c>
      <c r="J688" s="1" t="s">
        <v>685</v>
      </c>
      <c r="K688" s="1" t="s">
        <v>765</v>
      </c>
      <c r="L688" s="1" t="s">
        <v>393</v>
      </c>
      <c r="M688" s="1" t="s">
        <v>4753</v>
      </c>
      <c r="N688" s="1" t="s">
        <v>522</v>
      </c>
      <c r="O688" s="1" t="s">
        <v>81</v>
      </c>
      <c r="P688" s="1" t="s">
        <v>1283</v>
      </c>
      <c r="Q688" s="1" t="s">
        <v>11016</v>
      </c>
      <c r="R688" s="1" t="s">
        <v>685</v>
      </c>
      <c r="S688" s="1" t="s">
        <v>685</v>
      </c>
      <c r="T688" s="1" t="s">
        <v>5034</v>
      </c>
      <c r="U688" s="1" t="s">
        <v>3166</v>
      </c>
      <c r="V688" s="1" t="s">
        <v>11017</v>
      </c>
      <c r="W688" s="1" t="s">
        <v>3166</v>
      </c>
    </row>
    <row r="689" spans="1:24">
      <c r="A689" s="1" t="s">
        <v>49</v>
      </c>
      <c r="D689" s="1" t="s">
        <v>5868</v>
      </c>
      <c r="E689" s="1" t="s">
        <v>5869</v>
      </c>
      <c r="F689" s="1" t="s">
        <v>4792</v>
      </c>
      <c r="H689" s="1" t="s">
        <v>689</v>
      </c>
      <c r="I689" s="1" t="s">
        <v>1357</v>
      </c>
      <c r="J689" s="1" t="s">
        <v>685</v>
      </c>
      <c r="K689" s="1" t="s">
        <v>739</v>
      </c>
      <c r="L689" s="1" t="s">
        <v>457</v>
      </c>
      <c r="M689" s="1" t="s">
        <v>4753</v>
      </c>
      <c r="N689" s="1" t="s">
        <v>683</v>
      </c>
      <c r="O689" s="1" t="s">
        <v>81</v>
      </c>
      <c r="P689" s="1" t="s">
        <v>1053</v>
      </c>
      <c r="Q689" s="1" t="s">
        <v>11018</v>
      </c>
      <c r="R689" s="1" t="s">
        <v>685</v>
      </c>
      <c r="S689" s="1" t="s">
        <v>2955</v>
      </c>
      <c r="T689" s="1" t="s">
        <v>5034</v>
      </c>
      <c r="U689" s="1" t="s">
        <v>3166</v>
      </c>
      <c r="V689" s="1" t="s">
        <v>11017</v>
      </c>
      <c r="W689" s="1" t="s">
        <v>3166</v>
      </c>
    </row>
    <row r="690" spans="1:24">
      <c r="A690" s="1" t="s">
        <v>49</v>
      </c>
      <c r="D690" s="1" t="s">
        <v>1381</v>
      </c>
      <c r="E690" s="1" t="s">
        <v>5870</v>
      </c>
      <c r="F690" s="1" t="s">
        <v>655</v>
      </c>
      <c r="H690" s="1" t="s">
        <v>689</v>
      </c>
      <c r="I690" s="1" t="s">
        <v>1357</v>
      </c>
      <c r="J690" s="1" t="s">
        <v>685</v>
      </c>
      <c r="K690" s="1" t="s">
        <v>5521</v>
      </c>
      <c r="L690" s="1" t="s">
        <v>389</v>
      </c>
      <c r="M690" s="1" t="s">
        <v>4753</v>
      </c>
      <c r="N690" s="1" t="s">
        <v>429</v>
      </c>
      <c r="O690" s="1" t="s">
        <v>81</v>
      </c>
      <c r="P690" s="1" t="s">
        <v>1268</v>
      </c>
      <c r="Q690" s="1" t="s">
        <v>3268</v>
      </c>
      <c r="R690" s="1" t="s">
        <v>384</v>
      </c>
      <c r="S690" s="1" t="s">
        <v>3170</v>
      </c>
      <c r="T690" s="1" t="s">
        <v>4761</v>
      </c>
      <c r="U690" s="1" t="s">
        <v>11019</v>
      </c>
      <c r="V690" s="1" t="s">
        <v>11020</v>
      </c>
      <c r="W690" s="1" t="s">
        <v>10856</v>
      </c>
      <c r="X690" s="1" t="s">
        <v>5871</v>
      </c>
    </row>
    <row r="691" spans="1:24">
      <c r="A691" s="1" t="s">
        <v>49</v>
      </c>
      <c r="D691" s="1" t="s">
        <v>1384</v>
      </c>
      <c r="E691" s="1" t="s">
        <v>5872</v>
      </c>
      <c r="F691" s="1" t="s">
        <v>655</v>
      </c>
      <c r="H691" s="1" t="s">
        <v>689</v>
      </c>
      <c r="I691" s="1" t="s">
        <v>1357</v>
      </c>
      <c r="J691" s="1" t="s">
        <v>384</v>
      </c>
      <c r="K691" s="1" t="s">
        <v>765</v>
      </c>
      <c r="L691" s="1" t="s">
        <v>598</v>
      </c>
      <c r="M691" s="1" t="s">
        <v>4753</v>
      </c>
      <c r="N691" s="1" t="s">
        <v>683</v>
      </c>
      <c r="O691" s="1" t="s">
        <v>81</v>
      </c>
      <c r="P691" s="1" t="s">
        <v>982</v>
      </c>
      <c r="Q691" s="1" t="s">
        <v>3535</v>
      </c>
      <c r="R691" s="1" t="s">
        <v>685</v>
      </c>
      <c r="S691" s="1" t="s">
        <v>945</v>
      </c>
      <c r="T691" s="1" t="s">
        <v>5034</v>
      </c>
      <c r="U691" s="1" t="s">
        <v>945</v>
      </c>
      <c r="V691" s="1" t="s">
        <v>11021</v>
      </c>
      <c r="W691" s="1" t="s">
        <v>3166</v>
      </c>
      <c r="X691" s="1" t="s">
        <v>5873</v>
      </c>
    </row>
    <row r="692" spans="1:24">
      <c r="A692" s="1" t="s">
        <v>49</v>
      </c>
      <c r="D692" s="1" t="s">
        <v>5874</v>
      </c>
      <c r="E692" s="1" t="s">
        <v>5875</v>
      </c>
      <c r="F692" s="1" t="s">
        <v>4792</v>
      </c>
      <c r="H692" s="1" t="s">
        <v>689</v>
      </c>
      <c r="I692" s="1" t="s">
        <v>1357</v>
      </c>
      <c r="J692" s="1" t="s">
        <v>384</v>
      </c>
      <c r="K692" s="1" t="s">
        <v>891</v>
      </c>
      <c r="L692" s="1" t="s">
        <v>457</v>
      </c>
      <c r="M692" s="1" t="s">
        <v>4753</v>
      </c>
      <c r="N692" s="1" t="s">
        <v>522</v>
      </c>
      <c r="O692" s="1" t="s">
        <v>81</v>
      </c>
      <c r="P692" s="1" t="s">
        <v>1283</v>
      </c>
      <c r="Q692" s="1" t="s">
        <v>11022</v>
      </c>
      <c r="R692" s="1" t="s">
        <v>685</v>
      </c>
      <c r="S692" s="1" t="s">
        <v>685</v>
      </c>
      <c r="T692" s="1" t="s">
        <v>5034</v>
      </c>
      <c r="U692" s="1" t="s">
        <v>3166</v>
      </c>
      <c r="V692" s="1" t="s">
        <v>10713</v>
      </c>
      <c r="W692" s="1" t="s">
        <v>3166</v>
      </c>
    </row>
    <row r="693" spans="1:24">
      <c r="A693" s="1" t="s">
        <v>49</v>
      </c>
      <c r="D693" s="1" t="s">
        <v>1387</v>
      </c>
      <c r="E693" s="1" t="s">
        <v>5876</v>
      </c>
      <c r="F693" s="1" t="s">
        <v>655</v>
      </c>
      <c r="H693" s="1" t="s">
        <v>689</v>
      </c>
      <c r="I693" s="1" t="s">
        <v>1357</v>
      </c>
      <c r="J693" s="1" t="s">
        <v>685</v>
      </c>
      <c r="K693" s="1" t="s">
        <v>5269</v>
      </c>
      <c r="L693" s="1" t="s">
        <v>1795</v>
      </c>
      <c r="M693" s="1" t="s">
        <v>4753</v>
      </c>
      <c r="N693" s="1" t="s">
        <v>522</v>
      </c>
      <c r="O693" s="1" t="s">
        <v>81</v>
      </c>
      <c r="P693" s="1" t="s">
        <v>1390</v>
      </c>
      <c r="Q693" s="1" t="s">
        <v>3536</v>
      </c>
      <c r="R693" s="1" t="s">
        <v>384</v>
      </c>
      <c r="S693" s="1" t="s">
        <v>685</v>
      </c>
      <c r="T693" s="1" t="s">
        <v>5708</v>
      </c>
      <c r="U693" s="1" t="s">
        <v>10765</v>
      </c>
      <c r="V693" s="1" t="s">
        <v>11023</v>
      </c>
      <c r="W693" s="1" t="s">
        <v>3179</v>
      </c>
      <c r="X693" s="1" t="s">
        <v>5877</v>
      </c>
    </row>
    <row r="694" spans="1:24">
      <c r="A694" s="1" t="s">
        <v>49</v>
      </c>
      <c r="D694" s="1" t="s">
        <v>3746</v>
      </c>
      <c r="E694" s="1" t="s">
        <v>5878</v>
      </c>
      <c r="F694" s="1" t="s">
        <v>5033</v>
      </c>
      <c r="H694" s="1" t="s">
        <v>689</v>
      </c>
      <c r="I694" s="1" t="s">
        <v>1357</v>
      </c>
      <c r="J694" s="1" t="s">
        <v>384</v>
      </c>
      <c r="K694" s="1" t="s">
        <v>1272</v>
      </c>
      <c r="L694" s="1" t="s">
        <v>487</v>
      </c>
      <c r="M694" s="1" t="s">
        <v>4753</v>
      </c>
      <c r="N694" s="1" t="s">
        <v>683</v>
      </c>
      <c r="O694" s="1" t="s">
        <v>81</v>
      </c>
      <c r="P694" s="1" t="s">
        <v>5879</v>
      </c>
      <c r="Q694" s="1" t="s">
        <v>11024</v>
      </c>
      <c r="R694" s="1" t="s">
        <v>685</v>
      </c>
      <c r="S694" s="1" t="s">
        <v>945</v>
      </c>
      <c r="T694" s="1" t="s">
        <v>4754</v>
      </c>
      <c r="U694" s="1" t="s">
        <v>10975</v>
      </c>
      <c r="V694" s="1" t="s">
        <v>11025</v>
      </c>
      <c r="W694" s="1" t="s">
        <v>3166</v>
      </c>
    </row>
    <row r="695" spans="1:24">
      <c r="A695" s="1" t="s">
        <v>49</v>
      </c>
      <c r="D695" s="1" t="s">
        <v>1391</v>
      </c>
      <c r="E695" s="1" t="s">
        <v>5880</v>
      </c>
      <c r="F695" s="1" t="s">
        <v>655</v>
      </c>
      <c r="H695" s="1" t="s">
        <v>689</v>
      </c>
      <c r="I695" s="1" t="s">
        <v>1357</v>
      </c>
      <c r="J695" s="1" t="s">
        <v>685</v>
      </c>
      <c r="K695" s="1" t="s">
        <v>5521</v>
      </c>
      <c r="L695" s="1" t="s">
        <v>401</v>
      </c>
      <c r="M695" s="1" t="s">
        <v>4753</v>
      </c>
      <c r="N695" s="1" t="s">
        <v>683</v>
      </c>
      <c r="O695" s="1" t="s">
        <v>81</v>
      </c>
      <c r="P695" s="1" t="s">
        <v>1394</v>
      </c>
      <c r="Q695" s="1" t="s">
        <v>3537</v>
      </c>
      <c r="R695" s="1" t="s">
        <v>1395</v>
      </c>
      <c r="S695" s="1" t="s">
        <v>2955</v>
      </c>
      <c r="T695" s="1" t="s">
        <v>5034</v>
      </c>
      <c r="U695" s="1" t="s">
        <v>530</v>
      </c>
      <c r="V695" s="1" t="s">
        <v>11026</v>
      </c>
      <c r="W695" s="1" t="s">
        <v>3166</v>
      </c>
      <c r="X695" s="1" t="s">
        <v>5881</v>
      </c>
    </row>
    <row r="696" spans="1:24">
      <c r="A696" s="1" t="s">
        <v>49</v>
      </c>
      <c r="D696" s="1" t="s">
        <v>1396</v>
      </c>
      <c r="E696" s="1" t="s">
        <v>5882</v>
      </c>
      <c r="F696" s="1" t="s">
        <v>655</v>
      </c>
      <c r="H696" s="1" t="s">
        <v>689</v>
      </c>
      <c r="I696" s="1" t="s">
        <v>1357</v>
      </c>
      <c r="J696" s="1" t="s">
        <v>685</v>
      </c>
      <c r="K696" s="1" t="s">
        <v>5521</v>
      </c>
      <c r="L696" s="1" t="s">
        <v>393</v>
      </c>
      <c r="M696" s="1" t="s">
        <v>4753</v>
      </c>
      <c r="N696" s="1" t="s">
        <v>683</v>
      </c>
      <c r="O696" s="1" t="s">
        <v>81</v>
      </c>
      <c r="P696" s="1" t="s">
        <v>1394</v>
      </c>
      <c r="Q696" s="1" t="s">
        <v>3537</v>
      </c>
      <c r="R696" s="1" t="s">
        <v>1395</v>
      </c>
      <c r="S696" s="1" t="s">
        <v>2955</v>
      </c>
      <c r="T696" s="1" t="s">
        <v>5034</v>
      </c>
      <c r="U696" s="1" t="s">
        <v>513</v>
      </c>
      <c r="V696" s="1" t="s">
        <v>10826</v>
      </c>
      <c r="W696" s="1" t="s">
        <v>3166</v>
      </c>
      <c r="X696" s="1" t="s">
        <v>5883</v>
      </c>
    </row>
    <row r="697" spans="1:24">
      <c r="A697" s="1" t="s">
        <v>49</v>
      </c>
      <c r="D697" s="1" t="s">
        <v>5884</v>
      </c>
      <c r="E697" s="1" t="s">
        <v>5885</v>
      </c>
      <c r="F697" s="1" t="s">
        <v>4792</v>
      </c>
      <c r="H697" s="1" t="s">
        <v>689</v>
      </c>
      <c r="I697" s="1" t="s">
        <v>1357</v>
      </c>
      <c r="J697" s="1" t="s">
        <v>685</v>
      </c>
      <c r="K697" s="1" t="s">
        <v>895</v>
      </c>
      <c r="L697" s="1" t="s">
        <v>801</v>
      </c>
      <c r="M697" s="1" t="s">
        <v>4753</v>
      </c>
      <c r="N697" s="1" t="s">
        <v>683</v>
      </c>
      <c r="O697" s="1" t="s">
        <v>81</v>
      </c>
      <c r="P697" s="1" t="s">
        <v>1394</v>
      </c>
      <c r="Q697" s="1" t="s">
        <v>11027</v>
      </c>
      <c r="R697" s="1" t="s">
        <v>1395</v>
      </c>
      <c r="S697" s="1" t="s">
        <v>2955</v>
      </c>
      <c r="T697" s="1" t="s">
        <v>5034</v>
      </c>
      <c r="U697" s="1" t="s">
        <v>3166</v>
      </c>
      <c r="V697" s="1" t="s">
        <v>10826</v>
      </c>
      <c r="W697" s="1" t="s">
        <v>3166</v>
      </c>
    </row>
    <row r="698" spans="1:24">
      <c r="A698" s="1" t="s">
        <v>49</v>
      </c>
      <c r="D698" s="1" t="s">
        <v>5886</v>
      </c>
      <c r="E698" s="1" t="s">
        <v>5887</v>
      </c>
      <c r="F698" s="1" t="s">
        <v>4792</v>
      </c>
      <c r="H698" s="1" t="s">
        <v>689</v>
      </c>
      <c r="I698" s="1" t="s">
        <v>1357</v>
      </c>
      <c r="J698" s="1" t="s">
        <v>685</v>
      </c>
      <c r="K698" s="1" t="s">
        <v>895</v>
      </c>
      <c r="L698" s="1" t="s">
        <v>2108</v>
      </c>
      <c r="M698" s="1" t="s">
        <v>4753</v>
      </c>
      <c r="N698" s="1" t="s">
        <v>683</v>
      </c>
      <c r="O698" s="1" t="s">
        <v>81</v>
      </c>
      <c r="P698" s="1" t="s">
        <v>1394</v>
      </c>
      <c r="Q698" s="1" t="s">
        <v>11028</v>
      </c>
      <c r="R698" s="1" t="s">
        <v>1395</v>
      </c>
      <c r="S698" s="1" t="s">
        <v>2955</v>
      </c>
      <c r="T698" s="1" t="s">
        <v>5034</v>
      </c>
      <c r="U698" s="1" t="s">
        <v>3166</v>
      </c>
      <c r="V698" s="1" t="s">
        <v>10826</v>
      </c>
      <c r="W698" s="1" t="s">
        <v>3166</v>
      </c>
    </row>
    <row r="699" spans="1:24">
      <c r="A699" s="1" t="s">
        <v>49</v>
      </c>
      <c r="D699" s="1" t="s">
        <v>1399</v>
      </c>
      <c r="E699" s="1" t="s">
        <v>5888</v>
      </c>
      <c r="F699" s="1" t="s">
        <v>655</v>
      </c>
      <c r="H699" s="1" t="s">
        <v>689</v>
      </c>
      <c r="I699" s="1" t="s">
        <v>1357</v>
      </c>
      <c r="J699" s="1" t="s">
        <v>384</v>
      </c>
      <c r="K699" s="1" t="s">
        <v>5164</v>
      </c>
      <c r="L699" s="1" t="s">
        <v>393</v>
      </c>
      <c r="M699" s="1" t="s">
        <v>4753</v>
      </c>
      <c r="N699" s="1" t="s">
        <v>522</v>
      </c>
      <c r="O699" s="1" t="s">
        <v>81</v>
      </c>
      <c r="P699" s="1" t="s">
        <v>1402</v>
      </c>
      <c r="Q699" s="1" t="s">
        <v>3538</v>
      </c>
      <c r="R699" s="1" t="s">
        <v>506</v>
      </c>
      <c r="S699" s="1" t="s">
        <v>685</v>
      </c>
      <c r="T699" s="1" t="s">
        <v>4761</v>
      </c>
      <c r="U699" s="1" t="s">
        <v>11029</v>
      </c>
      <c r="V699" s="1" t="s">
        <v>11030</v>
      </c>
      <c r="W699" s="1" t="s">
        <v>655</v>
      </c>
      <c r="X699" s="1" t="s">
        <v>5889</v>
      </c>
    </row>
    <row r="700" spans="1:24">
      <c r="A700" s="1" t="s">
        <v>49</v>
      </c>
      <c r="D700" s="1" t="s">
        <v>1403</v>
      </c>
      <c r="E700" s="1" t="s">
        <v>5890</v>
      </c>
      <c r="F700" s="1" t="s">
        <v>655</v>
      </c>
      <c r="H700" s="1" t="s">
        <v>689</v>
      </c>
      <c r="I700" s="1" t="s">
        <v>1357</v>
      </c>
      <c r="J700" s="1" t="s">
        <v>384</v>
      </c>
      <c r="K700" s="1" t="s">
        <v>5269</v>
      </c>
      <c r="L700" s="1" t="s">
        <v>1795</v>
      </c>
      <c r="M700" s="1" t="s">
        <v>4753</v>
      </c>
      <c r="N700" s="1" t="s">
        <v>683</v>
      </c>
      <c r="O700" s="1" t="s">
        <v>81</v>
      </c>
      <c r="P700" s="1" t="s">
        <v>1080</v>
      </c>
      <c r="Q700" s="1" t="s">
        <v>530</v>
      </c>
      <c r="R700" s="1" t="s">
        <v>1324</v>
      </c>
      <c r="S700" s="1" t="s">
        <v>945</v>
      </c>
      <c r="T700" s="1" t="s">
        <v>4754</v>
      </c>
      <c r="U700" s="1" t="s">
        <v>11031</v>
      </c>
      <c r="V700" s="1" t="s">
        <v>11032</v>
      </c>
      <c r="W700" s="1" t="s">
        <v>10286</v>
      </c>
      <c r="X700" s="1" t="s">
        <v>5891</v>
      </c>
    </row>
    <row r="701" spans="1:24">
      <c r="A701" s="1" t="s">
        <v>49</v>
      </c>
      <c r="D701" s="1" t="s">
        <v>1406</v>
      </c>
      <c r="E701" s="1" t="s">
        <v>5892</v>
      </c>
      <c r="F701" s="1" t="s">
        <v>655</v>
      </c>
      <c r="H701" s="1" t="s">
        <v>689</v>
      </c>
      <c r="I701" s="1" t="s">
        <v>1357</v>
      </c>
      <c r="J701" s="1" t="s">
        <v>384</v>
      </c>
      <c r="K701" s="1" t="s">
        <v>5269</v>
      </c>
      <c r="L701" s="1" t="s">
        <v>1795</v>
      </c>
      <c r="M701" s="1" t="s">
        <v>4753</v>
      </c>
      <c r="N701" s="1" t="s">
        <v>683</v>
      </c>
      <c r="O701" s="1" t="s">
        <v>81</v>
      </c>
      <c r="P701" s="1" t="s">
        <v>1080</v>
      </c>
      <c r="Q701" s="1" t="s">
        <v>530</v>
      </c>
      <c r="R701" s="1" t="s">
        <v>945</v>
      </c>
      <c r="S701" s="1" t="s">
        <v>945</v>
      </c>
      <c r="T701" s="1" t="s">
        <v>4754</v>
      </c>
      <c r="U701" s="1" t="s">
        <v>11033</v>
      </c>
      <c r="V701" s="1" t="s">
        <v>11034</v>
      </c>
      <c r="W701" s="1" t="s">
        <v>10605</v>
      </c>
      <c r="X701" s="1" t="s">
        <v>5893</v>
      </c>
    </row>
    <row r="702" spans="1:24">
      <c r="A702" s="1" t="s">
        <v>49</v>
      </c>
      <c r="D702" s="1" t="s">
        <v>1410</v>
      </c>
      <c r="E702" s="1" t="s">
        <v>5894</v>
      </c>
      <c r="F702" s="1" t="s">
        <v>655</v>
      </c>
      <c r="H702" s="1" t="s">
        <v>891</v>
      </c>
      <c r="I702" s="1" t="s">
        <v>1409</v>
      </c>
      <c r="J702" s="1" t="s">
        <v>3184</v>
      </c>
      <c r="K702" s="1" t="s">
        <v>1413</v>
      </c>
      <c r="L702" s="1" t="s">
        <v>5279</v>
      </c>
      <c r="M702" s="1" t="s">
        <v>4753</v>
      </c>
      <c r="N702" s="1" t="s">
        <v>683</v>
      </c>
      <c r="O702" s="1" t="s">
        <v>695</v>
      </c>
      <c r="P702" s="1" t="s">
        <v>1515</v>
      </c>
      <c r="Q702" s="1" t="s">
        <v>3269</v>
      </c>
      <c r="R702" s="1" t="s">
        <v>616</v>
      </c>
      <c r="S702" s="1" t="s">
        <v>3184</v>
      </c>
      <c r="T702" s="1" t="s">
        <v>4754</v>
      </c>
      <c r="U702" s="1" t="s">
        <v>11035</v>
      </c>
      <c r="V702" s="1" t="s">
        <v>11036</v>
      </c>
      <c r="W702" s="1" t="s">
        <v>11037</v>
      </c>
    </row>
    <row r="703" spans="1:24">
      <c r="A703" s="1" t="s">
        <v>49</v>
      </c>
      <c r="D703" s="1" t="s">
        <v>1414</v>
      </c>
      <c r="E703" s="1" t="s">
        <v>1415</v>
      </c>
      <c r="F703" s="1" t="s">
        <v>4792</v>
      </c>
      <c r="H703" s="1" t="s">
        <v>891</v>
      </c>
      <c r="I703" s="1" t="s">
        <v>1409</v>
      </c>
      <c r="J703" s="1" t="s">
        <v>3184</v>
      </c>
      <c r="K703" s="1" t="s">
        <v>1413</v>
      </c>
      <c r="L703" s="1" t="s">
        <v>5279</v>
      </c>
      <c r="M703" s="1" t="s">
        <v>4753</v>
      </c>
      <c r="N703" s="1" t="s">
        <v>683</v>
      </c>
      <c r="O703" s="1" t="s">
        <v>695</v>
      </c>
      <c r="P703" s="1" t="s">
        <v>1515</v>
      </c>
      <c r="Q703" s="1" t="s">
        <v>3269</v>
      </c>
      <c r="R703" s="1" t="s">
        <v>616</v>
      </c>
      <c r="S703" s="1" t="s">
        <v>3184</v>
      </c>
      <c r="T703" s="1" t="s">
        <v>4754</v>
      </c>
      <c r="U703" s="1" t="s">
        <v>3166</v>
      </c>
      <c r="V703" s="1" t="s">
        <v>11038</v>
      </c>
      <c r="W703" s="1" t="s">
        <v>3166</v>
      </c>
    </row>
    <row r="704" spans="1:24">
      <c r="A704" s="1" t="s">
        <v>49</v>
      </c>
      <c r="D704" s="1" t="s">
        <v>1416</v>
      </c>
      <c r="E704" s="1" t="s">
        <v>5895</v>
      </c>
      <c r="F704" s="1" t="s">
        <v>655</v>
      </c>
      <c r="H704" s="1" t="s">
        <v>891</v>
      </c>
      <c r="I704" s="1" t="s">
        <v>1409</v>
      </c>
      <c r="J704" s="1" t="s">
        <v>3179</v>
      </c>
      <c r="K704" s="1" t="s">
        <v>1413</v>
      </c>
      <c r="L704" s="1" t="s">
        <v>5279</v>
      </c>
      <c r="M704" s="1" t="s">
        <v>4753</v>
      </c>
      <c r="N704" s="1" t="s">
        <v>683</v>
      </c>
      <c r="O704" s="1" t="s">
        <v>695</v>
      </c>
      <c r="P704" s="1" t="s">
        <v>1508</v>
      </c>
      <c r="Q704" s="1" t="s">
        <v>3270</v>
      </c>
      <c r="R704" s="1" t="s">
        <v>1419</v>
      </c>
      <c r="S704" s="1" t="s">
        <v>3179</v>
      </c>
      <c r="T704" s="1" t="s">
        <v>4754</v>
      </c>
      <c r="U704" s="1" t="s">
        <v>11039</v>
      </c>
      <c r="V704" s="1" t="s">
        <v>11040</v>
      </c>
      <c r="W704" s="1" t="s">
        <v>3166</v>
      </c>
    </row>
    <row r="705" spans="1:23">
      <c r="A705" s="1" t="s">
        <v>49</v>
      </c>
      <c r="D705" s="1" t="s">
        <v>1420</v>
      </c>
      <c r="E705" s="1" t="s">
        <v>5896</v>
      </c>
      <c r="F705" s="1" t="s">
        <v>655</v>
      </c>
      <c r="H705" s="1" t="s">
        <v>891</v>
      </c>
      <c r="I705" s="1" t="s">
        <v>1409</v>
      </c>
      <c r="J705" s="1" t="s">
        <v>3271</v>
      </c>
      <c r="K705" s="1" t="s">
        <v>1413</v>
      </c>
      <c r="L705" s="1" t="s">
        <v>5279</v>
      </c>
      <c r="M705" s="1" t="s">
        <v>4753</v>
      </c>
      <c r="N705" s="1" t="s">
        <v>683</v>
      </c>
      <c r="O705" s="1" t="s">
        <v>695</v>
      </c>
      <c r="P705" s="1" t="s">
        <v>2237</v>
      </c>
      <c r="Q705" s="1" t="s">
        <v>3272</v>
      </c>
      <c r="R705" s="1" t="s">
        <v>1423</v>
      </c>
      <c r="S705" s="1" t="s">
        <v>3271</v>
      </c>
      <c r="T705" s="1" t="s">
        <v>4754</v>
      </c>
      <c r="U705" s="1" t="s">
        <v>11041</v>
      </c>
      <c r="V705" s="1" t="s">
        <v>11042</v>
      </c>
      <c r="W705" s="1" t="s">
        <v>3166</v>
      </c>
    </row>
    <row r="706" spans="1:23">
      <c r="A706" s="1" t="s">
        <v>49</v>
      </c>
      <c r="D706" s="1" t="s">
        <v>1424</v>
      </c>
      <c r="E706" s="1" t="s">
        <v>5897</v>
      </c>
      <c r="F706" s="1" t="s">
        <v>655</v>
      </c>
      <c r="H706" s="1" t="s">
        <v>891</v>
      </c>
      <c r="I706" s="1" t="s">
        <v>1409</v>
      </c>
      <c r="J706" s="1" t="s">
        <v>3273</v>
      </c>
      <c r="K706" s="1" t="s">
        <v>1413</v>
      </c>
      <c r="L706" s="1" t="s">
        <v>5279</v>
      </c>
      <c r="M706" s="1" t="s">
        <v>4753</v>
      </c>
      <c r="N706" s="1" t="s">
        <v>683</v>
      </c>
      <c r="O706" s="1" t="s">
        <v>695</v>
      </c>
      <c r="P706" s="1" t="s">
        <v>2501</v>
      </c>
      <c r="Q706" s="1" t="s">
        <v>3274</v>
      </c>
      <c r="R706" s="1" t="s">
        <v>513</v>
      </c>
      <c r="S706" s="1" t="s">
        <v>3273</v>
      </c>
      <c r="T706" s="1" t="s">
        <v>4761</v>
      </c>
      <c r="U706" s="1" t="s">
        <v>11043</v>
      </c>
      <c r="V706" s="1" t="s">
        <v>11044</v>
      </c>
      <c r="W706" s="1" t="s">
        <v>11045</v>
      </c>
    </row>
    <row r="707" spans="1:23">
      <c r="A707" s="1" t="s">
        <v>49</v>
      </c>
      <c r="D707" s="1" t="s">
        <v>5898</v>
      </c>
      <c r="E707" s="1" t="s">
        <v>5899</v>
      </c>
      <c r="F707" s="1" t="s">
        <v>4792</v>
      </c>
      <c r="H707" s="1" t="s">
        <v>891</v>
      </c>
      <c r="I707" s="1" t="s">
        <v>1409</v>
      </c>
      <c r="J707" s="1" t="s">
        <v>3179</v>
      </c>
      <c r="M707" s="1" t="s">
        <v>4753</v>
      </c>
      <c r="N707" s="1" t="s">
        <v>5068</v>
      </c>
      <c r="O707" s="1" t="s">
        <v>695</v>
      </c>
      <c r="P707" s="1" t="s">
        <v>5900</v>
      </c>
      <c r="Q707" s="1" t="s">
        <v>3238</v>
      </c>
      <c r="R707" s="1" t="s">
        <v>1671</v>
      </c>
      <c r="S707" s="1" t="s">
        <v>11046</v>
      </c>
      <c r="T707" s="1" t="s">
        <v>4754</v>
      </c>
      <c r="U707" s="1" t="s">
        <v>3166</v>
      </c>
      <c r="V707" s="1" t="s">
        <v>11047</v>
      </c>
      <c r="W707" s="1" t="s">
        <v>3166</v>
      </c>
    </row>
    <row r="708" spans="1:23">
      <c r="A708" s="1" t="s">
        <v>49</v>
      </c>
      <c r="D708" s="1" t="s">
        <v>1427</v>
      </c>
      <c r="E708" s="1" t="s">
        <v>5901</v>
      </c>
      <c r="F708" s="1" t="s">
        <v>655</v>
      </c>
      <c r="H708" s="1" t="s">
        <v>891</v>
      </c>
      <c r="I708" s="1" t="s">
        <v>1409</v>
      </c>
      <c r="J708" s="1" t="s">
        <v>3179</v>
      </c>
      <c r="K708" s="1" t="s">
        <v>582</v>
      </c>
      <c r="L708" s="1" t="s">
        <v>5279</v>
      </c>
      <c r="M708" s="1" t="s">
        <v>4753</v>
      </c>
      <c r="N708" s="1" t="s">
        <v>683</v>
      </c>
      <c r="O708" s="1" t="s">
        <v>695</v>
      </c>
      <c r="P708" s="1" t="s">
        <v>1508</v>
      </c>
      <c r="Q708" s="1" t="s">
        <v>3270</v>
      </c>
      <c r="R708" s="1" t="s">
        <v>1419</v>
      </c>
      <c r="S708" s="1" t="s">
        <v>3179</v>
      </c>
      <c r="T708" s="1" t="s">
        <v>4754</v>
      </c>
      <c r="U708" s="1" t="s">
        <v>11927</v>
      </c>
      <c r="V708" s="1" t="s">
        <v>12592</v>
      </c>
      <c r="W708" s="1" t="s">
        <v>3166</v>
      </c>
    </row>
    <row r="709" spans="1:23">
      <c r="A709" s="1" t="s">
        <v>49</v>
      </c>
      <c r="D709" s="1" t="s">
        <v>1431</v>
      </c>
      <c r="E709" s="1" t="s">
        <v>5902</v>
      </c>
      <c r="F709" s="1" t="s">
        <v>655</v>
      </c>
      <c r="H709" s="1" t="s">
        <v>891</v>
      </c>
      <c r="I709" s="1" t="s">
        <v>1409</v>
      </c>
      <c r="J709" s="1" t="s">
        <v>3179</v>
      </c>
      <c r="K709" s="1" t="s">
        <v>582</v>
      </c>
      <c r="L709" s="1" t="s">
        <v>5279</v>
      </c>
      <c r="M709" s="1" t="s">
        <v>4753</v>
      </c>
      <c r="N709" s="1" t="s">
        <v>683</v>
      </c>
      <c r="O709" s="1" t="s">
        <v>695</v>
      </c>
      <c r="P709" s="1" t="s">
        <v>1508</v>
      </c>
      <c r="Q709" s="1" t="s">
        <v>3270</v>
      </c>
      <c r="R709" s="1" t="s">
        <v>1419</v>
      </c>
      <c r="S709" s="1" t="s">
        <v>3179</v>
      </c>
      <c r="T709" s="1" t="s">
        <v>4754</v>
      </c>
      <c r="U709" s="1" t="s">
        <v>11048</v>
      </c>
      <c r="V709" s="1" t="s">
        <v>11049</v>
      </c>
      <c r="W709" s="1" t="s">
        <v>3166</v>
      </c>
    </row>
    <row r="710" spans="1:23">
      <c r="A710" s="1" t="s">
        <v>49</v>
      </c>
      <c r="D710" s="1" t="s">
        <v>5903</v>
      </c>
      <c r="E710" s="1" t="s">
        <v>5904</v>
      </c>
      <c r="F710" s="1" t="s">
        <v>4792</v>
      </c>
      <c r="H710" s="1" t="s">
        <v>891</v>
      </c>
      <c r="I710" s="1" t="s">
        <v>1409</v>
      </c>
      <c r="J710" s="1" t="s">
        <v>3179</v>
      </c>
      <c r="K710" s="1" t="s">
        <v>582</v>
      </c>
      <c r="L710" s="1" t="s">
        <v>5279</v>
      </c>
      <c r="M710" s="1" t="s">
        <v>4753</v>
      </c>
      <c r="N710" s="1" t="s">
        <v>683</v>
      </c>
      <c r="O710" s="1" t="s">
        <v>695</v>
      </c>
      <c r="P710" s="1" t="s">
        <v>5905</v>
      </c>
      <c r="Q710" s="1" t="s">
        <v>3270</v>
      </c>
      <c r="R710" s="1" t="s">
        <v>1419</v>
      </c>
      <c r="S710" s="1" t="s">
        <v>3179</v>
      </c>
      <c r="T710" s="1" t="s">
        <v>4761</v>
      </c>
      <c r="U710" s="1" t="s">
        <v>3166</v>
      </c>
      <c r="V710" s="1" t="s">
        <v>11050</v>
      </c>
      <c r="W710" s="1" t="s">
        <v>3166</v>
      </c>
    </row>
    <row r="711" spans="1:23">
      <c r="A711" s="1" t="s">
        <v>49</v>
      </c>
      <c r="D711" s="1" t="s">
        <v>1434</v>
      </c>
      <c r="E711" s="1" t="s">
        <v>5906</v>
      </c>
      <c r="F711" s="1" t="s">
        <v>655</v>
      </c>
      <c r="H711" s="1" t="s">
        <v>891</v>
      </c>
      <c r="I711" s="1" t="s">
        <v>1409</v>
      </c>
      <c r="J711" s="1" t="s">
        <v>3179</v>
      </c>
      <c r="K711" s="1" t="s">
        <v>582</v>
      </c>
      <c r="L711" s="1" t="s">
        <v>5279</v>
      </c>
      <c r="M711" s="1" t="s">
        <v>4753</v>
      </c>
      <c r="N711" s="1" t="s">
        <v>683</v>
      </c>
      <c r="O711" s="1" t="s">
        <v>695</v>
      </c>
      <c r="P711" s="1" t="s">
        <v>1508</v>
      </c>
      <c r="Q711" s="1" t="s">
        <v>3270</v>
      </c>
      <c r="R711" s="1" t="s">
        <v>1419</v>
      </c>
      <c r="S711" s="1" t="s">
        <v>3179</v>
      </c>
      <c r="T711" s="1" t="s">
        <v>4761</v>
      </c>
      <c r="U711" s="1" t="s">
        <v>11051</v>
      </c>
      <c r="V711" s="1" t="s">
        <v>11052</v>
      </c>
      <c r="W711" s="1" t="s">
        <v>3166</v>
      </c>
    </row>
    <row r="712" spans="1:23">
      <c r="A712" s="1" t="s">
        <v>49</v>
      </c>
      <c r="D712" s="1" t="s">
        <v>5907</v>
      </c>
      <c r="E712" s="1" t="s">
        <v>5908</v>
      </c>
      <c r="F712" s="1" t="s">
        <v>4792</v>
      </c>
      <c r="H712" s="1" t="s">
        <v>891</v>
      </c>
      <c r="I712" s="1" t="s">
        <v>1409</v>
      </c>
      <c r="J712" s="1" t="s">
        <v>3179</v>
      </c>
      <c r="K712" s="1" t="s">
        <v>582</v>
      </c>
      <c r="L712" s="1" t="s">
        <v>5279</v>
      </c>
      <c r="M712" s="1" t="s">
        <v>4753</v>
      </c>
      <c r="N712" s="1" t="s">
        <v>683</v>
      </c>
      <c r="O712" s="1" t="s">
        <v>695</v>
      </c>
      <c r="P712" s="1" t="s">
        <v>5905</v>
      </c>
      <c r="Q712" s="1" t="s">
        <v>3270</v>
      </c>
      <c r="R712" s="1" t="s">
        <v>1419</v>
      </c>
      <c r="S712" s="1" t="s">
        <v>3179</v>
      </c>
      <c r="T712" s="1" t="s">
        <v>4761</v>
      </c>
      <c r="U712" s="1" t="s">
        <v>3166</v>
      </c>
      <c r="V712" s="1" t="s">
        <v>11053</v>
      </c>
      <c r="W712" s="1" t="s">
        <v>3166</v>
      </c>
    </row>
    <row r="713" spans="1:23">
      <c r="A713" s="1" t="s">
        <v>49</v>
      </c>
      <c r="D713" s="1" t="s">
        <v>1437</v>
      </c>
      <c r="E713" s="1" t="s">
        <v>5909</v>
      </c>
      <c r="F713" s="1" t="s">
        <v>655</v>
      </c>
      <c r="H713" s="1" t="s">
        <v>891</v>
      </c>
      <c r="I713" s="1" t="s">
        <v>1409</v>
      </c>
      <c r="J713" s="1" t="s">
        <v>3271</v>
      </c>
      <c r="K713" s="1" t="s">
        <v>582</v>
      </c>
      <c r="L713" s="1" t="s">
        <v>5279</v>
      </c>
      <c r="M713" s="1" t="s">
        <v>4753</v>
      </c>
      <c r="N713" s="1" t="s">
        <v>683</v>
      </c>
      <c r="O713" s="1" t="s">
        <v>695</v>
      </c>
      <c r="P713" s="1" t="s">
        <v>2237</v>
      </c>
      <c r="Q713" s="1" t="s">
        <v>3272</v>
      </c>
      <c r="R713" s="1" t="s">
        <v>1423</v>
      </c>
      <c r="S713" s="1" t="s">
        <v>3271</v>
      </c>
      <c r="T713" s="1" t="s">
        <v>4761</v>
      </c>
      <c r="U713" s="1" t="s">
        <v>11054</v>
      </c>
      <c r="V713" s="1" t="s">
        <v>11055</v>
      </c>
      <c r="W713" s="1" t="s">
        <v>3166</v>
      </c>
    </row>
    <row r="714" spans="1:23">
      <c r="A714" s="1" t="s">
        <v>49</v>
      </c>
      <c r="D714" s="1" t="s">
        <v>1440</v>
      </c>
      <c r="E714" s="1" t="s">
        <v>5910</v>
      </c>
      <c r="F714" s="1" t="s">
        <v>655</v>
      </c>
      <c r="H714" s="1" t="s">
        <v>891</v>
      </c>
      <c r="I714" s="1" t="s">
        <v>1409</v>
      </c>
      <c r="J714" s="1" t="s">
        <v>3271</v>
      </c>
      <c r="K714" s="1" t="s">
        <v>582</v>
      </c>
      <c r="L714" s="1" t="s">
        <v>5279</v>
      </c>
      <c r="M714" s="1" t="s">
        <v>4753</v>
      </c>
      <c r="N714" s="1" t="s">
        <v>683</v>
      </c>
      <c r="O714" s="1" t="s">
        <v>695</v>
      </c>
      <c r="P714" s="1" t="s">
        <v>2237</v>
      </c>
      <c r="Q714" s="1" t="s">
        <v>3272</v>
      </c>
      <c r="R714" s="1" t="s">
        <v>1423</v>
      </c>
      <c r="S714" s="1" t="s">
        <v>3271</v>
      </c>
      <c r="T714" s="1" t="s">
        <v>4761</v>
      </c>
      <c r="U714" s="1" t="s">
        <v>11056</v>
      </c>
      <c r="V714" s="1" t="s">
        <v>11057</v>
      </c>
      <c r="W714" s="1" t="s">
        <v>3166</v>
      </c>
    </row>
    <row r="715" spans="1:23">
      <c r="A715" s="1" t="s">
        <v>49</v>
      </c>
      <c r="D715" s="1" t="s">
        <v>5911</v>
      </c>
      <c r="E715" s="1" t="s">
        <v>5912</v>
      </c>
      <c r="F715" s="1" t="s">
        <v>4792</v>
      </c>
      <c r="H715" s="1" t="s">
        <v>891</v>
      </c>
      <c r="I715" s="1" t="s">
        <v>1409</v>
      </c>
      <c r="J715" s="1" t="s">
        <v>3271</v>
      </c>
      <c r="K715" s="1" t="s">
        <v>582</v>
      </c>
      <c r="L715" s="1" t="s">
        <v>5279</v>
      </c>
      <c r="M715" s="1" t="s">
        <v>4753</v>
      </c>
      <c r="N715" s="1" t="s">
        <v>683</v>
      </c>
      <c r="O715" s="1" t="s">
        <v>695</v>
      </c>
      <c r="P715" s="1" t="s">
        <v>1443</v>
      </c>
      <c r="Q715" s="1" t="s">
        <v>3272</v>
      </c>
      <c r="R715" s="1" t="s">
        <v>1423</v>
      </c>
      <c r="S715" s="1" t="s">
        <v>3271</v>
      </c>
      <c r="T715" s="1" t="s">
        <v>4761</v>
      </c>
      <c r="U715" s="1" t="s">
        <v>3166</v>
      </c>
      <c r="V715" s="1" t="s">
        <v>11058</v>
      </c>
      <c r="W715" s="1" t="s">
        <v>3166</v>
      </c>
    </row>
    <row r="716" spans="1:23">
      <c r="A716" s="1" t="s">
        <v>49</v>
      </c>
      <c r="D716" s="1" t="s">
        <v>1444</v>
      </c>
      <c r="E716" s="1" t="s">
        <v>5913</v>
      </c>
      <c r="F716" s="1" t="s">
        <v>655</v>
      </c>
      <c r="H716" s="1" t="s">
        <v>891</v>
      </c>
      <c r="I716" s="1" t="s">
        <v>1409</v>
      </c>
      <c r="J716" s="1" t="s">
        <v>3273</v>
      </c>
      <c r="K716" s="1" t="s">
        <v>582</v>
      </c>
      <c r="L716" s="1" t="s">
        <v>5279</v>
      </c>
      <c r="M716" s="1" t="s">
        <v>4753</v>
      </c>
      <c r="N716" s="1" t="s">
        <v>683</v>
      </c>
      <c r="O716" s="1" t="s">
        <v>695</v>
      </c>
      <c r="P716" s="1" t="s">
        <v>2501</v>
      </c>
      <c r="Q716" s="1" t="s">
        <v>3274</v>
      </c>
      <c r="R716" s="1" t="s">
        <v>513</v>
      </c>
      <c r="S716" s="1" t="s">
        <v>3273</v>
      </c>
      <c r="T716" s="1" t="s">
        <v>4761</v>
      </c>
      <c r="U716" s="1" t="s">
        <v>10524</v>
      </c>
      <c r="V716" s="1" t="s">
        <v>11059</v>
      </c>
      <c r="W716" s="1" t="s">
        <v>3301</v>
      </c>
    </row>
    <row r="717" spans="1:23">
      <c r="A717" s="1" t="s">
        <v>49</v>
      </c>
      <c r="D717" s="1" t="s">
        <v>1448</v>
      </c>
      <c r="E717" s="1" t="s">
        <v>5914</v>
      </c>
      <c r="F717" s="1" t="s">
        <v>655</v>
      </c>
      <c r="H717" s="1" t="s">
        <v>891</v>
      </c>
      <c r="I717" s="1" t="s">
        <v>1409</v>
      </c>
      <c r="J717" s="1" t="s">
        <v>3273</v>
      </c>
      <c r="K717" s="1" t="s">
        <v>582</v>
      </c>
      <c r="L717" s="1" t="s">
        <v>5279</v>
      </c>
      <c r="M717" s="1" t="s">
        <v>4753</v>
      </c>
      <c r="N717" s="1" t="s">
        <v>683</v>
      </c>
      <c r="O717" s="1" t="s">
        <v>695</v>
      </c>
      <c r="P717" s="1" t="s">
        <v>2501</v>
      </c>
      <c r="Q717" s="1" t="s">
        <v>3274</v>
      </c>
      <c r="R717" s="1" t="s">
        <v>513</v>
      </c>
      <c r="S717" s="1" t="s">
        <v>3273</v>
      </c>
      <c r="T717" s="1" t="s">
        <v>4761</v>
      </c>
      <c r="U717" s="1" t="s">
        <v>11060</v>
      </c>
      <c r="V717" s="1" t="s">
        <v>11061</v>
      </c>
      <c r="W717" s="1" t="s">
        <v>11062</v>
      </c>
    </row>
    <row r="718" spans="1:23">
      <c r="A718" s="1" t="s">
        <v>49</v>
      </c>
      <c r="D718" s="1" t="s">
        <v>5915</v>
      </c>
      <c r="E718" s="1" t="s">
        <v>5916</v>
      </c>
      <c r="F718" s="1" t="s">
        <v>4792</v>
      </c>
      <c r="H718" s="1" t="s">
        <v>891</v>
      </c>
      <c r="I718" s="1" t="s">
        <v>1409</v>
      </c>
      <c r="J718" s="1" t="s">
        <v>3273</v>
      </c>
      <c r="K718" s="1" t="s">
        <v>582</v>
      </c>
      <c r="L718" s="1" t="s">
        <v>5279</v>
      </c>
      <c r="M718" s="1" t="s">
        <v>4753</v>
      </c>
      <c r="N718" s="1" t="s">
        <v>683</v>
      </c>
      <c r="O718" s="1" t="s">
        <v>695</v>
      </c>
      <c r="P718" s="1" t="s">
        <v>1451</v>
      </c>
      <c r="Q718" s="1" t="s">
        <v>3274</v>
      </c>
      <c r="R718" s="1" t="s">
        <v>513</v>
      </c>
      <c r="S718" s="1" t="s">
        <v>3273</v>
      </c>
      <c r="T718" s="1" t="s">
        <v>4761</v>
      </c>
      <c r="U718" s="1" t="s">
        <v>3166</v>
      </c>
      <c r="V718" s="1" t="s">
        <v>11063</v>
      </c>
      <c r="W718" s="1" t="s">
        <v>11064</v>
      </c>
    </row>
    <row r="719" spans="1:23">
      <c r="A719" s="1" t="s">
        <v>49</v>
      </c>
      <c r="D719" s="1" t="s">
        <v>1452</v>
      </c>
      <c r="E719" s="1" t="s">
        <v>5917</v>
      </c>
      <c r="F719" s="1" t="s">
        <v>655</v>
      </c>
      <c r="H719" s="1" t="s">
        <v>891</v>
      </c>
      <c r="I719" s="1" t="s">
        <v>1409</v>
      </c>
      <c r="J719" s="1" t="s">
        <v>3184</v>
      </c>
      <c r="K719" s="1" t="s">
        <v>582</v>
      </c>
      <c r="L719" s="1" t="s">
        <v>5279</v>
      </c>
      <c r="M719" s="1" t="s">
        <v>4753</v>
      </c>
      <c r="N719" s="1" t="s">
        <v>683</v>
      </c>
      <c r="O719" s="1" t="s">
        <v>695</v>
      </c>
      <c r="P719" s="1" t="s">
        <v>1515</v>
      </c>
      <c r="Q719" s="1" t="s">
        <v>3269</v>
      </c>
      <c r="R719" s="1" t="s">
        <v>616</v>
      </c>
      <c r="S719" s="1" t="s">
        <v>3184</v>
      </c>
      <c r="T719" s="1" t="s">
        <v>4761</v>
      </c>
      <c r="U719" s="1" t="s">
        <v>11065</v>
      </c>
      <c r="V719" s="1" t="s">
        <v>11066</v>
      </c>
      <c r="W719" s="1" t="s">
        <v>3166</v>
      </c>
    </row>
    <row r="720" spans="1:23">
      <c r="A720" s="1" t="s">
        <v>49</v>
      </c>
      <c r="D720" s="1" t="s">
        <v>1455</v>
      </c>
      <c r="E720" s="1" t="s">
        <v>5918</v>
      </c>
      <c r="F720" s="1" t="s">
        <v>655</v>
      </c>
      <c r="H720" s="1" t="s">
        <v>891</v>
      </c>
      <c r="I720" s="1" t="s">
        <v>1409</v>
      </c>
      <c r="J720" s="1" t="s">
        <v>3184</v>
      </c>
      <c r="K720" s="1" t="s">
        <v>582</v>
      </c>
      <c r="L720" s="1" t="s">
        <v>5279</v>
      </c>
      <c r="M720" s="1" t="s">
        <v>4753</v>
      </c>
      <c r="N720" s="1" t="s">
        <v>683</v>
      </c>
      <c r="O720" s="1" t="s">
        <v>695</v>
      </c>
      <c r="P720" s="1" t="s">
        <v>1515</v>
      </c>
      <c r="Q720" s="1" t="s">
        <v>3269</v>
      </c>
      <c r="R720" s="1" t="s">
        <v>616</v>
      </c>
      <c r="S720" s="1" t="s">
        <v>3184</v>
      </c>
      <c r="T720" s="1" t="s">
        <v>4754</v>
      </c>
      <c r="U720" s="1" t="s">
        <v>11067</v>
      </c>
      <c r="V720" s="1" t="s">
        <v>11068</v>
      </c>
      <c r="W720" s="1" t="s">
        <v>3166</v>
      </c>
    </row>
    <row r="721" spans="1:24">
      <c r="A721" s="1" t="s">
        <v>49</v>
      </c>
      <c r="D721" s="1" t="s">
        <v>1458</v>
      </c>
      <c r="E721" s="1" t="s">
        <v>5919</v>
      </c>
      <c r="F721" s="1" t="s">
        <v>655</v>
      </c>
      <c r="H721" s="1" t="s">
        <v>891</v>
      </c>
      <c r="I721" s="1" t="s">
        <v>1409</v>
      </c>
      <c r="J721" s="1" t="s">
        <v>3184</v>
      </c>
      <c r="K721" s="1" t="s">
        <v>582</v>
      </c>
      <c r="L721" s="1" t="s">
        <v>5279</v>
      </c>
      <c r="M721" s="1" t="s">
        <v>4753</v>
      </c>
      <c r="N721" s="1" t="s">
        <v>683</v>
      </c>
      <c r="O721" s="1" t="s">
        <v>695</v>
      </c>
      <c r="P721" s="1" t="s">
        <v>1515</v>
      </c>
      <c r="Q721" s="1" t="s">
        <v>3269</v>
      </c>
      <c r="R721" s="1" t="s">
        <v>616</v>
      </c>
      <c r="S721" s="1" t="s">
        <v>3184</v>
      </c>
      <c r="T721" s="1" t="s">
        <v>4754</v>
      </c>
      <c r="U721" s="1" t="s">
        <v>11069</v>
      </c>
      <c r="V721" s="1" t="s">
        <v>11070</v>
      </c>
      <c r="W721" s="1" t="s">
        <v>3166</v>
      </c>
    </row>
    <row r="722" spans="1:24">
      <c r="A722" s="1" t="s">
        <v>49</v>
      </c>
      <c r="D722" s="1" t="s">
        <v>3806</v>
      </c>
      <c r="E722" s="1" t="s">
        <v>5920</v>
      </c>
      <c r="F722" s="1" t="s">
        <v>5033</v>
      </c>
      <c r="H722" s="1" t="s">
        <v>891</v>
      </c>
      <c r="I722" s="1" t="s">
        <v>1409</v>
      </c>
      <c r="J722" s="1" t="s">
        <v>3271</v>
      </c>
      <c r="K722" s="1" t="s">
        <v>1413</v>
      </c>
      <c r="L722" s="1" t="s">
        <v>409</v>
      </c>
      <c r="M722" s="1" t="s">
        <v>4753</v>
      </c>
      <c r="N722" s="1" t="s">
        <v>683</v>
      </c>
      <c r="O722" s="1" t="s">
        <v>695</v>
      </c>
      <c r="P722" s="1" t="s">
        <v>5921</v>
      </c>
      <c r="Q722" s="1" t="s">
        <v>3296</v>
      </c>
      <c r="R722" s="1" t="s">
        <v>1423</v>
      </c>
      <c r="S722" s="1" t="s">
        <v>3271</v>
      </c>
      <c r="T722" s="1" t="s">
        <v>4754</v>
      </c>
      <c r="U722" s="1" t="s">
        <v>10938</v>
      </c>
      <c r="V722" s="1" t="s">
        <v>11071</v>
      </c>
      <c r="W722" s="1" t="s">
        <v>3166</v>
      </c>
    </row>
    <row r="723" spans="1:24">
      <c r="A723" s="1" t="s">
        <v>49</v>
      </c>
      <c r="D723" s="1" t="s">
        <v>5922</v>
      </c>
      <c r="E723" s="1" t="s">
        <v>5923</v>
      </c>
      <c r="F723" s="1" t="s">
        <v>5924</v>
      </c>
      <c r="H723" s="1" t="s">
        <v>891</v>
      </c>
      <c r="I723" s="1" t="s">
        <v>1409</v>
      </c>
      <c r="J723" s="1" t="s">
        <v>3184</v>
      </c>
      <c r="K723" s="1" t="s">
        <v>1413</v>
      </c>
      <c r="L723" s="1" t="s">
        <v>5279</v>
      </c>
      <c r="M723" s="1" t="s">
        <v>4753</v>
      </c>
      <c r="N723" s="1" t="s">
        <v>683</v>
      </c>
      <c r="O723" s="1" t="s">
        <v>695</v>
      </c>
      <c r="P723" s="1" t="s">
        <v>1515</v>
      </c>
      <c r="Q723" s="1" t="s">
        <v>3272</v>
      </c>
      <c r="R723" s="1" t="s">
        <v>616</v>
      </c>
      <c r="S723" s="1" t="s">
        <v>3184</v>
      </c>
      <c r="T723" s="1" t="s">
        <v>4754</v>
      </c>
      <c r="U723" s="1" t="s">
        <v>3166</v>
      </c>
      <c r="V723" s="1" t="s">
        <v>11072</v>
      </c>
      <c r="W723" s="1" t="s">
        <v>3166</v>
      </c>
    </row>
    <row r="724" spans="1:24">
      <c r="A724" s="1" t="s">
        <v>49</v>
      </c>
      <c r="D724" s="1" t="s">
        <v>5925</v>
      </c>
      <c r="E724" s="1" t="s">
        <v>5926</v>
      </c>
      <c r="F724" s="1" t="s">
        <v>5924</v>
      </c>
      <c r="H724" s="1" t="s">
        <v>891</v>
      </c>
      <c r="I724" s="1" t="s">
        <v>1409</v>
      </c>
      <c r="J724" s="1" t="s">
        <v>3184</v>
      </c>
      <c r="K724" s="1" t="s">
        <v>582</v>
      </c>
      <c r="L724" s="1" t="s">
        <v>5279</v>
      </c>
      <c r="M724" s="1" t="s">
        <v>4753</v>
      </c>
      <c r="N724" s="1" t="s">
        <v>683</v>
      </c>
      <c r="O724" s="1" t="s">
        <v>695</v>
      </c>
      <c r="P724" s="1" t="s">
        <v>1515</v>
      </c>
      <c r="Q724" s="1" t="s">
        <v>3272</v>
      </c>
      <c r="R724" s="1" t="s">
        <v>616</v>
      </c>
      <c r="S724" s="1" t="s">
        <v>3184</v>
      </c>
      <c r="T724" s="1" t="s">
        <v>4761</v>
      </c>
      <c r="U724" s="1" t="s">
        <v>3166</v>
      </c>
      <c r="V724" s="1" t="s">
        <v>11073</v>
      </c>
      <c r="W724" s="1" t="s">
        <v>3166</v>
      </c>
    </row>
    <row r="725" spans="1:24">
      <c r="A725" s="1" t="s">
        <v>49</v>
      </c>
      <c r="D725" s="1" t="s">
        <v>5927</v>
      </c>
      <c r="E725" s="1" t="s">
        <v>5928</v>
      </c>
      <c r="F725" s="1" t="s">
        <v>5924</v>
      </c>
      <c r="H725" s="1" t="s">
        <v>891</v>
      </c>
      <c r="I725" s="1" t="s">
        <v>1409</v>
      </c>
      <c r="J725" s="1" t="s">
        <v>3184</v>
      </c>
      <c r="K725" s="1" t="s">
        <v>582</v>
      </c>
      <c r="L725" s="1" t="s">
        <v>5279</v>
      </c>
      <c r="M725" s="1" t="s">
        <v>4753</v>
      </c>
      <c r="N725" s="1" t="s">
        <v>683</v>
      </c>
      <c r="O725" s="1" t="s">
        <v>695</v>
      </c>
      <c r="P725" s="1" t="s">
        <v>1515</v>
      </c>
      <c r="Q725" s="1" t="s">
        <v>3272</v>
      </c>
      <c r="R725" s="1" t="s">
        <v>616</v>
      </c>
      <c r="S725" s="1" t="s">
        <v>3184</v>
      </c>
      <c r="T725" s="1" t="s">
        <v>4761</v>
      </c>
      <c r="U725" s="1" t="s">
        <v>3166</v>
      </c>
      <c r="V725" s="1" t="s">
        <v>10706</v>
      </c>
      <c r="W725" s="1" t="s">
        <v>3166</v>
      </c>
    </row>
    <row r="726" spans="1:24">
      <c r="A726" s="1" t="s">
        <v>49</v>
      </c>
      <c r="D726" s="1" t="s">
        <v>5929</v>
      </c>
      <c r="E726" s="1" t="s">
        <v>5930</v>
      </c>
      <c r="F726" s="1" t="s">
        <v>4792</v>
      </c>
      <c r="H726" s="1" t="s">
        <v>891</v>
      </c>
      <c r="I726" s="1" t="s">
        <v>1461</v>
      </c>
      <c r="J726" s="1" t="s">
        <v>1041</v>
      </c>
      <c r="K726" s="1" t="s">
        <v>631</v>
      </c>
      <c r="M726" s="1" t="s">
        <v>4797</v>
      </c>
      <c r="N726" s="1" t="s">
        <v>683</v>
      </c>
      <c r="O726" s="1" t="s">
        <v>5205</v>
      </c>
      <c r="P726" s="1" t="s">
        <v>5931</v>
      </c>
      <c r="Q726" s="1" t="s">
        <v>3194</v>
      </c>
      <c r="R726" s="1" t="s">
        <v>530</v>
      </c>
      <c r="S726" s="1" t="s">
        <v>1041</v>
      </c>
      <c r="T726" s="1" t="s">
        <v>5221</v>
      </c>
      <c r="U726" s="1" t="s">
        <v>3166</v>
      </c>
      <c r="V726" s="1" t="s">
        <v>3166</v>
      </c>
      <c r="W726" s="1" t="s">
        <v>3166</v>
      </c>
    </row>
    <row r="727" spans="1:24">
      <c r="A727" s="1" t="s">
        <v>49</v>
      </c>
      <c r="D727" s="1" t="s">
        <v>5932</v>
      </c>
      <c r="E727" s="1" t="s">
        <v>5933</v>
      </c>
      <c r="F727" s="1" t="s">
        <v>5067</v>
      </c>
      <c r="H727" s="1" t="s">
        <v>891</v>
      </c>
      <c r="I727" s="1" t="s">
        <v>1461</v>
      </c>
      <c r="J727" s="1" t="s">
        <v>3184</v>
      </c>
      <c r="K727" s="1" t="s">
        <v>631</v>
      </c>
      <c r="M727" s="1" t="s">
        <v>4797</v>
      </c>
      <c r="N727" s="1" t="s">
        <v>683</v>
      </c>
      <c r="O727" s="1" t="s">
        <v>5205</v>
      </c>
      <c r="P727" s="1" t="s">
        <v>5934</v>
      </c>
      <c r="Q727" s="1" t="s">
        <v>3558</v>
      </c>
      <c r="R727" s="1" t="s">
        <v>1466</v>
      </c>
      <c r="S727" s="1" t="s">
        <v>3184</v>
      </c>
      <c r="T727" s="1" t="s">
        <v>5221</v>
      </c>
      <c r="U727" s="1" t="s">
        <v>451</v>
      </c>
      <c r="V727" s="1" t="s">
        <v>10218</v>
      </c>
      <c r="W727" s="1" t="s">
        <v>3166</v>
      </c>
    </row>
    <row r="728" spans="1:24">
      <c r="A728" s="1" t="s">
        <v>49</v>
      </c>
      <c r="D728" s="1" t="s">
        <v>5935</v>
      </c>
      <c r="E728" s="1" t="s">
        <v>5936</v>
      </c>
      <c r="F728" s="1" t="s">
        <v>5937</v>
      </c>
      <c r="H728" s="1" t="s">
        <v>891</v>
      </c>
      <c r="I728" s="1" t="s">
        <v>1461</v>
      </c>
      <c r="J728" s="1" t="s">
        <v>10252</v>
      </c>
      <c r="K728" s="1" t="s">
        <v>2566</v>
      </c>
      <c r="L728" s="1" t="s">
        <v>457</v>
      </c>
      <c r="M728" s="1" t="s">
        <v>4797</v>
      </c>
      <c r="N728" s="1" t="s">
        <v>683</v>
      </c>
      <c r="O728" s="1" t="s">
        <v>5205</v>
      </c>
      <c r="P728" s="1" t="s">
        <v>5938</v>
      </c>
      <c r="Q728" s="1" t="s">
        <v>11074</v>
      </c>
      <c r="R728" s="1" t="s">
        <v>616</v>
      </c>
      <c r="S728" s="1" t="s">
        <v>10252</v>
      </c>
      <c r="T728" s="1" t="s">
        <v>5939</v>
      </c>
      <c r="U728" s="1" t="s">
        <v>655</v>
      </c>
      <c r="V728" s="1" t="s">
        <v>11075</v>
      </c>
      <c r="W728" s="1" t="s">
        <v>655</v>
      </c>
    </row>
    <row r="729" spans="1:24">
      <c r="A729" s="1" t="s">
        <v>49</v>
      </c>
      <c r="D729" s="1" t="s">
        <v>5940</v>
      </c>
      <c r="E729" s="1" t="s">
        <v>5941</v>
      </c>
      <c r="F729" s="1" t="s">
        <v>5937</v>
      </c>
      <c r="H729" s="1" t="s">
        <v>891</v>
      </c>
      <c r="I729" s="1" t="s">
        <v>1461</v>
      </c>
      <c r="J729" s="1" t="s">
        <v>3271</v>
      </c>
      <c r="K729" s="1" t="s">
        <v>2566</v>
      </c>
      <c r="L729" s="1" t="s">
        <v>457</v>
      </c>
      <c r="M729" s="1" t="s">
        <v>4797</v>
      </c>
      <c r="N729" s="1" t="s">
        <v>683</v>
      </c>
      <c r="O729" s="1" t="s">
        <v>5205</v>
      </c>
      <c r="P729" s="1" t="s">
        <v>5938</v>
      </c>
      <c r="Q729" s="1" t="s">
        <v>10333</v>
      </c>
      <c r="R729" s="1" t="s">
        <v>616</v>
      </c>
      <c r="S729" s="1" t="s">
        <v>3271</v>
      </c>
      <c r="T729" s="1" t="s">
        <v>5939</v>
      </c>
      <c r="U729" s="1" t="s">
        <v>655</v>
      </c>
      <c r="V729" s="1" t="s">
        <v>11076</v>
      </c>
      <c r="W729" s="1" t="s">
        <v>655</v>
      </c>
    </row>
    <row r="730" spans="1:24">
      <c r="A730" s="1" t="s">
        <v>49</v>
      </c>
      <c r="D730" s="1" t="s">
        <v>1462</v>
      </c>
      <c r="E730" s="1" t="s">
        <v>5942</v>
      </c>
      <c r="F730" s="1" t="s">
        <v>655</v>
      </c>
      <c r="H730" s="1" t="s">
        <v>891</v>
      </c>
      <c r="I730" s="1" t="s">
        <v>1461</v>
      </c>
      <c r="J730" s="1" t="s">
        <v>3179</v>
      </c>
      <c r="K730" s="1" t="s">
        <v>5521</v>
      </c>
      <c r="L730" s="1" t="s">
        <v>389</v>
      </c>
      <c r="M730" s="1" t="s">
        <v>4797</v>
      </c>
      <c r="N730" s="1" t="s">
        <v>683</v>
      </c>
      <c r="O730" s="1" t="s">
        <v>695</v>
      </c>
      <c r="P730" s="1" t="s">
        <v>1465</v>
      </c>
      <c r="Q730" s="1" t="s">
        <v>3275</v>
      </c>
      <c r="R730" s="1" t="s">
        <v>1466</v>
      </c>
      <c r="S730" s="1" t="s">
        <v>3179</v>
      </c>
      <c r="T730" s="1" t="s">
        <v>5215</v>
      </c>
      <c r="U730" s="1" t="s">
        <v>10554</v>
      </c>
      <c r="V730" s="1" t="s">
        <v>11077</v>
      </c>
      <c r="W730" s="1" t="s">
        <v>3166</v>
      </c>
      <c r="X730" s="1" t="s">
        <v>5943</v>
      </c>
    </row>
    <row r="731" spans="1:24">
      <c r="A731" s="1" t="s">
        <v>49</v>
      </c>
      <c r="D731" s="1" t="s">
        <v>5944</v>
      </c>
      <c r="E731" s="1" t="s">
        <v>5945</v>
      </c>
      <c r="F731" s="1" t="s">
        <v>4792</v>
      </c>
      <c r="H731" s="1" t="s">
        <v>891</v>
      </c>
      <c r="I731" s="1" t="s">
        <v>1461</v>
      </c>
      <c r="J731" s="1" t="s">
        <v>3184</v>
      </c>
      <c r="M731" s="1" t="s">
        <v>4797</v>
      </c>
      <c r="N731" s="1" t="s">
        <v>5208</v>
      </c>
      <c r="O731" s="1" t="s">
        <v>695</v>
      </c>
      <c r="P731" s="1" t="s">
        <v>5946</v>
      </c>
      <c r="Q731" s="1" t="s">
        <v>11078</v>
      </c>
      <c r="R731" s="1" t="s">
        <v>616</v>
      </c>
      <c r="S731" s="1" t="s">
        <v>3179</v>
      </c>
      <c r="T731" s="1" t="s">
        <v>5215</v>
      </c>
      <c r="U731" s="1" t="s">
        <v>3166</v>
      </c>
      <c r="V731" s="1" t="s">
        <v>11079</v>
      </c>
      <c r="W731" s="1" t="s">
        <v>3166</v>
      </c>
    </row>
    <row r="732" spans="1:24">
      <c r="A732" s="1" t="s">
        <v>49</v>
      </c>
      <c r="D732" s="1" t="s">
        <v>5947</v>
      </c>
      <c r="E732" s="1" t="s">
        <v>5948</v>
      </c>
      <c r="F732" s="1" t="s">
        <v>4792</v>
      </c>
      <c r="H732" s="1" t="s">
        <v>891</v>
      </c>
      <c r="I732" s="1" t="s">
        <v>1461</v>
      </c>
      <c r="J732" s="1" t="s">
        <v>3273</v>
      </c>
      <c r="K732" s="1" t="s">
        <v>891</v>
      </c>
      <c r="L732" s="1" t="s">
        <v>389</v>
      </c>
      <c r="M732" s="1" t="s">
        <v>4753</v>
      </c>
      <c r="N732" s="1" t="s">
        <v>683</v>
      </c>
      <c r="O732" s="1" t="s">
        <v>695</v>
      </c>
      <c r="P732" s="1" t="s">
        <v>1451</v>
      </c>
      <c r="Q732" s="1" t="s">
        <v>3274</v>
      </c>
      <c r="R732" s="1" t="s">
        <v>616</v>
      </c>
      <c r="S732" s="1" t="s">
        <v>3273</v>
      </c>
      <c r="T732" s="1" t="s">
        <v>4761</v>
      </c>
      <c r="U732" s="1" t="s">
        <v>3166</v>
      </c>
      <c r="V732" s="1" t="s">
        <v>3166</v>
      </c>
      <c r="W732" s="1" t="s">
        <v>3166</v>
      </c>
    </row>
    <row r="733" spans="1:24">
      <c r="A733" s="1" t="s">
        <v>49</v>
      </c>
      <c r="D733" s="1" t="s">
        <v>5949</v>
      </c>
      <c r="E733" s="1" t="s">
        <v>5950</v>
      </c>
      <c r="F733" s="1" t="s">
        <v>4792</v>
      </c>
      <c r="H733" s="1" t="s">
        <v>891</v>
      </c>
      <c r="I733" s="1" t="s">
        <v>1461</v>
      </c>
      <c r="J733" s="1" t="s">
        <v>3273</v>
      </c>
      <c r="K733" s="1" t="s">
        <v>891</v>
      </c>
      <c r="L733" s="1" t="s">
        <v>457</v>
      </c>
      <c r="M733" s="1" t="s">
        <v>4753</v>
      </c>
      <c r="N733" s="1" t="s">
        <v>683</v>
      </c>
      <c r="O733" s="1" t="s">
        <v>695</v>
      </c>
      <c r="P733" s="1" t="s">
        <v>1451</v>
      </c>
      <c r="Q733" s="1" t="s">
        <v>3274</v>
      </c>
      <c r="R733" s="1" t="s">
        <v>616</v>
      </c>
      <c r="S733" s="1" t="s">
        <v>3273</v>
      </c>
      <c r="T733" s="1" t="s">
        <v>4761</v>
      </c>
      <c r="U733" s="1" t="s">
        <v>3166</v>
      </c>
      <c r="V733" s="1" t="s">
        <v>3166</v>
      </c>
      <c r="W733" s="1" t="s">
        <v>3166</v>
      </c>
    </row>
    <row r="734" spans="1:24">
      <c r="A734" s="1" t="s">
        <v>49</v>
      </c>
      <c r="D734" s="1" t="s">
        <v>5951</v>
      </c>
      <c r="E734" s="1" t="s">
        <v>5952</v>
      </c>
      <c r="F734" s="1" t="s">
        <v>4792</v>
      </c>
      <c r="H734" s="1" t="s">
        <v>891</v>
      </c>
      <c r="I734" s="1" t="s">
        <v>1461</v>
      </c>
      <c r="J734" s="1" t="s">
        <v>3273</v>
      </c>
      <c r="K734" s="1" t="s">
        <v>694</v>
      </c>
      <c r="L734" s="1" t="s">
        <v>380</v>
      </c>
      <c r="M734" s="1" t="s">
        <v>4753</v>
      </c>
      <c r="N734" s="1" t="s">
        <v>683</v>
      </c>
      <c r="O734" s="1" t="s">
        <v>695</v>
      </c>
      <c r="P734" s="1" t="s">
        <v>1451</v>
      </c>
      <c r="Q734" s="1" t="s">
        <v>3274</v>
      </c>
      <c r="S734" s="1" t="s">
        <v>3273</v>
      </c>
      <c r="T734" s="1" t="s">
        <v>4761</v>
      </c>
      <c r="U734" s="1" t="s">
        <v>3166</v>
      </c>
      <c r="V734" s="1" t="s">
        <v>3166</v>
      </c>
      <c r="W734" s="1" t="s">
        <v>3166</v>
      </c>
    </row>
    <row r="735" spans="1:24">
      <c r="A735" s="1" t="s">
        <v>49</v>
      </c>
      <c r="D735" s="1" t="s">
        <v>5953</v>
      </c>
      <c r="E735" s="1" t="s">
        <v>5954</v>
      </c>
      <c r="F735" s="1" t="s">
        <v>4792</v>
      </c>
      <c r="H735" s="1" t="s">
        <v>891</v>
      </c>
      <c r="I735" s="1" t="s">
        <v>1461</v>
      </c>
      <c r="J735" s="1" t="s">
        <v>3273</v>
      </c>
      <c r="K735" s="1" t="s">
        <v>891</v>
      </c>
      <c r="L735" s="1" t="s">
        <v>393</v>
      </c>
      <c r="M735" s="1" t="s">
        <v>4753</v>
      </c>
      <c r="N735" s="1" t="s">
        <v>683</v>
      </c>
      <c r="O735" s="1" t="s">
        <v>695</v>
      </c>
      <c r="P735" s="1" t="s">
        <v>1451</v>
      </c>
      <c r="Q735" s="1" t="s">
        <v>3274</v>
      </c>
      <c r="R735" s="1" t="s">
        <v>616</v>
      </c>
      <c r="S735" s="1" t="s">
        <v>3273</v>
      </c>
      <c r="T735" s="1" t="s">
        <v>4761</v>
      </c>
      <c r="U735" s="1" t="s">
        <v>3166</v>
      </c>
      <c r="V735" s="1" t="s">
        <v>3166</v>
      </c>
      <c r="W735" s="1" t="s">
        <v>3166</v>
      </c>
    </row>
    <row r="736" spans="1:24">
      <c r="A736" s="1" t="s">
        <v>49</v>
      </c>
      <c r="D736" s="1" t="s">
        <v>5955</v>
      </c>
      <c r="E736" s="1" t="s">
        <v>5956</v>
      </c>
      <c r="F736" s="1" t="s">
        <v>4792</v>
      </c>
      <c r="H736" s="1" t="s">
        <v>891</v>
      </c>
      <c r="I736" s="1" t="s">
        <v>1461</v>
      </c>
      <c r="J736" s="1" t="s">
        <v>3179</v>
      </c>
      <c r="M736" s="1" t="s">
        <v>4753</v>
      </c>
      <c r="N736" s="1" t="s">
        <v>5068</v>
      </c>
      <c r="O736" s="1" t="s">
        <v>695</v>
      </c>
      <c r="P736" s="1" t="s">
        <v>5957</v>
      </c>
      <c r="Q736" s="1" t="s">
        <v>11080</v>
      </c>
      <c r="R736" s="1" t="s">
        <v>1653</v>
      </c>
      <c r="S736" s="1" t="s">
        <v>10519</v>
      </c>
      <c r="T736" s="1" t="s">
        <v>4754</v>
      </c>
      <c r="U736" s="1" t="s">
        <v>3166</v>
      </c>
      <c r="V736" s="1" t="s">
        <v>3166</v>
      </c>
      <c r="W736" s="1" t="s">
        <v>3166</v>
      </c>
    </row>
    <row r="737" spans="1:24">
      <c r="A737" s="1" t="s">
        <v>49</v>
      </c>
      <c r="D737" s="1" t="s">
        <v>5958</v>
      </c>
      <c r="E737" s="1" t="s">
        <v>5959</v>
      </c>
      <c r="F737" s="1" t="s">
        <v>4792</v>
      </c>
      <c r="H737" s="1" t="s">
        <v>891</v>
      </c>
      <c r="I737" s="1" t="s">
        <v>1461</v>
      </c>
      <c r="J737" s="1" t="s">
        <v>3184</v>
      </c>
      <c r="M737" s="1" t="s">
        <v>4753</v>
      </c>
      <c r="N737" s="1" t="s">
        <v>5068</v>
      </c>
      <c r="O737" s="1" t="s">
        <v>695</v>
      </c>
      <c r="P737" s="1" t="s">
        <v>5960</v>
      </c>
      <c r="Q737" s="1" t="s">
        <v>3499</v>
      </c>
      <c r="R737" s="1" t="s">
        <v>616</v>
      </c>
      <c r="S737" s="1" t="s">
        <v>444</v>
      </c>
      <c r="T737" s="1" t="s">
        <v>4754</v>
      </c>
      <c r="U737" s="1" t="s">
        <v>3166</v>
      </c>
      <c r="V737" s="1" t="s">
        <v>3166</v>
      </c>
      <c r="W737" s="1" t="s">
        <v>3166</v>
      </c>
    </row>
    <row r="738" spans="1:24">
      <c r="A738" s="1" t="s">
        <v>49</v>
      </c>
      <c r="D738" s="1" t="s">
        <v>5961</v>
      </c>
      <c r="E738" s="1" t="s">
        <v>5962</v>
      </c>
      <c r="F738" s="1" t="s">
        <v>4792</v>
      </c>
      <c r="H738" s="1" t="s">
        <v>891</v>
      </c>
      <c r="I738" s="1" t="s">
        <v>1461</v>
      </c>
      <c r="J738" s="1" t="s">
        <v>3179</v>
      </c>
      <c r="M738" s="1" t="s">
        <v>4753</v>
      </c>
      <c r="N738" s="1" t="s">
        <v>5068</v>
      </c>
      <c r="O738" s="1" t="s">
        <v>695</v>
      </c>
      <c r="P738" s="1" t="s">
        <v>5963</v>
      </c>
      <c r="Q738" s="1" t="s">
        <v>11080</v>
      </c>
      <c r="R738" s="1" t="s">
        <v>1653</v>
      </c>
      <c r="S738" s="1" t="s">
        <v>3264</v>
      </c>
      <c r="T738" s="1" t="s">
        <v>4754</v>
      </c>
      <c r="U738" s="1" t="s">
        <v>3166</v>
      </c>
      <c r="V738" s="1" t="s">
        <v>3166</v>
      </c>
      <c r="W738" s="1" t="s">
        <v>3166</v>
      </c>
    </row>
    <row r="739" spans="1:24">
      <c r="A739" s="1" t="s">
        <v>49</v>
      </c>
      <c r="D739" s="1" t="s">
        <v>5964</v>
      </c>
      <c r="E739" s="1" t="s">
        <v>5965</v>
      </c>
      <c r="F739" s="1" t="s">
        <v>4792</v>
      </c>
      <c r="H739" s="1" t="s">
        <v>891</v>
      </c>
      <c r="I739" s="1" t="s">
        <v>1461</v>
      </c>
      <c r="J739" s="1" t="s">
        <v>3179</v>
      </c>
      <c r="M739" s="1" t="s">
        <v>4753</v>
      </c>
      <c r="N739" s="1" t="s">
        <v>5068</v>
      </c>
      <c r="O739" s="1" t="s">
        <v>695</v>
      </c>
      <c r="P739" s="1" t="s">
        <v>5966</v>
      </c>
      <c r="Q739" s="1" t="s">
        <v>11080</v>
      </c>
      <c r="R739" s="1" t="s">
        <v>1653</v>
      </c>
      <c r="S739" s="1" t="s">
        <v>3264</v>
      </c>
      <c r="T739" s="1" t="s">
        <v>4754</v>
      </c>
      <c r="U739" s="1" t="s">
        <v>3166</v>
      </c>
      <c r="V739" s="1" t="s">
        <v>3166</v>
      </c>
      <c r="W739" s="1" t="s">
        <v>3166</v>
      </c>
    </row>
    <row r="740" spans="1:24">
      <c r="A740" s="1" t="s">
        <v>49</v>
      </c>
      <c r="D740" s="1" t="s">
        <v>5967</v>
      </c>
      <c r="E740" s="1" t="s">
        <v>5968</v>
      </c>
      <c r="F740" s="1" t="s">
        <v>4792</v>
      </c>
      <c r="H740" s="1" t="s">
        <v>891</v>
      </c>
      <c r="I740" s="1" t="s">
        <v>1461</v>
      </c>
      <c r="J740" s="1" t="s">
        <v>3179</v>
      </c>
      <c r="M740" s="1" t="s">
        <v>4753</v>
      </c>
      <c r="N740" s="1" t="s">
        <v>5068</v>
      </c>
      <c r="O740" s="1" t="s">
        <v>695</v>
      </c>
      <c r="P740" s="1" t="s">
        <v>5969</v>
      </c>
      <c r="Q740" s="1" t="s">
        <v>11080</v>
      </c>
      <c r="R740" s="1" t="s">
        <v>1653</v>
      </c>
      <c r="S740" s="1" t="s">
        <v>3264</v>
      </c>
      <c r="T740" s="1" t="s">
        <v>4754</v>
      </c>
      <c r="U740" s="1" t="s">
        <v>3166</v>
      </c>
      <c r="V740" s="1" t="s">
        <v>3166</v>
      </c>
      <c r="W740" s="1" t="s">
        <v>3166</v>
      </c>
    </row>
    <row r="741" spans="1:24">
      <c r="A741" s="1" t="s">
        <v>49</v>
      </c>
      <c r="D741" s="1" t="s">
        <v>5970</v>
      </c>
      <c r="E741" s="1" t="s">
        <v>5971</v>
      </c>
      <c r="F741" s="1" t="s">
        <v>4792</v>
      </c>
      <c r="H741" s="1" t="s">
        <v>891</v>
      </c>
      <c r="I741" s="1" t="s">
        <v>1461</v>
      </c>
      <c r="J741" s="1" t="s">
        <v>3179</v>
      </c>
      <c r="M741" s="1" t="s">
        <v>4753</v>
      </c>
      <c r="N741" s="1" t="s">
        <v>5068</v>
      </c>
      <c r="O741" s="1" t="s">
        <v>695</v>
      </c>
      <c r="P741" s="1" t="s">
        <v>5972</v>
      </c>
      <c r="Q741" s="1" t="s">
        <v>3499</v>
      </c>
      <c r="R741" s="1" t="s">
        <v>1419</v>
      </c>
      <c r="S741" s="1" t="s">
        <v>444</v>
      </c>
      <c r="T741" s="1" t="s">
        <v>4754</v>
      </c>
      <c r="U741" s="1" t="s">
        <v>3166</v>
      </c>
      <c r="V741" s="1" t="s">
        <v>11081</v>
      </c>
      <c r="W741" s="1" t="s">
        <v>3166</v>
      </c>
    </row>
    <row r="742" spans="1:24">
      <c r="A742" s="1" t="s">
        <v>49</v>
      </c>
      <c r="D742" s="1" t="s">
        <v>5973</v>
      </c>
      <c r="E742" s="1" t="s">
        <v>5974</v>
      </c>
      <c r="F742" s="1" t="s">
        <v>4792</v>
      </c>
      <c r="H742" s="1" t="s">
        <v>891</v>
      </c>
      <c r="I742" s="1" t="s">
        <v>1461</v>
      </c>
      <c r="J742" s="1" t="s">
        <v>3184</v>
      </c>
      <c r="M742" s="1" t="s">
        <v>4753</v>
      </c>
      <c r="N742" s="1" t="s">
        <v>5068</v>
      </c>
      <c r="O742" s="1" t="s">
        <v>695</v>
      </c>
      <c r="P742" s="1" t="s">
        <v>5975</v>
      </c>
      <c r="Q742" s="1" t="s">
        <v>3231</v>
      </c>
      <c r="R742" s="1" t="s">
        <v>5976</v>
      </c>
      <c r="S742" s="1" t="s">
        <v>3264</v>
      </c>
      <c r="T742" s="1" t="s">
        <v>4754</v>
      </c>
      <c r="U742" s="1" t="s">
        <v>3166</v>
      </c>
      <c r="V742" s="1" t="s">
        <v>3166</v>
      </c>
      <c r="W742" s="1" t="s">
        <v>3166</v>
      </c>
    </row>
    <row r="743" spans="1:24">
      <c r="A743" s="1" t="s">
        <v>49</v>
      </c>
      <c r="D743" s="1" t="s">
        <v>5977</v>
      </c>
      <c r="E743" s="1" t="s">
        <v>5978</v>
      </c>
      <c r="F743" s="1" t="s">
        <v>4792</v>
      </c>
      <c r="H743" s="1" t="s">
        <v>891</v>
      </c>
      <c r="I743" s="1" t="s">
        <v>1461</v>
      </c>
      <c r="J743" s="1" t="s">
        <v>3179</v>
      </c>
      <c r="M743" s="1" t="s">
        <v>4753</v>
      </c>
      <c r="N743" s="1" t="s">
        <v>683</v>
      </c>
      <c r="O743" s="1" t="s">
        <v>695</v>
      </c>
      <c r="P743" s="1" t="s">
        <v>5979</v>
      </c>
      <c r="Q743" s="1" t="s">
        <v>3332</v>
      </c>
      <c r="R743" s="1" t="s">
        <v>513</v>
      </c>
      <c r="S743" s="1" t="s">
        <v>3179</v>
      </c>
      <c r="T743" s="1" t="s">
        <v>5034</v>
      </c>
      <c r="U743" s="1" t="s">
        <v>3166</v>
      </c>
      <c r="V743" s="1" t="s">
        <v>3166</v>
      </c>
      <c r="W743" s="1" t="s">
        <v>3166</v>
      </c>
    </row>
    <row r="744" spans="1:24">
      <c r="A744" s="1" t="s">
        <v>49</v>
      </c>
      <c r="D744" s="1" t="s">
        <v>5980</v>
      </c>
      <c r="E744" s="1" t="s">
        <v>5981</v>
      </c>
      <c r="F744" s="1" t="s">
        <v>4792</v>
      </c>
      <c r="H744" s="1" t="s">
        <v>891</v>
      </c>
      <c r="I744" s="1" t="s">
        <v>1461</v>
      </c>
      <c r="J744" s="1" t="s">
        <v>3179</v>
      </c>
      <c r="K744" s="1" t="s">
        <v>895</v>
      </c>
      <c r="L744" s="1" t="s">
        <v>419</v>
      </c>
      <c r="M744" s="1" t="s">
        <v>4797</v>
      </c>
      <c r="N744" s="1" t="s">
        <v>683</v>
      </c>
      <c r="O744" s="1" t="s">
        <v>695</v>
      </c>
      <c r="P744" s="1" t="s">
        <v>5982</v>
      </c>
      <c r="Q744" s="1" t="s">
        <v>11082</v>
      </c>
      <c r="R744" s="1" t="s">
        <v>513</v>
      </c>
      <c r="S744" s="1" t="s">
        <v>3179</v>
      </c>
      <c r="T744" s="1" t="s">
        <v>5215</v>
      </c>
      <c r="U744" s="1" t="s">
        <v>3166</v>
      </c>
      <c r="V744" s="1" t="s">
        <v>11083</v>
      </c>
      <c r="W744" s="1" t="s">
        <v>3166</v>
      </c>
    </row>
    <row r="745" spans="1:24">
      <c r="A745" s="1" t="s">
        <v>49</v>
      </c>
      <c r="D745" s="1" t="s">
        <v>5983</v>
      </c>
      <c r="E745" s="1" t="s">
        <v>5984</v>
      </c>
      <c r="F745" s="1" t="s">
        <v>5937</v>
      </c>
      <c r="H745" s="1" t="s">
        <v>891</v>
      </c>
      <c r="I745" s="1" t="s">
        <v>1461</v>
      </c>
      <c r="J745" s="1" t="s">
        <v>3271</v>
      </c>
      <c r="K745" s="1" t="s">
        <v>895</v>
      </c>
      <c r="L745" s="1" t="s">
        <v>457</v>
      </c>
      <c r="M745" s="1" t="s">
        <v>4797</v>
      </c>
      <c r="N745" s="1" t="s">
        <v>683</v>
      </c>
      <c r="O745" s="1" t="s">
        <v>695</v>
      </c>
      <c r="P745" s="1" t="s">
        <v>5985</v>
      </c>
      <c r="Q745" s="1" t="s">
        <v>11084</v>
      </c>
      <c r="R745" s="1" t="s">
        <v>616</v>
      </c>
      <c r="S745" s="1" t="s">
        <v>3271</v>
      </c>
      <c r="T745" s="1" t="s">
        <v>5215</v>
      </c>
      <c r="U745" s="1" t="s">
        <v>10248</v>
      </c>
      <c r="V745" s="1" t="s">
        <v>11085</v>
      </c>
      <c r="W745" s="1" t="s">
        <v>493</v>
      </c>
    </row>
    <row r="746" spans="1:24">
      <c r="A746" s="1" t="s">
        <v>49</v>
      </c>
      <c r="D746" s="1" t="s">
        <v>5986</v>
      </c>
      <c r="E746" s="1" t="s">
        <v>5987</v>
      </c>
      <c r="F746" s="1" t="s">
        <v>4792</v>
      </c>
      <c r="H746" s="1" t="s">
        <v>891</v>
      </c>
      <c r="I746" s="1" t="s">
        <v>1461</v>
      </c>
      <c r="J746" s="1" t="s">
        <v>3273</v>
      </c>
      <c r="L746" s="1" t="s">
        <v>389</v>
      </c>
      <c r="M746" s="1" t="s">
        <v>4797</v>
      </c>
      <c r="N746" s="1" t="s">
        <v>683</v>
      </c>
      <c r="O746" s="1" t="s">
        <v>695</v>
      </c>
      <c r="P746" s="1" t="s">
        <v>5988</v>
      </c>
      <c r="Q746" s="1" t="s">
        <v>11086</v>
      </c>
      <c r="R746" s="1" t="s">
        <v>1423</v>
      </c>
      <c r="S746" s="1" t="s">
        <v>3273</v>
      </c>
      <c r="T746" s="1" t="s">
        <v>5215</v>
      </c>
      <c r="U746" s="1" t="s">
        <v>3166</v>
      </c>
      <c r="V746" s="1" t="s">
        <v>3166</v>
      </c>
      <c r="W746" s="1" t="s">
        <v>3166</v>
      </c>
    </row>
    <row r="747" spans="1:24">
      <c r="A747" s="1" t="s">
        <v>49</v>
      </c>
      <c r="D747" s="1" t="s">
        <v>5989</v>
      </c>
      <c r="E747" s="1" t="s">
        <v>5990</v>
      </c>
      <c r="F747" s="1" t="s">
        <v>4792</v>
      </c>
      <c r="H747" s="1" t="s">
        <v>891</v>
      </c>
      <c r="I747" s="1" t="s">
        <v>1461</v>
      </c>
      <c r="J747" s="1" t="s">
        <v>3179</v>
      </c>
      <c r="M747" s="1" t="s">
        <v>4753</v>
      </c>
      <c r="N747" s="1" t="s">
        <v>5068</v>
      </c>
      <c r="O747" s="1" t="s">
        <v>695</v>
      </c>
      <c r="P747" s="1" t="s">
        <v>5991</v>
      </c>
      <c r="Q747" s="1" t="s">
        <v>3562</v>
      </c>
      <c r="R747" s="1" t="s">
        <v>1653</v>
      </c>
      <c r="S747" s="1" t="s">
        <v>3264</v>
      </c>
      <c r="T747" s="1" t="s">
        <v>4754</v>
      </c>
      <c r="U747" s="1" t="s">
        <v>3166</v>
      </c>
      <c r="V747" s="1" t="s">
        <v>3166</v>
      </c>
      <c r="W747" s="1" t="s">
        <v>3166</v>
      </c>
    </row>
    <row r="748" spans="1:24">
      <c r="A748" s="1" t="s">
        <v>49</v>
      </c>
      <c r="D748" s="1" t="s">
        <v>1467</v>
      </c>
      <c r="E748" s="1" t="s">
        <v>5992</v>
      </c>
      <c r="F748" s="1" t="s">
        <v>655</v>
      </c>
      <c r="H748" s="1" t="s">
        <v>891</v>
      </c>
      <c r="I748" s="1" t="s">
        <v>1461</v>
      </c>
      <c r="J748" s="1" t="s">
        <v>3179</v>
      </c>
      <c r="K748" s="1" t="s">
        <v>631</v>
      </c>
      <c r="L748" s="1" t="s">
        <v>380</v>
      </c>
      <c r="M748" s="1" t="s">
        <v>4797</v>
      </c>
      <c r="N748" s="1" t="s">
        <v>683</v>
      </c>
      <c r="O748" s="1" t="s">
        <v>695</v>
      </c>
      <c r="P748" s="1" t="s">
        <v>1470</v>
      </c>
      <c r="Q748" s="1" t="s">
        <v>3276</v>
      </c>
      <c r="R748" s="1" t="s">
        <v>1471</v>
      </c>
      <c r="S748" s="1" t="s">
        <v>3179</v>
      </c>
      <c r="T748" s="1" t="s">
        <v>5221</v>
      </c>
      <c r="U748" s="1" t="s">
        <v>3214</v>
      </c>
      <c r="V748" s="1" t="s">
        <v>11087</v>
      </c>
      <c r="W748" s="1" t="s">
        <v>3166</v>
      </c>
      <c r="X748" s="1" t="s">
        <v>5993</v>
      </c>
    </row>
    <row r="749" spans="1:24">
      <c r="A749" s="1" t="s">
        <v>49</v>
      </c>
      <c r="D749" s="1" t="s">
        <v>3774</v>
      </c>
      <c r="E749" s="1" t="s">
        <v>5994</v>
      </c>
      <c r="F749" s="1" t="s">
        <v>5033</v>
      </c>
      <c r="H749" s="1" t="s">
        <v>891</v>
      </c>
      <c r="I749" s="1" t="s">
        <v>1461</v>
      </c>
      <c r="J749" s="1" t="s">
        <v>3179</v>
      </c>
      <c r="K749" s="1" t="s">
        <v>400</v>
      </c>
      <c r="L749" s="1" t="s">
        <v>409</v>
      </c>
      <c r="M749" s="1" t="s">
        <v>4797</v>
      </c>
      <c r="N749" s="1" t="s">
        <v>683</v>
      </c>
      <c r="O749" s="1" t="s">
        <v>695</v>
      </c>
      <c r="P749" s="1" t="s">
        <v>1470</v>
      </c>
      <c r="Q749" s="1" t="s">
        <v>3319</v>
      </c>
      <c r="R749" s="1" t="s">
        <v>1471</v>
      </c>
      <c r="S749" s="1" t="s">
        <v>3179</v>
      </c>
      <c r="T749" s="1" t="s">
        <v>5221</v>
      </c>
      <c r="U749" s="1" t="s">
        <v>530</v>
      </c>
      <c r="V749" s="1" t="s">
        <v>11087</v>
      </c>
      <c r="W749" s="1" t="s">
        <v>3166</v>
      </c>
    </row>
    <row r="750" spans="1:24">
      <c r="A750" s="1" t="s">
        <v>49</v>
      </c>
      <c r="D750" s="1" t="s">
        <v>1472</v>
      </c>
      <c r="E750" s="1" t="s">
        <v>5995</v>
      </c>
      <c r="F750" s="1" t="s">
        <v>655</v>
      </c>
      <c r="H750" s="1" t="s">
        <v>891</v>
      </c>
      <c r="I750" s="1" t="s">
        <v>1461</v>
      </c>
      <c r="J750" s="1" t="s">
        <v>3179</v>
      </c>
      <c r="K750" s="1" t="s">
        <v>631</v>
      </c>
      <c r="L750" s="1" t="s">
        <v>393</v>
      </c>
      <c r="M750" s="1" t="s">
        <v>4797</v>
      </c>
      <c r="N750" s="1" t="s">
        <v>683</v>
      </c>
      <c r="O750" s="1" t="s">
        <v>695</v>
      </c>
      <c r="P750" s="1" t="s">
        <v>1470</v>
      </c>
      <c r="Q750" s="1" t="s">
        <v>3277</v>
      </c>
      <c r="R750" s="1" t="s">
        <v>1471</v>
      </c>
      <c r="S750" s="1" t="s">
        <v>3179</v>
      </c>
      <c r="T750" s="1" t="s">
        <v>5221</v>
      </c>
      <c r="U750" s="1" t="s">
        <v>3166</v>
      </c>
      <c r="V750" s="1" t="s">
        <v>11087</v>
      </c>
      <c r="W750" s="1" t="s">
        <v>3208</v>
      </c>
      <c r="X750" s="1" t="s">
        <v>5996</v>
      </c>
    </row>
    <row r="751" spans="1:24">
      <c r="A751" s="1" t="s">
        <v>49</v>
      </c>
      <c r="D751" s="1" t="s">
        <v>5997</v>
      </c>
      <c r="E751" s="1" t="s">
        <v>5998</v>
      </c>
      <c r="F751" s="1" t="s">
        <v>4792</v>
      </c>
      <c r="H751" s="1" t="s">
        <v>891</v>
      </c>
      <c r="I751" s="1" t="s">
        <v>1461</v>
      </c>
      <c r="J751" s="1" t="s">
        <v>3179</v>
      </c>
      <c r="K751" s="1" t="s">
        <v>400</v>
      </c>
      <c r="L751" s="1" t="s">
        <v>396</v>
      </c>
      <c r="M751" s="1" t="s">
        <v>4797</v>
      </c>
      <c r="N751" s="1" t="s">
        <v>683</v>
      </c>
      <c r="O751" s="1" t="s">
        <v>695</v>
      </c>
      <c r="P751" s="1" t="s">
        <v>1470</v>
      </c>
      <c r="Q751" s="1" t="s">
        <v>3276</v>
      </c>
      <c r="R751" s="1" t="s">
        <v>1471</v>
      </c>
      <c r="S751" s="1" t="s">
        <v>3179</v>
      </c>
      <c r="T751" s="1" t="s">
        <v>5221</v>
      </c>
      <c r="U751" s="1" t="s">
        <v>3166</v>
      </c>
      <c r="V751" s="1" t="s">
        <v>11088</v>
      </c>
      <c r="W751" s="1" t="s">
        <v>3166</v>
      </c>
    </row>
    <row r="752" spans="1:24">
      <c r="A752" s="1" t="s">
        <v>49</v>
      </c>
      <c r="D752" s="1" t="s">
        <v>5999</v>
      </c>
      <c r="E752" s="1" t="s">
        <v>6000</v>
      </c>
      <c r="F752" s="1" t="s">
        <v>4792</v>
      </c>
      <c r="H752" s="1" t="s">
        <v>891</v>
      </c>
      <c r="I752" s="1" t="s">
        <v>1461</v>
      </c>
      <c r="J752" s="1" t="s">
        <v>1041</v>
      </c>
      <c r="K752" s="1" t="s">
        <v>1413</v>
      </c>
      <c r="L752" s="1" t="s">
        <v>401</v>
      </c>
      <c r="M752" s="1" t="s">
        <v>4797</v>
      </c>
      <c r="N752" s="1" t="s">
        <v>683</v>
      </c>
      <c r="O752" s="1" t="s">
        <v>695</v>
      </c>
      <c r="P752" s="1" t="s">
        <v>1477</v>
      </c>
      <c r="Q752" s="1" t="s">
        <v>3185</v>
      </c>
      <c r="R752" s="1" t="s">
        <v>530</v>
      </c>
      <c r="S752" s="1" t="s">
        <v>1041</v>
      </c>
      <c r="T752" s="1" t="s">
        <v>5221</v>
      </c>
      <c r="U752" s="1" t="s">
        <v>3166</v>
      </c>
      <c r="V752" s="1" t="s">
        <v>11047</v>
      </c>
      <c r="W752" s="1" t="s">
        <v>3166</v>
      </c>
    </row>
    <row r="753" spans="1:24">
      <c r="A753" s="1" t="s">
        <v>49</v>
      </c>
      <c r="D753" s="1" t="s">
        <v>6001</v>
      </c>
      <c r="E753" s="1" t="s">
        <v>6002</v>
      </c>
      <c r="F753" s="1" t="s">
        <v>4792</v>
      </c>
      <c r="H753" s="1" t="s">
        <v>891</v>
      </c>
      <c r="I753" s="1" t="s">
        <v>1461</v>
      </c>
      <c r="J753" s="1" t="s">
        <v>1041</v>
      </c>
      <c r="K753" s="1" t="s">
        <v>1413</v>
      </c>
      <c r="L753" s="1" t="s">
        <v>380</v>
      </c>
      <c r="M753" s="1" t="s">
        <v>4797</v>
      </c>
      <c r="N753" s="1" t="s">
        <v>683</v>
      </c>
      <c r="O753" s="1" t="s">
        <v>695</v>
      </c>
      <c r="P753" s="1" t="s">
        <v>1477</v>
      </c>
      <c r="Q753" s="1" t="s">
        <v>3185</v>
      </c>
      <c r="R753" s="1" t="s">
        <v>530</v>
      </c>
      <c r="S753" s="1" t="s">
        <v>1041</v>
      </c>
      <c r="T753" s="1" t="s">
        <v>5221</v>
      </c>
      <c r="U753" s="1" t="s">
        <v>3166</v>
      </c>
      <c r="V753" s="1" t="s">
        <v>11047</v>
      </c>
      <c r="W753" s="1" t="s">
        <v>3166</v>
      </c>
    </row>
    <row r="754" spans="1:24">
      <c r="A754" s="1" t="s">
        <v>49</v>
      </c>
      <c r="D754" s="1" t="s">
        <v>1475</v>
      </c>
      <c r="E754" s="1" t="s">
        <v>6003</v>
      </c>
      <c r="F754" s="1" t="s">
        <v>655</v>
      </c>
      <c r="H754" s="1" t="s">
        <v>891</v>
      </c>
      <c r="I754" s="1" t="s">
        <v>1461</v>
      </c>
      <c r="J754" s="1" t="s">
        <v>1041</v>
      </c>
      <c r="K754" s="1" t="s">
        <v>1413</v>
      </c>
      <c r="L754" s="1" t="s">
        <v>487</v>
      </c>
      <c r="M754" s="1" t="s">
        <v>4797</v>
      </c>
      <c r="N754" s="1" t="s">
        <v>683</v>
      </c>
      <c r="O754" s="1" t="s">
        <v>695</v>
      </c>
      <c r="P754" s="1" t="s">
        <v>1477</v>
      </c>
      <c r="Q754" s="1" t="s">
        <v>3185</v>
      </c>
      <c r="R754" s="1" t="s">
        <v>530</v>
      </c>
      <c r="S754" s="1" t="s">
        <v>1041</v>
      </c>
      <c r="T754" s="1" t="s">
        <v>5221</v>
      </c>
      <c r="U754" s="1" t="s">
        <v>10939</v>
      </c>
      <c r="V754" s="1" t="s">
        <v>11089</v>
      </c>
      <c r="W754" s="1" t="s">
        <v>3166</v>
      </c>
      <c r="X754" s="1" t="s">
        <v>6004</v>
      </c>
    </row>
    <row r="755" spans="1:24">
      <c r="A755" s="1" t="s">
        <v>49</v>
      </c>
      <c r="D755" s="1" t="s">
        <v>6005</v>
      </c>
      <c r="E755" s="1" t="s">
        <v>6006</v>
      </c>
      <c r="F755" s="1" t="s">
        <v>4792</v>
      </c>
      <c r="H755" s="1" t="s">
        <v>891</v>
      </c>
      <c r="I755" s="1" t="s">
        <v>1461</v>
      </c>
      <c r="J755" s="1" t="s">
        <v>1041</v>
      </c>
      <c r="K755" s="1" t="s">
        <v>1413</v>
      </c>
      <c r="L755" s="1" t="s">
        <v>791</v>
      </c>
      <c r="M755" s="1" t="s">
        <v>4797</v>
      </c>
      <c r="N755" s="1" t="s">
        <v>683</v>
      </c>
      <c r="O755" s="1" t="s">
        <v>695</v>
      </c>
      <c r="P755" s="1" t="s">
        <v>1477</v>
      </c>
      <c r="Q755" s="1" t="s">
        <v>3185</v>
      </c>
      <c r="R755" s="1" t="s">
        <v>530</v>
      </c>
      <c r="S755" s="1" t="s">
        <v>1041</v>
      </c>
      <c r="T755" s="1" t="s">
        <v>5221</v>
      </c>
      <c r="U755" s="1" t="s">
        <v>3166</v>
      </c>
      <c r="V755" s="1" t="s">
        <v>11047</v>
      </c>
      <c r="W755" s="1" t="s">
        <v>3166</v>
      </c>
    </row>
    <row r="756" spans="1:24">
      <c r="A756" s="1" t="s">
        <v>49</v>
      </c>
      <c r="D756" s="1" t="s">
        <v>1478</v>
      </c>
      <c r="E756" s="1" t="s">
        <v>6007</v>
      </c>
      <c r="F756" s="1" t="s">
        <v>655</v>
      </c>
      <c r="H756" s="1" t="s">
        <v>891</v>
      </c>
      <c r="I756" s="1" t="s">
        <v>1461</v>
      </c>
      <c r="J756" s="1" t="s">
        <v>1041</v>
      </c>
      <c r="K756" s="1" t="s">
        <v>5164</v>
      </c>
      <c r="L756" s="1" t="s">
        <v>457</v>
      </c>
      <c r="M756" s="1" t="s">
        <v>4797</v>
      </c>
      <c r="N756" s="1" t="s">
        <v>683</v>
      </c>
      <c r="O756" s="1" t="s">
        <v>695</v>
      </c>
      <c r="P756" s="1" t="s">
        <v>1477</v>
      </c>
      <c r="Q756" s="1" t="s">
        <v>3185</v>
      </c>
      <c r="R756" s="1" t="s">
        <v>530</v>
      </c>
      <c r="S756" s="1" t="s">
        <v>1041</v>
      </c>
      <c r="T756" s="1" t="s">
        <v>5221</v>
      </c>
      <c r="U756" s="1" t="s">
        <v>10782</v>
      </c>
      <c r="V756" s="1" t="s">
        <v>11090</v>
      </c>
      <c r="W756" s="1" t="s">
        <v>3166</v>
      </c>
      <c r="X756" s="1" t="s">
        <v>6008</v>
      </c>
    </row>
    <row r="757" spans="1:24">
      <c r="A757" s="1" t="s">
        <v>49</v>
      </c>
      <c r="D757" s="1" t="s">
        <v>1482</v>
      </c>
      <c r="E757" s="1" t="s">
        <v>6009</v>
      </c>
      <c r="F757" s="1" t="s">
        <v>655</v>
      </c>
      <c r="H757" s="1" t="s">
        <v>891</v>
      </c>
      <c r="I757" s="1" t="s">
        <v>1461</v>
      </c>
      <c r="J757" s="1" t="s">
        <v>3184</v>
      </c>
      <c r="K757" s="1" t="s">
        <v>5521</v>
      </c>
      <c r="L757" s="1" t="s">
        <v>389</v>
      </c>
      <c r="M757" s="1" t="s">
        <v>4797</v>
      </c>
      <c r="N757" s="1" t="s">
        <v>683</v>
      </c>
      <c r="O757" s="1" t="s">
        <v>695</v>
      </c>
      <c r="P757" s="1" t="s">
        <v>1485</v>
      </c>
      <c r="Q757" s="1" t="s">
        <v>3167</v>
      </c>
      <c r="R757" s="1" t="s">
        <v>1466</v>
      </c>
      <c r="S757" s="1" t="s">
        <v>3184</v>
      </c>
      <c r="T757" s="1" t="s">
        <v>5221</v>
      </c>
      <c r="U757" s="1" t="s">
        <v>10856</v>
      </c>
      <c r="V757" s="1" t="s">
        <v>11091</v>
      </c>
      <c r="W757" s="1" t="s">
        <v>3171</v>
      </c>
      <c r="X757" s="1" t="s">
        <v>6010</v>
      </c>
    </row>
    <row r="758" spans="1:24">
      <c r="A758" s="1" t="s">
        <v>49</v>
      </c>
      <c r="D758" s="1" t="s">
        <v>1486</v>
      </c>
      <c r="E758" s="1" t="s">
        <v>6011</v>
      </c>
      <c r="F758" s="1" t="s">
        <v>655</v>
      </c>
      <c r="H758" s="1" t="s">
        <v>891</v>
      </c>
      <c r="I758" s="1" t="s">
        <v>1461</v>
      </c>
      <c r="J758" s="1" t="s">
        <v>3184</v>
      </c>
      <c r="K758" s="1" t="s">
        <v>5269</v>
      </c>
      <c r="L758" s="1" t="s">
        <v>389</v>
      </c>
      <c r="M758" s="1" t="s">
        <v>4797</v>
      </c>
      <c r="N758" s="1" t="s">
        <v>683</v>
      </c>
      <c r="O758" s="1" t="s">
        <v>695</v>
      </c>
      <c r="P758" s="1" t="s">
        <v>3451</v>
      </c>
      <c r="Q758" s="1" t="s">
        <v>3172</v>
      </c>
      <c r="R758" s="1" t="s">
        <v>1466</v>
      </c>
      <c r="S758" s="1" t="s">
        <v>3184</v>
      </c>
      <c r="T758" s="1" t="s">
        <v>5221</v>
      </c>
      <c r="U758" s="1" t="s">
        <v>3166</v>
      </c>
      <c r="V758" s="1" t="s">
        <v>11092</v>
      </c>
      <c r="W758" s="1" t="s">
        <v>3166</v>
      </c>
      <c r="X758" s="1" t="s">
        <v>6012</v>
      </c>
    </row>
    <row r="759" spans="1:24">
      <c r="A759" s="1" t="s">
        <v>49</v>
      </c>
      <c r="D759" s="1" t="s">
        <v>1489</v>
      </c>
      <c r="E759" s="1" t="s">
        <v>6013</v>
      </c>
      <c r="F759" s="1" t="s">
        <v>655</v>
      </c>
      <c r="H759" s="1" t="s">
        <v>891</v>
      </c>
      <c r="I759" s="1" t="s">
        <v>1461</v>
      </c>
      <c r="J759" s="1" t="s">
        <v>3184</v>
      </c>
      <c r="K759" s="1" t="s">
        <v>631</v>
      </c>
      <c r="L759" s="1" t="s">
        <v>389</v>
      </c>
      <c r="M759" s="1" t="s">
        <v>4797</v>
      </c>
      <c r="N759" s="1" t="s">
        <v>683</v>
      </c>
      <c r="O759" s="1" t="s">
        <v>695</v>
      </c>
      <c r="P759" s="1" t="s">
        <v>1485</v>
      </c>
      <c r="Q759" s="1" t="s">
        <v>3278</v>
      </c>
      <c r="R759" s="1" t="s">
        <v>1466</v>
      </c>
      <c r="S759" s="1" t="s">
        <v>3184</v>
      </c>
      <c r="T759" s="1" t="s">
        <v>5221</v>
      </c>
      <c r="U759" s="1" t="s">
        <v>10189</v>
      </c>
      <c r="V759" s="1" t="s">
        <v>11093</v>
      </c>
      <c r="W759" s="1" t="s">
        <v>1395</v>
      </c>
      <c r="X759" s="1" t="s">
        <v>6014</v>
      </c>
    </row>
    <row r="760" spans="1:24">
      <c r="A760" s="1" t="s">
        <v>49</v>
      </c>
      <c r="D760" s="1" t="s">
        <v>3669</v>
      </c>
      <c r="E760" s="1" t="s">
        <v>6015</v>
      </c>
      <c r="F760" s="1" t="s">
        <v>655</v>
      </c>
      <c r="H760" s="1" t="s">
        <v>891</v>
      </c>
      <c r="I760" s="1" t="s">
        <v>1461</v>
      </c>
      <c r="J760" s="1" t="s">
        <v>3179</v>
      </c>
      <c r="K760" s="1" t="s">
        <v>5521</v>
      </c>
      <c r="L760" s="1" t="s">
        <v>2108</v>
      </c>
      <c r="M760" s="1" t="s">
        <v>4797</v>
      </c>
      <c r="N760" s="1" t="s">
        <v>683</v>
      </c>
      <c r="O760" s="1" t="s">
        <v>695</v>
      </c>
      <c r="P760" s="1" t="s">
        <v>6016</v>
      </c>
      <c r="Q760" s="1" t="s">
        <v>3362</v>
      </c>
      <c r="R760" s="1" t="s">
        <v>616</v>
      </c>
      <c r="S760" s="1" t="s">
        <v>3179</v>
      </c>
      <c r="T760" s="1" t="s">
        <v>5939</v>
      </c>
      <c r="U760" s="1" t="s">
        <v>11094</v>
      </c>
      <c r="V760" s="1" t="s">
        <v>11088</v>
      </c>
      <c r="W760" s="1" t="s">
        <v>3166</v>
      </c>
      <c r="X760" s="1" t="s">
        <v>6017</v>
      </c>
    </row>
    <row r="761" spans="1:24">
      <c r="A761" s="1" t="s">
        <v>49</v>
      </c>
      <c r="D761" s="1" t="s">
        <v>3667</v>
      </c>
      <c r="E761" s="1" t="s">
        <v>6018</v>
      </c>
      <c r="F761" s="1" t="s">
        <v>655</v>
      </c>
      <c r="H761" s="1" t="s">
        <v>891</v>
      </c>
      <c r="I761" s="1" t="s">
        <v>1461</v>
      </c>
      <c r="J761" s="1" t="s">
        <v>3179</v>
      </c>
      <c r="K761" s="1" t="s">
        <v>5269</v>
      </c>
      <c r="L761" s="1" t="s">
        <v>1795</v>
      </c>
      <c r="M761" s="1" t="s">
        <v>4797</v>
      </c>
      <c r="N761" s="1" t="s">
        <v>683</v>
      </c>
      <c r="O761" s="1" t="s">
        <v>695</v>
      </c>
      <c r="P761" s="1" t="s">
        <v>6019</v>
      </c>
      <c r="Q761" s="1" t="s">
        <v>10439</v>
      </c>
      <c r="R761" s="1" t="s">
        <v>1748</v>
      </c>
      <c r="S761" s="1" t="s">
        <v>3179</v>
      </c>
      <c r="T761" s="1" t="s">
        <v>5939</v>
      </c>
      <c r="U761" s="1" t="s">
        <v>10367</v>
      </c>
      <c r="V761" s="1" t="s">
        <v>11095</v>
      </c>
      <c r="W761" s="1" t="s">
        <v>3166</v>
      </c>
      <c r="X761" s="1" t="s">
        <v>6020</v>
      </c>
    </row>
    <row r="762" spans="1:24">
      <c r="A762" s="1" t="s">
        <v>49</v>
      </c>
      <c r="D762" s="1" t="s">
        <v>3668</v>
      </c>
      <c r="E762" s="1" t="s">
        <v>6021</v>
      </c>
      <c r="F762" s="1" t="s">
        <v>655</v>
      </c>
      <c r="H762" s="1" t="s">
        <v>891</v>
      </c>
      <c r="I762" s="1" t="s">
        <v>1461</v>
      </c>
      <c r="J762" s="1" t="s">
        <v>3179</v>
      </c>
      <c r="K762" s="1" t="s">
        <v>5228</v>
      </c>
      <c r="L762" s="1" t="s">
        <v>1795</v>
      </c>
      <c r="M762" s="1" t="s">
        <v>4797</v>
      </c>
      <c r="N762" s="1" t="s">
        <v>683</v>
      </c>
      <c r="O762" s="1" t="s">
        <v>695</v>
      </c>
      <c r="P762" s="1" t="s">
        <v>6019</v>
      </c>
      <c r="Q762" s="1" t="s">
        <v>10439</v>
      </c>
      <c r="R762" s="1" t="s">
        <v>1748</v>
      </c>
      <c r="S762" s="1" t="s">
        <v>3179</v>
      </c>
      <c r="T762" s="1" t="s">
        <v>5939</v>
      </c>
      <c r="U762" s="1" t="s">
        <v>11096</v>
      </c>
      <c r="V762" s="1" t="s">
        <v>11095</v>
      </c>
      <c r="W762" s="1" t="s">
        <v>3166</v>
      </c>
      <c r="X762" s="1" t="s">
        <v>6022</v>
      </c>
    </row>
    <row r="763" spans="1:24">
      <c r="A763" s="1" t="s">
        <v>49</v>
      </c>
      <c r="D763" s="1" t="s">
        <v>3671</v>
      </c>
      <c r="E763" s="1" t="s">
        <v>6023</v>
      </c>
      <c r="F763" s="1" t="s">
        <v>655</v>
      </c>
      <c r="H763" s="1" t="s">
        <v>891</v>
      </c>
      <c r="I763" s="1" t="s">
        <v>1461</v>
      </c>
      <c r="J763" s="1" t="s">
        <v>3271</v>
      </c>
      <c r="K763" s="1" t="s">
        <v>5228</v>
      </c>
      <c r="L763" s="1" t="s">
        <v>1795</v>
      </c>
      <c r="M763" s="1" t="s">
        <v>4797</v>
      </c>
      <c r="N763" s="1" t="s">
        <v>683</v>
      </c>
      <c r="O763" s="1" t="s">
        <v>695</v>
      </c>
      <c r="P763" s="1" t="s">
        <v>6024</v>
      </c>
      <c r="Q763" s="1" t="s">
        <v>11097</v>
      </c>
      <c r="R763" s="1" t="s">
        <v>1466</v>
      </c>
      <c r="S763" s="1" t="s">
        <v>3271</v>
      </c>
      <c r="T763" s="1" t="s">
        <v>5939</v>
      </c>
      <c r="U763" s="1" t="s">
        <v>10304</v>
      </c>
      <c r="V763" s="1" t="s">
        <v>11098</v>
      </c>
      <c r="W763" s="1" t="s">
        <v>10599</v>
      </c>
      <c r="X763" s="1" t="s">
        <v>6025</v>
      </c>
    </row>
    <row r="764" spans="1:24">
      <c r="A764" s="1" t="s">
        <v>49</v>
      </c>
      <c r="D764" s="1" t="s">
        <v>6026</v>
      </c>
      <c r="E764" s="1" t="s">
        <v>6027</v>
      </c>
      <c r="F764" s="1" t="s">
        <v>5937</v>
      </c>
      <c r="H764" s="1" t="s">
        <v>891</v>
      </c>
      <c r="I764" s="1" t="s">
        <v>1461</v>
      </c>
      <c r="J764" s="1" t="s">
        <v>3271</v>
      </c>
      <c r="K764" s="1" t="s">
        <v>6028</v>
      </c>
      <c r="L764" s="1" t="s">
        <v>393</v>
      </c>
      <c r="M764" s="1" t="s">
        <v>4797</v>
      </c>
      <c r="N764" s="1" t="s">
        <v>683</v>
      </c>
      <c r="O764" s="1" t="s">
        <v>695</v>
      </c>
      <c r="P764" s="1" t="s">
        <v>6029</v>
      </c>
      <c r="Q764" s="1" t="s">
        <v>11099</v>
      </c>
      <c r="R764" s="1" t="s">
        <v>616</v>
      </c>
      <c r="S764" s="1" t="s">
        <v>3271</v>
      </c>
      <c r="T764" s="1" t="s">
        <v>5939</v>
      </c>
      <c r="U764" s="1" t="s">
        <v>616</v>
      </c>
      <c r="V764" s="1" t="s">
        <v>11100</v>
      </c>
      <c r="W764" s="1" t="s">
        <v>616</v>
      </c>
    </row>
    <row r="765" spans="1:24">
      <c r="A765" s="1" t="s">
        <v>49</v>
      </c>
      <c r="D765" s="1" t="s">
        <v>6030</v>
      </c>
      <c r="E765" s="1" t="s">
        <v>6031</v>
      </c>
      <c r="F765" s="1" t="s">
        <v>5937</v>
      </c>
      <c r="H765" s="1" t="s">
        <v>891</v>
      </c>
      <c r="I765" s="1" t="s">
        <v>1461</v>
      </c>
      <c r="J765" s="1" t="s">
        <v>3271</v>
      </c>
      <c r="K765" s="1" t="s">
        <v>6028</v>
      </c>
      <c r="L765" s="1" t="s">
        <v>393</v>
      </c>
      <c r="M765" s="1" t="s">
        <v>4797</v>
      </c>
      <c r="N765" s="1" t="s">
        <v>522</v>
      </c>
      <c r="O765" s="1" t="s">
        <v>695</v>
      </c>
      <c r="P765" s="1" t="s">
        <v>6029</v>
      </c>
      <c r="Q765" s="1" t="s">
        <v>11099</v>
      </c>
      <c r="R765" s="1" t="s">
        <v>616</v>
      </c>
      <c r="S765" s="1" t="s">
        <v>3271</v>
      </c>
      <c r="T765" s="1" t="s">
        <v>5939</v>
      </c>
      <c r="U765" s="1" t="s">
        <v>645</v>
      </c>
      <c r="V765" s="1" t="s">
        <v>11100</v>
      </c>
      <c r="W765" s="1" t="s">
        <v>645</v>
      </c>
    </row>
    <row r="766" spans="1:24">
      <c r="A766" s="1" t="s">
        <v>49</v>
      </c>
      <c r="D766" s="1" t="s">
        <v>3673</v>
      </c>
      <c r="E766" s="1" t="s">
        <v>6032</v>
      </c>
      <c r="F766" s="1" t="s">
        <v>655</v>
      </c>
      <c r="H766" s="1" t="s">
        <v>891</v>
      </c>
      <c r="I766" s="1" t="s">
        <v>1461</v>
      </c>
      <c r="J766" s="1" t="s">
        <v>3273</v>
      </c>
      <c r="K766" s="1" t="s">
        <v>5817</v>
      </c>
      <c r="L766" s="1" t="s">
        <v>389</v>
      </c>
      <c r="M766" s="1" t="s">
        <v>4797</v>
      </c>
      <c r="N766" s="1" t="s">
        <v>683</v>
      </c>
      <c r="O766" s="1" t="s">
        <v>695</v>
      </c>
      <c r="P766" s="1" t="s">
        <v>6033</v>
      </c>
      <c r="Q766" s="1" t="s">
        <v>530</v>
      </c>
      <c r="R766" s="1" t="s">
        <v>1748</v>
      </c>
      <c r="S766" s="1" t="s">
        <v>3273</v>
      </c>
      <c r="T766" s="1" t="s">
        <v>5939</v>
      </c>
      <c r="U766" s="1" t="s">
        <v>3417</v>
      </c>
      <c r="V766" s="1" t="s">
        <v>11101</v>
      </c>
      <c r="W766" s="1" t="s">
        <v>3166</v>
      </c>
      <c r="X766" s="1" t="s">
        <v>6034</v>
      </c>
    </row>
    <row r="767" spans="1:24">
      <c r="A767" s="1" t="s">
        <v>49</v>
      </c>
      <c r="D767" s="1" t="s">
        <v>3674</v>
      </c>
      <c r="E767" s="1" t="s">
        <v>6035</v>
      </c>
      <c r="F767" s="1" t="s">
        <v>655</v>
      </c>
      <c r="H767" s="1" t="s">
        <v>891</v>
      </c>
      <c r="I767" s="1" t="s">
        <v>1461</v>
      </c>
      <c r="J767" s="1" t="s">
        <v>3301</v>
      </c>
      <c r="K767" s="1" t="s">
        <v>5817</v>
      </c>
      <c r="L767" s="1" t="s">
        <v>393</v>
      </c>
      <c r="M767" s="1" t="s">
        <v>4797</v>
      </c>
      <c r="N767" s="1" t="s">
        <v>683</v>
      </c>
      <c r="O767" s="1" t="s">
        <v>695</v>
      </c>
      <c r="P767" s="1" t="s">
        <v>6036</v>
      </c>
      <c r="Q767" s="1" t="s">
        <v>11102</v>
      </c>
      <c r="R767" s="1" t="s">
        <v>513</v>
      </c>
      <c r="S767" s="1" t="s">
        <v>3301</v>
      </c>
      <c r="T767" s="1" t="s">
        <v>5939</v>
      </c>
      <c r="U767" s="1" t="s">
        <v>3351</v>
      </c>
      <c r="V767" s="1" t="s">
        <v>11103</v>
      </c>
      <c r="W767" s="1" t="s">
        <v>3166</v>
      </c>
      <c r="X767" s="1" t="s">
        <v>6037</v>
      </c>
    </row>
    <row r="768" spans="1:24">
      <c r="A768" s="1" t="s">
        <v>49</v>
      </c>
      <c r="D768" s="1" t="s">
        <v>3676</v>
      </c>
      <c r="E768" s="1" t="s">
        <v>6038</v>
      </c>
      <c r="F768" s="1" t="s">
        <v>655</v>
      </c>
      <c r="H768" s="1" t="s">
        <v>891</v>
      </c>
      <c r="I768" s="1" t="s">
        <v>1461</v>
      </c>
      <c r="J768" s="1" t="s">
        <v>3301</v>
      </c>
      <c r="K768" s="1" t="s">
        <v>5269</v>
      </c>
      <c r="L768" s="1" t="s">
        <v>1795</v>
      </c>
      <c r="M768" s="1" t="s">
        <v>4797</v>
      </c>
      <c r="N768" s="1" t="s">
        <v>683</v>
      </c>
      <c r="O768" s="1" t="s">
        <v>695</v>
      </c>
      <c r="P768" s="1" t="s">
        <v>6036</v>
      </c>
      <c r="Q768" s="1" t="s">
        <v>11102</v>
      </c>
      <c r="R768" s="1" t="s">
        <v>513</v>
      </c>
      <c r="S768" s="1" t="s">
        <v>3301</v>
      </c>
      <c r="T768" s="1" t="s">
        <v>5939</v>
      </c>
      <c r="U768" s="1" t="s">
        <v>1395</v>
      </c>
      <c r="V768" s="1" t="s">
        <v>11104</v>
      </c>
      <c r="W768" s="1" t="s">
        <v>3166</v>
      </c>
      <c r="X768" s="1" t="s">
        <v>6039</v>
      </c>
    </row>
    <row r="769" spans="1:24">
      <c r="A769" s="1" t="s">
        <v>49</v>
      </c>
      <c r="D769" s="1" t="s">
        <v>3675</v>
      </c>
      <c r="E769" s="1" t="s">
        <v>6040</v>
      </c>
      <c r="F769" s="1" t="s">
        <v>655</v>
      </c>
      <c r="G769" s="1" t="s">
        <v>5227</v>
      </c>
      <c r="H769" s="1" t="s">
        <v>891</v>
      </c>
      <c r="I769" s="1" t="s">
        <v>1461</v>
      </c>
      <c r="J769" s="1" t="s">
        <v>3301</v>
      </c>
      <c r="K769" s="1" t="s">
        <v>5228</v>
      </c>
      <c r="L769" s="1" t="s">
        <v>1795</v>
      </c>
      <c r="M769" s="1" t="s">
        <v>4797</v>
      </c>
      <c r="N769" s="1" t="s">
        <v>683</v>
      </c>
      <c r="O769" s="1" t="s">
        <v>695</v>
      </c>
      <c r="P769" s="1" t="s">
        <v>6036</v>
      </c>
      <c r="Q769" s="1" t="s">
        <v>11102</v>
      </c>
      <c r="R769" s="1" t="s">
        <v>513</v>
      </c>
      <c r="S769" s="1" t="s">
        <v>3301</v>
      </c>
      <c r="T769" s="1" t="s">
        <v>5939</v>
      </c>
      <c r="U769" s="1" t="s">
        <v>10713</v>
      </c>
      <c r="V769" s="1" t="s">
        <v>11105</v>
      </c>
      <c r="W769" s="1" t="s">
        <v>530</v>
      </c>
    </row>
    <row r="770" spans="1:24">
      <c r="A770" s="1" t="s">
        <v>49</v>
      </c>
      <c r="D770" s="1" t="s">
        <v>6041</v>
      </c>
      <c r="E770" s="1" t="s">
        <v>6042</v>
      </c>
      <c r="F770" s="1" t="s">
        <v>5937</v>
      </c>
      <c r="H770" s="1" t="s">
        <v>891</v>
      </c>
      <c r="I770" s="1" t="s">
        <v>1461</v>
      </c>
      <c r="J770" s="1" t="s">
        <v>3301</v>
      </c>
      <c r="K770" s="1" t="s">
        <v>2566</v>
      </c>
      <c r="L770" s="1" t="s">
        <v>1795</v>
      </c>
      <c r="M770" s="1" t="s">
        <v>4797</v>
      </c>
      <c r="N770" s="1" t="s">
        <v>683</v>
      </c>
      <c r="O770" s="1" t="s">
        <v>695</v>
      </c>
      <c r="P770" s="1" t="s">
        <v>6043</v>
      </c>
      <c r="Q770" s="1" t="s">
        <v>11102</v>
      </c>
      <c r="R770" s="1" t="s">
        <v>616</v>
      </c>
      <c r="S770" s="1" t="s">
        <v>3301</v>
      </c>
      <c r="T770" s="1" t="s">
        <v>5939</v>
      </c>
      <c r="U770" s="1" t="s">
        <v>655</v>
      </c>
      <c r="V770" s="1" t="s">
        <v>156</v>
      </c>
      <c r="W770" s="1" t="s">
        <v>655</v>
      </c>
    </row>
    <row r="771" spans="1:24">
      <c r="A771" s="1" t="s">
        <v>49</v>
      </c>
      <c r="D771" s="1" t="s">
        <v>6044</v>
      </c>
      <c r="E771" s="1" t="s">
        <v>6045</v>
      </c>
      <c r="F771" s="1" t="s">
        <v>5937</v>
      </c>
      <c r="H771" s="1" t="s">
        <v>891</v>
      </c>
      <c r="I771" s="1" t="s">
        <v>1461</v>
      </c>
      <c r="J771" s="1" t="s">
        <v>3301</v>
      </c>
      <c r="K771" s="1" t="s">
        <v>2566</v>
      </c>
      <c r="L771" s="1" t="s">
        <v>801</v>
      </c>
      <c r="M771" s="1" t="s">
        <v>4797</v>
      </c>
      <c r="N771" s="1" t="s">
        <v>683</v>
      </c>
      <c r="O771" s="1" t="s">
        <v>695</v>
      </c>
      <c r="P771" s="1" t="s">
        <v>6043</v>
      </c>
      <c r="Q771" s="1" t="s">
        <v>11102</v>
      </c>
      <c r="R771" s="1" t="s">
        <v>616</v>
      </c>
      <c r="S771" s="1" t="s">
        <v>3301</v>
      </c>
      <c r="T771" s="1" t="s">
        <v>5939</v>
      </c>
      <c r="U771" s="1" t="s">
        <v>10217</v>
      </c>
      <c r="V771" s="1" t="s">
        <v>156</v>
      </c>
      <c r="W771" s="1" t="s">
        <v>10217</v>
      </c>
    </row>
    <row r="772" spans="1:24">
      <c r="A772" s="1" t="s">
        <v>49</v>
      </c>
      <c r="D772" s="1" t="s">
        <v>6046</v>
      </c>
      <c r="E772" s="1" t="s">
        <v>6047</v>
      </c>
      <c r="F772" s="1" t="s">
        <v>4792</v>
      </c>
      <c r="H772" s="1" t="s">
        <v>891</v>
      </c>
      <c r="I772" s="1" t="s">
        <v>1461</v>
      </c>
      <c r="J772" s="1" t="s">
        <v>3273</v>
      </c>
      <c r="M772" s="1" t="s">
        <v>4753</v>
      </c>
      <c r="N772" s="1" t="s">
        <v>5762</v>
      </c>
      <c r="O772" s="1" t="s">
        <v>695</v>
      </c>
      <c r="P772" s="1" t="s">
        <v>6048</v>
      </c>
      <c r="Q772" s="1" t="s">
        <v>11106</v>
      </c>
      <c r="R772" s="1" t="s">
        <v>1720</v>
      </c>
      <c r="S772" s="1" t="s">
        <v>10467</v>
      </c>
      <c r="T772" s="1" t="s">
        <v>5034</v>
      </c>
      <c r="U772" s="1" t="s">
        <v>3166</v>
      </c>
      <c r="V772" s="1" t="s">
        <v>3166</v>
      </c>
      <c r="W772" s="1" t="s">
        <v>3166</v>
      </c>
    </row>
    <row r="773" spans="1:24">
      <c r="A773" s="1" t="s">
        <v>49</v>
      </c>
      <c r="D773" s="1" t="s">
        <v>6049</v>
      </c>
      <c r="E773" s="1" t="s">
        <v>6050</v>
      </c>
      <c r="F773" s="1" t="s">
        <v>4792</v>
      </c>
      <c r="H773" s="1" t="s">
        <v>891</v>
      </c>
      <c r="I773" s="1" t="s">
        <v>1461</v>
      </c>
      <c r="J773" s="1" t="s">
        <v>3273</v>
      </c>
      <c r="M773" s="1" t="s">
        <v>4753</v>
      </c>
      <c r="O773" s="1" t="s">
        <v>695</v>
      </c>
      <c r="P773" s="1" t="s">
        <v>6051</v>
      </c>
      <c r="Q773" s="1" t="s">
        <v>11106</v>
      </c>
      <c r="R773" s="1" t="s">
        <v>1720</v>
      </c>
      <c r="S773" s="1" t="s">
        <v>10467</v>
      </c>
      <c r="T773" s="1" t="s">
        <v>5034</v>
      </c>
      <c r="U773" s="1" t="s">
        <v>3166</v>
      </c>
      <c r="V773" s="1" t="s">
        <v>3166</v>
      </c>
      <c r="W773" s="1" t="s">
        <v>3166</v>
      </c>
    </row>
    <row r="774" spans="1:24">
      <c r="A774" s="1" t="s">
        <v>49</v>
      </c>
      <c r="D774" s="1" t="s">
        <v>6052</v>
      </c>
      <c r="E774" s="1" t="s">
        <v>6053</v>
      </c>
      <c r="F774" s="1" t="s">
        <v>4792</v>
      </c>
      <c r="H774" s="1" t="s">
        <v>891</v>
      </c>
      <c r="I774" s="1" t="s">
        <v>1461</v>
      </c>
      <c r="J774" s="1" t="s">
        <v>3184</v>
      </c>
      <c r="K774" s="1" t="s">
        <v>1499</v>
      </c>
      <c r="L774" s="1" t="s">
        <v>401</v>
      </c>
      <c r="M774" s="1" t="s">
        <v>4753</v>
      </c>
      <c r="N774" s="1" t="s">
        <v>683</v>
      </c>
      <c r="O774" s="1" t="s">
        <v>695</v>
      </c>
      <c r="P774" s="1" t="s">
        <v>1495</v>
      </c>
      <c r="Q774" s="1" t="s">
        <v>3279</v>
      </c>
      <c r="R774" s="1" t="s">
        <v>616</v>
      </c>
      <c r="S774" s="1" t="s">
        <v>3184</v>
      </c>
      <c r="T774" s="1" t="s">
        <v>5034</v>
      </c>
      <c r="U774" s="1" t="s">
        <v>3166</v>
      </c>
      <c r="V774" s="1" t="s">
        <v>11107</v>
      </c>
      <c r="W774" s="1" t="s">
        <v>3166</v>
      </c>
    </row>
    <row r="775" spans="1:24">
      <c r="A775" s="1" t="s">
        <v>49</v>
      </c>
      <c r="D775" s="1" t="s">
        <v>1492</v>
      </c>
      <c r="E775" s="1" t="s">
        <v>6054</v>
      </c>
      <c r="F775" s="1" t="s">
        <v>655</v>
      </c>
      <c r="H775" s="1" t="s">
        <v>891</v>
      </c>
      <c r="I775" s="1" t="s">
        <v>1461</v>
      </c>
      <c r="J775" s="1" t="s">
        <v>3184</v>
      </c>
      <c r="K775" s="1" t="s">
        <v>631</v>
      </c>
      <c r="L775" s="1" t="s">
        <v>380</v>
      </c>
      <c r="M775" s="1" t="s">
        <v>4753</v>
      </c>
      <c r="N775" s="1" t="s">
        <v>683</v>
      </c>
      <c r="O775" s="1" t="s">
        <v>695</v>
      </c>
      <c r="P775" s="1" t="s">
        <v>1495</v>
      </c>
      <c r="Q775" s="1" t="s">
        <v>3245</v>
      </c>
      <c r="R775" s="1" t="s">
        <v>616</v>
      </c>
      <c r="S775" s="1" t="s">
        <v>3184</v>
      </c>
      <c r="T775" s="1" t="s">
        <v>5034</v>
      </c>
      <c r="U775" s="1" t="s">
        <v>11108</v>
      </c>
      <c r="V775" s="1" t="s">
        <v>11109</v>
      </c>
      <c r="W775" s="1" t="s">
        <v>11110</v>
      </c>
      <c r="X775" s="1" t="s">
        <v>6055</v>
      </c>
    </row>
    <row r="776" spans="1:24">
      <c r="A776" s="1" t="s">
        <v>49</v>
      </c>
      <c r="D776" s="1" t="s">
        <v>6056</v>
      </c>
      <c r="E776" s="1" t="s">
        <v>6057</v>
      </c>
      <c r="F776" s="1" t="s">
        <v>4792</v>
      </c>
      <c r="H776" s="1" t="s">
        <v>891</v>
      </c>
      <c r="I776" s="1" t="s">
        <v>1461</v>
      </c>
      <c r="J776" s="1" t="s">
        <v>3184</v>
      </c>
      <c r="K776" s="1" t="s">
        <v>1499</v>
      </c>
      <c r="L776" s="1" t="s">
        <v>396</v>
      </c>
      <c r="M776" s="1" t="s">
        <v>4753</v>
      </c>
      <c r="N776" s="1" t="s">
        <v>683</v>
      </c>
      <c r="O776" s="1" t="s">
        <v>695</v>
      </c>
      <c r="P776" s="1" t="s">
        <v>1495</v>
      </c>
      <c r="Q776" s="1" t="s">
        <v>3279</v>
      </c>
      <c r="R776" s="1" t="s">
        <v>616</v>
      </c>
      <c r="S776" s="1" t="s">
        <v>3184</v>
      </c>
      <c r="T776" s="1" t="s">
        <v>5034</v>
      </c>
      <c r="U776" s="1" t="s">
        <v>3166</v>
      </c>
      <c r="V776" s="1" t="s">
        <v>11111</v>
      </c>
      <c r="W776" s="1" t="s">
        <v>3166</v>
      </c>
    </row>
    <row r="777" spans="1:24">
      <c r="A777" s="1" t="s">
        <v>49</v>
      </c>
      <c r="D777" s="1" t="s">
        <v>1496</v>
      </c>
      <c r="E777" s="1" t="s">
        <v>6058</v>
      </c>
      <c r="F777" s="1" t="s">
        <v>655</v>
      </c>
      <c r="H777" s="1" t="s">
        <v>891</v>
      </c>
      <c r="I777" s="1" t="s">
        <v>1461</v>
      </c>
      <c r="J777" s="1" t="s">
        <v>3184</v>
      </c>
      <c r="K777" s="1" t="s">
        <v>631</v>
      </c>
      <c r="L777" s="1" t="s">
        <v>393</v>
      </c>
      <c r="M777" s="1" t="s">
        <v>4753</v>
      </c>
      <c r="N777" s="1" t="s">
        <v>683</v>
      </c>
      <c r="O777" s="1" t="s">
        <v>695</v>
      </c>
      <c r="P777" s="1" t="s">
        <v>1495</v>
      </c>
      <c r="Q777" s="1" t="s">
        <v>3245</v>
      </c>
      <c r="R777" s="1" t="s">
        <v>616</v>
      </c>
      <c r="S777" s="1" t="s">
        <v>3184</v>
      </c>
      <c r="T777" s="1" t="s">
        <v>5034</v>
      </c>
      <c r="U777" s="1" t="s">
        <v>11112</v>
      </c>
      <c r="V777" s="1" t="s">
        <v>11113</v>
      </c>
      <c r="W777" s="1" t="s">
        <v>1041</v>
      </c>
      <c r="X777" s="1" t="s">
        <v>6059</v>
      </c>
    </row>
    <row r="778" spans="1:24">
      <c r="A778" s="1" t="s">
        <v>49</v>
      </c>
      <c r="D778" s="1" t="s">
        <v>1500</v>
      </c>
      <c r="E778" s="1" t="s">
        <v>6060</v>
      </c>
      <c r="F778" s="1" t="s">
        <v>655</v>
      </c>
      <c r="H778" s="1" t="s">
        <v>891</v>
      </c>
      <c r="I778" s="1" t="s">
        <v>1461</v>
      </c>
      <c r="J778" s="1" t="s">
        <v>3184</v>
      </c>
      <c r="K778" s="1" t="s">
        <v>631</v>
      </c>
      <c r="L778" s="1" t="s">
        <v>487</v>
      </c>
      <c r="M778" s="1" t="s">
        <v>4753</v>
      </c>
      <c r="N778" s="1" t="s">
        <v>683</v>
      </c>
      <c r="O778" s="1" t="s">
        <v>695</v>
      </c>
      <c r="P778" s="1" t="s">
        <v>1495</v>
      </c>
      <c r="Q778" s="1" t="s">
        <v>3245</v>
      </c>
      <c r="R778" s="1" t="s">
        <v>616</v>
      </c>
      <c r="S778" s="1" t="s">
        <v>3184</v>
      </c>
      <c r="T778" s="1" t="s">
        <v>5034</v>
      </c>
      <c r="U778" s="1" t="s">
        <v>11114</v>
      </c>
      <c r="V778" s="1" t="s">
        <v>11115</v>
      </c>
      <c r="W778" s="1" t="s">
        <v>3166</v>
      </c>
      <c r="X778" s="1" t="s">
        <v>6061</v>
      </c>
    </row>
    <row r="779" spans="1:24">
      <c r="A779" s="1" t="s">
        <v>49</v>
      </c>
      <c r="D779" s="1" t="s">
        <v>3787</v>
      </c>
      <c r="E779" s="1" t="s">
        <v>6062</v>
      </c>
      <c r="F779" s="1" t="s">
        <v>5033</v>
      </c>
      <c r="H779" s="1" t="s">
        <v>891</v>
      </c>
      <c r="I779" s="1" t="s">
        <v>1461</v>
      </c>
      <c r="J779" s="1" t="s">
        <v>3184</v>
      </c>
      <c r="K779" s="1" t="s">
        <v>1499</v>
      </c>
      <c r="L779" s="1" t="s">
        <v>419</v>
      </c>
      <c r="M779" s="1" t="s">
        <v>4753</v>
      </c>
      <c r="N779" s="1" t="s">
        <v>683</v>
      </c>
      <c r="O779" s="1" t="s">
        <v>695</v>
      </c>
      <c r="P779" s="1" t="s">
        <v>1495</v>
      </c>
      <c r="Q779" s="1" t="s">
        <v>3279</v>
      </c>
      <c r="R779" s="1" t="s">
        <v>616</v>
      </c>
      <c r="S779" s="1" t="s">
        <v>3184</v>
      </c>
      <c r="T779" s="1" t="s">
        <v>5034</v>
      </c>
      <c r="U779" s="1" t="s">
        <v>3166</v>
      </c>
      <c r="V779" s="1" t="s">
        <v>10725</v>
      </c>
      <c r="W779" s="1" t="s">
        <v>3166</v>
      </c>
    </row>
    <row r="780" spans="1:24">
      <c r="A780" s="1" t="s">
        <v>49</v>
      </c>
      <c r="D780" s="1" t="s">
        <v>6063</v>
      </c>
      <c r="E780" s="1" t="s">
        <v>6064</v>
      </c>
      <c r="F780" s="1" t="s">
        <v>4792</v>
      </c>
      <c r="H780" s="1" t="s">
        <v>891</v>
      </c>
      <c r="I780" s="1" t="s">
        <v>1461</v>
      </c>
      <c r="J780" s="1" t="s">
        <v>3184</v>
      </c>
      <c r="M780" s="1" t="s">
        <v>4753</v>
      </c>
      <c r="N780" s="1" t="s">
        <v>5068</v>
      </c>
      <c r="O780" s="1" t="s">
        <v>695</v>
      </c>
      <c r="P780" s="1" t="s">
        <v>6065</v>
      </c>
      <c r="Q780" s="1" t="s">
        <v>11116</v>
      </c>
      <c r="R780" s="1" t="s">
        <v>616</v>
      </c>
      <c r="S780" s="1" t="s">
        <v>3179</v>
      </c>
      <c r="T780" s="1" t="s">
        <v>5034</v>
      </c>
      <c r="U780" s="1" t="s">
        <v>3166</v>
      </c>
      <c r="V780" s="1" t="s">
        <v>11111</v>
      </c>
      <c r="W780" s="1" t="s">
        <v>3166</v>
      </c>
    </row>
    <row r="781" spans="1:24">
      <c r="A781" s="1" t="s">
        <v>49</v>
      </c>
      <c r="D781" s="1" t="s">
        <v>6066</v>
      </c>
      <c r="E781" s="1" t="s">
        <v>6067</v>
      </c>
      <c r="F781" s="1" t="s">
        <v>5067</v>
      </c>
      <c r="H781" s="1" t="s">
        <v>891</v>
      </c>
      <c r="I781" s="1" t="s">
        <v>1461</v>
      </c>
      <c r="J781" s="1" t="s">
        <v>3184</v>
      </c>
      <c r="M781" s="1" t="s">
        <v>4753</v>
      </c>
      <c r="N781" s="1" t="s">
        <v>5068</v>
      </c>
      <c r="O781" s="1" t="s">
        <v>695</v>
      </c>
      <c r="P781" s="1" t="s">
        <v>6068</v>
      </c>
      <c r="Q781" s="1" t="s">
        <v>11116</v>
      </c>
      <c r="R781" s="1" t="s">
        <v>616</v>
      </c>
      <c r="S781" s="1" t="s">
        <v>3179</v>
      </c>
      <c r="T781" s="1" t="s">
        <v>5034</v>
      </c>
      <c r="U781" s="1" t="s">
        <v>384</v>
      </c>
      <c r="V781" s="1" t="s">
        <v>11117</v>
      </c>
      <c r="W781" s="1" t="s">
        <v>384</v>
      </c>
    </row>
    <row r="782" spans="1:24">
      <c r="A782" s="1" t="s">
        <v>49</v>
      </c>
      <c r="D782" s="1" t="s">
        <v>6069</v>
      </c>
      <c r="E782" s="1" t="s">
        <v>6070</v>
      </c>
      <c r="F782" s="1" t="s">
        <v>4792</v>
      </c>
      <c r="H782" s="1" t="s">
        <v>891</v>
      </c>
      <c r="I782" s="1" t="s">
        <v>1461</v>
      </c>
      <c r="J782" s="1" t="s">
        <v>3184</v>
      </c>
      <c r="M782" s="1" t="s">
        <v>4753</v>
      </c>
      <c r="N782" s="1" t="s">
        <v>5068</v>
      </c>
      <c r="O782" s="1" t="s">
        <v>695</v>
      </c>
      <c r="P782" s="1" t="s">
        <v>6071</v>
      </c>
      <c r="Q782" s="1" t="s">
        <v>11116</v>
      </c>
      <c r="R782" s="1" t="s">
        <v>616</v>
      </c>
      <c r="S782" s="1" t="s">
        <v>3179</v>
      </c>
      <c r="T782" s="1" t="s">
        <v>5034</v>
      </c>
      <c r="U782" s="1" t="s">
        <v>3166</v>
      </c>
      <c r="V782" s="1" t="s">
        <v>11097</v>
      </c>
      <c r="W782" s="1" t="s">
        <v>3166</v>
      </c>
    </row>
    <row r="783" spans="1:24">
      <c r="A783" s="1" t="s">
        <v>49</v>
      </c>
      <c r="D783" s="1" t="s">
        <v>6072</v>
      </c>
      <c r="E783" s="1" t="s">
        <v>6073</v>
      </c>
      <c r="F783" s="1" t="s">
        <v>4792</v>
      </c>
      <c r="H783" s="1" t="s">
        <v>891</v>
      </c>
      <c r="I783" s="1" t="s">
        <v>1503</v>
      </c>
      <c r="J783" s="1" t="s">
        <v>156</v>
      </c>
      <c r="K783" s="1" t="s">
        <v>582</v>
      </c>
      <c r="L783" s="1" t="s">
        <v>409</v>
      </c>
      <c r="M783" s="1" t="s">
        <v>4753</v>
      </c>
      <c r="N783" s="1" t="s">
        <v>683</v>
      </c>
      <c r="O783" s="1" t="s">
        <v>695</v>
      </c>
      <c r="P783" s="1" t="s">
        <v>6074</v>
      </c>
      <c r="Q783" s="1" t="s">
        <v>11118</v>
      </c>
      <c r="R783" s="1" t="s">
        <v>685</v>
      </c>
      <c r="S783" s="1" t="s">
        <v>156</v>
      </c>
      <c r="T783" s="1" t="s">
        <v>4754</v>
      </c>
      <c r="U783" s="1" t="s">
        <v>3166</v>
      </c>
      <c r="V783" s="1" t="s">
        <v>11119</v>
      </c>
      <c r="W783" s="1" t="s">
        <v>3166</v>
      </c>
    </row>
    <row r="784" spans="1:24">
      <c r="A784" s="1" t="s">
        <v>49</v>
      </c>
      <c r="D784" s="1" t="s">
        <v>6075</v>
      </c>
      <c r="E784" s="1" t="s">
        <v>6076</v>
      </c>
      <c r="F784" s="1" t="s">
        <v>6077</v>
      </c>
      <c r="H784" s="1" t="s">
        <v>891</v>
      </c>
      <c r="I784" s="1" t="s">
        <v>1503</v>
      </c>
      <c r="J784" s="1" t="s">
        <v>3179</v>
      </c>
      <c r="K784" s="1" t="s">
        <v>1735</v>
      </c>
      <c r="L784" s="1" t="s">
        <v>393</v>
      </c>
      <c r="M784" s="1" t="s">
        <v>4202</v>
      </c>
      <c r="N784" s="1" t="s">
        <v>683</v>
      </c>
      <c r="O784" s="1" t="s">
        <v>695</v>
      </c>
      <c r="P784" s="1" t="s">
        <v>1508</v>
      </c>
      <c r="Q784" s="1" t="s">
        <v>11120</v>
      </c>
      <c r="R784" s="1" t="s">
        <v>506</v>
      </c>
      <c r="S784" s="1" t="s">
        <v>3179</v>
      </c>
      <c r="T784" s="1" t="s">
        <v>4746</v>
      </c>
      <c r="U784" s="1" t="s">
        <v>3166</v>
      </c>
      <c r="V784" s="1" t="s">
        <v>11121</v>
      </c>
      <c r="W784" s="1" t="s">
        <v>3166</v>
      </c>
    </row>
    <row r="785" spans="1:24">
      <c r="A785" s="1" t="s">
        <v>49</v>
      </c>
      <c r="D785" s="1" t="s">
        <v>6078</v>
      </c>
      <c r="E785" s="1" t="s">
        <v>6079</v>
      </c>
      <c r="F785" s="1" t="s">
        <v>6077</v>
      </c>
      <c r="H785" s="1" t="s">
        <v>891</v>
      </c>
      <c r="I785" s="1" t="s">
        <v>1503</v>
      </c>
      <c r="J785" s="1" t="s">
        <v>3179</v>
      </c>
      <c r="K785" s="1" t="s">
        <v>2039</v>
      </c>
      <c r="L785" s="1" t="s">
        <v>393</v>
      </c>
      <c r="M785" s="1" t="s">
        <v>4202</v>
      </c>
      <c r="N785" s="1" t="s">
        <v>683</v>
      </c>
      <c r="O785" s="1" t="s">
        <v>695</v>
      </c>
      <c r="P785" s="1" t="s">
        <v>6080</v>
      </c>
      <c r="Q785" s="1" t="s">
        <v>11122</v>
      </c>
      <c r="R785" s="1" t="s">
        <v>506</v>
      </c>
      <c r="S785" s="1" t="s">
        <v>3179</v>
      </c>
      <c r="T785" s="1" t="s">
        <v>4746</v>
      </c>
      <c r="U785" s="1" t="s">
        <v>3166</v>
      </c>
      <c r="V785" s="1" t="s">
        <v>11123</v>
      </c>
      <c r="W785" s="1" t="s">
        <v>3166</v>
      </c>
    </row>
    <row r="786" spans="1:24">
      <c r="A786" s="1" t="s">
        <v>49</v>
      </c>
      <c r="D786" s="1" t="s">
        <v>6081</v>
      </c>
      <c r="E786" s="1" t="s">
        <v>6082</v>
      </c>
      <c r="F786" s="1" t="s">
        <v>6077</v>
      </c>
      <c r="H786" s="1" t="s">
        <v>891</v>
      </c>
      <c r="I786" s="1" t="s">
        <v>1503</v>
      </c>
      <c r="J786" s="1" t="s">
        <v>3184</v>
      </c>
      <c r="K786" s="1" t="s">
        <v>2566</v>
      </c>
      <c r="L786" s="1" t="s">
        <v>487</v>
      </c>
      <c r="M786" s="1" t="s">
        <v>4202</v>
      </c>
      <c r="N786" s="1" t="s">
        <v>683</v>
      </c>
      <c r="O786" s="1" t="s">
        <v>695</v>
      </c>
      <c r="P786" s="1" t="s">
        <v>1515</v>
      </c>
      <c r="Q786" s="1" t="s">
        <v>11124</v>
      </c>
      <c r="R786" s="1" t="s">
        <v>506</v>
      </c>
      <c r="S786" s="1" t="s">
        <v>3184</v>
      </c>
      <c r="T786" s="1" t="s">
        <v>4746</v>
      </c>
      <c r="U786" s="1" t="s">
        <v>3166</v>
      </c>
      <c r="V786" s="1" t="s">
        <v>11125</v>
      </c>
      <c r="W786" s="1" t="s">
        <v>3166</v>
      </c>
    </row>
    <row r="787" spans="1:24">
      <c r="A787" s="1" t="s">
        <v>49</v>
      </c>
      <c r="D787" s="1" t="s">
        <v>6083</v>
      </c>
      <c r="E787" s="1" t="s">
        <v>6084</v>
      </c>
      <c r="F787" s="1" t="s">
        <v>6077</v>
      </c>
      <c r="H787" s="1" t="s">
        <v>891</v>
      </c>
      <c r="I787" s="1" t="s">
        <v>1503</v>
      </c>
      <c r="J787" s="1" t="s">
        <v>3184</v>
      </c>
      <c r="K787" s="1" t="s">
        <v>2566</v>
      </c>
      <c r="L787" s="1" t="s">
        <v>487</v>
      </c>
      <c r="M787" s="1" t="s">
        <v>4202</v>
      </c>
      <c r="N787" s="1" t="s">
        <v>683</v>
      </c>
      <c r="O787" s="1" t="s">
        <v>695</v>
      </c>
      <c r="P787" s="1" t="s">
        <v>2531</v>
      </c>
      <c r="Q787" s="1" t="s">
        <v>11126</v>
      </c>
      <c r="R787" s="1" t="s">
        <v>506</v>
      </c>
      <c r="S787" s="1" t="s">
        <v>3184</v>
      </c>
      <c r="T787" s="1" t="s">
        <v>4746</v>
      </c>
      <c r="U787" s="1" t="s">
        <v>3166</v>
      </c>
      <c r="V787" s="1" t="s">
        <v>11127</v>
      </c>
      <c r="W787" s="1" t="s">
        <v>3166</v>
      </c>
    </row>
    <row r="788" spans="1:24">
      <c r="A788" s="1" t="s">
        <v>49</v>
      </c>
      <c r="D788" s="1" t="s">
        <v>6085</v>
      </c>
      <c r="E788" s="1" t="s">
        <v>6086</v>
      </c>
      <c r="F788" s="1" t="s">
        <v>6077</v>
      </c>
      <c r="H788" s="1" t="s">
        <v>891</v>
      </c>
      <c r="I788" s="1" t="s">
        <v>1503</v>
      </c>
      <c r="J788" s="1" t="s">
        <v>3184</v>
      </c>
      <c r="K788" s="1" t="s">
        <v>2566</v>
      </c>
      <c r="L788" s="1" t="s">
        <v>487</v>
      </c>
      <c r="M788" s="1" t="s">
        <v>4202</v>
      </c>
      <c r="N788" s="1" t="s">
        <v>683</v>
      </c>
      <c r="O788" s="1" t="s">
        <v>695</v>
      </c>
      <c r="P788" s="1" t="s">
        <v>2531</v>
      </c>
      <c r="Q788" s="1" t="s">
        <v>11128</v>
      </c>
      <c r="R788" s="1" t="s">
        <v>506</v>
      </c>
      <c r="S788" s="1" t="s">
        <v>3184</v>
      </c>
      <c r="T788" s="1" t="s">
        <v>4746</v>
      </c>
      <c r="U788" s="1" t="s">
        <v>3166</v>
      </c>
      <c r="V788" s="1" t="s">
        <v>11129</v>
      </c>
      <c r="W788" s="1" t="s">
        <v>3166</v>
      </c>
    </row>
    <row r="789" spans="1:24">
      <c r="A789" s="1" t="s">
        <v>49</v>
      </c>
      <c r="D789" s="1" t="s">
        <v>6087</v>
      </c>
      <c r="E789" s="1" t="s">
        <v>6088</v>
      </c>
      <c r="F789" s="1" t="s">
        <v>6077</v>
      </c>
      <c r="H789" s="1" t="s">
        <v>891</v>
      </c>
      <c r="I789" s="1" t="s">
        <v>1503</v>
      </c>
      <c r="J789" s="1" t="s">
        <v>3184</v>
      </c>
      <c r="K789" s="1" t="s">
        <v>1272</v>
      </c>
      <c r="L789" s="1" t="s">
        <v>487</v>
      </c>
      <c r="M789" s="1" t="s">
        <v>4202</v>
      </c>
      <c r="N789" s="1" t="s">
        <v>683</v>
      </c>
      <c r="O789" s="1" t="s">
        <v>695</v>
      </c>
      <c r="P789" s="1" t="s">
        <v>2531</v>
      </c>
      <c r="Q789" s="1" t="s">
        <v>11130</v>
      </c>
      <c r="R789" s="1" t="s">
        <v>506</v>
      </c>
      <c r="S789" s="1" t="s">
        <v>3184</v>
      </c>
      <c r="T789" s="1" t="s">
        <v>4746</v>
      </c>
      <c r="U789" s="1" t="s">
        <v>3166</v>
      </c>
      <c r="V789" s="1" t="s">
        <v>11131</v>
      </c>
      <c r="W789" s="1" t="s">
        <v>3166</v>
      </c>
    </row>
    <row r="790" spans="1:24">
      <c r="A790" s="1" t="s">
        <v>49</v>
      </c>
      <c r="D790" s="1" t="s">
        <v>1504</v>
      </c>
      <c r="E790" s="1" t="s">
        <v>6089</v>
      </c>
      <c r="F790" s="1" t="s">
        <v>655</v>
      </c>
      <c r="H790" s="1" t="s">
        <v>891</v>
      </c>
      <c r="I790" s="1" t="s">
        <v>1503</v>
      </c>
      <c r="J790" s="1" t="s">
        <v>3179</v>
      </c>
      <c r="K790" s="1" t="s">
        <v>5269</v>
      </c>
      <c r="L790" s="1" t="s">
        <v>1795</v>
      </c>
      <c r="M790" s="1" t="s">
        <v>4753</v>
      </c>
      <c r="N790" s="1" t="s">
        <v>683</v>
      </c>
      <c r="O790" s="1" t="s">
        <v>695</v>
      </c>
      <c r="P790" s="1" t="s">
        <v>1508</v>
      </c>
      <c r="Q790" s="1" t="s">
        <v>3281</v>
      </c>
      <c r="R790" s="1" t="s">
        <v>685</v>
      </c>
      <c r="S790" s="1" t="s">
        <v>3179</v>
      </c>
      <c r="T790" s="1" t="s">
        <v>4754</v>
      </c>
      <c r="U790" s="1" t="s">
        <v>10343</v>
      </c>
      <c r="V790" s="1" t="s">
        <v>11132</v>
      </c>
      <c r="W790" s="1" t="s">
        <v>3166</v>
      </c>
      <c r="X790" s="1" t="s">
        <v>6090</v>
      </c>
    </row>
    <row r="791" spans="1:24">
      <c r="A791" s="1" t="s">
        <v>49</v>
      </c>
      <c r="D791" s="1" t="s">
        <v>1509</v>
      </c>
      <c r="E791" s="1" t="s">
        <v>6091</v>
      </c>
      <c r="F791" s="1" t="s">
        <v>655</v>
      </c>
      <c r="H791" s="1" t="s">
        <v>891</v>
      </c>
      <c r="I791" s="1" t="s">
        <v>1503</v>
      </c>
      <c r="J791" s="1" t="s">
        <v>3179</v>
      </c>
      <c r="K791" s="1" t="s">
        <v>5269</v>
      </c>
      <c r="L791" s="1" t="s">
        <v>389</v>
      </c>
      <c r="M791" s="1" t="s">
        <v>4753</v>
      </c>
      <c r="N791" s="1" t="s">
        <v>683</v>
      </c>
      <c r="O791" s="1" t="s">
        <v>695</v>
      </c>
      <c r="P791" s="1" t="s">
        <v>1508</v>
      </c>
      <c r="Q791" s="1" t="s">
        <v>3281</v>
      </c>
      <c r="R791" s="1" t="s">
        <v>685</v>
      </c>
      <c r="S791" s="1" t="s">
        <v>3179</v>
      </c>
      <c r="T791" s="1" t="s">
        <v>4754</v>
      </c>
      <c r="U791" s="1" t="s">
        <v>10195</v>
      </c>
      <c r="V791" s="1" t="s">
        <v>11132</v>
      </c>
      <c r="W791" s="1" t="s">
        <v>3166</v>
      </c>
      <c r="X791" s="1" t="s">
        <v>6092</v>
      </c>
    </row>
    <row r="792" spans="1:24">
      <c r="A792" s="1" t="s">
        <v>49</v>
      </c>
      <c r="D792" s="1" t="s">
        <v>1512</v>
      </c>
      <c r="E792" s="1" t="s">
        <v>6093</v>
      </c>
      <c r="F792" s="1" t="s">
        <v>655</v>
      </c>
      <c r="H792" s="1" t="s">
        <v>891</v>
      </c>
      <c r="I792" s="1" t="s">
        <v>1503</v>
      </c>
      <c r="J792" s="1" t="s">
        <v>3184</v>
      </c>
      <c r="K792" s="1" t="s">
        <v>5269</v>
      </c>
      <c r="L792" s="1" t="s">
        <v>1795</v>
      </c>
      <c r="M792" s="1" t="s">
        <v>4753</v>
      </c>
      <c r="N792" s="1" t="s">
        <v>683</v>
      </c>
      <c r="O792" s="1" t="s">
        <v>695</v>
      </c>
      <c r="P792" s="1" t="s">
        <v>1515</v>
      </c>
      <c r="Q792" s="1" t="s">
        <v>3272</v>
      </c>
      <c r="R792" s="1" t="s">
        <v>685</v>
      </c>
      <c r="S792" s="1" t="s">
        <v>3184</v>
      </c>
      <c r="T792" s="1" t="s">
        <v>4754</v>
      </c>
      <c r="U792" s="1" t="s">
        <v>11133</v>
      </c>
      <c r="V792" s="1" t="s">
        <v>11134</v>
      </c>
      <c r="W792" s="1" t="s">
        <v>3166</v>
      </c>
      <c r="X792" s="1" t="s">
        <v>6094</v>
      </c>
    </row>
    <row r="793" spans="1:24">
      <c r="A793" s="1" t="s">
        <v>49</v>
      </c>
      <c r="D793" s="1" t="s">
        <v>1516</v>
      </c>
      <c r="E793" s="1" t="s">
        <v>6095</v>
      </c>
      <c r="F793" s="1" t="s">
        <v>655</v>
      </c>
      <c r="H793" s="1" t="s">
        <v>891</v>
      </c>
      <c r="I793" s="1" t="s">
        <v>1503</v>
      </c>
      <c r="J793" s="1" t="s">
        <v>3184</v>
      </c>
      <c r="K793" s="1" t="s">
        <v>5269</v>
      </c>
      <c r="L793" s="1" t="s">
        <v>389</v>
      </c>
      <c r="M793" s="1" t="s">
        <v>4753</v>
      </c>
      <c r="N793" s="1" t="s">
        <v>683</v>
      </c>
      <c r="O793" s="1" t="s">
        <v>695</v>
      </c>
      <c r="P793" s="1" t="s">
        <v>1515</v>
      </c>
      <c r="Q793" s="1" t="s">
        <v>3272</v>
      </c>
      <c r="R793" s="1" t="s">
        <v>685</v>
      </c>
      <c r="S793" s="1" t="s">
        <v>3184</v>
      </c>
      <c r="T793" s="1" t="s">
        <v>4754</v>
      </c>
      <c r="U793" s="1" t="s">
        <v>11136</v>
      </c>
      <c r="V793" s="1" t="s">
        <v>11135</v>
      </c>
      <c r="W793" s="1" t="s">
        <v>3166</v>
      </c>
      <c r="X793" s="1" t="s">
        <v>6096</v>
      </c>
    </row>
    <row r="794" spans="1:24">
      <c r="A794" s="1" t="s">
        <v>49</v>
      </c>
      <c r="D794" s="1" t="s">
        <v>1519</v>
      </c>
      <c r="E794" s="1" t="s">
        <v>6097</v>
      </c>
      <c r="F794" s="1" t="s">
        <v>655</v>
      </c>
      <c r="H794" s="1" t="s">
        <v>891</v>
      </c>
      <c r="I794" s="1" t="s">
        <v>1503</v>
      </c>
      <c r="J794" s="1" t="s">
        <v>3184</v>
      </c>
      <c r="K794" s="1" t="s">
        <v>5269</v>
      </c>
      <c r="L794" s="1" t="s">
        <v>389</v>
      </c>
      <c r="M794" s="1" t="s">
        <v>4753</v>
      </c>
      <c r="N794" s="1" t="s">
        <v>683</v>
      </c>
      <c r="O794" s="1" t="s">
        <v>695</v>
      </c>
      <c r="P794" s="1" t="s">
        <v>1515</v>
      </c>
      <c r="Q794" s="1" t="s">
        <v>3224</v>
      </c>
      <c r="R794" s="1" t="s">
        <v>480</v>
      </c>
      <c r="S794" s="1" t="s">
        <v>3184</v>
      </c>
      <c r="T794" s="1" t="s">
        <v>4754</v>
      </c>
      <c r="U794" s="1" t="s">
        <v>11136</v>
      </c>
      <c r="V794" s="1" t="s">
        <v>11137</v>
      </c>
      <c r="W794" s="1" t="s">
        <v>3166</v>
      </c>
      <c r="X794" s="1" t="s">
        <v>6098</v>
      </c>
    </row>
    <row r="795" spans="1:24">
      <c r="A795" s="1" t="s">
        <v>49</v>
      </c>
      <c r="D795" s="1" t="s">
        <v>6099</v>
      </c>
      <c r="E795" s="1" t="s">
        <v>6100</v>
      </c>
      <c r="F795" s="1" t="s">
        <v>6101</v>
      </c>
      <c r="H795" s="1" t="s">
        <v>891</v>
      </c>
      <c r="I795" s="1" t="s">
        <v>1503</v>
      </c>
      <c r="J795" s="1" t="s">
        <v>3271</v>
      </c>
      <c r="K795" s="1" t="s">
        <v>1413</v>
      </c>
      <c r="L795" s="1" t="s">
        <v>5279</v>
      </c>
      <c r="M795" s="1" t="s">
        <v>4202</v>
      </c>
      <c r="N795" s="1" t="s">
        <v>683</v>
      </c>
      <c r="O795" s="1" t="s">
        <v>695</v>
      </c>
      <c r="P795" s="1" t="s">
        <v>2237</v>
      </c>
      <c r="Q795" s="1" t="s">
        <v>6456</v>
      </c>
      <c r="R795" s="1" t="s">
        <v>685</v>
      </c>
      <c r="S795" s="1" t="s">
        <v>3271</v>
      </c>
      <c r="T795" s="1" t="s">
        <v>4746</v>
      </c>
      <c r="U795" s="1" t="s">
        <v>3166</v>
      </c>
      <c r="V795" s="1" t="s">
        <v>3166</v>
      </c>
      <c r="W795" s="1" t="s">
        <v>3166</v>
      </c>
    </row>
    <row r="796" spans="1:24">
      <c r="A796" s="1" t="s">
        <v>49</v>
      </c>
      <c r="D796" s="1" t="s">
        <v>6102</v>
      </c>
      <c r="E796" s="1" t="s">
        <v>6103</v>
      </c>
      <c r="F796" s="1" t="s">
        <v>6101</v>
      </c>
      <c r="H796" s="1" t="s">
        <v>891</v>
      </c>
      <c r="I796" s="1" t="s">
        <v>1503</v>
      </c>
      <c r="J796" s="1" t="s">
        <v>3179</v>
      </c>
      <c r="K796" s="1" t="s">
        <v>1413</v>
      </c>
      <c r="L796" s="1" t="s">
        <v>5279</v>
      </c>
      <c r="M796" s="1" t="s">
        <v>4202</v>
      </c>
      <c r="N796" s="1" t="s">
        <v>683</v>
      </c>
      <c r="O796" s="1" t="s">
        <v>695</v>
      </c>
      <c r="P796" s="1" t="s">
        <v>1508</v>
      </c>
      <c r="Q796" s="1" t="s">
        <v>3281</v>
      </c>
      <c r="R796" s="1" t="s">
        <v>685</v>
      </c>
      <c r="S796" s="1" t="s">
        <v>3179</v>
      </c>
      <c r="T796" s="1" t="s">
        <v>4746</v>
      </c>
      <c r="U796" s="1" t="s">
        <v>3166</v>
      </c>
      <c r="V796" s="1" t="s">
        <v>11138</v>
      </c>
      <c r="W796" s="1" t="s">
        <v>3166</v>
      </c>
    </row>
    <row r="797" spans="1:24">
      <c r="A797" s="1" t="s">
        <v>49</v>
      </c>
      <c r="D797" s="1" t="s">
        <v>6104</v>
      </c>
      <c r="E797" s="1" t="s">
        <v>6105</v>
      </c>
      <c r="F797" s="1" t="s">
        <v>6101</v>
      </c>
      <c r="H797" s="1" t="s">
        <v>891</v>
      </c>
      <c r="I797" s="1" t="s">
        <v>1503</v>
      </c>
      <c r="J797" s="1" t="s">
        <v>3184</v>
      </c>
      <c r="K797" s="1" t="s">
        <v>1413</v>
      </c>
      <c r="L797" s="1" t="s">
        <v>5279</v>
      </c>
      <c r="M797" s="1" t="s">
        <v>4202</v>
      </c>
      <c r="N797" s="1" t="s">
        <v>683</v>
      </c>
      <c r="O797" s="1" t="s">
        <v>695</v>
      </c>
      <c r="P797" s="1" t="s">
        <v>1515</v>
      </c>
      <c r="Q797" s="1" t="s">
        <v>3272</v>
      </c>
      <c r="R797" s="1" t="s">
        <v>506</v>
      </c>
      <c r="S797" s="1" t="s">
        <v>3184</v>
      </c>
      <c r="T797" s="1" t="s">
        <v>4746</v>
      </c>
      <c r="U797" s="1" t="s">
        <v>3166</v>
      </c>
      <c r="V797" s="1" t="s">
        <v>11139</v>
      </c>
      <c r="W797" s="1" t="s">
        <v>3166</v>
      </c>
    </row>
    <row r="798" spans="1:24">
      <c r="A798" s="1" t="s">
        <v>49</v>
      </c>
      <c r="D798" s="1" t="s">
        <v>6106</v>
      </c>
      <c r="E798" s="1" t="s">
        <v>6107</v>
      </c>
      <c r="F798" s="1" t="s">
        <v>6101</v>
      </c>
      <c r="H798" s="1" t="s">
        <v>891</v>
      </c>
      <c r="I798" s="1" t="s">
        <v>1503</v>
      </c>
      <c r="J798" s="1" t="s">
        <v>3184</v>
      </c>
      <c r="K798" s="1" t="s">
        <v>1413</v>
      </c>
      <c r="L798" s="1" t="s">
        <v>5279</v>
      </c>
      <c r="M798" s="1" t="s">
        <v>4202</v>
      </c>
      <c r="N798" s="1" t="s">
        <v>683</v>
      </c>
      <c r="O798" s="1" t="s">
        <v>695</v>
      </c>
      <c r="P798" s="1" t="s">
        <v>1515</v>
      </c>
      <c r="Q798" s="1" t="s">
        <v>3272</v>
      </c>
      <c r="R798" s="1" t="s">
        <v>685</v>
      </c>
      <c r="S798" s="1" t="s">
        <v>3184</v>
      </c>
      <c r="T798" s="1" t="s">
        <v>4746</v>
      </c>
      <c r="U798" s="1" t="s">
        <v>3166</v>
      </c>
      <c r="V798" s="1" t="s">
        <v>11140</v>
      </c>
      <c r="W798" s="1" t="s">
        <v>3166</v>
      </c>
    </row>
    <row r="799" spans="1:24">
      <c r="A799" s="1" t="s">
        <v>49</v>
      </c>
      <c r="D799" s="1" t="s">
        <v>6108</v>
      </c>
      <c r="E799" s="1" t="s">
        <v>6109</v>
      </c>
      <c r="F799" s="1" t="s">
        <v>6101</v>
      </c>
      <c r="H799" s="1" t="s">
        <v>891</v>
      </c>
      <c r="I799" s="1" t="s">
        <v>1503</v>
      </c>
      <c r="J799" s="1" t="s">
        <v>3184</v>
      </c>
      <c r="K799" s="1" t="s">
        <v>1413</v>
      </c>
      <c r="L799" s="1" t="s">
        <v>5279</v>
      </c>
      <c r="M799" s="1" t="s">
        <v>4202</v>
      </c>
      <c r="N799" s="1" t="s">
        <v>683</v>
      </c>
      <c r="O799" s="1" t="s">
        <v>695</v>
      </c>
      <c r="P799" s="1" t="s">
        <v>1515</v>
      </c>
      <c r="Q799" s="1" t="s">
        <v>3272</v>
      </c>
      <c r="R799" s="1" t="s">
        <v>685</v>
      </c>
      <c r="S799" s="1" t="s">
        <v>3184</v>
      </c>
      <c r="T799" s="1" t="s">
        <v>4746</v>
      </c>
      <c r="U799" s="1" t="s">
        <v>3166</v>
      </c>
      <c r="V799" s="1" t="s">
        <v>11141</v>
      </c>
      <c r="W799" s="1" t="s">
        <v>3166</v>
      </c>
    </row>
    <row r="800" spans="1:24">
      <c r="A800" s="1" t="s">
        <v>49</v>
      </c>
      <c r="D800" s="1" t="s">
        <v>6110</v>
      </c>
      <c r="E800" s="1" t="s">
        <v>6111</v>
      </c>
      <c r="F800" s="1" t="s">
        <v>6101</v>
      </c>
      <c r="H800" s="1" t="s">
        <v>891</v>
      </c>
      <c r="I800" s="1" t="s">
        <v>1503</v>
      </c>
      <c r="J800" s="1" t="s">
        <v>3179</v>
      </c>
      <c r="K800" s="1" t="s">
        <v>1507</v>
      </c>
      <c r="L800" s="1" t="s">
        <v>457</v>
      </c>
      <c r="M800" s="1" t="s">
        <v>4202</v>
      </c>
      <c r="N800" s="1" t="s">
        <v>683</v>
      </c>
      <c r="O800" s="1" t="s">
        <v>695</v>
      </c>
      <c r="P800" s="1" t="s">
        <v>1508</v>
      </c>
      <c r="Q800" s="1" t="s">
        <v>3281</v>
      </c>
      <c r="R800" s="1" t="s">
        <v>685</v>
      </c>
      <c r="S800" s="1" t="s">
        <v>3179</v>
      </c>
      <c r="T800" s="1" t="s">
        <v>4746</v>
      </c>
      <c r="U800" s="1" t="s">
        <v>3166</v>
      </c>
      <c r="V800" s="1" t="s">
        <v>11142</v>
      </c>
      <c r="W800" s="1" t="s">
        <v>3166</v>
      </c>
    </row>
    <row r="801" spans="1:24">
      <c r="A801" s="1" t="s">
        <v>49</v>
      </c>
      <c r="D801" s="1" t="s">
        <v>6112</v>
      </c>
      <c r="E801" s="1" t="s">
        <v>6113</v>
      </c>
      <c r="F801" s="1" t="s">
        <v>6101</v>
      </c>
      <c r="H801" s="1" t="s">
        <v>891</v>
      </c>
      <c r="I801" s="1" t="s">
        <v>1503</v>
      </c>
      <c r="J801" s="1" t="s">
        <v>1041</v>
      </c>
      <c r="K801" s="1" t="s">
        <v>1507</v>
      </c>
      <c r="L801" s="1" t="s">
        <v>457</v>
      </c>
      <c r="M801" s="1" t="s">
        <v>4202</v>
      </c>
      <c r="N801" s="1" t="s">
        <v>683</v>
      </c>
      <c r="O801" s="1" t="s">
        <v>695</v>
      </c>
      <c r="P801" s="1" t="s">
        <v>2241</v>
      </c>
      <c r="Q801" s="1" t="s">
        <v>10416</v>
      </c>
      <c r="R801" s="1" t="s">
        <v>685</v>
      </c>
      <c r="S801" s="1" t="s">
        <v>1041</v>
      </c>
      <c r="T801" s="1" t="s">
        <v>4746</v>
      </c>
      <c r="U801" s="1" t="s">
        <v>3166</v>
      </c>
      <c r="V801" s="1" t="s">
        <v>11143</v>
      </c>
      <c r="W801" s="1" t="s">
        <v>3166</v>
      </c>
    </row>
    <row r="802" spans="1:24">
      <c r="A802" s="1" t="s">
        <v>49</v>
      </c>
      <c r="D802" s="1" t="s">
        <v>6114</v>
      </c>
      <c r="E802" s="1" t="s">
        <v>6115</v>
      </c>
      <c r="F802" s="1" t="s">
        <v>6101</v>
      </c>
      <c r="H802" s="1" t="s">
        <v>891</v>
      </c>
      <c r="I802" s="1" t="s">
        <v>1503</v>
      </c>
      <c r="J802" s="1" t="s">
        <v>3184</v>
      </c>
      <c r="K802" s="1" t="s">
        <v>1413</v>
      </c>
      <c r="L802" s="1" t="s">
        <v>694</v>
      </c>
      <c r="M802" s="1" t="s">
        <v>4202</v>
      </c>
      <c r="N802" s="1" t="s">
        <v>683</v>
      </c>
      <c r="O802" s="1" t="s">
        <v>695</v>
      </c>
      <c r="P802" s="1" t="s">
        <v>1515</v>
      </c>
      <c r="Q802" s="1" t="s">
        <v>3272</v>
      </c>
      <c r="R802" s="1" t="s">
        <v>685</v>
      </c>
      <c r="S802" s="1" t="s">
        <v>3184</v>
      </c>
      <c r="T802" s="1" t="s">
        <v>4746</v>
      </c>
      <c r="U802" s="1" t="s">
        <v>506</v>
      </c>
      <c r="V802" s="1" t="s">
        <v>10850</v>
      </c>
      <c r="W802" s="1" t="s">
        <v>3166</v>
      </c>
    </row>
    <row r="803" spans="1:24">
      <c r="A803" s="1" t="s">
        <v>49</v>
      </c>
      <c r="D803" s="1" t="s">
        <v>6116</v>
      </c>
      <c r="E803" s="1" t="s">
        <v>6117</v>
      </c>
      <c r="F803" s="1" t="s">
        <v>6101</v>
      </c>
      <c r="H803" s="1" t="s">
        <v>891</v>
      </c>
      <c r="I803" s="1" t="s">
        <v>1503</v>
      </c>
      <c r="J803" s="1" t="s">
        <v>3184</v>
      </c>
      <c r="K803" s="1" t="s">
        <v>1413</v>
      </c>
      <c r="L803" s="1" t="s">
        <v>401</v>
      </c>
      <c r="M803" s="1" t="s">
        <v>4202</v>
      </c>
      <c r="N803" s="1" t="s">
        <v>683</v>
      </c>
      <c r="O803" s="1" t="s">
        <v>695</v>
      </c>
      <c r="P803" s="1" t="s">
        <v>1515</v>
      </c>
      <c r="Q803" s="1" t="s">
        <v>3272</v>
      </c>
      <c r="R803" s="1" t="s">
        <v>685</v>
      </c>
      <c r="S803" s="1" t="s">
        <v>3184</v>
      </c>
      <c r="T803" s="1" t="s">
        <v>4746</v>
      </c>
      <c r="U803" s="1" t="s">
        <v>3166</v>
      </c>
      <c r="V803" s="1" t="s">
        <v>11144</v>
      </c>
      <c r="W803" s="1" t="s">
        <v>3166</v>
      </c>
    </row>
    <row r="804" spans="1:24">
      <c r="A804" s="1" t="s">
        <v>49</v>
      </c>
      <c r="D804" s="1" t="s">
        <v>6118</v>
      </c>
      <c r="E804" s="1" t="s">
        <v>6119</v>
      </c>
      <c r="F804" s="1" t="s">
        <v>6101</v>
      </c>
      <c r="H804" s="1" t="s">
        <v>891</v>
      </c>
      <c r="I804" s="1" t="s">
        <v>1503</v>
      </c>
      <c r="J804" s="1" t="s">
        <v>3184</v>
      </c>
      <c r="K804" s="1" t="s">
        <v>1413</v>
      </c>
      <c r="L804" s="1" t="s">
        <v>393</v>
      </c>
      <c r="M804" s="1" t="s">
        <v>4202</v>
      </c>
      <c r="N804" s="1" t="s">
        <v>683</v>
      </c>
      <c r="O804" s="1" t="s">
        <v>695</v>
      </c>
      <c r="P804" s="1" t="s">
        <v>1515</v>
      </c>
      <c r="Q804" s="1" t="s">
        <v>3272</v>
      </c>
      <c r="R804" s="1" t="s">
        <v>685</v>
      </c>
      <c r="S804" s="1" t="s">
        <v>3184</v>
      </c>
      <c r="T804" s="1" t="s">
        <v>4746</v>
      </c>
      <c r="U804" s="1" t="s">
        <v>3166</v>
      </c>
      <c r="V804" s="1" t="s">
        <v>11145</v>
      </c>
      <c r="W804" s="1" t="s">
        <v>3166</v>
      </c>
    </row>
    <row r="805" spans="1:24">
      <c r="A805" s="1" t="s">
        <v>49</v>
      </c>
      <c r="D805" s="1" t="s">
        <v>6120</v>
      </c>
      <c r="E805" s="1" t="s">
        <v>6121</v>
      </c>
      <c r="F805" s="1" t="s">
        <v>6101</v>
      </c>
      <c r="H805" s="1" t="s">
        <v>891</v>
      </c>
      <c r="I805" s="1" t="s">
        <v>1503</v>
      </c>
      <c r="J805" s="1" t="s">
        <v>3184</v>
      </c>
      <c r="K805" s="1" t="s">
        <v>1413</v>
      </c>
      <c r="L805" s="1" t="s">
        <v>487</v>
      </c>
      <c r="M805" s="1" t="s">
        <v>4202</v>
      </c>
      <c r="N805" s="1" t="s">
        <v>683</v>
      </c>
      <c r="O805" s="1" t="s">
        <v>695</v>
      </c>
      <c r="P805" s="1" t="s">
        <v>1515</v>
      </c>
      <c r="Q805" s="1" t="s">
        <v>3272</v>
      </c>
      <c r="R805" s="1" t="s">
        <v>685</v>
      </c>
      <c r="S805" s="1" t="s">
        <v>3184</v>
      </c>
      <c r="T805" s="1" t="s">
        <v>4746</v>
      </c>
      <c r="U805" s="1" t="s">
        <v>3166</v>
      </c>
      <c r="V805" s="1" t="s">
        <v>11146</v>
      </c>
      <c r="W805" s="1" t="s">
        <v>3166</v>
      </c>
    </row>
    <row r="806" spans="1:24">
      <c r="A806" s="1" t="s">
        <v>49</v>
      </c>
      <c r="D806" s="1" t="s">
        <v>6122</v>
      </c>
      <c r="E806" s="1" t="s">
        <v>6123</v>
      </c>
      <c r="F806" s="1" t="s">
        <v>6101</v>
      </c>
      <c r="H806" s="1" t="s">
        <v>891</v>
      </c>
      <c r="I806" s="1" t="s">
        <v>1503</v>
      </c>
      <c r="J806" s="1" t="s">
        <v>3184</v>
      </c>
      <c r="K806" s="1" t="s">
        <v>1507</v>
      </c>
      <c r="L806" s="1" t="s">
        <v>457</v>
      </c>
      <c r="M806" s="1" t="s">
        <v>4202</v>
      </c>
      <c r="N806" s="1" t="s">
        <v>683</v>
      </c>
      <c r="O806" s="1" t="s">
        <v>695</v>
      </c>
      <c r="P806" s="1" t="s">
        <v>1515</v>
      </c>
      <c r="Q806" s="1" t="s">
        <v>3272</v>
      </c>
      <c r="R806" s="1" t="s">
        <v>685</v>
      </c>
      <c r="S806" s="1" t="s">
        <v>3184</v>
      </c>
      <c r="T806" s="1" t="s">
        <v>4746</v>
      </c>
      <c r="U806" s="1" t="s">
        <v>3166</v>
      </c>
      <c r="V806" s="1" t="s">
        <v>11147</v>
      </c>
      <c r="W806" s="1" t="s">
        <v>3166</v>
      </c>
    </row>
    <row r="807" spans="1:24">
      <c r="A807" s="1" t="s">
        <v>49</v>
      </c>
      <c r="D807" s="1" t="s">
        <v>6124</v>
      </c>
      <c r="E807" s="1" t="s">
        <v>6125</v>
      </c>
      <c r="F807" s="1" t="s">
        <v>6101</v>
      </c>
      <c r="H807" s="1" t="s">
        <v>891</v>
      </c>
      <c r="I807" s="1" t="s">
        <v>1503</v>
      </c>
      <c r="J807" s="1" t="s">
        <v>3184</v>
      </c>
      <c r="K807" s="1" t="s">
        <v>1507</v>
      </c>
      <c r="L807" s="1" t="s">
        <v>457</v>
      </c>
      <c r="M807" s="1" t="s">
        <v>4202</v>
      </c>
      <c r="N807" s="1" t="s">
        <v>683</v>
      </c>
      <c r="O807" s="1" t="s">
        <v>695</v>
      </c>
      <c r="P807" s="1" t="s">
        <v>1515</v>
      </c>
      <c r="Q807" s="1" t="s">
        <v>3272</v>
      </c>
      <c r="R807" s="1" t="s">
        <v>384</v>
      </c>
      <c r="S807" s="1" t="s">
        <v>3184</v>
      </c>
      <c r="T807" s="1" t="s">
        <v>4746</v>
      </c>
      <c r="U807" s="1" t="s">
        <v>3166</v>
      </c>
      <c r="V807" s="1" t="s">
        <v>11148</v>
      </c>
      <c r="W807" s="1" t="s">
        <v>3166</v>
      </c>
    </row>
    <row r="808" spans="1:24">
      <c r="A808" s="1" t="s">
        <v>49</v>
      </c>
      <c r="D808" s="1" t="s">
        <v>6126</v>
      </c>
      <c r="E808" s="1" t="s">
        <v>6127</v>
      </c>
      <c r="F808" s="1" t="s">
        <v>6101</v>
      </c>
      <c r="H808" s="1" t="s">
        <v>891</v>
      </c>
      <c r="I808" s="1" t="s">
        <v>1503</v>
      </c>
      <c r="J808" s="1" t="s">
        <v>3184</v>
      </c>
      <c r="K808" s="1" t="s">
        <v>1507</v>
      </c>
      <c r="L808" s="1" t="s">
        <v>389</v>
      </c>
      <c r="M808" s="1" t="s">
        <v>4202</v>
      </c>
      <c r="N808" s="1" t="s">
        <v>683</v>
      </c>
      <c r="O808" s="1" t="s">
        <v>695</v>
      </c>
      <c r="P808" s="1" t="s">
        <v>1515</v>
      </c>
      <c r="Q808" s="1" t="s">
        <v>3272</v>
      </c>
      <c r="R808" s="1" t="s">
        <v>685</v>
      </c>
      <c r="S808" s="1" t="s">
        <v>3184</v>
      </c>
      <c r="T808" s="1" t="s">
        <v>4746</v>
      </c>
      <c r="U808" s="1" t="s">
        <v>3166</v>
      </c>
      <c r="V808" s="1" t="s">
        <v>11149</v>
      </c>
      <c r="W808" s="1" t="s">
        <v>3166</v>
      </c>
    </row>
    <row r="809" spans="1:24">
      <c r="A809" s="1" t="s">
        <v>49</v>
      </c>
      <c r="D809" s="1" t="s">
        <v>6128</v>
      </c>
      <c r="E809" s="1" t="s">
        <v>6129</v>
      </c>
      <c r="F809" s="1" t="s">
        <v>6101</v>
      </c>
      <c r="H809" s="1" t="s">
        <v>891</v>
      </c>
      <c r="I809" s="1" t="s">
        <v>1503</v>
      </c>
      <c r="J809" s="1" t="s">
        <v>3184</v>
      </c>
      <c r="K809" s="1" t="s">
        <v>1507</v>
      </c>
      <c r="L809" s="1" t="s">
        <v>389</v>
      </c>
      <c r="M809" s="1" t="s">
        <v>4202</v>
      </c>
      <c r="N809" s="1" t="s">
        <v>683</v>
      </c>
      <c r="O809" s="1" t="s">
        <v>695</v>
      </c>
      <c r="P809" s="1" t="s">
        <v>1515</v>
      </c>
      <c r="Q809" s="1" t="s">
        <v>3272</v>
      </c>
      <c r="R809" s="1" t="s">
        <v>384</v>
      </c>
      <c r="S809" s="1" t="s">
        <v>3184</v>
      </c>
      <c r="T809" s="1" t="s">
        <v>4746</v>
      </c>
      <c r="U809" s="1" t="s">
        <v>3166</v>
      </c>
      <c r="V809" s="1" t="s">
        <v>11150</v>
      </c>
      <c r="W809" s="1" t="s">
        <v>3166</v>
      </c>
    </row>
    <row r="810" spans="1:24">
      <c r="A810" s="1" t="s">
        <v>49</v>
      </c>
      <c r="D810" s="1" t="s">
        <v>6130</v>
      </c>
      <c r="E810" s="1" t="s">
        <v>6131</v>
      </c>
      <c r="F810" s="1" t="s">
        <v>6101</v>
      </c>
      <c r="H810" s="1" t="s">
        <v>891</v>
      </c>
      <c r="I810" s="1" t="s">
        <v>1503</v>
      </c>
      <c r="J810" s="1" t="s">
        <v>1041</v>
      </c>
      <c r="K810" s="1" t="s">
        <v>1413</v>
      </c>
      <c r="L810" s="1" t="s">
        <v>5279</v>
      </c>
      <c r="M810" s="1" t="s">
        <v>4202</v>
      </c>
      <c r="N810" s="1" t="s">
        <v>683</v>
      </c>
      <c r="O810" s="1" t="s">
        <v>695</v>
      </c>
      <c r="P810" s="1" t="s">
        <v>2241</v>
      </c>
      <c r="Q810" s="1" t="s">
        <v>10416</v>
      </c>
      <c r="R810" s="1" t="s">
        <v>685</v>
      </c>
      <c r="S810" s="1" t="s">
        <v>1041</v>
      </c>
      <c r="T810" s="1" t="s">
        <v>4746</v>
      </c>
      <c r="U810" s="1" t="s">
        <v>3166</v>
      </c>
      <c r="V810" s="1" t="s">
        <v>3166</v>
      </c>
      <c r="W810" s="1" t="s">
        <v>3166</v>
      </c>
    </row>
    <row r="811" spans="1:24">
      <c r="A811" s="1" t="s">
        <v>49</v>
      </c>
      <c r="D811" s="1" t="s">
        <v>6132</v>
      </c>
      <c r="E811" s="1" t="s">
        <v>6133</v>
      </c>
      <c r="F811" s="1" t="s">
        <v>6101</v>
      </c>
      <c r="H811" s="1" t="s">
        <v>891</v>
      </c>
      <c r="I811" s="1" t="s">
        <v>1503</v>
      </c>
      <c r="J811" s="1" t="s">
        <v>3184</v>
      </c>
      <c r="K811" s="1" t="s">
        <v>539</v>
      </c>
      <c r="L811" s="1" t="s">
        <v>457</v>
      </c>
      <c r="M811" s="1" t="s">
        <v>4202</v>
      </c>
      <c r="N811" s="1" t="s">
        <v>683</v>
      </c>
      <c r="O811" s="1" t="s">
        <v>695</v>
      </c>
      <c r="P811" s="1" t="s">
        <v>2531</v>
      </c>
      <c r="Q811" s="1" t="s">
        <v>3272</v>
      </c>
      <c r="R811" s="1" t="s">
        <v>384</v>
      </c>
      <c r="S811" s="1" t="s">
        <v>3184</v>
      </c>
      <c r="T811" s="1" t="s">
        <v>4746</v>
      </c>
      <c r="U811" s="1" t="s">
        <v>3166</v>
      </c>
      <c r="V811" s="1" t="s">
        <v>11151</v>
      </c>
      <c r="W811" s="1" t="s">
        <v>3166</v>
      </c>
    </row>
    <row r="812" spans="1:24">
      <c r="A812" s="1" t="s">
        <v>49</v>
      </c>
      <c r="D812" s="1" t="s">
        <v>6134</v>
      </c>
      <c r="E812" s="1" t="s">
        <v>6135</v>
      </c>
      <c r="F812" s="1" t="s">
        <v>6101</v>
      </c>
      <c r="H812" s="1" t="s">
        <v>891</v>
      </c>
      <c r="I812" s="1" t="s">
        <v>1503</v>
      </c>
      <c r="J812" s="1" t="s">
        <v>3184</v>
      </c>
      <c r="K812" s="1" t="s">
        <v>1507</v>
      </c>
      <c r="L812" s="1" t="s">
        <v>457</v>
      </c>
      <c r="M812" s="1" t="s">
        <v>4202</v>
      </c>
      <c r="N812" s="1" t="s">
        <v>683</v>
      </c>
      <c r="O812" s="1" t="s">
        <v>695</v>
      </c>
      <c r="P812" s="1" t="s">
        <v>1515</v>
      </c>
      <c r="Q812" s="1" t="s">
        <v>3272</v>
      </c>
      <c r="R812" s="1" t="s">
        <v>685</v>
      </c>
      <c r="S812" s="1" t="s">
        <v>3184</v>
      </c>
      <c r="T812" s="1" t="s">
        <v>4746</v>
      </c>
      <c r="U812" s="1" t="s">
        <v>3166</v>
      </c>
      <c r="V812" s="1" t="s">
        <v>11152</v>
      </c>
      <c r="W812" s="1" t="s">
        <v>3166</v>
      </c>
    </row>
    <row r="813" spans="1:24">
      <c r="A813" s="1" t="s">
        <v>49</v>
      </c>
      <c r="D813" s="1" t="s">
        <v>1522</v>
      </c>
      <c r="E813" s="1" t="s">
        <v>6136</v>
      </c>
      <c r="F813" s="1" t="s">
        <v>655</v>
      </c>
      <c r="H813" s="1" t="s">
        <v>891</v>
      </c>
      <c r="I813" s="1" t="s">
        <v>1503</v>
      </c>
      <c r="J813" s="1" t="s">
        <v>3179</v>
      </c>
      <c r="K813" s="1" t="s">
        <v>582</v>
      </c>
      <c r="L813" s="1" t="s">
        <v>389</v>
      </c>
      <c r="M813" s="1" t="s">
        <v>4753</v>
      </c>
      <c r="N813" s="1" t="s">
        <v>683</v>
      </c>
      <c r="O813" s="1" t="s">
        <v>695</v>
      </c>
      <c r="P813" s="1" t="s">
        <v>1508</v>
      </c>
      <c r="Q813" s="1" t="s">
        <v>3281</v>
      </c>
      <c r="R813" s="1" t="s">
        <v>685</v>
      </c>
      <c r="S813" s="1" t="s">
        <v>3179</v>
      </c>
      <c r="T813" s="1" t="s">
        <v>4761</v>
      </c>
      <c r="U813" s="1" t="s">
        <v>10878</v>
      </c>
      <c r="V813" s="1" t="s">
        <v>11153</v>
      </c>
      <c r="W813" s="1" t="s">
        <v>3166</v>
      </c>
      <c r="X813" s="1" t="s">
        <v>6137</v>
      </c>
    </row>
    <row r="814" spans="1:24">
      <c r="A814" s="1" t="s">
        <v>49</v>
      </c>
      <c r="D814" s="1" t="s">
        <v>1525</v>
      </c>
      <c r="E814" s="1" t="s">
        <v>6138</v>
      </c>
      <c r="F814" s="1" t="s">
        <v>655</v>
      </c>
      <c r="H814" s="1" t="s">
        <v>891</v>
      </c>
      <c r="I814" s="1" t="s">
        <v>1503</v>
      </c>
      <c r="J814" s="1" t="s">
        <v>3179</v>
      </c>
      <c r="K814" s="1" t="s">
        <v>582</v>
      </c>
      <c r="L814" s="1" t="s">
        <v>5279</v>
      </c>
      <c r="M814" s="1" t="s">
        <v>4753</v>
      </c>
      <c r="N814" s="1" t="s">
        <v>683</v>
      </c>
      <c r="O814" s="1" t="s">
        <v>695</v>
      </c>
      <c r="P814" s="1" t="s">
        <v>1508</v>
      </c>
      <c r="Q814" s="1" t="s">
        <v>3281</v>
      </c>
      <c r="R814" s="1" t="s">
        <v>549</v>
      </c>
      <c r="S814" s="1" t="s">
        <v>3179</v>
      </c>
      <c r="T814" s="1" t="s">
        <v>4754</v>
      </c>
      <c r="U814" s="1" t="s">
        <v>10936</v>
      </c>
      <c r="V814" s="1" t="s">
        <v>11154</v>
      </c>
      <c r="W814" s="1" t="s">
        <v>655</v>
      </c>
    </row>
    <row r="815" spans="1:24">
      <c r="A815" s="1" t="s">
        <v>49</v>
      </c>
      <c r="D815" s="1" t="s">
        <v>1528</v>
      </c>
      <c r="E815" s="1" t="s">
        <v>1529</v>
      </c>
      <c r="F815" s="1" t="s">
        <v>655</v>
      </c>
      <c r="H815" s="1" t="s">
        <v>891</v>
      </c>
      <c r="I815" s="1" t="s">
        <v>1503</v>
      </c>
      <c r="J815" s="1" t="s">
        <v>3179</v>
      </c>
      <c r="K815" s="1" t="s">
        <v>582</v>
      </c>
      <c r="L815" s="1" t="s">
        <v>401</v>
      </c>
      <c r="M815" s="1" t="s">
        <v>4753</v>
      </c>
      <c r="N815" s="1" t="s">
        <v>683</v>
      </c>
      <c r="O815" s="1" t="s">
        <v>695</v>
      </c>
      <c r="P815" s="1" t="s">
        <v>1508</v>
      </c>
      <c r="Q815" s="1" t="s">
        <v>3281</v>
      </c>
      <c r="R815" s="1" t="s">
        <v>685</v>
      </c>
      <c r="S815" s="1" t="s">
        <v>3179</v>
      </c>
      <c r="T815" s="1" t="s">
        <v>4761</v>
      </c>
      <c r="U815" s="1" t="s">
        <v>3184</v>
      </c>
      <c r="V815" s="1" t="s">
        <v>11155</v>
      </c>
      <c r="W815" s="1" t="s">
        <v>3166</v>
      </c>
      <c r="X815" s="1" t="s">
        <v>6139</v>
      </c>
    </row>
    <row r="816" spans="1:24">
      <c r="A816" s="1" t="s">
        <v>49</v>
      </c>
      <c r="D816" s="1" t="s">
        <v>6140</v>
      </c>
      <c r="E816" s="1" t="s">
        <v>6141</v>
      </c>
      <c r="F816" s="1" t="s">
        <v>4792</v>
      </c>
      <c r="H816" s="1" t="s">
        <v>891</v>
      </c>
      <c r="I816" s="1" t="s">
        <v>1503</v>
      </c>
      <c r="J816" s="1" t="s">
        <v>3179</v>
      </c>
      <c r="K816" s="1" t="s">
        <v>6142</v>
      </c>
      <c r="L816" s="1" t="s">
        <v>393</v>
      </c>
      <c r="M816" s="1" t="s">
        <v>4753</v>
      </c>
      <c r="N816" s="1" t="s">
        <v>683</v>
      </c>
      <c r="O816" s="1" t="s">
        <v>695</v>
      </c>
      <c r="P816" s="1" t="s">
        <v>6074</v>
      </c>
      <c r="Q816" s="1" t="s">
        <v>3281</v>
      </c>
      <c r="R816" s="1" t="s">
        <v>506</v>
      </c>
      <c r="S816" s="1" t="s">
        <v>3179</v>
      </c>
      <c r="T816" s="1" t="s">
        <v>4761</v>
      </c>
      <c r="U816" s="1" t="s">
        <v>3166</v>
      </c>
      <c r="V816" s="1" t="s">
        <v>11156</v>
      </c>
      <c r="W816" s="1" t="s">
        <v>3166</v>
      </c>
    </row>
    <row r="817" spans="1:24">
      <c r="A817" s="1" t="s">
        <v>49</v>
      </c>
      <c r="D817" s="1" t="s">
        <v>1531</v>
      </c>
      <c r="E817" s="1" t="s">
        <v>1532</v>
      </c>
      <c r="F817" s="1" t="s">
        <v>655</v>
      </c>
      <c r="H817" s="1" t="s">
        <v>891</v>
      </c>
      <c r="I817" s="1" t="s">
        <v>1503</v>
      </c>
      <c r="J817" s="1" t="s">
        <v>3179</v>
      </c>
      <c r="K817" s="1" t="s">
        <v>582</v>
      </c>
      <c r="L817" s="1" t="s">
        <v>457</v>
      </c>
      <c r="M817" s="1" t="s">
        <v>4753</v>
      </c>
      <c r="N817" s="1" t="s">
        <v>683</v>
      </c>
      <c r="O817" s="1" t="s">
        <v>695</v>
      </c>
      <c r="P817" s="1" t="s">
        <v>3452</v>
      </c>
      <c r="Q817" s="1" t="s">
        <v>3281</v>
      </c>
      <c r="R817" s="1" t="s">
        <v>685</v>
      </c>
      <c r="S817" s="1" t="s">
        <v>3179</v>
      </c>
      <c r="T817" s="1" t="s">
        <v>4761</v>
      </c>
      <c r="U817" s="1" t="s">
        <v>11157</v>
      </c>
      <c r="V817" s="1" t="s">
        <v>11158</v>
      </c>
      <c r="W817" s="1" t="s">
        <v>3166</v>
      </c>
      <c r="X817" s="1" t="s">
        <v>6143</v>
      </c>
    </row>
    <row r="818" spans="1:24">
      <c r="A818" s="1" t="s">
        <v>49</v>
      </c>
      <c r="D818" s="1" t="s">
        <v>1534</v>
      </c>
      <c r="E818" s="1" t="s">
        <v>1535</v>
      </c>
      <c r="F818" s="1" t="s">
        <v>655</v>
      </c>
      <c r="H818" s="1" t="s">
        <v>891</v>
      </c>
      <c r="I818" s="1" t="s">
        <v>1503</v>
      </c>
      <c r="J818" s="1" t="s">
        <v>3179</v>
      </c>
      <c r="K818" s="1" t="s">
        <v>582</v>
      </c>
      <c r="L818" s="1" t="s">
        <v>5279</v>
      </c>
      <c r="M818" s="1" t="s">
        <v>4753</v>
      </c>
      <c r="N818" s="1" t="s">
        <v>683</v>
      </c>
      <c r="O818" s="1" t="s">
        <v>695</v>
      </c>
      <c r="P818" s="1" t="s">
        <v>3452</v>
      </c>
      <c r="Q818" s="1" t="s">
        <v>3281</v>
      </c>
      <c r="R818" s="1" t="s">
        <v>669</v>
      </c>
      <c r="S818" s="1" t="s">
        <v>3179</v>
      </c>
      <c r="T818" s="1" t="s">
        <v>4754</v>
      </c>
      <c r="U818" s="1" t="s">
        <v>10914</v>
      </c>
      <c r="V818" s="1" t="s">
        <v>11159</v>
      </c>
      <c r="W818" s="1" t="s">
        <v>655</v>
      </c>
    </row>
    <row r="819" spans="1:24">
      <c r="A819" s="1" t="s">
        <v>49</v>
      </c>
      <c r="D819" s="1" t="s">
        <v>1537</v>
      </c>
      <c r="E819" s="1" t="s">
        <v>6144</v>
      </c>
      <c r="F819" s="1" t="s">
        <v>655</v>
      </c>
      <c r="H819" s="1" t="s">
        <v>891</v>
      </c>
      <c r="I819" s="1" t="s">
        <v>1503</v>
      </c>
      <c r="J819" s="1" t="s">
        <v>3179</v>
      </c>
      <c r="K819" s="1" t="s">
        <v>582</v>
      </c>
      <c r="L819" s="1" t="s">
        <v>393</v>
      </c>
      <c r="M819" s="1" t="s">
        <v>4753</v>
      </c>
      <c r="N819" s="1" t="s">
        <v>683</v>
      </c>
      <c r="O819" s="1" t="s">
        <v>695</v>
      </c>
      <c r="P819" s="1" t="s">
        <v>3452</v>
      </c>
      <c r="Q819" s="1" t="s">
        <v>3281</v>
      </c>
      <c r="R819" s="1" t="s">
        <v>685</v>
      </c>
      <c r="S819" s="1" t="s">
        <v>3179</v>
      </c>
      <c r="T819" s="1" t="s">
        <v>4761</v>
      </c>
      <c r="U819" s="1" t="s">
        <v>10891</v>
      </c>
      <c r="V819" s="1" t="s">
        <v>11160</v>
      </c>
      <c r="W819" s="1" t="s">
        <v>3166</v>
      </c>
      <c r="X819" s="1" t="s">
        <v>6145</v>
      </c>
    </row>
    <row r="820" spans="1:24">
      <c r="A820" s="1" t="s">
        <v>49</v>
      </c>
      <c r="D820" s="1" t="s">
        <v>6146</v>
      </c>
      <c r="E820" s="1" t="s">
        <v>6147</v>
      </c>
      <c r="F820" s="1" t="s">
        <v>4792</v>
      </c>
      <c r="H820" s="1" t="s">
        <v>891</v>
      </c>
      <c r="I820" s="1" t="s">
        <v>1503</v>
      </c>
      <c r="J820" s="1" t="s">
        <v>3179</v>
      </c>
      <c r="K820" s="1" t="s">
        <v>582</v>
      </c>
      <c r="L820" s="1" t="s">
        <v>5279</v>
      </c>
      <c r="M820" s="1" t="s">
        <v>4202</v>
      </c>
      <c r="N820" s="1" t="s">
        <v>683</v>
      </c>
      <c r="O820" s="1" t="s">
        <v>695</v>
      </c>
      <c r="P820" s="1" t="s">
        <v>5905</v>
      </c>
      <c r="Q820" s="1" t="s">
        <v>3281</v>
      </c>
      <c r="R820" s="1" t="s">
        <v>685</v>
      </c>
      <c r="S820" s="1" t="s">
        <v>3179</v>
      </c>
      <c r="T820" s="1" t="s">
        <v>4746</v>
      </c>
      <c r="U820" s="1" t="s">
        <v>3166</v>
      </c>
      <c r="V820" s="1" t="s">
        <v>3166</v>
      </c>
      <c r="W820" s="1" t="s">
        <v>3166</v>
      </c>
    </row>
    <row r="821" spans="1:24">
      <c r="A821" s="1" t="s">
        <v>49</v>
      </c>
      <c r="D821" s="1" t="s">
        <v>1540</v>
      </c>
      <c r="E821" s="1" t="s">
        <v>1541</v>
      </c>
      <c r="F821" s="1" t="s">
        <v>655</v>
      </c>
      <c r="H821" s="1" t="s">
        <v>891</v>
      </c>
      <c r="I821" s="1" t="s">
        <v>1503</v>
      </c>
      <c r="J821" s="1" t="s">
        <v>3179</v>
      </c>
      <c r="K821" s="1" t="s">
        <v>582</v>
      </c>
      <c r="L821" s="1" t="s">
        <v>396</v>
      </c>
      <c r="M821" s="1" t="s">
        <v>4753</v>
      </c>
      <c r="N821" s="1" t="s">
        <v>683</v>
      </c>
      <c r="O821" s="1" t="s">
        <v>695</v>
      </c>
      <c r="P821" s="1" t="s">
        <v>3452</v>
      </c>
      <c r="Q821" s="1" t="s">
        <v>3281</v>
      </c>
      <c r="R821" s="1" t="s">
        <v>685</v>
      </c>
      <c r="S821" s="1" t="s">
        <v>3179</v>
      </c>
      <c r="T821" s="1" t="s">
        <v>4761</v>
      </c>
      <c r="U821" s="1" t="s">
        <v>10926</v>
      </c>
      <c r="V821" s="1" t="s">
        <v>11161</v>
      </c>
      <c r="W821" s="1" t="s">
        <v>3166</v>
      </c>
      <c r="X821" s="1" t="s">
        <v>6148</v>
      </c>
    </row>
    <row r="822" spans="1:24">
      <c r="A822" s="1" t="s">
        <v>49</v>
      </c>
      <c r="D822" s="1" t="s">
        <v>1543</v>
      </c>
      <c r="E822" s="1" t="s">
        <v>6149</v>
      </c>
      <c r="F822" s="1" t="s">
        <v>655</v>
      </c>
      <c r="H822" s="1" t="s">
        <v>891</v>
      </c>
      <c r="I822" s="1" t="s">
        <v>1503</v>
      </c>
      <c r="J822" s="1" t="s">
        <v>3179</v>
      </c>
      <c r="K822" s="1" t="s">
        <v>582</v>
      </c>
      <c r="L822" s="1" t="s">
        <v>419</v>
      </c>
      <c r="M822" s="1" t="s">
        <v>4753</v>
      </c>
      <c r="N822" s="1" t="s">
        <v>683</v>
      </c>
      <c r="O822" s="1" t="s">
        <v>695</v>
      </c>
      <c r="P822" s="1" t="s">
        <v>3452</v>
      </c>
      <c r="Q822" s="1" t="s">
        <v>3281</v>
      </c>
      <c r="R822" s="1" t="s">
        <v>685</v>
      </c>
      <c r="S822" s="1" t="s">
        <v>3179</v>
      </c>
      <c r="T822" s="1" t="s">
        <v>4761</v>
      </c>
      <c r="U822" s="1" t="s">
        <v>10498</v>
      </c>
      <c r="V822" s="1" t="s">
        <v>11160</v>
      </c>
      <c r="W822" s="1" t="s">
        <v>3166</v>
      </c>
      <c r="X822" s="1" t="s">
        <v>6150</v>
      </c>
    </row>
    <row r="823" spans="1:24">
      <c r="A823" s="1" t="s">
        <v>49</v>
      </c>
      <c r="D823" s="1" t="s">
        <v>1546</v>
      </c>
      <c r="E823" s="1" t="s">
        <v>6151</v>
      </c>
      <c r="F823" s="1" t="s">
        <v>655</v>
      </c>
      <c r="H823" s="1" t="s">
        <v>891</v>
      </c>
      <c r="I823" s="1" t="s">
        <v>1503</v>
      </c>
      <c r="J823" s="1" t="s">
        <v>3179</v>
      </c>
      <c r="K823" s="1" t="s">
        <v>582</v>
      </c>
      <c r="L823" s="1" t="s">
        <v>5279</v>
      </c>
      <c r="M823" s="1" t="s">
        <v>4753</v>
      </c>
      <c r="N823" s="1" t="s">
        <v>683</v>
      </c>
      <c r="O823" s="1" t="s">
        <v>695</v>
      </c>
      <c r="P823" s="1" t="s">
        <v>3452</v>
      </c>
      <c r="Q823" s="1" t="s">
        <v>3281</v>
      </c>
      <c r="R823" s="1" t="s">
        <v>685</v>
      </c>
      <c r="S823" s="1" t="s">
        <v>3179</v>
      </c>
      <c r="T823" s="1" t="s">
        <v>4761</v>
      </c>
      <c r="U823" s="1" t="s">
        <v>11076</v>
      </c>
      <c r="V823" s="1" t="s">
        <v>11162</v>
      </c>
      <c r="W823" s="1" t="s">
        <v>3166</v>
      </c>
      <c r="X823" s="1" t="s">
        <v>6152</v>
      </c>
    </row>
    <row r="824" spans="1:24">
      <c r="A824" s="1" t="s">
        <v>49</v>
      </c>
      <c r="D824" s="1" t="s">
        <v>3665</v>
      </c>
      <c r="E824" s="1" t="s">
        <v>6153</v>
      </c>
      <c r="F824" s="1" t="s">
        <v>655</v>
      </c>
      <c r="H824" s="1" t="s">
        <v>891</v>
      </c>
      <c r="I824" s="1" t="s">
        <v>1503</v>
      </c>
      <c r="J824" s="1" t="s">
        <v>3179</v>
      </c>
      <c r="K824" s="1" t="s">
        <v>582</v>
      </c>
      <c r="L824" s="1" t="s">
        <v>5279</v>
      </c>
      <c r="M824" s="1" t="s">
        <v>4753</v>
      </c>
      <c r="N824" s="1" t="s">
        <v>683</v>
      </c>
      <c r="O824" s="1" t="s">
        <v>695</v>
      </c>
      <c r="P824" s="1" t="s">
        <v>5905</v>
      </c>
      <c r="Q824" s="1" t="s">
        <v>3281</v>
      </c>
      <c r="R824" s="1" t="s">
        <v>685</v>
      </c>
      <c r="S824" s="1" t="s">
        <v>3179</v>
      </c>
      <c r="T824" s="1" t="s">
        <v>4761</v>
      </c>
      <c r="U824" s="1" t="s">
        <v>11163</v>
      </c>
      <c r="V824" s="1" t="s">
        <v>11164</v>
      </c>
      <c r="W824" s="1" t="s">
        <v>655</v>
      </c>
    </row>
    <row r="825" spans="1:24">
      <c r="A825" s="1" t="s">
        <v>49</v>
      </c>
      <c r="D825" s="1" t="s">
        <v>3666</v>
      </c>
      <c r="E825" s="1" t="s">
        <v>6154</v>
      </c>
      <c r="F825" s="1" t="s">
        <v>655</v>
      </c>
      <c r="H825" s="1" t="s">
        <v>891</v>
      </c>
      <c r="I825" s="1" t="s">
        <v>1503</v>
      </c>
      <c r="J825" s="1" t="s">
        <v>3179</v>
      </c>
      <c r="K825" s="1" t="s">
        <v>582</v>
      </c>
      <c r="L825" s="1" t="s">
        <v>5279</v>
      </c>
      <c r="M825" s="1" t="s">
        <v>4753</v>
      </c>
      <c r="N825" s="1" t="s">
        <v>683</v>
      </c>
      <c r="O825" s="1" t="s">
        <v>695</v>
      </c>
      <c r="P825" s="1" t="s">
        <v>5905</v>
      </c>
      <c r="Q825" s="1" t="s">
        <v>3281</v>
      </c>
      <c r="R825" s="1" t="s">
        <v>685</v>
      </c>
      <c r="S825" s="1" t="s">
        <v>3179</v>
      </c>
      <c r="T825" s="1" t="s">
        <v>4761</v>
      </c>
      <c r="U825" s="1" t="s">
        <v>11165</v>
      </c>
      <c r="V825" s="1" t="s">
        <v>11166</v>
      </c>
      <c r="W825" s="1" t="s">
        <v>655</v>
      </c>
    </row>
    <row r="826" spans="1:24">
      <c r="A826" s="1" t="s">
        <v>49</v>
      </c>
      <c r="D826" s="1" t="s">
        <v>1549</v>
      </c>
      <c r="E826" s="1" t="s">
        <v>6155</v>
      </c>
      <c r="F826" s="1" t="s">
        <v>655</v>
      </c>
      <c r="H826" s="1" t="s">
        <v>891</v>
      </c>
      <c r="I826" s="1" t="s">
        <v>1503</v>
      </c>
      <c r="J826" s="1" t="s">
        <v>3179</v>
      </c>
      <c r="K826" s="1" t="s">
        <v>582</v>
      </c>
      <c r="L826" s="1" t="s">
        <v>5279</v>
      </c>
      <c r="M826" s="1" t="s">
        <v>4753</v>
      </c>
      <c r="N826" s="1" t="s">
        <v>683</v>
      </c>
      <c r="O826" s="1" t="s">
        <v>695</v>
      </c>
      <c r="P826" s="1" t="s">
        <v>3452</v>
      </c>
      <c r="Q826" s="1" t="s">
        <v>3281</v>
      </c>
      <c r="R826" s="1" t="s">
        <v>685</v>
      </c>
      <c r="S826" s="1" t="s">
        <v>3179</v>
      </c>
      <c r="T826" s="1" t="s">
        <v>4761</v>
      </c>
      <c r="U826" s="1" t="s">
        <v>11167</v>
      </c>
      <c r="V826" s="1" t="s">
        <v>11168</v>
      </c>
      <c r="W826" s="1" t="s">
        <v>3166</v>
      </c>
      <c r="X826" s="1" t="s">
        <v>6156</v>
      </c>
    </row>
    <row r="827" spans="1:24">
      <c r="A827" s="1" t="s">
        <v>49</v>
      </c>
      <c r="D827" s="1" t="s">
        <v>1552</v>
      </c>
      <c r="E827" s="1" t="s">
        <v>6157</v>
      </c>
      <c r="F827" s="1" t="s">
        <v>655</v>
      </c>
      <c r="H827" s="1" t="s">
        <v>891</v>
      </c>
      <c r="I827" s="1" t="s">
        <v>1503</v>
      </c>
      <c r="J827" s="1" t="s">
        <v>3184</v>
      </c>
      <c r="K827" s="1" t="s">
        <v>582</v>
      </c>
      <c r="L827" s="1" t="s">
        <v>389</v>
      </c>
      <c r="M827" s="1" t="s">
        <v>4753</v>
      </c>
      <c r="N827" s="1" t="s">
        <v>683</v>
      </c>
      <c r="O827" s="1" t="s">
        <v>695</v>
      </c>
      <c r="P827" s="1" t="s">
        <v>1515</v>
      </c>
      <c r="Q827" s="1" t="s">
        <v>3272</v>
      </c>
      <c r="R827" s="1" t="s">
        <v>685</v>
      </c>
      <c r="S827" s="1" t="s">
        <v>3184</v>
      </c>
      <c r="T827" s="1" t="s">
        <v>4761</v>
      </c>
      <c r="U827" s="1" t="s">
        <v>3950</v>
      </c>
      <c r="V827" s="1" t="s">
        <v>11169</v>
      </c>
      <c r="W827" s="1" t="s">
        <v>3166</v>
      </c>
      <c r="X827" s="1" t="s">
        <v>6158</v>
      </c>
    </row>
    <row r="828" spans="1:24">
      <c r="A828" s="1" t="s">
        <v>49</v>
      </c>
      <c r="D828" s="1" t="s">
        <v>1554</v>
      </c>
      <c r="E828" s="1" t="s">
        <v>6159</v>
      </c>
      <c r="F828" s="1" t="s">
        <v>655</v>
      </c>
      <c r="H828" s="1" t="s">
        <v>891</v>
      </c>
      <c r="I828" s="1" t="s">
        <v>1503</v>
      </c>
      <c r="J828" s="1" t="s">
        <v>3184</v>
      </c>
      <c r="K828" s="1" t="s">
        <v>582</v>
      </c>
      <c r="L828" s="1" t="s">
        <v>5279</v>
      </c>
      <c r="M828" s="1" t="s">
        <v>4753</v>
      </c>
      <c r="N828" s="1" t="s">
        <v>683</v>
      </c>
      <c r="O828" s="1" t="s">
        <v>695</v>
      </c>
      <c r="P828" s="1" t="s">
        <v>1515</v>
      </c>
      <c r="Q828" s="1" t="s">
        <v>3272</v>
      </c>
      <c r="R828" s="1" t="s">
        <v>549</v>
      </c>
      <c r="S828" s="1" t="s">
        <v>3184</v>
      </c>
      <c r="T828" s="1" t="s">
        <v>4761</v>
      </c>
      <c r="U828" s="1" t="s">
        <v>11170</v>
      </c>
      <c r="V828" s="1" t="s">
        <v>11171</v>
      </c>
      <c r="W828" s="1" t="s">
        <v>655</v>
      </c>
    </row>
    <row r="829" spans="1:24">
      <c r="A829" s="1" t="s">
        <v>49</v>
      </c>
      <c r="D829" s="1" t="s">
        <v>1557</v>
      </c>
      <c r="E829" s="1" t="s">
        <v>6160</v>
      </c>
      <c r="F829" s="1" t="s">
        <v>655</v>
      </c>
      <c r="H829" s="1" t="s">
        <v>891</v>
      </c>
      <c r="I829" s="1" t="s">
        <v>1503</v>
      </c>
      <c r="J829" s="1" t="s">
        <v>3184</v>
      </c>
      <c r="K829" s="1" t="s">
        <v>582</v>
      </c>
      <c r="L829" s="1" t="s">
        <v>401</v>
      </c>
      <c r="M829" s="1" t="s">
        <v>4753</v>
      </c>
      <c r="N829" s="1" t="s">
        <v>683</v>
      </c>
      <c r="O829" s="1" t="s">
        <v>695</v>
      </c>
      <c r="P829" s="1" t="s">
        <v>1515</v>
      </c>
      <c r="Q829" s="1" t="s">
        <v>3272</v>
      </c>
      <c r="R829" s="1" t="s">
        <v>685</v>
      </c>
      <c r="S829" s="1" t="s">
        <v>3184</v>
      </c>
      <c r="T829" s="1" t="s">
        <v>4754</v>
      </c>
      <c r="U829" s="1" t="s">
        <v>10812</v>
      </c>
      <c r="V829" s="1" t="s">
        <v>11172</v>
      </c>
      <c r="W829" s="1" t="s">
        <v>655</v>
      </c>
      <c r="X829" s="1" t="s">
        <v>6161</v>
      </c>
    </row>
    <row r="830" spans="1:24">
      <c r="A830" s="1" t="s">
        <v>49</v>
      </c>
      <c r="D830" s="1" t="s">
        <v>1559</v>
      </c>
      <c r="E830" s="1" t="s">
        <v>1560</v>
      </c>
      <c r="F830" s="1" t="s">
        <v>655</v>
      </c>
      <c r="H830" s="1" t="s">
        <v>891</v>
      </c>
      <c r="I830" s="1" t="s">
        <v>1503</v>
      </c>
      <c r="J830" s="1" t="s">
        <v>3184</v>
      </c>
      <c r="K830" s="1" t="s">
        <v>582</v>
      </c>
      <c r="L830" s="1" t="s">
        <v>487</v>
      </c>
      <c r="M830" s="1" t="s">
        <v>4753</v>
      </c>
      <c r="N830" s="1" t="s">
        <v>683</v>
      </c>
      <c r="O830" s="1" t="s">
        <v>695</v>
      </c>
      <c r="P830" s="1" t="s">
        <v>1515</v>
      </c>
      <c r="Q830" s="1" t="s">
        <v>3272</v>
      </c>
      <c r="R830" s="1" t="s">
        <v>685</v>
      </c>
      <c r="S830" s="1" t="s">
        <v>3184</v>
      </c>
      <c r="T830" s="1" t="s">
        <v>4754</v>
      </c>
      <c r="U830" s="1" t="s">
        <v>11173</v>
      </c>
      <c r="V830" s="1" t="s">
        <v>11174</v>
      </c>
      <c r="W830" s="1" t="s">
        <v>3166</v>
      </c>
      <c r="X830" s="1" t="s">
        <v>6162</v>
      </c>
    </row>
    <row r="831" spans="1:24">
      <c r="A831" s="1" t="s">
        <v>49</v>
      </c>
      <c r="D831" s="1" t="s">
        <v>1562</v>
      </c>
      <c r="E831" s="1" t="s">
        <v>6163</v>
      </c>
      <c r="F831" s="1" t="s">
        <v>655</v>
      </c>
      <c r="H831" s="1" t="s">
        <v>891</v>
      </c>
      <c r="I831" s="1" t="s">
        <v>1503</v>
      </c>
      <c r="J831" s="1" t="s">
        <v>3184</v>
      </c>
      <c r="K831" s="1" t="s">
        <v>582</v>
      </c>
      <c r="L831" s="1" t="s">
        <v>457</v>
      </c>
      <c r="M831" s="1" t="s">
        <v>4753</v>
      </c>
      <c r="N831" s="1" t="s">
        <v>683</v>
      </c>
      <c r="O831" s="1" t="s">
        <v>695</v>
      </c>
      <c r="P831" s="1" t="s">
        <v>1515</v>
      </c>
      <c r="Q831" s="1" t="s">
        <v>3272</v>
      </c>
      <c r="R831" s="1" t="s">
        <v>685</v>
      </c>
      <c r="S831" s="1" t="s">
        <v>3184</v>
      </c>
      <c r="T831" s="1" t="s">
        <v>4754</v>
      </c>
      <c r="U831" s="1" t="s">
        <v>11175</v>
      </c>
      <c r="V831" s="1" t="s">
        <v>11176</v>
      </c>
      <c r="W831" s="1" t="s">
        <v>3166</v>
      </c>
      <c r="X831" s="1" t="s">
        <v>6164</v>
      </c>
    </row>
    <row r="832" spans="1:24">
      <c r="A832" s="1" t="s">
        <v>49</v>
      </c>
      <c r="D832" s="1" t="s">
        <v>1565</v>
      </c>
      <c r="E832" s="1" t="s">
        <v>6165</v>
      </c>
      <c r="F832" s="1" t="s">
        <v>655</v>
      </c>
      <c r="H832" s="1" t="s">
        <v>891</v>
      </c>
      <c r="I832" s="1" t="s">
        <v>1503</v>
      </c>
      <c r="J832" s="1" t="s">
        <v>3184</v>
      </c>
      <c r="K832" s="1" t="s">
        <v>582</v>
      </c>
      <c r="L832" s="1" t="s">
        <v>5279</v>
      </c>
      <c r="M832" s="1" t="s">
        <v>4753</v>
      </c>
      <c r="N832" s="1" t="s">
        <v>683</v>
      </c>
      <c r="O832" s="1" t="s">
        <v>695</v>
      </c>
      <c r="P832" s="1" t="s">
        <v>1515</v>
      </c>
      <c r="Q832" s="1" t="s">
        <v>3272</v>
      </c>
      <c r="R832" s="1" t="s">
        <v>669</v>
      </c>
      <c r="S832" s="1" t="s">
        <v>3184</v>
      </c>
      <c r="T832" s="1" t="s">
        <v>4754</v>
      </c>
      <c r="U832" s="1" t="s">
        <v>11177</v>
      </c>
      <c r="V832" s="1" t="s">
        <v>11178</v>
      </c>
      <c r="W832" s="1" t="s">
        <v>3166</v>
      </c>
      <c r="X832" s="1" t="s">
        <v>6166</v>
      </c>
    </row>
    <row r="833" spans="1:24">
      <c r="A833" s="1" t="s">
        <v>49</v>
      </c>
      <c r="D833" s="1" t="s">
        <v>1568</v>
      </c>
      <c r="E833" s="1" t="s">
        <v>6167</v>
      </c>
      <c r="F833" s="1" t="s">
        <v>655</v>
      </c>
      <c r="H833" s="1" t="s">
        <v>891</v>
      </c>
      <c r="I833" s="1" t="s">
        <v>1503</v>
      </c>
      <c r="J833" s="1" t="s">
        <v>3184</v>
      </c>
      <c r="K833" s="1" t="s">
        <v>582</v>
      </c>
      <c r="L833" s="1" t="s">
        <v>393</v>
      </c>
      <c r="M833" s="1" t="s">
        <v>4753</v>
      </c>
      <c r="N833" s="1" t="s">
        <v>683</v>
      </c>
      <c r="O833" s="1" t="s">
        <v>695</v>
      </c>
      <c r="P833" s="1" t="s">
        <v>1515</v>
      </c>
      <c r="Q833" s="1" t="s">
        <v>3272</v>
      </c>
      <c r="R833" s="1" t="s">
        <v>685</v>
      </c>
      <c r="S833" s="1" t="s">
        <v>3184</v>
      </c>
      <c r="T833" s="1" t="s">
        <v>4761</v>
      </c>
      <c r="U833" s="1" t="s">
        <v>11179</v>
      </c>
      <c r="V833" s="1" t="s">
        <v>11180</v>
      </c>
      <c r="W833" s="1" t="s">
        <v>655</v>
      </c>
      <c r="X833" s="1" t="s">
        <v>6168</v>
      </c>
    </row>
    <row r="834" spans="1:24">
      <c r="A834" s="1" t="s">
        <v>49</v>
      </c>
      <c r="D834" s="1" t="s">
        <v>1570</v>
      </c>
      <c r="E834" s="1" t="s">
        <v>6169</v>
      </c>
      <c r="F834" s="1" t="s">
        <v>655</v>
      </c>
      <c r="H834" s="1" t="s">
        <v>891</v>
      </c>
      <c r="I834" s="1" t="s">
        <v>1503</v>
      </c>
      <c r="J834" s="1" t="s">
        <v>3184</v>
      </c>
      <c r="K834" s="1" t="s">
        <v>582</v>
      </c>
      <c r="L834" s="1" t="s">
        <v>598</v>
      </c>
      <c r="M834" s="1" t="s">
        <v>4753</v>
      </c>
      <c r="N834" s="1" t="s">
        <v>683</v>
      </c>
      <c r="O834" s="1" t="s">
        <v>695</v>
      </c>
      <c r="P834" s="1" t="s">
        <v>1515</v>
      </c>
      <c r="Q834" s="1" t="s">
        <v>3272</v>
      </c>
      <c r="R834" s="1" t="s">
        <v>685</v>
      </c>
      <c r="S834" s="1" t="s">
        <v>3184</v>
      </c>
      <c r="T834" s="1" t="s">
        <v>4754</v>
      </c>
      <c r="U834" s="1" t="s">
        <v>11181</v>
      </c>
      <c r="V834" s="1" t="s">
        <v>11182</v>
      </c>
      <c r="W834" s="1" t="s">
        <v>3166</v>
      </c>
      <c r="X834" s="1" t="s">
        <v>6170</v>
      </c>
    </row>
    <row r="835" spans="1:24">
      <c r="A835" s="1" t="s">
        <v>49</v>
      </c>
      <c r="D835" s="1" t="s">
        <v>1573</v>
      </c>
      <c r="E835" s="1" t="s">
        <v>3456</v>
      </c>
      <c r="F835" s="1" t="s">
        <v>655</v>
      </c>
      <c r="H835" s="1" t="s">
        <v>891</v>
      </c>
      <c r="I835" s="1" t="s">
        <v>1503</v>
      </c>
      <c r="J835" s="1" t="s">
        <v>3184</v>
      </c>
      <c r="K835" s="1" t="s">
        <v>582</v>
      </c>
      <c r="L835" s="1" t="s">
        <v>396</v>
      </c>
      <c r="M835" s="1" t="s">
        <v>4753</v>
      </c>
      <c r="N835" s="1" t="s">
        <v>683</v>
      </c>
      <c r="O835" s="1" t="s">
        <v>695</v>
      </c>
      <c r="P835" s="1" t="s">
        <v>1515</v>
      </c>
      <c r="Q835" s="1" t="s">
        <v>3272</v>
      </c>
      <c r="R835" s="1" t="s">
        <v>685</v>
      </c>
      <c r="S835" s="1" t="s">
        <v>3184</v>
      </c>
      <c r="T835" s="1" t="s">
        <v>4754</v>
      </c>
      <c r="U835" s="1" t="s">
        <v>11183</v>
      </c>
      <c r="V835" s="1" t="s">
        <v>11184</v>
      </c>
      <c r="W835" s="1" t="s">
        <v>3166</v>
      </c>
      <c r="X835" s="1" t="s">
        <v>6171</v>
      </c>
    </row>
    <row r="836" spans="1:24">
      <c r="A836" s="1" t="s">
        <v>49</v>
      </c>
      <c r="D836" s="1" t="s">
        <v>1575</v>
      </c>
      <c r="E836" s="1" t="s">
        <v>6172</v>
      </c>
      <c r="F836" s="1" t="s">
        <v>655</v>
      </c>
      <c r="H836" s="1" t="s">
        <v>891</v>
      </c>
      <c r="I836" s="1" t="s">
        <v>1503</v>
      </c>
      <c r="J836" s="1" t="s">
        <v>3184</v>
      </c>
      <c r="K836" s="1" t="s">
        <v>582</v>
      </c>
      <c r="L836" s="1" t="s">
        <v>419</v>
      </c>
      <c r="M836" s="1" t="s">
        <v>4753</v>
      </c>
      <c r="N836" s="1" t="s">
        <v>683</v>
      </c>
      <c r="O836" s="1" t="s">
        <v>695</v>
      </c>
      <c r="P836" s="1" t="s">
        <v>1515</v>
      </c>
      <c r="Q836" s="1" t="s">
        <v>3272</v>
      </c>
      <c r="R836" s="1" t="s">
        <v>685</v>
      </c>
      <c r="S836" s="1" t="s">
        <v>3184</v>
      </c>
      <c r="T836" s="1" t="s">
        <v>4754</v>
      </c>
      <c r="U836" s="1" t="s">
        <v>10852</v>
      </c>
      <c r="V836" s="1" t="s">
        <v>11185</v>
      </c>
      <c r="W836" s="1" t="s">
        <v>3166</v>
      </c>
      <c r="X836" s="1" t="s">
        <v>6173</v>
      </c>
    </row>
    <row r="837" spans="1:24">
      <c r="A837" s="1" t="s">
        <v>49</v>
      </c>
      <c r="D837" s="1" t="s">
        <v>1577</v>
      </c>
      <c r="E837" s="1" t="s">
        <v>6174</v>
      </c>
      <c r="F837" s="1" t="s">
        <v>655</v>
      </c>
      <c r="H837" s="1" t="s">
        <v>891</v>
      </c>
      <c r="I837" s="1" t="s">
        <v>1503</v>
      </c>
      <c r="J837" s="1" t="s">
        <v>3184</v>
      </c>
      <c r="K837" s="1" t="s">
        <v>582</v>
      </c>
      <c r="L837" s="1" t="s">
        <v>5279</v>
      </c>
      <c r="M837" s="1" t="s">
        <v>4753</v>
      </c>
      <c r="N837" s="1" t="s">
        <v>683</v>
      </c>
      <c r="O837" s="1" t="s">
        <v>695</v>
      </c>
      <c r="P837" s="1" t="s">
        <v>1515</v>
      </c>
      <c r="Q837" s="1" t="s">
        <v>3272</v>
      </c>
      <c r="R837" s="1" t="s">
        <v>685</v>
      </c>
      <c r="S837" s="1" t="s">
        <v>3184</v>
      </c>
      <c r="T837" s="1" t="s">
        <v>4754</v>
      </c>
      <c r="U837" s="1" t="s">
        <v>11186</v>
      </c>
      <c r="V837" s="1" t="s">
        <v>11187</v>
      </c>
      <c r="W837" s="1" t="s">
        <v>3166</v>
      </c>
      <c r="X837" s="1" t="s">
        <v>6175</v>
      </c>
    </row>
    <row r="838" spans="1:24">
      <c r="A838" s="1" t="s">
        <v>49</v>
      </c>
      <c r="D838" s="1" t="s">
        <v>1579</v>
      </c>
      <c r="E838" s="1" t="s">
        <v>6176</v>
      </c>
      <c r="F838" s="1" t="s">
        <v>655</v>
      </c>
      <c r="H838" s="1" t="s">
        <v>891</v>
      </c>
      <c r="I838" s="1" t="s">
        <v>1503</v>
      </c>
      <c r="J838" s="1" t="s">
        <v>3184</v>
      </c>
      <c r="K838" s="1" t="s">
        <v>582</v>
      </c>
      <c r="L838" s="1" t="s">
        <v>5279</v>
      </c>
      <c r="M838" s="1" t="s">
        <v>4753</v>
      </c>
      <c r="N838" s="1" t="s">
        <v>683</v>
      </c>
      <c r="O838" s="1" t="s">
        <v>695</v>
      </c>
      <c r="P838" s="1" t="s">
        <v>1515</v>
      </c>
      <c r="Q838" s="1" t="s">
        <v>3272</v>
      </c>
      <c r="R838" s="1" t="s">
        <v>685</v>
      </c>
      <c r="S838" s="1" t="s">
        <v>3184</v>
      </c>
      <c r="T838" s="1" t="s">
        <v>4754</v>
      </c>
      <c r="U838" s="1" t="s">
        <v>10272</v>
      </c>
      <c r="V838" s="1" t="s">
        <v>11188</v>
      </c>
      <c r="W838" s="1" t="s">
        <v>3166</v>
      </c>
      <c r="X838" s="1" t="s">
        <v>6177</v>
      </c>
    </row>
    <row r="839" spans="1:24">
      <c r="A839" s="1" t="s">
        <v>49</v>
      </c>
      <c r="D839" s="1" t="s">
        <v>1580</v>
      </c>
      <c r="E839" s="1" t="s">
        <v>6178</v>
      </c>
      <c r="F839" s="1" t="s">
        <v>655</v>
      </c>
      <c r="H839" s="1" t="s">
        <v>891</v>
      </c>
      <c r="I839" s="1" t="s">
        <v>1503</v>
      </c>
      <c r="J839" s="1" t="s">
        <v>3184</v>
      </c>
      <c r="K839" s="1" t="s">
        <v>582</v>
      </c>
      <c r="L839" s="1" t="s">
        <v>5279</v>
      </c>
      <c r="M839" s="1" t="s">
        <v>4753</v>
      </c>
      <c r="N839" s="1" t="s">
        <v>683</v>
      </c>
      <c r="O839" s="1" t="s">
        <v>695</v>
      </c>
      <c r="P839" s="1" t="s">
        <v>1515</v>
      </c>
      <c r="Q839" s="1" t="s">
        <v>3272</v>
      </c>
      <c r="R839" s="1" t="s">
        <v>685</v>
      </c>
      <c r="S839" s="1" t="s">
        <v>3184</v>
      </c>
      <c r="T839" s="1" t="s">
        <v>4754</v>
      </c>
      <c r="U839" s="1" t="s">
        <v>11189</v>
      </c>
      <c r="V839" s="1" t="s">
        <v>11178</v>
      </c>
      <c r="W839" s="1" t="s">
        <v>3166</v>
      </c>
      <c r="X839" s="1" t="s">
        <v>6179</v>
      </c>
    </row>
    <row r="840" spans="1:24">
      <c r="A840" s="1" t="s">
        <v>49</v>
      </c>
      <c r="D840" s="1" t="s">
        <v>1582</v>
      </c>
      <c r="E840" s="1" t="s">
        <v>6180</v>
      </c>
      <c r="F840" s="1" t="s">
        <v>655</v>
      </c>
      <c r="H840" s="1" t="s">
        <v>891</v>
      </c>
      <c r="I840" s="1" t="s">
        <v>1503</v>
      </c>
      <c r="J840" s="1" t="s">
        <v>3184</v>
      </c>
      <c r="K840" s="1" t="s">
        <v>582</v>
      </c>
      <c r="L840" s="1" t="s">
        <v>5279</v>
      </c>
      <c r="M840" s="1" t="s">
        <v>4753</v>
      </c>
      <c r="N840" s="1" t="s">
        <v>683</v>
      </c>
      <c r="O840" s="1" t="s">
        <v>695</v>
      </c>
      <c r="P840" s="1" t="s">
        <v>1515</v>
      </c>
      <c r="Q840" s="1" t="s">
        <v>3272</v>
      </c>
      <c r="R840" s="1" t="s">
        <v>685</v>
      </c>
      <c r="S840" s="1" t="s">
        <v>3184</v>
      </c>
      <c r="T840" s="1" t="s">
        <v>4754</v>
      </c>
      <c r="U840" s="1" t="s">
        <v>11190</v>
      </c>
      <c r="V840" s="1" t="s">
        <v>11191</v>
      </c>
      <c r="W840" s="1" t="s">
        <v>3166</v>
      </c>
      <c r="X840" s="1" t="s">
        <v>6181</v>
      </c>
    </row>
    <row r="841" spans="1:24">
      <c r="A841" s="1" t="s">
        <v>49</v>
      </c>
      <c r="D841" s="1" t="s">
        <v>6182</v>
      </c>
      <c r="E841" s="1" t="s">
        <v>6183</v>
      </c>
      <c r="F841" s="1" t="s">
        <v>6184</v>
      </c>
      <c r="H841" s="1" t="s">
        <v>891</v>
      </c>
      <c r="I841" s="1" t="s">
        <v>1503</v>
      </c>
      <c r="J841" s="1" t="s">
        <v>3179</v>
      </c>
      <c r="K841" s="1" t="s">
        <v>1413</v>
      </c>
      <c r="L841" s="1" t="s">
        <v>393</v>
      </c>
      <c r="M841" s="1" t="s">
        <v>4202</v>
      </c>
      <c r="N841" s="1" t="s">
        <v>683</v>
      </c>
      <c r="O841" s="1" t="s">
        <v>695</v>
      </c>
      <c r="P841" s="1" t="s">
        <v>1508</v>
      </c>
      <c r="Q841" s="1" t="s">
        <v>11192</v>
      </c>
      <c r="R841" s="1" t="s">
        <v>506</v>
      </c>
      <c r="S841" s="1" t="s">
        <v>3179</v>
      </c>
      <c r="T841" s="1" t="s">
        <v>4746</v>
      </c>
      <c r="U841" s="1" t="s">
        <v>3166</v>
      </c>
      <c r="V841" s="1" t="s">
        <v>3166</v>
      </c>
      <c r="W841" s="1" t="s">
        <v>3166</v>
      </c>
    </row>
    <row r="842" spans="1:24">
      <c r="A842" s="1" t="s">
        <v>49</v>
      </c>
      <c r="D842" s="1" t="s">
        <v>6185</v>
      </c>
      <c r="E842" s="1" t="s">
        <v>6186</v>
      </c>
      <c r="F842" s="1" t="s">
        <v>6184</v>
      </c>
      <c r="H842" s="1" t="s">
        <v>891</v>
      </c>
      <c r="I842" s="1" t="s">
        <v>1503</v>
      </c>
      <c r="J842" s="1" t="s">
        <v>1041</v>
      </c>
      <c r="K842" s="1" t="s">
        <v>2326</v>
      </c>
      <c r="L842" s="1" t="s">
        <v>5279</v>
      </c>
      <c r="M842" s="1" t="s">
        <v>4202</v>
      </c>
      <c r="N842" s="1" t="s">
        <v>683</v>
      </c>
      <c r="O842" s="1" t="s">
        <v>695</v>
      </c>
      <c r="P842" s="1" t="s">
        <v>2241</v>
      </c>
      <c r="Q842" s="1" t="s">
        <v>10416</v>
      </c>
      <c r="R842" s="1" t="s">
        <v>669</v>
      </c>
      <c r="S842" s="1" t="s">
        <v>1041</v>
      </c>
      <c r="T842" s="1" t="s">
        <v>4746</v>
      </c>
      <c r="U842" s="1" t="s">
        <v>3166</v>
      </c>
      <c r="V842" s="1" t="s">
        <v>11193</v>
      </c>
      <c r="W842" s="1" t="s">
        <v>3166</v>
      </c>
    </row>
    <row r="843" spans="1:24">
      <c r="A843" s="1" t="s">
        <v>49</v>
      </c>
      <c r="D843" s="1" t="s">
        <v>6187</v>
      </c>
      <c r="E843" s="1" t="s">
        <v>6188</v>
      </c>
      <c r="F843" s="1" t="s">
        <v>6184</v>
      </c>
      <c r="H843" s="1" t="s">
        <v>891</v>
      </c>
      <c r="I843" s="1" t="s">
        <v>1503</v>
      </c>
      <c r="J843" s="1" t="s">
        <v>3184</v>
      </c>
      <c r="K843" s="1" t="s">
        <v>2326</v>
      </c>
      <c r="L843" s="1" t="s">
        <v>5279</v>
      </c>
      <c r="M843" s="1" t="s">
        <v>4202</v>
      </c>
      <c r="N843" s="1" t="s">
        <v>683</v>
      </c>
      <c r="O843" s="1" t="s">
        <v>695</v>
      </c>
      <c r="P843" s="1" t="s">
        <v>1515</v>
      </c>
      <c r="Q843" s="1" t="s">
        <v>3272</v>
      </c>
      <c r="R843" s="1" t="s">
        <v>669</v>
      </c>
      <c r="S843" s="1" t="s">
        <v>3184</v>
      </c>
      <c r="T843" s="1" t="s">
        <v>4746</v>
      </c>
      <c r="U843" s="1" t="s">
        <v>3166</v>
      </c>
      <c r="V843" s="1" t="s">
        <v>11194</v>
      </c>
      <c r="W843" s="1" t="s">
        <v>3166</v>
      </c>
    </row>
    <row r="844" spans="1:24">
      <c r="A844" s="1" t="s">
        <v>49</v>
      </c>
      <c r="D844" s="1" t="s">
        <v>6189</v>
      </c>
      <c r="E844" s="1" t="s">
        <v>6190</v>
      </c>
      <c r="F844" s="1" t="s">
        <v>6184</v>
      </c>
      <c r="H844" s="1" t="s">
        <v>891</v>
      </c>
      <c r="I844" s="1" t="s">
        <v>1503</v>
      </c>
      <c r="J844" s="1" t="s">
        <v>3184</v>
      </c>
      <c r="K844" s="1" t="s">
        <v>2326</v>
      </c>
      <c r="L844" s="1" t="s">
        <v>5279</v>
      </c>
      <c r="M844" s="1" t="s">
        <v>4202</v>
      </c>
      <c r="N844" s="1" t="s">
        <v>683</v>
      </c>
      <c r="O844" s="1" t="s">
        <v>695</v>
      </c>
      <c r="P844" s="1" t="s">
        <v>1515</v>
      </c>
      <c r="Q844" s="1" t="s">
        <v>3272</v>
      </c>
      <c r="R844" s="1" t="s">
        <v>549</v>
      </c>
      <c r="S844" s="1" t="s">
        <v>3184</v>
      </c>
      <c r="T844" s="1" t="s">
        <v>4746</v>
      </c>
      <c r="U844" s="1" t="s">
        <v>3166</v>
      </c>
      <c r="V844" s="1" t="s">
        <v>11195</v>
      </c>
      <c r="W844" s="1" t="s">
        <v>3166</v>
      </c>
    </row>
    <row r="845" spans="1:24">
      <c r="A845" s="1" t="s">
        <v>49</v>
      </c>
      <c r="D845" s="1" t="s">
        <v>6191</v>
      </c>
      <c r="E845" s="1" t="s">
        <v>6192</v>
      </c>
      <c r="F845" s="1" t="s">
        <v>6184</v>
      </c>
      <c r="H845" s="1" t="s">
        <v>891</v>
      </c>
      <c r="I845" s="1" t="s">
        <v>1503</v>
      </c>
      <c r="J845" s="1" t="s">
        <v>3184</v>
      </c>
      <c r="K845" s="1" t="s">
        <v>2326</v>
      </c>
      <c r="L845" s="1" t="s">
        <v>5279</v>
      </c>
      <c r="M845" s="1" t="s">
        <v>4202</v>
      </c>
      <c r="N845" s="1" t="s">
        <v>683</v>
      </c>
      <c r="O845" s="1" t="s">
        <v>695</v>
      </c>
      <c r="P845" s="1" t="s">
        <v>1515</v>
      </c>
      <c r="Q845" s="1" t="s">
        <v>3272</v>
      </c>
      <c r="R845" s="1" t="s">
        <v>506</v>
      </c>
      <c r="S845" s="1" t="s">
        <v>3184</v>
      </c>
      <c r="T845" s="1" t="s">
        <v>4746</v>
      </c>
      <c r="U845" s="1" t="s">
        <v>3166</v>
      </c>
      <c r="V845" s="1" t="s">
        <v>11196</v>
      </c>
      <c r="W845" s="1" t="s">
        <v>3166</v>
      </c>
    </row>
    <row r="846" spans="1:24">
      <c r="A846" s="1" t="s">
        <v>49</v>
      </c>
      <c r="D846" s="1" t="s">
        <v>6193</v>
      </c>
      <c r="E846" s="1" t="s">
        <v>6194</v>
      </c>
      <c r="F846" s="1" t="s">
        <v>6184</v>
      </c>
      <c r="H846" s="1" t="s">
        <v>891</v>
      </c>
      <c r="I846" s="1" t="s">
        <v>1503</v>
      </c>
      <c r="J846" s="1" t="s">
        <v>3179</v>
      </c>
      <c r="K846" s="1" t="s">
        <v>582</v>
      </c>
      <c r="L846" s="1" t="s">
        <v>393</v>
      </c>
      <c r="M846" s="1" t="s">
        <v>4202</v>
      </c>
      <c r="N846" s="1" t="s">
        <v>683</v>
      </c>
      <c r="O846" s="1" t="s">
        <v>695</v>
      </c>
      <c r="P846" s="1" t="s">
        <v>3452</v>
      </c>
      <c r="Q846" s="1" t="s">
        <v>3281</v>
      </c>
      <c r="R846" s="1" t="s">
        <v>549</v>
      </c>
      <c r="S846" s="1" t="s">
        <v>3179</v>
      </c>
      <c r="T846" s="1" t="s">
        <v>4746</v>
      </c>
      <c r="U846" s="1" t="s">
        <v>3166</v>
      </c>
      <c r="V846" s="1" t="s">
        <v>11197</v>
      </c>
      <c r="W846" s="1" t="s">
        <v>3166</v>
      </c>
    </row>
    <row r="847" spans="1:24">
      <c r="A847" s="1" t="s">
        <v>49</v>
      </c>
      <c r="D847" s="1" t="s">
        <v>6195</v>
      </c>
      <c r="E847" s="1" t="s">
        <v>6196</v>
      </c>
      <c r="F847" s="1" t="s">
        <v>6184</v>
      </c>
      <c r="H847" s="1" t="s">
        <v>891</v>
      </c>
      <c r="I847" s="1" t="s">
        <v>1503</v>
      </c>
      <c r="J847" s="1" t="s">
        <v>3179</v>
      </c>
      <c r="K847" s="1" t="s">
        <v>582</v>
      </c>
      <c r="L847" s="1" t="s">
        <v>393</v>
      </c>
      <c r="M847" s="1" t="s">
        <v>4202</v>
      </c>
      <c r="N847" s="1" t="s">
        <v>683</v>
      </c>
      <c r="O847" s="1" t="s">
        <v>695</v>
      </c>
      <c r="P847" s="1" t="s">
        <v>3452</v>
      </c>
      <c r="Q847" s="1" t="s">
        <v>3281</v>
      </c>
      <c r="R847" s="1" t="s">
        <v>506</v>
      </c>
      <c r="S847" s="1" t="s">
        <v>3179</v>
      </c>
      <c r="T847" s="1" t="s">
        <v>4746</v>
      </c>
      <c r="U847" s="1" t="s">
        <v>3166</v>
      </c>
      <c r="V847" s="1" t="s">
        <v>11198</v>
      </c>
      <c r="W847" s="1" t="s">
        <v>3166</v>
      </c>
    </row>
    <row r="848" spans="1:24">
      <c r="A848" s="1" t="s">
        <v>49</v>
      </c>
      <c r="D848" s="1" t="s">
        <v>3866</v>
      </c>
      <c r="E848" s="1" t="s">
        <v>6197</v>
      </c>
      <c r="F848" s="1" t="s">
        <v>655</v>
      </c>
      <c r="H848" s="1" t="s">
        <v>891</v>
      </c>
      <c r="I848" s="1" t="s">
        <v>1325</v>
      </c>
      <c r="J848" s="1" t="s">
        <v>3184</v>
      </c>
      <c r="K848" s="1" t="s">
        <v>1325</v>
      </c>
      <c r="L848" s="1" t="s">
        <v>487</v>
      </c>
      <c r="M848" s="1" t="s">
        <v>4753</v>
      </c>
      <c r="N848" s="1" t="s">
        <v>683</v>
      </c>
      <c r="O848" s="1" t="s">
        <v>695</v>
      </c>
      <c r="P848" s="1" t="s">
        <v>1588</v>
      </c>
      <c r="Q848" s="1" t="s">
        <v>3226</v>
      </c>
      <c r="R848" s="1" t="s">
        <v>1419</v>
      </c>
      <c r="S848" s="1" t="s">
        <v>11045</v>
      </c>
      <c r="T848" s="1" t="s">
        <v>4754</v>
      </c>
      <c r="U848" s="1" t="s">
        <v>3166</v>
      </c>
      <c r="V848" s="1" t="s">
        <v>11199</v>
      </c>
      <c r="W848" s="1" t="s">
        <v>3166</v>
      </c>
    </row>
    <row r="849" spans="1:24">
      <c r="A849" s="1" t="s">
        <v>49</v>
      </c>
      <c r="D849" s="1" t="s">
        <v>1584</v>
      </c>
      <c r="E849" s="1" t="s">
        <v>6198</v>
      </c>
      <c r="F849" s="1" t="s">
        <v>655</v>
      </c>
      <c r="H849" s="1" t="s">
        <v>891</v>
      </c>
      <c r="I849" s="1" t="s">
        <v>1325</v>
      </c>
      <c r="J849" s="1" t="s">
        <v>3184</v>
      </c>
      <c r="K849" s="1" t="s">
        <v>1325</v>
      </c>
      <c r="L849" s="1" t="s">
        <v>1795</v>
      </c>
      <c r="M849" s="1" t="s">
        <v>4753</v>
      </c>
      <c r="N849" s="1" t="s">
        <v>683</v>
      </c>
      <c r="O849" s="1" t="s">
        <v>695</v>
      </c>
      <c r="P849" s="1" t="s">
        <v>1588</v>
      </c>
      <c r="Q849" s="1" t="s">
        <v>3226</v>
      </c>
      <c r="R849" s="1" t="s">
        <v>1419</v>
      </c>
      <c r="S849" s="1" t="s">
        <v>11045</v>
      </c>
      <c r="T849" s="1" t="s">
        <v>4754</v>
      </c>
      <c r="U849" s="1" t="s">
        <v>3166</v>
      </c>
      <c r="V849" s="1" t="s">
        <v>11117</v>
      </c>
      <c r="W849" s="1" t="s">
        <v>3166</v>
      </c>
    </row>
    <row r="850" spans="1:24">
      <c r="A850" s="1" t="s">
        <v>49</v>
      </c>
      <c r="D850" s="1" t="s">
        <v>1589</v>
      </c>
      <c r="E850" s="1" t="s">
        <v>6199</v>
      </c>
      <c r="F850" s="1" t="s">
        <v>655</v>
      </c>
      <c r="H850" s="1" t="s">
        <v>891</v>
      </c>
      <c r="I850" s="1" t="s">
        <v>1325</v>
      </c>
      <c r="J850" s="1" t="s">
        <v>3184</v>
      </c>
      <c r="K850" s="1" t="s">
        <v>1325</v>
      </c>
      <c r="L850" s="1" t="s">
        <v>389</v>
      </c>
      <c r="M850" s="1" t="s">
        <v>4753</v>
      </c>
      <c r="N850" s="1" t="s">
        <v>683</v>
      </c>
      <c r="O850" s="1" t="s">
        <v>695</v>
      </c>
      <c r="P850" s="1" t="s">
        <v>1588</v>
      </c>
      <c r="Q850" s="1" t="s">
        <v>3226</v>
      </c>
      <c r="R850" s="1" t="s">
        <v>1419</v>
      </c>
      <c r="S850" s="1" t="s">
        <v>11045</v>
      </c>
      <c r="T850" s="1" t="s">
        <v>4754</v>
      </c>
      <c r="U850" s="1" t="s">
        <v>3166</v>
      </c>
      <c r="V850" s="1" t="s">
        <v>11200</v>
      </c>
      <c r="W850" s="1" t="s">
        <v>3166</v>
      </c>
    </row>
    <row r="851" spans="1:24">
      <c r="A851" s="1" t="s">
        <v>49</v>
      </c>
      <c r="D851" s="1" t="s">
        <v>3768</v>
      </c>
      <c r="E851" s="1" t="s">
        <v>6200</v>
      </c>
      <c r="F851" s="1" t="s">
        <v>5033</v>
      </c>
      <c r="H851" s="1" t="s">
        <v>891</v>
      </c>
      <c r="I851" s="1" t="s">
        <v>1072</v>
      </c>
      <c r="J851" s="1" t="s">
        <v>3179</v>
      </c>
      <c r="K851" s="1" t="s">
        <v>1072</v>
      </c>
      <c r="L851" s="1" t="s">
        <v>389</v>
      </c>
      <c r="M851" s="1" t="s">
        <v>4797</v>
      </c>
      <c r="N851" s="1" t="s">
        <v>683</v>
      </c>
      <c r="O851" s="1" t="s">
        <v>695</v>
      </c>
      <c r="P851" s="1" t="s">
        <v>6201</v>
      </c>
      <c r="Q851" s="1" t="s">
        <v>11201</v>
      </c>
      <c r="R851" s="1" t="s">
        <v>530</v>
      </c>
      <c r="S851" s="1" t="s">
        <v>3179</v>
      </c>
      <c r="T851" s="1" t="s">
        <v>5162</v>
      </c>
      <c r="U851" s="1" t="s">
        <v>10982</v>
      </c>
      <c r="V851" s="1" t="s">
        <v>11202</v>
      </c>
      <c r="W851" s="1" t="s">
        <v>3166</v>
      </c>
    </row>
    <row r="852" spans="1:24">
      <c r="A852" s="1" t="s">
        <v>49</v>
      </c>
      <c r="D852" s="1" t="s">
        <v>6202</v>
      </c>
      <c r="E852" s="1" t="s">
        <v>6203</v>
      </c>
      <c r="F852" s="1" t="s">
        <v>4792</v>
      </c>
      <c r="H852" s="1" t="s">
        <v>891</v>
      </c>
      <c r="I852" s="1" t="s">
        <v>1072</v>
      </c>
      <c r="J852" s="1" t="s">
        <v>3179</v>
      </c>
      <c r="K852" s="1" t="s">
        <v>746</v>
      </c>
      <c r="L852" s="1" t="s">
        <v>389</v>
      </c>
      <c r="M852" s="1" t="s">
        <v>4797</v>
      </c>
      <c r="N852" s="1" t="s">
        <v>683</v>
      </c>
      <c r="O852" s="1" t="s">
        <v>695</v>
      </c>
      <c r="P852" s="1" t="s">
        <v>443</v>
      </c>
      <c r="Q852" s="1" t="s">
        <v>3233</v>
      </c>
      <c r="S852" s="1" t="s">
        <v>3179</v>
      </c>
      <c r="T852" s="1" t="s">
        <v>5162</v>
      </c>
      <c r="U852" s="1" t="s">
        <v>3166</v>
      </c>
      <c r="V852" s="1" t="s">
        <v>11203</v>
      </c>
      <c r="W852" s="1" t="s">
        <v>3166</v>
      </c>
    </row>
    <row r="853" spans="1:24">
      <c r="A853" s="1" t="s">
        <v>49</v>
      </c>
      <c r="D853" s="1" t="s">
        <v>6204</v>
      </c>
      <c r="E853" s="1" t="s">
        <v>6205</v>
      </c>
      <c r="F853" s="1" t="s">
        <v>4792</v>
      </c>
      <c r="H853" s="1" t="s">
        <v>891</v>
      </c>
      <c r="I853" s="1" t="s">
        <v>1072</v>
      </c>
      <c r="J853" s="1" t="s">
        <v>3179</v>
      </c>
      <c r="K853" s="1" t="s">
        <v>895</v>
      </c>
      <c r="L853" s="1" t="s">
        <v>389</v>
      </c>
      <c r="M853" s="1" t="s">
        <v>4797</v>
      </c>
      <c r="N853" s="1" t="s">
        <v>683</v>
      </c>
      <c r="O853" s="1" t="s">
        <v>695</v>
      </c>
      <c r="P853" s="1" t="s">
        <v>443</v>
      </c>
      <c r="Q853" s="1" t="s">
        <v>10172</v>
      </c>
      <c r="S853" s="1" t="s">
        <v>3179</v>
      </c>
      <c r="T853" s="1" t="s">
        <v>5162</v>
      </c>
      <c r="U853" s="1" t="s">
        <v>3166</v>
      </c>
      <c r="V853" s="1" t="s">
        <v>3166</v>
      </c>
      <c r="W853" s="1" t="s">
        <v>3166</v>
      </c>
    </row>
    <row r="854" spans="1:24">
      <c r="A854" s="1" t="s">
        <v>49</v>
      </c>
      <c r="D854" s="1" t="s">
        <v>6206</v>
      </c>
      <c r="E854" s="1" t="s">
        <v>6207</v>
      </c>
      <c r="F854" s="1" t="s">
        <v>4792</v>
      </c>
      <c r="H854" s="1" t="s">
        <v>891</v>
      </c>
      <c r="I854" s="1" t="s">
        <v>1072</v>
      </c>
      <c r="J854" s="1" t="s">
        <v>3179</v>
      </c>
      <c r="K854" s="1" t="s">
        <v>895</v>
      </c>
      <c r="L854" s="1" t="s">
        <v>389</v>
      </c>
      <c r="M854" s="1" t="s">
        <v>4797</v>
      </c>
      <c r="N854" s="1" t="s">
        <v>683</v>
      </c>
      <c r="O854" s="1" t="s">
        <v>695</v>
      </c>
      <c r="P854" s="1" t="s">
        <v>443</v>
      </c>
      <c r="Q854" s="1" t="s">
        <v>11204</v>
      </c>
      <c r="S854" s="1" t="s">
        <v>3179</v>
      </c>
      <c r="T854" s="1" t="s">
        <v>5162</v>
      </c>
      <c r="U854" s="1" t="s">
        <v>3166</v>
      </c>
      <c r="V854" s="1" t="s">
        <v>3166</v>
      </c>
      <c r="W854" s="1" t="s">
        <v>3166</v>
      </c>
    </row>
    <row r="855" spans="1:24">
      <c r="A855" s="1" t="s">
        <v>49</v>
      </c>
      <c r="D855" s="1" t="s">
        <v>6208</v>
      </c>
      <c r="E855" s="1" t="s">
        <v>6209</v>
      </c>
      <c r="F855" s="1" t="s">
        <v>4792</v>
      </c>
      <c r="H855" s="1" t="s">
        <v>891</v>
      </c>
      <c r="I855" s="1" t="s">
        <v>1072</v>
      </c>
      <c r="J855" s="1" t="s">
        <v>3179</v>
      </c>
      <c r="K855" s="1" t="s">
        <v>895</v>
      </c>
      <c r="L855" s="1" t="s">
        <v>409</v>
      </c>
      <c r="M855" s="1" t="s">
        <v>4797</v>
      </c>
      <c r="N855" s="1" t="s">
        <v>683</v>
      </c>
      <c r="O855" s="1" t="s">
        <v>695</v>
      </c>
      <c r="P855" s="1" t="s">
        <v>443</v>
      </c>
      <c r="Q855" s="1" t="s">
        <v>11204</v>
      </c>
      <c r="S855" s="1" t="s">
        <v>3179</v>
      </c>
      <c r="T855" s="1" t="s">
        <v>5162</v>
      </c>
      <c r="U855" s="1" t="s">
        <v>3166</v>
      </c>
      <c r="V855" s="1" t="s">
        <v>11205</v>
      </c>
      <c r="W855" s="1" t="s">
        <v>3166</v>
      </c>
    </row>
    <row r="856" spans="1:24">
      <c r="A856" s="1" t="s">
        <v>49</v>
      </c>
      <c r="D856" s="1" t="s">
        <v>3769</v>
      </c>
      <c r="E856" s="1" t="s">
        <v>6210</v>
      </c>
      <c r="F856" s="1" t="s">
        <v>5033</v>
      </c>
      <c r="H856" s="1" t="s">
        <v>891</v>
      </c>
      <c r="I856" s="1" t="s">
        <v>1072</v>
      </c>
      <c r="J856" s="1" t="s">
        <v>3179</v>
      </c>
      <c r="K856" s="1" t="s">
        <v>895</v>
      </c>
      <c r="L856" s="1" t="s">
        <v>393</v>
      </c>
      <c r="M856" s="1" t="s">
        <v>4797</v>
      </c>
      <c r="N856" s="1" t="s">
        <v>683</v>
      </c>
      <c r="O856" s="1" t="s">
        <v>695</v>
      </c>
      <c r="P856" s="1" t="s">
        <v>6201</v>
      </c>
      <c r="Q856" s="1" t="s">
        <v>11204</v>
      </c>
      <c r="R856" s="1" t="s">
        <v>530</v>
      </c>
      <c r="S856" s="1" t="s">
        <v>3179</v>
      </c>
      <c r="T856" s="1" t="s">
        <v>5162</v>
      </c>
      <c r="U856" s="1" t="s">
        <v>685</v>
      </c>
      <c r="V856" s="1" t="s">
        <v>11205</v>
      </c>
      <c r="W856" s="1" t="s">
        <v>3166</v>
      </c>
    </row>
    <row r="857" spans="1:24">
      <c r="A857" s="1" t="s">
        <v>49</v>
      </c>
      <c r="D857" s="1" t="s">
        <v>3770</v>
      </c>
      <c r="E857" s="1" t="s">
        <v>6211</v>
      </c>
      <c r="F857" s="1" t="s">
        <v>5033</v>
      </c>
      <c r="H857" s="1" t="s">
        <v>891</v>
      </c>
      <c r="I857" s="1" t="s">
        <v>1072</v>
      </c>
      <c r="J857" s="1" t="s">
        <v>3179</v>
      </c>
      <c r="K857" s="1" t="s">
        <v>895</v>
      </c>
      <c r="L857" s="1" t="s">
        <v>396</v>
      </c>
      <c r="M857" s="1" t="s">
        <v>4797</v>
      </c>
      <c r="N857" s="1" t="s">
        <v>683</v>
      </c>
      <c r="O857" s="1" t="s">
        <v>695</v>
      </c>
      <c r="P857" s="1" t="s">
        <v>6201</v>
      </c>
      <c r="Q857" s="1" t="s">
        <v>11204</v>
      </c>
      <c r="R857" s="1" t="s">
        <v>530</v>
      </c>
      <c r="S857" s="1" t="s">
        <v>3179</v>
      </c>
      <c r="T857" s="1" t="s">
        <v>5162</v>
      </c>
      <c r="U857" s="1" t="s">
        <v>11206</v>
      </c>
      <c r="V857" s="1" t="s">
        <v>11205</v>
      </c>
      <c r="W857" s="1" t="s">
        <v>3166</v>
      </c>
    </row>
    <row r="858" spans="1:24">
      <c r="A858" s="1" t="s">
        <v>49</v>
      </c>
      <c r="D858" s="1" t="s">
        <v>6212</v>
      </c>
      <c r="E858" s="1" t="s">
        <v>6213</v>
      </c>
      <c r="F858" s="1" t="s">
        <v>4792</v>
      </c>
      <c r="H858" s="1" t="s">
        <v>891</v>
      </c>
      <c r="I858" s="1" t="s">
        <v>1072</v>
      </c>
      <c r="J858" s="1" t="s">
        <v>3179</v>
      </c>
      <c r="K858" s="1" t="s">
        <v>1072</v>
      </c>
      <c r="L858" s="1" t="s">
        <v>694</v>
      </c>
      <c r="M858" s="1" t="s">
        <v>4797</v>
      </c>
      <c r="N858" s="1" t="s">
        <v>683</v>
      </c>
      <c r="O858" s="1" t="s">
        <v>695</v>
      </c>
      <c r="P858" s="1" t="s">
        <v>443</v>
      </c>
      <c r="Q858" s="1" t="s">
        <v>11201</v>
      </c>
      <c r="S858" s="1" t="s">
        <v>3179</v>
      </c>
      <c r="T858" s="1" t="s">
        <v>5162</v>
      </c>
      <c r="U858" s="1" t="s">
        <v>3166</v>
      </c>
      <c r="V858" s="1" t="s">
        <v>3166</v>
      </c>
      <c r="W858" s="1" t="s">
        <v>3166</v>
      </c>
    </row>
    <row r="859" spans="1:24">
      <c r="A859" s="1" t="s">
        <v>49</v>
      </c>
      <c r="D859" s="1" t="s">
        <v>1595</v>
      </c>
      <c r="E859" s="1" t="s">
        <v>6214</v>
      </c>
      <c r="F859" s="1" t="s">
        <v>655</v>
      </c>
      <c r="H859" s="1" t="s">
        <v>891</v>
      </c>
      <c r="I859" s="1" t="s">
        <v>1072</v>
      </c>
      <c r="J859" s="1" t="s">
        <v>3179</v>
      </c>
      <c r="K859" s="1" t="s">
        <v>765</v>
      </c>
      <c r="L859" s="1" t="s">
        <v>1795</v>
      </c>
      <c r="M859" s="1" t="s">
        <v>4753</v>
      </c>
      <c r="N859" s="1" t="s">
        <v>683</v>
      </c>
      <c r="O859" s="1" t="s">
        <v>695</v>
      </c>
      <c r="P859" s="1" t="s">
        <v>1598</v>
      </c>
      <c r="Q859" s="1" t="s">
        <v>3540</v>
      </c>
      <c r="R859" s="1" t="s">
        <v>530</v>
      </c>
      <c r="S859" s="1" t="s">
        <v>3179</v>
      </c>
      <c r="T859" s="1" t="s">
        <v>5034</v>
      </c>
      <c r="U859" s="1" t="s">
        <v>10639</v>
      </c>
      <c r="V859" s="1" t="s">
        <v>11207</v>
      </c>
      <c r="W859" s="1" t="s">
        <v>655</v>
      </c>
    </row>
    <row r="860" spans="1:24">
      <c r="A860" s="1" t="s">
        <v>49</v>
      </c>
      <c r="D860" s="1" t="s">
        <v>1599</v>
      </c>
      <c r="E860" s="1" t="s">
        <v>6215</v>
      </c>
      <c r="F860" s="1" t="s">
        <v>655</v>
      </c>
      <c r="H860" s="1" t="s">
        <v>891</v>
      </c>
      <c r="I860" s="1" t="s">
        <v>1072</v>
      </c>
      <c r="J860" s="1" t="s">
        <v>3179</v>
      </c>
      <c r="K860" s="1" t="s">
        <v>765</v>
      </c>
      <c r="L860" s="1" t="s">
        <v>791</v>
      </c>
      <c r="M860" s="1" t="s">
        <v>4753</v>
      </c>
      <c r="N860" s="1" t="s">
        <v>683</v>
      </c>
      <c r="O860" s="1" t="s">
        <v>695</v>
      </c>
      <c r="P860" s="1" t="s">
        <v>1598</v>
      </c>
      <c r="Q860" s="1" t="s">
        <v>3283</v>
      </c>
      <c r="R860" s="1" t="s">
        <v>530</v>
      </c>
      <c r="S860" s="1" t="s">
        <v>3179</v>
      </c>
      <c r="T860" s="1" t="s">
        <v>5034</v>
      </c>
      <c r="U860" s="1" t="s">
        <v>11208</v>
      </c>
      <c r="V860" s="1" t="s">
        <v>11209</v>
      </c>
      <c r="W860" s="1" t="s">
        <v>3166</v>
      </c>
      <c r="X860" s="1" t="s">
        <v>6216</v>
      </c>
    </row>
    <row r="861" spans="1:24">
      <c r="A861" s="1" t="s">
        <v>49</v>
      </c>
      <c r="D861" s="1" t="s">
        <v>3771</v>
      </c>
      <c r="E861" s="1" t="s">
        <v>6217</v>
      </c>
      <c r="F861" s="1" t="s">
        <v>5033</v>
      </c>
      <c r="H861" s="1" t="s">
        <v>891</v>
      </c>
      <c r="I861" s="1" t="s">
        <v>1072</v>
      </c>
      <c r="J861" s="1" t="s">
        <v>3179</v>
      </c>
      <c r="K861" s="1" t="s">
        <v>765</v>
      </c>
      <c r="L861" s="1" t="s">
        <v>801</v>
      </c>
      <c r="M861" s="1" t="s">
        <v>4753</v>
      </c>
      <c r="N861" s="1" t="s">
        <v>683</v>
      </c>
      <c r="O861" s="1" t="s">
        <v>695</v>
      </c>
      <c r="P861" s="1" t="s">
        <v>1598</v>
      </c>
      <c r="Q861" s="1" t="s">
        <v>3336</v>
      </c>
      <c r="R861" s="1" t="s">
        <v>530</v>
      </c>
      <c r="S861" s="1" t="s">
        <v>3179</v>
      </c>
      <c r="T861" s="1" t="s">
        <v>5034</v>
      </c>
      <c r="U861" s="1" t="s">
        <v>432</v>
      </c>
      <c r="V861" s="1" t="s">
        <v>11209</v>
      </c>
      <c r="W861" s="1" t="s">
        <v>3166</v>
      </c>
    </row>
    <row r="862" spans="1:24">
      <c r="A862" s="1" t="s">
        <v>49</v>
      </c>
      <c r="D862" s="1" t="s">
        <v>3772</v>
      </c>
      <c r="E862" s="1" t="s">
        <v>6218</v>
      </c>
      <c r="F862" s="1" t="s">
        <v>5033</v>
      </c>
      <c r="H862" s="1" t="s">
        <v>891</v>
      </c>
      <c r="I862" s="1" t="s">
        <v>1072</v>
      </c>
      <c r="J862" s="1" t="s">
        <v>3179</v>
      </c>
      <c r="K862" s="1" t="s">
        <v>765</v>
      </c>
      <c r="L862" s="1" t="s">
        <v>2108</v>
      </c>
      <c r="M862" s="1" t="s">
        <v>4753</v>
      </c>
      <c r="N862" s="1" t="s">
        <v>683</v>
      </c>
      <c r="O862" s="1" t="s">
        <v>695</v>
      </c>
      <c r="P862" s="1" t="s">
        <v>1598</v>
      </c>
      <c r="Q862" s="1" t="s">
        <v>3270</v>
      </c>
      <c r="R862" s="1" t="s">
        <v>530</v>
      </c>
      <c r="S862" s="1" t="s">
        <v>3179</v>
      </c>
      <c r="T862" s="1" t="s">
        <v>5034</v>
      </c>
      <c r="U862" s="1" t="s">
        <v>10865</v>
      </c>
      <c r="V862" s="1" t="s">
        <v>11210</v>
      </c>
      <c r="W862" s="1" t="s">
        <v>3166</v>
      </c>
    </row>
    <row r="863" spans="1:24">
      <c r="A863" s="1" t="s">
        <v>49</v>
      </c>
      <c r="D863" s="1" t="s">
        <v>1602</v>
      </c>
      <c r="E863" s="1" t="s">
        <v>6219</v>
      </c>
      <c r="F863" s="1" t="s">
        <v>5067</v>
      </c>
      <c r="H863" s="1" t="s">
        <v>891</v>
      </c>
      <c r="I863" s="1" t="s">
        <v>1072</v>
      </c>
      <c r="J863" s="1" t="s">
        <v>3271</v>
      </c>
      <c r="K863" s="1" t="s">
        <v>1072</v>
      </c>
      <c r="L863" s="1" t="s">
        <v>389</v>
      </c>
      <c r="M863" s="1" t="s">
        <v>4753</v>
      </c>
      <c r="N863" s="1" t="s">
        <v>683</v>
      </c>
      <c r="O863" s="1" t="s">
        <v>695</v>
      </c>
      <c r="P863" s="1" t="s">
        <v>1605</v>
      </c>
      <c r="Q863" s="1" t="s">
        <v>3256</v>
      </c>
      <c r="R863" s="1" t="s">
        <v>3166</v>
      </c>
      <c r="S863" s="1" t="s">
        <v>3271</v>
      </c>
      <c r="T863" s="1" t="s">
        <v>4754</v>
      </c>
      <c r="U863" s="1" t="s">
        <v>11211</v>
      </c>
      <c r="V863" s="1" t="s">
        <v>11212</v>
      </c>
      <c r="W863" s="1" t="s">
        <v>11211</v>
      </c>
      <c r="X863" s="1" t="s">
        <v>6220</v>
      </c>
    </row>
    <row r="864" spans="1:24">
      <c r="A864" s="1" t="s">
        <v>49</v>
      </c>
      <c r="D864" s="1" t="s">
        <v>1606</v>
      </c>
      <c r="E864" s="1" t="s">
        <v>6221</v>
      </c>
      <c r="F864" s="1" t="s">
        <v>655</v>
      </c>
      <c r="H864" s="1" t="s">
        <v>891</v>
      </c>
      <c r="I864" s="1" t="s">
        <v>1072</v>
      </c>
      <c r="J864" s="1" t="s">
        <v>3184</v>
      </c>
      <c r="K864" s="1" t="s">
        <v>765</v>
      </c>
      <c r="L864" s="1" t="s">
        <v>1795</v>
      </c>
      <c r="M864" s="1" t="s">
        <v>4753</v>
      </c>
      <c r="N864" s="1" t="s">
        <v>683</v>
      </c>
      <c r="O864" s="1" t="s">
        <v>695</v>
      </c>
      <c r="P864" s="1" t="s">
        <v>1609</v>
      </c>
      <c r="Q864" s="1" t="s">
        <v>3541</v>
      </c>
      <c r="R864" s="1" t="s">
        <v>530</v>
      </c>
      <c r="S864" s="1" t="s">
        <v>3184</v>
      </c>
      <c r="T864" s="1" t="s">
        <v>5034</v>
      </c>
      <c r="U864" s="1" t="s">
        <v>11213</v>
      </c>
      <c r="V864" s="1" t="s">
        <v>3243</v>
      </c>
      <c r="W864" s="1" t="s">
        <v>3166</v>
      </c>
      <c r="X864" s="1" t="s">
        <v>6222</v>
      </c>
    </row>
    <row r="865" spans="1:24">
      <c r="A865" s="1" t="s">
        <v>49</v>
      </c>
      <c r="D865" s="1" t="s">
        <v>1610</v>
      </c>
      <c r="E865" s="1" t="s">
        <v>6223</v>
      </c>
      <c r="F865" s="1" t="s">
        <v>655</v>
      </c>
      <c r="H865" s="1" t="s">
        <v>891</v>
      </c>
      <c r="I865" s="1" t="s">
        <v>1072</v>
      </c>
      <c r="J865" s="1" t="s">
        <v>3184</v>
      </c>
      <c r="K865" s="1" t="s">
        <v>765</v>
      </c>
      <c r="L865" s="1" t="s">
        <v>791</v>
      </c>
      <c r="M865" s="1" t="s">
        <v>4753</v>
      </c>
      <c r="N865" s="1" t="s">
        <v>683</v>
      </c>
      <c r="O865" s="1" t="s">
        <v>695</v>
      </c>
      <c r="P865" s="1" t="s">
        <v>1609</v>
      </c>
      <c r="Q865" s="1" t="s">
        <v>3542</v>
      </c>
      <c r="R865" s="1" t="s">
        <v>530</v>
      </c>
      <c r="S865" s="1" t="s">
        <v>3184</v>
      </c>
      <c r="T865" s="1" t="s">
        <v>5034</v>
      </c>
      <c r="U865" s="1" t="s">
        <v>11214</v>
      </c>
      <c r="V865" s="1" t="s">
        <v>11215</v>
      </c>
      <c r="W865" s="1" t="s">
        <v>3166</v>
      </c>
      <c r="X865" s="1" t="s">
        <v>6224</v>
      </c>
    </row>
    <row r="866" spans="1:24">
      <c r="A866" s="1" t="s">
        <v>49</v>
      </c>
      <c r="D866" s="1" t="s">
        <v>3773</v>
      </c>
      <c r="E866" s="1" t="s">
        <v>6225</v>
      </c>
      <c r="F866" s="1" t="s">
        <v>5033</v>
      </c>
      <c r="H866" s="1" t="s">
        <v>891</v>
      </c>
      <c r="I866" s="1" t="s">
        <v>1072</v>
      </c>
      <c r="J866" s="1" t="s">
        <v>3184</v>
      </c>
      <c r="K866" s="1" t="s">
        <v>765</v>
      </c>
      <c r="L866" s="1" t="s">
        <v>791</v>
      </c>
      <c r="M866" s="1" t="s">
        <v>4753</v>
      </c>
      <c r="N866" s="1" t="s">
        <v>683</v>
      </c>
      <c r="O866" s="1" t="s">
        <v>695</v>
      </c>
      <c r="P866" s="1" t="s">
        <v>1609</v>
      </c>
      <c r="Q866" s="1" t="s">
        <v>3542</v>
      </c>
      <c r="R866" s="1" t="s">
        <v>530</v>
      </c>
      <c r="S866" s="1" t="s">
        <v>3184</v>
      </c>
      <c r="T866" s="1" t="s">
        <v>5034</v>
      </c>
      <c r="U866" s="1" t="s">
        <v>10994</v>
      </c>
      <c r="V866" s="1" t="s">
        <v>11216</v>
      </c>
      <c r="W866" s="1" t="s">
        <v>3166</v>
      </c>
    </row>
    <row r="867" spans="1:24">
      <c r="A867" s="1" t="s">
        <v>49</v>
      </c>
      <c r="D867" s="1" t="s">
        <v>6226</v>
      </c>
      <c r="E867" s="1" t="s">
        <v>6227</v>
      </c>
      <c r="F867" s="1" t="s">
        <v>4792</v>
      </c>
      <c r="H867" s="1" t="s">
        <v>891</v>
      </c>
      <c r="I867" s="1" t="s">
        <v>1072</v>
      </c>
      <c r="J867" s="1" t="s">
        <v>3184</v>
      </c>
      <c r="K867" s="1" t="s">
        <v>765</v>
      </c>
      <c r="L867" s="1" t="s">
        <v>801</v>
      </c>
      <c r="M867" s="1" t="s">
        <v>4753</v>
      </c>
      <c r="N867" s="1" t="s">
        <v>683</v>
      </c>
      <c r="O867" s="1" t="s">
        <v>695</v>
      </c>
      <c r="P867" s="1" t="s">
        <v>1609</v>
      </c>
      <c r="Q867" s="1" t="s">
        <v>3284</v>
      </c>
      <c r="R867" s="1" t="s">
        <v>3166</v>
      </c>
      <c r="S867" s="1" t="s">
        <v>3184</v>
      </c>
      <c r="T867" s="1" t="s">
        <v>5034</v>
      </c>
      <c r="U867" s="1" t="s">
        <v>3166</v>
      </c>
      <c r="V867" s="1" t="s">
        <v>11217</v>
      </c>
      <c r="W867" s="1" t="s">
        <v>3166</v>
      </c>
    </row>
    <row r="868" spans="1:24">
      <c r="A868" s="1" t="s">
        <v>49</v>
      </c>
      <c r="D868" s="1" t="s">
        <v>6228</v>
      </c>
      <c r="E868" s="1" t="s">
        <v>6229</v>
      </c>
      <c r="F868" s="1" t="s">
        <v>4792</v>
      </c>
      <c r="H868" s="1" t="s">
        <v>891</v>
      </c>
      <c r="I868" s="1" t="s">
        <v>1072</v>
      </c>
      <c r="J868" s="1" t="s">
        <v>3184</v>
      </c>
      <c r="K868" s="1" t="s">
        <v>765</v>
      </c>
      <c r="L868" s="1" t="s">
        <v>401</v>
      </c>
      <c r="M868" s="1" t="s">
        <v>4753</v>
      </c>
      <c r="N868" s="1" t="s">
        <v>683</v>
      </c>
      <c r="O868" s="1" t="s">
        <v>695</v>
      </c>
      <c r="P868" s="1" t="s">
        <v>1609</v>
      </c>
      <c r="Q868" s="1" t="s">
        <v>3284</v>
      </c>
      <c r="R868" s="1" t="s">
        <v>3166</v>
      </c>
      <c r="S868" s="1" t="s">
        <v>3184</v>
      </c>
      <c r="T868" s="1" t="s">
        <v>5034</v>
      </c>
      <c r="U868" s="1" t="s">
        <v>3166</v>
      </c>
      <c r="V868" s="1" t="s">
        <v>11218</v>
      </c>
      <c r="W868" s="1" t="s">
        <v>3166</v>
      </c>
    </row>
    <row r="869" spans="1:24">
      <c r="A869" s="1" t="s">
        <v>49</v>
      </c>
      <c r="D869" s="1" t="s">
        <v>1613</v>
      </c>
      <c r="E869" s="1" t="s">
        <v>6230</v>
      </c>
      <c r="F869" s="1" t="s">
        <v>655</v>
      </c>
      <c r="H869" s="1" t="s">
        <v>891</v>
      </c>
      <c r="I869" s="1" t="s">
        <v>1072</v>
      </c>
      <c r="J869" s="1" t="s">
        <v>3179</v>
      </c>
      <c r="K869" s="1" t="s">
        <v>1072</v>
      </c>
      <c r="L869" s="1" t="s">
        <v>401</v>
      </c>
      <c r="M869" s="1" t="s">
        <v>4797</v>
      </c>
      <c r="N869" s="1" t="s">
        <v>683</v>
      </c>
      <c r="O869" s="1" t="s">
        <v>695</v>
      </c>
      <c r="P869" s="1" t="s">
        <v>1616</v>
      </c>
      <c r="Q869" s="1" t="s">
        <v>3285</v>
      </c>
      <c r="R869" s="1" t="s">
        <v>530</v>
      </c>
      <c r="S869" s="1" t="s">
        <v>3179</v>
      </c>
      <c r="T869" s="1" t="s">
        <v>5221</v>
      </c>
      <c r="U869" s="1" t="s">
        <v>11075</v>
      </c>
      <c r="V869" s="1" t="s">
        <v>11156</v>
      </c>
      <c r="W869" s="1" t="s">
        <v>655</v>
      </c>
    </row>
    <row r="870" spans="1:24">
      <c r="A870" s="1" t="s">
        <v>49</v>
      </c>
      <c r="D870" s="1" t="s">
        <v>1617</v>
      </c>
      <c r="E870" s="1" t="s">
        <v>6231</v>
      </c>
      <c r="F870" s="1" t="s">
        <v>655</v>
      </c>
      <c r="H870" s="1" t="s">
        <v>891</v>
      </c>
      <c r="I870" s="1" t="s">
        <v>1072</v>
      </c>
      <c r="J870" s="1" t="s">
        <v>3179</v>
      </c>
      <c r="K870" s="1" t="s">
        <v>1072</v>
      </c>
      <c r="L870" s="1" t="s">
        <v>380</v>
      </c>
      <c r="M870" s="1" t="s">
        <v>4797</v>
      </c>
      <c r="N870" s="1" t="s">
        <v>683</v>
      </c>
      <c r="O870" s="1" t="s">
        <v>695</v>
      </c>
      <c r="P870" s="1" t="s">
        <v>1616</v>
      </c>
      <c r="Q870" s="1" t="s">
        <v>3285</v>
      </c>
      <c r="R870" s="1" t="s">
        <v>530</v>
      </c>
      <c r="S870" s="1" t="s">
        <v>3179</v>
      </c>
      <c r="T870" s="1" t="s">
        <v>5221</v>
      </c>
      <c r="U870" s="1" t="s">
        <v>10198</v>
      </c>
      <c r="V870" s="1" t="s">
        <v>11156</v>
      </c>
      <c r="W870" s="1" t="s">
        <v>3166</v>
      </c>
      <c r="X870" s="1" t="s">
        <v>6232</v>
      </c>
    </row>
    <row r="871" spans="1:24">
      <c r="A871" s="1" t="s">
        <v>49</v>
      </c>
      <c r="D871" s="1" t="s">
        <v>1620</v>
      </c>
      <c r="E871" s="1" t="s">
        <v>6233</v>
      </c>
      <c r="F871" s="1" t="s">
        <v>655</v>
      </c>
      <c r="H871" s="1" t="s">
        <v>891</v>
      </c>
      <c r="I871" s="1" t="s">
        <v>1072</v>
      </c>
      <c r="J871" s="1" t="s">
        <v>3179</v>
      </c>
      <c r="K871" s="1" t="s">
        <v>5269</v>
      </c>
      <c r="L871" s="1" t="s">
        <v>389</v>
      </c>
      <c r="M871" s="1" t="s">
        <v>4797</v>
      </c>
      <c r="N871" s="1" t="s">
        <v>683</v>
      </c>
      <c r="O871" s="1" t="s">
        <v>695</v>
      </c>
      <c r="P871" s="1" t="s">
        <v>1616</v>
      </c>
      <c r="Q871" s="1" t="s">
        <v>3285</v>
      </c>
      <c r="R871" s="1" t="s">
        <v>530</v>
      </c>
      <c r="S871" s="1" t="s">
        <v>3179</v>
      </c>
      <c r="T871" s="1" t="s">
        <v>5221</v>
      </c>
      <c r="U871" s="1" t="s">
        <v>3417</v>
      </c>
      <c r="V871" s="1" t="s">
        <v>11156</v>
      </c>
      <c r="W871" s="1" t="s">
        <v>3166</v>
      </c>
      <c r="X871" s="1" t="s">
        <v>6234</v>
      </c>
    </row>
    <row r="872" spans="1:24">
      <c r="A872" s="1" t="s">
        <v>49</v>
      </c>
      <c r="D872" s="1" t="s">
        <v>1623</v>
      </c>
      <c r="E872" s="1" t="s">
        <v>6235</v>
      </c>
      <c r="F872" s="1" t="s">
        <v>655</v>
      </c>
      <c r="H872" s="1" t="s">
        <v>891</v>
      </c>
      <c r="I872" s="1" t="s">
        <v>1072</v>
      </c>
      <c r="J872" s="1" t="s">
        <v>3179</v>
      </c>
      <c r="K872" s="1" t="s">
        <v>1072</v>
      </c>
      <c r="L872" s="1" t="s">
        <v>393</v>
      </c>
      <c r="M872" s="1" t="s">
        <v>4797</v>
      </c>
      <c r="N872" s="1" t="s">
        <v>683</v>
      </c>
      <c r="O872" s="1" t="s">
        <v>695</v>
      </c>
      <c r="P872" s="1" t="s">
        <v>1616</v>
      </c>
      <c r="Q872" s="1" t="s">
        <v>3285</v>
      </c>
      <c r="R872" s="1" t="s">
        <v>530</v>
      </c>
      <c r="S872" s="1" t="s">
        <v>3179</v>
      </c>
      <c r="T872" s="1" t="s">
        <v>5221</v>
      </c>
      <c r="U872" s="1" t="s">
        <v>10964</v>
      </c>
      <c r="V872" s="1" t="s">
        <v>11156</v>
      </c>
      <c r="W872" s="1" t="s">
        <v>3166</v>
      </c>
      <c r="X872" s="1" t="s">
        <v>6236</v>
      </c>
    </row>
    <row r="873" spans="1:24">
      <c r="A873" s="1" t="s">
        <v>49</v>
      </c>
      <c r="D873" s="1" t="s">
        <v>1626</v>
      </c>
      <c r="E873" s="1" t="s">
        <v>6237</v>
      </c>
      <c r="F873" s="1" t="s">
        <v>655</v>
      </c>
      <c r="H873" s="1" t="s">
        <v>891</v>
      </c>
      <c r="I873" s="1" t="s">
        <v>1072</v>
      </c>
      <c r="J873" s="1" t="s">
        <v>3179</v>
      </c>
      <c r="K873" s="1" t="s">
        <v>5164</v>
      </c>
      <c r="L873" s="1" t="s">
        <v>457</v>
      </c>
      <c r="M873" s="1" t="s">
        <v>4797</v>
      </c>
      <c r="N873" s="1" t="s">
        <v>683</v>
      </c>
      <c r="O873" s="1" t="s">
        <v>695</v>
      </c>
      <c r="P873" s="1" t="s">
        <v>1616</v>
      </c>
      <c r="Q873" s="1" t="s">
        <v>3285</v>
      </c>
      <c r="R873" s="1" t="s">
        <v>530</v>
      </c>
      <c r="S873" s="1" t="s">
        <v>3179</v>
      </c>
      <c r="T873" s="1" t="s">
        <v>5221</v>
      </c>
      <c r="U873" s="1" t="s">
        <v>444</v>
      </c>
      <c r="V873" s="1" t="s">
        <v>11219</v>
      </c>
      <c r="W873" s="1" t="s">
        <v>3166</v>
      </c>
      <c r="X873" s="1" t="s">
        <v>6238</v>
      </c>
    </row>
    <row r="874" spans="1:24">
      <c r="A874" s="1" t="s">
        <v>49</v>
      </c>
      <c r="D874" s="1" t="s">
        <v>6239</v>
      </c>
      <c r="E874" s="1" t="s">
        <v>6240</v>
      </c>
      <c r="F874" s="1" t="s">
        <v>4766</v>
      </c>
      <c r="H874" s="1" t="s">
        <v>891</v>
      </c>
      <c r="I874" s="1" t="s">
        <v>1072</v>
      </c>
      <c r="J874" s="1" t="s">
        <v>3271</v>
      </c>
      <c r="K874" s="1" t="s">
        <v>1072</v>
      </c>
      <c r="L874" s="1" t="s">
        <v>389</v>
      </c>
      <c r="M874" s="1" t="s">
        <v>4797</v>
      </c>
      <c r="N874" s="1" t="s">
        <v>683</v>
      </c>
      <c r="O874" s="1" t="s">
        <v>695</v>
      </c>
      <c r="P874" s="1" t="s">
        <v>6241</v>
      </c>
      <c r="Q874" s="1" t="s">
        <v>3533</v>
      </c>
      <c r="R874" s="1" t="s">
        <v>616</v>
      </c>
      <c r="S874" s="1" t="s">
        <v>3271</v>
      </c>
      <c r="T874" s="1" t="s">
        <v>5939</v>
      </c>
      <c r="U874" s="1" t="s">
        <v>3301</v>
      </c>
      <c r="V874" s="1" t="s">
        <v>11220</v>
      </c>
      <c r="W874" s="1" t="s">
        <v>10214</v>
      </c>
    </row>
    <row r="875" spans="1:24">
      <c r="A875" s="1" t="s">
        <v>49</v>
      </c>
      <c r="D875" s="1" t="s">
        <v>1629</v>
      </c>
      <c r="E875" s="1" t="s">
        <v>6242</v>
      </c>
      <c r="F875" s="1" t="s">
        <v>655</v>
      </c>
      <c r="G875" s="1" t="s">
        <v>5394</v>
      </c>
      <c r="H875" s="1" t="s">
        <v>891</v>
      </c>
      <c r="I875" s="1" t="s">
        <v>1072</v>
      </c>
      <c r="J875" s="1" t="s">
        <v>3184</v>
      </c>
      <c r="K875" s="1" t="s">
        <v>1072</v>
      </c>
      <c r="L875" s="1" t="s">
        <v>401</v>
      </c>
      <c r="M875" s="1" t="s">
        <v>4797</v>
      </c>
      <c r="N875" s="1" t="s">
        <v>683</v>
      </c>
      <c r="O875" s="1" t="s">
        <v>695</v>
      </c>
      <c r="P875" s="1" t="s">
        <v>1631</v>
      </c>
      <c r="Q875" s="1" t="s">
        <v>3286</v>
      </c>
      <c r="R875" s="1" t="s">
        <v>530</v>
      </c>
      <c r="S875" s="1" t="s">
        <v>3184</v>
      </c>
      <c r="T875" s="1" t="s">
        <v>5221</v>
      </c>
      <c r="U875" s="1" t="s">
        <v>3351</v>
      </c>
      <c r="V875" s="1" t="s">
        <v>11221</v>
      </c>
      <c r="W875" s="1" t="s">
        <v>3166</v>
      </c>
      <c r="X875" s="1" t="s">
        <v>6243</v>
      </c>
    </row>
    <row r="876" spans="1:24">
      <c r="A876" s="1" t="s">
        <v>49</v>
      </c>
      <c r="D876" s="1" t="s">
        <v>1632</v>
      </c>
      <c r="E876" s="1" t="s">
        <v>6244</v>
      </c>
      <c r="F876" s="1" t="s">
        <v>655</v>
      </c>
      <c r="H876" s="1" t="s">
        <v>891</v>
      </c>
      <c r="I876" s="1" t="s">
        <v>1072</v>
      </c>
      <c r="J876" s="1" t="s">
        <v>3184</v>
      </c>
      <c r="K876" s="1" t="s">
        <v>1072</v>
      </c>
      <c r="L876" s="1" t="s">
        <v>380</v>
      </c>
      <c r="M876" s="1" t="s">
        <v>4797</v>
      </c>
      <c r="N876" s="1" t="s">
        <v>683</v>
      </c>
      <c r="O876" s="1" t="s">
        <v>695</v>
      </c>
      <c r="P876" s="1" t="s">
        <v>1631</v>
      </c>
      <c r="Q876" s="1" t="s">
        <v>3286</v>
      </c>
      <c r="R876" s="1" t="s">
        <v>530</v>
      </c>
      <c r="S876" s="1" t="s">
        <v>3184</v>
      </c>
      <c r="T876" s="1" t="s">
        <v>5221</v>
      </c>
      <c r="U876" s="1" t="s">
        <v>3166</v>
      </c>
      <c r="V876" s="1" t="s">
        <v>11221</v>
      </c>
      <c r="W876" s="1" t="s">
        <v>3166</v>
      </c>
      <c r="X876" s="1" t="s">
        <v>6245</v>
      </c>
    </row>
    <row r="877" spans="1:24">
      <c r="A877" s="1" t="s">
        <v>49</v>
      </c>
      <c r="D877" s="1" t="s">
        <v>1635</v>
      </c>
      <c r="E877" s="1" t="s">
        <v>6246</v>
      </c>
      <c r="F877" s="1" t="s">
        <v>655</v>
      </c>
      <c r="H877" s="1" t="s">
        <v>891</v>
      </c>
      <c r="I877" s="1" t="s">
        <v>1072</v>
      </c>
      <c r="J877" s="1" t="s">
        <v>3184</v>
      </c>
      <c r="K877" s="1" t="s">
        <v>1072</v>
      </c>
      <c r="L877" s="1" t="s">
        <v>487</v>
      </c>
      <c r="M877" s="1" t="s">
        <v>4797</v>
      </c>
      <c r="N877" s="1" t="s">
        <v>683</v>
      </c>
      <c r="O877" s="1" t="s">
        <v>695</v>
      </c>
      <c r="P877" s="1" t="s">
        <v>1631</v>
      </c>
      <c r="Q877" s="1" t="s">
        <v>3286</v>
      </c>
      <c r="R877" s="1" t="s">
        <v>530</v>
      </c>
      <c r="S877" s="1" t="s">
        <v>3184</v>
      </c>
      <c r="T877" s="1" t="s">
        <v>5221</v>
      </c>
      <c r="U877" s="1" t="s">
        <v>616</v>
      </c>
      <c r="V877" s="1" t="s">
        <v>11221</v>
      </c>
      <c r="W877" s="1" t="s">
        <v>3166</v>
      </c>
      <c r="X877" s="1" t="s">
        <v>6247</v>
      </c>
    </row>
    <row r="878" spans="1:24">
      <c r="A878" s="1" t="s">
        <v>49</v>
      </c>
      <c r="D878" s="1" t="s">
        <v>1638</v>
      </c>
      <c r="E878" s="1" t="s">
        <v>6248</v>
      </c>
      <c r="F878" s="1" t="s">
        <v>655</v>
      </c>
      <c r="H878" s="1" t="s">
        <v>891</v>
      </c>
      <c r="I878" s="1" t="s">
        <v>1072</v>
      </c>
      <c r="J878" s="1" t="s">
        <v>3184</v>
      </c>
      <c r="K878" s="1" t="s">
        <v>1072</v>
      </c>
      <c r="L878" s="1" t="s">
        <v>393</v>
      </c>
      <c r="M878" s="1" t="s">
        <v>4797</v>
      </c>
      <c r="N878" s="1" t="s">
        <v>683</v>
      </c>
      <c r="O878" s="1" t="s">
        <v>695</v>
      </c>
      <c r="P878" s="1" t="s">
        <v>1631</v>
      </c>
      <c r="Q878" s="1" t="s">
        <v>3286</v>
      </c>
      <c r="R878" s="1" t="s">
        <v>530</v>
      </c>
      <c r="S878" s="1" t="s">
        <v>3184</v>
      </c>
      <c r="T878" s="1" t="s">
        <v>5221</v>
      </c>
      <c r="U878" s="1" t="s">
        <v>669</v>
      </c>
      <c r="V878" s="1" t="s">
        <v>11221</v>
      </c>
      <c r="W878" s="1" t="s">
        <v>3166</v>
      </c>
      <c r="X878" s="1" t="s">
        <v>6249</v>
      </c>
    </row>
    <row r="879" spans="1:24">
      <c r="A879" s="1" t="s">
        <v>49</v>
      </c>
      <c r="D879" s="1" t="s">
        <v>6250</v>
      </c>
      <c r="E879" s="1" t="s">
        <v>6251</v>
      </c>
      <c r="F879" s="1" t="s">
        <v>4792</v>
      </c>
      <c r="H879" s="1" t="s">
        <v>891</v>
      </c>
      <c r="I879" s="1" t="s">
        <v>1072</v>
      </c>
      <c r="J879" s="1" t="s">
        <v>3184</v>
      </c>
      <c r="K879" s="1" t="s">
        <v>895</v>
      </c>
      <c r="L879" s="1" t="s">
        <v>389</v>
      </c>
      <c r="M879" s="1" t="s">
        <v>4797</v>
      </c>
      <c r="N879" s="1" t="s">
        <v>683</v>
      </c>
      <c r="O879" s="1" t="s">
        <v>695</v>
      </c>
      <c r="P879" s="1" t="s">
        <v>6252</v>
      </c>
      <c r="Q879" s="1" t="s">
        <v>11222</v>
      </c>
      <c r="R879" s="1" t="s">
        <v>3166</v>
      </c>
      <c r="S879" s="1" t="s">
        <v>3184</v>
      </c>
      <c r="T879" s="1" t="s">
        <v>5221</v>
      </c>
      <c r="U879" s="1" t="s">
        <v>3166</v>
      </c>
      <c r="V879" s="1" t="s">
        <v>11223</v>
      </c>
      <c r="W879" s="1" t="s">
        <v>3166</v>
      </c>
    </row>
    <row r="880" spans="1:24">
      <c r="A880" s="1" t="s">
        <v>49</v>
      </c>
      <c r="D880" s="1" t="s">
        <v>1641</v>
      </c>
      <c r="E880" s="1" t="s">
        <v>6253</v>
      </c>
      <c r="F880" s="1" t="s">
        <v>655</v>
      </c>
      <c r="H880" s="1" t="s">
        <v>891</v>
      </c>
      <c r="I880" s="1" t="s">
        <v>1072</v>
      </c>
      <c r="J880" s="1" t="s">
        <v>3184</v>
      </c>
      <c r="K880" s="1" t="s">
        <v>5164</v>
      </c>
      <c r="L880" s="1" t="s">
        <v>457</v>
      </c>
      <c r="M880" s="1" t="s">
        <v>4797</v>
      </c>
      <c r="N880" s="1" t="s">
        <v>683</v>
      </c>
      <c r="O880" s="1" t="s">
        <v>695</v>
      </c>
      <c r="P880" s="1" t="s">
        <v>1631</v>
      </c>
      <c r="Q880" s="1" t="s">
        <v>3286</v>
      </c>
      <c r="R880" s="1" t="s">
        <v>530</v>
      </c>
      <c r="S880" s="1" t="s">
        <v>3184</v>
      </c>
      <c r="T880" s="1" t="s">
        <v>5221</v>
      </c>
      <c r="U880" s="1" t="s">
        <v>1154</v>
      </c>
      <c r="V880" s="1" t="s">
        <v>11224</v>
      </c>
      <c r="W880" s="1" t="s">
        <v>3166</v>
      </c>
      <c r="X880" s="1" t="s">
        <v>6254</v>
      </c>
    </row>
    <row r="881" spans="1:23">
      <c r="A881" s="1" t="s">
        <v>49</v>
      </c>
      <c r="D881" s="1" t="s">
        <v>6255</v>
      </c>
      <c r="E881" s="1" t="s">
        <v>6256</v>
      </c>
      <c r="F881" s="1" t="s">
        <v>4792</v>
      </c>
      <c r="H881" s="1" t="s">
        <v>891</v>
      </c>
      <c r="I881" s="1" t="s">
        <v>1072</v>
      </c>
      <c r="J881" s="1" t="s">
        <v>3179</v>
      </c>
      <c r="K881" s="1" t="s">
        <v>765</v>
      </c>
      <c r="L881" s="1" t="s">
        <v>409</v>
      </c>
      <c r="M881" s="1" t="s">
        <v>4753</v>
      </c>
      <c r="N881" s="1" t="s">
        <v>683</v>
      </c>
      <c r="O881" s="1" t="s">
        <v>695</v>
      </c>
      <c r="P881" s="1" t="s">
        <v>1508</v>
      </c>
      <c r="Q881" s="1" t="s">
        <v>3270</v>
      </c>
      <c r="S881" s="1" t="s">
        <v>3179</v>
      </c>
      <c r="T881" s="1" t="s">
        <v>4754</v>
      </c>
      <c r="U881" s="1" t="s">
        <v>3166</v>
      </c>
      <c r="V881" s="1" t="s">
        <v>3166</v>
      </c>
      <c r="W881" s="1" t="s">
        <v>3166</v>
      </c>
    </row>
    <row r="882" spans="1:23">
      <c r="A882" s="1" t="s">
        <v>49</v>
      </c>
      <c r="D882" s="1" t="s">
        <v>6257</v>
      </c>
      <c r="E882" s="1" t="s">
        <v>6258</v>
      </c>
      <c r="F882" s="1" t="s">
        <v>4792</v>
      </c>
      <c r="H882" s="1" t="s">
        <v>891</v>
      </c>
      <c r="I882" s="1" t="s">
        <v>1072</v>
      </c>
      <c r="J882" s="1" t="s">
        <v>3184</v>
      </c>
      <c r="K882" s="1" t="s">
        <v>765</v>
      </c>
      <c r="L882" s="1" t="s">
        <v>409</v>
      </c>
      <c r="M882" s="1" t="s">
        <v>4753</v>
      </c>
      <c r="N882" s="1" t="s">
        <v>683</v>
      </c>
      <c r="O882" s="1" t="s">
        <v>695</v>
      </c>
      <c r="P882" s="1" t="s">
        <v>1515</v>
      </c>
      <c r="Q882" s="1" t="s">
        <v>3269</v>
      </c>
      <c r="S882" s="1" t="s">
        <v>10519</v>
      </c>
      <c r="T882" s="1" t="s">
        <v>4754</v>
      </c>
      <c r="U882" s="1" t="s">
        <v>3166</v>
      </c>
      <c r="V882" s="1" t="s">
        <v>11225</v>
      </c>
      <c r="W882" s="1" t="s">
        <v>3166</v>
      </c>
    </row>
    <row r="883" spans="1:23">
      <c r="A883" s="1" t="s">
        <v>49</v>
      </c>
      <c r="D883" s="1" t="s">
        <v>3797</v>
      </c>
      <c r="E883" s="1" t="s">
        <v>6259</v>
      </c>
      <c r="F883" s="1" t="s">
        <v>5033</v>
      </c>
      <c r="H883" s="1" t="s">
        <v>891</v>
      </c>
      <c r="I883" s="1" t="s">
        <v>1072</v>
      </c>
      <c r="J883" s="1" t="s">
        <v>3179</v>
      </c>
      <c r="K883" s="1" t="s">
        <v>895</v>
      </c>
      <c r="L883" s="1" t="s">
        <v>487</v>
      </c>
      <c r="M883" s="1" t="s">
        <v>4753</v>
      </c>
      <c r="N883" s="1" t="s">
        <v>683</v>
      </c>
      <c r="O883" s="1" t="s">
        <v>695</v>
      </c>
      <c r="P883" s="1" t="s">
        <v>1508</v>
      </c>
      <c r="Q883" s="1" t="s">
        <v>3270</v>
      </c>
      <c r="R883" s="1" t="s">
        <v>530</v>
      </c>
      <c r="S883" s="1" t="s">
        <v>3179</v>
      </c>
      <c r="T883" s="1" t="s">
        <v>4754</v>
      </c>
      <c r="U883" s="1" t="s">
        <v>10688</v>
      </c>
      <c r="V883" s="1" t="s">
        <v>11226</v>
      </c>
      <c r="W883" s="1" t="s">
        <v>3166</v>
      </c>
    </row>
    <row r="884" spans="1:23">
      <c r="A884" s="1" t="s">
        <v>49</v>
      </c>
      <c r="D884" s="1" t="s">
        <v>6260</v>
      </c>
      <c r="E884" s="1" t="s">
        <v>6261</v>
      </c>
      <c r="F884" s="1" t="s">
        <v>6184</v>
      </c>
      <c r="H884" s="1" t="s">
        <v>891</v>
      </c>
      <c r="I884" s="1" t="s">
        <v>6262</v>
      </c>
      <c r="J884" s="1" t="s">
        <v>3179</v>
      </c>
      <c r="K884" s="1" t="s">
        <v>1481</v>
      </c>
      <c r="L884" s="1" t="s">
        <v>5279</v>
      </c>
      <c r="M884" s="1" t="s">
        <v>4202</v>
      </c>
      <c r="N884" s="1" t="s">
        <v>683</v>
      </c>
      <c r="O884" s="1" t="s">
        <v>695</v>
      </c>
      <c r="P884" s="1" t="s">
        <v>1930</v>
      </c>
      <c r="Q884" s="1" t="s">
        <v>11227</v>
      </c>
      <c r="R884" s="1" t="s">
        <v>549</v>
      </c>
      <c r="S884" s="1" t="s">
        <v>3179</v>
      </c>
      <c r="T884" s="1" t="s">
        <v>4746</v>
      </c>
      <c r="U884" s="1" t="s">
        <v>3166</v>
      </c>
      <c r="V884" s="1" t="s">
        <v>11228</v>
      </c>
      <c r="W884" s="1" t="s">
        <v>3166</v>
      </c>
    </row>
    <row r="885" spans="1:23">
      <c r="A885" s="1" t="s">
        <v>49</v>
      </c>
      <c r="D885" s="1" t="s">
        <v>6263</v>
      </c>
      <c r="E885" s="1" t="s">
        <v>6264</v>
      </c>
      <c r="F885" s="1" t="s">
        <v>6184</v>
      </c>
      <c r="H885" s="1" t="s">
        <v>891</v>
      </c>
      <c r="I885" s="1" t="s">
        <v>6262</v>
      </c>
      <c r="J885" s="1" t="s">
        <v>3179</v>
      </c>
      <c r="K885" s="1" t="s">
        <v>1481</v>
      </c>
      <c r="L885" s="1" t="s">
        <v>5279</v>
      </c>
      <c r="M885" s="1" t="s">
        <v>4202</v>
      </c>
      <c r="N885" s="1" t="s">
        <v>683</v>
      </c>
      <c r="O885" s="1" t="s">
        <v>695</v>
      </c>
      <c r="P885" s="1" t="s">
        <v>1930</v>
      </c>
      <c r="Q885" s="1" t="s">
        <v>11227</v>
      </c>
      <c r="R885" s="1" t="s">
        <v>506</v>
      </c>
      <c r="S885" s="1" t="s">
        <v>3179</v>
      </c>
      <c r="T885" s="1" t="s">
        <v>4746</v>
      </c>
      <c r="U885" s="1" t="s">
        <v>3166</v>
      </c>
      <c r="V885" s="1" t="s">
        <v>11229</v>
      </c>
      <c r="W885" s="1" t="s">
        <v>3166</v>
      </c>
    </row>
    <row r="886" spans="1:23">
      <c r="A886" s="1" t="s">
        <v>49</v>
      </c>
      <c r="D886" s="1" t="s">
        <v>6265</v>
      </c>
      <c r="E886" s="1" t="s">
        <v>6266</v>
      </c>
      <c r="F886" s="1" t="s">
        <v>6184</v>
      </c>
      <c r="H886" s="1" t="s">
        <v>891</v>
      </c>
      <c r="I886" s="1" t="s">
        <v>6262</v>
      </c>
      <c r="J886" s="1" t="s">
        <v>3184</v>
      </c>
      <c r="K886" s="1" t="s">
        <v>1481</v>
      </c>
      <c r="L886" s="1" t="s">
        <v>5279</v>
      </c>
      <c r="M886" s="1" t="s">
        <v>4202</v>
      </c>
      <c r="N886" s="1" t="s">
        <v>683</v>
      </c>
      <c r="O886" s="1" t="s">
        <v>695</v>
      </c>
      <c r="P886" s="1" t="s">
        <v>3590</v>
      </c>
      <c r="Q886" s="1" t="s">
        <v>10438</v>
      </c>
      <c r="R886" s="1" t="s">
        <v>669</v>
      </c>
      <c r="S886" s="1" t="s">
        <v>3184</v>
      </c>
      <c r="T886" s="1" t="s">
        <v>4746</v>
      </c>
      <c r="U886" s="1" t="s">
        <v>3166</v>
      </c>
      <c r="V886" s="1" t="s">
        <v>11230</v>
      </c>
      <c r="W886" s="1" t="s">
        <v>3166</v>
      </c>
    </row>
    <row r="887" spans="1:23">
      <c r="A887" s="1" t="s">
        <v>49</v>
      </c>
      <c r="D887" s="1" t="s">
        <v>6267</v>
      </c>
      <c r="E887" s="1" t="s">
        <v>6268</v>
      </c>
      <c r="F887" s="1" t="s">
        <v>6184</v>
      </c>
      <c r="H887" s="1" t="s">
        <v>891</v>
      </c>
      <c r="I887" s="1" t="s">
        <v>6262</v>
      </c>
      <c r="J887" s="1" t="s">
        <v>3184</v>
      </c>
      <c r="K887" s="1" t="s">
        <v>1481</v>
      </c>
      <c r="L887" s="1" t="s">
        <v>5279</v>
      </c>
      <c r="M887" s="1" t="s">
        <v>4202</v>
      </c>
      <c r="N887" s="1" t="s">
        <v>683</v>
      </c>
      <c r="O887" s="1" t="s">
        <v>695</v>
      </c>
      <c r="P887" s="1" t="s">
        <v>3590</v>
      </c>
      <c r="Q887" s="1" t="s">
        <v>10438</v>
      </c>
      <c r="R887" s="1" t="s">
        <v>549</v>
      </c>
      <c r="S887" s="1" t="s">
        <v>3184</v>
      </c>
      <c r="T887" s="1" t="s">
        <v>4746</v>
      </c>
      <c r="U887" s="1" t="s">
        <v>3166</v>
      </c>
      <c r="V887" s="1" t="s">
        <v>11231</v>
      </c>
      <c r="W887" s="1" t="s">
        <v>3166</v>
      </c>
    </row>
    <row r="888" spans="1:23">
      <c r="A888" s="1" t="s">
        <v>49</v>
      </c>
      <c r="D888" s="1" t="s">
        <v>6269</v>
      </c>
      <c r="E888" s="1" t="s">
        <v>6270</v>
      </c>
      <c r="F888" s="1" t="s">
        <v>6184</v>
      </c>
      <c r="H888" s="1" t="s">
        <v>891</v>
      </c>
      <c r="I888" s="1" t="s">
        <v>6262</v>
      </c>
      <c r="J888" s="1" t="s">
        <v>3184</v>
      </c>
      <c r="K888" s="1" t="s">
        <v>1481</v>
      </c>
      <c r="L888" s="1" t="s">
        <v>5279</v>
      </c>
      <c r="M888" s="1" t="s">
        <v>4202</v>
      </c>
      <c r="N888" s="1" t="s">
        <v>683</v>
      </c>
      <c r="O888" s="1" t="s">
        <v>695</v>
      </c>
      <c r="P888" s="1" t="s">
        <v>3590</v>
      </c>
      <c r="Q888" s="1" t="s">
        <v>10438</v>
      </c>
      <c r="R888" s="1" t="s">
        <v>506</v>
      </c>
      <c r="S888" s="1" t="s">
        <v>3184</v>
      </c>
      <c r="T888" s="1" t="s">
        <v>4746</v>
      </c>
      <c r="U888" s="1" t="s">
        <v>3166</v>
      </c>
      <c r="V888" s="1" t="s">
        <v>11232</v>
      </c>
      <c r="W888" s="1" t="s">
        <v>3166</v>
      </c>
    </row>
    <row r="889" spans="1:23">
      <c r="A889" s="1" t="s">
        <v>49</v>
      </c>
      <c r="D889" s="1" t="s">
        <v>6271</v>
      </c>
      <c r="E889" s="1" t="s">
        <v>6272</v>
      </c>
      <c r="F889" s="1" t="s">
        <v>6184</v>
      </c>
      <c r="H889" s="1" t="s">
        <v>891</v>
      </c>
      <c r="I889" s="1" t="s">
        <v>6262</v>
      </c>
      <c r="J889" s="1" t="s">
        <v>3184</v>
      </c>
      <c r="K889" s="1" t="s">
        <v>1481</v>
      </c>
      <c r="L889" s="1" t="s">
        <v>396</v>
      </c>
      <c r="M889" s="1" t="s">
        <v>4202</v>
      </c>
      <c r="N889" s="1" t="s">
        <v>683</v>
      </c>
      <c r="O889" s="1" t="s">
        <v>695</v>
      </c>
      <c r="P889" s="1" t="s">
        <v>3590</v>
      </c>
      <c r="Q889" s="1" t="s">
        <v>11233</v>
      </c>
      <c r="R889" s="1" t="s">
        <v>669</v>
      </c>
      <c r="S889" s="1" t="s">
        <v>3184</v>
      </c>
      <c r="T889" s="1" t="s">
        <v>4746</v>
      </c>
      <c r="U889" s="1" t="s">
        <v>3166</v>
      </c>
      <c r="V889" s="1" t="s">
        <v>3166</v>
      </c>
      <c r="W889" s="1" t="s">
        <v>3166</v>
      </c>
    </row>
    <row r="890" spans="1:23">
      <c r="A890" s="1" t="s">
        <v>49</v>
      </c>
      <c r="D890" s="1" t="s">
        <v>6273</v>
      </c>
      <c r="E890" s="1" t="s">
        <v>6274</v>
      </c>
      <c r="F890" s="1" t="s">
        <v>6184</v>
      </c>
      <c r="H890" s="1" t="s">
        <v>891</v>
      </c>
      <c r="I890" s="1" t="s">
        <v>6262</v>
      </c>
      <c r="J890" s="1" t="s">
        <v>3179</v>
      </c>
      <c r="K890" s="1" t="s">
        <v>1890</v>
      </c>
      <c r="L890" s="1" t="s">
        <v>487</v>
      </c>
      <c r="M890" s="1" t="s">
        <v>4202</v>
      </c>
      <c r="N890" s="1" t="s">
        <v>683</v>
      </c>
      <c r="O890" s="1" t="s">
        <v>695</v>
      </c>
      <c r="P890" s="1" t="s">
        <v>1930</v>
      </c>
      <c r="Q890" s="1" t="s">
        <v>11227</v>
      </c>
      <c r="R890" s="1" t="s">
        <v>549</v>
      </c>
      <c r="S890" s="1" t="s">
        <v>3179</v>
      </c>
      <c r="T890" s="1" t="s">
        <v>4746</v>
      </c>
      <c r="U890" s="1" t="s">
        <v>3166</v>
      </c>
      <c r="V890" s="1" t="s">
        <v>11234</v>
      </c>
      <c r="W890" s="1" t="s">
        <v>3166</v>
      </c>
    </row>
    <row r="891" spans="1:23">
      <c r="A891" s="1" t="s">
        <v>49</v>
      </c>
      <c r="D891" s="1" t="s">
        <v>6275</v>
      </c>
      <c r="E891" s="1" t="s">
        <v>6276</v>
      </c>
      <c r="F891" s="1" t="s">
        <v>6184</v>
      </c>
      <c r="H891" s="1" t="s">
        <v>891</v>
      </c>
      <c r="I891" s="1" t="s">
        <v>6262</v>
      </c>
      <c r="J891" s="1" t="s">
        <v>3179</v>
      </c>
      <c r="K891" s="1" t="s">
        <v>1890</v>
      </c>
      <c r="L891" s="1" t="s">
        <v>487</v>
      </c>
      <c r="M891" s="1" t="s">
        <v>4202</v>
      </c>
      <c r="N891" s="1" t="s">
        <v>683</v>
      </c>
      <c r="O891" s="1" t="s">
        <v>695</v>
      </c>
      <c r="P891" s="1" t="s">
        <v>1930</v>
      </c>
      <c r="Q891" s="1" t="s">
        <v>11227</v>
      </c>
      <c r="R891" s="1" t="s">
        <v>506</v>
      </c>
      <c r="S891" s="1" t="s">
        <v>3179</v>
      </c>
      <c r="T891" s="1" t="s">
        <v>4746</v>
      </c>
      <c r="U891" s="1" t="s">
        <v>3166</v>
      </c>
      <c r="V891" s="1" t="s">
        <v>11235</v>
      </c>
      <c r="W891" s="1" t="s">
        <v>3166</v>
      </c>
    </row>
    <row r="892" spans="1:23">
      <c r="A892" s="1" t="s">
        <v>49</v>
      </c>
      <c r="D892" s="1" t="s">
        <v>6277</v>
      </c>
      <c r="E892" s="1" t="s">
        <v>6278</v>
      </c>
      <c r="F892" s="1" t="s">
        <v>6184</v>
      </c>
      <c r="H892" s="1" t="s">
        <v>891</v>
      </c>
      <c r="I892" s="1" t="s">
        <v>6262</v>
      </c>
      <c r="J892" s="1" t="s">
        <v>3184</v>
      </c>
      <c r="K892" s="1" t="s">
        <v>1890</v>
      </c>
      <c r="L892" s="1" t="s">
        <v>487</v>
      </c>
      <c r="M892" s="1" t="s">
        <v>4202</v>
      </c>
      <c r="N892" s="1" t="s">
        <v>683</v>
      </c>
      <c r="O892" s="1" t="s">
        <v>695</v>
      </c>
      <c r="P892" s="1" t="s">
        <v>3590</v>
      </c>
      <c r="Q892" s="1" t="s">
        <v>11236</v>
      </c>
      <c r="R892" s="1" t="s">
        <v>669</v>
      </c>
      <c r="S892" s="1" t="s">
        <v>3184</v>
      </c>
      <c r="T892" s="1" t="s">
        <v>4746</v>
      </c>
      <c r="U892" s="1" t="s">
        <v>3166</v>
      </c>
      <c r="V892" s="1" t="s">
        <v>11237</v>
      </c>
      <c r="W892" s="1" t="s">
        <v>3166</v>
      </c>
    </row>
    <row r="893" spans="1:23">
      <c r="A893" s="1" t="s">
        <v>49</v>
      </c>
      <c r="D893" s="1" t="s">
        <v>6279</v>
      </c>
      <c r="E893" s="1" t="s">
        <v>6280</v>
      </c>
      <c r="F893" s="1" t="s">
        <v>6184</v>
      </c>
      <c r="H893" s="1" t="s">
        <v>891</v>
      </c>
      <c r="I893" s="1" t="s">
        <v>6262</v>
      </c>
      <c r="J893" s="1" t="s">
        <v>3184</v>
      </c>
      <c r="K893" s="1" t="s">
        <v>1890</v>
      </c>
      <c r="L893" s="1" t="s">
        <v>487</v>
      </c>
      <c r="M893" s="1" t="s">
        <v>4202</v>
      </c>
      <c r="N893" s="1" t="s">
        <v>683</v>
      </c>
      <c r="O893" s="1" t="s">
        <v>695</v>
      </c>
      <c r="P893" s="1" t="s">
        <v>3590</v>
      </c>
      <c r="Q893" s="1" t="s">
        <v>11236</v>
      </c>
      <c r="R893" s="1" t="s">
        <v>549</v>
      </c>
      <c r="S893" s="1" t="s">
        <v>3184</v>
      </c>
      <c r="T893" s="1" t="s">
        <v>4746</v>
      </c>
      <c r="U893" s="1" t="s">
        <v>3166</v>
      </c>
      <c r="V893" s="1" t="s">
        <v>11238</v>
      </c>
      <c r="W893" s="1" t="s">
        <v>3166</v>
      </c>
    </row>
    <row r="894" spans="1:23">
      <c r="A894" s="1" t="s">
        <v>49</v>
      </c>
      <c r="D894" s="1" t="s">
        <v>6281</v>
      </c>
      <c r="E894" s="1" t="s">
        <v>6282</v>
      </c>
      <c r="F894" s="1" t="s">
        <v>6184</v>
      </c>
      <c r="H894" s="1" t="s">
        <v>891</v>
      </c>
      <c r="I894" s="1" t="s">
        <v>6262</v>
      </c>
      <c r="J894" s="1" t="s">
        <v>3184</v>
      </c>
      <c r="K894" s="1" t="s">
        <v>1890</v>
      </c>
      <c r="L894" s="1" t="s">
        <v>694</v>
      </c>
      <c r="M894" s="1" t="s">
        <v>4202</v>
      </c>
      <c r="N894" s="1" t="s">
        <v>683</v>
      </c>
      <c r="O894" s="1" t="s">
        <v>695</v>
      </c>
      <c r="P894" s="1" t="s">
        <v>3590</v>
      </c>
      <c r="Q894" s="1" t="s">
        <v>11236</v>
      </c>
      <c r="R894" s="1" t="s">
        <v>506</v>
      </c>
      <c r="S894" s="1" t="s">
        <v>3184</v>
      </c>
      <c r="T894" s="1" t="s">
        <v>4746</v>
      </c>
      <c r="U894" s="1" t="s">
        <v>3166</v>
      </c>
      <c r="V894" s="1" t="s">
        <v>11239</v>
      </c>
      <c r="W894" s="1" t="s">
        <v>3166</v>
      </c>
    </row>
    <row r="895" spans="1:23">
      <c r="A895" s="1" t="s">
        <v>49</v>
      </c>
      <c r="D895" s="1" t="s">
        <v>6283</v>
      </c>
      <c r="E895" s="1" t="s">
        <v>6284</v>
      </c>
      <c r="F895" s="1" t="s">
        <v>6184</v>
      </c>
      <c r="H895" s="1" t="s">
        <v>891</v>
      </c>
      <c r="I895" s="1" t="s">
        <v>6262</v>
      </c>
      <c r="J895" s="1" t="s">
        <v>3179</v>
      </c>
      <c r="K895" s="1" t="s">
        <v>2039</v>
      </c>
      <c r="L895" s="1" t="s">
        <v>457</v>
      </c>
      <c r="M895" s="1" t="s">
        <v>4202</v>
      </c>
      <c r="N895" s="1" t="s">
        <v>683</v>
      </c>
      <c r="O895" s="1" t="s">
        <v>695</v>
      </c>
      <c r="P895" s="1" t="s">
        <v>3590</v>
      </c>
      <c r="Q895" s="1" t="s">
        <v>10838</v>
      </c>
      <c r="R895" s="1" t="s">
        <v>616</v>
      </c>
      <c r="S895" s="1" t="s">
        <v>3179</v>
      </c>
      <c r="T895" s="1" t="s">
        <v>4746</v>
      </c>
      <c r="U895" s="1" t="s">
        <v>3166</v>
      </c>
      <c r="V895" s="1" t="s">
        <v>3166</v>
      </c>
      <c r="W895" s="1" t="s">
        <v>3166</v>
      </c>
    </row>
    <row r="896" spans="1:23">
      <c r="A896" s="1" t="s">
        <v>49</v>
      </c>
      <c r="D896" s="1" t="s">
        <v>6285</v>
      </c>
      <c r="E896" s="1" t="s">
        <v>6286</v>
      </c>
      <c r="F896" s="1" t="s">
        <v>6184</v>
      </c>
      <c r="H896" s="1" t="s">
        <v>891</v>
      </c>
      <c r="I896" s="1" t="s">
        <v>6262</v>
      </c>
      <c r="J896" s="1" t="s">
        <v>3179</v>
      </c>
      <c r="K896" s="1" t="s">
        <v>2044</v>
      </c>
      <c r="L896" s="1" t="s">
        <v>393</v>
      </c>
      <c r="M896" s="1" t="s">
        <v>4202</v>
      </c>
      <c r="N896" s="1" t="s">
        <v>683</v>
      </c>
      <c r="O896" s="1" t="s">
        <v>695</v>
      </c>
      <c r="P896" s="1" t="s">
        <v>2040</v>
      </c>
      <c r="Q896" s="1" t="s">
        <v>11240</v>
      </c>
      <c r="R896" s="1" t="s">
        <v>616</v>
      </c>
      <c r="S896" s="1" t="s">
        <v>3179</v>
      </c>
      <c r="T896" s="1" t="s">
        <v>4746</v>
      </c>
      <c r="U896" s="1" t="s">
        <v>3166</v>
      </c>
      <c r="V896" s="1" t="s">
        <v>3166</v>
      </c>
      <c r="W896" s="1" t="s">
        <v>3166</v>
      </c>
    </row>
    <row r="897" spans="1:23">
      <c r="A897" s="1" t="s">
        <v>49</v>
      </c>
      <c r="D897" s="1" t="s">
        <v>6287</v>
      </c>
      <c r="E897" s="1" t="s">
        <v>6288</v>
      </c>
      <c r="F897" s="1" t="s">
        <v>6184</v>
      </c>
      <c r="H897" s="1" t="s">
        <v>891</v>
      </c>
      <c r="I897" s="1" t="s">
        <v>6262</v>
      </c>
      <c r="J897" s="1" t="s">
        <v>3179</v>
      </c>
      <c r="K897" s="1" t="s">
        <v>2044</v>
      </c>
      <c r="L897" s="1" t="s">
        <v>393</v>
      </c>
      <c r="M897" s="1" t="s">
        <v>4202</v>
      </c>
      <c r="N897" s="1" t="s">
        <v>683</v>
      </c>
      <c r="O897" s="1" t="s">
        <v>695</v>
      </c>
      <c r="P897" s="1" t="s">
        <v>2040</v>
      </c>
      <c r="Q897" s="1" t="s">
        <v>11240</v>
      </c>
      <c r="R897" s="1" t="s">
        <v>549</v>
      </c>
      <c r="S897" s="1" t="s">
        <v>3179</v>
      </c>
      <c r="T897" s="1" t="s">
        <v>4746</v>
      </c>
      <c r="U897" s="1" t="s">
        <v>3166</v>
      </c>
      <c r="V897" s="1" t="s">
        <v>11241</v>
      </c>
      <c r="W897" s="1" t="s">
        <v>3166</v>
      </c>
    </row>
    <row r="898" spans="1:23">
      <c r="A898" s="1" t="s">
        <v>49</v>
      </c>
      <c r="D898" s="1" t="s">
        <v>6289</v>
      </c>
      <c r="E898" s="1" t="s">
        <v>6290</v>
      </c>
      <c r="F898" s="1" t="s">
        <v>6184</v>
      </c>
      <c r="H898" s="1" t="s">
        <v>891</v>
      </c>
      <c r="I898" s="1" t="s">
        <v>6262</v>
      </c>
      <c r="J898" s="1" t="s">
        <v>3179</v>
      </c>
      <c r="K898" s="1" t="s">
        <v>2044</v>
      </c>
      <c r="L898" s="1" t="s">
        <v>393</v>
      </c>
      <c r="M898" s="1" t="s">
        <v>4202</v>
      </c>
      <c r="N898" s="1" t="s">
        <v>683</v>
      </c>
      <c r="O898" s="1" t="s">
        <v>695</v>
      </c>
      <c r="P898" s="1" t="s">
        <v>2040</v>
      </c>
      <c r="Q898" s="1" t="s">
        <v>11240</v>
      </c>
      <c r="R898" s="1" t="s">
        <v>506</v>
      </c>
      <c r="S898" s="1" t="s">
        <v>3179</v>
      </c>
      <c r="T898" s="1" t="s">
        <v>4746</v>
      </c>
      <c r="U898" s="1" t="s">
        <v>3166</v>
      </c>
      <c r="V898" s="1" t="s">
        <v>11242</v>
      </c>
      <c r="W898" s="1" t="s">
        <v>3166</v>
      </c>
    </row>
    <row r="899" spans="1:23">
      <c r="A899" s="1" t="s">
        <v>49</v>
      </c>
      <c r="D899" s="1" t="s">
        <v>6291</v>
      </c>
      <c r="E899" s="1" t="s">
        <v>6292</v>
      </c>
      <c r="F899" s="1" t="s">
        <v>6184</v>
      </c>
      <c r="H899" s="1" t="s">
        <v>891</v>
      </c>
      <c r="I899" s="1" t="s">
        <v>6262</v>
      </c>
      <c r="J899" s="1" t="s">
        <v>3179</v>
      </c>
      <c r="K899" s="1" t="s">
        <v>765</v>
      </c>
      <c r="L899" s="1" t="s">
        <v>694</v>
      </c>
      <c r="M899" s="1" t="s">
        <v>4202</v>
      </c>
      <c r="N899" s="1" t="s">
        <v>683</v>
      </c>
      <c r="O899" s="1" t="s">
        <v>695</v>
      </c>
      <c r="P899" s="1" t="s">
        <v>1598</v>
      </c>
      <c r="Q899" s="1" t="s">
        <v>11243</v>
      </c>
      <c r="R899" s="1" t="s">
        <v>549</v>
      </c>
      <c r="S899" s="1" t="s">
        <v>3179</v>
      </c>
      <c r="T899" s="1" t="s">
        <v>4746</v>
      </c>
      <c r="U899" s="1" t="s">
        <v>3166</v>
      </c>
      <c r="V899" s="1" t="s">
        <v>11244</v>
      </c>
      <c r="W899" s="1" t="s">
        <v>3166</v>
      </c>
    </row>
    <row r="900" spans="1:23">
      <c r="A900" s="1" t="s">
        <v>49</v>
      </c>
      <c r="D900" s="1" t="s">
        <v>6293</v>
      </c>
      <c r="E900" s="1" t="s">
        <v>6294</v>
      </c>
      <c r="F900" s="1" t="s">
        <v>6184</v>
      </c>
      <c r="H900" s="1" t="s">
        <v>891</v>
      </c>
      <c r="I900" s="1" t="s">
        <v>6262</v>
      </c>
      <c r="J900" s="1" t="s">
        <v>3179</v>
      </c>
      <c r="K900" s="1" t="s">
        <v>2326</v>
      </c>
      <c r="L900" s="1" t="s">
        <v>5279</v>
      </c>
      <c r="M900" s="1" t="s">
        <v>4202</v>
      </c>
      <c r="N900" s="1" t="s">
        <v>683</v>
      </c>
      <c r="O900" s="1" t="s">
        <v>695</v>
      </c>
      <c r="P900" s="1" t="s">
        <v>1598</v>
      </c>
      <c r="Q900" s="1" t="s">
        <v>11243</v>
      </c>
      <c r="R900" s="1" t="s">
        <v>506</v>
      </c>
      <c r="S900" s="1" t="s">
        <v>3179</v>
      </c>
      <c r="T900" s="1" t="s">
        <v>4746</v>
      </c>
      <c r="U900" s="1" t="s">
        <v>3166</v>
      </c>
      <c r="V900" s="1" t="s">
        <v>11244</v>
      </c>
      <c r="W900" s="1" t="s">
        <v>3166</v>
      </c>
    </row>
    <row r="901" spans="1:23">
      <c r="A901" s="1" t="s">
        <v>49</v>
      </c>
      <c r="D901" s="1" t="s">
        <v>6295</v>
      </c>
      <c r="E901" s="1" t="s">
        <v>6296</v>
      </c>
      <c r="F901" s="1" t="s">
        <v>6184</v>
      </c>
      <c r="H901" s="1" t="s">
        <v>891</v>
      </c>
      <c r="I901" s="1" t="s">
        <v>6262</v>
      </c>
      <c r="J901" s="1" t="s">
        <v>3179</v>
      </c>
      <c r="K901" s="1" t="s">
        <v>2326</v>
      </c>
      <c r="L901" s="1" t="s">
        <v>5279</v>
      </c>
      <c r="M901" s="1" t="s">
        <v>4202</v>
      </c>
      <c r="N901" s="1" t="s">
        <v>683</v>
      </c>
      <c r="O901" s="1" t="s">
        <v>695</v>
      </c>
      <c r="P901" s="1" t="s">
        <v>1926</v>
      </c>
      <c r="Q901" s="1" t="s">
        <v>11245</v>
      </c>
      <c r="R901" s="1" t="s">
        <v>616</v>
      </c>
      <c r="S901" s="1" t="s">
        <v>3179</v>
      </c>
      <c r="T901" s="1" t="s">
        <v>4746</v>
      </c>
      <c r="U901" s="1" t="s">
        <v>3166</v>
      </c>
      <c r="V901" s="1" t="s">
        <v>3166</v>
      </c>
      <c r="W901" s="1" t="s">
        <v>3166</v>
      </c>
    </row>
    <row r="902" spans="1:23">
      <c r="A902" s="1" t="s">
        <v>49</v>
      </c>
      <c r="D902" s="1" t="s">
        <v>6297</v>
      </c>
      <c r="E902" s="1" t="s">
        <v>6298</v>
      </c>
      <c r="F902" s="1" t="s">
        <v>6184</v>
      </c>
      <c r="H902" s="1" t="s">
        <v>891</v>
      </c>
      <c r="I902" s="1" t="s">
        <v>6262</v>
      </c>
      <c r="J902" s="1" t="s">
        <v>3179</v>
      </c>
      <c r="K902" s="1" t="s">
        <v>2326</v>
      </c>
      <c r="L902" s="1" t="s">
        <v>5279</v>
      </c>
      <c r="M902" s="1" t="s">
        <v>4202</v>
      </c>
      <c r="N902" s="1" t="s">
        <v>683</v>
      </c>
      <c r="O902" s="1" t="s">
        <v>695</v>
      </c>
      <c r="P902" s="1" t="s">
        <v>1926</v>
      </c>
      <c r="Q902" s="1" t="s">
        <v>11245</v>
      </c>
      <c r="R902" s="1" t="s">
        <v>506</v>
      </c>
      <c r="S902" s="1" t="s">
        <v>3179</v>
      </c>
      <c r="T902" s="1" t="s">
        <v>4746</v>
      </c>
      <c r="U902" s="1" t="s">
        <v>3166</v>
      </c>
      <c r="V902" s="1" t="s">
        <v>11246</v>
      </c>
      <c r="W902" s="1" t="s">
        <v>3166</v>
      </c>
    </row>
    <row r="903" spans="1:23">
      <c r="A903" s="1" t="s">
        <v>49</v>
      </c>
      <c r="D903" s="1" t="s">
        <v>6299</v>
      </c>
      <c r="E903" s="1" t="s">
        <v>6300</v>
      </c>
      <c r="F903" s="1" t="s">
        <v>6184</v>
      </c>
      <c r="H903" s="1" t="s">
        <v>891</v>
      </c>
      <c r="I903" s="1" t="s">
        <v>6262</v>
      </c>
      <c r="J903" s="1" t="s">
        <v>3179</v>
      </c>
      <c r="K903" s="1" t="s">
        <v>1890</v>
      </c>
      <c r="L903" s="1" t="s">
        <v>5279</v>
      </c>
      <c r="M903" s="1" t="s">
        <v>4202</v>
      </c>
      <c r="N903" s="1" t="s">
        <v>683</v>
      </c>
      <c r="O903" s="1" t="s">
        <v>695</v>
      </c>
      <c r="P903" s="1" t="s">
        <v>1926</v>
      </c>
      <c r="Q903" s="1" t="s">
        <v>11247</v>
      </c>
      <c r="R903" s="1" t="s">
        <v>616</v>
      </c>
      <c r="S903" s="1" t="s">
        <v>3179</v>
      </c>
      <c r="T903" s="1" t="s">
        <v>4746</v>
      </c>
      <c r="U903" s="1" t="s">
        <v>3166</v>
      </c>
      <c r="V903" s="1" t="s">
        <v>3166</v>
      </c>
      <c r="W903" s="1" t="s">
        <v>3166</v>
      </c>
    </row>
    <row r="904" spans="1:23">
      <c r="A904" s="1" t="s">
        <v>49</v>
      </c>
      <c r="D904" s="1" t="s">
        <v>6301</v>
      </c>
      <c r="E904" s="1" t="s">
        <v>6302</v>
      </c>
      <c r="F904" s="1" t="s">
        <v>6184</v>
      </c>
      <c r="H904" s="1" t="s">
        <v>891</v>
      </c>
      <c r="I904" s="1" t="s">
        <v>6262</v>
      </c>
      <c r="J904" s="1" t="s">
        <v>3179</v>
      </c>
      <c r="K904" s="1" t="s">
        <v>1890</v>
      </c>
      <c r="L904" s="1" t="s">
        <v>5279</v>
      </c>
      <c r="M904" s="1" t="s">
        <v>4202</v>
      </c>
      <c r="N904" s="1" t="s">
        <v>683</v>
      </c>
      <c r="O904" s="1" t="s">
        <v>695</v>
      </c>
      <c r="P904" s="1" t="s">
        <v>1926</v>
      </c>
      <c r="Q904" s="1" t="s">
        <v>11247</v>
      </c>
      <c r="R904" s="1" t="s">
        <v>549</v>
      </c>
      <c r="S904" s="1" t="s">
        <v>3179</v>
      </c>
      <c r="T904" s="1" t="s">
        <v>4746</v>
      </c>
      <c r="U904" s="1" t="s">
        <v>3166</v>
      </c>
      <c r="V904" s="1" t="s">
        <v>11246</v>
      </c>
      <c r="W904" s="1" t="s">
        <v>3166</v>
      </c>
    </row>
    <row r="905" spans="1:23">
      <c r="A905" s="1" t="s">
        <v>49</v>
      </c>
      <c r="D905" s="1" t="s">
        <v>6303</v>
      </c>
      <c r="E905" s="1" t="s">
        <v>6304</v>
      </c>
      <c r="F905" s="1" t="s">
        <v>6184</v>
      </c>
      <c r="H905" s="1" t="s">
        <v>891</v>
      </c>
      <c r="I905" s="1" t="s">
        <v>6262</v>
      </c>
      <c r="J905" s="1" t="s">
        <v>3179</v>
      </c>
      <c r="K905" s="1" t="s">
        <v>1890</v>
      </c>
      <c r="L905" s="1" t="s">
        <v>393</v>
      </c>
      <c r="M905" s="1" t="s">
        <v>4202</v>
      </c>
      <c r="N905" s="1" t="s">
        <v>683</v>
      </c>
      <c r="O905" s="1" t="s">
        <v>695</v>
      </c>
      <c r="P905" s="1" t="s">
        <v>1926</v>
      </c>
      <c r="Q905" s="1" t="s">
        <v>11247</v>
      </c>
      <c r="R905" s="1" t="s">
        <v>506</v>
      </c>
      <c r="S905" s="1" t="s">
        <v>3179</v>
      </c>
      <c r="T905" s="1" t="s">
        <v>4746</v>
      </c>
      <c r="U905" s="1" t="s">
        <v>3166</v>
      </c>
      <c r="V905" s="1" t="s">
        <v>3166</v>
      </c>
      <c r="W905" s="1" t="s">
        <v>3166</v>
      </c>
    </row>
    <row r="906" spans="1:23">
      <c r="A906" s="1" t="s">
        <v>49</v>
      </c>
      <c r="D906" s="1" t="s">
        <v>6305</v>
      </c>
      <c r="E906" s="1" t="s">
        <v>6306</v>
      </c>
      <c r="F906" s="1" t="s">
        <v>6184</v>
      </c>
      <c r="H906" s="1" t="s">
        <v>891</v>
      </c>
      <c r="I906" s="1" t="s">
        <v>6262</v>
      </c>
      <c r="J906" s="1" t="s">
        <v>3179</v>
      </c>
      <c r="K906" s="1" t="s">
        <v>1890</v>
      </c>
      <c r="L906" s="1" t="s">
        <v>393</v>
      </c>
      <c r="M906" s="1" t="s">
        <v>4202</v>
      </c>
      <c r="N906" s="1" t="s">
        <v>683</v>
      </c>
      <c r="O906" s="1" t="s">
        <v>695</v>
      </c>
      <c r="P906" s="1" t="s">
        <v>1926</v>
      </c>
      <c r="Q906" s="1" t="s">
        <v>11247</v>
      </c>
      <c r="R906" s="1" t="s">
        <v>616</v>
      </c>
      <c r="S906" s="1" t="s">
        <v>3179</v>
      </c>
      <c r="T906" s="1" t="s">
        <v>4746</v>
      </c>
      <c r="U906" s="1" t="s">
        <v>3166</v>
      </c>
      <c r="V906" s="1" t="s">
        <v>11246</v>
      </c>
      <c r="W906" s="1" t="s">
        <v>3166</v>
      </c>
    </row>
    <row r="907" spans="1:23">
      <c r="A907" s="1" t="s">
        <v>49</v>
      </c>
      <c r="D907" s="1" t="s">
        <v>6307</v>
      </c>
      <c r="E907" s="1" t="s">
        <v>6306</v>
      </c>
      <c r="F907" s="1" t="s">
        <v>6184</v>
      </c>
      <c r="H907" s="1" t="s">
        <v>891</v>
      </c>
      <c r="I907" s="1" t="s">
        <v>6262</v>
      </c>
      <c r="J907" s="1" t="s">
        <v>3179</v>
      </c>
      <c r="K907" s="1" t="s">
        <v>1890</v>
      </c>
      <c r="L907" s="1" t="s">
        <v>393</v>
      </c>
      <c r="M907" s="1" t="s">
        <v>4202</v>
      </c>
      <c r="N907" s="1" t="s">
        <v>683</v>
      </c>
      <c r="O907" s="1" t="s">
        <v>695</v>
      </c>
      <c r="P907" s="1" t="s">
        <v>1926</v>
      </c>
      <c r="Q907" s="1" t="s">
        <v>11247</v>
      </c>
      <c r="R907" s="1" t="s">
        <v>549</v>
      </c>
      <c r="S907" s="1" t="s">
        <v>3179</v>
      </c>
      <c r="T907" s="1" t="s">
        <v>4746</v>
      </c>
      <c r="U907" s="1" t="s">
        <v>3166</v>
      </c>
      <c r="V907" s="1" t="s">
        <v>11246</v>
      </c>
      <c r="W907" s="1" t="s">
        <v>3166</v>
      </c>
    </row>
    <row r="908" spans="1:23">
      <c r="A908" s="1" t="s">
        <v>49</v>
      </c>
      <c r="D908" s="1" t="s">
        <v>6308</v>
      </c>
      <c r="E908" s="1" t="s">
        <v>6306</v>
      </c>
      <c r="F908" s="1" t="s">
        <v>6184</v>
      </c>
      <c r="H908" s="1" t="s">
        <v>891</v>
      </c>
      <c r="I908" s="1" t="s">
        <v>6262</v>
      </c>
      <c r="J908" s="1" t="s">
        <v>3179</v>
      </c>
      <c r="K908" s="1" t="s">
        <v>1890</v>
      </c>
      <c r="L908" s="1" t="s">
        <v>393</v>
      </c>
      <c r="M908" s="1" t="s">
        <v>4202</v>
      </c>
      <c r="N908" s="1" t="s">
        <v>683</v>
      </c>
      <c r="O908" s="1" t="s">
        <v>695</v>
      </c>
      <c r="P908" s="1" t="s">
        <v>1926</v>
      </c>
      <c r="Q908" s="1" t="s">
        <v>11247</v>
      </c>
      <c r="R908" s="1" t="s">
        <v>506</v>
      </c>
      <c r="S908" s="1" t="s">
        <v>3179</v>
      </c>
      <c r="T908" s="1" t="s">
        <v>4746</v>
      </c>
      <c r="U908" s="1" t="s">
        <v>3166</v>
      </c>
      <c r="V908" s="1" t="s">
        <v>11246</v>
      </c>
      <c r="W908" s="1" t="s">
        <v>3166</v>
      </c>
    </row>
    <row r="909" spans="1:23">
      <c r="A909" s="1" t="s">
        <v>49</v>
      </c>
      <c r="D909" s="1" t="s">
        <v>6309</v>
      </c>
      <c r="E909" s="1" t="s">
        <v>6310</v>
      </c>
      <c r="F909" s="1" t="s">
        <v>6184</v>
      </c>
      <c r="H909" s="1" t="s">
        <v>891</v>
      </c>
      <c r="I909" s="1" t="s">
        <v>6262</v>
      </c>
      <c r="J909" s="1" t="s">
        <v>3179</v>
      </c>
      <c r="K909" s="1" t="s">
        <v>1507</v>
      </c>
      <c r="L909" s="1" t="s">
        <v>457</v>
      </c>
      <c r="M909" s="1" t="s">
        <v>4202</v>
      </c>
      <c r="N909" s="1" t="s">
        <v>683</v>
      </c>
      <c r="O909" s="1" t="s">
        <v>695</v>
      </c>
      <c r="P909" s="1" t="s">
        <v>1926</v>
      </c>
      <c r="Q909" s="1" t="s">
        <v>11248</v>
      </c>
      <c r="R909" s="1" t="s">
        <v>616</v>
      </c>
      <c r="S909" s="1" t="s">
        <v>3179</v>
      </c>
      <c r="T909" s="1" t="s">
        <v>4746</v>
      </c>
      <c r="U909" s="1" t="s">
        <v>3166</v>
      </c>
      <c r="V909" s="1" t="s">
        <v>3166</v>
      </c>
      <c r="W909" s="1" t="s">
        <v>3166</v>
      </c>
    </row>
    <row r="910" spans="1:23">
      <c r="A910" s="1" t="s">
        <v>49</v>
      </c>
      <c r="D910" s="1" t="s">
        <v>6311</v>
      </c>
      <c r="E910" s="1" t="s">
        <v>6312</v>
      </c>
      <c r="F910" s="1" t="s">
        <v>6184</v>
      </c>
      <c r="H910" s="1" t="s">
        <v>891</v>
      </c>
      <c r="I910" s="1" t="s">
        <v>6262</v>
      </c>
      <c r="J910" s="1" t="s">
        <v>3179</v>
      </c>
      <c r="K910" s="1" t="s">
        <v>1507</v>
      </c>
      <c r="L910" s="1" t="s">
        <v>457</v>
      </c>
      <c r="M910" s="1" t="s">
        <v>4202</v>
      </c>
      <c r="N910" s="1" t="s">
        <v>683</v>
      </c>
      <c r="O910" s="1" t="s">
        <v>695</v>
      </c>
      <c r="P910" s="1" t="s">
        <v>1926</v>
      </c>
      <c r="Q910" s="1" t="s">
        <v>11248</v>
      </c>
      <c r="R910" s="1" t="s">
        <v>506</v>
      </c>
      <c r="S910" s="1" t="s">
        <v>3179</v>
      </c>
      <c r="T910" s="1" t="s">
        <v>4746</v>
      </c>
      <c r="U910" s="1" t="s">
        <v>3166</v>
      </c>
      <c r="V910" s="1" t="s">
        <v>11249</v>
      </c>
      <c r="W910" s="1" t="s">
        <v>3166</v>
      </c>
    </row>
    <row r="911" spans="1:23">
      <c r="A911" s="1" t="s">
        <v>49</v>
      </c>
      <c r="D911" s="1" t="s">
        <v>6313</v>
      </c>
      <c r="E911" s="1" t="s">
        <v>6314</v>
      </c>
      <c r="F911" s="1" t="s">
        <v>6184</v>
      </c>
      <c r="H911" s="1" t="s">
        <v>891</v>
      </c>
      <c r="I911" s="1" t="s">
        <v>6262</v>
      </c>
      <c r="J911" s="1" t="s">
        <v>3184</v>
      </c>
      <c r="K911" s="1" t="s">
        <v>1890</v>
      </c>
      <c r="L911" s="1" t="s">
        <v>419</v>
      </c>
      <c r="M911" s="1" t="s">
        <v>4202</v>
      </c>
      <c r="N911" s="1" t="s">
        <v>683</v>
      </c>
      <c r="O911" s="1" t="s">
        <v>695</v>
      </c>
      <c r="P911" s="1" t="s">
        <v>2128</v>
      </c>
      <c r="Q911" s="1" t="s">
        <v>11250</v>
      </c>
      <c r="R911" s="1" t="s">
        <v>669</v>
      </c>
      <c r="S911" s="1" t="s">
        <v>3184</v>
      </c>
      <c r="T911" s="1" t="s">
        <v>4746</v>
      </c>
      <c r="U911" s="1" t="s">
        <v>3166</v>
      </c>
      <c r="V911" s="1" t="s">
        <v>11251</v>
      </c>
      <c r="W911" s="1" t="s">
        <v>3166</v>
      </c>
    </row>
    <row r="912" spans="1:23">
      <c r="A912" s="1" t="s">
        <v>49</v>
      </c>
      <c r="D912" s="1" t="s">
        <v>6315</v>
      </c>
      <c r="E912" s="1" t="s">
        <v>6316</v>
      </c>
      <c r="F912" s="1" t="s">
        <v>6184</v>
      </c>
      <c r="H912" s="1" t="s">
        <v>891</v>
      </c>
      <c r="I912" s="1" t="s">
        <v>6262</v>
      </c>
      <c r="J912" s="1" t="s">
        <v>3184</v>
      </c>
      <c r="K912" s="1" t="s">
        <v>1890</v>
      </c>
      <c r="L912" s="1" t="s">
        <v>419</v>
      </c>
      <c r="M912" s="1" t="s">
        <v>4202</v>
      </c>
      <c r="N912" s="1" t="s">
        <v>683</v>
      </c>
      <c r="O912" s="1" t="s">
        <v>695</v>
      </c>
      <c r="P912" s="1" t="s">
        <v>2128</v>
      </c>
      <c r="Q912" s="1" t="s">
        <v>11250</v>
      </c>
      <c r="R912" s="1" t="s">
        <v>549</v>
      </c>
      <c r="S912" s="1" t="s">
        <v>3184</v>
      </c>
      <c r="T912" s="1" t="s">
        <v>4746</v>
      </c>
      <c r="U912" s="1" t="s">
        <v>3166</v>
      </c>
      <c r="V912" s="1" t="s">
        <v>11252</v>
      </c>
      <c r="W912" s="1" t="s">
        <v>3166</v>
      </c>
    </row>
    <row r="913" spans="1:23">
      <c r="A913" s="1" t="s">
        <v>49</v>
      </c>
      <c r="D913" s="1" t="s">
        <v>6317</v>
      </c>
      <c r="E913" s="1" t="s">
        <v>6318</v>
      </c>
      <c r="F913" s="1" t="s">
        <v>6184</v>
      </c>
      <c r="H913" s="1" t="s">
        <v>891</v>
      </c>
      <c r="I913" s="1" t="s">
        <v>6262</v>
      </c>
      <c r="J913" s="1" t="s">
        <v>3184</v>
      </c>
      <c r="K913" s="1" t="s">
        <v>1890</v>
      </c>
      <c r="L913" s="1" t="s">
        <v>5279</v>
      </c>
      <c r="M913" s="1" t="s">
        <v>4202</v>
      </c>
      <c r="N913" s="1" t="s">
        <v>683</v>
      </c>
      <c r="O913" s="1" t="s">
        <v>695</v>
      </c>
      <c r="P913" s="1" t="s">
        <v>2128</v>
      </c>
      <c r="Q913" s="1" t="s">
        <v>11250</v>
      </c>
      <c r="R913" s="1" t="s">
        <v>506</v>
      </c>
      <c r="S913" s="1" t="s">
        <v>3184</v>
      </c>
      <c r="T913" s="1" t="s">
        <v>4746</v>
      </c>
      <c r="U913" s="1" t="s">
        <v>3166</v>
      </c>
      <c r="V913" s="1" t="s">
        <v>11253</v>
      </c>
      <c r="W913" s="1" t="s">
        <v>3166</v>
      </c>
    </row>
    <row r="914" spans="1:23">
      <c r="A914" s="1" t="s">
        <v>49</v>
      </c>
      <c r="D914" s="1" t="s">
        <v>6319</v>
      </c>
      <c r="E914" s="1" t="s">
        <v>6320</v>
      </c>
      <c r="F914" s="1" t="s">
        <v>6184</v>
      </c>
      <c r="H914" s="1" t="s">
        <v>891</v>
      </c>
      <c r="I914" s="1" t="s">
        <v>6262</v>
      </c>
      <c r="J914" s="1" t="s">
        <v>3184</v>
      </c>
      <c r="K914" s="1" t="s">
        <v>1890</v>
      </c>
      <c r="L914" s="1" t="s">
        <v>409</v>
      </c>
      <c r="M914" s="1" t="s">
        <v>4202</v>
      </c>
      <c r="N914" s="1" t="s">
        <v>683</v>
      </c>
      <c r="O914" s="1" t="s">
        <v>695</v>
      </c>
      <c r="P914" s="1" t="s">
        <v>2128</v>
      </c>
      <c r="Q914" s="1" t="s">
        <v>10438</v>
      </c>
      <c r="R914" s="1" t="s">
        <v>669</v>
      </c>
      <c r="S914" s="1" t="s">
        <v>3184</v>
      </c>
      <c r="T914" s="1" t="s">
        <v>4746</v>
      </c>
      <c r="U914" s="1" t="s">
        <v>3166</v>
      </c>
      <c r="V914" s="1" t="s">
        <v>11254</v>
      </c>
      <c r="W914" s="1" t="s">
        <v>3166</v>
      </c>
    </row>
    <row r="915" spans="1:23">
      <c r="A915" s="1" t="s">
        <v>49</v>
      </c>
      <c r="D915" s="1" t="s">
        <v>6321</v>
      </c>
      <c r="E915" s="1" t="s">
        <v>6322</v>
      </c>
      <c r="F915" s="1" t="s">
        <v>6184</v>
      </c>
      <c r="H915" s="1" t="s">
        <v>891</v>
      </c>
      <c r="I915" s="1" t="s">
        <v>6262</v>
      </c>
      <c r="J915" s="1" t="s">
        <v>3184</v>
      </c>
      <c r="K915" s="1" t="s">
        <v>1890</v>
      </c>
      <c r="L915" s="1" t="s">
        <v>409</v>
      </c>
      <c r="M915" s="1" t="s">
        <v>4202</v>
      </c>
      <c r="N915" s="1" t="s">
        <v>683</v>
      </c>
      <c r="O915" s="1" t="s">
        <v>695</v>
      </c>
      <c r="P915" s="1" t="s">
        <v>2128</v>
      </c>
      <c r="Q915" s="1" t="s">
        <v>10438</v>
      </c>
      <c r="R915" s="1" t="s">
        <v>549</v>
      </c>
      <c r="S915" s="1" t="s">
        <v>3184</v>
      </c>
      <c r="T915" s="1" t="s">
        <v>4746</v>
      </c>
      <c r="U915" s="1" t="s">
        <v>3166</v>
      </c>
      <c r="V915" s="1" t="s">
        <v>11255</v>
      </c>
      <c r="W915" s="1" t="s">
        <v>3166</v>
      </c>
    </row>
    <row r="916" spans="1:23">
      <c r="A916" s="1" t="s">
        <v>49</v>
      </c>
      <c r="D916" s="1" t="s">
        <v>6323</v>
      </c>
      <c r="E916" s="1" t="s">
        <v>6324</v>
      </c>
      <c r="F916" s="1" t="s">
        <v>6184</v>
      </c>
      <c r="H916" s="1" t="s">
        <v>891</v>
      </c>
      <c r="I916" s="1" t="s">
        <v>6262</v>
      </c>
      <c r="J916" s="1" t="s">
        <v>3184</v>
      </c>
      <c r="K916" s="1" t="s">
        <v>1890</v>
      </c>
      <c r="L916" s="1" t="s">
        <v>409</v>
      </c>
      <c r="M916" s="1" t="s">
        <v>4202</v>
      </c>
      <c r="N916" s="1" t="s">
        <v>683</v>
      </c>
      <c r="O916" s="1" t="s">
        <v>695</v>
      </c>
      <c r="P916" s="1" t="s">
        <v>2128</v>
      </c>
      <c r="Q916" s="1" t="s">
        <v>10438</v>
      </c>
      <c r="R916" s="1" t="s">
        <v>506</v>
      </c>
      <c r="S916" s="1" t="s">
        <v>3184</v>
      </c>
      <c r="T916" s="1" t="s">
        <v>4746</v>
      </c>
      <c r="U916" s="1" t="s">
        <v>3166</v>
      </c>
      <c r="V916" s="1" t="s">
        <v>10246</v>
      </c>
      <c r="W916" s="1" t="s">
        <v>3166</v>
      </c>
    </row>
    <row r="917" spans="1:23">
      <c r="A917" s="1" t="s">
        <v>49</v>
      </c>
      <c r="D917" s="1" t="s">
        <v>6325</v>
      </c>
      <c r="E917" s="1" t="s">
        <v>6326</v>
      </c>
      <c r="F917" s="1" t="s">
        <v>6184</v>
      </c>
      <c r="H917" s="1" t="s">
        <v>891</v>
      </c>
      <c r="I917" s="1" t="s">
        <v>6262</v>
      </c>
      <c r="J917" s="1" t="s">
        <v>3184</v>
      </c>
      <c r="K917" s="1" t="s">
        <v>1890</v>
      </c>
      <c r="L917" s="1" t="s">
        <v>393</v>
      </c>
      <c r="M917" s="1" t="s">
        <v>4202</v>
      </c>
      <c r="N917" s="1" t="s">
        <v>683</v>
      </c>
      <c r="O917" s="1" t="s">
        <v>695</v>
      </c>
      <c r="P917" s="1" t="s">
        <v>2128</v>
      </c>
      <c r="Q917" s="1" t="s">
        <v>11236</v>
      </c>
      <c r="R917" s="1" t="s">
        <v>669</v>
      </c>
      <c r="S917" s="1" t="s">
        <v>3184</v>
      </c>
      <c r="T917" s="1" t="s">
        <v>4746</v>
      </c>
      <c r="U917" s="1" t="s">
        <v>3166</v>
      </c>
      <c r="V917" s="1" t="s">
        <v>10331</v>
      </c>
      <c r="W917" s="1" t="s">
        <v>3166</v>
      </c>
    </row>
    <row r="918" spans="1:23">
      <c r="A918" s="1" t="s">
        <v>49</v>
      </c>
      <c r="D918" s="1" t="s">
        <v>6327</v>
      </c>
      <c r="E918" s="1" t="s">
        <v>6328</v>
      </c>
      <c r="F918" s="1" t="s">
        <v>6184</v>
      </c>
      <c r="H918" s="1" t="s">
        <v>891</v>
      </c>
      <c r="I918" s="1" t="s">
        <v>6262</v>
      </c>
      <c r="J918" s="1" t="s">
        <v>3184</v>
      </c>
      <c r="K918" s="1" t="s">
        <v>1890</v>
      </c>
      <c r="L918" s="1" t="s">
        <v>393</v>
      </c>
      <c r="M918" s="1" t="s">
        <v>4202</v>
      </c>
      <c r="N918" s="1" t="s">
        <v>683</v>
      </c>
      <c r="O918" s="1" t="s">
        <v>695</v>
      </c>
      <c r="P918" s="1" t="s">
        <v>2128</v>
      </c>
      <c r="Q918" s="1" t="s">
        <v>11236</v>
      </c>
      <c r="R918" s="1" t="s">
        <v>506</v>
      </c>
      <c r="S918" s="1" t="s">
        <v>3184</v>
      </c>
      <c r="T918" s="1" t="s">
        <v>4746</v>
      </c>
      <c r="U918" s="1" t="s">
        <v>3166</v>
      </c>
      <c r="V918" s="1" t="s">
        <v>3166</v>
      </c>
      <c r="W918" s="1" t="s">
        <v>3166</v>
      </c>
    </row>
    <row r="919" spans="1:23">
      <c r="A919" s="1" t="s">
        <v>49</v>
      </c>
      <c r="D919" s="1" t="s">
        <v>6329</v>
      </c>
      <c r="E919" s="1" t="s">
        <v>6330</v>
      </c>
      <c r="F919" s="1" t="s">
        <v>6184</v>
      </c>
      <c r="H919" s="1" t="s">
        <v>891</v>
      </c>
      <c r="I919" s="1" t="s">
        <v>6262</v>
      </c>
      <c r="J919" s="1" t="s">
        <v>3184</v>
      </c>
      <c r="K919" s="1" t="s">
        <v>1507</v>
      </c>
      <c r="L919" s="1" t="s">
        <v>457</v>
      </c>
      <c r="M919" s="1" t="s">
        <v>4202</v>
      </c>
      <c r="N919" s="1" t="s">
        <v>683</v>
      </c>
      <c r="O919" s="1" t="s">
        <v>695</v>
      </c>
      <c r="P919" s="1" t="s">
        <v>2128</v>
      </c>
      <c r="Q919" s="1" t="s">
        <v>3534</v>
      </c>
      <c r="R919" s="1" t="s">
        <v>669</v>
      </c>
      <c r="S919" s="1" t="s">
        <v>3184</v>
      </c>
      <c r="T919" s="1" t="s">
        <v>4746</v>
      </c>
      <c r="U919" s="1" t="s">
        <v>3166</v>
      </c>
      <c r="V919" s="1" t="s">
        <v>10709</v>
      </c>
      <c r="W919" s="1" t="s">
        <v>3166</v>
      </c>
    </row>
    <row r="920" spans="1:23">
      <c r="A920" s="1" t="s">
        <v>49</v>
      </c>
      <c r="D920" s="1" t="s">
        <v>6331</v>
      </c>
      <c r="E920" s="1" t="s">
        <v>6332</v>
      </c>
      <c r="F920" s="1" t="s">
        <v>6184</v>
      </c>
      <c r="H920" s="1" t="s">
        <v>891</v>
      </c>
      <c r="I920" s="1" t="s">
        <v>6262</v>
      </c>
      <c r="J920" s="1" t="s">
        <v>3184</v>
      </c>
      <c r="K920" s="1" t="s">
        <v>1507</v>
      </c>
      <c r="L920" s="1" t="s">
        <v>457</v>
      </c>
      <c r="M920" s="1" t="s">
        <v>4202</v>
      </c>
      <c r="N920" s="1" t="s">
        <v>683</v>
      </c>
      <c r="O920" s="1" t="s">
        <v>695</v>
      </c>
      <c r="P920" s="1" t="s">
        <v>2128</v>
      </c>
      <c r="Q920" s="1" t="s">
        <v>3534</v>
      </c>
      <c r="R920" s="1" t="s">
        <v>549</v>
      </c>
      <c r="S920" s="1" t="s">
        <v>3184</v>
      </c>
      <c r="T920" s="1" t="s">
        <v>4746</v>
      </c>
      <c r="U920" s="1" t="s">
        <v>3166</v>
      </c>
      <c r="V920" s="1" t="s">
        <v>11256</v>
      </c>
      <c r="W920" s="1" t="s">
        <v>3166</v>
      </c>
    </row>
    <row r="921" spans="1:23">
      <c r="A921" s="1" t="s">
        <v>49</v>
      </c>
      <c r="D921" s="1" t="s">
        <v>6333</v>
      </c>
      <c r="E921" s="1" t="s">
        <v>6334</v>
      </c>
      <c r="F921" s="1" t="s">
        <v>6184</v>
      </c>
      <c r="H921" s="1" t="s">
        <v>891</v>
      </c>
      <c r="I921" s="1" t="s">
        <v>6262</v>
      </c>
      <c r="J921" s="1" t="s">
        <v>3184</v>
      </c>
      <c r="K921" s="1" t="s">
        <v>1507</v>
      </c>
      <c r="L921" s="1" t="s">
        <v>457</v>
      </c>
      <c r="M921" s="1" t="s">
        <v>4202</v>
      </c>
      <c r="N921" s="1" t="s">
        <v>683</v>
      </c>
      <c r="O921" s="1" t="s">
        <v>695</v>
      </c>
      <c r="P921" s="1" t="s">
        <v>2128</v>
      </c>
      <c r="Q921" s="1" t="s">
        <v>3534</v>
      </c>
      <c r="R921" s="1" t="s">
        <v>506</v>
      </c>
      <c r="S921" s="1" t="s">
        <v>3184</v>
      </c>
      <c r="T921" s="1" t="s">
        <v>4746</v>
      </c>
      <c r="U921" s="1" t="s">
        <v>3166</v>
      </c>
      <c r="V921" s="1" t="s">
        <v>11257</v>
      </c>
      <c r="W921" s="1" t="s">
        <v>3166</v>
      </c>
    </row>
    <row r="922" spans="1:23">
      <c r="A922" s="1" t="s">
        <v>49</v>
      </c>
      <c r="D922" s="1" t="s">
        <v>6335</v>
      </c>
      <c r="E922" s="1" t="s">
        <v>6336</v>
      </c>
      <c r="F922" s="1" t="s">
        <v>6184</v>
      </c>
      <c r="H922" s="1" t="s">
        <v>891</v>
      </c>
      <c r="I922" s="1" t="s">
        <v>6262</v>
      </c>
      <c r="J922" s="1" t="s">
        <v>3184</v>
      </c>
      <c r="K922" s="1" t="s">
        <v>1507</v>
      </c>
      <c r="L922" s="1" t="s">
        <v>389</v>
      </c>
      <c r="M922" s="1" t="s">
        <v>4202</v>
      </c>
      <c r="N922" s="1" t="s">
        <v>683</v>
      </c>
      <c r="O922" s="1" t="s">
        <v>695</v>
      </c>
      <c r="P922" s="1" t="s">
        <v>2128</v>
      </c>
      <c r="Q922" s="1" t="s">
        <v>3272</v>
      </c>
      <c r="R922" s="1" t="s">
        <v>616</v>
      </c>
      <c r="S922" s="1" t="s">
        <v>3184</v>
      </c>
      <c r="T922" s="1" t="s">
        <v>4746</v>
      </c>
      <c r="U922" s="1" t="s">
        <v>3166</v>
      </c>
      <c r="V922" s="1" t="s">
        <v>3166</v>
      </c>
      <c r="W922" s="1" t="s">
        <v>3166</v>
      </c>
    </row>
    <row r="923" spans="1:23">
      <c r="A923" s="1" t="s">
        <v>49</v>
      </c>
      <c r="D923" s="1" t="s">
        <v>6337</v>
      </c>
      <c r="E923" s="1" t="s">
        <v>6338</v>
      </c>
      <c r="F923" s="1" t="s">
        <v>6184</v>
      </c>
      <c r="H923" s="1" t="s">
        <v>891</v>
      </c>
      <c r="I923" s="1" t="s">
        <v>6262</v>
      </c>
      <c r="J923" s="1" t="s">
        <v>3184</v>
      </c>
      <c r="K923" s="1" t="s">
        <v>1507</v>
      </c>
      <c r="L923" s="1" t="s">
        <v>389</v>
      </c>
      <c r="M923" s="1" t="s">
        <v>4202</v>
      </c>
      <c r="N923" s="1" t="s">
        <v>683</v>
      </c>
      <c r="O923" s="1" t="s">
        <v>695</v>
      </c>
      <c r="P923" s="1" t="s">
        <v>2128</v>
      </c>
      <c r="Q923" s="1" t="s">
        <v>3272</v>
      </c>
      <c r="R923" s="1" t="s">
        <v>506</v>
      </c>
      <c r="S923" s="1" t="s">
        <v>3184</v>
      </c>
      <c r="T923" s="1" t="s">
        <v>4746</v>
      </c>
      <c r="U923" s="1" t="s">
        <v>3166</v>
      </c>
      <c r="V923" s="1" t="s">
        <v>10331</v>
      </c>
      <c r="W923" s="1" t="s">
        <v>3166</v>
      </c>
    </row>
    <row r="924" spans="1:23">
      <c r="A924" s="1" t="s">
        <v>49</v>
      </c>
      <c r="D924" s="1" t="s">
        <v>6339</v>
      </c>
      <c r="E924" s="1" t="s">
        <v>6340</v>
      </c>
      <c r="F924" s="1" t="s">
        <v>6184</v>
      </c>
      <c r="H924" s="1" t="s">
        <v>891</v>
      </c>
      <c r="I924" s="1" t="s">
        <v>6262</v>
      </c>
      <c r="J924" s="1" t="s">
        <v>3184</v>
      </c>
      <c r="K924" s="1" t="s">
        <v>1413</v>
      </c>
      <c r="L924" s="1" t="s">
        <v>380</v>
      </c>
      <c r="M924" s="1" t="s">
        <v>4202</v>
      </c>
      <c r="N924" s="1" t="s">
        <v>683</v>
      </c>
      <c r="O924" s="1" t="s">
        <v>695</v>
      </c>
      <c r="P924" s="1" t="s">
        <v>2128</v>
      </c>
      <c r="Q924" s="1" t="s">
        <v>3241</v>
      </c>
      <c r="R924" s="1" t="s">
        <v>549</v>
      </c>
      <c r="S924" s="1" t="s">
        <v>3184</v>
      </c>
      <c r="T924" s="1" t="s">
        <v>4746</v>
      </c>
      <c r="U924" s="1" t="s">
        <v>3166</v>
      </c>
      <c r="V924" s="1" t="s">
        <v>11258</v>
      </c>
      <c r="W924" s="1" t="s">
        <v>3166</v>
      </c>
    </row>
    <row r="925" spans="1:23">
      <c r="A925" s="1" t="s">
        <v>49</v>
      </c>
      <c r="D925" s="1" t="s">
        <v>6341</v>
      </c>
      <c r="E925" s="1" t="s">
        <v>6342</v>
      </c>
      <c r="F925" s="1" t="s">
        <v>6184</v>
      </c>
      <c r="H925" s="1" t="s">
        <v>891</v>
      </c>
      <c r="I925" s="1" t="s">
        <v>6262</v>
      </c>
      <c r="J925" s="1" t="s">
        <v>3184</v>
      </c>
      <c r="K925" s="1" t="s">
        <v>1413</v>
      </c>
      <c r="L925" s="1" t="s">
        <v>380</v>
      </c>
      <c r="M925" s="1" t="s">
        <v>4202</v>
      </c>
      <c r="N925" s="1" t="s">
        <v>683</v>
      </c>
      <c r="O925" s="1" t="s">
        <v>695</v>
      </c>
      <c r="P925" s="1" t="s">
        <v>2128</v>
      </c>
      <c r="Q925" s="1" t="s">
        <v>3241</v>
      </c>
      <c r="R925" s="1" t="s">
        <v>549</v>
      </c>
      <c r="S925" s="1" t="s">
        <v>3184</v>
      </c>
      <c r="T925" s="1" t="s">
        <v>4746</v>
      </c>
      <c r="U925" s="1" t="s">
        <v>3166</v>
      </c>
      <c r="V925" s="1" t="s">
        <v>11259</v>
      </c>
      <c r="W925" s="1" t="s">
        <v>3166</v>
      </c>
    </row>
    <row r="926" spans="1:23">
      <c r="A926" s="1" t="s">
        <v>49</v>
      </c>
      <c r="D926" s="1" t="s">
        <v>6343</v>
      </c>
      <c r="E926" s="1" t="s">
        <v>6344</v>
      </c>
      <c r="F926" s="1" t="s">
        <v>6184</v>
      </c>
      <c r="H926" s="1" t="s">
        <v>891</v>
      </c>
      <c r="I926" s="1" t="s">
        <v>6262</v>
      </c>
      <c r="J926" s="1" t="s">
        <v>3184</v>
      </c>
      <c r="K926" s="1" t="s">
        <v>1413</v>
      </c>
      <c r="L926" s="1" t="s">
        <v>380</v>
      </c>
      <c r="M926" s="1" t="s">
        <v>4202</v>
      </c>
      <c r="N926" s="1" t="s">
        <v>683</v>
      </c>
      <c r="O926" s="1" t="s">
        <v>695</v>
      </c>
      <c r="P926" s="1" t="s">
        <v>2128</v>
      </c>
      <c r="Q926" s="1" t="s">
        <v>3241</v>
      </c>
      <c r="R926" s="1" t="s">
        <v>506</v>
      </c>
      <c r="S926" s="1" t="s">
        <v>3184</v>
      </c>
      <c r="T926" s="1" t="s">
        <v>4746</v>
      </c>
      <c r="U926" s="1" t="s">
        <v>3166</v>
      </c>
      <c r="V926" s="1" t="s">
        <v>11260</v>
      </c>
      <c r="W926" s="1" t="s">
        <v>3166</v>
      </c>
    </row>
    <row r="927" spans="1:23">
      <c r="A927" s="1" t="s">
        <v>49</v>
      </c>
      <c r="D927" s="1" t="s">
        <v>6345</v>
      </c>
      <c r="E927" s="1" t="s">
        <v>6346</v>
      </c>
      <c r="F927" s="1" t="s">
        <v>6184</v>
      </c>
      <c r="H927" s="1" t="s">
        <v>891</v>
      </c>
      <c r="I927" s="1" t="s">
        <v>6262</v>
      </c>
      <c r="J927" s="1" t="s">
        <v>3179</v>
      </c>
      <c r="K927" s="1" t="s">
        <v>1413</v>
      </c>
      <c r="L927" s="1" t="s">
        <v>487</v>
      </c>
      <c r="M927" s="1" t="s">
        <v>4202</v>
      </c>
      <c r="N927" s="1" t="s">
        <v>683</v>
      </c>
      <c r="O927" s="1" t="s">
        <v>695</v>
      </c>
      <c r="P927" s="1" t="s">
        <v>1508</v>
      </c>
      <c r="Q927" s="1" t="s">
        <v>11261</v>
      </c>
      <c r="R927" s="1" t="s">
        <v>616</v>
      </c>
      <c r="S927" s="1" t="s">
        <v>3179</v>
      </c>
      <c r="T927" s="1" t="s">
        <v>4746</v>
      </c>
      <c r="U927" s="1" t="s">
        <v>3166</v>
      </c>
      <c r="V927" s="1" t="s">
        <v>11262</v>
      </c>
      <c r="W927" s="1" t="s">
        <v>3166</v>
      </c>
    </row>
    <row r="928" spans="1:23">
      <c r="A928" s="1" t="s">
        <v>49</v>
      </c>
      <c r="D928" s="1" t="s">
        <v>6347</v>
      </c>
      <c r="E928" s="1" t="s">
        <v>6348</v>
      </c>
      <c r="F928" s="1" t="s">
        <v>6184</v>
      </c>
      <c r="H928" s="1" t="s">
        <v>891</v>
      </c>
      <c r="I928" s="1" t="s">
        <v>6262</v>
      </c>
      <c r="J928" s="1" t="s">
        <v>3179</v>
      </c>
      <c r="K928" s="1" t="s">
        <v>1413</v>
      </c>
      <c r="L928" s="1" t="s">
        <v>409</v>
      </c>
      <c r="M928" s="1" t="s">
        <v>4202</v>
      </c>
      <c r="N928" s="1" t="s">
        <v>683</v>
      </c>
      <c r="O928" s="1" t="s">
        <v>695</v>
      </c>
      <c r="P928" s="1" t="s">
        <v>1508</v>
      </c>
      <c r="Q928" s="1" t="s">
        <v>3281</v>
      </c>
      <c r="R928" s="1" t="s">
        <v>549</v>
      </c>
      <c r="S928" s="1" t="s">
        <v>3179</v>
      </c>
      <c r="T928" s="1" t="s">
        <v>4746</v>
      </c>
      <c r="U928" s="1" t="s">
        <v>3166</v>
      </c>
      <c r="V928" s="1" t="s">
        <v>11263</v>
      </c>
      <c r="W928" s="1" t="s">
        <v>3166</v>
      </c>
    </row>
    <row r="929" spans="1:23">
      <c r="A929" s="1" t="s">
        <v>49</v>
      </c>
      <c r="D929" s="1" t="s">
        <v>6349</v>
      </c>
      <c r="E929" s="1" t="s">
        <v>6350</v>
      </c>
      <c r="F929" s="1" t="s">
        <v>6184</v>
      </c>
      <c r="H929" s="1" t="s">
        <v>891</v>
      </c>
      <c r="I929" s="1" t="s">
        <v>6262</v>
      </c>
      <c r="J929" s="1" t="s">
        <v>3179</v>
      </c>
      <c r="K929" s="1" t="s">
        <v>1413</v>
      </c>
      <c r="L929" s="1" t="s">
        <v>409</v>
      </c>
      <c r="M929" s="1" t="s">
        <v>4202</v>
      </c>
      <c r="N929" s="1" t="s">
        <v>683</v>
      </c>
      <c r="O929" s="1" t="s">
        <v>695</v>
      </c>
      <c r="P929" s="1" t="s">
        <v>1508</v>
      </c>
      <c r="Q929" s="1" t="s">
        <v>3281</v>
      </c>
      <c r="R929" s="1" t="s">
        <v>506</v>
      </c>
      <c r="S929" s="1" t="s">
        <v>3179</v>
      </c>
      <c r="T929" s="1" t="s">
        <v>4746</v>
      </c>
      <c r="U929" s="1" t="s">
        <v>3166</v>
      </c>
      <c r="V929" s="1" t="s">
        <v>11264</v>
      </c>
      <c r="W929" s="1" t="s">
        <v>3166</v>
      </c>
    </row>
    <row r="930" spans="1:23">
      <c r="A930" s="1" t="s">
        <v>49</v>
      </c>
      <c r="D930" s="1" t="s">
        <v>6351</v>
      </c>
      <c r="E930" s="1" t="s">
        <v>6352</v>
      </c>
      <c r="F930" s="1" t="s">
        <v>6184</v>
      </c>
      <c r="H930" s="1" t="s">
        <v>891</v>
      </c>
      <c r="I930" s="1" t="s">
        <v>6262</v>
      </c>
      <c r="J930" s="1" t="s">
        <v>3179</v>
      </c>
      <c r="K930" s="1" t="s">
        <v>1413</v>
      </c>
      <c r="L930" s="1" t="s">
        <v>396</v>
      </c>
      <c r="M930" s="1" t="s">
        <v>4202</v>
      </c>
      <c r="N930" s="1" t="s">
        <v>683</v>
      </c>
      <c r="O930" s="1" t="s">
        <v>695</v>
      </c>
      <c r="P930" s="1" t="s">
        <v>1508</v>
      </c>
      <c r="Q930" s="1" t="s">
        <v>3281</v>
      </c>
      <c r="R930" s="1" t="s">
        <v>549</v>
      </c>
      <c r="S930" s="1" t="s">
        <v>3179</v>
      </c>
      <c r="T930" s="1" t="s">
        <v>4746</v>
      </c>
      <c r="U930" s="1" t="s">
        <v>3166</v>
      </c>
      <c r="V930" s="1" t="s">
        <v>11265</v>
      </c>
      <c r="W930" s="1" t="s">
        <v>3166</v>
      </c>
    </row>
    <row r="931" spans="1:23">
      <c r="A931" s="1" t="s">
        <v>49</v>
      </c>
      <c r="D931" s="1" t="s">
        <v>6353</v>
      </c>
      <c r="E931" s="1" t="s">
        <v>6354</v>
      </c>
      <c r="F931" s="1" t="s">
        <v>6184</v>
      </c>
      <c r="H931" s="1" t="s">
        <v>891</v>
      </c>
      <c r="I931" s="1" t="s">
        <v>6262</v>
      </c>
      <c r="J931" s="1" t="s">
        <v>3179</v>
      </c>
      <c r="K931" s="1" t="s">
        <v>1413</v>
      </c>
      <c r="L931" s="1" t="s">
        <v>396</v>
      </c>
      <c r="M931" s="1" t="s">
        <v>4202</v>
      </c>
      <c r="N931" s="1" t="s">
        <v>683</v>
      </c>
      <c r="O931" s="1" t="s">
        <v>695</v>
      </c>
      <c r="P931" s="1" t="s">
        <v>1508</v>
      </c>
      <c r="Q931" s="1" t="s">
        <v>3281</v>
      </c>
      <c r="R931" s="1" t="s">
        <v>506</v>
      </c>
      <c r="S931" s="1" t="s">
        <v>3179</v>
      </c>
      <c r="T931" s="1" t="s">
        <v>4746</v>
      </c>
      <c r="U931" s="1" t="s">
        <v>3166</v>
      </c>
      <c r="V931" s="1" t="s">
        <v>11266</v>
      </c>
      <c r="W931" s="1" t="s">
        <v>3166</v>
      </c>
    </row>
    <row r="932" spans="1:23">
      <c r="A932" s="1" t="s">
        <v>49</v>
      </c>
      <c r="D932" s="1" t="s">
        <v>6355</v>
      </c>
      <c r="E932" s="1" t="s">
        <v>6356</v>
      </c>
      <c r="F932" s="1" t="s">
        <v>6184</v>
      </c>
      <c r="H932" s="1" t="s">
        <v>891</v>
      </c>
      <c r="I932" s="1" t="s">
        <v>6262</v>
      </c>
      <c r="J932" s="1" t="s">
        <v>3184</v>
      </c>
      <c r="K932" s="1" t="s">
        <v>1413</v>
      </c>
      <c r="L932" s="1" t="s">
        <v>487</v>
      </c>
      <c r="M932" s="1" t="s">
        <v>4202</v>
      </c>
      <c r="N932" s="1" t="s">
        <v>683</v>
      </c>
      <c r="O932" s="1" t="s">
        <v>695</v>
      </c>
      <c r="P932" s="1" t="s">
        <v>1515</v>
      </c>
      <c r="Q932" s="1" t="s">
        <v>11267</v>
      </c>
      <c r="R932" s="1" t="s">
        <v>616</v>
      </c>
      <c r="S932" s="1" t="s">
        <v>3184</v>
      </c>
      <c r="T932" s="1" t="s">
        <v>4746</v>
      </c>
      <c r="U932" s="1" t="s">
        <v>3166</v>
      </c>
      <c r="V932" s="1" t="s">
        <v>3166</v>
      </c>
      <c r="W932" s="1" t="s">
        <v>3166</v>
      </c>
    </row>
    <row r="933" spans="1:23">
      <c r="A933" s="1" t="s">
        <v>49</v>
      </c>
      <c r="D933" s="1" t="s">
        <v>6357</v>
      </c>
      <c r="E933" s="1" t="s">
        <v>6358</v>
      </c>
      <c r="F933" s="1" t="s">
        <v>6184</v>
      </c>
      <c r="H933" s="1" t="s">
        <v>891</v>
      </c>
      <c r="I933" s="1" t="s">
        <v>6262</v>
      </c>
      <c r="J933" s="1" t="s">
        <v>3184</v>
      </c>
      <c r="K933" s="1" t="s">
        <v>1413</v>
      </c>
      <c r="L933" s="1" t="s">
        <v>409</v>
      </c>
      <c r="M933" s="1" t="s">
        <v>4202</v>
      </c>
      <c r="N933" s="1" t="s">
        <v>683</v>
      </c>
      <c r="O933" s="1" t="s">
        <v>695</v>
      </c>
      <c r="P933" s="1" t="s">
        <v>1515</v>
      </c>
      <c r="Q933" s="1" t="s">
        <v>3272</v>
      </c>
      <c r="R933" s="1" t="s">
        <v>669</v>
      </c>
      <c r="S933" s="1" t="s">
        <v>3184</v>
      </c>
      <c r="T933" s="1" t="s">
        <v>4746</v>
      </c>
      <c r="U933" s="1" t="s">
        <v>3166</v>
      </c>
      <c r="V933" s="1" t="s">
        <v>11268</v>
      </c>
      <c r="W933" s="1" t="s">
        <v>3166</v>
      </c>
    </row>
    <row r="934" spans="1:23">
      <c r="A934" s="1" t="s">
        <v>49</v>
      </c>
      <c r="D934" s="1" t="s">
        <v>6359</v>
      </c>
      <c r="E934" s="1" t="s">
        <v>6360</v>
      </c>
      <c r="F934" s="1" t="s">
        <v>6184</v>
      </c>
      <c r="H934" s="1" t="s">
        <v>891</v>
      </c>
      <c r="I934" s="1" t="s">
        <v>6262</v>
      </c>
      <c r="J934" s="1" t="s">
        <v>3184</v>
      </c>
      <c r="K934" s="1" t="s">
        <v>1413</v>
      </c>
      <c r="L934" s="1" t="s">
        <v>409</v>
      </c>
      <c r="M934" s="1" t="s">
        <v>4202</v>
      </c>
      <c r="N934" s="1" t="s">
        <v>683</v>
      </c>
      <c r="O934" s="1" t="s">
        <v>695</v>
      </c>
      <c r="P934" s="1" t="s">
        <v>1515</v>
      </c>
      <c r="Q934" s="1" t="s">
        <v>3272</v>
      </c>
      <c r="R934" s="1" t="s">
        <v>549</v>
      </c>
      <c r="S934" s="1" t="s">
        <v>3184</v>
      </c>
      <c r="T934" s="1" t="s">
        <v>4746</v>
      </c>
      <c r="U934" s="1" t="s">
        <v>3166</v>
      </c>
      <c r="V934" s="1" t="s">
        <v>11269</v>
      </c>
      <c r="W934" s="1" t="s">
        <v>3166</v>
      </c>
    </row>
    <row r="935" spans="1:23">
      <c r="A935" s="1" t="s">
        <v>49</v>
      </c>
      <c r="D935" s="1" t="s">
        <v>6361</v>
      </c>
      <c r="E935" s="1" t="s">
        <v>6362</v>
      </c>
      <c r="F935" s="1" t="s">
        <v>6184</v>
      </c>
      <c r="H935" s="1" t="s">
        <v>891</v>
      </c>
      <c r="I935" s="1" t="s">
        <v>6262</v>
      </c>
      <c r="J935" s="1" t="s">
        <v>3184</v>
      </c>
      <c r="K935" s="1" t="s">
        <v>1413</v>
      </c>
      <c r="L935" s="1" t="s">
        <v>409</v>
      </c>
      <c r="M935" s="1" t="s">
        <v>4202</v>
      </c>
      <c r="N935" s="1" t="s">
        <v>683</v>
      </c>
      <c r="O935" s="1" t="s">
        <v>695</v>
      </c>
      <c r="P935" s="1" t="s">
        <v>1515</v>
      </c>
      <c r="Q935" s="1" t="s">
        <v>3272</v>
      </c>
      <c r="R935" s="1" t="s">
        <v>506</v>
      </c>
      <c r="S935" s="1" t="s">
        <v>3184</v>
      </c>
      <c r="T935" s="1" t="s">
        <v>4746</v>
      </c>
      <c r="U935" s="1" t="s">
        <v>3166</v>
      </c>
      <c r="V935" s="1" t="s">
        <v>11270</v>
      </c>
      <c r="W935" s="1" t="s">
        <v>3166</v>
      </c>
    </row>
    <row r="936" spans="1:23">
      <c r="A936" s="1" t="s">
        <v>49</v>
      </c>
      <c r="D936" s="1" t="s">
        <v>6363</v>
      </c>
      <c r="E936" s="1" t="s">
        <v>6364</v>
      </c>
      <c r="F936" s="1" t="s">
        <v>6184</v>
      </c>
      <c r="H936" s="1" t="s">
        <v>891</v>
      </c>
      <c r="I936" s="1" t="s">
        <v>6262</v>
      </c>
      <c r="J936" s="1" t="s">
        <v>3184</v>
      </c>
      <c r="K936" s="1" t="s">
        <v>1413</v>
      </c>
      <c r="L936" s="1" t="s">
        <v>396</v>
      </c>
      <c r="M936" s="1" t="s">
        <v>4202</v>
      </c>
      <c r="N936" s="1" t="s">
        <v>683</v>
      </c>
      <c r="O936" s="1" t="s">
        <v>695</v>
      </c>
      <c r="P936" s="1" t="s">
        <v>1515</v>
      </c>
      <c r="Q936" s="1" t="s">
        <v>3272</v>
      </c>
      <c r="R936" s="1" t="s">
        <v>669</v>
      </c>
      <c r="S936" s="1" t="s">
        <v>3184</v>
      </c>
      <c r="T936" s="1" t="s">
        <v>4746</v>
      </c>
      <c r="U936" s="1" t="s">
        <v>3166</v>
      </c>
      <c r="V936" s="1" t="s">
        <v>3166</v>
      </c>
      <c r="W936" s="1" t="s">
        <v>3166</v>
      </c>
    </row>
    <row r="937" spans="1:23">
      <c r="A937" s="1" t="s">
        <v>49</v>
      </c>
      <c r="D937" s="1" t="s">
        <v>6365</v>
      </c>
      <c r="E937" s="1" t="s">
        <v>6366</v>
      </c>
      <c r="F937" s="1" t="s">
        <v>6184</v>
      </c>
      <c r="H937" s="1" t="s">
        <v>891</v>
      </c>
      <c r="I937" s="1" t="s">
        <v>6262</v>
      </c>
      <c r="J937" s="1" t="s">
        <v>3184</v>
      </c>
      <c r="K937" s="1" t="s">
        <v>1413</v>
      </c>
      <c r="L937" s="1" t="s">
        <v>396</v>
      </c>
      <c r="M937" s="1" t="s">
        <v>4202</v>
      </c>
      <c r="N937" s="1" t="s">
        <v>683</v>
      </c>
      <c r="O937" s="1" t="s">
        <v>695</v>
      </c>
      <c r="P937" s="1" t="s">
        <v>1515</v>
      </c>
      <c r="Q937" s="1" t="s">
        <v>3272</v>
      </c>
      <c r="R937" s="1" t="s">
        <v>549</v>
      </c>
      <c r="S937" s="1" t="s">
        <v>3184</v>
      </c>
      <c r="T937" s="1" t="s">
        <v>4746</v>
      </c>
      <c r="U937" s="1" t="s">
        <v>3166</v>
      </c>
      <c r="V937" s="1" t="s">
        <v>3166</v>
      </c>
      <c r="W937" s="1" t="s">
        <v>3166</v>
      </c>
    </row>
    <row r="938" spans="1:23">
      <c r="A938" s="1" t="s">
        <v>49</v>
      </c>
      <c r="D938" s="1" t="s">
        <v>6367</v>
      </c>
      <c r="E938" s="1" t="s">
        <v>6368</v>
      </c>
      <c r="F938" s="1" t="s">
        <v>6184</v>
      </c>
      <c r="H938" s="1" t="s">
        <v>891</v>
      </c>
      <c r="I938" s="1" t="s">
        <v>6262</v>
      </c>
      <c r="J938" s="1" t="s">
        <v>3184</v>
      </c>
      <c r="K938" s="1" t="s">
        <v>1413</v>
      </c>
      <c r="L938" s="1" t="s">
        <v>396</v>
      </c>
      <c r="M938" s="1" t="s">
        <v>4202</v>
      </c>
      <c r="N938" s="1" t="s">
        <v>683</v>
      </c>
      <c r="O938" s="1" t="s">
        <v>695</v>
      </c>
      <c r="P938" s="1" t="s">
        <v>1515</v>
      </c>
      <c r="Q938" s="1" t="s">
        <v>3272</v>
      </c>
      <c r="R938" s="1" t="s">
        <v>506</v>
      </c>
      <c r="S938" s="1" t="s">
        <v>3184</v>
      </c>
      <c r="T938" s="1" t="s">
        <v>4746</v>
      </c>
      <c r="U938" s="1" t="s">
        <v>3166</v>
      </c>
      <c r="V938" s="1" t="s">
        <v>3166</v>
      </c>
      <c r="W938" s="1" t="s">
        <v>3166</v>
      </c>
    </row>
    <row r="939" spans="1:23">
      <c r="A939" s="1" t="s">
        <v>49</v>
      </c>
      <c r="D939" s="1" t="s">
        <v>6369</v>
      </c>
      <c r="E939" s="1" t="s">
        <v>6370</v>
      </c>
      <c r="F939" s="1" t="s">
        <v>6184</v>
      </c>
      <c r="H939" s="1" t="s">
        <v>891</v>
      </c>
      <c r="I939" s="1" t="s">
        <v>6262</v>
      </c>
      <c r="J939" s="1" t="s">
        <v>3184</v>
      </c>
      <c r="K939" s="1" t="s">
        <v>1735</v>
      </c>
      <c r="L939" s="1" t="s">
        <v>393</v>
      </c>
      <c r="M939" s="1" t="s">
        <v>4202</v>
      </c>
      <c r="N939" s="1" t="s">
        <v>683</v>
      </c>
      <c r="O939" s="1" t="s">
        <v>695</v>
      </c>
      <c r="P939" s="1" t="s">
        <v>1515</v>
      </c>
      <c r="Q939" s="1" t="s">
        <v>3272</v>
      </c>
      <c r="R939" s="1" t="s">
        <v>506</v>
      </c>
      <c r="S939" s="1" t="s">
        <v>3184</v>
      </c>
      <c r="T939" s="1" t="s">
        <v>4746</v>
      </c>
      <c r="U939" s="1" t="s">
        <v>3166</v>
      </c>
      <c r="V939" s="1" t="s">
        <v>11271</v>
      </c>
      <c r="W939" s="1" t="s">
        <v>3166</v>
      </c>
    </row>
    <row r="940" spans="1:23">
      <c r="A940" s="1" t="s">
        <v>49</v>
      </c>
      <c r="D940" s="1" t="s">
        <v>6371</v>
      </c>
      <c r="E940" s="1" t="s">
        <v>6372</v>
      </c>
      <c r="F940" s="1" t="s">
        <v>6184</v>
      </c>
      <c r="H940" s="1" t="s">
        <v>891</v>
      </c>
      <c r="I940" s="1" t="s">
        <v>6262</v>
      </c>
      <c r="J940" s="1" t="s">
        <v>3184</v>
      </c>
      <c r="K940" s="1" t="s">
        <v>1735</v>
      </c>
      <c r="L940" s="1" t="s">
        <v>393</v>
      </c>
      <c r="M940" s="1" t="s">
        <v>4202</v>
      </c>
      <c r="N940" s="1" t="s">
        <v>683</v>
      </c>
      <c r="O940" s="1" t="s">
        <v>695</v>
      </c>
      <c r="P940" s="1" t="s">
        <v>1515</v>
      </c>
      <c r="Q940" s="1" t="s">
        <v>3272</v>
      </c>
      <c r="R940" s="1" t="s">
        <v>506</v>
      </c>
      <c r="S940" s="1" t="s">
        <v>3184</v>
      </c>
      <c r="T940" s="1" t="s">
        <v>4746</v>
      </c>
      <c r="U940" s="1" t="s">
        <v>3166</v>
      </c>
      <c r="V940" s="1" t="s">
        <v>10880</v>
      </c>
      <c r="W940" s="1" t="s">
        <v>3166</v>
      </c>
    </row>
    <row r="941" spans="1:23">
      <c r="A941" s="1" t="s">
        <v>49</v>
      </c>
      <c r="D941" s="1" t="s">
        <v>6373</v>
      </c>
      <c r="E941" s="1" t="s">
        <v>6374</v>
      </c>
      <c r="F941" s="1" t="s">
        <v>6184</v>
      </c>
      <c r="H941" s="1" t="s">
        <v>891</v>
      </c>
      <c r="I941" s="1" t="s">
        <v>6262</v>
      </c>
      <c r="J941" s="1" t="s">
        <v>3184</v>
      </c>
      <c r="K941" s="1" t="s">
        <v>1735</v>
      </c>
      <c r="L941" s="1" t="s">
        <v>393</v>
      </c>
      <c r="M941" s="1" t="s">
        <v>4202</v>
      </c>
      <c r="N941" s="1" t="s">
        <v>683</v>
      </c>
      <c r="O941" s="1" t="s">
        <v>695</v>
      </c>
      <c r="P941" s="1" t="s">
        <v>1515</v>
      </c>
      <c r="Q941" s="1" t="s">
        <v>3272</v>
      </c>
      <c r="R941" s="1" t="s">
        <v>506</v>
      </c>
      <c r="S941" s="1" t="s">
        <v>3184</v>
      </c>
      <c r="T941" s="1" t="s">
        <v>4746</v>
      </c>
      <c r="U941" s="1" t="s">
        <v>3166</v>
      </c>
      <c r="V941" s="1" t="s">
        <v>11272</v>
      </c>
      <c r="W941" s="1" t="s">
        <v>3166</v>
      </c>
    </row>
    <row r="942" spans="1:23">
      <c r="A942" s="1" t="s">
        <v>49</v>
      </c>
      <c r="D942" s="1" t="s">
        <v>6375</v>
      </c>
      <c r="E942" s="1" t="s">
        <v>6376</v>
      </c>
      <c r="F942" s="1" t="s">
        <v>6184</v>
      </c>
      <c r="H942" s="1" t="s">
        <v>891</v>
      </c>
      <c r="I942" s="1" t="s">
        <v>6262</v>
      </c>
      <c r="J942" s="1" t="s">
        <v>3184</v>
      </c>
      <c r="K942" s="1" t="s">
        <v>1507</v>
      </c>
      <c r="L942" s="1" t="s">
        <v>457</v>
      </c>
      <c r="M942" s="1" t="s">
        <v>4202</v>
      </c>
      <c r="N942" s="1" t="s">
        <v>683</v>
      </c>
      <c r="O942" s="1" t="s">
        <v>695</v>
      </c>
      <c r="P942" s="1" t="s">
        <v>1515</v>
      </c>
      <c r="Q942" s="1" t="s">
        <v>3272</v>
      </c>
      <c r="R942" s="1" t="s">
        <v>616</v>
      </c>
      <c r="S942" s="1" t="s">
        <v>3184</v>
      </c>
      <c r="T942" s="1" t="s">
        <v>4746</v>
      </c>
      <c r="U942" s="1" t="s">
        <v>3166</v>
      </c>
      <c r="V942" s="1" t="s">
        <v>10250</v>
      </c>
      <c r="W942" s="1" t="s">
        <v>3166</v>
      </c>
    </row>
    <row r="943" spans="1:23">
      <c r="A943" s="1" t="s">
        <v>49</v>
      </c>
      <c r="D943" s="1" t="s">
        <v>6377</v>
      </c>
      <c r="E943" s="1" t="s">
        <v>6378</v>
      </c>
      <c r="F943" s="1" t="s">
        <v>6184</v>
      </c>
      <c r="H943" s="1" t="s">
        <v>891</v>
      </c>
      <c r="I943" s="1" t="s">
        <v>6262</v>
      </c>
      <c r="J943" s="1" t="s">
        <v>3184</v>
      </c>
      <c r="K943" s="1" t="s">
        <v>1507</v>
      </c>
      <c r="L943" s="1" t="s">
        <v>457</v>
      </c>
      <c r="M943" s="1" t="s">
        <v>4202</v>
      </c>
      <c r="N943" s="1" t="s">
        <v>683</v>
      </c>
      <c r="O943" s="1" t="s">
        <v>695</v>
      </c>
      <c r="P943" s="1" t="s">
        <v>1515</v>
      </c>
      <c r="Q943" s="1" t="s">
        <v>3272</v>
      </c>
      <c r="R943" s="1" t="s">
        <v>549</v>
      </c>
      <c r="S943" s="1" t="s">
        <v>3184</v>
      </c>
      <c r="T943" s="1" t="s">
        <v>4746</v>
      </c>
      <c r="U943" s="1" t="s">
        <v>3166</v>
      </c>
      <c r="V943" s="1" t="s">
        <v>3166</v>
      </c>
      <c r="W943" s="1" t="s">
        <v>3166</v>
      </c>
    </row>
    <row r="944" spans="1:23">
      <c r="A944" s="1" t="s">
        <v>49</v>
      </c>
      <c r="D944" s="1" t="s">
        <v>6379</v>
      </c>
      <c r="E944" s="1" t="s">
        <v>6380</v>
      </c>
      <c r="F944" s="1" t="s">
        <v>6184</v>
      </c>
      <c r="H944" s="1" t="s">
        <v>891</v>
      </c>
      <c r="I944" s="1" t="s">
        <v>6262</v>
      </c>
      <c r="J944" s="1" t="s">
        <v>3184</v>
      </c>
      <c r="K944" s="1" t="s">
        <v>1507</v>
      </c>
      <c r="L944" s="1" t="s">
        <v>457</v>
      </c>
      <c r="M944" s="1" t="s">
        <v>4202</v>
      </c>
      <c r="N944" s="1" t="s">
        <v>683</v>
      </c>
      <c r="O944" s="1" t="s">
        <v>695</v>
      </c>
      <c r="P944" s="1" t="s">
        <v>1515</v>
      </c>
      <c r="Q944" s="1" t="s">
        <v>3272</v>
      </c>
      <c r="R944" s="1" t="s">
        <v>506</v>
      </c>
      <c r="S944" s="1" t="s">
        <v>3184</v>
      </c>
      <c r="T944" s="1" t="s">
        <v>4746</v>
      </c>
      <c r="U944" s="1" t="s">
        <v>3166</v>
      </c>
      <c r="V944" s="1" t="s">
        <v>3166</v>
      </c>
      <c r="W944" s="1" t="s">
        <v>3166</v>
      </c>
    </row>
    <row r="945" spans="1:23">
      <c r="A945" s="1" t="s">
        <v>49</v>
      </c>
      <c r="D945" s="1" t="s">
        <v>6381</v>
      </c>
      <c r="E945" s="1" t="s">
        <v>6382</v>
      </c>
      <c r="F945" s="1" t="s">
        <v>6184</v>
      </c>
      <c r="H945" s="1" t="s">
        <v>891</v>
      </c>
      <c r="I945" s="1" t="s">
        <v>6262</v>
      </c>
      <c r="J945" s="1" t="s">
        <v>3184</v>
      </c>
      <c r="K945" s="1" t="s">
        <v>1735</v>
      </c>
      <c r="L945" s="1" t="s">
        <v>801</v>
      </c>
      <c r="M945" s="1" t="s">
        <v>4202</v>
      </c>
      <c r="N945" s="1" t="s">
        <v>683</v>
      </c>
      <c r="O945" s="1" t="s">
        <v>695</v>
      </c>
      <c r="P945" s="1" t="s">
        <v>1515</v>
      </c>
      <c r="Q945" s="1" t="s">
        <v>3272</v>
      </c>
      <c r="R945" s="1" t="s">
        <v>506</v>
      </c>
      <c r="S945" s="1" t="s">
        <v>3184</v>
      </c>
      <c r="T945" s="1" t="s">
        <v>4746</v>
      </c>
      <c r="U945" s="1" t="s">
        <v>3166</v>
      </c>
      <c r="V945" s="1" t="s">
        <v>11273</v>
      </c>
      <c r="W945" s="1" t="s">
        <v>3166</v>
      </c>
    </row>
    <row r="946" spans="1:23">
      <c r="A946" s="1" t="s">
        <v>49</v>
      </c>
      <c r="D946" s="1" t="s">
        <v>6383</v>
      </c>
      <c r="E946" s="1" t="s">
        <v>6384</v>
      </c>
      <c r="F946" s="1" t="s">
        <v>6184</v>
      </c>
      <c r="H946" s="1" t="s">
        <v>891</v>
      </c>
      <c r="I946" s="1" t="s">
        <v>6262</v>
      </c>
      <c r="J946" s="1" t="s">
        <v>3184</v>
      </c>
      <c r="K946" s="1" t="s">
        <v>1735</v>
      </c>
      <c r="L946" s="1" t="s">
        <v>801</v>
      </c>
      <c r="M946" s="1" t="s">
        <v>4202</v>
      </c>
      <c r="N946" s="1" t="s">
        <v>683</v>
      </c>
      <c r="O946" s="1" t="s">
        <v>695</v>
      </c>
      <c r="P946" s="1" t="s">
        <v>1515</v>
      </c>
      <c r="Q946" s="1" t="s">
        <v>3272</v>
      </c>
      <c r="R946" s="1" t="s">
        <v>506</v>
      </c>
      <c r="S946" s="1" t="s">
        <v>3184</v>
      </c>
      <c r="T946" s="1" t="s">
        <v>4746</v>
      </c>
      <c r="U946" s="1" t="s">
        <v>3166</v>
      </c>
      <c r="V946" s="1" t="s">
        <v>11274</v>
      </c>
      <c r="W946" s="1" t="s">
        <v>3166</v>
      </c>
    </row>
    <row r="947" spans="1:23">
      <c r="A947" s="1" t="s">
        <v>49</v>
      </c>
      <c r="D947" s="1" t="s">
        <v>6385</v>
      </c>
      <c r="E947" s="1" t="s">
        <v>6386</v>
      </c>
      <c r="F947" s="1" t="s">
        <v>6184</v>
      </c>
      <c r="H947" s="1" t="s">
        <v>891</v>
      </c>
      <c r="I947" s="1" t="s">
        <v>6262</v>
      </c>
      <c r="J947" s="1" t="s">
        <v>3184</v>
      </c>
      <c r="K947" s="1" t="s">
        <v>1735</v>
      </c>
      <c r="L947" s="1" t="s">
        <v>801</v>
      </c>
      <c r="M947" s="1" t="s">
        <v>4202</v>
      </c>
      <c r="N947" s="1" t="s">
        <v>683</v>
      </c>
      <c r="O947" s="1" t="s">
        <v>695</v>
      </c>
      <c r="P947" s="1" t="s">
        <v>1515</v>
      </c>
      <c r="Q947" s="1" t="s">
        <v>3272</v>
      </c>
      <c r="R947" s="1" t="s">
        <v>506</v>
      </c>
      <c r="S947" s="1" t="s">
        <v>3184</v>
      </c>
      <c r="T947" s="1" t="s">
        <v>4746</v>
      </c>
      <c r="U947" s="1" t="s">
        <v>3166</v>
      </c>
      <c r="V947" s="1" t="s">
        <v>11275</v>
      </c>
      <c r="W947" s="1" t="s">
        <v>3166</v>
      </c>
    </row>
    <row r="948" spans="1:23">
      <c r="A948" s="1" t="s">
        <v>49</v>
      </c>
      <c r="D948" s="1" t="s">
        <v>6387</v>
      </c>
      <c r="E948" s="1" t="s">
        <v>6388</v>
      </c>
      <c r="F948" s="1" t="s">
        <v>6184</v>
      </c>
      <c r="H948" s="1" t="s">
        <v>891</v>
      </c>
      <c r="I948" s="1" t="s">
        <v>6262</v>
      </c>
      <c r="J948" s="1" t="s">
        <v>3184</v>
      </c>
      <c r="K948" s="1" t="s">
        <v>1716</v>
      </c>
      <c r="L948" s="1" t="s">
        <v>487</v>
      </c>
      <c r="M948" s="1" t="s">
        <v>4202</v>
      </c>
      <c r="N948" s="1" t="s">
        <v>683</v>
      </c>
      <c r="O948" s="1" t="s">
        <v>695</v>
      </c>
      <c r="P948" s="1" t="s">
        <v>1515</v>
      </c>
      <c r="Q948" s="1" t="s">
        <v>11267</v>
      </c>
      <c r="R948" s="1" t="s">
        <v>616</v>
      </c>
      <c r="S948" s="1" t="s">
        <v>3184</v>
      </c>
      <c r="T948" s="1" t="s">
        <v>4746</v>
      </c>
      <c r="U948" s="1" t="s">
        <v>3166</v>
      </c>
      <c r="V948" s="1" t="s">
        <v>3166</v>
      </c>
      <c r="W948" s="1" t="s">
        <v>3166</v>
      </c>
    </row>
    <row r="949" spans="1:23">
      <c r="A949" s="1" t="s">
        <v>49</v>
      </c>
      <c r="D949" s="1" t="s">
        <v>6389</v>
      </c>
      <c r="E949" s="1" t="s">
        <v>6390</v>
      </c>
      <c r="F949" s="1" t="s">
        <v>6184</v>
      </c>
      <c r="H949" s="1" t="s">
        <v>891</v>
      </c>
      <c r="I949" s="1" t="s">
        <v>6262</v>
      </c>
      <c r="J949" s="1" t="s">
        <v>3184</v>
      </c>
      <c r="K949" s="1" t="s">
        <v>1716</v>
      </c>
      <c r="L949" s="1" t="s">
        <v>487</v>
      </c>
      <c r="M949" s="1" t="s">
        <v>4202</v>
      </c>
      <c r="N949" s="1" t="s">
        <v>683</v>
      </c>
      <c r="O949" s="1" t="s">
        <v>695</v>
      </c>
      <c r="P949" s="1" t="s">
        <v>1515</v>
      </c>
      <c r="Q949" s="1" t="s">
        <v>3255</v>
      </c>
      <c r="R949" s="1" t="s">
        <v>669</v>
      </c>
      <c r="S949" s="1" t="s">
        <v>3184</v>
      </c>
      <c r="T949" s="1" t="s">
        <v>4746</v>
      </c>
      <c r="U949" s="1" t="s">
        <v>3166</v>
      </c>
      <c r="V949" s="1" t="s">
        <v>11276</v>
      </c>
      <c r="W949" s="1" t="s">
        <v>3166</v>
      </c>
    </row>
    <row r="950" spans="1:23">
      <c r="A950" s="1" t="s">
        <v>49</v>
      </c>
      <c r="D950" s="1" t="s">
        <v>6391</v>
      </c>
      <c r="E950" s="1" t="s">
        <v>6392</v>
      </c>
      <c r="F950" s="1" t="s">
        <v>6184</v>
      </c>
      <c r="H950" s="1" t="s">
        <v>891</v>
      </c>
      <c r="I950" s="1" t="s">
        <v>6262</v>
      </c>
      <c r="J950" s="1" t="s">
        <v>3184</v>
      </c>
      <c r="K950" s="1" t="s">
        <v>1716</v>
      </c>
      <c r="L950" s="1" t="s">
        <v>487</v>
      </c>
      <c r="M950" s="1" t="s">
        <v>4202</v>
      </c>
      <c r="N950" s="1" t="s">
        <v>683</v>
      </c>
      <c r="O950" s="1" t="s">
        <v>695</v>
      </c>
      <c r="P950" s="1" t="s">
        <v>1515</v>
      </c>
      <c r="Q950" s="1" t="s">
        <v>3255</v>
      </c>
      <c r="R950" s="1" t="s">
        <v>549</v>
      </c>
      <c r="S950" s="1" t="s">
        <v>3184</v>
      </c>
      <c r="T950" s="1" t="s">
        <v>4746</v>
      </c>
      <c r="U950" s="1" t="s">
        <v>3166</v>
      </c>
      <c r="V950" s="1" t="s">
        <v>11276</v>
      </c>
      <c r="W950" s="1" t="s">
        <v>3166</v>
      </c>
    </row>
    <row r="951" spans="1:23">
      <c r="A951" s="1" t="s">
        <v>49</v>
      </c>
      <c r="D951" s="1" t="s">
        <v>6393</v>
      </c>
      <c r="E951" s="1" t="s">
        <v>6394</v>
      </c>
      <c r="F951" s="1" t="s">
        <v>6184</v>
      </c>
      <c r="H951" s="1" t="s">
        <v>891</v>
      </c>
      <c r="I951" s="1" t="s">
        <v>6262</v>
      </c>
      <c r="J951" s="1" t="s">
        <v>3184</v>
      </c>
      <c r="K951" s="1" t="s">
        <v>1716</v>
      </c>
      <c r="L951" s="1" t="s">
        <v>487</v>
      </c>
      <c r="M951" s="1" t="s">
        <v>4202</v>
      </c>
      <c r="N951" s="1" t="s">
        <v>683</v>
      </c>
      <c r="O951" s="1" t="s">
        <v>695</v>
      </c>
      <c r="P951" s="1" t="s">
        <v>1515</v>
      </c>
      <c r="Q951" s="1" t="s">
        <v>3255</v>
      </c>
      <c r="R951" s="1" t="s">
        <v>506</v>
      </c>
      <c r="S951" s="1" t="s">
        <v>3184</v>
      </c>
      <c r="T951" s="1" t="s">
        <v>4746</v>
      </c>
      <c r="U951" s="1" t="s">
        <v>3166</v>
      </c>
      <c r="V951" s="1" t="s">
        <v>11277</v>
      </c>
      <c r="W951" s="1" t="s">
        <v>3166</v>
      </c>
    </row>
    <row r="952" spans="1:23">
      <c r="A952" s="1" t="s">
        <v>49</v>
      </c>
      <c r="D952" s="1" t="s">
        <v>6395</v>
      </c>
      <c r="E952" s="1" t="s">
        <v>6396</v>
      </c>
      <c r="F952" s="1" t="s">
        <v>6184</v>
      </c>
      <c r="H952" s="1" t="s">
        <v>891</v>
      </c>
      <c r="I952" s="1" t="s">
        <v>6262</v>
      </c>
      <c r="J952" s="1" t="s">
        <v>3179</v>
      </c>
      <c r="K952" s="1" t="s">
        <v>2326</v>
      </c>
      <c r="L952" s="1" t="s">
        <v>5279</v>
      </c>
      <c r="M952" s="1" t="s">
        <v>4202</v>
      </c>
      <c r="N952" s="1" t="s">
        <v>683</v>
      </c>
      <c r="O952" s="1" t="s">
        <v>695</v>
      </c>
      <c r="P952" s="1" t="s">
        <v>1508</v>
      </c>
      <c r="Q952" s="1" t="s">
        <v>11261</v>
      </c>
      <c r="R952" s="1" t="s">
        <v>669</v>
      </c>
      <c r="S952" s="1" t="s">
        <v>3179</v>
      </c>
      <c r="T952" s="1" t="s">
        <v>4746</v>
      </c>
      <c r="U952" s="1" t="s">
        <v>3166</v>
      </c>
      <c r="V952" s="1" t="s">
        <v>11278</v>
      </c>
      <c r="W952" s="1" t="s">
        <v>3166</v>
      </c>
    </row>
    <row r="953" spans="1:23">
      <c r="A953" s="1" t="s">
        <v>49</v>
      </c>
      <c r="D953" s="1" t="s">
        <v>6397</v>
      </c>
      <c r="E953" s="1" t="s">
        <v>6398</v>
      </c>
      <c r="F953" s="1" t="s">
        <v>6184</v>
      </c>
      <c r="H953" s="1" t="s">
        <v>891</v>
      </c>
      <c r="I953" s="1" t="s">
        <v>6262</v>
      </c>
      <c r="J953" s="1" t="s">
        <v>3179</v>
      </c>
      <c r="K953" s="1" t="s">
        <v>2326</v>
      </c>
      <c r="L953" s="1" t="s">
        <v>389</v>
      </c>
      <c r="M953" s="1" t="s">
        <v>4202</v>
      </c>
      <c r="N953" s="1" t="s">
        <v>683</v>
      </c>
      <c r="O953" s="1" t="s">
        <v>695</v>
      </c>
      <c r="P953" s="1" t="s">
        <v>1508</v>
      </c>
      <c r="Q953" s="1" t="s">
        <v>3281</v>
      </c>
      <c r="R953" s="1" t="s">
        <v>616</v>
      </c>
      <c r="S953" s="1" t="s">
        <v>3179</v>
      </c>
      <c r="T953" s="1" t="s">
        <v>4746</v>
      </c>
      <c r="U953" s="1" t="s">
        <v>3166</v>
      </c>
      <c r="V953" s="1" t="s">
        <v>11279</v>
      </c>
      <c r="W953" s="1" t="s">
        <v>3166</v>
      </c>
    </row>
    <row r="954" spans="1:23">
      <c r="A954" s="1" t="s">
        <v>49</v>
      </c>
      <c r="D954" s="1" t="s">
        <v>6399</v>
      </c>
      <c r="E954" s="1" t="s">
        <v>6400</v>
      </c>
      <c r="F954" s="1" t="s">
        <v>6184</v>
      </c>
      <c r="H954" s="1" t="s">
        <v>891</v>
      </c>
      <c r="I954" s="1" t="s">
        <v>6262</v>
      </c>
      <c r="J954" s="1" t="s">
        <v>3179</v>
      </c>
      <c r="K954" s="1" t="s">
        <v>2326</v>
      </c>
      <c r="L954" s="1" t="s">
        <v>389</v>
      </c>
      <c r="M954" s="1" t="s">
        <v>4202</v>
      </c>
      <c r="N954" s="1" t="s">
        <v>683</v>
      </c>
      <c r="O954" s="1" t="s">
        <v>695</v>
      </c>
      <c r="P954" s="1" t="s">
        <v>1508</v>
      </c>
      <c r="Q954" s="1" t="s">
        <v>3281</v>
      </c>
      <c r="R954" s="1" t="s">
        <v>549</v>
      </c>
      <c r="S954" s="1" t="s">
        <v>3179</v>
      </c>
      <c r="T954" s="1" t="s">
        <v>4746</v>
      </c>
      <c r="U954" s="1" t="s">
        <v>3166</v>
      </c>
      <c r="V954" s="1" t="s">
        <v>10989</v>
      </c>
      <c r="W954" s="1" t="s">
        <v>3166</v>
      </c>
    </row>
    <row r="955" spans="1:23">
      <c r="A955" s="1" t="s">
        <v>49</v>
      </c>
      <c r="D955" s="1" t="s">
        <v>6401</v>
      </c>
      <c r="E955" s="1" t="s">
        <v>6400</v>
      </c>
      <c r="F955" s="1" t="s">
        <v>6184</v>
      </c>
      <c r="H955" s="1" t="s">
        <v>891</v>
      </c>
      <c r="I955" s="1" t="s">
        <v>6262</v>
      </c>
      <c r="J955" s="1" t="s">
        <v>3179</v>
      </c>
      <c r="K955" s="1" t="s">
        <v>2326</v>
      </c>
      <c r="L955" s="1" t="s">
        <v>389</v>
      </c>
      <c r="M955" s="1" t="s">
        <v>4202</v>
      </c>
      <c r="N955" s="1" t="s">
        <v>683</v>
      </c>
      <c r="O955" s="1" t="s">
        <v>695</v>
      </c>
      <c r="P955" s="1" t="s">
        <v>1508</v>
      </c>
      <c r="Q955" s="1" t="s">
        <v>3281</v>
      </c>
      <c r="R955" s="1" t="s">
        <v>506</v>
      </c>
      <c r="S955" s="1" t="s">
        <v>3179</v>
      </c>
      <c r="T955" s="1" t="s">
        <v>4746</v>
      </c>
      <c r="U955" s="1" t="s">
        <v>3166</v>
      </c>
      <c r="V955" s="1" t="s">
        <v>11280</v>
      </c>
      <c r="W955" s="1" t="s">
        <v>3166</v>
      </c>
    </row>
    <row r="956" spans="1:23">
      <c r="A956" s="1" t="s">
        <v>49</v>
      </c>
      <c r="D956" s="1" t="s">
        <v>6402</v>
      </c>
      <c r="E956" s="1" t="s">
        <v>6403</v>
      </c>
      <c r="F956" s="1" t="s">
        <v>6184</v>
      </c>
      <c r="H956" s="1" t="s">
        <v>891</v>
      </c>
      <c r="I956" s="1" t="s">
        <v>6262</v>
      </c>
      <c r="J956" s="1" t="s">
        <v>3184</v>
      </c>
      <c r="K956" s="1" t="s">
        <v>2326</v>
      </c>
      <c r="L956" s="1" t="s">
        <v>5279</v>
      </c>
      <c r="M956" s="1" t="s">
        <v>4202</v>
      </c>
      <c r="N956" s="1" t="s">
        <v>683</v>
      </c>
      <c r="O956" s="1" t="s">
        <v>695</v>
      </c>
      <c r="P956" s="1" t="s">
        <v>1515</v>
      </c>
      <c r="Q956" s="1" t="s">
        <v>3272</v>
      </c>
      <c r="R956" s="1" t="s">
        <v>669</v>
      </c>
      <c r="S956" s="1" t="s">
        <v>3184</v>
      </c>
      <c r="T956" s="1" t="s">
        <v>4746</v>
      </c>
      <c r="U956" s="1" t="s">
        <v>3166</v>
      </c>
      <c r="V956" s="1" t="s">
        <v>11281</v>
      </c>
      <c r="W956" s="1" t="s">
        <v>3166</v>
      </c>
    </row>
    <row r="957" spans="1:23">
      <c r="A957" s="1" t="s">
        <v>49</v>
      </c>
      <c r="D957" s="1" t="s">
        <v>6404</v>
      </c>
      <c r="E957" s="1" t="s">
        <v>6405</v>
      </c>
      <c r="F957" s="1" t="s">
        <v>6184</v>
      </c>
      <c r="H957" s="1" t="s">
        <v>891</v>
      </c>
      <c r="I957" s="1" t="s">
        <v>6262</v>
      </c>
      <c r="J957" s="1" t="s">
        <v>3184</v>
      </c>
      <c r="K957" s="1" t="s">
        <v>1890</v>
      </c>
      <c r="L957" s="1" t="s">
        <v>5279</v>
      </c>
      <c r="M957" s="1" t="s">
        <v>4202</v>
      </c>
      <c r="N957" s="1" t="s">
        <v>683</v>
      </c>
      <c r="O957" s="1" t="s">
        <v>695</v>
      </c>
      <c r="P957" s="1" t="s">
        <v>2128</v>
      </c>
      <c r="Q957" s="1" t="s">
        <v>11282</v>
      </c>
      <c r="R957" s="1" t="s">
        <v>669</v>
      </c>
      <c r="S957" s="1" t="s">
        <v>3184</v>
      </c>
      <c r="T957" s="1" t="s">
        <v>4746</v>
      </c>
      <c r="U957" s="1" t="s">
        <v>3166</v>
      </c>
      <c r="V957" s="1" t="s">
        <v>11283</v>
      </c>
      <c r="W957" s="1" t="s">
        <v>3166</v>
      </c>
    </row>
    <row r="958" spans="1:23">
      <c r="A958" s="1" t="s">
        <v>49</v>
      </c>
      <c r="D958" s="1" t="s">
        <v>6406</v>
      </c>
      <c r="E958" s="1" t="s">
        <v>6407</v>
      </c>
      <c r="F958" s="1" t="s">
        <v>6184</v>
      </c>
      <c r="H958" s="1" t="s">
        <v>891</v>
      </c>
      <c r="I958" s="1" t="s">
        <v>6262</v>
      </c>
      <c r="J958" s="1" t="s">
        <v>3184</v>
      </c>
      <c r="K958" s="1" t="s">
        <v>1890</v>
      </c>
      <c r="L958" s="1" t="s">
        <v>5279</v>
      </c>
      <c r="M958" s="1" t="s">
        <v>4202</v>
      </c>
      <c r="N958" s="1" t="s">
        <v>683</v>
      </c>
      <c r="O958" s="1" t="s">
        <v>695</v>
      </c>
      <c r="P958" s="1" t="s">
        <v>2128</v>
      </c>
      <c r="Q958" s="1" t="s">
        <v>11282</v>
      </c>
      <c r="R958" s="1" t="s">
        <v>549</v>
      </c>
      <c r="S958" s="1" t="s">
        <v>3184</v>
      </c>
      <c r="T958" s="1" t="s">
        <v>4746</v>
      </c>
      <c r="U958" s="1" t="s">
        <v>3166</v>
      </c>
      <c r="V958" s="1" t="s">
        <v>11284</v>
      </c>
      <c r="W958" s="1" t="s">
        <v>3166</v>
      </c>
    </row>
    <row r="959" spans="1:23">
      <c r="A959" s="1" t="s">
        <v>49</v>
      </c>
      <c r="D959" s="1" t="s">
        <v>6408</v>
      </c>
      <c r="E959" s="1" t="s">
        <v>6409</v>
      </c>
      <c r="F959" s="1" t="s">
        <v>6184</v>
      </c>
      <c r="H959" s="1" t="s">
        <v>891</v>
      </c>
      <c r="I959" s="1" t="s">
        <v>6262</v>
      </c>
      <c r="J959" s="1" t="s">
        <v>3184</v>
      </c>
      <c r="K959" s="1" t="s">
        <v>1890</v>
      </c>
      <c r="L959" s="1" t="s">
        <v>5279</v>
      </c>
      <c r="M959" s="1" t="s">
        <v>4202</v>
      </c>
      <c r="N959" s="1" t="s">
        <v>683</v>
      </c>
      <c r="O959" s="1" t="s">
        <v>695</v>
      </c>
      <c r="P959" s="1" t="s">
        <v>2128</v>
      </c>
      <c r="Q959" s="1" t="s">
        <v>11282</v>
      </c>
      <c r="R959" s="1" t="s">
        <v>506</v>
      </c>
      <c r="S959" s="1" t="s">
        <v>3184</v>
      </c>
      <c r="T959" s="1" t="s">
        <v>4746</v>
      </c>
      <c r="U959" s="1" t="s">
        <v>3166</v>
      </c>
      <c r="V959" s="1" t="s">
        <v>11285</v>
      </c>
      <c r="W959" s="1" t="s">
        <v>3166</v>
      </c>
    </row>
    <row r="960" spans="1:23">
      <c r="A960" s="1" t="s">
        <v>49</v>
      </c>
      <c r="D960" s="1" t="s">
        <v>6410</v>
      </c>
      <c r="E960" s="1" t="s">
        <v>6411</v>
      </c>
      <c r="F960" s="1" t="s">
        <v>6184</v>
      </c>
      <c r="H960" s="1" t="s">
        <v>891</v>
      </c>
      <c r="I960" s="1" t="s">
        <v>6262</v>
      </c>
      <c r="J960" s="1" t="s">
        <v>3184</v>
      </c>
      <c r="K960" s="1" t="s">
        <v>2039</v>
      </c>
      <c r="L960" s="1" t="s">
        <v>598</v>
      </c>
      <c r="M960" s="1" t="s">
        <v>4202</v>
      </c>
      <c r="N960" s="1" t="s">
        <v>683</v>
      </c>
      <c r="O960" s="1" t="s">
        <v>695</v>
      </c>
      <c r="P960" s="1" t="s">
        <v>1515</v>
      </c>
      <c r="Q960" s="1" t="s">
        <v>3272</v>
      </c>
      <c r="R960" s="1" t="s">
        <v>669</v>
      </c>
      <c r="S960" s="1" t="s">
        <v>3184</v>
      </c>
      <c r="T960" s="1" t="s">
        <v>4746</v>
      </c>
      <c r="U960" s="1" t="s">
        <v>3166</v>
      </c>
      <c r="V960" s="1" t="s">
        <v>11286</v>
      </c>
      <c r="W960" s="1" t="s">
        <v>3166</v>
      </c>
    </row>
    <row r="961" spans="1:23">
      <c r="A961" s="1" t="s">
        <v>49</v>
      </c>
      <c r="D961" s="1" t="s">
        <v>6412</v>
      </c>
      <c r="E961" s="1" t="s">
        <v>6413</v>
      </c>
      <c r="F961" s="1" t="s">
        <v>6184</v>
      </c>
      <c r="H961" s="1" t="s">
        <v>891</v>
      </c>
      <c r="I961" s="1" t="s">
        <v>6262</v>
      </c>
      <c r="J961" s="1" t="s">
        <v>3184</v>
      </c>
      <c r="K961" s="1" t="s">
        <v>2039</v>
      </c>
      <c r="L961" s="1" t="s">
        <v>598</v>
      </c>
      <c r="M961" s="1" t="s">
        <v>4202</v>
      </c>
      <c r="N961" s="1" t="s">
        <v>683</v>
      </c>
      <c r="O961" s="1" t="s">
        <v>695</v>
      </c>
      <c r="P961" s="1" t="s">
        <v>1515</v>
      </c>
      <c r="Q961" s="1" t="s">
        <v>3272</v>
      </c>
      <c r="R961" s="1" t="s">
        <v>549</v>
      </c>
      <c r="S961" s="1" t="s">
        <v>3184</v>
      </c>
      <c r="T961" s="1" t="s">
        <v>4746</v>
      </c>
      <c r="U961" s="1" t="s">
        <v>3166</v>
      </c>
      <c r="V961" s="1" t="s">
        <v>11287</v>
      </c>
      <c r="W961" s="1" t="s">
        <v>3166</v>
      </c>
    </row>
    <row r="962" spans="1:23">
      <c r="A962" s="1" t="s">
        <v>49</v>
      </c>
      <c r="D962" s="1" t="s">
        <v>6414</v>
      </c>
      <c r="E962" s="1" t="s">
        <v>6415</v>
      </c>
      <c r="F962" s="1" t="s">
        <v>6184</v>
      </c>
      <c r="H962" s="1" t="s">
        <v>891</v>
      </c>
      <c r="I962" s="1" t="s">
        <v>6262</v>
      </c>
      <c r="J962" s="1" t="s">
        <v>3184</v>
      </c>
      <c r="K962" s="1" t="s">
        <v>2039</v>
      </c>
      <c r="L962" s="1" t="s">
        <v>598</v>
      </c>
      <c r="M962" s="1" t="s">
        <v>4202</v>
      </c>
      <c r="N962" s="1" t="s">
        <v>683</v>
      </c>
      <c r="O962" s="1" t="s">
        <v>695</v>
      </c>
      <c r="P962" s="1" t="s">
        <v>1515</v>
      </c>
      <c r="Q962" s="1" t="s">
        <v>3272</v>
      </c>
      <c r="R962" s="1" t="s">
        <v>506</v>
      </c>
      <c r="S962" s="1" t="s">
        <v>3184</v>
      </c>
      <c r="T962" s="1" t="s">
        <v>4746</v>
      </c>
      <c r="U962" s="1" t="s">
        <v>3166</v>
      </c>
      <c r="V962" s="1" t="s">
        <v>11288</v>
      </c>
      <c r="W962" s="1" t="s">
        <v>3166</v>
      </c>
    </row>
    <row r="963" spans="1:23">
      <c r="A963" s="1" t="s">
        <v>49</v>
      </c>
      <c r="D963" s="1" t="s">
        <v>6416</v>
      </c>
      <c r="E963" s="1" t="s">
        <v>6417</v>
      </c>
      <c r="F963" s="1" t="s">
        <v>6184</v>
      </c>
      <c r="H963" s="1" t="s">
        <v>891</v>
      </c>
      <c r="I963" s="1" t="s">
        <v>6262</v>
      </c>
      <c r="J963" s="1" t="s">
        <v>3179</v>
      </c>
      <c r="K963" s="1" t="s">
        <v>1735</v>
      </c>
      <c r="L963" s="1" t="s">
        <v>791</v>
      </c>
      <c r="M963" s="1" t="s">
        <v>4202</v>
      </c>
      <c r="N963" s="1" t="s">
        <v>683</v>
      </c>
      <c r="O963" s="1" t="s">
        <v>695</v>
      </c>
      <c r="P963" s="1" t="s">
        <v>1508</v>
      </c>
      <c r="Q963" s="1" t="s">
        <v>11289</v>
      </c>
      <c r="R963" s="1" t="s">
        <v>549</v>
      </c>
      <c r="S963" s="1" t="s">
        <v>3179</v>
      </c>
      <c r="T963" s="1" t="s">
        <v>4746</v>
      </c>
      <c r="U963" s="1" t="s">
        <v>3166</v>
      </c>
      <c r="V963" s="1" t="s">
        <v>11290</v>
      </c>
      <c r="W963" s="1" t="s">
        <v>3166</v>
      </c>
    </row>
    <row r="964" spans="1:23">
      <c r="A964" s="1" t="s">
        <v>49</v>
      </c>
      <c r="D964" s="1" t="s">
        <v>6418</v>
      </c>
      <c r="E964" s="1" t="s">
        <v>6417</v>
      </c>
      <c r="F964" s="1" t="s">
        <v>6184</v>
      </c>
      <c r="H964" s="1" t="s">
        <v>891</v>
      </c>
      <c r="I964" s="1" t="s">
        <v>6262</v>
      </c>
      <c r="J964" s="1" t="s">
        <v>3179</v>
      </c>
      <c r="K964" s="1" t="s">
        <v>1735</v>
      </c>
      <c r="L964" s="1" t="s">
        <v>791</v>
      </c>
      <c r="M964" s="1" t="s">
        <v>4202</v>
      </c>
      <c r="N964" s="1" t="s">
        <v>683</v>
      </c>
      <c r="O964" s="1" t="s">
        <v>695</v>
      </c>
      <c r="P964" s="1" t="s">
        <v>1508</v>
      </c>
      <c r="Q964" s="1" t="s">
        <v>11289</v>
      </c>
      <c r="R964" s="1" t="s">
        <v>506</v>
      </c>
      <c r="S964" s="1" t="s">
        <v>3179</v>
      </c>
      <c r="T964" s="1" t="s">
        <v>4746</v>
      </c>
      <c r="U964" s="1" t="s">
        <v>3166</v>
      </c>
      <c r="V964" s="1" t="s">
        <v>11291</v>
      </c>
      <c r="W964" s="1" t="s">
        <v>3166</v>
      </c>
    </row>
    <row r="965" spans="1:23">
      <c r="A965" s="1" t="s">
        <v>49</v>
      </c>
      <c r="D965" s="1" t="s">
        <v>6419</v>
      </c>
      <c r="E965" s="1" t="s">
        <v>6420</v>
      </c>
      <c r="F965" s="1" t="s">
        <v>6184</v>
      </c>
      <c r="H965" s="1" t="s">
        <v>891</v>
      </c>
      <c r="I965" s="1" t="s">
        <v>6262</v>
      </c>
      <c r="J965" s="1" t="s">
        <v>3184</v>
      </c>
      <c r="K965" s="1" t="s">
        <v>1735</v>
      </c>
      <c r="L965" s="1" t="s">
        <v>694</v>
      </c>
      <c r="M965" s="1" t="s">
        <v>4202</v>
      </c>
      <c r="N965" s="1" t="s">
        <v>683</v>
      </c>
      <c r="O965" s="1" t="s">
        <v>695</v>
      </c>
      <c r="P965" s="1" t="s">
        <v>1515</v>
      </c>
      <c r="Q965" s="1" t="s">
        <v>11282</v>
      </c>
      <c r="R965" s="1" t="s">
        <v>669</v>
      </c>
      <c r="S965" s="1" t="s">
        <v>3184</v>
      </c>
      <c r="T965" s="1" t="s">
        <v>4746</v>
      </c>
      <c r="U965" s="1" t="s">
        <v>3166</v>
      </c>
      <c r="V965" s="1" t="s">
        <v>11292</v>
      </c>
      <c r="W965" s="1" t="s">
        <v>3166</v>
      </c>
    </row>
    <row r="966" spans="1:23">
      <c r="A966" s="1" t="s">
        <v>49</v>
      </c>
      <c r="D966" s="1" t="s">
        <v>6421</v>
      </c>
      <c r="E966" s="1" t="s">
        <v>6422</v>
      </c>
      <c r="F966" s="1" t="s">
        <v>6184</v>
      </c>
      <c r="H966" s="1" t="s">
        <v>891</v>
      </c>
      <c r="I966" s="1" t="s">
        <v>6262</v>
      </c>
      <c r="J966" s="1" t="s">
        <v>3184</v>
      </c>
      <c r="K966" s="1" t="s">
        <v>1735</v>
      </c>
      <c r="L966" s="1" t="s">
        <v>694</v>
      </c>
      <c r="M966" s="1" t="s">
        <v>4202</v>
      </c>
      <c r="N966" s="1" t="s">
        <v>683</v>
      </c>
      <c r="O966" s="1" t="s">
        <v>695</v>
      </c>
      <c r="P966" s="1" t="s">
        <v>1515</v>
      </c>
      <c r="Q966" s="1" t="s">
        <v>11282</v>
      </c>
      <c r="R966" s="1" t="s">
        <v>549</v>
      </c>
      <c r="S966" s="1" t="s">
        <v>3184</v>
      </c>
      <c r="T966" s="1" t="s">
        <v>4746</v>
      </c>
      <c r="U966" s="1" t="s">
        <v>3166</v>
      </c>
      <c r="V966" s="1" t="s">
        <v>11293</v>
      </c>
      <c r="W966" s="1" t="s">
        <v>3166</v>
      </c>
    </row>
    <row r="967" spans="1:23">
      <c r="A967" s="1" t="s">
        <v>49</v>
      </c>
      <c r="D967" s="1" t="s">
        <v>6423</v>
      </c>
      <c r="E967" s="1" t="s">
        <v>6424</v>
      </c>
      <c r="F967" s="1" t="s">
        <v>6184</v>
      </c>
      <c r="H967" s="1" t="s">
        <v>891</v>
      </c>
      <c r="I967" s="1" t="s">
        <v>6262</v>
      </c>
      <c r="J967" s="1" t="s">
        <v>3184</v>
      </c>
      <c r="K967" s="1" t="s">
        <v>1735</v>
      </c>
      <c r="L967" s="1" t="s">
        <v>694</v>
      </c>
      <c r="M967" s="1" t="s">
        <v>4202</v>
      </c>
      <c r="N967" s="1" t="s">
        <v>683</v>
      </c>
      <c r="O967" s="1" t="s">
        <v>695</v>
      </c>
      <c r="P967" s="1" t="s">
        <v>1515</v>
      </c>
      <c r="Q967" s="1" t="s">
        <v>11282</v>
      </c>
      <c r="R967" s="1" t="s">
        <v>506</v>
      </c>
      <c r="S967" s="1" t="s">
        <v>3184</v>
      </c>
      <c r="T967" s="1" t="s">
        <v>4746</v>
      </c>
      <c r="U967" s="1" t="s">
        <v>3166</v>
      </c>
      <c r="V967" s="1" t="s">
        <v>11294</v>
      </c>
      <c r="W967" s="1" t="s">
        <v>3166</v>
      </c>
    </row>
    <row r="968" spans="1:23">
      <c r="A968" s="1" t="s">
        <v>49</v>
      </c>
      <c r="D968" s="1" t="s">
        <v>6425</v>
      </c>
      <c r="E968" s="1" t="s">
        <v>6426</v>
      </c>
      <c r="F968" s="1" t="s">
        <v>6184</v>
      </c>
      <c r="H968" s="1" t="s">
        <v>891</v>
      </c>
      <c r="I968" s="1" t="s">
        <v>6262</v>
      </c>
      <c r="J968" s="1" t="s">
        <v>3184</v>
      </c>
      <c r="K968" s="1" t="s">
        <v>1735</v>
      </c>
      <c r="L968" s="1" t="s">
        <v>694</v>
      </c>
      <c r="M968" s="1" t="s">
        <v>4202</v>
      </c>
      <c r="N968" s="1" t="s">
        <v>683</v>
      </c>
      <c r="O968" s="1" t="s">
        <v>695</v>
      </c>
      <c r="P968" s="1" t="s">
        <v>1515</v>
      </c>
      <c r="Q968" s="1" t="s">
        <v>11282</v>
      </c>
      <c r="R968" s="1" t="s">
        <v>549</v>
      </c>
      <c r="S968" s="1" t="s">
        <v>3184</v>
      </c>
      <c r="T968" s="1" t="s">
        <v>4746</v>
      </c>
      <c r="U968" s="1" t="s">
        <v>3166</v>
      </c>
      <c r="V968" s="1" t="s">
        <v>10735</v>
      </c>
      <c r="W968" s="1" t="s">
        <v>3166</v>
      </c>
    </row>
    <row r="969" spans="1:23">
      <c r="A969" s="1" t="s">
        <v>49</v>
      </c>
      <c r="D969" s="1" t="s">
        <v>6427</v>
      </c>
      <c r="E969" s="1" t="s">
        <v>6428</v>
      </c>
      <c r="F969" s="1" t="s">
        <v>6184</v>
      </c>
      <c r="H969" s="1" t="s">
        <v>891</v>
      </c>
      <c r="I969" s="1" t="s">
        <v>6262</v>
      </c>
      <c r="J969" s="1" t="s">
        <v>3184</v>
      </c>
      <c r="K969" s="1" t="s">
        <v>1735</v>
      </c>
      <c r="L969" s="1" t="s">
        <v>694</v>
      </c>
      <c r="M969" s="1" t="s">
        <v>4202</v>
      </c>
      <c r="N969" s="1" t="s">
        <v>683</v>
      </c>
      <c r="O969" s="1" t="s">
        <v>695</v>
      </c>
      <c r="P969" s="1" t="s">
        <v>1515</v>
      </c>
      <c r="Q969" s="1" t="s">
        <v>11282</v>
      </c>
      <c r="R969" s="1" t="s">
        <v>549</v>
      </c>
      <c r="S969" s="1" t="s">
        <v>3184</v>
      </c>
      <c r="T969" s="1" t="s">
        <v>4746</v>
      </c>
      <c r="U969" s="1" t="s">
        <v>3166</v>
      </c>
      <c r="V969" s="1" t="s">
        <v>11274</v>
      </c>
      <c r="W969" s="1" t="s">
        <v>3166</v>
      </c>
    </row>
    <row r="970" spans="1:23">
      <c r="A970" s="1" t="s">
        <v>49</v>
      </c>
      <c r="D970" s="1" t="s">
        <v>6429</v>
      </c>
      <c r="E970" s="1" t="s">
        <v>6430</v>
      </c>
      <c r="F970" s="1" t="s">
        <v>6184</v>
      </c>
      <c r="H970" s="1" t="s">
        <v>891</v>
      </c>
      <c r="I970" s="1" t="s">
        <v>6262</v>
      </c>
      <c r="J970" s="1" t="s">
        <v>3184</v>
      </c>
      <c r="K970" s="1" t="s">
        <v>1735</v>
      </c>
      <c r="L970" s="1" t="s">
        <v>694</v>
      </c>
      <c r="M970" s="1" t="s">
        <v>4202</v>
      </c>
      <c r="N970" s="1" t="s">
        <v>683</v>
      </c>
      <c r="O970" s="1" t="s">
        <v>695</v>
      </c>
      <c r="P970" s="1" t="s">
        <v>1515</v>
      </c>
      <c r="Q970" s="1" t="s">
        <v>11282</v>
      </c>
      <c r="R970" s="1" t="s">
        <v>549</v>
      </c>
      <c r="S970" s="1" t="s">
        <v>3184</v>
      </c>
      <c r="T970" s="1" t="s">
        <v>4746</v>
      </c>
      <c r="U970" s="1" t="s">
        <v>3166</v>
      </c>
      <c r="V970" s="1" t="s">
        <v>11295</v>
      </c>
      <c r="W970" s="1" t="s">
        <v>3166</v>
      </c>
    </row>
    <row r="971" spans="1:23">
      <c r="A971" s="1" t="s">
        <v>49</v>
      </c>
      <c r="D971" s="1" t="s">
        <v>6431</v>
      </c>
      <c r="E971" s="1" t="s">
        <v>6432</v>
      </c>
      <c r="F971" s="1" t="s">
        <v>6184</v>
      </c>
      <c r="H971" s="1" t="s">
        <v>891</v>
      </c>
      <c r="I971" s="1" t="s">
        <v>6262</v>
      </c>
      <c r="J971" s="1" t="s">
        <v>3179</v>
      </c>
      <c r="K971" s="1" t="s">
        <v>1413</v>
      </c>
      <c r="L971" s="1" t="s">
        <v>401</v>
      </c>
      <c r="M971" s="1" t="s">
        <v>4202</v>
      </c>
      <c r="N971" s="1" t="s">
        <v>683</v>
      </c>
      <c r="O971" s="1" t="s">
        <v>695</v>
      </c>
      <c r="P971" s="1" t="s">
        <v>1508</v>
      </c>
      <c r="Q971" s="1" t="s">
        <v>11289</v>
      </c>
      <c r="R971" s="1" t="s">
        <v>616</v>
      </c>
      <c r="S971" s="1" t="s">
        <v>3179</v>
      </c>
      <c r="T971" s="1" t="s">
        <v>4746</v>
      </c>
      <c r="U971" s="1" t="s">
        <v>3166</v>
      </c>
      <c r="V971" s="1" t="s">
        <v>11296</v>
      </c>
      <c r="W971" s="1" t="s">
        <v>3166</v>
      </c>
    </row>
    <row r="972" spans="1:23">
      <c r="A972" s="1" t="s">
        <v>49</v>
      </c>
      <c r="D972" s="1" t="s">
        <v>6433</v>
      </c>
      <c r="E972" s="1" t="s">
        <v>6434</v>
      </c>
      <c r="F972" s="1" t="s">
        <v>6184</v>
      </c>
      <c r="H972" s="1" t="s">
        <v>891</v>
      </c>
      <c r="I972" s="1" t="s">
        <v>6262</v>
      </c>
      <c r="J972" s="1" t="s">
        <v>3179</v>
      </c>
      <c r="K972" s="1" t="s">
        <v>1413</v>
      </c>
      <c r="L972" s="1" t="s">
        <v>401</v>
      </c>
      <c r="M972" s="1" t="s">
        <v>4202</v>
      </c>
      <c r="N972" s="1" t="s">
        <v>683</v>
      </c>
      <c r="O972" s="1" t="s">
        <v>695</v>
      </c>
      <c r="P972" s="1" t="s">
        <v>1508</v>
      </c>
      <c r="Q972" s="1" t="s">
        <v>11289</v>
      </c>
      <c r="R972" s="1" t="s">
        <v>549</v>
      </c>
      <c r="S972" s="1" t="s">
        <v>3179</v>
      </c>
      <c r="T972" s="1" t="s">
        <v>4746</v>
      </c>
      <c r="U972" s="1" t="s">
        <v>3166</v>
      </c>
      <c r="V972" s="1" t="s">
        <v>3166</v>
      </c>
      <c r="W972" s="1" t="s">
        <v>3166</v>
      </c>
    </row>
    <row r="973" spans="1:23">
      <c r="A973" s="1" t="s">
        <v>49</v>
      </c>
      <c r="D973" s="1" t="s">
        <v>6435</v>
      </c>
      <c r="E973" s="1" t="s">
        <v>6434</v>
      </c>
      <c r="F973" s="1" t="s">
        <v>6184</v>
      </c>
      <c r="H973" s="1" t="s">
        <v>891</v>
      </c>
      <c r="I973" s="1" t="s">
        <v>6262</v>
      </c>
      <c r="J973" s="1" t="s">
        <v>3179</v>
      </c>
      <c r="K973" s="1" t="s">
        <v>1413</v>
      </c>
      <c r="L973" s="1" t="s">
        <v>401</v>
      </c>
      <c r="M973" s="1" t="s">
        <v>4202</v>
      </c>
      <c r="N973" s="1" t="s">
        <v>683</v>
      </c>
      <c r="O973" s="1" t="s">
        <v>695</v>
      </c>
      <c r="P973" s="1" t="s">
        <v>1508</v>
      </c>
      <c r="Q973" s="1" t="s">
        <v>11289</v>
      </c>
      <c r="R973" s="1" t="s">
        <v>506</v>
      </c>
      <c r="S973" s="1" t="s">
        <v>3179</v>
      </c>
      <c r="T973" s="1" t="s">
        <v>4746</v>
      </c>
      <c r="U973" s="1" t="s">
        <v>3166</v>
      </c>
      <c r="V973" s="1" t="s">
        <v>3166</v>
      </c>
      <c r="W973" s="1" t="s">
        <v>3166</v>
      </c>
    </row>
    <row r="974" spans="1:23">
      <c r="A974" s="1" t="s">
        <v>49</v>
      </c>
      <c r="D974" s="1" t="s">
        <v>6436</v>
      </c>
      <c r="E974" s="1" t="s">
        <v>6437</v>
      </c>
      <c r="F974" s="1" t="s">
        <v>6184</v>
      </c>
      <c r="H974" s="1" t="s">
        <v>891</v>
      </c>
      <c r="I974" s="1" t="s">
        <v>6262</v>
      </c>
      <c r="J974" s="1" t="s">
        <v>3184</v>
      </c>
      <c r="K974" s="1" t="s">
        <v>1719</v>
      </c>
      <c r="L974" s="1" t="s">
        <v>401</v>
      </c>
      <c r="M974" s="1" t="s">
        <v>4202</v>
      </c>
      <c r="N974" s="1" t="s">
        <v>683</v>
      </c>
      <c r="O974" s="1" t="s">
        <v>695</v>
      </c>
      <c r="P974" s="1" t="s">
        <v>1515</v>
      </c>
      <c r="Q974" s="1" t="s">
        <v>11282</v>
      </c>
      <c r="R974" s="1" t="s">
        <v>616</v>
      </c>
      <c r="S974" s="1" t="s">
        <v>3184</v>
      </c>
      <c r="T974" s="1" t="s">
        <v>4746</v>
      </c>
      <c r="U974" s="1" t="s">
        <v>3166</v>
      </c>
      <c r="V974" s="1" t="s">
        <v>3166</v>
      </c>
      <c r="W974" s="1" t="s">
        <v>3166</v>
      </c>
    </row>
    <row r="975" spans="1:23">
      <c r="A975" s="1" t="s">
        <v>49</v>
      </c>
      <c r="D975" s="1" t="s">
        <v>6438</v>
      </c>
      <c r="E975" s="1" t="s">
        <v>6439</v>
      </c>
      <c r="F975" s="1" t="s">
        <v>6184</v>
      </c>
      <c r="H975" s="1" t="s">
        <v>891</v>
      </c>
      <c r="I975" s="1" t="s">
        <v>6262</v>
      </c>
      <c r="J975" s="1" t="s">
        <v>3184</v>
      </c>
      <c r="K975" s="1" t="s">
        <v>1719</v>
      </c>
      <c r="L975" s="1" t="s">
        <v>401</v>
      </c>
      <c r="M975" s="1" t="s">
        <v>4202</v>
      </c>
      <c r="N975" s="1" t="s">
        <v>683</v>
      </c>
      <c r="O975" s="1" t="s">
        <v>695</v>
      </c>
      <c r="P975" s="1" t="s">
        <v>1515</v>
      </c>
      <c r="Q975" s="1" t="s">
        <v>11282</v>
      </c>
      <c r="R975" s="1" t="s">
        <v>669</v>
      </c>
      <c r="S975" s="1" t="s">
        <v>3184</v>
      </c>
      <c r="T975" s="1" t="s">
        <v>4746</v>
      </c>
      <c r="U975" s="1" t="s">
        <v>3166</v>
      </c>
      <c r="V975" s="1" t="s">
        <v>3166</v>
      </c>
      <c r="W975" s="1" t="s">
        <v>3166</v>
      </c>
    </row>
    <row r="976" spans="1:23">
      <c r="A976" s="1" t="s">
        <v>49</v>
      </c>
      <c r="D976" s="1" t="s">
        <v>6440</v>
      </c>
      <c r="E976" s="1" t="s">
        <v>6441</v>
      </c>
      <c r="F976" s="1" t="s">
        <v>6184</v>
      </c>
      <c r="H976" s="1" t="s">
        <v>891</v>
      </c>
      <c r="I976" s="1" t="s">
        <v>6262</v>
      </c>
      <c r="J976" s="1" t="s">
        <v>3184</v>
      </c>
      <c r="K976" s="1" t="s">
        <v>1719</v>
      </c>
      <c r="L976" s="1" t="s">
        <v>401</v>
      </c>
      <c r="M976" s="1" t="s">
        <v>4202</v>
      </c>
      <c r="N976" s="1" t="s">
        <v>683</v>
      </c>
      <c r="O976" s="1" t="s">
        <v>695</v>
      </c>
      <c r="P976" s="1" t="s">
        <v>1515</v>
      </c>
      <c r="Q976" s="1" t="s">
        <v>11282</v>
      </c>
      <c r="R976" s="1" t="s">
        <v>549</v>
      </c>
      <c r="S976" s="1" t="s">
        <v>3184</v>
      </c>
      <c r="T976" s="1" t="s">
        <v>4746</v>
      </c>
      <c r="U976" s="1" t="s">
        <v>3166</v>
      </c>
      <c r="V976" s="1" t="s">
        <v>10270</v>
      </c>
      <c r="W976" s="1" t="s">
        <v>3166</v>
      </c>
    </row>
    <row r="977" spans="1:23">
      <c r="A977" s="1" t="s">
        <v>49</v>
      </c>
      <c r="D977" s="1" t="s">
        <v>6442</v>
      </c>
      <c r="E977" s="1" t="s">
        <v>6443</v>
      </c>
      <c r="F977" s="1" t="s">
        <v>6184</v>
      </c>
      <c r="H977" s="1" t="s">
        <v>891</v>
      </c>
      <c r="I977" s="1" t="s">
        <v>6262</v>
      </c>
      <c r="J977" s="1" t="s">
        <v>3184</v>
      </c>
      <c r="K977" s="1" t="s">
        <v>1719</v>
      </c>
      <c r="L977" s="1" t="s">
        <v>401</v>
      </c>
      <c r="M977" s="1" t="s">
        <v>4202</v>
      </c>
      <c r="N977" s="1" t="s">
        <v>683</v>
      </c>
      <c r="O977" s="1" t="s">
        <v>695</v>
      </c>
      <c r="P977" s="1" t="s">
        <v>1515</v>
      </c>
      <c r="Q977" s="1" t="s">
        <v>11282</v>
      </c>
      <c r="R977" s="1" t="s">
        <v>506</v>
      </c>
      <c r="S977" s="1" t="s">
        <v>3184</v>
      </c>
      <c r="T977" s="1" t="s">
        <v>4746</v>
      </c>
      <c r="U977" s="1" t="s">
        <v>3166</v>
      </c>
      <c r="V977" s="1" t="s">
        <v>3166</v>
      </c>
      <c r="W977" s="1" t="s">
        <v>3166</v>
      </c>
    </row>
    <row r="978" spans="1:23">
      <c r="A978" s="1" t="s">
        <v>49</v>
      </c>
      <c r="D978" s="1" t="s">
        <v>6444</v>
      </c>
      <c r="E978" s="1" t="s">
        <v>6445</v>
      </c>
      <c r="F978" s="1" t="s">
        <v>6184</v>
      </c>
      <c r="H978" s="1" t="s">
        <v>891</v>
      </c>
      <c r="I978" s="1" t="s">
        <v>6262</v>
      </c>
      <c r="J978" s="1" t="s">
        <v>3184</v>
      </c>
      <c r="K978" s="1" t="s">
        <v>1413</v>
      </c>
      <c r="L978" s="1" t="s">
        <v>401</v>
      </c>
      <c r="M978" s="1" t="s">
        <v>4202</v>
      </c>
      <c r="N978" s="1" t="s">
        <v>683</v>
      </c>
      <c r="O978" s="1" t="s">
        <v>695</v>
      </c>
      <c r="P978" s="1" t="s">
        <v>1515</v>
      </c>
      <c r="Q978" s="1" t="s">
        <v>3272</v>
      </c>
      <c r="R978" s="1" t="s">
        <v>669</v>
      </c>
      <c r="S978" s="1" t="s">
        <v>3184</v>
      </c>
      <c r="T978" s="1" t="s">
        <v>4746</v>
      </c>
      <c r="U978" s="1" t="s">
        <v>3166</v>
      </c>
      <c r="V978" s="1" t="s">
        <v>11297</v>
      </c>
      <c r="W978" s="1" t="s">
        <v>3166</v>
      </c>
    </row>
    <row r="979" spans="1:23">
      <c r="A979" s="1" t="s">
        <v>49</v>
      </c>
      <c r="D979" s="1" t="s">
        <v>6446</v>
      </c>
      <c r="E979" s="1" t="s">
        <v>6447</v>
      </c>
      <c r="F979" s="1" t="s">
        <v>6184</v>
      </c>
      <c r="H979" s="1" t="s">
        <v>891</v>
      </c>
      <c r="I979" s="1" t="s">
        <v>6262</v>
      </c>
      <c r="J979" s="1" t="s">
        <v>3184</v>
      </c>
      <c r="K979" s="1" t="s">
        <v>1413</v>
      </c>
      <c r="L979" s="1" t="s">
        <v>401</v>
      </c>
      <c r="M979" s="1" t="s">
        <v>4202</v>
      </c>
      <c r="N979" s="1" t="s">
        <v>683</v>
      </c>
      <c r="O979" s="1" t="s">
        <v>695</v>
      </c>
      <c r="P979" s="1" t="s">
        <v>1515</v>
      </c>
      <c r="Q979" s="1" t="s">
        <v>3272</v>
      </c>
      <c r="R979" s="1" t="s">
        <v>549</v>
      </c>
      <c r="S979" s="1" t="s">
        <v>3184</v>
      </c>
      <c r="T979" s="1" t="s">
        <v>4746</v>
      </c>
      <c r="U979" s="1" t="s">
        <v>3166</v>
      </c>
      <c r="V979" s="1" t="s">
        <v>10331</v>
      </c>
      <c r="W979" s="1" t="s">
        <v>3166</v>
      </c>
    </row>
    <row r="980" spans="1:23">
      <c r="A980" s="1" t="s">
        <v>49</v>
      </c>
      <c r="D980" s="1" t="s">
        <v>6448</v>
      </c>
      <c r="E980" s="1" t="s">
        <v>6449</v>
      </c>
      <c r="F980" s="1" t="s">
        <v>6184</v>
      </c>
      <c r="H980" s="1" t="s">
        <v>891</v>
      </c>
      <c r="I980" s="1" t="s">
        <v>6262</v>
      </c>
      <c r="J980" s="1" t="s">
        <v>3184</v>
      </c>
      <c r="K980" s="1" t="s">
        <v>1413</v>
      </c>
      <c r="L980" s="1" t="s">
        <v>401</v>
      </c>
      <c r="M980" s="1" t="s">
        <v>4202</v>
      </c>
      <c r="N980" s="1" t="s">
        <v>683</v>
      </c>
      <c r="O980" s="1" t="s">
        <v>695</v>
      </c>
      <c r="P980" s="1" t="s">
        <v>1515</v>
      </c>
      <c r="Q980" s="1" t="s">
        <v>3272</v>
      </c>
      <c r="R980" s="1" t="s">
        <v>506</v>
      </c>
      <c r="S980" s="1" t="s">
        <v>3184</v>
      </c>
      <c r="T980" s="1" t="s">
        <v>4746</v>
      </c>
      <c r="U980" s="1" t="s">
        <v>3166</v>
      </c>
      <c r="V980" s="1" t="s">
        <v>11298</v>
      </c>
      <c r="W980" s="1" t="s">
        <v>3166</v>
      </c>
    </row>
    <row r="981" spans="1:23">
      <c r="A981" s="1" t="s">
        <v>49</v>
      </c>
      <c r="D981" s="1" t="s">
        <v>6450</v>
      </c>
      <c r="E981" s="1" t="s">
        <v>6451</v>
      </c>
      <c r="F981" s="1" t="s">
        <v>6184</v>
      </c>
      <c r="H981" s="1" t="s">
        <v>891</v>
      </c>
      <c r="I981" s="1" t="s">
        <v>6262</v>
      </c>
      <c r="J981" s="1" t="s">
        <v>3179</v>
      </c>
      <c r="K981" s="1" t="s">
        <v>1735</v>
      </c>
      <c r="L981" s="1" t="s">
        <v>393</v>
      </c>
      <c r="M981" s="1" t="s">
        <v>4202</v>
      </c>
      <c r="N981" s="1" t="s">
        <v>683</v>
      </c>
      <c r="O981" s="1" t="s">
        <v>695</v>
      </c>
      <c r="P981" s="1" t="s">
        <v>1508</v>
      </c>
      <c r="Q981" s="1" t="s">
        <v>11192</v>
      </c>
      <c r="R981" s="1" t="s">
        <v>549</v>
      </c>
      <c r="S981" s="1" t="s">
        <v>3179</v>
      </c>
      <c r="T981" s="1" t="s">
        <v>4746</v>
      </c>
      <c r="U981" s="1" t="s">
        <v>3166</v>
      </c>
      <c r="V981" s="1" t="s">
        <v>11299</v>
      </c>
      <c r="W981" s="1" t="s">
        <v>3166</v>
      </c>
    </row>
    <row r="982" spans="1:23">
      <c r="A982" s="1" t="s">
        <v>49</v>
      </c>
      <c r="D982" s="1" t="s">
        <v>6452</v>
      </c>
      <c r="E982" s="1" t="s">
        <v>6453</v>
      </c>
      <c r="F982" s="1" t="s">
        <v>6184</v>
      </c>
      <c r="H982" s="1" t="s">
        <v>891</v>
      </c>
      <c r="I982" s="1" t="s">
        <v>6262</v>
      </c>
      <c r="J982" s="1" t="s">
        <v>3179</v>
      </c>
      <c r="K982" s="1" t="s">
        <v>1735</v>
      </c>
      <c r="L982" s="1" t="s">
        <v>393</v>
      </c>
      <c r="M982" s="1" t="s">
        <v>4202</v>
      </c>
      <c r="N982" s="1" t="s">
        <v>683</v>
      </c>
      <c r="O982" s="1" t="s">
        <v>695</v>
      </c>
      <c r="P982" s="1" t="s">
        <v>1508</v>
      </c>
      <c r="Q982" s="1" t="s">
        <v>11192</v>
      </c>
      <c r="R982" s="1" t="s">
        <v>506</v>
      </c>
      <c r="S982" s="1" t="s">
        <v>3179</v>
      </c>
      <c r="T982" s="1" t="s">
        <v>4746</v>
      </c>
      <c r="U982" s="1" t="s">
        <v>3166</v>
      </c>
      <c r="V982" s="1" t="s">
        <v>11300</v>
      </c>
      <c r="W982" s="1" t="s">
        <v>3166</v>
      </c>
    </row>
    <row r="983" spans="1:23">
      <c r="A983" s="1" t="s">
        <v>49</v>
      </c>
      <c r="D983" s="1" t="s">
        <v>6454</v>
      </c>
      <c r="E983" s="1" t="s">
        <v>6455</v>
      </c>
      <c r="F983" s="1" t="s">
        <v>6184</v>
      </c>
      <c r="H983" s="1" t="s">
        <v>891</v>
      </c>
      <c r="I983" s="1" t="s">
        <v>6262</v>
      </c>
      <c r="J983" s="1" t="s">
        <v>3179</v>
      </c>
      <c r="K983" s="1" t="s">
        <v>1716</v>
      </c>
      <c r="L983" s="1" t="s">
        <v>457</v>
      </c>
      <c r="M983" s="1" t="s">
        <v>4202</v>
      </c>
      <c r="N983" s="1" t="s">
        <v>683</v>
      </c>
      <c r="O983" s="1" t="s">
        <v>695</v>
      </c>
      <c r="P983" s="1" t="s">
        <v>1508</v>
      </c>
      <c r="Q983" s="1" t="s">
        <v>11289</v>
      </c>
      <c r="R983" s="1" t="s">
        <v>6456</v>
      </c>
      <c r="S983" s="1" t="s">
        <v>3179</v>
      </c>
      <c r="T983" s="1" t="s">
        <v>4746</v>
      </c>
      <c r="U983" s="1" t="s">
        <v>3166</v>
      </c>
      <c r="V983" s="1" t="s">
        <v>11301</v>
      </c>
      <c r="W983" s="1" t="s">
        <v>3166</v>
      </c>
    </row>
    <row r="984" spans="1:23">
      <c r="A984" s="1" t="s">
        <v>49</v>
      </c>
      <c r="D984" s="1" t="s">
        <v>6457</v>
      </c>
      <c r="E984" s="1" t="s">
        <v>6455</v>
      </c>
      <c r="F984" s="1" t="s">
        <v>6184</v>
      </c>
      <c r="H984" s="1" t="s">
        <v>891</v>
      </c>
      <c r="I984" s="1" t="s">
        <v>6262</v>
      </c>
      <c r="J984" s="1" t="s">
        <v>3179</v>
      </c>
      <c r="K984" s="1" t="s">
        <v>1716</v>
      </c>
      <c r="L984" s="1" t="s">
        <v>457</v>
      </c>
      <c r="M984" s="1" t="s">
        <v>4202</v>
      </c>
      <c r="N984" s="1" t="s">
        <v>683</v>
      </c>
      <c r="O984" s="1" t="s">
        <v>695</v>
      </c>
      <c r="P984" s="1" t="s">
        <v>1508</v>
      </c>
      <c r="Q984" s="1" t="s">
        <v>11289</v>
      </c>
      <c r="R984" s="1" t="s">
        <v>549</v>
      </c>
      <c r="S984" s="1" t="s">
        <v>3179</v>
      </c>
      <c r="T984" s="1" t="s">
        <v>4746</v>
      </c>
      <c r="U984" s="1" t="s">
        <v>3166</v>
      </c>
      <c r="V984" s="1" t="s">
        <v>3166</v>
      </c>
      <c r="W984" s="1" t="s">
        <v>3166</v>
      </c>
    </row>
    <row r="985" spans="1:23">
      <c r="A985" s="1" t="s">
        <v>49</v>
      </c>
      <c r="D985" s="1" t="s">
        <v>6458</v>
      </c>
      <c r="E985" s="1" t="s">
        <v>6455</v>
      </c>
      <c r="F985" s="1" t="s">
        <v>6184</v>
      </c>
      <c r="H985" s="1" t="s">
        <v>891</v>
      </c>
      <c r="I985" s="1" t="s">
        <v>6262</v>
      </c>
      <c r="J985" s="1" t="s">
        <v>3179</v>
      </c>
      <c r="K985" s="1" t="s">
        <v>1716</v>
      </c>
      <c r="L985" s="1" t="s">
        <v>457</v>
      </c>
      <c r="M985" s="1" t="s">
        <v>4202</v>
      </c>
      <c r="N985" s="1" t="s">
        <v>683</v>
      </c>
      <c r="O985" s="1" t="s">
        <v>695</v>
      </c>
      <c r="P985" s="1" t="s">
        <v>1508</v>
      </c>
      <c r="Q985" s="1" t="s">
        <v>11289</v>
      </c>
      <c r="R985" s="1" t="s">
        <v>506</v>
      </c>
      <c r="S985" s="1" t="s">
        <v>3179</v>
      </c>
      <c r="T985" s="1" t="s">
        <v>4746</v>
      </c>
      <c r="U985" s="1" t="s">
        <v>3166</v>
      </c>
      <c r="V985" s="1" t="s">
        <v>11301</v>
      </c>
      <c r="W985" s="1" t="s">
        <v>3166</v>
      </c>
    </row>
    <row r="986" spans="1:23">
      <c r="A986" s="1" t="s">
        <v>49</v>
      </c>
      <c r="D986" s="1" t="s">
        <v>6459</v>
      </c>
      <c r="E986" s="1" t="s">
        <v>6460</v>
      </c>
      <c r="F986" s="1" t="s">
        <v>6184</v>
      </c>
      <c r="H986" s="1" t="s">
        <v>891</v>
      </c>
      <c r="I986" s="1" t="s">
        <v>6262</v>
      </c>
      <c r="J986" s="1" t="s">
        <v>3184</v>
      </c>
      <c r="K986" s="1" t="s">
        <v>1716</v>
      </c>
      <c r="L986" s="1" t="s">
        <v>401</v>
      </c>
      <c r="M986" s="1" t="s">
        <v>4202</v>
      </c>
      <c r="N986" s="1" t="s">
        <v>683</v>
      </c>
      <c r="O986" s="1" t="s">
        <v>695</v>
      </c>
      <c r="P986" s="1" t="s">
        <v>1515</v>
      </c>
      <c r="Q986" s="1" t="s">
        <v>3255</v>
      </c>
      <c r="R986" s="1" t="s">
        <v>669</v>
      </c>
      <c r="S986" s="1" t="s">
        <v>3184</v>
      </c>
      <c r="T986" s="1" t="s">
        <v>4746</v>
      </c>
      <c r="U986" s="1" t="s">
        <v>3166</v>
      </c>
      <c r="V986" s="1" t="s">
        <v>11293</v>
      </c>
      <c r="W986" s="1" t="s">
        <v>3166</v>
      </c>
    </row>
    <row r="987" spans="1:23">
      <c r="A987" s="1" t="s">
        <v>49</v>
      </c>
      <c r="D987" s="1" t="s">
        <v>6461</v>
      </c>
      <c r="E987" s="1" t="s">
        <v>6462</v>
      </c>
      <c r="F987" s="1" t="s">
        <v>6184</v>
      </c>
      <c r="H987" s="1" t="s">
        <v>891</v>
      </c>
      <c r="I987" s="1" t="s">
        <v>6262</v>
      </c>
      <c r="J987" s="1" t="s">
        <v>3184</v>
      </c>
      <c r="K987" s="1" t="s">
        <v>1716</v>
      </c>
      <c r="L987" s="1" t="s">
        <v>401</v>
      </c>
      <c r="M987" s="1" t="s">
        <v>4202</v>
      </c>
      <c r="N987" s="1" t="s">
        <v>683</v>
      </c>
      <c r="O987" s="1" t="s">
        <v>695</v>
      </c>
      <c r="P987" s="1" t="s">
        <v>1515</v>
      </c>
      <c r="Q987" s="1" t="s">
        <v>3255</v>
      </c>
      <c r="R987" s="1" t="s">
        <v>669</v>
      </c>
      <c r="S987" s="1" t="s">
        <v>3184</v>
      </c>
      <c r="T987" s="1" t="s">
        <v>4746</v>
      </c>
      <c r="U987" s="1" t="s">
        <v>3166</v>
      </c>
      <c r="V987" s="1" t="s">
        <v>11302</v>
      </c>
      <c r="W987" s="1" t="s">
        <v>3166</v>
      </c>
    </row>
    <row r="988" spans="1:23">
      <c r="A988" s="1" t="s">
        <v>49</v>
      </c>
      <c r="D988" s="1" t="s">
        <v>6463</v>
      </c>
      <c r="E988" s="1" t="s">
        <v>6464</v>
      </c>
      <c r="F988" s="1" t="s">
        <v>6184</v>
      </c>
      <c r="H988" s="1" t="s">
        <v>891</v>
      </c>
      <c r="I988" s="1" t="s">
        <v>6262</v>
      </c>
      <c r="J988" s="1" t="s">
        <v>3184</v>
      </c>
      <c r="K988" s="1" t="s">
        <v>1716</v>
      </c>
      <c r="L988" s="1" t="s">
        <v>401</v>
      </c>
      <c r="M988" s="1" t="s">
        <v>4202</v>
      </c>
      <c r="N988" s="1" t="s">
        <v>683</v>
      </c>
      <c r="O988" s="1" t="s">
        <v>695</v>
      </c>
      <c r="P988" s="1" t="s">
        <v>1515</v>
      </c>
      <c r="Q988" s="1" t="s">
        <v>3255</v>
      </c>
      <c r="R988" s="1" t="s">
        <v>669</v>
      </c>
      <c r="S988" s="1" t="s">
        <v>3184</v>
      </c>
      <c r="T988" s="1" t="s">
        <v>4746</v>
      </c>
      <c r="U988" s="1" t="s">
        <v>3166</v>
      </c>
      <c r="V988" s="1" t="s">
        <v>10735</v>
      </c>
      <c r="W988" s="1" t="s">
        <v>3166</v>
      </c>
    </row>
    <row r="989" spans="1:23">
      <c r="A989" s="1" t="s">
        <v>49</v>
      </c>
      <c r="D989" s="1" t="s">
        <v>6465</v>
      </c>
      <c r="E989" s="1" t="s">
        <v>6466</v>
      </c>
      <c r="F989" s="1" t="s">
        <v>6184</v>
      </c>
      <c r="H989" s="1" t="s">
        <v>891</v>
      </c>
      <c r="I989" s="1" t="s">
        <v>6262</v>
      </c>
      <c r="J989" s="1" t="s">
        <v>3179</v>
      </c>
      <c r="K989" s="1" t="s">
        <v>2039</v>
      </c>
      <c r="L989" s="1" t="s">
        <v>598</v>
      </c>
      <c r="M989" s="1" t="s">
        <v>4202</v>
      </c>
      <c r="N989" s="1" t="s">
        <v>683</v>
      </c>
      <c r="O989" s="1" t="s">
        <v>695</v>
      </c>
      <c r="P989" s="1" t="s">
        <v>1508</v>
      </c>
      <c r="Q989" s="1" t="s">
        <v>3281</v>
      </c>
      <c r="R989" s="1" t="s">
        <v>549</v>
      </c>
      <c r="S989" s="1" t="s">
        <v>3179</v>
      </c>
      <c r="T989" s="1" t="s">
        <v>4746</v>
      </c>
      <c r="U989" s="1" t="s">
        <v>3166</v>
      </c>
      <c r="V989" s="1" t="s">
        <v>11303</v>
      </c>
      <c r="W989" s="1" t="s">
        <v>3166</v>
      </c>
    </row>
    <row r="990" spans="1:23">
      <c r="A990" s="1" t="s">
        <v>49</v>
      </c>
      <c r="D990" s="1" t="s">
        <v>6467</v>
      </c>
      <c r="E990" s="1" t="s">
        <v>6468</v>
      </c>
      <c r="F990" s="1" t="s">
        <v>6184</v>
      </c>
      <c r="H990" s="1" t="s">
        <v>891</v>
      </c>
      <c r="I990" s="1" t="s">
        <v>6262</v>
      </c>
      <c r="J990" s="1" t="s">
        <v>3179</v>
      </c>
      <c r="K990" s="1" t="s">
        <v>2039</v>
      </c>
      <c r="L990" s="1" t="s">
        <v>598</v>
      </c>
      <c r="M990" s="1" t="s">
        <v>4202</v>
      </c>
      <c r="N990" s="1" t="s">
        <v>683</v>
      </c>
      <c r="O990" s="1" t="s">
        <v>695</v>
      </c>
      <c r="P990" s="1" t="s">
        <v>1508</v>
      </c>
      <c r="Q990" s="1" t="s">
        <v>11227</v>
      </c>
      <c r="R990" s="1" t="s">
        <v>506</v>
      </c>
      <c r="S990" s="1" t="s">
        <v>3179</v>
      </c>
      <c r="T990" s="1" t="s">
        <v>4746</v>
      </c>
      <c r="U990" s="1" t="s">
        <v>3166</v>
      </c>
      <c r="V990" s="1" t="s">
        <v>11304</v>
      </c>
      <c r="W990" s="1" t="s">
        <v>3166</v>
      </c>
    </row>
    <row r="991" spans="1:23">
      <c r="A991" s="1" t="s">
        <v>49</v>
      </c>
      <c r="D991" s="1" t="s">
        <v>6469</v>
      </c>
      <c r="E991" s="1" t="s">
        <v>6470</v>
      </c>
      <c r="F991" s="1" t="s">
        <v>6184</v>
      </c>
      <c r="H991" s="1" t="s">
        <v>891</v>
      </c>
      <c r="I991" s="1" t="s">
        <v>6262</v>
      </c>
      <c r="J991" s="1" t="s">
        <v>3184</v>
      </c>
      <c r="K991" s="1" t="s">
        <v>1272</v>
      </c>
      <c r="L991" s="1" t="s">
        <v>487</v>
      </c>
      <c r="M991" s="1" t="s">
        <v>4202</v>
      </c>
      <c r="N991" s="1" t="s">
        <v>683</v>
      </c>
      <c r="O991" s="1" t="s">
        <v>695</v>
      </c>
      <c r="P991" s="1" t="s">
        <v>2531</v>
      </c>
      <c r="Q991" s="1" t="s">
        <v>11130</v>
      </c>
      <c r="R991" s="1" t="s">
        <v>669</v>
      </c>
      <c r="S991" s="1" t="s">
        <v>3184</v>
      </c>
      <c r="T991" s="1" t="s">
        <v>4746</v>
      </c>
      <c r="U991" s="1" t="s">
        <v>3166</v>
      </c>
      <c r="V991" s="1" t="s">
        <v>11277</v>
      </c>
      <c r="W991" s="1" t="s">
        <v>3166</v>
      </c>
    </row>
    <row r="992" spans="1:23">
      <c r="A992" s="1" t="s">
        <v>49</v>
      </c>
      <c r="D992" s="1" t="s">
        <v>6471</v>
      </c>
      <c r="E992" s="1" t="s">
        <v>6472</v>
      </c>
      <c r="F992" s="1" t="s">
        <v>6184</v>
      </c>
      <c r="H992" s="1" t="s">
        <v>891</v>
      </c>
      <c r="I992" s="1" t="s">
        <v>6262</v>
      </c>
      <c r="J992" s="1" t="s">
        <v>3184</v>
      </c>
      <c r="K992" s="1" t="s">
        <v>1272</v>
      </c>
      <c r="L992" s="1" t="s">
        <v>487</v>
      </c>
      <c r="M992" s="1" t="s">
        <v>4202</v>
      </c>
      <c r="N992" s="1" t="s">
        <v>683</v>
      </c>
      <c r="O992" s="1" t="s">
        <v>695</v>
      </c>
      <c r="P992" s="1" t="s">
        <v>2531</v>
      </c>
      <c r="Q992" s="1" t="s">
        <v>11130</v>
      </c>
      <c r="R992" s="1" t="s">
        <v>549</v>
      </c>
      <c r="S992" s="1" t="s">
        <v>3184</v>
      </c>
      <c r="T992" s="1" t="s">
        <v>4746</v>
      </c>
      <c r="U992" s="1" t="s">
        <v>3166</v>
      </c>
      <c r="V992" s="1" t="s">
        <v>11277</v>
      </c>
      <c r="W992" s="1" t="s">
        <v>3166</v>
      </c>
    </row>
    <row r="993" spans="1:23">
      <c r="A993" s="1" t="s">
        <v>49</v>
      </c>
      <c r="D993" s="1" t="s">
        <v>6473</v>
      </c>
      <c r="E993" s="1" t="s">
        <v>6474</v>
      </c>
      <c r="F993" s="1" t="s">
        <v>6184</v>
      </c>
      <c r="H993" s="1" t="s">
        <v>891</v>
      </c>
      <c r="I993" s="1" t="s">
        <v>6262</v>
      </c>
      <c r="J993" s="1" t="s">
        <v>3184</v>
      </c>
      <c r="K993" s="1" t="s">
        <v>1272</v>
      </c>
      <c r="L993" s="1" t="s">
        <v>487</v>
      </c>
      <c r="M993" s="1" t="s">
        <v>4202</v>
      </c>
      <c r="N993" s="1" t="s">
        <v>683</v>
      </c>
      <c r="O993" s="1" t="s">
        <v>695</v>
      </c>
      <c r="P993" s="1" t="s">
        <v>2531</v>
      </c>
      <c r="Q993" s="1" t="s">
        <v>11130</v>
      </c>
      <c r="R993" s="1" t="s">
        <v>506</v>
      </c>
      <c r="S993" s="1" t="s">
        <v>3184</v>
      </c>
      <c r="T993" s="1" t="s">
        <v>4746</v>
      </c>
      <c r="U993" s="1" t="s">
        <v>3166</v>
      </c>
      <c r="V993" s="1" t="s">
        <v>11305</v>
      </c>
      <c r="W993" s="1" t="s">
        <v>3166</v>
      </c>
    </row>
    <row r="994" spans="1:23">
      <c r="A994" s="1" t="s">
        <v>49</v>
      </c>
      <c r="D994" s="1" t="s">
        <v>6475</v>
      </c>
      <c r="E994" s="1" t="s">
        <v>6476</v>
      </c>
      <c r="F994" s="1" t="s">
        <v>6184</v>
      </c>
      <c r="H994" s="1" t="s">
        <v>891</v>
      </c>
      <c r="I994" s="1" t="s">
        <v>6262</v>
      </c>
      <c r="J994" s="1" t="s">
        <v>3179</v>
      </c>
      <c r="K994" s="1" t="s">
        <v>1890</v>
      </c>
      <c r="L994" s="1" t="s">
        <v>457</v>
      </c>
      <c r="M994" s="1" t="s">
        <v>4202</v>
      </c>
      <c r="N994" s="1" t="s">
        <v>683</v>
      </c>
      <c r="O994" s="1" t="s">
        <v>695</v>
      </c>
      <c r="P994" s="1" t="s">
        <v>1508</v>
      </c>
      <c r="Q994" s="1" t="s">
        <v>3281</v>
      </c>
      <c r="R994" s="1" t="s">
        <v>549</v>
      </c>
      <c r="S994" s="1" t="s">
        <v>3179</v>
      </c>
      <c r="T994" s="1" t="s">
        <v>4746</v>
      </c>
      <c r="U994" s="1" t="s">
        <v>3166</v>
      </c>
      <c r="V994" s="1" t="s">
        <v>3166</v>
      </c>
      <c r="W994" s="1" t="s">
        <v>3166</v>
      </c>
    </row>
    <row r="995" spans="1:23">
      <c r="A995" s="1" t="s">
        <v>49</v>
      </c>
      <c r="D995" s="1" t="s">
        <v>6477</v>
      </c>
      <c r="E995" s="1" t="s">
        <v>6478</v>
      </c>
      <c r="F995" s="1" t="s">
        <v>6184</v>
      </c>
      <c r="H995" s="1" t="s">
        <v>891</v>
      </c>
      <c r="I995" s="1" t="s">
        <v>6262</v>
      </c>
      <c r="J995" s="1" t="s">
        <v>3179</v>
      </c>
      <c r="K995" s="1" t="s">
        <v>1890</v>
      </c>
      <c r="L995" s="1" t="s">
        <v>457</v>
      </c>
      <c r="M995" s="1" t="s">
        <v>4202</v>
      </c>
      <c r="N995" s="1" t="s">
        <v>683</v>
      </c>
      <c r="O995" s="1" t="s">
        <v>695</v>
      </c>
      <c r="P995" s="1" t="s">
        <v>1508</v>
      </c>
      <c r="Q995" s="1" t="s">
        <v>3281</v>
      </c>
      <c r="R995" s="1" t="s">
        <v>506</v>
      </c>
      <c r="S995" s="1" t="s">
        <v>3179</v>
      </c>
      <c r="T995" s="1" t="s">
        <v>4746</v>
      </c>
      <c r="U995" s="1" t="s">
        <v>3166</v>
      </c>
      <c r="V995" s="1" t="s">
        <v>11306</v>
      </c>
      <c r="W995" s="1" t="s">
        <v>3166</v>
      </c>
    </row>
    <row r="996" spans="1:23">
      <c r="A996" s="1" t="s">
        <v>49</v>
      </c>
      <c r="D996" s="1" t="s">
        <v>6479</v>
      </c>
      <c r="E996" s="1" t="s">
        <v>6480</v>
      </c>
      <c r="F996" s="1" t="s">
        <v>6184</v>
      </c>
      <c r="H996" s="1" t="s">
        <v>891</v>
      </c>
      <c r="I996" s="1" t="s">
        <v>6262</v>
      </c>
      <c r="J996" s="1" t="s">
        <v>3179</v>
      </c>
      <c r="K996" s="1" t="s">
        <v>1890</v>
      </c>
      <c r="L996" s="1" t="s">
        <v>389</v>
      </c>
      <c r="M996" s="1" t="s">
        <v>4202</v>
      </c>
      <c r="N996" s="1" t="s">
        <v>683</v>
      </c>
      <c r="O996" s="1" t="s">
        <v>695</v>
      </c>
      <c r="P996" s="1" t="s">
        <v>1508</v>
      </c>
      <c r="Q996" s="1" t="s">
        <v>3281</v>
      </c>
      <c r="R996" s="1" t="s">
        <v>616</v>
      </c>
      <c r="S996" s="1" t="s">
        <v>3179</v>
      </c>
      <c r="T996" s="1" t="s">
        <v>4746</v>
      </c>
      <c r="U996" s="1" t="s">
        <v>3166</v>
      </c>
      <c r="V996" s="1" t="s">
        <v>11301</v>
      </c>
      <c r="W996" s="1" t="s">
        <v>3166</v>
      </c>
    </row>
    <row r="997" spans="1:23">
      <c r="A997" s="1" t="s">
        <v>49</v>
      </c>
      <c r="D997" s="1" t="s">
        <v>6481</v>
      </c>
      <c r="E997" s="1" t="s">
        <v>6482</v>
      </c>
      <c r="F997" s="1" t="s">
        <v>6184</v>
      </c>
      <c r="H997" s="1" t="s">
        <v>891</v>
      </c>
      <c r="I997" s="1" t="s">
        <v>6262</v>
      </c>
      <c r="J997" s="1" t="s">
        <v>3179</v>
      </c>
      <c r="K997" s="1" t="s">
        <v>1890</v>
      </c>
      <c r="L997" s="1" t="s">
        <v>389</v>
      </c>
      <c r="M997" s="1" t="s">
        <v>4202</v>
      </c>
      <c r="N997" s="1" t="s">
        <v>683</v>
      </c>
      <c r="O997" s="1" t="s">
        <v>695</v>
      </c>
      <c r="P997" s="1" t="s">
        <v>1508</v>
      </c>
      <c r="Q997" s="1" t="s">
        <v>3281</v>
      </c>
      <c r="R997" s="1" t="s">
        <v>549</v>
      </c>
      <c r="S997" s="1" t="s">
        <v>3179</v>
      </c>
      <c r="T997" s="1" t="s">
        <v>4746</v>
      </c>
      <c r="U997" s="1" t="s">
        <v>3166</v>
      </c>
      <c r="V997" s="1" t="s">
        <v>3166</v>
      </c>
      <c r="W997" s="1" t="s">
        <v>3166</v>
      </c>
    </row>
    <row r="998" spans="1:23">
      <c r="A998" s="1" t="s">
        <v>49</v>
      </c>
      <c r="D998" s="1" t="s">
        <v>6483</v>
      </c>
      <c r="E998" s="1" t="s">
        <v>6484</v>
      </c>
      <c r="F998" s="1" t="s">
        <v>6184</v>
      </c>
      <c r="H998" s="1" t="s">
        <v>891</v>
      </c>
      <c r="I998" s="1" t="s">
        <v>6262</v>
      </c>
      <c r="J998" s="1" t="s">
        <v>3179</v>
      </c>
      <c r="K998" s="1" t="s">
        <v>1890</v>
      </c>
      <c r="L998" s="1" t="s">
        <v>389</v>
      </c>
      <c r="M998" s="1" t="s">
        <v>4202</v>
      </c>
      <c r="N998" s="1" t="s">
        <v>683</v>
      </c>
      <c r="O998" s="1" t="s">
        <v>695</v>
      </c>
      <c r="P998" s="1" t="s">
        <v>1508</v>
      </c>
      <c r="Q998" s="1" t="s">
        <v>3281</v>
      </c>
      <c r="R998" s="1" t="s">
        <v>506</v>
      </c>
      <c r="S998" s="1" t="s">
        <v>3179</v>
      </c>
      <c r="T998" s="1" t="s">
        <v>4746</v>
      </c>
      <c r="U998" s="1" t="s">
        <v>3166</v>
      </c>
      <c r="V998" s="1" t="s">
        <v>3166</v>
      </c>
      <c r="W998" s="1" t="s">
        <v>3166</v>
      </c>
    </row>
    <row r="999" spans="1:23">
      <c r="A999" s="1" t="s">
        <v>49</v>
      </c>
      <c r="D999" s="1" t="s">
        <v>6485</v>
      </c>
      <c r="E999" s="1" t="s">
        <v>6486</v>
      </c>
      <c r="F999" s="1" t="s">
        <v>6184</v>
      </c>
      <c r="H999" s="1" t="s">
        <v>891</v>
      </c>
      <c r="I999" s="1" t="s">
        <v>6262</v>
      </c>
      <c r="J999" s="1" t="s">
        <v>3184</v>
      </c>
      <c r="K999" s="1" t="s">
        <v>2044</v>
      </c>
      <c r="L999" s="1" t="s">
        <v>393</v>
      </c>
      <c r="M999" s="1" t="s">
        <v>4202</v>
      </c>
      <c r="N999" s="1" t="s">
        <v>683</v>
      </c>
      <c r="O999" s="1" t="s">
        <v>695</v>
      </c>
      <c r="P999" s="1" t="s">
        <v>1515</v>
      </c>
      <c r="Q999" s="1" t="s">
        <v>3307</v>
      </c>
      <c r="R999" s="1" t="s">
        <v>669</v>
      </c>
      <c r="S999" s="1" t="s">
        <v>3184</v>
      </c>
      <c r="T999" s="1" t="s">
        <v>4746</v>
      </c>
      <c r="U999" s="1" t="s">
        <v>3166</v>
      </c>
      <c r="V999" s="1" t="s">
        <v>11307</v>
      </c>
      <c r="W999" s="1" t="s">
        <v>3166</v>
      </c>
    </row>
    <row r="1000" spans="1:23">
      <c r="A1000" s="1" t="s">
        <v>49</v>
      </c>
      <c r="D1000" s="1" t="s">
        <v>6487</v>
      </c>
      <c r="E1000" s="1" t="s">
        <v>6488</v>
      </c>
      <c r="F1000" s="1" t="s">
        <v>6184</v>
      </c>
      <c r="H1000" s="1" t="s">
        <v>891</v>
      </c>
      <c r="I1000" s="1" t="s">
        <v>6262</v>
      </c>
      <c r="J1000" s="1" t="s">
        <v>3184</v>
      </c>
      <c r="K1000" s="1" t="s">
        <v>2044</v>
      </c>
      <c r="L1000" s="1" t="s">
        <v>393</v>
      </c>
      <c r="M1000" s="1" t="s">
        <v>4202</v>
      </c>
      <c r="N1000" s="1" t="s">
        <v>683</v>
      </c>
      <c r="O1000" s="1" t="s">
        <v>695</v>
      </c>
      <c r="P1000" s="1" t="s">
        <v>2531</v>
      </c>
      <c r="Q1000" s="1" t="s">
        <v>3307</v>
      </c>
      <c r="R1000" s="1" t="s">
        <v>549</v>
      </c>
      <c r="S1000" s="1" t="s">
        <v>3184</v>
      </c>
      <c r="T1000" s="1" t="s">
        <v>4746</v>
      </c>
      <c r="U1000" s="1" t="s">
        <v>3166</v>
      </c>
      <c r="V1000" s="1" t="s">
        <v>11308</v>
      </c>
      <c r="W1000" s="1" t="s">
        <v>3166</v>
      </c>
    </row>
    <row r="1001" spans="1:23">
      <c r="A1001" s="1" t="s">
        <v>49</v>
      </c>
      <c r="D1001" s="1" t="s">
        <v>6489</v>
      </c>
      <c r="E1001" s="1" t="s">
        <v>6490</v>
      </c>
      <c r="F1001" s="1" t="s">
        <v>6184</v>
      </c>
      <c r="H1001" s="1" t="s">
        <v>891</v>
      </c>
      <c r="I1001" s="1" t="s">
        <v>6262</v>
      </c>
      <c r="J1001" s="1" t="s">
        <v>3184</v>
      </c>
      <c r="K1001" s="1" t="s">
        <v>2044</v>
      </c>
      <c r="L1001" s="1" t="s">
        <v>393</v>
      </c>
      <c r="M1001" s="1" t="s">
        <v>4202</v>
      </c>
      <c r="N1001" s="1" t="s">
        <v>683</v>
      </c>
      <c r="O1001" s="1" t="s">
        <v>695</v>
      </c>
      <c r="P1001" s="1" t="s">
        <v>2531</v>
      </c>
      <c r="Q1001" s="1" t="s">
        <v>3307</v>
      </c>
      <c r="R1001" s="1" t="s">
        <v>506</v>
      </c>
      <c r="S1001" s="1" t="s">
        <v>3184</v>
      </c>
      <c r="T1001" s="1" t="s">
        <v>4746</v>
      </c>
      <c r="U1001" s="1" t="s">
        <v>3166</v>
      </c>
      <c r="V1001" s="1" t="s">
        <v>11309</v>
      </c>
      <c r="W1001" s="1" t="s">
        <v>3166</v>
      </c>
    </row>
    <row r="1002" spans="1:23">
      <c r="A1002" s="1" t="s">
        <v>49</v>
      </c>
      <c r="D1002" s="1" t="s">
        <v>6491</v>
      </c>
      <c r="E1002" s="1" t="s">
        <v>6492</v>
      </c>
      <c r="F1002" s="1" t="s">
        <v>6184</v>
      </c>
      <c r="H1002" s="1" t="s">
        <v>891</v>
      </c>
      <c r="I1002" s="1" t="s">
        <v>6262</v>
      </c>
      <c r="J1002" s="1" t="s">
        <v>3179</v>
      </c>
      <c r="K1002" s="1" t="s">
        <v>582</v>
      </c>
      <c r="L1002" s="1" t="s">
        <v>401</v>
      </c>
      <c r="M1002" s="1" t="s">
        <v>4202</v>
      </c>
      <c r="N1002" s="1" t="s">
        <v>683</v>
      </c>
      <c r="O1002" s="1" t="s">
        <v>695</v>
      </c>
      <c r="P1002" s="1" t="s">
        <v>3452</v>
      </c>
      <c r="Q1002" s="1" t="s">
        <v>3281</v>
      </c>
      <c r="R1002" s="1" t="s">
        <v>685</v>
      </c>
      <c r="S1002" s="1" t="s">
        <v>3179</v>
      </c>
      <c r="T1002" s="1" t="s">
        <v>4746</v>
      </c>
      <c r="U1002" s="1" t="s">
        <v>3166</v>
      </c>
      <c r="V1002" s="1" t="s">
        <v>11310</v>
      </c>
      <c r="W1002" s="1" t="s">
        <v>3166</v>
      </c>
    </row>
    <row r="1003" spans="1:23">
      <c r="A1003" s="1" t="s">
        <v>49</v>
      </c>
      <c r="D1003" s="1" t="s">
        <v>6493</v>
      </c>
      <c r="E1003" s="1" t="s">
        <v>6494</v>
      </c>
      <c r="F1003" s="1" t="s">
        <v>6184</v>
      </c>
      <c r="H1003" s="1" t="s">
        <v>891</v>
      </c>
      <c r="I1003" s="1" t="s">
        <v>6262</v>
      </c>
      <c r="J1003" s="1" t="s">
        <v>3179</v>
      </c>
      <c r="K1003" s="1" t="s">
        <v>582</v>
      </c>
      <c r="L1003" s="1" t="s">
        <v>401</v>
      </c>
      <c r="M1003" s="1" t="s">
        <v>4202</v>
      </c>
      <c r="N1003" s="1" t="s">
        <v>683</v>
      </c>
      <c r="O1003" s="1" t="s">
        <v>695</v>
      </c>
      <c r="P1003" s="1" t="s">
        <v>3452</v>
      </c>
      <c r="Q1003" s="1" t="s">
        <v>3281</v>
      </c>
      <c r="R1003" s="1" t="s">
        <v>685</v>
      </c>
      <c r="S1003" s="1" t="s">
        <v>3179</v>
      </c>
      <c r="T1003" s="1" t="s">
        <v>4746</v>
      </c>
      <c r="U1003" s="1" t="s">
        <v>3166</v>
      </c>
      <c r="V1003" s="1" t="s">
        <v>11311</v>
      </c>
      <c r="W1003" s="1" t="s">
        <v>3166</v>
      </c>
    </row>
    <row r="1004" spans="1:23">
      <c r="A1004" s="1" t="s">
        <v>49</v>
      </c>
      <c r="D1004" s="1" t="s">
        <v>6495</v>
      </c>
      <c r="E1004" s="1" t="s">
        <v>6496</v>
      </c>
      <c r="F1004" s="1" t="s">
        <v>6184</v>
      </c>
      <c r="H1004" s="1" t="s">
        <v>891</v>
      </c>
      <c r="I1004" s="1" t="s">
        <v>6262</v>
      </c>
      <c r="J1004" s="1" t="s">
        <v>3179</v>
      </c>
      <c r="K1004" s="1" t="s">
        <v>582</v>
      </c>
      <c r="L1004" s="1" t="s">
        <v>396</v>
      </c>
      <c r="M1004" s="1" t="s">
        <v>4202</v>
      </c>
      <c r="N1004" s="1" t="s">
        <v>683</v>
      </c>
      <c r="O1004" s="1" t="s">
        <v>695</v>
      </c>
      <c r="P1004" s="1" t="s">
        <v>3452</v>
      </c>
      <c r="Q1004" s="1" t="s">
        <v>3281</v>
      </c>
      <c r="R1004" s="1" t="s">
        <v>685</v>
      </c>
      <c r="S1004" s="1" t="s">
        <v>3179</v>
      </c>
      <c r="T1004" s="1" t="s">
        <v>4746</v>
      </c>
      <c r="U1004" s="1" t="s">
        <v>3166</v>
      </c>
      <c r="V1004" s="1" t="s">
        <v>11312</v>
      </c>
      <c r="W1004" s="1" t="s">
        <v>3166</v>
      </c>
    </row>
    <row r="1005" spans="1:23">
      <c r="A1005" s="1" t="s">
        <v>49</v>
      </c>
      <c r="D1005" s="1" t="s">
        <v>6497</v>
      </c>
      <c r="E1005" s="1" t="s">
        <v>6498</v>
      </c>
      <c r="F1005" s="1" t="s">
        <v>6184</v>
      </c>
      <c r="H1005" s="1" t="s">
        <v>891</v>
      </c>
      <c r="I1005" s="1" t="s">
        <v>6262</v>
      </c>
      <c r="J1005" s="1" t="s">
        <v>3179</v>
      </c>
      <c r="K1005" s="1" t="s">
        <v>582</v>
      </c>
      <c r="L1005" s="1" t="s">
        <v>396</v>
      </c>
      <c r="M1005" s="1" t="s">
        <v>4202</v>
      </c>
      <c r="N1005" s="1" t="s">
        <v>683</v>
      </c>
      <c r="O1005" s="1" t="s">
        <v>695</v>
      </c>
      <c r="P1005" s="1" t="s">
        <v>3452</v>
      </c>
      <c r="Q1005" s="1" t="s">
        <v>3281</v>
      </c>
      <c r="R1005" s="1" t="s">
        <v>685</v>
      </c>
      <c r="S1005" s="1" t="s">
        <v>3179</v>
      </c>
      <c r="T1005" s="1" t="s">
        <v>4746</v>
      </c>
      <c r="U1005" s="1" t="s">
        <v>3166</v>
      </c>
      <c r="V1005" s="1" t="s">
        <v>10600</v>
      </c>
      <c r="W1005" s="1" t="s">
        <v>3166</v>
      </c>
    </row>
    <row r="1006" spans="1:23">
      <c r="A1006" s="1" t="s">
        <v>49</v>
      </c>
      <c r="D1006" s="1" t="s">
        <v>6499</v>
      </c>
      <c r="E1006" s="1" t="s">
        <v>6500</v>
      </c>
      <c r="F1006" s="1" t="s">
        <v>6184</v>
      </c>
      <c r="H1006" s="1" t="s">
        <v>891</v>
      </c>
      <c r="I1006" s="1" t="s">
        <v>6262</v>
      </c>
      <c r="J1006" s="1" t="s">
        <v>3179</v>
      </c>
      <c r="K1006" s="1" t="s">
        <v>582</v>
      </c>
      <c r="L1006" s="1" t="s">
        <v>419</v>
      </c>
      <c r="M1006" s="1" t="s">
        <v>4202</v>
      </c>
      <c r="N1006" s="1" t="s">
        <v>683</v>
      </c>
      <c r="O1006" s="1" t="s">
        <v>695</v>
      </c>
      <c r="P1006" s="1" t="s">
        <v>3452</v>
      </c>
      <c r="Q1006" s="1" t="s">
        <v>3281</v>
      </c>
      <c r="R1006" s="1" t="s">
        <v>685</v>
      </c>
      <c r="S1006" s="1" t="s">
        <v>3179</v>
      </c>
      <c r="T1006" s="1" t="s">
        <v>4746</v>
      </c>
      <c r="U1006" s="1" t="s">
        <v>3166</v>
      </c>
      <c r="V1006" s="1" t="s">
        <v>11313</v>
      </c>
      <c r="W1006" s="1" t="s">
        <v>3166</v>
      </c>
    </row>
    <row r="1007" spans="1:23">
      <c r="A1007" s="1" t="s">
        <v>49</v>
      </c>
      <c r="D1007" s="1" t="s">
        <v>6501</v>
      </c>
      <c r="E1007" s="1" t="s">
        <v>6502</v>
      </c>
      <c r="F1007" s="1" t="s">
        <v>6184</v>
      </c>
      <c r="H1007" s="1" t="s">
        <v>891</v>
      </c>
      <c r="I1007" s="1" t="s">
        <v>6262</v>
      </c>
      <c r="J1007" s="1" t="s">
        <v>3179</v>
      </c>
      <c r="K1007" s="1" t="s">
        <v>582</v>
      </c>
      <c r="L1007" s="1" t="s">
        <v>419</v>
      </c>
      <c r="M1007" s="1" t="s">
        <v>4202</v>
      </c>
      <c r="N1007" s="1" t="s">
        <v>683</v>
      </c>
      <c r="O1007" s="1" t="s">
        <v>695</v>
      </c>
      <c r="P1007" s="1" t="s">
        <v>3452</v>
      </c>
      <c r="Q1007" s="1" t="s">
        <v>3281</v>
      </c>
      <c r="R1007" s="1" t="s">
        <v>685</v>
      </c>
      <c r="S1007" s="1" t="s">
        <v>3179</v>
      </c>
      <c r="T1007" s="1" t="s">
        <v>4746</v>
      </c>
      <c r="U1007" s="1" t="s">
        <v>3166</v>
      </c>
      <c r="V1007" s="1" t="s">
        <v>11314</v>
      </c>
      <c r="W1007" s="1" t="s">
        <v>3166</v>
      </c>
    </row>
    <row r="1008" spans="1:23">
      <c r="A1008" s="1" t="s">
        <v>49</v>
      </c>
      <c r="D1008" s="1" t="s">
        <v>6503</v>
      </c>
      <c r="E1008" s="1" t="s">
        <v>6504</v>
      </c>
      <c r="F1008" s="1" t="s">
        <v>6184</v>
      </c>
      <c r="H1008" s="1" t="s">
        <v>891</v>
      </c>
      <c r="I1008" s="1" t="s">
        <v>6262</v>
      </c>
      <c r="J1008" s="1" t="s">
        <v>3184</v>
      </c>
      <c r="K1008" s="1" t="s">
        <v>582</v>
      </c>
      <c r="L1008" s="1" t="s">
        <v>401</v>
      </c>
      <c r="M1008" s="1" t="s">
        <v>4202</v>
      </c>
      <c r="N1008" s="1" t="s">
        <v>683</v>
      </c>
      <c r="O1008" s="1" t="s">
        <v>695</v>
      </c>
      <c r="P1008" s="1" t="s">
        <v>1515</v>
      </c>
      <c r="Q1008" s="1" t="s">
        <v>3272</v>
      </c>
      <c r="R1008" s="1" t="s">
        <v>685</v>
      </c>
      <c r="S1008" s="1" t="s">
        <v>3184</v>
      </c>
      <c r="T1008" s="1" t="s">
        <v>4746</v>
      </c>
      <c r="U1008" s="1" t="s">
        <v>3166</v>
      </c>
      <c r="V1008" s="1" t="s">
        <v>11315</v>
      </c>
      <c r="W1008" s="1" t="s">
        <v>3166</v>
      </c>
    </row>
    <row r="1009" spans="1:23">
      <c r="A1009" s="1" t="s">
        <v>49</v>
      </c>
      <c r="D1009" s="1" t="s">
        <v>6505</v>
      </c>
      <c r="E1009" s="1" t="s">
        <v>6506</v>
      </c>
      <c r="F1009" s="1" t="s">
        <v>6184</v>
      </c>
      <c r="H1009" s="1" t="s">
        <v>891</v>
      </c>
      <c r="I1009" s="1" t="s">
        <v>6262</v>
      </c>
      <c r="J1009" s="1" t="s">
        <v>3184</v>
      </c>
      <c r="K1009" s="1" t="s">
        <v>582</v>
      </c>
      <c r="L1009" s="1" t="s">
        <v>401</v>
      </c>
      <c r="M1009" s="1" t="s">
        <v>4202</v>
      </c>
      <c r="N1009" s="1" t="s">
        <v>683</v>
      </c>
      <c r="O1009" s="1" t="s">
        <v>695</v>
      </c>
      <c r="P1009" s="1" t="s">
        <v>1515</v>
      </c>
      <c r="Q1009" s="1" t="s">
        <v>3272</v>
      </c>
      <c r="R1009" s="1" t="s">
        <v>685</v>
      </c>
      <c r="S1009" s="1" t="s">
        <v>3184</v>
      </c>
      <c r="T1009" s="1" t="s">
        <v>4746</v>
      </c>
      <c r="U1009" s="1" t="s">
        <v>3166</v>
      </c>
      <c r="V1009" s="1" t="s">
        <v>11316</v>
      </c>
      <c r="W1009" s="1" t="s">
        <v>3166</v>
      </c>
    </row>
    <row r="1010" spans="1:23">
      <c r="A1010" s="1" t="s">
        <v>49</v>
      </c>
      <c r="D1010" s="1" t="s">
        <v>6507</v>
      </c>
      <c r="E1010" s="1" t="s">
        <v>6508</v>
      </c>
      <c r="F1010" s="1" t="s">
        <v>6184</v>
      </c>
      <c r="H1010" s="1" t="s">
        <v>891</v>
      </c>
      <c r="I1010" s="1" t="s">
        <v>6262</v>
      </c>
      <c r="J1010" s="1" t="s">
        <v>3184</v>
      </c>
      <c r="K1010" s="1" t="s">
        <v>582</v>
      </c>
      <c r="L1010" s="1" t="s">
        <v>401</v>
      </c>
      <c r="M1010" s="1" t="s">
        <v>4202</v>
      </c>
      <c r="N1010" s="1" t="s">
        <v>683</v>
      </c>
      <c r="O1010" s="1" t="s">
        <v>695</v>
      </c>
      <c r="P1010" s="1" t="s">
        <v>1515</v>
      </c>
      <c r="Q1010" s="1" t="s">
        <v>3272</v>
      </c>
      <c r="R1010" s="1" t="s">
        <v>685</v>
      </c>
      <c r="S1010" s="1" t="s">
        <v>3184</v>
      </c>
      <c r="T1010" s="1" t="s">
        <v>4746</v>
      </c>
      <c r="U1010" s="1" t="s">
        <v>3166</v>
      </c>
      <c r="V1010" s="1" t="s">
        <v>11317</v>
      </c>
      <c r="W1010" s="1" t="s">
        <v>3166</v>
      </c>
    </row>
    <row r="1011" spans="1:23">
      <c r="A1011" s="1" t="s">
        <v>49</v>
      </c>
      <c r="D1011" s="1" t="s">
        <v>6509</v>
      </c>
      <c r="E1011" s="1" t="s">
        <v>6510</v>
      </c>
      <c r="F1011" s="1" t="s">
        <v>6184</v>
      </c>
      <c r="H1011" s="1" t="s">
        <v>891</v>
      </c>
      <c r="I1011" s="1" t="s">
        <v>6262</v>
      </c>
      <c r="J1011" s="1" t="s">
        <v>3184</v>
      </c>
      <c r="K1011" s="1" t="s">
        <v>582</v>
      </c>
      <c r="L1011" s="1" t="s">
        <v>389</v>
      </c>
      <c r="M1011" s="1" t="s">
        <v>4202</v>
      </c>
      <c r="N1011" s="1" t="s">
        <v>683</v>
      </c>
      <c r="O1011" s="1" t="s">
        <v>695</v>
      </c>
      <c r="P1011" s="1" t="s">
        <v>1515</v>
      </c>
      <c r="Q1011" s="1" t="s">
        <v>3272</v>
      </c>
      <c r="R1011" s="1" t="s">
        <v>685</v>
      </c>
      <c r="S1011" s="1" t="s">
        <v>3184</v>
      </c>
      <c r="T1011" s="1" t="s">
        <v>4746</v>
      </c>
      <c r="U1011" s="1" t="s">
        <v>3166</v>
      </c>
      <c r="V1011" s="1" t="s">
        <v>11318</v>
      </c>
      <c r="W1011" s="1" t="s">
        <v>3166</v>
      </c>
    </row>
    <row r="1012" spans="1:23">
      <c r="A1012" s="1" t="s">
        <v>49</v>
      </c>
      <c r="D1012" s="1" t="s">
        <v>6511</v>
      </c>
      <c r="E1012" s="1" t="s">
        <v>6512</v>
      </c>
      <c r="F1012" s="1" t="s">
        <v>6184</v>
      </c>
      <c r="H1012" s="1" t="s">
        <v>891</v>
      </c>
      <c r="I1012" s="1" t="s">
        <v>6262</v>
      </c>
      <c r="J1012" s="1" t="s">
        <v>3184</v>
      </c>
      <c r="K1012" s="1" t="s">
        <v>582</v>
      </c>
      <c r="L1012" s="1" t="s">
        <v>5279</v>
      </c>
      <c r="M1012" s="1" t="s">
        <v>4202</v>
      </c>
      <c r="N1012" s="1" t="s">
        <v>683</v>
      </c>
      <c r="O1012" s="1" t="s">
        <v>695</v>
      </c>
      <c r="P1012" s="1" t="s">
        <v>1515</v>
      </c>
      <c r="Q1012" s="1" t="s">
        <v>3272</v>
      </c>
      <c r="R1012" s="1" t="s">
        <v>685</v>
      </c>
      <c r="S1012" s="1" t="s">
        <v>3184</v>
      </c>
      <c r="T1012" s="1" t="s">
        <v>4746</v>
      </c>
      <c r="U1012" s="1" t="s">
        <v>3166</v>
      </c>
      <c r="V1012" s="1" t="s">
        <v>11319</v>
      </c>
      <c r="W1012" s="1" t="s">
        <v>3166</v>
      </c>
    </row>
    <row r="1013" spans="1:23">
      <c r="A1013" s="1" t="s">
        <v>49</v>
      </c>
      <c r="D1013" s="1" t="s">
        <v>6513</v>
      </c>
      <c r="E1013" s="1" t="s">
        <v>6514</v>
      </c>
      <c r="F1013" s="1" t="s">
        <v>6184</v>
      </c>
      <c r="H1013" s="1" t="s">
        <v>891</v>
      </c>
      <c r="I1013" s="1" t="s">
        <v>6262</v>
      </c>
      <c r="J1013" s="1" t="s">
        <v>3184</v>
      </c>
      <c r="K1013" s="1" t="s">
        <v>582</v>
      </c>
      <c r="L1013" s="1" t="s">
        <v>5279</v>
      </c>
      <c r="M1013" s="1" t="s">
        <v>4202</v>
      </c>
      <c r="N1013" s="1" t="s">
        <v>683</v>
      </c>
      <c r="O1013" s="1" t="s">
        <v>695</v>
      </c>
      <c r="P1013" s="1" t="s">
        <v>1515</v>
      </c>
      <c r="Q1013" s="1" t="s">
        <v>3272</v>
      </c>
      <c r="R1013" s="1" t="s">
        <v>685</v>
      </c>
      <c r="S1013" s="1" t="s">
        <v>3184</v>
      </c>
      <c r="T1013" s="1" t="s">
        <v>4746</v>
      </c>
      <c r="U1013" s="1" t="s">
        <v>3166</v>
      </c>
      <c r="V1013" s="1" t="s">
        <v>11320</v>
      </c>
      <c r="W1013" s="1" t="s">
        <v>3166</v>
      </c>
    </row>
    <row r="1014" spans="1:23">
      <c r="A1014" s="1" t="s">
        <v>49</v>
      </c>
      <c r="D1014" s="1" t="s">
        <v>6515</v>
      </c>
      <c r="E1014" s="1" t="s">
        <v>6516</v>
      </c>
      <c r="F1014" s="1" t="s">
        <v>6184</v>
      </c>
      <c r="H1014" s="1" t="s">
        <v>891</v>
      </c>
      <c r="I1014" s="1" t="s">
        <v>6262</v>
      </c>
      <c r="J1014" s="1" t="s">
        <v>3184</v>
      </c>
      <c r="K1014" s="1" t="s">
        <v>582</v>
      </c>
      <c r="L1014" s="1" t="s">
        <v>5279</v>
      </c>
      <c r="M1014" s="1" t="s">
        <v>4202</v>
      </c>
      <c r="N1014" s="1" t="s">
        <v>683</v>
      </c>
      <c r="O1014" s="1" t="s">
        <v>695</v>
      </c>
      <c r="P1014" s="1" t="s">
        <v>1515</v>
      </c>
      <c r="Q1014" s="1" t="s">
        <v>3272</v>
      </c>
      <c r="R1014" s="1" t="s">
        <v>685</v>
      </c>
      <c r="S1014" s="1" t="s">
        <v>3184</v>
      </c>
      <c r="T1014" s="1" t="s">
        <v>4746</v>
      </c>
      <c r="U1014" s="1" t="s">
        <v>3166</v>
      </c>
      <c r="V1014" s="1" t="s">
        <v>11321</v>
      </c>
      <c r="W1014" s="1" t="s">
        <v>3166</v>
      </c>
    </row>
    <row r="1015" spans="1:23">
      <c r="A1015" s="1" t="s">
        <v>49</v>
      </c>
      <c r="D1015" s="1" t="s">
        <v>6517</v>
      </c>
      <c r="E1015" s="1" t="s">
        <v>6518</v>
      </c>
      <c r="F1015" s="1" t="s">
        <v>6184</v>
      </c>
      <c r="H1015" s="1" t="s">
        <v>891</v>
      </c>
      <c r="I1015" s="1" t="s">
        <v>6262</v>
      </c>
      <c r="J1015" s="1" t="s">
        <v>3184</v>
      </c>
      <c r="K1015" s="1" t="s">
        <v>582</v>
      </c>
      <c r="L1015" s="1" t="s">
        <v>393</v>
      </c>
      <c r="M1015" s="1" t="s">
        <v>4202</v>
      </c>
      <c r="N1015" s="1" t="s">
        <v>683</v>
      </c>
      <c r="O1015" s="1" t="s">
        <v>695</v>
      </c>
      <c r="P1015" s="1" t="s">
        <v>1515</v>
      </c>
      <c r="Q1015" s="1" t="s">
        <v>3272</v>
      </c>
      <c r="R1015" s="1" t="s">
        <v>685</v>
      </c>
      <c r="S1015" s="1" t="s">
        <v>3184</v>
      </c>
      <c r="T1015" s="1" t="s">
        <v>4746</v>
      </c>
      <c r="U1015" s="1" t="s">
        <v>3166</v>
      </c>
      <c r="V1015" s="1" t="s">
        <v>11322</v>
      </c>
      <c r="W1015" s="1" t="s">
        <v>3166</v>
      </c>
    </row>
    <row r="1016" spans="1:23">
      <c r="A1016" s="1" t="s">
        <v>49</v>
      </c>
      <c r="D1016" s="1" t="s">
        <v>6519</v>
      </c>
      <c r="E1016" s="1" t="s">
        <v>6520</v>
      </c>
      <c r="F1016" s="1" t="s">
        <v>6184</v>
      </c>
      <c r="H1016" s="1" t="s">
        <v>891</v>
      </c>
      <c r="I1016" s="1" t="s">
        <v>6262</v>
      </c>
      <c r="J1016" s="1" t="s">
        <v>3184</v>
      </c>
      <c r="K1016" s="1" t="s">
        <v>582</v>
      </c>
      <c r="L1016" s="1" t="s">
        <v>393</v>
      </c>
      <c r="M1016" s="1" t="s">
        <v>4202</v>
      </c>
      <c r="N1016" s="1" t="s">
        <v>683</v>
      </c>
      <c r="O1016" s="1" t="s">
        <v>695</v>
      </c>
      <c r="P1016" s="1" t="s">
        <v>1515</v>
      </c>
      <c r="Q1016" s="1" t="s">
        <v>3272</v>
      </c>
      <c r="R1016" s="1" t="s">
        <v>685</v>
      </c>
      <c r="S1016" s="1" t="s">
        <v>3184</v>
      </c>
      <c r="T1016" s="1" t="s">
        <v>4746</v>
      </c>
      <c r="U1016" s="1" t="s">
        <v>3166</v>
      </c>
      <c r="V1016" s="1" t="s">
        <v>11323</v>
      </c>
      <c r="W1016" s="1" t="s">
        <v>3166</v>
      </c>
    </row>
    <row r="1017" spans="1:23">
      <c r="A1017" s="1" t="s">
        <v>49</v>
      </c>
      <c r="D1017" s="1" t="s">
        <v>6521</v>
      </c>
      <c r="E1017" s="1" t="s">
        <v>6522</v>
      </c>
      <c r="F1017" s="1" t="s">
        <v>6184</v>
      </c>
      <c r="H1017" s="1" t="s">
        <v>891</v>
      </c>
      <c r="I1017" s="1" t="s">
        <v>6262</v>
      </c>
      <c r="J1017" s="1" t="s">
        <v>3184</v>
      </c>
      <c r="K1017" s="1" t="s">
        <v>582</v>
      </c>
      <c r="L1017" s="1" t="s">
        <v>393</v>
      </c>
      <c r="M1017" s="1" t="s">
        <v>4202</v>
      </c>
      <c r="N1017" s="1" t="s">
        <v>683</v>
      </c>
      <c r="O1017" s="1" t="s">
        <v>695</v>
      </c>
      <c r="P1017" s="1" t="s">
        <v>1515</v>
      </c>
      <c r="Q1017" s="1" t="s">
        <v>3272</v>
      </c>
      <c r="R1017" s="1" t="s">
        <v>685</v>
      </c>
      <c r="S1017" s="1" t="s">
        <v>3184</v>
      </c>
      <c r="T1017" s="1" t="s">
        <v>4746</v>
      </c>
      <c r="U1017" s="1" t="s">
        <v>3166</v>
      </c>
      <c r="V1017" s="1" t="s">
        <v>11324</v>
      </c>
      <c r="W1017" s="1" t="s">
        <v>3166</v>
      </c>
    </row>
    <row r="1018" spans="1:23">
      <c r="A1018" s="1" t="s">
        <v>49</v>
      </c>
      <c r="D1018" s="1" t="s">
        <v>6523</v>
      </c>
      <c r="E1018" s="1" t="s">
        <v>6524</v>
      </c>
      <c r="F1018" s="1" t="s">
        <v>6184</v>
      </c>
      <c r="H1018" s="1" t="s">
        <v>891</v>
      </c>
      <c r="I1018" s="1" t="s">
        <v>6262</v>
      </c>
      <c r="J1018" s="1" t="s">
        <v>3184</v>
      </c>
      <c r="K1018" s="1" t="s">
        <v>582</v>
      </c>
      <c r="L1018" s="1" t="s">
        <v>396</v>
      </c>
      <c r="M1018" s="1" t="s">
        <v>4202</v>
      </c>
      <c r="N1018" s="1" t="s">
        <v>683</v>
      </c>
      <c r="O1018" s="1" t="s">
        <v>695</v>
      </c>
      <c r="P1018" s="1" t="s">
        <v>1515</v>
      </c>
      <c r="Q1018" s="1" t="s">
        <v>3272</v>
      </c>
      <c r="R1018" s="1" t="s">
        <v>685</v>
      </c>
      <c r="S1018" s="1" t="s">
        <v>3184</v>
      </c>
      <c r="T1018" s="1" t="s">
        <v>4746</v>
      </c>
      <c r="U1018" s="1" t="s">
        <v>3166</v>
      </c>
      <c r="V1018" s="1" t="s">
        <v>11325</v>
      </c>
      <c r="W1018" s="1" t="s">
        <v>3166</v>
      </c>
    </row>
    <row r="1019" spans="1:23">
      <c r="A1019" s="1" t="s">
        <v>49</v>
      </c>
      <c r="D1019" s="1" t="s">
        <v>6525</v>
      </c>
      <c r="E1019" s="1" t="s">
        <v>6526</v>
      </c>
      <c r="F1019" s="1" t="s">
        <v>6184</v>
      </c>
      <c r="H1019" s="1" t="s">
        <v>891</v>
      </c>
      <c r="I1019" s="1" t="s">
        <v>6262</v>
      </c>
      <c r="J1019" s="1" t="s">
        <v>3184</v>
      </c>
      <c r="K1019" s="1" t="s">
        <v>582</v>
      </c>
      <c r="L1019" s="1" t="s">
        <v>396</v>
      </c>
      <c r="M1019" s="1" t="s">
        <v>4202</v>
      </c>
      <c r="N1019" s="1" t="s">
        <v>683</v>
      </c>
      <c r="O1019" s="1" t="s">
        <v>695</v>
      </c>
      <c r="P1019" s="1" t="s">
        <v>1515</v>
      </c>
      <c r="Q1019" s="1" t="s">
        <v>3272</v>
      </c>
      <c r="R1019" s="1" t="s">
        <v>685</v>
      </c>
      <c r="S1019" s="1" t="s">
        <v>3184</v>
      </c>
      <c r="T1019" s="1" t="s">
        <v>4746</v>
      </c>
      <c r="U1019" s="1" t="s">
        <v>3166</v>
      </c>
      <c r="V1019" s="1" t="s">
        <v>11326</v>
      </c>
      <c r="W1019" s="1" t="s">
        <v>3166</v>
      </c>
    </row>
    <row r="1020" spans="1:23">
      <c r="A1020" s="1" t="s">
        <v>49</v>
      </c>
      <c r="D1020" s="1" t="s">
        <v>6527</v>
      </c>
      <c r="E1020" s="1" t="s">
        <v>6528</v>
      </c>
      <c r="F1020" s="1" t="s">
        <v>6184</v>
      </c>
      <c r="H1020" s="1" t="s">
        <v>891</v>
      </c>
      <c r="I1020" s="1" t="s">
        <v>6262</v>
      </c>
      <c r="J1020" s="1" t="s">
        <v>3184</v>
      </c>
      <c r="K1020" s="1" t="s">
        <v>582</v>
      </c>
      <c r="L1020" s="1" t="s">
        <v>396</v>
      </c>
      <c r="M1020" s="1" t="s">
        <v>4202</v>
      </c>
      <c r="N1020" s="1" t="s">
        <v>683</v>
      </c>
      <c r="O1020" s="1" t="s">
        <v>695</v>
      </c>
      <c r="P1020" s="1" t="s">
        <v>1515</v>
      </c>
      <c r="Q1020" s="1" t="s">
        <v>3272</v>
      </c>
      <c r="R1020" s="1" t="s">
        <v>685</v>
      </c>
      <c r="S1020" s="1" t="s">
        <v>3184</v>
      </c>
      <c r="T1020" s="1" t="s">
        <v>4746</v>
      </c>
      <c r="U1020" s="1" t="s">
        <v>3166</v>
      </c>
      <c r="V1020" s="1" t="s">
        <v>11327</v>
      </c>
      <c r="W1020" s="1" t="s">
        <v>3166</v>
      </c>
    </row>
    <row r="1021" spans="1:23">
      <c r="A1021" s="1" t="s">
        <v>49</v>
      </c>
      <c r="D1021" s="1" t="s">
        <v>6529</v>
      </c>
      <c r="E1021" s="1" t="s">
        <v>6530</v>
      </c>
      <c r="F1021" s="1" t="s">
        <v>6184</v>
      </c>
      <c r="H1021" s="1" t="s">
        <v>891</v>
      </c>
      <c r="I1021" s="1" t="s">
        <v>6262</v>
      </c>
      <c r="J1021" s="1" t="s">
        <v>3184</v>
      </c>
      <c r="K1021" s="1" t="s">
        <v>582</v>
      </c>
      <c r="L1021" s="1" t="s">
        <v>419</v>
      </c>
      <c r="M1021" s="1" t="s">
        <v>4202</v>
      </c>
      <c r="N1021" s="1" t="s">
        <v>683</v>
      </c>
      <c r="O1021" s="1" t="s">
        <v>695</v>
      </c>
      <c r="P1021" s="1" t="s">
        <v>1515</v>
      </c>
      <c r="Q1021" s="1" t="s">
        <v>3272</v>
      </c>
      <c r="R1021" s="1" t="s">
        <v>685</v>
      </c>
      <c r="S1021" s="1" t="s">
        <v>3184</v>
      </c>
      <c r="T1021" s="1" t="s">
        <v>4746</v>
      </c>
      <c r="U1021" s="1" t="s">
        <v>3166</v>
      </c>
      <c r="V1021" s="1" t="s">
        <v>11328</v>
      </c>
      <c r="W1021" s="1" t="s">
        <v>3166</v>
      </c>
    </row>
    <row r="1022" spans="1:23">
      <c r="A1022" s="1" t="s">
        <v>49</v>
      </c>
      <c r="D1022" s="1" t="s">
        <v>6531</v>
      </c>
      <c r="E1022" s="1" t="s">
        <v>6532</v>
      </c>
      <c r="F1022" s="1" t="s">
        <v>6184</v>
      </c>
      <c r="H1022" s="1" t="s">
        <v>891</v>
      </c>
      <c r="I1022" s="1" t="s">
        <v>6262</v>
      </c>
      <c r="J1022" s="1" t="s">
        <v>3184</v>
      </c>
      <c r="K1022" s="1" t="s">
        <v>582</v>
      </c>
      <c r="L1022" s="1" t="s">
        <v>419</v>
      </c>
      <c r="M1022" s="1" t="s">
        <v>4202</v>
      </c>
      <c r="N1022" s="1" t="s">
        <v>683</v>
      </c>
      <c r="O1022" s="1" t="s">
        <v>695</v>
      </c>
      <c r="P1022" s="1" t="s">
        <v>1515</v>
      </c>
      <c r="Q1022" s="1" t="s">
        <v>3272</v>
      </c>
      <c r="R1022" s="1" t="s">
        <v>685</v>
      </c>
      <c r="S1022" s="1" t="s">
        <v>3184</v>
      </c>
      <c r="T1022" s="1" t="s">
        <v>4746</v>
      </c>
      <c r="U1022" s="1" t="s">
        <v>3166</v>
      </c>
      <c r="V1022" s="1" t="s">
        <v>11328</v>
      </c>
      <c r="W1022" s="1" t="s">
        <v>3166</v>
      </c>
    </row>
    <row r="1023" spans="1:23">
      <c r="A1023" s="1" t="s">
        <v>49</v>
      </c>
      <c r="D1023" s="1" t="s">
        <v>6533</v>
      </c>
      <c r="E1023" s="1" t="s">
        <v>6534</v>
      </c>
      <c r="F1023" s="1" t="s">
        <v>6184</v>
      </c>
      <c r="H1023" s="1" t="s">
        <v>891</v>
      </c>
      <c r="I1023" s="1" t="s">
        <v>6262</v>
      </c>
      <c r="J1023" s="1" t="s">
        <v>3184</v>
      </c>
      <c r="K1023" s="1" t="s">
        <v>582</v>
      </c>
      <c r="L1023" s="1" t="s">
        <v>419</v>
      </c>
      <c r="M1023" s="1" t="s">
        <v>4202</v>
      </c>
      <c r="N1023" s="1" t="s">
        <v>683</v>
      </c>
      <c r="O1023" s="1" t="s">
        <v>695</v>
      </c>
      <c r="P1023" s="1" t="s">
        <v>1515</v>
      </c>
      <c r="Q1023" s="1" t="s">
        <v>3272</v>
      </c>
      <c r="R1023" s="1" t="s">
        <v>685</v>
      </c>
      <c r="S1023" s="1" t="s">
        <v>3184</v>
      </c>
      <c r="T1023" s="1" t="s">
        <v>4746</v>
      </c>
      <c r="U1023" s="1" t="s">
        <v>3166</v>
      </c>
      <c r="V1023" s="1" t="s">
        <v>11329</v>
      </c>
      <c r="W1023" s="1" t="s">
        <v>3166</v>
      </c>
    </row>
    <row r="1024" spans="1:23">
      <c r="A1024" s="1" t="s">
        <v>49</v>
      </c>
      <c r="D1024" s="1" t="s">
        <v>6535</v>
      </c>
      <c r="E1024" s="1" t="s">
        <v>6536</v>
      </c>
      <c r="F1024" s="1" t="s">
        <v>6184</v>
      </c>
      <c r="H1024" s="1" t="s">
        <v>891</v>
      </c>
      <c r="I1024" s="1" t="s">
        <v>6262</v>
      </c>
      <c r="J1024" s="1" t="s">
        <v>3184</v>
      </c>
      <c r="K1024" s="1" t="s">
        <v>2326</v>
      </c>
      <c r="L1024" s="1" t="s">
        <v>5279</v>
      </c>
      <c r="M1024" s="1" t="s">
        <v>4202</v>
      </c>
      <c r="N1024" s="1" t="s">
        <v>683</v>
      </c>
      <c r="O1024" s="1" t="s">
        <v>695</v>
      </c>
      <c r="P1024" s="1" t="s">
        <v>2128</v>
      </c>
      <c r="Q1024" s="1" t="s">
        <v>11250</v>
      </c>
      <c r="R1024" s="1" t="s">
        <v>669</v>
      </c>
      <c r="S1024" s="1" t="s">
        <v>3184</v>
      </c>
      <c r="T1024" s="1" t="s">
        <v>4746</v>
      </c>
      <c r="U1024" s="1" t="s">
        <v>3166</v>
      </c>
      <c r="V1024" s="1" t="s">
        <v>3166</v>
      </c>
      <c r="W1024" s="1" t="s">
        <v>3166</v>
      </c>
    </row>
    <row r="1025" spans="1:24">
      <c r="A1025" s="1" t="s">
        <v>49</v>
      </c>
      <c r="D1025" s="1" t="s">
        <v>6537</v>
      </c>
      <c r="E1025" s="1" t="s">
        <v>6536</v>
      </c>
      <c r="F1025" s="1" t="s">
        <v>6184</v>
      </c>
      <c r="H1025" s="1" t="s">
        <v>891</v>
      </c>
      <c r="I1025" s="1" t="s">
        <v>6262</v>
      </c>
      <c r="J1025" s="1" t="s">
        <v>3184</v>
      </c>
      <c r="K1025" s="1" t="s">
        <v>2326</v>
      </c>
      <c r="L1025" s="1" t="s">
        <v>5279</v>
      </c>
      <c r="M1025" s="1" t="s">
        <v>4202</v>
      </c>
      <c r="N1025" s="1" t="s">
        <v>683</v>
      </c>
      <c r="O1025" s="1" t="s">
        <v>695</v>
      </c>
      <c r="P1025" s="1" t="s">
        <v>2128</v>
      </c>
      <c r="Q1025" s="1" t="s">
        <v>11250</v>
      </c>
      <c r="R1025" s="1" t="s">
        <v>669</v>
      </c>
      <c r="S1025" s="1" t="s">
        <v>3184</v>
      </c>
      <c r="T1025" s="1" t="s">
        <v>4746</v>
      </c>
      <c r="U1025" s="1" t="s">
        <v>3166</v>
      </c>
      <c r="V1025" s="1" t="s">
        <v>3166</v>
      </c>
      <c r="W1025" s="1" t="s">
        <v>3166</v>
      </c>
    </row>
    <row r="1026" spans="1:24">
      <c r="A1026" s="1" t="s">
        <v>49</v>
      </c>
      <c r="D1026" s="1" t="s">
        <v>6538</v>
      </c>
      <c r="E1026" s="1" t="s">
        <v>6539</v>
      </c>
      <c r="F1026" s="1" t="s">
        <v>6184</v>
      </c>
      <c r="H1026" s="1" t="s">
        <v>891</v>
      </c>
      <c r="I1026" s="1" t="s">
        <v>6262</v>
      </c>
      <c r="J1026" s="1" t="s">
        <v>3184</v>
      </c>
      <c r="K1026" s="1" t="s">
        <v>2326</v>
      </c>
      <c r="L1026" s="1" t="s">
        <v>5279</v>
      </c>
      <c r="M1026" s="1" t="s">
        <v>4202</v>
      </c>
      <c r="N1026" s="1" t="s">
        <v>683</v>
      </c>
      <c r="O1026" s="1" t="s">
        <v>695</v>
      </c>
      <c r="P1026" s="1" t="s">
        <v>2128</v>
      </c>
      <c r="Q1026" s="1" t="s">
        <v>11250</v>
      </c>
      <c r="R1026" s="1" t="s">
        <v>685</v>
      </c>
      <c r="S1026" s="1" t="s">
        <v>3184</v>
      </c>
      <c r="T1026" s="1" t="s">
        <v>4746</v>
      </c>
      <c r="U1026" s="1" t="s">
        <v>3166</v>
      </c>
      <c r="V1026" s="1" t="s">
        <v>3166</v>
      </c>
      <c r="W1026" s="1" t="s">
        <v>3166</v>
      </c>
    </row>
    <row r="1027" spans="1:24">
      <c r="A1027" s="1" t="s">
        <v>49</v>
      </c>
      <c r="D1027" s="1" t="s">
        <v>6540</v>
      </c>
      <c r="E1027" s="1" t="s">
        <v>6541</v>
      </c>
      <c r="F1027" s="1" t="s">
        <v>5067</v>
      </c>
      <c r="H1027" s="1" t="s">
        <v>891</v>
      </c>
      <c r="I1027" s="1" t="s">
        <v>1644</v>
      </c>
      <c r="J1027" s="1" t="s">
        <v>156</v>
      </c>
      <c r="M1027" s="1" t="s">
        <v>4753</v>
      </c>
      <c r="N1027" s="1" t="s">
        <v>5762</v>
      </c>
      <c r="O1027" s="1" t="s">
        <v>5205</v>
      </c>
      <c r="P1027" s="1" t="s">
        <v>6542</v>
      </c>
      <c r="Q1027" s="1" t="s">
        <v>3365</v>
      </c>
      <c r="R1027" s="1" t="s">
        <v>5976</v>
      </c>
      <c r="S1027" s="1" t="s">
        <v>10916</v>
      </c>
      <c r="T1027" s="1" t="s">
        <v>4754</v>
      </c>
      <c r="U1027" s="1" t="s">
        <v>3166</v>
      </c>
      <c r="V1027" s="1" t="s">
        <v>11330</v>
      </c>
      <c r="W1027" s="1" t="s">
        <v>3166</v>
      </c>
    </row>
    <row r="1028" spans="1:24">
      <c r="A1028" s="1" t="s">
        <v>49</v>
      </c>
      <c r="D1028" s="1" t="s">
        <v>6543</v>
      </c>
      <c r="E1028" s="1" t="s">
        <v>6544</v>
      </c>
      <c r="F1028" s="1" t="s">
        <v>4792</v>
      </c>
      <c r="H1028" s="1" t="s">
        <v>891</v>
      </c>
      <c r="I1028" s="1" t="s">
        <v>1644</v>
      </c>
      <c r="J1028" s="1" t="s">
        <v>10252</v>
      </c>
      <c r="M1028" s="1" t="s">
        <v>4753</v>
      </c>
      <c r="N1028" s="1" t="s">
        <v>5762</v>
      </c>
      <c r="O1028" s="1" t="s">
        <v>5205</v>
      </c>
      <c r="P1028" s="1" t="s">
        <v>6545</v>
      </c>
      <c r="Q1028" s="1" t="s">
        <v>11331</v>
      </c>
      <c r="R1028" s="1" t="s">
        <v>6546</v>
      </c>
      <c r="S1028" s="1" t="s">
        <v>10252</v>
      </c>
      <c r="T1028" s="1" t="s">
        <v>5034</v>
      </c>
      <c r="U1028" s="1" t="s">
        <v>3166</v>
      </c>
      <c r="V1028" s="1" t="s">
        <v>11332</v>
      </c>
      <c r="W1028" s="1" t="s">
        <v>3166</v>
      </c>
    </row>
    <row r="1029" spans="1:24">
      <c r="A1029" s="1" t="s">
        <v>49</v>
      </c>
      <c r="D1029" s="1" t="s">
        <v>6547</v>
      </c>
      <c r="E1029" s="1" t="s">
        <v>6548</v>
      </c>
      <c r="F1029" s="1" t="s">
        <v>4792</v>
      </c>
      <c r="H1029" s="1" t="s">
        <v>891</v>
      </c>
      <c r="I1029" s="1" t="s">
        <v>1644</v>
      </c>
      <c r="J1029" s="1" t="s">
        <v>10422</v>
      </c>
      <c r="M1029" s="1" t="s">
        <v>4753</v>
      </c>
      <c r="N1029" s="1" t="s">
        <v>5762</v>
      </c>
      <c r="O1029" s="1" t="s">
        <v>5205</v>
      </c>
      <c r="P1029" s="1" t="s">
        <v>6549</v>
      </c>
      <c r="Q1029" s="1" t="s">
        <v>11333</v>
      </c>
      <c r="R1029" s="1" t="s">
        <v>6550</v>
      </c>
      <c r="S1029" s="1" t="s">
        <v>10422</v>
      </c>
      <c r="T1029" s="1" t="s">
        <v>5034</v>
      </c>
      <c r="U1029" s="1" t="s">
        <v>3166</v>
      </c>
      <c r="V1029" s="1" t="s">
        <v>11334</v>
      </c>
      <c r="W1029" s="1" t="s">
        <v>3166</v>
      </c>
    </row>
    <row r="1030" spans="1:24">
      <c r="A1030" s="1" t="s">
        <v>49</v>
      </c>
      <c r="D1030" s="1" t="s">
        <v>6551</v>
      </c>
      <c r="E1030" s="1" t="s">
        <v>6552</v>
      </c>
      <c r="F1030" s="1" t="s">
        <v>4792</v>
      </c>
      <c r="H1030" s="1" t="s">
        <v>891</v>
      </c>
      <c r="I1030" s="1" t="s">
        <v>1644</v>
      </c>
      <c r="J1030" s="1" t="s">
        <v>10422</v>
      </c>
      <c r="M1030" s="1" t="s">
        <v>4753</v>
      </c>
      <c r="N1030" s="1" t="s">
        <v>5762</v>
      </c>
      <c r="O1030" s="1" t="s">
        <v>5205</v>
      </c>
      <c r="P1030" s="1" t="s">
        <v>6553</v>
      </c>
      <c r="Q1030" s="1" t="s">
        <v>10640</v>
      </c>
      <c r="R1030" s="1" t="s">
        <v>6550</v>
      </c>
      <c r="S1030" s="1" t="s">
        <v>10422</v>
      </c>
      <c r="T1030" s="1" t="s">
        <v>5034</v>
      </c>
      <c r="U1030" s="1" t="s">
        <v>3166</v>
      </c>
      <c r="V1030" s="1" t="s">
        <v>11334</v>
      </c>
      <c r="W1030" s="1" t="s">
        <v>3166</v>
      </c>
    </row>
    <row r="1031" spans="1:24">
      <c r="A1031" s="1" t="s">
        <v>49</v>
      </c>
      <c r="D1031" s="1" t="s">
        <v>3867</v>
      </c>
      <c r="E1031" s="1" t="s">
        <v>6554</v>
      </c>
      <c r="F1031" s="1" t="s">
        <v>655</v>
      </c>
      <c r="G1031" s="1" t="s">
        <v>5227</v>
      </c>
      <c r="H1031" s="1" t="s">
        <v>891</v>
      </c>
      <c r="I1031" s="1" t="s">
        <v>1644</v>
      </c>
      <c r="J1031" s="1" t="s">
        <v>3179</v>
      </c>
      <c r="K1031" s="1" t="s">
        <v>5164</v>
      </c>
      <c r="L1031" s="1" t="s">
        <v>791</v>
      </c>
      <c r="M1031" s="1" t="s">
        <v>4797</v>
      </c>
      <c r="N1031" s="1" t="s">
        <v>683</v>
      </c>
      <c r="O1031" s="1" t="s">
        <v>695</v>
      </c>
      <c r="P1031" s="1" t="s">
        <v>6555</v>
      </c>
      <c r="Q1031" s="1" t="s">
        <v>3304</v>
      </c>
      <c r="R1031" s="1" t="s">
        <v>1653</v>
      </c>
      <c r="S1031" s="1" t="s">
        <v>3179</v>
      </c>
      <c r="T1031" s="1" t="s">
        <v>5162</v>
      </c>
      <c r="U1031" s="1" t="s">
        <v>3166</v>
      </c>
      <c r="V1031" s="1" t="s">
        <v>3166</v>
      </c>
      <c r="W1031" s="1" t="s">
        <v>1395</v>
      </c>
    </row>
    <row r="1032" spans="1:24">
      <c r="A1032" s="1" t="s">
        <v>49</v>
      </c>
      <c r="D1032" s="1" t="s">
        <v>3390</v>
      </c>
      <c r="E1032" s="1" t="s">
        <v>6556</v>
      </c>
      <c r="F1032" s="1" t="s">
        <v>655</v>
      </c>
      <c r="G1032" s="1" t="s">
        <v>5394</v>
      </c>
      <c r="H1032" s="1" t="s">
        <v>891</v>
      </c>
      <c r="I1032" s="1" t="s">
        <v>1644</v>
      </c>
      <c r="J1032" s="1" t="s">
        <v>1041</v>
      </c>
      <c r="K1032" s="1" t="s">
        <v>5164</v>
      </c>
      <c r="L1032" s="1" t="s">
        <v>791</v>
      </c>
      <c r="M1032" s="1" t="s">
        <v>4797</v>
      </c>
      <c r="N1032" s="1" t="s">
        <v>683</v>
      </c>
      <c r="O1032" s="1" t="s">
        <v>695</v>
      </c>
      <c r="P1032" s="1" t="s">
        <v>1666</v>
      </c>
      <c r="Q1032" s="1" t="s">
        <v>3290</v>
      </c>
      <c r="R1032" s="1" t="s">
        <v>530</v>
      </c>
      <c r="S1032" s="1" t="s">
        <v>1041</v>
      </c>
      <c r="T1032" s="1" t="s">
        <v>5162</v>
      </c>
      <c r="U1032" s="1" t="s">
        <v>11096</v>
      </c>
      <c r="V1032" s="1" t="s">
        <v>11335</v>
      </c>
      <c r="W1032" s="1" t="s">
        <v>3264</v>
      </c>
      <c r="X1032" s="1" t="s">
        <v>6557</v>
      </c>
    </row>
    <row r="1033" spans="1:24">
      <c r="A1033" s="1" t="s">
        <v>49</v>
      </c>
      <c r="D1033" s="1" t="s">
        <v>3868</v>
      </c>
      <c r="E1033" s="1" t="s">
        <v>6558</v>
      </c>
      <c r="F1033" s="1" t="s">
        <v>655</v>
      </c>
      <c r="G1033" s="1" t="s">
        <v>5227</v>
      </c>
      <c r="H1033" s="1" t="s">
        <v>891</v>
      </c>
      <c r="I1033" s="1" t="s">
        <v>1644</v>
      </c>
      <c r="J1033" s="1" t="s">
        <v>3184</v>
      </c>
      <c r="K1033" s="1" t="s">
        <v>5164</v>
      </c>
      <c r="L1033" s="1" t="s">
        <v>791</v>
      </c>
      <c r="M1033" s="1" t="s">
        <v>4797</v>
      </c>
      <c r="N1033" s="1" t="s">
        <v>683</v>
      </c>
      <c r="O1033" s="1" t="s">
        <v>695</v>
      </c>
      <c r="P1033" s="1" t="s">
        <v>1670</v>
      </c>
      <c r="Q1033" s="1" t="s">
        <v>3561</v>
      </c>
      <c r="R1033" s="1" t="s">
        <v>1671</v>
      </c>
      <c r="S1033" s="1" t="s">
        <v>3184</v>
      </c>
      <c r="T1033" s="1" t="s">
        <v>5162</v>
      </c>
      <c r="U1033" s="1" t="s">
        <v>3166</v>
      </c>
      <c r="V1033" s="1" t="s">
        <v>11335</v>
      </c>
      <c r="W1033" s="1" t="s">
        <v>3249</v>
      </c>
    </row>
    <row r="1034" spans="1:24">
      <c r="A1034" s="1" t="s">
        <v>49</v>
      </c>
      <c r="D1034" s="1" t="s">
        <v>6559</v>
      </c>
      <c r="E1034" s="1" t="s">
        <v>6560</v>
      </c>
      <c r="F1034" s="1" t="s">
        <v>4792</v>
      </c>
      <c r="H1034" s="1" t="s">
        <v>891</v>
      </c>
      <c r="I1034" s="1" t="s">
        <v>1644</v>
      </c>
      <c r="J1034" s="1" t="s">
        <v>3301</v>
      </c>
      <c r="M1034" s="1" t="s">
        <v>4797</v>
      </c>
      <c r="N1034" s="1" t="s">
        <v>5208</v>
      </c>
      <c r="O1034" s="1" t="s">
        <v>695</v>
      </c>
      <c r="P1034" s="1" t="s">
        <v>6561</v>
      </c>
      <c r="Q1034" s="1" t="s">
        <v>3302</v>
      </c>
      <c r="R1034" s="1" t="s">
        <v>616</v>
      </c>
      <c r="S1034" s="1" t="s">
        <v>3301</v>
      </c>
      <c r="T1034" s="1" t="s">
        <v>5215</v>
      </c>
      <c r="U1034" s="1" t="s">
        <v>3166</v>
      </c>
      <c r="V1034" s="1" t="s">
        <v>3166</v>
      </c>
      <c r="W1034" s="1" t="s">
        <v>3166</v>
      </c>
    </row>
    <row r="1035" spans="1:24">
      <c r="A1035" s="1" t="s">
        <v>49</v>
      </c>
      <c r="D1035" s="1" t="s">
        <v>1649</v>
      </c>
      <c r="E1035" s="1" t="s">
        <v>6562</v>
      </c>
      <c r="F1035" s="1" t="s">
        <v>655</v>
      </c>
      <c r="H1035" s="1" t="s">
        <v>891</v>
      </c>
      <c r="I1035" s="1" t="s">
        <v>1644</v>
      </c>
      <c r="J1035" s="1" t="s">
        <v>3179</v>
      </c>
      <c r="K1035" s="1" t="s">
        <v>5164</v>
      </c>
      <c r="L1035" s="1" t="s">
        <v>389</v>
      </c>
      <c r="M1035" s="1" t="s">
        <v>4797</v>
      </c>
      <c r="N1035" s="1" t="s">
        <v>683</v>
      </c>
      <c r="O1035" s="1" t="s">
        <v>695</v>
      </c>
      <c r="P1035" s="1" t="s">
        <v>1652</v>
      </c>
      <c r="Q1035" s="1" t="s">
        <v>3241</v>
      </c>
      <c r="R1035" s="1" t="s">
        <v>1653</v>
      </c>
      <c r="S1035" s="1" t="s">
        <v>3179</v>
      </c>
      <c r="T1035" s="1" t="s">
        <v>5162</v>
      </c>
      <c r="U1035" s="1" t="s">
        <v>2955</v>
      </c>
      <c r="V1035" s="1" t="s">
        <v>11336</v>
      </c>
      <c r="W1035" s="1" t="s">
        <v>3166</v>
      </c>
      <c r="X1035" s="1" t="s">
        <v>6563</v>
      </c>
    </row>
    <row r="1036" spans="1:24">
      <c r="A1036" s="1" t="s">
        <v>49</v>
      </c>
      <c r="D1036" s="1" t="s">
        <v>1654</v>
      </c>
      <c r="E1036" s="1" t="s">
        <v>6564</v>
      </c>
      <c r="F1036" s="1" t="s">
        <v>655</v>
      </c>
      <c r="H1036" s="1" t="s">
        <v>891</v>
      </c>
      <c r="I1036" s="1" t="s">
        <v>1644</v>
      </c>
      <c r="J1036" s="1" t="s">
        <v>3271</v>
      </c>
      <c r="K1036" s="1" t="s">
        <v>5164</v>
      </c>
      <c r="L1036" s="1" t="s">
        <v>389</v>
      </c>
      <c r="M1036" s="1" t="s">
        <v>4797</v>
      </c>
      <c r="N1036" s="1" t="s">
        <v>683</v>
      </c>
      <c r="O1036" s="1" t="s">
        <v>695</v>
      </c>
      <c r="P1036" s="1" t="s">
        <v>1657</v>
      </c>
      <c r="Q1036" s="1" t="s">
        <v>3288</v>
      </c>
      <c r="R1036" s="1" t="s">
        <v>513</v>
      </c>
      <c r="S1036" s="1" t="s">
        <v>3271</v>
      </c>
      <c r="T1036" s="1" t="s">
        <v>5162</v>
      </c>
      <c r="U1036" s="1" t="s">
        <v>3170</v>
      </c>
      <c r="V1036" s="1" t="s">
        <v>11337</v>
      </c>
      <c r="W1036" s="1" t="s">
        <v>3166</v>
      </c>
      <c r="X1036" s="1" t="s">
        <v>6565</v>
      </c>
    </row>
    <row r="1037" spans="1:24">
      <c r="A1037" s="1" t="s">
        <v>49</v>
      </c>
      <c r="D1037" s="1" t="s">
        <v>1658</v>
      </c>
      <c r="E1037" s="1" t="s">
        <v>6566</v>
      </c>
      <c r="F1037" s="1" t="s">
        <v>655</v>
      </c>
      <c r="H1037" s="1" t="s">
        <v>891</v>
      </c>
      <c r="I1037" s="1" t="s">
        <v>1644</v>
      </c>
      <c r="J1037" s="1" t="s">
        <v>3273</v>
      </c>
      <c r="K1037" s="1" t="s">
        <v>5164</v>
      </c>
      <c r="L1037" s="1" t="s">
        <v>389</v>
      </c>
      <c r="M1037" s="1" t="s">
        <v>4797</v>
      </c>
      <c r="N1037" s="1" t="s">
        <v>683</v>
      </c>
      <c r="O1037" s="1" t="s">
        <v>695</v>
      </c>
      <c r="P1037" s="1" t="s">
        <v>1661</v>
      </c>
      <c r="Q1037" s="1" t="s">
        <v>3289</v>
      </c>
      <c r="R1037" s="1" t="s">
        <v>1662</v>
      </c>
      <c r="S1037" s="1" t="s">
        <v>3273</v>
      </c>
      <c r="T1037" s="1" t="s">
        <v>5162</v>
      </c>
      <c r="U1037" s="1" t="s">
        <v>1154</v>
      </c>
      <c r="V1037" s="1" t="s">
        <v>11338</v>
      </c>
      <c r="W1037" s="1" t="s">
        <v>3166</v>
      </c>
      <c r="X1037" s="1" t="s">
        <v>6567</v>
      </c>
    </row>
    <row r="1038" spans="1:24">
      <c r="A1038" s="1" t="s">
        <v>49</v>
      </c>
      <c r="D1038" s="1" t="s">
        <v>1663</v>
      </c>
      <c r="E1038" s="1" t="s">
        <v>6568</v>
      </c>
      <c r="F1038" s="1" t="s">
        <v>655</v>
      </c>
      <c r="H1038" s="1" t="s">
        <v>891</v>
      </c>
      <c r="I1038" s="1" t="s">
        <v>1644</v>
      </c>
      <c r="J1038" s="1" t="s">
        <v>1041</v>
      </c>
      <c r="K1038" s="1" t="s">
        <v>5164</v>
      </c>
      <c r="L1038" s="1" t="s">
        <v>389</v>
      </c>
      <c r="M1038" s="1" t="s">
        <v>4797</v>
      </c>
      <c r="N1038" s="1" t="s">
        <v>683</v>
      </c>
      <c r="O1038" s="1" t="s">
        <v>695</v>
      </c>
      <c r="P1038" s="1" t="s">
        <v>1666</v>
      </c>
      <c r="Q1038" s="1" t="s">
        <v>3290</v>
      </c>
      <c r="R1038" s="1" t="s">
        <v>530</v>
      </c>
      <c r="S1038" s="1" t="s">
        <v>1041</v>
      </c>
      <c r="T1038" s="1" t="s">
        <v>5162</v>
      </c>
      <c r="U1038" s="1" t="s">
        <v>11167</v>
      </c>
      <c r="V1038" s="1" t="s">
        <v>11339</v>
      </c>
      <c r="W1038" s="1" t="s">
        <v>3166</v>
      </c>
      <c r="X1038" s="1" t="s">
        <v>6569</v>
      </c>
    </row>
    <row r="1039" spans="1:24">
      <c r="A1039" s="1" t="s">
        <v>49</v>
      </c>
      <c r="D1039" s="1" t="s">
        <v>1667</v>
      </c>
      <c r="E1039" s="1" t="s">
        <v>6570</v>
      </c>
      <c r="F1039" s="1" t="s">
        <v>655</v>
      </c>
      <c r="H1039" s="1" t="s">
        <v>891</v>
      </c>
      <c r="I1039" s="1" t="s">
        <v>1644</v>
      </c>
      <c r="J1039" s="1" t="s">
        <v>3184</v>
      </c>
      <c r="K1039" s="1" t="s">
        <v>5164</v>
      </c>
      <c r="L1039" s="1" t="s">
        <v>389</v>
      </c>
      <c r="M1039" s="1" t="s">
        <v>4797</v>
      </c>
      <c r="N1039" s="1" t="s">
        <v>683</v>
      </c>
      <c r="O1039" s="1" t="s">
        <v>695</v>
      </c>
      <c r="P1039" s="1" t="s">
        <v>1670</v>
      </c>
      <c r="Q1039" s="1" t="s">
        <v>3291</v>
      </c>
      <c r="R1039" s="1" t="s">
        <v>1671</v>
      </c>
      <c r="S1039" s="1" t="s">
        <v>3184</v>
      </c>
      <c r="T1039" s="1" t="s">
        <v>5162</v>
      </c>
      <c r="U1039" s="1" t="s">
        <v>10217</v>
      </c>
      <c r="V1039" s="1" t="s">
        <v>11340</v>
      </c>
      <c r="W1039" s="1" t="s">
        <v>3166</v>
      </c>
      <c r="X1039" s="1" t="s">
        <v>6571</v>
      </c>
    </row>
    <row r="1040" spans="1:24">
      <c r="A1040" s="1" t="s">
        <v>49</v>
      </c>
      <c r="D1040" s="1" t="s">
        <v>1672</v>
      </c>
      <c r="E1040" s="1" t="s">
        <v>6572</v>
      </c>
      <c r="F1040" s="1" t="s">
        <v>655</v>
      </c>
      <c r="H1040" s="1" t="s">
        <v>891</v>
      </c>
      <c r="I1040" s="1" t="s">
        <v>1644</v>
      </c>
      <c r="J1040" s="1" t="s">
        <v>3179</v>
      </c>
      <c r="K1040" s="1" t="s">
        <v>5269</v>
      </c>
      <c r="L1040" s="1" t="s">
        <v>457</v>
      </c>
      <c r="M1040" s="1" t="s">
        <v>4797</v>
      </c>
      <c r="N1040" s="1" t="s">
        <v>683</v>
      </c>
      <c r="O1040" s="1" t="s">
        <v>695</v>
      </c>
      <c r="P1040" s="1" t="s">
        <v>1652</v>
      </c>
      <c r="Q1040" s="1" t="s">
        <v>3241</v>
      </c>
      <c r="R1040" s="1" t="s">
        <v>1653</v>
      </c>
      <c r="S1040" s="1" t="s">
        <v>3179</v>
      </c>
      <c r="T1040" s="1" t="s">
        <v>5162</v>
      </c>
      <c r="U1040" s="1" t="s">
        <v>669</v>
      </c>
      <c r="V1040" s="1" t="s">
        <v>11341</v>
      </c>
      <c r="W1040" s="1" t="s">
        <v>3166</v>
      </c>
      <c r="X1040" s="1" t="s">
        <v>6573</v>
      </c>
    </row>
    <row r="1041" spans="1:24">
      <c r="A1041" s="1" t="s">
        <v>49</v>
      </c>
      <c r="D1041" s="1" t="s">
        <v>6574</v>
      </c>
      <c r="E1041" s="1" t="s">
        <v>6575</v>
      </c>
      <c r="F1041" s="1" t="s">
        <v>4792</v>
      </c>
      <c r="H1041" s="1" t="s">
        <v>891</v>
      </c>
      <c r="I1041" s="1" t="s">
        <v>1644</v>
      </c>
      <c r="J1041" s="1" t="s">
        <v>3271</v>
      </c>
      <c r="K1041" s="1" t="s">
        <v>1587</v>
      </c>
      <c r="L1041" s="1" t="s">
        <v>457</v>
      </c>
      <c r="M1041" s="1" t="s">
        <v>4797</v>
      </c>
      <c r="N1041" s="1" t="s">
        <v>683</v>
      </c>
      <c r="O1041" s="1" t="s">
        <v>695</v>
      </c>
      <c r="P1041" s="1" t="s">
        <v>1657</v>
      </c>
      <c r="Q1041" s="1" t="s">
        <v>11342</v>
      </c>
      <c r="R1041" s="1" t="s">
        <v>513</v>
      </c>
      <c r="S1041" s="1" t="s">
        <v>3271</v>
      </c>
      <c r="T1041" s="1" t="s">
        <v>5162</v>
      </c>
      <c r="U1041" s="1" t="s">
        <v>3166</v>
      </c>
      <c r="V1041" s="1" t="s">
        <v>3156</v>
      </c>
      <c r="W1041" s="1" t="s">
        <v>3166</v>
      </c>
    </row>
    <row r="1042" spans="1:24">
      <c r="A1042" s="1" t="s">
        <v>49</v>
      </c>
      <c r="D1042" s="1" t="s">
        <v>6576</v>
      </c>
      <c r="E1042" s="1" t="s">
        <v>6577</v>
      </c>
      <c r="F1042" s="1" t="s">
        <v>4792</v>
      </c>
      <c r="H1042" s="1" t="s">
        <v>891</v>
      </c>
      <c r="I1042" s="1" t="s">
        <v>1644</v>
      </c>
      <c r="J1042" s="1" t="s">
        <v>3271</v>
      </c>
      <c r="K1042" s="1" t="s">
        <v>1587</v>
      </c>
      <c r="L1042" s="1" t="s">
        <v>457</v>
      </c>
      <c r="M1042" s="1" t="s">
        <v>4797</v>
      </c>
      <c r="N1042" s="1" t="s">
        <v>683</v>
      </c>
      <c r="O1042" s="1" t="s">
        <v>695</v>
      </c>
      <c r="P1042" s="1" t="s">
        <v>1657</v>
      </c>
      <c r="Q1042" s="1" t="s">
        <v>3288</v>
      </c>
      <c r="R1042" s="1" t="s">
        <v>513</v>
      </c>
      <c r="S1042" s="1" t="s">
        <v>3271</v>
      </c>
      <c r="T1042" s="1" t="s">
        <v>5162</v>
      </c>
      <c r="U1042" s="1" t="s">
        <v>3166</v>
      </c>
      <c r="V1042" s="1" t="s">
        <v>11343</v>
      </c>
      <c r="W1042" s="1" t="s">
        <v>3166</v>
      </c>
    </row>
    <row r="1043" spans="1:24">
      <c r="A1043" s="1" t="s">
        <v>49</v>
      </c>
      <c r="D1043" s="1" t="s">
        <v>6578</v>
      </c>
      <c r="E1043" s="1" t="s">
        <v>6579</v>
      </c>
      <c r="F1043" s="1" t="s">
        <v>4792</v>
      </c>
      <c r="H1043" s="1" t="s">
        <v>891</v>
      </c>
      <c r="I1043" s="1" t="s">
        <v>1644</v>
      </c>
      <c r="J1043" s="1" t="s">
        <v>3273</v>
      </c>
      <c r="K1043" s="1" t="s">
        <v>1587</v>
      </c>
      <c r="L1043" s="1" t="s">
        <v>457</v>
      </c>
      <c r="M1043" s="1" t="s">
        <v>4797</v>
      </c>
      <c r="N1043" s="1" t="s">
        <v>683</v>
      </c>
      <c r="O1043" s="1" t="s">
        <v>695</v>
      </c>
      <c r="P1043" s="1" t="s">
        <v>1661</v>
      </c>
      <c r="Q1043" s="1" t="s">
        <v>3289</v>
      </c>
      <c r="R1043" s="1" t="s">
        <v>1662</v>
      </c>
      <c r="S1043" s="1" t="s">
        <v>3273</v>
      </c>
      <c r="T1043" s="1" t="s">
        <v>5162</v>
      </c>
      <c r="U1043" s="1" t="s">
        <v>3166</v>
      </c>
      <c r="V1043" s="1" t="s">
        <v>11338</v>
      </c>
      <c r="W1043" s="1" t="s">
        <v>3166</v>
      </c>
    </row>
    <row r="1044" spans="1:24">
      <c r="A1044" s="1" t="s">
        <v>49</v>
      </c>
      <c r="D1044" s="1" t="s">
        <v>6580</v>
      </c>
      <c r="E1044" s="1" t="s">
        <v>6581</v>
      </c>
      <c r="F1044" s="1" t="s">
        <v>4792</v>
      </c>
      <c r="H1044" s="1" t="s">
        <v>891</v>
      </c>
      <c r="I1044" s="1" t="s">
        <v>1644</v>
      </c>
      <c r="J1044" s="1" t="s">
        <v>3273</v>
      </c>
      <c r="K1044" s="1" t="s">
        <v>1587</v>
      </c>
      <c r="L1044" s="1" t="s">
        <v>457</v>
      </c>
      <c r="M1044" s="1" t="s">
        <v>4797</v>
      </c>
      <c r="N1044" s="1" t="s">
        <v>683</v>
      </c>
      <c r="O1044" s="1" t="s">
        <v>695</v>
      </c>
      <c r="P1044" s="1" t="s">
        <v>1661</v>
      </c>
      <c r="Q1044" s="1" t="s">
        <v>3292</v>
      </c>
      <c r="R1044" s="1" t="s">
        <v>1662</v>
      </c>
      <c r="S1044" s="1" t="s">
        <v>3273</v>
      </c>
      <c r="T1044" s="1" t="s">
        <v>5162</v>
      </c>
      <c r="U1044" s="1" t="s">
        <v>3166</v>
      </c>
      <c r="V1044" s="1" t="s">
        <v>11344</v>
      </c>
      <c r="W1044" s="1" t="s">
        <v>3166</v>
      </c>
    </row>
    <row r="1045" spans="1:24">
      <c r="A1045" s="1" t="s">
        <v>49</v>
      </c>
      <c r="D1045" s="1" t="s">
        <v>6582</v>
      </c>
      <c r="E1045" s="1" t="s">
        <v>6583</v>
      </c>
      <c r="F1045" s="1" t="s">
        <v>4792</v>
      </c>
      <c r="H1045" s="1" t="s">
        <v>891</v>
      </c>
      <c r="I1045" s="1" t="s">
        <v>1644</v>
      </c>
      <c r="J1045" s="1" t="s">
        <v>1041</v>
      </c>
      <c r="K1045" s="1" t="s">
        <v>1587</v>
      </c>
      <c r="L1045" s="1" t="s">
        <v>457</v>
      </c>
      <c r="M1045" s="1" t="s">
        <v>4797</v>
      </c>
      <c r="N1045" s="1" t="s">
        <v>683</v>
      </c>
      <c r="O1045" s="1" t="s">
        <v>695</v>
      </c>
      <c r="P1045" s="1" t="s">
        <v>1666</v>
      </c>
      <c r="Q1045" s="1" t="s">
        <v>3290</v>
      </c>
      <c r="R1045" s="1" t="s">
        <v>530</v>
      </c>
      <c r="S1045" s="1" t="s">
        <v>1041</v>
      </c>
      <c r="T1045" s="1" t="s">
        <v>5162</v>
      </c>
      <c r="U1045" s="1" t="s">
        <v>3166</v>
      </c>
      <c r="V1045" s="1" t="s">
        <v>10503</v>
      </c>
      <c r="W1045" s="1" t="s">
        <v>3166</v>
      </c>
    </row>
    <row r="1046" spans="1:24">
      <c r="A1046" s="1" t="s">
        <v>49</v>
      </c>
      <c r="D1046" s="1" t="s">
        <v>1675</v>
      </c>
      <c r="E1046" s="1" t="s">
        <v>6584</v>
      </c>
      <c r="F1046" s="1" t="s">
        <v>655</v>
      </c>
      <c r="H1046" s="1" t="s">
        <v>891</v>
      </c>
      <c r="I1046" s="1" t="s">
        <v>1644</v>
      </c>
      <c r="J1046" s="1" t="s">
        <v>3184</v>
      </c>
      <c r="K1046" s="1" t="s">
        <v>5269</v>
      </c>
      <c r="L1046" s="1" t="s">
        <v>457</v>
      </c>
      <c r="M1046" s="1" t="s">
        <v>4797</v>
      </c>
      <c r="N1046" s="1" t="s">
        <v>683</v>
      </c>
      <c r="O1046" s="1" t="s">
        <v>695</v>
      </c>
      <c r="P1046" s="1" t="s">
        <v>1670</v>
      </c>
      <c r="Q1046" s="1" t="s">
        <v>3291</v>
      </c>
      <c r="R1046" s="1" t="s">
        <v>1671</v>
      </c>
      <c r="S1046" s="1" t="s">
        <v>3184</v>
      </c>
      <c r="T1046" s="1" t="s">
        <v>5162</v>
      </c>
      <c r="U1046" s="1" t="s">
        <v>513</v>
      </c>
      <c r="V1046" s="1" t="s">
        <v>11340</v>
      </c>
      <c r="W1046" s="1" t="s">
        <v>655</v>
      </c>
    </row>
    <row r="1047" spans="1:24">
      <c r="A1047" s="1" t="s">
        <v>49</v>
      </c>
      <c r="D1047" s="1" t="s">
        <v>1678</v>
      </c>
      <c r="E1047" s="1" t="s">
        <v>6585</v>
      </c>
      <c r="F1047" s="1" t="s">
        <v>655</v>
      </c>
      <c r="H1047" s="1" t="s">
        <v>891</v>
      </c>
      <c r="I1047" s="1" t="s">
        <v>1644</v>
      </c>
      <c r="J1047" s="1" t="s">
        <v>3179</v>
      </c>
      <c r="K1047" s="1" t="s">
        <v>5269</v>
      </c>
      <c r="L1047" s="1" t="s">
        <v>1795</v>
      </c>
      <c r="M1047" s="1" t="s">
        <v>4797</v>
      </c>
      <c r="N1047" s="1" t="s">
        <v>683</v>
      </c>
      <c r="O1047" s="1" t="s">
        <v>695</v>
      </c>
      <c r="P1047" s="1" t="s">
        <v>1652</v>
      </c>
      <c r="Q1047" s="1" t="s">
        <v>3241</v>
      </c>
      <c r="R1047" s="1" t="s">
        <v>1653</v>
      </c>
      <c r="S1047" s="1" t="s">
        <v>3179</v>
      </c>
      <c r="T1047" s="1" t="s">
        <v>5162</v>
      </c>
      <c r="U1047" s="1" t="s">
        <v>10294</v>
      </c>
      <c r="V1047" s="1" t="s">
        <v>11341</v>
      </c>
      <c r="W1047" s="1" t="s">
        <v>3166</v>
      </c>
      <c r="X1047" s="1" t="s">
        <v>6586</v>
      </c>
    </row>
    <row r="1048" spans="1:24">
      <c r="A1048" s="1" t="s">
        <v>49</v>
      </c>
      <c r="D1048" s="1" t="s">
        <v>1681</v>
      </c>
      <c r="E1048" s="1" t="s">
        <v>6587</v>
      </c>
      <c r="F1048" s="1" t="s">
        <v>655</v>
      </c>
      <c r="H1048" s="1" t="s">
        <v>891</v>
      </c>
      <c r="I1048" s="1" t="s">
        <v>1644</v>
      </c>
      <c r="J1048" s="1" t="s">
        <v>3271</v>
      </c>
      <c r="K1048" s="1" t="s">
        <v>5269</v>
      </c>
      <c r="L1048" s="1" t="s">
        <v>1795</v>
      </c>
      <c r="M1048" s="1" t="s">
        <v>4797</v>
      </c>
      <c r="N1048" s="1" t="s">
        <v>683</v>
      </c>
      <c r="O1048" s="1" t="s">
        <v>695</v>
      </c>
      <c r="P1048" s="1" t="s">
        <v>1657</v>
      </c>
      <c r="Q1048" s="1" t="s">
        <v>3288</v>
      </c>
      <c r="R1048" s="1" t="s">
        <v>513</v>
      </c>
      <c r="S1048" s="1" t="s">
        <v>3271</v>
      </c>
      <c r="T1048" s="1" t="s">
        <v>5162</v>
      </c>
      <c r="U1048" s="1" t="s">
        <v>1297</v>
      </c>
      <c r="V1048" s="1" t="s">
        <v>11345</v>
      </c>
      <c r="W1048" s="1" t="s">
        <v>3166</v>
      </c>
      <c r="X1048" s="1" t="s">
        <v>6588</v>
      </c>
    </row>
    <row r="1049" spans="1:24">
      <c r="A1049" s="1" t="s">
        <v>49</v>
      </c>
      <c r="D1049" s="1" t="s">
        <v>6589</v>
      </c>
      <c r="E1049" s="1" t="s">
        <v>6590</v>
      </c>
      <c r="F1049" s="1" t="s">
        <v>5937</v>
      </c>
      <c r="H1049" s="1" t="s">
        <v>891</v>
      </c>
      <c r="I1049" s="1" t="s">
        <v>1644</v>
      </c>
      <c r="J1049" s="1" t="s">
        <v>3271</v>
      </c>
      <c r="K1049" s="1" t="s">
        <v>703</v>
      </c>
      <c r="L1049" s="1" t="s">
        <v>1795</v>
      </c>
      <c r="M1049" s="1" t="s">
        <v>4797</v>
      </c>
      <c r="N1049" s="1" t="s">
        <v>683</v>
      </c>
      <c r="O1049" s="1" t="s">
        <v>695</v>
      </c>
      <c r="P1049" s="1" t="s">
        <v>1657</v>
      </c>
      <c r="Q1049" s="1" t="s">
        <v>11346</v>
      </c>
      <c r="R1049" s="1" t="s">
        <v>513</v>
      </c>
      <c r="S1049" s="1" t="s">
        <v>3271</v>
      </c>
      <c r="T1049" s="1" t="s">
        <v>5162</v>
      </c>
      <c r="U1049" s="1" t="s">
        <v>3166</v>
      </c>
      <c r="V1049" s="1" t="s">
        <v>3166</v>
      </c>
      <c r="W1049" s="1" t="s">
        <v>645</v>
      </c>
    </row>
    <row r="1050" spans="1:24">
      <c r="A1050" s="1" t="s">
        <v>49</v>
      </c>
      <c r="D1050" s="1" t="s">
        <v>1684</v>
      </c>
      <c r="E1050" s="1" t="s">
        <v>6591</v>
      </c>
      <c r="F1050" s="1" t="s">
        <v>655</v>
      </c>
      <c r="H1050" s="1" t="s">
        <v>891</v>
      </c>
      <c r="I1050" s="1" t="s">
        <v>1644</v>
      </c>
      <c r="J1050" s="1" t="s">
        <v>3271</v>
      </c>
      <c r="K1050" s="1" t="s">
        <v>5269</v>
      </c>
      <c r="L1050" s="1" t="s">
        <v>1795</v>
      </c>
      <c r="M1050" s="1" t="s">
        <v>4797</v>
      </c>
      <c r="N1050" s="1" t="s">
        <v>683</v>
      </c>
      <c r="O1050" s="1" t="s">
        <v>695</v>
      </c>
      <c r="P1050" s="1" t="s">
        <v>1657</v>
      </c>
      <c r="Q1050" s="1" t="s">
        <v>3288</v>
      </c>
      <c r="R1050" s="1" t="s">
        <v>513</v>
      </c>
      <c r="S1050" s="1" t="s">
        <v>3271</v>
      </c>
      <c r="T1050" s="1" t="s">
        <v>5162</v>
      </c>
      <c r="U1050" s="1" t="s">
        <v>10255</v>
      </c>
      <c r="V1050" s="1" t="s">
        <v>11347</v>
      </c>
      <c r="W1050" s="1" t="s">
        <v>513</v>
      </c>
      <c r="X1050" s="1" t="s">
        <v>6592</v>
      </c>
    </row>
    <row r="1051" spans="1:24">
      <c r="A1051" s="1" t="s">
        <v>49</v>
      </c>
      <c r="D1051" s="1" t="s">
        <v>1687</v>
      </c>
      <c r="E1051" s="1" t="s">
        <v>6593</v>
      </c>
      <c r="F1051" s="1" t="s">
        <v>655</v>
      </c>
      <c r="H1051" s="1" t="s">
        <v>891</v>
      </c>
      <c r="I1051" s="1" t="s">
        <v>1644</v>
      </c>
      <c r="J1051" s="1" t="s">
        <v>3273</v>
      </c>
      <c r="K1051" s="1" t="s">
        <v>5269</v>
      </c>
      <c r="L1051" s="1" t="s">
        <v>1795</v>
      </c>
      <c r="M1051" s="1" t="s">
        <v>4797</v>
      </c>
      <c r="N1051" s="1" t="s">
        <v>683</v>
      </c>
      <c r="O1051" s="1" t="s">
        <v>695</v>
      </c>
      <c r="P1051" s="1" t="s">
        <v>1661</v>
      </c>
      <c r="Q1051" s="1" t="s">
        <v>3292</v>
      </c>
      <c r="R1051" s="1" t="s">
        <v>1662</v>
      </c>
      <c r="S1051" s="1" t="s">
        <v>3273</v>
      </c>
      <c r="T1051" s="1" t="s">
        <v>5162</v>
      </c>
      <c r="U1051" s="1" t="s">
        <v>10189</v>
      </c>
      <c r="V1051" s="1" t="s">
        <v>11338</v>
      </c>
      <c r="W1051" s="1" t="s">
        <v>10217</v>
      </c>
      <c r="X1051" s="1" t="s">
        <v>6594</v>
      </c>
    </row>
    <row r="1052" spans="1:24">
      <c r="A1052" s="1" t="s">
        <v>49</v>
      </c>
      <c r="D1052" s="1" t="s">
        <v>1690</v>
      </c>
      <c r="E1052" s="1" t="s">
        <v>6595</v>
      </c>
      <c r="F1052" s="1" t="s">
        <v>655</v>
      </c>
      <c r="H1052" s="1" t="s">
        <v>891</v>
      </c>
      <c r="I1052" s="1" t="s">
        <v>1644</v>
      </c>
      <c r="J1052" s="1" t="s">
        <v>3273</v>
      </c>
      <c r="K1052" s="1" t="s">
        <v>5269</v>
      </c>
      <c r="L1052" s="1" t="s">
        <v>1795</v>
      </c>
      <c r="M1052" s="1" t="s">
        <v>4797</v>
      </c>
      <c r="N1052" s="1" t="s">
        <v>683</v>
      </c>
      <c r="O1052" s="1" t="s">
        <v>695</v>
      </c>
      <c r="P1052" s="1" t="s">
        <v>1661</v>
      </c>
      <c r="Q1052" s="1" t="s">
        <v>3292</v>
      </c>
      <c r="R1052" s="1" t="s">
        <v>1662</v>
      </c>
      <c r="S1052" s="1" t="s">
        <v>3273</v>
      </c>
      <c r="T1052" s="1" t="s">
        <v>5162</v>
      </c>
      <c r="U1052" s="1" t="s">
        <v>10255</v>
      </c>
      <c r="V1052" s="1" t="s">
        <v>11338</v>
      </c>
      <c r="W1052" s="1" t="s">
        <v>3166</v>
      </c>
      <c r="X1052" s="1" t="s">
        <v>6596</v>
      </c>
    </row>
    <row r="1053" spans="1:24">
      <c r="A1053" s="1" t="s">
        <v>49</v>
      </c>
      <c r="D1053" s="1" t="s">
        <v>6597</v>
      </c>
      <c r="E1053" s="1" t="s">
        <v>6598</v>
      </c>
      <c r="F1053" s="1" t="s">
        <v>5937</v>
      </c>
      <c r="H1053" s="1" t="s">
        <v>891</v>
      </c>
      <c r="I1053" s="1" t="s">
        <v>1644</v>
      </c>
      <c r="J1053" s="1" t="s">
        <v>3301</v>
      </c>
      <c r="K1053" s="1" t="s">
        <v>891</v>
      </c>
      <c r="L1053" s="1" t="s">
        <v>1795</v>
      </c>
      <c r="M1053" s="1" t="s">
        <v>4797</v>
      </c>
      <c r="N1053" s="1" t="s">
        <v>683</v>
      </c>
      <c r="O1053" s="1" t="s">
        <v>695</v>
      </c>
      <c r="P1053" s="1" t="s">
        <v>6599</v>
      </c>
      <c r="Q1053" s="1" t="s">
        <v>11348</v>
      </c>
      <c r="R1053" s="1" t="s">
        <v>513</v>
      </c>
      <c r="S1053" s="1" t="s">
        <v>3301</v>
      </c>
      <c r="T1053" s="1" t="s">
        <v>5162</v>
      </c>
      <c r="U1053" s="1" t="s">
        <v>3166</v>
      </c>
      <c r="V1053" s="1" t="s">
        <v>3166</v>
      </c>
      <c r="W1053" s="1" t="s">
        <v>655</v>
      </c>
    </row>
    <row r="1054" spans="1:24">
      <c r="A1054" s="1" t="s">
        <v>49</v>
      </c>
      <c r="D1054" s="1" t="s">
        <v>6600</v>
      </c>
      <c r="E1054" s="1" t="s">
        <v>6601</v>
      </c>
      <c r="F1054" s="1" t="s">
        <v>4792</v>
      </c>
      <c r="H1054" s="1" t="s">
        <v>891</v>
      </c>
      <c r="I1054" s="1" t="s">
        <v>1644</v>
      </c>
      <c r="J1054" s="1" t="s">
        <v>3301</v>
      </c>
      <c r="K1054" s="1" t="s">
        <v>891</v>
      </c>
      <c r="L1054" s="1" t="s">
        <v>1795</v>
      </c>
      <c r="M1054" s="1" t="s">
        <v>4797</v>
      </c>
      <c r="N1054" s="1" t="s">
        <v>683</v>
      </c>
      <c r="O1054" s="1" t="s">
        <v>695</v>
      </c>
      <c r="P1054" s="1" t="s">
        <v>6599</v>
      </c>
      <c r="Q1054" s="1" t="s">
        <v>11348</v>
      </c>
      <c r="R1054" s="1" t="s">
        <v>513</v>
      </c>
      <c r="S1054" s="1" t="s">
        <v>3301</v>
      </c>
      <c r="T1054" s="1" t="s">
        <v>5162</v>
      </c>
      <c r="U1054" s="1" t="s">
        <v>3166</v>
      </c>
      <c r="V1054" s="1" t="s">
        <v>3166</v>
      </c>
      <c r="W1054" s="1" t="s">
        <v>3166</v>
      </c>
    </row>
    <row r="1055" spans="1:24">
      <c r="A1055" s="1" t="s">
        <v>49</v>
      </c>
      <c r="D1055" s="1" t="s">
        <v>1693</v>
      </c>
      <c r="E1055" s="1" t="s">
        <v>6602</v>
      </c>
      <c r="F1055" s="1" t="s">
        <v>655</v>
      </c>
      <c r="H1055" s="1" t="s">
        <v>891</v>
      </c>
      <c r="I1055" s="1" t="s">
        <v>1644</v>
      </c>
      <c r="J1055" s="1" t="s">
        <v>1041</v>
      </c>
      <c r="K1055" s="1" t="s">
        <v>5269</v>
      </c>
      <c r="L1055" s="1" t="s">
        <v>1795</v>
      </c>
      <c r="M1055" s="1" t="s">
        <v>4797</v>
      </c>
      <c r="N1055" s="1" t="s">
        <v>683</v>
      </c>
      <c r="O1055" s="1" t="s">
        <v>695</v>
      </c>
      <c r="P1055" s="1" t="s">
        <v>1666</v>
      </c>
      <c r="Q1055" s="1" t="s">
        <v>3290</v>
      </c>
      <c r="R1055" s="1" t="s">
        <v>530</v>
      </c>
      <c r="S1055" s="1" t="s">
        <v>1041</v>
      </c>
      <c r="T1055" s="1" t="s">
        <v>5162</v>
      </c>
      <c r="U1055" s="1" t="s">
        <v>11349</v>
      </c>
      <c r="V1055" s="1" t="s">
        <v>11339</v>
      </c>
      <c r="W1055" s="1" t="s">
        <v>3166</v>
      </c>
      <c r="X1055" s="1" t="s">
        <v>6603</v>
      </c>
    </row>
    <row r="1056" spans="1:24">
      <c r="A1056" s="1" t="s">
        <v>49</v>
      </c>
      <c r="D1056" s="1" t="s">
        <v>1696</v>
      </c>
      <c r="E1056" s="1" t="s">
        <v>6604</v>
      </c>
      <c r="F1056" s="1" t="s">
        <v>655</v>
      </c>
      <c r="H1056" s="1" t="s">
        <v>891</v>
      </c>
      <c r="I1056" s="1" t="s">
        <v>1644</v>
      </c>
      <c r="J1056" s="1" t="s">
        <v>3184</v>
      </c>
      <c r="K1056" s="1" t="s">
        <v>5269</v>
      </c>
      <c r="L1056" s="1" t="s">
        <v>1795</v>
      </c>
      <c r="M1056" s="1" t="s">
        <v>4797</v>
      </c>
      <c r="N1056" s="1" t="s">
        <v>683</v>
      </c>
      <c r="O1056" s="1" t="s">
        <v>695</v>
      </c>
      <c r="P1056" s="1" t="s">
        <v>1670</v>
      </c>
      <c r="Q1056" s="1" t="s">
        <v>3291</v>
      </c>
      <c r="R1056" s="1" t="s">
        <v>1671</v>
      </c>
      <c r="S1056" s="1" t="s">
        <v>3184</v>
      </c>
      <c r="T1056" s="1" t="s">
        <v>5162</v>
      </c>
      <c r="U1056" s="1" t="s">
        <v>11350</v>
      </c>
      <c r="V1056" s="1" t="s">
        <v>11351</v>
      </c>
      <c r="W1056" s="1" t="s">
        <v>616</v>
      </c>
      <c r="X1056" s="1" t="s">
        <v>6605</v>
      </c>
    </row>
    <row r="1057" spans="1:24">
      <c r="A1057" s="1" t="s">
        <v>49</v>
      </c>
      <c r="D1057" s="1" t="s">
        <v>6606</v>
      </c>
      <c r="E1057" s="1" t="s">
        <v>6607</v>
      </c>
      <c r="F1057" s="1" t="s">
        <v>5937</v>
      </c>
      <c r="H1057" s="1" t="s">
        <v>891</v>
      </c>
      <c r="I1057" s="1" t="s">
        <v>1644</v>
      </c>
      <c r="J1057" s="1" t="s">
        <v>3273</v>
      </c>
      <c r="K1057" s="1" t="s">
        <v>731</v>
      </c>
      <c r="L1057" s="1" t="s">
        <v>791</v>
      </c>
      <c r="M1057" s="1" t="s">
        <v>4797</v>
      </c>
      <c r="N1057" s="1" t="s">
        <v>683</v>
      </c>
      <c r="O1057" s="1" t="s">
        <v>695</v>
      </c>
      <c r="P1057" s="1" t="s">
        <v>1661</v>
      </c>
      <c r="Q1057" s="1" t="s">
        <v>11352</v>
      </c>
      <c r="R1057" s="1" t="s">
        <v>1662</v>
      </c>
      <c r="S1057" s="1" t="s">
        <v>3273</v>
      </c>
      <c r="T1057" s="1" t="s">
        <v>5162</v>
      </c>
      <c r="U1057" s="1" t="s">
        <v>3166</v>
      </c>
      <c r="V1057" s="1" t="s">
        <v>3166</v>
      </c>
      <c r="W1057" s="1" t="s">
        <v>493</v>
      </c>
    </row>
    <row r="1058" spans="1:24">
      <c r="A1058" s="1" t="s">
        <v>49</v>
      </c>
      <c r="D1058" s="1" t="s">
        <v>1699</v>
      </c>
      <c r="E1058" s="1" t="s">
        <v>6608</v>
      </c>
      <c r="F1058" s="1" t="s">
        <v>655</v>
      </c>
      <c r="H1058" s="1" t="s">
        <v>891</v>
      </c>
      <c r="I1058" s="1" t="s">
        <v>1644</v>
      </c>
      <c r="J1058" s="1" t="s">
        <v>3179</v>
      </c>
      <c r="K1058" s="1" t="s">
        <v>5269</v>
      </c>
      <c r="L1058" s="1" t="s">
        <v>1795</v>
      </c>
      <c r="M1058" s="1" t="s">
        <v>4797</v>
      </c>
      <c r="N1058" s="1" t="s">
        <v>683</v>
      </c>
      <c r="O1058" s="1" t="s">
        <v>695</v>
      </c>
      <c r="P1058" s="1" t="s">
        <v>1652</v>
      </c>
      <c r="Q1058" s="1" t="s">
        <v>3293</v>
      </c>
      <c r="R1058" s="1" t="s">
        <v>1653</v>
      </c>
      <c r="S1058" s="1" t="s">
        <v>3179</v>
      </c>
      <c r="T1058" s="1" t="s">
        <v>5162</v>
      </c>
      <c r="U1058" s="1" t="s">
        <v>11353</v>
      </c>
      <c r="V1058" s="1" t="s">
        <v>11354</v>
      </c>
      <c r="W1058" s="1" t="s">
        <v>3166</v>
      </c>
      <c r="X1058" s="1" t="s">
        <v>6609</v>
      </c>
    </row>
    <row r="1059" spans="1:24">
      <c r="A1059" s="1" t="s">
        <v>49</v>
      </c>
      <c r="D1059" s="1" t="s">
        <v>1702</v>
      </c>
      <c r="E1059" s="1" t="s">
        <v>6610</v>
      </c>
      <c r="F1059" s="1" t="s">
        <v>655</v>
      </c>
      <c r="H1059" s="1" t="s">
        <v>891</v>
      </c>
      <c r="I1059" s="1" t="s">
        <v>1644</v>
      </c>
      <c r="J1059" s="1" t="s">
        <v>1041</v>
      </c>
      <c r="K1059" s="1" t="s">
        <v>5269</v>
      </c>
      <c r="L1059" s="1" t="s">
        <v>1795</v>
      </c>
      <c r="M1059" s="1" t="s">
        <v>4797</v>
      </c>
      <c r="N1059" s="1" t="s">
        <v>683</v>
      </c>
      <c r="O1059" s="1" t="s">
        <v>695</v>
      </c>
      <c r="P1059" s="1" t="s">
        <v>1666</v>
      </c>
      <c r="Q1059" s="1" t="s">
        <v>3294</v>
      </c>
      <c r="R1059" s="1" t="s">
        <v>530</v>
      </c>
      <c r="S1059" s="1" t="s">
        <v>1041</v>
      </c>
      <c r="T1059" s="1" t="s">
        <v>5162</v>
      </c>
      <c r="U1059" s="1" t="s">
        <v>3206</v>
      </c>
      <c r="V1059" s="1" t="s">
        <v>11335</v>
      </c>
      <c r="W1059" s="1" t="s">
        <v>3166</v>
      </c>
      <c r="X1059" s="1" t="s">
        <v>6611</v>
      </c>
    </row>
    <row r="1060" spans="1:24">
      <c r="A1060" s="1" t="s">
        <v>49</v>
      </c>
      <c r="D1060" s="1" t="s">
        <v>1704</v>
      </c>
      <c r="E1060" s="1" t="s">
        <v>6612</v>
      </c>
      <c r="F1060" s="1" t="s">
        <v>655</v>
      </c>
      <c r="H1060" s="1" t="s">
        <v>891</v>
      </c>
      <c r="I1060" s="1" t="s">
        <v>1644</v>
      </c>
      <c r="J1060" s="1" t="s">
        <v>3184</v>
      </c>
      <c r="K1060" s="1" t="s">
        <v>5269</v>
      </c>
      <c r="L1060" s="1" t="s">
        <v>1795</v>
      </c>
      <c r="M1060" s="1" t="s">
        <v>4797</v>
      </c>
      <c r="N1060" s="1" t="s">
        <v>683</v>
      </c>
      <c r="O1060" s="1" t="s">
        <v>695</v>
      </c>
      <c r="P1060" s="1" t="s">
        <v>1670</v>
      </c>
      <c r="Q1060" s="1" t="s">
        <v>3295</v>
      </c>
      <c r="R1060" s="1" t="s">
        <v>1671</v>
      </c>
      <c r="S1060" s="1" t="s">
        <v>3184</v>
      </c>
      <c r="T1060" s="1" t="s">
        <v>5162</v>
      </c>
      <c r="U1060" s="1" t="s">
        <v>530</v>
      </c>
      <c r="V1060" s="1" t="s">
        <v>11355</v>
      </c>
      <c r="W1060" s="1" t="s">
        <v>3166</v>
      </c>
      <c r="X1060" s="1" t="s">
        <v>6613</v>
      </c>
    </row>
    <row r="1061" spans="1:24">
      <c r="A1061" s="1" t="s">
        <v>49</v>
      </c>
      <c r="D1061" s="1" t="s">
        <v>6614</v>
      </c>
      <c r="E1061" s="1" t="s">
        <v>6615</v>
      </c>
      <c r="F1061" s="1" t="s">
        <v>4792</v>
      </c>
      <c r="H1061" s="1" t="s">
        <v>891</v>
      </c>
      <c r="I1061" s="1" t="s">
        <v>1644</v>
      </c>
      <c r="J1061" s="1" t="s">
        <v>3179</v>
      </c>
      <c r="M1061" s="1" t="s">
        <v>4753</v>
      </c>
      <c r="N1061" s="1" t="s">
        <v>5208</v>
      </c>
      <c r="O1061" s="1" t="s">
        <v>695</v>
      </c>
      <c r="P1061" s="1" t="s">
        <v>1430</v>
      </c>
      <c r="Q1061" s="1" t="s">
        <v>3270</v>
      </c>
      <c r="S1061" s="1" t="s">
        <v>3179</v>
      </c>
      <c r="T1061" s="1" t="s">
        <v>4761</v>
      </c>
      <c r="U1061" s="1" t="s">
        <v>3166</v>
      </c>
      <c r="V1061" s="1" t="s">
        <v>3200</v>
      </c>
      <c r="W1061" s="1" t="s">
        <v>3166</v>
      </c>
    </row>
    <row r="1062" spans="1:24">
      <c r="A1062" s="1" t="s">
        <v>49</v>
      </c>
      <c r="D1062" s="1" t="s">
        <v>6616</v>
      </c>
      <c r="E1062" s="1" t="s">
        <v>3470</v>
      </c>
      <c r="F1062" s="1" t="s">
        <v>4792</v>
      </c>
      <c r="H1062" s="1" t="s">
        <v>891</v>
      </c>
      <c r="I1062" s="1" t="s">
        <v>1644</v>
      </c>
      <c r="J1062" s="1" t="s">
        <v>3179</v>
      </c>
      <c r="K1062" s="1" t="s">
        <v>1413</v>
      </c>
      <c r="L1062" s="1" t="s">
        <v>801</v>
      </c>
      <c r="M1062" s="1" t="s">
        <v>4753</v>
      </c>
      <c r="N1062" s="1" t="s">
        <v>683</v>
      </c>
      <c r="O1062" s="1" t="s">
        <v>695</v>
      </c>
      <c r="P1062" s="1" t="s">
        <v>1430</v>
      </c>
      <c r="Q1062" s="1" t="s">
        <v>3270</v>
      </c>
      <c r="R1062" s="1" t="s">
        <v>1419</v>
      </c>
      <c r="S1062" s="1" t="s">
        <v>3179</v>
      </c>
      <c r="T1062" s="1" t="s">
        <v>4761</v>
      </c>
      <c r="U1062" s="1" t="s">
        <v>3166</v>
      </c>
      <c r="V1062" s="1" t="s">
        <v>3200</v>
      </c>
      <c r="W1062" s="1" t="s">
        <v>3166</v>
      </c>
    </row>
    <row r="1063" spans="1:24">
      <c r="A1063" s="1" t="s">
        <v>49</v>
      </c>
      <c r="D1063" s="1" t="s">
        <v>6617</v>
      </c>
      <c r="E1063" s="1" t="s">
        <v>6618</v>
      </c>
      <c r="F1063" s="1" t="s">
        <v>4792</v>
      </c>
      <c r="H1063" s="1" t="s">
        <v>891</v>
      </c>
      <c r="I1063" s="1" t="s">
        <v>1644</v>
      </c>
      <c r="J1063" s="1" t="s">
        <v>3179</v>
      </c>
      <c r="K1063" s="1" t="s">
        <v>1413</v>
      </c>
      <c r="L1063" s="1" t="s">
        <v>380</v>
      </c>
      <c r="M1063" s="1" t="s">
        <v>4753</v>
      </c>
      <c r="N1063" s="1" t="s">
        <v>683</v>
      </c>
      <c r="O1063" s="1" t="s">
        <v>695</v>
      </c>
      <c r="P1063" s="1" t="s">
        <v>1430</v>
      </c>
      <c r="Q1063" s="1" t="s">
        <v>3270</v>
      </c>
      <c r="R1063" s="1" t="s">
        <v>1419</v>
      </c>
      <c r="S1063" s="1" t="s">
        <v>3179</v>
      </c>
      <c r="T1063" s="1" t="s">
        <v>4761</v>
      </c>
      <c r="U1063" s="1" t="s">
        <v>3166</v>
      </c>
      <c r="V1063" s="1" t="s">
        <v>3200</v>
      </c>
      <c r="W1063" s="1" t="s">
        <v>3166</v>
      </c>
    </row>
    <row r="1064" spans="1:24">
      <c r="A1064" s="1" t="s">
        <v>49</v>
      </c>
      <c r="D1064" s="1" t="s">
        <v>6619</v>
      </c>
      <c r="E1064" s="1" t="s">
        <v>6620</v>
      </c>
      <c r="F1064" s="1" t="s">
        <v>4792</v>
      </c>
      <c r="H1064" s="1" t="s">
        <v>891</v>
      </c>
      <c r="I1064" s="1" t="s">
        <v>1644</v>
      </c>
      <c r="J1064" s="1" t="s">
        <v>3179</v>
      </c>
      <c r="K1064" s="1" t="s">
        <v>1716</v>
      </c>
      <c r="M1064" s="1" t="s">
        <v>4753</v>
      </c>
      <c r="N1064" s="1" t="s">
        <v>5208</v>
      </c>
      <c r="O1064" s="1" t="s">
        <v>695</v>
      </c>
      <c r="P1064" s="1" t="s">
        <v>5905</v>
      </c>
      <c r="Q1064" s="1" t="s">
        <v>10416</v>
      </c>
      <c r="S1064" s="1" t="s">
        <v>3179</v>
      </c>
      <c r="T1064" s="1" t="s">
        <v>4761</v>
      </c>
      <c r="U1064" s="1" t="s">
        <v>3166</v>
      </c>
      <c r="V1064" s="1" t="s">
        <v>11356</v>
      </c>
      <c r="W1064" s="1" t="s">
        <v>3166</v>
      </c>
    </row>
    <row r="1065" spans="1:24">
      <c r="A1065" s="1" t="s">
        <v>49</v>
      </c>
      <c r="D1065" s="1" t="s">
        <v>6621</v>
      </c>
      <c r="E1065" s="1" t="s">
        <v>6622</v>
      </c>
      <c r="F1065" s="1" t="s">
        <v>4792</v>
      </c>
      <c r="H1065" s="1" t="s">
        <v>891</v>
      </c>
      <c r="I1065" s="1" t="s">
        <v>1644</v>
      </c>
      <c r="J1065" s="1" t="s">
        <v>3179</v>
      </c>
      <c r="K1065" s="1" t="s">
        <v>1413</v>
      </c>
      <c r="L1065" s="1" t="s">
        <v>457</v>
      </c>
      <c r="M1065" s="1" t="s">
        <v>4753</v>
      </c>
      <c r="N1065" s="1" t="s">
        <v>683</v>
      </c>
      <c r="O1065" s="1" t="s">
        <v>695</v>
      </c>
      <c r="P1065" s="1" t="s">
        <v>1430</v>
      </c>
      <c r="Q1065" s="1" t="s">
        <v>3270</v>
      </c>
      <c r="R1065" s="1" t="s">
        <v>1419</v>
      </c>
      <c r="S1065" s="1" t="s">
        <v>3179</v>
      </c>
      <c r="T1065" s="1" t="s">
        <v>4761</v>
      </c>
      <c r="U1065" s="1" t="s">
        <v>3166</v>
      </c>
      <c r="V1065" s="1" t="s">
        <v>3200</v>
      </c>
      <c r="W1065" s="1" t="s">
        <v>3166</v>
      </c>
    </row>
    <row r="1066" spans="1:24">
      <c r="A1066" s="1" t="s">
        <v>49</v>
      </c>
      <c r="D1066" s="1" t="s">
        <v>6623</v>
      </c>
      <c r="E1066" s="1" t="s">
        <v>6624</v>
      </c>
      <c r="F1066" s="1" t="s">
        <v>4792</v>
      </c>
      <c r="H1066" s="1" t="s">
        <v>891</v>
      </c>
      <c r="I1066" s="1" t="s">
        <v>1644</v>
      </c>
      <c r="J1066" s="1" t="s">
        <v>3179</v>
      </c>
      <c r="K1066" s="1" t="s">
        <v>6142</v>
      </c>
      <c r="L1066" s="1" t="s">
        <v>393</v>
      </c>
      <c r="M1066" s="1" t="s">
        <v>4753</v>
      </c>
      <c r="N1066" s="1" t="s">
        <v>683</v>
      </c>
      <c r="O1066" s="1" t="s">
        <v>695</v>
      </c>
      <c r="P1066" s="1" t="s">
        <v>5905</v>
      </c>
      <c r="Q1066" s="1" t="s">
        <v>11357</v>
      </c>
      <c r="R1066" s="1" t="s">
        <v>616</v>
      </c>
      <c r="S1066" s="1" t="s">
        <v>3179</v>
      </c>
      <c r="T1066" s="1" t="s">
        <v>4761</v>
      </c>
      <c r="U1066" s="1" t="s">
        <v>3166</v>
      </c>
      <c r="V1066" s="1" t="s">
        <v>11358</v>
      </c>
      <c r="W1066" s="1" t="s">
        <v>3166</v>
      </c>
    </row>
    <row r="1067" spans="1:24">
      <c r="A1067" s="1" t="s">
        <v>49</v>
      </c>
      <c r="D1067" s="1" t="s">
        <v>1707</v>
      </c>
      <c r="E1067" s="1" t="s">
        <v>6625</v>
      </c>
      <c r="F1067" s="1" t="s">
        <v>655</v>
      </c>
      <c r="H1067" s="1" t="s">
        <v>891</v>
      </c>
      <c r="I1067" s="1" t="s">
        <v>1644</v>
      </c>
      <c r="J1067" s="1" t="s">
        <v>3271</v>
      </c>
      <c r="K1067" s="1" t="s">
        <v>1413</v>
      </c>
      <c r="L1067" s="1" t="s">
        <v>487</v>
      </c>
      <c r="M1067" s="1" t="s">
        <v>4753</v>
      </c>
      <c r="N1067" s="1" t="s">
        <v>683</v>
      </c>
      <c r="O1067" s="1" t="s">
        <v>695</v>
      </c>
      <c r="P1067" s="1" t="s">
        <v>1443</v>
      </c>
      <c r="Q1067" s="1" t="s">
        <v>3256</v>
      </c>
      <c r="R1067" s="1" t="s">
        <v>1423</v>
      </c>
      <c r="S1067" s="1" t="s">
        <v>3271</v>
      </c>
      <c r="T1067" s="1" t="s">
        <v>4761</v>
      </c>
      <c r="U1067" s="1" t="s">
        <v>11359</v>
      </c>
      <c r="V1067" s="1" t="s">
        <v>11360</v>
      </c>
      <c r="W1067" s="1" t="s">
        <v>3166</v>
      </c>
      <c r="X1067" s="1" t="s">
        <v>6626</v>
      </c>
    </row>
    <row r="1068" spans="1:24">
      <c r="A1068" s="1" t="s">
        <v>49</v>
      </c>
      <c r="D1068" s="1" t="s">
        <v>1710</v>
      </c>
      <c r="E1068" s="1" t="s">
        <v>6627</v>
      </c>
      <c r="F1068" s="1" t="s">
        <v>655</v>
      </c>
      <c r="H1068" s="1" t="s">
        <v>891</v>
      </c>
      <c r="I1068" s="1" t="s">
        <v>1644</v>
      </c>
      <c r="J1068" s="1" t="s">
        <v>3273</v>
      </c>
      <c r="K1068" s="1" t="s">
        <v>1413</v>
      </c>
      <c r="L1068" s="1" t="s">
        <v>487</v>
      </c>
      <c r="M1068" s="1" t="s">
        <v>4753</v>
      </c>
      <c r="N1068" s="1" t="s">
        <v>683</v>
      </c>
      <c r="O1068" s="1" t="s">
        <v>695</v>
      </c>
      <c r="P1068" s="1" t="s">
        <v>1451</v>
      </c>
      <c r="Q1068" s="1" t="s">
        <v>3274</v>
      </c>
      <c r="R1068" s="1" t="s">
        <v>513</v>
      </c>
      <c r="S1068" s="1" t="s">
        <v>3273</v>
      </c>
      <c r="T1068" s="1" t="s">
        <v>4761</v>
      </c>
      <c r="U1068" s="1" t="s">
        <v>10217</v>
      </c>
      <c r="V1068" s="1" t="s">
        <v>11361</v>
      </c>
      <c r="W1068" s="1" t="s">
        <v>3166</v>
      </c>
      <c r="X1068" s="1" t="s">
        <v>6628</v>
      </c>
    </row>
    <row r="1069" spans="1:24">
      <c r="A1069" s="1" t="s">
        <v>49</v>
      </c>
      <c r="D1069" s="1" t="s">
        <v>6629</v>
      </c>
      <c r="E1069" s="1" t="s">
        <v>6630</v>
      </c>
      <c r="F1069" s="1" t="s">
        <v>4792</v>
      </c>
      <c r="H1069" s="1" t="s">
        <v>891</v>
      </c>
      <c r="I1069" s="1" t="s">
        <v>1644</v>
      </c>
      <c r="J1069" s="1" t="s">
        <v>3273</v>
      </c>
      <c r="K1069" s="1" t="s">
        <v>1413</v>
      </c>
      <c r="L1069" s="1" t="s">
        <v>389</v>
      </c>
      <c r="M1069" s="1" t="s">
        <v>4753</v>
      </c>
      <c r="N1069" s="1" t="s">
        <v>683</v>
      </c>
      <c r="O1069" s="1" t="s">
        <v>695</v>
      </c>
      <c r="P1069" s="1" t="s">
        <v>1447</v>
      </c>
      <c r="Q1069" s="1" t="s">
        <v>3274</v>
      </c>
      <c r="R1069" s="1" t="s">
        <v>513</v>
      </c>
      <c r="S1069" s="1" t="s">
        <v>3273</v>
      </c>
      <c r="T1069" s="1" t="s">
        <v>4761</v>
      </c>
      <c r="U1069" s="1" t="s">
        <v>3166</v>
      </c>
      <c r="V1069" s="1" t="s">
        <v>11361</v>
      </c>
      <c r="W1069" s="1" t="s">
        <v>3166</v>
      </c>
    </row>
    <row r="1070" spans="1:24">
      <c r="A1070" s="1" t="s">
        <v>49</v>
      </c>
      <c r="D1070" s="1" t="s">
        <v>1712</v>
      </c>
      <c r="E1070" s="1" t="s">
        <v>6631</v>
      </c>
      <c r="F1070" s="1" t="s">
        <v>655</v>
      </c>
      <c r="H1070" s="1" t="s">
        <v>891</v>
      </c>
      <c r="I1070" s="1" t="s">
        <v>1644</v>
      </c>
      <c r="J1070" s="1" t="s">
        <v>3273</v>
      </c>
      <c r="K1070" s="1" t="s">
        <v>5228</v>
      </c>
      <c r="L1070" s="1" t="s">
        <v>389</v>
      </c>
      <c r="M1070" s="1" t="s">
        <v>4753</v>
      </c>
      <c r="N1070" s="1" t="s">
        <v>683</v>
      </c>
      <c r="O1070" s="1" t="s">
        <v>695</v>
      </c>
      <c r="P1070" s="1" t="s">
        <v>1451</v>
      </c>
      <c r="Q1070" s="1" t="s">
        <v>3274</v>
      </c>
      <c r="R1070" s="1" t="s">
        <v>513</v>
      </c>
      <c r="S1070" s="1" t="s">
        <v>3273</v>
      </c>
      <c r="T1070" s="1" t="s">
        <v>4761</v>
      </c>
      <c r="U1070" s="1" t="s">
        <v>10472</v>
      </c>
      <c r="V1070" s="1" t="s">
        <v>11361</v>
      </c>
      <c r="W1070" s="1" t="s">
        <v>3166</v>
      </c>
      <c r="X1070" s="1" t="s">
        <v>6632</v>
      </c>
    </row>
    <row r="1071" spans="1:24">
      <c r="A1071" s="1" t="s">
        <v>49</v>
      </c>
      <c r="D1071" s="1" t="s">
        <v>3869</v>
      </c>
      <c r="E1071" s="1" t="s">
        <v>6633</v>
      </c>
      <c r="F1071" s="1" t="s">
        <v>5033</v>
      </c>
      <c r="H1071" s="1" t="s">
        <v>891</v>
      </c>
      <c r="I1071" s="1" t="s">
        <v>1644</v>
      </c>
      <c r="J1071" s="1" t="s">
        <v>3271</v>
      </c>
      <c r="K1071" s="1" t="s">
        <v>1272</v>
      </c>
      <c r="L1071" s="1" t="s">
        <v>409</v>
      </c>
      <c r="M1071" s="1" t="s">
        <v>4753</v>
      </c>
      <c r="N1071" s="1" t="s">
        <v>683</v>
      </c>
      <c r="O1071" s="1" t="s">
        <v>695</v>
      </c>
      <c r="P1071" s="1" t="s">
        <v>6634</v>
      </c>
      <c r="Q1071" s="1" t="s">
        <v>10736</v>
      </c>
      <c r="R1071" s="1" t="s">
        <v>1423</v>
      </c>
      <c r="S1071" s="1" t="s">
        <v>3271</v>
      </c>
      <c r="T1071" s="1" t="s">
        <v>4761</v>
      </c>
      <c r="U1071" s="1" t="s">
        <v>10929</v>
      </c>
      <c r="V1071" s="1" t="s">
        <v>11362</v>
      </c>
      <c r="W1071" s="1" t="s">
        <v>3166</v>
      </c>
    </row>
    <row r="1072" spans="1:24">
      <c r="A1072" s="1" t="s">
        <v>49</v>
      </c>
      <c r="D1072" s="1" t="s">
        <v>3870</v>
      </c>
      <c r="E1072" s="1" t="s">
        <v>6635</v>
      </c>
      <c r="F1072" s="1" t="s">
        <v>5033</v>
      </c>
      <c r="H1072" s="1" t="s">
        <v>891</v>
      </c>
      <c r="I1072" s="1" t="s">
        <v>1644</v>
      </c>
      <c r="J1072" s="1" t="s">
        <v>3271</v>
      </c>
      <c r="K1072" s="1" t="s">
        <v>1272</v>
      </c>
      <c r="L1072" s="1" t="s">
        <v>396</v>
      </c>
      <c r="M1072" s="1" t="s">
        <v>4753</v>
      </c>
      <c r="N1072" s="1" t="s">
        <v>683</v>
      </c>
      <c r="O1072" s="1" t="s">
        <v>695</v>
      </c>
      <c r="P1072" s="1" t="s">
        <v>6634</v>
      </c>
      <c r="Q1072" s="1" t="s">
        <v>10736</v>
      </c>
      <c r="R1072" s="1" t="s">
        <v>1423</v>
      </c>
      <c r="S1072" s="1" t="s">
        <v>3271</v>
      </c>
      <c r="T1072" s="1" t="s">
        <v>4761</v>
      </c>
      <c r="U1072" s="1" t="s">
        <v>10367</v>
      </c>
      <c r="V1072" s="1" t="s">
        <v>11362</v>
      </c>
      <c r="W1072" s="1" t="s">
        <v>10970</v>
      </c>
    </row>
    <row r="1073" spans="1:24">
      <c r="A1073" s="1" t="s">
        <v>49</v>
      </c>
      <c r="D1073" s="1" t="s">
        <v>6636</v>
      </c>
      <c r="E1073" s="1" t="s">
        <v>6637</v>
      </c>
      <c r="F1073" s="1" t="s">
        <v>4792</v>
      </c>
      <c r="H1073" s="1" t="s">
        <v>891</v>
      </c>
      <c r="I1073" s="1" t="s">
        <v>1644</v>
      </c>
      <c r="J1073" s="1" t="s">
        <v>3271</v>
      </c>
      <c r="K1073" s="1" t="s">
        <v>895</v>
      </c>
      <c r="L1073" s="1" t="s">
        <v>389</v>
      </c>
      <c r="M1073" s="1" t="s">
        <v>4753</v>
      </c>
      <c r="N1073" s="1" t="s">
        <v>683</v>
      </c>
      <c r="O1073" s="1" t="s">
        <v>695</v>
      </c>
      <c r="P1073" s="1" t="s">
        <v>1443</v>
      </c>
      <c r="Q1073" s="1" t="s">
        <v>3296</v>
      </c>
      <c r="R1073" s="1" t="s">
        <v>1423</v>
      </c>
      <c r="S1073" s="1" t="s">
        <v>3271</v>
      </c>
      <c r="T1073" s="1" t="s">
        <v>4761</v>
      </c>
      <c r="U1073" s="1" t="s">
        <v>3166</v>
      </c>
      <c r="V1073" s="1" t="s">
        <v>11363</v>
      </c>
      <c r="W1073" s="1" t="s">
        <v>3166</v>
      </c>
    </row>
    <row r="1074" spans="1:24">
      <c r="A1074" s="1" t="s">
        <v>49</v>
      </c>
      <c r="D1074" s="1" t="s">
        <v>3871</v>
      </c>
      <c r="E1074" s="1" t="s">
        <v>6638</v>
      </c>
      <c r="F1074" s="1" t="s">
        <v>5033</v>
      </c>
      <c r="H1074" s="1" t="s">
        <v>891</v>
      </c>
      <c r="I1074" s="1" t="s">
        <v>1644</v>
      </c>
      <c r="J1074" s="1" t="s">
        <v>3271</v>
      </c>
      <c r="K1074" s="1" t="s">
        <v>1890</v>
      </c>
      <c r="L1074" s="1" t="s">
        <v>396</v>
      </c>
      <c r="M1074" s="1" t="s">
        <v>4753</v>
      </c>
      <c r="N1074" s="1" t="s">
        <v>683</v>
      </c>
      <c r="O1074" s="1" t="s">
        <v>695</v>
      </c>
      <c r="P1074" s="1" t="s">
        <v>1443</v>
      </c>
      <c r="Q1074" s="1" t="s">
        <v>3256</v>
      </c>
      <c r="R1074" s="1" t="s">
        <v>1423</v>
      </c>
      <c r="S1074" s="1" t="s">
        <v>3271</v>
      </c>
      <c r="T1074" s="1" t="s">
        <v>4761</v>
      </c>
      <c r="U1074" s="1" t="s">
        <v>10605</v>
      </c>
      <c r="V1074" s="1" t="s">
        <v>11362</v>
      </c>
      <c r="W1074" s="1" t="s">
        <v>3166</v>
      </c>
    </row>
    <row r="1075" spans="1:24">
      <c r="A1075" s="1" t="s">
        <v>49</v>
      </c>
      <c r="D1075" s="1" t="s">
        <v>1714</v>
      </c>
      <c r="E1075" s="1" t="s">
        <v>6639</v>
      </c>
      <c r="F1075" s="1" t="s">
        <v>655</v>
      </c>
      <c r="H1075" s="1" t="s">
        <v>891</v>
      </c>
      <c r="I1075" s="1" t="s">
        <v>1644</v>
      </c>
      <c r="J1075" s="1" t="s">
        <v>3271</v>
      </c>
      <c r="K1075" s="1" t="s">
        <v>6640</v>
      </c>
      <c r="L1075" s="1" t="s">
        <v>393</v>
      </c>
      <c r="M1075" s="1" t="s">
        <v>4753</v>
      </c>
      <c r="N1075" s="1" t="s">
        <v>683</v>
      </c>
      <c r="O1075" s="1" t="s">
        <v>695</v>
      </c>
      <c r="P1075" s="1" t="s">
        <v>1443</v>
      </c>
      <c r="Q1075" s="1" t="s">
        <v>3296</v>
      </c>
      <c r="R1075" s="1" t="s">
        <v>1423</v>
      </c>
      <c r="S1075" s="1" t="s">
        <v>3271</v>
      </c>
      <c r="T1075" s="1" t="s">
        <v>4761</v>
      </c>
      <c r="U1075" s="1" t="s">
        <v>11101</v>
      </c>
      <c r="V1075" s="1" t="s">
        <v>11364</v>
      </c>
      <c r="W1075" s="1" t="s">
        <v>3166</v>
      </c>
      <c r="X1075" s="1" t="s">
        <v>6641</v>
      </c>
    </row>
    <row r="1076" spans="1:24">
      <c r="A1076" s="1" t="s">
        <v>49</v>
      </c>
      <c r="D1076" s="1" t="s">
        <v>3872</v>
      </c>
      <c r="E1076" s="1" t="s">
        <v>6642</v>
      </c>
      <c r="F1076" s="1" t="s">
        <v>5033</v>
      </c>
      <c r="H1076" s="1" t="s">
        <v>891</v>
      </c>
      <c r="I1076" s="1" t="s">
        <v>1644</v>
      </c>
      <c r="J1076" s="1" t="s">
        <v>3273</v>
      </c>
      <c r="K1076" s="1" t="s">
        <v>1272</v>
      </c>
      <c r="L1076" s="1" t="s">
        <v>401</v>
      </c>
      <c r="M1076" s="1" t="s">
        <v>4753</v>
      </c>
      <c r="N1076" s="1" t="s">
        <v>683</v>
      </c>
      <c r="O1076" s="1" t="s">
        <v>695</v>
      </c>
      <c r="P1076" s="1" t="s">
        <v>6643</v>
      </c>
      <c r="Q1076" s="1" t="s">
        <v>10322</v>
      </c>
      <c r="R1076" s="1" t="s">
        <v>1720</v>
      </c>
      <c r="S1076" s="1" t="s">
        <v>3273</v>
      </c>
      <c r="T1076" s="1" t="s">
        <v>4761</v>
      </c>
      <c r="U1076" s="1" t="s">
        <v>11365</v>
      </c>
      <c r="V1076" s="1" t="s">
        <v>11140</v>
      </c>
      <c r="W1076" s="1" t="s">
        <v>3166</v>
      </c>
    </row>
    <row r="1077" spans="1:24">
      <c r="A1077" s="1" t="s">
        <v>49</v>
      </c>
      <c r="D1077" s="1" t="s">
        <v>3873</v>
      </c>
      <c r="E1077" s="1" t="s">
        <v>6644</v>
      </c>
      <c r="F1077" s="1" t="s">
        <v>5033</v>
      </c>
      <c r="H1077" s="1" t="s">
        <v>891</v>
      </c>
      <c r="I1077" s="1" t="s">
        <v>1644</v>
      </c>
      <c r="J1077" s="1" t="s">
        <v>3273</v>
      </c>
      <c r="K1077" s="1" t="s">
        <v>1272</v>
      </c>
      <c r="L1077" s="1" t="s">
        <v>393</v>
      </c>
      <c r="M1077" s="1" t="s">
        <v>4753</v>
      </c>
      <c r="N1077" s="1" t="s">
        <v>683</v>
      </c>
      <c r="O1077" s="1" t="s">
        <v>695</v>
      </c>
      <c r="P1077" s="1" t="s">
        <v>6643</v>
      </c>
      <c r="Q1077" s="1" t="s">
        <v>10322</v>
      </c>
      <c r="R1077" s="1" t="s">
        <v>1720</v>
      </c>
      <c r="S1077" s="1" t="s">
        <v>3273</v>
      </c>
      <c r="T1077" s="1" t="s">
        <v>4761</v>
      </c>
      <c r="U1077" s="1" t="s">
        <v>11366</v>
      </c>
      <c r="V1077" s="1" t="s">
        <v>11140</v>
      </c>
      <c r="W1077" s="1" t="s">
        <v>3166</v>
      </c>
    </row>
    <row r="1078" spans="1:24">
      <c r="A1078" s="1" t="s">
        <v>49</v>
      </c>
      <c r="D1078" s="1" t="s">
        <v>3874</v>
      </c>
      <c r="E1078" s="1" t="s">
        <v>6645</v>
      </c>
      <c r="F1078" s="1" t="s">
        <v>5033</v>
      </c>
      <c r="H1078" s="1" t="s">
        <v>891</v>
      </c>
      <c r="I1078" s="1" t="s">
        <v>1644</v>
      </c>
      <c r="J1078" s="1" t="s">
        <v>3273</v>
      </c>
      <c r="K1078" s="1" t="s">
        <v>1272</v>
      </c>
      <c r="L1078" s="1" t="s">
        <v>389</v>
      </c>
      <c r="M1078" s="1" t="s">
        <v>4753</v>
      </c>
      <c r="N1078" s="1" t="s">
        <v>683</v>
      </c>
      <c r="O1078" s="1" t="s">
        <v>695</v>
      </c>
      <c r="P1078" s="1" t="s">
        <v>6643</v>
      </c>
      <c r="Q1078" s="1" t="s">
        <v>10322</v>
      </c>
      <c r="R1078" s="1" t="s">
        <v>1720</v>
      </c>
      <c r="S1078" s="1" t="s">
        <v>3273</v>
      </c>
      <c r="T1078" s="1" t="s">
        <v>4761</v>
      </c>
      <c r="U1078" s="1" t="s">
        <v>3264</v>
      </c>
      <c r="V1078" s="1" t="s">
        <v>11140</v>
      </c>
      <c r="W1078" s="1" t="s">
        <v>3166</v>
      </c>
    </row>
    <row r="1079" spans="1:24">
      <c r="A1079" s="1" t="s">
        <v>49</v>
      </c>
      <c r="D1079" s="1" t="s">
        <v>3875</v>
      </c>
      <c r="E1079" s="1" t="s">
        <v>6646</v>
      </c>
      <c r="F1079" s="1" t="s">
        <v>5033</v>
      </c>
      <c r="H1079" s="1" t="s">
        <v>891</v>
      </c>
      <c r="I1079" s="1" t="s">
        <v>1644</v>
      </c>
      <c r="J1079" s="1" t="s">
        <v>3273</v>
      </c>
      <c r="K1079" s="1" t="s">
        <v>1413</v>
      </c>
      <c r="L1079" s="1" t="s">
        <v>389</v>
      </c>
      <c r="M1079" s="1" t="s">
        <v>4753</v>
      </c>
      <c r="N1079" s="1" t="s">
        <v>683</v>
      </c>
      <c r="O1079" s="1" t="s">
        <v>695</v>
      </c>
      <c r="P1079" s="1" t="s">
        <v>1451</v>
      </c>
      <c r="Q1079" s="1" t="s">
        <v>3199</v>
      </c>
      <c r="R1079" s="1" t="s">
        <v>1720</v>
      </c>
      <c r="S1079" s="1" t="s">
        <v>3273</v>
      </c>
      <c r="T1079" s="1" t="s">
        <v>4761</v>
      </c>
      <c r="U1079" s="1" t="s">
        <v>10554</v>
      </c>
      <c r="V1079" s="1" t="s">
        <v>11367</v>
      </c>
      <c r="W1079" s="1" t="s">
        <v>748</v>
      </c>
    </row>
    <row r="1080" spans="1:24">
      <c r="A1080" s="1" t="s">
        <v>49</v>
      </c>
      <c r="D1080" s="1" t="s">
        <v>3876</v>
      </c>
      <c r="E1080" s="1" t="s">
        <v>6647</v>
      </c>
      <c r="F1080" s="1" t="s">
        <v>5033</v>
      </c>
      <c r="H1080" s="1" t="s">
        <v>891</v>
      </c>
      <c r="I1080" s="1" t="s">
        <v>1644</v>
      </c>
      <c r="J1080" s="1" t="s">
        <v>3273</v>
      </c>
      <c r="K1080" s="1" t="s">
        <v>2039</v>
      </c>
      <c r="L1080" s="1" t="s">
        <v>393</v>
      </c>
      <c r="M1080" s="1" t="s">
        <v>4753</v>
      </c>
      <c r="N1080" s="1" t="s">
        <v>683</v>
      </c>
      <c r="O1080" s="1" t="s">
        <v>695</v>
      </c>
      <c r="P1080" s="1" t="s">
        <v>1451</v>
      </c>
      <c r="Q1080" s="1" t="s">
        <v>11368</v>
      </c>
      <c r="R1080" s="1" t="s">
        <v>1720</v>
      </c>
      <c r="S1080" s="1" t="s">
        <v>3273</v>
      </c>
      <c r="T1080" s="1" t="s">
        <v>4761</v>
      </c>
      <c r="U1080" s="1" t="s">
        <v>3206</v>
      </c>
      <c r="V1080" s="1" t="s">
        <v>11331</v>
      </c>
      <c r="W1080" s="1" t="s">
        <v>530</v>
      </c>
    </row>
    <row r="1081" spans="1:24">
      <c r="A1081" s="1" t="s">
        <v>49</v>
      </c>
      <c r="D1081" s="1" t="s">
        <v>1717</v>
      </c>
      <c r="E1081" s="1" t="s">
        <v>6648</v>
      </c>
      <c r="F1081" s="1" t="s">
        <v>655</v>
      </c>
      <c r="H1081" s="1" t="s">
        <v>891</v>
      </c>
      <c r="I1081" s="1" t="s">
        <v>1644</v>
      </c>
      <c r="J1081" s="1" t="s">
        <v>3273</v>
      </c>
      <c r="K1081" s="1" t="s">
        <v>5228</v>
      </c>
      <c r="L1081" s="1" t="s">
        <v>598</v>
      </c>
      <c r="M1081" s="1" t="s">
        <v>4753</v>
      </c>
      <c r="N1081" s="1" t="s">
        <v>683</v>
      </c>
      <c r="O1081" s="1" t="s">
        <v>695</v>
      </c>
      <c r="P1081" s="1" t="s">
        <v>1451</v>
      </c>
      <c r="Q1081" s="1" t="s">
        <v>3199</v>
      </c>
      <c r="R1081" s="1" t="s">
        <v>1720</v>
      </c>
      <c r="S1081" s="1" t="s">
        <v>3273</v>
      </c>
      <c r="T1081" s="1" t="s">
        <v>4761</v>
      </c>
      <c r="U1081" s="1" t="s">
        <v>655</v>
      </c>
      <c r="V1081" s="1" t="s">
        <v>11369</v>
      </c>
      <c r="W1081" s="1" t="s">
        <v>3166</v>
      </c>
      <c r="X1081" s="1" t="s">
        <v>6649</v>
      </c>
    </row>
    <row r="1082" spans="1:24">
      <c r="A1082" s="1" t="s">
        <v>49</v>
      </c>
      <c r="D1082" s="1" t="s">
        <v>1721</v>
      </c>
      <c r="E1082" s="1" t="s">
        <v>3466</v>
      </c>
      <c r="F1082" s="1" t="s">
        <v>4792</v>
      </c>
      <c r="H1082" s="1" t="s">
        <v>891</v>
      </c>
      <c r="I1082" s="1" t="s">
        <v>1644</v>
      </c>
      <c r="J1082" s="1" t="s">
        <v>3179</v>
      </c>
      <c r="K1082" s="1" t="s">
        <v>1152</v>
      </c>
      <c r="L1082" s="1" t="s">
        <v>487</v>
      </c>
      <c r="M1082" s="1" t="s">
        <v>4753</v>
      </c>
      <c r="N1082" s="1" t="s">
        <v>683</v>
      </c>
      <c r="O1082" s="1" t="s">
        <v>695</v>
      </c>
      <c r="P1082" s="1" t="s">
        <v>1430</v>
      </c>
      <c r="Q1082" s="1" t="s">
        <v>3270</v>
      </c>
      <c r="R1082" s="1" t="s">
        <v>616</v>
      </c>
      <c r="S1082" s="1" t="s">
        <v>3179</v>
      </c>
      <c r="T1082" s="1" t="s">
        <v>4761</v>
      </c>
      <c r="U1082" s="1" t="s">
        <v>3166</v>
      </c>
      <c r="V1082" s="1" t="s">
        <v>3200</v>
      </c>
      <c r="W1082" s="1" t="s">
        <v>3166</v>
      </c>
    </row>
    <row r="1083" spans="1:24">
      <c r="A1083" s="1" t="s">
        <v>49</v>
      </c>
      <c r="D1083" s="1" t="s">
        <v>6650</v>
      </c>
      <c r="E1083" s="1" t="s">
        <v>6651</v>
      </c>
      <c r="F1083" s="1" t="s">
        <v>4792</v>
      </c>
      <c r="H1083" s="1" t="s">
        <v>891</v>
      </c>
      <c r="I1083" s="1" t="s">
        <v>1644</v>
      </c>
      <c r="J1083" s="1" t="s">
        <v>3179</v>
      </c>
      <c r="K1083" s="1" t="s">
        <v>2039</v>
      </c>
      <c r="L1083" s="1" t="s">
        <v>487</v>
      </c>
      <c r="M1083" s="1" t="s">
        <v>4753</v>
      </c>
      <c r="N1083" s="1" t="s">
        <v>683</v>
      </c>
      <c r="O1083" s="1" t="s">
        <v>695</v>
      </c>
      <c r="P1083" s="1" t="s">
        <v>6652</v>
      </c>
      <c r="Q1083" s="1" t="s">
        <v>3268</v>
      </c>
      <c r="R1083" s="1" t="s">
        <v>1419</v>
      </c>
      <c r="S1083" s="1" t="s">
        <v>3179</v>
      </c>
      <c r="T1083" s="1" t="s">
        <v>4754</v>
      </c>
      <c r="U1083" s="1" t="s">
        <v>3166</v>
      </c>
      <c r="V1083" s="1" t="s">
        <v>11370</v>
      </c>
      <c r="W1083" s="1" t="s">
        <v>3166</v>
      </c>
    </row>
    <row r="1084" spans="1:24">
      <c r="A1084" s="1" t="s">
        <v>49</v>
      </c>
      <c r="D1084" s="1" t="s">
        <v>6653</v>
      </c>
      <c r="E1084" s="1" t="s">
        <v>6654</v>
      </c>
      <c r="F1084" s="1" t="s">
        <v>4792</v>
      </c>
      <c r="H1084" s="1" t="s">
        <v>891</v>
      </c>
      <c r="I1084" s="1" t="s">
        <v>1644</v>
      </c>
      <c r="J1084" s="1" t="s">
        <v>3179</v>
      </c>
      <c r="K1084" s="1" t="s">
        <v>895</v>
      </c>
      <c r="M1084" s="1" t="s">
        <v>4753</v>
      </c>
      <c r="N1084" s="1" t="s">
        <v>5068</v>
      </c>
      <c r="O1084" s="1" t="s">
        <v>695</v>
      </c>
      <c r="P1084" s="1" t="s">
        <v>6655</v>
      </c>
      <c r="Q1084" s="1" t="s">
        <v>3332</v>
      </c>
      <c r="R1084" s="1" t="s">
        <v>513</v>
      </c>
      <c r="S1084" s="1" t="s">
        <v>444</v>
      </c>
      <c r="T1084" s="1" t="s">
        <v>5034</v>
      </c>
      <c r="U1084" s="1" t="s">
        <v>3166</v>
      </c>
      <c r="V1084" s="1" t="s">
        <v>3166</v>
      </c>
      <c r="W1084" s="1" t="s">
        <v>3166</v>
      </c>
    </row>
    <row r="1085" spans="1:24">
      <c r="A1085" s="1" t="s">
        <v>49</v>
      </c>
      <c r="D1085" s="1" t="s">
        <v>6656</v>
      </c>
      <c r="E1085" s="1" t="s">
        <v>6657</v>
      </c>
      <c r="F1085" s="1" t="s">
        <v>4792</v>
      </c>
      <c r="H1085" s="1" t="s">
        <v>891</v>
      </c>
      <c r="I1085" s="1" t="s">
        <v>1644</v>
      </c>
      <c r="J1085" s="1" t="s">
        <v>3179</v>
      </c>
      <c r="K1085" s="1" t="s">
        <v>895</v>
      </c>
      <c r="L1085" s="1" t="s">
        <v>393</v>
      </c>
      <c r="M1085" s="1" t="s">
        <v>4753</v>
      </c>
      <c r="N1085" s="1" t="s">
        <v>683</v>
      </c>
      <c r="O1085" s="1" t="s">
        <v>695</v>
      </c>
      <c r="P1085" s="1" t="s">
        <v>5979</v>
      </c>
      <c r="Q1085" s="1" t="s">
        <v>3332</v>
      </c>
      <c r="R1085" s="1" t="s">
        <v>1419</v>
      </c>
      <c r="S1085" s="1" t="s">
        <v>3179</v>
      </c>
      <c r="T1085" s="1" t="s">
        <v>5034</v>
      </c>
      <c r="U1085" s="1" t="s">
        <v>3166</v>
      </c>
      <c r="V1085" s="1" t="s">
        <v>11210</v>
      </c>
      <c r="W1085" s="1" t="s">
        <v>3166</v>
      </c>
    </row>
    <row r="1086" spans="1:24">
      <c r="A1086" s="1" t="s">
        <v>49</v>
      </c>
      <c r="D1086" s="1" t="s">
        <v>6658</v>
      </c>
      <c r="E1086" s="1" t="s">
        <v>6659</v>
      </c>
      <c r="F1086" s="1" t="s">
        <v>4792</v>
      </c>
      <c r="H1086" s="1" t="s">
        <v>891</v>
      </c>
      <c r="I1086" s="1" t="s">
        <v>1644</v>
      </c>
      <c r="J1086" s="1" t="s">
        <v>3179</v>
      </c>
      <c r="K1086" s="1" t="s">
        <v>895</v>
      </c>
      <c r="L1086" s="1" t="s">
        <v>487</v>
      </c>
      <c r="M1086" s="1" t="s">
        <v>4753</v>
      </c>
      <c r="N1086" s="1" t="s">
        <v>683</v>
      </c>
      <c r="O1086" s="1" t="s">
        <v>695</v>
      </c>
      <c r="P1086" s="1" t="s">
        <v>1984</v>
      </c>
      <c r="Q1086" s="1" t="s">
        <v>3332</v>
      </c>
      <c r="R1086" s="1" t="s">
        <v>1419</v>
      </c>
      <c r="S1086" s="1" t="s">
        <v>3179</v>
      </c>
      <c r="T1086" s="1" t="s">
        <v>5034</v>
      </c>
      <c r="U1086" s="1" t="s">
        <v>3166</v>
      </c>
      <c r="V1086" s="1" t="s">
        <v>11371</v>
      </c>
      <c r="W1086" s="1" t="s">
        <v>3166</v>
      </c>
    </row>
    <row r="1087" spans="1:24">
      <c r="A1087" s="1" t="s">
        <v>49</v>
      </c>
      <c r="D1087" s="1" t="s">
        <v>1723</v>
      </c>
      <c r="E1087" s="1" t="s">
        <v>6660</v>
      </c>
      <c r="F1087" s="1" t="s">
        <v>655</v>
      </c>
      <c r="H1087" s="1" t="s">
        <v>891</v>
      </c>
      <c r="I1087" s="1" t="s">
        <v>1644</v>
      </c>
      <c r="J1087" s="1" t="s">
        <v>3179</v>
      </c>
      <c r="K1087" s="1" t="s">
        <v>5269</v>
      </c>
      <c r="L1087" s="1" t="s">
        <v>389</v>
      </c>
      <c r="M1087" s="1" t="s">
        <v>4797</v>
      </c>
      <c r="N1087" s="1" t="s">
        <v>683</v>
      </c>
      <c r="O1087" s="1" t="s">
        <v>695</v>
      </c>
      <c r="P1087" s="1" t="s">
        <v>3467</v>
      </c>
      <c r="Q1087" s="1" t="s">
        <v>3297</v>
      </c>
      <c r="R1087" s="1" t="s">
        <v>513</v>
      </c>
      <c r="S1087" s="1" t="s">
        <v>3179</v>
      </c>
      <c r="T1087" s="1" t="s">
        <v>5215</v>
      </c>
      <c r="U1087" s="1" t="s">
        <v>10294</v>
      </c>
      <c r="V1087" s="1" t="s">
        <v>11372</v>
      </c>
      <c r="W1087" s="1" t="s">
        <v>549</v>
      </c>
      <c r="X1087" s="1" t="s">
        <v>6661</v>
      </c>
    </row>
    <row r="1088" spans="1:24">
      <c r="A1088" s="1" t="s">
        <v>49</v>
      </c>
      <c r="D1088" s="1" t="s">
        <v>1726</v>
      </c>
      <c r="E1088" s="1" t="s">
        <v>6662</v>
      </c>
      <c r="F1088" s="1" t="s">
        <v>655</v>
      </c>
      <c r="H1088" s="1" t="s">
        <v>891</v>
      </c>
      <c r="I1088" s="1" t="s">
        <v>1644</v>
      </c>
      <c r="J1088" s="1" t="s">
        <v>3271</v>
      </c>
      <c r="K1088" s="1" t="s">
        <v>5269</v>
      </c>
      <c r="L1088" s="1" t="s">
        <v>389</v>
      </c>
      <c r="M1088" s="1" t="s">
        <v>4797</v>
      </c>
      <c r="N1088" s="1" t="s">
        <v>683</v>
      </c>
      <c r="O1088" s="1" t="s">
        <v>695</v>
      </c>
      <c r="P1088" s="1" t="s">
        <v>3461</v>
      </c>
      <c r="Q1088" s="1" t="s">
        <v>3287</v>
      </c>
      <c r="R1088" s="1" t="s">
        <v>616</v>
      </c>
      <c r="S1088" s="1" t="s">
        <v>3271</v>
      </c>
      <c r="T1088" s="1" t="s">
        <v>5215</v>
      </c>
      <c r="U1088" s="1" t="s">
        <v>11373</v>
      </c>
      <c r="V1088" s="1" t="s">
        <v>10690</v>
      </c>
      <c r="W1088" s="1" t="s">
        <v>11373</v>
      </c>
      <c r="X1088" s="1" t="s">
        <v>6663</v>
      </c>
    </row>
    <row r="1089" spans="1:24">
      <c r="A1089" s="1" t="s">
        <v>49</v>
      </c>
      <c r="D1089" s="1" t="s">
        <v>1729</v>
      </c>
      <c r="E1089" s="1" t="s">
        <v>6664</v>
      </c>
      <c r="F1089" s="1" t="s">
        <v>655</v>
      </c>
      <c r="H1089" s="1" t="s">
        <v>891</v>
      </c>
      <c r="I1089" s="1" t="s">
        <v>1644</v>
      </c>
      <c r="J1089" s="1" t="s">
        <v>3271</v>
      </c>
      <c r="K1089" s="1" t="s">
        <v>5269</v>
      </c>
      <c r="L1089" s="1" t="s">
        <v>389</v>
      </c>
      <c r="M1089" s="1" t="s">
        <v>4797</v>
      </c>
      <c r="N1089" s="1" t="s">
        <v>683</v>
      </c>
      <c r="O1089" s="1" t="s">
        <v>695</v>
      </c>
      <c r="P1089" s="1" t="s">
        <v>3461</v>
      </c>
      <c r="Q1089" s="1" t="s">
        <v>3298</v>
      </c>
      <c r="R1089" s="1" t="s">
        <v>616</v>
      </c>
      <c r="S1089" s="1" t="s">
        <v>3271</v>
      </c>
      <c r="T1089" s="1" t="s">
        <v>5215</v>
      </c>
      <c r="U1089" s="1" t="s">
        <v>1041</v>
      </c>
      <c r="V1089" s="1" t="s">
        <v>11336</v>
      </c>
      <c r="W1089" s="1" t="s">
        <v>3166</v>
      </c>
      <c r="X1089" s="1" t="s">
        <v>6665</v>
      </c>
    </row>
    <row r="1090" spans="1:24">
      <c r="A1090" s="1" t="s">
        <v>49</v>
      </c>
      <c r="D1090" s="1" t="s">
        <v>1645</v>
      </c>
      <c r="E1090" s="1" t="s">
        <v>6666</v>
      </c>
      <c r="F1090" s="1" t="s">
        <v>655</v>
      </c>
      <c r="G1090" s="1" t="s">
        <v>5394</v>
      </c>
      <c r="H1090" s="1" t="s">
        <v>891</v>
      </c>
      <c r="I1090" s="1" t="s">
        <v>1644</v>
      </c>
      <c r="J1090" s="1" t="s">
        <v>3271</v>
      </c>
      <c r="K1090" s="1" t="s">
        <v>5164</v>
      </c>
      <c r="L1090" s="1" t="s">
        <v>380</v>
      </c>
      <c r="M1090" s="1" t="s">
        <v>4797</v>
      </c>
      <c r="N1090" s="1" t="s">
        <v>683</v>
      </c>
      <c r="O1090" s="1" t="s">
        <v>695</v>
      </c>
      <c r="P1090" s="1" t="s">
        <v>3461</v>
      </c>
      <c r="Q1090" s="1" t="s">
        <v>3287</v>
      </c>
      <c r="R1090" s="1" t="s">
        <v>616</v>
      </c>
      <c r="S1090" s="1" t="s">
        <v>3271</v>
      </c>
      <c r="T1090" s="1" t="s">
        <v>5215</v>
      </c>
      <c r="U1090" s="1" t="s">
        <v>10878</v>
      </c>
      <c r="V1090" s="1" t="s">
        <v>506</v>
      </c>
      <c r="W1090" s="1" t="s">
        <v>10878</v>
      </c>
      <c r="X1090" s="1" t="s">
        <v>6667</v>
      </c>
    </row>
    <row r="1091" spans="1:24">
      <c r="A1091" s="1" t="s">
        <v>49</v>
      </c>
      <c r="D1091" s="1" t="s">
        <v>1732</v>
      </c>
      <c r="E1091" s="1" t="s">
        <v>6668</v>
      </c>
      <c r="F1091" s="1" t="s">
        <v>655</v>
      </c>
      <c r="H1091" s="1" t="s">
        <v>891</v>
      </c>
      <c r="I1091" s="1" t="s">
        <v>1644</v>
      </c>
      <c r="J1091" s="1" t="s">
        <v>3271</v>
      </c>
      <c r="K1091" s="1" t="s">
        <v>5164</v>
      </c>
      <c r="L1091" s="1" t="s">
        <v>457</v>
      </c>
      <c r="M1091" s="1" t="s">
        <v>4797</v>
      </c>
      <c r="N1091" s="1" t="s">
        <v>683</v>
      </c>
      <c r="O1091" s="1" t="s">
        <v>695</v>
      </c>
      <c r="P1091" s="1" t="s">
        <v>3461</v>
      </c>
      <c r="Q1091" s="1" t="s">
        <v>3298</v>
      </c>
      <c r="R1091" s="1" t="s">
        <v>616</v>
      </c>
      <c r="S1091" s="1" t="s">
        <v>3271</v>
      </c>
      <c r="T1091" s="1" t="s">
        <v>5215</v>
      </c>
      <c r="U1091" s="1" t="s">
        <v>10534</v>
      </c>
      <c r="V1091" s="1" t="s">
        <v>11374</v>
      </c>
      <c r="W1091" s="1" t="s">
        <v>3166</v>
      </c>
      <c r="X1091" s="1" t="s">
        <v>6669</v>
      </c>
    </row>
    <row r="1092" spans="1:24">
      <c r="A1092" s="1" t="s">
        <v>49</v>
      </c>
      <c r="D1092" s="1" t="s">
        <v>1736</v>
      </c>
      <c r="E1092" s="1" t="s">
        <v>6670</v>
      </c>
      <c r="F1092" s="1" t="s">
        <v>655</v>
      </c>
      <c r="H1092" s="1" t="s">
        <v>891</v>
      </c>
      <c r="I1092" s="1" t="s">
        <v>1644</v>
      </c>
      <c r="J1092" s="1" t="s">
        <v>3273</v>
      </c>
      <c r="K1092" s="1" t="s">
        <v>5269</v>
      </c>
      <c r="L1092" s="1" t="s">
        <v>389</v>
      </c>
      <c r="M1092" s="1" t="s">
        <v>4797</v>
      </c>
      <c r="N1092" s="1" t="s">
        <v>683</v>
      </c>
      <c r="O1092" s="1" t="s">
        <v>695</v>
      </c>
      <c r="P1092" s="1" t="s">
        <v>3468</v>
      </c>
      <c r="Q1092" s="1" t="s">
        <v>3299</v>
      </c>
      <c r="R1092" s="1" t="s">
        <v>1423</v>
      </c>
      <c r="S1092" s="1" t="s">
        <v>3273</v>
      </c>
      <c r="T1092" s="1" t="s">
        <v>5215</v>
      </c>
      <c r="U1092" s="1" t="s">
        <v>10722</v>
      </c>
      <c r="V1092" s="1" t="s">
        <v>11375</v>
      </c>
      <c r="W1092" s="1" t="s">
        <v>10722</v>
      </c>
      <c r="X1092" s="1" t="s">
        <v>6671</v>
      </c>
    </row>
    <row r="1093" spans="1:24">
      <c r="A1093" s="1" t="s">
        <v>49</v>
      </c>
      <c r="D1093" s="1" t="s">
        <v>1739</v>
      </c>
      <c r="E1093" s="1" t="s">
        <v>6672</v>
      </c>
      <c r="F1093" s="1" t="s">
        <v>655</v>
      </c>
      <c r="G1093" s="1" t="s">
        <v>5394</v>
      </c>
      <c r="H1093" s="1" t="s">
        <v>891</v>
      </c>
      <c r="I1093" s="1" t="s">
        <v>1644</v>
      </c>
      <c r="J1093" s="1" t="s">
        <v>3273</v>
      </c>
      <c r="K1093" s="1" t="s">
        <v>5164</v>
      </c>
      <c r="L1093" s="1" t="s">
        <v>380</v>
      </c>
      <c r="M1093" s="1" t="s">
        <v>4797</v>
      </c>
      <c r="N1093" s="1" t="s">
        <v>683</v>
      </c>
      <c r="O1093" s="1" t="s">
        <v>695</v>
      </c>
      <c r="P1093" s="1" t="s">
        <v>3468</v>
      </c>
      <c r="Q1093" s="1" t="s">
        <v>3299</v>
      </c>
      <c r="R1093" s="1" t="s">
        <v>1423</v>
      </c>
      <c r="S1093" s="1" t="s">
        <v>3273</v>
      </c>
      <c r="T1093" s="1" t="s">
        <v>5215</v>
      </c>
      <c r="U1093" s="1" t="s">
        <v>11376</v>
      </c>
      <c r="V1093" s="1" t="s">
        <v>384</v>
      </c>
      <c r="W1093" s="1" t="s">
        <v>11377</v>
      </c>
    </row>
    <row r="1094" spans="1:24">
      <c r="A1094" s="1" t="s">
        <v>49</v>
      </c>
      <c r="D1094" s="1" t="s">
        <v>1742</v>
      </c>
      <c r="E1094" s="1" t="s">
        <v>6673</v>
      </c>
      <c r="F1094" s="1" t="s">
        <v>655</v>
      </c>
      <c r="H1094" s="1" t="s">
        <v>891</v>
      </c>
      <c r="I1094" s="1" t="s">
        <v>1644</v>
      </c>
      <c r="J1094" s="1" t="s">
        <v>3273</v>
      </c>
      <c r="K1094" s="1" t="s">
        <v>5164</v>
      </c>
      <c r="L1094" s="1" t="s">
        <v>457</v>
      </c>
      <c r="M1094" s="1" t="s">
        <v>4797</v>
      </c>
      <c r="N1094" s="1" t="s">
        <v>683</v>
      </c>
      <c r="O1094" s="1" t="s">
        <v>695</v>
      </c>
      <c r="P1094" s="1" t="s">
        <v>3468</v>
      </c>
      <c r="Q1094" s="1" t="s">
        <v>3300</v>
      </c>
      <c r="R1094" s="1" t="s">
        <v>1423</v>
      </c>
      <c r="S1094" s="1" t="s">
        <v>3273</v>
      </c>
      <c r="T1094" s="1" t="s">
        <v>5215</v>
      </c>
      <c r="U1094" s="1" t="s">
        <v>10949</v>
      </c>
      <c r="V1094" s="1" t="s">
        <v>3182</v>
      </c>
      <c r="W1094" s="1" t="s">
        <v>10949</v>
      </c>
      <c r="X1094" s="1" t="s">
        <v>6674</v>
      </c>
    </row>
    <row r="1095" spans="1:24">
      <c r="A1095" s="1" t="s">
        <v>49</v>
      </c>
      <c r="D1095" s="1" t="s">
        <v>1745</v>
      </c>
      <c r="E1095" s="1" t="s">
        <v>6675</v>
      </c>
      <c r="F1095" s="1" t="s">
        <v>655</v>
      </c>
      <c r="H1095" s="1" t="s">
        <v>891</v>
      </c>
      <c r="I1095" s="1" t="s">
        <v>1644</v>
      </c>
      <c r="J1095" s="1" t="s">
        <v>3301</v>
      </c>
      <c r="K1095" s="1" t="s">
        <v>5269</v>
      </c>
      <c r="L1095" s="1" t="s">
        <v>1795</v>
      </c>
      <c r="M1095" s="1" t="s">
        <v>4797</v>
      </c>
      <c r="N1095" s="1" t="s">
        <v>683</v>
      </c>
      <c r="O1095" s="1" t="s">
        <v>695</v>
      </c>
      <c r="P1095" s="1" t="s">
        <v>3469</v>
      </c>
      <c r="Q1095" s="1" t="s">
        <v>3302</v>
      </c>
      <c r="R1095" s="1" t="s">
        <v>1748</v>
      </c>
      <c r="S1095" s="1" t="s">
        <v>3301</v>
      </c>
      <c r="T1095" s="1" t="s">
        <v>5215</v>
      </c>
      <c r="U1095" s="1" t="s">
        <v>10429</v>
      </c>
      <c r="V1095" s="1" t="s">
        <v>11101</v>
      </c>
      <c r="W1095" s="1" t="s">
        <v>10429</v>
      </c>
      <c r="X1095" s="1" t="s">
        <v>6676</v>
      </c>
    </row>
    <row r="1096" spans="1:24">
      <c r="A1096" s="1" t="s">
        <v>49</v>
      </c>
      <c r="D1096" s="1" t="s">
        <v>6677</v>
      </c>
      <c r="E1096" s="1" t="s">
        <v>6678</v>
      </c>
      <c r="F1096" s="1" t="s">
        <v>4766</v>
      </c>
      <c r="H1096" s="1" t="s">
        <v>891</v>
      </c>
      <c r="I1096" s="1" t="s">
        <v>1644</v>
      </c>
      <c r="J1096" s="1" t="s">
        <v>3301</v>
      </c>
      <c r="K1096" s="1" t="s">
        <v>1507</v>
      </c>
      <c r="L1096" s="1" t="s">
        <v>457</v>
      </c>
      <c r="M1096" s="1" t="s">
        <v>4797</v>
      </c>
      <c r="N1096" s="1" t="s">
        <v>683</v>
      </c>
      <c r="O1096" s="1" t="s">
        <v>695</v>
      </c>
      <c r="P1096" s="1" t="s">
        <v>3469</v>
      </c>
      <c r="Q1096" s="1" t="s">
        <v>3302</v>
      </c>
      <c r="R1096" s="1" t="s">
        <v>1748</v>
      </c>
      <c r="S1096" s="1" t="s">
        <v>3301</v>
      </c>
      <c r="T1096" s="1" t="s">
        <v>5215</v>
      </c>
      <c r="U1096" s="1" t="s">
        <v>11101</v>
      </c>
      <c r="V1096" s="1" t="s">
        <v>11101</v>
      </c>
      <c r="W1096" s="1" t="s">
        <v>11101</v>
      </c>
    </row>
    <row r="1097" spans="1:24">
      <c r="A1097" s="1" t="s">
        <v>49</v>
      </c>
      <c r="D1097" s="1" t="s">
        <v>6679</v>
      </c>
      <c r="E1097" s="1" t="s">
        <v>6680</v>
      </c>
      <c r="F1097" s="1" t="s">
        <v>5937</v>
      </c>
      <c r="H1097" s="1" t="s">
        <v>891</v>
      </c>
      <c r="I1097" s="1" t="s">
        <v>1644</v>
      </c>
      <c r="J1097" s="1" t="s">
        <v>3179</v>
      </c>
      <c r="K1097" s="1" t="s">
        <v>1413</v>
      </c>
      <c r="L1097" s="1" t="s">
        <v>419</v>
      </c>
      <c r="M1097" s="1" t="s">
        <v>4797</v>
      </c>
      <c r="N1097" s="1" t="s">
        <v>683</v>
      </c>
      <c r="O1097" s="1" t="s">
        <v>81</v>
      </c>
      <c r="P1097" s="1" t="s">
        <v>1465</v>
      </c>
      <c r="Q1097" s="1" t="s">
        <v>10322</v>
      </c>
      <c r="R1097" s="1" t="s">
        <v>616</v>
      </c>
      <c r="S1097" s="1" t="s">
        <v>3179</v>
      </c>
      <c r="T1097" s="1" t="s">
        <v>5215</v>
      </c>
      <c r="U1097" s="1" t="s">
        <v>685</v>
      </c>
      <c r="V1097" s="1" t="s">
        <v>10165</v>
      </c>
      <c r="W1097" s="1" t="s">
        <v>3170</v>
      </c>
    </row>
    <row r="1098" spans="1:24">
      <c r="A1098" s="1" t="s">
        <v>49</v>
      </c>
      <c r="D1098" s="1" t="s">
        <v>6681</v>
      </c>
      <c r="E1098" s="1" t="s">
        <v>6682</v>
      </c>
      <c r="F1098" s="1" t="s">
        <v>5937</v>
      </c>
      <c r="H1098" s="1" t="s">
        <v>891</v>
      </c>
      <c r="I1098" s="1" t="s">
        <v>1644</v>
      </c>
      <c r="J1098" s="1" t="s">
        <v>3301</v>
      </c>
      <c r="K1098" s="1" t="s">
        <v>1890</v>
      </c>
      <c r="L1098" s="1" t="s">
        <v>401</v>
      </c>
      <c r="M1098" s="1" t="s">
        <v>4797</v>
      </c>
      <c r="N1098" s="1" t="s">
        <v>683</v>
      </c>
      <c r="O1098" s="1" t="s">
        <v>695</v>
      </c>
      <c r="P1098" s="1" t="s">
        <v>3469</v>
      </c>
      <c r="Q1098" s="1" t="s">
        <v>10345</v>
      </c>
      <c r="R1098" s="1" t="s">
        <v>616</v>
      </c>
      <c r="S1098" s="1" t="s">
        <v>3301</v>
      </c>
      <c r="T1098" s="1" t="s">
        <v>5215</v>
      </c>
      <c r="U1098" s="1" t="s">
        <v>616</v>
      </c>
      <c r="V1098" s="1" t="s">
        <v>10292</v>
      </c>
      <c r="W1098" s="1" t="s">
        <v>655</v>
      </c>
    </row>
    <row r="1099" spans="1:24">
      <c r="A1099" s="1" t="s">
        <v>49</v>
      </c>
      <c r="D1099" s="1" t="s">
        <v>6683</v>
      </c>
      <c r="E1099" s="1" t="s">
        <v>6684</v>
      </c>
      <c r="F1099" s="1" t="s">
        <v>5937</v>
      </c>
      <c r="H1099" s="1" t="s">
        <v>891</v>
      </c>
      <c r="I1099" s="1" t="s">
        <v>1644</v>
      </c>
      <c r="J1099" s="1" t="s">
        <v>3301</v>
      </c>
      <c r="K1099" s="1" t="s">
        <v>1481</v>
      </c>
      <c r="L1099" s="1" t="s">
        <v>389</v>
      </c>
      <c r="M1099" s="1" t="s">
        <v>4797</v>
      </c>
      <c r="N1099" s="1" t="s">
        <v>683</v>
      </c>
      <c r="O1099" s="1" t="s">
        <v>695</v>
      </c>
      <c r="P1099" s="1" t="s">
        <v>3469</v>
      </c>
      <c r="Q1099" s="1" t="s">
        <v>11378</v>
      </c>
      <c r="R1099" s="1" t="s">
        <v>616</v>
      </c>
      <c r="S1099" s="1" t="s">
        <v>3301</v>
      </c>
      <c r="T1099" s="1" t="s">
        <v>5215</v>
      </c>
      <c r="U1099" s="1" t="s">
        <v>616</v>
      </c>
      <c r="V1099" s="1" t="s">
        <v>10292</v>
      </c>
      <c r="W1099" s="1" t="s">
        <v>530</v>
      </c>
    </row>
    <row r="1100" spans="1:24">
      <c r="A1100" s="1" t="s">
        <v>49</v>
      </c>
      <c r="D1100" s="1" t="s">
        <v>6685</v>
      </c>
      <c r="E1100" s="1" t="s">
        <v>6686</v>
      </c>
      <c r="F1100" s="1" t="s">
        <v>5937</v>
      </c>
      <c r="H1100" s="1" t="s">
        <v>891</v>
      </c>
      <c r="I1100" s="1" t="s">
        <v>1644</v>
      </c>
      <c r="J1100" s="1" t="s">
        <v>3301</v>
      </c>
      <c r="K1100" s="1" t="s">
        <v>1890</v>
      </c>
      <c r="L1100" s="1" t="s">
        <v>419</v>
      </c>
      <c r="M1100" s="1" t="s">
        <v>4797</v>
      </c>
      <c r="N1100" s="1" t="s">
        <v>683</v>
      </c>
      <c r="O1100" s="1" t="s">
        <v>695</v>
      </c>
      <c r="P1100" s="1" t="s">
        <v>3469</v>
      </c>
      <c r="Q1100" s="1" t="s">
        <v>10345</v>
      </c>
      <c r="R1100" s="1" t="s">
        <v>616</v>
      </c>
      <c r="S1100" s="1" t="s">
        <v>3301</v>
      </c>
      <c r="T1100" s="1" t="s">
        <v>5215</v>
      </c>
      <c r="U1100" s="1" t="s">
        <v>616</v>
      </c>
      <c r="V1100" s="1" t="s">
        <v>10292</v>
      </c>
      <c r="W1100" s="1" t="s">
        <v>655</v>
      </c>
    </row>
    <row r="1101" spans="1:24">
      <c r="A1101" s="1" t="s">
        <v>49</v>
      </c>
      <c r="D1101" s="1" t="s">
        <v>6687</v>
      </c>
      <c r="E1101" s="1" t="s">
        <v>6688</v>
      </c>
      <c r="F1101" s="1" t="s">
        <v>5937</v>
      </c>
      <c r="H1101" s="1" t="s">
        <v>891</v>
      </c>
      <c r="I1101" s="1" t="s">
        <v>1644</v>
      </c>
      <c r="J1101" s="1" t="s">
        <v>10252</v>
      </c>
      <c r="K1101" s="1" t="s">
        <v>795</v>
      </c>
      <c r="L1101" s="1" t="s">
        <v>1795</v>
      </c>
      <c r="M1101" s="1" t="s">
        <v>4797</v>
      </c>
      <c r="N1101" s="1" t="s">
        <v>683</v>
      </c>
      <c r="O1101" s="1" t="s">
        <v>695</v>
      </c>
      <c r="P1101" s="1" t="s">
        <v>6689</v>
      </c>
      <c r="Q1101" s="1" t="s">
        <v>11379</v>
      </c>
      <c r="R1101" s="1" t="s">
        <v>616</v>
      </c>
      <c r="S1101" s="1" t="s">
        <v>10252</v>
      </c>
      <c r="T1101" s="1" t="s">
        <v>5215</v>
      </c>
      <c r="U1101" s="1" t="s">
        <v>616</v>
      </c>
      <c r="V1101" s="1" t="s">
        <v>11380</v>
      </c>
      <c r="W1101" s="1" t="s">
        <v>655</v>
      </c>
    </row>
    <row r="1102" spans="1:24">
      <c r="A1102" s="1" t="s">
        <v>49</v>
      </c>
      <c r="D1102" s="1" t="s">
        <v>6690</v>
      </c>
      <c r="E1102" s="1" t="s">
        <v>6691</v>
      </c>
      <c r="F1102" s="1" t="s">
        <v>5937</v>
      </c>
      <c r="H1102" s="1" t="s">
        <v>891</v>
      </c>
      <c r="I1102" s="1" t="s">
        <v>1644</v>
      </c>
      <c r="J1102" s="1" t="s">
        <v>10252</v>
      </c>
      <c r="K1102" s="1" t="s">
        <v>795</v>
      </c>
      <c r="L1102" s="1" t="s">
        <v>389</v>
      </c>
      <c r="M1102" s="1" t="s">
        <v>4797</v>
      </c>
      <c r="N1102" s="1" t="s">
        <v>683</v>
      </c>
      <c r="O1102" s="1" t="s">
        <v>695</v>
      </c>
      <c r="P1102" s="1" t="s">
        <v>6689</v>
      </c>
      <c r="Q1102" s="1" t="s">
        <v>11379</v>
      </c>
      <c r="R1102" s="1" t="s">
        <v>616</v>
      </c>
      <c r="S1102" s="1" t="s">
        <v>10252</v>
      </c>
      <c r="T1102" s="1" t="s">
        <v>5215</v>
      </c>
      <c r="U1102" s="1" t="s">
        <v>616</v>
      </c>
      <c r="V1102" s="1" t="s">
        <v>11380</v>
      </c>
      <c r="W1102" s="1" t="s">
        <v>655</v>
      </c>
    </row>
    <row r="1103" spans="1:24">
      <c r="A1103" s="1" t="s">
        <v>49</v>
      </c>
      <c r="D1103" s="1" t="s">
        <v>6692</v>
      </c>
      <c r="E1103" s="1" t="s">
        <v>6693</v>
      </c>
      <c r="F1103" s="1" t="s">
        <v>5937</v>
      </c>
      <c r="H1103" s="1" t="s">
        <v>891</v>
      </c>
      <c r="I1103" s="1" t="s">
        <v>1644</v>
      </c>
      <c r="J1103" s="1" t="s">
        <v>3184</v>
      </c>
      <c r="K1103" s="1" t="s">
        <v>703</v>
      </c>
      <c r="L1103" s="1" t="s">
        <v>1795</v>
      </c>
      <c r="M1103" s="1" t="s">
        <v>4797</v>
      </c>
      <c r="N1103" s="1" t="s">
        <v>683</v>
      </c>
      <c r="O1103" s="1" t="s">
        <v>695</v>
      </c>
      <c r="P1103" s="1" t="s">
        <v>6694</v>
      </c>
      <c r="Q1103" s="1" t="s">
        <v>3232</v>
      </c>
      <c r="R1103" s="1" t="s">
        <v>616</v>
      </c>
      <c r="S1103" s="1" t="s">
        <v>3184</v>
      </c>
      <c r="T1103" s="1" t="s">
        <v>5215</v>
      </c>
      <c r="U1103" s="1" t="s">
        <v>748</v>
      </c>
      <c r="V1103" s="1" t="s">
        <v>11381</v>
      </c>
      <c r="W1103" s="1" t="s">
        <v>685</v>
      </c>
    </row>
    <row r="1104" spans="1:24">
      <c r="A1104" s="1" t="s">
        <v>49</v>
      </c>
      <c r="D1104" s="1" t="s">
        <v>6695</v>
      </c>
      <c r="E1104" s="1" t="s">
        <v>6696</v>
      </c>
      <c r="F1104" s="1" t="s">
        <v>5937</v>
      </c>
      <c r="H1104" s="1" t="s">
        <v>891</v>
      </c>
      <c r="I1104" s="1" t="s">
        <v>1644</v>
      </c>
      <c r="J1104" s="1" t="s">
        <v>3273</v>
      </c>
      <c r="K1104" s="1" t="s">
        <v>6697</v>
      </c>
      <c r="L1104" s="1" t="s">
        <v>487</v>
      </c>
      <c r="M1104" s="1" t="s">
        <v>4797</v>
      </c>
      <c r="N1104" s="1" t="s">
        <v>683</v>
      </c>
      <c r="O1104" s="1" t="s">
        <v>695</v>
      </c>
      <c r="P1104" s="1" t="s">
        <v>3468</v>
      </c>
      <c r="Q1104" s="1" t="s">
        <v>3299</v>
      </c>
      <c r="R1104" s="1" t="s">
        <v>616</v>
      </c>
      <c r="S1104" s="1" t="s">
        <v>3273</v>
      </c>
      <c r="T1104" s="1" t="s">
        <v>5215</v>
      </c>
      <c r="U1104" s="1" t="s">
        <v>506</v>
      </c>
      <c r="V1104" s="1" t="s">
        <v>10296</v>
      </c>
      <c r="W1104" s="1" t="s">
        <v>480</v>
      </c>
    </row>
    <row r="1105" spans="1:24">
      <c r="A1105" s="1" t="s">
        <v>49</v>
      </c>
      <c r="D1105" s="1" t="s">
        <v>6698</v>
      </c>
      <c r="E1105" s="1" t="s">
        <v>6699</v>
      </c>
      <c r="F1105" s="1" t="s">
        <v>4792</v>
      </c>
      <c r="H1105" s="1" t="s">
        <v>891</v>
      </c>
      <c r="I1105" s="1" t="s">
        <v>1644</v>
      </c>
      <c r="J1105" s="1" t="s">
        <v>3271</v>
      </c>
      <c r="K1105" s="1" t="s">
        <v>1152</v>
      </c>
      <c r="L1105" s="1" t="s">
        <v>380</v>
      </c>
      <c r="M1105" s="1" t="s">
        <v>4797</v>
      </c>
      <c r="N1105" s="1" t="s">
        <v>683</v>
      </c>
      <c r="O1105" s="1" t="s">
        <v>695</v>
      </c>
      <c r="P1105" s="1" t="s">
        <v>6700</v>
      </c>
      <c r="Q1105" s="1" t="s">
        <v>10179</v>
      </c>
      <c r="R1105" s="1" t="s">
        <v>616</v>
      </c>
      <c r="S1105" s="1" t="s">
        <v>3271</v>
      </c>
      <c r="T1105" s="1" t="s">
        <v>5221</v>
      </c>
      <c r="U1105" s="1" t="s">
        <v>3166</v>
      </c>
      <c r="V1105" s="1" t="s">
        <v>3166</v>
      </c>
      <c r="W1105" s="1" t="s">
        <v>3166</v>
      </c>
    </row>
    <row r="1106" spans="1:24">
      <c r="A1106" s="1" t="s">
        <v>49</v>
      </c>
      <c r="D1106" s="1" t="s">
        <v>6701</v>
      </c>
      <c r="E1106" s="1" t="s">
        <v>6702</v>
      </c>
      <c r="F1106" s="1" t="s">
        <v>4792</v>
      </c>
      <c r="H1106" s="1" t="s">
        <v>891</v>
      </c>
      <c r="I1106" s="1" t="s">
        <v>1644</v>
      </c>
      <c r="J1106" s="1" t="s">
        <v>3271</v>
      </c>
      <c r="K1106" s="1" t="s">
        <v>1152</v>
      </c>
      <c r="L1106" s="1" t="s">
        <v>409</v>
      </c>
      <c r="M1106" s="1" t="s">
        <v>4797</v>
      </c>
      <c r="N1106" s="1" t="s">
        <v>683</v>
      </c>
      <c r="O1106" s="1" t="s">
        <v>695</v>
      </c>
      <c r="P1106" s="1" t="s">
        <v>6700</v>
      </c>
      <c r="Q1106" s="1" t="s">
        <v>10179</v>
      </c>
      <c r="R1106" s="1" t="s">
        <v>530</v>
      </c>
      <c r="S1106" s="1" t="s">
        <v>3271</v>
      </c>
      <c r="T1106" s="1" t="s">
        <v>5221</v>
      </c>
      <c r="U1106" s="1" t="s">
        <v>3166</v>
      </c>
      <c r="V1106" s="1" t="s">
        <v>3166</v>
      </c>
      <c r="W1106" s="1" t="s">
        <v>3166</v>
      </c>
    </row>
    <row r="1107" spans="1:24">
      <c r="A1107" s="1" t="s">
        <v>49</v>
      </c>
      <c r="D1107" s="1" t="s">
        <v>6703</v>
      </c>
      <c r="E1107" s="1" t="s">
        <v>6704</v>
      </c>
      <c r="F1107" s="1" t="s">
        <v>4792</v>
      </c>
      <c r="H1107" s="1" t="s">
        <v>891</v>
      </c>
      <c r="I1107" s="1" t="s">
        <v>1644</v>
      </c>
      <c r="J1107" s="1" t="s">
        <v>3271</v>
      </c>
      <c r="K1107" s="1" t="s">
        <v>1152</v>
      </c>
      <c r="L1107" s="1" t="s">
        <v>393</v>
      </c>
      <c r="M1107" s="1" t="s">
        <v>4797</v>
      </c>
      <c r="N1107" s="1" t="s">
        <v>683</v>
      </c>
      <c r="O1107" s="1" t="s">
        <v>695</v>
      </c>
      <c r="P1107" s="1" t="s">
        <v>6700</v>
      </c>
      <c r="Q1107" s="1" t="s">
        <v>10179</v>
      </c>
      <c r="R1107" s="1" t="s">
        <v>616</v>
      </c>
      <c r="S1107" s="1" t="s">
        <v>3271</v>
      </c>
      <c r="T1107" s="1" t="s">
        <v>5221</v>
      </c>
      <c r="U1107" s="1" t="s">
        <v>3166</v>
      </c>
      <c r="V1107" s="1" t="s">
        <v>3166</v>
      </c>
      <c r="W1107" s="1" t="s">
        <v>3166</v>
      </c>
    </row>
    <row r="1108" spans="1:24">
      <c r="A1108" s="1" t="s">
        <v>49</v>
      </c>
      <c r="D1108" s="1" t="s">
        <v>6705</v>
      </c>
      <c r="E1108" s="1" t="s">
        <v>6706</v>
      </c>
      <c r="F1108" s="1" t="s">
        <v>4792</v>
      </c>
      <c r="H1108" s="1" t="s">
        <v>891</v>
      </c>
      <c r="I1108" s="1" t="s">
        <v>1644</v>
      </c>
      <c r="J1108" s="1" t="s">
        <v>3271</v>
      </c>
      <c r="K1108" s="1" t="s">
        <v>1152</v>
      </c>
      <c r="L1108" s="1" t="s">
        <v>396</v>
      </c>
      <c r="M1108" s="1" t="s">
        <v>4797</v>
      </c>
      <c r="N1108" s="1" t="s">
        <v>683</v>
      </c>
      <c r="O1108" s="1" t="s">
        <v>695</v>
      </c>
      <c r="P1108" s="1" t="s">
        <v>6700</v>
      </c>
      <c r="Q1108" s="1" t="s">
        <v>10179</v>
      </c>
      <c r="R1108" s="1" t="s">
        <v>1466</v>
      </c>
      <c r="S1108" s="1" t="s">
        <v>3271</v>
      </c>
      <c r="T1108" s="1" t="s">
        <v>5221</v>
      </c>
      <c r="U1108" s="1" t="s">
        <v>3166</v>
      </c>
      <c r="V1108" s="1" t="s">
        <v>3166</v>
      </c>
      <c r="W1108" s="1" t="s">
        <v>3166</v>
      </c>
    </row>
    <row r="1109" spans="1:24">
      <c r="A1109" s="1" t="s">
        <v>49</v>
      </c>
      <c r="D1109" s="1" t="s">
        <v>4175</v>
      </c>
      <c r="E1109" s="1" t="s">
        <v>6707</v>
      </c>
      <c r="F1109" s="1" t="s">
        <v>655</v>
      </c>
      <c r="H1109" s="1" t="s">
        <v>891</v>
      </c>
      <c r="I1109" s="1" t="s">
        <v>1644</v>
      </c>
      <c r="J1109" s="1" t="s">
        <v>3271</v>
      </c>
      <c r="K1109" s="1" t="s">
        <v>6708</v>
      </c>
      <c r="L1109" s="1" t="s">
        <v>401</v>
      </c>
      <c r="M1109" s="1" t="s">
        <v>4797</v>
      </c>
      <c r="N1109" s="1" t="s">
        <v>683</v>
      </c>
      <c r="O1109" s="1" t="s">
        <v>695</v>
      </c>
      <c r="P1109" s="1" t="s">
        <v>6709</v>
      </c>
      <c r="Q1109" s="1" t="s">
        <v>10172</v>
      </c>
      <c r="R1109" s="1" t="s">
        <v>6710</v>
      </c>
      <c r="S1109" s="1" t="s">
        <v>3271</v>
      </c>
      <c r="T1109" s="1" t="s">
        <v>5221</v>
      </c>
      <c r="U1109" s="1" t="s">
        <v>10177</v>
      </c>
      <c r="V1109" s="1" t="s">
        <v>11382</v>
      </c>
      <c r="W1109" s="1" t="s">
        <v>3166</v>
      </c>
      <c r="X1109" s="1" t="s">
        <v>6711</v>
      </c>
    </row>
    <row r="1110" spans="1:24">
      <c r="A1110" s="1" t="s">
        <v>49</v>
      </c>
      <c r="D1110" s="1" t="s">
        <v>4176</v>
      </c>
      <c r="E1110" s="1" t="s">
        <v>6712</v>
      </c>
      <c r="F1110" s="1" t="s">
        <v>655</v>
      </c>
      <c r="H1110" s="1" t="s">
        <v>891</v>
      </c>
      <c r="I1110" s="1" t="s">
        <v>1644</v>
      </c>
      <c r="J1110" s="1" t="s">
        <v>3271</v>
      </c>
      <c r="K1110" s="1" t="s">
        <v>6708</v>
      </c>
      <c r="L1110" s="1" t="s">
        <v>380</v>
      </c>
      <c r="M1110" s="1" t="s">
        <v>4797</v>
      </c>
      <c r="N1110" s="1" t="s">
        <v>683</v>
      </c>
      <c r="O1110" s="1" t="s">
        <v>695</v>
      </c>
      <c r="P1110" s="1" t="s">
        <v>6709</v>
      </c>
      <c r="Q1110" s="1" t="s">
        <v>10172</v>
      </c>
      <c r="R1110" s="1" t="s">
        <v>6710</v>
      </c>
      <c r="S1110" s="1" t="s">
        <v>3271</v>
      </c>
      <c r="T1110" s="1" t="s">
        <v>5221</v>
      </c>
      <c r="U1110" s="1" t="s">
        <v>11366</v>
      </c>
      <c r="V1110" s="1" t="s">
        <v>11382</v>
      </c>
      <c r="W1110" s="1" t="s">
        <v>3166</v>
      </c>
      <c r="X1110" s="1" t="s">
        <v>6713</v>
      </c>
    </row>
    <row r="1111" spans="1:24">
      <c r="A1111" s="1" t="s">
        <v>49</v>
      </c>
      <c r="D1111" s="1" t="s">
        <v>6714</v>
      </c>
      <c r="E1111" s="1" t="s">
        <v>6715</v>
      </c>
      <c r="F1111" s="1" t="s">
        <v>4792</v>
      </c>
      <c r="H1111" s="1" t="s">
        <v>891</v>
      </c>
      <c r="I1111" s="1" t="s">
        <v>1644</v>
      </c>
      <c r="J1111" s="1" t="s">
        <v>3271</v>
      </c>
      <c r="K1111" s="1" t="s">
        <v>1272</v>
      </c>
      <c r="L1111" s="1" t="s">
        <v>380</v>
      </c>
      <c r="M1111" s="1" t="s">
        <v>4797</v>
      </c>
      <c r="N1111" s="1" t="s">
        <v>683</v>
      </c>
      <c r="O1111" s="1" t="s">
        <v>695</v>
      </c>
      <c r="P1111" s="1" t="s">
        <v>6709</v>
      </c>
      <c r="Q1111" s="1" t="s">
        <v>10172</v>
      </c>
      <c r="R1111" s="1" t="s">
        <v>6710</v>
      </c>
      <c r="S1111" s="1" t="s">
        <v>3271</v>
      </c>
      <c r="T1111" s="1" t="s">
        <v>5221</v>
      </c>
      <c r="U1111" s="1" t="s">
        <v>3166</v>
      </c>
      <c r="V1111" s="1" t="s">
        <v>11383</v>
      </c>
      <c r="W1111" s="1" t="s">
        <v>3166</v>
      </c>
    </row>
    <row r="1112" spans="1:24">
      <c r="A1112" s="1" t="s">
        <v>49</v>
      </c>
      <c r="D1112" s="1" t="s">
        <v>4177</v>
      </c>
      <c r="E1112" s="1" t="s">
        <v>6716</v>
      </c>
      <c r="F1112" s="1" t="s">
        <v>655</v>
      </c>
      <c r="H1112" s="1" t="s">
        <v>891</v>
      </c>
      <c r="I1112" s="1" t="s">
        <v>1644</v>
      </c>
      <c r="J1112" s="1" t="s">
        <v>3271</v>
      </c>
      <c r="K1112" s="1" t="s">
        <v>6708</v>
      </c>
      <c r="L1112" s="1" t="s">
        <v>393</v>
      </c>
      <c r="M1112" s="1" t="s">
        <v>4797</v>
      </c>
      <c r="N1112" s="1" t="s">
        <v>683</v>
      </c>
      <c r="O1112" s="1" t="s">
        <v>695</v>
      </c>
      <c r="P1112" s="1" t="s">
        <v>6709</v>
      </c>
      <c r="Q1112" s="1" t="s">
        <v>10172</v>
      </c>
      <c r="R1112" s="1" t="s">
        <v>6710</v>
      </c>
      <c r="S1112" s="1" t="s">
        <v>3271</v>
      </c>
      <c r="T1112" s="1" t="s">
        <v>5221</v>
      </c>
      <c r="U1112" s="1" t="s">
        <v>10177</v>
      </c>
      <c r="V1112" s="1" t="s">
        <v>11382</v>
      </c>
      <c r="W1112" s="1" t="s">
        <v>3166</v>
      </c>
      <c r="X1112" s="1" t="s">
        <v>6717</v>
      </c>
    </row>
    <row r="1113" spans="1:24">
      <c r="A1113" s="1" t="s">
        <v>49</v>
      </c>
      <c r="D1113" s="1" t="s">
        <v>1749</v>
      </c>
      <c r="E1113" s="1" t="s">
        <v>6718</v>
      </c>
      <c r="F1113" s="1" t="s">
        <v>655</v>
      </c>
      <c r="H1113" s="1" t="s">
        <v>891</v>
      </c>
      <c r="I1113" s="1" t="s">
        <v>1644</v>
      </c>
      <c r="J1113" s="1" t="s">
        <v>3179</v>
      </c>
      <c r="K1113" s="1" t="s">
        <v>1413</v>
      </c>
      <c r="L1113" s="1" t="s">
        <v>401</v>
      </c>
      <c r="M1113" s="1" t="s">
        <v>4797</v>
      </c>
      <c r="N1113" s="1" t="s">
        <v>683</v>
      </c>
      <c r="O1113" s="1" t="s">
        <v>695</v>
      </c>
      <c r="P1113" s="1" t="s">
        <v>1752</v>
      </c>
      <c r="Q1113" s="1" t="s">
        <v>3303</v>
      </c>
      <c r="R1113" s="1" t="s">
        <v>1466</v>
      </c>
      <c r="S1113" s="1" t="s">
        <v>3179</v>
      </c>
      <c r="T1113" s="1" t="s">
        <v>5221</v>
      </c>
      <c r="U1113" s="1" t="s">
        <v>10206</v>
      </c>
      <c r="V1113" s="1" t="s">
        <v>11384</v>
      </c>
      <c r="W1113" s="1" t="s">
        <v>3166</v>
      </c>
      <c r="X1113" s="1" t="s">
        <v>6719</v>
      </c>
    </row>
    <row r="1114" spans="1:24">
      <c r="A1114" s="1" t="s">
        <v>49</v>
      </c>
      <c r="D1114" s="1" t="s">
        <v>1753</v>
      </c>
      <c r="E1114" s="1" t="s">
        <v>6720</v>
      </c>
      <c r="F1114" s="1" t="s">
        <v>655</v>
      </c>
      <c r="H1114" s="1" t="s">
        <v>891</v>
      </c>
      <c r="I1114" s="1" t="s">
        <v>1644</v>
      </c>
      <c r="J1114" s="1" t="s">
        <v>3179</v>
      </c>
      <c r="K1114" s="1" t="s">
        <v>1413</v>
      </c>
      <c r="L1114" s="1" t="s">
        <v>380</v>
      </c>
      <c r="M1114" s="1" t="s">
        <v>4797</v>
      </c>
      <c r="N1114" s="1" t="s">
        <v>683</v>
      </c>
      <c r="O1114" s="1" t="s">
        <v>695</v>
      </c>
      <c r="P1114" s="1" t="s">
        <v>1752</v>
      </c>
      <c r="Q1114" s="1" t="s">
        <v>3303</v>
      </c>
      <c r="R1114" s="1" t="s">
        <v>1466</v>
      </c>
      <c r="S1114" s="1" t="s">
        <v>3179</v>
      </c>
      <c r="T1114" s="1" t="s">
        <v>5221</v>
      </c>
      <c r="U1114" s="1" t="s">
        <v>10975</v>
      </c>
      <c r="V1114" s="1" t="s">
        <v>11385</v>
      </c>
      <c r="W1114" s="1" t="s">
        <v>3166</v>
      </c>
      <c r="X1114" s="1" t="s">
        <v>6721</v>
      </c>
    </row>
    <row r="1115" spans="1:24">
      <c r="A1115" s="1" t="s">
        <v>49</v>
      </c>
      <c r="D1115" s="1" t="s">
        <v>1756</v>
      </c>
      <c r="E1115" s="1" t="s">
        <v>6722</v>
      </c>
      <c r="F1115" s="1" t="s">
        <v>655</v>
      </c>
      <c r="H1115" s="1" t="s">
        <v>891</v>
      </c>
      <c r="I1115" s="1" t="s">
        <v>1644</v>
      </c>
      <c r="J1115" s="1" t="s">
        <v>3179</v>
      </c>
      <c r="K1115" s="1" t="s">
        <v>5164</v>
      </c>
      <c r="L1115" s="1" t="s">
        <v>380</v>
      </c>
      <c r="M1115" s="1" t="s">
        <v>4797</v>
      </c>
      <c r="N1115" s="1" t="s">
        <v>683</v>
      </c>
      <c r="O1115" s="1" t="s">
        <v>695</v>
      </c>
      <c r="P1115" s="1" t="s">
        <v>1752</v>
      </c>
      <c r="Q1115" s="1" t="s">
        <v>3304</v>
      </c>
      <c r="R1115" s="1" t="s">
        <v>1466</v>
      </c>
      <c r="S1115" s="1" t="s">
        <v>3179</v>
      </c>
      <c r="T1115" s="1" t="s">
        <v>5221</v>
      </c>
      <c r="U1115" s="1" t="s">
        <v>10690</v>
      </c>
      <c r="V1115" s="1" t="s">
        <v>11386</v>
      </c>
      <c r="W1115" s="1" t="s">
        <v>3193</v>
      </c>
      <c r="X1115" s="1" t="s">
        <v>6723</v>
      </c>
    </row>
    <row r="1116" spans="1:24">
      <c r="A1116" s="1" t="s">
        <v>49</v>
      </c>
      <c r="D1116" s="1" t="s">
        <v>6724</v>
      </c>
      <c r="E1116" s="1" t="s">
        <v>6725</v>
      </c>
      <c r="F1116" s="1" t="s">
        <v>4792</v>
      </c>
      <c r="H1116" s="1" t="s">
        <v>891</v>
      </c>
      <c r="I1116" s="1" t="s">
        <v>1644</v>
      </c>
      <c r="J1116" s="1" t="s">
        <v>3179</v>
      </c>
      <c r="K1116" s="1" t="s">
        <v>631</v>
      </c>
      <c r="L1116" s="1" t="s">
        <v>389</v>
      </c>
      <c r="M1116" s="1" t="s">
        <v>4797</v>
      </c>
      <c r="N1116" s="1" t="s">
        <v>683</v>
      </c>
      <c r="O1116" s="1" t="s">
        <v>695</v>
      </c>
      <c r="P1116" s="1" t="s">
        <v>1752</v>
      </c>
      <c r="Q1116" s="1" t="s">
        <v>11387</v>
      </c>
      <c r="R1116" s="1" t="s">
        <v>1466</v>
      </c>
      <c r="S1116" s="1" t="s">
        <v>3179</v>
      </c>
      <c r="T1116" s="1" t="s">
        <v>5221</v>
      </c>
      <c r="U1116" s="1" t="s">
        <v>3166</v>
      </c>
      <c r="V1116" s="1" t="s">
        <v>3166</v>
      </c>
      <c r="W1116" s="1" t="s">
        <v>3166</v>
      </c>
    </row>
    <row r="1117" spans="1:24">
      <c r="A1117" s="1" t="s">
        <v>49</v>
      </c>
      <c r="D1117" s="1" t="s">
        <v>1759</v>
      </c>
      <c r="E1117" s="1" t="s">
        <v>6726</v>
      </c>
      <c r="F1117" s="1" t="s">
        <v>655</v>
      </c>
      <c r="H1117" s="1" t="s">
        <v>891</v>
      </c>
      <c r="I1117" s="1" t="s">
        <v>1644</v>
      </c>
      <c r="J1117" s="1" t="s">
        <v>3179</v>
      </c>
      <c r="K1117" s="1" t="s">
        <v>1413</v>
      </c>
      <c r="L1117" s="1" t="s">
        <v>409</v>
      </c>
      <c r="M1117" s="1" t="s">
        <v>4797</v>
      </c>
      <c r="N1117" s="1" t="s">
        <v>683</v>
      </c>
      <c r="O1117" s="1" t="s">
        <v>695</v>
      </c>
      <c r="P1117" s="1" t="s">
        <v>1752</v>
      </c>
      <c r="Q1117" s="1" t="s">
        <v>3303</v>
      </c>
      <c r="R1117" s="1" t="s">
        <v>1466</v>
      </c>
      <c r="S1117" s="1" t="s">
        <v>3179</v>
      </c>
      <c r="T1117" s="1" t="s">
        <v>5221</v>
      </c>
      <c r="U1117" s="1" t="s">
        <v>10713</v>
      </c>
      <c r="V1117" s="1" t="s">
        <v>11388</v>
      </c>
      <c r="W1117" s="1" t="s">
        <v>3166</v>
      </c>
      <c r="X1117" s="1" t="s">
        <v>6727</v>
      </c>
    </row>
    <row r="1118" spans="1:24">
      <c r="A1118" s="1" t="s">
        <v>49</v>
      </c>
      <c r="D1118" s="1" t="s">
        <v>6728</v>
      </c>
      <c r="E1118" s="1" t="s">
        <v>6729</v>
      </c>
      <c r="F1118" s="1" t="s">
        <v>4792</v>
      </c>
      <c r="H1118" s="1" t="s">
        <v>891</v>
      </c>
      <c r="I1118" s="1" t="s">
        <v>1644</v>
      </c>
      <c r="J1118" s="1" t="s">
        <v>3179</v>
      </c>
      <c r="K1118" s="1" t="s">
        <v>1507</v>
      </c>
      <c r="L1118" s="1" t="s">
        <v>1795</v>
      </c>
      <c r="M1118" s="1" t="s">
        <v>4797</v>
      </c>
      <c r="N1118" s="1" t="s">
        <v>683</v>
      </c>
      <c r="O1118" s="1" t="s">
        <v>695</v>
      </c>
      <c r="P1118" s="1" t="s">
        <v>1752</v>
      </c>
      <c r="Q1118" s="1" t="s">
        <v>11389</v>
      </c>
      <c r="R1118" s="1" t="s">
        <v>1466</v>
      </c>
      <c r="S1118" s="1" t="s">
        <v>3179</v>
      </c>
      <c r="T1118" s="1" t="s">
        <v>5221</v>
      </c>
      <c r="U1118" s="1" t="s">
        <v>3166</v>
      </c>
      <c r="V1118" s="1" t="s">
        <v>11390</v>
      </c>
      <c r="W1118" s="1" t="s">
        <v>3166</v>
      </c>
    </row>
    <row r="1119" spans="1:24">
      <c r="A1119" s="1" t="s">
        <v>49</v>
      </c>
      <c r="D1119" s="1" t="s">
        <v>1762</v>
      </c>
      <c r="E1119" s="1" t="s">
        <v>6730</v>
      </c>
      <c r="F1119" s="1" t="s">
        <v>655</v>
      </c>
      <c r="H1119" s="1" t="s">
        <v>891</v>
      </c>
      <c r="I1119" s="1" t="s">
        <v>1644</v>
      </c>
      <c r="J1119" s="1" t="s">
        <v>3179</v>
      </c>
      <c r="K1119" s="1" t="s">
        <v>5269</v>
      </c>
      <c r="L1119" s="1" t="s">
        <v>1795</v>
      </c>
      <c r="M1119" s="1" t="s">
        <v>4797</v>
      </c>
      <c r="N1119" s="1" t="s">
        <v>683</v>
      </c>
      <c r="O1119" s="1" t="s">
        <v>695</v>
      </c>
      <c r="P1119" s="1" t="s">
        <v>1752</v>
      </c>
      <c r="Q1119" s="1" t="s">
        <v>3304</v>
      </c>
      <c r="R1119" s="1" t="s">
        <v>1466</v>
      </c>
      <c r="S1119" s="1" t="s">
        <v>3179</v>
      </c>
      <c r="T1119" s="1" t="s">
        <v>5221</v>
      </c>
      <c r="U1119" s="1" t="s">
        <v>1324</v>
      </c>
      <c r="V1119" s="1" t="s">
        <v>11391</v>
      </c>
      <c r="W1119" s="1" t="s">
        <v>3166</v>
      </c>
      <c r="X1119" s="1" t="s">
        <v>6731</v>
      </c>
    </row>
    <row r="1120" spans="1:24">
      <c r="A1120" s="1" t="s">
        <v>49</v>
      </c>
      <c r="D1120" s="1" t="s">
        <v>1765</v>
      </c>
      <c r="E1120" s="1" t="s">
        <v>6732</v>
      </c>
      <c r="F1120" s="1" t="s">
        <v>655</v>
      </c>
      <c r="H1120" s="1" t="s">
        <v>891</v>
      </c>
      <c r="I1120" s="1" t="s">
        <v>1644</v>
      </c>
      <c r="J1120" s="1" t="s">
        <v>3179</v>
      </c>
      <c r="K1120" s="1" t="s">
        <v>1413</v>
      </c>
      <c r="L1120" s="1" t="s">
        <v>487</v>
      </c>
      <c r="M1120" s="1" t="s">
        <v>4797</v>
      </c>
      <c r="N1120" s="1" t="s">
        <v>683</v>
      </c>
      <c r="O1120" s="1" t="s">
        <v>695</v>
      </c>
      <c r="P1120" s="1" t="s">
        <v>1752</v>
      </c>
      <c r="Q1120" s="1" t="s">
        <v>3303</v>
      </c>
      <c r="R1120" s="1" t="s">
        <v>1466</v>
      </c>
      <c r="S1120" s="1" t="s">
        <v>3179</v>
      </c>
      <c r="T1120" s="1" t="s">
        <v>5221</v>
      </c>
      <c r="U1120" s="1" t="s">
        <v>549</v>
      </c>
      <c r="V1120" s="1" t="s">
        <v>11390</v>
      </c>
      <c r="W1120" s="1" t="s">
        <v>3166</v>
      </c>
      <c r="X1120" s="1" t="s">
        <v>6733</v>
      </c>
    </row>
    <row r="1121" spans="1:24">
      <c r="A1121" s="1" t="s">
        <v>49</v>
      </c>
      <c r="D1121" s="1" t="s">
        <v>1768</v>
      </c>
      <c r="E1121" s="1" t="s">
        <v>6734</v>
      </c>
      <c r="F1121" s="1" t="s">
        <v>655</v>
      </c>
      <c r="H1121" s="1" t="s">
        <v>891</v>
      </c>
      <c r="I1121" s="1" t="s">
        <v>1644</v>
      </c>
      <c r="J1121" s="1" t="s">
        <v>3179</v>
      </c>
      <c r="K1121" s="1" t="s">
        <v>5269</v>
      </c>
      <c r="L1121" s="1" t="s">
        <v>389</v>
      </c>
      <c r="M1121" s="1" t="s">
        <v>4797</v>
      </c>
      <c r="N1121" s="1" t="s">
        <v>683</v>
      </c>
      <c r="O1121" s="1" t="s">
        <v>695</v>
      </c>
      <c r="P1121" s="1" t="s">
        <v>1752</v>
      </c>
      <c r="Q1121" s="1" t="s">
        <v>3305</v>
      </c>
      <c r="R1121" s="1" t="s">
        <v>1466</v>
      </c>
      <c r="S1121" s="1" t="s">
        <v>3179</v>
      </c>
      <c r="T1121" s="1" t="s">
        <v>5221</v>
      </c>
      <c r="U1121" s="1" t="s">
        <v>3166</v>
      </c>
      <c r="V1121" s="1" t="s">
        <v>11392</v>
      </c>
      <c r="W1121" s="1" t="s">
        <v>3166</v>
      </c>
      <c r="X1121" s="1" t="s">
        <v>6735</v>
      </c>
    </row>
    <row r="1122" spans="1:24">
      <c r="A1122" s="1" t="s">
        <v>49</v>
      </c>
      <c r="D1122" s="1" t="s">
        <v>1770</v>
      </c>
      <c r="E1122" s="1" t="s">
        <v>6736</v>
      </c>
      <c r="F1122" s="1" t="s">
        <v>655</v>
      </c>
      <c r="H1122" s="1" t="s">
        <v>891</v>
      </c>
      <c r="I1122" s="1" t="s">
        <v>1644</v>
      </c>
      <c r="J1122" s="1" t="s">
        <v>3179</v>
      </c>
      <c r="K1122" s="1" t="s">
        <v>1413</v>
      </c>
      <c r="L1122" s="1" t="s">
        <v>393</v>
      </c>
      <c r="M1122" s="1" t="s">
        <v>4797</v>
      </c>
      <c r="N1122" s="1" t="s">
        <v>683</v>
      </c>
      <c r="O1122" s="1" t="s">
        <v>695</v>
      </c>
      <c r="P1122" s="1" t="s">
        <v>1752</v>
      </c>
      <c r="Q1122" s="1" t="s">
        <v>3303</v>
      </c>
      <c r="R1122" s="1" t="s">
        <v>1466</v>
      </c>
      <c r="S1122" s="1" t="s">
        <v>3179</v>
      </c>
      <c r="T1122" s="1" t="s">
        <v>5221</v>
      </c>
      <c r="U1122" s="1" t="s">
        <v>10304</v>
      </c>
      <c r="V1122" s="1" t="s">
        <v>11393</v>
      </c>
      <c r="W1122" s="1" t="s">
        <v>3166</v>
      </c>
      <c r="X1122" s="1" t="s">
        <v>6737</v>
      </c>
    </row>
    <row r="1123" spans="1:24">
      <c r="A1123" s="1" t="s">
        <v>49</v>
      </c>
      <c r="D1123" s="1" t="s">
        <v>1773</v>
      </c>
      <c r="E1123" s="1" t="s">
        <v>6738</v>
      </c>
      <c r="F1123" s="1" t="s">
        <v>655</v>
      </c>
      <c r="H1123" s="1" t="s">
        <v>891</v>
      </c>
      <c r="I1123" s="1" t="s">
        <v>1644</v>
      </c>
      <c r="J1123" s="1" t="s">
        <v>3179</v>
      </c>
      <c r="K1123" s="1" t="s">
        <v>5164</v>
      </c>
      <c r="L1123" s="1" t="s">
        <v>457</v>
      </c>
      <c r="M1123" s="1" t="s">
        <v>4797</v>
      </c>
      <c r="N1123" s="1" t="s">
        <v>683</v>
      </c>
      <c r="O1123" s="1" t="s">
        <v>695</v>
      </c>
      <c r="P1123" s="1" t="s">
        <v>1752</v>
      </c>
      <c r="Q1123" s="1" t="s">
        <v>3304</v>
      </c>
      <c r="R1123" s="1" t="s">
        <v>1466</v>
      </c>
      <c r="S1123" s="1" t="s">
        <v>3179</v>
      </c>
      <c r="T1123" s="1" t="s">
        <v>5221</v>
      </c>
      <c r="U1123" s="1" t="s">
        <v>444</v>
      </c>
      <c r="V1123" s="1" t="s">
        <v>11388</v>
      </c>
      <c r="W1123" s="1" t="s">
        <v>513</v>
      </c>
      <c r="X1123" s="1" t="s">
        <v>6739</v>
      </c>
    </row>
    <row r="1124" spans="1:24">
      <c r="A1124" s="1" t="s">
        <v>49</v>
      </c>
      <c r="D1124" s="1" t="s">
        <v>1776</v>
      </c>
      <c r="E1124" s="1" t="s">
        <v>6740</v>
      </c>
      <c r="F1124" s="1" t="s">
        <v>655</v>
      </c>
      <c r="H1124" s="1" t="s">
        <v>891</v>
      </c>
      <c r="I1124" s="1" t="s">
        <v>1644</v>
      </c>
      <c r="J1124" s="1" t="s">
        <v>3179</v>
      </c>
      <c r="K1124" s="1" t="s">
        <v>5164</v>
      </c>
      <c r="L1124" s="1" t="s">
        <v>457</v>
      </c>
      <c r="M1124" s="1" t="s">
        <v>4797</v>
      </c>
      <c r="N1124" s="1" t="s">
        <v>683</v>
      </c>
      <c r="O1124" s="1" t="s">
        <v>695</v>
      </c>
      <c r="P1124" s="1" t="s">
        <v>1752</v>
      </c>
      <c r="Q1124" s="1" t="s">
        <v>3306</v>
      </c>
      <c r="R1124" s="1" t="s">
        <v>1466</v>
      </c>
      <c r="S1124" s="1" t="s">
        <v>3179</v>
      </c>
      <c r="T1124" s="1" t="s">
        <v>5221</v>
      </c>
      <c r="U1124" s="1" t="s">
        <v>3264</v>
      </c>
      <c r="V1124" s="1" t="s">
        <v>11394</v>
      </c>
      <c r="W1124" s="1" t="s">
        <v>3166</v>
      </c>
      <c r="X1124" s="1" t="s">
        <v>6741</v>
      </c>
    </row>
    <row r="1125" spans="1:24">
      <c r="A1125" s="1" t="s">
        <v>49</v>
      </c>
      <c r="D1125" s="1" t="s">
        <v>1779</v>
      </c>
      <c r="E1125" s="1" t="s">
        <v>6742</v>
      </c>
      <c r="F1125" s="1" t="s">
        <v>655</v>
      </c>
      <c r="H1125" s="1" t="s">
        <v>891</v>
      </c>
      <c r="I1125" s="1" t="s">
        <v>1644</v>
      </c>
      <c r="J1125" s="1" t="s">
        <v>3179</v>
      </c>
      <c r="K1125" s="1" t="s">
        <v>1413</v>
      </c>
      <c r="L1125" s="1" t="s">
        <v>396</v>
      </c>
      <c r="M1125" s="1" t="s">
        <v>4797</v>
      </c>
      <c r="N1125" s="1" t="s">
        <v>683</v>
      </c>
      <c r="O1125" s="1" t="s">
        <v>695</v>
      </c>
      <c r="P1125" s="1" t="s">
        <v>1752</v>
      </c>
      <c r="Q1125" s="1" t="s">
        <v>3303</v>
      </c>
      <c r="R1125" s="1" t="s">
        <v>1466</v>
      </c>
      <c r="S1125" s="1" t="s">
        <v>3179</v>
      </c>
      <c r="T1125" s="1" t="s">
        <v>5221</v>
      </c>
      <c r="U1125" s="1" t="s">
        <v>10304</v>
      </c>
      <c r="V1125" s="1" t="s">
        <v>11395</v>
      </c>
      <c r="W1125" s="1" t="s">
        <v>3166</v>
      </c>
      <c r="X1125" s="1" t="s">
        <v>6743</v>
      </c>
    </row>
    <row r="1126" spans="1:24">
      <c r="A1126" s="1" t="s">
        <v>49</v>
      </c>
      <c r="D1126" s="1" t="s">
        <v>1782</v>
      </c>
      <c r="E1126" s="1" t="s">
        <v>6744</v>
      </c>
      <c r="F1126" s="1" t="s">
        <v>655</v>
      </c>
      <c r="H1126" s="1" t="s">
        <v>891</v>
      </c>
      <c r="I1126" s="1" t="s">
        <v>1644</v>
      </c>
      <c r="J1126" s="1" t="s">
        <v>3179</v>
      </c>
      <c r="K1126" s="1" t="s">
        <v>1413</v>
      </c>
      <c r="L1126" s="1" t="s">
        <v>419</v>
      </c>
      <c r="M1126" s="1" t="s">
        <v>4797</v>
      </c>
      <c r="N1126" s="1" t="s">
        <v>683</v>
      </c>
      <c r="O1126" s="1" t="s">
        <v>695</v>
      </c>
      <c r="P1126" s="1" t="s">
        <v>1752</v>
      </c>
      <c r="Q1126" s="1" t="s">
        <v>3303</v>
      </c>
      <c r="R1126" s="1" t="s">
        <v>1466</v>
      </c>
      <c r="S1126" s="1" t="s">
        <v>3179</v>
      </c>
      <c r="T1126" s="1" t="s">
        <v>5221</v>
      </c>
      <c r="U1126" s="1" t="s">
        <v>10713</v>
      </c>
      <c r="V1126" s="1" t="s">
        <v>11396</v>
      </c>
      <c r="W1126" s="1" t="s">
        <v>3166</v>
      </c>
      <c r="X1126" s="1" t="s">
        <v>6745</v>
      </c>
    </row>
    <row r="1127" spans="1:24">
      <c r="A1127" s="1" t="s">
        <v>49</v>
      </c>
      <c r="D1127" s="1" t="s">
        <v>1785</v>
      </c>
      <c r="E1127" s="1" t="s">
        <v>6746</v>
      </c>
      <c r="F1127" s="1" t="s">
        <v>655</v>
      </c>
      <c r="H1127" s="1" t="s">
        <v>891</v>
      </c>
      <c r="I1127" s="1" t="s">
        <v>1644</v>
      </c>
      <c r="J1127" s="1" t="s">
        <v>3271</v>
      </c>
      <c r="K1127" s="1" t="s">
        <v>1413</v>
      </c>
      <c r="L1127" s="1" t="s">
        <v>401</v>
      </c>
      <c r="M1127" s="1" t="s">
        <v>4797</v>
      </c>
      <c r="N1127" s="1" t="s">
        <v>683</v>
      </c>
      <c r="O1127" s="1" t="s">
        <v>695</v>
      </c>
      <c r="P1127" s="1" t="s">
        <v>1788</v>
      </c>
      <c r="Q1127" s="1" t="s">
        <v>3307</v>
      </c>
      <c r="R1127" s="1" t="s">
        <v>616</v>
      </c>
      <c r="S1127" s="1" t="s">
        <v>3271</v>
      </c>
      <c r="T1127" s="1" t="s">
        <v>5221</v>
      </c>
      <c r="U1127" s="1" t="s">
        <v>685</v>
      </c>
      <c r="V1127" s="1" t="s">
        <v>11156</v>
      </c>
      <c r="W1127" s="1" t="s">
        <v>3166</v>
      </c>
      <c r="X1127" s="1" t="s">
        <v>6747</v>
      </c>
    </row>
    <row r="1128" spans="1:24">
      <c r="A1128" s="1" t="s">
        <v>49</v>
      </c>
      <c r="D1128" s="1" t="s">
        <v>1789</v>
      </c>
      <c r="E1128" s="1" t="s">
        <v>6748</v>
      </c>
      <c r="F1128" s="1" t="s">
        <v>655</v>
      </c>
      <c r="H1128" s="1" t="s">
        <v>891</v>
      </c>
      <c r="I1128" s="1" t="s">
        <v>1644</v>
      </c>
      <c r="J1128" s="1" t="s">
        <v>3271</v>
      </c>
      <c r="K1128" s="1" t="s">
        <v>1413</v>
      </c>
      <c r="L1128" s="1" t="s">
        <v>380</v>
      </c>
      <c r="M1128" s="1" t="s">
        <v>4797</v>
      </c>
      <c r="N1128" s="1" t="s">
        <v>683</v>
      </c>
      <c r="O1128" s="1" t="s">
        <v>695</v>
      </c>
      <c r="P1128" s="1" t="s">
        <v>1788</v>
      </c>
      <c r="Q1128" s="1" t="s">
        <v>3307</v>
      </c>
      <c r="R1128" s="1" t="s">
        <v>616</v>
      </c>
      <c r="S1128" s="1" t="s">
        <v>3271</v>
      </c>
      <c r="T1128" s="1" t="s">
        <v>5221</v>
      </c>
      <c r="U1128" s="1" t="s">
        <v>3417</v>
      </c>
      <c r="V1128" s="1" t="s">
        <v>11397</v>
      </c>
      <c r="W1128" s="1" t="s">
        <v>3166</v>
      </c>
      <c r="X1128" s="1" t="s">
        <v>6749</v>
      </c>
    </row>
    <row r="1129" spans="1:24">
      <c r="A1129" s="1" t="s">
        <v>49</v>
      </c>
      <c r="D1129" s="1" t="s">
        <v>1792</v>
      </c>
      <c r="E1129" s="1" t="s">
        <v>6750</v>
      </c>
      <c r="F1129" s="1" t="s">
        <v>655</v>
      </c>
      <c r="H1129" s="1" t="s">
        <v>891</v>
      </c>
      <c r="I1129" s="1" t="s">
        <v>1644</v>
      </c>
      <c r="J1129" s="1" t="s">
        <v>3271</v>
      </c>
      <c r="K1129" s="1" t="s">
        <v>5269</v>
      </c>
      <c r="L1129" s="1" t="s">
        <v>1795</v>
      </c>
      <c r="M1129" s="1" t="s">
        <v>4797</v>
      </c>
      <c r="N1129" s="1" t="s">
        <v>683</v>
      </c>
      <c r="O1129" s="1" t="s">
        <v>695</v>
      </c>
      <c r="P1129" s="1" t="s">
        <v>1788</v>
      </c>
      <c r="Q1129" s="1" t="s">
        <v>3308</v>
      </c>
      <c r="R1129" s="1" t="s">
        <v>616</v>
      </c>
      <c r="S1129" s="1" t="s">
        <v>3271</v>
      </c>
      <c r="T1129" s="1" t="s">
        <v>5221</v>
      </c>
      <c r="U1129" s="1" t="s">
        <v>549</v>
      </c>
      <c r="V1129" s="1" t="s">
        <v>10959</v>
      </c>
      <c r="W1129" s="1" t="s">
        <v>3166</v>
      </c>
      <c r="X1129" s="1" t="s">
        <v>6751</v>
      </c>
    </row>
    <row r="1130" spans="1:24">
      <c r="A1130" s="1" t="s">
        <v>49</v>
      </c>
      <c r="D1130" s="1" t="s">
        <v>1796</v>
      </c>
      <c r="E1130" s="1" t="s">
        <v>6752</v>
      </c>
      <c r="F1130" s="1" t="s">
        <v>655</v>
      </c>
      <c r="H1130" s="1" t="s">
        <v>891</v>
      </c>
      <c r="I1130" s="1" t="s">
        <v>1644</v>
      </c>
      <c r="J1130" s="1" t="s">
        <v>3271</v>
      </c>
      <c r="K1130" s="1" t="s">
        <v>1413</v>
      </c>
      <c r="L1130" s="1" t="s">
        <v>801</v>
      </c>
      <c r="M1130" s="1" t="s">
        <v>4797</v>
      </c>
      <c r="N1130" s="1" t="s">
        <v>683</v>
      </c>
      <c r="O1130" s="1" t="s">
        <v>695</v>
      </c>
      <c r="P1130" s="1" t="s">
        <v>1788</v>
      </c>
      <c r="Q1130" s="1" t="s">
        <v>3307</v>
      </c>
      <c r="R1130" s="1" t="s">
        <v>616</v>
      </c>
      <c r="S1130" s="1" t="s">
        <v>3271</v>
      </c>
      <c r="T1130" s="1" t="s">
        <v>5221</v>
      </c>
      <c r="U1130" s="1" t="s">
        <v>945</v>
      </c>
      <c r="V1130" s="1" t="s">
        <v>11354</v>
      </c>
      <c r="W1130" s="1" t="s">
        <v>3166</v>
      </c>
      <c r="X1130" s="1" t="s">
        <v>6753</v>
      </c>
    </row>
    <row r="1131" spans="1:24">
      <c r="A1131" s="1" t="s">
        <v>49</v>
      </c>
      <c r="D1131" s="1" t="s">
        <v>1799</v>
      </c>
      <c r="E1131" s="1" t="s">
        <v>6754</v>
      </c>
      <c r="F1131" s="1" t="s">
        <v>655</v>
      </c>
      <c r="H1131" s="1" t="s">
        <v>891</v>
      </c>
      <c r="I1131" s="1" t="s">
        <v>1644</v>
      </c>
      <c r="J1131" s="1" t="s">
        <v>3271</v>
      </c>
      <c r="K1131" s="1" t="s">
        <v>5269</v>
      </c>
      <c r="L1131" s="1" t="s">
        <v>389</v>
      </c>
      <c r="M1131" s="1" t="s">
        <v>4797</v>
      </c>
      <c r="N1131" s="1" t="s">
        <v>683</v>
      </c>
      <c r="O1131" s="1" t="s">
        <v>695</v>
      </c>
      <c r="P1131" s="1" t="s">
        <v>1788</v>
      </c>
      <c r="Q1131" s="1" t="s">
        <v>3265</v>
      </c>
      <c r="R1131" s="1" t="s">
        <v>616</v>
      </c>
      <c r="S1131" s="1" t="s">
        <v>3271</v>
      </c>
      <c r="T1131" s="1" t="s">
        <v>5221</v>
      </c>
      <c r="U1131" s="1" t="s">
        <v>655</v>
      </c>
      <c r="V1131" s="1" t="s">
        <v>10283</v>
      </c>
      <c r="W1131" s="1" t="s">
        <v>3166</v>
      </c>
      <c r="X1131" s="1" t="s">
        <v>6755</v>
      </c>
    </row>
    <row r="1132" spans="1:24">
      <c r="A1132" s="1" t="s">
        <v>49</v>
      </c>
      <c r="D1132" s="1" t="s">
        <v>1802</v>
      </c>
      <c r="E1132" s="1" t="s">
        <v>6756</v>
      </c>
      <c r="F1132" s="1" t="s">
        <v>655</v>
      </c>
      <c r="H1132" s="1" t="s">
        <v>891</v>
      </c>
      <c r="I1132" s="1" t="s">
        <v>1644</v>
      </c>
      <c r="J1132" s="1" t="s">
        <v>3271</v>
      </c>
      <c r="K1132" s="1" t="s">
        <v>1413</v>
      </c>
      <c r="L1132" s="1" t="s">
        <v>393</v>
      </c>
      <c r="M1132" s="1" t="s">
        <v>4797</v>
      </c>
      <c r="N1132" s="1" t="s">
        <v>683</v>
      </c>
      <c r="O1132" s="1" t="s">
        <v>695</v>
      </c>
      <c r="P1132" s="1" t="s">
        <v>1788</v>
      </c>
      <c r="Q1132" s="1" t="s">
        <v>3307</v>
      </c>
      <c r="R1132" s="1" t="s">
        <v>616</v>
      </c>
      <c r="S1132" s="1" t="s">
        <v>3271</v>
      </c>
      <c r="T1132" s="1" t="s">
        <v>5221</v>
      </c>
      <c r="U1132" s="1" t="s">
        <v>1324</v>
      </c>
      <c r="V1132" s="1" t="s">
        <v>11156</v>
      </c>
      <c r="W1132" s="1" t="s">
        <v>3166</v>
      </c>
      <c r="X1132" s="1" t="s">
        <v>6757</v>
      </c>
    </row>
    <row r="1133" spans="1:24">
      <c r="A1133" s="1" t="s">
        <v>49</v>
      </c>
      <c r="D1133" s="1" t="s">
        <v>1805</v>
      </c>
      <c r="E1133" s="1" t="s">
        <v>6758</v>
      </c>
      <c r="F1133" s="1" t="s">
        <v>655</v>
      </c>
      <c r="H1133" s="1" t="s">
        <v>891</v>
      </c>
      <c r="I1133" s="1" t="s">
        <v>1644</v>
      </c>
      <c r="J1133" s="1" t="s">
        <v>3271</v>
      </c>
      <c r="K1133" s="1" t="s">
        <v>5164</v>
      </c>
      <c r="L1133" s="1" t="s">
        <v>457</v>
      </c>
      <c r="M1133" s="1" t="s">
        <v>4797</v>
      </c>
      <c r="N1133" s="1" t="s">
        <v>683</v>
      </c>
      <c r="O1133" s="1" t="s">
        <v>695</v>
      </c>
      <c r="P1133" s="1" t="s">
        <v>1788</v>
      </c>
      <c r="Q1133" s="1" t="s">
        <v>3280</v>
      </c>
      <c r="R1133" s="1" t="s">
        <v>616</v>
      </c>
      <c r="S1133" s="1" t="s">
        <v>3271</v>
      </c>
      <c r="T1133" s="1" t="s">
        <v>5221</v>
      </c>
      <c r="U1133" s="1" t="s">
        <v>748</v>
      </c>
      <c r="V1133" s="1" t="s">
        <v>10959</v>
      </c>
      <c r="W1133" s="1" t="s">
        <v>3166</v>
      </c>
      <c r="X1133" s="1" t="s">
        <v>6759</v>
      </c>
    </row>
    <row r="1134" spans="1:24">
      <c r="A1134" s="1" t="s">
        <v>49</v>
      </c>
      <c r="D1134" s="1" t="s">
        <v>1808</v>
      </c>
      <c r="E1134" s="1" t="s">
        <v>6760</v>
      </c>
      <c r="F1134" s="1" t="s">
        <v>655</v>
      </c>
      <c r="H1134" s="1" t="s">
        <v>891</v>
      </c>
      <c r="I1134" s="1" t="s">
        <v>1644</v>
      </c>
      <c r="J1134" s="1" t="s">
        <v>3271</v>
      </c>
      <c r="K1134" s="1" t="s">
        <v>5164</v>
      </c>
      <c r="L1134" s="1" t="s">
        <v>457</v>
      </c>
      <c r="M1134" s="1" t="s">
        <v>4797</v>
      </c>
      <c r="N1134" s="1" t="s">
        <v>683</v>
      </c>
      <c r="O1134" s="1" t="s">
        <v>695</v>
      </c>
      <c r="P1134" s="1" t="s">
        <v>1788</v>
      </c>
      <c r="Q1134" s="1" t="s">
        <v>3309</v>
      </c>
      <c r="R1134" s="1" t="s">
        <v>616</v>
      </c>
      <c r="S1134" s="1" t="s">
        <v>3271</v>
      </c>
      <c r="T1134" s="1" t="s">
        <v>5221</v>
      </c>
      <c r="U1134" s="1" t="s">
        <v>3264</v>
      </c>
      <c r="V1134" s="1" t="s">
        <v>11398</v>
      </c>
      <c r="W1134" s="1" t="s">
        <v>513</v>
      </c>
      <c r="X1134" s="1" t="s">
        <v>6761</v>
      </c>
    </row>
    <row r="1135" spans="1:24">
      <c r="A1135" s="1" t="s">
        <v>49</v>
      </c>
      <c r="D1135" s="1" t="s">
        <v>1811</v>
      </c>
      <c r="E1135" s="1" t="s">
        <v>6762</v>
      </c>
      <c r="F1135" s="1" t="s">
        <v>655</v>
      </c>
      <c r="H1135" s="1" t="s">
        <v>891</v>
      </c>
      <c r="I1135" s="1" t="s">
        <v>1644</v>
      </c>
      <c r="J1135" s="1" t="s">
        <v>3273</v>
      </c>
      <c r="K1135" s="1" t="s">
        <v>1413</v>
      </c>
      <c r="L1135" s="1" t="s">
        <v>401</v>
      </c>
      <c r="M1135" s="1" t="s">
        <v>4797</v>
      </c>
      <c r="N1135" s="1" t="s">
        <v>683</v>
      </c>
      <c r="O1135" s="1" t="s">
        <v>695</v>
      </c>
      <c r="P1135" s="1" t="s">
        <v>1814</v>
      </c>
      <c r="Q1135" s="1" t="s">
        <v>3310</v>
      </c>
      <c r="R1135" s="1" t="s">
        <v>1419</v>
      </c>
      <c r="S1135" s="1" t="s">
        <v>3273</v>
      </c>
      <c r="T1135" s="1" t="s">
        <v>5221</v>
      </c>
      <c r="U1135" s="1" t="s">
        <v>3166</v>
      </c>
      <c r="V1135" s="1" t="s">
        <v>11399</v>
      </c>
      <c r="W1135" s="1" t="s">
        <v>3166</v>
      </c>
      <c r="X1135" s="1" t="s">
        <v>6763</v>
      </c>
    </row>
    <row r="1136" spans="1:24">
      <c r="A1136" s="1" t="s">
        <v>49</v>
      </c>
      <c r="D1136" s="1" t="s">
        <v>1815</v>
      </c>
      <c r="E1136" s="1" t="s">
        <v>6764</v>
      </c>
      <c r="F1136" s="1" t="s">
        <v>655</v>
      </c>
      <c r="H1136" s="1" t="s">
        <v>891</v>
      </c>
      <c r="I1136" s="1" t="s">
        <v>1644</v>
      </c>
      <c r="J1136" s="1" t="s">
        <v>3273</v>
      </c>
      <c r="K1136" s="1" t="s">
        <v>1413</v>
      </c>
      <c r="L1136" s="1" t="s">
        <v>380</v>
      </c>
      <c r="M1136" s="1" t="s">
        <v>4797</v>
      </c>
      <c r="N1136" s="1" t="s">
        <v>683</v>
      </c>
      <c r="O1136" s="1" t="s">
        <v>695</v>
      </c>
      <c r="P1136" s="1" t="s">
        <v>1814</v>
      </c>
      <c r="Q1136" s="1" t="s">
        <v>3310</v>
      </c>
      <c r="R1136" s="1" t="s">
        <v>1419</v>
      </c>
      <c r="S1136" s="1" t="s">
        <v>3273</v>
      </c>
      <c r="T1136" s="1" t="s">
        <v>5221</v>
      </c>
      <c r="U1136" s="1" t="s">
        <v>549</v>
      </c>
      <c r="V1136" s="1" t="s">
        <v>11399</v>
      </c>
      <c r="W1136" s="1" t="s">
        <v>3166</v>
      </c>
      <c r="X1136" s="1" t="s">
        <v>6765</v>
      </c>
    </row>
    <row r="1137" spans="1:24">
      <c r="A1137" s="1" t="s">
        <v>49</v>
      </c>
      <c r="D1137" s="1" t="s">
        <v>1818</v>
      </c>
      <c r="E1137" s="1" t="s">
        <v>6766</v>
      </c>
      <c r="F1137" s="1" t="s">
        <v>655</v>
      </c>
      <c r="H1137" s="1" t="s">
        <v>891</v>
      </c>
      <c r="I1137" s="1" t="s">
        <v>1644</v>
      </c>
      <c r="J1137" s="1" t="s">
        <v>3273</v>
      </c>
      <c r="K1137" s="1" t="s">
        <v>5269</v>
      </c>
      <c r="L1137" s="1" t="s">
        <v>1795</v>
      </c>
      <c r="M1137" s="1" t="s">
        <v>4797</v>
      </c>
      <c r="N1137" s="1" t="s">
        <v>683</v>
      </c>
      <c r="O1137" s="1" t="s">
        <v>695</v>
      </c>
      <c r="P1137" s="1" t="s">
        <v>1814</v>
      </c>
      <c r="Q1137" s="1" t="s">
        <v>3311</v>
      </c>
      <c r="R1137" s="1" t="s">
        <v>1419</v>
      </c>
      <c r="S1137" s="1" t="s">
        <v>3273</v>
      </c>
      <c r="T1137" s="1" t="s">
        <v>5221</v>
      </c>
      <c r="U1137" s="1" t="s">
        <v>10189</v>
      </c>
      <c r="V1137" s="1" t="s">
        <v>11400</v>
      </c>
      <c r="W1137" s="1" t="s">
        <v>3166</v>
      </c>
      <c r="X1137" s="1" t="s">
        <v>6767</v>
      </c>
    </row>
    <row r="1138" spans="1:24">
      <c r="A1138" s="1" t="s">
        <v>49</v>
      </c>
      <c r="D1138" s="1" t="s">
        <v>1821</v>
      </c>
      <c r="E1138" s="1" t="s">
        <v>6627</v>
      </c>
      <c r="F1138" s="1" t="s">
        <v>655</v>
      </c>
      <c r="H1138" s="1" t="s">
        <v>891</v>
      </c>
      <c r="I1138" s="1" t="s">
        <v>1644</v>
      </c>
      <c r="J1138" s="1" t="s">
        <v>3273</v>
      </c>
      <c r="K1138" s="1" t="s">
        <v>1413</v>
      </c>
      <c r="L1138" s="1" t="s">
        <v>487</v>
      </c>
      <c r="M1138" s="1" t="s">
        <v>4797</v>
      </c>
      <c r="N1138" s="1" t="s">
        <v>683</v>
      </c>
      <c r="O1138" s="1" t="s">
        <v>695</v>
      </c>
      <c r="P1138" s="1" t="s">
        <v>1814</v>
      </c>
      <c r="Q1138" s="1" t="s">
        <v>3310</v>
      </c>
      <c r="R1138" s="1" t="s">
        <v>1419</v>
      </c>
      <c r="S1138" s="1" t="s">
        <v>3273</v>
      </c>
      <c r="T1138" s="1" t="s">
        <v>5221</v>
      </c>
      <c r="U1138" s="1" t="s">
        <v>616</v>
      </c>
      <c r="V1138" s="1" t="s">
        <v>11401</v>
      </c>
      <c r="W1138" s="1" t="s">
        <v>3166</v>
      </c>
      <c r="X1138" s="1" t="s">
        <v>6768</v>
      </c>
    </row>
    <row r="1139" spans="1:24">
      <c r="A1139" s="1" t="s">
        <v>49</v>
      </c>
      <c r="D1139" s="1" t="s">
        <v>1824</v>
      </c>
      <c r="E1139" s="1" t="s">
        <v>6769</v>
      </c>
      <c r="F1139" s="1" t="s">
        <v>655</v>
      </c>
      <c r="H1139" s="1" t="s">
        <v>891</v>
      </c>
      <c r="I1139" s="1" t="s">
        <v>1644</v>
      </c>
      <c r="J1139" s="1" t="s">
        <v>3273</v>
      </c>
      <c r="K1139" s="1" t="s">
        <v>5164</v>
      </c>
      <c r="L1139" s="1" t="s">
        <v>389</v>
      </c>
      <c r="M1139" s="1" t="s">
        <v>4797</v>
      </c>
      <c r="N1139" s="1" t="s">
        <v>683</v>
      </c>
      <c r="O1139" s="1" t="s">
        <v>695</v>
      </c>
      <c r="P1139" s="1" t="s">
        <v>1814</v>
      </c>
      <c r="Q1139" s="1" t="s">
        <v>3312</v>
      </c>
      <c r="R1139" s="1" t="s">
        <v>1419</v>
      </c>
      <c r="S1139" s="1" t="s">
        <v>3273</v>
      </c>
      <c r="T1139" s="1" t="s">
        <v>5221</v>
      </c>
      <c r="U1139" s="1" t="s">
        <v>645</v>
      </c>
      <c r="V1139" s="1" t="s">
        <v>11401</v>
      </c>
      <c r="W1139" s="1" t="s">
        <v>3166</v>
      </c>
      <c r="X1139" s="1" t="s">
        <v>6770</v>
      </c>
    </row>
    <row r="1140" spans="1:24">
      <c r="A1140" s="1" t="s">
        <v>49</v>
      </c>
      <c r="D1140" s="1" t="s">
        <v>1827</v>
      </c>
      <c r="E1140" s="1" t="s">
        <v>6771</v>
      </c>
      <c r="F1140" s="1" t="s">
        <v>655</v>
      </c>
      <c r="H1140" s="1" t="s">
        <v>891</v>
      </c>
      <c r="I1140" s="1" t="s">
        <v>1644</v>
      </c>
      <c r="J1140" s="1" t="s">
        <v>3273</v>
      </c>
      <c r="K1140" s="1" t="s">
        <v>1413</v>
      </c>
      <c r="L1140" s="1" t="s">
        <v>393</v>
      </c>
      <c r="M1140" s="1" t="s">
        <v>4797</v>
      </c>
      <c r="N1140" s="1" t="s">
        <v>683</v>
      </c>
      <c r="O1140" s="1" t="s">
        <v>695</v>
      </c>
      <c r="P1140" s="1" t="s">
        <v>1814</v>
      </c>
      <c r="Q1140" s="1" t="s">
        <v>3310</v>
      </c>
      <c r="R1140" s="1" t="s">
        <v>1419</v>
      </c>
      <c r="S1140" s="1" t="s">
        <v>3273</v>
      </c>
      <c r="T1140" s="1" t="s">
        <v>5221</v>
      </c>
      <c r="U1140" s="1" t="s">
        <v>10189</v>
      </c>
      <c r="V1140" s="1" t="s">
        <v>11401</v>
      </c>
      <c r="W1140" s="1" t="s">
        <v>3166</v>
      </c>
      <c r="X1140" s="1" t="s">
        <v>6772</v>
      </c>
    </row>
    <row r="1141" spans="1:24">
      <c r="A1141" s="1" t="s">
        <v>49</v>
      </c>
      <c r="D1141" s="1" t="s">
        <v>1830</v>
      </c>
      <c r="E1141" s="1" t="s">
        <v>6773</v>
      </c>
      <c r="F1141" s="1" t="s">
        <v>655</v>
      </c>
      <c r="H1141" s="1" t="s">
        <v>891</v>
      </c>
      <c r="I1141" s="1" t="s">
        <v>1644</v>
      </c>
      <c r="J1141" s="1" t="s">
        <v>3273</v>
      </c>
      <c r="K1141" s="1" t="s">
        <v>5164</v>
      </c>
      <c r="L1141" s="1" t="s">
        <v>457</v>
      </c>
      <c r="M1141" s="1" t="s">
        <v>4797</v>
      </c>
      <c r="N1141" s="1" t="s">
        <v>683</v>
      </c>
      <c r="O1141" s="1" t="s">
        <v>695</v>
      </c>
      <c r="P1141" s="1" t="s">
        <v>1814</v>
      </c>
      <c r="Q1141" s="1" t="s">
        <v>3313</v>
      </c>
      <c r="R1141" s="1" t="s">
        <v>1419</v>
      </c>
      <c r="S1141" s="1" t="s">
        <v>3273</v>
      </c>
      <c r="T1141" s="1" t="s">
        <v>5221</v>
      </c>
      <c r="U1141" s="1" t="s">
        <v>10690</v>
      </c>
      <c r="V1141" s="1" t="s">
        <v>11401</v>
      </c>
      <c r="W1141" s="1" t="s">
        <v>3166</v>
      </c>
      <c r="X1141" s="1" t="s">
        <v>6774</v>
      </c>
    </row>
    <row r="1142" spans="1:24">
      <c r="A1142" s="1" t="s">
        <v>49</v>
      </c>
      <c r="D1142" s="1" t="s">
        <v>1833</v>
      </c>
      <c r="E1142" s="1" t="s">
        <v>6775</v>
      </c>
      <c r="F1142" s="1" t="s">
        <v>655</v>
      </c>
      <c r="H1142" s="1" t="s">
        <v>891</v>
      </c>
      <c r="I1142" s="1" t="s">
        <v>1644</v>
      </c>
      <c r="J1142" s="1" t="s">
        <v>3273</v>
      </c>
      <c r="K1142" s="1" t="s">
        <v>5164</v>
      </c>
      <c r="L1142" s="1" t="s">
        <v>457</v>
      </c>
      <c r="M1142" s="1" t="s">
        <v>4797</v>
      </c>
      <c r="N1142" s="1" t="s">
        <v>683</v>
      </c>
      <c r="O1142" s="1" t="s">
        <v>695</v>
      </c>
      <c r="P1142" s="1" t="s">
        <v>1814</v>
      </c>
      <c r="Q1142" s="1" t="s">
        <v>3314</v>
      </c>
      <c r="R1142" s="1" t="s">
        <v>1419</v>
      </c>
      <c r="S1142" s="1" t="s">
        <v>3273</v>
      </c>
      <c r="T1142" s="1" t="s">
        <v>5221</v>
      </c>
      <c r="U1142" s="1" t="s">
        <v>645</v>
      </c>
      <c r="V1142" s="1" t="s">
        <v>11402</v>
      </c>
      <c r="W1142" s="1" t="s">
        <v>3166</v>
      </c>
      <c r="X1142" s="1" t="s">
        <v>6776</v>
      </c>
    </row>
    <row r="1143" spans="1:24">
      <c r="A1143" s="1" t="s">
        <v>49</v>
      </c>
      <c r="D1143" s="1" t="s">
        <v>1836</v>
      </c>
      <c r="E1143" s="1" t="s">
        <v>6777</v>
      </c>
      <c r="F1143" s="1" t="s">
        <v>655</v>
      </c>
      <c r="H1143" s="1" t="s">
        <v>891</v>
      </c>
      <c r="I1143" s="1" t="s">
        <v>1644</v>
      </c>
      <c r="J1143" s="1" t="s">
        <v>3273</v>
      </c>
      <c r="K1143" s="1" t="s">
        <v>1413</v>
      </c>
      <c r="L1143" s="1" t="s">
        <v>396</v>
      </c>
      <c r="M1143" s="1" t="s">
        <v>4797</v>
      </c>
      <c r="N1143" s="1" t="s">
        <v>683</v>
      </c>
      <c r="O1143" s="1" t="s">
        <v>695</v>
      </c>
      <c r="P1143" s="1" t="s">
        <v>1814</v>
      </c>
      <c r="Q1143" s="1" t="s">
        <v>3310</v>
      </c>
      <c r="R1143" s="1" t="s">
        <v>1419</v>
      </c>
      <c r="S1143" s="1" t="s">
        <v>3273</v>
      </c>
      <c r="T1143" s="1" t="s">
        <v>5221</v>
      </c>
      <c r="U1143" s="1" t="s">
        <v>655</v>
      </c>
      <c r="V1143" s="1" t="s">
        <v>11403</v>
      </c>
      <c r="W1143" s="1" t="s">
        <v>3166</v>
      </c>
      <c r="X1143" s="1" t="s">
        <v>6778</v>
      </c>
    </row>
    <row r="1144" spans="1:24">
      <c r="A1144" s="1" t="s">
        <v>49</v>
      </c>
      <c r="D1144" s="1" t="s">
        <v>1839</v>
      </c>
      <c r="E1144" s="1" t="s">
        <v>6779</v>
      </c>
      <c r="F1144" s="1" t="s">
        <v>655</v>
      </c>
      <c r="H1144" s="1" t="s">
        <v>891</v>
      </c>
      <c r="I1144" s="1" t="s">
        <v>1644</v>
      </c>
      <c r="J1144" s="1" t="s">
        <v>3301</v>
      </c>
      <c r="K1144" s="1" t="s">
        <v>1413</v>
      </c>
      <c r="L1144" s="1" t="s">
        <v>401</v>
      </c>
      <c r="M1144" s="1" t="s">
        <v>4797</v>
      </c>
      <c r="N1144" s="1" t="s">
        <v>683</v>
      </c>
      <c r="O1144" s="1" t="s">
        <v>695</v>
      </c>
      <c r="P1144" s="1" t="s">
        <v>1842</v>
      </c>
      <c r="Q1144" s="1" t="s">
        <v>3315</v>
      </c>
      <c r="R1144" s="1" t="s">
        <v>513</v>
      </c>
      <c r="S1144" s="1" t="s">
        <v>3301</v>
      </c>
      <c r="T1144" s="1" t="s">
        <v>5221</v>
      </c>
      <c r="U1144" s="1" t="s">
        <v>3166</v>
      </c>
      <c r="V1144" s="1" t="s">
        <v>11404</v>
      </c>
      <c r="W1144" s="1" t="s">
        <v>3166</v>
      </c>
    </row>
    <row r="1145" spans="1:24">
      <c r="A1145" s="1" t="s">
        <v>49</v>
      </c>
      <c r="D1145" s="1" t="s">
        <v>1843</v>
      </c>
      <c r="E1145" s="1" t="s">
        <v>6780</v>
      </c>
      <c r="F1145" s="1" t="s">
        <v>655</v>
      </c>
      <c r="H1145" s="1" t="s">
        <v>891</v>
      </c>
      <c r="I1145" s="1" t="s">
        <v>1644</v>
      </c>
      <c r="J1145" s="1" t="s">
        <v>3301</v>
      </c>
      <c r="K1145" s="1" t="s">
        <v>1413</v>
      </c>
      <c r="L1145" s="1" t="s">
        <v>380</v>
      </c>
      <c r="M1145" s="1" t="s">
        <v>4797</v>
      </c>
      <c r="N1145" s="1" t="s">
        <v>683</v>
      </c>
      <c r="O1145" s="1" t="s">
        <v>695</v>
      </c>
      <c r="P1145" s="1" t="s">
        <v>1842</v>
      </c>
      <c r="Q1145" s="1" t="s">
        <v>3315</v>
      </c>
      <c r="R1145" s="1" t="s">
        <v>513</v>
      </c>
      <c r="S1145" s="1" t="s">
        <v>3301</v>
      </c>
      <c r="T1145" s="1" t="s">
        <v>5221</v>
      </c>
      <c r="U1145" s="1" t="s">
        <v>3166</v>
      </c>
      <c r="V1145" s="1" t="s">
        <v>11404</v>
      </c>
      <c r="W1145" s="1" t="s">
        <v>3166</v>
      </c>
    </row>
    <row r="1146" spans="1:24">
      <c r="A1146" s="1" t="s">
        <v>49</v>
      </c>
      <c r="D1146" s="1" t="s">
        <v>1846</v>
      </c>
      <c r="E1146" s="1" t="s">
        <v>6781</v>
      </c>
      <c r="F1146" s="1" t="s">
        <v>655</v>
      </c>
      <c r="H1146" s="1" t="s">
        <v>891</v>
      </c>
      <c r="I1146" s="1" t="s">
        <v>1644</v>
      </c>
      <c r="J1146" s="1" t="s">
        <v>3301</v>
      </c>
      <c r="K1146" s="1" t="s">
        <v>1413</v>
      </c>
      <c r="L1146" s="1" t="s">
        <v>487</v>
      </c>
      <c r="M1146" s="1" t="s">
        <v>4797</v>
      </c>
      <c r="N1146" s="1" t="s">
        <v>683</v>
      </c>
      <c r="O1146" s="1" t="s">
        <v>695</v>
      </c>
      <c r="P1146" s="1" t="s">
        <v>1842</v>
      </c>
      <c r="Q1146" s="1" t="s">
        <v>3315</v>
      </c>
      <c r="R1146" s="1" t="s">
        <v>513</v>
      </c>
      <c r="S1146" s="1" t="s">
        <v>3301</v>
      </c>
      <c r="T1146" s="1" t="s">
        <v>5221</v>
      </c>
      <c r="U1146" s="1" t="s">
        <v>10599</v>
      </c>
      <c r="V1146" s="1" t="s">
        <v>11404</v>
      </c>
      <c r="W1146" s="1" t="s">
        <v>530</v>
      </c>
    </row>
    <row r="1147" spans="1:24">
      <c r="A1147" s="1" t="s">
        <v>49</v>
      </c>
      <c r="D1147" s="1" t="s">
        <v>1849</v>
      </c>
      <c r="E1147" s="1" t="s">
        <v>6782</v>
      </c>
      <c r="F1147" s="1" t="s">
        <v>655</v>
      </c>
      <c r="H1147" s="1" t="s">
        <v>891</v>
      </c>
      <c r="I1147" s="1" t="s">
        <v>1644</v>
      </c>
      <c r="J1147" s="1" t="s">
        <v>3301</v>
      </c>
      <c r="K1147" s="1" t="s">
        <v>1413</v>
      </c>
      <c r="L1147" s="1" t="s">
        <v>393</v>
      </c>
      <c r="M1147" s="1" t="s">
        <v>4797</v>
      </c>
      <c r="N1147" s="1" t="s">
        <v>683</v>
      </c>
      <c r="O1147" s="1" t="s">
        <v>695</v>
      </c>
      <c r="P1147" s="1" t="s">
        <v>1842</v>
      </c>
      <c r="Q1147" s="1" t="s">
        <v>3315</v>
      </c>
      <c r="R1147" s="1" t="s">
        <v>513</v>
      </c>
      <c r="S1147" s="1" t="s">
        <v>3301</v>
      </c>
      <c r="T1147" s="1" t="s">
        <v>5221</v>
      </c>
      <c r="U1147" s="1" t="s">
        <v>3166</v>
      </c>
      <c r="V1147" s="1" t="s">
        <v>11405</v>
      </c>
      <c r="W1147" s="1" t="s">
        <v>616</v>
      </c>
      <c r="X1147" s="1" t="s">
        <v>6783</v>
      </c>
    </row>
    <row r="1148" spans="1:24">
      <c r="A1148" s="1" t="s">
        <v>49</v>
      </c>
      <c r="D1148" s="1" t="s">
        <v>1852</v>
      </c>
      <c r="E1148" s="1" t="s">
        <v>6784</v>
      </c>
      <c r="F1148" s="1" t="s">
        <v>655</v>
      </c>
      <c r="H1148" s="1" t="s">
        <v>891</v>
      </c>
      <c r="I1148" s="1" t="s">
        <v>1644</v>
      </c>
      <c r="J1148" s="1" t="s">
        <v>3301</v>
      </c>
      <c r="K1148" s="1" t="s">
        <v>5164</v>
      </c>
      <c r="L1148" s="1" t="s">
        <v>457</v>
      </c>
      <c r="M1148" s="1" t="s">
        <v>4797</v>
      </c>
      <c r="N1148" s="1" t="s">
        <v>683</v>
      </c>
      <c r="O1148" s="1" t="s">
        <v>695</v>
      </c>
      <c r="P1148" s="1" t="s">
        <v>1842</v>
      </c>
      <c r="Q1148" s="1" t="s">
        <v>3316</v>
      </c>
      <c r="R1148" s="1" t="s">
        <v>513</v>
      </c>
      <c r="S1148" s="1" t="s">
        <v>3301</v>
      </c>
      <c r="T1148" s="1" t="s">
        <v>5221</v>
      </c>
      <c r="U1148" s="1" t="s">
        <v>480</v>
      </c>
      <c r="V1148" s="1" t="s">
        <v>11404</v>
      </c>
      <c r="W1148" s="1" t="s">
        <v>655</v>
      </c>
      <c r="X1148" s="1" t="s">
        <v>6785</v>
      </c>
    </row>
    <row r="1149" spans="1:24">
      <c r="A1149" s="1" t="s">
        <v>49</v>
      </c>
      <c r="D1149" s="1" t="s">
        <v>1855</v>
      </c>
      <c r="E1149" s="1" t="s">
        <v>6786</v>
      </c>
      <c r="F1149" s="1" t="s">
        <v>655</v>
      </c>
      <c r="H1149" s="1" t="s">
        <v>891</v>
      </c>
      <c r="I1149" s="1" t="s">
        <v>1644</v>
      </c>
      <c r="J1149" s="1" t="s">
        <v>3184</v>
      </c>
      <c r="K1149" s="1" t="s">
        <v>5164</v>
      </c>
      <c r="L1149" s="1" t="s">
        <v>389</v>
      </c>
      <c r="M1149" s="1" t="s">
        <v>4797</v>
      </c>
      <c r="N1149" s="1" t="s">
        <v>683</v>
      </c>
      <c r="O1149" s="1" t="s">
        <v>695</v>
      </c>
      <c r="P1149" s="1" t="s">
        <v>1858</v>
      </c>
      <c r="Q1149" s="1" t="s">
        <v>3317</v>
      </c>
      <c r="R1149" s="1" t="s">
        <v>1466</v>
      </c>
      <c r="S1149" s="1" t="s">
        <v>3184</v>
      </c>
      <c r="T1149" s="1" t="s">
        <v>5221</v>
      </c>
      <c r="U1149" s="1" t="s">
        <v>444</v>
      </c>
      <c r="V1149" s="1" t="s">
        <v>10340</v>
      </c>
      <c r="W1149" s="1" t="s">
        <v>3166</v>
      </c>
      <c r="X1149" s="1" t="s">
        <v>6787</v>
      </c>
    </row>
    <row r="1150" spans="1:24">
      <c r="A1150" s="1" t="s">
        <v>49</v>
      </c>
      <c r="D1150" s="1" t="s">
        <v>1859</v>
      </c>
      <c r="E1150" s="1" t="s">
        <v>6788</v>
      </c>
      <c r="F1150" s="1" t="s">
        <v>655</v>
      </c>
      <c r="H1150" s="1" t="s">
        <v>891</v>
      </c>
      <c r="I1150" s="1" t="s">
        <v>1644</v>
      </c>
      <c r="J1150" s="1" t="s">
        <v>3184</v>
      </c>
      <c r="K1150" s="1" t="s">
        <v>1413</v>
      </c>
      <c r="L1150" s="1" t="s">
        <v>401</v>
      </c>
      <c r="M1150" s="1" t="s">
        <v>4797</v>
      </c>
      <c r="N1150" s="1" t="s">
        <v>683</v>
      </c>
      <c r="O1150" s="1" t="s">
        <v>695</v>
      </c>
      <c r="P1150" s="1" t="s">
        <v>1858</v>
      </c>
      <c r="Q1150" s="1" t="s">
        <v>3318</v>
      </c>
      <c r="R1150" s="1" t="s">
        <v>1466</v>
      </c>
      <c r="S1150" s="1" t="s">
        <v>3184</v>
      </c>
      <c r="T1150" s="1" t="s">
        <v>5221</v>
      </c>
      <c r="U1150" s="1" t="s">
        <v>3173</v>
      </c>
      <c r="V1150" s="1" t="s">
        <v>11406</v>
      </c>
      <c r="W1150" s="1" t="s">
        <v>3166</v>
      </c>
      <c r="X1150" s="1" t="s">
        <v>6789</v>
      </c>
    </row>
    <row r="1151" spans="1:24">
      <c r="A1151" s="1" t="s">
        <v>49</v>
      </c>
      <c r="D1151" s="1" t="s">
        <v>1862</v>
      </c>
      <c r="E1151" s="1" t="s">
        <v>6790</v>
      </c>
      <c r="F1151" s="1" t="s">
        <v>655</v>
      </c>
      <c r="H1151" s="1" t="s">
        <v>891</v>
      </c>
      <c r="I1151" s="1" t="s">
        <v>1644</v>
      </c>
      <c r="J1151" s="1" t="s">
        <v>3184</v>
      </c>
      <c r="K1151" s="1" t="s">
        <v>1413</v>
      </c>
      <c r="L1151" s="1" t="s">
        <v>380</v>
      </c>
      <c r="M1151" s="1" t="s">
        <v>4797</v>
      </c>
      <c r="N1151" s="1" t="s">
        <v>683</v>
      </c>
      <c r="O1151" s="1" t="s">
        <v>695</v>
      </c>
      <c r="P1151" s="1" t="s">
        <v>1858</v>
      </c>
      <c r="Q1151" s="1" t="s">
        <v>3318</v>
      </c>
      <c r="R1151" s="1" t="s">
        <v>1466</v>
      </c>
      <c r="S1151" s="1" t="s">
        <v>3184</v>
      </c>
      <c r="T1151" s="1" t="s">
        <v>5221</v>
      </c>
      <c r="U1151" s="1" t="s">
        <v>10705</v>
      </c>
      <c r="V1151" s="1" t="s">
        <v>11406</v>
      </c>
      <c r="W1151" s="1" t="s">
        <v>3166</v>
      </c>
      <c r="X1151" s="1" t="s">
        <v>6791</v>
      </c>
    </row>
    <row r="1152" spans="1:24">
      <c r="A1152" s="1" t="s">
        <v>49</v>
      </c>
      <c r="D1152" s="1" t="s">
        <v>1865</v>
      </c>
      <c r="E1152" s="1" t="s">
        <v>6792</v>
      </c>
      <c r="F1152" s="1" t="s">
        <v>655</v>
      </c>
      <c r="H1152" s="1" t="s">
        <v>891</v>
      </c>
      <c r="I1152" s="1" t="s">
        <v>1644</v>
      </c>
      <c r="J1152" s="1" t="s">
        <v>3184</v>
      </c>
      <c r="K1152" s="1" t="s">
        <v>5164</v>
      </c>
      <c r="L1152" s="1" t="s">
        <v>380</v>
      </c>
      <c r="M1152" s="1" t="s">
        <v>4797</v>
      </c>
      <c r="N1152" s="1" t="s">
        <v>683</v>
      </c>
      <c r="O1152" s="1" t="s">
        <v>695</v>
      </c>
      <c r="P1152" s="1" t="s">
        <v>1858</v>
      </c>
      <c r="Q1152" s="1" t="s">
        <v>3319</v>
      </c>
      <c r="R1152" s="1" t="s">
        <v>1466</v>
      </c>
      <c r="S1152" s="1" t="s">
        <v>3184</v>
      </c>
      <c r="T1152" s="1" t="s">
        <v>5221</v>
      </c>
      <c r="U1152" s="1" t="s">
        <v>10534</v>
      </c>
      <c r="V1152" s="1" t="s">
        <v>11074</v>
      </c>
      <c r="W1152" s="1" t="s">
        <v>1041</v>
      </c>
      <c r="X1152" s="1" t="s">
        <v>6793</v>
      </c>
    </row>
    <row r="1153" spans="1:24">
      <c r="A1153" s="1" t="s">
        <v>49</v>
      </c>
      <c r="D1153" s="1" t="s">
        <v>1868</v>
      </c>
      <c r="E1153" s="1" t="s">
        <v>6794</v>
      </c>
      <c r="F1153" s="1" t="s">
        <v>655</v>
      </c>
      <c r="H1153" s="1" t="s">
        <v>891</v>
      </c>
      <c r="I1153" s="1" t="s">
        <v>1644</v>
      </c>
      <c r="J1153" s="1" t="s">
        <v>3184</v>
      </c>
      <c r="K1153" s="1" t="s">
        <v>1413</v>
      </c>
      <c r="L1153" s="1" t="s">
        <v>487</v>
      </c>
      <c r="M1153" s="1" t="s">
        <v>4797</v>
      </c>
      <c r="N1153" s="1" t="s">
        <v>683</v>
      </c>
      <c r="O1153" s="1" t="s">
        <v>695</v>
      </c>
      <c r="P1153" s="1" t="s">
        <v>1858</v>
      </c>
      <c r="Q1153" s="1" t="s">
        <v>3318</v>
      </c>
      <c r="R1153" s="1" t="s">
        <v>1466</v>
      </c>
      <c r="S1153" s="1" t="s">
        <v>3184</v>
      </c>
      <c r="T1153" s="1" t="s">
        <v>5221</v>
      </c>
      <c r="U1153" s="1" t="s">
        <v>11407</v>
      </c>
      <c r="V1153" s="1" t="s">
        <v>11408</v>
      </c>
      <c r="W1153" s="1" t="s">
        <v>3166</v>
      </c>
      <c r="X1153" s="1" t="s">
        <v>6795</v>
      </c>
    </row>
    <row r="1154" spans="1:24">
      <c r="A1154" s="1" t="s">
        <v>49</v>
      </c>
      <c r="D1154" s="1" t="s">
        <v>1871</v>
      </c>
      <c r="E1154" s="1" t="s">
        <v>6786</v>
      </c>
      <c r="F1154" s="1" t="s">
        <v>655</v>
      </c>
      <c r="H1154" s="1" t="s">
        <v>891</v>
      </c>
      <c r="I1154" s="1" t="s">
        <v>1644</v>
      </c>
      <c r="J1154" s="1" t="s">
        <v>3184</v>
      </c>
      <c r="K1154" s="1" t="s">
        <v>5164</v>
      </c>
      <c r="L1154" s="1" t="s">
        <v>389</v>
      </c>
      <c r="M1154" s="1" t="s">
        <v>4797</v>
      </c>
      <c r="N1154" s="1" t="s">
        <v>683</v>
      </c>
      <c r="O1154" s="1" t="s">
        <v>695</v>
      </c>
      <c r="P1154" s="1" t="s">
        <v>1858</v>
      </c>
      <c r="Q1154" s="1" t="s">
        <v>3320</v>
      </c>
      <c r="R1154" s="1" t="s">
        <v>1466</v>
      </c>
      <c r="S1154" s="1" t="s">
        <v>3184</v>
      </c>
      <c r="T1154" s="1" t="s">
        <v>5221</v>
      </c>
      <c r="U1154" s="1" t="s">
        <v>645</v>
      </c>
      <c r="V1154" s="1" t="s">
        <v>10912</v>
      </c>
      <c r="W1154" s="1" t="s">
        <v>685</v>
      </c>
      <c r="X1154" s="1" t="s">
        <v>6796</v>
      </c>
    </row>
    <row r="1155" spans="1:24">
      <c r="A1155" s="1" t="s">
        <v>49</v>
      </c>
      <c r="D1155" s="1" t="s">
        <v>1874</v>
      </c>
      <c r="E1155" s="1" t="s">
        <v>6797</v>
      </c>
      <c r="F1155" s="1" t="s">
        <v>655</v>
      </c>
      <c r="H1155" s="1" t="s">
        <v>891</v>
      </c>
      <c r="I1155" s="1" t="s">
        <v>1644</v>
      </c>
      <c r="J1155" s="1" t="s">
        <v>3184</v>
      </c>
      <c r="K1155" s="1" t="s">
        <v>1413</v>
      </c>
      <c r="L1155" s="1" t="s">
        <v>393</v>
      </c>
      <c r="M1155" s="1" t="s">
        <v>4797</v>
      </c>
      <c r="N1155" s="1" t="s">
        <v>683</v>
      </c>
      <c r="O1155" s="1" t="s">
        <v>695</v>
      </c>
      <c r="P1155" s="1" t="s">
        <v>1858</v>
      </c>
      <c r="Q1155" s="1" t="s">
        <v>3318</v>
      </c>
      <c r="R1155" s="1" t="s">
        <v>1466</v>
      </c>
      <c r="S1155" s="1" t="s">
        <v>3184</v>
      </c>
      <c r="T1155" s="1" t="s">
        <v>5221</v>
      </c>
      <c r="U1155" s="1" t="s">
        <v>11409</v>
      </c>
      <c r="V1155" s="1" t="s">
        <v>11410</v>
      </c>
      <c r="W1155" s="1" t="s">
        <v>3166</v>
      </c>
      <c r="X1155" s="1" t="s">
        <v>6798</v>
      </c>
    </row>
    <row r="1156" spans="1:24">
      <c r="A1156" s="1" t="s">
        <v>49</v>
      </c>
      <c r="D1156" s="1" t="s">
        <v>1877</v>
      </c>
      <c r="E1156" s="1" t="s">
        <v>6799</v>
      </c>
      <c r="F1156" s="1" t="s">
        <v>655</v>
      </c>
      <c r="H1156" s="1" t="s">
        <v>891</v>
      </c>
      <c r="I1156" s="1" t="s">
        <v>1644</v>
      </c>
      <c r="J1156" s="1" t="s">
        <v>3184</v>
      </c>
      <c r="K1156" s="1" t="s">
        <v>5164</v>
      </c>
      <c r="L1156" s="1" t="s">
        <v>457</v>
      </c>
      <c r="M1156" s="1" t="s">
        <v>4797</v>
      </c>
      <c r="N1156" s="1" t="s">
        <v>683</v>
      </c>
      <c r="O1156" s="1" t="s">
        <v>695</v>
      </c>
      <c r="P1156" s="1" t="s">
        <v>1858</v>
      </c>
      <c r="Q1156" s="1" t="s">
        <v>3317</v>
      </c>
      <c r="R1156" s="1" t="s">
        <v>1466</v>
      </c>
      <c r="S1156" s="1" t="s">
        <v>3184</v>
      </c>
      <c r="T1156" s="1" t="s">
        <v>5221</v>
      </c>
      <c r="U1156" s="1" t="s">
        <v>10808</v>
      </c>
      <c r="V1156" s="1" t="s">
        <v>10425</v>
      </c>
      <c r="W1156" s="1" t="s">
        <v>10544</v>
      </c>
      <c r="X1156" s="1" t="s">
        <v>6800</v>
      </c>
    </row>
    <row r="1157" spans="1:24">
      <c r="A1157" s="1" t="s">
        <v>49</v>
      </c>
      <c r="D1157" s="1" t="s">
        <v>1880</v>
      </c>
      <c r="E1157" s="1" t="s">
        <v>6801</v>
      </c>
      <c r="F1157" s="1" t="s">
        <v>655</v>
      </c>
      <c r="H1157" s="1" t="s">
        <v>891</v>
      </c>
      <c r="I1157" s="1" t="s">
        <v>1644</v>
      </c>
      <c r="J1157" s="1" t="s">
        <v>3184</v>
      </c>
      <c r="K1157" s="1" t="s">
        <v>5164</v>
      </c>
      <c r="L1157" s="1" t="s">
        <v>457</v>
      </c>
      <c r="M1157" s="1" t="s">
        <v>4797</v>
      </c>
      <c r="N1157" s="1" t="s">
        <v>683</v>
      </c>
      <c r="O1157" s="1" t="s">
        <v>695</v>
      </c>
      <c r="P1157" s="1" t="s">
        <v>1858</v>
      </c>
      <c r="Q1157" s="1" t="s">
        <v>3269</v>
      </c>
      <c r="R1157" s="1" t="s">
        <v>1466</v>
      </c>
      <c r="S1157" s="1" t="s">
        <v>3184</v>
      </c>
      <c r="T1157" s="1" t="s">
        <v>5221</v>
      </c>
      <c r="U1157" s="1" t="s">
        <v>11214</v>
      </c>
      <c r="V1157" s="1" t="s">
        <v>11411</v>
      </c>
      <c r="W1157" s="1" t="s">
        <v>3166</v>
      </c>
      <c r="X1157" s="1" t="s">
        <v>6802</v>
      </c>
    </row>
    <row r="1158" spans="1:24">
      <c r="A1158" s="1" t="s">
        <v>49</v>
      </c>
      <c r="D1158" s="1" t="s">
        <v>1883</v>
      </c>
      <c r="E1158" s="1" t="s">
        <v>6803</v>
      </c>
      <c r="F1158" s="1" t="s">
        <v>655</v>
      </c>
      <c r="H1158" s="1" t="s">
        <v>891</v>
      </c>
      <c r="I1158" s="1" t="s">
        <v>1644</v>
      </c>
      <c r="J1158" s="1" t="s">
        <v>3184</v>
      </c>
      <c r="K1158" s="1" t="s">
        <v>1413</v>
      </c>
      <c r="L1158" s="1" t="s">
        <v>419</v>
      </c>
      <c r="M1158" s="1" t="s">
        <v>4797</v>
      </c>
      <c r="N1158" s="1" t="s">
        <v>683</v>
      </c>
      <c r="O1158" s="1" t="s">
        <v>695</v>
      </c>
      <c r="P1158" s="1" t="s">
        <v>1886</v>
      </c>
      <c r="Q1158" s="1" t="s">
        <v>3318</v>
      </c>
      <c r="R1158" s="1" t="s">
        <v>1466</v>
      </c>
      <c r="S1158" s="1" t="s">
        <v>3184</v>
      </c>
      <c r="T1158" s="1" t="s">
        <v>5221</v>
      </c>
      <c r="U1158" s="1" t="s">
        <v>3264</v>
      </c>
      <c r="V1158" s="1" t="s">
        <v>11412</v>
      </c>
      <c r="W1158" s="1" t="s">
        <v>3176</v>
      </c>
      <c r="X1158" s="1" t="s">
        <v>6804</v>
      </c>
    </row>
    <row r="1159" spans="1:24">
      <c r="A1159" s="1" t="s">
        <v>49</v>
      </c>
      <c r="D1159" s="1" t="s">
        <v>1887</v>
      </c>
      <c r="E1159" s="1" t="s">
        <v>6805</v>
      </c>
      <c r="F1159" s="1" t="s">
        <v>655</v>
      </c>
      <c r="H1159" s="1" t="s">
        <v>891</v>
      </c>
      <c r="I1159" s="1" t="s">
        <v>1644</v>
      </c>
      <c r="J1159" s="1" t="s">
        <v>3179</v>
      </c>
      <c r="K1159" s="1" t="s">
        <v>5269</v>
      </c>
      <c r="L1159" s="1" t="s">
        <v>401</v>
      </c>
      <c r="M1159" s="1" t="s">
        <v>4797</v>
      </c>
      <c r="N1159" s="1" t="s">
        <v>683</v>
      </c>
      <c r="O1159" s="1" t="s">
        <v>695</v>
      </c>
      <c r="P1159" s="1" t="s">
        <v>1752</v>
      </c>
      <c r="Q1159" s="1" t="s">
        <v>3305</v>
      </c>
      <c r="R1159" s="1" t="s">
        <v>1466</v>
      </c>
      <c r="S1159" s="1" t="s">
        <v>3179</v>
      </c>
      <c r="T1159" s="1" t="s">
        <v>5221</v>
      </c>
      <c r="U1159" s="1" t="s">
        <v>493</v>
      </c>
      <c r="V1159" s="1" t="s">
        <v>11413</v>
      </c>
      <c r="W1159" s="1" t="s">
        <v>3166</v>
      </c>
      <c r="X1159" s="1" t="s">
        <v>6806</v>
      </c>
    </row>
    <row r="1160" spans="1:24">
      <c r="A1160" s="1" t="s">
        <v>49</v>
      </c>
      <c r="D1160" s="1" t="s">
        <v>1891</v>
      </c>
      <c r="E1160" s="1" t="s">
        <v>6807</v>
      </c>
      <c r="F1160" s="1" t="s">
        <v>655</v>
      </c>
      <c r="H1160" s="1" t="s">
        <v>891</v>
      </c>
      <c r="I1160" s="1" t="s">
        <v>1644</v>
      </c>
      <c r="J1160" s="1" t="s">
        <v>3179</v>
      </c>
      <c r="K1160" s="1" t="s">
        <v>5269</v>
      </c>
      <c r="L1160" s="1" t="s">
        <v>380</v>
      </c>
      <c r="M1160" s="1" t="s">
        <v>4797</v>
      </c>
      <c r="N1160" s="1" t="s">
        <v>683</v>
      </c>
      <c r="O1160" s="1" t="s">
        <v>695</v>
      </c>
      <c r="P1160" s="1" t="s">
        <v>1752</v>
      </c>
      <c r="Q1160" s="1" t="s">
        <v>3246</v>
      </c>
      <c r="R1160" s="1" t="s">
        <v>1466</v>
      </c>
      <c r="S1160" s="1" t="s">
        <v>3179</v>
      </c>
      <c r="T1160" s="1" t="s">
        <v>5221</v>
      </c>
      <c r="U1160" s="1" t="s">
        <v>530</v>
      </c>
      <c r="V1160" s="1" t="s">
        <v>11414</v>
      </c>
      <c r="W1160" s="1" t="s">
        <v>3166</v>
      </c>
      <c r="X1160" s="1" t="s">
        <v>6808</v>
      </c>
    </row>
    <row r="1161" spans="1:24">
      <c r="A1161" s="1" t="s">
        <v>49</v>
      </c>
      <c r="D1161" s="1" t="s">
        <v>1894</v>
      </c>
      <c r="E1161" s="1" t="s">
        <v>6809</v>
      </c>
      <c r="F1161" s="1" t="s">
        <v>655</v>
      </c>
      <c r="H1161" s="1" t="s">
        <v>891</v>
      </c>
      <c r="I1161" s="1" t="s">
        <v>1644</v>
      </c>
      <c r="J1161" s="1" t="s">
        <v>3179</v>
      </c>
      <c r="K1161" s="1" t="s">
        <v>5269</v>
      </c>
      <c r="L1161" s="1" t="s">
        <v>393</v>
      </c>
      <c r="M1161" s="1" t="s">
        <v>4797</v>
      </c>
      <c r="N1161" s="1" t="s">
        <v>683</v>
      </c>
      <c r="O1161" s="1" t="s">
        <v>695</v>
      </c>
      <c r="P1161" s="1" t="s">
        <v>1752</v>
      </c>
      <c r="Q1161" s="1" t="s">
        <v>3321</v>
      </c>
      <c r="R1161" s="1" t="s">
        <v>1466</v>
      </c>
      <c r="S1161" s="1" t="s">
        <v>3179</v>
      </c>
      <c r="T1161" s="1" t="s">
        <v>5221</v>
      </c>
      <c r="U1161" s="1" t="s">
        <v>513</v>
      </c>
      <c r="V1161" s="1" t="s">
        <v>11415</v>
      </c>
      <c r="W1161" s="1" t="s">
        <v>3166</v>
      </c>
      <c r="X1161" s="1" t="s">
        <v>6810</v>
      </c>
    </row>
    <row r="1162" spans="1:24">
      <c r="A1162" s="1" t="s">
        <v>49</v>
      </c>
      <c r="D1162" s="1" t="s">
        <v>1897</v>
      </c>
      <c r="E1162" s="1" t="s">
        <v>6738</v>
      </c>
      <c r="F1162" s="1" t="s">
        <v>655</v>
      </c>
      <c r="H1162" s="1" t="s">
        <v>891</v>
      </c>
      <c r="I1162" s="1" t="s">
        <v>1644</v>
      </c>
      <c r="J1162" s="1" t="s">
        <v>3179</v>
      </c>
      <c r="K1162" s="1" t="s">
        <v>5164</v>
      </c>
      <c r="L1162" s="1" t="s">
        <v>457</v>
      </c>
      <c r="M1162" s="1" t="s">
        <v>4797</v>
      </c>
      <c r="N1162" s="1" t="s">
        <v>683</v>
      </c>
      <c r="O1162" s="1" t="s">
        <v>695</v>
      </c>
      <c r="P1162" s="1" t="s">
        <v>1752</v>
      </c>
      <c r="Q1162" s="1" t="s">
        <v>3322</v>
      </c>
      <c r="R1162" s="1" t="s">
        <v>1466</v>
      </c>
      <c r="S1162" s="1" t="s">
        <v>3179</v>
      </c>
      <c r="T1162" s="1" t="s">
        <v>5221</v>
      </c>
      <c r="U1162" s="1" t="s">
        <v>10296</v>
      </c>
      <c r="V1162" s="1" t="s">
        <v>11416</v>
      </c>
      <c r="W1162" s="1" t="s">
        <v>3166</v>
      </c>
      <c r="X1162" s="1" t="s">
        <v>6811</v>
      </c>
    </row>
    <row r="1163" spans="1:24">
      <c r="A1163" s="1" t="s">
        <v>49</v>
      </c>
      <c r="D1163" s="1" t="s">
        <v>3394</v>
      </c>
      <c r="E1163" s="1" t="s">
        <v>6812</v>
      </c>
      <c r="F1163" s="1" t="s">
        <v>655</v>
      </c>
      <c r="H1163" s="1" t="s">
        <v>891</v>
      </c>
      <c r="I1163" s="1" t="s">
        <v>1644</v>
      </c>
      <c r="J1163" s="1" t="s">
        <v>3179</v>
      </c>
      <c r="K1163" s="1" t="s">
        <v>5269</v>
      </c>
      <c r="L1163" s="1" t="s">
        <v>419</v>
      </c>
      <c r="M1163" s="1" t="s">
        <v>4797</v>
      </c>
      <c r="N1163" s="1" t="s">
        <v>683</v>
      </c>
      <c r="O1163" s="1" t="s">
        <v>695</v>
      </c>
      <c r="P1163" s="1" t="s">
        <v>1752</v>
      </c>
      <c r="Q1163" s="1" t="s">
        <v>3323</v>
      </c>
      <c r="R1163" s="1" t="s">
        <v>1466</v>
      </c>
      <c r="S1163" s="1" t="s">
        <v>3179</v>
      </c>
      <c r="T1163" s="1" t="s">
        <v>5221</v>
      </c>
      <c r="U1163" s="1" t="s">
        <v>1324</v>
      </c>
      <c r="V1163" s="1" t="s">
        <v>11417</v>
      </c>
      <c r="W1163" s="1" t="s">
        <v>616</v>
      </c>
      <c r="X1163" s="1" t="s">
        <v>6813</v>
      </c>
    </row>
    <row r="1164" spans="1:24">
      <c r="A1164" s="1" t="s">
        <v>49</v>
      </c>
      <c r="D1164" s="1" t="s">
        <v>6814</v>
      </c>
      <c r="E1164" s="1" t="s">
        <v>6815</v>
      </c>
      <c r="F1164" s="1" t="s">
        <v>4792</v>
      </c>
      <c r="H1164" s="1" t="s">
        <v>891</v>
      </c>
      <c r="I1164" s="1" t="s">
        <v>1644</v>
      </c>
      <c r="J1164" s="1" t="s">
        <v>3271</v>
      </c>
      <c r="K1164" s="1" t="s">
        <v>1890</v>
      </c>
      <c r="L1164" s="1" t="s">
        <v>401</v>
      </c>
      <c r="M1164" s="1" t="s">
        <v>4797</v>
      </c>
      <c r="N1164" s="1" t="s">
        <v>683</v>
      </c>
      <c r="O1164" s="1" t="s">
        <v>695</v>
      </c>
      <c r="P1164" s="1" t="s">
        <v>1788</v>
      </c>
      <c r="Q1164" s="1" t="s">
        <v>11418</v>
      </c>
      <c r="R1164" s="1" t="s">
        <v>616</v>
      </c>
      <c r="S1164" s="1" t="s">
        <v>3271</v>
      </c>
      <c r="T1164" s="1" t="s">
        <v>5221</v>
      </c>
      <c r="U1164" s="1" t="s">
        <v>3166</v>
      </c>
      <c r="V1164" s="1" t="s">
        <v>11419</v>
      </c>
      <c r="W1164" s="1" t="s">
        <v>3166</v>
      </c>
    </row>
    <row r="1165" spans="1:24">
      <c r="A1165" s="1" t="s">
        <v>49</v>
      </c>
      <c r="D1165" s="1" t="s">
        <v>6816</v>
      </c>
      <c r="E1165" s="1" t="s">
        <v>6817</v>
      </c>
      <c r="F1165" s="1" t="s">
        <v>5937</v>
      </c>
      <c r="H1165" s="1" t="s">
        <v>891</v>
      </c>
      <c r="I1165" s="1" t="s">
        <v>1644</v>
      </c>
      <c r="J1165" s="1" t="s">
        <v>3271</v>
      </c>
      <c r="K1165" s="1" t="s">
        <v>1890</v>
      </c>
      <c r="L1165" s="1" t="s">
        <v>487</v>
      </c>
      <c r="M1165" s="1" t="s">
        <v>4797</v>
      </c>
      <c r="N1165" s="1" t="s">
        <v>683</v>
      </c>
      <c r="O1165" s="1" t="s">
        <v>695</v>
      </c>
      <c r="P1165" s="1" t="s">
        <v>1788</v>
      </c>
      <c r="Q1165" s="1" t="s">
        <v>11420</v>
      </c>
      <c r="R1165" s="1" t="s">
        <v>616</v>
      </c>
      <c r="S1165" s="1" t="s">
        <v>3271</v>
      </c>
      <c r="T1165" s="1" t="s">
        <v>5221</v>
      </c>
      <c r="U1165" s="1" t="s">
        <v>616</v>
      </c>
      <c r="V1165" s="1" t="s">
        <v>11421</v>
      </c>
      <c r="W1165" s="1" t="s">
        <v>480</v>
      </c>
    </row>
    <row r="1166" spans="1:24">
      <c r="A1166" s="1" t="s">
        <v>49</v>
      </c>
      <c r="D1166" s="1" t="s">
        <v>6818</v>
      </c>
      <c r="E1166" s="1" t="s">
        <v>6819</v>
      </c>
      <c r="F1166" s="1" t="s">
        <v>5937</v>
      </c>
      <c r="H1166" s="1" t="s">
        <v>891</v>
      </c>
      <c r="I1166" s="1" t="s">
        <v>1644</v>
      </c>
      <c r="J1166" s="1" t="s">
        <v>3271</v>
      </c>
      <c r="K1166" s="1" t="s">
        <v>1890</v>
      </c>
      <c r="L1166" s="1" t="s">
        <v>393</v>
      </c>
      <c r="M1166" s="1" t="s">
        <v>4797</v>
      </c>
      <c r="N1166" s="1" t="s">
        <v>683</v>
      </c>
      <c r="O1166" s="1" t="s">
        <v>695</v>
      </c>
      <c r="P1166" s="1" t="s">
        <v>1788</v>
      </c>
      <c r="Q1166" s="1" t="s">
        <v>11422</v>
      </c>
      <c r="R1166" s="1" t="s">
        <v>616</v>
      </c>
      <c r="S1166" s="1" t="s">
        <v>3271</v>
      </c>
      <c r="T1166" s="1" t="s">
        <v>5221</v>
      </c>
      <c r="U1166" s="1" t="s">
        <v>3166</v>
      </c>
      <c r="V1166" s="1" t="s">
        <v>11423</v>
      </c>
      <c r="W1166" s="1" t="s">
        <v>655</v>
      </c>
    </row>
    <row r="1167" spans="1:24">
      <c r="A1167" s="1" t="s">
        <v>49</v>
      </c>
      <c r="D1167" s="1" t="s">
        <v>6820</v>
      </c>
      <c r="E1167" s="1" t="s">
        <v>6821</v>
      </c>
      <c r="F1167" s="1" t="s">
        <v>4792</v>
      </c>
      <c r="H1167" s="1" t="s">
        <v>891</v>
      </c>
      <c r="I1167" s="1" t="s">
        <v>1644</v>
      </c>
      <c r="J1167" s="1" t="s">
        <v>3271</v>
      </c>
      <c r="K1167" s="1" t="s">
        <v>1890</v>
      </c>
      <c r="L1167" s="1" t="s">
        <v>457</v>
      </c>
      <c r="M1167" s="1" t="s">
        <v>4797</v>
      </c>
      <c r="N1167" s="1" t="s">
        <v>683</v>
      </c>
      <c r="O1167" s="1" t="s">
        <v>695</v>
      </c>
      <c r="P1167" s="1" t="s">
        <v>1788</v>
      </c>
      <c r="Q1167" s="1" t="s">
        <v>11424</v>
      </c>
      <c r="R1167" s="1" t="s">
        <v>616</v>
      </c>
      <c r="S1167" s="1" t="s">
        <v>3271</v>
      </c>
      <c r="T1167" s="1" t="s">
        <v>5221</v>
      </c>
      <c r="U1167" s="1" t="s">
        <v>3166</v>
      </c>
      <c r="V1167" s="1" t="s">
        <v>11419</v>
      </c>
      <c r="W1167" s="1" t="s">
        <v>3166</v>
      </c>
    </row>
    <row r="1168" spans="1:24">
      <c r="A1168" s="1" t="s">
        <v>49</v>
      </c>
      <c r="D1168" s="1" t="s">
        <v>3775</v>
      </c>
      <c r="E1168" s="1" t="s">
        <v>6822</v>
      </c>
      <c r="F1168" s="1" t="s">
        <v>5033</v>
      </c>
      <c r="H1168" s="1" t="s">
        <v>891</v>
      </c>
      <c r="I1168" s="1" t="s">
        <v>1644</v>
      </c>
      <c r="J1168" s="1" t="s">
        <v>3271</v>
      </c>
      <c r="K1168" s="1" t="s">
        <v>1890</v>
      </c>
      <c r="L1168" s="1" t="s">
        <v>396</v>
      </c>
      <c r="M1168" s="1" t="s">
        <v>4797</v>
      </c>
      <c r="N1168" s="1" t="s">
        <v>683</v>
      </c>
      <c r="O1168" s="1" t="s">
        <v>695</v>
      </c>
      <c r="P1168" s="1" t="s">
        <v>1788</v>
      </c>
      <c r="Q1168" s="1" t="s">
        <v>3328</v>
      </c>
      <c r="R1168" s="1" t="s">
        <v>616</v>
      </c>
      <c r="S1168" s="1" t="s">
        <v>3271</v>
      </c>
      <c r="T1168" s="1" t="s">
        <v>5221</v>
      </c>
      <c r="U1168" s="1" t="s">
        <v>480</v>
      </c>
      <c r="V1168" s="1" t="s">
        <v>11419</v>
      </c>
      <c r="W1168" s="1" t="s">
        <v>3166</v>
      </c>
    </row>
    <row r="1169" spans="1:24">
      <c r="A1169" s="1" t="s">
        <v>49</v>
      </c>
      <c r="D1169" s="1" t="s">
        <v>6823</v>
      </c>
      <c r="E1169" s="1" t="s">
        <v>6824</v>
      </c>
      <c r="F1169" s="1" t="s">
        <v>4792</v>
      </c>
      <c r="H1169" s="1" t="s">
        <v>891</v>
      </c>
      <c r="I1169" s="1" t="s">
        <v>1644</v>
      </c>
      <c r="J1169" s="1" t="s">
        <v>3271</v>
      </c>
      <c r="K1169" s="1" t="s">
        <v>1890</v>
      </c>
      <c r="L1169" s="1" t="s">
        <v>419</v>
      </c>
      <c r="M1169" s="1" t="s">
        <v>4797</v>
      </c>
      <c r="N1169" s="1" t="s">
        <v>683</v>
      </c>
      <c r="O1169" s="1" t="s">
        <v>695</v>
      </c>
      <c r="P1169" s="1" t="s">
        <v>1788</v>
      </c>
      <c r="Q1169" s="1" t="s">
        <v>11420</v>
      </c>
      <c r="R1169" s="1" t="s">
        <v>616</v>
      </c>
      <c r="S1169" s="1" t="s">
        <v>3271</v>
      </c>
      <c r="T1169" s="1" t="s">
        <v>5221</v>
      </c>
      <c r="U1169" s="1" t="s">
        <v>3166</v>
      </c>
      <c r="V1169" s="1" t="s">
        <v>11419</v>
      </c>
      <c r="W1169" s="1" t="s">
        <v>3166</v>
      </c>
    </row>
    <row r="1170" spans="1:24">
      <c r="A1170" s="1" t="s">
        <v>49</v>
      </c>
      <c r="D1170" s="1" t="s">
        <v>6825</v>
      </c>
      <c r="E1170" s="1" t="s">
        <v>6826</v>
      </c>
      <c r="F1170" s="1" t="s">
        <v>4792</v>
      </c>
      <c r="H1170" s="1" t="s">
        <v>891</v>
      </c>
      <c r="I1170" s="1" t="s">
        <v>1644</v>
      </c>
      <c r="J1170" s="1" t="s">
        <v>3273</v>
      </c>
      <c r="K1170" s="1" t="s">
        <v>739</v>
      </c>
      <c r="L1170" s="1" t="s">
        <v>401</v>
      </c>
      <c r="M1170" s="1" t="s">
        <v>4797</v>
      </c>
      <c r="N1170" s="1" t="s">
        <v>683</v>
      </c>
      <c r="O1170" s="1" t="s">
        <v>695</v>
      </c>
      <c r="P1170" s="1" t="s">
        <v>1814</v>
      </c>
      <c r="Q1170" s="1" t="s">
        <v>11425</v>
      </c>
      <c r="R1170" s="1" t="s">
        <v>1419</v>
      </c>
      <c r="S1170" s="1" t="s">
        <v>3273</v>
      </c>
      <c r="T1170" s="1" t="s">
        <v>5221</v>
      </c>
      <c r="U1170" s="1" t="s">
        <v>3166</v>
      </c>
      <c r="V1170" s="1" t="s">
        <v>3166</v>
      </c>
      <c r="W1170" s="1" t="s">
        <v>3166</v>
      </c>
    </row>
    <row r="1171" spans="1:24">
      <c r="A1171" s="1" t="s">
        <v>49</v>
      </c>
      <c r="D1171" s="1" t="s">
        <v>6827</v>
      </c>
      <c r="E1171" s="1" t="s">
        <v>6828</v>
      </c>
      <c r="F1171" s="1" t="s">
        <v>4792</v>
      </c>
      <c r="H1171" s="1" t="s">
        <v>891</v>
      </c>
      <c r="I1171" s="1" t="s">
        <v>1644</v>
      </c>
      <c r="J1171" s="1" t="s">
        <v>3273</v>
      </c>
      <c r="K1171" s="1" t="s">
        <v>739</v>
      </c>
      <c r="L1171" s="1" t="s">
        <v>380</v>
      </c>
      <c r="M1171" s="1" t="s">
        <v>4797</v>
      </c>
      <c r="N1171" s="1" t="s">
        <v>683</v>
      </c>
      <c r="O1171" s="1" t="s">
        <v>695</v>
      </c>
      <c r="P1171" s="1" t="s">
        <v>1814</v>
      </c>
      <c r="Q1171" s="1" t="s">
        <v>11426</v>
      </c>
      <c r="R1171" s="1" t="s">
        <v>1419</v>
      </c>
      <c r="S1171" s="1" t="s">
        <v>3273</v>
      </c>
      <c r="T1171" s="1" t="s">
        <v>5221</v>
      </c>
      <c r="U1171" s="1" t="s">
        <v>3166</v>
      </c>
      <c r="V1171" s="1" t="s">
        <v>3166</v>
      </c>
      <c r="W1171" s="1" t="s">
        <v>3166</v>
      </c>
    </row>
    <row r="1172" spans="1:24">
      <c r="A1172" s="1" t="s">
        <v>49</v>
      </c>
      <c r="D1172" s="1" t="s">
        <v>1902</v>
      </c>
      <c r="E1172" s="1" t="s">
        <v>6829</v>
      </c>
      <c r="F1172" s="1" t="s">
        <v>655</v>
      </c>
      <c r="H1172" s="1" t="s">
        <v>891</v>
      </c>
      <c r="I1172" s="1" t="s">
        <v>1644</v>
      </c>
      <c r="J1172" s="1" t="s">
        <v>3273</v>
      </c>
      <c r="K1172" s="1" t="s">
        <v>5269</v>
      </c>
      <c r="L1172" s="1" t="s">
        <v>1795</v>
      </c>
      <c r="M1172" s="1" t="s">
        <v>4797</v>
      </c>
      <c r="N1172" s="1" t="s">
        <v>683</v>
      </c>
      <c r="O1172" s="1" t="s">
        <v>695</v>
      </c>
      <c r="P1172" s="1" t="s">
        <v>1814</v>
      </c>
      <c r="Q1172" s="1" t="s">
        <v>3324</v>
      </c>
      <c r="R1172" s="1" t="s">
        <v>1419</v>
      </c>
      <c r="S1172" s="1" t="s">
        <v>3273</v>
      </c>
      <c r="T1172" s="1" t="s">
        <v>5221</v>
      </c>
      <c r="U1172" s="1" t="s">
        <v>669</v>
      </c>
      <c r="V1172" s="1" t="s">
        <v>11427</v>
      </c>
      <c r="W1172" s="1" t="s">
        <v>3166</v>
      </c>
      <c r="X1172" s="1" t="s">
        <v>6830</v>
      </c>
    </row>
    <row r="1173" spans="1:24">
      <c r="A1173" s="1" t="s">
        <v>49</v>
      </c>
      <c r="D1173" s="1" t="s">
        <v>6831</v>
      </c>
      <c r="E1173" s="1" t="s">
        <v>6832</v>
      </c>
      <c r="F1173" s="1" t="s">
        <v>4792</v>
      </c>
      <c r="H1173" s="1" t="s">
        <v>891</v>
      </c>
      <c r="I1173" s="1" t="s">
        <v>1644</v>
      </c>
      <c r="J1173" s="1" t="s">
        <v>3273</v>
      </c>
      <c r="K1173" s="1" t="s">
        <v>739</v>
      </c>
      <c r="L1173" s="1" t="s">
        <v>393</v>
      </c>
      <c r="M1173" s="1" t="s">
        <v>4797</v>
      </c>
      <c r="N1173" s="1" t="s">
        <v>683</v>
      </c>
      <c r="O1173" s="1" t="s">
        <v>695</v>
      </c>
      <c r="P1173" s="1" t="s">
        <v>1814</v>
      </c>
      <c r="Q1173" s="1" t="s">
        <v>11428</v>
      </c>
      <c r="R1173" s="1" t="s">
        <v>1419</v>
      </c>
      <c r="S1173" s="1" t="s">
        <v>3273</v>
      </c>
      <c r="T1173" s="1" t="s">
        <v>5221</v>
      </c>
      <c r="U1173" s="1" t="s">
        <v>3166</v>
      </c>
      <c r="V1173" s="1" t="s">
        <v>3166</v>
      </c>
      <c r="W1173" s="1" t="s">
        <v>3166</v>
      </c>
    </row>
    <row r="1174" spans="1:24">
      <c r="A1174" s="1" t="s">
        <v>49</v>
      </c>
      <c r="D1174" s="1" t="s">
        <v>1905</v>
      </c>
      <c r="E1174" s="1" t="s">
        <v>6833</v>
      </c>
      <c r="F1174" s="1" t="s">
        <v>655</v>
      </c>
      <c r="H1174" s="1" t="s">
        <v>891</v>
      </c>
      <c r="I1174" s="1" t="s">
        <v>1644</v>
      </c>
      <c r="J1174" s="1" t="s">
        <v>3301</v>
      </c>
      <c r="K1174" s="1" t="s">
        <v>5269</v>
      </c>
      <c r="L1174" s="1" t="s">
        <v>5397</v>
      </c>
      <c r="M1174" s="1" t="s">
        <v>4797</v>
      </c>
      <c r="N1174" s="1" t="s">
        <v>683</v>
      </c>
      <c r="O1174" s="1" t="s">
        <v>695</v>
      </c>
      <c r="P1174" s="1" t="s">
        <v>1842</v>
      </c>
      <c r="Q1174" s="1" t="s">
        <v>3325</v>
      </c>
      <c r="R1174" s="1" t="s">
        <v>513</v>
      </c>
      <c r="S1174" s="1" t="s">
        <v>3301</v>
      </c>
      <c r="T1174" s="1" t="s">
        <v>5221</v>
      </c>
      <c r="U1174" s="1" t="s">
        <v>530</v>
      </c>
      <c r="V1174" s="1" t="s">
        <v>11429</v>
      </c>
      <c r="W1174" s="1" t="s">
        <v>655</v>
      </c>
      <c r="X1174" s="1" t="s">
        <v>6834</v>
      </c>
    </row>
    <row r="1175" spans="1:24">
      <c r="A1175" s="1" t="s">
        <v>49</v>
      </c>
      <c r="D1175" s="1" t="s">
        <v>1908</v>
      </c>
      <c r="E1175" s="1" t="s">
        <v>6835</v>
      </c>
      <c r="F1175" s="1" t="s">
        <v>655</v>
      </c>
      <c r="H1175" s="1" t="s">
        <v>891</v>
      </c>
      <c r="I1175" s="1" t="s">
        <v>1644</v>
      </c>
      <c r="J1175" s="1" t="s">
        <v>3184</v>
      </c>
      <c r="K1175" s="1" t="s">
        <v>5269</v>
      </c>
      <c r="L1175" s="1" t="s">
        <v>401</v>
      </c>
      <c r="M1175" s="1" t="s">
        <v>4797</v>
      </c>
      <c r="N1175" s="1" t="s">
        <v>683</v>
      </c>
      <c r="O1175" s="1" t="s">
        <v>695</v>
      </c>
      <c r="P1175" s="1" t="s">
        <v>1858</v>
      </c>
      <c r="Q1175" s="1" t="s">
        <v>3327</v>
      </c>
      <c r="R1175" s="1" t="s">
        <v>1466</v>
      </c>
      <c r="S1175" s="1" t="s">
        <v>3184</v>
      </c>
      <c r="T1175" s="1" t="s">
        <v>5221</v>
      </c>
      <c r="U1175" s="1" t="s">
        <v>10916</v>
      </c>
      <c r="V1175" s="1" t="s">
        <v>11430</v>
      </c>
      <c r="W1175" s="1" t="s">
        <v>3166</v>
      </c>
      <c r="X1175" s="1" t="s">
        <v>6836</v>
      </c>
    </row>
    <row r="1176" spans="1:24">
      <c r="A1176" s="1" t="s">
        <v>49</v>
      </c>
      <c r="D1176" s="1" t="s">
        <v>6837</v>
      </c>
      <c r="E1176" s="1" t="s">
        <v>6838</v>
      </c>
      <c r="F1176" s="1" t="s">
        <v>4792</v>
      </c>
      <c r="H1176" s="1" t="s">
        <v>891</v>
      </c>
      <c r="I1176" s="1" t="s">
        <v>1644</v>
      </c>
      <c r="J1176" s="1" t="s">
        <v>3184</v>
      </c>
      <c r="K1176" s="1" t="s">
        <v>1890</v>
      </c>
      <c r="L1176" s="1" t="s">
        <v>380</v>
      </c>
      <c r="M1176" s="1" t="s">
        <v>4797</v>
      </c>
      <c r="N1176" s="1" t="s">
        <v>683</v>
      </c>
      <c r="O1176" s="1" t="s">
        <v>695</v>
      </c>
      <c r="P1176" s="1" t="s">
        <v>1858</v>
      </c>
      <c r="Q1176" s="1" t="s">
        <v>3326</v>
      </c>
      <c r="R1176" s="1" t="s">
        <v>1466</v>
      </c>
      <c r="S1176" s="1" t="s">
        <v>3184</v>
      </c>
      <c r="T1176" s="1" t="s">
        <v>5221</v>
      </c>
      <c r="U1176" s="1" t="s">
        <v>3166</v>
      </c>
      <c r="V1176" s="1" t="s">
        <v>11431</v>
      </c>
      <c r="W1176" s="1" t="s">
        <v>3166</v>
      </c>
    </row>
    <row r="1177" spans="1:24">
      <c r="A1177" s="1" t="s">
        <v>49</v>
      </c>
      <c r="D1177" s="1" t="s">
        <v>1911</v>
      </c>
      <c r="E1177" s="1" t="s">
        <v>6839</v>
      </c>
      <c r="F1177" s="1" t="s">
        <v>655</v>
      </c>
      <c r="H1177" s="1" t="s">
        <v>891</v>
      </c>
      <c r="I1177" s="1" t="s">
        <v>1644</v>
      </c>
      <c r="J1177" s="1" t="s">
        <v>3184</v>
      </c>
      <c r="K1177" s="1" t="s">
        <v>5269</v>
      </c>
      <c r="L1177" s="1" t="s">
        <v>409</v>
      </c>
      <c r="M1177" s="1" t="s">
        <v>4797</v>
      </c>
      <c r="N1177" s="1" t="s">
        <v>683</v>
      </c>
      <c r="O1177" s="1" t="s">
        <v>695</v>
      </c>
      <c r="P1177" s="1" t="s">
        <v>1858</v>
      </c>
      <c r="Q1177" s="1" t="s">
        <v>3284</v>
      </c>
      <c r="R1177" s="1" t="s">
        <v>1466</v>
      </c>
      <c r="S1177" s="1" t="s">
        <v>3184</v>
      </c>
      <c r="T1177" s="1" t="s">
        <v>5221</v>
      </c>
      <c r="U1177" s="1" t="s">
        <v>513</v>
      </c>
      <c r="V1177" s="1" t="s">
        <v>11432</v>
      </c>
      <c r="W1177" s="1" t="s">
        <v>3166</v>
      </c>
      <c r="X1177" s="1" t="s">
        <v>6840</v>
      </c>
    </row>
    <row r="1178" spans="1:24">
      <c r="A1178" s="1" t="s">
        <v>49</v>
      </c>
      <c r="D1178" s="1" t="s">
        <v>1914</v>
      </c>
      <c r="E1178" s="1" t="s">
        <v>6841</v>
      </c>
      <c r="F1178" s="1" t="s">
        <v>655</v>
      </c>
      <c r="H1178" s="1" t="s">
        <v>891</v>
      </c>
      <c r="I1178" s="1" t="s">
        <v>1644</v>
      </c>
      <c r="J1178" s="1" t="s">
        <v>3184</v>
      </c>
      <c r="K1178" s="1" t="s">
        <v>5269</v>
      </c>
      <c r="L1178" s="1" t="s">
        <v>393</v>
      </c>
      <c r="M1178" s="1" t="s">
        <v>4797</v>
      </c>
      <c r="N1178" s="1" t="s">
        <v>683</v>
      </c>
      <c r="O1178" s="1" t="s">
        <v>695</v>
      </c>
      <c r="P1178" s="1" t="s">
        <v>1858</v>
      </c>
      <c r="Q1178" s="1" t="s">
        <v>3180</v>
      </c>
      <c r="R1178" s="1" t="s">
        <v>1466</v>
      </c>
      <c r="S1178" s="1" t="s">
        <v>3184</v>
      </c>
      <c r="T1178" s="1" t="s">
        <v>5215</v>
      </c>
      <c r="U1178" s="1" t="s">
        <v>10189</v>
      </c>
      <c r="V1178" s="1" t="s">
        <v>11430</v>
      </c>
      <c r="W1178" s="1" t="s">
        <v>3166</v>
      </c>
      <c r="X1178" s="1" t="s">
        <v>6842</v>
      </c>
    </row>
    <row r="1179" spans="1:24">
      <c r="A1179" s="1" t="s">
        <v>49</v>
      </c>
      <c r="D1179" s="1" t="s">
        <v>1917</v>
      </c>
      <c r="E1179" s="1" t="s">
        <v>6843</v>
      </c>
      <c r="F1179" s="1" t="s">
        <v>655</v>
      </c>
      <c r="H1179" s="1" t="s">
        <v>891</v>
      </c>
      <c r="I1179" s="1" t="s">
        <v>1644</v>
      </c>
      <c r="J1179" s="1" t="s">
        <v>3184</v>
      </c>
      <c r="K1179" s="1" t="s">
        <v>5164</v>
      </c>
      <c r="L1179" s="1" t="s">
        <v>457</v>
      </c>
      <c r="M1179" s="1" t="s">
        <v>4797</v>
      </c>
      <c r="N1179" s="1" t="s">
        <v>683</v>
      </c>
      <c r="O1179" s="1" t="s">
        <v>695</v>
      </c>
      <c r="P1179" s="1" t="s">
        <v>1858</v>
      </c>
      <c r="Q1179" s="1" t="s">
        <v>3326</v>
      </c>
      <c r="R1179" s="1" t="s">
        <v>1466</v>
      </c>
      <c r="S1179" s="1" t="s">
        <v>3184</v>
      </c>
      <c r="T1179" s="1" t="s">
        <v>5221</v>
      </c>
      <c r="U1179" s="1" t="s">
        <v>1154</v>
      </c>
      <c r="V1179" s="1" t="s">
        <v>11433</v>
      </c>
      <c r="W1179" s="1" t="s">
        <v>3166</v>
      </c>
      <c r="X1179" s="1" t="s">
        <v>6844</v>
      </c>
    </row>
    <row r="1180" spans="1:24">
      <c r="A1180" s="1" t="s">
        <v>49</v>
      </c>
      <c r="D1180" s="1" t="s">
        <v>1920</v>
      </c>
      <c r="E1180" s="1" t="s">
        <v>6845</v>
      </c>
      <c r="F1180" s="1" t="s">
        <v>655</v>
      </c>
      <c r="H1180" s="1" t="s">
        <v>891</v>
      </c>
      <c r="I1180" s="1" t="s">
        <v>1644</v>
      </c>
      <c r="J1180" s="1" t="s">
        <v>3184</v>
      </c>
      <c r="K1180" s="1" t="s">
        <v>5269</v>
      </c>
      <c r="L1180" s="1" t="s">
        <v>396</v>
      </c>
      <c r="M1180" s="1" t="s">
        <v>4797</v>
      </c>
      <c r="N1180" s="1" t="s">
        <v>683</v>
      </c>
      <c r="O1180" s="1" t="s">
        <v>695</v>
      </c>
      <c r="P1180" s="1" t="s">
        <v>1858</v>
      </c>
      <c r="Q1180" s="1" t="s">
        <v>3327</v>
      </c>
      <c r="R1180" s="1" t="s">
        <v>1466</v>
      </c>
      <c r="S1180" s="1" t="s">
        <v>3184</v>
      </c>
      <c r="T1180" s="1" t="s">
        <v>5221</v>
      </c>
      <c r="U1180" s="1" t="s">
        <v>549</v>
      </c>
      <c r="V1180" s="1" t="s">
        <v>11434</v>
      </c>
      <c r="W1180" s="1" t="s">
        <v>3166</v>
      </c>
      <c r="X1180" s="1" t="s">
        <v>6846</v>
      </c>
    </row>
    <row r="1181" spans="1:24">
      <c r="A1181" s="1" t="s">
        <v>49</v>
      </c>
      <c r="D1181" s="1" t="s">
        <v>1923</v>
      </c>
      <c r="E1181" s="1" t="s">
        <v>6847</v>
      </c>
      <c r="F1181" s="1" t="s">
        <v>655</v>
      </c>
      <c r="H1181" s="1" t="s">
        <v>891</v>
      </c>
      <c r="I1181" s="1" t="s">
        <v>1644</v>
      </c>
      <c r="J1181" s="1" t="s">
        <v>3179</v>
      </c>
      <c r="K1181" s="1" t="s">
        <v>5164</v>
      </c>
      <c r="L1181" s="1" t="s">
        <v>380</v>
      </c>
      <c r="M1181" s="1" t="s">
        <v>4753</v>
      </c>
      <c r="N1181" s="1" t="s">
        <v>683</v>
      </c>
      <c r="O1181" s="1" t="s">
        <v>695</v>
      </c>
      <c r="P1181" s="1" t="s">
        <v>1926</v>
      </c>
      <c r="Q1181" s="1" t="s">
        <v>3333</v>
      </c>
      <c r="R1181" s="1" t="s">
        <v>1419</v>
      </c>
      <c r="S1181" s="1" t="s">
        <v>3179</v>
      </c>
      <c r="T1181" s="1" t="s">
        <v>5034</v>
      </c>
      <c r="U1181" s="1" t="s">
        <v>530</v>
      </c>
      <c r="V1181" s="1" t="s">
        <v>11435</v>
      </c>
      <c r="W1181" s="1" t="s">
        <v>3166</v>
      </c>
      <c r="X1181" s="1" t="s">
        <v>6848</v>
      </c>
    </row>
    <row r="1182" spans="1:24">
      <c r="A1182" s="1" t="s">
        <v>49</v>
      </c>
      <c r="D1182" s="1" t="s">
        <v>1927</v>
      </c>
      <c r="E1182" s="1" t="s">
        <v>6849</v>
      </c>
      <c r="F1182" s="1" t="s">
        <v>655</v>
      </c>
      <c r="H1182" s="1" t="s">
        <v>891</v>
      </c>
      <c r="I1182" s="1" t="s">
        <v>1644</v>
      </c>
      <c r="J1182" s="1" t="s">
        <v>3179</v>
      </c>
      <c r="K1182" s="1" t="s">
        <v>5164</v>
      </c>
      <c r="L1182" s="1" t="s">
        <v>380</v>
      </c>
      <c r="M1182" s="1" t="s">
        <v>4753</v>
      </c>
      <c r="N1182" s="1" t="s">
        <v>683</v>
      </c>
      <c r="O1182" s="1" t="s">
        <v>695</v>
      </c>
      <c r="P1182" s="1" t="s">
        <v>1930</v>
      </c>
      <c r="Q1182" s="1" t="s">
        <v>3227</v>
      </c>
      <c r="R1182" s="1" t="s">
        <v>1419</v>
      </c>
      <c r="S1182" s="1" t="s">
        <v>3179</v>
      </c>
      <c r="T1182" s="1" t="s">
        <v>4769</v>
      </c>
      <c r="U1182" s="1" t="s">
        <v>11436</v>
      </c>
      <c r="V1182" s="1" t="s">
        <v>11437</v>
      </c>
      <c r="W1182" s="1" t="s">
        <v>3170</v>
      </c>
      <c r="X1182" s="1" t="s">
        <v>6850</v>
      </c>
    </row>
    <row r="1183" spans="1:24">
      <c r="A1183" s="1" t="s">
        <v>49</v>
      </c>
      <c r="D1183" s="1" t="s">
        <v>1931</v>
      </c>
      <c r="E1183" s="1" t="s">
        <v>6851</v>
      </c>
      <c r="F1183" s="1" t="s">
        <v>655</v>
      </c>
      <c r="H1183" s="1" t="s">
        <v>891</v>
      </c>
      <c r="I1183" s="1" t="s">
        <v>1644</v>
      </c>
      <c r="J1183" s="1" t="s">
        <v>3179</v>
      </c>
      <c r="K1183" s="1" t="s">
        <v>5164</v>
      </c>
      <c r="L1183" s="1" t="s">
        <v>5445</v>
      </c>
      <c r="M1183" s="1" t="s">
        <v>4753</v>
      </c>
      <c r="N1183" s="1" t="s">
        <v>683</v>
      </c>
      <c r="O1183" s="1" t="s">
        <v>695</v>
      </c>
      <c r="P1183" s="1" t="s">
        <v>1930</v>
      </c>
      <c r="Q1183" s="1" t="s">
        <v>3227</v>
      </c>
      <c r="R1183" s="1" t="s">
        <v>1419</v>
      </c>
      <c r="S1183" s="1" t="s">
        <v>3179</v>
      </c>
      <c r="T1183" s="1" t="s">
        <v>4769</v>
      </c>
      <c r="U1183" s="1" t="s">
        <v>11438</v>
      </c>
      <c r="V1183" s="1" t="s">
        <v>11439</v>
      </c>
      <c r="W1183" s="1" t="s">
        <v>3417</v>
      </c>
      <c r="X1183" s="1" t="s">
        <v>6852</v>
      </c>
    </row>
    <row r="1184" spans="1:24">
      <c r="A1184" s="1" t="s">
        <v>49</v>
      </c>
      <c r="D1184" s="1" t="s">
        <v>1934</v>
      </c>
      <c r="E1184" s="1" t="s">
        <v>6853</v>
      </c>
      <c r="F1184" s="1" t="s">
        <v>655</v>
      </c>
      <c r="H1184" s="1" t="s">
        <v>891</v>
      </c>
      <c r="I1184" s="1" t="s">
        <v>1644</v>
      </c>
      <c r="J1184" s="1" t="s">
        <v>3179</v>
      </c>
      <c r="K1184" s="1" t="s">
        <v>5164</v>
      </c>
      <c r="L1184" s="1" t="s">
        <v>396</v>
      </c>
      <c r="M1184" s="1" t="s">
        <v>4753</v>
      </c>
      <c r="N1184" s="1" t="s">
        <v>683</v>
      </c>
      <c r="O1184" s="1" t="s">
        <v>695</v>
      </c>
      <c r="P1184" s="1" t="s">
        <v>1930</v>
      </c>
      <c r="Q1184" s="1" t="s">
        <v>3227</v>
      </c>
      <c r="R1184" s="1" t="s">
        <v>1419</v>
      </c>
      <c r="S1184" s="1" t="s">
        <v>3179</v>
      </c>
      <c r="T1184" s="1" t="s">
        <v>4769</v>
      </c>
      <c r="U1184" s="1" t="s">
        <v>11440</v>
      </c>
      <c r="V1184" s="1" t="s">
        <v>11441</v>
      </c>
      <c r="W1184" s="1" t="s">
        <v>3166</v>
      </c>
      <c r="X1184" s="1" t="s">
        <v>6854</v>
      </c>
    </row>
    <row r="1185" spans="1:24">
      <c r="A1185" s="1" t="s">
        <v>49</v>
      </c>
      <c r="D1185" s="1" t="s">
        <v>1937</v>
      </c>
      <c r="E1185" s="1" t="s">
        <v>6855</v>
      </c>
      <c r="F1185" s="1" t="s">
        <v>655</v>
      </c>
      <c r="H1185" s="1" t="s">
        <v>891</v>
      </c>
      <c r="I1185" s="1" t="s">
        <v>1644</v>
      </c>
      <c r="J1185" s="1" t="s">
        <v>3179</v>
      </c>
      <c r="K1185" s="1" t="s">
        <v>5164</v>
      </c>
      <c r="L1185" s="1" t="s">
        <v>393</v>
      </c>
      <c r="M1185" s="1" t="s">
        <v>4753</v>
      </c>
      <c r="N1185" s="1" t="s">
        <v>683</v>
      </c>
      <c r="O1185" s="1" t="s">
        <v>695</v>
      </c>
      <c r="P1185" s="1" t="s">
        <v>1930</v>
      </c>
      <c r="Q1185" s="1" t="s">
        <v>3227</v>
      </c>
      <c r="R1185" s="1" t="s">
        <v>1419</v>
      </c>
      <c r="S1185" s="1" t="s">
        <v>3179</v>
      </c>
      <c r="T1185" s="1" t="s">
        <v>4769</v>
      </c>
      <c r="U1185" s="1" t="s">
        <v>11442</v>
      </c>
      <c r="V1185" s="1" t="s">
        <v>11441</v>
      </c>
      <c r="W1185" s="1" t="s">
        <v>685</v>
      </c>
    </row>
    <row r="1186" spans="1:24">
      <c r="A1186" s="1" t="s">
        <v>49</v>
      </c>
      <c r="D1186" s="1" t="s">
        <v>1940</v>
      </c>
      <c r="E1186" s="1" t="s">
        <v>6856</v>
      </c>
      <c r="F1186" s="1" t="s">
        <v>655</v>
      </c>
      <c r="H1186" s="1" t="s">
        <v>891</v>
      </c>
      <c r="I1186" s="1" t="s">
        <v>1644</v>
      </c>
      <c r="J1186" s="1" t="s">
        <v>3179</v>
      </c>
      <c r="K1186" s="1" t="s">
        <v>5164</v>
      </c>
      <c r="L1186" s="1" t="s">
        <v>801</v>
      </c>
      <c r="M1186" s="1" t="s">
        <v>4753</v>
      </c>
      <c r="N1186" s="1" t="s">
        <v>683</v>
      </c>
      <c r="O1186" s="1" t="s">
        <v>695</v>
      </c>
      <c r="P1186" s="1" t="s">
        <v>1930</v>
      </c>
      <c r="Q1186" s="1" t="s">
        <v>3227</v>
      </c>
      <c r="R1186" s="1" t="s">
        <v>1419</v>
      </c>
      <c r="S1186" s="1" t="s">
        <v>3179</v>
      </c>
      <c r="T1186" s="1" t="s">
        <v>4769</v>
      </c>
      <c r="U1186" s="1" t="s">
        <v>11443</v>
      </c>
      <c r="V1186" s="1" t="s">
        <v>11444</v>
      </c>
      <c r="W1186" s="1" t="s">
        <v>513</v>
      </c>
      <c r="X1186" s="1" t="s">
        <v>6857</v>
      </c>
    </row>
    <row r="1187" spans="1:24">
      <c r="A1187" s="1" t="s">
        <v>49</v>
      </c>
      <c r="D1187" s="1" t="s">
        <v>1943</v>
      </c>
      <c r="E1187" s="1" t="s">
        <v>6858</v>
      </c>
      <c r="F1187" s="1" t="s">
        <v>655</v>
      </c>
      <c r="H1187" s="1" t="s">
        <v>891</v>
      </c>
      <c r="I1187" s="1" t="s">
        <v>1644</v>
      </c>
      <c r="J1187" s="1" t="s">
        <v>3271</v>
      </c>
      <c r="K1187" s="1" t="s">
        <v>5164</v>
      </c>
      <c r="L1187" s="1" t="s">
        <v>380</v>
      </c>
      <c r="M1187" s="1" t="s">
        <v>4753</v>
      </c>
      <c r="N1187" s="1" t="s">
        <v>683</v>
      </c>
      <c r="O1187" s="1" t="s">
        <v>695</v>
      </c>
      <c r="P1187" s="1" t="s">
        <v>2014</v>
      </c>
      <c r="Q1187" s="1" t="s">
        <v>3328</v>
      </c>
      <c r="R1187" s="1" t="s">
        <v>1423</v>
      </c>
      <c r="S1187" s="1" t="s">
        <v>3271</v>
      </c>
      <c r="T1187" s="1" t="s">
        <v>4769</v>
      </c>
      <c r="U1187" s="1" t="s">
        <v>3206</v>
      </c>
      <c r="V1187" s="1" t="s">
        <v>11445</v>
      </c>
      <c r="W1187" s="1" t="s">
        <v>616</v>
      </c>
      <c r="X1187" s="1" t="s">
        <v>6859</v>
      </c>
    </row>
    <row r="1188" spans="1:24">
      <c r="A1188" s="1" t="s">
        <v>49</v>
      </c>
      <c r="D1188" s="1" t="s">
        <v>1946</v>
      </c>
      <c r="E1188" s="1" t="s">
        <v>6860</v>
      </c>
      <c r="F1188" s="1" t="s">
        <v>655</v>
      </c>
      <c r="H1188" s="1" t="s">
        <v>891</v>
      </c>
      <c r="I1188" s="1" t="s">
        <v>1644</v>
      </c>
      <c r="J1188" s="1" t="s">
        <v>3271</v>
      </c>
      <c r="K1188" s="1" t="s">
        <v>5164</v>
      </c>
      <c r="L1188" s="1" t="s">
        <v>396</v>
      </c>
      <c r="M1188" s="1" t="s">
        <v>4753</v>
      </c>
      <c r="N1188" s="1" t="s">
        <v>683</v>
      </c>
      <c r="O1188" s="1" t="s">
        <v>695</v>
      </c>
      <c r="P1188" s="1" t="s">
        <v>2014</v>
      </c>
      <c r="Q1188" s="1" t="s">
        <v>3328</v>
      </c>
      <c r="R1188" s="1" t="s">
        <v>1423</v>
      </c>
      <c r="S1188" s="1" t="s">
        <v>3271</v>
      </c>
      <c r="T1188" s="1" t="s">
        <v>4769</v>
      </c>
      <c r="U1188" s="1" t="s">
        <v>11446</v>
      </c>
      <c r="V1188" s="1" t="s">
        <v>11447</v>
      </c>
      <c r="W1188" s="1" t="s">
        <v>3166</v>
      </c>
      <c r="X1188" s="1" t="s">
        <v>6861</v>
      </c>
    </row>
    <row r="1189" spans="1:24">
      <c r="A1189" s="1" t="s">
        <v>49</v>
      </c>
      <c r="D1189" s="1" t="s">
        <v>1949</v>
      </c>
      <c r="E1189" s="1" t="s">
        <v>6862</v>
      </c>
      <c r="F1189" s="1" t="s">
        <v>655</v>
      </c>
      <c r="H1189" s="1" t="s">
        <v>891</v>
      </c>
      <c r="I1189" s="1" t="s">
        <v>1644</v>
      </c>
      <c r="J1189" s="1" t="s">
        <v>3271</v>
      </c>
      <c r="K1189" s="1" t="s">
        <v>5164</v>
      </c>
      <c r="L1189" s="1" t="s">
        <v>393</v>
      </c>
      <c r="M1189" s="1" t="s">
        <v>4753</v>
      </c>
      <c r="N1189" s="1" t="s">
        <v>683</v>
      </c>
      <c r="O1189" s="1" t="s">
        <v>695</v>
      </c>
      <c r="P1189" s="1" t="s">
        <v>2014</v>
      </c>
      <c r="Q1189" s="1" t="s">
        <v>3328</v>
      </c>
      <c r="R1189" s="1" t="s">
        <v>1423</v>
      </c>
      <c r="S1189" s="1" t="s">
        <v>3271</v>
      </c>
      <c r="T1189" s="1" t="s">
        <v>4769</v>
      </c>
      <c r="U1189" s="1" t="s">
        <v>11448</v>
      </c>
      <c r="V1189" s="1" t="s">
        <v>11449</v>
      </c>
      <c r="W1189" s="1" t="s">
        <v>3166</v>
      </c>
      <c r="X1189" s="1" t="s">
        <v>6863</v>
      </c>
    </row>
    <row r="1190" spans="1:24">
      <c r="A1190" s="1" t="s">
        <v>49</v>
      </c>
      <c r="D1190" s="1" t="s">
        <v>1952</v>
      </c>
      <c r="E1190" s="1" t="s">
        <v>6864</v>
      </c>
      <c r="F1190" s="1" t="s">
        <v>655</v>
      </c>
      <c r="H1190" s="1" t="s">
        <v>891</v>
      </c>
      <c r="I1190" s="1" t="s">
        <v>1644</v>
      </c>
      <c r="J1190" s="1" t="s">
        <v>3271</v>
      </c>
      <c r="K1190" s="1" t="s">
        <v>5164</v>
      </c>
      <c r="L1190" s="1" t="s">
        <v>801</v>
      </c>
      <c r="M1190" s="1" t="s">
        <v>4753</v>
      </c>
      <c r="N1190" s="1" t="s">
        <v>683</v>
      </c>
      <c r="O1190" s="1" t="s">
        <v>695</v>
      </c>
      <c r="P1190" s="1" t="s">
        <v>2014</v>
      </c>
      <c r="Q1190" s="1" t="s">
        <v>3328</v>
      </c>
      <c r="R1190" s="1" t="s">
        <v>1423</v>
      </c>
      <c r="S1190" s="1" t="s">
        <v>3271</v>
      </c>
      <c r="T1190" s="1" t="s">
        <v>4769</v>
      </c>
      <c r="U1190" s="1" t="s">
        <v>10226</v>
      </c>
      <c r="V1190" s="1" t="s">
        <v>11450</v>
      </c>
      <c r="W1190" s="1" t="s">
        <v>3166</v>
      </c>
      <c r="X1190" s="1" t="s">
        <v>6865</v>
      </c>
    </row>
    <row r="1191" spans="1:24">
      <c r="A1191" s="1" t="s">
        <v>49</v>
      </c>
      <c r="D1191" s="1" t="s">
        <v>1955</v>
      </c>
      <c r="E1191" s="1" t="s">
        <v>6866</v>
      </c>
      <c r="F1191" s="1" t="s">
        <v>655</v>
      </c>
      <c r="H1191" s="1" t="s">
        <v>891</v>
      </c>
      <c r="I1191" s="1" t="s">
        <v>1644</v>
      </c>
      <c r="J1191" s="1" t="s">
        <v>3271</v>
      </c>
      <c r="K1191" s="1" t="s">
        <v>5269</v>
      </c>
      <c r="L1191" s="1" t="s">
        <v>1795</v>
      </c>
      <c r="M1191" s="1" t="s">
        <v>4753</v>
      </c>
      <c r="N1191" s="1" t="s">
        <v>683</v>
      </c>
      <c r="O1191" s="1" t="s">
        <v>695</v>
      </c>
      <c r="P1191" s="1" t="s">
        <v>1958</v>
      </c>
      <c r="Q1191" s="1" t="s">
        <v>3543</v>
      </c>
      <c r="R1191" s="1" t="s">
        <v>1423</v>
      </c>
      <c r="S1191" s="1" t="s">
        <v>3271</v>
      </c>
      <c r="T1191" s="1" t="s">
        <v>5034</v>
      </c>
      <c r="U1191" s="1" t="s">
        <v>11451</v>
      </c>
      <c r="V1191" s="1" t="s">
        <v>10218</v>
      </c>
      <c r="W1191" s="1" t="s">
        <v>3166</v>
      </c>
      <c r="X1191" s="1" t="s">
        <v>6867</v>
      </c>
    </row>
    <row r="1192" spans="1:24">
      <c r="A1192" s="1" t="s">
        <v>49</v>
      </c>
      <c r="D1192" s="1" t="s">
        <v>6868</v>
      </c>
      <c r="E1192" s="1" t="s">
        <v>6869</v>
      </c>
      <c r="F1192" s="1" t="s">
        <v>5067</v>
      </c>
      <c r="H1192" s="1" t="s">
        <v>891</v>
      </c>
      <c r="I1192" s="1" t="s">
        <v>1644</v>
      </c>
      <c r="J1192" s="1" t="s">
        <v>3273</v>
      </c>
      <c r="K1192" s="1" t="s">
        <v>1991</v>
      </c>
      <c r="M1192" s="1" t="s">
        <v>4753</v>
      </c>
      <c r="N1192" s="1" t="s">
        <v>5762</v>
      </c>
      <c r="O1192" s="1" t="s">
        <v>695</v>
      </c>
      <c r="P1192" s="1" t="s">
        <v>6870</v>
      </c>
      <c r="Q1192" s="1" t="s">
        <v>11452</v>
      </c>
      <c r="R1192" s="1" t="s">
        <v>513</v>
      </c>
      <c r="S1192" s="1" t="s">
        <v>3189</v>
      </c>
      <c r="T1192" s="1" t="s">
        <v>4754</v>
      </c>
      <c r="U1192" s="1" t="s">
        <v>3166</v>
      </c>
      <c r="V1192" s="1" t="s">
        <v>11453</v>
      </c>
      <c r="W1192" s="1" t="s">
        <v>3166</v>
      </c>
    </row>
    <row r="1193" spans="1:24">
      <c r="A1193" s="1" t="s">
        <v>49</v>
      </c>
      <c r="D1193" s="1" t="s">
        <v>1959</v>
      </c>
      <c r="E1193" s="1" t="s">
        <v>6871</v>
      </c>
      <c r="F1193" s="1" t="s">
        <v>655</v>
      </c>
      <c r="H1193" s="1" t="s">
        <v>891</v>
      </c>
      <c r="I1193" s="1" t="s">
        <v>1644</v>
      </c>
      <c r="J1193" s="1" t="s">
        <v>3273</v>
      </c>
      <c r="K1193" s="1" t="s">
        <v>5269</v>
      </c>
      <c r="L1193" s="1" t="s">
        <v>1795</v>
      </c>
      <c r="M1193" s="1" t="s">
        <v>4753</v>
      </c>
      <c r="N1193" s="1" t="s">
        <v>683</v>
      </c>
      <c r="O1193" s="1" t="s">
        <v>695</v>
      </c>
      <c r="P1193" s="1" t="s">
        <v>1962</v>
      </c>
      <c r="Q1193" s="1" t="s">
        <v>3544</v>
      </c>
      <c r="R1193" s="1" t="s">
        <v>1720</v>
      </c>
      <c r="S1193" s="1" t="s">
        <v>3273</v>
      </c>
      <c r="T1193" s="1" t="s">
        <v>5034</v>
      </c>
      <c r="U1193" s="1" t="s">
        <v>10255</v>
      </c>
      <c r="V1193" s="1" t="s">
        <v>11454</v>
      </c>
      <c r="W1193" s="1" t="s">
        <v>10189</v>
      </c>
      <c r="X1193" s="1" t="s">
        <v>6872</v>
      </c>
    </row>
    <row r="1194" spans="1:24">
      <c r="A1194" s="1" t="s">
        <v>49</v>
      </c>
      <c r="D1194" s="1" t="s">
        <v>3780</v>
      </c>
      <c r="E1194" s="1" t="s">
        <v>6873</v>
      </c>
      <c r="F1194" s="1" t="s">
        <v>5033</v>
      </c>
      <c r="H1194" s="1" t="s">
        <v>891</v>
      </c>
      <c r="I1194" s="1" t="s">
        <v>1644</v>
      </c>
      <c r="J1194" s="1" t="s">
        <v>3273</v>
      </c>
      <c r="K1194" s="1" t="s">
        <v>539</v>
      </c>
      <c r="L1194" s="1" t="s">
        <v>389</v>
      </c>
      <c r="M1194" s="1" t="s">
        <v>4753</v>
      </c>
      <c r="N1194" s="1" t="s">
        <v>683</v>
      </c>
      <c r="O1194" s="1" t="s">
        <v>695</v>
      </c>
      <c r="P1194" s="1" t="s">
        <v>6874</v>
      </c>
      <c r="Q1194" s="1" t="s">
        <v>11455</v>
      </c>
      <c r="R1194" s="1" t="s">
        <v>1720</v>
      </c>
      <c r="S1194" s="1" t="s">
        <v>3273</v>
      </c>
      <c r="T1194" s="1" t="s">
        <v>5034</v>
      </c>
      <c r="U1194" s="1" t="s">
        <v>506</v>
      </c>
      <c r="V1194" s="1" t="s">
        <v>11456</v>
      </c>
      <c r="W1194" s="1" t="s">
        <v>3166</v>
      </c>
    </row>
    <row r="1195" spans="1:24">
      <c r="A1195" s="1" t="s">
        <v>49</v>
      </c>
      <c r="D1195" s="1" t="s">
        <v>1963</v>
      </c>
      <c r="E1195" s="1" t="s">
        <v>6875</v>
      </c>
      <c r="F1195" s="1" t="s">
        <v>655</v>
      </c>
      <c r="H1195" s="1" t="s">
        <v>891</v>
      </c>
      <c r="I1195" s="1" t="s">
        <v>1644</v>
      </c>
      <c r="J1195" s="1" t="s">
        <v>3273</v>
      </c>
      <c r="K1195" s="1" t="s">
        <v>5269</v>
      </c>
      <c r="L1195" s="1" t="s">
        <v>389</v>
      </c>
      <c r="M1195" s="1" t="s">
        <v>4753</v>
      </c>
      <c r="N1195" s="1" t="s">
        <v>683</v>
      </c>
      <c r="O1195" s="1" t="s">
        <v>695</v>
      </c>
      <c r="P1195" s="1" t="s">
        <v>1962</v>
      </c>
      <c r="Q1195" s="1" t="s">
        <v>3545</v>
      </c>
      <c r="R1195" s="1" t="s">
        <v>1720</v>
      </c>
      <c r="S1195" s="1" t="s">
        <v>3273</v>
      </c>
      <c r="T1195" s="1" t="s">
        <v>5034</v>
      </c>
      <c r="U1195" s="1" t="s">
        <v>432</v>
      </c>
      <c r="V1195" s="1" t="s">
        <v>11411</v>
      </c>
      <c r="W1195" s="1" t="s">
        <v>3166</v>
      </c>
      <c r="X1195" s="1" t="s">
        <v>6876</v>
      </c>
    </row>
    <row r="1196" spans="1:24">
      <c r="A1196" s="1" t="s">
        <v>49</v>
      </c>
      <c r="D1196" s="1" t="s">
        <v>6877</v>
      </c>
      <c r="E1196" s="1" t="s">
        <v>6878</v>
      </c>
      <c r="F1196" s="1" t="s">
        <v>4792</v>
      </c>
      <c r="H1196" s="1" t="s">
        <v>891</v>
      </c>
      <c r="I1196" s="1" t="s">
        <v>1644</v>
      </c>
      <c r="J1196" s="1" t="s">
        <v>3301</v>
      </c>
      <c r="M1196" s="1" t="s">
        <v>4753</v>
      </c>
      <c r="N1196" s="1" t="s">
        <v>5762</v>
      </c>
      <c r="O1196" s="1" t="s">
        <v>695</v>
      </c>
      <c r="P1196" s="1" t="s">
        <v>6879</v>
      </c>
      <c r="Q1196" s="1" t="s">
        <v>11457</v>
      </c>
      <c r="R1196" s="1" t="s">
        <v>6880</v>
      </c>
      <c r="S1196" s="1" t="s">
        <v>11458</v>
      </c>
      <c r="T1196" s="1" t="s">
        <v>5034</v>
      </c>
      <c r="U1196" s="1" t="s">
        <v>3166</v>
      </c>
      <c r="V1196" s="1" t="s">
        <v>11459</v>
      </c>
      <c r="W1196" s="1" t="s">
        <v>3166</v>
      </c>
    </row>
    <row r="1197" spans="1:24">
      <c r="A1197" s="1" t="s">
        <v>49</v>
      </c>
      <c r="D1197" s="1" t="s">
        <v>1966</v>
      </c>
      <c r="E1197" s="1" t="s">
        <v>6881</v>
      </c>
      <c r="F1197" s="1" t="s">
        <v>655</v>
      </c>
      <c r="H1197" s="1" t="s">
        <v>891</v>
      </c>
      <c r="I1197" s="1" t="s">
        <v>1644</v>
      </c>
      <c r="J1197" s="1" t="s">
        <v>3184</v>
      </c>
      <c r="K1197" s="1" t="s">
        <v>5164</v>
      </c>
      <c r="L1197" s="1" t="s">
        <v>380</v>
      </c>
      <c r="M1197" s="1" t="s">
        <v>4753</v>
      </c>
      <c r="N1197" s="1" t="s">
        <v>683</v>
      </c>
      <c r="O1197" s="1" t="s">
        <v>695</v>
      </c>
      <c r="P1197" s="1" t="s">
        <v>3590</v>
      </c>
      <c r="Q1197" s="1" t="s">
        <v>3329</v>
      </c>
      <c r="R1197" s="1" t="s">
        <v>616</v>
      </c>
      <c r="S1197" s="1" t="s">
        <v>3184</v>
      </c>
      <c r="T1197" s="1" t="s">
        <v>4769</v>
      </c>
      <c r="U1197" s="1" t="s">
        <v>11460</v>
      </c>
      <c r="V1197" s="1" t="s">
        <v>11461</v>
      </c>
      <c r="W1197" s="1" t="s">
        <v>11462</v>
      </c>
      <c r="X1197" s="1" t="s">
        <v>6882</v>
      </c>
    </row>
    <row r="1198" spans="1:24">
      <c r="A1198" s="1" t="s">
        <v>49</v>
      </c>
      <c r="D1198" s="1" t="s">
        <v>1969</v>
      </c>
      <c r="E1198" s="1" t="s">
        <v>6883</v>
      </c>
      <c r="F1198" s="1" t="s">
        <v>655</v>
      </c>
      <c r="H1198" s="1" t="s">
        <v>891</v>
      </c>
      <c r="I1198" s="1" t="s">
        <v>1644</v>
      </c>
      <c r="J1198" s="1" t="s">
        <v>3184</v>
      </c>
      <c r="K1198" s="1" t="s">
        <v>5164</v>
      </c>
      <c r="L1198" s="1" t="s">
        <v>5445</v>
      </c>
      <c r="M1198" s="1" t="s">
        <v>4753</v>
      </c>
      <c r="N1198" s="1" t="s">
        <v>683</v>
      </c>
      <c r="O1198" s="1" t="s">
        <v>695</v>
      </c>
      <c r="P1198" s="1" t="s">
        <v>3590</v>
      </c>
      <c r="Q1198" s="1" t="s">
        <v>3329</v>
      </c>
      <c r="R1198" s="1" t="s">
        <v>616</v>
      </c>
      <c r="S1198" s="1" t="s">
        <v>3184</v>
      </c>
      <c r="T1198" s="1" t="s">
        <v>4769</v>
      </c>
      <c r="U1198" s="1" t="s">
        <v>10652</v>
      </c>
      <c r="V1198" s="1" t="s">
        <v>3261</v>
      </c>
      <c r="W1198" s="1" t="s">
        <v>10812</v>
      </c>
      <c r="X1198" s="1" t="s">
        <v>6884</v>
      </c>
    </row>
    <row r="1199" spans="1:24">
      <c r="A1199" s="1" t="s">
        <v>49</v>
      </c>
      <c r="D1199" s="1" t="s">
        <v>1972</v>
      </c>
      <c r="E1199" s="1" t="s">
        <v>6885</v>
      </c>
      <c r="F1199" s="1" t="s">
        <v>655</v>
      </c>
      <c r="H1199" s="1" t="s">
        <v>891</v>
      </c>
      <c r="I1199" s="1" t="s">
        <v>1644</v>
      </c>
      <c r="J1199" s="1" t="s">
        <v>3184</v>
      </c>
      <c r="K1199" s="1" t="s">
        <v>5164</v>
      </c>
      <c r="L1199" s="1" t="s">
        <v>396</v>
      </c>
      <c r="M1199" s="1" t="s">
        <v>4753</v>
      </c>
      <c r="N1199" s="1" t="s">
        <v>683</v>
      </c>
      <c r="O1199" s="1" t="s">
        <v>695</v>
      </c>
      <c r="P1199" s="1" t="s">
        <v>3590</v>
      </c>
      <c r="Q1199" s="1" t="s">
        <v>3329</v>
      </c>
      <c r="R1199" s="1" t="s">
        <v>616</v>
      </c>
      <c r="S1199" s="1" t="s">
        <v>3184</v>
      </c>
      <c r="T1199" s="1" t="s">
        <v>4769</v>
      </c>
      <c r="U1199" s="1" t="s">
        <v>11463</v>
      </c>
      <c r="V1199" s="1" t="s">
        <v>11464</v>
      </c>
      <c r="W1199" s="1" t="s">
        <v>3166</v>
      </c>
      <c r="X1199" s="1" t="s">
        <v>6886</v>
      </c>
    </row>
    <row r="1200" spans="1:24">
      <c r="A1200" s="1" t="s">
        <v>49</v>
      </c>
      <c r="D1200" s="1" t="s">
        <v>1975</v>
      </c>
      <c r="E1200" s="1" t="s">
        <v>6887</v>
      </c>
      <c r="F1200" s="1" t="s">
        <v>655</v>
      </c>
      <c r="H1200" s="1" t="s">
        <v>891</v>
      </c>
      <c r="I1200" s="1" t="s">
        <v>1644</v>
      </c>
      <c r="J1200" s="1" t="s">
        <v>3184</v>
      </c>
      <c r="K1200" s="1" t="s">
        <v>5164</v>
      </c>
      <c r="L1200" s="1" t="s">
        <v>393</v>
      </c>
      <c r="M1200" s="1" t="s">
        <v>4753</v>
      </c>
      <c r="N1200" s="1" t="s">
        <v>683</v>
      </c>
      <c r="O1200" s="1" t="s">
        <v>695</v>
      </c>
      <c r="P1200" s="1" t="s">
        <v>3590</v>
      </c>
      <c r="Q1200" s="1" t="s">
        <v>3329</v>
      </c>
      <c r="R1200" s="1" t="s">
        <v>616</v>
      </c>
      <c r="S1200" s="1" t="s">
        <v>3184</v>
      </c>
      <c r="T1200" s="1" t="s">
        <v>4769</v>
      </c>
      <c r="U1200" s="1" t="s">
        <v>11465</v>
      </c>
      <c r="V1200" s="1" t="s">
        <v>11466</v>
      </c>
      <c r="W1200" s="1" t="s">
        <v>5814</v>
      </c>
      <c r="X1200" s="1" t="s">
        <v>6888</v>
      </c>
    </row>
    <row r="1201" spans="1:24">
      <c r="A1201" s="1" t="s">
        <v>49</v>
      </c>
      <c r="D1201" s="1" t="s">
        <v>1978</v>
      </c>
      <c r="E1201" s="1" t="s">
        <v>6889</v>
      </c>
      <c r="F1201" s="1" t="s">
        <v>655</v>
      </c>
      <c r="H1201" s="1" t="s">
        <v>891</v>
      </c>
      <c r="I1201" s="1" t="s">
        <v>1644</v>
      </c>
      <c r="J1201" s="1" t="s">
        <v>3184</v>
      </c>
      <c r="K1201" s="1" t="s">
        <v>5164</v>
      </c>
      <c r="L1201" s="1" t="s">
        <v>801</v>
      </c>
      <c r="M1201" s="1" t="s">
        <v>4753</v>
      </c>
      <c r="N1201" s="1" t="s">
        <v>683</v>
      </c>
      <c r="O1201" s="1" t="s">
        <v>695</v>
      </c>
      <c r="P1201" s="1" t="s">
        <v>3590</v>
      </c>
      <c r="Q1201" s="1" t="s">
        <v>3329</v>
      </c>
      <c r="R1201" s="1" t="s">
        <v>616</v>
      </c>
      <c r="S1201" s="1" t="s">
        <v>3184</v>
      </c>
      <c r="T1201" s="1" t="s">
        <v>4769</v>
      </c>
      <c r="U1201" s="1" t="s">
        <v>11467</v>
      </c>
      <c r="V1201" s="1" t="s">
        <v>3261</v>
      </c>
      <c r="W1201" s="1" t="s">
        <v>10364</v>
      </c>
      <c r="X1201" s="1" t="s">
        <v>6890</v>
      </c>
    </row>
    <row r="1202" spans="1:24">
      <c r="A1202" s="1" t="s">
        <v>49</v>
      </c>
      <c r="D1202" s="1" t="s">
        <v>1981</v>
      </c>
      <c r="E1202" s="1" t="s">
        <v>6891</v>
      </c>
      <c r="F1202" s="1" t="s">
        <v>655</v>
      </c>
      <c r="H1202" s="1" t="s">
        <v>891</v>
      </c>
      <c r="I1202" s="1" t="s">
        <v>1644</v>
      </c>
      <c r="J1202" s="1" t="s">
        <v>3179</v>
      </c>
      <c r="K1202" s="1" t="s">
        <v>5269</v>
      </c>
      <c r="L1202" s="1" t="s">
        <v>1795</v>
      </c>
      <c r="M1202" s="1" t="s">
        <v>4753</v>
      </c>
      <c r="N1202" s="1" t="s">
        <v>683</v>
      </c>
      <c r="O1202" s="1" t="s">
        <v>695</v>
      </c>
      <c r="P1202" s="1" t="s">
        <v>1984</v>
      </c>
      <c r="Q1202" s="1" t="s">
        <v>3279</v>
      </c>
      <c r="R1202" s="1" t="s">
        <v>1419</v>
      </c>
      <c r="S1202" s="1" t="s">
        <v>3179</v>
      </c>
      <c r="T1202" s="1" t="s">
        <v>5034</v>
      </c>
      <c r="U1202" s="1" t="s">
        <v>3539</v>
      </c>
      <c r="V1202" s="1" t="s">
        <v>11468</v>
      </c>
      <c r="W1202" s="1" t="s">
        <v>655</v>
      </c>
    </row>
    <row r="1203" spans="1:24">
      <c r="A1203" s="1" t="s">
        <v>49</v>
      </c>
      <c r="D1203" s="1" t="s">
        <v>1985</v>
      </c>
      <c r="E1203" s="1" t="s">
        <v>6892</v>
      </c>
      <c r="F1203" s="1" t="s">
        <v>655</v>
      </c>
      <c r="H1203" s="1" t="s">
        <v>891</v>
      </c>
      <c r="I1203" s="1" t="s">
        <v>1644</v>
      </c>
      <c r="J1203" s="1" t="s">
        <v>3179</v>
      </c>
      <c r="K1203" s="1" t="s">
        <v>631</v>
      </c>
      <c r="L1203" s="1" t="s">
        <v>791</v>
      </c>
      <c r="M1203" s="1" t="s">
        <v>4753</v>
      </c>
      <c r="N1203" s="1" t="s">
        <v>683</v>
      </c>
      <c r="O1203" s="1" t="s">
        <v>695</v>
      </c>
      <c r="P1203" s="1" t="s">
        <v>1984</v>
      </c>
      <c r="Q1203" s="1" t="s">
        <v>3172</v>
      </c>
      <c r="R1203" s="1" t="s">
        <v>1419</v>
      </c>
      <c r="S1203" s="1" t="s">
        <v>3179</v>
      </c>
      <c r="T1203" s="1" t="s">
        <v>5034</v>
      </c>
      <c r="U1203" s="1" t="s">
        <v>11469</v>
      </c>
      <c r="V1203" s="1" t="s">
        <v>11470</v>
      </c>
      <c r="W1203" s="1" t="s">
        <v>3166</v>
      </c>
      <c r="X1203" s="1" t="s">
        <v>6893</v>
      </c>
    </row>
    <row r="1204" spans="1:24">
      <c r="A1204" s="1" t="s">
        <v>49</v>
      </c>
      <c r="D1204" s="1" t="s">
        <v>1988</v>
      </c>
      <c r="E1204" s="1" t="s">
        <v>6894</v>
      </c>
      <c r="F1204" s="1" t="s">
        <v>655</v>
      </c>
      <c r="H1204" s="1" t="s">
        <v>891</v>
      </c>
      <c r="I1204" s="1" t="s">
        <v>1644</v>
      </c>
      <c r="J1204" s="1" t="s">
        <v>3179</v>
      </c>
      <c r="K1204" s="1" t="s">
        <v>5228</v>
      </c>
      <c r="L1204" s="1" t="s">
        <v>393</v>
      </c>
      <c r="M1204" s="1" t="s">
        <v>4753</v>
      </c>
      <c r="N1204" s="1" t="s">
        <v>683</v>
      </c>
      <c r="O1204" s="1" t="s">
        <v>695</v>
      </c>
      <c r="P1204" s="1" t="s">
        <v>1926</v>
      </c>
      <c r="Q1204" s="1" t="s">
        <v>3546</v>
      </c>
      <c r="R1204" s="1" t="s">
        <v>1419</v>
      </c>
      <c r="S1204" s="1" t="s">
        <v>3179</v>
      </c>
      <c r="T1204" s="1" t="s">
        <v>5034</v>
      </c>
      <c r="U1204" s="1" t="s">
        <v>10550</v>
      </c>
      <c r="V1204" s="1" t="s">
        <v>11471</v>
      </c>
      <c r="W1204" s="1" t="s">
        <v>3170</v>
      </c>
      <c r="X1204" s="1" t="s">
        <v>6895</v>
      </c>
    </row>
    <row r="1205" spans="1:24">
      <c r="A1205" s="1" t="s">
        <v>49</v>
      </c>
      <c r="D1205" s="1" t="s">
        <v>1992</v>
      </c>
      <c r="E1205" s="1" t="s">
        <v>6896</v>
      </c>
      <c r="F1205" s="1" t="s">
        <v>655</v>
      </c>
      <c r="H1205" s="1" t="s">
        <v>891</v>
      </c>
      <c r="I1205" s="1" t="s">
        <v>1644</v>
      </c>
      <c r="J1205" s="1" t="s">
        <v>3179</v>
      </c>
      <c r="K1205" s="1" t="s">
        <v>5228</v>
      </c>
      <c r="L1205" s="1" t="s">
        <v>389</v>
      </c>
      <c r="M1205" s="1" t="s">
        <v>4753</v>
      </c>
      <c r="N1205" s="1" t="s">
        <v>683</v>
      </c>
      <c r="O1205" s="1" t="s">
        <v>695</v>
      </c>
      <c r="P1205" s="1" t="s">
        <v>2121</v>
      </c>
      <c r="Q1205" s="1" t="s">
        <v>3547</v>
      </c>
      <c r="R1205" s="1" t="s">
        <v>1419</v>
      </c>
      <c r="S1205" s="1" t="s">
        <v>3179</v>
      </c>
      <c r="T1205" s="1" t="s">
        <v>5034</v>
      </c>
      <c r="U1205" s="1" t="s">
        <v>10639</v>
      </c>
      <c r="V1205" s="1" t="s">
        <v>11472</v>
      </c>
      <c r="W1205" s="1" t="s">
        <v>3166</v>
      </c>
      <c r="X1205" s="1" t="s">
        <v>6897</v>
      </c>
    </row>
    <row r="1206" spans="1:24">
      <c r="A1206" s="1" t="s">
        <v>49</v>
      </c>
      <c r="D1206" s="1" t="s">
        <v>6898</v>
      </c>
      <c r="E1206" s="1" t="s">
        <v>6899</v>
      </c>
      <c r="F1206" s="1" t="s">
        <v>4792</v>
      </c>
      <c r="H1206" s="1" t="s">
        <v>891</v>
      </c>
      <c r="I1206" s="1" t="s">
        <v>1644</v>
      </c>
      <c r="J1206" s="1" t="s">
        <v>3271</v>
      </c>
      <c r="K1206" s="1" t="s">
        <v>539</v>
      </c>
      <c r="L1206" s="1" t="s">
        <v>457</v>
      </c>
      <c r="M1206" s="1" t="s">
        <v>4753</v>
      </c>
      <c r="N1206" s="1" t="s">
        <v>683</v>
      </c>
      <c r="O1206" s="1" t="s">
        <v>695</v>
      </c>
      <c r="P1206" s="1" t="s">
        <v>1958</v>
      </c>
      <c r="Q1206" s="1" t="s">
        <v>11473</v>
      </c>
      <c r="R1206" s="1" t="s">
        <v>1423</v>
      </c>
      <c r="S1206" s="1" t="s">
        <v>3271</v>
      </c>
      <c r="T1206" s="1" t="s">
        <v>5034</v>
      </c>
      <c r="U1206" s="1" t="s">
        <v>3166</v>
      </c>
      <c r="V1206" s="1" t="s">
        <v>11360</v>
      </c>
      <c r="W1206" s="1" t="s">
        <v>3166</v>
      </c>
    </row>
    <row r="1207" spans="1:24">
      <c r="A1207" s="1" t="s">
        <v>49</v>
      </c>
      <c r="D1207" s="1" t="s">
        <v>3781</v>
      </c>
      <c r="E1207" s="1" t="s">
        <v>6900</v>
      </c>
      <c r="F1207" s="1" t="s">
        <v>5033</v>
      </c>
      <c r="H1207" s="1" t="s">
        <v>891</v>
      </c>
      <c r="I1207" s="1" t="s">
        <v>1644</v>
      </c>
      <c r="J1207" s="1" t="s">
        <v>3271</v>
      </c>
      <c r="K1207" s="1" t="s">
        <v>539</v>
      </c>
      <c r="L1207" s="1" t="s">
        <v>396</v>
      </c>
      <c r="M1207" s="1" t="s">
        <v>4753</v>
      </c>
      <c r="N1207" s="1" t="s">
        <v>683</v>
      </c>
      <c r="O1207" s="1" t="s">
        <v>695</v>
      </c>
      <c r="P1207" s="1" t="s">
        <v>1958</v>
      </c>
      <c r="Q1207" s="1" t="s">
        <v>3342</v>
      </c>
      <c r="R1207" s="1" t="s">
        <v>1423</v>
      </c>
      <c r="S1207" s="1" t="s">
        <v>3271</v>
      </c>
      <c r="T1207" s="1" t="s">
        <v>5034</v>
      </c>
      <c r="U1207" s="1" t="s">
        <v>10206</v>
      </c>
      <c r="V1207" s="1" t="s">
        <v>11360</v>
      </c>
      <c r="W1207" s="1" t="s">
        <v>3166</v>
      </c>
    </row>
    <row r="1208" spans="1:24">
      <c r="A1208" s="1" t="s">
        <v>49</v>
      </c>
      <c r="D1208" s="1" t="s">
        <v>6901</v>
      </c>
      <c r="E1208" s="1" t="s">
        <v>6902</v>
      </c>
      <c r="F1208" s="1" t="s">
        <v>5937</v>
      </c>
      <c r="H1208" s="1" t="s">
        <v>891</v>
      </c>
      <c r="I1208" s="1" t="s">
        <v>1644</v>
      </c>
      <c r="J1208" s="1" t="s">
        <v>3271</v>
      </c>
      <c r="K1208" s="1" t="s">
        <v>1991</v>
      </c>
      <c r="L1208" s="1" t="s">
        <v>457</v>
      </c>
      <c r="M1208" s="1" t="s">
        <v>4753</v>
      </c>
      <c r="N1208" s="1" t="s">
        <v>683</v>
      </c>
      <c r="O1208" s="1" t="s">
        <v>695</v>
      </c>
      <c r="P1208" s="1" t="s">
        <v>6903</v>
      </c>
      <c r="Q1208" s="1" t="s">
        <v>11474</v>
      </c>
      <c r="R1208" s="1" t="s">
        <v>1423</v>
      </c>
      <c r="S1208" s="1" t="s">
        <v>3271</v>
      </c>
      <c r="T1208" s="1" t="s">
        <v>5034</v>
      </c>
      <c r="U1208" s="1" t="s">
        <v>513</v>
      </c>
      <c r="V1208" s="1" t="s">
        <v>11360</v>
      </c>
      <c r="W1208" s="1" t="s">
        <v>480</v>
      </c>
    </row>
    <row r="1209" spans="1:24">
      <c r="A1209" s="1" t="s">
        <v>49</v>
      </c>
      <c r="D1209" s="1" t="s">
        <v>1995</v>
      </c>
      <c r="E1209" s="1" t="s">
        <v>6904</v>
      </c>
      <c r="F1209" s="1" t="s">
        <v>655</v>
      </c>
      <c r="H1209" s="1" t="s">
        <v>891</v>
      </c>
      <c r="I1209" s="1" t="s">
        <v>1644</v>
      </c>
      <c r="J1209" s="1" t="s">
        <v>3271</v>
      </c>
      <c r="K1209" s="1" t="s">
        <v>5228</v>
      </c>
      <c r="L1209" s="1" t="s">
        <v>389</v>
      </c>
      <c r="M1209" s="1" t="s">
        <v>4753</v>
      </c>
      <c r="N1209" s="1" t="s">
        <v>683</v>
      </c>
      <c r="O1209" s="1" t="s">
        <v>695</v>
      </c>
      <c r="P1209" s="1" t="s">
        <v>1998</v>
      </c>
      <c r="Q1209" s="1" t="s">
        <v>3536</v>
      </c>
      <c r="R1209" s="1" t="s">
        <v>1423</v>
      </c>
      <c r="S1209" s="1" t="s">
        <v>3271</v>
      </c>
      <c r="T1209" s="1" t="s">
        <v>5034</v>
      </c>
      <c r="U1209" s="1" t="s">
        <v>11359</v>
      </c>
      <c r="V1209" s="1" t="s">
        <v>11475</v>
      </c>
      <c r="W1209" s="1" t="s">
        <v>10484</v>
      </c>
      <c r="X1209" s="1" t="s">
        <v>6905</v>
      </c>
    </row>
    <row r="1210" spans="1:24">
      <c r="A1210" s="1" t="s">
        <v>49</v>
      </c>
      <c r="D1210" s="1" t="s">
        <v>6906</v>
      </c>
      <c r="E1210" s="1" t="s">
        <v>6907</v>
      </c>
      <c r="F1210" s="1" t="s">
        <v>5937</v>
      </c>
      <c r="H1210" s="1" t="s">
        <v>891</v>
      </c>
      <c r="I1210" s="1" t="s">
        <v>1644</v>
      </c>
      <c r="J1210" s="1" t="s">
        <v>3273</v>
      </c>
      <c r="K1210" s="1" t="s">
        <v>1991</v>
      </c>
      <c r="L1210" s="1" t="s">
        <v>457</v>
      </c>
      <c r="M1210" s="1" t="s">
        <v>4753</v>
      </c>
      <c r="N1210" s="1" t="s">
        <v>683</v>
      </c>
      <c r="O1210" s="1" t="s">
        <v>695</v>
      </c>
      <c r="P1210" s="1" t="s">
        <v>1962</v>
      </c>
      <c r="Q1210" s="1" t="s">
        <v>11476</v>
      </c>
      <c r="R1210" s="1" t="s">
        <v>1720</v>
      </c>
      <c r="S1210" s="1" t="s">
        <v>3273</v>
      </c>
      <c r="T1210" s="1" t="s">
        <v>5034</v>
      </c>
      <c r="U1210" s="1" t="s">
        <v>616</v>
      </c>
      <c r="V1210" s="1" t="s">
        <v>11454</v>
      </c>
      <c r="W1210" s="1" t="s">
        <v>513</v>
      </c>
    </row>
    <row r="1211" spans="1:24">
      <c r="A1211" s="1" t="s">
        <v>49</v>
      </c>
      <c r="D1211" s="1" t="s">
        <v>6908</v>
      </c>
      <c r="E1211" s="1" t="s">
        <v>6909</v>
      </c>
      <c r="F1211" s="1" t="s">
        <v>4792</v>
      </c>
      <c r="H1211" s="1" t="s">
        <v>891</v>
      </c>
      <c r="I1211" s="1" t="s">
        <v>1644</v>
      </c>
      <c r="J1211" s="1" t="s">
        <v>3273</v>
      </c>
      <c r="K1211" s="1" t="s">
        <v>1991</v>
      </c>
      <c r="L1211" s="1" t="s">
        <v>401</v>
      </c>
      <c r="M1211" s="1" t="s">
        <v>4753</v>
      </c>
      <c r="N1211" s="1" t="s">
        <v>683</v>
      </c>
      <c r="O1211" s="1" t="s">
        <v>695</v>
      </c>
      <c r="P1211" s="1" t="s">
        <v>1962</v>
      </c>
      <c r="Q1211" s="1" t="s">
        <v>11477</v>
      </c>
      <c r="R1211" s="1" t="s">
        <v>1720</v>
      </c>
      <c r="S1211" s="1" t="s">
        <v>3273</v>
      </c>
      <c r="T1211" s="1" t="s">
        <v>5034</v>
      </c>
      <c r="U1211" s="1" t="s">
        <v>3166</v>
      </c>
      <c r="V1211" s="1" t="s">
        <v>11454</v>
      </c>
      <c r="W1211" s="1" t="s">
        <v>3166</v>
      </c>
    </row>
    <row r="1212" spans="1:24">
      <c r="A1212" s="1" t="s">
        <v>49</v>
      </c>
      <c r="D1212" s="1" t="s">
        <v>3782</v>
      </c>
      <c r="E1212" s="1" t="s">
        <v>6910</v>
      </c>
      <c r="F1212" s="1" t="s">
        <v>5033</v>
      </c>
      <c r="H1212" s="1" t="s">
        <v>891</v>
      </c>
      <c r="I1212" s="1" t="s">
        <v>1644</v>
      </c>
      <c r="J1212" s="1" t="s">
        <v>3273</v>
      </c>
      <c r="K1212" s="1" t="s">
        <v>1991</v>
      </c>
      <c r="L1212" s="1" t="s">
        <v>396</v>
      </c>
      <c r="M1212" s="1" t="s">
        <v>4753</v>
      </c>
      <c r="N1212" s="1" t="s">
        <v>683</v>
      </c>
      <c r="O1212" s="1" t="s">
        <v>695</v>
      </c>
      <c r="P1212" s="1" t="s">
        <v>1962</v>
      </c>
      <c r="Q1212" s="1" t="s">
        <v>11477</v>
      </c>
      <c r="R1212" s="1" t="s">
        <v>1720</v>
      </c>
      <c r="S1212" s="1" t="s">
        <v>3273</v>
      </c>
      <c r="T1212" s="1" t="s">
        <v>5034</v>
      </c>
      <c r="U1212" s="1" t="s">
        <v>10311</v>
      </c>
      <c r="V1212" s="1" t="s">
        <v>11478</v>
      </c>
      <c r="W1212" s="1" t="s">
        <v>3170</v>
      </c>
    </row>
    <row r="1213" spans="1:24">
      <c r="A1213" s="1" t="s">
        <v>49</v>
      </c>
      <c r="D1213" s="1" t="s">
        <v>6911</v>
      </c>
      <c r="E1213" s="1" t="s">
        <v>6912</v>
      </c>
      <c r="F1213" s="1" t="s">
        <v>4792</v>
      </c>
      <c r="H1213" s="1" t="s">
        <v>891</v>
      </c>
      <c r="I1213" s="1" t="s">
        <v>1644</v>
      </c>
      <c r="J1213" s="1" t="s">
        <v>3273</v>
      </c>
      <c r="K1213" s="1" t="s">
        <v>1991</v>
      </c>
      <c r="L1213" s="1" t="s">
        <v>487</v>
      </c>
      <c r="M1213" s="1" t="s">
        <v>4753</v>
      </c>
      <c r="N1213" s="1" t="s">
        <v>683</v>
      </c>
      <c r="O1213" s="1" t="s">
        <v>695</v>
      </c>
      <c r="P1213" s="1" t="s">
        <v>1962</v>
      </c>
      <c r="Q1213" s="1" t="s">
        <v>11479</v>
      </c>
      <c r="R1213" s="1" t="s">
        <v>1720</v>
      </c>
      <c r="S1213" s="1" t="s">
        <v>3273</v>
      </c>
      <c r="T1213" s="1" t="s">
        <v>5034</v>
      </c>
      <c r="U1213" s="1" t="s">
        <v>3166</v>
      </c>
      <c r="V1213" s="1" t="s">
        <v>11147</v>
      </c>
      <c r="W1213" s="1" t="s">
        <v>3166</v>
      </c>
    </row>
    <row r="1214" spans="1:24">
      <c r="A1214" s="1" t="s">
        <v>49</v>
      </c>
      <c r="D1214" s="1" t="s">
        <v>1999</v>
      </c>
      <c r="E1214" s="1" t="s">
        <v>6913</v>
      </c>
      <c r="F1214" s="1" t="s">
        <v>655</v>
      </c>
      <c r="H1214" s="1" t="s">
        <v>891</v>
      </c>
      <c r="I1214" s="1" t="s">
        <v>1644</v>
      </c>
      <c r="J1214" s="1" t="s">
        <v>3179</v>
      </c>
      <c r="K1214" s="1" t="s">
        <v>5269</v>
      </c>
      <c r="L1214" s="1" t="s">
        <v>6914</v>
      </c>
      <c r="M1214" s="1" t="s">
        <v>4753</v>
      </c>
      <c r="N1214" s="1" t="s">
        <v>683</v>
      </c>
      <c r="O1214" s="1" t="s">
        <v>695</v>
      </c>
      <c r="P1214" s="1" t="s">
        <v>1930</v>
      </c>
      <c r="Q1214" s="1" t="s">
        <v>3330</v>
      </c>
      <c r="R1214" s="1" t="s">
        <v>1419</v>
      </c>
      <c r="S1214" s="1" t="s">
        <v>3179</v>
      </c>
      <c r="T1214" s="1" t="s">
        <v>4769</v>
      </c>
      <c r="U1214" s="1" t="s">
        <v>11165</v>
      </c>
      <c r="V1214" s="1" t="s">
        <v>11480</v>
      </c>
      <c r="W1214" s="1" t="s">
        <v>3166</v>
      </c>
      <c r="X1214" s="1" t="s">
        <v>6915</v>
      </c>
    </row>
    <row r="1215" spans="1:24">
      <c r="A1215" s="1" t="s">
        <v>49</v>
      </c>
      <c r="D1215" s="1" t="s">
        <v>2002</v>
      </c>
      <c r="E1215" s="1" t="s">
        <v>6916</v>
      </c>
      <c r="F1215" s="1" t="s">
        <v>655</v>
      </c>
      <c r="H1215" s="1" t="s">
        <v>891</v>
      </c>
      <c r="I1215" s="1" t="s">
        <v>1644</v>
      </c>
      <c r="J1215" s="1" t="s">
        <v>3179</v>
      </c>
      <c r="K1215" s="1" t="s">
        <v>5269</v>
      </c>
      <c r="L1215" s="1" t="s">
        <v>5397</v>
      </c>
      <c r="M1215" s="1" t="s">
        <v>4753</v>
      </c>
      <c r="N1215" s="1" t="s">
        <v>683</v>
      </c>
      <c r="O1215" s="1" t="s">
        <v>695</v>
      </c>
      <c r="P1215" s="1" t="s">
        <v>1930</v>
      </c>
      <c r="Q1215" s="1" t="s">
        <v>3330</v>
      </c>
      <c r="R1215" s="1" t="s">
        <v>1419</v>
      </c>
      <c r="S1215" s="1" t="s">
        <v>3179</v>
      </c>
      <c r="T1215" s="1" t="s">
        <v>4769</v>
      </c>
      <c r="U1215" s="1" t="s">
        <v>11481</v>
      </c>
      <c r="V1215" s="1" t="s">
        <v>11482</v>
      </c>
      <c r="W1215" s="1" t="s">
        <v>669</v>
      </c>
      <c r="X1215" s="1" t="s">
        <v>6917</v>
      </c>
    </row>
    <row r="1216" spans="1:24">
      <c r="A1216" s="1" t="s">
        <v>49</v>
      </c>
      <c r="D1216" s="1" t="s">
        <v>2005</v>
      </c>
      <c r="E1216" s="1" t="s">
        <v>6918</v>
      </c>
      <c r="F1216" s="1" t="s">
        <v>655</v>
      </c>
      <c r="H1216" s="1" t="s">
        <v>891</v>
      </c>
      <c r="I1216" s="1" t="s">
        <v>1644</v>
      </c>
      <c r="J1216" s="1" t="s">
        <v>3179</v>
      </c>
      <c r="K1216" s="1" t="s">
        <v>5269</v>
      </c>
      <c r="L1216" s="1" t="s">
        <v>6919</v>
      </c>
      <c r="M1216" s="1" t="s">
        <v>4753</v>
      </c>
      <c r="N1216" s="1" t="s">
        <v>683</v>
      </c>
      <c r="O1216" s="1" t="s">
        <v>695</v>
      </c>
      <c r="P1216" s="1" t="s">
        <v>1930</v>
      </c>
      <c r="Q1216" s="1" t="s">
        <v>3330</v>
      </c>
      <c r="R1216" s="1" t="s">
        <v>1419</v>
      </c>
      <c r="S1216" s="1" t="s">
        <v>3179</v>
      </c>
      <c r="T1216" s="1" t="s">
        <v>4769</v>
      </c>
      <c r="U1216" s="1" t="s">
        <v>11483</v>
      </c>
      <c r="V1216" s="1" t="s">
        <v>11480</v>
      </c>
      <c r="W1216" s="1" t="s">
        <v>3166</v>
      </c>
      <c r="X1216" s="1" t="s">
        <v>6920</v>
      </c>
    </row>
    <row r="1217" spans="1:24">
      <c r="A1217" s="1" t="s">
        <v>49</v>
      </c>
      <c r="D1217" s="1" t="s">
        <v>2008</v>
      </c>
      <c r="E1217" s="1" t="s">
        <v>6921</v>
      </c>
      <c r="F1217" s="1" t="s">
        <v>655</v>
      </c>
      <c r="H1217" s="1" t="s">
        <v>891</v>
      </c>
      <c r="I1217" s="1" t="s">
        <v>1644</v>
      </c>
      <c r="J1217" s="1" t="s">
        <v>3179</v>
      </c>
      <c r="K1217" s="1" t="s">
        <v>5269</v>
      </c>
      <c r="L1217" s="1" t="s">
        <v>801</v>
      </c>
      <c r="M1217" s="1" t="s">
        <v>4753</v>
      </c>
      <c r="N1217" s="1" t="s">
        <v>683</v>
      </c>
      <c r="O1217" s="1" t="s">
        <v>695</v>
      </c>
      <c r="P1217" s="1" t="s">
        <v>1930</v>
      </c>
      <c r="Q1217" s="1" t="s">
        <v>3330</v>
      </c>
      <c r="R1217" s="1" t="s">
        <v>1419</v>
      </c>
      <c r="S1217" s="1" t="s">
        <v>3179</v>
      </c>
      <c r="T1217" s="1" t="s">
        <v>4769</v>
      </c>
      <c r="U1217" s="1" t="s">
        <v>10429</v>
      </c>
      <c r="V1217" s="1" t="s">
        <v>11484</v>
      </c>
      <c r="W1217" s="1" t="s">
        <v>669</v>
      </c>
      <c r="X1217" s="1" t="s">
        <v>6922</v>
      </c>
    </row>
    <row r="1218" spans="1:24">
      <c r="A1218" s="1" t="s">
        <v>49</v>
      </c>
      <c r="D1218" s="1" t="s">
        <v>2011</v>
      </c>
      <c r="E1218" s="1" t="s">
        <v>6923</v>
      </c>
      <c r="F1218" s="1" t="s">
        <v>655</v>
      </c>
      <c r="H1218" s="1" t="s">
        <v>891</v>
      </c>
      <c r="I1218" s="1" t="s">
        <v>1644</v>
      </c>
      <c r="J1218" s="1" t="s">
        <v>3271</v>
      </c>
      <c r="K1218" s="1" t="s">
        <v>5269</v>
      </c>
      <c r="L1218" s="1" t="s">
        <v>6924</v>
      </c>
      <c r="M1218" s="1" t="s">
        <v>4753</v>
      </c>
      <c r="N1218" s="1" t="s">
        <v>683</v>
      </c>
      <c r="O1218" s="1" t="s">
        <v>695</v>
      </c>
      <c r="P1218" s="1" t="s">
        <v>2014</v>
      </c>
      <c r="Q1218" s="1" t="s">
        <v>3331</v>
      </c>
      <c r="R1218" s="1" t="s">
        <v>1423</v>
      </c>
      <c r="S1218" s="1" t="s">
        <v>3271</v>
      </c>
      <c r="T1218" s="1" t="s">
        <v>4769</v>
      </c>
      <c r="U1218" s="1" t="s">
        <v>11485</v>
      </c>
      <c r="V1218" s="1" t="s">
        <v>11486</v>
      </c>
      <c r="W1218" s="1" t="s">
        <v>645</v>
      </c>
      <c r="X1218" s="1" t="s">
        <v>6925</v>
      </c>
    </row>
    <row r="1219" spans="1:24">
      <c r="A1219" s="1" t="s">
        <v>49</v>
      </c>
      <c r="D1219" s="1" t="s">
        <v>2015</v>
      </c>
      <c r="E1219" s="1" t="s">
        <v>6926</v>
      </c>
      <c r="F1219" s="1" t="s">
        <v>655</v>
      </c>
      <c r="H1219" s="1" t="s">
        <v>891</v>
      </c>
      <c r="I1219" s="1" t="s">
        <v>1644</v>
      </c>
      <c r="J1219" s="1" t="s">
        <v>3271</v>
      </c>
      <c r="K1219" s="1" t="s">
        <v>5269</v>
      </c>
      <c r="L1219" s="1" t="s">
        <v>6914</v>
      </c>
      <c r="M1219" s="1" t="s">
        <v>4753</v>
      </c>
      <c r="N1219" s="1" t="s">
        <v>683</v>
      </c>
      <c r="O1219" s="1" t="s">
        <v>695</v>
      </c>
      <c r="P1219" s="1" t="s">
        <v>2014</v>
      </c>
      <c r="Q1219" s="1" t="s">
        <v>3331</v>
      </c>
      <c r="R1219" s="1" t="s">
        <v>1423</v>
      </c>
      <c r="S1219" s="1" t="s">
        <v>3271</v>
      </c>
      <c r="T1219" s="1" t="s">
        <v>4769</v>
      </c>
      <c r="U1219" s="1" t="s">
        <v>1041</v>
      </c>
      <c r="V1219" s="1" t="s">
        <v>11487</v>
      </c>
      <c r="W1219" s="1" t="s">
        <v>3170</v>
      </c>
      <c r="X1219" s="1" t="s">
        <v>6927</v>
      </c>
    </row>
    <row r="1220" spans="1:24">
      <c r="A1220" s="1" t="s">
        <v>49</v>
      </c>
      <c r="D1220" s="1" t="s">
        <v>2018</v>
      </c>
      <c r="E1220" s="1" t="s">
        <v>6928</v>
      </c>
      <c r="F1220" s="1" t="s">
        <v>655</v>
      </c>
      <c r="H1220" s="1" t="s">
        <v>891</v>
      </c>
      <c r="I1220" s="1" t="s">
        <v>1644</v>
      </c>
      <c r="J1220" s="1" t="s">
        <v>3271</v>
      </c>
      <c r="K1220" s="1" t="s">
        <v>5269</v>
      </c>
      <c r="L1220" s="1" t="s">
        <v>5397</v>
      </c>
      <c r="M1220" s="1" t="s">
        <v>4753</v>
      </c>
      <c r="N1220" s="1" t="s">
        <v>683</v>
      </c>
      <c r="O1220" s="1" t="s">
        <v>695</v>
      </c>
      <c r="P1220" s="1" t="s">
        <v>2014</v>
      </c>
      <c r="Q1220" s="1" t="s">
        <v>3331</v>
      </c>
      <c r="R1220" s="1" t="s">
        <v>1423</v>
      </c>
      <c r="S1220" s="1" t="s">
        <v>3271</v>
      </c>
      <c r="T1220" s="1" t="s">
        <v>4769</v>
      </c>
      <c r="U1220" s="1" t="s">
        <v>432</v>
      </c>
      <c r="V1220" s="1" t="s">
        <v>11488</v>
      </c>
      <c r="W1220" s="1" t="s">
        <v>10217</v>
      </c>
      <c r="X1220" s="1" t="s">
        <v>6929</v>
      </c>
    </row>
    <row r="1221" spans="1:24">
      <c r="A1221" s="1" t="s">
        <v>49</v>
      </c>
      <c r="D1221" s="1" t="s">
        <v>2021</v>
      </c>
      <c r="E1221" s="1" t="s">
        <v>6930</v>
      </c>
      <c r="F1221" s="1" t="s">
        <v>655</v>
      </c>
      <c r="H1221" s="1" t="s">
        <v>891</v>
      </c>
      <c r="I1221" s="1" t="s">
        <v>1644</v>
      </c>
      <c r="J1221" s="1" t="s">
        <v>3184</v>
      </c>
      <c r="K1221" s="1" t="s">
        <v>5269</v>
      </c>
      <c r="L1221" s="1" t="s">
        <v>6924</v>
      </c>
      <c r="M1221" s="1" t="s">
        <v>4753</v>
      </c>
      <c r="N1221" s="1" t="s">
        <v>683</v>
      </c>
      <c r="O1221" s="1" t="s">
        <v>695</v>
      </c>
      <c r="P1221" s="1" t="s">
        <v>3590</v>
      </c>
      <c r="Q1221" s="1" t="s">
        <v>3332</v>
      </c>
      <c r="R1221" s="1" t="s">
        <v>616</v>
      </c>
      <c r="S1221" s="1" t="s">
        <v>3184</v>
      </c>
      <c r="T1221" s="1" t="s">
        <v>4769</v>
      </c>
      <c r="U1221" s="1" t="s">
        <v>11489</v>
      </c>
      <c r="V1221" s="1" t="s">
        <v>11490</v>
      </c>
      <c r="W1221" s="1" t="s">
        <v>10542</v>
      </c>
      <c r="X1221" s="1" t="s">
        <v>6931</v>
      </c>
    </row>
    <row r="1222" spans="1:24">
      <c r="A1222" s="1" t="s">
        <v>49</v>
      </c>
      <c r="D1222" s="1" t="s">
        <v>2024</v>
      </c>
      <c r="E1222" s="1" t="s">
        <v>6932</v>
      </c>
      <c r="F1222" s="1" t="s">
        <v>655</v>
      </c>
      <c r="H1222" s="1" t="s">
        <v>891</v>
      </c>
      <c r="I1222" s="1" t="s">
        <v>1644</v>
      </c>
      <c r="J1222" s="1" t="s">
        <v>3184</v>
      </c>
      <c r="K1222" s="1" t="s">
        <v>5269</v>
      </c>
      <c r="L1222" s="1" t="s">
        <v>6914</v>
      </c>
      <c r="M1222" s="1" t="s">
        <v>4753</v>
      </c>
      <c r="N1222" s="1" t="s">
        <v>683</v>
      </c>
      <c r="O1222" s="1" t="s">
        <v>695</v>
      </c>
      <c r="P1222" s="1" t="s">
        <v>3590</v>
      </c>
      <c r="Q1222" s="1" t="s">
        <v>3332</v>
      </c>
      <c r="R1222" s="1" t="s">
        <v>616</v>
      </c>
      <c r="S1222" s="1" t="s">
        <v>3184</v>
      </c>
      <c r="T1222" s="1" t="s">
        <v>4769</v>
      </c>
      <c r="U1222" s="1" t="s">
        <v>11491</v>
      </c>
      <c r="V1222" s="1" t="s">
        <v>11492</v>
      </c>
      <c r="W1222" s="1" t="s">
        <v>11101</v>
      </c>
      <c r="X1222" s="1" t="s">
        <v>6933</v>
      </c>
    </row>
    <row r="1223" spans="1:24">
      <c r="A1223" s="1" t="s">
        <v>49</v>
      </c>
      <c r="D1223" s="1" t="s">
        <v>6934</v>
      </c>
      <c r="E1223" s="1" t="s">
        <v>6935</v>
      </c>
      <c r="F1223" s="1" t="s">
        <v>4792</v>
      </c>
      <c r="H1223" s="1" t="s">
        <v>891</v>
      </c>
      <c r="I1223" s="1" t="s">
        <v>1644</v>
      </c>
      <c r="J1223" s="1" t="s">
        <v>3184</v>
      </c>
      <c r="K1223" s="1" t="s">
        <v>1890</v>
      </c>
      <c r="M1223" s="1" t="s">
        <v>4753</v>
      </c>
      <c r="N1223" s="1" t="s">
        <v>5068</v>
      </c>
      <c r="O1223" s="1" t="s">
        <v>695</v>
      </c>
      <c r="P1223" s="1" t="s">
        <v>6936</v>
      </c>
      <c r="Q1223" s="1" t="s">
        <v>3240</v>
      </c>
      <c r="R1223" s="1" t="s">
        <v>6937</v>
      </c>
      <c r="S1223" s="1" t="s">
        <v>444</v>
      </c>
      <c r="T1223" s="1" t="s">
        <v>4769</v>
      </c>
      <c r="U1223" s="1" t="s">
        <v>3166</v>
      </c>
      <c r="V1223" s="1" t="s">
        <v>3166</v>
      </c>
      <c r="W1223" s="1" t="s">
        <v>3166</v>
      </c>
    </row>
    <row r="1224" spans="1:24">
      <c r="A1224" s="1" t="s">
        <v>49</v>
      </c>
      <c r="D1224" s="1" t="s">
        <v>2027</v>
      </c>
      <c r="E1224" s="1" t="s">
        <v>6938</v>
      </c>
      <c r="F1224" s="1" t="s">
        <v>655</v>
      </c>
      <c r="H1224" s="1" t="s">
        <v>891</v>
      </c>
      <c r="I1224" s="1" t="s">
        <v>1644</v>
      </c>
      <c r="J1224" s="1" t="s">
        <v>3184</v>
      </c>
      <c r="K1224" s="1" t="s">
        <v>5269</v>
      </c>
      <c r="L1224" s="1" t="s">
        <v>5397</v>
      </c>
      <c r="M1224" s="1" t="s">
        <v>4753</v>
      </c>
      <c r="N1224" s="1" t="s">
        <v>683</v>
      </c>
      <c r="O1224" s="1" t="s">
        <v>695</v>
      </c>
      <c r="P1224" s="1" t="s">
        <v>3590</v>
      </c>
      <c r="Q1224" s="1" t="s">
        <v>3332</v>
      </c>
      <c r="R1224" s="1" t="s">
        <v>616</v>
      </c>
      <c r="S1224" s="1" t="s">
        <v>3184</v>
      </c>
      <c r="T1224" s="1" t="s">
        <v>4769</v>
      </c>
      <c r="U1224" s="1" t="s">
        <v>11493</v>
      </c>
      <c r="V1224" s="1" t="s">
        <v>11494</v>
      </c>
      <c r="W1224" s="1" t="s">
        <v>11495</v>
      </c>
      <c r="X1224" s="1" t="s">
        <v>6939</v>
      </c>
    </row>
    <row r="1225" spans="1:24">
      <c r="A1225" s="1" t="s">
        <v>49</v>
      </c>
      <c r="D1225" s="1" t="s">
        <v>2030</v>
      </c>
      <c r="E1225" s="1" t="s">
        <v>6940</v>
      </c>
      <c r="F1225" s="1" t="s">
        <v>655</v>
      </c>
      <c r="H1225" s="1" t="s">
        <v>891</v>
      </c>
      <c r="I1225" s="1" t="s">
        <v>1644</v>
      </c>
      <c r="J1225" s="1" t="s">
        <v>3184</v>
      </c>
      <c r="K1225" s="1" t="s">
        <v>5269</v>
      </c>
      <c r="L1225" s="1" t="s">
        <v>6919</v>
      </c>
      <c r="M1225" s="1" t="s">
        <v>4753</v>
      </c>
      <c r="N1225" s="1" t="s">
        <v>683</v>
      </c>
      <c r="O1225" s="1" t="s">
        <v>695</v>
      </c>
      <c r="P1225" s="1" t="s">
        <v>3590</v>
      </c>
      <c r="Q1225" s="1" t="s">
        <v>3332</v>
      </c>
      <c r="R1225" s="1" t="s">
        <v>616</v>
      </c>
      <c r="S1225" s="1" t="s">
        <v>3184</v>
      </c>
      <c r="T1225" s="1" t="s">
        <v>4769</v>
      </c>
      <c r="U1225" s="1" t="s">
        <v>11496</v>
      </c>
      <c r="V1225" s="1" t="s">
        <v>11497</v>
      </c>
      <c r="W1225" s="1" t="s">
        <v>3166</v>
      </c>
      <c r="X1225" s="1" t="s">
        <v>6941</v>
      </c>
    </row>
    <row r="1226" spans="1:24">
      <c r="A1226" s="1" t="s">
        <v>49</v>
      </c>
      <c r="D1226" s="1" t="s">
        <v>2033</v>
      </c>
      <c r="E1226" s="1" t="s">
        <v>6942</v>
      </c>
      <c r="F1226" s="1" t="s">
        <v>655</v>
      </c>
      <c r="H1226" s="1" t="s">
        <v>891</v>
      </c>
      <c r="I1226" s="1" t="s">
        <v>1644</v>
      </c>
      <c r="J1226" s="1" t="s">
        <v>3184</v>
      </c>
      <c r="K1226" s="1" t="s">
        <v>5269</v>
      </c>
      <c r="L1226" s="1" t="s">
        <v>801</v>
      </c>
      <c r="M1226" s="1" t="s">
        <v>4753</v>
      </c>
      <c r="N1226" s="1" t="s">
        <v>683</v>
      </c>
      <c r="O1226" s="1" t="s">
        <v>695</v>
      </c>
      <c r="P1226" s="1" t="s">
        <v>3590</v>
      </c>
      <c r="Q1226" s="1" t="s">
        <v>3332</v>
      </c>
      <c r="R1226" s="1" t="s">
        <v>616</v>
      </c>
      <c r="S1226" s="1" t="s">
        <v>3184</v>
      </c>
      <c r="T1226" s="1" t="s">
        <v>4769</v>
      </c>
      <c r="U1226" s="1" t="s">
        <v>11498</v>
      </c>
      <c r="V1226" s="1" t="s">
        <v>11499</v>
      </c>
      <c r="W1226" s="1" t="s">
        <v>3170</v>
      </c>
      <c r="X1226" s="1" t="s">
        <v>6943</v>
      </c>
    </row>
    <row r="1227" spans="1:24">
      <c r="A1227" s="1" t="s">
        <v>49</v>
      </c>
      <c r="D1227" s="1" t="s">
        <v>6944</v>
      </c>
      <c r="E1227" s="1" t="s">
        <v>6945</v>
      </c>
      <c r="F1227" s="1" t="s">
        <v>4792</v>
      </c>
      <c r="H1227" s="1" t="s">
        <v>891</v>
      </c>
      <c r="I1227" s="1" t="s">
        <v>1644</v>
      </c>
      <c r="J1227" s="1" t="s">
        <v>3179</v>
      </c>
      <c r="K1227" s="1" t="s">
        <v>2039</v>
      </c>
      <c r="L1227" s="1" t="s">
        <v>389</v>
      </c>
      <c r="M1227" s="1" t="s">
        <v>4753</v>
      </c>
      <c r="N1227" s="1" t="s">
        <v>683</v>
      </c>
      <c r="O1227" s="1" t="s">
        <v>695</v>
      </c>
      <c r="P1227" s="1" t="s">
        <v>2040</v>
      </c>
      <c r="Q1227" s="1" t="s">
        <v>11500</v>
      </c>
      <c r="R1227" s="1" t="s">
        <v>1419</v>
      </c>
      <c r="S1227" s="1" t="s">
        <v>3179</v>
      </c>
      <c r="T1227" s="1" t="s">
        <v>5034</v>
      </c>
      <c r="U1227" s="1" t="s">
        <v>3166</v>
      </c>
      <c r="V1227" s="1" t="s">
        <v>11501</v>
      </c>
      <c r="W1227" s="1" t="s">
        <v>3166</v>
      </c>
    </row>
    <row r="1228" spans="1:24">
      <c r="A1228" s="1" t="s">
        <v>49</v>
      </c>
      <c r="D1228" s="1" t="s">
        <v>6946</v>
      </c>
      <c r="E1228" s="1" t="s">
        <v>6947</v>
      </c>
      <c r="F1228" s="1" t="s">
        <v>4792</v>
      </c>
      <c r="H1228" s="1" t="s">
        <v>891</v>
      </c>
      <c r="I1228" s="1" t="s">
        <v>1644</v>
      </c>
      <c r="J1228" s="1" t="s">
        <v>3179</v>
      </c>
      <c r="K1228" s="1" t="s">
        <v>2039</v>
      </c>
      <c r="L1228" s="1" t="s">
        <v>389</v>
      </c>
      <c r="M1228" s="1" t="s">
        <v>4753</v>
      </c>
      <c r="N1228" s="1" t="s">
        <v>683</v>
      </c>
      <c r="O1228" s="1" t="s">
        <v>695</v>
      </c>
      <c r="P1228" s="1" t="s">
        <v>2040</v>
      </c>
      <c r="Q1228" s="1" t="s">
        <v>3197</v>
      </c>
      <c r="R1228" s="1" t="s">
        <v>1419</v>
      </c>
      <c r="S1228" s="1" t="s">
        <v>3179</v>
      </c>
      <c r="T1228" s="1" t="s">
        <v>5034</v>
      </c>
      <c r="U1228" s="1" t="s">
        <v>3166</v>
      </c>
      <c r="V1228" s="1" t="s">
        <v>11371</v>
      </c>
      <c r="W1228" s="1" t="s">
        <v>3166</v>
      </c>
    </row>
    <row r="1229" spans="1:24">
      <c r="A1229" s="1" t="s">
        <v>49</v>
      </c>
      <c r="D1229" s="1" t="s">
        <v>2036</v>
      </c>
      <c r="E1229" s="1" t="s">
        <v>6948</v>
      </c>
      <c r="F1229" s="1" t="s">
        <v>655</v>
      </c>
      <c r="H1229" s="1" t="s">
        <v>891</v>
      </c>
      <c r="I1229" s="1" t="s">
        <v>1644</v>
      </c>
      <c r="J1229" s="1" t="s">
        <v>3179</v>
      </c>
      <c r="K1229" s="1" t="s">
        <v>6640</v>
      </c>
      <c r="L1229" s="1" t="s">
        <v>457</v>
      </c>
      <c r="M1229" s="1" t="s">
        <v>4753</v>
      </c>
      <c r="N1229" s="1" t="s">
        <v>683</v>
      </c>
      <c r="O1229" s="1" t="s">
        <v>695</v>
      </c>
      <c r="P1229" s="1" t="s">
        <v>2040</v>
      </c>
      <c r="Q1229" s="1" t="s">
        <v>3548</v>
      </c>
      <c r="R1229" s="1" t="s">
        <v>1419</v>
      </c>
      <c r="S1229" s="1" t="s">
        <v>3179</v>
      </c>
      <c r="T1229" s="1" t="s">
        <v>5034</v>
      </c>
      <c r="U1229" s="1" t="s">
        <v>10501</v>
      </c>
      <c r="V1229" s="1" t="s">
        <v>11502</v>
      </c>
      <c r="W1229" s="1" t="s">
        <v>10292</v>
      </c>
    </row>
    <row r="1230" spans="1:24">
      <c r="A1230" s="1" t="s">
        <v>49</v>
      </c>
      <c r="D1230" s="1" t="s">
        <v>2041</v>
      </c>
      <c r="E1230" s="1" t="s">
        <v>6949</v>
      </c>
      <c r="F1230" s="1" t="s">
        <v>655</v>
      </c>
      <c r="H1230" s="1" t="s">
        <v>891</v>
      </c>
      <c r="I1230" s="1" t="s">
        <v>1644</v>
      </c>
      <c r="J1230" s="1" t="s">
        <v>3179</v>
      </c>
      <c r="K1230" s="1" t="s">
        <v>6640</v>
      </c>
      <c r="L1230" s="1" t="s">
        <v>393</v>
      </c>
      <c r="M1230" s="1" t="s">
        <v>4753</v>
      </c>
      <c r="N1230" s="1" t="s">
        <v>683</v>
      </c>
      <c r="O1230" s="1" t="s">
        <v>695</v>
      </c>
      <c r="P1230" s="1" t="s">
        <v>2040</v>
      </c>
      <c r="Q1230" s="1" t="s">
        <v>3549</v>
      </c>
      <c r="R1230" s="1" t="s">
        <v>1419</v>
      </c>
      <c r="S1230" s="1" t="s">
        <v>3179</v>
      </c>
      <c r="T1230" s="1" t="s">
        <v>5034</v>
      </c>
      <c r="U1230" s="1" t="s">
        <v>10524</v>
      </c>
      <c r="V1230" s="1" t="s">
        <v>11503</v>
      </c>
      <c r="W1230" s="1" t="s">
        <v>3170</v>
      </c>
      <c r="X1230" s="1" t="s">
        <v>6950</v>
      </c>
    </row>
    <row r="1231" spans="1:24">
      <c r="A1231" s="1" t="s">
        <v>49</v>
      </c>
      <c r="D1231" s="1" t="s">
        <v>3783</v>
      </c>
      <c r="E1231" s="1" t="s">
        <v>6951</v>
      </c>
      <c r="F1231" s="1" t="s">
        <v>5033</v>
      </c>
      <c r="H1231" s="1" t="s">
        <v>891</v>
      </c>
      <c r="I1231" s="1" t="s">
        <v>1644</v>
      </c>
      <c r="J1231" s="1" t="s">
        <v>3179</v>
      </c>
      <c r="K1231" s="1" t="s">
        <v>2044</v>
      </c>
      <c r="L1231" s="1" t="s">
        <v>389</v>
      </c>
      <c r="M1231" s="1" t="s">
        <v>4753</v>
      </c>
      <c r="N1231" s="1" t="s">
        <v>683</v>
      </c>
      <c r="O1231" s="1" t="s">
        <v>695</v>
      </c>
      <c r="P1231" s="1" t="s">
        <v>2040</v>
      </c>
      <c r="Q1231" s="1" t="s">
        <v>11504</v>
      </c>
      <c r="R1231" s="1" t="s">
        <v>1419</v>
      </c>
      <c r="S1231" s="1" t="s">
        <v>3179</v>
      </c>
      <c r="T1231" s="1" t="s">
        <v>5034</v>
      </c>
      <c r="U1231" s="1" t="s">
        <v>3170</v>
      </c>
      <c r="V1231" s="1" t="s">
        <v>11505</v>
      </c>
      <c r="W1231" s="1" t="s">
        <v>480</v>
      </c>
    </row>
    <row r="1232" spans="1:24">
      <c r="A1232" s="1" t="s">
        <v>49</v>
      </c>
      <c r="D1232" s="1" t="s">
        <v>6952</v>
      </c>
      <c r="E1232" s="1" t="s">
        <v>6953</v>
      </c>
      <c r="F1232" s="1" t="s">
        <v>4792</v>
      </c>
      <c r="H1232" s="1" t="s">
        <v>891</v>
      </c>
      <c r="I1232" s="1" t="s">
        <v>1644</v>
      </c>
      <c r="J1232" s="1" t="s">
        <v>3179</v>
      </c>
      <c r="K1232" s="1" t="s">
        <v>1890</v>
      </c>
      <c r="L1232" s="1" t="s">
        <v>694</v>
      </c>
      <c r="M1232" s="1" t="s">
        <v>4753</v>
      </c>
      <c r="N1232" s="1" t="s">
        <v>683</v>
      </c>
      <c r="O1232" s="1" t="s">
        <v>695</v>
      </c>
      <c r="P1232" s="1" t="s">
        <v>1926</v>
      </c>
      <c r="Q1232" s="1" t="s">
        <v>3238</v>
      </c>
      <c r="R1232" s="1" t="s">
        <v>1419</v>
      </c>
      <c r="S1232" s="1" t="s">
        <v>3179</v>
      </c>
      <c r="T1232" s="1" t="s">
        <v>5034</v>
      </c>
      <c r="U1232" s="1" t="s">
        <v>3166</v>
      </c>
      <c r="V1232" s="1" t="s">
        <v>11371</v>
      </c>
      <c r="W1232" s="1" t="s">
        <v>3166</v>
      </c>
    </row>
    <row r="1233" spans="1:24">
      <c r="A1233" s="1" t="s">
        <v>49</v>
      </c>
      <c r="D1233" s="1" t="s">
        <v>2045</v>
      </c>
      <c r="E1233" s="1" t="s">
        <v>6954</v>
      </c>
      <c r="F1233" s="1" t="s">
        <v>655</v>
      </c>
      <c r="H1233" s="1" t="s">
        <v>891</v>
      </c>
      <c r="I1233" s="1" t="s">
        <v>1644</v>
      </c>
      <c r="J1233" s="1" t="s">
        <v>3179</v>
      </c>
      <c r="K1233" s="1" t="s">
        <v>5228</v>
      </c>
      <c r="L1233" s="1" t="s">
        <v>389</v>
      </c>
      <c r="M1233" s="1" t="s">
        <v>4753</v>
      </c>
      <c r="N1233" s="1" t="s">
        <v>683</v>
      </c>
      <c r="O1233" s="1" t="s">
        <v>695</v>
      </c>
      <c r="P1233" s="1" t="s">
        <v>1926</v>
      </c>
      <c r="Q1233" s="1" t="s">
        <v>3550</v>
      </c>
      <c r="R1233" s="1" t="s">
        <v>1419</v>
      </c>
      <c r="S1233" s="1" t="s">
        <v>3179</v>
      </c>
      <c r="T1233" s="1" t="s">
        <v>5034</v>
      </c>
      <c r="U1233" s="1" t="s">
        <v>11506</v>
      </c>
      <c r="V1233" s="1" t="s">
        <v>11507</v>
      </c>
      <c r="W1233" s="1" t="s">
        <v>3166</v>
      </c>
      <c r="X1233" s="1" t="s">
        <v>6955</v>
      </c>
    </row>
    <row r="1234" spans="1:24">
      <c r="A1234" s="1" t="s">
        <v>49</v>
      </c>
      <c r="D1234" s="1" t="s">
        <v>2048</v>
      </c>
      <c r="E1234" s="1" t="s">
        <v>6956</v>
      </c>
      <c r="F1234" s="1" t="s">
        <v>655</v>
      </c>
      <c r="H1234" s="1" t="s">
        <v>891</v>
      </c>
      <c r="I1234" s="1" t="s">
        <v>1644</v>
      </c>
      <c r="J1234" s="1" t="s">
        <v>3179</v>
      </c>
      <c r="K1234" s="1" t="s">
        <v>5269</v>
      </c>
      <c r="L1234" s="1" t="s">
        <v>1795</v>
      </c>
      <c r="M1234" s="1" t="s">
        <v>4753</v>
      </c>
      <c r="N1234" s="1" t="s">
        <v>683</v>
      </c>
      <c r="O1234" s="1" t="s">
        <v>695</v>
      </c>
      <c r="P1234" s="1" t="s">
        <v>1926</v>
      </c>
      <c r="Q1234" s="1" t="s">
        <v>3335</v>
      </c>
      <c r="R1234" s="1" t="s">
        <v>1419</v>
      </c>
      <c r="S1234" s="1" t="s">
        <v>3179</v>
      </c>
      <c r="T1234" s="1" t="s">
        <v>5034</v>
      </c>
      <c r="U1234" s="1" t="s">
        <v>10550</v>
      </c>
      <c r="V1234" s="1" t="s">
        <v>11508</v>
      </c>
      <c r="W1234" s="1" t="s">
        <v>3166</v>
      </c>
      <c r="X1234" s="1" t="s">
        <v>6957</v>
      </c>
    </row>
    <row r="1235" spans="1:24">
      <c r="A1235" s="1" t="s">
        <v>49</v>
      </c>
      <c r="D1235" s="1" t="s">
        <v>2051</v>
      </c>
      <c r="E1235" s="1" t="s">
        <v>6958</v>
      </c>
      <c r="F1235" s="1" t="s">
        <v>655</v>
      </c>
      <c r="H1235" s="1" t="s">
        <v>891</v>
      </c>
      <c r="I1235" s="1" t="s">
        <v>1644</v>
      </c>
      <c r="J1235" s="1" t="s">
        <v>3179</v>
      </c>
      <c r="K1235" s="1" t="s">
        <v>5269</v>
      </c>
      <c r="L1235" s="1" t="s">
        <v>791</v>
      </c>
      <c r="M1235" s="1" t="s">
        <v>4753</v>
      </c>
      <c r="N1235" s="1" t="s">
        <v>683</v>
      </c>
      <c r="O1235" s="1" t="s">
        <v>695</v>
      </c>
      <c r="P1235" s="1" t="s">
        <v>1926</v>
      </c>
      <c r="Q1235" s="1" t="s">
        <v>3551</v>
      </c>
      <c r="R1235" s="1" t="s">
        <v>1419</v>
      </c>
      <c r="S1235" s="1" t="s">
        <v>3179</v>
      </c>
      <c r="T1235" s="1" t="s">
        <v>5034</v>
      </c>
      <c r="U1235" s="1" t="s">
        <v>11509</v>
      </c>
      <c r="V1235" s="1" t="s">
        <v>11510</v>
      </c>
      <c r="W1235" s="1" t="s">
        <v>645</v>
      </c>
      <c r="X1235" s="1" t="s">
        <v>6959</v>
      </c>
    </row>
    <row r="1236" spans="1:24">
      <c r="A1236" s="1" t="s">
        <v>49</v>
      </c>
      <c r="D1236" s="1" t="s">
        <v>2054</v>
      </c>
      <c r="E1236" s="1" t="s">
        <v>6960</v>
      </c>
      <c r="F1236" s="1" t="s">
        <v>655</v>
      </c>
      <c r="H1236" s="1" t="s">
        <v>891</v>
      </c>
      <c r="I1236" s="1" t="s">
        <v>1644</v>
      </c>
      <c r="J1236" s="1" t="s">
        <v>3273</v>
      </c>
      <c r="K1236" s="1" t="s">
        <v>5164</v>
      </c>
      <c r="L1236" s="1" t="s">
        <v>380</v>
      </c>
      <c r="M1236" s="1" t="s">
        <v>4753</v>
      </c>
      <c r="N1236" s="1" t="s">
        <v>683</v>
      </c>
      <c r="O1236" s="1" t="s">
        <v>695</v>
      </c>
      <c r="P1236" s="1" t="s">
        <v>2056</v>
      </c>
      <c r="Q1236" s="1" t="s">
        <v>3349</v>
      </c>
      <c r="R1236" s="1" t="s">
        <v>513</v>
      </c>
      <c r="S1236" s="1" t="s">
        <v>3273</v>
      </c>
      <c r="T1236" s="1" t="s">
        <v>5034</v>
      </c>
      <c r="U1236" s="1" t="s">
        <v>156</v>
      </c>
      <c r="V1236" s="1" t="s">
        <v>11454</v>
      </c>
      <c r="W1236" s="1" t="s">
        <v>10217</v>
      </c>
      <c r="X1236" s="1" t="s">
        <v>6961</v>
      </c>
    </row>
    <row r="1237" spans="1:24">
      <c r="A1237" s="1" t="s">
        <v>49</v>
      </c>
      <c r="D1237" s="1" t="s">
        <v>3784</v>
      </c>
      <c r="E1237" s="1" t="s">
        <v>6962</v>
      </c>
      <c r="F1237" s="1" t="s">
        <v>5033</v>
      </c>
      <c r="H1237" s="1" t="s">
        <v>891</v>
      </c>
      <c r="I1237" s="1" t="s">
        <v>1644</v>
      </c>
      <c r="J1237" s="1" t="s">
        <v>3271</v>
      </c>
      <c r="K1237" s="1" t="s">
        <v>765</v>
      </c>
      <c r="L1237" s="1" t="s">
        <v>401</v>
      </c>
      <c r="M1237" s="1" t="s">
        <v>4753</v>
      </c>
      <c r="N1237" s="1" t="s">
        <v>683</v>
      </c>
      <c r="O1237" s="1" t="s">
        <v>695</v>
      </c>
      <c r="P1237" s="1" t="s">
        <v>6963</v>
      </c>
      <c r="Q1237" s="1" t="s">
        <v>11511</v>
      </c>
      <c r="R1237" s="1" t="s">
        <v>1423</v>
      </c>
      <c r="S1237" s="1" t="s">
        <v>3271</v>
      </c>
      <c r="T1237" s="1" t="s">
        <v>5034</v>
      </c>
      <c r="U1237" s="1" t="s">
        <v>3417</v>
      </c>
      <c r="V1237" s="1" t="s">
        <v>11512</v>
      </c>
      <c r="W1237" s="1" t="s">
        <v>10599</v>
      </c>
    </row>
    <row r="1238" spans="1:24">
      <c r="A1238" s="1" t="s">
        <v>49</v>
      </c>
      <c r="D1238" s="1" t="s">
        <v>3785</v>
      </c>
      <c r="E1238" s="1" t="s">
        <v>6964</v>
      </c>
      <c r="F1238" s="1" t="s">
        <v>5033</v>
      </c>
      <c r="H1238" s="1" t="s">
        <v>891</v>
      </c>
      <c r="I1238" s="1" t="s">
        <v>1644</v>
      </c>
      <c r="J1238" s="1" t="s">
        <v>3271</v>
      </c>
      <c r="K1238" s="1" t="s">
        <v>765</v>
      </c>
      <c r="L1238" s="1" t="s">
        <v>393</v>
      </c>
      <c r="M1238" s="1" t="s">
        <v>4753</v>
      </c>
      <c r="N1238" s="1" t="s">
        <v>683</v>
      </c>
      <c r="O1238" s="1" t="s">
        <v>695</v>
      </c>
      <c r="P1238" s="1" t="s">
        <v>6963</v>
      </c>
      <c r="Q1238" s="1" t="s">
        <v>11511</v>
      </c>
      <c r="R1238" s="1" t="s">
        <v>1423</v>
      </c>
      <c r="S1238" s="1" t="s">
        <v>3271</v>
      </c>
      <c r="T1238" s="1" t="s">
        <v>5034</v>
      </c>
      <c r="U1238" s="1" t="s">
        <v>10599</v>
      </c>
      <c r="V1238" s="1" t="s">
        <v>11360</v>
      </c>
      <c r="W1238" s="1" t="s">
        <v>3170</v>
      </c>
    </row>
    <row r="1239" spans="1:24">
      <c r="A1239" s="1" t="s">
        <v>49</v>
      </c>
      <c r="D1239" s="1" t="s">
        <v>2057</v>
      </c>
      <c r="E1239" s="1" t="s">
        <v>6965</v>
      </c>
      <c r="F1239" s="1" t="s">
        <v>655</v>
      </c>
      <c r="H1239" s="1" t="s">
        <v>891</v>
      </c>
      <c r="I1239" s="1" t="s">
        <v>1644</v>
      </c>
      <c r="J1239" s="1" t="s">
        <v>3179</v>
      </c>
      <c r="K1239" s="1" t="s">
        <v>765</v>
      </c>
      <c r="L1239" s="1" t="s">
        <v>5397</v>
      </c>
      <c r="M1239" s="1" t="s">
        <v>4753</v>
      </c>
      <c r="N1239" s="1" t="s">
        <v>683</v>
      </c>
      <c r="O1239" s="1" t="s">
        <v>695</v>
      </c>
      <c r="P1239" s="1" t="s">
        <v>1598</v>
      </c>
      <c r="Q1239" s="1" t="s">
        <v>3305</v>
      </c>
      <c r="R1239" s="1" t="s">
        <v>1419</v>
      </c>
      <c r="S1239" s="1" t="s">
        <v>3179</v>
      </c>
      <c r="T1239" s="1" t="s">
        <v>5034</v>
      </c>
      <c r="U1239" s="1" t="s">
        <v>10834</v>
      </c>
      <c r="V1239" s="1" t="s">
        <v>11510</v>
      </c>
      <c r="W1239" s="1" t="s">
        <v>10296</v>
      </c>
      <c r="X1239" s="1" t="s">
        <v>6966</v>
      </c>
    </row>
    <row r="1240" spans="1:24">
      <c r="A1240" s="1" t="s">
        <v>49</v>
      </c>
      <c r="D1240" s="1" t="s">
        <v>2060</v>
      </c>
      <c r="E1240" s="1" t="s">
        <v>6967</v>
      </c>
      <c r="F1240" s="1" t="s">
        <v>655</v>
      </c>
      <c r="H1240" s="1" t="s">
        <v>891</v>
      </c>
      <c r="I1240" s="1" t="s">
        <v>1644</v>
      </c>
      <c r="J1240" s="1" t="s">
        <v>3179</v>
      </c>
      <c r="K1240" s="1" t="s">
        <v>765</v>
      </c>
      <c r="L1240" s="1" t="s">
        <v>389</v>
      </c>
      <c r="M1240" s="1" t="s">
        <v>4753</v>
      </c>
      <c r="N1240" s="1" t="s">
        <v>683</v>
      </c>
      <c r="O1240" s="1" t="s">
        <v>695</v>
      </c>
      <c r="P1240" s="1" t="s">
        <v>2063</v>
      </c>
      <c r="Q1240" s="1" t="s">
        <v>3305</v>
      </c>
      <c r="R1240" s="1" t="s">
        <v>1419</v>
      </c>
      <c r="S1240" s="1" t="s">
        <v>3179</v>
      </c>
      <c r="T1240" s="1" t="s">
        <v>5034</v>
      </c>
      <c r="U1240" s="1" t="s">
        <v>11513</v>
      </c>
      <c r="V1240" s="1" t="s">
        <v>11514</v>
      </c>
      <c r="W1240" s="1" t="s">
        <v>3208</v>
      </c>
      <c r="X1240" s="1" t="s">
        <v>6968</v>
      </c>
    </row>
    <row r="1241" spans="1:24">
      <c r="A1241" s="1" t="s">
        <v>49</v>
      </c>
      <c r="D1241" s="1" t="s">
        <v>2064</v>
      </c>
      <c r="E1241" s="1" t="s">
        <v>6969</v>
      </c>
      <c r="F1241" s="1" t="s">
        <v>655</v>
      </c>
      <c r="H1241" s="1" t="s">
        <v>891</v>
      </c>
      <c r="I1241" s="1" t="s">
        <v>1644</v>
      </c>
      <c r="J1241" s="1" t="s">
        <v>3179</v>
      </c>
      <c r="K1241" s="1" t="s">
        <v>5228</v>
      </c>
      <c r="L1241" s="1" t="s">
        <v>389</v>
      </c>
      <c r="M1241" s="1" t="s">
        <v>4753</v>
      </c>
      <c r="N1241" s="1" t="s">
        <v>683</v>
      </c>
      <c r="O1241" s="1" t="s">
        <v>695</v>
      </c>
      <c r="P1241" s="1" t="s">
        <v>1598</v>
      </c>
      <c r="Q1241" s="1" t="s">
        <v>3552</v>
      </c>
      <c r="R1241" s="1" t="s">
        <v>1419</v>
      </c>
      <c r="S1241" s="1" t="s">
        <v>3179</v>
      </c>
      <c r="T1241" s="1" t="s">
        <v>5034</v>
      </c>
      <c r="U1241" s="1" t="s">
        <v>10422</v>
      </c>
      <c r="V1241" s="1" t="s">
        <v>11515</v>
      </c>
      <c r="W1241" s="1" t="s">
        <v>10426</v>
      </c>
      <c r="X1241" s="1" t="s">
        <v>6970</v>
      </c>
    </row>
    <row r="1242" spans="1:24">
      <c r="A1242" s="1" t="s">
        <v>49</v>
      </c>
      <c r="D1242" s="1" t="s">
        <v>2067</v>
      </c>
      <c r="E1242" s="1" t="s">
        <v>6971</v>
      </c>
      <c r="F1242" s="1" t="s">
        <v>655</v>
      </c>
      <c r="H1242" s="1" t="s">
        <v>891</v>
      </c>
      <c r="I1242" s="1" t="s">
        <v>1644</v>
      </c>
      <c r="J1242" s="1" t="s">
        <v>3179</v>
      </c>
      <c r="K1242" s="1" t="s">
        <v>765</v>
      </c>
      <c r="L1242" s="1" t="s">
        <v>1795</v>
      </c>
      <c r="M1242" s="1" t="s">
        <v>4753</v>
      </c>
      <c r="N1242" s="1" t="s">
        <v>683</v>
      </c>
      <c r="O1242" s="1" t="s">
        <v>695</v>
      </c>
      <c r="P1242" s="1" t="s">
        <v>1598</v>
      </c>
      <c r="Q1242" s="1" t="s">
        <v>3234</v>
      </c>
      <c r="R1242" s="1" t="s">
        <v>1419</v>
      </c>
      <c r="S1242" s="1" t="s">
        <v>3179</v>
      </c>
      <c r="T1242" s="1" t="s">
        <v>5034</v>
      </c>
      <c r="U1242" s="1" t="s">
        <v>11516</v>
      </c>
      <c r="V1242" s="1" t="s">
        <v>11517</v>
      </c>
      <c r="W1242" s="1" t="s">
        <v>10189</v>
      </c>
      <c r="X1242" s="1" t="s">
        <v>6972</v>
      </c>
    </row>
    <row r="1243" spans="1:24">
      <c r="A1243" s="1" t="s">
        <v>49</v>
      </c>
      <c r="D1243" s="1" t="s">
        <v>6973</v>
      </c>
      <c r="E1243" s="1" t="s">
        <v>6974</v>
      </c>
      <c r="F1243" s="1" t="s">
        <v>4792</v>
      </c>
      <c r="H1243" s="1" t="s">
        <v>891</v>
      </c>
      <c r="I1243" s="1" t="s">
        <v>1644</v>
      </c>
      <c r="J1243" s="1" t="s">
        <v>3179</v>
      </c>
      <c r="K1243" s="1" t="s">
        <v>765</v>
      </c>
      <c r="L1243" s="1" t="s">
        <v>457</v>
      </c>
      <c r="M1243" s="1" t="s">
        <v>4753</v>
      </c>
      <c r="N1243" s="1" t="s">
        <v>683</v>
      </c>
      <c r="O1243" s="1" t="s">
        <v>695</v>
      </c>
      <c r="P1243" s="1" t="s">
        <v>1598</v>
      </c>
      <c r="Q1243" s="1" t="s">
        <v>3283</v>
      </c>
      <c r="R1243" s="1" t="s">
        <v>1419</v>
      </c>
      <c r="S1243" s="1" t="s">
        <v>3179</v>
      </c>
      <c r="T1243" s="1" t="s">
        <v>5034</v>
      </c>
      <c r="U1243" s="1" t="s">
        <v>3166</v>
      </c>
      <c r="V1243" s="1" t="s">
        <v>11518</v>
      </c>
      <c r="W1243" s="1" t="s">
        <v>3166</v>
      </c>
    </row>
    <row r="1244" spans="1:24">
      <c r="A1244" s="1" t="s">
        <v>49</v>
      </c>
      <c r="D1244" s="1" t="s">
        <v>2070</v>
      </c>
      <c r="E1244" s="1" t="s">
        <v>6975</v>
      </c>
      <c r="F1244" s="1" t="s">
        <v>655</v>
      </c>
      <c r="H1244" s="1" t="s">
        <v>891</v>
      </c>
      <c r="I1244" s="1" t="s">
        <v>1644</v>
      </c>
      <c r="J1244" s="1" t="s">
        <v>3179</v>
      </c>
      <c r="K1244" s="1" t="s">
        <v>765</v>
      </c>
      <c r="L1244" s="1" t="s">
        <v>791</v>
      </c>
      <c r="M1244" s="1" t="s">
        <v>4753</v>
      </c>
      <c r="N1244" s="1" t="s">
        <v>683</v>
      </c>
      <c r="O1244" s="1" t="s">
        <v>695</v>
      </c>
      <c r="P1244" s="1" t="s">
        <v>1598</v>
      </c>
      <c r="Q1244" s="1" t="s">
        <v>3305</v>
      </c>
      <c r="R1244" s="1" t="s">
        <v>1419</v>
      </c>
      <c r="S1244" s="1" t="s">
        <v>3179</v>
      </c>
      <c r="T1244" s="1" t="s">
        <v>5034</v>
      </c>
      <c r="U1244" s="1" t="s">
        <v>11108</v>
      </c>
      <c r="V1244" s="1" t="s">
        <v>11519</v>
      </c>
      <c r="W1244" s="1" t="s">
        <v>480</v>
      </c>
      <c r="X1244" s="1" t="s">
        <v>6976</v>
      </c>
    </row>
    <row r="1245" spans="1:24">
      <c r="A1245" s="1" t="s">
        <v>49</v>
      </c>
      <c r="D1245" s="1" t="s">
        <v>2073</v>
      </c>
      <c r="E1245" s="1" t="s">
        <v>6977</v>
      </c>
      <c r="F1245" s="1" t="s">
        <v>655</v>
      </c>
      <c r="H1245" s="1" t="s">
        <v>891</v>
      </c>
      <c r="I1245" s="1" t="s">
        <v>1644</v>
      </c>
      <c r="J1245" s="1" t="s">
        <v>3271</v>
      </c>
      <c r="K1245" s="1" t="s">
        <v>5228</v>
      </c>
      <c r="L1245" s="1" t="s">
        <v>389</v>
      </c>
      <c r="M1245" s="1" t="s">
        <v>4753</v>
      </c>
      <c r="N1245" s="1" t="s">
        <v>683</v>
      </c>
      <c r="O1245" s="1" t="s">
        <v>695</v>
      </c>
      <c r="P1245" s="1" t="s">
        <v>2076</v>
      </c>
      <c r="Q1245" s="1" t="s">
        <v>3530</v>
      </c>
      <c r="R1245" s="1" t="s">
        <v>1423</v>
      </c>
      <c r="S1245" s="1" t="s">
        <v>3271</v>
      </c>
      <c r="T1245" s="1" t="s">
        <v>5034</v>
      </c>
      <c r="U1245" s="1" t="s">
        <v>10429</v>
      </c>
      <c r="V1245" s="1" t="s">
        <v>11520</v>
      </c>
      <c r="W1245" s="1" t="s">
        <v>3166</v>
      </c>
      <c r="X1245" s="1" t="s">
        <v>6978</v>
      </c>
    </row>
    <row r="1246" spans="1:24">
      <c r="A1246" s="1" t="s">
        <v>49</v>
      </c>
      <c r="D1246" s="1" t="s">
        <v>2077</v>
      </c>
      <c r="E1246" s="1" t="s">
        <v>6979</v>
      </c>
      <c r="F1246" s="1" t="s">
        <v>655</v>
      </c>
      <c r="H1246" s="1" t="s">
        <v>891</v>
      </c>
      <c r="I1246" s="1" t="s">
        <v>1644</v>
      </c>
      <c r="J1246" s="1" t="s">
        <v>3271</v>
      </c>
      <c r="K1246" s="1" t="s">
        <v>765</v>
      </c>
      <c r="L1246" s="1" t="s">
        <v>487</v>
      </c>
      <c r="M1246" s="1" t="s">
        <v>4753</v>
      </c>
      <c r="N1246" s="1" t="s">
        <v>683</v>
      </c>
      <c r="O1246" s="1" t="s">
        <v>695</v>
      </c>
      <c r="P1246" s="1" t="s">
        <v>2076</v>
      </c>
      <c r="Q1246" s="1" t="s">
        <v>3553</v>
      </c>
      <c r="R1246" s="1" t="s">
        <v>1423</v>
      </c>
      <c r="S1246" s="1" t="s">
        <v>3271</v>
      </c>
      <c r="T1246" s="1" t="s">
        <v>5034</v>
      </c>
      <c r="U1246" s="1" t="s">
        <v>11521</v>
      </c>
      <c r="V1246" s="1" t="s">
        <v>11522</v>
      </c>
      <c r="W1246" s="1" t="s">
        <v>480</v>
      </c>
      <c r="X1246" s="1" t="s">
        <v>6980</v>
      </c>
    </row>
    <row r="1247" spans="1:24">
      <c r="A1247" s="1" t="s">
        <v>49</v>
      </c>
      <c r="D1247" s="1" t="s">
        <v>2080</v>
      </c>
      <c r="E1247" s="1" t="s">
        <v>6981</v>
      </c>
      <c r="F1247" s="1" t="s">
        <v>655</v>
      </c>
      <c r="H1247" s="1" t="s">
        <v>891</v>
      </c>
      <c r="I1247" s="1" t="s">
        <v>1644</v>
      </c>
      <c r="J1247" s="1" t="s">
        <v>3271</v>
      </c>
      <c r="K1247" s="1" t="s">
        <v>765</v>
      </c>
      <c r="L1247" s="1" t="s">
        <v>1795</v>
      </c>
      <c r="M1247" s="1" t="s">
        <v>4753</v>
      </c>
      <c r="N1247" s="1" t="s">
        <v>683</v>
      </c>
      <c r="O1247" s="1" t="s">
        <v>695</v>
      </c>
      <c r="P1247" s="1" t="s">
        <v>2076</v>
      </c>
      <c r="Q1247" s="1" t="s">
        <v>3522</v>
      </c>
      <c r="R1247" s="1" t="s">
        <v>1423</v>
      </c>
      <c r="S1247" s="1" t="s">
        <v>3271</v>
      </c>
      <c r="T1247" s="1" t="s">
        <v>5034</v>
      </c>
      <c r="U1247" s="1" t="s">
        <v>11523</v>
      </c>
      <c r="V1247" s="1" t="s">
        <v>10337</v>
      </c>
      <c r="W1247" s="1" t="s">
        <v>10217</v>
      </c>
      <c r="X1247" s="1" t="s">
        <v>6982</v>
      </c>
    </row>
    <row r="1248" spans="1:24">
      <c r="A1248" s="1" t="s">
        <v>49</v>
      </c>
      <c r="D1248" s="1" t="s">
        <v>2083</v>
      </c>
      <c r="E1248" s="1" t="s">
        <v>6983</v>
      </c>
      <c r="F1248" s="1" t="s">
        <v>655</v>
      </c>
      <c r="H1248" s="1" t="s">
        <v>891</v>
      </c>
      <c r="I1248" s="1" t="s">
        <v>1644</v>
      </c>
      <c r="J1248" s="1" t="s">
        <v>3271</v>
      </c>
      <c r="K1248" s="1" t="s">
        <v>765</v>
      </c>
      <c r="L1248" s="1" t="s">
        <v>801</v>
      </c>
      <c r="M1248" s="1" t="s">
        <v>4753</v>
      </c>
      <c r="N1248" s="1" t="s">
        <v>683</v>
      </c>
      <c r="O1248" s="1" t="s">
        <v>695</v>
      </c>
      <c r="P1248" s="1" t="s">
        <v>2076</v>
      </c>
      <c r="Q1248" s="1" t="s">
        <v>3553</v>
      </c>
      <c r="R1248" s="1" t="s">
        <v>1423</v>
      </c>
      <c r="S1248" s="1" t="s">
        <v>3271</v>
      </c>
      <c r="T1248" s="1" t="s">
        <v>5034</v>
      </c>
      <c r="U1248" s="1" t="s">
        <v>10242</v>
      </c>
      <c r="V1248" s="1" t="s">
        <v>11524</v>
      </c>
      <c r="W1248" s="1" t="s">
        <v>3156</v>
      </c>
      <c r="X1248" s="1" t="s">
        <v>6984</v>
      </c>
    </row>
    <row r="1249" spans="1:24">
      <c r="A1249" s="1" t="s">
        <v>49</v>
      </c>
      <c r="D1249" s="1" t="s">
        <v>2086</v>
      </c>
      <c r="E1249" s="1" t="s">
        <v>6985</v>
      </c>
      <c r="F1249" s="1" t="s">
        <v>655</v>
      </c>
      <c r="H1249" s="1" t="s">
        <v>891</v>
      </c>
      <c r="I1249" s="1" t="s">
        <v>1644</v>
      </c>
      <c r="J1249" s="1" t="s">
        <v>3273</v>
      </c>
      <c r="K1249" s="1" t="s">
        <v>5228</v>
      </c>
      <c r="L1249" s="1" t="s">
        <v>389</v>
      </c>
      <c r="M1249" s="1" t="s">
        <v>4753</v>
      </c>
      <c r="N1249" s="1" t="s">
        <v>683</v>
      </c>
      <c r="O1249" s="1" t="s">
        <v>695</v>
      </c>
      <c r="P1249" s="1" t="s">
        <v>2089</v>
      </c>
      <c r="Q1249" s="1" t="s">
        <v>3258</v>
      </c>
      <c r="R1249" s="1" t="s">
        <v>1720</v>
      </c>
      <c r="S1249" s="1" t="s">
        <v>3273</v>
      </c>
      <c r="T1249" s="1" t="s">
        <v>5034</v>
      </c>
      <c r="U1249" s="1" t="s">
        <v>10907</v>
      </c>
      <c r="V1249" s="1" t="s">
        <v>11525</v>
      </c>
      <c r="W1249" s="1" t="s">
        <v>3166</v>
      </c>
      <c r="X1249" s="1" t="s">
        <v>6986</v>
      </c>
    </row>
    <row r="1250" spans="1:24">
      <c r="A1250" s="1" t="s">
        <v>49</v>
      </c>
      <c r="D1250" s="1" t="s">
        <v>2090</v>
      </c>
      <c r="E1250" s="1" t="s">
        <v>6987</v>
      </c>
      <c r="F1250" s="1" t="s">
        <v>655</v>
      </c>
      <c r="H1250" s="1" t="s">
        <v>891</v>
      </c>
      <c r="I1250" s="1" t="s">
        <v>1644</v>
      </c>
      <c r="J1250" s="1" t="s">
        <v>3273</v>
      </c>
      <c r="K1250" s="1" t="s">
        <v>765</v>
      </c>
      <c r="L1250" s="1" t="s">
        <v>1795</v>
      </c>
      <c r="M1250" s="1" t="s">
        <v>4753</v>
      </c>
      <c r="N1250" s="1" t="s">
        <v>683</v>
      </c>
      <c r="O1250" s="1" t="s">
        <v>695</v>
      </c>
      <c r="P1250" s="1" t="s">
        <v>2089</v>
      </c>
      <c r="Q1250" s="1" t="s">
        <v>3554</v>
      </c>
      <c r="R1250" s="1" t="s">
        <v>1720</v>
      </c>
      <c r="S1250" s="1" t="s">
        <v>3273</v>
      </c>
      <c r="T1250" s="1" t="s">
        <v>5034</v>
      </c>
      <c r="U1250" s="1" t="s">
        <v>11096</v>
      </c>
      <c r="V1250" s="1" t="s">
        <v>11526</v>
      </c>
      <c r="W1250" s="1" t="s">
        <v>616</v>
      </c>
      <c r="X1250" s="1" t="s">
        <v>6988</v>
      </c>
    </row>
    <row r="1251" spans="1:24">
      <c r="A1251" s="1" t="s">
        <v>49</v>
      </c>
      <c r="D1251" s="1" t="s">
        <v>2093</v>
      </c>
      <c r="E1251" s="1" t="s">
        <v>6989</v>
      </c>
      <c r="F1251" s="1" t="s">
        <v>655</v>
      </c>
      <c r="H1251" s="1" t="s">
        <v>891</v>
      </c>
      <c r="I1251" s="1" t="s">
        <v>1644</v>
      </c>
      <c r="J1251" s="1" t="s">
        <v>3184</v>
      </c>
      <c r="K1251" s="1" t="s">
        <v>765</v>
      </c>
      <c r="L1251" s="1" t="s">
        <v>393</v>
      </c>
      <c r="M1251" s="1" t="s">
        <v>4753</v>
      </c>
      <c r="N1251" s="1" t="s">
        <v>683</v>
      </c>
      <c r="O1251" s="1" t="s">
        <v>695</v>
      </c>
      <c r="P1251" s="1" t="s">
        <v>1609</v>
      </c>
      <c r="Q1251" s="1" t="s">
        <v>3284</v>
      </c>
      <c r="R1251" s="1" t="s">
        <v>616</v>
      </c>
      <c r="S1251" s="1" t="s">
        <v>3184</v>
      </c>
      <c r="T1251" s="1" t="s">
        <v>5034</v>
      </c>
      <c r="U1251" s="1" t="s">
        <v>11527</v>
      </c>
      <c r="V1251" s="1" t="s">
        <v>11528</v>
      </c>
      <c r="W1251" s="1" t="s">
        <v>3166</v>
      </c>
      <c r="X1251" s="1" t="s">
        <v>6990</v>
      </c>
    </row>
    <row r="1252" spans="1:24">
      <c r="A1252" s="1" t="s">
        <v>49</v>
      </c>
      <c r="D1252" s="1" t="s">
        <v>2096</v>
      </c>
      <c r="E1252" s="1" t="s">
        <v>6991</v>
      </c>
      <c r="F1252" s="1" t="s">
        <v>655</v>
      </c>
      <c r="H1252" s="1" t="s">
        <v>891</v>
      </c>
      <c r="I1252" s="1" t="s">
        <v>1644</v>
      </c>
      <c r="J1252" s="1" t="s">
        <v>3184</v>
      </c>
      <c r="K1252" s="1" t="s">
        <v>765</v>
      </c>
      <c r="L1252" s="1" t="s">
        <v>5397</v>
      </c>
      <c r="M1252" s="1" t="s">
        <v>4753</v>
      </c>
      <c r="N1252" s="1" t="s">
        <v>683</v>
      </c>
      <c r="O1252" s="1" t="s">
        <v>695</v>
      </c>
      <c r="P1252" s="1" t="s">
        <v>1609</v>
      </c>
      <c r="Q1252" s="1" t="s">
        <v>3284</v>
      </c>
      <c r="R1252" s="1" t="s">
        <v>616</v>
      </c>
      <c r="S1252" s="1" t="s">
        <v>3184</v>
      </c>
      <c r="T1252" s="1" t="s">
        <v>5034</v>
      </c>
      <c r="U1252" s="1" t="s">
        <v>10654</v>
      </c>
      <c r="V1252" s="1" t="s">
        <v>11529</v>
      </c>
      <c r="W1252" s="1" t="s">
        <v>11530</v>
      </c>
      <c r="X1252" s="1" t="s">
        <v>6992</v>
      </c>
    </row>
    <row r="1253" spans="1:24">
      <c r="A1253" s="1" t="s">
        <v>49</v>
      </c>
      <c r="D1253" s="1" t="s">
        <v>2099</v>
      </c>
      <c r="E1253" s="1" t="s">
        <v>6993</v>
      </c>
      <c r="F1253" s="1" t="s">
        <v>655</v>
      </c>
      <c r="H1253" s="1" t="s">
        <v>891</v>
      </c>
      <c r="I1253" s="1" t="s">
        <v>1644</v>
      </c>
      <c r="J1253" s="1" t="s">
        <v>3184</v>
      </c>
      <c r="K1253" s="1" t="s">
        <v>5228</v>
      </c>
      <c r="L1253" s="1" t="s">
        <v>389</v>
      </c>
      <c r="M1253" s="1" t="s">
        <v>4753</v>
      </c>
      <c r="N1253" s="1" t="s">
        <v>683</v>
      </c>
      <c r="O1253" s="1" t="s">
        <v>695</v>
      </c>
      <c r="P1253" s="1" t="s">
        <v>1609</v>
      </c>
      <c r="Q1253" s="1" t="s">
        <v>3555</v>
      </c>
      <c r="R1253" s="1" t="s">
        <v>616</v>
      </c>
      <c r="S1253" s="1" t="s">
        <v>3184</v>
      </c>
      <c r="T1253" s="1" t="s">
        <v>5034</v>
      </c>
      <c r="U1253" s="1" t="s">
        <v>10358</v>
      </c>
      <c r="V1253" s="1" t="s">
        <v>11531</v>
      </c>
      <c r="W1253" s="1" t="s">
        <v>11532</v>
      </c>
      <c r="X1253" s="1" t="s">
        <v>6994</v>
      </c>
    </row>
    <row r="1254" spans="1:24">
      <c r="A1254" s="1" t="s">
        <v>49</v>
      </c>
      <c r="D1254" s="1" t="s">
        <v>2102</v>
      </c>
      <c r="E1254" s="1" t="s">
        <v>6995</v>
      </c>
      <c r="F1254" s="1" t="s">
        <v>655</v>
      </c>
      <c r="H1254" s="1" t="s">
        <v>891</v>
      </c>
      <c r="I1254" s="1" t="s">
        <v>1644</v>
      </c>
      <c r="J1254" s="1" t="s">
        <v>3184</v>
      </c>
      <c r="K1254" s="1" t="s">
        <v>765</v>
      </c>
      <c r="L1254" s="1" t="s">
        <v>1795</v>
      </c>
      <c r="M1254" s="1" t="s">
        <v>4753</v>
      </c>
      <c r="N1254" s="1" t="s">
        <v>683</v>
      </c>
      <c r="O1254" s="1" t="s">
        <v>695</v>
      </c>
      <c r="P1254" s="1" t="s">
        <v>1609</v>
      </c>
      <c r="Q1254" s="1" t="s">
        <v>3556</v>
      </c>
      <c r="R1254" s="1" t="s">
        <v>616</v>
      </c>
      <c r="S1254" s="1" t="s">
        <v>3184</v>
      </c>
      <c r="T1254" s="1" t="s">
        <v>5034</v>
      </c>
      <c r="U1254" s="1" t="s">
        <v>11533</v>
      </c>
      <c r="V1254" s="1" t="s">
        <v>11534</v>
      </c>
      <c r="W1254" s="1" t="s">
        <v>3166</v>
      </c>
      <c r="X1254" s="1" t="s">
        <v>6996</v>
      </c>
    </row>
    <row r="1255" spans="1:24">
      <c r="A1255" s="1" t="s">
        <v>49</v>
      </c>
      <c r="D1255" s="1" t="s">
        <v>6997</v>
      </c>
      <c r="E1255" s="1" t="s">
        <v>6998</v>
      </c>
      <c r="F1255" s="1" t="s">
        <v>4792</v>
      </c>
      <c r="H1255" s="1" t="s">
        <v>891</v>
      </c>
      <c r="I1255" s="1" t="s">
        <v>1644</v>
      </c>
      <c r="J1255" s="1" t="s">
        <v>3184</v>
      </c>
      <c r="K1255" s="1" t="s">
        <v>765</v>
      </c>
      <c r="L1255" s="1" t="s">
        <v>457</v>
      </c>
      <c r="M1255" s="1" t="s">
        <v>4753</v>
      </c>
      <c r="N1255" s="1" t="s">
        <v>683</v>
      </c>
      <c r="O1255" s="1" t="s">
        <v>695</v>
      </c>
      <c r="P1255" s="1" t="s">
        <v>6999</v>
      </c>
      <c r="Q1255" s="1" t="s">
        <v>3240</v>
      </c>
      <c r="R1255" s="1" t="s">
        <v>616</v>
      </c>
      <c r="S1255" s="1" t="s">
        <v>3184</v>
      </c>
      <c r="T1255" s="1" t="s">
        <v>5034</v>
      </c>
      <c r="U1255" s="1" t="s">
        <v>3166</v>
      </c>
      <c r="V1255" s="1" t="s">
        <v>11535</v>
      </c>
      <c r="W1255" s="1" t="s">
        <v>3166</v>
      </c>
    </row>
    <row r="1256" spans="1:24">
      <c r="A1256" s="1" t="s">
        <v>49</v>
      </c>
      <c r="D1256" s="1" t="s">
        <v>2105</v>
      </c>
      <c r="E1256" s="1" t="s">
        <v>7000</v>
      </c>
      <c r="F1256" s="1" t="s">
        <v>655</v>
      </c>
      <c r="H1256" s="1" t="s">
        <v>891</v>
      </c>
      <c r="I1256" s="1" t="s">
        <v>1644</v>
      </c>
      <c r="J1256" s="1" t="s">
        <v>3184</v>
      </c>
      <c r="K1256" s="1" t="s">
        <v>765</v>
      </c>
      <c r="L1256" s="1" t="s">
        <v>2108</v>
      </c>
      <c r="M1256" s="1" t="s">
        <v>4753</v>
      </c>
      <c r="N1256" s="1" t="s">
        <v>683</v>
      </c>
      <c r="O1256" s="1" t="s">
        <v>695</v>
      </c>
      <c r="P1256" s="1" t="s">
        <v>1609</v>
      </c>
      <c r="Q1256" s="1" t="s">
        <v>3284</v>
      </c>
      <c r="R1256" s="1" t="s">
        <v>616</v>
      </c>
      <c r="S1256" s="1" t="s">
        <v>3184</v>
      </c>
      <c r="T1256" s="1" t="s">
        <v>5034</v>
      </c>
      <c r="U1256" s="1" t="s">
        <v>11536</v>
      </c>
      <c r="V1256" s="1" t="s">
        <v>11537</v>
      </c>
      <c r="W1256" s="1" t="s">
        <v>3166</v>
      </c>
      <c r="X1256" s="1" t="s">
        <v>7001</v>
      </c>
    </row>
    <row r="1257" spans="1:24">
      <c r="A1257" s="1" t="s">
        <v>49</v>
      </c>
      <c r="D1257" s="1" t="s">
        <v>7002</v>
      </c>
      <c r="E1257" s="1" t="s">
        <v>7003</v>
      </c>
      <c r="F1257" s="1" t="s">
        <v>4792</v>
      </c>
      <c r="H1257" s="1" t="s">
        <v>891</v>
      </c>
      <c r="I1257" s="1" t="s">
        <v>1644</v>
      </c>
      <c r="J1257" s="1" t="s">
        <v>3179</v>
      </c>
      <c r="K1257" s="1" t="s">
        <v>2326</v>
      </c>
      <c r="L1257" s="1" t="s">
        <v>419</v>
      </c>
      <c r="M1257" s="1" t="s">
        <v>4753</v>
      </c>
      <c r="N1257" s="1" t="s">
        <v>683</v>
      </c>
      <c r="O1257" s="1" t="s">
        <v>695</v>
      </c>
      <c r="P1257" s="1" t="s">
        <v>1926</v>
      </c>
      <c r="Q1257" s="1" t="s">
        <v>10649</v>
      </c>
      <c r="R1257" s="1" t="s">
        <v>1419</v>
      </c>
      <c r="S1257" s="1" t="s">
        <v>3179</v>
      </c>
      <c r="T1257" s="1" t="s">
        <v>5034</v>
      </c>
      <c r="U1257" s="1" t="s">
        <v>3166</v>
      </c>
      <c r="V1257" s="1" t="s">
        <v>10873</v>
      </c>
      <c r="W1257" s="1" t="s">
        <v>3166</v>
      </c>
    </row>
    <row r="1258" spans="1:24">
      <c r="A1258" s="1" t="s">
        <v>49</v>
      </c>
      <c r="D1258" s="1" t="s">
        <v>7004</v>
      </c>
      <c r="E1258" s="1" t="s">
        <v>7005</v>
      </c>
      <c r="F1258" s="1" t="s">
        <v>4792</v>
      </c>
      <c r="H1258" s="1" t="s">
        <v>891</v>
      </c>
      <c r="I1258" s="1" t="s">
        <v>1644</v>
      </c>
      <c r="J1258" s="1" t="s">
        <v>3179</v>
      </c>
      <c r="K1258" s="1" t="s">
        <v>2326</v>
      </c>
      <c r="L1258" s="1" t="s">
        <v>409</v>
      </c>
      <c r="M1258" s="1" t="s">
        <v>4753</v>
      </c>
      <c r="N1258" s="1" t="s">
        <v>683</v>
      </c>
      <c r="O1258" s="1" t="s">
        <v>695</v>
      </c>
      <c r="P1258" s="1" t="s">
        <v>2121</v>
      </c>
      <c r="Q1258" s="1" t="s">
        <v>10649</v>
      </c>
      <c r="R1258" s="1" t="s">
        <v>1419</v>
      </c>
      <c r="S1258" s="1" t="s">
        <v>3179</v>
      </c>
      <c r="T1258" s="1" t="s">
        <v>5034</v>
      </c>
      <c r="U1258" s="1" t="s">
        <v>3166</v>
      </c>
      <c r="V1258" s="1" t="s">
        <v>11210</v>
      </c>
      <c r="W1258" s="1" t="s">
        <v>3166</v>
      </c>
    </row>
    <row r="1259" spans="1:24">
      <c r="A1259" s="1" t="s">
        <v>49</v>
      </c>
      <c r="D1259" s="1" t="s">
        <v>7006</v>
      </c>
      <c r="E1259" s="1" t="s">
        <v>7007</v>
      </c>
      <c r="F1259" s="1" t="s">
        <v>4792</v>
      </c>
      <c r="H1259" s="1" t="s">
        <v>891</v>
      </c>
      <c r="I1259" s="1" t="s">
        <v>1644</v>
      </c>
      <c r="J1259" s="1" t="s">
        <v>3179</v>
      </c>
      <c r="K1259" s="1" t="s">
        <v>2326</v>
      </c>
      <c r="L1259" s="1" t="s">
        <v>401</v>
      </c>
      <c r="M1259" s="1" t="s">
        <v>4753</v>
      </c>
      <c r="N1259" s="1" t="s">
        <v>683</v>
      </c>
      <c r="O1259" s="1" t="s">
        <v>695</v>
      </c>
      <c r="P1259" s="1" t="s">
        <v>1926</v>
      </c>
      <c r="Q1259" s="1" t="s">
        <v>10649</v>
      </c>
      <c r="R1259" s="1" t="s">
        <v>1419</v>
      </c>
      <c r="S1259" s="1" t="s">
        <v>3179</v>
      </c>
      <c r="T1259" s="1" t="s">
        <v>5034</v>
      </c>
      <c r="U1259" s="1" t="s">
        <v>3166</v>
      </c>
      <c r="V1259" s="1" t="s">
        <v>11210</v>
      </c>
      <c r="W1259" s="1" t="s">
        <v>3166</v>
      </c>
    </row>
    <row r="1260" spans="1:24">
      <c r="A1260" s="1" t="s">
        <v>49</v>
      </c>
      <c r="D1260" s="1" t="s">
        <v>7008</v>
      </c>
      <c r="E1260" s="1" t="s">
        <v>7009</v>
      </c>
      <c r="F1260" s="1" t="s">
        <v>4792</v>
      </c>
      <c r="H1260" s="1" t="s">
        <v>891</v>
      </c>
      <c r="I1260" s="1" t="s">
        <v>1644</v>
      </c>
      <c r="J1260" s="1" t="s">
        <v>3179</v>
      </c>
      <c r="K1260" s="1" t="s">
        <v>2326</v>
      </c>
      <c r="L1260" s="1" t="s">
        <v>393</v>
      </c>
      <c r="M1260" s="1" t="s">
        <v>4753</v>
      </c>
      <c r="N1260" s="1" t="s">
        <v>683</v>
      </c>
      <c r="O1260" s="1" t="s">
        <v>695</v>
      </c>
      <c r="P1260" s="1" t="s">
        <v>2121</v>
      </c>
      <c r="Q1260" s="1" t="s">
        <v>10649</v>
      </c>
      <c r="R1260" s="1" t="s">
        <v>1419</v>
      </c>
      <c r="S1260" s="1" t="s">
        <v>3179</v>
      </c>
      <c r="T1260" s="1" t="s">
        <v>5034</v>
      </c>
      <c r="U1260" s="1" t="s">
        <v>3166</v>
      </c>
      <c r="V1260" s="1" t="s">
        <v>11210</v>
      </c>
      <c r="W1260" s="1" t="s">
        <v>3166</v>
      </c>
    </row>
    <row r="1261" spans="1:24">
      <c r="A1261" s="1" t="s">
        <v>49</v>
      </c>
      <c r="D1261" s="1" t="s">
        <v>7010</v>
      </c>
      <c r="E1261" s="1" t="s">
        <v>7011</v>
      </c>
      <c r="F1261" s="1" t="s">
        <v>4792</v>
      </c>
      <c r="H1261" s="1" t="s">
        <v>891</v>
      </c>
      <c r="I1261" s="1" t="s">
        <v>1644</v>
      </c>
      <c r="J1261" s="1" t="s">
        <v>3179</v>
      </c>
      <c r="K1261" s="1" t="s">
        <v>1413</v>
      </c>
      <c r="L1261" s="1" t="s">
        <v>694</v>
      </c>
      <c r="M1261" s="1" t="s">
        <v>4753</v>
      </c>
      <c r="N1261" s="1" t="s">
        <v>683</v>
      </c>
      <c r="O1261" s="1" t="s">
        <v>695</v>
      </c>
      <c r="P1261" s="1" t="s">
        <v>2121</v>
      </c>
      <c r="Q1261" s="1" t="s">
        <v>11538</v>
      </c>
      <c r="R1261" s="1" t="s">
        <v>1419</v>
      </c>
      <c r="S1261" s="1" t="s">
        <v>3179</v>
      </c>
      <c r="T1261" s="1" t="s">
        <v>5034</v>
      </c>
      <c r="U1261" s="1" t="s">
        <v>3166</v>
      </c>
      <c r="V1261" s="1" t="s">
        <v>11210</v>
      </c>
      <c r="W1261" s="1" t="s">
        <v>3166</v>
      </c>
    </row>
    <row r="1262" spans="1:24">
      <c r="A1262" s="1" t="s">
        <v>49</v>
      </c>
      <c r="D1262" s="1" t="s">
        <v>7012</v>
      </c>
      <c r="E1262" s="1" t="s">
        <v>7013</v>
      </c>
      <c r="F1262" s="1" t="s">
        <v>4792</v>
      </c>
      <c r="H1262" s="1" t="s">
        <v>891</v>
      </c>
      <c r="I1262" s="1" t="s">
        <v>1644</v>
      </c>
      <c r="J1262" s="1" t="s">
        <v>3179</v>
      </c>
      <c r="K1262" s="1" t="s">
        <v>1735</v>
      </c>
      <c r="L1262" s="1" t="s">
        <v>409</v>
      </c>
      <c r="M1262" s="1" t="s">
        <v>4753</v>
      </c>
      <c r="N1262" s="1" t="s">
        <v>683</v>
      </c>
      <c r="O1262" s="1" t="s">
        <v>695</v>
      </c>
      <c r="P1262" s="1" t="s">
        <v>2121</v>
      </c>
      <c r="Q1262" s="1" t="s">
        <v>11539</v>
      </c>
      <c r="R1262" s="1" t="s">
        <v>1419</v>
      </c>
      <c r="S1262" s="1" t="s">
        <v>3179</v>
      </c>
      <c r="T1262" s="1" t="s">
        <v>5034</v>
      </c>
      <c r="U1262" s="1" t="s">
        <v>3166</v>
      </c>
      <c r="V1262" s="1" t="s">
        <v>11540</v>
      </c>
      <c r="W1262" s="1" t="s">
        <v>3166</v>
      </c>
    </row>
    <row r="1263" spans="1:24">
      <c r="A1263" s="1" t="s">
        <v>49</v>
      </c>
      <c r="D1263" s="1" t="s">
        <v>7014</v>
      </c>
      <c r="E1263" s="1" t="s">
        <v>7015</v>
      </c>
      <c r="F1263" s="1" t="s">
        <v>4792</v>
      </c>
      <c r="H1263" s="1" t="s">
        <v>891</v>
      </c>
      <c r="I1263" s="1" t="s">
        <v>1644</v>
      </c>
      <c r="J1263" s="1" t="s">
        <v>3179</v>
      </c>
      <c r="K1263" s="1" t="s">
        <v>1735</v>
      </c>
      <c r="L1263" s="1" t="s">
        <v>401</v>
      </c>
      <c r="M1263" s="1" t="s">
        <v>4753</v>
      </c>
      <c r="N1263" s="1" t="s">
        <v>683</v>
      </c>
      <c r="O1263" s="1" t="s">
        <v>695</v>
      </c>
      <c r="P1263" s="1" t="s">
        <v>1926</v>
      </c>
      <c r="Q1263" s="1" t="s">
        <v>11539</v>
      </c>
      <c r="R1263" s="1" t="s">
        <v>1419</v>
      </c>
      <c r="S1263" s="1" t="s">
        <v>3179</v>
      </c>
      <c r="T1263" s="1" t="s">
        <v>5034</v>
      </c>
      <c r="U1263" s="1" t="s">
        <v>3166</v>
      </c>
      <c r="V1263" s="1" t="s">
        <v>11371</v>
      </c>
      <c r="W1263" s="1" t="s">
        <v>3166</v>
      </c>
    </row>
    <row r="1264" spans="1:24">
      <c r="A1264" s="1" t="s">
        <v>49</v>
      </c>
      <c r="D1264" s="1" t="s">
        <v>7016</v>
      </c>
      <c r="E1264" s="1" t="s">
        <v>7017</v>
      </c>
      <c r="F1264" s="1" t="s">
        <v>4792</v>
      </c>
      <c r="H1264" s="1" t="s">
        <v>891</v>
      </c>
      <c r="I1264" s="1" t="s">
        <v>1644</v>
      </c>
      <c r="J1264" s="1" t="s">
        <v>3179</v>
      </c>
      <c r="K1264" s="1" t="s">
        <v>1735</v>
      </c>
      <c r="L1264" s="1" t="s">
        <v>396</v>
      </c>
      <c r="M1264" s="1" t="s">
        <v>4753</v>
      </c>
      <c r="N1264" s="1" t="s">
        <v>683</v>
      </c>
      <c r="O1264" s="1" t="s">
        <v>695</v>
      </c>
      <c r="P1264" s="1" t="s">
        <v>1926</v>
      </c>
      <c r="Q1264" s="1" t="s">
        <v>11539</v>
      </c>
      <c r="R1264" s="1" t="s">
        <v>1419</v>
      </c>
      <c r="S1264" s="1" t="s">
        <v>3179</v>
      </c>
      <c r="T1264" s="1" t="s">
        <v>5034</v>
      </c>
      <c r="U1264" s="1" t="s">
        <v>3166</v>
      </c>
      <c r="V1264" s="1" t="s">
        <v>11209</v>
      </c>
      <c r="W1264" s="1" t="s">
        <v>3166</v>
      </c>
    </row>
    <row r="1265" spans="1:24">
      <c r="A1265" s="1" t="s">
        <v>49</v>
      </c>
      <c r="D1265" s="1" t="s">
        <v>7018</v>
      </c>
      <c r="E1265" s="1" t="s">
        <v>7019</v>
      </c>
      <c r="F1265" s="1" t="s">
        <v>4792</v>
      </c>
      <c r="H1265" s="1" t="s">
        <v>891</v>
      </c>
      <c r="I1265" s="1" t="s">
        <v>1644</v>
      </c>
      <c r="J1265" s="1" t="s">
        <v>3179</v>
      </c>
      <c r="K1265" s="1" t="s">
        <v>1735</v>
      </c>
      <c r="M1265" s="1" t="s">
        <v>4753</v>
      </c>
      <c r="N1265" s="1" t="s">
        <v>5068</v>
      </c>
      <c r="O1265" s="1" t="s">
        <v>695</v>
      </c>
      <c r="P1265" s="1" t="s">
        <v>7020</v>
      </c>
      <c r="Q1265" s="1" t="s">
        <v>11539</v>
      </c>
      <c r="R1265" s="1" t="s">
        <v>1419</v>
      </c>
      <c r="S1265" s="1" t="s">
        <v>11046</v>
      </c>
      <c r="T1265" s="1" t="s">
        <v>5034</v>
      </c>
      <c r="U1265" s="1" t="s">
        <v>3166</v>
      </c>
      <c r="V1265" s="1" t="s">
        <v>3250</v>
      </c>
      <c r="W1265" s="1" t="s">
        <v>3166</v>
      </c>
    </row>
    <row r="1266" spans="1:24">
      <c r="A1266" s="1" t="s">
        <v>49</v>
      </c>
      <c r="D1266" s="1" t="s">
        <v>7021</v>
      </c>
      <c r="E1266" s="1" t="s">
        <v>7022</v>
      </c>
      <c r="F1266" s="1" t="s">
        <v>4792</v>
      </c>
      <c r="H1266" s="1" t="s">
        <v>891</v>
      </c>
      <c r="I1266" s="1" t="s">
        <v>1644</v>
      </c>
      <c r="J1266" s="1" t="s">
        <v>3179</v>
      </c>
      <c r="K1266" s="1" t="s">
        <v>1735</v>
      </c>
      <c r="L1266" s="1" t="s">
        <v>419</v>
      </c>
      <c r="M1266" s="1" t="s">
        <v>4753</v>
      </c>
      <c r="N1266" s="1" t="s">
        <v>683</v>
      </c>
      <c r="O1266" s="1" t="s">
        <v>695</v>
      </c>
      <c r="P1266" s="1" t="s">
        <v>2121</v>
      </c>
      <c r="Q1266" s="1" t="s">
        <v>11539</v>
      </c>
      <c r="R1266" s="1" t="s">
        <v>1419</v>
      </c>
      <c r="S1266" s="1" t="s">
        <v>3179</v>
      </c>
      <c r="T1266" s="1" t="s">
        <v>5034</v>
      </c>
      <c r="U1266" s="1" t="s">
        <v>3166</v>
      </c>
      <c r="V1266" s="1" t="s">
        <v>11371</v>
      </c>
      <c r="W1266" s="1" t="s">
        <v>3166</v>
      </c>
    </row>
    <row r="1267" spans="1:24">
      <c r="A1267" s="1" t="s">
        <v>49</v>
      </c>
      <c r="D1267" s="1" t="s">
        <v>7023</v>
      </c>
      <c r="E1267" s="1" t="s">
        <v>7024</v>
      </c>
      <c r="F1267" s="1" t="s">
        <v>4792</v>
      </c>
      <c r="H1267" s="1" t="s">
        <v>891</v>
      </c>
      <c r="I1267" s="1" t="s">
        <v>1644</v>
      </c>
      <c r="J1267" s="1" t="s">
        <v>3179</v>
      </c>
      <c r="K1267" s="1" t="s">
        <v>1735</v>
      </c>
      <c r="L1267" s="1" t="s">
        <v>393</v>
      </c>
      <c r="M1267" s="1" t="s">
        <v>4753</v>
      </c>
      <c r="N1267" s="1" t="s">
        <v>683</v>
      </c>
      <c r="O1267" s="1" t="s">
        <v>695</v>
      </c>
      <c r="P1267" s="1" t="s">
        <v>1926</v>
      </c>
      <c r="Q1267" s="1" t="s">
        <v>11539</v>
      </c>
      <c r="R1267" s="1" t="s">
        <v>1419</v>
      </c>
      <c r="S1267" s="1" t="s">
        <v>3179</v>
      </c>
      <c r="T1267" s="1" t="s">
        <v>5034</v>
      </c>
      <c r="U1267" s="1" t="s">
        <v>3166</v>
      </c>
      <c r="V1267" s="1" t="s">
        <v>11210</v>
      </c>
      <c r="W1267" s="1" t="s">
        <v>3166</v>
      </c>
    </row>
    <row r="1268" spans="1:24">
      <c r="A1268" s="1" t="s">
        <v>49</v>
      </c>
      <c r="D1268" s="1" t="s">
        <v>2109</v>
      </c>
      <c r="E1268" s="1" t="s">
        <v>7025</v>
      </c>
      <c r="F1268" s="1" t="s">
        <v>655</v>
      </c>
      <c r="H1268" s="1" t="s">
        <v>891</v>
      </c>
      <c r="I1268" s="1" t="s">
        <v>1644</v>
      </c>
      <c r="J1268" s="1" t="s">
        <v>3179</v>
      </c>
      <c r="K1268" s="1" t="s">
        <v>5269</v>
      </c>
      <c r="L1268" s="1" t="s">
        <v>401</v>
      </c>
      <c r="M1268" s="1" t="s">
        <v>4753</v>
      </c>
      <c r="N1268" s="1" t="s">
        <v>683</v>
      </c>
      <c r="O1268" s="1" t="s">
        <v>695</v>
      </c>
      <c r="P1268" s="1" t="s">
        <v>1926</v>
      </c>
      <c r="Q1268" s="1" t="s">
        <v>3557</v>
      </c>
      <c r="R1268" s="1" t="s">
        <v>1419</v>
      </c>
      <c r="S1268" s="1" t="s">
        <v>3179</v>
      </c>
      <c r="T1268" s="1" t="s">
        <v>5034</v>
      </c>
      <c r="U1268" s="1" t="s">
        <v>3182</v>
      </c>
      <c r="V1268" s="1" t="s">
        <v>11541</v>
      </c>
      <c r="W1268" s="1" t="s">
        <v>549</v>
      </c>
      <c r="X1268" s="1" t="s">
        <v>7026</v>
      </c>
    </row>
    <row r="1269" spans="1:24">
      <c r="A1269" s="1" t="s">
        <v>49</v>
      </c>
      <c r="D1269" s="1" t="s">
        <v>7027</v>
      </c>
      <c r="E1269" s="1" t="s">
        <v>7028</v>
      </c>
      <c r="F1269" s="1" t="s">
        <v>4792</v>
      </c>
      <c r="H1269" s="1" t="s">
        <v>891</v>
      </c>
      <c r="I1269" s="1" t="s">
        <v>1644</v>
      </c>
      <c r="J1269" s="1" t="s">
        <v>3179</v>
      </c>
      <c r="K1269" s="1" t="s">
        <v>1991</v>
      </c>
      <c r="L1269" s="1" t="s">
        <v>409</v>
      </c>
      <c r="M1269" s="1" t="s">
        <v>4753</v>
      </c>
      <c r="N1269" s="1" t="s">
        <v>683</v>
      </c>
      <c r="O1269" s="1" t="s">
        <v>695</v>
      </c>
      <c r="P1269" s="1" t="s">
        <v>1926</v>
      </c>
      <c r="Q1269" s="1" t="s">
        <v>11542</v>
      </c>
      <c r="R1269" s="1" t="s">
        <v>1419</v>
      </c>
      <c r="S1269" s="1" t="s">
        <v>3179</v>
      </c>
      <c r="T1269" s="1" t="s">
        <v>5034</v>
      </c>
      <c r="U1269" s="1" t="s">
        <v>3166</v>
      </c>
      <c r="V1269" s="1" t="s">
        <v>11371</v>
      </c>
      <c r="W1269" s="1" t="s">
        <v>3166</v>
      </c>
    </row>
    <row r="1270" spans="1:24">
      <c r="A1270" s="1" t="s">
        <v>49</v>
      </c>
      <c r="D1270" s="1" t="s">
        <v>2112</v>
      </c>
      <c r="E1270" s="1" t="s">
        <v>7029</v>
      </c>
      <c r="F1270" s="1" t="s">
        <v>655</v>
      </c>
      <c r="H1270" s="1" t="s">
        <v>891</v>
      </c>
      <c r="I1270" s="1" t="s">
        <v>1644</v>
      </c>
      <c r="J1270" s="1" t="s">
        <v>3179</v>
      </c>
      <c r="K1270" s="1" t="s">
        <v>5269</v>
      </c>
      <c r="L1270" s="1" t="s">
        <v>396</v>
      </c>
      <c r="M1270" s="1" t="s">
        <v>4753</v>
      </c>
      <c r="N1270" s="1" t="s">
        <v>683</v>
      </c>
      <c r="O1270" s="1" t="s">
        <v>695</v>
      </c>
      <c r="P1270" s="1" t="s">
        <v>1926</v>
      </c>
      <c r="Q1270" s="1" t="s">
        <v>3557</v>
      </c>
      <c r="R1270" s="1" t="s">
        <v>1419</v>
      </c>
      <c r="S1270" s="1" t="s">
        <v>3179</v>
      </c>
      <c r="T1270" s="1" t="s">
        <v>5034</v>
      </c>
      <c r="U1270" s="1" t="s">
        <v>10599</v>
      </c>
      <c r="V1270" s="1" t="s">
        <v>11543</v>
      </c>
      <c r="W1270" s="1" t="s">
        <v>3166</v>
      </c>
      <c r="X1270" s="1" t="s">
        <v>7030</v>
      </c>
    </row>
    <row r="1271" spans="1:24">
      <c r="A1271" s="1" t="s">
        <v>49</v>
      </c>
      <c r="D1271" s="1" t="s">
        <v>2115</v>
      </c>
      <c r="E1271" s="1" t="s">
        <v>7031</v>
      </c>
      <c r="F1271" s="1" t="s">
        <v>655</v>
      </c>
      <c r="H1271" s="1" t="s">
        <v>891</v>
      </c>
      <c r="I1271" s="1" t="s">
        <v>1644</v>
      </c>
      <c r="J1271" s="1" t="s">
        <v>3179</v>
      </c>
      <c r="K1271" s="1" t="s">
        <v>5269</v>
      </c>
      <c r="L1271" s="1" t="s">
        <v>393</v>
      </c>
      <c r="M1271" s="1" t="s">
        <v>4753</v>
      </c>
      <c r="N1271" s="1" t="s">
        <v>683</v>
      </c>
      <c r="O1271" s="1" t="s">
        <v>695</v>
      </c>
      <c r="P1271" s="1" t="s">
        <v>1926</v>
      </c>
      <c r="Q1271" s="1" t="s">
        <v>3557</v>
      </c>
      <c r="R1271" s="1" t="s">
        <v>1419</v>
      </c>
      <c r="S1271" s="1" t="s">
        <v>3179</v>
      </c>
      <c r="T1271" s="1" t="s">
        <v>5034</v>
      </c>
      <c r="U1271" s="1" t="s">
        <v>10795</v>
      </c>
      <c r="V1271" s="1" t="s">
        <v>11544</v>
      </c>
      <c r="W1271" s="1" t="s">
        <v>10217</v>
      </c>
      <c r="X1271" s="1" t="s">
        <v>7032</v>
      </c>
    </row>
    <row r="1272" spans="1:24">
      <c r="A1272" s="1" t="s">
        <v>49</v>
      </c>
      <c r="D1272" s="1" t="s">
        <v>7033</v>
      </c>
      <c r="E1272" s="1" t="s">
        <v>7034</v>
      </c>
      <c r="F1272" s="1" t="s">
        <v>4792</v>
      </c>
      <c r="H1272" s="1" t="s">
        <v>891</v>
      </c>
      <c r="I1272" s="1" t="s">
        <v>1644</v>
      </c>
      <c r="J1272" s="1" t="s">
        <v>3179</v>
      </c>
      <c r="K1272" s="1" t="s">
        <v>1991</v>
      </c>
      <c r="L1272" s="1" t="s">
        <v>694</v>
      </c>
      <c r="M1272" s="1" t="s">
        <v>4753</v>
      </c>
      <c r="N1272" s="1" t="s">
        <v>683</v>
      </c>
      <c r="O1272" s="1" t="s">
        <v>695</v>
      </c>
      <c r="P1272" s="1" t="s">
        <v>1926</v>
      </c>
      <c r="Q1272" s="1" t="s">
        <v>11542</v>
      </c>
      <c r="R1272" s="1" t="s">
        <v>1419</v>
      </c>
      <c r="S1272" s="1" t="s">
        <v>3179</v>
      </c>
      <c r="T1272" s="1" t="s">
        <v>5034</v>
      </c>
      <c r="U1272" s="1" t="s">
        <v>3166</v>
      </c>
      <c r="V1272" s="1" t="s">
        <v>11210</v>
      </c>
      <c r="W1272" s="1" t="s">
        <v>3166</v>
      </c>
    </row>
    <row r="1273" spans="1:24">
      <c r="A1273" s="1" t="s">
        <v>49</v>
      </c>
      <c r="D1273" s="1" t="s">
        <v>2118</v>
      </c>
      <c r="E1273" s="1" t="s">
        <v>7035</v>
      </c>
      <c r="F1273" s="1" t="s">
        <v>655</v>
      </c>
      <c r="H1273" s="1" t="s">
        <v>891</v>
      </c>
      <c r="I1273" s="1" t="s">
        <v>1644</v>
      </c>
      <c r="J1273" s="1" t="s">
        <v>3179</v>
      </c>
      <c r="K1273" s="1" t="s">
        <v>5269</v>
      </c>
      <c r="L1273" s="1" t="s">
        <v>1795</v>
      </c>
      <c r="M1273" s="1" t="s">
        <v>4753</v>
      </c>
      <c r="N1273" s="1" t="s">
        <v>683</v>
      </c>
      <c r="O1273" s="1" t="s">
        <v>695</v>
      </c>
      <c r="P1273" s="1" t="s">
        <v>2121</v>
      </c>
      <c r="Q1273" s="1" t="s">
        <v>3335</v>
      </c>
      <c r="R1273" s="1" t="s">
        <v>1419</v>
      </c>
      <c r="S1273" s="1" t="s">
        <v>3179</v>
      </c>
      <c r="T1273" s="1" t="s">
        <v>5034</v>
      </c>
      <c r="U1273" s="1" t="s">
        <v>11545</v>
      </c>
      <c r="V1273" s="1" t="s">
        <v>11546</v>
      </c>
      <c r="W1273" s="1" t="s">
        <v>3166</v>
      </c>
      <c r="X1273" s="1" t="s">
        <v>7036</v>
      </c>
    </row>
    <row r="1274" spans="1:24">
      <c r="A1274" s="1" t="s">
        <v>49</v>
      </c>
      <c r="D1274" s="1" t="s">
        <v>2122</v>
      </c>
      <c r="E1274" s="1" t="s">
        <v>7037</v>
      </c>
      <c r="F1274" s="1" t="s">
        <v>655</v>
      </c>
      <c r="H1274" s="1" t="s">
        <v>891</v>
      </c>
      <c r="I1274" s="1" t="s">
        <v>1644</v>
      </c>
      <c r="J1274" s="1" t="s">
        <v>3179</v>
      </c>
      <c r="K1274" s="1" t="s">
        <v>5228</v>
      </c>
      <c r="L1274" s="1" t="s">
        <v>389</v>
      </c>
      <c r="M1274" s="1" t="s">
        <v>4753</v>
      </c>
      <c r="N1274" s="1" t="s">
        <v>683</v>
      </c>
      <c r="O1274" s="1" t="s">
        <v>695</v>
      </c>
      <c r="P1274" s="1" t="s">
        <v>1926</v>
      </c>
      <c r="Q1274" s="1" t="s">
        <v>3336</v>
      </c>
      <c r="R1274" s="1" t="s">
        <v>1419</v>
      </c>
      <c r="S1274" s="1" t="s">
        <v>3179</v>
      </c>
      <c r="T1274" s="1" t="s">
        <v>5034</v>
      </c>
      <c r="U1274" s="1" t="s">
        <v>3187</v>
      </c>
      <c r="V1274" s="1" t="s">
        <v>11547</v>
      </c>
      <c r="W1274" s="1" t="s">
        <v>3170</v>
      </c>
      <c r="X1274" s="1" t="s">
        <v>7038</v>
      </c>
    </row>
    <row r="1275" spans="1:24">
      <c r="A1275" s="1" t="s">
        <v>49</v>
      </c>
      <c r="D1275" s="1" t="s">
        <v>7039</v>
      </c>
      <c r="E1275" s="1" t="s">
        <v>7040</v>
      </c>
      <c r="F1275" s="1" t="s">
        <v>4792</v>
      </c>
      <c r="H1275" s="1" t="s">
        <v>891</v>
      </c>
      <c r="I1275" s="1" t="s">
        <v>1644</v>
      </c>
      <c r="J1275" s="1" t="s">
        <v>3184</v>
      </c>
      <c r="K1275" s="1" t="s">
        <v>1413</v>
      </c>
      <c r="L1275" s="1" t="s">
        <v>457</v>
      </c>
      <c r="M1275" s="1" t="s">
        <v>4753</v>
      </c>
      <c r="N1275" s="1" t="s">
        <v>683</v>
      </c>
      <c r="O1275" s="1" t="s">
        <v>695</v>
      </c>
      <c r="P1275" s="1" t="s">
        <v>7041</v>
      </c>
      <c r="Q1275" s="1" t="s">
        <v>11548</v>
      </c>
      <c r="R1275" s="1" t="s">
        <v>616</v>
      </c>
      <c r="S1275" s="1" t="s">
        <v>3184</v>
      </c>
      <c r="T1275" s="1" t="s">
        <v>5034</v>
      </c>
      <c r="U1275" s="1" t="s">
        <v>3166</v>
      </c>
      <c r="V1275" s="1" t="s">
        <v>11549</v>
      </c>
      <c r="W1275" s="1" t="s">
        <v>3166</v>
      </c>
    </row>
    <row r="1276" spans="1:24">
      <c r="A1276" s="1" t="s">
        <v>49</v>
      </c>
      <c r="D1276" s="1" t="s">
        <v>7042</v>
      </c>
      <c r="E1276" s="1" t="s">
        <v>7043</v>
      </c>
      <c r="F1276" s="1" t="s">
        <v>4792</v>
      </c>
      <c r="H1276" s="1" t="s">
        <v>891</v>
      </c>
      <c r="I1276" s="1" t="s">
        <v>1644</v>
      </c>
      <c r="J1276" s="1" t="s">
        <v>3184</v>
      </c>
      <c r="K1276" s="1" t="s">
        <v>2326</v>
      </c>
      <c r="L1276" s="1" t="s">
        <v>419</v>
      </c>
      <c r="M1276" s="1" t="s">
        <v>4753</v>
      </c>
      <c r="N1276" s="1" t="s">
        <v>683</v>
      </c>
      <c r="O1276" s="1" t="s">
        <v>695</v>
      </c>
      <c r="P1276" s="1" t="s">
        <v>2128</v>
      </c>
      <c r="Q1276" s="1" t="s">
        <v>3332</v>
      </c>
      <c r="R1276" s="1" t="s">
        <v>616</v>
      </c>
      <c r="S1276" s="1" t="s">
        <v>3184</v>
      </c>
      <c r="T1276" s="1" t="s">
        <v>5034</v>
      </c>
      <c r="U1276" s="1" t="s">
        <v>3166</v>
      </c>
      <c r="V1276" s="1" t="s">
        <v>11535</v>
      </c>
      <c r="W1276" s="1" t="s">
        <v>3166</v>
      </c>
    </row>
    <row r="1277" spans="1:24">
      <c r="A1277" s="1" t="s">
        <v>49</v>
      </c>
      <c r="D1277" s="1" t="s">
        <v>7044</v>
      </c>
      <c r="E1277" s="1" t="s">
        <v>7045</v>
      </c>
      <c r="F1277" s="1" t="s">
        <v>4792</v>
      </c>
      <c r="H1277" s="1" t="s">
        <v>891</v>
      </c>
      <c r="I1277" s="1" t="s">
        <v>1644</v>
      </c>
      <c r="J1277" s="1" t="s">
        <v>3184</v>
      </c>
      <c r="K1277" s="1" t="s">
        <v>2326</v>
      </c>
      <c r="L1277" s="1" t="s">
        <v>409</v>
      </c>
      <c r="M1277" s="1" t="s">
        <v>4753</v>
      </c>
      <c r="N1277" s="1" t="s">
        <v>683</v>
      </c>
      <c r="O1277" s="1" t="s">
        <v>695</v>
      </c>
      <c r="P1277" s="1" t="s">
        <v>7046</v>
      </c>
      <c r="Q1277" s="1" t="s">
        <v>3332</v>
      </c>
      <c r="R1277" s="1" t="s">
        <v>616</v>
      </c>
      <c r="S1277" s="1" t="s">
        <v>3184</v>
      </c>
      <c r="T1277" s="1" t="s">
        <v>5034</v>
      </c>
      <c r="U1277" s="1" t="s">
        <v>3166</v>
      </c>
      <c r="V1277" s="1" t="s">
        <v>3166</v>
      </c>
      <c r="W1277" s="1" t="s">
        <v>3166</v>
      </c>
    </row>
    <row r="1278" spans="1:24">
      <c r="A1278" s="1" t="s">
        <v>49</v>
      </c>
      <c r="D1278" s="1" t="s">
        <v>7047</v>
      </c>
      <c r="E1278" s="1" t="s">
        <v>7048</v>
      </c>
      <c r="F1278" s="1" t="s">
        <v>4792</v>
      </c>
      <c r="H1278" s="1" t="s">
        <v>891</v>
      </c>
      <c r="I1278" s="1" t="s">
        <v>1644</v>
      </c>
      <c r="J1278" s="1" t="s">
        <v>3184</v>
      </c>
      <c r="K1278" s="1" t="s">
        <v>2326</v>
      </c>
      <c r="L1278" s="1" t="s">
        <v>401</v>
      </c>
      <c r="M1278" s="1" t="s">
        <v>4753</v>
      </c>
      <c r="N1278" s="1" t="s">
        <v>683</v>
      </c>
      <c r="O1278" s="1" t="s">
        <v>695</v>
      </c>
      <c r="P1278" s="1" t="s">
        <v>2128</v>
      </c>
      <c r="Q1278" s="1" t="s">
        <v>3332</v>
      </c>
      <c r="R1278" s="1" t="s">
        <v>616</v>
      </c>
      <c r="S1278" s="1" t="s">
        <v>3184</v>
      </c>
      <c r="T1278" s="1" t="s">
        <v>5034</v>
      </c>
      <c r="U1278" s="1" t="s">
        <v>3166</v>
      </c>
      <c r="V1278" s="1" t="s">
        <v>11535</v>
      </c>
      <c r="W1278" s="1" t="s">
        <v>3166</v>
      </c>
    </row>
    <row r="1279" spans="1:24">
      <c r="A1279" s="1" t="s">
        <v>49</v>
      </c>
      <c r="D1279" s="1" t="s">
        <v>7049</v>
      </c>
      <c r="E1279" s="1" t="s">
        <v>7050</v>
      </c>
      <c r="F1279" s="1" t="s">
        <v>4792</v>
      </c>
      <c r="H1279" s="1" t="s">
        <v>891</v>
      </c>
      <c r="I1279" s="1" t="s">
        <v>1644</v>
      </c>
      <c r="J1279" s="1" t="s">
        <v>3184</v>
      </c>
      <c r="K1279" s="1" t="s">
        <v>2326</v>
      </c>
      <c r="L1279" s="1" t="s">
        <v>396</v>
      </c>
      <c r="M1279" s="1" t="s">
        <v>4753</v>
      </c>
      <c r="N1279" s="1" t="s">
        <v>683</v>
      </c>
      <c r="O1279" s="1" t="s">
        <v>695</v>
      </c>
      <c r="P1279" s="1" t="s">
        <v>2128</v>
      </c>
      <c r="Q1279" s="1" t="s">
        <v>3332</v>
      </c>
      <c r="R1279" s="1" t="s">
        <v>616</v>
      </c>
      <c r="S1279" s="1" t="s">
        <v>3184</v>
      </c>
      <c r="T1279" s="1" t="s">
        <v>5034</v>
      </c>
      <c r="U1279" s="1" t="s">
        <v>3166</v>
      </c>
      <c r="V1279" s="1" t="s">
        <v>11550</v>
      </c>
      <c r="W1279" s="1" t="s">
        <v>3166</v>
      </c>
    </row>
    <row r="1280" spans="1:24">
      <c r="A1280" s="1" t="s">
        <v>49</v>
      </c>
      <c r="D1280" s="1" t="s">
        <v>3786</v>
      </c>
      <c r="E1280" s="1" t="s">
        <v>7051</v>
      </c>
      <c r="F1280" s="1" t="s">
        <v>5033</v>
      </c>
      <c r="H1280" s="1" t="s">
        <v>891</v>
      </c>
      <c r="I1280" s="1" t="s">
        <v>1644</v>
      </c>
      <c r="J1280" s="1" t="s">
        <v>3184</v>
      </c>
      <c r="K1280" s="1" t="s">
        <v>2326</v>
      </c>
      <c r="L1280" s="1" t="s">
        <v>393</v>
      </c>
      <c r="M1280" s="1" t="s">
        <v>4753</v>
      </c>
      <c r="N1280" s="1" t="s">
        <v>683</v>
      </c>
      <c r="O1280" s="1" t="s">
        <v>695</v>
      </c>
      <c r="P1280" s="1" t="s">
        <v>2128</v>
      </c>
      <c r="Q1280" s="1" t="s">
        <v>3332</v>
      </c>
      <c r="R1280" s="1" t="s">
        <v>616</v>
      </c>
      <c r="S1280" s="1" t="s">
        <v>3184</v>
      </c>
      <c r="T1280" s="1" t="s">
        <v>5034</v>
      </c>
      <c r="U1280" s="1" t="s">
        <v>3249</v>
      </c>
      <c r="V1280" s="1" t="s">
        <v>11551</v>
      </c>
      <c r="W1280" s="1" t="s">
        <v>3166</v>
      </c>
    </row>
    <row r="1281" spans="1:24">
      <c r="A1281" s="1" t="s">
        <v>49</v>
      </c>
      <c r="D1281" s="1" t="s">
        <v>7052</v>
      </c>
      <c r="E1281" s="1" t="s">
        <v>7053</v>
      </c>
      <c r="F1281" s="1" t="s">
        <v>4792</v>
      </c>
      <c r="H1281" s="1" t="s">
        <v>891</v>
      </c>
      <c r="I1281" s="1" t="s">
        <v>1644</v>
      </c>
      <c r="J1281" s="1" t="s">
        <v>3184</v>
      </c>
      <c r="K1281" s="1" t="s">
        <v>2326</v>
      </c>
      <c r="L1281" s="1" t="s">
        <v>389</v>
      </c>
      <c r="M1281" s="1" t="s">
        <v>4753</v>
      </c>
      <c r="N1281" s="1" t="s">
        <v>683</v>
      </c>
      <c r="O1281" s="1" t="s">
        <v>695</v>
      </c>
      <c r="P1281" s="1" t="s">
        <v>2128</v>
      </c>
      <c r="Q1281" s="1" t="s">
        <v>3332</v>
      </c>
      <c r="R1281" s="1" t="s">
        <v>616</v>
      </c>
      <c r="S1281" s="1" t="s">
        <v>3184</v>
      </c>
      <c r="T1281" s="1" t="s">
        <v>5034</v>
      </c>
      <c r="U1281" s="1" t="s">
        <v>3166</v>
      </c>
      <c r="V1281" s="1" t="s">
        <v>11535</v>
      </c>
      <c r="W1281" s="1" t="s">
        <v>3166</v>
      </c>
    </row>
    <row r="1282" spans="1:24">
      <c r="A1282" s="1" t="s">
        <v>49</v>
      </c>
      <c r="D1282" s="1" t="s">
        <v>7054</v>
      </c>
      <c r="E1282" s="1" t="s">
        <v>7055</v>
      </c>
      <c r="F1282" s="1" t="s">
        <v>4792</v>
      </c>
      <c r="H1282" s="1" t="s">
        <v>891</v>
      </c>
      <c r="I1282" s="1" t="s">
        <v>1644</v>
      </c>
      <c r="J1282" s="1" t="s">
        <v>3184</v>
      </c>
      <c r="K1282" s="1" t="s">
        <v>1735</v>
      </c>
      <c r="L1282" s="1" t="s">
        <v>409</v>
      </c>
      <c r="M1282" s="1" t="s">
        <v>4753</v>
      </c>
      <c r="N1282" s="1" t="s">
        <v>683</v>
      </c>
      <c r="O1282" s="1" t="s">
        <v>695</v>
      </c>
      <c r="P1282" s="1" t="s">
        <v>7041</v>
      </c>
      <c r="Q1282" s="1" t="s">
        <v>3505</v>
      </c>
      <c r="R1282" s="1" t="s">
        <v>616</v>
      </c>
      <c r="S1282" s="1" t="s">
        <v>3184</v>
      </c>
      <c r="T1282" s="1" t="s">
        <v>5034</v>
      </c>
      <c r="U1282" s="1" t="s">
        <v>3166</v>
      </c>
      <c r="V1282" s="1" t="s">
        <v>11552</v>
      </c>
      <c r="W1282" s="1" t="s">
        <v>3166</v>
      </c>
    </row>
    <row r="1283" spans="1:24">
      <c r="A1283" s="1" t="s">
        <v>49</v>
      </c>
      <c r="D1283" s="1" t="s">
        <v>7056</v>
      </c>
      <c r="E1283" s="1" t="s">
        <v>7057</v>
      </c>
      <c r="F1283" s="1" t="s">
        <v>4792</v>
      </c>
      <c r="H1283" s="1" t="s">
        <v>891</v>
      </c>
      <c r="I1283" s="1" t="s">
        <v>1644</v>
      </c>
      <c r="J1283" s="1" t="s">
        <v>3184</v>
      </c>
      <c r="K1283" s="1" t="s">
        <v>1735</v>
      </c>
      <c r="L1283" s="1" t="s">
        <v>694</v>
      </c>
      <c r="M1283" s="1" t="s">
        <v>4753</v>
      </c>
      <c r="N1283" s="1" t="s">
        <v>683</v>
      </c>
      <c r="O1283" s="1" t="s">
        <v>695</v>
      </c>
      <c r="P1283" s="1" t="s">
        <v>2128</v>
      </c>
      <c r="Q1283" s="1" t="s">
        <v>3505</v>
      </c>
      <c r="R1283" s="1" t="s">
        <v>616</v>
      </c>
      <c r="S1283" s="1" t="s">
        <v>3184</v>
      </c>
      <c r="T1283" s="1" t="s">
        <v>5034</v>
      </c>
      <c r="U1283" s="1" t="s">
        <v>3166</v>
      </c>
      <c r="V1283" s="1" t="s">
        <v>11535</v>
      </c>
      <c r="W1283" s="1" t="s">
        <v>3166</v>
      </c>
    </row>
    <row r="1284" spans="1:24">
      <c r="A1284" s="1" t="s">
        <v>49</v>
      </c>
      <c r="D1284" s="1" t="s">
        <v>7058</v>
      </c>
      <c r="E1284" s="1" t="s">
        <v>7059</v>
      </c>
      <c r="F1284" s="1" t="s">
        <v>4792</v>
      </c>
      <c r="H1284" s="1" t="s">
        <v>891</v>
      </c>
      <c r="I1284" s="1" t="s">
        <v>1644</v>
      </c>
      <c r="J1284" s="1" t="s">
        <v>3184</v>
      </c>
      <c r="K1284" s="1" t="s">
        <v>1735</v>
      </c>
      <c r="L1284" s="1" t="s">
        <v>396</v>
      </c>
      <c r="M1284" s="1" t="s">
        <v>4753</v>
      </c>
      <c r="N1284" s="1" t="s">
        <v>683</v>
      </c>
      <c r="O1284" s="1" t="s">
        <v>695</v>
      </c>
      <c r="P1284" s="1" t="s">
        <v>7041</v>
      </c>
      <c r="Q1284" s="1" t="s">
        <v>3505</v>
      </c>
      <c r="R1284" s="1" t="s">
        <v>616</v>
      </c>
      <c r="S1284" s="1" t="s">
        <v>3184</v>
      </c>
      <c r="T1284" s="1" t="s">
        <v>5034</v>
      </c>
      <c r="U1284" s="1" t="s">
        <v>3166</v>
      </c>
      <c r="V1284" s="1" t="s">
        <v>11535</v>
      </c>
      <c r="W1284" s="1" t="s">
        <v>3166</v>
      </c>
    </row>
    <row r="1285" spans="1:24">
      <c r="A1285" s="1" t="s">
        <v>49</v>
      </c>
      <c r="D1285" s="1" t="s">
        <v>7060</v>
      </c>
      <c r="E1285" s="1" t="s">
        <v>7061</v>
      </c>
      <c r="F1285" s="1" t="s">
        <v>4792</v>
      </c>
      <c r="H1285" s="1" t="s">
        <v>891</v>
      </c>
      <c r="I1285" s="1" t="s">
        <v>1644</v>
      </c>
      <c r="J1285" s="1" t="s">
        <v>3184</v>
      </c>
      <c r="K1285" s="1" t="s">
        <v>1735</v>
      </c>
      <c r="L1285" s="1" t="s">
        <v>457</v>
      </c>
      <c r="M1285" s="1" t="s">
        <v>4753</v>
      </c>
      <c r="N1285" s="1" t="s">
        <v>683</v>
      </c>
      <c r="O1285" s="1" t="s">
        <v>695</v>
      </c>
      <c r="P1285" s="1" t="s">
        <v>7062</v>
      </c>
      <c r="Q1285" s="1" t="s">
        <v>3505</v>
      </c>
      <c r="R1285" s="1" t="s">
        <v>616</v>
      </c>
      <c r="S1285" s="1" t="s">
        <v>3184</v>
      </c>
      <c r="T1285" s="1" t="s">
        <v>5034</v>
      </c>
      <c r="U1285" s="1" t="s">
        <v>3166</v>
      </c>
      <c r="V1285" s="1" t="s">
        <v>11550</v>
      </c>
      <c r="W1285" s="1" t="s">
        <v>3166</v>
      </c>
    </row>
    <row r="1286" spans="1:24">
      <c r="A1286" s="1" t="s">
        <v>49</v>
      </c>
      <c r="D1286" s="1" t="s">
        <v>7063</v>
      </c>
      <c r="E1286" s="1" t="s">
        <v>7064</v>
      </c>
      <c r="F1286" s="1" t="s">
        <v>4792</v>
      </c>
      <c r="H1286" s="1" t="s">
        <v>891</v>
      </c>
      <c r="I1286" s="1" t="s">
        <v>1644</v>
      </c>
      <c r="J1286" s="1" t="s">
        <v>3184</v>
      </c>
      <c r="K1286" s="1" t="s">
        <v>1735</v>
      </c>
      <c r="L1286" s="1" t="s">
        <v>419</v>
      </c>
      <c r="M1286" s="1" t="s">
        <v>4753</v>
      </c>
      <c r="N1286" s="1" t="s">
        <v>683</v>
      </c>
      <c r="O1286" s="1" t="s">
        <v>695</v>
      </c>
      <c r="P1286" s="1" t="s">
        <v>7041</v>
      </c>
      <c r="Q1286" s="1" t="s">
        <v>3505</v>
      </c>
      <c r="R1286" s="1" t="s">
        <v>616</v>
      </c>
      <c r="S1286" s="1" t="s">
        <v>3184</v>
      </c>
      <c r="T1286" s="1" t="s">
        <v>5034</v>
      </c>
      <c r="U1286" s="1" t="s">
        <v>3166</v>
      </c>
      <c r="V1286" s="1" t="s">
        <v>11535</v>
      </c>
      <c r="W1286" s="1" t="s">
        <v>3166</v>
      </c>
    </row>
    <row r="1287" spans="1:24">
      <c r="A1287" s="1" t="s">
        <v>49</v>
      </c>
      <c r="D1287" s="1" t="s">
        <v>7065</v>
      </c>
      <c r="E1287" s="1" t="s">
        <v>7066</v>
      </c>
      <c r="F1287" s="1" t="s">
        <v>4792</v>
      </c>
      <c r="H1287" s="1" t="s">
        <v>891</v>
      </c>
      <c r="I1287" s="1" t="s">
        <v>1644</v>
      </c>
      <c r="J1287" s="1" t="s">
        <v>3184</v>
      </c>
      <c r="K1287" s="1" t="s">
        <v>1735</v>
      </c>
      <c r="L1287" s="1" t="s">
        <v>487</v>
      </c>
      <c r="M1287" s="1" t="s">
        <v>4753</v>
      </c>
      <c r="N1287" s="1" t="s">
        <v>683</v>
      </c>
      <c r="O1287" s="1" t="s">
        <v>695</v>
      </c>
      <c r="P1287" s="1" t="s">
        <v>2128</v>
      </c>
      <c r="Q1287" s="1" t="s">
        <v>3505</v>
      </c>
      <c r="R1287" s="1" t="s">
        <v>616</v>
      </c>
      <c r="S1287" s="1" t="s">
        <v>3184</v>
      </c>
      <c r="T1287" s="1" t="s">
        <v>5034</v>
      </c>
      <c r="U1287" s="1" t="s">
        <v>3166</v>
      </c>
      <c r="V1287" s="1" t="s">
        <v>11553</v>
      </c>
      <c r="W1287" s="1" t="s">
        <v>3166</v>
      </c>
    </row>
    <row r="1288" spans="1:24">
      <c r="A1288" s="1" t="s">
        <v>49</v>
      </c>
      <c r="D1288" s="1" t="s">
        <v>7067</v>
      </c>
      <c r="E1288" s="1" t="s">
        <v>7068</v>
      </c>
      <c r="F1288" s="1" t="s">
        <v>4792</v>
      </c>
      <c r="H1288" s="1" t="s">
        <v>891</v>
      </c>
      <c r="I1288" s="1" t="s">
        <v>1644</v>
      </c>
      <c r="J1288" s="1" t="s">
        <v>3184</v>
      </c>
      <c r="K1288" s="1" t="s">
        <v>1507</v>
      </c>
      <c r="L1288" s="1" t="s">
        <v>393</v>
      </c>
      <c r="M1288" s="1" t="s">
        <v>4753</v>
      </c>
      <c r="N1288" s="1" t="s">
        <v>683</v>
      </c>
      <c r="O1288" s="1" t="s">
        <v>695</v>
      </c>
      <c r="P1288" s="1" t="s">
        <v>2128</v>
      </c>
      <c r="Q1288" s="1" t="s">
        <v>3505</v>
      </c>
      <c r="R1288" s="1" t="s">
        <v>616</v>
      </c>
      <c r="S1288" s="1" t="s">
        <v>3184</v>
      </c>
      <c r="T1288" s="1" t="s">
        <v>5034</v>
      </c>
      <c r="U1288" s="1" t="s">
        <v>3166</v>
      </c>
      <c r="V1288" s="1" t="s">
        <v>11554</v>
      </c>
      <c r="W1288" s="1" t="s">
        <v>3166</v>
      </c>
    </row>
    <row r="1289" spans="1:24">
      <c r="A1289" s="1" t="s">
        <v>49</v>
      </c>
      <c r="D1289" s="1" t="s">
        <v>7069</v>
      </c>
      <c r="E1289" s="1" t="s">
        <v>7070</v>
      </c>
      <c r="F1289" s="1" t="s">
        <v>4792</v>
      </c>
      <c r="H1289" s="1" t="s">
        <v>891</v>
      </c>
      <c r="I1289" s="1" t="s">
        <v>1644</v>
      </c>
      <c r="J1289" s="1" t="s">
        <v>3184</v>
      </c>
      <c r="K1289" s="1" t="s">
        <v>1716</v>
      </c>
      <c r="L1289" s="1" t="s">
        <v>409</v>
      </c>
      <c r="M1289" s="1" t="s">
        <v>4753</v>
      </c>
      <c r="N1289" s="1" t="s">
        <v>683</v>
      </c>
      <c r="O1289" s="1" t="s">
        <v>695</v>
      </c>
      <c r="P1289" s="1" t="s">
        <v>7071</v>
      </c>
      <c r="Q1289" s="1" t="s">
        <v>3180</v>
      </c>
      <c r="R1289" s="1" t="s">
        <v>616</v>
      </c>
      <c r="S1289" s="1" t="s">
        <v>3184</v>
      </c>
      <c r="T1289" s="1" t="s">
        <v>5034</v>
      </c>
      <c r="U1289" s="1" t="s">
        <v>3166</v>
      </c>
      <c r="V1289" s="1" t="s">
        <v>11535</v>
      </c>
      <c r="W1289" s="1" t="s">
        <v>3166</v>
      </c>
    </row>
    <row r="1290" spans="1:24">
      <c r="A1290" s="1" t="s">
        <v>49</v>
      </c>
      <c r="D1290" s="1" t="s">
        <v>7072</v>
      </c>
      <c r="E1290" s="1" t="s">
        <v>7073</v>
      </c>
      <c r="F1290" s="1" t="s">
        <v>4792</v>
      </c>
      <c r="H1290" s="1" t="s">
        <v>891</v>
      </c>
      <c r="I1290" s="1" t="s">
        <v>1644</v>
      </c>
      <c r="J1290" s="1" t="s">
        <v>3184</v>
      </c>
      <c r="K1290" s="1" t="s">
        <v>1991</v>
      </c>
      <c r="L1290" s="1" t="s">
        <v>401</v>
      </c>
      <c r="M1290" s="1" t="s">
        <v>4753</v>
      </c>
      <c r="N1290" s="1" t="s">
        <v>683</v>
      </c>
      <c r="O1290" s="1" t="s">
        <v>695</v>
      </c>
      <c r="P1290" s="1" t="s">
        <v>2128</v>
      </c>
      <c r="Q1290" s="1" t="s">
        <v>3332</v>
      </c>
      <c r="R1290" s="1" t="s">
        <v>616</v>
      </c>
      <c r="S1290" s="1" t="s">
        <v>3184</v>
      </c>
      <c r="T1290" s="1" t="s">
        <v>5034</v>
      </c>
      <c r="U1290" s="1" t="s">
        <v>3166</v>
      </c>
      <c r="V1290" s="1" t="s">
        <v>11199</v>
      </c>
      <c r="W1290" s="1" t="s">
        <v>3166</v>
      </c>
    </row>
    <row r="1291" spans="1:24">
      <c r="A1291" s="1" t="s">
        <v>49</v>
      </c>
      <c r="D1291" s="1" t="s">
        <v>7074</v>
      </c>
      <c r="E1291" s="1" t="s">
        <v>7075</v>
      </c>
      <c r="F1291" s="1" t="s">
        <v>4792</v>
      </c>
      <c r="H1291" s="1" t="s">
        <v>891</v>
      </c>
      <c r="I1291" s="1" t="s">
        <v>1644</v>
      </c>
      <c r="J1291" s="1" t="s">
        <v>3184</v>
      </c>
      <c r="K1291" s="1" t="s">
        <v>1991</v>
      </c>
      <c r="L1291" s="1" t="s">
        <v>409</v>
      </c>
      <c r="M1291" s="1" t="s">
        <v>4753</v>
      </c>
      <c r="N1291" s="1" t="s">
        <v>683</v>
      </c>
      <c r="O1291" s="1" t="s">
        <v>695</v>
      </c>
      <c r="P1291" s="1" t="s">
        <v>2128</v>
      </c>
      <c r="Q1291" s="1" t="s">
        <v>3332</v>
      </c>
      <c r="R1291" s="1" t="s">
        <v>616</v>
      </c>
      <c r="S1291" s="1" t="s">
        <v>3184</v>
      </c>
      <c r="T1291" s="1" t="s">
        <v>5034</v>
      </c>
      <c r="U1291" s="1" t="s">
        <v>3166</v>
      </c>
      <c r="V1291" s="1" t="s">
        <v>3199</v>
      </c>
      <c r="W1291" s="1" t="s">
        <v>3166</v>
      </c>
    </row>
    <row r="1292" spans="1:24">
      <c r="A1292" s="1" t="s">
        <v>49</v>
      </c>
      <c r="D1292" s="1" t="s">
        <v>7076</v>
      </c>
      <c r="E1292" s="1" t="s">
        <v>7077</v>
      </c>
      <c r="F1292" s="1" t="s">
        <v>4792</v>
      </c>
      <c r="H1292" s="1" t="s">
        <v>891</v>
      </c>
      <c r="I1292" s="1" t="s">
        <v>1644</v>
      </c>
      <c r="J1292" s="1" t="s">
        <v>3184</v>
      </c>
      <c r="K1292" s="1" t="s">
        <v>1991</v>
      </c>
      <c r="L1292" s="1" t="s">
        <v>396</v>
      </c>
      <c r="M1292" s="1" t="s">
        <v>4753</v>
      </c>
      <c r="N1292" s="1" t="s">
        <v>683</v>
      </c>
      <c r="O1292" s="1" t="s">
        <v>695</v>
      </c>
      <c r="P1292" s="1" t="s">
        <v>2128</v>
      </c>
      <c r="Q1292" s="1" t="s">
        <v>3332</v>
      </c>
      <c r="R1292" s="1" t="s">
        <v>616</v>
      </c>
      <c r="S1292" s="1" t="s">
        <v>3184</v>
      </c>
      <c r="T1292" s="1" t="s">
        <v>5034</v>
      </c>
      <c r="U1292" s="1" t="s">
        <v>3166</v>
      </c>
      <c r="V1292" s="1" t="s">
        <v>11555</v>
      </c>
      <c r="W1292" s="1" t="s">
        <v>3166</v>
      </c>
    </row>
    <row r="1293" spans="1:24">
      <c r="A1293" s="1" t="s">
        <v>49</v>
      </c>
      <c r="D1293" s="1" t="s">
        <v>7078</v>
      </c>
      <c r="E1293" s="1" t="s">
        <v>7079</v>
      </c>
      <c r="F1293" s="1" t="s">
        <v>4792</v>
      </c>
      <c r="H1293" s="1" t="s">
        <v>891</v>
      </c>
      <c r="I1293" s="1" t="s">
        <v>1644</v>
      </c>
      <c r="J1293" s="1" t="s">
        <v>3184</v>
      </c>
      <c r="K1293" s="1" t="s">
        <v>1991</v>
      </c>
      <c r="L1293" s="1" t="s">
        <v>393</v>
      </c>
      <c r="M1293" s="1" t="s">
        <v>4753</v>
      </c>
      <c r="N1293" s="1" t="s">
        <v>683</v>
      </c>
      <c r="O1293" s="1" t="s">
        <v>695</v>
      </c>
      <c r="P1293" s="1" t="s">
        <v>2128</v>
      </c>
      <c r="Q1293" s="1" t="s">
        <v>3332</v>
      </c>
      <c r="R1293" s="1" t="s">
        <v>616</v>
      </c>
      <c r="S1293" s="1" t="s">
        <v>3184</v>
      </c>
      <c r="T1293" s="1" t="s">
        <v>5034</v>
      </c>
      <c r="U1293" s="1" t="s">
        <v>3166</v>
      </c>
      <c r="V1293" s="1" t="s">
        <v>11535</v>
      </c>
      <c r="W1293" s="1" t="s">
        <v>3166</v>
      </c>
    </row>
    <row r="1294" spans="1:24">
      <c r="A1294" s="1" t="s">
        <v>49</v>
      </c>
      <c r="D1294" s="1" t="s">
        <v>2125</v>
      </c>
      <c r="E1294" s="1" t="s">
        <v>7080</v>
      </c>
      <c r="F1294" s="1" t="s">
        <v>655</v>
      </c>
      <c r="H1294" s="1" t="s">
        <v>891</v>
      </c>
      <c r="I1294" s="1" t="s">
        <v>1644</v>
      </c>
      <c r="J1294" s="1" t="s">
        <v>3184</v>
      </c>
      <c r="K1294" s="1" t="s">
        <v>5269</v>
      </c>
      <c r="L1294" s="1" t="s">
        <v>1795</v>
      </c>
      <c r="M1294" s="1" t="s">
        <v>4753</v>
      </c>
      <c r="N1294" s="1" t="s">
        <v>683</v>
      </c>
      <c r="O1294" s="1" t="s">
        <v>695</v>
      </c>
      <c r="P1294" s="1" t="s">
        <v>2128</v>
      </c>
      <c r="Q1294" s="1" t="s">
        <v>3558</v>
      </c>
      <c r="R1294" s="1" t="s">
        <v>616</v>
      </c>
      <c r="S1294" s="1" t="s">
        <v>3184</v>
      </c>
      <c r="T1294" s="1" t="s">
        <v>5034</v>
      </c>
      <c r="U1294" s="1" t="s">
        <v>12593</v>
      </c>
      <c r="V1294" s="1" t="s">
        <v>11556</v>
      </c>
      <c r="W1294" s="1" t="s">
        <v>3166</v>
      </c>
      <c r="X1294" s="1" t="s">
        <v>7081</v>
      </c>
    </row>
    <row r="1295" spans="1:24">
      <c r="A1295" s="1" t="s">
        <v>49</v>
      </c>
      <c r="D1295" s="1" t="s">
        <v>2129</v>
      </c>
      <c r="E1295" s="1" t="s">
        <v>7082</v>
      </c>
      <c r="F1295" s="1" t="s">
        <v>655</v>
      </c>
      <c r="H1295" s="1" t="s">
        <v>891</v>
      </c>
      <c r="I1295" s="1" t="s">
        <v>1644</v>
      </c>
      <c r="J1295" s="1" t="s">
        <v>3184</v>
      </c>
      <c r="K1295" s="1" t="s">
        <v>5269</v>
      </c>
      <c r="L1295" s="1" t="s">
        <v>389</v>
      </c>
      <c r="M1295" s="1" t="s">
        <v>4753</v>
      </c>
      <c r="N1295" s="1" t="s">
        <v>683</v>
      </c>
      <c r="O1295" s="1" t="s">
        <v>695</v>
      </c>
      <c r="P1295" s="1" t="s">
        <v>2128</v>
      </c>
      <c r="Q1295" s="1" t="s">
        <v>3505</v>
      </c>
      <c r="R1295" s="1" t="s">
        <v>616</v>
      </c>
      <c r="S1295" s="1" t="s">
        <v>3184</v>
      </c>
      <c r="T1295" s="1" t="s">
        <v>5034</v>
      </c>
      <c r="U1295" s="1" t="s">
        <v>11557</v>
      </c>
      <c r="V1295" s="1" t="s">
        <v>11558</v>
      </c>
      <c r="W1295" s="1" t="s">
        <v>11559</v>
      </c>
      <c r="X1295" s="1" t="s">
        <v>7083</v>
      </c>
    </row>
    <row r="1296" spans="1:24">
      <c r="A1296" s="1" t="s">
        <v>49</v>
      </c>
      <c r="D1296" s="1" t="s">
        <v>7084</v>
      </c>
      <c r="E1296" s="1" t="s">
        <v>7085</v>
      </c>
      <c r="F1296" s="1" t="s">
        <v>4792</v>
      </c>
      <c r="H1296" s="1" t="s">
        <v>891</v>
      </c>
      <c r="I1296" s="1" t="s">
        <v>1644</v>
      </c>
      <c r="J1296" s="1" t="s">
        <v>3179</v>
      </c>
      <c r="K1296" s="1" t="s">
        <v>1890</v>
      </c>
      <c r="M1296" s="1" t="s">
        <v>4753</v>
      </c>
      <c r="N1296" s="1" t="s">
        <v>5068</v>
      </c>
      <c r="O1296" s="1" t="s">
        <v>695</v>
      </c>
      <c r="P1296" s="1" t="s">
        <v>7086</v>
      </c>
      <c r="Q1296" s="1" t="s">
        <v>3562</v>
      </c>
      <c r="R1296" s="1" t="s">
        <v>1419</v>
      </c>
      <c r="S1296" s="1" t="s">
        <v>11046</v>
      </c>
      <c r="T1296" s="1" t="s">
        <v>5034</v>
      </c>
      <c r="U1296" s="1" t="s">
        <v>3166</v>
      </c>
      <c r="V1296" s="1" t="s">
        <v>11560</v>
      </c>
      <c r="W1296" s="1" t="s">
        <v>3166</v>
      </c>
    </row>
    <row r="1297" spans="1:24">
      <c r="A1297" s="1" t="s">
        <v>49</v>
      </c>
      <c r="D1297" s="1" t="s">
        <v>7087</v>
      </c>
      <c r="E1297" s="1" t="s">
        <v>7088</v>
      </c>
      <c r="F1297" s="1" t="s">
        <v>4792</v>
      </c>
      <c r="H1297" s="1" t="s">
        <v>891</v>
      </c>
      <c r="I1297" s="1" t="s">
        <v>1644</v>
      </c>
      <c r="J1297" s="1" t="s">
        <v>3179</v>
      </c>
      <c r="K1297" s="1" t="s">
        <v>1890</v>
      </c>
      <c r="L1297" s="1" t="s">
        <v>389</v>
      </c>
      <c r="M1297" s="1" t="s">
        <v>4753</v>
      </c>
      <c r="N1297" s="1" t="s">
        <v>683</v>
      </c>
      <c r="O1297" s="1" t="s">
        <v>695</v>
      </c>
      <c r="P1297" s="1" t="s">
        <v>1926</v>
      </c>
      <c r="Q1297" s="1" t="s">
        <v>3562</v>
      </c>
      <c r="R1297" s="1" t="s">
        <v>1419</v>
      </c>
      <c r="S1297" s="1" t="s">
        <v>3179</v>
      </c>
      <c r="T1297" s="1" t="s">
        <v>5034</v>
      </c>
      <c r="U1297" s="1" t="s">
        <v>3166</v>
      </c>
      <c r="V1297" s="1" t="s">
        <v>11561</v>
      </c>
      <c r="W1297" s="1" t="s">
        <v>3166</v>
      </c>
    </row>
    <row r="1298" spans="1:24">
      <c r="A1298" s="1" t="s">
        <v>49</v>
      </c>
      <c r="D1298" s="1" t="s">
        <v>2132</v>
      </c>
      <c r="E1298" s="1" t="s">
        <v>7089</v>
      </c>
      <c r="F1298" s="1" t="s">
        <v>655</v>
      </c>
      <c r="H1298" s="1" t="s">
        <v>891</v>
      </c>
      <c r="I1298" s="1" t="s">
        <v>1644</v>
      </c>
      <c r="J1298" s="1" t="s">
        <v>3271</v>
      </c>
      <c r="K1298" s="1" t="s">
        <v>7090</v>
      </c>
      <c r="L1298" s="1" t="s">
        <v>401</v>
      </c>
      <c r="M1298" s="1" t="s">
        <v>4753</v>
      </c>
      <c r="N1298" s="1" t="s">
        <v>683</v>
      </c>
      <c r="O1298" s="1" t="s">
        <v>695</v>
      </c>
      <c r="P1298" s="1" t="s">
        <v>2135</v>
      </c>
      <c r="Q1298" s="1" t="s">
        <v>3559</v>
      </c>
      <c r="R1298" s="1" t="s">
        <v>1423</v>
      </c>
      <c r="S1298" s="1" t="s">
        <v>3271</v>
      </c>
      <c r="T1298" s="1" t="s">
        <v>5034</v>
      </c>
      <c r="U1298" s="1" t="s">
        <v>11562</v>
      </c>
      <c r="V1298" s="1" t="s">
        <v>11360</v>
      </c>
      <c r="W1298" s="1" t="s">
        <v>3166</v>
      </c>
      <c r="X1298" s="1" t="s">
        <v>7091</v>
      </c>
    </row>
    <row r="1299" spans="1:24">
      <c r="A1299" s="1" t="s">
        <v>49</v>
      </c>
      <c r="D1299" s="1" t="s">
        <v>3788</v>
      </c>
      <c r="E1299" s="1" t="s">
        <v>7092</v>
      </c>
      <c r="F1299" s="1" t="s">
        <v>5033</v>
      </c>
      <c r="H1299" s="1" t="s">
        <v>891</v>
      </c>
      <c r="I1299" s="1" t="s">
        <v>1644</v>
      </c>
      <c r="J1299" s="1" t="s">
        <v>3271</v>
      </c>
      <c r="K1299" s="1" t="s">
        <v>1587</v>
      </c>
      <c r="L1299" s="1" t="s">
        <v>396</v>
      </c>
      <c r="M1299" s="1" t="s">
        <v>4753</v>
      </c>
      <c r="N1299" s="1" t="s">
        <v>683</v>
      </c>
      <c r="O1299" s="1" t="s">
        <v>695</v>
      </c>
      <c r="P1299" s="1" t="s">
        <v>2135</v>
      </c>
      <c r="Q1299" s="1" t="s">
        <v>10393</v>
      </c>
      <c r="R1299" s="1" t="s">
        <v>1423</v>
      </c>
      <c r="S1299" s="1" t="s">
        <v>3271</v>
      </c>
      <c r="T1299" s="1" t="s">
        <v>5034</v>
      </c>
      <c r="U1299" s="1" t="s">
        <v>10702</v>
      </c>
      <c r="V1299" s="1" t="s">
        <v>11512</v>
      </c>
      <c r="W1299" s="1" t="s">
        <v>480</v>
      </c>
    </row>
    <row r="1300" spans="1:24">
      <c r="A1300" s="1" t="s">
        <v>49</v>
      </c>
      <c r="D1300" s="1" t="s">
        <v>2136</v>
      </c>
      <c r="E1300" s="1" t="s">
        <v>7093</v>
      </c>
      <c r="F1300" s="1" t="s">
        <v>655</v>
      </c>
      <c r="H1300" s="1" t="s">
        <v>891</v>
      </c>
      <c r="I1300" s="1" t="s">
        <v>1644</v>
      </c>
      <c r="J1300" s="1" t="s">
        <v>3271</v>
      </c>
      <c r="K1300" s="1" t="s">
        <v>7090</v>
      </c>
      <c r="L1300" s="1" t="s">
        <v>393</v>
      </c>
      <c r="M1300" s="1" t="s">
        <v>4753</v>
      </c>
      <c r="N1300" s="1" t="s">
        <v>683</v>
      </c>
      <c r="O1300" s="1" t="s">
        <v>695</v>
      </c>
      <c r="P1300" s="1" t="s">
        <v>2135</v>
      </c>
      <c r="Q1300" s="1" t="s">
        <v>3559</v>
      </c>
      <c r="R1300" s="1" t="s">
        <v>1423</v>
      </c>
      <c r="S1300" s="1" t="s">
        <v>3271</v>
      </c>
      <c r="T1300" s="1" t="s">
        <v>5034</v>
      </c>
      <c r="U1300" s="1" t="s">
        <v>11563</v>
      </c>
      <c r="V1300" s="1" t="s">
        <v>11564</v>
      </c>
      <c r="W1300" s="1" t="s">
        <v>3166</v>
      </c>
      <c r="X1300" s="1" t="s">
        <v>7094</v>
      </c>
    </row>
    <row r="1301" spans="1:24">
      <c r="A1301" s="1" t="s">
        <v>49</v>
      </c>
      <c r="D1301" s="1" t="s">
        <v>2139</v>
      </c>
      <c r="E1301" s="1" t="s">
        <v>7095</v>
      </c>
      <c r="F1301" s="1" t="s">
        <v>655</v>
      </c>
      <c r="H1301" s="1" t="s">
        <v>891</v>
      </c>
      <c r="I1301" s="1" t="s">
        <v>1644</v>
      </c>
      <c r="J1301" s="1" t="s">
        <v>3271</v>
      </c>
      <c r="K1301" s="1" t="s">
        <v>7090</v>
      </c>
      <c r="L1301" s="1" t="s">
        <v>487</v>
      </c>
      <c r="M1301" s="1" t="s">
        <v>4753</v>
      </c>
      <c r="N1301" s="1" t="s">
        <v>683</v>
      </c>
      <c r="O1301" s="1" t="s">
        <v>695</v>
      </c>
      <c r="P1301" s="1" t="s">
        <v>2135</v>
      </c>
      <c r="Q1301" s="1" t="s">
        <v>3559</v>
      </c>
      <c r="R1301" s="1" t="s">
        <v>1423</v>
      </c>
      <c r="S1301" s="1" t="s">
        <v>3271</v>
      </c>
      <c r="T1301" s="1" t="s">
        <v>5034</v>
      </c>
      <c r="U1301" s="1" t="s">
        <v>10163</v>
      </c>
      <c r="V1301" s="1" t="s">
        <v>11565</v>
      </c>
      <c r="W1301" s="1" t="s">
        <v>3166</v>
      </c>
      <c r="X1301" s="1" t="s">
        <v>7096</v>
      </c>
    </row>
    <row r="1302" spans="1:24">
      <c r="A1302" s="1" t="s">
        <v>49</v>
      </c>
      <c r="D1302" s="1" t="s">
        <v>2142</v>
      </c>
      <c r="E1302" s="1" t="s">
        <v>7097</v>
      </c>
      <c r="F1302" s="1" t="s">
        <v>655</v>
      </c>
      <c r="H1302" s="1" t="s">
        <v>891</v>
      </c>
      <c r="I1302" s="1" t="s">
        <v>1644</v>
      </c>
      <c r="J1302" s="1" t="s">
        <v>3273</v>
      </c>
      <c r="K1302" s="1" t="s">
        <v>5164</v>
      </c>
      <c r="L1302" s="1" t="s">
        <v>380</v>
      </c>
      <c r="M1302" s="1" t="s">
        <v>4753</v>
      </c>
      <c r="N1302" s="1" t="s">
        <v>683</v>
      </c>
      <c r="O1302" s="1" t="s">
        <v>695</v>
      </c>
      <c r="P1302" s="1" t="s">
        <v>2145</v>
      </c>
      <c r="Q1302" s="1" t="s">
        <v>3560</v>
      </c>
      <c r="R1302" s="1" t="s">
        <v>1720</v>
      </c>
      <c r="S1302" s="1" t="s">
        <v>3273</v>
      </c>
      <c r="T1302" s="1" t="s">
        <v>5034</v>
      </c>
      <c r="U1302" s="1" t="s">
        <v>645</v>
      </c>
      <c r="V1302" s="1" t="s">
        <v>11454</v>
      </c>
      <c r="W1302" s="1" t="s">
        <v>530</v>
      </c>
      <c r="X1302" s="1" t="s">
        <v>7098</v>
      </c>
    </row>
    <row r="1303" spans="1:24">
      <c r="A1303" s="1" t="s">
        <v>49</v>
      </c>
      <c r="D1303" s="1" t="s">
        <v>3789</v>
      </c>
      <c r="E1303" s="1" t="s">
        <v>7099</v>
      </c>
      <c r="F1303" s="1" t="s">
        <v>5033</v>
      </c>
      <c r="H1303" s="1" t="s">
        <v>891</v>
      </c>
      <c r="I1303" s="1" t="s">
        <v>1644</v>
      </c>
      <c r="J1303" s="1" t="s">
        <v>3273</v>
      </c>
      <c r="K1303" s="1" t="s">
        <v>1587</v>
      </c>
      <c r="L1303" s="1" t="s">
        <v>791</v>
      </c>
      <c r="M1303" s="1" t="s">
        <v>4753</v>
      </c>
      <c r="N1303" s="1" t="s">
        <v>683</v>
      </c>
      <c r="O1303" s="1" t="s">
        <v>695</v>
      </c>
      <c r="P1303" s="1" t="s">
        <v>2145</v>
      </c>
      <c r="Q1303" s="1" t="s">
        <v>655</v>
      </c>
      <c r="R1303" s="1" t="s">
        <v>1720</v>
      </c>
      <c r="S1303" s="1" t="s">
        <v>3273</v>
      </c>
      <c r="T1303" s="1" t="s">
        <v>5034</v>
      </c>
      <c r="U1303" s="1" t="s">
        <v>493</v>
      </c>
      <c r="V1303" s="1" t="s">
        <v>11147</v>
      </c>
      <c r="W1303" s="1" t="s">
        <v>3166</v>
      </c>
    </row>
    <row r="1304" spans="1:24">
      <c r="A1304" s="1" t="s">
        <v>49</v>
      </c>
      <c r="D1304" s="1" t="s">
        <v>7100</v>
      </c>
      <c r="E1304" s="1" t="s">
        <v>7101</v>
      </c>
      <c r="F1304" s="1" t="s">
        <v>4792</v>
      </c>
      <c r="H1304" s="1" t="s">
        <v>891</v>
      </c>
      <c r="I1304" s="1" t="s">
        <v>1644</v>
      </c>
      <c r="J1304" s="1" t="s">
        <v>3273</v>
      </c>
      <c r="K1304" s="1" t="s">
        <v>1587</v>
      </c>
      <c r="M1304" s="1" t="s">
        <v>4753</v>
      </c>
      <c r="N1304" s="1" t="s">
        <v>5762</v>
      </c>
      <c r="O1304" s="1" t="s">
        <v>695</v>
      </c>
      <c r="P1304" s="1" t="s">
        <v>7102</v>
      </c>
      <c r="Q1304" s="1" t="s">
        <v>11199</v>
      </c>
      <c r="R1304" s="1" t="s">
        <v>1720</v>
      </c>
      <c r="S1304" s="1" t="s">
        <v>10765</v>
      </c>
      <c r="T1304" s="1" t="s">
        <v>5034</v>
      </c>
      <c r="U1304" s="1" t="s">
        <v>3166</v>
      </c>
      <c r="V1304" s="1" t="s">
        <v>11566</v>
      </c>
      <c r="W1304" s="1" t="s">
        <v>3166</v>
      </c>
    </row>
    <row r="1305" spans="1:24">
      <c r="A1305" s="1" t="s">
        <v>49</v>
      </c>
      <c r="D1305" s="1" t="s">
        <v>7103</v>
      </c>
      <c r="E1305" s="1" t="s">
        <v>7104</v>
      </c>
      <c r="F1305" s="1" t="s">
        <v>4792</v>
      </c>
      <c r="H1305" s="1" t="s">
        <v>891</v>
      </c>
      <c r="I1305" s="1" t="s">
        <v>1644</v>
      </c>
      <c r="J1305" s="1" t="s">
        <v>3184</v>
      </c>
      <c r="K1305" s="1" t="s">
        <v>1587</v>
      </c>
      <c r="M1305" s="1" t="s">
        <v>4753</v>
      </c>
      <c r="N1305" s="1" t="s">
        <v>5068</v>
      </c>
      <c r="O1305" s="1" t="s">
        <v>695</v>
      </c>
      <c r="P1305" s="1" t="s">
        <v>7105</v>
      </c>
      <c r="Q1305" s="1" t="s">
        <v>3332</v>
      </c>
      <c r="R1305" s="1" t="s">
        <v>616</v>
      </c>
      <c r="S1305" s="1" t="s">
        <v>10519</v>
      </c>
      <c r="T1305" s="1" t="s">
        <v>5034</v>
      </c>
      <c r="U1305" s="1" t="s">
        <v>3166</v>
      </c>
      <c r="V1305" s="1" t="s">
        <v>11218</v>
      </c>
      <c r="W1305" s="1" t="s">
        <v>3166</v>
      </c>
    </row>
    <row r="1306" spans="1:24">
      <c r="A1306" s="1" t="s">
        <v>49</v>
      </c>
      <c r="D1306" s="1" t="s">
        <v>2146</v>
      </c>
      <c r="E1306" s="1" t="s">
        <v>7106</v>
      </c>
      <c r="F1306" s="1" t="s">
        <v>655</v>
      </c>
      <c r="H1306" s="1" t="s">
        <v>891</v>
      </c>
      <c r="I1306" s="1" t="s">
        <v>1644</v>
      </c>
      <c r="J1306" s="1" t="s">
        <v>3184</v>
      </c>
      <c r="K1306" s="1" t="s">
        <v>5228</v>
      </c>
      <c r="L1306" s="1" t="s">
        <v>389</v>
      </c>
      <c r="M1306" s="1" t="s">
        <v>4753</v>
      </c>
      <c r="N1306" s="1" t="s">
        <v>683</v>
      </c>
      <c r="O1306" s="1" t="s">
        <v>695</v>
      </c>
      <c r="P1306" s="1" t="s">
        <v>2128</v>
      </c>
      <c r="Q1306" s="1" t="s">
        <v>3561</v>
      </c>
      <c r="R1306" s="1" t="s">
        <v>616</v>
      </c>
      <c r="S1306" s="1" t="s">
        <v>3184</v>
      </c>
      <c r="T1306" s="1" t="s">
        <v>5034</v>
      </c>
      <c r="U1306" s="1" t="s">
        <v>11567</v>
      </c>
      <c r="V1306" s="1" t="s">
        <v>11568</v>
      </c>
      <c r="W1306" s="1" t="s">
        <v>11569</v>
      </c>
      <c r="X1306" s="1" t="s">
        <v>7107</v>
      </c>
    </row>
    <row r="1307" spans="1:24">
      <c r="A1307" s="1" t="s">
        <v>49</v>
      </c>
      <c r="D1307" s="1" t="s">
        <v>7108</v>
      </c>
      <c r="E1307" s="1" t="s">
        <v>7109</v>
      </c>
      <c r="F1307" s="1" t="s">
        <v>4792</v>
      </c>
      <c r="H1307" s="1" t="s">
        <v>891</v>
      </c>
      <c r="I1307" s="1" t="s">
        <v>1644</v>
      </c>
      <c r="J1307" s="1" t="s">
        <v>3184</v>
      </c>
      <c r="K1307" s="1" t="s">
        <v>1587</v>
      </c>
      <c r="M1307" s="1" t="s">
        <v>4753</v>
      </c>
      <c r="N1307" s="1" t="s">
        <v>5068</v>
      </c>
      <c r="O1307" s="1" t="s">
        <v>695</v>
      </c>
      <c r="P1307" s="1" t="s">
        <v>7110</v>
      </c>
      <c r="Q1307" s="1" t="s">
        <v>3332</v>
      </c>
      <c r="R1307" s="1" t="s">
        <v>616</v>
      </c>
      <c r="S1307" s="1" t="s">
        <v>10519</v>
      </c>
      <c r="T1307" s="1" t="s">
        <v>5034</v>
      </c>
      <c r="U1307" s="1" t="s">
        <v>3166</v>
      </c>
      <c r="V1307" s="1" t="s">
        <v>3166</v>
      </c>
      <c r="W1307" s="1" t="s">
        <v>3166</v>
      </c>
    </row>
    <row r="1308" spans="1:24">
      <c r="A1308" s="1" t="s">
        <v>49</v>
      </c>
      <c r="D1308" s="1" t="s">
        <v>2149</v>
      </c>
      <c r="E1308" s="1" t="s">
        <v>7111</v>
      </c>
      <c r="F1308" s="1" t="s">
        <v>655</v>
      </c>
      <c r="H1308" s="1" t="s">
        <v>891</v>
      </c>
      <c r="I1308" s="1" t="s">
        <v>1644</v>
      </c>
      <c r="J1308" s="1" t="s">
        <v>3184</v>
      </c>
      <c r="K1308" s="1" t="s">
        <v>1413</v>
      </c>
      <c r="L1308" s="1" t="s">
        <v>791</v>
      </c>
      <c r="M1308" s="1" t="s">
        <v>4753</v>
      </c>
      <c r="N1308" s="1" t="s">
        <v>683</v>
      </c>
      <c r="O1308" s="1" t="s">
        <v>695</v>
      </c>
      <c r="P1308" s="1" t="s">
        <v>2128</v>
      </c>
      <c r="Q1308" s="1" t="s">
        <v>3326</v>
      </c>
      <c r="R1308" s="1" t="s">
        <v>616</v>
      </c>
      <c r="S1308" s="1" t="s">
        <v>3184</v>
      </c>
      <c r="T1308" s="1" t="s">
        <v>5034</v>
      </c>
      <c r="U1308" s="1" t="s">
        <v>10482</v>
      </c>
      <c r="V1308" s="1" t="s">
        <v>11570</v>
      </c>
      <c r="W1308" s="1" t="s">
        <v>3166</v>
      </c>
      <c r="X1308" s="1" t="s">
        <v>7112</v>
      </c>
    </row>
    <row r="1309" spans="1:24">
      <c r="A1309" s="1" t="s">
        <v>49</v>
      </c>
      <c r="D1309" s="1" t="s">
        <v>2152</v>
      </c>
      <c r="E1309" s="1" t="s">
        <v>7113</v>
      </c>
      <c r="F1309" s="1" t="s">
        <v>655</v>
      </c>
      <c r="H1309" s="1" t="s">
        <v>891</v>
      </c>
      <c r="I1309" s="1" t="s">
        <v>1644</v>
      </c>
      <c r="J1309" s="1" t="s">
        <v>3184</v>
      </c>
      <c r="K1309" s="1" t="s">
        <v>1413</v>
      </c>
      <c r="L1309" s="1" t="s">
        <v>5445</v>
      </c>
      <c r="M1309" s="1" t="s">
        <v>4753</v>
      </c>
      <c r="N1309" s="1" t="s">
        <v>683</v>
      </c>
      <c r="O1309" s="1" t="s">
        <v>695</v>
      </c>
      <c r="P1309" s="1" t="s">
        <v>2128</v>
      </c>
      <c r="Q1309" s="1" t="s">
        <v>3326</v>
      </c>
      <c r="R1309" s="1" t="s">
        <v>616</v>
      </c>
      <c r="S1309" s="1" t="s">
        <v>3184</v>
      </c>
      <c r="T1309" s="1" t="s">
        <v>5034</v>
      </c>
      <c r="U1309" s="1" t="s">
        <v>11571</v>
      </c>
      <c r="V1309" s="1" t="s">
        <v>11572</v>
      </c>
      <c r="W1309" s="1" t="s">
        <v>3166</v>
      </c>
      <c r="X1309" s="1" t="s">
        <v>7114</v>
      </c>
    </row>
    <row r="1310" spans="1:24">
      <c r="A1310" s="1" t="s">
        <v>49</v>
      </c>
      <c r="D1310" s="1" t="s">
        <v>2155</v>
      </c>
      <c r="E1310" s="1" t="s">
        <v>7115</v>
      </c>
      <c r="F1310" s="1" t="s">
        <v>655</v>
      </c>
      <c r="H1310" s="1" t="s">
        <v>891</v>
      </c>
      <c r="I1310" s="1" t="s">
        <v>1644</v>
      </c>
      <c r="J1310" s="1" t="s">
        <v>3184</v>
      </c>
      <c r="K1310" s="1" t="s">
        <v>1413</v>
      </c>
      <c r="L1310" s="1" t="s">
        <v>401</v>
      </c>
      <c r="M1310" s="1" t="s">
        <v>4753</v>
      </c>
      <c r="N1310" s="1" t="s">
        <v>683</v>
      </c>
      <c r="O1310" s="1" t="s">
        <v>695</v>
      </c>
      <c r="P1310" s="1" t="s">
        <v>2128</v>
      </c>
      <c r="Q1310" s="1" t="s">
        <v>3505</v>
      </c>
      <c r="R1310" s="1" t="s">
        <v>616</v>
      </c>
      <c r="S1310" s="1" t="s">
        <v>3184</v>
      </c>
      <c r="T1310" s="1" t="s">
        <v>5034</v>
      </c>
      <c r="U1310" s="1" t="s">
        <v>11573</v>
      </c>
      <c r="V1310" s="1" t="s">
        <v>11574</v>
      </c>
      <c r="W1310" s="1" t="s">
        <v>12594</v>
      </c>
      <c r="X1310" s="1" t="s">
        <v>7116</v>
      </c>
    </row>
    <row r="1311" spans="1:24">
      <c r="A1311" s="1" t="s">
        <v>49</v>
      </c>
      <c r="D1311" s="1" t="s">
        <v>3790</v>
      </c>
      <c r="E1311" s="1" t="s">
        <v>7117</v>
      </c>
      <c r="F1311" s="1" t="s">
        <v>5033</v>
      </c>
      <c r="H1311" s="1" t="s">
        <v>891</v>
      </c>
      <c r="I1311" s="1" t="s">
        <v>1644</v>
      </c>
      <c r="J1311" s="1" t="s">
        <v>3273</v>
      </c>
      <c r="K1311" s="1" t="s">
        <v>539</v>
      </c>
      <c r="L1311" s="1" t="s">
        <v>401</v>
      </c>
      <c r="M1311" s="1" t="s">
        <v>4753</v>
      </c>
      <c r="N1311" s="1" t="s">
        <v>683</v>
      </c>
      <c r="O1311" s="1" t="s">
        <v>695</v>
      </c>
      <c r="P1311" s="1" t="s">
        <v>7118</v>
      </c>
      <c r="Q1311" s="1" t="s">
        <v>10438</v>
      </c>
      <c r="R1311" s="1" t="s">
        <v>1720</v>
      </c>
      <c r="S1311" s="1" t="s">
        <v>3273</v>
      </c>
      <c r="T1311" s="1" t="s">
        <v>4754</v>
      </c>
      <c r="U1311" s="1" t="s">
        <v>11365</v>
      </c>
      <c r="V1311" s="1" t="s">
        <v>11575</v>
      </c>
      <c r="W1311" s="1" t="s">
        <v>655</v>
      </c>
    </row>
    <row r="1312" spans="1:24">
      <c r="A1312" s="1" t="s">
        <v>49</v>
      </c>
      <c r="D1312" s="1" t="s">
        <v>3791</v>
      </c>
      <c r="E1312" s="1" t="s">
        <v>7119</v>
      </c>
      <c r="F1312" s="1" t="s">
        <v>5033</v>
      </c>
      <c r="H1312" s="1" t="s">
        <v>891</v>
      </c>
      <c r="I1312" s="1" t="s">
        <v>1644</v>
      </c>
      <c r="J1312" s="1" t="s">
        <v>3273</v>
      </c>
      <c r="K1312" s="1" t="s">
        <v>539</v>
      </c>
      <c r="L1312" s="1" t="s">
        <v>409</v>
      </c>
      <c r="M1312" s="1" t="s">
        <v>4753</v>
      </c>
      <c r="N1312" s="1" t="s">
        <v>683</v>
      </c>
      <c r="O1312" s="1" t="s">
        <v>695</v>
      </c>
      <c r="P1312" s="1" t="s">
        <v>7118</v>
      </c>
      <c r="Q1312" s="1" t="s">
        <v>10438</v>
      </c>
      <c r="R1312" s="1" t="s">
        <v>1720</v>
      </c>
      <c r="S1312" s="1" t="s">
        <v>3273</v>
      </c>
      <c r="T1312" s="1" t="s">
        <v>4754</v>
      </c>
      <c r="U1312" s="1" t="s">
        <v>10198</v>
      </c>
      <c r="V1312" s="1" t="s">
        <v>11575</v>
      </c>
      <c r="W1312" s="1" t="s">
        <v>3166</v>
      </c>
    </row>
    <row r="1313" spans="1:24">
      <c r="A1313" s="1" t="s">
        <v>49</v>
      </c>
      <c r="D1313" s="1" t="s">
        <v>3792</v>
      </c>
      <c r="E1313" s="1" t="s">
        <v>7120</v>
      </c>
      <c r="F1313" s="1" t="s">
        <v>5033</v>
      </c>
      <c r="H1313" s="1" t="s">
        <v>891</v>
      </c>
      <c r="I1313" s="1" t="s">
        <v>1644</v>
      </c>
      <c r="J1313" s="1" t="s">
        <v>3273</v>
      </c>
      <c r="K1313" s="1" t="s">
        <v>539</v>
      </c>
      <c r="L1313" s="1" t="s">
        <v>396</v>
      </c>
      <c r="M1313" s="1" t="s">
        <v>4753</v>
      </c>
      <c r="N1313" s="1" t="s">
        <v>683</v>
      </c>
      <c r="O1313" s="1" t="s">
        <v>695</v>
      </c>
      <c r="P1313" s="1" t="s">
        <v>7118</v>
      </c>
      <c r="Q1313" s="1" t="s">
        <v>10438</v>
      </c>
      <c r="R1313" s="1" t="s">
        <v>1720</v>
      </c>
      <c r="S1313" s="1" t="s">
        <v>3273</v>
      </c>
      <c r="T1313" s="1" t="s">
        <v>4754</v>
      </c>
      <c r="U1313" s="1" t="s">
        <v>10639</v>
      </c>
      <c r="V1313" s="1" t="s">
        <v>11575</v>
      </c>
      <c r="W1313" s="1" t="s">
        <v>3166</v>
      </c>
    </row>
    <row r="1314" spans="1:24">
      <c r="A1314" s="1" t="s">
        <v>49</v>
      </c>
      <c r="D1314" s="1" t="s">
        <v>3793</v>
      </c>
      <c r="E1314" s="1" t="s">
        <v>7121</v>
      </c>
      <c r="F1314" s="1" t="s">
        <v>5033</v>
      </c>
      <c r="H1314" s="1" t="s">
        <v>891</v>
      </c>
      <c r="I1314" s="1" t="s">
        <v>1644</v>
      </c>
      <c r="J1314" s="1" t="s">
        <v>3273</v>
      </c>
      <c r="K1314" s="1" t="s">
        <v>539</v>
      </c>
      <c r="L1314" s="1" t="s">
        <v>393</v>
      </c>
      <c r="M1314" s="1" t="s">
        <v>4753</v>
      </c>
      <c r="N1314" s="1" t="s">
        <v>683</v>
      </c>
      <c r="O1314" s="1" t="s">
        <v>695</v>
      </c>
      <c r="P1314" s="1" t="s">
        <v>7118</v>
      </c>
      <c r="Q1314" s="1" t="s">
        <v>10438</v>
      </c>
      <c r="R1314" s="1" t="s">
        <v>1720</v>
      </c>
      <c r="S1314" s="1" t="s">
        <v>3273</v>
      </c>
      <c r="T1314" s="1" t="s">
        <v>4754</v>
      </c>
      <c r="U1314" s="1" t="s">
        <v>11377</v>
      </c>
      <c r="V1314" s="1" t="s">
        <v>11575</v>
      </c>
      <c r="W1314" s="1" t="s">
        <v>3166</v>
      </c>
    </row>
    <row r="1315" spans="1:24">
      <c r="A1315" s="1" t="s">
        <v>49</v>
      </c>
      <c r="D1315" s="1" t="s">
        <v>3794</v>
      </c>
      <c r="E1315" s="1" t="s">
        <v>7122</v>
      </c>
      <c r="F1315" s="1" t="s">
        <v>5033</v>
      </c>
      <c r="H1315" s="1" t="s">
        <v>891</v>
      </c>
      <c r="I1315" s="1" t="s">
        <v>1644</v>
      </c>
      <c r="J1315" s="1" t="s">
        <v>3273</v>
      </c>
      <c r="K1315" s="1" t="s">
        <v>539</v>
      </c>
      <c r="L1315" s="1" t="s">
        <v>801</v>
      </c>
      <c r="M1315" s="1" t="s">
        <v>4753</v>
      </c>
      <c r="N1315" s="1" t="s">
        <v>683</v>
      </c>
      <c r="O1315" s="1" t="s">
        <v>695</v>
      </c>
      <c r="P1315" s="1" t="s">
        <v>7118</v>
      </c>
      <c r="Q1315" s="1" t="s">
        <v>10438</v>
      </c>
      <c r="R1315" s="1" t="s">
        <v>1720</v>
      </c>
      <c r="S1315" s="1" t="s">
        <v>3273</v>
      </c>
      <c r="T1315" s="1" t="s">
        <v>4754</v>
      </c>
      <c r="U1315" s="1" t="s">
        <v>11576</v>
      </c>
      <c r="V1315" s="1" t="s">
        <v>11575</v>
      </c>
      <c r="W1315" s="1" t="s">
        <v>530</v>
      </c>
    </row>
    <row r="1316" spans="1:24">
      <c r="A1316" s="1" t="s">
        <v>49</v>
      </c>
      <c r="D1316" s="1" t="s">
        <v>3795</v>
      </c>
      <c r="E1316" s="1" t="s">
        <v>7123</v>
      </c>
      <c r="F1316" s="1" t="s">
        <v>5033</v>
      </c>
      <c r="H1316" s="1" t="s">
        <v>891</v>
      </c>
      <c r="I1316" s="1" t="s">
        <v>1644</v>
      </c>
      <c r="J1316" s="1" t="s">
        <v>3273</v>
      </c>
      <c r="K1316" s="1" t="s">
        <v>539</v>
      </c>
      <c r="L1316" s="1" t="s">
        <v>419</v>
      </c>
      <c r="M1316" s="1" t="s">
        <v>4753</v>
      </c>
      <c r="N1316" s="1" t="s">
        <v>683</v>
      </c>
      <c r="O1316" s="1" t="s">
        <v>695</v>
      </c>
      <c r="P1316" s="1" t="s">
        <v>7118</v>
      </c>
      <c r="Q1316" s="1" t="s">
        <v>10438</v>
      </c>
      <c r="R1316" s="1" t="s">
        <v>1720</v>
      </c>
      <c r="S1316" s="1" t="s">
        <v>3273</v>
      </c>
      <c r="T1316" s="1" t="s">
        <v>4754</v>
      </c>
      <c r="U1316" s="1" t="s">
        <v>11353</v>
      </c>
      <c r="V1316" s="1" t="s">
        <v>11575</v>
      </c>
      <c r="W1316" s="1" t="s">
        <v>10599</v>
      </c>
    </row>
    <row r="1317" spans="1:24">
      <c r="A1317" s="1" t="s">
        <v>49</v>
      </c>
      <c r="D1317" s="1" t="s">
        <v>7124</v>
      </c>
      <c r="E1317" s="1" t="s">
        <v>7125</v>
      </c>
      <c r="F1317" s="1" t="s">
        <v>4792</v>
      </c>
      <c r="H1317" s="1" t="s">
        <v>891</v>
      </c>
      <c r="I1317" s="1" t="s">
        <v>1644</v>
      </c>
      <c r="J1317" s="1" t="s">
        <v>3271</v>
      </c>
      <c r="K1317" s="1" t="s">
        <v>1735</v>
      </c>
      <c r="L1317" s="1" t="s">
        <v>791</v>
      </c>
      <c r="M1317" s="1" t="s">
        <v>4753</v>
      </c>
      <c r="N1317" s="1" t="s">
        <v>683</v>
      </c>
      <c r="O1317" s="1" t="s">
        <v>695</v>
      </c>
      <c r="P1317" s="1" t="s">
        <v>7126</v>
      </c>
      <c r="Q1317" s="1" t="s">
        <v>3272</v>
      </c>
      <c r="R1317" s="1" t="s">
        <v>1423</v>
      </c>
      <c r="S1317" s="1" t="s">
        <v>3271</v>
      </c>
      <c r="T1317" s="1" t="s">
        <v>4761</v>
      </c>
      <c r="U1317" s="1" t="s">
        <v>3166</v>
      </c>
      <c r="V1317" s="1" t="s">
        <v>11577</v>
      </c>
      <c r="W1317" s="1" t="s">
        <v>3166</v>
      </c>
    </row>
    <row r="1318" spans="1:24">
      <c r="A1318" s="1" t="s">
        <v>49</v>
      </c>
      <c r="D1318" s="1" t="s">
        <v>7127</v>
      </c>
      <c r="E1318" s="1" t="s">
        <v>7128</v>
      </c>
      <c r="F1318" s="1" t="s">
        <v>4792</v>
      </c>
      <c r="H1318" s="1" t="s">
        <v>891</v>
      </c>
      <c r="I1318" s="1" t="s">
        <v>1644</v>
      </c>
      <c r="J1318" s="1" t="s">
        <v>3271</v>
      </c>
      <c r="K1318" s="1" t="s">
        <v>1890</v>
      </c>
      <c r="L1318" s="1" t="s">
        <v>457</v>
      </c>
      <c r="M1318" s="1" t="s">
        <v>4753</v>
      </c>
      <c r="N1318" s="1" t="s">
        <v>683</v>
      </c>
      <c r="O1318" s="1" t="s">
        <v>695</v>
      </c>
      <c r="P1318" s="1" t="s">
        <v>7126</v>
      </c>
      <c r="Q1318" s="1" t="s">
        <v>3272</v>
      </c>
      <c r="R1318" s="1" t="s">
        <v>1423</v>
      </c>
      <c r="S1318" s="1" t="s">
        <v>3271</v>
      </c>
      <c r="T1318" s="1" t="s">
        <v>4761</v>
      </c>
      <c r="U1318" s="1" t="s">
        <v>3166</v>
      </c>
      <c r="V1318" s="1" t="s">
        <v>11578</v>
      </c>
      <c r="W1318" s="1" t="s">
        <v>3166</v>
      </c>
    </row>
    <row r="1319" spans="1:24">
      <c r="A1319" s="1" t="s">
        <v>49</v>
      </c>
      <c r="D1319" s="1" t="s">
        <v>7129</v>
      </c>
      <c r="E1319" s="1" t="s">
        <v>7130</v>
      </c>
      <c r="F1319" s="1" t="s">
        <v>4792</v>
      </c>
      <c r="H1319" s="1" t="s">
        <v>891</v>
      </c>
      <c r="I1319" s="1" t="s">
        <v>1644</v>
      </c>
      <c r="J1319" s="1" t="s">
        <v>3273</v>
      </c>
      <c r="K1319" s="1" t="s">
        <v>1735</v>
      </c>
      <c r="M1319" s="1" t="s">
        <v>4753</v>
      </c>
      <c r="N1319" s="1" t="s">
        <v>5208</v>
      </c>
      <c r="O1319" s="1" t="s">
        <v>695</v>
      </c>
      <c r="P1319" s="1" t="s">
        <v>1447</v>
      </c>
      <c r="Q1319" s="1" t="s">
        <v>3274</v>
      </c>
      <c r="R1319" s="1" t="s">
        <v>616</v>
      </c>
      <c r="S1319" s="1" t="s">
        <v>3273</v>
      </c>
      <c r="T1319" s="1" t="s">
        <v>4761</v>
      </c>
      <c r="U1319" s="1" t="s">
        <v>3166</v>
      </c>
      <c r="V1319" s="1" t="s">
        <v>10880</v>
      </c>
      <c r="W1319" s="1" t="s">
        <v>3166</v>
      </c>
    </row>
    <row r="1320" spans="1:24">
      <c r="A1320" s="1" t="s">
        <v>49</v>
      </c>
      <c r="D1320" s="1" t="s">
        <v>2158</v>
      </c>
      <c r="E1320" s="1" t="s">
        <v>7131</v>
      </c>
      <c r="F1320" s="1" t="s">
        <v>4792</v>
      </c>
      <c r="H1320" s="1" t="s">
        <v>891</v>
      </c>
      <c r="I1320" s="1" t="s">
        <v>1644</v>
      </c>
      <c r="J1320" s="1" t="s">
        <v>3273</v>
      </c>
      <c r="K1320" s="1" t="s">
        <v>1890</v>
      </c>
      <c r="L1320" s="1" t="s">
        <v>389</v>
      </c>
      <c r="M1320" s="1" t="s">
        <v>4753</v>
      </c>
      <c r="N1320" s="1" t="s">
        <v>683</v>
      </c>
      <c r="O1320" s="1" t="s">
        <v>695</v>
      </c>
      <c r="P1320" s="1" t="s">
        <v>1447</v>
      </c>
      <c r="Q1320" s="1" t="s">
        <v>3274</v>
      </c>
      <c r="R1320" s="1" t="s">
        <v>1720</v>
      </c>
      <c r="S1320" s="1" t="s">
        <v>3273</v>
      </c>
      <c r="T1320" s="1" t="s">
        <v>4761</v>
      </c>
      <c r="U1320" s="1" t="s">
        <v>3166</v>
      </c>
      <c r="V1320" s="1" t="s">
        <v>3166</v>
      </c>
      <c r="W1320" s="1" t="s">
        <v>3166</v>
      </c>
    </row>
    <row r="1321" spans="1:24">
      <c r="A1321" s="1" t="s">
        <v>49</v>
      </c>
      <c r="D1321" s="1" t="s">
        <v>3796</v>
      </c>
      <c r="E1321" s="1" t="s">
        <v>7132</v>
      </c>
      <c r="F1321" s="1" t="s">
        <v>5033</v>
      </c>
      <c r="H1321" s="1" t="s">
        <v>891</v>
      </c>
      <c r="I1321" s="1" t="s">
        <v>1644</v>
      </c>
      <c r="J1321" s="1" t="s">
        <v>3273</v>
      </c>
      <c r="K1321" s="1" t="s">
        <v>1890</v>
      </c>
      <c r="L1321" s="1" t="s">
        <v>457</v>
      </c>
      <c r="M1321" s="1" t="s">
        <v>4753</v>
      </c>
      <c r="N1321" s="1" t="s">
        <v>683</v>
      </c>
      <c r="O1321" s="1" t="s">
        <v>695</v>
      </c>
      <c r="P1321" s="1" t="s">
        <v>1447</v>
      </c>
      <c r="Q1321" s="1" t="s">
        <v>3274</v>
      </c>
      <c r="R1321" s="1" t="s">
        <v>1720</v>
      </c>
      <c r="S1321" s="1" t="s">
        <v>3273</v>
      </c>
      <c r="T1321" s="1" t="s">
        <v>4761</v>
      </c>
      <c r="U1321" s="1" t="s">
        <v>3193</v>
      </c>
      <c r="V1321" s="1" t="s">
        <v>11293</v>
      </c>
      <c r="W1321" s="1" t="s">
        <v>513</v>
      </c>
    </row>
    <row r="1322" spans="1:24">
      <c r="A1322" s="1" t="s">
        <v>49</v>
      </c>
      <c r="D1322" s="1" t="s">
        <v>7133</v>
      </c>
      <c r="E1322" s="1" t="s">
        <v>7134</v>
      </c>
      <c r="F1322" s="1" t="s">
        <v>4792</v>
      </c>
      <c r="H1322" s="1" t="s">
        <v>891</v>
      </c>
      <c r="I1322" s="1" t="s">
        <v>1644</v>
      </c>
      <c r="J1322" s="1" t="s">
        <v>3179</v>
      </c>
      <c r="K1322" s="1" t="s">
        <v>1507</v>
      </c>
      <c r="L1322" s="1" t="s">
        <v>389</v>
      </c>
      <c r="M1322" s="1" t="s">
        <v>4753</v>
      </c>
      <c r="N1322" s="1" t="s">
        <v>683</v>
      </c>
      <c r="O1322" s="1" t="s">
        <v>695</v>
      </c>
      <c r="P1322" s="1" t="s">
        <v>1508</v>
      </c>
      <c r="Q1322" s="1" t="s">
        <v>3270</v>
      </c>
      <c r="R1322" s="1" t="s">
        <v>1419</v>
      </c>
      <c r="S1322" s="1" t="s">
        <v>3179</v>
      </c>
      <c r="T1322" s="1" t="s">
        <v>4754</v>
      </c>
      <c r="U1322" s="1" t="s">
        <v>3166</v>
      </c>
      <c r="V1322" s="1" t="s">
        <v>11579</v>
      </c>
      <c r="W1322" s="1" t="s">
        <v>3166</v>
      </c>
    </row>
    <row r="1323" spans="1:24">
      <c r="A1323" s="1" t="s">
        <v>49</v>
      </c>
      <c r="D1323" s="1" t="s">
        <v>7135</v>
      </c>
      <c r="E1323" s="1" t="s">
        <v>7136</v>
      </c>
      <c r="F1323" s="1" t="s">
        <v>4792</v>
      </c>
      <c r="H1323" s="1" t="s">
        <v>891</v>
      </c>
      <c r="I1323" s="1" t="s">
        <v>1644</v>
      </c>
      <c r="J1323" s="1" t="s">
        <v>3179</v>
      </c>
      <c r="K1323" s="1" t="s">
        <v>1481</v>
      </c>
      <c r="L1323" s="1" t="s">
        <v>396</v>
      </c>
      <c r="M1323" s="1" t="s">
        <v>4753</v>
      </c>
      <c r="N1323" s="1" t="s">
        <v>683</v>
      </c>
      <c r="O1323" s="1" t="s">
        <v>695</v>
      </c>
      <c r="P1323" s="1" t="s">
        <v>1508</v>
      </c>
      <c r="Q1323" s="1" t="s">
        <v>3270</v>
      </c>
      <c r="R1323" s="1" t="s">
        <v>1419</v>
      </c>
      <c r="S1323" s="1" t="s">
        <v>3179</v>
      </c>
      <c r="T1323" s="1" t="s">
        <v>4754</v>
      </c>
      <c r="U1323" s="1" t="s">
        <v>3166</v>
      </c>
      <c r="V1323" s="1" t="s">
        <v>11226</v>
      </c>
      <c r="W1323" s="1" t="s">
        <v>3166</v>
      </c>
    </row>
    <row r="1324" spans="1:24">
      <c r="A1324" s="1" t="s">
        <v>49</v>
      </c>
      <c r="D1324" s="1" t="s">
        <v>7137</v>
      </c>
      <c r="E1324" s="1" t="s">
        <v>7138</v>
      </c>
      <c r="F1324" s="1" t="s">
        <v>4792</v>
      </c>
      <c r="H1324" s="1" t="s">
        <v>891</v>
      </c>
      <c r="I1324" s="1" t="s">
        <v>1644</v>
      </c>
      <c r="J1324" s="1" t="s">
        <v>3179</v>
      </c>
      <c r="K1324" s="1" t="s">
        <v>1481</v>
      </c>
      <c r="L1324" s="1" t="s">
        <v>389</v>
      </c>
      <c r="M1324" s="1" t="s">
        <v>4753</v>
      </c>
      <c r="N1324" s="1" t="s">
        <v>683</v>
      </c>
      <c r="O1324" s="1" t="s">
        <v>695</v>
      </c>
      <c r="P1324" s="1" t="s">
        <v>1508</v>
      </c>
      <c r="Q1324" s="1" t="s">
        <v>3270</v>
      </c>
      <c r="R1324" s="1" t="s">
        <v>1419</v>
      </c>
      <c r="S1324" s="1" t="s">
        <v>3179</v>
      </c>
      <c r="T1324" s="1" t="s">
        <v>4754</v>
      </c>
      <c r="U1324" s="1" t="s">
        <v>3166</v>
      </c>
      <c r="V1324" s="1" t="s">
        <v>11580</v>
      </c>
      <c r="W1324" s="1" t="s">
        <v>3166</v>
      </c>
    </row>
    <row r="1325" spans="1:24">
      <c r="A1325" s="1" t="s">
        <v>49</v>
      </c>
      <c r="D1325" s="1" t="s">
        <v>7139</v>
      </c>
      <c r="E1325" s="1" t="s">
        <v>7140</v>
      </c>
      <c r="F1325" s="1" t="s">
        <v>4792</v>
      </c>
      <c r="H1325" s="1" t="s">
        <v>891</v>
      </c>
      <c r="I1325" s="1" t="s">
        <v>1644</v>
      </c>
      <c r="J1325" s="1" t="s">
        <v>3184</v>
      </c>
      <c r="K1325" s="1" t="s">
        <v>1413</v>
      </c>
      <c r="L1325" s="1" t="s">
        <v>694</v>
      </c>
      <c r="M1325" s="1" t="s">
        <v>4753</v>
      </c>
      <c r="N1325" s="1" t="s">
        <v>683</v>
      </c>
      <c r="O1325" s="1" t="s">
        <v>695</v>
      </c>
      <c r="P1325" s="1" t="s">
        <v>1515</v>
      </c>
      <c r="Q1325" s="1" t="s">
        <v>3269</v>
      </c>
      <c r="R1325" s="1" t="s">
        <v>616</v>
      </c>
      <c r="S1325" s="1" t="s">
        <v>3184</v>
      </c>
      <c r="T1325" s="1" t="s">
        <v>4754</v>
      </c>
      <c r="U1325" s="1" t="s">
        <v>3166</v>
      </c>
      <c r="V1325" s="1" t="s">
        <v>10265</v>
      </c>
      <c r="W1325" s="1" t="s">
        <v>3166</v>
      </c>
    </row>
    <row r="1326" spans="1:24">
      <c r="A1326" s="1" t="s">
        <v>49</v>
      </c>
      <c r="D1326" s="1" t="s">
        <v>2161</v>
      </c>
      <c r="E1326" s="1" t="s">
        <v>7141</v>
      </c>
      <c r="F1326" s="1" t="s">
        <v>655</v>
      </c>
      <c r="H1326" s="1" t="s">
        <v>891</v>
      </c>
      <c r="I1326" s="1" t="s">
        <v>1644</v>
      </c>
      <c r="J1326" s="1" t="s">
        <v>3184</v>
      </c>
      <c r="K1326" s="1" t="s">
        <v>5228</v>
      </c>
      <c r="L1326" s="1" t="s">
        <v>389</v>
      </c>
      <c r="M1326" s="1" t="s">
        <v>4753</v>
      </c>
      <c r="N1326" s="1" t="s">
        <v>683</v>
      </c>
      <c r="O1326" s="1" t="s">
        <v>695</v>
      </c>
      <c r="P1326" s="1" t="s">
        <v>1515</v>
      </c>
      <c r="Q1326" s="1" t="s">
        <v>3269</v>
      </c>
      <c r="R1326" s="1" t="s">
        <v>616</v>
      </c>
      <c r="S1326" s="1" t="s">
        <v>3184</v>
      </c>
      <c r="T1326" s="1" t="s">
        <v>4754</v>
      </c>
      <c r="U1326" s="1" t="s">
        <v>11581</v>
      </c>
      <c r="V1326" s="1" t="s">
        <v>11582</v>
      </c>
      <c r="W1326" s="1" t="s">
        <v>11583</v>
      </c>
      <c r="X1326" s="1" t="s">
        <v>7142</v>
      </c>
    </row>
    <row r="1327" spans="1:24">
      <c r="A1327" s="1" t="s">
        <v>49</v>
      </c>
      <c r="D1327" s="1" t="s">
        <v>2164</v>
      </c>
      <c r="E1327" s="1" t="s">
        <v>7143</v>
      </c>
      <c r="F1327" s="1" t="s">
        <v>655</v>
      </c>
      <c r="H1327" s="1" t="s">
        <v>891</v>
      </c>
      <c r="I1327" s="1" t="s">
        <v>1644</v>
      </c>
      <c r="J1327" s="1" t="s">
        <v>3179</v>
      </c>
      <c r="K1327" s="1" t="s">
        <v>5228</v>
      </c>
      <c r="L1327" s="1" t="s">
        <v>389</v>
      </c>
      <c r="M1327" s="1" t="s">
        <v>4753</v>
      </c>
      <c r="N1327" s="1" t="s">
        <v>683</v>
      </c>
      <c r="O1327" s="1" t="s">
        <v>695</v>
      </c>
      <c r="P1327" s="1" t="s">
        <v>1508</v>
      </c>
      <c r="Q1327" s="1" t="s">
        <v>3270</v>
      </c>
      <c r="R1327" s="1" t="s">
        <v>1419</v>
      </c>
      <c r="S1327" s="1" t="s">
        <v>3179</v>
      </c>
      <c r="T1327" s="1" t="s">
        <v>4754</v>
      </c>
      <c r="U1327" s="1" t="s">
        <v>11584</v>
      </c>
      <c r="V1327" s="1" t="s">
        <v>11585</v>
      </c>
      <c r="W1327" s="1" t="s">
        <v>1154</v>
      </c>
      <c r="X1327" s="1" t="s">
        <v>7144</v>
      </c>
    </row>
    <row r="1328" spans="1:24">
      <c r="A1328" s="1" t="s">
        <v>49</v>
      </c>
      <c r="D1328" s="1" t="s">
        <v>2167</v>
      </c>
      <c r="E1328" s="1" t="s">
        <v>7145</v>
      </c>
      <c r="F1328" s="1" t="s">
        <v>655</v>
      </c>
      <c r="H1328" s="1" t="s">
        <v>891</v>
      </c>
      <c r="I1328" s="1" t="s">
        <v>1644</v>
      </c>
      <c r="J1328" s="1" t="s">
        <v>3179</v>
      </c>
      <c r="K1328" s="1" t="s">
        <v>5269</v>
      </c>
      <c r="L1328" s="1" t="s">
        <v>1795</v>
      </c>
      <c r="M1328" s="1" t="s">
        <v>4753</v>
      </c>
      <c r="N1328" s="1" t="s">
        <v>683</v>
      </c>
      <c r="O1328" s="1" t="s">
        <v>695</v>
      </c>
      <c r="P1328" s="1" t="s">
        <v>1508</v>
      </c>
      <c r="Q1328" s="1" t="s">
        <v>3270</v>
      </c>
      <c r="R1328" s="1" t="s">
        <v>1419</v>
      </c>
      <c r="S1328" s="1" t="s">
        <v>3179</v>
      </c>
      <c r="T1328" s="1" t="s">
        <v>4754</v>
      </c>
      <c r="U1328" s="1" t="s">
        <v>655</v>
      </c>
      <c r="V1328" s="1" t="s">
        <v>11586</v>
      </c>
      <c r="W1328" s="1" t="s">
        <v>10740</v>
      </c>
      <c r="X1328" s="1" t="s">
        <v>7146</v>
      </c>
    </row>
    <row r="1329" spans="1:24">
      <c r="A1329" s="1" t="s">
        <v>49</v>
      </c>
      <c r="D1329" s="1" t="s">
        <v>2170</v>
      </c>
      <c r="E1329" s="1" t="s">
        <v>7147</v>
      </c>
      <c r="F1329" s="1" t="s">
        <v>655</v>
      </c>
      <c r="H1329" s="1" t="s">
        <v>891</v>
      </c>
      <c r="I1329" s="1" t="s">
        <v>1644</v>
      </c>
      <c r="J1329" s="1" t="s">
        <v>3179</v>
      </c>
      <c r="K1329" s="1" t="s">
        <v>1413</v>
      </c>
      <c r="L1329" s="1" t="s">
        <v>791</v>
      </c>
      <c r="M1329" s="1" t="s">
        <v>4753</v>
      </c>
      <c r="N1329" s="1" t="s">
        <v>683</v>
      </c>
      <c r="O1329" s="1" t="s">
        <v>695</v>
      </c>
      <c r="P1329" s="1" t="s">
        <v>1508</v>
      </c>
      <c r="Q1329" s="1" t="s">
        <v>3270</v>
      </c>
      <c r="R1329" s="1" t="s">
        <v>1419</v>
      </c>
      <c r="S1329" s="1" t="s">
        <v>3179</v>
      </c>
      <c r="T1329" s="1" t="s">
        <v>4754</v>
      </c>
      <c r="U1329" s="1" t="s">
        <v>11587</v>
      </c>
      <c r="V1329" s="1" t="s">
        <v>11588</v>
      </c>
      <c r="W1329" s="1" t="s">
        <v>655</v>
      </c>
    </row>
    <row r="1330" spans="1:24">
      <c r="A1330" s="1" t="s">
        <v>49</v>
      </c>
      <c r="D1330" s="1" t="s">
        <v>2173</v>
      </c>
      <c r="E1330" s="1" t="s">
        <v>7148</v>
      </c>
      <c r="F1330" s="1" t="s">
        <v>655</v>
      </c>
      <c r="H1330" s="1" t="s">
        <v>891</v>
      </c>
      <c r="I1330" s="1" t="s">
        <v>1644</v>
      </c>
      <c r="J1330" s="1" t="s">
        <v>3179</v>
      </c>
      <c r="K1330" s="1" t="s">
        <v>1413</v>
      </c>
      <c r="L1330" s="1" t="s">
        <v>5445</v>
      </c>
      <c r="M1330" s="1" t="s">
        <v>4753</v>
      </c>
      <c r="N1330" s="1" t="s">
        <v>683</v>
      </c>
      <c r="O1330" s="1" t="s">
        <v>695</v>
      </c>
      <c r="P1330" s="1" t="s">
        <v>1508</v>
      </c>
      <c r="Q1330" s="1" t="s">
        <v>3270</v>
      </c>
      <c r="R1330" s="1" t="s">
        <v>1419</v>
      </c>
      <c r="S1330" s="1" t="s">
        <v>3179</v>
      </c>
      <c r="T1330" s="1" t="s">
        <v>4754</v>
      </c>
      <c r="U1330" s="1" t="s">
        <v>11589</v>
      </c>
      <c r="V1330" s="1" t="s">
        <v>11590</v>
      </c>
      <c r="W1330" s="1" t="s">
        <v>10217</v>
      </c>
      <c r="X1330" s="1" t="s">
        <v>7149</v>
      </c>
    </row>
    <row r="1331" spans="1:24">
      <c r="A1331" s="1" t="s">
        <v>49</v>
      </c>
      <c r="D1331" s="1" t="s">
        <v>2176</v>
      </c>
      <c r="E1331" s="1" t="s">
        <v>7150</v>
      </c>
      <c r="F1331" s="1" t="s">
        <v>655</v>
      </c>
      <c r="H1331" s="1" t="s">
        <v>891</v>
      </c>
      <c r="I1331" s="1" t="s">
        <v>1644</v>
      </c>
      <c r="J1331" s="1" t="s">
        <v>3179</v>
      </c>
      <c r="K1331" s="1" t="s">
        <v>1413</v>
      </c>
      <c r="L1331" s="1" t="s">
        <v>401</v>
      </c>
      <c r="M1331" s="1" t="s">
        <v>4753</v>
      </c>
      <c r="N1331" s="1" t="s">
        <v>683</v>
      </c>
      <c r="O1331" s="1" t="s">
        <v>695</v>
      </c>
      <c r="P1331" s="1" t="s">
        <v>1508</v>
      </c>
      <c r="Q1331" s="1" t="s">
        <v>3270</v>
      </c>
      <c r="R1331" s="1" t="s">
        <v>1419</v>
      </c>
      <c r="S1331" s="1" t="s">
        <v>3179</v>
      </c>
      <c r="T1331" s="1" t="s">
        <v>4754</v>
      </c>
      <c r="U1331" s="1" t="s">
        <v>10192</v>
      </c>
      <c r="V1331" s="1" t="s">
        <v>11591</v>
      </c>
      <c r="W1331" s="1" t="s">
        <v>11448</v>
      </c>
      <c r="X1331" s="1" t="s">
        <v>7151</v>
      </c>
    </row>
    <row r="1332" spans="1:24">
      <c r="A1332" s="1" t="s">
        <v>49</v>
      </c>
      <c r="D1332" s="1" t="s">
        <v>2179</v>
      </c>
      <c r="E1332" s="1" t="s">
        <v>7152</v>
      </c>
      <c r="F1332" s="1" t="s">
        <v>655</v>
      </c>
      <c r="H1332" s="1" t="s">
        <v>891</v>
      </c>
      <c r="I1332" s="1" t="s">
        <v>1644</v>
      </c>
      <c r="J1332" s="1" t="s">
        <v>3184</v>
      </c>
      <c r="K1332" s="1" t="s">
        <v>5269</v>
      </c>
      <c r="L1332" s="1" t="s">
        <v>1795</v>
      </c>
      <c r="M1332" s="1" t="s">
        <v>4753</v>
      </c>
      <c r="N1332" s="1" t="s">
        <v>683</v>
      </c>
      <c r="O1332" s="1" t="s">
        <v>695</v>
      </c>
      <c r="P1332" s="1" t="s">
        <v>1515</v>
      </c>
      <c r="Q1332" s="1" t="s">
        <v>3269</v>
      </c>
      <c r="R1332" s="1" t="s">
        <v>616</v>
      </c>
      <c r="S1332" s="1" t="s">
        <v>3184</v>
      </c>
      <c r="T1332" s="1" t="s">
        <v>4754</v>
      </c>
      <c r="U1332" s="1" t="s">
        <v>10219</v>
      </c>
      <c r="V1332" s="1" t="s">
        <v>11592</v>
      </c>
      <c r="W1332" s="1" t="s">
        <v>10763</v>
      </c>
      <c r="X1332" s="1" t="s">
        <v>7153</v>
      </c>
    </row>
    <row r="1333" spans="1:24">
      <c r="A1333" s="1" t="s">
        <v>49</v>
      </c>
      <c r="D1333" s="1" t="s">
        <v>2182</v>
      </c>
      <c r="E1333" s="1" t="s">
        <v>7154</v>
      </c>
      <c r="F1333" s="1" t="s">
        <v>655</v>
      </c>
      <c r="H1333" s="1" t="s">
        <v>891</v>
      </c>
      <c r="I1333" s="1" t="s">
        <v>1644</v>
      </c>
      <c r="J1333" s="1" t="s">
        <v>3184</v>
      </c>
      <c r="K1333" s="1" t="s">
        <v>5164</v>
      </c>
      <c r="L1333" s="1" t="s">
        <v>457</v>
      </c>
      <c r="M1333" s="1" t="s">
        <v>4753</v>
      </c>
      <c r="N1333" s="1" t="s">
        <v>683</v>
      </c>
      <c r="O1333" s="1" t="s">
        <v>695</v>
      </c>
      <c r="P1333" s="1" t="s">
        <v>1515</v>
      </c>
      <c r="Q1333" s="1" t="s">
        <v>3229</v>
      </c>
      <c r="R1333" s="1" t="s">
        <v>616</v>
      </c>
      <c r="S1333" s="1" t="s">
        <v>3184</v>
      </c>
      <c r="T1333" s="1" t="s">
        <v>4754</v>
      </c>
      <c r="U1333" s="1" t="s">
        <v>11593</v>
      </c>
      <c r="V1333" s="1" t="s">
        <v>11594</v>
      </c>
      <c r="W1333" s="1" t="s">
        <v>11595</v>
      </c>
      <c r="X1333" s="1" t="s">
        <v>7155</v>
      </c>
    </row>
    <row r="1334" spans="1:24">
      <c r="A1334" s="1" t="s">
        <v>49</v>
      </c>
      <c r="D1334" s="1" t="s">
        <v>2185</v>
      </c>
      <c r="E1334" s="1" t="s">
        <v>7156</v>
      </c>
      <c r="F1334" s="1" t="s">
        <v>655</v>
      </c>
      <c r="H1334" s="1" t="s">
        <v>891</v>
      </c>
      <c r="I1334" s="1" t="s">
        <v>1644</v>
      </c>
      <c r="J1334" s="1" t="s">
        <v>3179</v>
      </c>
      <c r="K1334" s="1" t="s">
        <v>5228</v>
      </c>
      <c r="L1334" s="1" t="s">
        <v>1795</v>
      </c>
      <c r="M1334" s="1" t="s">
        <v>4753</v>
      </c>
      <c r="N1334" s="1" t="s">
        <v>683</v>
      </c>
      <c r="O1334" s="1" t="s">
        <v>695</v>
      </c>
      <c r="P1334" s="1" t="s">
        <v>1508</v>
      </c>
      <c r="Q1334" s="1" t="s">
        <v>3337</v>
      </c>
      <c r="R1334" s="1" t="s">
        <v>1419</v>
      </c>
      <c r="S1334" s="1" t="s">
        <v>3179</v>
      </c>
      <c r="T1334" s="1" t="s">
        <v>4754</v>
      </c>
      <c r="U1334" s="1" t="s">
        <v>10682</v>
      </c>
      <c r="V1334" s="1" t="s">
        <v>11596</v>
      </c>
      <c r="W1334" s="1" t="s">
        <v>3166</v>
      </c>
      <c r="X1334" s="1" t="s">
        <v>7157</v>
      </c>
    </row>
    <row r="1335" spans="1:24">
      <c r="A1335" s="1" t="s">
        <v>49</v>
      </c>
      <c r="D1335" s="1" t="s">
        <v>2188</v>
      </c>
      <c r="E1335" s="1" t="s">
        <v>7158</v>
      </c>
      <c r="F1335" s="1" t="s">
        <v>655</v>
      </c>
      <c r="H1335" s="1" t="s">
        <v>891</v>
      </c>
      <c r="I1335" s="1" t="s">
        <v>1644</v>
      </c>
      <c r="J1335" s="1" t="s">
        <v>3179</v>
      </c>
      <c r="K1335" s="1" t="s">
        <v>5269</v>
      </c>
      <c r="L1335" s="1" t="s">
        <v>389</v>
      </c>
      <c r="M1335" s="1" t="s">
        <v>4753</v>
      </c>
      <c r="N1335" s="1" t="s">
        <v>683</v>
      </c>
      <c r="O1335" s="1" t="s">
        <v>695</v>
      </c>
      <c r="P1335" s="1" t="s">
        <v>2191</v>
      </c>
      <c r="Q1335" s="1" t="s">
        <v>3270</v>
      </c>
      <c r="R1335" s="1" t="s">
        <v>1419</v>
      </c>
      <c r="S1335" s="1" t="s">
        <v>3179</v>
      </c>
      <c r="T1335" s="1" t="s">
        <v>4754</v>
      </c>
      <c r="U1335" s="1" t="s">
        <v>11173</v>
      </c>
      <c r="V1335" s="1" t="s">
        <v>11597</v>
      </c>
      <c r="W1335" s="1" t="s">
        <v>10217</v>
      </c>
    </row>
    <row r="1336" spans="1:24">
      <c r="A1336" s="1" t="s">
        <v>49</v>
      </c>
      <c r="D1336" s="1" t="s">
        <v>2192</v>
      </c>
      <c r="E1336" s="1" t="s">
        <v>7159</v>
      </c>
      <c r="F1336" s="1" t="s">
        <v>655</v>
      </c>
      <c r="H1336" s="1" t="s">
        <v>891</v>
      </c>
      <c r="I1336" s="1" t="s">
        <v>1644</v>
      </c>
      <c r="J1336" s="1" t="s">
        <v>3179</v>
      </c>
      <c r="K1336" s="1" t="s">
        <v>765</v>
      </c>
      <c r="L1336" s="1" t="s">
        <v>598</v>
      </c>
      <c r="M1336" s="1" t="s">
        <v>4753</v>
      </c>
      <c r="N1336" s="1" t="s">
        <v>683</v>
      </c>
      <c r="O1336" s="1" t="s">
        <v>695</v>
      </c>
      <c r="P1336" s="1" t="s">
        <v>1508</v>
      </c>
      <c r="Q1336" s="1" t="s">
        <v>3270</v>
      </c>
      <c r="R1336" s="1" t="s">
        <v>1419</v>
      </c>
      <c r="S1336" s="1" t="s">
        <v>3179</v>
      </c>
      <c r="T1336" s="1" t="s">
        <v>4754</v>
      </c>
      <c r="U1336" s="1" t="s">
        <v>11598</v>
      </c>
      <c r="V1336" s="1" t="s">
        <v>11599</v>
      </c>
      <c r="W1336" s="1" t="s">
        <v>3166</v>
      </c>
      <c r="X1336" s="1" t="s">
        <v>7160</v>
      </c>
    </row>
    <row r="1337" spans="1:24">
      <c r="A1337" s="1" t="s">
        <v>49</v>
      </c>
      <c r="D1337" s="1" t="s">
        <v>7161</v>
      </c>
      <c r="E1337" s="1" t="s">
        <v>7162</v>
      </c>
      <c r="F1337" s="1" t="s">
        <v>4792</v>
      </c>
      <c r="H1337" s="1" t="s">
        <v>891</v>
      </c>
      <c r="I1337" s="1" t="s">
        <v>1644</v>
      </c>
      <c r="J1337" s="1" t="s">
        <v>3179</v>
      </c>
      <c r="K1337" s="1" t="s">
        <v>2039</v>
      </c>
      <c r="L1337" s="1" t="s">
        <v>457</v>
      </c>
      <c r="M1337" s="1" t="s">
        <v>4753</v>
      </c>
      <c r="N1337" s="1" t="s">
        <v>683</v>
      </c>
      <c r="O1337" s="1" t="s">
        <v>695</v>
      </c>
      <c r="P1337" s="1" t="s">
        <v>1508</v>
      </c>
      <c r="Q1337" s="1" t="s">
        <v>3270</v>
      </c>
      <c r="R1337" s="1" t="s">
        <v>1419</v>
      </c>
      <c r="S1337" s="1" t="s">
        <v>3179</v>
      </c>
      <c r="T1337" s="1" t="s">
        <v>4754</v>
      </c>
      <c r="U1337" s="1" t="s">
        <v>3166</v>
      </c>
      <c r="V1337" s="1" t="s">
        <v>11600</v>
      </c>
      <c r="W1337" s="1" t="s">
        <v>3166</v>
      </c>
    </row>
    <row r="1338" spans="1:24">
      <c r="A1338" s="1" t="s">
        <v>49</v>
      </c>
      <c r="D1338" s="1" t="s">
        <v>2195</v>
      </c>
      <c r="E1338" s="1" t="s">
        <v>2196</v>
      </c>
      <c r="F1338" s="1" t="s">
        <v>5033</v>
      </c>
      <c r="H1338" s="1" t="s">
        <v>891</v>
      </c>
      <c r="I1338" s="1" t="s">
        <v>1644</v>
      </c>
      <c r="J1338" s="1" t="s">
        <v>3179</v>
      </c>
      <c r="K1338" s="1" t="s">
        <v>2044</v>
      </c>
      <c r="L1338" s="1" t="s">
        <v>694</v>
      </c>
      <c r="M1338" s="1" t="s">
        <v>4753</v>
      </c>
      <c r="N1338" s="1" t="s">
        <v>683</v>
      </c>
      <c r="O1338" s="1" t="s">
        <v>695</v>
      </c>
      <c r="P1338" s="1" t="s">
        <v>1508</v>
      </c>
      <c r="Q1338" s="1" t="s">
        <v>3270</v>
      </c>
      <c r="R1338" s="1" t="s">
        <v>1419</v>
      </c>
      <c r="S1338" s="1" t="s">
        <v>3179</v>
      </c>
      <c r="T1338" s="1" t="s">
        <v>4754</v>
      </c>
      <c r="U1338" s="1" t="s">
        <v>156</v>
      </c>
      <c r="V1338" s="1" t="s">
        <v>11601</v>
      </c>
      <c r="W1338" s="1" t="s">
        <v>3166</v>
      </c>
    </row>
    <row r="1339" spans="1:24">
      <c r="A1339" s="1" t="s">
        <v>49</v>
      </c>
      <c r="D1339" s="1" t="s">
        <v>7163</v>
      </c>
      <c r="E1339" s="1" t="s">
        <v>7164</v>
      </c>
      <c r="F1339" s="1" t="s">
        <v>4792</v>
      </c>
      <c r="H1339" s="1" t="s">
        <v>891</v>
      </c>
      <c r="I1339" s="1" t="s">
        <v>1644</v>
      </c>
      <c r="J1339" s="1" t="s">
        <v>3179</v>
      </c>
      <c r="K1339" s="1" t="s">
        <v>2039</v>
      </c>
      <c r="L1339" s="1" t="s">
        <v>401</v>
      </c>
      <c r="M1339" s="1" t="s">
        <v>4753</v>
      </c>
      <c r="N1339" s="1" t="s">
        <v>683</v>
      </c>
      <c r="O1339" s="1" t="s">
        <v>695</v>
      </c>
      <c r="P1339" s="1" t="s">
        <v>1508</v>
      </c>
      <c r="Q1339" s="1" t="s">
        <v>3245</v>
      </c>
      <c r="R1339" s="1" t="s">
        <v>1419</v>
      </c>
      <c r="S1339" s="1" t="s">
        <v>3179</v>
      </c>
      <c r="T1339" s="1" t="s">
        <v>4754</v>
      </c>
      <c r="U1339" s="1" t="s">
        <v>3166</v>
      </c>
      <c r="V1339" s="1" t="s">
        <v>11602</v>
      </c>
      <c r="W1339" s="1" t="s">
        <v>3166</v>
      </c>
    </row>
    <row r="1340" spans="1:24">
      <c r="A1340" s="1" t="s">
        <v>49</v>
      </c>
      <c r="D1340" s="1" t="s">
        <v>3629</v>
      </c>
      <c r="E1340" s="1" t="s">
        <v>7165</v>
      </c>
      <c r="F1340" s="1" t="s">
        <v>655</v>
      </c>
      <c r="G1340" s="1" t="s">
        <v>5227</v>
      </c>
      <c r="H1340" s="1" t="s">
        <v>891</v>
      </c>
      <c r="I1340" s="1" t="s">
        <v>1644</v>
      </c>
      <c r="J1340" s="1" t="s">
        <v>1041</v>
      </c>
      <c r="K1340" s="1" t="s">
        <v>631</v>
      </c>
      <c r="L1340" s="1" t="s">
        <v>457</v>
      </c>
      <c r="M1340" s="1" t="s">
        <v>4753</v>
      </c>
      <c r="N1340" s="1" t="s">
        <v>683</v>
      </c>
      <c r="O1340" s="1" t="s">
        <v>695</v>
      </c>
      <c r="P1340" s="1" t="s">
        <v>7166</v>
      </c>
      <c r="Q1340" s="1" t="s">
        <v>3492</v>
      </c>
      <c r="R1340" s="1" t="s">
        <v>530</v>
      </c>
      <c r="S1340" s="1" t="s">
        <v>1041</v>
      </c>
      <c r="T1340" s="1" t="s">
        <v>4754</v>
      </c>
      <c r="U1340" s="1" t="s">
        <v>3166</v>
      </c>
      <c r="V1340" s="1" t="s">
        <v>11603</v>
      </c>
      <c r="W1340" s="1" t="s">
        <v>1154</v>
      </c>
    </row>
    <row r="1341" spans="1:24">
      <c r="A1341" s="1" t="s">
        <v>49</v>
      </c>
      <c r="D1341" s="1" t="s">
        <v>1647</v>
      </c>
      <c r="E1341" s="1" t="s">
        <v>7167</v>
      </c>
      <c r="F1341" s="1" t="s">
        <v>655</v>
      </c>
      <c r="G1341" s="1" t="s">
        <v>5394</v>
      </c>
      <c r="H1341" s="1" t="s">
        <v>891</v>
      </c>
      <c r="I1341" s="1" t="s">
        <v>1644</v>
      </c>
      <c r="J1341" s="1" t="s">
        <v>3184</v>
      </c>
      <c r="K1341" s="1" t="s">
        <v>631</v>
      </c>
      <c r="L1341" s="1" t="s">
        <v>457</v>
      </c>
      <c r="M1341" s="1" t="s">
        <v>4753</v>
      </c>
      <c r="N1341" s="1" t="s">
        <v>683</v>
      </c>
      <c r="O1341" s="1" t="s">
        <v>695</v>
      </c>
      <c r="P1341" s="1" t="s">
        <v>1648</v>
      </c>
      <c r="Q1341" s="1" t="s">
        <v>3269</v>
      </c>
      <c r="R1341" s="1" t="s">
        <v>616</v>
      </c>
      <c r="S1341" s="1" t="s">
        <v>3184</v>
      </c>
      <c r="T1341" s="1" t="s">
        <v>4754</v>
      </c>
      <c r="U1341" s="1" t="s">
        <v>11604</v>
      </c>
      <c r="V1341" s="1" t="s">
        <v>10265</v>
      </c>
      <c r="W1341" s="1" t="s">
        <v>12595</v>
      </c>
      <c r="X1341" s="1" t="s">
        <v>7168</v>
      </c>
    </row>
    <row r="1342" spans="1:24">
      <c r="A1342" s="1" t="s">
        <v>49</v>
      </c>
      <c r="D1342" s="1" t="s">
        <v>2198</v>
      </c>
      <c r="E1342" s="1" t="s">
        <v>7169</v>
      </c>
      <c r="F1342" s="1" t="s">
        <v>655</v>
      </c>
      <c r="H1342" s="1" t="s">
        <v>891</v>
      </c>
      <c r="I1342" s="1" t="s">
        <v>1644</v>
      </c>
      <c r="J1342" s="1" t="s">
        <v>3179</v>
      </c>
      <c r="K1342" s="1" t="s">
        <v>5228</v>
      </c>
      <c r="L1342" s="1" t="s">
        <v>389</v>
      </c>
      <c r="M1342" s="1" t="s">
        <v>4753</v>
      </c>
      <c r="N1342" s="1" t="s">
        <v>683</v>
      </c>
      <c r="O1342" s="1" t="s">
        <v>695</v>
      </c>
      <c r="P1342" s="1" t="s">
        <v>1508</v>
      </c>
      <c r="Q1342" s="1" t="s">
        <v>3270</v>
      </c>
      <c r="R1342" s="1" t="s">
        <v>1419</v>
      </c>
      <c r="S1342" s="1" t="s">
        <v>3179</v>
      </c>
      <c r="T1342" s="1" t="s">
        <v>4754</v>
      </c>
      <c r="U1342" s="1" t="s">
        <v>11605</v>
      </c>
      <c r="V1342" s="1" t="s">
        <v>11606</v>
      </c>
      <c r="W1342" s="1" t="s">
        <v>3166</v>
      </c>
      <c r="X1342" s="1" t="s">
        <v>7170</v>
      </c>
    </row>
    <row r="1343" spans="1:24">
      <c r="A1343" s="1" t="s">
        <v>49</v>
      </c>
      <c r="D1343" s="1" t="s">
        <v>2201</v>
      </c>
      <c r="E1343" s="1" t="s">
        <v>6718</v>
      </c>
      <c r="F1343" s="1" t="s">
        <v>655</v>
      </c>
      <c r="H1343" s="1" t="s">
        <v>891</v>
      </c>
      <c r="I1343" s="1" t="s">
        <v>1644</v>
      </c>
      <c r="J1343" s="1" t="s">
        <v>3179</v>
      </c>
      <c r="K1343" s="1" t="s">
        <v>1413</v>
      </c>
      <c r="L1343" s="1" t="s">
        <v>401</v>
      </c>
      <c r="M1343" s="1" t="s">
        <v>4753</v>
      </c>
      <c r="N1343" s="1" t="s">
        <v>683</v>
      </c>
      <c r="O1343" s="1" t="s">
        <v>695</v>
      </c>
      <c r="P1343" s="1" t="s">
        <v>1508</v>
      </c>
      <c r="Q1343" s="1" t="s">
        <v>3270</v>
      </c>
      <c r="R1343" s="1" t="s">
        <v>1419</v>
      </c>
      <c r="S1343" s="1" t="s">
        <v>3179</v>
      </c>
      <c r="T1343" s="1" t="s">
        <v>4754</v>
      </c>
      <c r="U1343" s="1" t="s">
        <v>11607</v>
      </c>
      <c r="V1343" s="1" t="s">
        <v>10174</v>
      </c>
      <c r="W1343" s="1" t="s">
        <v>10690</v>
      </c>
      <c r="X1343" s="1" t="s">
        <v>7171</v>
      </c>
    </row>
    <row r="1344" spans="1:24">
      <c r="A1344" s="1" t="s">
        <v>49</v>
      </c>
      <c r="D1344" s="1" t="s">
        <v>2204</v>
      </c>
      <c r="E1344" s="1" t="s">
        <v>6726</v>
      </c>
      <c r="F1344" s="1" t="s">
        <v>655</v>
      </c>
      <c r="H1344" s="1" t="s">
        <v>891</v>
      </c>
      <c r="I1344" s="1" t="s">
        <v>1644</v>
      </c>
      <c r="J1344" s="1" t="s">
        <v>3179</v>
      </c>
      <c r="K1344" s="1" t="s">
        <v>1413</v>
      </c>
      <c r="L1344" s="1" t="s">
        <v>409</v>
      </c>
      <c r="M1344" s="1" t="s">
        <v>4753</v>
      </c>
      <c r="N1344" s="1" t="s">
        <v>683</v>
      </c>
      <c r="O1344" s="1" t="s">
        <v>695</v>
      </c>
      <c r="P1344" s="1" t="s">
        <v>1508</v>
      </c>
      <c r="Q1344" s="1" t="s">
        <v>3270</v>
      </c>
      <c r="R1344" s="1" t="s">
        <v>1419</v>
      </c>
      <c r="S1344" s="1" t="s">
        <v>3179</v>
      </c>
      <c r="T1344" s="1" t="s">
        <v>4754</v>
      </c>
      <c r="U1344" s="1" t="s">
        <v>11608</v>
      </c>
      <c r="V1344" s="1" t="s">
        <v>10174</v>
      </c>
      <c r="W1344" s="1" t="s">
        <v>3166</v>
      </c>
      <c r="X1344" s="1" t="s">
        <v>7172</v>
      </c>
    </row>
    <row r="1345" spans="1:24">
      <c r="A1345" s="1" t="s">
        <v>49</v>
      </c>
      <c r="D1345" s="1" t="s">
        <v>2207</v>
      </c>
      <c r="E1345" s="1" t="s">
        <v>6742</v>
      </c>
      <c r="F1345" s="1" t="s">
        <v>655</v>
      </c>
      <c r="H1345" s="1" t="s">
        <v>891</v>
      </c>
      <c r="I1345" s="1" t="s">
        <v>1644</v>
      </c>
      <c r="J1345" s="1" t="s">
        <v>3179</v>
      </c>
      <c r="K1345" s="1" t="s">
        <v>1413</v>
      </c>
      <c r="L1345" s="1" t="s">
        <v>396</v>
      </c>
      <c r="M1345" s="1" t="s">
        <v>4753</v>
      </c>
      <c r="N1345" s="1" t="s">
        <v>683</v>
      </c>
      <c r="O1345" s="1" t="s">
        <v>695</v>
      </c>
      <c r="P1345" s="1" t="s">
        <v>1508</v>
      </c>
      <c r="Q1345" s="1" t="s">
        <v>3270</v>
      </c>
      <c r="R1345" s="1" t="s">
        <v>1419</v>
      </c>
      <c r="S1345" s="1" t="s">
        <v>3179</v>
      </c>
      <c r="T1345" s="1" t="s">
        <v>4754</v>
      </c>
      <c r="U1345" s="1" t="s">
        <v>11359</v>
      </c>
      <c r="V1345" s="1" t="s">
        <v>11609</v>
      </c>
      <c r="W1345" s="1" t="s">
        <v>11469</v>
      </c>
      <c r="X1345" s="1" t="s">
        <v>7173</v>
      </c>
    </row>
    <row r="1346" spans="1:24">
      <c r="A1346" s="1" t="s">
        <v>49</v>
      </c>
      <c r="D1346" s="1" t="s">
        <v>2210</v>
      </c>
      <c r="E1346" s="1" t="s">
        <v>6736</v>
      </c>
      <c r="F1346" s="1" t="s">
        <v>655</v>
      </c>
      <c r="H1346" s="1" t="s">
        <v>891</v>
      </c>
      <c r="I1346" s="1" t="s">
        <v>1644</v>
      </c>
      <c r="J1346" s="1" t="s">
        <v>3179</v>
      </c>
      <c r="K1346" s="1" t="s">
        <v>1413</v>
      </c>
      <c r="L1346" s="1" t="s">
        <v>393</v>
      </c>
      <c r="M1346" s="1" t="s">
        <v>4753</v>
      </c>
      <c r="N1346" s="1" t="s">
        <v>683</v>
      </c>
      <c r="O1346" s="1" t="s">
        <v>695</v>
      </c>
      <c r="P1346" s="1" t="s">
        <v>1508</v>
      </c>
      <c r="Q1346" s="1" t="s">
        <v>3270</v>
      </c>
      <c r="R1346" s="1" t="s">
        <v>1419</v>
      </c>
      <c r="S1346" s="1" t="s">
        <v>3179</v>
      </c>
      <c r="T1346" s="1" t="s">
        <v>4754</v>
      </c>
      <c r="U1346" s="1" t="s">
        <v>11610</v>
      </c>
      <c r="V1346" s="1" t="s">
        <v>11611</v>
      </c>
      <c r="W1346" s="1" t="s">
        <v>549</v>
      </c>
      <c r="X1346" s="1" t="s">
        <v>7174</v>
      </c>
    </row>
    <row r="1347" spans="1:24">
      <c r="A1347" s="1" t="s">
        <v>49</v>
      </c>
      <c r="D1347" s="1" t="s">
        <v>2213</v>
      </c>
      <c r="E1347" s="1" t="s">
        <v>6732</v>
      </c>
      <c r="F1347" s="1" t="s">
        <v>655</v>
      </c>
      <c r="H1347" s="1" t="s">
        <v>891</v>
      </c>
      <c r="I1347" s="1" t="s">
        <v>1644</v>
      </c>
      <c r="J1347" s="1" t="s">
        <v>3179</v>
      </c>
      <c r="K1347" s="1" t="s">
        <v>1413</v>
      </c>
      <c r="L1347" s="1" t="s">
        <v>487</v>
      </c>
      <c r="M1347" s="1" t="s">
        <v>4753</v>
      </c>
      <c r="N1347" s="1" t="s">
        <v>683</v>
      </c>
      <c r="O1347" s="1" t="s">
        <v>695</v>
      </c>
      <c r="P1347" s="1" t="s">
        <v>1508</v>
      </c>
      <c r="Q1347" s="1" t="s">
        <v>3270</v>
      </c>
      <c r="R1347" s="1" t="s">
        <v>1419</v>
      </c>
      <c r="S1347" s="1" t="s">
        <v>3179</v>
      </c>
      <c r="T1347" s="1" t="s">
        <v>4754</v>
      </c>
      <c r="U1347" s="1" t="s">
        <v>10888</v>
      </c>
      <c r="V1347" s="1" t="s">
        <v>11611</v>
      </c>
      <c r="W1347" s="1" t="s">
        <v>655</v>
      </c>
    </row>
    <row r="1348" spans="1:24">
      <c r="A1348" s="1" t="s">
        <v>49</v>
      </c>
      <c r="D1348" s="1" t="s">
        <v>2216</v>
      </c>
      <c r="E1348" s="1" t="s">
        <v>7175</v>
      </c>
      <c r="F1348" s="1" t="s">
        <v>655</v>
      </c>
      <c r="H1348" s="1" t="s">
        <v>891</v>
      </c>
      <c r="I1348" s="1" t="s">
        <v>1644</v>
      </c>
      <c r="J1348" s="1" t="s">
        <v>3179</v>
      </c>
      <c r="K1348" s="1" t="s">
        <v>1413</v>
      </c>
      <c r="L1348" s="1" t="s">
        <v>389</v>
      </c>
      <c r="M1348" s="1" t="s">
        <v>4753</v>
      </c>
      <c r="N1348" s="1" t="s">
        <v>683</v>
      </c>
      <c r="O1348" s="1" t="s">
        <v>695</v>
      </c>
      <c r="P1348" s="1" t="s">
        <v>1508</v>
      </c>
      <c r="Q1348" s="1" t="s">
        <v>3270</v>
      </c>
      <c r="R1348" s="1" t="s">
        <v>1419</v>
      </c>
      <c r="S1348" s="1" t="s">
        <v>3179</v>
      </c>
      <c r="T1348" s="1" t="s">
        <v>4754</v>
      </c>
      <c r="U1348" s="1" t="s">
        <v>11612</v>
      </c>
      <c r="V1348" s="1" t="s">
        <v>11613</v>
      </c>
      <c r="W1348" s="1" t="s">
        <v>3166</v>
      </c>
      <c r="X1348" s="1" t="s">
        <v>7176</v>
      </c>
    </row>
    <row r="1349" spans="1:24">
      <c r="A1349" s="1" t="s">
        <v>49</v>
      </c>
      <c r="D1349" s="1" t="s">
        <v>2219</v>
      </c>
      <c r="E1349" s="1" t="s">
        <v>6744</v>
      </c>
      <c r="F1349" s="1" t="s">
        <v>655</v>
      </c>
      <c r="H1349" s="1" t="s">
        <v>891</v>
      </c>
      <c r="I1349" s="1" t="s">
        <v>1644</v>
      </c>
      <c r="J1349" s="1" t="s">
        <v>3179</v>
      </c>
      <c r="K1349" s="1" t="s">
        <v>1413</v>
      </c>
      <c r="L1349" s="1" t="s">
        <v>419</v>
      </c>
      <c r="M1349" s="1" t="s">
        <v>4753</v>
      </c>
      <c r="N1349" s="1" t="s">
        <v>683</v>
      </c>
      <c r="O1349" s="1" t="s">
        <v>695</v>
      </c>
      <c r="P1349" s="1" t="s">
        <v>1508</v>
      </c>
      <c r="Q1349" s="1" t="s">
        <v>3270</v>
      </c>
      <c r="R1349" s="1" t="s">
        <v>1419</v>
      </c>
      <c r="S1349" s="1" t="s">
        <v>3179</v>
      </c>
      <c r="T1349" s="1" t="s">
        <v>4754</v>
      </c>
      <c r="U1349" s="1" t="s">
        <v>10192</v>
      </c>
      <c r="V1349" s="1" t="s">
        <v>11614</v>
      </c>
      <c r="W1349" s="1" t="s">
        <v>3176</v>
      </c>
      <c r="X1349" s="1" t="s">
        <v>7177</v>
      </c>
    </row>
    <row r="1350" spans="1:24">
      <c r="A1350" s="1" t="s">
        <v>49</v>
      </c>
      <c r="D1350" s="1" t="s">
        <v>2222</v>
      </c>
      <c r="E1350" s="1" t="s">
        <v>7178</v>
      </c>
      <c r="F1350" s="1" t="s">
        <v>655</v>
      </c>
      <c r="H1350" s="1" t="s">
        <v>891</v>
      </c>
      <c r="I1350" s="1" t="s">
        <v>1644</v>
      </c>
      <c r="J1350" s="1" t="s">
        <v>3179</v>
      </c>
      <c r="K1350" s="1" t="s">
        <v>5164</v>
      </c>
      <c r="L1350" s="1" t="s">
        <v>457</v>
      </c>
      <c r="M1350" s="1" t="s">
        <v>4753</v>
      </c>
      <c r="N1350" s="1" t="s">
        <v>683</v>
      </c>
      <c r="O1350" s="1" t="s">
        <v>695</v>
      </c>
      <c r="P1350" s="1" t="s">
        <v>1508</v>
      </c>
      <c r="Q1350" s="1" t="s">
        <v>3270</v>
      </c>
      <c r="R1350" s="1" t="s">
        <v>1419</v>
      </c>
      <c r="S1350" s="1" t="s">
        <v>3179</v>
      </c>
      <c r="T1350" s="1" t="s">
        <v>4754</v>
      </c>
      <c r="U1350" s="1" t="s">
        <v>10788</v>
      </c>
      <c r="V1350" s="1" t="s">
        <v>11579</v>
      </c>
      <c r="W1350" s="1" t="s">
        <v>3166</v>
      </c>
      <c r="X1350" s="1" t="s">
        <v>7179</v>
      </c>
    </row>
    <row r="1351" spans="1:24">
      <c r="A1351" s="1" t="s">
        <v>49</v>
      </c>
      <c r="D1351" s="1" t="s">
        <v>2225</v>
      </c>
      <c r="E1351" s="1" t="s">
        <v>7180</v>
      </c>
      <c r="F1351" s="1" t="s">
        <v>655</v>
      </c>
      <c r="H1351" s="1" t="s">
        <v>891</v>
      </c>
      <c r="I1351" s="1" t="s">
        <v>1644</v>
      </c>
      <c r="J1351" s="1" t="s">
        <v>3179</v>
      </c>
      <c r="K1351" s="1" t="s">
        <v>5269</v>
      </c>
      <c r="L1351" s="1" t="s">
        <v>1795</v>
      </c>
      <c r="M1351" s="1" t="s">
        <v>4753</v>
      </c>
      <c r="N1351" s="1" t="s">
        <v>683</v>
      </c>
      <c r="O1351" s="1" t="s">
        <v>695</v>
      </c>
      <c r="P1351" s="1" t="s">
        <v>1508</v>
      </c>
      <c r="Q1351" s="1" t="s">
        <v>3270</v>
      </c>
      <c r="R1351" s="1" t="s">
        <v>1419</v>
      </c>
      <c r="S1351" s="1" t="s">
        <v>3179</v>
      </c>
      <c r="T1351" s="1" t="s">
        <v>4754</v>
      </c>
      <c r="U1351" s="1" t="s">
        <v>12596</v>
      </c>
      <c r="V1351" s="1" t="s">
        <v>11615</v>
      </c>
      <c r="W1351" s="1" t="s">
        <v>655</v>
      </c>
    </row>
    <row r="1352" spans="1:24">
      <c r="A1352" s="1" t="s">
        <v>49</v>
      </c>
      <c r="D1352" s="1" t="s">
        <v>2228</v>
      </c>
      <c r="E1352" s="1" t="s">
        <v>7181</v>
      </c>
      <c r="F1352" s="1" t="s">
        <v>655</v>
      </c>
      <c r="H1352" s="1" t="s">
        <v>891</v>
      </c>
      <c r="I1352" s="1" t="s">
        <v>1644</v>
      </c>
      <c r="J1352" s="1" t="s">
        <v>3179</v>
      </c>
      <c r="K1352" s="1" t="s">
        <v>5269</v>
      </c>
      <c r="L1352" s="1" t="s">
        <v>389</v>
      </c>
      <c r="M1352" s="1" t="s">
        <v>4753</v>
      </c>
      <c r="N1352" s="1" t="s">
        <v>683</v>
      </c>
      <c r="O1352" s="1" t="s">
        <v>695</v>
      </c>
      <c r="P1352" s="1" t="s">
        <v>1508</v>
      </c>
      <c r="Q1352" s="1" t="s">
        <v>3270</v>
      </c>
      <c r="R1352" s="1" t="s">
        <v>1419</v>
      </c>
      <c r="S1352" s="1" t="s">
        <v>3179</v>
      </c>
      <c r="T1352" s="1" t="s">
        <v>4754</v>
      </c>
      <c r="U1352" s="1" t="s">
        <v>11616</v>
      </c>
      <c r="V1352" s="1" t="s">
        <v>11617</v>
      </c>
      <c r="W1352" s="1" t="s">
        <v>10217</v>
      </c>
    </row>
    <row r="1353" spans="1:24">
      <c r="A1353" s="1" t="s">
        <v>49</v>
      </c>
      <c r="D1353" s="1" t="s">
        <v>2231</v>
      </c>
      <c r="E1353" s="1" t="s">
        <v>7182</v>
      </c>
      <c r="F1353" s="1" t="s">
        <v>655</v>
      </c>
      <c r="H1353" s="1" t="s">
        <v>891</v>
      </c>
      <c r="I1353" s="1" t="s">
        <v>1644</v>
      </c>
      <c r="J1353" s="1" t="s">
        <v>3179</v>
      </c>
      <c r="K1353" s="1" t="s">
        <v>1413</v>
      </c>
      <c r="L1353" s="1" t="s">
        <v>791</v>
      </c>
      <c r="M1353" s="1" t="s">
        <v>4753</v>
      </c>
      <c r="N1353" s="1" t="s">
        <v>683</v>
      </c>
      <c r="O1353" s="1" t="s">
        <v>695</v>
      </c>
      <c r="P1353" s="1" t="s">
        <v>1508</v>
      </c>
      <c r="Q1353" s="1" t="s">
        <v>3270</v>
      </c>
      <c r="R1353" s="1" t="s">
        <v>1419</v>
      </c>
      <c r="S1353" s="1" t="s">
        <v>3179</v>
      </c>
      <c r="T1353" s="1" t="s">
        <v>4754</v>
      </c>
      <c r="U1353" s="1" t="s">
        <v>11618</v>
      </c>
      <c r="V1353" s="1" t="s">
        <v>11619</v>
      </c>
      <c r="W1353" s="1" t="s">
        <v>3166</v>
      </c>
      <c r="X1353" s="1" t="s">
        <v>7183</v>
      </c>
    </row>
    <row r="1354" spans="1:24">
      <c r="A1354" s="1" t="s">
        <v>49</v>
      </c>
      <c r="D1354" s="1" t="s">
        <v>3395</v>
      </c>
      <c r="E1354" s="1" t="s">
        <v>7184</v>
      </c>
      <c r="F1354" s="1" t="s">
        <v>655</v>
      </c>
      <c r="G1354" s="1" t="s">
        <v>5394</v>
      </c>
      <c r="H1354" s="1" t="s">
        <v>891</v>
      </c>
      <c r="I1354" s="1" t="s">
        <v>1644</v>
      </c>
      <c r="J1354" s="1" t="s">
        <v>3179</v>
      </c>
      <c r="K1354" s="1" t="s">
        <v>1413</v>
      </c>
      <c r="L1354" s="1" t="s">
        <v>801</v>
      </c>
      <c r="M1354" s="1" t="s">
        <v>4753</v>
      </c>
      <c r="N1354" s="1" t="s">
        <v>683</v>
      </c>
      <c r="O1354" s="1" t="s">
        <v>695</v>
      </c>
      <c r="P1354" s="1" t="s">
        <v>1508</v>
      </c>
      <c r="Q1354" s="1" t="s">
        <v>3270</v>
      </c>
      <c r="R1354" s="1" t="s">
        <v>1419</v>
      </c>
      <c r="S1354" s="1" t="s">
        <v>3179</v>
      </c>
      <c r="T1354" s="1" t="s">
        <v>4754</v>
      </c>
      <c r="U1354" s="1" t="s">
        <v>11610</v>
      </c>
      <c r="V1354" s="1" t="s">
        <v>11050</v>
      </c>
      <c r="W1354" s="1" t="s">
        <v>3208</v>
      </c>
      <c r="X1354" s="1" t="s">
        <v>7185</v>
      </c>
    </row>
    <row r="1355" spans="1:24">
      <c r="A1355" s="1" t="s">
        <v>49</v>
      </c>
      <c r="D1355" s="1" t="s">
        <v>7186</v>
      </c>
      <c r="E1355" s="1" t="s">
        <v>7138</v>
      </c>
      <c r="F1355" s="1" t="s">
        <v>4792</v>
      </c>
      <c r="H1355" s="1" t="s">
        <v>891</v>
      </c>
      <c r="I1355" s="1" t="s">
        <v>1644</v>
      </c>
      <c r="J1355" s="1" t="s">
        <v>3179</v>
      </c>
      <c r="K1355" s="1" t="s">
        <v>1413</v>
      </c>
      <c r="L1355" s="1" t="s">
        <v>389</v>
      </c>
      <c r="M1355" s="1" t="s">
        <v>4753</v>
      </c>
      <c r="N1355" s="1" t="s">
        <v>683</v>
      </c>
      <c r="O1355" s="1" t="s">
        <v>695</v>
      </c>
      <c r="P1355" s="1" t="s">
        <v>1508</v>
      </c>
      <c r="Q1355" s="1" t="s">
        <v>3270</v>
      </c>
      <c r="R1355" s="1" t="s">
        <v>1419</v>
      </c>
      <c r="S1355" s="1" t="s">
        <v>3179</v>
      </c>
      <c r="T1355" s="1" t="s">
        <v>4754</v>
      </c>
      <c r="U1355" s="1" t="s">
        <v>3166</v>
      </c>
      <c r="V1355" s="1" t="s">
        <v>11620</v>
      </c>
      <c r="W1355" s="1" t="s">
        <v>3166</v>
      </c>
    </row>
    <row r="1356" spans="1:24">
      <c r="A1356" s="1" t="s">
        <v>49</v>
      </c>
      <c r="D1356" s="1" t="s">
        <v>7187</v>
      </c>
      <c r="E1356" s="1" t="s">
        <v>7136</v>
      </c>
      <c r="F1356" s="1" t="s">
        <v>4792</v>
      </c>
      <c r="H1356" s="1" t="s">
        <v>891</v>
      </c>
      <c r="I1356" s="1" t="s">
        <v>1644</v>
      </c>
      <c r="J1356" s="1" t="s">
        <v>3179</v>
      </c>
      <c r="K1356" s="1" t="s">
        <v>1481</v>
      </c>
      <c r="L1356" s="1" t="s">
        <v>396</v>
      </c>
      <c r="M1356" s="1" t="s">
        <v>4753</v>
      </c>
      <c r="N1356" s="1" t="s">
        <v>683</v>
      </c>
      <c r="O1356" s="1" t="s">
        <v>695</v>
      </c>
      <c r="P1356" s="1" t="s">
        <v>1508</v>
      </c>
      <c r="Q1356" s="1" t="s">
        <v>3270</v>
      </c>
      <c r="R1356" s="1" t="s">
        <v>1419</v>
      </c>
      <c r="S1356" s="1" t="s">
        <v>3179</v>
      </c>
      <c r="T1356" s="1" t="s">
        <v>4754</v>
      </c>
      <c r="U1356" s="1" t="s">
        <v>3166</v>
      </c>
      <c r="V1356" s="1" t="s">
        <v>11226</v>
      </c>
      <c r="W1356" s="1" t="s">
        <v>3166</v>
      </c>
    </row>
    <row r="1357" spans="1:24">
      <c r="A1357" s="1" t="s">
        <v>49</v>
      </c>
      <c r="D1357" s="1" t="s">
        <v>7188</v>
      </c>
      <c r="E1357" s="1" t="s">
        <v>7189</v>
      </c>
      <c r="F1357" s="1" t="s">
        <v>4792</v>
      </c>
      <c r="H1357" s="1" t="s">
        <v>891</v>
      </c>
      <c r="I1357" s="1" t="s">
        <v>1644</v>
      </c>
      <c r="J1357" s="1" t="s">
        <v>3179</v>
      </c>
      <c r="K1357" s="1" t="s">
        <v>1481</v>
      </c>
      <c r="L1357" s="1" t="s">
        <v>393</v>
      </c>
      <c r="M1357" s="1" t="s">
        <v>4753</v>
      </c>
      <c r="N1357" s="1" t="s">
        <v>683</v>
      </c>
      <c r="O1357" s="1" t="s">
        <v>695</v>
      </c>
      <c r="P1357" s="1" t="s">
        <v>1508</v>
      </c>
      <c r="Q1357" s="1" t="s">
        <v>3270</v>
      </c>
      <c r="R1357" s="1" t="s">
        <v>1419</v>
      </c>
      <c r="S1357" s="1" t="s">
        <v>3179</v>
      </c>
      <c r="T1357" s="1" t="s">
        <v>4754</v>
      </c>
      <c r="U1357" s="1" t="s">
        <v>3166</v>
      </c>
      <c r="V1357" s="1" t="s">
        <v>3200</v>
      </c>
      <c r="W1357" s="1" t="s">
        <v>3166</v>
      </c>
    </row>
    <row r="1358" spans="1:24">
      <c r="A1358" s="1" t="s">
        <v>49</v>
      </c>
      <c r="D1358" s="1" t="s">
        <v>7190</v>
      </c>
      <c r="E1358" s="1" t="s">
        <v>7191</v>
      </c>
      <c r="F1358" s="1" t="s">
        <v>4792</v>
      </c>
      <c r="H1358" s="1" t="s">
        <v>891</v>
      </c>
      <c r="I1358" s="1" t="s">
        <v>1644</v>
      </c>
      <c r="J1358" s="1" t="s">
        <v>3179</v>
      </c>
      <c r="K1358" s="1" t="s">
        <v>1481</v>
      </c>
      <c r="L1358" s="1" t="s">
        <v>457</v>
      </c>
      <c r="M1358" s="1" t="s">
        <v>4753</v>
      </c>
      <c r="N1358" s="1" t="s">
        <v>683</v>
      </c>
      <c r="O1358" s="1" t="s">
        <v>695</v>
      </c>
      <c r="P1358" s="1" t="s">
        <v>1508</v>
      </c>
      <c r="Q1358" s="1" t="s">
        <v>3270</v>
      </c>
      <c r="R1358" s="1" t="s">
        <v>1419</v>
      </c>
      <c r="S1358" s="1" t="s">
        <v>3179</v>
      </c>
      <c r="T1358" s="1" t="s">
        <v>4754</v>
      </c>
      <c r="U1358" s="1" t="s">
        <v>3166</v>
      </c>
      <c r="V1358" s="1" t="s">
        <v>11621</v>
      </c>
      <c r="W1358" s="1" t="s">
        <v>3166</v>
      </c>
    </row>
    <row r="1359" spans="1:24">
      <c r="A1359" s="1" t="s">
        <v>49</v>
      </c>
      <c r="D1359" s="1" t="s">
        <v>7192</v>
      </c>
      <c r="E1359" s="1" t="s">
        <v>7193</v>
      </c>
      <c r="F1359" s="1" t="s">
        <v>4792</v>
      </c>
      <c r="H1359" s="1" t="s">
        <v>891</v>
      </c>
      <c r="I1359" s="1" t="s">
        <v>1644</v>
      </c>
      <c r="J1359" s="1" t="s">
        <v>3179</v>
      </c>
      <c r="K1359" s="1" t="s">
        <v>1481</v>
      </c>
      <c r="L1359" s="1" t="s">
        <v>409</v>
      </c>
      <c r="M1359" s="1" t="s">
        <v>4753</v>
      </c>
      <c r="N1359" s="1" t="s">
        <v>683</v>
      </c>
      <c r="O1359" s="1" t="s">
        <v>695</v>
      </c>
      <c r="P1359" s="1" t="s">
        <v>1508</v>
      </c>
      <c r="Q1359" s="1" t="s">
        <v>3270</v>
      </c>
      <c r="R1359" s="1" t="s">
        <v>1419</v>
      </c>
      <c r="S1359" s="1" t="s">
        <v>3179</v>
      </c>
      <c r="T1359" s="1" t="s">
        <v>4754</v>
      </c>
      <c r="U1359" s="1" t="s">
        <v>3166</v>
      </c>
      <c r="V1359" s="1" t="s">
        <v>3166</v>
      </c>
      <c r="W1359" s="1" t="s">
        <v>3166</v>
      </c>
    </row>
    <row r="1360" spans="1:24">
      <c r="A1360" s="1" t="s">
        <v>49</v>
      </c>
      <c r="D1360" s="1" t="s">
        <v>7194</v>
      </c>
      <c r="E1360" s="1" t="s">
        <v>7195</v>
      </c>
      <c r="F1360" s="1" t="s">
        <v>4792</v>
      </c>
      <c r="H1360" s="1" t="s">
        <v>891</v>
      </c>
      <c r="I1360" s="1" t="s">
        <v>1644</v>
      </c>
      <c r="J1360" s="1" t="s">
        <v>3179</v>
      </c>
      <c r="K1360" s="1" t="s">
        <v>1481</v>
      </c>
      <c r="L1360" s="1" t="s">
        <v>801</v>
      </c>
      <c r="M1360" s="1" t="s">
        <v>4753</v>
      </c>
      <c r="N1360" s="1" t="s">
        <v>683</v>
      </c>
      <c r="O1360" s="1" t="s">
        <v>695</v>
      </c>
      <c r="P1360" s="1" t="s">
        <v>1508</v>
      </c>
      <c r="Q1360" s="1" t="s">
        <v>3270</v>
      </c>
      <c r="R1360" s="1" t="s">
        <v>1419</v>
      </c>
      <c r="S1360" s="1" t="s">
        <v>3179</v>
      </c>
      <c r="T1360" s="1" t="s">
        <v>4754</v>
      </c>
      <c r="U1360" s="1" t="s">
        <v>3166</v>
      </c>
      <c r="V1360" s="1" t="s">
        <v>3166</v>
      </c>
      <c r="W1360" s="1" t="s">
        <v>3166</v>
      </c>
    </row>
    <row r="1361" spans="1:24">
      <c r="A1361" s="1" t="s">
        <v>49</v>
      </c>
      <c r="D1361" s="1" t="s">
        <v>7196</v>
      </c>
      <c r="E1361" s="1" t="s">
        <v>6625</v>
      </c>
      <c r="F1361" s="1" t="s">
        <v>655</v>
      </c>
      <c r="H1361" s="1" t="s">
        <v>891</v>
      </c>
      <c r="I1361" s="1" t="s">
        <v>1644</v>
      </c>
      <c r="J1361" s="1" t="s">
        <v>3271</v>
      </c>
      <c r="K1361" s="1" t="s">
        <v>1413</v>
      </c>
      <c r="L1361" s="1" t="s">
        <v>487</v>
      </c>
      <c r="M1361" s="1" t="s">
        <v>4753</v>
      </c>
      <c r="N1361" s="1" t="s">
        <v>683</v>
      </c>
      <c r="O1361" s="1" t="s">
        <v>695</v>
      </c>
      <c r="P1361" s="1" t="s">
        <v>2237</v>
      </c>
      <c r="Q1361" s="1" t="s">
        <v>3256</v>
      </c>
      <c r="R1361" s="1" t="s">
        <v>1423</v>
      </c>
      <c r="S1361" s="1" t="s">
        <v>3271</v>
      </c>
      <c r="T1361" s="1" t="s">
        <v>4754</v>
      </c>
      <c r="U1361" s="1" t="s">
        <v>3166</v>
      </c>
      <c r="V1361" s="1" t="s">
        <v>11622</v>
      </c>
      <c r="W1361" s="1" t="s">
        <v>3166</v>
      </c>
      <c r="X1361" s="1" t="s">
        <v>7197</v>
      </c>
    </row>
    <row r="1362" spans="1:24">
      <c r="A1362" s="1" t="s">
        <v>49</v>
      </c>
      <c r="D1362" s="1" t="s">
        <v>2234</v>
      </c>
      <c r="E1362" s="1" t="s">
        <v>7198</v>
      </c>
      <c r="F1362" s="1" t="s">
        <v>655</v>
      </c>
      <c r="H1362" s="1" t="s">
        <v>891</v>
      </c>
      <c r="I1362" s="1" t="s">
        <v>1644</v>
      </c>
      <c r="J1362" s="1" t="s">
        <v>3271</v>
      </c>
      <c r="K1362" s="1" t="s">
        <v>5228</v>
      </c>
      <c r="L1362" s="1" t="s">
        <v>389</v>
      </c>
      <c r="M1362" s="1" t="s">
        <v>4753</v>
      </c>
      <c r="N1362" s="1" t="s">
        <v>683</v>
      </c>
      <c r="O1362" s="1" t="s">
        <v>695</v>
      </c>
      <c r="P1362" s="1" t="s">
        <v>2237</v>
      </c>
      <c r="Q1362" s="1" t="s">
        <v>3256</v>
      </c>
      <c r="R1362" s="1" t="s">
        <v>1423</v>
      </c>
      <c r="S1362" s="1" t="s">
        <v>3271</v>
      </c>
      <c r="T1362" s="1" t="s">
        <v>4754</v>
      </c>
      <c r="U1362" s="1" t="s">
        <v>11376</v>
      </c>
      <c r="V1362" s="1" t="s">
        <v>11622</v>
      </c>
      <c r="W1362" s="1" t="s">
        <v>3166</v>
      </c>
      <c r="X1362" s="1" t="s">
        <v>7199</v>
      </c>
    </row>
    <row r="1363" spans="1:24">
      <c r="A1363" s="1" t="s">
        <v>49</v>
      </c>
      <c r="D1363" s="1" t="s">
        <v>7200</v>
      </c>
      <c r="E1363" s="1" t="s">
        <v>7201</v>
      </c>
      <c r="F1363" s="1" t="s">
        <v>4792</v>
      </c>
      <c r="H1363" s="1" t="s">
        <v>891</v>
      </c>
      <c r="I1363" s="1" t="s">
        <v>1644</v>
      </c>
      <c r="J1363" s="1" t="s">
        <v>3271</v>
      </c>
      <c r="K1363" s="1" t="s">
        <v>1507</v>
      </c>
      <c r="L1363" s="1" t="s">
        <v>2108</v>
      </c>
      <c r="M1363" s="1" t="s">
        <v>4753</v>
      </c>
      <c r="N1363" s="1" t="s">
        <v>683</v>
      </c>
      <c r="O1363" s="1" t="s">
        <v>695</v>
      </c>
      <c r="P1363" s="1" t="s">
        <v>2237</v>
      </c>
      <c r="Q1363" s="1" t="s">
        <v>3256</v>
      </c>
      <c r="R1363" s="1" t="s">
        <v>1423</v>
      </c>
      <c r="S1363" s="1" t="s">
        <v>3271</v>
      </c>
      <c r="T1363" s="1" t="s">
        <v>4754</v>
      </c>
      <c r="U1363" s="1" t="s">
        <v>3166</v>
      </c>
      <c r="V1363" s="1" t="s">
        <v>6456</v>
      </c>
      <c r="W1363" s="1" t="s">
        <v>3166</v>
      </c>
    </row>
    <row r="1364" spans="1:24">
      <c r="A1364" s="1" t="s">
        <v>49</v>
      </c>
      <c r="D1364" s="1" t="s">
        <v>2238</v>
      </c>
      <c r="E1364" s="1" t="s">
        <v>7202</v>
      </c>
      <c r="F1364" s="1" t="s">
        <v>655</v>
      </c>
      <c r="H1364" s="1" t="s">
        <v>891</v>
      </c>
      <c r="I1364" s="1" t="s">
        <v>1644</v>
      </c>
      <c r="J1364" s="1" t="s">
        <v>1041</v>
      </c>
      <c r="K1364" s="1" t="s">
        <v>5228</v>
      </c>
      <c r="L1364" s="1" t="s">
        <v>389</v>
      </c>
      <c r="M1364" s="1" t="s">
        <v>4753</v>
      </c>
      <c r="N1364" s="1" t="s">
        <v>683</v>
      </c>
      <c r="O1364" s="1" t="s">
        <v>695</v>
      </c>
      <c r="P1364" s="1" t="s">
        <v>2241</v>
      </c>
      <c r="Q1364" s="1" t="s">
        <v>3177</v>
      </c>
      <c r="R1364" s="1" t="s">
        <v>530</v>
      </c>
      <c r="S1364" s="1" t="s">
        <v>1041</v>
      </c>
      <c r="T1364" s="1" t="s">
        <v>4754</v>
      </c>
      <c r="U1364" s="1" t="s">
        <v>11623</v>
      </c>
      <c r="V1364" s="1" t="s">
        <v>11624</v>
      </c>
      <c r="W1364" s="1" t="s">
        <v>3166</v>
      </c>
      <c r="X1364" s="1" t="s">
        <v>7203</v>
      </c>
    </row>
    <row r="1365" spans="1:24">
      <c r="A1365" s="1" t="s">
        <v>49</v>
      </c>
      <c r="D1365" s="1" t="s">
        <v>2242</v>
      </c>
      <c r="E1365" s="1" t="s">
        <v>7204</v>
      </c>
      <c r="F1365" s="1" t="s">
        <v>655</v>
      </c>
      <c r="H1365" s="1" t="s">
        <v>891</v>
      </c>
      <c r="I1365" s="1" t="s">
        <v>1644</v>
      </c>
      <c r="J1365" s="1" t="s">
        <v>1041</v>
      </c>
      <c r="K1365" s="1" t="s">
        <v>1413</v>
      </c>
      <c r="L1365" s="1" t="s">
        <v>401</v>
      </c>
      <c r="M1365" s="1" t="s">
        <v>4753</v>
      </c>
      <c r="N1365" s="1" t="s">
        <v>683</v>
      </c>
      <c r="O1365" s="1" t="s">
        <v>695</v>
      </c>
      <c r="P1365" s="1" t="s">
        <v>2241</v>
      </c>
      <c r="Q1365" s="1" t="s">
        <v>3177</v>
      </c>
      <c r="R1365" s="1" t="s">
        <v>530</v>
      </c>
      <c r="S1365" s="1" t="s">
        <v>1041</v>
      </c>
      <c r="T1365" s="1" t="s">
        <v>4754</v>
      </c>
      <c r="U1365" s="1" t="s">
        <v>11625</v>
      </c>
      <c r="V1365" s="1" t="s">
        <v>11626</v>
      </c>
      <c r="W1365" s="1" t="s">
        <v>3166</v>
      </c>
      <c r="X1365" s="1" t="s">
        <v>7205</v>
      </c>
    </row>
    <row r="1366" spans="1:24">
      <c r="A1366" s="1" t="s">
        <v>49</v>
      </c>
      <c r="D1366" s="1" t="s">
        <v>2245</v>
      </c>
      <c r="E1366" s="1" t="s">
        <v>7206</v>
      </c>
      <c r="F1366" s="1" t="s">
        <v>655</v>
      </c>
      <c r="H1366" s="1" t="s">
        <v>891</v>
      </c>
      <c r="I1366" s="1" t="s">
        <v>1644</v>
      </c>
      <c r="J1366" s="1" t="s">
        <v>1041</v>
      </c>
      <c r="K1366" s="1" t="s">
        <v>1413</v>
      </c>
      <c r="L1366" s="1" t="s">
        <v>396</v>
      </c>
      <c r="M1366" s="1" t="s">
        <v>4753</v>
      </c>
      <c r="N1366" s="1" t="s">
        <v>683</v>
      </c>
      <c r="O1366" s="1" t="s">
        <v>695</v>
      </c>
      <c r="P1366" s="1" t="s">
        <v>2241</v>
      </c>
      <c r="Q1366" s="1" t="s">
        <v>3177</v>
      </c>
      <c r="R1366" s="1" t="s">
        <v>530</v>
      </c>
      <c r="S1366" s="1" t="s">
        <v>1041</v>
      </c>
      <c r="T1366" s="1" t="s">
        <v>4754</v>
      </c>
      <c r="U1366" s="1" t="s">
        <v>11627</v>
      </c>
      <c r="V1366" s="1" t="s">
        <v>11628</v>
      </c>
      <c r="W1366" s="1" t="s">
        <v>3166</v>
      </c>
      <c r="X1366" s="1" t="s">
        <v>7207</v>
      </c>
    </row>
    <row r="1367" spans="1:24">
      <c r="A1367" s="1" t="s">
        <v>49</v>
      </c>
      <c r="D1367" s="1" t="s">
        <v>2248</v>
      </c>
      <c r="E1367" s="1" t="s">
        <v>7208</v>
      </c>
      <c r="F1367" s="1" t="s">
        <v>655</v>
      </c>
      <c r="H1367" s="1" t="s">
        <v>891</v>
      </c>
      <c r="I1367" s="1" t="s">
        <v>1644</v>
      </c>
      <c r="J1367" s="1" t="s">
        <v>1041</v>
      </c>
      <c r="K1367" s="1" t="s">
        <v>1413</v>
      </c>
      <c r="L1367" s="1" t="s">
        <v>393</v>
      </c>
      <c r="M1367" s="1" t="s">
        <v>4753</v>
      </c>
      <c r="N1367" s="1" t="s">
        <v>683</v>
      </c>
      <c r="O1367" s="1" t="s">
        <v>695</v>
      </c>
      <c r="P1367" s="1" t="s">
        <v>2241</v>
      </c>
      <c r="Q1367" s="1" t="s">
        <v>3177</v>
      </c>
      <c r="R1367" s="1" t="s">
        <v>530</v>
      </c>
      <c r="S1367" s="1" t="s">
        <v>1041</v>
      </c>
      <c r="T1367" s="1" t="s">
        <v>4754</v>
      </c>
      <c r="U1367" s="1" t="s">
        <v>11629</v>
      </c>
      <c r="V1367" s="1" t="s">
        <v>11630</v>
      </c>
      <c r="W1367" s="1" t="s">
        <v>3166</v>
      </c>
      <c r="X1367" s="1" t="s">
        <v>7209</v>
      </c>
    </row>
    <row r="1368" spans="1:24">
      <c r="A1368" s="1" t="s">
        <v>49</v>
      </c>
      <c r="D1368" s="1" t="s">
        <v>2251</v>
      </c>
      <c r="E1368" s="1" t="s">
        <v>7210</v>
      </c>
      <c r="F1368" s="1" t="s">
        <v>655</v>
      </c>
      <c r="H1368" s="1" t="s">
        <v>891</v>
      </c>
      <c r="I1368" s="1" t="s">
        <v>1644</v>
      </c>
      <c r="J1368" s="1" t="s">
        <v>1041</v>
      </c>
      <c r="K1368" s="1" t="s">
        <v>1413</v>
      </c>
      <c r="L1368" s="1" t="s">
        <v>389</v>
      </c>
      <c r="M1368" s="1" t="s">
        <v>4753</v>
      </c>
      <c r="N1368" s="1" t="s">
        <v>683</v>
      </c>
      <c r="O1368" s="1" t="s">
        <v>695</v>
      </c>
      <c r="P1368" s="1" t="s">
        <v>2241</v>
      </c>
      <c r="Q1368" s="1" t="s">
        <v>3177</v>
      </c>
      <c r="R1368" s="1" t="s">
        <v>530</v>
      </c>
      <c r="S1368" s="1" t="s">
        <v>1041</v>
      </c>
      <c r="T1368" s="1" t="s">
        <v>4754</v>
      </c>
      <c r="U1368" s="1" t="s">
        <v>12597</v>
      </c>
      <c r="V1368" s="1" t="s">
        <v>11632</v>
      </c>
      <c r="W1368" s="1" t="s">
        <v>3166</v>
      </c>
      <c r="X1368" s="1" t="s">
        <v>7211</v>
      </c>
    </row>
    <row r="1369" spans="1:24">
      <c r="A1369" s="1" t="s">
        <v>49</v>
      </c>
      <c r="D1369" s="1" t="s">
        <v>2254</v>
      </c>
      <c r="E1369" s="1" t="s">
        <v>7212</v>
      </c>
      <c r="F1369" s="1" t="s">
        <v>655</v>
      </c>
      <c r="H1369" s="1" t="s">
        <v>891</v>
      </c>
      <c r="I1369" s="1" t="s">
        <v>1644</v>
      </c>
      <c r="J1369" s="1" t="s">
        <v>1041</v>
      </c>
      <c r="K1369" s="1" t="s">
        <v>5269</v>
      </c>
      <c r="L1369" s="1" t="s">
        <v>1795</v>
      </c>
      <c r="M1369" s="1" t="s">
        <v>4753</v>
      </c>
      <c r="N1369" s="1" t="s">
        <v>683</v>
      </c>
      <c r="O1369" s="1" t="s">
        <v>695</v>
      </c>
      <c r="P1369" s="1" t="s">
        <v>2241</v>
      </c>
      <c r="Q1369" s="1" t="s">
        <v>3177</v>
      </c>
      <c r="R1369" s="1" t="s">
        <v>530</v>
      </c>
      <c r="S1369" s="1" t="s">
        <v>1041</v>
      </c>
      <c r="T1369" s="1" t="s">
        <v>4754</v>
      </c>
      <c r="U1369" s="1" t="s">
        <v>11633</v>
      </c>
      <c r="V1369" s="1" t="s">
        <v>11634</v>
      </c>
      <c r="W1369" s="1" t="s">
        <v>530</v>
      </c>
      <c r="X1369" s="1" t="s">
        <v>7213</v>
      </c>
    </row>
    <row r="1370" spans="1:24">
      <c r="A1370" s="1" t="s">
        <v>49</v>
      </c>
      <c r="D1370" s="1" t="s">
        <v>2257</v>
      </c>
      <c r="E1370" s="1" t="s">
        <v>7214</v>
      </c>
      <c r="F1370" s="1" t="s">
        <v>655</v>
      </c>
      <c r="H1370" s="1" t="s">
        <v>891</v>
      </c>
      <c r="I1370" s="1" t="s">
        <v>1644</v>
      </c>
      <c r="J1370" s="1" t="s">
        <v>1041</v>
      </c>
      <c r="K1370" s="1" t="s">
        <v>1413</v>
      </c>
      <c r="L1370" s="1" t="s">
        <v>791</v>
      </c>
      <c r="M1370" s="1" t="s">
        <v>4753</v>
      </c>
      <c r="N1370" s="1" t="s">
        <v>683</v>
      </c>
      <c r="O1370" s="1" t="s">
        <v>695</v>
      </c>
      <c r="P1370" s="1" t="s">
        <v>2241</v>
      </c>
      <c r="Q1370" s="1" t="s">
        <v>3177</v>
      </c>
      <c r="R1370" s="1" t="s">
        <v>530</v>
      </c>
      <c r="S1370" s="1" t="s">
        <v>1041</v>
      </c>
      <c r="T1370" s="1" t="s">
        <v>4754</v>
      </c>
      <c r="U1370" s="1" t="s">
        <v>11635</v>
      </c>
      <c r="V1370" s="1" t="s">
        <v>11636</v>
      </c>
      <c r="W1370" s="1" t="s">
        <v>3166</v>
      </c>
      <c r="X1370" s="1" t="s">
        <v>7215</v>
      </c>
    </row>
    <row r="1371" spans="1:24">
      <c r="A1371" s="1" t="s">
        <v>49</v>
      </c>
      <c r="D1371" s="1" t="s">
        <v>2260</v>
      </c>
      <c r="E1371" s="1" t="s">
        <v>7216</v>
      </c>
      <c r="F1371" s="1" t="s">
        <v>655</v>
      </c>
      <c r="H1371" s="1" t="s">
        <v>891</v>
      </c>
      <c r="I1371" s="1" t="s">
        <v>1644</v>
      </c>
      <c r="J1371" s="1" t="s">
        <v>1041</v>
      </c>
      <c r="K1371" s="1" t="s">
        <v>5164</v>
      </c>
      <c r="L1371" s="1" t="s">
        <v>380</v>
      </c>
      <c r="M1371" s="1" t="s">
        <v>4753</v>
      </c>
      <c r="N1371" s="1" t="s">
        <v>683</v>
      </c>
      <c r="O1371" s="1" t="s">
        <v>695</v>
      </c>
      <c r="P1371" s="1" t="s">
        <v>2241</v>
      </c>
      <c r="Q1371" s="1" t="s">
        <v>3177</v>
      </c>
      <c r="R1371" s="1" t="s">
        <v>530</v>
      </c>
      <c r="S1371" s="1" t="s">
        <v>1041</v>
      </c>
      <c r="T1371" s="1" t="s">
        <v>4754</v>
      </c>
      <c r="U1371" s="1" t="s">
        <v>11637</v>
      </c>
      <c r="V1371" s="1" t="s">
        <v>11638</v>
      </c>
      <c r="W1371" s="1" t="s">
        <v>3166</v>
      </c>
      <c r="X1371" s="1" t="s">
        <v>7217</v>
      </c>
    </row>
    <row r="1372" spans="1:24">
      <c r="A1372" s="1" t="s">
        <v>49</v>
      </c>
      <c r="D1372" s="1" t="s">
        <v>2263</v>
      </c>
      <c r="E1372" s="1" t="s">
        <v>7218</v>
      </c>
      <c r="F1372" s="1" t="s">
        <v>655</v>
      </c>
      <c r="H1372" s="1" t="s">
        <v>891</v>
      </c>
      <c r="I1372" s="1" t="s">
        <v>1644</v>
      </c>
      <c r="J1372" s="1" t="s">
        <v>3184</v>
      </c>
      <c r="K1372" s="1" t="s">
        <v>5228</v>
      </c>
      <c r="L1372" s="1" t="s">
        <v>389</v>
      </c>
      <c r="M1372" s="1" t="s">
        <v>4753</v>
      </c>
      <c r="N1372" s="1" t="s">
        <v>683</v>
      </c>
      <c r="O1372" s="1" t="s">
        <v>695</v>
      </c>
      <c r="P1372" s="1" t="s">
        <v>1515</v>
      </c>
      <c r="Q1372" s="1" t="s">
        <v>3269</v>
      </c>
      <c r="R1372" s="1" t="s">
        <v>616</v>
      </c>
      <c r="S1372" s="1" t="s">
        <v>3184</v>
      </c>
      <c r="T1372" s="1" t="s">
        <v>4754</v>
      </c>
      <c r="U1372" s="1" t="s">
        <v>11639</v>
      </c>
      <c r="V1372" s="1" t="s">
        <v>11640</v>
      </c>
      <c r="W1372" s="1" t="s">
        <v>3166</v>
      </c>
      <c r="X1372" s="1" t="s">
        <v>7219</v>
      </c>
    </row>
    <row r="1373" spans="1:24">
      <c r="A1373" s="1" t="s">
        <v>49</v>
      </c>
      <c r="D1373" s="1" t="s">
        <v>2266</v>
      </c>
      <c r="E1373" s="1" t="s">
        <v>6788</v>
      </c>
      <c r="F1373" s="1" t="s">
        <v>655</v>
      </c>
      <c r="H1373" s="1" t="s">
        <v>891</v>
      </c>
      <c r="I1373" s="1" t="s">
        <v>1644</v>
      </c>
      <c r="J1373" s="1" t="s">
        <v>3184</v>
      </c>
      <c r="K1373" s="1" t="s">
        <v>1413</v>
      </c>
      <c r="L1373" s="1" t="s">
        <v>401</v>
      </c>
      <c r="M1373" s="1" t="s">
        <v>4753</v>
      </c>
      <c r="N1373" s="1" t="s">
        <v>683</v>
      </c>
      <c r="O1373" s="1" t="s">
        <v>695</v>
      </c>
      <c r="P1373" s="1" t="s">
        <v>1515</v>
      </c>
      <c r="Q1373" s="1" t="s">
        <v>3269</v>
      </c>
      <c r="R1373" s="1" t="s">
        <v>616</v>
      </c>
      <c r="S1373" s="1" t="s">
        <v>3184</v>
      </c>
      <c r="T1373" s="1" t="s">
        <v>4754</v>
      </c>
      <c r="U1373" s="1" t="s">
        <v>11641</v>
      </c>
      <c r="V1373" s="1" t="s">
        <v>11642</v>
      </c>
      <c r="W1373" s="1" t="s">
        <v>11643</v>
      </c>
      <c r="X1373" s="1" t="s">
        <v>7220</v>
      </c>
    </row>
    <row r="1374" spans="1:24">
      <c r="A1374" s="1" t="s">
        <v>49</v>
      </c>
      <c r="D1374" s="1" t="s">
        <v>2269</v>
      </c>
      <c r="E1374" s="1" t="s">
        <v>6790</v>
      </c>
      <c r="F1374" s="1" t="s">
        <v>655</v>
      </c>
      <c r="H1374" s="1" t="s">
        <v>891</v>
      </c>
      <c r="I1374" s="1" t="s">
        <v>1644</v>
      </c>
      <c r="J1374" s="1" t="s">
        <v>3184</v>
      </c>
      <c r="K1374" s="1" t="s">
        <v>1413</v>
      </c>
      <c r="L1374" s="1" t="s">
        <v>380</v>
      </c>
      <c r="M1374" s="1" t="s">
        <v>4753</v>
      </c>
      <c r="N1374" s="1" t="s">
        <v>683</v>
      </c>
      <c r="O1374" s="1" t="s">
        <v>695</v>
      </c>
      <c r="P1374" s="1" t="s">
        <v>1515</v>
      </c>
      <c r="Q1374" s="1" t="s">
        <v>3269</v>
      </c>
      <c r="R1374" s="1" t="s">
        <v>616</v>
      </c>
      <c r="S1374" s="1" t="s">
        <v>3184</v>
      </c>
      <c r="T1374" s="1" t="s">
        <v>4754</v>
      </c>
      <c r="U1374" s="1" t="s">
        <v>11644</v>
      </c>
      <c r="V1374" s="1" t="s">
        <v>11452</v>
      </c>
      <c r="W1374" s="1" t="s">
        <v>11516</v>
      </c>
      <c r="X1374" s="1" t="s">
        <v>7221</v>
      </c>
    </row>
    <row r="1375" spans="1:24">
      <c r="A1375" s="1" t="s">
        <v>49</v>
      </c>
      <c r="D1375" s="1" t="s">
        <v>2272</v>
      </c>
      <c r="E1375" s="1" t="s">
        <v>7222</v>
      </c>
      <c r="F1375" s="1" t="s">
        <v>655</v>
      </c>
      <c r="H1375" s="1" t="s">
        <v>891</v>
      </c>
      <c r="I1375" s="1" t="s">
        <v>1644</v>
      </c>
      <c r="J1375" s="1" t="s">
        <v>3184</v>
      </c>
      <c r="K1375" s="1" t="s">
        <v>1413</v>
      </c>
      <c r="L1375" s="1" t="s">
        <v>409</v>
      </c>
      <c r="M1375" s="1" t="s">
        <v>4753</v>
      </c>
      <c r="N1375" s="1" t="s">
        <v>683</v>
      </c>
      <c r="O1375" s="1" t="s">
        <v>695</v>
      </c>
      <c r="P1375" s="1" t="s">
        <v>1515</v>
      </c>
      <c r="Q1375" s="1" t="s">
        <v>3269</v>
      </c>
      <c r="R1375" s="1" t="s">
        <v>616</v>
      </c>
      <c r="S1375" s="1" t="s">
        <v>3184</v>
      </c>
      <c r="T1375" s="1" t="s">
        <v>4754</v>
      </c>
      <c r="U1375" s="1" t="s">
        <v>11645</v>
      </c>
      <c r="V1375" s="1" t="s">
        <v>11646</v>
      </c>
      <c r="W1375" s="1" t="s">
        <v>11645</v>
      </c>
      <c r="X1375" s="1" t="s">
        <v>7223</v>
      </c>
    </row>
    <row r="1376" spans="1:24">
      <c r="A1376" s="1" t="s">
        <v>49</v>
      </c>
      <c r="D1376" s="1" t="s">
        <v>2275</v>
      </c>
      <c r="E1376" s="1" t="s">
        <v>7224</v>
      </c>
      <c r="F1376" s="1" t="s">
        <v>655</v>
      </c>
      <c r="H1376" s="1" t="s">
        <v>891</v>
      </c>
      <c r="I1376" s="1" t="s">
        <v>1644</v>
      </c>
      <c r="J1376" s="1" t="s">
        <v>3184</v>
      </c>
      <c r="K1376" s="1" t="s">
        <v>1413</v>
      </c>
      <c r="L1376" s="1" t="s">
        <v>396</v>
      </c>
      <c r="M1376" s="1" t="s">
        <v>4753</v>
      </c>
      <c r="N1376" s="1" t="s">
        <v>683</v>
      </c>
      <c r="O1376" s="1" t="s">
        <v>695</v>
      </c>
      <c r="P1376" s="1" t="s">
        <v>1515</v>
      </c>
      <c r="Q1376" s="1" t="s">
        <v>3269</v>
      </c>
      <c r="R1376" s="1" t="s">
        <v>616</v>
      </c>
      <c r="S1376" s="1" t="s">
        <v>3184</v>
      </c>
      <c r="T1376" s="1" t="s">
        <v>4754</v>
      </c>
      <c r="U1376" s="1" t="s">
        <v>11647</v>
      </c>
      <c r="V1376" s="1" t="s">
        <v>3199</v>
      </c>
      <c r="W1376" s="1" t="s">
        <v>11648</v>
      </c>
      <c r="X1376" s="1" t="s">
        <v>7225</v>
      </c>
    </row>
    <row r="1377" spans="1:24">
      <c r="A1377" s="1" t="s">
        <v>49</v>
      </c>
      <c r="D1377" s="1" t="s">
        <v>2278</v>
      </c>
      <c r="E1377" s="1" t="s">
        <v>6797</v>
      </c>
      <c r="F1377" s="1" t="s">
        <v>655</v>
      </c>
      <c r="H1377" s="1" t="s">
        <v>891</v>
      </c>
      <c r="I1377" s="1" t="s">
        <v>1644</v>
      </c>
      <c r="J1377" s="1" t="s">
        <v>3184</v>
      </c>
      <c r="K1377" s="1" t="s">
        <v>1413</v>
      </c>
      <c r="L1377" s="1" t="s">
        <v>393</v>
      </c>
      <c r="M1377" s="1" t="s">
        <v>4753</v>
      </c>
      <c r="N1377" s="1" t="s">
        <v>683</v>
      </c>
      <c r="O1377" s="1" t="s">
        <v>695</v>
      </c>
      <c r="P1377" s="1" t="s">
        <v>1515</v>
      </c>
      <c r="Q1377" s="1" t="s">
        <v>3269</v>
      </c>
      <c r="R1377" s="1" t="s">
        <v>616</v>
      </c>
      <c r="S1377" s="1" t="s">
        <v>3184</v>
      </c>
      <c r="T1377" s="1" t="s">
        <v>4754</v>
      </c>
      <c r="U1377" s="1" t="s">
        <v>11649</v>
      </c>
      <c r="V1377" s="1" t="s">
        <v>3199</v>
      </c>
      <c r="W1377" s="1" t="s">
        <v>9880</v>
      </c>
      <c r="X1377" s="1" t="s">
        <v>7226</v>
      </c>
    </row>
    <row r="1378" spans="1:24">
      <c r="A1378" s="1" t="s">
        <v>49</v>
      </c>
      <c r="D1378" s="1" t="s">
        <v>2281</v>
      </c>
      <c r="E1378" s="1" t="s">
        <v>7222</v>
      </c>
      <c r="F1378" s="1" t="s">
        <v>655</v>
      </c>
      <c r="H1378" s="1" t="s">
        <v>891</v>
      </c>
      <c r="I1378" s="1" t="s">
        <v>1644</v>
      </c>
      <c r="J1378" s="1" t="s">
        <v>3184</v>
      </c>
      <c r="K1378" s="1" t="s">
        <v>1413</v>
      </c>
      <c r="L1378" s="1" t="s">
        <v>409</v>
      </c>
      <c r="M1378" s="1" t="s">
        <v>4753</v>
      </c>
      <c r="N1378" s="1" t="s">
        <v>683</v>
      </c>
      <c r="O1378" s="1" t="s">
        <v>695</v>
      </c>
      <c r="P1378" s="1" t="s">
        <v>1515</v>
      </c>
      <c r="Q1378" s="1" t="s">
        <v>3269</v>
      </c>
      <c r="R1378" s="1" t="s">
        <v>616</v>
      </c>
      <c r="S1378" s="1" t="s">
        <v>3184</v>
      </c>
      <c r="T1378" s="1" t="s">
        <v>4754</v>
      </c>
      <c r="U1378" s="1" t="s">
        <v>11650</v>
      </c>
      <c r="V1378" s="1" t="s">
        <v>11651</v>
      </c>
      <c r="W1378" s="1" t="s">
        <v>10221</v>
      </c>
      <c r="X1378" s="1" t="s">
        <v>7227</v>
      </c>
    </row>
    <row r="1379" spans="1:24">
      <c r="A1379" s="1" t="s">
        <v>49</v>
      </c>
      <c r="D1379" s="1" t="s">
        <v>2284</v>
      </c>
      <c r="E1379" s="1" t="s">
        <v>6794</v>
      </c>
      <c r="F1379" s="1" t="s">
        <v>655</v>
      </c>
      <c r="H1379" s="1" t="s">
        <v>891</v>
      </c>
      <c r="I1379" s="1" t="s">
        <v>1644</v>
      </c>
      <c r="J1379" s="1" t="s">
        <v>3184</v>
      </c>
      <c r="K1379" s="1" t="s">
        <v>1413</v>
      </c>
      <c r="L1379" s="1" t="s">
        <v>487</v>
      </c>
      <c r="M1379" s="1" t="s">
        <v>4753</v>
      </c>
      <c r="N1379" s="1" t="s">
        <v>683</v>
      </c>
      <c r="O1379" s="1" t="s">
        <v>695</v>
      </c>
      <c r="P1379" s="1" t="s">
        <v>1515</v>
      </c>
      <c r="Q1379" s="1" t="s">
        <v>3269</v>
      </c>
      <c r="R1379" s="1" t="s">
        <v>616</v>
      </c>
      <c r="S1379" s="1" t="s">
        <v>3184</v>
      </c>
      <c r="T1379" s="1" t="s">
        <v>4754</v>
      </c>
      <c r="U1379" s="1" t="s">
        <v>11652</v>
      </c>
      <c r="V1379" s="1" t="s">
        <v>11653</v>
      </c>
      <c r="W1379" s="1" t="s">
        <v>3166</v>
      </c>
    </row>
    <row r="1380" spans="1:24">
      <c r="A1380" s="1" t="s">
        <v>49</v>
      </c>
      <c r="D1380" s="1" t="s">
        <v>2287</v>
      </c>
      <c r="E1380" s="1" t="s">
        <v>7228</v>
      </c>
      <c r="F1380" s="1" t="s">
        <v>655</v>
      </c>
      <c r="H1380" s="1" t="s">
        <v>891</v>
      </c>
      <c r="I1380" s="1" t="s">
        <v>1644</v>
      </c>
      <c r="J1380" s="1" t="s">
        <v>3184</v>
      </c>
      <c r="K1380" s="1" t="s">
        <v>1413</v>
      </c>
      <c r="L1380" s="1" t="s">
        <v>389</v>
      </c>
      <c r="M1380" s="1" t="s">
        <v>4753</v>
      </c>
      <c r="N1380" s="1" t="s">
        <v>683</v>
      </c>
      <c r="O1380" s="1" t="s">
        <v>695</v>
      </c>
      <c r="P1380" s="1" t="s">
        <v>1515</v>
      </c>
      <c r="Q1380" s="1" t="s">
        <v>3269</v>
      </c>
      <c r="R1380" s="1" t="s">
        <v>616</v>
      </c>
      <c r="S1380" s="1" t="s">
        <v>3184</v>
      </c>
      <c r="T1380" s="1" t="s">
        <v>4754</v>
      </c>
      <c r="U1380" s="1" t="s">
        <v>11654</v>
      </c>
      <c r="V1380" s="1" t="s">
        <v>11655</v>
      </c>
      <c r="W1380" s="1" t="s">
        <v>3166</v>
      </c>
      <c r="X1380" s="1" t="s">
        <v>7229</v>
      </c>
    </row>
    <row r="1381" spans="1:24">
      <c r="A1381" s="1" t="s">
        <v>49</v>
      </c>
      <c r="D1381" s="1" t="s">
        <v>2290</v>
      </c>
      <c r="E1381" s="1" t="s">
        <v>7230</v>
      </c>
      <c r="F1381" s="1" t="s">
        <v>655</v>
      </c>
      <c r="H1381" s="1" t="s">
        <v>891</v>
      </c>
      <c r="I1381" s="1" t="s">
        <v>1644</v>
      </c>
      <c r="J1381" s="1" t="s">
        <v>3184</v>
      </c>
      <c r="K1381" s="1" t="s">
        <v>1413</v>
      </c>
      <c r="L1381" s="1" t="s">
        <v>419</v>
      </c>
      <c r="M1381" s="1" t="s">
        <v>4753</v>
      </c>
      <c r="N1381" s="1" t="s">
        <v>683</v>
      </c>
      <c r="O1381" s="1" t="s">
        <v>695</v>
      </c>
      <c r="P1381" s="1" t="s">
        <v>1515</v>
      </c>
      <c r="Q1381" s="1" t="s">
        <v>3269</v>
      </c>
      <c r="R1381" s="1" t="s">
        <v>616</v>
      </c>
      <c r="S1381" s="1" t="s">
        <v>3184</v>
      </c>
      <c r="T1381" s="1" t="s">
        <v>4754</v>
      </c>
      <c r="U1381" s="1" t="s">
        <v>11656</v>
      </c>
      <c r="V1381" s="1" t="s">
        <v>11657</v>
      </c>
      <c r="W1381" s="1" t="s">
        <v>11658</v>
      </c>
      <c r="X1381" s="1" t="s">
        <v>7231</v>
      </c>
    </row>
    <row r="1382" spans="1:24">
      <c r="A1382" s="1" t="s">
        <v>49</v>
      </c>
      <c r="D1382" s="1" t="s">
        <v>2293</v>
      </c>
      <c r="E1382" s="1" t="s">
        <v>7232</v>
      </c>
      <c r="F1382" s="1" t="s">
        <v>655</v>
      </c>
      <c r="H1382" s="1" t="s">
        <v>891</v>
      </c>
      <c r="I1382" s="1" t="s">
        <v>1644</v>
      </c>
      <c r="J1382" s="1" t="s">
        <v>3184</v>
      </c>
      <c r="K1382" s="1" t="s">
        <v>5269</v>
      </c>
      <c r="L1382" s="1" t="s">
        <v>1795</v>
      </c>
      <c r="M1382" s="1" t="s">
        <v>4753</v>
      </c>
      <c r="N1382" s="1" t="s">
        <v>683</v>
      </c>
      <c r="O1382" s="1" t="s">
        <v>695</v>
      </c>
      <c r="P1382" s="1" t="s">
        <v>1515</v>
      </c>
      <c r="Q1382" s="1" t="s">
        <v>3269</v>
      </c>
      <c r="R1382" s="1" t="s">
        <v>616</v>
      </c>
      <c r="S1382" s="1" t="s">
        <v>3184</v>
      </c>
      <c r="T1382" s="1" t="s">
        <v>4754</v>
      </c>
      <c r="U1382" s="1" t="s">
        <v>11659</v>
      </c>
      <c r="V1382" s="1" t="s">
        <v>11660</v>
      </c>
      <c r="W1382" s="1" t="s">
        <v>11595</v>
      </c>
      <c r="X1382" s="1" t="s">
        <v>7233</v>
      </c>
    </row>
    <row r="1383" spans="1:24">
      <c r="A1383" s="1" t="s">
        <v>49</v>
      </c>
      <c r="D1383" s="1" t="s">
        <v>2296</v>
      </c>
      <c r="E1383" s="1" t="s">
        <v>7234</v>
      </c>
      <c r="F1383" s="1" t="s">
        <v>655</v>
      </c>
      <c r="H1383" s="1" t="s">
        <v>891</v>
      </c>
      <c r="I1383" s="1" t="s">
        <v>1644</v>
      </c>
      <c r="J1383" s="1" t="s">
        <v>3184</v>
      </c>
      <c r="K1383" s="1" t="s">
        <v>5269</v>
      </c>
      <c r="L1383" s="1" t="s">
        <v>389</v>
      </c>
      <c r="M1383" s="1" t="s">
        <v>4753</v>
      </c>
      <c r="N1383" s="1" t="s">
        <v>683</v>
      </c>
      <c r="O1383" s="1" t="s">
        <v>695</v>
      </c>
      <c r="P1383" s="1" t="s">
        <v>1515</v>
      </c>
      <c r="Q1383" s="1" t="s">
        <v>3269</v>
      </c>
      <c r="R1383" s="1" t="s">
        <v>616</v>
      </c>
      <c r="S1383" s="1" t="s">
        <v>3184</v>
      </c>
      <c r="T1383" s="1" t="s">
        <v>4754</v>
      </c>
      <c r="U1383" s="1" t="s">
        <v>11661</v>
      </c>
      <c r="V1383" s="1" t="s">
        <v>11662</v>
      </c>
      <c r="W1383" s="1" t="s">
        <v>11516</v>
      </c>
      <c r="X1383" s="1" t="s">
        <v>7235</v>
      </c>
    </row>
    <row r="1384" spans="1:24">
      <c r="A1384" s="1" t="s">
        <v>49</v>
      </c>
      <c r="D1384" s="1" t="s">
        <v>2298</v>
      </c>
      <c r="E1384" s="1" t="s">
        <v>7236</v>
      </c>
      <c r="F1384" s="1" t="s">
        <v>655</v>
      </c>
      <c r="H1384" s="1" t="s">
        <v>891</v>
      </c>
      <c r="I1384" s="1" t="s">
        <v>1644</v>
      </c>
      <c r="J1384" s="1" t="s">
        <v>3184</v>
      </c>
      <c r="K1384" s="1" t="s">
        <v>1413</v>
      </c>
      <c r="L1384" s="1" t="s">
        <v>791</v>
      </c>
      <c r="M1384" s="1" t="s">
        <v>4753</v>
      </c>
      <c r="N1384" s="1" t="s">
        <v>683</v>
      </c>
      <c r="O1384" s="1" t="s">
        <v>695</v>
      </c>
      <c r="P1384" s="1" t="s">
        <v>1515</v>
      </c>
      <c r="Q1384" s="1" t="s">
        <v>3269</v>
      </c>
      <c r="R1384" s="1" t="s">
        <v>616</v>
      </c>
      <c r="S1384" s="1" t="s">
        <v>3184</v>
      </c>
      <c r="T1384" s="1" t="s">
        <v>4754</v>
      </c>
      <c r="U1384" s="1" t="s">
        <v>11663</v>
      </c>
      <c r="V1384" s="1" t="s">
        <v>10265</v>
      </c>
      <c r="W1384" s="1" t="s">
        <v>3166</v>
      </c>
      <c r="X1384" s="1" t="s">
        <v>7237</v>
      </c>
    </row>
    <row r="1385" spans="1:24">
      <c r="A1385" s="1" t="s">
        <v>49</v>
      </c>
      <c r="D1385" s="1" t="s">
        <v>2301</v>
      </c>
      <c r="E1385" s="1" t="s">
        <v>7238</v>
      </c>
      <c r="F1385" s="1" t="s">
        <v>655</v>
      </c>
      <c r="H1385" s="1" t="s">
        <v>891</v>
      </c>
      <c r="I1385" s="1" t="s">
        <v>1644</v>
      </c>
      <c r="J1385" s="1" t="s">
        <v>3184</v>
      </c>
      <c r="K1385" s="1" t="s">
        <v>1413</v>
      </c>
      <c r="L1385" s="1" t="s">
        <v>801</v>
      </c>
      <c r="M1385" s="1" t="s">
        <v>4753</v>
      </c>
      <c r="N1385" s="1" t="s">
        <v>683</v>
      </c>
      <c r="O1385" s="1" t="s">
        <v>695</v>
      </c>
      <c r="P1385" s="1" t="s">
        <v>1515</v>
      </c>
      <c r="Q1385" s="1" t="s">
        <v>3269</v>
      </c>
      <c r="R1385" s="1" t="s">
        <v>616</v>
      </c>
      <c r="S1385" s="1" t="s">
        <v>3184</v>
      </c>
      <c r="T1385" s="1" t="s">
        <v>4754</v>
      </c>
      <c r="U1385" s="1" t="s">
        <v>11664</v>
      </c>
      <c r="V1385" s="1" t="s">
        <v>11665</v>
      </c>
      <c r="W1385" s="1" t="s">
        <v>11666</v>
      </c>
    </row>
    <row r="1386" spans="1:24">
      <c r="A1386" s="1" t="s">
        <v>49</v>
      </c>
      <c r="D1386" s="1" t="s">
        <v>7239</v>
      </c>
      <c r="E1386" s="1" t="s">
        <v>7240</v>
      </c>
      <c r="F1386" s="1" t="s">
        <v>4792</v>
      </c>
      <c r="H1386" s="1" t="s">
        <v>891</v>
      </c>
      <c r="I1386" s="1" t="s">
        <v>1644</v>
      </c>
      <c r="J1386" s="1" t="s">
        <v>3184</v>
      </c>
      <c r="K1386" s="1" t="s">
        <v>1481</v>
      </c>
      <c r="L1386" s="1" t="s">
        <v>457</v>
      </c>
      <c r="M1386" s="1" t="s">
        <v>4753</v>
      </c>
      <c r="N1386" s="1" t="s">
        <v>683</v>
      </c>
      <c r="O1386" s="1" t="s">
        <v>695</v>
      </c>
      <c r="P1386" s="1" t="s">
        <v>1515</v>
      </c>
      <c r="Q1386" s="1" t="s">
        <v>3269</v>
      </c>
      <c r="R1386" s="1" t="s">
        <v>616</v>
      </c>
      <c r="S1386" s="1" t="s">
        <v>3184</v>
      </c>
      <c r="T1386" s="1" t="s">
        <v>4754</v>
      </c>
      <c r="U1386" s="1" t="s">
        <v>3166</v>
      </c>
      <c r="V1386" s="1" t="s">
        <v>11667</v>
      </c>
      <c r="W1386" s="1" t="s">
        <v>3166</v>
      </c>
    </row>
    <row r="1387" spans="1:24">
      <c r="A1387" s="1" t="s">
        <v>49</v>
      </c>
      <c r="D1387" s="1" t="s">
        <v>2304</v>
      </c>
      <c r="E1387" s="1" t="s">
        <v>6792</v>
      </c>
      <c r="F1387" s="1" t="s">
        <v>655</v>
      </c>
      <c r="H1387" s="1" t="s">
        <v>891</v>
      </c>
      <c r="I1387" s="1" t="s">
        <v>1644</v>
      </c>
      <c r="J1387" s="1" t="s">
        <v>3184</v>
      </c>
      <c r="K1387" s="1" t="s">
        <v>5164</v>
      </c>
      <c r="L1387" s="1" t="s">
        <v>380</v>
      </c>
      <c r="M1387" s="1" t="s">
        <v>4753</v>
      </c>
      <c r="N1387" s="1" t="s">
        <v>683</v>
      </c>
      <c r="O1387" s="1" t="s">
        <v>695</v>
      </c>
      <c r="P1387" s="1" t="s">
        <v>1515</v>
      </c>
      <c r="Q1387" s="1" t="s">
        <v>3269</v>
      </c>
      <c r="R1387" s="1" t="s">
        <v>616</v>
      </c>
      <c r="S1387" s="1" t="s">
        <v>3184</v>
      </c>
      <c r="T1387" s="1" t="s">
        <v>4754</v>
      </c>
      <c r="U1387" s="1" t="s">
        <v>11668</v>
      </c>
      <c r="V1387" s="1" t="s">
        <v>11669</v>
      </c>
      <c r="W1387" s="1" t="s">
        <v>5814</v>
      </c>
      <c r="X1387" s="1" t="s">
        <v>7241</v>
      </c>
    </row>
    <row r="1388" spans="1:24">
      <c r="A1388" s="1" t="s">
        <v>49</v>
      </c>
      <c r="D1388" s="1" t="s">
        <v>2307</v>
      </c>
      <c r="E1388" s="1" t="s">
        <v>7242</v>
      </c>
      <c r="F1388" s="1" t="s">
        <v>655</v>
      </c>
      <c r="H1388" s="1" t="s">
        <v>891</v>
      </c>
      <c r="I1388" s="1" t="s">
        <v>1644</v>
      </c>
      <c r="J1388" s="1" t="s">
        <v>1041</v>
      </c>
      <c r="K1388" s="1" t="s">
        <v>5228</v>
      </c>
      <c r="L1388" s="1" t="s">
        <v>393</v>
      </c>
      <c r="M1388" s="1" t="s">
        <v>4753</v>
      </c>
      <c r="N1388" s="1" t="s">
        <v>683</v>
      </c>
      <c r="O1388" s="1" t="s">
        <v>695</v>
      </c>
      <c r="P1388" s="1" t="s">
        <v>2241</v>
      </c>
      <c r="Q1388" s="1" t="s">
        <v>3177</v>
      </c>
      <c r="R1388" s="1" t="s">
        <v>530</v>
      </c>
      <c r="S1388" s="1" t="s">
        <v>1041</v>
      </c>
      <c r="T1388" s="1" t="s">
        <v>4754</v>
      </c>
      <c r="U1388" s="1" t="s">
        <v>11670</v>
      </c>
      <c r="V1388" s="1" t="s">
        <v>11671</v>
      </c>
      <c r="W1388" s="1" t="s">
        <v>3166</v>
      </c>
      <c r="X1388" s="1" t="s">
        <v>7243</v>
      </c>
    </row>
    <row r="1389" spans="1:24">
      <c r="A1389" s="1" t="s">
        <v>49</v>
      </c>
      <c r="D1389" s="1" t="s">
        <v>2310</v>
      </c>
      <c r="E1389" s="1" t="s">
        <v>7244</v>
      </c>
      <c r="F1389" s="1" t="s">
        <v>655</v>
      </c>
      <c r="H1389" s="1" t="s">
        <v>891</v>
      </c>
      <c r="I1389" s="1" t="s">
        <v>1644</v>
      </c>
      <c r="J1389" s="1" t="s">
        <v>1041</v>
      </c>
      <c r="K1389" s="1" t="s">
        <v>5228</v>
      </c>
      <c r="L1389" s="1" t="s">
        <v>487</v>
      </c>
      <c r="M1389" s="1" t="s">
        <v>4753</v>
      </c>
      <c r="N1389" s="1" t="s">
        <v>683</v>
      </c>
      <c r="O1389" s="1" t="s">
        <v>695</v>
      </c>
      <c r="P1389" s="1" t="s">
        <v>2241</v>
      </c>
      <c r="Q1389" s="1" t="s">
        <v>3177</v>
      </c>
      <c r="R1389" s="1" t="s">
        <v>530</v>
      </c>
      <c r="S1389" s="1" t="s">
        <v>1041</v>
      </c>
      <c r="T1389" s="1" t="s">
        <v>4754</v>
      </c>
      <c r="U1389" s="1" t="s">
        <v>11645</v>
      </c>
      <c r="V1389" s="1" t="s">
        <v>11672</v>
      </c>
      <c r="W1389" s="1" t="s">
        <v>3166</v>
      </c>
      <c r="X1389" s="1" t="s">
        <v>7245</v>
      </c>
    </row>
    <row r="1390" spans="1:24">
      <c r="A1390" s="1" t="s">
        <v>49</v>
      </c>
      <c r="D1390" s="1" t="s">
        <v>3663</v>
      </c>
      <c r="E1390" s="1" t="s">
        <v>7246</v>
      </c>
      <c r="F1390" s="1" t="s">
        <v>655</v>
      </c>
      <c r="G1390" s="1" t="s">
        <v>5227</v>
      </c>
      <c r="H1390" s="1" t="s">
        <v>891</v>
      </c>
      <c r="I1390" s="1" t="s">
        <v>1644</v>
      </c>
      <c r="J1390" s="1" t="s">
        <v>3184</v>
      </c>
      <c r="K1390" s="1" t="s">
        <v>5164</v>
      </c>
      <c r="L1390" s="1" t="s">
        <v>791</v>
      </c>
      <c r="M1390" s="1" t="s">
        <v>4753</v>
      </c>
      <c r="N1390" s="1" t="s">
        <v>683</v>
      </c>
      <c r="O1390" s="1" t="s">
        <v>695</v>
      </c>
      <c r="P1390" s="1" t="s">
        <v>1515</v>
      </c>
      <c r="Q1390" s="1" t="s">
        <v>3269</v>
      </c>
      <c r="R1390" s="1" t="s">
        <v>616</v>
      </c>
      <c r="S1390" s="1" t="s">
        <v>3184</v>
      </c>
      <c r="T1390" s="1" t="s">
        <v>4754</v>
      </c>
      <c r="U1390" s="1" t="s">
        <v>3166</v>
      </c>
      <c r="V1390" s="1" t="s">
        <v>3166</v>
      </c>
      <c r="W1390" s="1" t="s">
        <v>549</v>
      </c>
    </row>
    <row r="1391" spans="1:24">
      <c r="A1391" s="1" t="s">
        <v>49</v>
      </c>
      <c r="D1391" s="1" t="s">
        <v>2313</v>
      </c>
      <c r="E1391" s="1" t="s">
        <v>7145</v>
      </c>
      <c r="F1391" s="1" t="s">
        <v>655</v>
      </c>
      <c r="H1391" s="1" t="s">
        <v>891</v>
      </c>
      <c r="I1391" s="1" t="s">
        <v>1644</v>
      </c>
      <c r="J1391" s="1" t="s">
        <v>3179</v>
      </c>
      <c r="K1391" s="1" t="s">
        <v>5269</v>
      </c>
      <c r="L1391" s="1" t="s">
        <v>1795</v>
      </c>
      <c r="M1391" s="1" t="s">
        <v>4753</v>
      </c>
      <c r="N1391" s="1" t="s">
        <v>683</v>
      </c>
      <c r="O1391" s="1" t="s">
        <v>695</v>
      </c>
      <c r="P1391" s="1" t="s">
        <v>1508</v>
      </c>
      <c r="Q1391" s="1" t="s">
        <v>3562</v>
      </c>
      <c r="R1391" s="1" t="s">
        <v>1419</v>
      </c>
      <c r="S1391" s="1" t="s">
        <v>3179</v>
      </c>
      <c r="T1391" s="1" t="s">
        <v>4754</v>
      </c>
      <c r="U1391" s="1" t="s">
        <v>797</v>
      </c>
      <c r="V1391" s="1" t="s">
        <v>10590</v>
      </c>
      <c r="W1391" s="1" t="s">
        <v>480</v>
      </c>
      <c r="X1391" s="1" t="s">
        <v>7247</v>
      </c>
    </row>
    <row r="1392" spans="1:24">
      <c r="A1392" s="1" t="s">
        <v>49</v>
      </c>
      <c r="D1392" s="1" t="s">
        <v>2316</v>
      </c>
      <c r="E1392" s="1" t="s">
        <v>7248</v>
      </c>
      <c r="F1392" s="1" t="s">
        <v>655</v>
      </c>
      <c r="H1392" s="1" t="s">
        <v>891</v>
      </c>
      <c r="I1392" s="1" t="s">
        <v>1644</v>
      </c>
      <c r="J1392" s="1" t="s">
        <v>3179</v>
      </c>
      <c r="K1392" s="1" t="s">
        <v>5269</v>
      </c>
      <c r="L1392" s="1" t="s">
        <v>1795</v>
      </c>
      <c r="M1392" s="1" t="s">
        <v>4753</v>
      </c>
      <c r="N1392" s="1" t="s">
        <v>683</v>
      </c>
      <c r="O1392" s="1" t="s">
        <v>695</v>
      </c>
      <c r="P1392" s="1" t="s">
        <v>1508</v>
      </c>
      <c r="Q1392" s="1" t="s">
        <v>3270</v>
      </c>
      <c r="R1392" s="1" t="s">
        <v>1419</v>
      </c>
      <c r="S1392" s="1" t="s">
        <v>3179</v>
      </c>
      <c r="T1392" s="1" t="s">
        <v>4754</v>
      </c>
      <c r="U1392" s="1" t="s">
        <v>3166</v>
      </c>
      <c r="V1392" s="1" t="s">
        <v>10590</v>
      </c>
      <c r="W1392" s="1" t="s">
        <v>1395</v>
      </c>
      <c r="X1392" s="1" t="s">
        <v>7249</v>
      </c>
    </row>
    <row r="1393" spans="1:24">
      <c r="A1393" s="1" t="s">
        <v>49</v>
      </c>
      <c r="D1393" s="1" t="s">
        <v>7250</v>
      </c>
      <c r="E1393" s="1" t="s">
        <v>7251</v>
      </c>
      <c r="F1393" s="1" t="s">
        <v>4792</v>
      </c>
      <c r="H1393" s="1" t="s">
        <v>891</v>
      </c>
      <c r="I1393" s="1" t="s">
        <v>1644</v>
      </c>
      <c r="J1393" s="1" t="s">
        <v>3271</v>
      </c>
      <c r="K1393" s="1" t="s">
        <v>1587</v>
      </c>
      <c r="L1393" s="1" t="s">
        <v>457</v>
      </c>
      <c r="M1393" s="1" t="s">
        <v>4753</v>
      </c>
      <c r="N1393" s="1" t="s">
        <v>683</v>
      </c>
      <c r="O1393" s="1" t="s">
        <v>695</v>
      </c>
      <c r="P1393" s="1" t="s">
        <v>2237</v>
      </c>
      <c r="Q1393" s="1" t="s">
        <v>3338</v>
      </c>
      <c r="R1393" s="1" t="s">
        <v>1423</v>
      </c>
      <c r="S1393" s="1" t="s">
        <v>3271</v>
      </c>
      <c r="T1393" s="1" t="s">
        <v>4754</v>
      </c>
      <c r="U1393" s="1" t="s">
        <v>3166</v>
      </c>
      <c r="V1393" s="1" t="s">
        <v>11673</v>
      </c>
      <c r="W1393" s="1" t="s">
        <v>3166</v>
      </c>
    </row>
    <row r="1394" spans="1:24">
      <c r="A1394" s="1" t="s">
        <v>49</v>
      </c>
      <c r="D1394" s="1" t="s">
        <v>2318</v>
      </c>
      <c r="E1394" s="1" t="s">
        <v>7252</v>
      </c>
      <c r="F1394" s="1" t="s">
        <v>655</v>
      </c>
      <c r="H1394" s="1" t="s">
        <v>891</v>
      </c>
      <c r="I1394" s="1" t="s">
        <v>1644</v>
      </c>
      <c r="J1394" s="1" t="s">
        <v>3271</v>
      </c>
      <c r="K1394" s="1" t="s">
        <v>5269</v>
      </c>
      <c r="L1394" s="1" t="s">
        <v>389</v>
      </c>
      <c r="M1394" s="1" t="s">
        <v>4753</v>
      </c>
      <c r="N1394" s="1" t="s">
        <v>683</v>
      </c>
      <c r="O1394" s="1" t="s">
        <v>695</v>
      </c>
      <c r="P1394" s="1" t="s">
        <v>2237</v>
      </c>
      <c r="Q1394" s="1" t="s">
        <v>3338</v>
      </c>
      <c r="R1394" s="1" t="s">
        <v>1423</v>
      </c>
      <c r="S1394" s="1" t="s">
        <v>3271</v>
      </c>
      <c r="T1394" s="1" t="s">
        <v>4754</v>
      </c>
      <c r="U1394" s="1" t="s">
        <v>10810</v>
      </c>
      <c r="V1394" s="1" t="s">
        <v>11674</v>
      </c>
      <c r="W1394" s="1" t="s">
        <v>1395</v>
      </c>
      <c r="X1394" s="1" t="s">
        <v>7253</v>
      </c>
    </row>
    <row r="1395" spans="1:24">
      <c r="A1395" s="1" t="s">
        <v>49</v>
      </c>
      <c r="D1395" s="1" t="s">
        <v>7254</v>
      </c>
      <c r="E1395" s="1" t="s">
        <v>7255</v>
      </c>
      <c r="F1395" s="1" t="s">
        <v>4792</v>
      </c>
      <c r="H1395" s="1" t="s">
        <v>891</v>
      </c>
      <c r="I1395" s="1" t="s">
        <v>1644</v>
      </c>
      <c r="J1395" s="1" t="s">
        <v>3273</v>
      </c>
      <c r="K1395" s="1" t="s">
        <v>1587</v>
      </c>
      <c r="L1395" s="1" t="s">
        <v>2108</v>
      </c>
      <c r="M1395" s="1" t="s">
        <v>4753</v>
      </c>
      <c r="N1395" s="1" t="s">
        <v>683</v>
      </c>
      <c r="O1395" s="1" t="s">
        <v>695</v>
      </c>
      <c r="P1395" s="1" t="s">
        <v>2501</v>
      </c>
      <c r="Q1395" s="1" t="s">
        <v>11024</v>
      </c>
      <c r="R1395" s="1" t="s">
        <v>1720</v>
      </c>
      <c r="S1395" s="1" t="s">
        <v>3273</v>
      </c>
      <c r="T1395" s="1" t="s">
        <v>4754</v>
      </c>
      <c r="U1395" s="1" t="s">
        <v>3166</v>
      </c>
      <c r="V1395" s="1" t="s">
        <v>11675</v>
      </c>
      <c r="W1395" s="1" t="s">
        <v>3166</v>
      </c>
    </row>
    <row r="1396" spans="1:24">
      <c r="A1396" s="1" t="s">
        <v>49</v>
      </c>
      <c r="D1396" s="1" t="s">
        <v>3664</v>
      </c>
      <c r="E1396" s="1" t="s">
        <v>7256</v>
      </c>
      <c r="F1396" s="1" t="s">
        <v>655</v>
      </c>
      <c r="G1396" s="1" t="s">
        <v>5227</v>
      </c>
      <c r="H1396" s="1" t="s">
        <v>891</v>
      </c>
      <c r="I1396" s="1" t="s">
        <v>1644</v>
      </c>
      <c r="J1396" s="1" t="s">
        <v>3184</v>
      </c>
      <c r="K1396" s="1" t="s">
        <v>5269</v>
      </c>
      <c r="L1396" s="1" t="s">
        <v>1795</v>
      </c>
      <c r="M1396" s="1" t="s">
        <v>4753</v>
      </c>
      <c r="N1396" s="1" t="s">
        <v>683</v>
      </c>
      <c r="O1396" s="1" t="s">
        <v>695</v>
      </c>
      <c r="P1396" s="1" t="s">
        <v>1515</v>
      </c>
      <c r="Q1396" s="1" t="s">
        <v>3291</v>
      </c>
      <c r="R1396" s="1" t="s">
        <v>616</v>
      </c>
      <c r="S1396" s="1" t="s">
        <v>3184</v>
      </c>
      <c r="T1396" s="1" t="s">
        <v>4754</v>
      </c>
      <c r="U1396" s="1" t="s">
        <v>3166</v>
      </c>
      <c r="V1396" s="1" t="s">
        <v>3166</v>
      </c>
      <c r="W1396" s="1" t="s">
        <v>3166</v>
      </c>
    </row>
    <row r="1397" spans="1:24">
      <c r="A1397" s="1" t="s">
        <v>49</v>
      </c>
      <c r="D1397" s="1" t="s">
        <v>2320</v>
      </c>
      <c r="E1397" s="1" t="s">
        <v>7257</v>
      </c>
      <c r="F1397" s="1" t="s">
        <v>655</v>
      </c>
      <c r="G1397" s="1" t="s">
        <v>5394</v>
      </c>
      <c r="H1397" s="1" t="s">
        <v>891</v>
      </c>
      <c r="I1397" s="1" t="s">
        <v>1644</v>
      </c>
      <c r="J1397" s="1" t="s">
        <v>3184</v>
      </c>
      <c r="K1397" s="1" t="s">
        <v>5228</v>
      </c>
      <c r="L1397" s="1" t="s">
        <v>487</v>
      </c>
      <c r="M1397" s="1" t="s">
        <v>4753</v>
      </c>
      <c r="N1397" s="1" t="s">
        <v>683</v>
      </c>
      <c r="O1397" s="1" t="s">
        <v>695</v>
      </c>
      <c r="P1397" s="1" t="s">
        <v>1515</v>
      </c>
      <c r="Q1397" s="1" t="s">
        <v>3269</v>
      </c>
      <c r="R1397" s="1" t="s">
        <v>616</v>
      </c>
      <c r="S1397" s="1" t="s">
        <v>3184</v>
      </c>
      <c r="T1397" s="1" t="s">
        <v>4754</v>
      </c>
      <c r="U1397" s="1" t="s">
        <v>11676</v>
      </c>
      <c r="V1397" s="1" t="s">
        <v>11677</v>
      </c>
      <c r="W1397" s="1" t="s">
        <v>3166</v>
      </c>
      <c r="X1397" s="1" t="s">
        <v>7258</v>
      </c>
    </row>
    <row r="1398" spans="1:24">
      <c r="A1398" s="1" t="s">
        <v>49</v>
      </c>
      <c r="D1398" s="1" t="s">
        <v>2323</v>
      </c>
      <c r="E1398" s="1" t="s">
        <v>7259</v>
      </c>
      <c r="F1398" s="1" t="s">
        <v>655</v>
      </c>
      <c r="H1398" s="1" t="s">
        <v>891</v>
      </c>
      <c r="I1398" s="1" t="s">
        <v>1644</v>
      </c>
      <c r="J1398" s="1" t="s">
        <v>3179</v>
      </c>
      <c r="K1398" s="1" t="s">
        <v>5817</v>
      </c>
      <c r="L1398" s="1" t="s">
        <v>401</v>
      </c>
      <c r="M1398" s="1" t="s">
        <v>4753</v>
      </c>
      <c r="N1398" s="1" t="s">
        <v>683</v>
      </c>
      <c r="O1398" s="1" t="s">
        <v>695</v>
      </c>
      <c r="P1398" s="1" t="s">
        <v>1508</v>
      </c>
      <c r="Q1398" s="1" t="s">
        <v>3270</v>
      </c>
      <c r="R1398" s="1" t="s">
        <v>1419</v>
      </c>
      <c r="S1398" s="1" t="s">
        <v>3179</v>
      </c>
      <c r="T1398" s="1" t="s">
        <v>4754</v>
      </c>
      <c r="U1398" s="1" t="s">
        <v>11678</v>
      </c>
      <c r="V1398" s="1" t="s">
        <v>11679</v>
      </c>
      <c r="W1398" s="1" t="s">
        <v>10255</v>
      </c>
    </row>
    <row r="1399" spans="1:24">
      <c r="A1399" s="1" t="s">
        <v>49</v>
      </c>
      <c r="D1399" s="1" t="s">
        <v>2327</v>
      </c>
      <c r="E1399" s="1" t="s">
        <v>7260</v>
      </c>
      <c r="F1399" s="1" t="s">
        <v>655</v>
      </c>
      <c r="H1399" s="1" t="s">
        <v>891</v>
      </c>
      <c r="I1399" s="1" t="s">
        <v>1644</v>
      </c>
      <c r="J1399" s="1" t="s">
        <v>3179</v>
      </c>
      <c r="K1399" s="1" t="s">
        <v>5817</v>
      </c>
      <c r="L1399" s="1" t="s">
        <v>409</v>
      </c>
      <c r="M1399" s="1" t="s">
        <v>4753</v>
      </c>
      <c r="N1399" s="1" t="s">
        <v>683</v>
      </c>
      <c r="O1399" s="1" t="s">
        <v>695</v>
      </c>
      <c r="P1399" s="1" t="s">
        <v>1508</v>
      </c>
      <c r="Q1399" s="1" t="s">
        <v>3270</v>
      </c>
      <c r="R1399" s="1" t="s">
        <v>1419</v>
      </c>
      <c r="S1399" s="1" t="s">
        <v>3179</v>
      </c>
      <c r="T1399" s="1" t="s">
        <v>4754</v>
      </c>
      <c r="U1399" s="1" t="s">
        <v>10457</v>
      </c>
      <c r="V1399" s="1" t="s">
        <v>10324</v>
      </c>
      <c r="W1399" s="1" t="s">
        <v>655</v>
      </c>
    </row>
    <row r="1400" spans="1:24">
      <c r="A1400" s="1" t="s">
        <v>49</v>
      </c>
      <c r="D1400" s="1" t="s">
        <v>2330</v>
      </c>
      <c r="E1400" s="1" t="s">
        <v>7261</v>
      </c>
      <c r="F1400" s="1" t="s">
        <v>655</v>
      </c>
      <c r="H1400" s="1" t="s">
        <v>891</v>
      </c>
      <c r="I1400" s="1" t="s">
        <v>1644</v>
      </c>
      <c r="J1400" s="1" t="s">
        <v>3179</v>
      </c>
      <c r="K1400" s="1" t="s">
        <v>5817</v>
      </c>
      <c r="L1400" s="1" t="s">
        <v>396</v>
      </c>
      <c r="M1400" s="1" t="s">
        <v>4753</v>
      </c>
      <c r="N1400" s="1" t="s">
        <v>683</v>
      </c>
      <c r="O1400" s="1" t="s">
        <v>695</v>
      </c>
      <c r="P1400" s="1" t="s">
        <v>1508</v>
      </c>
      <c r="Q1400" s="1" t="s">
        <v>3270</v>
      </c>
      <c r="R1400" s="1" t="s">
        <v>1419</v>
      </c>
      <c r="S1400" s="1" t="s">
        <v>3179</v>
      </c>
      <c r="T1400" s="1" t="s">
        <v>4754</v>
      </c>
      <c r="U1400" s="1" t="s">
        <v>11680</v>
      </c>
      <c r="V1400" s="1" t="s">
        <v>10324</v>
      </c>
      <c r="W1400" s="1" t="s">
        <v>616</v>
      </c>
      <c r="X1400" s="1" t="s">
        <v>7262</v>
      </c>
    </row>
    <row r="1401" spans="1:24">
      <c r="A1401" s="1" t="s">
        <v>49</v>
      </c>
      <c r="D1401" s="1" t="s">
        <v>2333</v>
      </c>
      <c r="E1401" s="1" t="s">
        <v>7263</v>
      </c>
      <c r="F1401" s="1" t="s">
        <v>655</v>
      </c>
      <c r="H1401" s="1" t="s">
        <v>891</v>
      </c>
      <c r="I1401" s="1" t="s">
        <v>1644</v>
      </c>
      <c r="J1401" s="1" t="s">
        <v>3179</v>
      </c>
      <c r="K1401" s="1" t="s">
        <v>5817</v>
      </c>
      <c r="L1401" s="1" t="s">
        <v>393</v>
      </c>
      <c r="M1401" s="1" t="s">
        <v>4753</v>
      </c>
      <c r="N1401" s="1" t="s">
        <v>683</v>
      </c>
      <c r="O1401" s="1" t="s">
        <v>695</v>
      </c>
      <c r="P1401" s="1" t="s">
        <v>1508</v>
      </c>
      <c r="Q1401" s="1" t="s">
        <v>3270</v>
      </c>
      <c r="R1401" s="1" t="s">
        <v>1419</v>
      </c>
      <c r="S1401" s="1" t="s">
        <v>3179</v>
      </c>
      <c r="T1401" s="1" t="s">
        <v>4754</v>
      </c>
      <c r="U1401" s="1" t="s">
        <v>10209</v>
      </c>
      <c r="V1401" s="1" t="s">
        <v>11681</v>
      </c>
      <c r="W1401" s="1" t="s">
        <v>3166</v>
      </c>
      <c r="X1401" s="1" t="s">
        <v>7264</v>
      </c>
    </row>
    <row r="1402" spans="1:24">
      <c r="A1402" s="1" t="s">
        <v>49</v>
      </c>
      <c r="D1402" s="1" t="s">
        <v>2336</v>
      </c>
      <c r="E1402" s="1" t="s">
        <v>7265</v>
      </c>
      <c r="F1402" s="1" t="s">
        <v>655</v>
      </c>
      <c r="H1402" s="1" t="s">
        <v>891</v>
      </c>
      <c r="I1402" s="1" t="s">
        <v>1644</v>
      </c>
      <c r="J1402" s="1" t="s">
        <v>3179</v>
      </c>
      <c r="K1402" s="1" t="s">
        <v>5817</v>
      </c>
      <c r="L1402" s="1" t="s">
        <v>409</v>
      </c>
      <c r="M1402" s="1" t="s">
        <v>4753</v>
      </c>
      <c r="N1402" s="1" t="s">
        <v>683</v>
      </c>
      <c r="O1402" s="1" t="s">
        <v>695</v>
      </c>
      <c r="P1402" s="1" t="s">
        <v>1508</v>
      </c>
      <c r="Q1402" s="1" t="s">
        <v>3270</v>
      </c>
      <c r="R1402" s="1" t="s">
        <v>1419</v>
      </c>
      <c r="S1402" s="1" t="s">
        <v>3179</v>
      </c>
      <c r="T1402" s="1" t="s">
        <v>4754</v>
      </c>
      <c r="U1402" s="1" t="s">
        <v>11682</v>
      </c>
      <c r="V1402" s="1" t="s">
        <v>11683</v>
      </c>
      <c r="W1402" s="1" t="s">
        <v>655</v>
      </c>
    </row>
    <row r="1403" spans="1:24">
      <c r="A1403" s="1" t="s">
        <v>49</v>
      </c>
      <c r="D1403" s="1" t="s">
        <v>2339</v>
      </c>
      <c r="E1403" s="1" t="s">
        <v>7266</v>
      </c>
      <c r="F1403" s="1" t="s">
        <v>655</v>
      </c>
      <c r="H1403" s="1" t="s">
        <v>891</v>
      </c>
      <c r="I1403" s="1" t="s">
        <v>1644</v>
      </c>
      <c r="J1403" s="1" t="s">
        <v>3179</v>
      </c>
      <c r="K1403" s="1" t="s">
        <v>5817</v>
      </c>
      <c r="L1403" s="1" t="s">
        <v>487</v>
      </c>
      <c r="M1403" s="1" t="s">
        <v>4753</v>
      </c>
      <c r="N1403" s="1" t="s">
        <v>683</v>
      </c>
      <c r="O1403" s="1" t="s">
        <v>695</v>
      </c>
      <c r="P1403" s="1" t="s">
        <v>1508</v>
      </c>
      <c r="Q1403" s="1" t="s">
        <v>3270</v>
      </c>
      <c r="R1403" s="1" t="s">
        <v>1419</v>
      </c>
      <c r="S1403" s="1" t="s">
        <v>3179</v>
      </c>
      <c r="T1403" s="1" t="s">
        <v>4754</v>
      </c>
      <c r="U1403" s="1" t="s">
        <v>451</v>
      </c>
      <c r="V1403" s="1" t="s">
        <v>11606</v>
      </c>
      <c r="W1403" s="1" t="s">
        <v>3166</v>
      </c>
      <c r="X1403" s="1" t="s">
        <v>7267</v>
      </c>
    </row>
    <row r="1404" spans="1:24">
      <c r="A1404" s="1" t="s">
        <v>49</v>
      </c>
      <c r="D1404" s="1" t="s">
        <v>2342</v>
      </c>
      <c r="E1404" s="1" t="s">
        <v>7268</v>
      </c>
      <c r="F1404" s="1" t="s">
        <v>655</v>
      </c>
      <c r="H1404" s="1" t="s">
        <v>891</v>
      </c>
      <c r="I1404" s="1" t="s">
        <v>1644</v>
      </c>
      <c r="J1404" s="1" t="s">
        <v>3179</v>
      </c>
      <c r="K1404" s="1" t="s">
        <v>5817</v>
      </c>
      <c r="L1404" s="1" t="s">
        <v>389</v>
      </c>
      <c r="M1404" s="1" t="s">
        <v>4753</v>
      </c>
      <c r="N1404" s="1" t="s">
        <v>683</v>
      </c>
      <c r="O1404" s="1" t="s">
        <v>695</v>
      </c>
      <c r="P1404" s="1" t="s">
        <v>1508</v>
      </c>
      <c r="Q1404" s="1" t="s">
        <v>3270</v>
      </c>
      <c r="R1404" s="1" t="s">
        <v>1419</v>
      </c>
      <c r="S1404" s="1" t="s">
        <v>3179</v>
      </c>
      <c r="T1404" s="1" t="s">
        <v>4754</v>
      </c>
      <c r="U1404" s="1" t="s">
        <v>11684</v>
      </c>
      <c r="V1404" s="1" t="s">
        <v>11685</v>
      </c>
      <c r="W1404" s="1" t="s">
        <v>3166</v>
      </c>
      <c r="X1404" s="1" t="s">
        <v>7269</v>
      </c>
    </row>
    <row r="1405" spans="1:24">
      <c r="A1405" s="1" t="s">
        <v>49</v>
      </c>
      <c r="D1405" s="1" t="s">
        <v>2345</v>
      </c>
      <c r="E1405" s="1" t="s">
        <v>7270</v>
      </c>
      <c r="F1405" s="1" t="s">
        <v>655</v>
      </c>
      <c r="H1405" s="1" t="s">
        <v>891</v>
      </c>
      <c r="I1405" s="1" t="s">
        <v>1644</v>
      </c>
      <c r="J1405" s="1" t="s">
        <v>3179</v>
      </c>
      <c r="K1405" s="1" t="s">
        <v>5817</v>
      </c>
      <c r="L1405" s="1" t="s">
        <v>419</v>
      </c>
      <c r="M1405" s="1" t="s">
        <v>4753</v>
      </c>
      <c r="N1405" s="1" t="s">
        <v>683</v>
      </c>
      <c r="O1405" s="1" t="s">
        <v>695</v>
      </c>
      <c r="P1405" s="1" t="s">
        <v>1508</v>
      </c>
      <c r="Q1405" s="1" t="s">
        <v>3270</v>
      </c>
      <c r="R1405" s="1" t="s">
        <v>1419</v>
      </c>
      <c r="S1405" s="1" t="s">
        <v>3179</v>
      </c>
      <c r="T1405" s="1" t="s">
        <v>4754</v>
      </c>
      <c r="U1405" s="1" t="s">
        <v>10730</v>
      </c>
      <c r="V1405" s="1" t="s">
        <v>12598</v>
      </c>
      <c r="W1405" s="1" t="s">
        <v>3166</v>
      </c>
      <c r="X1405" s="1" t="s">
        <v>7271</v>
      </c>
    </row>
    <row r="1406" spans="1:24">
      <c r="A1406" s="1" t="s">
        <v>49</v>
      </c>
      <c r="D1406" s="1" t="s">
        <v>7272</v>
      </c>
      <c r="E1406" s="1" t="s">
        <v>7273</v>
      </c>
      <c r="F1406" s="1" t="s">
        <v>4792</v>
      </c>
      <c r="H1406" s="1" t="s">
        <v>891</v>
      </c>
      <c r="I1406" s="1" t="s">
        <v>1644</v>
      </c>
      <c r="J1406" s="1" t="s">
        <v>3271</v>
      </c>
      <c r="K1406" s="1" t="s">
        <v>1735</v>
      </c>
      <c r="L1406" s="1" t="s">
        <v>457</v>
      </c>
      <c r="M1406" s="1" t="s">
        <v>4753</v>
      </c>
      <c r="N1406" s="1" t="s">
        <v>683</v>
      </c>
      <c r="O1406" s="1" t="s">
        <v>695</v>
      </c>
      <c r="P1406" s="1" t="s">
        <v>2237</v>
      </c>
      <c r="Q1406" s="1" t="s">
        <v>11686</v>
      </c>
      <c r="R1406" s="1" t="s">
        <v>1423</v>
      </c>
      <c r="S1406" s="1" t="s">
        <v>3271</v>
      </c>
      <c r="T1406" s="1" t="s">
        <v>4754</v>
      </c>
      <c r="U1406" s="1" t="s">
        <v>3166</v>
      </c>
      <c r="V1406" s="1" t="s">
        <v>11687</v>
      </c>
      <c r="W1406" s="1" t="s">
        <v>3166</v>
      </c>
    </row>
    <row r="1407" spans="1:24">
      <c r="A1407" s="1" t="s">
        <v>49</v>
      </c>
      <c r="D1407" s="1" t="s">
        <v>2348</v>
      </c>
      <c r="E1407" s="1" t="s">
        <v>7274</v>
      </c>
      <c r="F1407" s="1" t="s">
        <v>655</v>
      </c>
      <c r="H1407" s="1" t="s">
        <v>891</v>
      </c>
      <c r="I1407" s="1" t="s">
        <v>1644</v>
      </c>
      <c r="J1407" s="1" t="s">
        <v>3271</v>
      </c>
      <c r="K1407" s="1" t="s">
        <v>5817</v>
      </c>
      <c r="L1407" s="1" t="s">
        <v>401</v>
      </c>
      <c r="M1407" s="1" t="s">
        <v>4753</v>
      </c>
      <c r="N1407" s="1" t="s">
        <v>683</v>
      </c>
      <c r="O1407" s="1" t="s">
        <v>695</v>
      </c>
      <c r="P1407" s="1" t="s">
        <v>2237</v>
      </c>
      <c r="Q1407" s="1" t="s">
        <v>3256</v>
      </c>
      <c r="R1407" s="1" t="s">
        <v>1423</v>
      </c>
      <c r="S1407" s="1" t="s">
        <v>3271</v>
      </c>
      <c r="T1407" s="1" t="s">
        <v>4754</v>
      </c>
      <c r="U1407" s="1" t="s">
        <v>11688</v>
      </c>
      <c r="V1407" s="1" t="s">
        <v>11689</v>
      </c>
      <c r="W1407" s="1" t="s">
        <v>3249</v>
      </c>
      <c r="X1407" s="1" t="s">
        <v>7275</v>
      </c>
    </row>
    <row r="1408" spans="1:24">
      <c r="A1408" s="1" t="s">
        <v>49</v>
      </c>
      <c r="D1408" s="1" t="s">
        <v>2351</v>
      </c>
      <c r="E1408" s="1" t="s">
        <v>7276</v>
      </c>
      <c r="F1408" s="1" t="s">
        <v>655</v>
      </c>
      <c r="H1408" s="1" t="s">
        <v>891</v>
      </c>
      <c r="I1408" s="1" t="s">
        <v>1644</v>
      </c>
      <c r="J1408" s="1" t="s">
        <v>3271</v>
      </c>
      <c r="K1408" s="1" t="s">
        <v>5817</v>
      </c>
      <c r="L1408" s="1" t="s">
        <v>396</v>
      </c>
      <c r="M1408" s="1" t="s">
        <v>4753</v>
      </c>
      <c r="N1408" s="1" t="s">
        <v>683</v>
      </c>
      <c r="O1408" s="1" t="s">
        <v>695</v>
      </c>
      <c r="P1408" s="1" t="s">
        <v>2237</v>
      </c>
      <c r="Q1408" s="1" t="s">
        <v>3256</v>
      </c>
      <c r="R1408" s="1" t="s">
        <v>1423</v>
      </c>
      <c r="S1408" s="1" t="s">
        <v>3271</v>
      </c>
      <c r="T1408" s="1" t="s">
        <v>4754</v>
      </c>
      <c r="U1408" s="1" t="s">
        <v>10711</v>
      </c>
      <c r="V1408" s="1" t="s">
        <v>11690</v>
      </c>
      <c r="W1408" s="1" t="s">
        <v>3166</v>
      </c>
      <c r="X1408" s="1" t="s">
        <v>7277</v>
      </c>
    </row>
    <row r="1409" spans="1:24">
      <c r="A1409" s="1" t="s">
        <v>49</v>
      </c>
      <c r="D1409" s="1" t="s">
        <v>2354</v>
      </c>
      <c r="E1409" s="1" t="s">
        <v>7278</v>
      </c>
      <c r="F1409" s="1" t="s">
        <v>655</v>
      </c>
      <c r="H1409" s="1" t="s">
        <v>891</v>
      </c>
      <c r="I1409" s="1" t="s">
        <v>1644</v>
      </c>
      <c r="J1409" s="1" t="s">
        <v>3271</v>
      </c>
      <c r="K1409" s="1" t="s">
        <v>5817</v>
      </c>
      <c r="L1409" s="1" t="s">
        <v>393</v>
      </c>
      <c r="M1409" s="1" t="s">
        <v>4753</v>
      </c>
      <c r="N1409" s="1" t="s">
        <v>683</v>
      </c>
      <c r="O1409" s="1" t="s">
        <v>695</v>
      </c>
      <c r="P1409" s="1" t="s">
        <v>2237</v>
      </c>
      <c r="Q1409" s="1" t="s">
        <v>3256</v>
      </c>
      <c r="R1409" s="1" t="s">
        <v>1423</v>
      </c>
      <c r="S1409" s="1" t="s">
        <v>3271</v>
      </c>
      <c r="T1409" s="1" t="s">
        <v>4754</v>
      </c>
      <c r="U1409" s="1" t="s">
        <v>11691</v>
      </c>
      <c r="V1409" s="1" t="s">
        <v>10218</v>
      </c>
      <c r="W1409" s="1" t="s">
        <v>3166</v>
      </c>
      <c r="X1409" s="1" t="s">
        <v>7279</v>
      </c>
    </row>
    <row r="1410" spans="1:24">
      <c r="A1410" s="1" t="s">
        <v>49</v>
      </c>
      <c r="D1410" s="1" t="s">
        <v>2357</v>
      </c>
      <c r="E1410" s="1" t="s">
        <v>7280</v>
      </c>
      <c r="F1410" s="1" t="s">
        <v>655</v>
      </c>
      <c r="H1410" s="1" t="s">
        <v>891</v>
      </c>
      <c r="I1410" s="1" t="s">
        <v>1644</v>
      </c>
      <c r="J1410" s="1" t="s">
        <v>3271</v>
      </c>
      <c r="K1410" s="1" t="s">
        <v>5817</v>
      </c>
      <c r="L1410" s="1" t="s">
        <v>487</v>
      </c>
      <c r="M1410" s="1" t="s">
        <v>4753</v>
      </c>
      <c r="N1410" s="1" t="s">
        <v>683</v>
      </c>
      <c r="O1410" s="1" t="s">
        <v>695</v>
      </c>
      <c r="P1410" s="1" t="s">
        <v>2360</v>
      </c>
      <c r="Q1410" s="1" t="s">
        <v>3256</v>
      </c>
      <c r="R1410" s="1" t="s">
        <v>1423</v>
      </c>
      <c r="S1410" s="1" t="s">
        <v>3271</v>
      </c>
      <c r="T1410" s="1" t="s">
        <v>4754</v>
      </c>
      <c r="U1410" s="1" t="s">
        <v>11692</v>
      </c>
      <c r="V1410" s="1" t="s">
        <v>11693</v>
      </c>
      <c r="W1410" s="1" t="s">
        <v>3166</v>
      </c>
      <c r="X1410" s="1" t="s">
        <v>7281</v>
      </c>
    </row>
    <row r="1411" spans="1:24">
      <c r="A1411" s="1" t="s">
        <v>49</v>
      </c>
      <c r="D1411" s="1" t="s">
        <v>2361</v>
      </c>
      <c r="E1411" s="1" t="s">
        <v>7282</v>
      </c>
      <c r="F1411" s="1" t="s">
        <v>655</v>
      </c>
      <c r="H1411" s="1" t="s">
        <v>891</v>
      </c>
      <c r="I1411" s="1" t="s">
        <v>1644</v>
      </c>
      <c r="J1411" s="1" t="s">
        <v>3271</v>
      </c>
      <c r="K1411" s="1" t="s">
        <v>5817</v>
      </c>
      <c r="L1411" s="1" t="s">
        <v>419</v>
      </c>
      <c r="M1411" s="1" t="s">
        <v>4753</v>
      </c>
      <c r="N1411" s="1" t="s">
        <v>683</v>
      </c>
      <c r="O1411" s="1" t="s">
        <v>695</v>
      </c>
      <c r="P1411" s="1" t="s">
        <v>2237</v>
      </c>
      <c r="Q1411" s="1" t="s">
        <v>3256</v>
      </c>
      <c r="R1411" s="1" t="s">
        <v>1423</v>
      </c>
      <c r="S1411" s="1" t="s">
        <v>3271</v>
      </c>
      <c r="T1411" s="1" t="s">
        <v>4754</v>
      </c>
      <c r="U1411" s="1" t="s">
        <v>11003</v>
      </c>
      <c r="V1411" s="1" t="s">
        <v>11694</v>
      </c>
      <c r="W1411" s="1" t="s">
        <v>3166</v>
      </c>
      <c r="X1411" s="1" t="s">
        <v>7283</v>
      </c>
    </row>
    <row r="1412" spans="1:24">
      <c r="A1412" s="1" t="s">
        <v>49</v>
      </c>
      <c r="D1412" s="1" t="s">
        <v>3798</v>
      </c>
      <c r="E1412" s="1" t="s">
        <v>6907</v>
      </c>
      <c r="F1412" s="1" t="s">
        <v>5033</v>
      </c>
      <c r="H1412" s="1" t="s">
        <v>891</v>
      </c>
      <c r="I1412" s="1" t="s">
        <v>1644</v>
      </c>
      <c r="J1412" s="1" t="s">
        <v>3273</v>
      </c>
      <c r="K1412" s="1" t="s">
        <v>1991</v>
      </c>
      <c r="L1412" s="1" t="s">
        <v>457</v>
      </c>
      <c r="M1412" s="1" t="s">
        <v>4753</v>
      </c>
      <c r="N1412" s="1" t="s">
        <v>683</v>
      </c>
      <c r="O1412" s="1" t="s">
        <v>695</v>
      </c>
      <c r="P1412" s="1" t="s">
        <v>2501</v>
      </c>
      <c r="Q1412" s="1" t="s">
        <v>3274</v>
      </c>
      <c r="R1412" s="1" t="s">
        <v>1720</v>
      </c>
      <c r="S1412" s="1" t="s">
        <v>3273</v>
      </c>
      <c r="T1412" s="1" t="s">
        <v>4754</v>
      </c>
      <c r="U1412" s="1" t="s">
        <v>10484</v>
      </c>
      <c r="V1412" s="1" t="s">
        <v>11695</v>
      </c>
      <c r="W1412" s="1" t="s">
        <v>10165</v>
      </c>
    </row>
    <row r="1413" spans="1:24">
      <c r="A1413" s="1" t="s">
        <v>49</v>
      </c>
      <c r="D1413" s="1" t="s">
        <v>2364</v>
      </c>
      <c r="E1413" s="1" t="s">
        <v>7284</v>
      </c>
      <c r="F1413" s="1" t="s">
        <v>655</v>
      </c>
      <c r="H1413" s="1" t="s">
        <v>891</v>
      </c>
      <c r="I1413" s="1" t="s">
        <v>1644</v>
      </c>
      <c r="J1413" s="1" t="s">
        <v>1041</v>
      </c>
      <c r="K1413" s="1" t="s">
        <v>5817</v>
      </c>
      <c r="L1413" s="1" t="s">
        <v>401</v>
      </c>
      <c r="M1413" s="1" t="s">
        <v>4753</v>
      </c>
      <c r="N1413" s="1" t="s">
        <v>683</v>
      </c>
      <c r="O1413" s="1" t="s">
        <v>695</v>
      </c>
      <c r="P1413" s="1" t="s">
        <v>2241</v>
      </c>
      <c r="Q1413" s="1" t="s">
        <v>3177</v>
      </c>
      <c r="R1413" s="1" t="s">
        <v>530</v>
      </c>
      <c r="S1413" s="1" t="s">
        <v>1041</v>
      </c>
      <c r="T1413" s="1" t="s">
        <v>4754</v>
      </c>
      <c r="U1413" s="1" t="s">
        <v>11696</v>
      </c>
      <c r="V1413" s="1" t="s">
        <v>11697</v>
      </c>
      <c r="W1413" s="1" t="s">
        <v>3166</v>
      </c>
      <c r="X1413" s="1" t="s">
        <v>7285</v>
      </c>
    </row>
    <row r="1414" spans="1:24">
      <c r="A1414" s="1" t="s">
        <v>49</v>
      </c>
      <c r="D1414" s="1" t="s">
        <v>2367</v>
      </c>
      <c r="E1414" s="1" t="s">
        <v>7286</v>
      </c>
      <c r="F1414" s="1" t="s">
        <v>655</v>
      </c>
      <c r="H1414" s="1" t="s">
        <v>891</v>
      </c>
      <c r="I1414" s="1" t="s">
        <v>1644</v>
      </c>
      <c r="J1414" s="1" t="s">
        <v>1041</v>
      </c>
      <c r="K1414" s="1" t="s">
        <v>5817</v>
      </c>
      <c r="L1414" s="1" t="s">
        <v>409</v>
      </c>
      <c r="M1414" s="1" t="s">
        <v>4753</v>
      </c>
      <c r="N1414" s="1" t="s">
        <v>683</v>
      </c>
      <c r="O1414" s="1" t="s">
        <v>695</v>
      </c>
      <c r="P1414" s="1" t="s">
        <v>2241</v>
      </c>
      <c r="Q1414" s="1" t="s">
        <v>3177</v>
      </c>
      <c r="R1414" s="1" t="s">
        <v>530</v>
      </c>
      <c r="S1414" s="1" t="s">
        <v>1041</v>
      </c>
      <c r="T1414" s="1" t="s">
        <v>4754</v>
      </c>
      <c r="U1414" s="1" t="s">
        <v>11698</v>
      </c>
      <c r="V1414" s="1" t="s">
        <v>11699</v>
      </c>
      <c r="W1414" s="1" t="s">
        <v>480</v>
      </c>
      <c r="X1414" s="1" t="s">
        <v>7287</v>
      </c>
    </row>
    <row r="1415" spans="1:24">
      <c r="A1415" s="1" t="s">
        <v>49</v>
      </c>
      <c r="D1415" s="1" t="s">
        <v>2370</v>
      </c>
      <c r="E1415" s="1" t="s">
        <v>7288</v>
      </c>
      <c r="F1415" s="1" t="s">
        <v>655</v>
      </c>
      <c r="H1415" s="1" t="s">
        <v>891</v>
      </c>
      <c r="I1415" s="1" t="s">
        <v>1644</v>
      </c>
      <c r="J1415" s="1" t="s">
        <v>1041</v>
      </c>
      <c r="K1415" s="1" t="s">
        <v>5817</v>
      </c>
      <c r="L1415" s="1" t="s">
        <v>396</v>
      </c>
      <c r="M1415" s="1" t="s">
        <v>4753</v>
      </c>
      <c r="N1415" s="1" t="s">
        <v>683</v>
      </c>
      <c r="O1415" s="1" t="s">
        <v>695</v>
      </c>
      <c r="P1415" s="1" t="s">
        <v>2241</v>
      </c>
      <c r="Q1415" s="1" t="s">
        <v>3177</v>
      </c>
      <c r="R1415" s="1" t="s">
        <v>530</v>
      </c>
      <c r="S1415" s="1" t="s">
        <v>1041</v>
      </c>
      <c r="T1415" s="1" t="s">
        <v>4754</v>
      </c>
      <c r="U1415" s="1" t="s">
        <v>11700</v>
      </c>
      <c r="V1415" s="1" t="s">
        <v>11701</v>
      </c>
      <c r="W1415" s="1" t="s">
        <v>3166</v>
      </c>
      <c r="X1415" s="1" t="s">
        <v>7289</v>
      </c>
    </row>
    <row r="1416" spans="1:24">
      <c r="A1416" s="1" t="s">
        <v>49</v>
      </c>
      <c r="D1416" s="1" t="s">
        <v>2373</v>
      </c>
      <c r="E1416" s="1" t="s">
        <v>7290</v>
      </c>
      <c r="F1416" s="1" t="s">
        <v>655</v>
      </c>
      <c r="H1416" s="1" t="s">
        <v>891</v>
      </c>
      <c r="I1416" s="1" t="s">
        <v>1644</v>
      </c>
      <c r="J1416" s="1" t="s">
        <v>1041</v>
      </c>
      <c r="K1416" s="1" t="s">
        <v>5817</v>
      </c>
      <c r="L1416" s="1" t="s">
        <v>393</v>
      </c>
      <c r="M1416" s="1" t="s">
        <v>4753</v>
      </c>
      <c r="N1416" s="1" t="s">
        <v>683</v>
      </c>
      <c r="O1416" s="1" t="s">
        <v>695</v>
      </c>
      <c r="P1416" s="1" t="s">
        <v>2241</v>
      </c>
      <c r="Q1416" s="1" t="s">
        <v>3177</v>
      </c>
      <c r="R1416" s="1" t="s">
        <v>530</v>
      </c>
      <c r="S1416" s="1" t="s">
        <v>1041</v>
      </c>
      <c r="T1416" s="1" t="s">
        <v>4754</v>
      </c>
      <c r="U1416" s="1" t="s">
        <v>11702</v>
      </c>
      <c r="V1416" s="1" t="s">
        <v>11703</v>
      </c>
      <c r="W1416" s="1" t="s">
        <v>480</v>
      </c>
      <c r="X1416" s="1" t="s">
        <v>7291</v>
      </c>
    </row>
    <row r="1417" spans="1:24">
      <c r="A1417" s="1" t="s">
        <v>49</v>
      </c>
      <c r="D1417" s="1" t="s">
        <v>2376</v>
      </c>
      <c r="E1417" s="1" t="s">
        <v>7286</v>
      </c>
      <c r="F1417" s="1" t="s">
        <v>655</v>
      </c>
      <c r="H1417" s="1" t="s">
        <v>891</v>
      </c>
      <c r="I1417" s="1" t="s">
        <v>1644</v>
      </c>
      <c r="J1417" s="1" t="s">
        <v>1041</v>
      </c>
      <c r="K1417" s="1" t="s">
        <v>5817</v>
      </c>
      <c r="L1417" s="1" t="s">
        <v>409</v>
      </c>
      <c r="M1417" s="1" t="s">
        <v>4753</v>
      </c>
      <c r="N1417" s="1" t="s">
        <v>683</v>
      </c>
      <c r="O1417" s="1" t="s">
        <v>695</v>
      </c>
      <c r="P1417" s="1" t="s">
        <v>2241</v>
      </c>
      <c r="Q1417" s="1" t="s">
        <v>3177</v>
      </c>
      <c r="R1417" s="1" t="s">
        <v>530</v>
      </c>
      <c r="S1417" s="1" t="s">
        <v>1041</v>
      </c>
      <c r="T1417" s="1" t="s">
        <v>4754</v>
      </c>
      <c r="U1417" s="1" t="s">
        <v>11704</v>
      </c>
      <c r="V1417" s="1" t="s">
        <v>11705</v>
      </c>
      <c r="W1417" s="1" t="s">
        <v>3166</v>
      </c>
      <c r="X1417" s="1" t="s">
        <v>7292</v>
      </c>
    </row>
    <row r="1418" spans="1:24">
      <c r="A1418" s="1" t="s">
        <v>49</v>
      </c>
      <c r="D1418" s="1" t="s">
        <v>2379</v>
      </c>
      <c r="E1418" s="1" t="s">
        <v>7293</v>
      </c>
      <c r="F1418" s="1" t="s">
        <v>655</v>
      </c>
      <c r="H1418" s="1" t="s">
        <v>891</v>
      </c>
      <c r="I1418" s="1" t="s">
        <v>1644</v>
      </c>
      <c r="J1418" s="1" t="s">
        <v>1041</v>
      </c>
      <c r="K1418" s="1" t="s">
        <v>5817</v>
      </c>
      <c r="L1418" s="1" t="s">
        <v>487</v>
      </c>
      <c r="M1418" s="1" t="s">
        <v>4753</v>
      </c>
      <c r="N1418" s="1" t="s">
        <v>683</v>
      </c>
      <c r="O1418" s="1" t="s">
        <v>695</v>
      </c>
      <c r="P1418" s="1" t="s">
        <v>2241</v>
      </c>
      <c r="Q1418" s="1" t="s">
        <v>3177</v>
      </c>
      <c r="R1418" s="1" t="s">
        <v>530</v>
      </c>
      <c r="S1418" s="1" t="s">
        <v>1041</v>
      </c>
      <c r="T1418" s="1" t="s">
        <v>4754</v>
      </c>
      <c r="U1418" s="1" t="s">
        <v>3166</v>
      </c>
      <c r="V1418" s="1" t="s">
        <v>3254</v>
      </c>
      <c r="W1418" s="1" t="s">
        <v>3166</v>
      </c>
      <c r="X1418" s="1" t="s">
        <v>7294</v>
      </c>
    </row>
    <row r="1419" spans="1:24">
      <c r="A1419" s="1" t="s">
        <v>49</v>
      </c>
      <c r="D1419" s="1" t="s">
        <v>2382</v>
      </c>
      <c r="E1419" s="1" t="s">
        <v>7295</v>
      </c>
      <c r="F1419" s="1" t="s">
        <v>655</v>
      </c>
      <c r="H1419" s="1" t="s">
        <v>891</v>
      </c>
      <c r="I1419" s="1" t="s">
        <v>1644</v>
      </c>
      <c r="J1419" s="1" t="s">
        <v>1041</v>
      </c>
      <c r="K1419" s="1" t="s">
        <v>5817</v>
      </c>
      <c r="L1419" s="1" t="s">
        <v>389</v>
      </c>
      <c r="M1419" s="1" t="s">
        <v>4753</v>
      </c>
      <c r="N1419" s="1" t="s">
        <v>683</v>
      </c>
      <c r="O1419" s="1" t="s">
        <v>695</v>
      </c>
      <c r="P1419" s="1" t="s">
        <v>2241</v>
      </c>
      <c r="Q1419" s="1" t="s">
        <v>3177</v>
      </c>
      <c r="R1419" s="1" t="s">
        <v>530</v>
      </c>
      <c r="S1419" s="1" t="s">
        <v>1041</v>
      </c>
      <c r="T1419" s="1" t="s">
        <v>4754</v>
      </c>
      <c r="U1419" s="1" t="s">
        <v>11706</v>
      </c>
      <c r="V1419" s="1" t="s">
        <v>11707</v>
      </c>
      <c r="W1419" s="1" t="s">
        <v>3166</v>
      </c>
      <c r="X1419" s="1" t="s">
        <v>7296</v>
      </c>
    </row>
    <row r="1420" spans="1:24">
      <c r="A1420" s="1" t="s">
        <v>49</v>
      </c>
      <c r="D1420" s="1" t="s">
        <v>2385</v>
      </c>
      <c r="E1420" s="1" t="s">
        <v>7297</v>
      </c>
      <c r="F1420" s="1" t="s">
        <v>655</v>
      </c>
      <c r="H1420" s="1" t="s">
        <v>891</v>
      </c>
      <c r="I1420" s="1" t="s">
        <v>1644</v>
      </c>
      <c r="J1420" s="1" t="s">
        <v>1041</v>
      </c>
      <c r="K1420" s="1" t="s">
        <v>5817</v>
      </c>
      <c r="L1420" s="1" t="s">
        <v>419</v>
      </c>
      <c r="M1420" s="1" t="s">
        <v>4753</v>
      </c>
      <c r="N1420" s="1" t="s">
        <v>683</v>
      </c>
      <c r="O1420" s="1" t="s">
        <v>695</v>
      </c>
      <c r="P1420" s="1" t="s">
        <v>2241</v>
      </c>
      <c r="Q1420" s="1" t="s">
        <v>3177</v>
      </c>
      <c r="R1420" s="1" t="s">
        <v>530</v>
      </c>
      <c r="S1420" s="1" t="s">
        <v>1041</v>
      </c>
      <c r="T1420" s="1" t="s">
        <v>4754</v>
      </c>
      <c r="U1420" s="1" t="s">
        <v>11708</v>
      </c>
      <c r="V1420" s="1" t="s">
        <v>11709</v>
      </c>
      <c r="W1420" s="1" t="s">
        <v>3166</v>
      </c>
      <c r="X1420" s="1" t="s">
        <v>7298</v>
      </c>
    </row>
    <row r="1421" spans="1:24">
      <c r="A1421" s="1" t="s">
        <v>49</v>
      </c>
      <c r="D1421" s="1" t="s">
        <v>7299</v>
      </c>
      <c r="E1421" s="1" t="s">
        <v>7300</v>
      </c>
      <c r="F1421" s="1" t="s">
        <v>4792</v>
      </c>
      <c r="H1421" s="1" t="s">
        <v>891</v>
      </c>
      <c r="I1421" s="1" t="s">
        <v>1644</v>
      </c>
      <c r="J1421" s="1" t="s">
        <v>156</v>
      </c>
      <c r="K1421" s="1" t="s">
        <v>2326</v>
      </c>
      <c r="L1421" s="1" t="s">
        <v>401</v>
      </c>
      <c r="M1421" s="1" t="s">
        <v>4753</v>
      </c>
      <c r="N1421" s="1" t="s">
        <v>683</v>
      </c>
      <c r="O1421" s="1" t="s">
        <v>695</v>
      </c>
      <c r="P1421" s="1" t="s">
        <v>6074</v>
      </c>
      <c r="Q1421" s="1" t="s">
        <v>3294</v>
      </c>
      <c r="R1421" s="1" t="s">
        <v>5976</v>
      </c>
      <c r="S1421" s="1" t="s">
        <v>156</v>
      </c>
      <c r="T1421" s="1" t="s">
        <v>4754</v>
      </c>
      <c r="U1421" s="1" t="s">
        <v>3166</v>
      </c>
      <c r="V1421" s="1" t="s">
        <v>11710</v>
      </c>
      <c r="W1421" s="1" t="s">
        <v>3166</v>
      </c>
    </row>
    <row r="1422" spans="1:24">
      <c r="A1422" s="1" t="s">
        <v>49</v>
      </c>
      <c r="D1422" s="1" t="s">
        <v>7301</v>
      </c>
      <c r="E1422" s="1" t="s">
        <v>7302</v>
      </c>
      <c r="F1422" s="1" t="s">
        <v>4792</v>
      </c>
      <c r="H1422" s="1" t="s">
        <v>891</v>
      </c>
      <c r="I1422" s="1" t="s">
        <v>1644</v>
      </c>
      <c r="J1422" s="1" t="s">
        <v>156</v>
      </c>
      <c r="K1422" s="1" t="s">
        <v>2326</v>
      </c>
      <c r="L1422" s="1" t="s">
        <v>401</v>
      </c>
      <c r="M1422" s="1" t="s">
        <v>4753</v>
      </c>
      <c r="N1422" s="1" t="s">
        <v>683</v>
      </c>
      <c r="O1422" s="1" t="s">
        <v>695</v>
      </c>
      <c r="P1422" s="1" t="s">
        <v>6074</v>
      </c>
      <c r="Q1422" s="1" t="s">
        <v>3294</v>
      </c>
      <c r="R1422" s="1" t="s">
        <v>5976</v>
      </c>
      <c r="S1422" s="1" t="s">
        <v>156</v>
      </c>
      <c r="T1422" s="1" t="s">
        <v>4754</v>
      </c>
      <c r="U1422" s="1" t="s">
        <v>3166</v>
      </c>
      <c r="V1422" s="1" t="s">
        <v>11711</v>
      </c>
      <c r="W1422" s="1" t="s">
        <v>3166</v>
      </c>
    </row>
    <row r="1423" spans="1:24">
      <c r="A1423" s="1" t="s">
        <v>49</v>
      </c>
      <c r="D1423" s="1" t="s">
        <v>7303</v>
      </c>
      <c r="E1423" s="1" t="s">
        <v>7304</v>
      </c>
      <c r="F1423" s="1" t="s">
        <v>4792</v>
      </c>
      <c r="H1423" s="1" t="s">
        <v>891</v>
      </c>
      <c r="I1423" s="1" t="s">
        <v>1644</v>
      </c>
      <c r="J1423" s="1" t="s">
        <v>156</v>
      </c>
      <c r="K1423" s="1" t="s">
        <v>2326</v>
      </c>
      <c r="L1423" s="1" t="s">
        <v>409</v>
      </c>
      <c r="M1423" s="1" t="s">
        <v>4753</v>
      </c>
      <c r="N1423" s="1" t="s">
        <v>683</v>
      </c>
      <c r="O1423" s="1" t="s">
        <v>695</v>
      </c>
      <c r="P1423" s="1" t="s">
        <v>6074</v>
      </c>
      <c r="Q1423" s="1" t="s">
        <v>3294</v>
      </c>
      <c r="R1423" s="1" t="s">
        <v>5976</v>
      </c>
      <c r="S1423" s="1" t="s">
        <v>156</v>
      </c>
      <c r="T1423" s="1" t="s">
        <v>4754</v>
      </c>
      <c r="U1423" s="1" t="s">
        <v>3166</v>
      </c>
      <c r="V1423" s="1" t="s">
        <v>11712</v>
      </c>
      <c r="W1423" s="1" t="s">
        <v>3166</v>
      </c>
    </row>
    <row r="1424" spans="1:24">
      <c r="A1424" s="1" t="s">
        <v>49</v>
      </c>
      <c r="D1424" s="1" t="s">
        <v>3799</v>
      </c>
      <c r="E1424" s="1" t="s">
        <v>7305</v>
      </c>
      <c r="F1424" s="1" t="s">
        <v>5033</v>
      </c>
      <c r="H1424" s="1" t="s">
        <v>891</v>
      </c>
      <c r="I1424" s="1" t="s">
        <v>1644</v>
      </c>
      <c r="J1424" s="1" t="s">
        <v>156</v>
      </c>
      <c r="K1424" s="1" t="s">
        <v>2326</v>
      </c>
      <c r="L1424" s="1" t="s">
        <v>409</v>
      </c>
      <c r="M1424" s="1" t="s">
        <v>4753</v>
      </c>
      <c r="N1424" s="1" t="s">
        <v>683</v>
      </c>
      <c r="O1424" s="1" t="s">
        <v>695</v>
      </c>
      <c r="P1424" s="1" t="s">
        <v>6074</v>
      </c>
      <c r="Q1424" s="1" t="s">
        <v>11118</v>
      </c>
      <c r="R1424" s="1" t="s">
        <v>5976</v>
      </c>
      <c r="S1424" s="1" t="s">
        <v>156</v>
      </c>
      <c r="T1424" s="1" t="s">
        <v>4754</v>
      </c>
      <c r="U1424" s="1" t="s">
        <v>1297</v>
      </c>
      <c r="V1424" s="1" t="s">
        <v>11713</v>
      </c>
      <c r="W1424" s="1" t="s">
        <v>3166</v>
      </c>
    </row>
    <row r="1425" spans="1:24">
      <c r="A1425" s="1" t="s">
        <v>49</v>
      </c>
      <c r="D1425" s="1" t="s">
        <v>7306</v>
      </c>
      <c r="E1425" s="1" t="s">
        <v>7307</v>
      </c>
      <c r="F1425" s="1" t="s">
        <v>4792</v>
      </c>
      <c r="H1425" s="1" t="s">
        <v>891</v>
      </c>
      <c r="I1425" s="1" t="s">
        <v>1644</v>
      </c>
      <c r="J1425" s="1" t="s">
        <v>156</v>
      </c>
      <c r="K1425" s="1" t="s">
        <v>2326</v>
      </c>
      <c r="L1425" s="1" t="s">
        <v>396</v>
      </c>
      <c r="M1425" s="1" t="s">
        <v>4753</v>
      </c>
      <c r="N1425" s="1" t="s">
        <v>683</v>
      </c>
      <c r="O1425" s="1" t="s">
        <v>695</v>
      </c>
      <c r="P1425" s="1" t="s">
        <v>6074</v>
      </c>
      <c r="Q1425" s="1" t="s">
        <v>3294</v>
      </c>
      <c r="R1425" s="1" t="s">
        <v>5976</v>
      </c>
      <c r="S1425" s="1" t="s">
        <v>156</v>
      </c>
      <c r="T1425" s="1" t="s">
        <v>4754</v>
      </c>
      <c r="U1425" s="1" t="s">
        <v>3166</v>
      </c>
      <c r="V1425" s="1" t="s">
        <v>11714</v>
      </c>
      <c r="W1425" s="1" t="s">
        <v>3166</v>
      </c>
    </row>
    <row r="1426" spans="1:24">
      <c r="A1426" s="1" t="s">
        <v>49</v>
      </c>
      <c r="D1426" s="1" t="s">
        <v>3800</v>
      </c>
      <c r="E1426" s="1" t="s">
        <v>7308</v>
      </c>
      <c r="F1426" s="1" t="s">
        <v>5033</v>
      </c>
      <c r="H1426" s="1" t="s">
        <v>891</v>
      </c>
      <c r="I1426" s="1" t="s">
        <v>1644</v>
      </c>
      <c r="J1426" s="1" t="s">
        <v>156</v>
      </c>
      <c r="K1426" s="1" t="s">
        <v>2326</v>
      </c>
      <c r="L1426" s="1" t="s">
        <v>396</v>
      </c>
      <c r="M1426" s="1" t="s">
        <v>4753</v>
      </c>
      <c r="N1426" s="1" t="s">
        <v>683</v>
      </c>
      <c r="O1426" s="1" t="s">
        <v>695</v>
      </c>
      <c r="P1426" s="1" t="s">
        <v>6074</v>
      </c>
      <c r="Q1426" s="1" t="s">
        <v>11118</v>
      </c>
      <c r="R1426" s="1" t="s">
        <v>5976</v>
      </c>
      <c r="S1426" s="1" t="s">
        <v>156</v>
      </c>
      <c r="T1426" s="1" t="s">
        <v>4754</v>
      </c>
      <c r="U1426" s="1" t="s">
        <v>493</v>
      </c>
      <c r="V1426" s="1" t="s">
        <v>11715</v>
      </c>
      <c r="W1426" s="1" t="s">
        <v>3166</v>
      </c>
    </row>
    <row r="1427" spans="1:24">
      <c r="A1427" s="1" t="s">
        <v>49</v>
      </c>
      <c r="D1427" s="1" t="s">
        <v>7309</v>
      </c>
      <c r="E1427" s="1" t="s">
        <v>7310</v>
      </c>
      <c r="F1427" s="1" t="s">
        <v>4792</v>
      </c>
      <c r="H1427" s="1" t="s">
        <v>891</v>
      </c>
      <c r="I1427" s="1" t="s">
        <v>1644</v>
      </c>
      <c r="J1427" s="1" t="s">
        <v>156</v>
      </c>
      <c r="K1427" s="1" t="s">
        <v>2326</v>
      </c>
      <c r="L1427" s="1" t="s">
        <v>393</v>
      </c>
      <c r="M1427" s="1" t="s">
        <v>4753</v>
      </c>
      <c r="N1427" s="1" t="s">
        <v>683</v>
      </c>
      <c r="O1427" s="1" t="s">
        <v>695</v>
      </c>
      <c r="P1427" s="1" t="s">
        <v>6074</v>
      </c>
      <c r="Q1427" s="1" t="s">
        <v>3294</v>
      </c>
      <c r="R1427" s="1" t="s">
        <v>5976</v>
      </c>
      <c r="S1427" s="1" t="s">
        <v>156</v>
      </c>
      <c r="T1427" s="1" t="s">
        <v>4754</v>
      </c>
      <c r="U1427" s="1" t="s">
        <v>3166</v>
      </c>
      <c r="V1427" s="1" t="s">
        <v>11714</v>
      </c>
      <c r="W1427" s="1" t="s">
        <v>3166</v>
      </c>
    </row>
    <row r="1428" spans="1:24">
      <c r="A1428" s="1" t="s">
        <v>49</v>
      </c>
      <c r="D1428" s="1" t="s">
        <v>7311</v>
      </c>
      <c r="E1428" s="1" t="s">
        <v>7312</v>
      </c>
      <c r="F1428" s="1" t="s">
        <v>4792</v>
      </c>
      <c r="H1428" s="1" t="s">
        <v>891</v>
      </c>
      <c r="I1428" s="1" t="s">
        <v>1644</v>
      </c>
      <c r="J1428" s="1" t="s">
        <v>156</v>
      </c>
      <c r="K1428" s="1" t="s">
        <v>2326</v>
      </c>
      <c r="L1428" s="1" t="s">
        <v>393</v>
      </c>
      <c r="M1428" s="1" t="s">
        <v>4753</v>
      </c>
      <c r="N1428" s="1" t="s">
        <v>683</v>
      </c>
      <c r="O1428" s="1" t="s">
        <v>695</v>
      </c>
      <c r="P1428" s="1" t="s">
        <v>6074</v>
      </c>
      <c r="Q1428" s="1" t="s">
        <v>11118</v>
      </c>
      <c r="R1428" s="1" t="s">
        <v>5976</v>
      </c>
      <c r="S1428" s="1" t="s">
        <v>156</v>
      </c>
      <c r="T1428" s="1" t="s">
        <v>4754</v>
      </c>
      <c r="U1428" s="1" t="s">
        <v>3166</v>
      </c>
      <c r="V1428" s="1" t="s">
        <v>10223</v>
      </c>
      <c r="W1428" s="1" t="s">
        <v>3166</v>
      </c>
    </row>
    <row r="1429" spans="1:24">
      <c r="A1429" s="1" t="s">
        <v>49</v>
      </c>
      <c r="D1429" s="1" t="s">
        <v>7313</v>
      </c>
      <c r="E1429" s="1" t="s">
        <v>7314</v>
      </c>
      <c r="F1429" s="1" t="s">
        <v>4792</v>
      </c>
      <c r="H1429" s="1" t="s">
        <v>891</v>
      </c>
      <c r="I1429" s="1" t="s">
        <v>1644</v>
      </c>
      <c r="J1429" s="1" t="s">
        <v>156</v>
      </c>
      <c r="K1429" s="1" t="s">
        <v>2326</v>
      </c>
      <c r="L1429" s="1" t="s">
        <v>457</v>
      </c>
      <c r="M1429" s="1" t="s">
        <v>4753</v>
      </c>
      <c r="N1429" s="1" t="s">
        <v>683</v>
      </c>
      <c r="O1429" s="1" t="s">
        <v>695</v>
      </c>
      <c r="P1429" s="1" t="s">
        <v>6074</v>
      </c>
      <c r="Q1429" s="1" t="s">
        <v>3294</v>
      </c>
      <c r="R1429" s="1" t="s">
        <v>5976</v>
      </c>
      <c r="S1429" s="1" t="s">
        <v>156</v>
      </c>
      <c r="T1429" s="1" t="s">
        <v>4754</v>
      </c>
      <c r="U1429" s="1" t="s">
        <v>3166</v>
      </c>
      <c r="V1429" s="1" t="s">
        <v>11712</v>
      </c>
      <c r="W1429" s="1" t="s">
        <v>3166</v>
      </c>
    </row>
    <row r="1430" spans="1:24">
      <c r="A1430" s="1" t="s">
        <v>49</v>
      </c>
      <c r="D1430" s="1" t="s">
        <v>7315</v>
      </c>
      <c r="E1430" s="1" t="s">
        <v>7316</v>
      </c>
      <c r="F1430" s="1" t="s">
        <v>4792</v>
      </c>
      <c r="H1430" s="1" t="s">
        <v>891</v>
      </c>
      <c r="I1430" s="1" t="s">
        <v>1644</v>
      </c>
      <c r="J1430" s="1" t="s">
        <v>156</v>
      </c>
      <c r="K1430" s="1" t="s">
        <v>2326</v>
      </c>
      <c r="L1430" s="1" t="s">
        <v>457</v>
      </c>
      <c r="M1430" s="1" t="s">
        <v>4753</v>
      </c>
      <c r="N1430" s="1" t="s">
        <v>683</v>
      </c>
      <c r="O1430" s="1" t="s">
        <v>695</v>
      </c>
      <c r="P1430" s="1" t="s">
        <v>6074</v>
      </c>
      <c r="Q1430" s="1" t="s">
        <v>11118</v>
      </c>
      <c r="R1430" s="1" t="s">
        <v>5976</v>
      </c>
      <c r="S1430" s="1" t="s">
        <v>156</v>
      </c>
      <c r="T1430" s="1" t="s">
        <v>4754</v>
      </c>
      <c r="U1430" s="1" t="s">
        <v>3166</v>
      </c>
      <c r="V1430" s="1" t="s">
        <v>11716</v>
      </c>
      <c r="W1430" s="1" t="s">
        <v>3166</v>
      </c>
    </row>
    <row r="1431" spans="1:24">
      <c r="A1431" s="1" t="s">
        <v>49</v>
      </c>
      <c r="D1431" s="1" t="s">
        <v>7317</v>
      </c>
      <c r="E1431" s="1" t="s">
        <v>7318</v>
      </c>
      <c r="F1431" s="1" t="s">
        <v>4792</v>
      </c>
      <c r="H1431" s="1" t="s">
        <v>891</v>
      </c>
      <c r="I1431" s="1" t="s">
        <v>1644</v>
      </c>
      <c r="J1431" s="1" t="s">
        <v>156</v>
      </c>
      <c r="K1431" s="1" t="s">
        <v>2326</v>
      </c>
      <c r="L1431" s="1" t="s">
        <v>487</v>
      </c>
      <c r="M1431" s="1" t="s">
        <v>4753</v>
      </c>
      <c r="N1431" s="1" t="s">
        <v>683</v>
      </c>
      <c r="O1431" s="1" t="s">
        <v>695</v>
      </c>
      <c r="P1431" s="1" t="s">
        <v>6074</v>
      </c>
      <c r="Q1431" s="1" t="s">
        <v>3294</v>
      </c>
      <c r="R1431" s="1" t="s">
        <v>5976</v>
      </c>
      <c r="S1431" s="1" t="s">
        <v>156</v>
      </c>
      <c r="T1431" s="1" t="s">
        <v>4754</v>
      </c>
      <c r="U1431" s="1" t="s">
        <v>3166</v>
      </c>
      <c r="V1431" s="1" t="s">
        <v>11712</v>
      </c>
      <c r="W1431" s="1" t="s">
        <v>3166</v>
      </c>
    </row>
    <row r="1432" spans="1:24">
      <c r="A1432" s="1" t="s">
        <v>49</v>
      </c>
      <c r="D1432" s="1" t="s">
        <v>7319</v>
      </c>
      <c r="E1432" s="1" t="s">
        <v>7320</v>
      </c>
      <c r="F1432" s="1" t="s">
        <v>4792</v>
      </c>
      <c r="H1432" s="1" t="s">
        <v>891</v>
      </c>
      <c r="I1432" s="1" t="s">
        <v>1644</v>
      </c>
      <c r="J1432" s="1" t="s">
        <v>156</v>
      </c>
      <c r="K1432" s="1" t="s">
        <v>2326</v>
      </c>
      <c r="L1432" s="1" t="s">
        <v>389</v>
      </c>
      <c r="M1432" s="1" t="s">
        <v>4753</v>
      </c>
      <c r="N1432" s="1" t="s">
        <v>683</v>
      </c>
      <c r="O1432" s="1" t="s">
        <v>695</v>
      </c>
      <c r="P1432" s="1" t="s">
        <v>6074</v>
      </c>
      <c r="Q1432" s="1" t="s">
        <v>3294</v>
      </c>
      <c r="R1432" s="1" t="s">
        <v>5976</v>
      </c>
      <c r="S1432" s="1" t="s">
        <v>156</v>
      </c>
      <c r="T1432" s="1" t="s">
        <v>4754</v>
      </c>
      <c r="U1432" s="1" t="s">
        <v>3166</v>
      </c>
      <c r="V1432" s="1" t="s">
        <v>11717</v>
      </c>
      <c r="W1432" s="1" t="s">
        <v>3166</v>
      </c>
    </row>
    <row r="1433" spans="1:24">
      <c r="A1433" s="1" t="s">
        <v>49</v>
      </c>
      <c r="D1433" s="1" t="s">
        <v>3801</v>
      </c>
      <c r="E1433" s="1" t="s">
        <v>7321</v>
      </c>
      <c r="F1433" s="1" t="s">
        <v>5033</v>
      </c>
      <c r="H1433" s="1" t="s">
        <v>891</v>
      </c>
      <c r="I1433" s="1" t="s">
        <v>1644</v>
      </c>
      <c r="J1433" s="1" t="s">
        <v>156</v>
      </c>
      <c r="K1433" s="1" t="s">
        <v>2326</v>
      </c>
      <c r="L1433" s="1" t="s">
        <v>389</v>
      </c>
      <c r="M1433" s="1" t="s">
        <v>4753</v>
      </c>
      <c r="N1433" s="1" t="s">
        <v>683</v>
      </c>
      <c r="O1433" s="1" t="s">
        <v>695</v>
      </c>
      <c r="P1433" s="1" t="s">
        <v>6074</v>
      </c>
      <c r="Q1433" s="1" t="s">
        <v>11118</v>
      </c>
      <c r="R1433" s="1" t="s">
        <v>5976</v>
      </c>
      <c r="S1433" s="1" t="s">
        <v>156</v>
      </c>
      <c r="T1433" s="1" t="s">
        <v>4754</v>
      </c>
      <c r="U1433" s="1" t="s">
        <v>655</v>
      </c>
      <c r="V1433" s="1" t="s">
        <v>10474</v>
      </c>
      <c r="W1433" s="1" t="s">
        <v>3166</v>
      </c>
    </row>
    <row r="1434" spans="1:24">
      <c r="A1434" s="1" t="s">
        <v>49</v>
      </c>
      <c r="D1434" s="1" t="s">
        <v>7322</v>
      </c>
      <c r="E1434" s="1" t="s">
        <v>7323</v>
      </c>
      <c r="F1434" s="1" t="s">
        <v>4792</v>
      </c>
      <c r="H1434" s="1" t="s">
        <v>891</v>
      </c>
      <c r="I1434" s="1" t="s">
        <v>1644</v>
      </c>
      <c r="J1434" s="1" t="s">
        <v>156</v>
      </c>
      <c r="K1434" s="1" t="s">
        <v>2326</v>
      </c>
      <c r="L1434" s="1" t="s">
        <v>419</v>
      </c>
      <c r="M1434" s="1" t="s">
        <v>4753</v>
      </c>
      <c r="N1434" s="1" t="s">
        <v>683</v>
      </c>
      <c r="O1434" s="1" t="s">
        <v>695</v>
      </c>
      <c r="P1434" s="1" t="s">
        <v>6074</v>
      </c>
      <c r="Q1434" s="1" t="s">
        <v>3294</v>
      </c>
      <c r="R1434" s="1" t="s">
        <v>5976</v>
      </c>
      <c r="S1434" s="1" t="s">
        <v>156</v>
      </c>
      <c r="T1434" s="1" t="s">
        <v>4754</v>
      </c>
      <c r="U1434" s="1" t="s">
        <v>3166</v>
      </c>
      <c r="V1434" s="1" t="s">
        <v>11712</v>
      </c>
      <c r="W1434" s="1" t="s">
        <v>3166</v>
      </c>
    </row>
    <row r="1435" spans="1:24">
      <c r="A1435" s="1" t="s">
        <v>49</v>
      </c>
      <c r="D1435" s="1" t="s">
        <v>7324</v>
      </c>
      <c r="E1435" s="1" t="s">
        <v>7325</v>
      </c>
      <c r="F1435" s="1" t="s">
        <v>4792</v>
      </c>
      <c r="H1435" s="1" t="s">
        <v>891</v>
      </c>
      <c r="I1435" s="1" t="s">
        <v>1644</v>
      </c>
      <c r="J1435" s="1" t="s">
        <v>156</v>
      </c>
      <c r="K1435" s="1" t="s">
        <v>2326</v>
      </c>
      <c r="L1435" s="1" t="s">
        <v>419</v>
      </c>
      <c r="M1435" s="1" t="s">
        <v>4753</v>
      </c>
      <c r="N1435" s="1" t="s">
        <v>683</v>
      </c>
      <c r="O1435" s="1" t="s">
        <v>695</v>
      </c>
      <c r="P1435" s="1" t="s">
        <v>6074</v>
      </c>
      <c r="Q1435" s="1" t="s">
        <v>11118</v>
      </c>
      <c r="R1435" s="1" t="s">
        <v>5976</v>
      </c>
      <c r="S1435" s="1" t="s">
        <v>156</v>
      </c>
      <c r="T1435" s="1" t="s">
        <v>4754</v>
      </c>
      <c r="U1435" s="1" t="s">
        <v>3166</v>
      </c>
      <c r="V1435" s="1" t="s">
        <v>11718</v>
      </c>
      <c r="W1435" s="1" t="s">
        <v>3166</v>
      </c>
    </row>
    <row r="1436" spans="1:24">
      <c r="A1436" s="1" t="s">
        <v>49</v>
      </c>
      <c r="D1436" s="1" t="s">
        <v>2388</v>
      </c>
      <c r="E1436" s="1" t="s">
        <v>7326</v>
      </c>
      <c r="F1436" s="1" t="s">
        <v>655</v>
      </c>
      <c r="H1436" s="1" t="s">
        <v>891</v>
      </c>
      <c r="I1436" s="1" t="s">
        <v>1644</v>
      </c>
      <c r="J1436" s="1" t="s">
        <v>3184</v>
      </c>
      <c r="K1436" s="1" t="s">
        <v>5817</v>
      </c>
      <c r="L1436" s="1" t="s">
        <v>401</v>
      </c>
      <c r="M1436" s="1" t="s">
        <v>4753</v>
      </c>
      <c r="N1436" s="1" t="s">
        <v>683</v>
      </c>
      <c r="O1436" s="1" t="s">
        <v>695</v>
      </c>
      <c r="P1436" s="1" t="s">
        <v>1515</v>
      </c>
      <c r="Q1436" s="1" t="s">
        <v>3269</v>
      </c>
      <c r="R1436" s="1" t="s">
        <v>616</v>
      </c>
      <c r="S1436" s="1" t="s">
        <v>3184</v>
      </c>
      <c r="T1436" s="1" t="s">
        <v>4754</v>
      </c>
      <c r="U1436" s="1" t="s">
        <v>11719</v>
      </c>
      <c r="V1436" s="1" t="s">
        <v>11651</v>
      </c>
      <c r="W1436" s="1" t="s">
        <v>3166</v>
      </c>
      <c r="X1436" s="1" t="s">
        <v>7327</v>
      </c>
    </row>
    <row r="1437" spans="1:24">
      <c r="A1437" s="1" t="s">
        <v>49</v>
      </c>
      <c r="D1437" s="1" t="s">
        <v>2391</v>
      </c>
      <c r="E1437" s="1" t="s">
        <v>7328</v>
      </c>
      <c r="F1437" s="1" t="s">
        <v>655</v>
      </c>
      <c r="H1437" s="1" t="s">
        <v>891</v>
      </c>
      <c r="I1437" s="1" t="s">
        <v>1644</v>
      </c>
      <c r="J1437" s="1" t="s">
        <v>3184</v>
      </c>
      <c r="K1437" s="1" t="s">
        <v>5817</v>
      </c>
      <c r="L1437" s="1" t="s">
        <v>396</v>
      </c>
      <c r="M1437" s="1" t="s">
        <v>4753</v>
      </c>
      <c r="N1437" s="1" t="s">
        <v>683</v>
      </c>
      <c r="O1437" s="1" t="s">
        <v>695</v>
      </c>
      <c r="P1437" s="1" t="s">
        <v>1515</v>
      </c>
      <c r="Q1437" s="1" t="s">
        <v>3269</v>
      </c>
      <c r="R1437" s="1" t="s">
        <v>616</v>
      </c>
      <c r="S1437" s="1" t="s">
        <v>3184</v>
      </c>
      <c r="T1437" s="1" t="s">
        <v>4754</v>
      </c>
      <c r="U1437" s="1" t="s">
        <v>10202</v>
      </c>
      <c r="V1437" s="1" t="s">
        <v>11720</v>
      </c>
      <c r="W1437" s="1" t="s">
        <v>3166</v>
      </c>
      <c r="X1437" s="1" t="s">
        <v>7329</v>
      </c>
    </row>
    <row r="1438" spans="1:24">
      <c r="A1438" s="1" t="s">
        <v>49</v>
      </c>
      <c r="D1438" s="1" t="s">
        <v>2394</v>
      </c>
      <c r="E1438" s="1" t="s">
        <v>7330</v>
      </c>
      <c r="F1438" s="1" t="s">
        <v>655</v>
      </c>
      <c r="H1438" s="1" t="s">
        <v>891</v>
      </c>
      <c r="I1438" s="1" t="s">
        <v>1644</v>
      </c>
      <c r="J1438" s="1" t="s">
        <v>3184</v>
      </c>
      <c r="K1438" s="1" t="s">
        <v>5817</v>
      </c>
      <c r="L1438" s="1" t="s">
        <v>393</v>
      </c>
      <c r="M1438" s="1" t="s">
        <v>4753</v>
      </c>
      <c r="N1438" s="1" t="s">
        <v>683</v>
      </c>
      <c r="O1438" s="1" t="s">
        <v>695</v>
      </c>
      <c r="P1438" s="1" t="s">
        <v>1515</v>
      </c>
      <c r="Q1438" s="1" t="s">
        <v>3269</v>
      </c>
      <c r="R1438" s="1" t="s">
        <v>616</v>
      </c>
      <c r="S1438" s="1" t="s">
        <v>3184</v>
      </c>
      <c r="T1438" s="1" t="s">
        <v>4754</v>
      </c>
      <c r="U1438" s="1" t="s">
        <v>11721</v>
      </c>
      <c r="V1438" s="1" t="s">
        <v>11722</v>
      </c>
      <c r="W1438" s="1" t="s">
        <v>3166</v>
      </c>
      <c r="X1438" s="1" t="s">
        <v>7331</v>
      </c>
    </row>
    <row r="1439" spans="1:24">
      <c r="A1439" s="1" t="s">
        <v>49</v>
      </c>
      <c r="D1439" s="1" t="s">
        <v>2397</v>
      </c>
      <c r="E1439" s="1" t="s">
        <v>7332</v>
      </c>
      <c r="F1439" s="1" t="s">
        <v>655</v>
      </c>
      <c r="H1439" s="1" t="s">
        <v>891</v>
      </c>
      <c r="I1439" s="1" t="s">
        <v>1644</v>
      </c>
      <c r="J1439" s="1" t="s">
        <v>3184</v>
      </c>
      <c r="K1439" s="1" t="s">
        <v>5817</v>
      </c>
      <c r="L1439" s="1" t="s">
        <v>409</v>
      </c>
      <c r="M1439" s="1" t="s">
        <v>4753</v>
      </c>
      <c r="N1439" s="1" t="s">
        <v>683</v>
      </c>
      <c r="O1439" s="1" t="s">
        <v>695</v>
      </c>
      <c r="P1439" s="1" t="s">
        <v>1515</v>
      </c>
      <c r="Q1439" s="1" t="s">
        <v>3269</v>
      </c>
      <c r="R1439" s="1" t="s">
        <v>616</v>
      </c>
      <c r="S1439" s="1" t="s">
        <v>3184</v>
      </c>
      <c r="T1439" s="1" t="s">
        <v>4754</v>
      </c>
      <c r="U1439" s="1" t="s">
        <v>11723</v>
      </c>
      <c r="V1439" s="1" t="s">
        <v>11452</v>
      </c>
      <c r="W1439" s="1" t="s">
        <v>3166</v>
      </c>
      <c r="X1439" s="1" t="s">
        <v>7333</v>
      </c>
    </row>
    <row r="1440" spans="1:24">
      <c r="A1440" s="1" t="s">
        <v>49</v>
      </c>
      <c r="D1440" s="1" t="s">
        <v>2400</v>
      </c>
      <c r="E1440" s="1" t="s">
        <v>7334</v>
      </c>
      <c r="F1440" s="1" t="s">
        <v>655</v>
      </c>
      <c r="H1440" s="1" t="s">
        <v>891</v>
      </c>
      <c r="I1440" s="1" t="s">
        <v>1644</v>
      </c>
      <c r="J1440" s="1" t="s">
        <v>3184</v>
      </c>
      <c r="K1440" s="1" t="s">
        <v>5817</v>
      </c>
      <c r="L1440" s="1" t="s">
        <v>487</v>
      </c>
      <c r="M1440" s="1" t="s">
        <v>4753</v>
      </c>
      <c r="N1440" s="1" t="s">
        <v>683</v>
      </c>
      <c r="O1440" s="1" t="s">
        <v>695</v>
      </c>
      <c r="P1440" s="1" t="s">
        <v>1515</v>
      </c>
      <c r="Q1440" s="1" t="s">
        <v>3269</v>
      </c>
      <c r="R1440" s="1" t="s">
        <v>616</v>
      </c>
      <c r="S1440" s="1" t="s">
        <v>3184</v>
      </c>
      <c r="T1440" s="1" t="s">
        <v>4754</v>
      </c>
      <c r="U1440" s="1" t="s">
        <v>11724</v>
      </c>
      <c r="V1440" s="1" t="s">
        <v>11725</v>
      </c>
      <c r="W1440" s="1" t="s">
        <v>3166</v>
      </c>
      <c r="X1440" s="1" t="s">
        <v>7335</v>
      </c>
    </row>
    <row r="1441" spans="1:24">
      <c r="A1441" s="1" t="s">
        <v>49</v>
      </c>
      <c r="D1441" s="1" t="s">
        <v>2403</v>
      </c>
      <c r="E1441" s="1" t="s">
        <v>7336</v>
      </c>
      <c r="F1441" s="1" t="s">
        <v>4792</v>
      </c>
      <c r="H1441" s="1" t="s">
        <v>891</v>
      </c>
      <c r="I1441" s="1" t="s">
        <v>1644</v>
      </c>
      <c r="J1441" s="1" t="s">
        <v>3184</v>
      </c>
      <c r="K1441" s="1" t="s">
        <v>2326</v>
      </c>
      <c r="L1441" s="1" t="s">
        <v>389</v>
      </c>
      <c r="M1441" s="1" t="s">
        <v>4753</v>
      </c>
      <c r="N1441" s="1" t="s">
        <v>683</v>
      </c>
      <c r="O1441" s="1" t="s">
        <v>695</v>
      </c>
      <c r="P1441" s="1" t="s">
        <v>1515</v>
      </c>
      <c r="Q1441" s="1" t="s">
        <v>3269</v>
      </c>
      <c r="R1441" s="1" t="s">
        <v>616</v>
      </c>
      <c r="S1441" s="1" t="s">
        <v>3184</v>
      </c>
      <c r="T1441" s="1" t="s">
        <v>4754</v>
      </c>
      <c r="U1441" s="1" t="s">
        <v>3166</v>
      </c>
      <c r="V1441" s="1" t="s">
        <v>11726</v>
      </c>
      <c r="W1441" s="1" t="s">
        <v>3166</v>
      </c>
    </row>
    <row r="1442" spans="1:24">
      <c r="A1442" s="1" t="s">
        <v>49</v>
      </c>
      <c r="D1442" s="1" t="s">
        <v>2406</v>
      </c>
      <c r="E1442" s="1" t="s">
        <v>7337</v>
      </c>
      <c r="F1442" s="1" t="s">
        <v>655</v>
      </c>
      <c r="H1442" s="1" t="s">
        <v>891</v>
      </c>
      <c r="I1442" s="1" t="s">
        <v>1644</v>
      </c>
      <c r="J1442" s="1" t="s">
        <v>3184</v>
      </c>
      <c r="K1442" s="1" t="s">
        <v>5817</v>
      </c>
      <c r="L1442" s="1" t="s">
        <v>419</v>
      </c>
      <c r="M1442" s="1" t="s">
        <v>4753</v>
      </c>
      <c r="N1442" s="1" t="s">
        <v>683</v>
      </c>
      <c r="O1442" s="1" t="s">
        <v>695</v>
      </c>
      <c r="P1442" s="1" t="s">
        <v>1515</v>
      </c>
      <c r="Q1442" s="1" t="s">
        <v>3269</v>
      </c>
      <c r="R1442" s="1" t="s">
        <v>616</v>
      </c>
      <c r="S1442" s="1" t="s">
        <v>3184</v>
      </c>
      <c r="T1442" s="1" t="s">
        <v>4754</v>
      </c>
      <c r="U1442" s="1" t="s">
        <v>11727</v>
      </c>
      <c r="V1442" s="1" t="s">
        <v>11665</v>
      </c>
      <c r="W1442" s="1" t="s">
        <v>3166</v>
      </c>
      <c r="X1442" s="1" t="s">
        <v>7338</v>
      </c>
    </row>
    <row r="1443" spans="1:24">
      <c r="A1443" s="1" t="s">
        <v>49</v>
      </c>
      <c r="D1443" s="1" t="s">
        <v>2409</v>
      </c>
      <c r="E1443" s="1" t="s">
        <v>7339</v>
      </c>
      <c r="F1443" s="1" t="s">
        <v>655</v>
      </c>
      <c r="H1443" s="1" t="s">
        <v>891</v>
      </c>
      <c r="I1443" s="1" t="s">
        <v>1644</v>
      </c>
      <c r="J1443" s="1" t="s">
        <v>3184</v>
      </c>
      <c r="K1443" s="1" t="s">
        <v>5164</v>
      </c>
      <c r="L1443" s="1" t="s">
        <v>457</v>
      </c>
      <c r="M1443" s="1" t="s">
        <v>4753</v>
      </c>
      <c r="N1443" s="1" t="s">
        <v>683</v>
      </c>
      <c r="O1443" s="1" t="s">
        <v>695</v>
      </c>
      <c r="P1443" s="1" t="s">
        <v>1515</v>
      </c>
      <c r="Q1443" s="1" t="s">
        <v>3269</v>
      </c>
      <c r="R1443" s="1" t="s">
        <v>616</v>
      </c>
      <c r="S1443" s="1" t="s">
        <v>3184</v>
      </c>
      <c r="T1443" s="1" t="s">
        <v>4754</v>
      </c>
      <c r="U1443" s="1" t="s">
        <v>11728</v>
      </c>
      <c r="V1443" s="1" t="s">
        <v>11729</v>
      </c>
      <c r="W1443" s="1" t="s">
        <v>3166</v>
      </c>
      <c r="X1443" s="1" t="s">
        <v>7340</v>
      </c>
    </row>
    <row r="1444" spans="1:24">
      <c r="A1444" s="1" t="s">
        <v>49</v>
      </c>
      <c r="D1444" s="1" t="s">
        <v>2412</v>
      </c>
      <c r="E1444" s="1" t="s">
        <v>7341</v>
      </c>
      <c r="F1444" s="1" t="s">
        <v>655</v>
      </c>
      <c r="H1444" s="1" t="s">
        <v>891</v>
      </c>
      <c r="I1444" s="1" t="s">
        <v>1644</v>
      </c>
      <c r="J1444" s="1" t="s">
        <v>3179</v>
      </c>
      <c r="K1444" s="1" t="s">
        <v>5817</v>
      </c>
      <c r="L1444" s="1" t="s">
        <v>598</v>
      </c>
      <c r="M1444" s="1" t="s">
        <v>4753</v>
      </c>
      <c r="N1444" s="1" t="s">
        <v>683</v>
      </c>
      <c r="O1444" s="1" t="s">
        <v>695</v>
      </c>
      <c r="P1444" s="1" t="s">
        <v>1508</v>
      </c>
      <c r="Q1444" s="1" t="s">
        <v>3339</v>
      </c>
      <c r="R1444" s="1" t="s">
        <v>1419</v>
      </c>
      <c r="S1444" s="1" t="s">
        <v>3179</v>
      </c>
      <c r="T1444" s="1" t="s">
        <v>4754</v>
      </c>
      <c r="U1444" s="1" t="s">
        <v>10788</v>
      </c>
      <c r="V1444" s="1" t="s">
        <v>3519</v>
      </c>
      <c r="W1444" s="1" t="s">
        <v>3166</v>
      </c>
      <c r="X1444" s="1" t="s">
        <v>7342</v>
      </c>
    </row>
    <row r="1445" spans="1:24">
      <c r="A1445" s="1" t="s">
        <v>49</v>
      </c>
      <c r="D1445" s="1" t="s">
        <v>2415</v>
      </c>
      <c r="E1445" s="1" t="s">
        <v>7343</v>
      </c>
      <c r="F1445" s="1" t="s">
        <v>655</v>
      </c>
      <c r="H1445" s="1" t="s">
        <v>891</v>
      </c>
      <c r="I1445" s="1" t="s">
        <v>1644</v>
      </c>
      <c r="J1445" s="1" t="s">
        <v>3271</v>
      </c>
      <c r="K1445" s="1" t="s">
        <v>5269</v>
      </c>
      <c r="L1445" s="1" t="s">
        <v>1795</v>
      </c>
      <c r="M1445" s="1" t="s">
        <v>4753</v>
      </c>
      <c r="N1445" s="1" t="s">
        <v>683</v>
      </c>
      <c r="O1445" s="1" t="s">
        <v>695</v>
      </c>
      <c r="P1445" s="1" t="s">
        <v>2237</v>
      </c>
      <c r="Q1445" s="1" t="s">
        <v>3338</v>
      </c>
      <c r="R1445" s="1" t="s">
        <v>1423</v>
      </c>
      <c r="S1445" s="1" t="s">
        <v>3271</v>
      </c>
      <c r="T1445" s="1" t="s">
        <v>4754</v>
      </c>
      <c r="U1445" s="1" t="s">
        <v>3187</v>
      </c>
      <c r="V1445" s="1" t="s">
        <v>11730</v>
      </c>
      <c r="W1445" s="1" t="s">
        <v>530</v>
      </c>
      <c r="X1445" s="1" t="s">
        <v>7344</v>
      </c>
    </row>
    <row r="1446" spans="1:24">
      <c r="A1446" s="1" t="s">
        <v>49</v>
      </c>
      <c r="D1446" s="1" t="s">
        <v>2418</v>
      </c>
      <c r="E1446" s="1" t="s">
        <v>7345</v>
      </c>
      <c r="F1446" s="1" t="s">
        <v>4792</v>
      </c>
      <c r="H1446" s="1" t="s">
        <v>891</v>
      </c>
      <c r="I1446" s="1" t="s">
        <v>1644</v>
      </c>
      <c r="J1446" s="1" t="s">
        <v>3271</v>
      </c>
      <c r="K1446" s="1" t="s">
        <v>1735</v>
      </c>
      <c r="L1446" s="1" t="s">
        <v>457</v>
      </c>
      <c r="M1446" s="1" t="s">
        <v>4753</v>
      </c>
      <c r="N1446" s="1" t="s">
        <v>683</v>
      </c>
      <c r="O1446" s="1" t="s">
        <v>695</v>
      </c>
      <c r="P1446" s="1" t="s">
        <v>2237</v>
      </c>
      <c r="Q1446" s="1" t="s">
        <v>3338</v>
      </c>
      <c r="R1446" s="1" t="s">
        <v>1423</v>
      </c>
      <c r="S1446" s="1" t="s">
        <v>3271</v>
      </c>
      <c r="T1446" s="1" t="s">
        <v>4754</v>
      </c>
      <c r="U1446" s="1" t="s">
        <v>3166</v>
      </c>
      <c r="V1446" s="1" t="s">
        <v>11731</v>
      </c>
      <c r="W1446" s="1" t="s">
        <v>3166</v>
      </c>
    </row>
    <row r="1447" spans="1:24">
      <c r="A1447" s="1" t="s">
        <v>49</v>
      </c>
      <c r="D1447" s="1" t="s">
        <v>2421</v>
      </c>
      <c r="E1447" s="1" t="s">
        <v>7346</v>
      </c>
      <c r="F1447" s="1" t="s">
        <v>655</v>
      </c>
      <c r="H1447" s="1" t="s">
        <v>891</v>
      </c>
      <c r="I1447" s="1" t="s">
        <v>1644</v>
      </c>
      <c r="J1447" s="1" t="s">
        <v>3271</v>
      </c>
      <c r="K1447" s="1" t="s">
        <v>5269</v>
      </c>
      <c r="L1447" s="1" t="s">
        <v>1795</v>
      </c>
      <c r="M1447" s="1" t="s">
        <v>4753</v>
      </c>
      <c r="N1447" s="1" t="s">
        <v>683</v>
      </c>
      <c r="O1447" s="1" t="s">
        <v>695</v>
      </c>
      <c r="P1447" s="1" t="s">
        <v>2237</v>
      </c>
      <c r="Q1447" s="1" t="s">
        <v>3338</v>
      </c>
      <c r="R1447" s="1" t="s">
        <v>1423</v>
      </c>
      <c r="S1447" s="1" t="s">
        <v>3271</v>
      </c>
      <c r="T1447" s="1" t="s">
        <v>4754</v>
      </c>
      <c r="U1447" s="1" t="s">
        <v>10921</v>
      </c>
      <c r="V1447" s="1" t="s">
        <v>11732</v>
      </c>
      <c r="W1447" s="1" t="s">
        <v>645</v>
      </c>
      <c r="X1447" s="1" t="s">
        <v>7347</v>
      </c>
    </row>
    <row r="1448" spans="1:24">
      <c r="A1448" s="1" t="s">
        <v>49</v>
      </c>
      <c r="D1448" s="1" t="s">
        <v>3672</v>
      </c>
      <c r="E1448" s="1" t="s">
        <v>7348</v>
      </c>
      <c r="F1448" s="1" t="s">
        <v>655</v>
      </c>
      <c r="G1448" s="1" t="s">
        <v>5227</v>
      </c>
      <c r="H1448" s="1" t="s">
        <v>891</v>
      </c>
      <c r="I1448" s="1" t="s">
        <v>1644</v>
      </c>
      <c r="J1448" s="1" t="s">
        <v>3271</v>
      </c>
      <c r="K1448" s="1" t="s">
        <v>5164</v>
      </c>
      <c r="L1448" s="1" t="s">
        <v>1795</v>
      </c>
      <c r="M1448" s="1" t="s">
        <v>4753</v>
      </c>
      <c r="N1448" s="1" t="s">
        <v>683</v>
      </c>
      <c r="O1448" s="1" t="s">
        <v>695</v>
      </c>
      <c r="P1448" s="1" t="s">
        <v>2237</v>
      </c>
      <c r="Q1448" s="1" t="s">
        <v>3338</v>
      </c>
      <c r="R1448" s="1" t="s">
        <v>1423</v>
      </c>
      <c r="S1448" s="1" t="s">
        <v>3271</v>
      </c>
      <c r="T1448" s="1" t="s">
        <v>4754</v>
      </c>
      <c r="U1448" s="1" t="s">
        <v>3166</v>
      </c>
      <c r="V1448" s="1" t="s">
        <v>11733</v>
      </c>
      <c r="W1448" s="1" t="s">
        <v>3166</v>
      </c>
    </row>
    <row r="1449" spans="1:24">
      <c r="A1449" s="1" t="s">
        <v>49</v>
      </c>
      <c r="D1449" s="1" t="s">
        <v>7349</v>
      </c>
      <c r="E1449" s="1" t="s">
        <v>7350</v>
      </c>
      <c r="F1449" s="1" t="s">
        <v>4792</v>
      </c>
      <c r="H1449" s="1" t="s">
        <v>891</v>
      </c>
      <c r="I1449" s="1" t="s">
        <v>1644</v>
      </c>
      <c r="J1449" s="1" t="s">
        <v>3271</v>
      </c>
      <c r="K1449" s="1" t="s">
        <v>1735</v>
      </c>
      <c r="L1449" s="1" t="s">
        <v>457</v>
      </c>
      <c r="M1449" s="1" t="s">
        <v>4753</v>
      </c>
      <c r="N1449" s="1" t="s">
        <v>683</v>
      </c>
      <c r="O1449" s="1" t="s">
        <v>695</v>
      </c>
      <c r="P1449" s="1" t="s">
        <v>2237</v>
      </c>
      <c r="Q1449" s="1" t="s">
        <v>3338</v>
      </c>
      <c r="R1449" s="1" t="s">
        <v>1423</v>
      </c>
      <c r="S1449" s="1" t="s">
        <v>3271</v>
      </c>
      <c r="T1449" s="1" t="s">
        <v>4754</v>
      </c>
      <c r="U1449" s="1" t="s">
        <v>3166</v>
      </c>
      <c r="V1449" s="1" t="s">
        <v>11734</v>
      </c>
      <c r="W1449" s="1" t="s">
        <v>3166</v>
      </c>
    </row>
    <row r="1450" spans="1:24">
      <c r="A1450" s="1" t="s">
        <v>49</v>
      </c>
      <c r="D1450" s="1" t="s">
        <v>7351</v>
      </c>
      <c r="E1450" s="1" t="s">
        <v>7352</v>
      </c>
      <c r="F1450" s="1" t="s">
        <v>4792</v>
      </c>
      <c r="H1450" s="1" t="s">
        <v>891</v>
      </c>
      <c r="I1450" s="1" t="s">
        <v>1644</v>
      </c>
      <c r="J1450" s="1" t="s">
        <v>3271</v>
      </c>
      <c r="K1450" s="1" t="s">
        <v>1587</v>
      </c>
      <c r="L1450" s="1" t="s">
        <v>487</v>
      </c>
      <c r="M1450" s="1" t="s">
        <v>4753</v>
      </c>
      <c r="N1450" s="1" t="s">
        <v>683</v>
      </c>
      <c r="O1450" s="1" t="s">
        <v>695</v>
      </c>
      <c r="P1450" s="1" t="s">
        <v>2237</v>
      </c>
      <c r="Q1450" s="1" t="s">
        <v>3338</v>
      </c>
      <c r="R1450" s="1" t="s">
        <v>1423</v>
      </c>
      <c r="S1450" s="1" t="s">
        <v>3271</v>
      </c>
      <c r="T1450" s="1" t="s">
        <v>4754</v>
      </c>
      <c r="U1450" s="1" t="s">
        <v>3166</v>
      </c>
      <c r="V1450" s="1" t="s">
        <v>11735</v>
      </c>
      <c r="W1450" s="1" t="s">
        <v>3166</v>
      </c>
    </row>
    <row r="1451" spans="1:24">
      <c r="A1451" s="1" t="s">
        <v>49</v>
      </c>
      <c r="D1451" s="1" t="s">
        <v>2424</v>
      </c>
      <c r="E1451" s="1" t="s">
        <v>7353</v>
      </c>
      <c r="F1451" s="1" t="s">
        <v>655</v>
      </c>
      <c r="H1451" s="1" t="s">
        <v>891</v>
      </c>
      <c r="I1451" s="1" t="s">
        <v>1644</v>
      </c>
      <c r="J1451" s="1" t="s">
        <v>3184</v>
      </c>
      <c r="K1451" s="1" t="s">
        <v>6640</v>
      </c>
      <c r="L1451" s="1" t="s">
        <v>598</v>
      </c>
      <c r="M1451" s="1" t="s">
        <v>4753</v>
      </c>
      <c r="N1451" s="1" t="s">
        <v>683</v>
      </c>
      <c r="O1451" s="1" t="s">
        <v>695</v>
      </c>
      <c r="P1451" s="1" t="s">
        <v>1515</v>
      </c>
      <c r="Q1451" s="1" t="s">
        <v>3340</v>
      </c>
      <c r="R1451" s="1" t="s">
        <v>616</v>
      </c>
      <c r="S1451" s="1" t="s">
        <v>3184</v>
      </c>
      <c r="T1451" s="1" t="s">
        <v>4754</v>
      </c>
      <c r="U1451" s="1" t="s">
        <v>11736</v>
      </c>
      <c r="V1451" s="1" t="s">
        <v>11737</v>
      </c>
      <c r="W1451" s="1" t="s">
        <v>11516</v>
      </c>
      <c r="X1451" s="1" t="s">
        <v>7354</v>
      </c>
    </row>
    <row r="1452" spans="1:24">
      <c r="A1452" s="1" t="s">
        <v>49</v>
      </c>
      <c r="D1452" s="1" t="s">
        <v>2427</v>
      </c>
      <c r="E1452" s="1" t="s">
        <v>7355</v>
      </c>
      <c r="F1452" s="1" t="s">
        <v>655</v>
      </c>
      <c r="H1452" s="1" t="s">
        <v>891</v>
      </c>
      <c r="I1452" s="1" t="s">
        <v>1644</v>
      </c>
      <c r="J1452" s="1" t="s">
        <v>3179</v>
      </c>
      <c r="K1452" s="1" t="s">
        <v>5228</v>
      </c>
      <c r="L1452" s="1" t="s">
        <v>791</v>
      </c>
      <c r="M1452" s="1" t="s">
        <v>4753</v>
      </c>
      <c r="N1452" s="1" t="s">
        <v>683</v>
      </c>
      <c r="O1452" s="1" t="s">
        <v>695</v>
      </c>
      <c r="P1452" s="1" t="s">
        <v>1508</v>
      </c>
      <c r="Q1452" s="1" t="s">
        <v>3337</v>
      </c>
      <c r="R1452" s="1" t="s">
        <v>1419</v>
      </c>
      <c r="S1452" s="1" t="s">
        <v>3179</v>
      </c>
      <c r="T1452" s="1" t="s">
        <v>4754</v>
      </c>
      <c r="U1452" s="1" t="s">
        <v>10763</v>
      </c>
      <c r="V1452" s="1" t="s">
        <v>11739</v>
      </c>
      <c r="W1452" s="1" t="s">
        <v>1395</v>
      </c>
      <c r="X1452" s="1" t="s">
        <v>7356</v>
      </c>
    </row>
    <row r="1453" spans="1:24">
      <c r="A1453" s="1" t="s">
        <v>49</v>
      </c>
      <c r="D1453" s="1" t="s">
        <v>2430</v>
      </c>
      <c r="E1453" s="1" t="s">
        <v>7357</v>
      </c>
      <c r="F1453" s="1" t="s">
        <v>655</v>
      </c>
      <c r="H1453" s="1" t="s">
        <v>891</v>
      </c>
      <c r="I1453" s="1" t="s">
        <v>1644</v>
      </c>
      <c r="J1453" s="1" t="s">
        <v>3179</v>
      </c>
      <c r="K1453" s="1" t="s">
        <v>5228</v>
      </c>
      <c r="L1453" s="1" t="s">
        <v>380</v>
      </c>
      <c r="M1453" s="1" t="s">
        <v>4753</v>
      </c>
      <c r="N1453" s="1" t="s">
        <v>683</v>
      </c>
      <c r="O1453" s="1" t="s">
        <v>695</v>
      </c>
      <c r="P1453" s="1" t="s">
        <v>1508</v>
      </c>
      <c r="Q1453" s="1" t="s">
        <v>3337</v>
      </c>
      <c r="R1453" s="1" t="s">
        <v>1419</v>
      </c>
      <c r="S1453" s="1" t="s">
        <v>3179</v>
      </c>
      <c r="T1453" s="1" t="s">
        <v>4754</v>
      </c>
      <c r="U1453" s="1" t="s">
        <v>10308</v>
      </c>
      <c r="V1453" s="1" t="s">
        <v>11740</v>
      </c>
      <c r="W1453" s="1" t="s">
        <v>655</v>
      </c>
    </row>
    <row r="1454" spans="1:24">
      <c r="A1454" s="1" t="s">
        <v>49</v>
      </c>
      <c r="D1454" s="1" t="s">
        <v>2433</v>
      </c>
      <c r="E1454" s="1" t="s">
        <v>7358</v>
      </c>
      <c r="F1454" s="1" t="s">
        <v>655</v>
      </c>
      <c r="H1454" s="1" t="s">
        <v>891</v>
      </c>
      <c r="I1454" s="1" t="s">
        <v>1644</v>
      </c>
      <c r="J1454" s="1" t="s">
        <v>3179</v>
      </c>
      <c r="K1454" s="1" t="s">
        <v>5228</v>
      </c>
      <c r="L1454" s="1" t="s">
        <v>396</v>
      </c>
      <c r="M1454" s="1" t="s">
        <v>4753</v>
      </c>
      <c r="N1454" s="1" t="s">
        <v>683</v>
      </c>
      <c r="O1454" s="1" t="s">
        <v>695</v>
      </c>
      <c r="P1454" s="1" t="s">
        <v>1508</v>
      </c>
      <c r="Q1454" s="1" t="s">
        <v>3337</v>
      </c>
      <c r="R1454" s="1" t="s">
        <v>1419</v>
      </c>
      <c r="S1454" s="1" t="s">
        <v>3179</v>
      </c>
      <c r="T1454" s="1" t="s">
        <v>4754</v>
      </c>
      <c r="U1454" s="1" t="s">
        <v>3170</v>
      </c>
      <c r="V1454" s="1" t="s">
        <v>11741</v>
      </c>
      <c r="W1454" s="1" t="s">
        <v>655</v>
      </c>
    </row>
    <row r="1455" spans="1:24">
      <c r="A1455" s="1" t="s">
        <v>49</v>
      </c>
      <c r="D1455" s="1" t="s">
        <v>2436</v>
      </c>
      <c r="E1455" s="1" t="s">
        <v>7359</v>
      </c>
      <c r="F1455" s="1" t="s">
        <v>655</v>
      </c>
      <c r="H1455" s="1" t="s">
        <v>891</v>
      </c>
      <c r="I1455" s="1" t="s">
        <v>1644</v>
      </c>
      <c r="J1455" s="1" t="s">
        <v>3179</v>
      </c>
      <c r="K1455" s="1" t="s">
        <v>5228</v>
      </c>
      <c r="L1455" s="1" t="s">
        <v>393</v>
      </c>
      <c r="M1455" s="1" t="s">
        <v>4753</v>
      </c>
      <c r="N1455" s="1" t="s">
        <v>683</v>
      </c>
      <c r="O1455" s="1" t="s">
        <v>695</v>
      </c>
      <c r="P1455" s="1" t="s">
        <v>1508</v>
      </c>
      <c r="Q1455" s="1" t="s">
        <v>3337</v>
      </c>
      <c r="R1455" s="1" t="s">
        <v>1419</v>
      </c>
      <c r="S1455" s="1" t="s">
        <v>3179</v>
      </c>
      <c r="T1455" s="1" t="s">
        <v>4754</v>
      </c>
      <c r="U1455" s="1" t="s">
        <v>11742</v>
      </c>
      <c r="V1455" s="1" t="s">
        <v>11743</v>
      </c>
      <c r="W1455" s="1" t="s">
        <v>10206</v>
      </c>
      <c r="X1455" s="1" t="s">
        <v>7360</v>
      </c>
    </row>
    <row r="1456" spans="1:24">
      <c r="A1456" s="1" t="s">
        <v>49</v>
      </c>
      <c r="D1456" s="1" t="s">
        <v>2439</v>
      </c>
      <c r="E1456" s="1" t="s">
        <v>7361</v>
      </c>
      <c r="F1456" s="1" t="s">
        <v>655</v>
      </c>
      <c r="H1456" s="1" t="s">
        <v>891</v>
      </c>
      <c r="I1456" s="1" t="s">
        <v>1644</v>
      </c>
      <c r="J1456" s="1" t="s">
        <v>3179</v>
      </c>
      <c r="K1456" s="1" t="s">
        <v>5817</v>
      </c>
      <c r="L1456" s="1" t="s">
        <v>598</v>
      </c>
      <c r="M1456" s="1" t="s">
        <v>4753</v>
      </c>
      <c r="N1456" s="1" t="s">
        <v>683</v>
      </c>
      <c r="O1456" s="1" t="s">
        <v>695</v>
      </c>
      <c r="P1456" s="1" t="s">
        <v>1508</v>
      </c>
      <c r="Q1456" s="1" t="s">
        <v>3341</v>
      </c>
      <c r="R1456" s="1" t="s">
        <v>1419</v>
      </c>
      <c r="S1456" s="1" t="s">
        <v>3179</v>
      </c>
      <c r="T1456" s="1" t="s">
        <v>4754</v>
      </c>
      <c r="U1456" s="1" t="s">
        <v>11744</v>
      </c>
      <c r="V1456" s="1" t="s">
        <v>11745</v>
      </c>
      <c r="W1456" s="1" t="s">
        <v>3166</v>
      </c>
      <c r="X1456" s="1" t="s">
        <v>7362</v>
      </c>
    </row>
    <row r="1457" spans="1:24">
      <c r="A1457" s="1" t="s">
        <v>49</v>
      </c>
      <c r="D1457" s="1" t="s">
        <v>3802</v>
      </c>
      <c r="E1457" s="1" t="s">
        <v>7363</v>
      </c>
      <c r="F1457" s="1" t="s">
        <v>5033</v>
      </c>
      <c r="H1457" s="1" t="s">
        <v>891</v>
      </c>
      <c r="I1457" s="1" t="s">
        <v>1644</v>
      </c>
      <c r="J1457" s="1" t="s">
        <v>3271</v>
      </c>
      <c r="K1457" s="1" t="s">
        <v>1735</v>
      </c>
      <c r="L1457" s="1" t="s">
        <v>791</v>
      </c>
      <c r="M1457" s="1" t="s">
        <v>4753</v>
      </c>
      <c r="N1457" s="1" t="s">
        <v>683</v>
      </c>
      <c r="O1457" s="1" t="s">
        <v>695</v>
      </c>
      <c r="P1457" s="1" t="s">
        <v>2237</v>
      </c>
      <c r="Q1457" s="1" t="s">
        <v>10162</v>
      </c>
      <c r="R1457" s="1" t="s">
        <v>1423</v>
      </c>
      <c r="S1457" s="1" t="s">
        <v>3271</v>
      </c>
      <c r="T1457" s="1" t="s">
        <v>4754</v>
      </c>
      <c r="U1457" s="1" t="s">
        <v>11746</v>
      </c>
      <c r="V1457" s="1" t="s">
        <v>11747</v>
      </c>
      <c r="W1457" s="1" t="s">
        <v>3166</v>
      </c>
    </row>
    <row r="1458" spans="1:24">
      <c r="A1458" s="1" t="s">
        <v>49</v>
      </c>
      <c r="D1458" s="1" t="s">
        <v>7364</v>
      </c>
      <c r="E1458" s="1" t="s">
        <v>7365</v>
      </c>
      <c r="F1458" s="1" t="s">
        <v>4792</v>
      </c>
      <c r="H1458" s="1" t="s">
        <v>891</v>
      </c>
      <c r="I1458" s="1" t="s">
        <v>1644</v>
      </c>
      <c r="J1458" s="1" t="s">
        <v>3271</v>
      </c>
      <c r="K1458" s="1" t="s">
        <v>1735</v>
      </c>
      <c r="L1458" s="1" t="s">
        <v>380</v>
      </c>
      <c r="M1458" s="1" t="s">
        <v>4753</v>
      </c>
      <c r="N1458" s="1" t="s">
        <v>683</v>
      </c>
      <c r="O1458" s="1" t="s">
        <v>695</v>
      </c>
      <c r="P1458" s="1" t="s">
        <v>2237</v>
      </c>
      <c r="Q1458" s="1" t="s">
        <v>3296</v>
      </c>
      <c r="R1458" s="1" t="s">
        <v>1423</v>
      </c>
      <c r="S1458" s="1" t="s">
        <v>3271</v>
      </c>
      <c r="T1458" s="1" t="s">
        <v>4754</v>
      </c>
      <c r="U1458" s="1" t="s">
        <v>3166</v>
      </c>
      <c r="V1458" s="1" t="s">
        <v>11360</v>
      </c>
      <c r="W1458" s="1" t="s">
        <v>3166</v>
      </c>
    </row>
    <row r="1459" spans="1:24">
      <c r="A1459" s="1" t="s">
        <v>49</v>
      </c>
      <c r="D1459" s="1" t="s">
        <v>3803</v>
      </c>
      <c r="E1459" s="1" t="s">
        <v>7366</v>
      </c>
      <c r="F1459" s="1" t="s">
        <v>5033</v>
      </c>
      <c r="H1459" s="1" t="s">
        <v>891</v>
      </c>
      <c r="I1459" s="1" t="s">
        <v>1644</v>
      </c>
      <c r="J1459" s="1" t="s">
        <v>3271</v>
      </c>
      <c r="K1459" s="1" t="s">
        <v>1735</v>
      </c>
      <c r="L1459" s="1" t="s">
        <v>396</v>
      </c>
      <c r="M1459" s="1" t="s">
        <v>4753</v>
      </c>
      <c r="N1459" s="1" t="s">
        <v>683</v>
      </c>
      <c r="O1459" s="1" t="s">
        <v>695</v>
      </c>
      <c r="P1459" s="1" t="s">
        <v>2237</v>
      </c>
      <c r="Q1459" s="1" t="s">
        <v>10162</v>
      </c>
      <c r="R1459" s="1" t="s">
        <v>1423</v>
      </c>
      <c r="S1459" s="1" t="s">
        <v>3271</v>
      </c>
      <c r="T1459" s="1" t="s">
        <v>4754</v>
      </c>
      <c r="U1459" s="1" t="s">
        <v>10639</v>
      </c>
      <c r="V1459" s="1" t="s">
        <v>11360</v>
      </c>
      <c r="W1459" s="1" t="s">
        <v>10891</v>
      </c>
    </row>
    <row r="1460" spans="1:24">
      <c r="A1460" s="1" t="s">
        <v>49</v>
      </c>
      <c r="D1460" s="1" t="s">
        <v>7367</v>
      </c>
      <c r="E1460" s="1" t="s">
        <v>7368</v>
      </c>
      <c r="F1460" s="1" t="s">
        <v>4792</v>
      </c>
      <c r="H1460" s="1" t="s">
        <v>891</v>
      </c>
      <c r="I1460" s="1" t="s">
        <v>1644</v>
      </c>
      <c r="J1460" s="1" t="s">
        <v>3271</v>
      </c>
      <c r="K1460" s="1" t="s">
        <v>1735</v>
      </c>
      <c r="L1460" s="1" t="s">
        <v>393</v>
      </c>
      <c r="M1460" s="1" t="s">
        <v>4753</v>
      </c>
      <c r="N1460" s="1" t="s">
        <v>683</v>
      </c>
      <c r="O1460" s="1" t="s">
        <v>695</v>
      </c>
      <c r="P1460" s="1" t="s">
        <v>2237</v>
      </c>
      <c r="Q1460" s="1" t="s">
        <v>10162</v>
      </c>
      <c r="R1460" s="1" t="s">
        <v>1423</v>
      </c>
      <c r="S1460" s="1" t="s">
        <v>3271</v>
      </c>
      <c r="T1460" s="1" t="s">
        <v>4754</v>
      </c>
      <c r="U1460" s="1" t="s">
        <v>3166</v>
      </c>
      <c r="V1460" s="1" t="s">
        <v>11360</v>
      </c>
      <c r="W1460" s="1" t="s">
        <v>3166</v>
      </c>
    </row>
    <row r="1461" spans="1:24">
      <c r="A1461" s="1" t="s">
        <v>49</v>
      </c>
      <c r="D1461" s="1" t="s">
        <v>3804</v>
      </c>
      <c r="E1461" s="1" t="s">
        <v>7369</v>
      </c>
      <c r="F1461" s="1" t="s">
        <v>5033</v>
      </c>
      <c r="H1461" s="1" t="s">
        <v>891</v>
      </c>
      <c r="I1461" s="1" t="s">
        <v>1644</v>
      </c>
      <c r="J1461" s="1" t="s">
        <v>3273</v>
      </c>
      <c r="K1461" s="1" t="s">
        <v>1735</v>
      </c>
      <c r="L1461" s="1" t="s">
        <v>791</v>
      </c>
      <c r="M1461" s="1" t="s">
        <v>4753</v>
      </c>
      <c r="N1461" s="1" t="s">
        <v>683</v>
      </c>
      <c r="O1461" s="1" t="s">
        <v>695</v>
      </c>
      <c r="P1461" s="1" t="s">
        <v>2501</v>
      </c>
      <c r="Q1461" s="1" t="s">
        <v>3274</v>
      </c>
      <c r="R1461" s="1" t="s">
        <v>1720</v>
      </c>
      <c r="S1461" s="1" t="s">
        <v>3273</v>
      </c>
      <c r="T1461" s="1" t="s">
        <v>4754</v>
      </c>
      <c r="U1461" s="1" t="s">
        <v>1297</v>
      </c>
      <c r="V1461" s="1" t="s">
        <v>10858</v>
      </c>
      <c r="W1461" s="1" t="s">
        <v>3156</v>
      </c>
    </row>
    <row r="1462" spans="1:24">
      <c r="A1462" s="1" t="s">
        <v>49</v>
      </c>
      <c r="D1462" s="1" t="s">
        <v>7370</v>
      </c>
      <c r="E1462" s="1" t="s">
        <v>7371</v>
      </c>
      <c r="F1462" s="1" t="s">
        <v>4792</v>
      </c>
      <c r="H1462" s="1" t="s">
        <v>891</v>
      </c>
      <c r="I1462" s="1" t="s">
        <v>1644</v>
      </c>
      <c r="J1462" s="1" t="s">
        <v>3273</v>
      </c>
      <c r="K1462" s="1" t="s">
        <v>1735</v>
      </c>
      <c r="L1462" s="1" t="s">
        <v>380</v>
      </c>
      <c r="M1462" s="1" t="s">
        <v>4753</v>
      </c>
      <c r="N1462" s="1" t="s">
        <v>683</v>
      </c>
      <c r="O1462" s="1" t="s">
        <v>695</v>
      </c>
      <c r="P1462" s="1" t="s">
        <v>2501</v>
      </c>
      <c r="Q1462" s="1" t="s">
        <v>3274</v>
      </c>
      <c r="R1462" s="1" t="s">
        <v>1720</v>
      </c>
      <c r="S1462" s="1" t="s">
        <v>3273</v>
      </c>
      <c r="T1462" s="1" t="s">
        <v>4754</v>
      </c>
      <c r="U1462" s="1" t="s">
        <v>3166</v>
      </c>
      <c r="V1462" s="1" t="s">
        <v>10858</v>
      </c>
      <c r="W1462" s="1" t="s">
        <v>3166</v>
      </c>
    </row>
    <row r="1463" spans="1:24">
      <c r="A1463" s="1" t="s">
        <v>49</v>
      </c>
      <c r="D1463" s="1" t="s">
        <v>3805</v>
      </c>
      <c r="E1463" s="1" t="s">
        <v>7372</v>
      </c>
      <c r="F1463" s="1" t="s">
        <v>5033</v>
      </c>
      <c r="H1463" s="1" t="s">
        <v>891</v>
      </c>
      <c r="I1463" s="1" t="s">
        <v>1644</v>
      </c>
      <c r="J1463" s="1" t="s">
        <v>3273</v>
      </c>
      <c r="K1463" s="1" t="s">
        <v>1735</v>
      </c>
      <c r="L1463" s="1" t="s">
        <v>396</v>
      </c>
      <c r="M1463" s="1" t="s">
        <v>4753</v>
      </c>
      <c r="N1463" s="1" t="s">
        <v>683</v>
      </c>
      <c r="O1463" s="1" t="s">
        <v>695</v>
      </c>
      <c r="P1463" s="1" t="s">
        <v>2501</v>
      </c>
      <c r="Q1463" s="1" t="s">
        <v>3274</v>
      </c>
      <c r="R1463" s="1" t="s">
        <v>1720</v>
      </c>
      <c r="S1463" s="1" t="s">
        <v>3273</v>
      </c>
      <c r="T1463" s="1" t="s">
        <v>4754</v>
      </c>
      <c r="U1463" s="1" t="s">
        <v>3214</v>
      </c>
      <c r="V1463" s="1" t="s">
        <v>10858</v>
      </c>
      <c r="W1463" s="1" t="s">
        <v>3208</v>
      </c>
    </row>
    <row r="1464" spans="1:24">
      <c r="A1464" s="1" t="s">
        <v>49</v>
      </c>
      <c r="D1464" s="1" t="s">
        <v>7373</v>
      </c>
      <c r="E1464" s="1" t="s">
        <v>7374</v>
      </c>
      <c r="F1464" s="1" t="s">
        <v>4792</v>
      </c>
      <c r="H1464" s="1" t="s">
        <v>891</v>
      </c>
      <c r="I1464" s="1" t="s">
        <v>1644</v>
      </c>
      <c r="J1464" s="1" t="s">
        <v>3273</v>
      </c>
      <c r="K1464" s="1" t="s">
        <v>1735</v>
      </c>
      <c r="L1464" s="1" t="s">
        <v>393</v>
      </c>
      <c r="M1464" s="1" t="s">
        <v>4753</v>
      </c>
      <c r="N1464" s="1" t="s">
        <v>683</v>
      </c>
      <c r="O1464" s="1" t="s">
        <v>695</v>
      </c>
      <c r="P1464" s="1" t="s">
        <v>2501</v>
      </c>
      <c r="Q1464" s="1" t="s">
        <v>3274</v>
      </c>
      <c r="R1464" s="1" t="s">
        <v>1720</v>
      </c>
      <c r="S1464" s="1" t="s">
        <v>3273</v>
      </c>
      <c r="T1464" s="1" t="s">
        <v>4754</v>
      </c>
      <c r="U1464" s="1" t="s">
        <v>3166</v>
      </c>
      <c r="V1464" s="1" t="s">
        <v>10858</v>
      </c>
      <c r="W1464" s="1" t="s">
        <v>3166</v>
      </c>
    </row>
    <row r="1465" spans="1:24">
      <c r="A1465" s="1" t="s">
        <v>49</v>
      </c>
      <c r="D1465" s="1" t="s">
        <v>2442</v>
      </c>
      <c r="E1465" s="1" t="s">
        <v>7375</v>
      </c>
      <c r="F1465" s="1" t="s">
        <v>655</v>
      </c>
      <c r="H1465" s="1" t="s">
        <v>891</v>
      </c>
      <c r="I1465" s="1" t="s">
        <v>1644</v>
      </c>
      <c r="J1465" s="1" t="s">
        <v>3184</v>
      </c>
      <c r="K1465" s="1" t="s">
        <v>5228</v>
      </c>
      <c r="L1465" s="1" t="s">
        <v>791</v>
      </c>
      <c r="M1465" s="1" t="s">
        <v>4753</v>
      </c>
      <c r="N1465" s="1" t="s">
        <v>683</v>
      </c>
      <c r="O1465" s="1" t="s">
        <v>695</v>
      </c>
      <c r="P1465" s="1" t="s">
        <v>1515</v>
      </c>
      <c r="Q1465" s="1" t="s">
        <v>3186</v>
      </c>
      <c r="R1465" s="1" t="s">
        <v>616</v>
      </c>
      <c r="S1465" s="1" t="s">
        <v>3184</v>
      </c>
      <c r="T1465" s="1" t="s">
        <v>4754</v>
      </c>
      <c r="U1465" s="1" t="s">
        <v>11748</v>
      </c>
      <c r="V1465" s="1" t="s">
        <v>11651</v>
      </c>
      <c r="W1465" s="1" t="s">
        <v>3171</v>
      </c>
      <c r="X1465" s="1" t="s">
        <v>7376</v>
      </c>
    </row>
    <row r="1466" spans="1:24">
      <c r="A1466" s="1" t="s">
        <v>49</v>
      </c>
      <c r="D1466" s="1" t="s">
        <v>2445</v>
      </c>
      <c r="E1466" s="1" t="s">
        <v>7377</v>
      </c>
      <c r="F1466" s="1" t="s">
        <v>655</v>
      </c>
      <c r="H1466" s="1" t="s">
        <v>891</v>
      </c>
      <c r="I1466" s="1" t="s">
        <v>1644</v>
      </c>
      <c r="J1466" s="1" t="s">
        <v>3184</v>
      </c>
      <c r="K1466" s="1" t="s">
        <v>5228</v>
      </c>
      <c r="L1466" s="1" t="s">
        <v>380</v>
      </c>
      <c r="M1466" s="1" t="s">
        <v>4753</v>
      </c>
      <c r="N1466" s="1" t="s">
        <v>683</v>
      </c>
      <c r="O1466" s="1" t="s">
        <v>695</v>
      </c>
      <c r="P1466" s="1" t="s">
        <v>1515</v>
      </c>
      <c r="Q1466" s="1" t="s">
        <v>3186</v>
      </c>
      <c r="R1466" s="1" t="s">
        <v>616</v>
      </c>
      <c r="S1466" s="1" t="s">
        <v>3184</v>
      </c>
      <c r="T1466" s="1" t="s">
        <v>4754</v>
      </c>
      <c r="U1466" s="1" t="s">
        <v>11749</v>
      </c>
      <c r="V1466" s="1" t="s">
        <v>11750</v>
      </c>
      <c r="W1466" s="1" t="s">
        <v>10343</v>
      </c>
      <c r="X1466" s="1" t="s">
        <v>7378</v>
      </c>
    </row>
    <row r="1467" spans="1:24">
      <c r="A1467" s="1" t="s">
        <v>49</v>
      </c>
      <c r="D1467" s="1" t="s">
        <v>2448</v>
      </c>
      <c r="E1467" s="1" t="s">
        <v>7379</v>
      </c>
      <c r="F1467" s="1" t="s">
        <v>655</v>
      </c>
      <c r="H1467" s="1" t="s">
        <v>891</v>
      </c>
      <c r="I1467" s="1" t="s">
        <v>1644</v>
      </c>
      <c r="J1467" s="1" t="s">
        <v>3184</v>
      </c>
      <c r="K1467" s="1" t="s">
        <v>5228</v>
      </c>
      <c r="L1467" s="1" t="s">
        <v>396</v>
      </c>
      <c r="M1467" s="1" t="s">
        <v>4753</v>
      </c>
      <c r="N1467" s="1" t="s">
        <v>683</v>
      </c>
      <c r="O1467" s="1" t="s">
        <v>695</v>
      </c>
      <c r="P1467" s="1" t="s">
        <v>1515</v>
      </c>
      <c r="Q1467" s="1" t="s">
        <v>3186</v>
      </c>
      <c r="R1467" s="1" t="s">
        <v>616</v>
      </c>
      <c r="S1467" s="1" t="s">
        <v>3184</v>
      </c>
      <c r="T1467" s="1" t="s">
        <v>4754</v>
      </c>
      <c r="U1467" s="1" t="s">
        <v>11751</v>
      </c>
      <c r="V1467" s="1" t="s">
        <v>11677</v>
      </c>
      <c r="W1467" s="1" t="s">
        <v>11752</v>
      </c>
      <c r="X1467" s="1" t="s">
        <v>7380</v>
      </c>
    </row>
    <row r="1468" spans="1:24">
      <c r="A1468" s="1" t="s">
        <v>49</v>
      </c>
      <c r="D1468" s="1" t="s">
        <v>2451</v>
      </c>
      <c r="E1468" s="1" t="s">
        <v>7381</v>
      </c>
      <c r="F1468" s="1" t="s">
        <v>655</v>
      </c>
      <c r="H1468" s="1" t="s">
        <v>891</v>
      </c>
      <c r="I1468" s="1" t="s">
        <v>1644</v>
      </c>
      <c r="J1468" s="1" t="s">
        <v>3184</v>
      </c>
      <c r="K1468" s="1" t="s">
        <v>5228</v>
      </c>
      <c r="L1468" s="1" t="s">
        <v>393</v>
      </c>
      <c r="M1468" s="1" t="s">
        <v>4753</v>
      </c>
      <c r="N1468" s="1" t="s">
        <v>683</v>
      </c>
      <c r="O1468" s="1" t="s">
        <v>695</v>
      </c>
      <c r="P1468" s="1" t="s">
        <v>1515</v>
      </c>
      <c r="Q1468" s="1" t="s">
        <v>3186</v>
      </c>
      <c r="R1468" s="1" t="s">
        <v>616</v>
      </c>
      <c r="S1468" s="1" t="s">
        <v>3184</v>
      </c>
      <c r="T1468" s="1" t="s">
        <v>4754</v>
      </c>
      <c r="U1468" s="1" t="s">
        <v>11753</v>
      </c>
      <c r="V1468" s="1" t="s">
        <v>11754</v>
      </c>
      <c r="W1468" s="1" t="s">
        <v>11755</v>
      </c>
      <c r="X1468" s="1" t="s">
        <v>7382</v>
      </c>
    </row>
    <row r="1469" spans="1:24">
      <c r="A1469" s="1" t="s">
        <v>49</v>
      </c>
      <c r="D1469" s="1" t="s">
        <v>2454</v>
      </c>
      <c r="E1469" s="1" t="s">
        <v>7383</v>
      </c>
      <c r="F1469" s="1" t="s">
        <v>655</v>
      </c>
      <c r="H1469" s="1" t="s">
        <v>891</v>
      </c>
      <c r="I1469" s="1" t="s">
        <v>1644</v>
      </c>
      <c r="J1469" s="1" t="s">
        <v>3184</v>
      </c>
      <c r="K1469" s="1" t="s">
        <v>5164</v>
      </c>
      <c r="L1469" s="1" t="s">
        <v>598</v>
      </c>
      <c r="M1469" s="1" t="s">
        <v>4753</v>
      </c>
      <c r="N1469" s="1" t="s">
        <v>683</v>
      </c>
      <c r="O1469" s="1" t="s">
        <v>695</v>
      </c>
      <c r="P1469" s="1" t="s">
        <v>1515</v>
      </c>
      <c r="Q1469" s="1" t="s">
        <v>3186</v>
      </c>
      <c r="R1469" s="1" t="s">
        <v>616</v>
      </c>
      <c r="S1469" s="1" t="s">
        <v>3184</v>
      </c>
      <c r="T1469" s="1" t="s">
        <v>4754</v>
      </c>
      <c r="U1469" s="1" t="s">
        <v>11756</v>
      </c>
      <c r="V1469" s="1" t="s">
        <v>11199</v>
      </c>
      <c r="W1469" s="1" t="s">
        <v>3166</v>
      </c>
      <c r="X1469" s="1" t="s">
        <v>7384</v>
      </c>
    </row>
    <row r="1470" spans="1:24">
      <c r="A1470" s="1" t="s">
        <v>49</v>
      </c>
      <c r="D1470" s="1" t="s">
        <v>2457</v>
      </c>
      <c r="E1470" s="1" t="s">
        <v>7385</v>
      </c>
      <c r="F1470" s="1" t="s">
        <v>655</v>
      </c>
      <c r="H1470" s="1" t="s">
        <v>891</v>
      </c>
      <c r="I1470" s="1" t="s">
        <v>1644</v>
      </c>
      <c r="J1470" s="1" t="s">
        <v>3184</v>
      </c>
      <c r="K1470" s="1" t="s">
        <v>5817</v>
      </c>
      <c r="L1470" s="1" t="s">
        <v>598</v>
      </c>
      <c r="M1470" s="1" t="s">
        <v>4753</v>
      </c>
      <c r="N1470" s="1" t="s">
        <v>683</v>
      </c>
      <c r="O1470" s="1" t="s">
        <v>695</v>
      </c>
      <c r="P1470" s="1" t="s">
        <v>1515</v>
      </c>
      <c r="Q1470" s="1" t="s">
        <v>3186</v>
      </c>
      <c r="R1470" s="1" t="s">
        <v>616</v>
      </c>
      <c r="S1470" s="1" t="s">
        <v>3184</v>
      </c>
      <c r="T1470" s="1" t="s">
        <v>4754</v>
      </c>
      <c r="U1470" s="1" t="s">
        <v>11757</v>
      </c>
      <c r="V1470" s="1" t="s">
        <v>11758</v>
      </c>
      <c r="W1470" s="1" t="s">
        <v>3166</v>
      </c>
      <c r="X1470" s="1" t="s">
        <v>7386</v>
      </c>
    </row>
    <row r="1471" spans="1:24">
      <c r="A1471" s="1" t="s">
        <v>49</v>
      </c>
      <c r="D1471" s="1" t="s">
        <v>2460</v>
      </c>
      <c r="E1471" s="1" t="s">
        <v>7387</v>
      </c>
      <c r="F1471" s="1" t="s">
        <v>655</v>
      </c>
      <c r="H1471" s="1" t="s">
        <v>891</v>
      </c>
      <c r="I1471" s="1" t="s">
        <v>1644</v>
      </c>
      <c r="J1471" s="1" t="s">
        <v>3179</v>
      </c>
      <c r="K1471" s="1" t="s">
        <v>5228</v>
      </c>
      <c r="L1471" s="1" t="s">
        <v>401</v>
      </c>
      <c r="M1471" s="1" t="s">
        <v>4753</v>
      </c>
      <c r="N1471" s="1" t="s">
        <v>683</v>
      </c>
      <c r="O1471" s="1" t="s">
        <v>695</v>
      </c>
      <c r="P1471" s="1" t="s">
        <v>1508</v>
      </c>
      <c r="Q1471" s="1" t="s">
        <v>3337</v>
      </c>
      <c r="R1471" s="1" t="s">
        <v>1419</v>
      </c>
      <c r="S1471" s="1" t="s">
        <v>3179</v>
      </c>
      <c r="T1471" s="1" t="s">
        <v>4754</v>
      </c>
      <c r="U1471" s="1" t="s">
        <v>10840</v>
      </c>
      <c r="V1471" s="1" t="s">
        <v>11741</v>
      </c>
      <c r="W1471" s="1" t="s">
        <v>10554</v>
      </c>
      <c r="X1471" s="1" t="s">
        <v>7388</v>
      </c>
    </row>
    <row r="1472" spans="1:24">
      <c r="A1472" s="1" t="s">
        <v>49</v>
      </c>
      <c r="D1472" s="1" t="s">
        <v>7389</v>
      </c>
      <c r="E1472" s="1" t="s">
        <v>7390</v>
      </c>
      <c r="F1472" s="1" t="s">
        <v>4792</v>
      </c>
      <c r="H1472" s="1" t="s">
        <v>891</v>
      </c>
      <c r="I1472" s="1" t="s">
        <v>1644</v>
      </c>
      <c r="J1472" s="1" t="s">
        <v>3179</v>
      </c>
      <c r="K1472" s="1" t="s">
        <v>1719</v>
      </c>
      <c r="L1472" s="1" t="s">
        <v>694</v>
      </c>
      <c r="M1472" s="1" t="s">
        <v>4753</v>
      </c>
      <c r="N1472" s="1" t="s">
        <v>683</v>
      </c>
      <c r="O1472" s="1" t="s">
        <v>695</v>
      </c>
      <c r="P1472" s="1" t="s">
        <v>1508</v>
      </c>
      <c r="Q1472" s="1" t="s">
        <v>11759</v>
      </c>
      <c r="R1472" s="1" t="s">
        <v>1419</v>
      </c>
      <c r="S1472" s="1" t="s">
        <v>3179</v>
      </c>
      <c r="T1472" s="1" t="s">
        <v>4754</v>
      </c>
      <c r="U1472" s="1" t="s">
        <v>3166</v>
      </c>
      <c r="V1472" s="1" t="s">
        <v>11760</v>
      </c>
      <c r="W1472" s="1" t="s">
        <v>3166</v>
      </c>
    </row>
    <row r="1473" spans="1:24">
      <c r="A1473" s="1" t="s">
        <v>49</v>
      </c>
      <c r="D1473" s="1" t="s">
        <v>7391</v>
      </c>
      <c r="E1473" s="1" t="s">
        <v>7392</v>
      </c>
      <c r="F1473" s="1" t="s">
        <v>4792</v>
      </c>
      <c r="H1473" s="1" t="s">
        <v>891</v>
      </c>
      <c r="I1473" s="1" t="s">
        <v>1644</v>
      </c>
      <c r="J1473" s="1" t="s">
        <v>3179</v>
      </c>
      <c r="K1473" s="1" t="s">
        <v>1719</v>
      </c>
      <c r="L1473" s="1" t="s">
        <v>694</v>
      </c>
      <c r="M1473" s="1" t="s">
        <v>4753</v>
      </c>
      <c r="N1473" s="1" t="s">
        <v>683</v>
      </c>
      <c r="O1473" s="1" t="s">
        <v>695</v>
      </c>
      <c r="P1473" s="1" t="s">
        <v>1508</v>
      </c>
      <c r="Q1473" s="1" t="s">
        <v>11759</v>
      </c>
      <c r="R1473" s="1" t="s">
        <v>1419</v>
      </c>
      <c r="S1473" s="1" t="s">
        <v>3179</v>
      </c>
      <c r="T1473" s="1" t="s">
        <v>4754</v>
      </c>
      <c r="U1473" s="1" t="s">
        <v>3166</v>
      </c>
      <c r="V1473" s="1" t="s">
        <v>11761</v>
      </c>
      <c r="W1473" s="1" t="s">
        <v>3166</v>
      </c>
    </row>
    <row r="1474" spans="1:24">
      <c r="A1474" s="1" t="s">
        <v>49</v>
      </c>
      <c r="D1474" s="1" t="s">
        <v>7393</v>
      </c>
      <c r="E1474" s="1" t="s">
        <v>7394</v>
      </c>
      <c r="F1474" s="1" t="s">
        <v>4792</v>
      </c>
      <c r="H1474" s="1" t="s">
        <v>891</v>
      </c>
      <c r="I1474" s="1" t="s">
        <v>1644</v>
      </c>
      <c r="J1474" s="1" t="s">
        <v>3271</v>
      </c>
      <c r="K1474" s="1" t="s">
        <v>1735</v>
      </c>
      <c r="L1474" s="1" t="s">
        <v>401</v>
      </c>
      <c r="M1474" s="1" t="s">
        <v>4753</v>
      </c>
      <c r="N1474" s="1" t="s">
        <v>683</v>
      </c>
      <c r="O1474" s="1" t="s">
        <v>695</v>
      </c>
      <c r="P1474" s="1" t="s">
        <v>2237</v>
      </c>
      <c r="Q1474" s="1" t="s">
        <v>10162</v>
      </c>
      <c r="R1474" s="1" t="s">
        <v>1423</v>
      </c>
      <c r="S1474" s="1" t="s">
        <v>3271</v>
      </c>
      <c r="T1474" s="1" t="s">
        <v>4754</v>
      </c>
      <c r="U1474" s="1" t="s">
        <v>3166</v>
      </c>
      <c r="V1474" s="1" t="s">
        <v>11762</v>
      </c>
      <c r="W1474" s="1" t="s">
        <v>3166</v>
      </c>
    </row>
    <row r="1475" spans="1:24">
      <c r="A1475" s="1" t="s">
        <v>49</v>
      </c>
      <c r="D1475" s="1" t="s">
        <v>7395</v>
      </c>
      <c r="E1475" s="1" t="s">
        <v>7396</v>
      </c>
      <c r="F1475" s="1" t="s">
        <v>4792</v>
      </c>
      <c r="H1475" s="1" t="s">
        <v>891</v>
      </c>
      <c r="I1475" s="1" t="s">
        <v>1644</v>
      </c>
      <c r="J1475" s="1" t="s">
        <v>3273</v>
      </c>
      <c r="K1475" s="1" t="s">
        <v>1735</v>
      </c>
      <c r="L1475" s="1" t="s">
        <v>401</v>
      </c>
      <c r="M1475" s="1" t="s">
        <v>4753</v>
      </c>
      <c r="N1475" s="1" t="s">
        <v>683</v>
      </c>
      <c r="O1475" s="1" t="s">
        <v>695</v>
      </c>
      <c r="P1475" s="1" t="s">
        <v>2501</v>
      </c>
      <c r="Q1475" s="1" t="s">
        <v>3274</v>
      </c>
      <c r="R1475" s="1" t="s">
        <v>1720</v>
      </c>
      <c r="S1475" s="1" t="s">
        <v>3273</v>
      </c>
      <c r="T1475" s="1" t="s">
        <v>4754</v>
      </c>
      <c r="U1475" s="1" t="s">
        <v>3166</v>
      </c>
      <c r="V1475" s="1" t="s">
        <v>10858</v>
      </c>
      <c r="W1475" s="1" t="s">
        <v>3166</v>
      </c>
    </row>
    <row r="1476" spans="1:24">
      <c r="A1476" s="1" t="s">
        <v>49</v>
      </c>
      <c r="D1476" s="1" t="s">
        <v>2463</v>
      </c>
      <c r="E1476" s="1" t="s">
        <v>7397</v>
      </c>
      <c r="F1476" s="1" t="s">
        <v>655</v>
      </c>
      <c r="H1476" s="1" t="s">
        <v>891</v>
      </c>
      <c r="I1476" s="1" t="s">
        <v>1644</v>
      </c>
      <c r="J1476" s="1" t="s">
        <v>3184</v>
      </c>
      <c r="K1476" s="1" t="s">
        <v>5228</v>
      </c>
      <c r="L1476" s="1" t="s">
        <v>401</v>
      </c>
      <c r="M1476" s="1" t="s">
        <v>4753</v>
      </c>
      <c r="N1476" s="1" t="s">
        <v>683</v>
      </c>
      <c r="O1476" s="1" t="s">
        <v>695</v>
      </c>
      <c r="P1476" s="1" t="s">
        <v>1515</v>
      </c>
      <c r="Q1476" s="1" t="s">
        <v>3186</v>
      </c>
      <c r="R1476" s="1" t="s">
        <v>616</v>
      </c>
      <c r="S1476" s="1" t="s">
        <v>3184</v>
      </c>
      <c r="T1476" s="1" t="s">
        <v>4754</v>
      </c>
      <c r="U1476" s="1" t="s">
        <v>11763</v>
      </c>
      <c r="V1476" s="1" t="s">
        <v>11665</v>
      </c>
      <c r="W1476" s="1" t="s">
        <v>11764</v>
      </c>
      <c r="X1476" s="1" t="s">
        <v>7398</v>
      </c>
    </row>
    <row r="1477" spans="1:24">
      <c r="A1477" s="1" t="s">
        <v>49</v>
      </c>
      <c r="D1477" s="1" t="s">
        <v>7399</v>
      </c>
      <c r="E1477" s="1" t="s">
        <v>7400</v>
      </c>
      <c r="F1477" s="1" t="s">
        <v>4792</v>
      </c>
      <c r="H1477" s="1" t="s">
        <v>891</v>
      </c>
      <c r="I1477" s="1" t="s">
        <v>1644</v>
      </c>
      <c r="J1477" s="1" t="s">
        <v>3184</v>
      </c>
      <c r="K1477" s="1" t="s">
        <v>1719</v>
      </c>
      <c r="L1477" s="1" t="s">
        <v>694</v>
      </c>
      <c r="M1477" s="1" t="s">
        <v>4753</v>
      </c>
      <c r="N1477" s="1" t="s">
        <v>683</v>
      </c>
      <c r="O1477" s="1" t="s">
        <v>695</v>
      </c>
      <c r="P1477" s="1" t="s">
        <v>1515</v>
      </c>
      <c r="Q1477" s="1" t="s">
        <v>3186</v>
      </c>
      <c r="R1477" s="1" t="s">
        <v>616</v>
      </c>
      <c r="S1477" s="1" t="s">
        <v>3184</v>
      </c>
      <c r="T1477" s="1" t="s">
        <v>4754</v>
      </c>
      <c r="U1477" s="1" t="s">
        <v>3166</v>
      </c>
      <c r="V1477" s="1" t="s">
        <v>11099</v>
      </c>
      <c r="W1477" s="1" t="s">
        <v>3166</v>
      </c>
    </row>
    <row r="1478" spans="1:24">
      <c r="A1478" s="1" t="s">
        <v>49</v>
      </c>
      <c r="D1478" s="1" t="s">
        <v>7401</v>
      </c>
      <c r="E1478" s="1" t="s">
        <v>7402</v>
      </c>
      <c r="F1478" s="1" t="s">
        <v>4792</v>
      </c>
      <c r="H1478" s="1" t="s">
        <v>891</v>
      </c>
      <c r="I1478" s="1" t="s">
        <v>1644</v>
      </c>
      <c r="J1478" s="1" t="s">
        <v>3184</v>
      </c>
      <c r="K1478" s="1" t="s">
        <v>1719</v>
      </c>
      <c r="L1478" s="1" t="s">
        <v>694</v>
      </c>
      <c r="M1478" s="1" t="s">
        <v>4753</v>
      </c>
      <c r="N1478" s="1" t="s">
        <v>683</v>
      </c>
      <c r="O1478" s="1" t="s">
        <v>695</v>
      </c>
      <c r="P1478" s="1" t="s">
        <v>1515</v>
      </c>
      <c r="Q1478" s="1" t="s">
        <v>3186</v>
      </c>
      <c r="R1478" s="1" t="s">
        <v>616</v>
      </c>
      <c r="S1478" s="1" t="s">
        <v>3184</v>
      </c>
      <c r="T1478" s="1" t="s">
        <v>4754</v>
      </c>
      <c r="U1478" s="1" t="s">
        <v>3166</v>
      </c>
      <c r="V1478" s="1" t="s">
        <v>11765</v>
      </c>
      <c r="W1478" s="1" t="s">
        <v>3166</v>
      </c>
    </row>
    <row r="1479" spans="1:24">
      <c r="A1479" s="1" t="s">
        <v>49</v>
      </c>
      <c r="D1479" s="1" t="s">
        <v>7403</v>
      </c>
      <c r="E1479" s="1" t="s">
        <v>7404</v>
      </c>
      <c r="F1479" s="1" t="s">
        <v>4792</v>
      </c>
      <c r="H1479" s="1" t="s">
        <v>891</v>
      </c>
      <c r="I1479" s="1" t="s">
        <v>1644</v>
      </c>
      <c r="J1479" s="1" t="s">
        <v>3184</v>
      </c>
      <c r="K1479" s="1" t="s">
        <v>1719</v>
      </c>
      <c r="L1479" s="1" t="s">
        <v>694</v>
      </c>
      <c r="M1479" s="1" t="s">
        <v>4753</v>
      </c>
      <c r="N1479" s="1" t="s">
        <v>683</v>
      </c>
      <c r="O1479" s="1" t="s">
        <v>695</v>
      </c>
      <c r="P1479" s="1" t="s">
        <v>1515</v>
      </c>
      <c r="Q1479" s="1" t="s">
        <v>3269</v>
      </c>
      <c r="R1479" s="1" t="s">
        <v>616</v>
      </c>
      <c r="S1479" s="1" t="s">
        <v>3184</v>
      </c>
      <c r="T1479" s="1" t="s">
        <v>4754</v>
      </c>
      <c r="U1479" s="1" t="s">
        <v>3166</v>
      </c>
      <c r="V1479" s="1" t="s">
        <v>11765</v>
      </c>
      <c r="W1479" s="1" t="s">
        <v>3166</v>
      </c>
    </row>
    <row r="1480" spans="1:24">
      <c r="A1480" s="1" t="s">
        <v>49</v>
      </c>
      <c r="D1480" s="1" t="s">
        <v>7405</v>
      </c>
      <c r="E1480" s="1" t="s">
        <v>7406</v>
      </c>
      <c r="F1480" s="1" t="s">
        <v>4792</v>
      </c>
      <c r="H1480" s="1" t="s">
        <v>891</v>
      </c>
      <c r="I1480" s="1" t="s">
        <v>1644</v>
      </c>
      <c r="J1480" s="1" t="s">
        <v>3184</v>
      </c>
      <c r="K1480" s="1" t="s">
        <v>1719</v>
      </c>
      <c r="L1480" s="1" t="s">
        <v>694</v>
      </c>
      <c r="M1480" s="1" t="s">
        <v>4753</v>
      </c>
      <c r="N1480" s="1" t="s">
        <v>683</v>
      </c>
      <c r="O1480" s="1" t="s">
        <v>695</v>
      </c>
      <c r="P1480" s="1" t="s">
        <v>1515</v>
      </c>
      <c r="Q1480" s="1" t="s">
        <v>3186</v>
      </c>
      <c r="R1480" s="1" t="s">
        <v>616</v>
      </c>
      <c r="S1480" s="1" t="s">
        <v>3184</v>
      </c>
      <c r="T1480" s="1" t="s">
        <v>4754</v>
      </c>
      <c r="U1480" s="1" t="s">
        <v>3166</v>
      </c>
      <c r="V1480" s="1" t="s">
        <v>10725</v>
      </c>
      <c r="W1480" s="1" t="s">
        <v>3166</v>
      </c>
    </row>
    <row r="1481" spans="1:24">
      <c r="A1481" s="1" t="s">
        <v>49</v>
      </c>
      <c r="D1481" s="1" t="s">
        <v>7407</v>
      </c>
      <c r="E1481" s="1" t="s">
        <v>7408</v>
      </c>
      <c r="F1481" s="1" t="s">
        <v>4792</v>
      </c>
      <c r="H1481" s="1" t="s">
        <v>891</v>
      </c>
      <c r="I1481" s="1" t="s">
        <v>1644</v>
      </c>
      <c r="J1481" s="1" t="s">
        <v>3179</v>
      </c>
      <c r="K1481" s="1" t="s">
        <v>1719</v>
      </c>
      <c r="L1481" s="1" t="s">
        <v>457</v>
      </c>
      <c r="M1481" s="1" t="s">
        <v>4753</v>
      </c>
      <c r="N1481" s="1" t="s">
        <v>683</v>
      </c>
      <c r="O1481" s="1" t="s">
        <v>695</v>
      </c>
      <c r="P1481" s="1" t="s">
        <v>1508</v>
      </c>
      <c r="Q1481" s="1" t="s">
        <v>3337</v>
      </c>
      <c r="R1481" s="1" t="s">
        <v>1419</v>
      </c>
      <c r="S1481" s="1" t="s">
        <v>3179</v>
      </c>
      <c r="T1481" s="1" t="s">
        <v>4754</v>
      </c>
      <c r="U1481" s="1" t="s">
        <v>3166</v>
      </c>
      <c r="V1481" s="1" t="s">
        <v>11766</v>
      </c>
      <c r="W1481" s="1" t="s">
        <v>3166</v>
      </c>
    </row>
    <row r="1482" spans="1:24">
      <c r="A1482" s="1" t="s">
        <v>49</v>
      </c>
      <c r="D1482" s="1" t="s">
        <v>7409</v>
      </c>
      <c r="E1482" s="1" t="s">
        <v>7410</v>
      </c>
      <c r="F1482" s="1" t="s">
        <v>4792</v>
      </c>
      <c r="H1482" s="1" t="s">
        <v>891</v>
      </c>
      <c r="I1482" s="1" t="s">
        <v>1644</v>
      </c>
      <c r="J1482" s="1" t="s">
        <v>3271</v>
      </c>
      <c r="K1482" s="1" t="s">
        <v>1719</v>
      </c>
      <c r="L1482" s="1" t="s">
        <v>457</v>
      </c>
      <c r="M1482" s="1" t="s">
        <v>4753</v>
      </c>
      <c r="N1482" s="1" t="s">
        <v>683</v>
      </c>
      <c r="O1482" s="1" t="s">
        <v>695</v>
      </c>
      <c r="P1482" s="1" t="s">
        <v>2237</v>
      </c>
      <c r="Q1482" s="1" t="s">
        <v>10162</v>
      </c>
      <c r="R1482" s="1" t="s">
        <v>1423</v>
      </c>
      <c r="S1482" s="1" t="s">
        <v>3271</v>
      </c>
      <c r="T1482" s="1" t="s">
        <v>4754</v>
      </c>
      <c r="U1482" s="1" t="s">
        <v>3166</v>
      </c>
      <c r="V1482" s="1" t="s">
        <v>11339</v>
      </c>
      <c r="W1482" s="1" t="s">
        <v>3166</v>
      </c>
    </row>
    <row r="1483" spans="1:24">
      <c r="A1483" s="1" t="s">
        <v>49</v>
      </c>
      <c r="D1483" s="1" t="s">
        <v>7411</v>
      </c>
      <c r="E1483" s="1" t="s">
        <v>7412</v>
      </c>
      <c r="F1483" s="1" t="s">
        <v>4792</v>
      </c>
      <c r="H1483" s="1" t="s">
        <v>891</v>
      </c>
      <c r="I1483" s="1" t="s">
        <v>1644</v>
      </c>
      <c r="J1483" s="1" t="s">
        <v>3271</v>
      </c>
      <c r="K1483" s="1" t="s">
        <v>1719</v>
      </c>
      <c r="L1483" s="1" t="s">
        <v>487</v>
      </c>
      <c r="M1483" s="1" t="s">
        <v>4753</v>
      </c>
      <c r="N1483" s="1" t="s">
        <v>683</v>
      </c>
      <c r="O1483" s="1" t="s">
        <v>695</v>
      </c>
      <c r="P1483" s="1" t="s">
        <v>2237</v>
      </c>
      <c r="Q1483" s="1" t="s">
        <v>10162</v>
      </c>
      <c r="R1483" s="1" t="s">
        <v>1423</v>
      </c>
      <c r="S1483" s="1" t="s">
        <v>3271</v>
      </c>
      <c r="T1483" s="1" t="s">
        <v>4754</v>
      </c>
      <c r="U1483" s="1" t="s">
        <v>3166</v>
      </c>
      <c r="V1483" s="1" t="s">
        <v>11734</v>
      </c>
      <c r="W1483" s="1" t="s">
        <v>3166</v>
      </c>
    </row>
    <row r="1484" spans="1:24">
      <c r="A1484" s="1" t="s">
        <v>49</v>
      </c>
      <c r="D1484" s="1" t="s">
        <v>2466</v>
      </c>
      <c r="E1484" s="1" t="s">
        <v>7413</v>
      </c>
      <c r="F1484" s="1" t="s">
        <v>655</v>
      </c>
      <c r="H1484" s="1" t="s">
        <v>891</v>
      </c>
      <c r="I1484" s="1" t="s">
        <v>1644</v>
      </c>
      <c r="J1484" s="1" t="s">
        <v>3271</v>
      </c>
      <c r="K1484" s="1" t="s">
        <v>5269</v>
      </c>
      <c r="L1484" s="1" t="s">
        <v>1795</v>
      </c>
      <c r="M1484" s="1" t="s">
        <v>4753</v>
      </c>
      <c r="N1484" s="1" t="s">
        <v>683</v>
      </c>
      <c r="O1484" s="1" t="s">
        <v>695</v>
      </c>
      <c r="P1484" s="1" t="s">
        <v>2237</v>
      </c>
      <c r="Q1484" s="1" t="s">
        <v>3563</v>
      </c>
      <c r="R1484" s="1" t="s">
        <v>1423</v>
      </c>
      <c r="S1484" s="1" t="s">
        <v>3271</v>
      </c>
      <c r="T1484" s="1" t="s">
        <v>4754</v>
      </c>
      <c r="U1484" s="1" t="s">
        <v>10780</v>
      </c>
      <c r="V1484" s="1" t="s">
        <v>11767</v>
      </c>
      <c r="W1484" s="1" t="s">
        <v>480</v>
      </c>
      <c r="X1484" s="1" t="s">
        <v>7414</v>
      </c>
    </row>
    <row r="1485" spans="1:24">
      <c r="A1485" s="1" t="s">
        <v>49</v>
      </c>
      <c r="D1485" s="1" t="s">
        <v>2468</v>
      </c>
      <c r="E1485" s="1" t="s">
        <v>7415</v>
      </c>
      <c r="F1485" s="1" t="s">
        <v>655</v>
      </c>
      <c r="H1485" s="1" t="s">
        <v>891</v>
      </c>
      <c r="I1485" s="1" t="s">
        <v>1644</v>
      </c>
      <c r="J1485" s="1" t="s">
        <v>3184</v>
      </c>
      <c r="K1485" s="1" t="s">
        <v>1413</v>
      </c>
      <c r="L1485" s="1" t="s">
        <v>598</v>
      </c>
      <c r="M1485" s="1" t="s">
        <v>4753</v>
      </c>
      <c r="N1485" s="1" t="s">
        <v>683</v>
      </c>
      <c r="O1485" s="1" t="s">
        <v>695</v>
      </c>
      <c r="P1485" s="1" t="s">
        <v>1515</v>
      </c>
      <c r="Q1485" s="1" t="s">
        <v>3329</v>
      </c>
      <c r="R1485" s="1" t="s">
        <v>616</v>
      </c>
      <c r="S1485" s="1" t="s">
        <v>3184</v>
      </c>
      <c r="T1485" s="1" t="s">
        <v>4754</v>
      </c>
      <c r="U1485" s="1" t="s">
        <v>11768</v>
      </c>
      <c r="V1485" s="1" t="s">
        <v>11769</v>
      </c>
      <c r="W1485" s="1" t="s">
        <v>3166</v>
      </c>
      <c r="X1485" s="1" t="s">
        <v>7416</v>
      </c>
    </row>
    <row r="1486" spans="1:24">
      <c r="A1486" s="1" t="s">
        <v>49</v>
      </c>
      <c r="D1486" s="1" t="s">
        <v>2471</v>
      </c>
      <c r="E1486" s="1" t="s">
        <v>7417</v>
      </c>
      <c r="F1486" s="1" t="s">
        <v>655</v>
      </c>
      <c r="H1486" s="1" t="s">
        <v>891</v>
      </c>
      <c r="I1486" s="1" t="s">
        <v>1644</v>
      </c>
      <c r="J1486" s="1" t="s">
        <v>3184</v>
      </c>
      <c r="K1486" s="1" t="s">
        <v>7418</v>
      </c>
      <c r="L1486" s="1" t="s">
        <v>598</v>
      </c>
      <c r="M1486" s="1" t="s">
        <v>4753</v>
      </c>
      <c r="N1486" s="1" t="s">
        <v>683</v>
      </c>
      <c r="O1486" s="1" t="s">
        <v>695</v>
      </c>
      <c r="P1486" s="1" t="s">
        <v>1515</v>
      </c>
      <c r="Q1486" s="1" t="s">
        <v>3269</v>
      </c>
      <c r="R1486" s="1" t="s">
        <v>616</v>
      </c>
      <c r="S1486" s="1" t="s">
        <v>3184</v>
      </c>
      <c r="T1486" s="1" t="s">
        <v>4754</v>
      </c>
      <c r="U1486" s="1" t="s">
        <v>11770</v>
      </c>
      <c r="V1486" s="1" t="s">
        <v>11771</v>
      </c>
      <c r="W1486" s="1" t="s">
        <v>3166</v>
      </c>
      <c r="X1486" s="1" t="s">
        <v>7419</v>
      </c>
    </row>
    <row r="1487" spans="1:24">
      <c r="A1487" s="1" t="s">
        <v>49</v>
      </c>
      <c r="D1487" s="1" t="s">
        <v>2475</v>
      </c>
      <c r="E1487" s="1" t="s">
        <v>7420</v>
      </c>
      <c r="F1487" s="1" t="s">
        <v>655</v>
      </c>
      <c r="H1487" s="1" t="s">
        <v>891</v>
      </c>
      <c r="I1487" s="1" t="s">
        <v>1644</v>
      </c>
      <c r="J1487" s="1" t="s">
        <v>3184</v>
      </c>
      <c r="K1487" s="1" t="s">
        <v>7418</v>
      </c>
      <c r="L1487" s="1" t="s">
        <v>401</v>
      </c>
      <c r="M1487" s="1" t="s">
        <v>4753</v>
      </c>
      <c r="N1487" s="1" t="s">
        <v>683</v>
      </c>
      <c r="O1487" s="1" t="s">
        <v>695</v>
      </c>
      <c r="P1487" s="1" t="s">
        <v>1515</v>
      </c>
      <c r="Q1487" s="1" t="s">
        <v>3269</v>
      </c>
      <c r="R1487" s="1" t="s">
        <v>616</v>
      </c>
      <c r="S1487" s="1" t="s">
        <v>3184</v>
      </c>
      <c r="T1487" s="1" t="s">
        <v>4754</v>
      </c>
      <c r="U1487" s="1" t="s">
        <v>11772</v>
      </c>
      <c r="V1487" s="1" t="s">
        <v>3243</v>
      </c>
      <c r="W1487" s="1" t="s">
        <v>3166</v>
      </c>
      <c r="X1487" s="1" t="s">
        <v>7421</v>
      </c>
    </row>
    <row r="1488" spans="1:24">
      <c r="A1488" s="1" t="s">
        <v>49</v>
      </c>
      <c r="D1488" s="1" t="s">
        <v>2478</v>
      </c>
      <c r="E1488" s="1" t="s">
        <v>7422</v>
      </c>
      <c r="F1488" s="1" t="s">
        <v>655</v>
      </c>
      <c r="H1488" s="1" t="s">
        <v>891</v>
      </c>
      <c r="I1488" s="1" t="s">
        <v>1644</v>
      </c>
      <c r="J1488" s="1" t="s">
        <v>3184</v>
      </c>
      <c r="K1488" s="1" t="s">
        <v>7418</v>
      </c>
      <c r="L1488" s="1" t="s">
        <v>393</v>
      </c>
      <c r="M1488" s="1" t="s">
        <v>4753</v>
      </c>
      <c r="N1488" s="1" t="s">
        <v>683</v>
      </c>
      <c r="O1488" s="1" t="s">
        <v>695</v>
      </c>
      <c r="P1488" s="1" t="s">
        <v>1515</v>
      </c>
      <c r="Q1488" s="1" t="s">
        <v>3269</v>
      </c>
      <c r="R1488" s="1" t="s">
        <v>616</v>
      </c>
      <c r="S1488" s="1" t="s">
        <v>3184</v>
      </c>
      <c r="T1488" s="1" t="s">
        <v>4754</v>
      </c>
      <c r="U1488" s="1" t="s">
        <v>11773</v>
      </c>
      <c r="V1488" s="1" t="s">
        <v>10725</v>
      </c>
      <c r="W1488" s="1" t="s">
        <v>3166</v>
      </c>
      <c r="X1488" s="1" t="s">
        <v>7423</v>
      </c>
    </row>
    <row r="1489" spans="1:24">
      <c r="A1489" s="1" t="s">
        <v>49</v>
      </c>
      <c r="D1489" s="1" t="s">
        <v>2480</v>
      </c>
      <c r="E1489" s="1" t="s">
        <v>7424</v>
      </c>
      <c r="F1489" s="1" t="s">
        <v>655</v>
      </c>
      <c r="H1489" s="1" t="s">
        <v>891</v>
      </c>
      <c r="I1489" s="1" t="s">
        <v>1644</v>
      </c>
      <c r="J1489" s="1" t="s">
        <v>3179</v>
      </c>
      <c r="K1489" s="1" t="s">
        <v>6640</v>
      </c>
      <c r="L1489" s="1" t="s">
        <v>598</v>
      </c>
      <c r="M1489" s="1" t="s">
        <v>4753</v>
      </c>
      <c r="N1489" s="1" t="s">
        <v>683</v>
      </c>
      <c r="O1489" s="1" t="s">
        <v>695</v>
      </c>
      <c r="P1489" s="1" t="s">
        <v>1508</v>
      </c>
      <c r="Q1489" s="1" t="s">
        <v>3342</v>
      </c>
      <c r="R1489" s="1" t="s">
        <v>1419</v>
      </c>
      <c r="S1489" s="1" t="s">
        <v>3179</v>
      </c>
      <c r="T1489" s="1" t="s">
        <v>4754</v>
      </c>
      <c r="U1489" s="1" t="s">
        <v>11658</v>
      </c>
      <c r="V1489" s="1" t="s">
        <v>11774</v>
      </c>
      <c r="W1489" s="1" t="s">
        <v>3166</v>
      </c>
      <c r="X1489" s="1" t="s">
        <v>7425</v>
      </c>
    </row>
    <row r="1490" spans="1:24">
      <c r="A1490" s="1" t="s">
        <v>49</v>
      </c>
      <c r="D1490" s="1" t="s">
        <v>2483</v>
      </c>
      <c r="E1490" s="1" t="s">
        <v>7426</v>
      </c>
      <c r="F1490" s="1" t="s">
        <v>5033</v>
      </c>
      <c r="H1490" s="1" t="s">
        <v>891</v>
      </c>
      <c r="I1490" s="1" t="s">
        <v>1644</v>
      </c>
      <c r="J1490" s="1" t="s">
        <v>3271</v>
      </c>
      <c r="K1490" s="1" t="s">
        <v>1587</v>
      </c>
      <c r="L1490" s="1" t="s">
        <v>598</v>
      </c>
      <c r="M1490" s="1" t="s">
        <v>4753</v>
      </c>
      <c r="N1490" s="1" t="s">
        <v>683</v>
      </c>
      <c r="O1490" s="1" t="s">
        <v>695</v>
      </c>
      <c r="P1490" s="1" t="s">
        <v>2237</v>
      </c>
      <c r="Q1490" s="1" t="s">
        <v>3338</v>
      </c>
      <c r="R1490" s="1" t="s">
        <v>1423</v>
      </c>
      <c r="S1490" s="1" t="s">
        <v>3271</v>
      </c>
      <c r="T1490" s="1" t="s">
        <v>4754</v>
      </c>
      <c r="U1490" s="1" t="s">
        <v>10351</v>
      </c>
      <c r="V1490" s="1" t="s">
        <v>11775</v>
      </c>
      <c r="W1490" s="1" t="s">
        <v>3170</v>
      </c>
    </row>
    <row r="1491" spans="1:24">
      <c r="A1491" s="1" t="s">
        <v>49</v>
      </c>
      <c r="D1491" s="1" t="s">
        <v>3807</v>
      </c>
      <c r="E1491" s="1" t="s">
        <v>7427</v>
      </c>
      <c r="F1491" s="1" t="s">
        <v>5033</v>
      </c>
      <c r="H1491" s="1" t="s">
        <v>891</v>
      </c>
      <c r="I1491" s="1" t="s">
        <v>1644</v>
      </c>
      <c r="J1491" s="1" t="s">
        <v>3273</v>
      </c>
      <c r="K1491" s="1" t="s">
        <v>1587</v>
      </c>
      <c r="L1491" s="1" t="s">
        <v>409</v>
      </c>
      <c r="M1491" s="1" t="s">
        <v>4753</v>
      </c>
      <c r="N1491" s="1" t="s">
        <v>683</v>
      </c>
      <c r="O1491" s="1" t="s">
        <v>695</v>
      </c>
      <c r="P1491" s="1" t="s">
        <v>2501</v>
      </c>
      <c r="Q1491" s="1" t="s">
        <v>11024</v>
      </c>
      <c r="R1491" s="1" t="s">
        <v>1720</v>
      </c>
      <c r="S1491" s="1" t="s">
        <v>3273</v>
      </c>
      <c r="T1491" s="1" t="s">
        <v>4754</v>
      </c>
      <c r="U1491" s="1" t="s">
        <v>3187</v>
      </c>
      <c r="V1491" s="1" t="s">
        <v>10220</v>
      </c>
      <c r="W1491" s="1" t="s">
        <v>3166</v>
      </c>
    </row>
    <row r="1492" spans="1:24">
      <c r="A1492" s="1" t="s">
        <v>49</v>
      </c>
      <c r="D1492" s="1" t="s">
        <v>2486</v>
      </c>
      <c r="E1492" s="1" t="s">
        <v>7428</v>
      </c>
      <c r="F1492" s="1" t="s">
        <v>655</v>
      </c>
      <c r="H1492" s="1" t="s">
        <v>891</v>
      </c>
      <c r="I1492" s="1" t="s">
        <v>1644</v>
      </c>
      <c r="J1492" s="1" t="s">
        <v>3184</v>
      </c>
      <c r="K1492" s="1" t="s">
        <v>7418</v>
      </c>
      <c r="L1492" s="1" t="s">
        <v>598</v>
      </c>
      <c r="M1492" s="1" t="s">
        <v>4753</v>
      </c>
      <c r="N1492" s="1" t="s">
        <v>683</v>
      </c>
      <c r="O1492" s="1" t="s">
        <v>695</v>
      </c>
      <c r="P1492" s="1" t="s">
        <v>1515</v>
      </c>
      <c r="Q1492" s="1" t="s">
        <v>3291</v>
      </c>
      <c r="R1492" s="1" t="s">
        <v>616</v>
      </c>
      <c r="S1492" s="1" t="s">
        <v>3184</v>
      </c>
      <c r="T1492" s="1" t="s">
        <v>4754</v>
      </c>
      <c r="U1492" s="1" t="s">
        <v>11776</v>
      </c>
      <c r="V1492" s="1" t="s">
        <v>11777</v>
      </c>
      <c r="W1492" s="1" t="s">
        <v>3166</v>
      </c>
      <c r="X1492" s="1" t="s">
        <v>7429</v>
      </c>
    </row>
    <row r="1493" spans="1:24">
      <c r="A1493" s="1" t="s">
        <v>49</v>
      </c>
      <c r="D1493" s="1" t="s">
        <v>2489</v>
      </c>
      <c r="E1493" s="1" t="s">
        <v>7430</v>
      </c>
      <c r="F1493" s="1" t="s">
        <v>655</v>
      </c>
      <c r="H1493" s="1" t="s">
        <v>891</v>
      </c>
      <c r="I1493" s="1" t="s">
        <v>1644</v>
      </c>
      <c r="J1493" s="1" t="s">
        <v>3179</v>
      </c>
      <c r="K1493" s="1" t="s">
        <v>5521</v>
      </c>
      <c r="L1493" s="1" t="s">
        <v>401</v>
      </c>
      <c r="M1493" s="1" t="s">
        <v>4753</v>
      </c>
      <c r="N1493" s="1" t="s">
        <v>683</v>
      </c>
      <c r="O1493" s="1" t="s">
        <v>695</v>
      </c>
      <c r="P1493" s="1" t="s">
        <v>1508</v>
      </c>
      <c r="Q1493" s="1" t="s">
        <v>3337</v>
      </c>
      <c r="R1493" s="1" t="s">
        <v>1419</v>
      </c>
      <c r="S1493" s="1" t="s">
        <v>3179</v>
      </c>
      <c r="T1493" s="1" t="s">
        <v>4754</v>
      </c>
      <c r="U1493" s="1" t="s">
        <v>3271</v>
      </c>
      <c r="V1493" s="1" t="s">
        <v>3200</v>
      </c>
      <c r="W1493" s="1" t="s">
        <v>10217</v>
      </c>
    </row>
    <row r="1494" spans="1:24">
      <c r="A1494" s="1" t="s">
        <v>49</v>
      </c>
      <c r="D1494" s="1" t="s">
        <v>2492</v>
      </c>
      <c r="E1494" s="1" t="s">
        <v>7431</v>
      </c>
      <c r="F1494" s="1" t="s">
        <v>655</v>
      </c>
      <c r="H1494" s="1" t="s">
        <v>891</v>
      </c>
      <c r="I1494" s="1" t="s">
        <v>1644</v>
      </c>
      <c r="J1494" s="1" t="s">
        <v>3179</v>
      </c>
      <c r="K1494" s="1" t="s">
        <v>5521</v>
      </c>
      <c r="L1494" s="1" t="s">
        <v>393</v>
      </c>
      <c r="M1494" s="1" t="s">
        <v>4753</v>
      </c>
      <c r="N1494" s="1" t="s">
        <v>683</v>
      </c>
      <c r="O1494" s="1" t="s">
        <v>695</v>
      </c>
      <c r="P1494" s="1" t="s">
        <v>1508</v>
      </c>
      <c r="Q1494" s="1" t="s">
        <v>3337</v>
      </c>
      <c r="R1494" s="1" t="s">
        <v>1419</v>
      </c>
      <c r="S1494" s="1" t="s">
        <v>3179</v>
      </c>
      <c r="T1494" s="1" t="s">
        <v>4754</v>
      </c>
      <c r="U1494" s="1" t="s">
        <v>11778</v>
      </c>
      <c r="V1494" s="1" t="s">
        <v>3200</v>
      </c>
      <c r="W1494" s="1" t="s">
        <v>10713</v>
      </c>
      <c r="X1494" s="1" t="s">
        <v>7432</v>
      </c>
    </row>
    <row r="1495" spans="1:24">
      <c r="A1495" s="1" t="s">
        <v>49</v>
      </c>
      <c r="D1495" s="1" t="s">
        <v>7433</v>
      </c>
      <c r="E1495" s="1" t="s">
        <v>7434</v>
      </c>
      <c r="F1495" s="1" t="s">
        <v>4792</v>
      </c>
      <c r="H1495" s="1" t="s">
        <v>891</v>
      </c>
      <c r="I1495" s="1" t="s">
        <v>1644</v>
      </c>
      <c r="J1495" s="1" t="s">
        <v>3179</v>
      </c>
      <c r="K1495" s="1" t="s">
        <v>1716</v>
      </c>
      <c r="L1495" s="1" t="s">
        <v>457</v>
      </c>
      <c r="M1495" s="1" t="s">
        <v>4753</v>
      </c>
      <c r="N1495" s="1" t="s">
        <v>683</v>
      </c>
      <c r="O1495" s="1" t="s">
        <v>695</v>
      </c>
      <c r="P1495" s="1" t="s">
        <v>1508</v>
      </c>
      <c r="Q1495" s="1" t="s">
        <v>3337</v>
      </c>
      <c r="R1495" s="1" t="s">
        <v>1419</v>
      </c>
      <c r="S1495" s="1" t="s">
        <v>3179</v>
      </c>
      <c r="T1495" s="1" t="s">
        <v>4754</v>
      </c>
      <c r="U1495" s="1" t="s">
        <v>3166</v>
      </c>
      <c r="V1495" s="1" t="s">
        <v>11621</v>
      </c>
      <c r="W1495" s="1" t="s">
        <v>3166</v>
      </c>
    </row>
    <row r="1496" spans="1:24">
      <c r="A1496" s="1" t="s">
        <v>49</v>
      </c>
      <c r="D1496" s="1" t="s">
        <v>2495</v>
      </c>
      <c r="E1496" s="1" t="s">
        <v>7435</v>
      </c>
      <c r="F1496" s="1" t="s">
        <v>655</v>
      </c>
      <c r="H1496" s="1" t="s">
        <v>891</v>
      </c>
      <c r="I1496" s="1" t="s">
        <v>1644</v>
      </c>
      <c r="J1496" s="1" t="s">
        <v>3179</v>
      </c>
      <c r="K1496" s="1" t="s">
        <v>6640</v>
      </c>
      <c r="L1496" s="1" t="s">
        <v>598</v>
      </c>
      <c r="M1496" s="1" t="s">
        <v>4753</v>
      </c>
      <c r="N1496" s="1" t="s">
        <v>683</v>
      </c>
      <c r="O1496" s="1" t="s">
        <v>695</v>
      </c>
      <c r="P1496" s="1" t="s">
        <v>1508</v>
      </c>
      <c r="Q1496" s="1" t="s">
        <v>3337</v>
      </c>
      <c r="R1496" s="1" t="s">
        <v>1419</v>
      </c>
      <c r="S1496" s="1" t="s">
        <v>3179</v>
      </c>
      <c r="T1496" s="1" t="s">
        <v>4754</v>
      </c>
      <c r="U1496" s="1" t="s">
        <v>11779</v>
      </c>
      <c r="V1496" s="1" t="s">
        <v>11780</v>
      </c>
      <c r="W1496" s="1" t="s">
        <v>616</v>
      </c>
    </row>
    <row r="1497" spans="1:24">
      <c r="A1497" s="1" t="s">
        <v>49</v>
      </c>
      <c r="D1497" s="1" t="s">
        <v>7436</v>
      </c>
      <c r="E1497" s="1" t="s">
        <v>7437</v>
      </c>
      <c r="F1497" s="1" t="s">
        <v>4792</v>
      </c>
      <c r="H1497" s="1" t="s">
        <v>891</v>
      </c>
      <c r="I1497" s="1" t="s">
        <v>1644</v>
      </c>
      <c r="J1497" s="1" t="s">
        <v>3271</v>
      </c>
      <c r="K1497" s="1" t="s">
        <v>1716</v>
      </c>
      <c r="L1497" s="1" t="s">
        <v>457</v>
      </c>
      <c r="M1497" s="1" t="s">
        <v>4753</v>
      </c>
      <c r="N1497" s="1" t="s">
        <v>683</v>
      </c>
      <c r="O1497" s="1" t="s">
        <v>695</v>
      </c>
      <c r="P1497" s="1" t="s">
        <v>2237</v>
      </c>
      <c r="Q1497" s="1" t="s">
        <v>3296</v>
      </c>
      <c r="R1497" s="1" t="s">
        <v>1423</v>
      </c>
      <c r="S1497" s="1" t="s">
        <v>3271</v>
      </c>
      <c r="T1497" s="1" t="s">
        <v>4754</v>
      </c>
      <c r="U1497" s="1" t="s">
        <v>3166</v>
      </c>
      <c r="V1497" s="1" t="s">
        <v>11781</v>
      </c>
      <c r="W1497" s="1" t="s">
        <v>3166</v>
      </c>
    </row>
    <row r="1498" spans="1:24">
      <c r="A1498" s="1" t="s">
        <v>49</v>
      </c>
      <c r="D1498" s="1" t="s">
        <v>7438</v>
      </c>
      <c r="E1498" s="1" t="s">
        <v>7439</v>
      </c>
      <c r="F1498" s="1" t="s">
        <v>4792</v>
      </c>
      <c r="H1498" s="1" t="s">
        <v>891</v>
      </c>
      <c r="I1498" s="1" t="s">
        <v>1644</v>
      </c>
      <c r="J1498" s="1" t="s">
        <v>3271</v>
      </c>
      <c r="K1498" s="1" t="s">
        <v>1413</v>
      </c>
      <c r="L1498" s="1" t="s">
        <v>694</v>
      </c>
      <c r="M1498" s="1" t="s">
        <v>4753</v>
      </c>
      <c r="N1498" s="1" t="s">
        <v>683</v>
      </c>
      <c r="O1498" s="1" t="s">
        <v>695</v>
      </c>
      <c r="P1498" s="1" t="s">
        <v>2237</v>
      </c>
      <c r="Q1498" s="1" t="s">
        <v>3296</v>
      </c>
      <c r="R1498" s="1" t="s">
        <v>1423</v>
      </c>
      <c r="S1498" s="1" t="s">
        <v>3271</v>
      </c>
      <c r="T1498" s="1" t="s">
        <v>4754</v>
      </c>
      <c r="U1498" s="1" t="s">
        <v>3166</v>
      </c>
      <c r="V1498" s="1" t="s">
        <v>11782</v>
      </c>
      <c r="W1498" s="1" t="s">
        <v>3166</v>
      </c>
    </row>
    <row r="1499" spans="1:24">
      <c r="A1499" s="1" t="s">
        <v>49</v>
      </c>
      <c r="D1499" s="1" t="s">
        <v>2498</v>
      </c>
      <c r="E1499" s="1" t="s">
        <v>7440</v>
      </c>
      <c r="F1499" s="1" t="s">
        <v>655</v>
      </c>
      <c r="H1499" s="1" t="s">
        <v>891</v>
      </c>
      <c r="I1499" s="1" t="s">
        <v>1644</v>
      </c>
      <c r="J1499" s="1" t="s">
        <v>3273</v>
      </c>
      <c r="K1499" s="1" t="s">
        <v>6640</v>
      </c>
      <c r="L1499" s="1" t="s">
        <v>487</v>
      </c>
      <c r="M1499" s="1" t="s">
        <v>4753</v>
      </c>
      <c r="N1499" s="1" t="s">
        <v>683</v>
      </c>
      <c r="O1499" s="1" t="s">
        <v>695</v>
      </c>
      <c r="P1499" s="1" t="s">
        <v>2501</v>
      </c>
      <c r="Q1499" s="1" t="s">
        <v>3199</v>
      </c>
      <c r="R1499" s="1" t="s">
        <v>513</v>
      </c>
      <c r="S1499" s="1" t="s">
        <v>3273</v>
      </c>
      <c r="T1499" s="1" t="s">
        <v>4754</v>
      </c>
      <c r="U1499" s="1" t="s">
        <v>3193</v>
      </c>
      <c r="V1499" s="1" t="s">
        <v>3166</v>
      </c>
      <c r="W1499" s="1" t="s">
        <v>3166</v>
      </c>
      <c r="X1499" s="1" t="s">
        <v>7441</v>
      </c>
    </row>
    <row r="1500" spans="1:24">
      <c r="A1500" s="1" t="s">
        <v>49</v>
      </c>
      <c r="D1500" s="1" t="s">
        <v>7442</v>
      </c>
      <c r="E1500" s="1" t="s">
        <v>2314</v>
      </c>
      <c r="F1500" s="1" t="s">
        <v>4792</v>
      </c>
      <c r="H1500" s="1" t="s">
        <v>891</v>
      </c>
      <c r="I1500" s="1" t="s">
        <v>1644</v>
      </c>
      <c r="J1500" s="1" t="s">
        <v>3179</v>
      </c>
      <c r="K1500" s="1" t="s">
        <v>1587</v>
      </c>
      <c r="L1500" s="1" t="s">
        <v>457</v>
      </c>
      <c r="M1500" s="1" t="s">
        <v>4753</v>
      </c>
      <c r="N1500" s="1" t="s">
        <v>683</v>
      </c>
      <c r="O1500" s="1" t="s">
        <v>695</v>
      </c>
      <c r="P1500" s="1" t="s">
        <v>1508</v>
      </c>
      <c r="Q1500" s="1" t="s">
        <v>3270</v>
      </c>
      <c r="R1500" s="1" t="s">
        <v>1419</v>
      </c>
      <c r="S1500" s="1" t="s">
        <v>3179</v>
      </c>
      <c r="T1500" s="1" t="s">
        <v>4754</v>
      </c>
      <c r="U1500" s="1" t="s">
        <v>3166</v>
      </c>
      <c r="V1500" s="1" t="s">
        <v>11089</v>
      </c>
      <c r="W1500" s="1" t="s">
        <v>3166</v>
      </c>
    </row>
    <row r="1501" spans="1:24">
      <c r="A1501" s="1" t="s">
        <v>49</v>
      </c>
      <c r="D1501" s="1" t="s">
        <v>3808</v>
      </c>
      <c r="E1501" s="1" t="s">
        <v>7443</v>
      </c>
      <c r="F1501" s="1" t="s">
        <v>5033</v>
      </c>
      <c r="H1501" s="1" t="s">
        <v>891</v>
      </c>
      <c r="I1501" s="1" t="s">
        <v>1644</v>
      </c>
      <c r="J1501" s="1" t="s">
        <v>3271</v>
      </c>
      <c r="K1501" s="1" t="s">
        <v>1991</v>
      </c>
      <c r="L1501" s="1" t="s">
        <v>419</v>
      </c>
      <c r="M1501" s="1" t="s">
        <v>4753</v>
      </c>
      <c r="N1501" s="1" t="s">
        <v>683</v>
      </c>
      <c r="O1501" s="1" t="s">
        <v>695</v>
      </c>
      <c r="P1501" s="1" t="s">
        <v>2237</v>
      </c>
      <c r="Q1501" s="1" t="s">
        <v>3256</v>
      </c>
      <c r="R1501" s="1" t="s">
        <v>1423</v>
      </c>
      <c r="S1501" s="1" t="s">
        <v>3271</v>
      </c>
      <c r="T1501" s="1" t="s">
        <v>4754</v>
      </c>
      <c r="U1501" s="1" t="s">
        <v>10599</v>
      </c>
      <c r="V1501" s="1" t="s">
        <v>11775</v>
      </c>
      <c r="W1501" s="1" t="s">
        <v>616</v>
      </c>
    </row>
    <row r="1502" spans="1:24">
      <c r="A1502" s="1" t="s">
        <v>49</v>
      </c>
      <c r="D1502" s="1" t="s">
        <v>7444</v>
      </c>
      <c r="E1502" s="1" t="s">
        <v>7445</v>
      </c>
      <c r="F1502" s="1" t="s">
        <v>4792</v>
      </c>
      <c r="H1502" s="1" t="s">
        <v>891</v>
      </c>
      <c r="I1502" s="1" t="s">
        <v>1644</v>
      </c>
      <c r="J1502" s="1" t="s">
        <v>3184</v>
      </c>
      <c r="K1502" s="1" t="s">
        <v>1890</v>
      </c>
      <c r="L1502" s="1" t="s">
        <v>389</v>
      </c>
      <c r="M1502" s="1" t="s">
        <v>4753</v>
      </c>
      <c r="N1502" s="1" t="s">
        <v>683</v>
      </c>
      <c r="O1502" s="1" t="s">
        <v>695</v>
      </c>
      <c r="P1502" s="1" t="s">
        <v>1515</v>
      </c>
      <c r="Q1502" s="1" t="s">
        <v>11783</v>
      </c>
      <c r="R1502" s="1" t="s">
        <v>616</v>
      </c>
      <c r="S1502" s="1" t="s">
        <v>3184</v>
      </c>
      <c r="T1502" s="1" t="s">
        <v>4754</v>
      </c>
      <c r="U1502" s="1" t="s">
        <v>3166</v>
      </c>
      <c r="V1502" s="1" t="s">
        <v>11784</v>
      </c>
      <c r="W1502" s="1" t="s">
        <v>3166</v>
      </c>
    </row>
    <row r="1503" spans="1:24">
      <c r="A1503" s="1" t="s">
        <v>49</v>
      </c>
      <c r="D1503" s="1" t="s">
        <v>7446</v>
      </c>
      <c r="E1503" s="1" t="s">
        <v>7447</v>
      </c>
      <c r="F1503" s="1" t="s">
        <v>4792</v>
      </c>
      <c r="H1503" s="1" t="s">
        <v>891</v>
      </c>
      <c r="I1503" s="1" t="s">
        <v>1644</v>
      </c>
      <c r="J1503" s="1" t="s">
        <v>3271</v>
      </c>
      <c r="K1503" s="1" t="s">
        <v>1991</v>
      </c>
      <c r="L1503" s="1" t="s">
        <v>694</v>
      </c>
      <c r="M1503" s="1" t="s">
        <v>4753</v>
      </c>
      <c r="N1503" s="1" t="s">
        <v>683</v>
      </c>
      <c r="O1503" s="1" t="s">
        <v>695</v>
      </c>
      <c r="P1503" s="1" t="s">
        <v>2237</v>
      </c>
      <c r="Q1503" s="1" t="s">
        <v>3338</v>
      </c>
      <c r="R1503" s="1" t="s">
        <v>1423</v>
      </c>
      <c r="S1503" s="1" t="s">
        <v>3271</v>
      </c>
      <c r="T1503" s="1" t="s">
        <v>4754</v>
      </c>
      <c r="U1503" s="1" t="s">
        <v>3166</v>
      </c>
      <c r="V1503" s="1" t="s">
        <v>11785</v>
      </c>
      <c r="W1503" s="1" t="s">
        <v>3166</v>
      </c>
    </row>
    <row r="1504" spans="1:24">
      <c r="A1504" s="1" t="s">
        <v>49</v>
      </c>
      <c r="D1504" s="1" t="s">
        <v>3809</v>
      </c>
      <c r="E1504" s="1" t="s">
        <v>7448</v>
      </c>
      <c r="F1504" s="1" t="s">
        <v>5033</v>
      </c>
      <c r="H1504" s="1" t="s">
        <v>891</v>
      </c>
      <c r="I1504" s="1" t="s">
        <v>1644</v>
      </c>
      <c r="J1504" s="1" t="s">
        <v>3271</v>
      </c>
      <c r="K1504" s="1" t="s">
        <v>1991</v>
      </c>
      <c r="L1504" s="1" t="s">
        <v>396</v>
      </c>
      <c r="M1504" s="1" t="s">
        <v>4753</v>
      </c>
      <c r="N1504" s="1" t="s">
        <v>683</v>
      </c>
      <c r="O1504" s="1" t="s">
        <v>695</v>
      </c>
      <c r="P1504" s="1" t="s">
        <v>2237</v>
      </c>
      <c r="Q1504" s="1" t="s">
        <v>3256</v>
      </c>
      <c r="R1504" s="1" t="s">
        <v>1423</v>
      </c>
      <c r="S1504" s="1" t="s">
        <v>3271</v>
      </c>
      <c r="T1504" s="1" t="s">
        <v>4754</v>
      </c>
      <c r="U1504" s="1" t="s">
        <v>10667</v>
      </c>
      <c r="V1504" s="1" t="s">
        <v>11734</v>
      </c>
      <c r="W1504" s="1" t="s">
        <v>3166</v>
      </c>
    </row>
    <row r="1505" spans="1:24">
      <c r="A1505" s="1" t="s">
        <v>49</v>
      </c>
      <c r="D1505" s="1" t="s">
        <v>3810</v>
      </c>
      <c r="E1505" s="1" t="s">
        <v>7449</v>
      </c>
      <c r="F1505" s="1" t="s">
        <v>5033</v>
      </c>
      <c r="H1505" s="1" t="s">
        <v>891</v>
      </c>
      <c r="I1505" s="1" t="s">
        <v>1644</v>
      </c>
      <c r="J1505" s="1" t="s">
        <v>3273</v>
      </c>
      <c r="K1505" s="1" t="s">
        <v>1991</v>
      </c>
      <c r="L1505" s="1" t="s">
        <v>396</v>
      </c>
      <c r="M1505" s="1" t="s">
        <v>4753</v>
      </c>
      <c r="N1505" s="1" t="s">
        <v>683</v>
      </c>
      <c r="O1505" s="1" t="s">
        <v>695</v>
      </c>
      <c r="P1505" s="1" t="s">
        <v>2501</v>
      </c>
      <c r="Q1505" s="1" t="s">
        <v>3274</v>
      </c>
      <c r="R1505" s="1" t="s">
        <v>513</v>
      </c>
      <c r="S1505" s="1" t="s">
        <v>3273</v>
      </c>
      <c r="T1505" s="1" t="s">
        <v>4754</v>
      </c>
      <c r="U1505" s="1" t="s">
        <v>10592</v>
      </c>
      <c r="V1505" s="1" t="s">
        <v>11786</v>
      </c>
      <c r="W1505" s="1" t="s">
        <v>3166</v>
      </c>
    </row>
    <row r="1506" spans="1:24">
      <c r="A1506" s="1" t="s">
        <v>49</v>
      </c>
      <c r="D1506" s="1" t="s">
        <v>3811</v>
      </c>
      <c r="E1506" s="1" t="s">
        <v>7450</v>
      </c>
      <c r="F1506" s="1" t="s">
        <v>5033</v>
      </c>
      <c r="H1506" s="1" t="s">
        <v>891</v>
      </c>
      <c r="I1506" s="1" t="s">
        <v>1644</v>
      </c>
      <c r="J1506" s="1" t="s">
        <v>3273</v>
      </c>
      <c r="K1506" s="1" t="s">
        <v>1991</v>
      </c>
      <c r="L1506" s="1" t="s">
        <v>389</v>
      </c>
      <c r="M1506" s="1" t="s">
        <v>4753</v>
      </c>
      <c r="N1506" s="1" t="s">
        <v>683</v>
      </c>
      <c r="O1506" s="1" t="s">
        <v>695</v>
      </c>
      <c r="P1506" s="1" t="s">
        <v>2501</v>
      </c>
      <c r="Q1506" s="1" t="s">
        <v>11024</v>
      </c>
      <c r="R1506" s="1" t="s">
        <v>513</v>
      </c>
      <c r="S1506" s="1" t="s">
        <v>3273</v>
      </c>
      <c r="T1506" s="1" t="s">
        <v>4754</v>
      </c>
      <c r="U1506" s="1" t="s">
        <v>1154</v>
      </c>
      <c r="V1506" s="1" t="s">
        <v>11787</v>
      </c>
      <c r="W1506" s="1" t="s">
        <v>669</v>
      </c>
    </row>
    <row r="1507" spans="1:24">
      <c r="A1507" s="1" t="s">
        <v>49</v>
      </c>
      <c r="D1507" s="1" t="s">
        <v>7451</v>
      </c>
      <c r="E1507" s="1" t="s">
        <v>7452</v>
      </c>
      <c r="F1507" s="1" t="s">
        <v>4792</v>
      </c>
      <c r="H1507" s="1" t="s">
        <v>891</v>
      </c>
      <c r="I1507" s="1" t="s">
        <v>1644</v>
      </c>
      <c r="J1507" s="1" t="s">
        <v>3273</v>
      </c>
      <c r="K1507" s="1" t="s">
        <v>1587</v>
      </c>
      <c r="L1507" s="1" t="s">
        <v>389</v>
      </c>
      <c r="M1507" s="1" t="s">
        <v>4753</v>
      </c>
      <c r="N1507" s="1" t="s">
        <v>683</v>
      </c>
      <c r="O1507" s="1" t="s">
        <v>695</v>
      </c>
      <c r="P1507" s="1" t="s">
        <v>2501</v>
      </c>
      <c r="Q1507" s="1" t="s">
        <v>11024</v>
      </c>
      <c r="R1507" s="1" t="s">
        <v>1720</v>
      </c>
      <c r="S1507" s="1" t="s">
        <v>3273</v>
      </c>
      <c r="T1507" s="1" t="s">
        <v>4754</v>
      </c>
      <c r="U1507" s="1" t="s">
        <v>3166</v>
      </c>
      <c r="V1507" s="1" t="s">
        <v>11788</v>
      </c>
      <c r="W1507" s="1" t="s">
        <v>3166</v>
      </c>
    </row>
    <row r="1508" spans="1:24">
      <c r="A1508" s="1" t="s">
        <v>49</v>
      </c>
      <c r="D1508" s="1" t="s">
        <v>7453</v>
      </c>
      <c r="E1508" s="1" t="s">
        <v>7454</v>
      </c>
      <c r="F1508" s="1" t="s">
        <v>4792</v>
      </c>
      <c r="H1508" s="1" t="s">
        <v>891</v>
      </c>
      <c r="I1508" s="1" t="s">
        <v>1644</v>
      </c>
      <c r="J1508" s="1" t="s">
        <v>3179</v>
      </c>
      <c r="K1508" s="1" t="s">
        <v>1587</v>
      </c>
      <c r="L1508" s="1" t="s">
        <v>457</v>
      </c>
      <c r="M1508" s="1" t="s">
        <v>4753</v>
      </c>
      <c r="N1508" s="1" t="s">
        <v>683</v>
      </c>
      <c r="O1508" s="1" t="s">
        <v>695</v>
      </c>
      <c r="P1508" s="1" t="s">
        <v>1508</v>
      </c>
      <c r="Q1508" s="1" t="s">
        <v>3270</v>
      </c>
      <c r="R1508" s="1" t="s">
        <v>480</v>
      </c>
      <c r="S1508" s="1" t="s">
        <v>3179</v>
      </c>
      <c r="T1508" s="1" t="s">
        <v>4754</v>
      </c>
      <c r="U1508" s="1" t="s">
        <v>3166</v>
      </c>
      <c r="V1508" s="1" t="s">
        <v>11089</v>
      </c>
      <c r="W1508" s="1" t="s">
        <v>3166</v>
      </c>
    </row>
    <row r="1509" spans="1:24">
      <c r="A1509" s="1" t="s">
        <v>49</v>
      </c>
      <c r="D1509" s="1" t="s">
        <v>7455</v>
      </c>
      <c r="E1509" s="1" t="s">
        <v>7456</v>
      </c>
      <c r="F1509" s="1" t="s">
        <v>4792</v>
      </c>
      <c r="H1509" s="1" t="s">
        <v>891</v>
      </c>
      <c r="I1509" s="1" t="s">
        <v>1644</v>
      </c>
      <c r="J1509" s="1" t="s">
        <v>3184</v>
      </c>
      <c r="K1509" s="1" t="s">
        <v>2566</v>
      </c>
      <c r="L1509" s="1" t="s">
        <v>419</v>
      </c>
      <c r="M1509" s="1" t="s">
        <v>4753</v>
      </c>
      <c r="N1509" s="1" t="s">
        <v>683</v>
      </c>
      <c r="O1509" s="1" t="s">
        <v>695</v>
      </c>
      <c r="P1509" s="1" t="s">
        <v>1515</v>
      </c>
      <c r="Q1509" s="1" t="s">
        <v>3186</v>
      </c>
      <c r="R1509" s="1" t="s">
        <v>616</v>
      </c>
      <c r="S1509" s="1" t="s">
        <v>3184</v>
      </c>
      <c r="T1509" s="1" t="s">
        <v>4754</v>
      </c>
      <c r="U1509" s="1" t="s">
        <v>3166</v>
      </c>
      <c r="V1509" s="1" t="s">
        <v>11789</v>
      </c>
      <c r="W1509" s="1" t="s">
        <v>3166</v>
      </c>
    </row>
    <row r="1510" spans="1:24">
      <c r="A1510" s="1" t="s">
        <v>49</v>
      </c>
      <c r="D1510" s="1" t="s">
        <v>7457</v>
      </c>
      <c r="E1510" s="1" t="s">
        <v>7458</v>
      </c>
      <c r="F1510" s="1" t="s">
        <v>4792</v>
      </c>
      <c r="H1510" s="1" t="s">
        <v>891</v>
      </c>
      <c r="I1510" s="1" t="s">
        <v>1644</v>
      </c>
      <c r="J1510" s="1" t="s">
        <v>3184</v>
      </c>
      <c r="K1510" s="1" t="s">
        <v>2566</v>
      </c>
      <c r="L1510" s="1" t="s">
        <v>393</v>
      </c>
      <c r="M1510" s="1" t="s">
        <v>4753</v>
      </c>
      <c r="N1510" s="1" t="s">
        <v>683</v>
      </c>
      <c r="O1510" s="1" t="s">
        <v>695</v>
      </c>
      <c r="P1510" s="1" t="s">
        <v>1515</v>
      </c>
      <c r="Q1510" s="1" t="s">
        <v>3186</v>
      </c>
      <c r="R1510" s="1" t="s">
        <v>616</v>
      </c>
      <c r="S1510" s="1" t="s">
        <v>3184</v>
      </c>
      <c r="T1510" s="1" t="s">
        <v>4754</v>
      </c>
      <c r="U1510" s="1" t="s">
        <v>3166</v>
      </c>
      <c r="V1510" s="1" t="s">
        <v>3274</v>
      </c>
      <c r="W1510" s="1" t="s">
        <v>3166</v>
      </c>
    </row>
    <row r="1511" spans="1:24">
      <c r="A1511" s="1" t="s">
        <v>49</v>
      </c>
      <c r="D1511" s="1" t="s">
        <v>7459</v>
      </c>
      <c r="E1511" s="1" t="s">
        <v>7460</v>
      </c>
      <c r="F1511" s="1" t="s">
        <v>4792</v>
      </c>
      <c r="H1511" s="1" t="s">
        <v>891</v>
      </c>
      <c r="I1511" s="1" t="s">
        <v>1644</v>
      </c>
      <c r="J1511" s="1" t="s">
        <v>3184</v>
      </c>
      <c r="K1511" s="1" t="s">
        <v>2566</v>
      </c>
      <c r="L1511" s="1" t="s">
        <v>457</v>
      </c>
      <c r="M1511" s="1" t="s">
        <v>4753</v>
      </c>
      <c r="N1511" s="1" t="s">
        <v>683</v>
      </c>
      <c r="O1511" s="1" t="s">
        <v>695</v>
      </c>
      <c r="P1511" s="1" t="s">
        <v>1515</v>
      </c>
      <c r="Q1511" s="1" t="s">
        <v>3186</v>
      </c>
      <c r="R1511" s="1" t="s">
        <v>616</v>
      </c>
      <c r="S1511" s="1" t="s">
        <v>3184</v>
      </c>
      <c r="T1511" s="1" t="s">
        <v>4754</v>
      </c>
      <c r="U1511" s="1" t="s">
        <v>3166</v>
      </c>
      <c r="V1511" s="1" t="s">
        <v>10838</v>
      </c>
      <c r="W1511" s="1" t="s">
        <v>3166</v>
      </c>
    </row>
    <row r="1512" spans="1:24">
      <c r="A1512" s="1" t="s">
        <v>49</v>
      </c>
      <c r="D1512" s="1" t="s">
        <v>3812</v>
      </c>
      <c r="E1512" s="1" t="s">
        <v>7461</v>
      </c>
      <c r="F1512" s="1" t="s">
        <v>5033</v>
      </c>
      <c r="H1512" s="1" t="s">
        <v>891</v>
      </c>
      <c r="I1512" s="1" t="s">
        <v>1644</v>
      </c>
      <c r="J1512" s="1" t="s">
        <v>3184</v>
      </c>
      <c r="K1512" s="1" t="s">
        <v>2566</v>
      </c>
      <c r="L1512" s="1" t="s">
        <v>393</v>
      </c>
      <c r="M1512" s="1" t="s">
        <v>4753</v>
      </c>
      <c r="N1512" s="1" t="s">
        <v>683</v>
      </c>
      <c r="O1512" s="1" t="s">
        <v>695</v>
      </c>
      <c r="P1512" s="1" t="s">
        <v>1515</v>
      </c>
      <c r="Q1512" s="1" t="s">
        <v>3344</v>
      </c>
      <c r="R1512" s="1" t="s">
        <v>616</v>
      </c>
      <c r="S1512" s="1" t="s">
        <v>3184</v>
      </c>
      <c r="T1512" s="1" t="s">
        <v>4754</v>
      </c>
      <c r="U1512" s="1" t="s">
        <v>655</v>
      </c>
      <c r="V1512" s="1" t="s">
        <v>11261</v>
      </c>
      <c r="W1512" s="1" t="s">
        <v>3166</v>
      </c>
    </row>
    <row r="1513" spans="1:24">
      <c r="A1513" s="1" t="s">
        <v>49</v>
      </c>
      <c r="D1513" s="1" t="s">
        <v>7462</v>
      </c>
      <c r="E1513" s="1" t="s">
        <v>7463</v>
      </c>
      <c r="F1513" s="1" t="s">
        <v>4792</v>
      </c>
      <c r="H1513" s="1" t="s">
        <v>891</v>
      </c>
      <c r="I1513" s="1" t="s">
        <v>1644</v>
      </c>
      <c r="J1513" s="1" t="s">
        <v>3184</v>
      </c>
      <c r="K1513" s="1" t="s">
        <v>2566</v>
      </c>
      <c r="L1513" s="1" t="s">
        <v>457</v>
      </c>
      <c r="M1513" s="1" t="s">
        <v>4753</v>
      </c>
      <c r="N1513" s="1" t="s">
        <v>683</v>
      </c>
      <c r="O1513" s="1" t="s">
        <v>695</v>
      </c>
      <c r="P1513" s="1" t="s">
        <v>1515</v>
      </c>
      <c r="Q1513" s="1" t="s">
        <v>3186</v>
      </c>
      <c r="R1513" s="1" t="s">
        <v>616</v>
      </c>
      <c r="S1513" s="1" t="s">
        <v>3184</v>
      </c>
      <c r="T1513" s="1" t="s">
        <v>4754</v>
      </c>
      <c r="U1513" s="1" t="s">
        <v>3166</v>
      </c>
      <c r="V1513" s="1" t="s">
        <v>10265</v>
      </c>
      <c r="W1513" s="1" t="s">
        <v>3166</v>
      </c>
    </row>
    <row r="1514" spans="1:24">
      <c r="A1514" s="1" t="s">
        <v>49</v>
      </c>
      <c r="D1514" s="1" t="s">
        <v>2502</v>
      </c>
      <c r="E1514" s="1" t="s">
        <v>7464</v>
      </c>
      <c r="F1514" s="1" t="s">
        <v>655</v>
      </c>
      <c r="H1514" s="1" t="s">
        <v>891</v>
      </c>
      <c r="I1514" s="1" t="s">
        <v>1644</v>
      </c>
      <c r="J1514" s="1" t="s">
        <v>3271</v>
      </c>
      <c r="K1514" s="1" t="s">
        <v>5269</v>
      </c>
      <c r="L1514" s="1" t="s">
        <v>1795</v>
      </c>
      <c r="M1514" s="1" t="s">
        <v>4753</v>
      </c>
      <c r="N1514" s="1" t="s">
        <v>683</v>
      </c>
      <c r="O1514" s="1" t="s">
        <v>695</v>
      </c>
      <c r="P1514" s="1" t="s">
        <v>2237</v>
      </c>
      <c r="Q1514" s="1" t="s">
        <v>3256</v>
      </c>
      <c r="R1514" s="1" t="s">
        <v>1423</v>
      </c>
      <c r="S1514" s="1" t="s">
        <v>3271</v>
      </c>
      <c r="T1514" s="1" t="s">
        <v>4754</v>
      </c>
      <c r="U1514" s="1" t="s">
        <v>11790</v>
      </c>
      <c r="V1514" s="1" t="s">
        <v>11791</v>
      </c>
      <c r="W1514" s="1" t="s">
        <v>3182</v>
      </c>
      <c r="X1514" s="1" t="s">
        <v>7465</v>
      </c>
    </row>
    <row r="1515" spans="1:24">
      <c r="A1515" s="1" t="s">
        <v>49</v>
      </c>
      <c r="D1515" s="1" t="s">
        <v>7466</v>
      </c>
      <c r="E1515" s="1" t="s">
        <v>7467</v>
      </c>
      <c r="F1515" s="1" t="s">
        <v>4792</v>
      </c>
      <c r="H1515" s="1" t="s">
        <v>891</v>
      </c>
      <c r="I1515" s="1" t="s">
        <v>1644</v>
      </c>
      <c r="J1515" s="1" t="s">
        <v>3273</v>
      </c>
      <c r="K1515" s="1" t="s">
        <v>1587</v>
      </c>
      <c r="L1515" s="1" t="s">
        <v>457</v>
      </c>
      <c r="M1515" s="1" t="s">
        <v>4753</v>
      </c>
      <c r="N1515" s="1" t="s">
        <v>683</v>
      </c>
      <c r="O1515" s="1" t="s">
        <v>695</v>
      </c>
      <c r="P1515" s="1" t="s">
        <v>2501</v>
      </c>
      <c r="Q1515" s="1" t="s">
        <v>3274</v>
      </c>
      <c r="R1515" s="1" t="s">
        <v>513</v>
      </c>
      <c r="S1515" s="1" t="s">
        <v>3273</v>
      </c>
      <c r="T1515" s="1" t="s">
        <v>4754</v>
      </c>
      <c r="U1515" s="1" t="s">
        <v>3166</v>
      </c>
      <c r="V1515" s="1" t="s">
        <v>11792</v>
      </c>
      <c r="W1515" s="1" t="s">
        <v>3166</v>
      </c>
    </row>
    <row r="1516" spans="1:24">
      <c r="A1516" s="1" t="s">
        <v>49</v>
      </c>
      <c r="D1516" s="1" t="s">
        <v>7468</v>
      </c>
      <c r="E1516" s="1" t="s">
        <v>7469</v>
      </c>
      <c r="F1516" s="1" t="s">
        <v>4792</v>
      </c>
      <c r="H1516" s="1" t="s">
        <v>891</v>
      </c>
      <c r="I1516" s="1" t="s">
        <v>1644</v>
      </c>
      <c r="J1516" s="1" t="s">
        <v>3273</v>
      </c>
      <c r="K1516" s="1" t="s">
        <v>1587</v>
      </c>
      <c r="L1516" s="1" t="s">
        <v>457</v>
      </c>
      <c r="M1516" s="1" t="s">
        <v>4753</v>
      </c>
      <c r="N1516" s="1" t="s">
        <v>683</v>
      </c>
      <c r="O1516" s="1" t="s">
        <v>695</v>
      </c>
      <c r="P1516" s="1" t="s">
        <v>2501</v>
      </c>
      <c r="Q1516" s="1" t="s">
        <v>3274</v>
      </c>
      <c r="R1516" s="1" t="s">
        <v>1720</v>
      </c>
      <c r="S1516" s="1" t="s">
        <v>3273</v>
      </c>
      <c r="T1516" s="1" t="s">
        <v>4754</v>
      </c>
      <c r="U1516" s="1" t="s">
        <v>3166</v>
      </c>
      <c r="V1516" s="1" t="s">
        <v>11793</v>
      </c>
      <c r="W1516" s="1" t="s">
        <v>3166</v>
      </c>
    </row>
    <row r="1517" spans="1:24">
      <c r="A1517" s="1" t="s">
        <v>49</v>
      </c>
      <c r="D1517" s="1" t="s">
        <v>2505</v>
      </c>
      <c r="E1517" s="1" t="s">
        <v>7470</v>
      </c>
      <c r="F1517" s="1" t="s">
        <v>655</v>
      </c>
      <c r="H1517" s="1" t="s">
        <v>891</v>
      </c>
      <c r="I1517" s="1" t="s">
        <v>1644</v>
      </c>
      <c r="J1517" s="1" t="s">
        <v>3179</v>
      </c>
      <c r="K1517" s="1" t="s">
        <v>5164</v>
      </c>
      <c r="L1517" s="1" t="s">
        <v>389</v>
      </c>
      <c r="M1517" s="1" t="s">
        <v>4753</v>
      </c>
      <c r="N1517" s="1" t="s">
        <v>683</v>
      </c>
      <c r="O1517" s="1" t="s">
        <v>695</v>
      </c>
      <c r="P1517" s="1" t="s">
        <v>1508</v>
      </c>
      <c r="Q1517" s="1" t="s">
        <v>3270</v>
      </c>
      <c r="R1517" s="1" t="s">
        <v>1419</v>
      </c>
      <c r="S1517" s="1" t="s">
        <v>3179</v>
      </c>
      <c r="T1517" s="1" t="s">
        <v>4754</v>
      </c>
      <c r="U1517" s="1" t="s">
        <v>11587</v>
      </c>
      <c r="V1517" s="1" t="s">
        <v>11794</v>
      </c>
      <c r="W1517" s="1" t="s">
        <v>669</v>
      </c>
      <c r="X1517" s="1" t="s">
        <v>7471</v>
      </c>
    </row>
    <row r="1518" spans="1:24">
      <c r="A1518" s="1" t="s">
        <v>49</v>
      </c>
      <c r="D1518" s="1" t="s">
        <v>2508</v>
      </c>
      <c r="E1518" s="1" t="s">
        <v>6786</v>
      </c>
      <c r="F1518" s="1" t="s">
        <v>655</v>
      </c>
      <c r="H1518" s="1" t="s">
        <v>891</v>
      </c>
      <c r="I1518" s="1" t="s">
        <v>1644</v>
      </c>
      <c r="J1518" s="1" t="s">
        <v>3184</v>
      </c>
      <c r="K1518" s="1" t="s">
        <v>5164</v>
      </c>
      <c r="L1518" s="1" t="s">
        <v>389</v>
      </c>
      <c r="M1518" s="1" t="s">
        <v>4753</v>
      </c>
      <c r="N1518" s="1" t="s">
        <v>683</v>
      </c>
      <c r="O1518" s="1" t="s">
        <v>695</v>
      </c>
      <c r="P1518" s="1" t="s">
        <v>1515</v>
      </c>
      <c r="Q1518" s="1" t="s">
        <v>3269</v>
      </c>
      <c r="R1518" s="1" t="s">
        <v>616</v>
      </c>
      <c r="S1518" s="1" t="s">
        <v>3184</v>
      </c>
      <c r="T1518" s="1" t="s">
        <v>4754</v>
      </c>
      <c r="U1518" s="1" t="s">
        <v>11795</v>
      </c>
      <c r="V1518" s="1" t="s">
        <v>11796</v>
      </c>
      <c r="W1518" s="1" t="s">
        <v>3166</v>
      </c>
      <c r="X1518" s="1" t="s">
        <v>7472</v>
      </c>
    </row>
    <row r="1519" spans="1:24">
      <c r="A1519" s="1" t="s">
        <v>49</v>
      </c>
      <c r="D1519" s="1" t="s">
        <v>2511</v>
      </c>
      <c r="E1519" s="1" t="s">
        <v>7473</v>
      </c>
      <c r="F1519" s="1" t="s">
        <v>655</v>
      </c>
      <c r="H1519" s="1" t="s">
        <v>891</v>
      </c>
      <c r="I1519" s="1" t="s">
        <v>1644</v>
      </c>
      <c r="J1519" s="1" t="s">
        <v>3179</v>
      </c>
      <c r="K1519" s="1" t="s">
        <v>6640</v>
      </c>
      <c r="L1519" s="1" t="s">
        <v>401</v>
      </c>
      <c r="M1519" s="1" t="s">
        <v>4753</v>
      </c>
      <c r="N1519" s="1" t="s">
        <v>683</v>
      </c>
      <c r="O1519" s="1" t="s">
        <v>695</v>
      </c>
      <c r="P1519" s="1" t="s">
        <v>1508</v>
      </c>
      <c r="Q1519" s="1" t="s">
        <v>3270</v>
      </c>
      <c r="R1519" s="1" t="s">
        <v>1419</v>
      </c>
      <c r="S1519" s="1" t="s">
        <v>3179</v>
      </c>
      <c r="T1519" s="1" t="s">
        <v>4754</v>
      </c>
      <c r="U1519" s="1" t="s">
        <v>11797</v>
      </c>
      <c r="V1519" s="1" t="s">
        <v>11798</v>
      </c>
      <c r="W1519" s="1" t="s">
        <v>10217</v>
      </c>
      <c r="X1519" s="1" t="s">
        <v>7474</v>
      </c>
    </row>
    <row r="1520" spans="1:24">
      <c r="A1520" s="1" t="s">
        <v>49</v>
      </c>
      <c r="D1520" s="1" t="s">
        <v>7475</v>
      </c>
      <c r="E1520" s="1" t="s">
        <v>7476</v>
      </c>
      <c r="F1520" s="1" t="s">
        <v>4792</v>
      </c>
      <c r="H1520" s="1" t="s">
        <v>891</v>
      </c>
      <c r="I1520" s="1" t="s">
        <v>1644</v>
      </c>
      <c r="J1520" s="1" t="s">
        <v>3179</v>
      </c>
      <c r="K1520" s="1" t="s">
        <v>895</v>
      </c>
      <c r="L1520" s="1" t="s">
        <v>396</v>
      </c>
      <c r="M1520" s="1" t="s">
        <v>4753</v>
      </c>
      <c r="N1520" s="1" t="s">
        <v>683</v>
      </c>
      <c r="O1520" s="1" t="s">
        <v>695</v>
      </c>
      <c r="P1520" s="1" t="s">
        <v>1508</v>
      </c>
      <c r="Q1520" s="1" t="s">
        <v>3270</v>
      </c>
      <c r="R1520" s="1" t="s">
        <v>1419</v>
      </c>
      <c r="S1520" s="1" t="s">
        <v>3179</v>
      </c>
      <c r="T1520" s="1" t="s">
        <v>4754</v>
      </c>
      <c r="U1520" s="1" t="s">
        <v>3166</v>
      </c>
      <c r="V1520" s="1" t="s">
        <v>11560</v>
      </c>
      <c r="W1520" s="1" t="s">
        <v>3166</v>
      </c>
    </row>
    <row r="1521" spans="1:24">
      <c r="A1521" s="1" t="s">
        <v>49</v>
      </c>
      <c r="D1521" s="1" t="s">
        <v>2514</v>
      </c>
      <c r="E1521" s="1" t="s">
        <v>7477</v>
      </c>
      <c r="F1521" s="1" t="s">
        <v>655</v>
      </c>
      <c r="H1521" s="1" t="s">
        <v>891</v>
      </c>
      <c r="I1521" s="1" t="s">
        <v>1644</v>
      </c>
      <c r="J1521" s="1" t="s">
        <v>3179</v>
      </c>
      <c r="K1521" s="1" t="s">
        <v>6640</v>
      </c>
      <c r="L1521" s="1" t="s">
        <v>393</v>
      </c>
      <c r="M1521" s="1" t="s">
        <v>4753</v>
      </c>
      <c r="N1521" s="1" t="s">
        <v>683</v>
      </c>
      <c r="O1521" s="1" t="s">
        <v>695</v>
      </c>
      <c r="P1521" s="1" t="s">
        <v>1508</v>
      </c>
      <c r="Q1521" s="1" t="s">
        <v>3270</v>
      </c>
      <c r="R1521" s="1" t="s">
        <v>1419</v>
      </c>
      <c r="S1521" s="1" t="s">
        <v>3179</v>
      </c>
      <c r="T1521" s="1" t="s">
        <v>4754</v>
      </c>
      <c r="U1521" s="1" t="s">
        <v>11799</v>
      </c>
      <c r="V1521" s="1" t="s">
        <v>11800</v>
      </c>
      <c r="W1521" s="1" t="s">
        <v>3166</v>
      </c>
      <c r="X1521" s="1" t="s">
        <v>7478</v>
      </c>
    </row>
    <row r="1522" spans="1:24">
      <c r="A1522" s="1" t="s">
        <v>49</v>
      </c>
      <c r="D1522" s="1" t="s">
        <v>7479</v>
      </c>
      <c r="E1522" s="1" t="s">
        <v>7480</v>
      </c>
      <c r="F1522" s="1" t="s">
        <v>4792</v>
      </c>
      <c r="H1522" s="1" t="s">
        <v>891</v>
      </c>
      <c r="I1522" s="1" t="s">
        <v>1644</v>
      </c>
      <c r="J1522" s="1" t="s">
        <v>3179</v>
      </c>
      <c r="K1522" s="1" t="s">
        <v>895</v>
      </c>
      <c r="L1522" s="1" t="s">
        <v>419</v>
      </c>
      <c r="M1522" s="1" t="s">
        <v>4753</v>
      </c>
      <c r="N1522" s="1" t="s">
        <v>683</v>
      </c>
      <c r="O1522" s="1" t="s">
        <v>695</v>
      </c>
      <c r="P1522" s="1" t="s">
        <v>1508</v>
      </c>
      <c r="Q1522" s="1" t="s">
        <v>3270</v>
      </c>
      <c r="R1522" s="1" t="s">
        <v>1419</v>
      </c>
      <c r="S1522" s="1" t="s">
        <v>3179</v>
      </c>
      <c r="T1522" s="1" t="s">
        <v>4754</v>
      </c>
      <c r="U1522" s="1" t="s">
        <v>3166</v>
      </c>
      <c r="V1522" s="1" t="s">
        <v>11560</v>
      </c>
      <c r="W1522" s="1" t="s">
        <v>3166</v>
      </c>
    </row>
    <row r="1523" spans="1:24">
      <c r="A1523" s="1" t="s">
        <v>49</v>
      </c>
      <c r="D1523" s="1" t="s">
        <v>3670</v>
      </c>
      <c r="E1523" s="1" t="s">
        <v>7481</v>
      </c>
      <c r="F1523" s="1" t="s">
        <v>655</v>
      </c>
      <c r="G1523" s="1" t="s">
        <v>5227</v>
      </c>
      <c r="H1523" s="1" t="s">
        <v>891</v>
      </c>
      <c r="I1523" s="1" t="s">
        <v>1644</v>
      </c>
      <c r="J1523" s="1" t="s">
        <v>3179</v>
      </c>
      <c r="K1523" s="1" t="s">
        <v>5269</v>
      </c>
      <c r="L1523" s="1" t="s">
        <v>1795</v>
      </c>
      <c r="M1523" s="1" t="s">
        <v>4753</v>
      </c>
      <c r="N1523" s="1" t="s">
        <v>683</v>
      </c>
      <c r="O1523" s="1" t="s">
        <v>695</v>
      </c>
      <c r="P1523" s="1" t="s">
        <v>2191</v>
      </c>
      <c r="Q1523" s="1" t="s">
        <v>3270</v>
      </c>
      <c r="R1523" s="1" t="s">
        <v>1419</v>
      </c>
      <c r="S1523" s="1" t="s">
        <v>3179</v>
      </c>
      <c r="T1523" s="1" t="s">
        <v>4754</v>
      </c>
      <c r="U1523" s="1" t="s">
        <v>3166</v>
      </c>
      <c r="V1523" s="1" t="s">
        <v>3166</v>
      </c>
      <c r="W1523" s="1" t="s">
        <v>685</v>
      </c>
    </row>
    <row r="1524" spans="1:24">
      <c r="A1524" s="1" t="s">
        <v>49</v>
      </c>
      <c r="D1524" s="1" t="s">
        <v>2517</v>
      </c>
      <c r="E1524" s="1" t="s">
        <v>7482</v>
      </c>
      <c r="F1524" s="1" t="s">
        <v>655</v>
      </c>
      <c r="H1524" s="1" t="s">
        <v>891</v>
      </c>
      <c r="I1524" s="1" t="s">
        <v>1644</v>
      </c>
      <c r="J1524" s="1" t="s">
        <v>3179</v>
      </c>
      <c r="K1524" s="1" t="s">
        <v>5269</v>
      </c>
      <c r="L1524" s="1" t="s">
        <v>1795</v>
      </c>
      <c r="M1524" s="1" t="s">
        <v>4753</v>
      </c>
      <c r="N1524" s="1" t="s">
        <v>683</v>
      </c>
      <c r="O1524" s="1" t="s">
        <v>695</v>
      </c>
      <c r="P1524" s="1" t="s">
        <v>2191</v>
      </c>
      <c r="Q1524" s="1" t="s">
        <v>3270</v>
      </c>
      <c r="R1524" s="1" t="s">
        <v>1419</v>
      </c>
      <c r="S1524" s="1" t="s">
        <v>3179</v>
      </c>
      <c r="T1524" s="1" t="s">
        <v>4754</v>
      </c>
      <c r="U1524" s="1" t="s">
        <v>12599</v>
      </c>
      <c r="V1524" s="1" t="s">
        <v>11801</v>
      </c>
      <c r="W1524" s="1" t="s">
        <v>748</v>
      </c>
      <c r="X1524" s="1" t="s">
        <v>7483</v>
      </c>
    </row>
    <row r="1525" spans="1:24">
      <c r="A1525" s="1" t="s">
        <v>49</v>
      </c>
      <c r="D1525" s="1" t="s">
        <v>2520</v>
      </c>
      <c r="E1525" s="1" t="s">
        <v>7484</v>
      </c>
      <c r="F1525" s="1" t="s">
        <v>655</v>
      </c>
      <c r="H1525" s="1" t="s">
        <v>891</v>
      </c>
      <c r="I1525" s="1" t="s">
        <v>1644</v>
      </c>
      <c r="J1525" s="1" t="s">
        <v>3271</v>
      </c>
      <c r="K1525" s="1" t="s">
        <v>5269</v>
      </c>
      <c r="L1525" s="1" t="s">
        <v>1795</v>
      </c>
      <c r="M1525" s="1" t="s">
        <v>4753</v>
      </c>
      <c r="N1525" s="1" t="s">
        <v>683</v>
      </c>
      <c r="O1525" s="1" t="s">
        <v>695</v>
      </c>
      <c r="P1525" s="1" t="s">
        <v>2523</v>
      </c>
      <c r="Q1525" s="1" t="s">
        <v>3256</v>
      </c>
      <c r="R1525" s="1" t="s">
        <v>1423</v>
      </c>
      <c r="S1525" s="1" t="s">
        <v>3271</v>
      </c>
      <c r="T1525" s="1" t="s">
        <v>4754</v>
      </c>
      <c r="U1525" s="1" t="s">
        <v>11802</v>
      </c>
      <c r="V1525" s="1" t="s">
        <v>11803</v>
      </c>
      <c r="W1525" s="1" t="s">
        <v>11804</v>
      </c>
      <c r="X1525" s="1" t="s">
        <v>7485</v>
      </c>
    </row>
    <row r="1526" spans="1:24">
      <c r="A1526" s="1" t="s">
        <v>49</v>
      </c>
      <c r="D1526" s="1" t="s">
        <v>3813</v>
      </c>
      <c r="E1526" s="1" t="s">
        <v>7486</v>
      </c>
      <c r="F1526" s="1" t="s">
        <v>5033</v>
      </c>
      <c r="H1526" s="1" t="s">
        <v>891</v>
      </c>
      <c r="I1526" s="1" t="s">
        <v>1644</v>
      </c>
      <c r="J1526" s="1" t="s">
        <v>3273</v>
      </c>
      <c r="K1526" s="1" t="s">
        <v>539</v>
      </c>
      <c r="L1526" s="1" t="s">
        <v>457</v>
      </c>
      <c r="M1526" s="1" t="s">
        <v>4753</v>
      </c>
      <c r="N1526" s="1" t="s">
        <v>683</v>
      </c>
      <c r="O1526" s="1" t="s">
        <v>695</v>
      </c>
      <c r="P1526" s="1" t="s">
        <v>2527</v>
      </c>
      <c r="Q1526" s="1" t="s">
        <v>10181</v>
      </c>
      <c r="R1526" s="1" t="s">
        <v>1720</v>
      </c>
      <c r="S1526" s="1" t="s">
        <v>3273</v>
      </c>
      <c r="T1526" s="1" t="s">
        <v>4754</v>
      </c>
      <c r="U1526" s="1" t="s">
        <v>3249</v>
      </c>
      <c r="V1526" s="1" t="s">
        <v>11805</v>
      </c>
      <c r="W1526" s="1" t="s">
        <v>645</v>
      </c>
    </row>
    <row r="1527" spans="1:24">
      <c r="A1527" s="1" t="s">
        <v>49</v>
      </c>
      <c r="D1527" s="1" t="s">
        <v>2524</v>
      </c>
      <c r="E1527" s="1" t="s">
        <v>7487</v>
      </c>
      <c r="F1527" s="1" t="s">
        <v>655</v>
      </c>
      <c r="H1527" s="1" t="s">
        <v>891</v>
      </c>
      <c r="I1527" s="1" t="s">
        <v>1644</v>
      </c>
      <c r="J1527" s="1" t="s">
        <v>3273</v>
      </c>
      <c r="K1527" s="1" t="s">
        <v>5269</v>
      </c>
      <c r="L1527" s="1" t="s">
        <v>1795</v>
      </c>
      <c r="M1527" s="1" t="s">
        <v>4753</v>
      </c>
      <c r="N1527" s="1" t="s">
        <v>683</v>
      </c>
      <c r="O1527" s="1" t="s">
        <v>695</v>
      </c>
      <c r="P1527" s="1" t="s">
        <v>2527</v>
      </c>
      <c r="Q1527" s="1" t="s">
        <v>3274</v>
      </c>
      <c r="R1527" s="1" t="s">
        <v>513</v>
      </c>
      <c r="S1527" s="1" t="s">
        <v>3273</v>
      </c>
      <c r="T1527" s="1" t="s">
        <v>4754</v>
      </c>
      <c r="U1527" s="1" t="s">
        <v>748</v>
      </c>
      <c r="V1527" s="1" t="s">
        <v>11806</v>
      </c>
      <c r="W1527" s="1" t="s">
        <v>3166</v>
      </c>
      <c r="X1527" s="1" t="s">
        <v>7488</v>
      </c>
    </row>
    <row r="1528" spans="1:24">
      <c r="A1528" s="1" t="s">
        <v>49</v>
      </c>
      <c r="D1528" s="1" t="s">
        <v>7489</v>
      </c>
      <c r="E1528" s="1" t="s">
        <v>7490</v>
      </c>
      <c r="F1528" s="1" t="s">
        <v>4792</v>
      </c>
      <c r="H1528" s="1" t="s">
        <v>891</v>
      </c>
      <c r="I1528" s="1" t="s">
        <v>1644</v>
      </c>
      <c r="J1528" s="1" t="s">
        <v>3273</v>
      </c>
      <c r="K1528" s="1" t="s">
        <v>539</v>
      </c>
      <c r="L1528" s="1" t="s">
        <v>380</v>
      </c>
      <c r="M1528" s="1" t="s">
        <v>4753</v>
      </c>
      <c r="N1528" s="1" t="s">
        <v>683</v>
      </c>
      <c r="O1528" s="1" t="s">
        <v>695</v>
      </c>
      <c r="P1528" s="1" t="s">
        <v>2527</v>
      </c>
      <c r="Q1528" s="1" t="s">
        <v>10439</v>
      </c>
      <c r="R1528" s="1" t="s">
        <v>1720</v>
      </c>
      <c r="S1528" s="1" t="s">
        <v>3273</v>
      </c>
      <c r="T1528" s="1" t="s">
        <v>4754</v>
      </c>
      <c r="U1528" s="1" t="s">
        <v>3166</v>
      </c>
      <c r="V1528" s="1" t="s">
        <v>11807</v>
      </c>
      <c r="W1528" s="1" t="s">
        <v>3166</v>
      </c>
    </row>
    <row r="1529" spans="1:24">
      <c r="A1529" s="1" t="s">
        <v>49</v>
      </c>
      <c r="D1529" s="1" t="s">
        <v>2528</v>
      </c>
      <c r="E1529" s="1" t="s">
        <v>7491</v>
      </c>
      <c r="F1529" s="1" t="s">
        <v>655</v>
      </c>
      <c r="H1529" s="1" t="s">
        <v>891</v>
      </c>
      <c r="I1529" s="1" t="s">
        <v>1644</v>
      </c>
      <c r="J1529" s="1" t="s">
        <v>3184</v>
      </c>
      <c r="K1529" s="1" t="s">
        <v>5269</v>
      </c>
      <c r="L1529" s="1" t="s">
        <v>1795</v>
      </c>
      <c r="M1529" s="1" t="s">
        <v>4753</v>
      </c>
      <c r="N1529" s="1" t="s">
        <v>683</v>
      </c>
      <c r="O1529" s="1" t="s">
        <v>695</v>
      </c>
      <c r="P1529" s="1" t="s">
        <v>2531</v>
      </c>
      <c r="Q1529" s="1" t="s">
        <v>3284</v>
      </c>
      <c r="R1529" s="1" t="s">
        <v>616</v>
      </c>
      <c r="S1529" s="1" t="s">
        <v>3184</v>
      </c>
      <c r="T1529" s="1" t="s">
        <v>4754</v>
      </c>
      <c r="U1529" s="1" t="s">
        <v>11808</v>
      </c>
      <c r="V1529" s="1" t="s">
        <v>11809</v>
      </c>
      <c r="W1529" s="1" t="s">
        <v>11810</v>
      </c>
      <c r="X1529" s="1" t="s">
        <v>7492</v>
      </c>
    </row>
    <row r="1530" spans="1:24">
      <c r="A1530" s="1" t="s">
        <v>49</v>
      </c>
      <c r="D1530" s="1" t="s">
        <v>2532</v>
      </c>
      <c r="E1530" s="1" t="s">
        <v>7493</v>
      </c>
      <c r="F1530" s="1" t="s">
        <v>655</v>
      </c>
      <c r="H1530" s="1" t="s">
        <v>891</v>
      </c>
      <c r="I1530" s="1" t="s">
        <v>1644</v>
      </c>
      <c r="J1530" s="1" t="s">
        <v>3179</v>
      </c>
      <c r="K1530" s="1" t="s">
        <v>6640</v>
      </c>
      <c r="L1530" s="1" t="s">
        <v>401</v>
      </c>
      <c r="M1530" s="1" t="s">
        <v>4753</v>
      </c>
      <c r="N1530" s="1" t="s">
        <v>683</v>
      </c>
      <c r="O1530" s="1" t="s">
        <v>695</v>
      </c>
      <c r="P1530" s="1" t="s">
        <v>1508</v>
      </c>
      <c r="Q1530" s="1" t="s">
        <v>3270</v>
      </c>
      <c r="R1530" s="1" t="s">
        <v>1419</v>
      </c>
      <c r="S1530" s="1" t="s">
        <v>3179</v>
      </c>
      <c r="T1530" s="1" t="s">
        <v>4754</v>
      </c>
      <c r="U1530" s="1" t="s">
        <v>11790</v>
      </c>
      <c r="V1530" s="1" t="s">
        <v>3200</v>
      </c>
      <c r="W1530" s="1" t="s">
        <v>3166</v>
      </c>
      <c r="X1530" s="1" t="s">
        <v>7494</v>
      </c>
    </row>
    <row r="1531" spans="1:24">
      <c r="A1531" s="1" t="s">
        <v>49</v>
      </c>
      <c r="D1531" s="1" t="s">
        <v>3814</v>
      </c>
      <c r="E1531" s="1" t="s">
        <v>7495</v>
      </c>
      <c r="F1531" s="1" t="s">
        <v>5033</v>
      </c>
      <c r="H1531" s="1" t="s">
        <v>891</v>
      </c>
      <c r="I1531" s="1" t="s">
        <v>1644</v>
      </c>
      <c r="J1531" s="1" t="s">
        <v>3179</v>
      </c>
      <c r="K1531" s="1" t="s">
        <v>1716</v>
      </c>
      <c r="L1531" s="1" t="s">
        <v>396</v>
      </c>
      <c r="M1531" s="1" t="s">
        <v>4753</v>
      </c>
      <c r="N1531" s="1" t="s">
        <v>683</v>
      </c>
      <c r="O1531" s="1" t="s">
        <v>695</v>
      </c>
      <c r="P1531" s="1" t="s">
        <v>1508</v>
      </c>
      <c r="Q1531" s="1" t="s">
        <v>3270</v>
      </c>
      <c r="R1531" s="1" t="s">
        <v>1419</v>
      </c>
      <c r="S1531" s="1" t="s">
        <v>3179</v>
      </c>
      <c r="T1531" s="1" t="s">
        <v>4754</v>
      </c>
      <c r="U1531" s="1" t="s">
        <v>11811</v>
      </c>
      <c r="V1531" s="1" t="s">
        <v>3200</v>
      </c>
      <c r="W1531" s="1" t="s">
        <v>10907</v>
      </c>
    </row>
    <row r="1532" spans="1:24">
      <c r="A1532" s="1" t="s">
        <v>49</v>
      </c>
      <c r="D1532" s="1" t="s">
        <v>2535</v>
      </c>
      <c r="E1532" s="1" t="s">
        <v>7496</v>
      </c>
      <c r="F1532" s="1" t="s">
        <v>655</v>
      </c>
      <c r="G1532" s="1" t="s">
        <v>5394</v>
      </c>
      <c r="H1532" s="1" t="s">
        <v>891</v>
      </c>
      <c r="I1532" s="1" t="s">
        <v>1644</v>
      </c>
      <c r="J1532" s="1" t="s">
        <v>3179</v>
      </c>
      <c r="K1532" s="1" t="s">
        <v>6640</v>
      </c>
      <c r="L1532" s="1" t="s">
        <v>393</v>
      </c>
      <c r="M1532" s="1" t="s">
        <v>4753</v>
      </c>
      <c r="N1532" s="1" t="s">
        <v>683</v>
      </c>
      <c r="O1532" s="1" t="s">
        <v>695</v>
      </c>
      <c r="P1532" s="1" t="s">
        <v>1508</v>
      </c>
      <c r="Q1532" s="1" t="s">
        <v>3270</v>
      </c>
      <c r="R1532" s="1" t="s">
        <v>1419</v>
      </c>
      <c r="S1532" s="1" t="s">
        <v>3179</v>
      </c>
      <c r="T1532" s="1" t="s">
        <v>4754</v>
      </c>
      <c r="U1532" s="1" t="s">
        <v>10742</v>
      </c>
      <c r="V1532" s="1" t="s">
        <v>11812</v>
      </c>
      <c r="W1532" s="1" t="s">
        <v>3166</v>
      </c>
      <c r="X1532" s="1" t="s">
        <v>7497</v>
      </c>
    </row>
    <row r="1533" spans="1:24">
      <c r="A1533" s="1" t="s">
        <v>49</v>
      </c>
      <c r="D1533" s="1" t="s">
        <v>2538</v>
      </c>
      <c r="E1533" s="1" t="s">
        <v>7498</v>
      </c>
      <c r="F1533" s="1" t="s">
        <v>655</v>
      </c>
      <c r="H1533" s="1" t="s">
        <v>891</v>
      </c>
      <c r="I1533" s="1" t="s">
        <v>1644</v>
      </c>
      <c r="J1533" s="1" t="s">
        <v>3179</v>
      </c>
      <c r="K1533" s="1" t="s">
        <v>6640</v>
      </c>
      <c r="L1533" s="1" t="s">
        <v>389</v>
      </c>
      <c r="M1533" s="1" t="s">
        <v>4753</v>
      </c>
      <c r="N1533" s="1" t="s">
        <v>683</v>
      </c>
      <c r="O1533" s="1" t="s">
        <v>695</v>
      </c>
      <c r="P1533" s="1" t="s">
        <v>1508</v>
      </c>
      <c r="Q1533" s="1" t="s">
        <v>3270</v>
      </c>
      <c r="R1533" s="1" t="s">
        <v>1419</v>
      </c>
      <c r="S1533" s="1" t="s">
        <v>3179</v>
      </c>
      <c r="T1533" s="1" t="s">
        <v>4754</v>
      </c>
      <c r="U1533" s="1" t="s">
        <v>10763</v>
      </c>
      <c r="V1533" s="1" t="s">
        <v>3200</v>
      </c>
      <c r="W1533" s="1" t="s">
        <v>3166</v>
      </c>
      <c r="X1533" s="1" t="s">
        <v>7499</v>
      </c>
    </row>
    <row r="1534" spans="1:24">
      <c r="A1534" s="1" t="s">
        <v>49</v>
      </c>
      <c r="D1534" s="1" t="s">
        <v>7500</v>
      </c>
      <c r="E1534" s="1" t="s">
        <v>7501</v>
      </c>
      <c r="F1534" s="1" t="s">
        <v>4792</v>
      </c>
      <c r="H1534" s="1" t="s">
        <v>891</v>
      </c>
      <c r="I1534" s="1" t="s">
        <v>1644</v>
      </c>
      <c r="J1534" s="1" t="s">
        <v>3179</v>
      </c>
      <c r="K1534" s="1" t="s">
        <v>1716</v>
      </c>
      <c r="L1534" s="1" t="s">
        <v>419</v>
      </c>
      <c r="M1534" s="1" t="s">
        <v>4753</v>
      </c>
      <c r="N1534" s="1" t="s">
        <v>683</v>
      </c>
      <c r="O1534" s="1" t="s">
        <v>695</v>
      </c>
      <c r="P1534" s="1" t="s">
        <v>1508</v>
      </c>
      <c r="Q1534" s="1" t="s">
        <v>3270</v>
      </c>
      <c r="R1534" s="1" t="s">
        <v>1419</v>
      </c>
      <c r="S1534" s="1" t="s">
        <v>3179</v>
      </c>
      <c r="T1534" s="1" t="s">
        <v>4754</v>
      </c>
      <c r="U1534" s="1" t="s">
        <v>3166</v>
      </c>
      <c r="V1534" s="1" t="s">
        <v>3200</v>
      </c>
      <c r="W1534" s="1" t="s">
        <v>3166</v>
      </c>
    </row>
    <row r="1535" spans="1:24">
      <c r="A1535" s="1" t="s">
        <v>49</v>
      </c>
      <c r="D1535" s="1" t="s">
        <v>3393</v>
      </c>
      <c r="E1535" s="1" t="s">
        <v>7502</v>
      </c>
      <c r="F1535" s="1" t="s">
        <v>655</v>
      </c>
      <c r="H1535" s="1" t="s">
        <v>891</v>
      </c>
      <c r="I1535" s="1" t="s">
        <v>1644</v>
      </c>
      <c r="J1535" s="1" t="s">
        <v>3184</v>
      </c>
      <c r="K1535" s="1" t="s">
        <v>6640</v>
      </c>
      <c r="L1535" s="1" t="s">
        <v>401</v>
      </c>
      <c r="M1535" s="1" t="s">
        <v>4753</v>
      </c>
      <c r="N1535" s="1" t="s">
        <v>683</v>
      </c>
      <c r="O1535" s="1" t="s">
        <v>695</v>
      </c>
      <c r="P1535" s="1" t="s">
        <v>1515</v>
      </c>
      <c r="Q1535" s="1" t="s">
        <v>3343</v>
      </c>
      <c r="R1535" s="1" t="s">
        <v>616</v>
      </c>
      <c r="S1535" s="1" t="s">
        <v>3184</v>
      </c>
      <c r="T1535" s="1" t="s">
        <v>4754</v>
      </c>
      <c r="U1535" s="1" t="s">
        <v>10921</v>
      </c>
      <c r="V1535" s="1" t="s">
        <v>11813</v>
      </c>
      <c r="W1535" s="1" t="s">
        <v>3166</v>
      </c>
      <c r="X1535" s="1" t="s">
        <v>7503</v>
      </c>
    </row>
    <row r="1536" spans="1:24">
      <c r="A1536" s="1" t="s">
        <v>49</v>
      </c>
      <c r="D1536" s="1" t="s">
        <v>2541</v>
      </c>
      <c r="E1536" s="1" t="s">
        <v>7504</v>
      </c>
      <c r="F1536" s="1" t="s">
        <v>655</v>
      </c>
      <c r="G1536" s="1" t="s">
        <v>5394</v>
      </c>
      <c r="H1536" s="1" t="s">
        <v>891</v>
      </c>
      <c r="I1536" s="1" t="s">
        <v>1644</v>
      </c>
      <c r="J1536" s="1" t="s">
        <v>3184</v>
      </c>
      <c r="K1536" s="1" t="s">
        <v>6640</v>
      </c>
      <c r="L1536" s="1" t="s">
        <v>393</v>
      </c>
      <c r="M1536" s="1" t="s">
        <v>4753</v>
      </c>
      <c r="N1536" s="1" t="s">
        <v>683</v>
      </c>
      <c r="O1536" s="1" t="s">
        <v>695</v>
      </c>
      <c r="P1536" s="1" t="s">
        <v>1515</v>
      </c>
      <c r="Q1536" s="1" t="s">
        <v>3343</v>
      </c>
      <c r="R1536" s="1" t="s">
        <v>616</v>
      </c>
      <c r="S1536" s="1" t="s">
        <v>3184</v>
      </c>
      <c r="T1536" s="1" t="s">
        <v>4754</v>
      </c>
      <c r="U1536" s="1" t="s">
        <v>11046</v>
      </c>
      <c r="V1536" s="1" t="s">
        <v>11814</v>
      </c>
      <c r="W1536" s="1" t="s">
        <v>3166</v>
      </c>
      <c r="X1536" s="1" t="s">
        <v>7505</v>
      </c>
    </row>
    <row r="1537" spans="1:24">
      <c r="A1537" s="1" t="s">
        <v>49</v>
      </c>
      <c r="D1537" s="1" t="s">
        <v>2544</v>
      </c>
      <c r="E1537" s="1" t="s">
        <v>7506</v>
      </c>
      <c r="F1537" s="1" t="s">
        <v>655</v>
      </c>
      <c r="H1537" s="1" t="s">
        <v>891</v>
      </c>
      <c r="I1537" s="1" t="s">
        <v>1644</v>
      </c>
      <c r="J1537" s="1" t="s">
        <v>3184</v>
      </c>
      <c r="K1537" s="1" t="s">
        <v>6640</v>
      </c>
      <c r="L1537" s="1" t="s">
        <v>389</v>
      </c>
      <c r="M1537" s="1" t="s">
        <v>4753</v>
      </c>
      <c r="N1537" s="1" t="s">
        <v>683</v>
      </c>
      <c r="O1537" s="1" t="s">
        <v>695</v>
      </c>
      <c r="P1537" s="1" t="s">
        <v>1515</v>
      </c>
      <c r="Q1537" s="1" t="s">
        <v>3343</v>
      </c>
      <c r="R1537" s="1" t="s">
        <v>616</v>
      </c>
      <c r="S1537" s="1" t="s">
        <v>3184</v>
      </c>
      <c r="T1537" s="1" t="s">
        <v>4754</v>
      </c>
      <c r="U1537" s="1" t="s">
        <v>11815</v>
      </c>
      <c r="V1537" s="1" t="s">
        <v>11816</v>
      </c>
      <c r="W1537" s="1" t="s">
        <v>3166</v>
      </c>
      <c r="X1537" s="1" t="s">
        <v>7507</v>
      </c>
    </row>
    <row r="1538" spans="1:24">
      <c r="A1538" s="1" t="s">
        <v>49</v>
      </c>
      <c r="D1538" s="1" t="s">
        <v>7508</v>
      </c>
      <c r="E1538" s="1" t="s">
        <v>7509</v>
      </c>
      <c r="F1538" s="1" t="s">
        <v>4792</v>
      </c>
      <c r="H1538" s="1" t="s">
        <v>891</v>
      </c>
      <c r="I1538" s="1" t="s">
        <v>1644</v>
      </c>
      <c r="J1538" s="1" t="s">
        <v>3184</v>
      </c>
      <c r="K1538" s="1" t="s">
        <v>1716</v>
      </c>
      <c r="L1538" s="1" t="s">
        <v>419</v>
      </c>
      <c r="M1538" s="1" t="s">
        <v>4753</v>
      </c>
      <c r="N1538" s="1" t="s">
        <v>683</v>
      </c>
      <c r="O1538" s="1" t="s">
        <v>695</v>
      </c>
      <c r="P1538" s="1" t="s">
        <v>1515</v>
      </c>
      <c r="Q1538" s="1" t="s">
        <v>3343</v>
      </c>
      <c r="R1538" s="1" t="s">
        <v>616</v>
      </c>
      <c r="S1538" s="1" t="s">
        <v>3184</v>
      </c>
      <c r="T1538" s="1" t="s">
        <v>4754</v>
      </c>
      <c r="U1538" s="1" t="s">
        <v>3166</v>
      </c>
      <c r="V1538" s="1" t="s">
        <v>11817</v>
      </c>
      <c r="W1538" s="1" t="s">
        <v>3166</v>
      </c>
    </row>
    <row r="1539" spans="1:24">
      <c r="A1539" s="1" t="s">
        <v>49</v>
      </c>
      <c r="D1539" s="1" t="s">
        <v>2547</v>
      </c>
      <c r="E1539" s="1" t="s">
        <v>7510</v>
      </c>
      <c r="F1539" s="1" t="s">
        <v>655</v>
      </c>
      <c r="H1539" s="1" t="s">
        <v>891</v>
      </c>
      <c r="I1539" s="1" t="s">
        <v>1644</v>
      </c>
      <c r="J1539" s="1" t="s">
        <v>3184</v>
      </c>
      <c r="K1539" s="1" t="s">
        <v>6640</v>
      </c>
      <c r="L1539" s="1" t="s">
        <v>598</v>
      </c>
      <c r="M1539" s="1" t="s">
        <v>4753</v>
      </c>
      <c r="N1539" s="1" t="s">
        <v>683</v>
      </c>
      <c r="O1539" s="1" t="s">
        <v>695</v>
      </c>
      <c r="P1539" s="1" t="s">
        <v>1515</v>
      </c>
      <c r="Q1539" s="1" t="s">
        <v>3269</v>
      </c>
      <c r="R1539" s="1" t="s">
        <v>616</v>
      </c>
      <c r="S1539" s="1" t="s">
        <v>3184</v>
      </c>
      <c r="T1539" s="1" t="s">
        <v>4754</v>
      </c>
      <c r="U1539" s="1" t="s">
        <v>11818</v>
      </c>
      <c r="V1539" s="1" t="s">
        <v>11651</v>
      </c>
      <c r="W1539" s="1" t="s">
        <v>3166</v>
      </c>
      <c r="X1539" s="1" t="s">
        <v>7511</v>
      </c>
    </row>
    <row r="1540" spans="1:24">
      <c r="A1540" s="1" t="s">
        <v>49</v>
      </c>
      <c r="D1540" s="1" t="s">
        <v>2550</v>
      </c>
      <c r="E1540" s="1" t="s">
        <v>7512</v>
      </c>
      <c r="F1540" s="1" t="s">
        <v>655</v>
      </c>
      <c r="H1540" s="1" t="s">
        <v>891</v>
      </c>
      <c r="I1540" s="1" t="s">
        <v>1644</v>
      </c>
      <c r="J1540" s="1" t="s">
        <v>3179</v>
      </c>
      <c r="K1540" s="1" t="s">
        <v>6640</v>
      </c>
      <c r="L1540" s="1" t="s">
        <v>598</v>
      </c>
      <c r="M1540" s="1" t="s">
        <v>4753</v>
      </c>
      <c r="N1540" s="1" t="s">
        <v>683</v>
      </c>
      <c r="O1540" s="1" t="s">
        <v>695</v>
      </c>
      <c r="P1540" s="1" t="s">
        <v>1508</v>
      </c>
      <c r="Q1540" s="1" t="s">
        <v>3270</v>
      </c>
      <c r="R1540" s="1" t="s">
        <v>1419</v>
      </c>
      <c r="S1540" s="1" t="s">
        <v>3179</v>
      </c>
      <c r="T1540" s="1" t="s">
        <v>4754</v>
      </c>
      <c r="U1540" s="1" t="s">
        <v>11827</v>
      </c>
      <c r="V1540" s="1" t="s">
        <v>12600</v>
      </c>
      <c r="W1540" s="1" t="s">
        <v>3166</v>
      </c>
      <c r="X1540" s="1" t="s">
        <v>7513</v>
      </c>
    </row>
    <row r="1541" spans="1:24">
      <c r="A1541" s="1" t="s">
        <v>49</v>
      </c>
      <c r="D1541" s="1" t="s">
        <v>3815</v>
      </c>
      <c r="E1541" s="1" t="s">
        <v>7514</v>
      </c>
      <c r="F1541" s="1" t="s">
        <v>5033</v>
      </c>
      <c r="H1541" s="1" t="s">
        <v>891</v>
      </c>
      <c r="I1541" s="1" t="s">
        <v>1644</v>
      </c>
      <c r="J1541" s="1" t="s">
        <v>3271</v>
      </c>
      <c r="K1541" s="1" t="s">
        <v>2326</v>
      </c>
      <c r="L1541" s="1" t="s">
        <v>393</v>
      </c>
      <c r="M1541" s="1" t="s">
        <v>4753</v>
      </c>
      <c r="N1541" s="1" t="s">
        <v>683</v>
      </c>
      <c r="O1541" s="1" t="s">
        <v>695</v>
      </c>
      <c r="P1541" s="1" t="s">
        <v>2237</v>
      </c>
      <c r="Q1541" s="1" t="s">
        <v>3256</v>
      </c>
      <c r="R1541" s="1" t="s">
        <v>1423</v>
      </c>
      <c r="S1541" s="1" t="s">
        <v>3271</v>
      </c>
      <c r="T1541" s="1" t="s">
        <v>4754</v>
      </c>
      <c r="U1541" s="1" t="s">
        <v>11523</v>
      </c>
      <c r="V1541" s="1" t="s">
        <v>11819</v>
      </c>
      <c r="W1541" s="1" t="s">
        <v>3166</v>
      </c>
    </row>
    <row r="1542" spans="1:24">
      <c r="A1542" s="1" t="s">
        <v>49</v>
      </c>
      <c r="D1542" s="1" t="s">
        <v>2553</v>
      </c>
      <c r="E1542" s="1" t="s">
        <v>7515</v>
      </c>
      <c r="F1542" s="1" t="s">
        <v>655</v>
      </c>
      <c r="G1542" s="1" t="s">
        <v>5394</v>
      </c>
      <c r="H1542" s="1" t="s">
        <v>891</v>
      </c>
      <c r="I1542" s="1" t="s">
        <v>1644</v>
      </c>
      <c r="J1542" s="1" t="s">
        <v>3184</v>
      </c>
      <c r="K1542" s="1" t="s">
        <v>5817</v>
      </c>
      <c r="L1542" s="1" t="s">
        <v>401</v>
      </c>
      <c r="M1542" s="1" t="s">
        <v>4753</v>
      </c>
      <c r="N1542" s="1" t="s">
        <v>683</v>
      </c>
      <c r="O1542" s="1" t="s">
        <v>695</v>
      </c>
      <c r="P1542" s="1" t="s">
        <v>1515</v>
      </c>
      <c r="Q1542" s="1" t="s">
        <v>3269</v>
      </c>
      <c r="R1542" s="1" t="s">
        <v>616</v>
      </c>
      <c r="S1542" s="1" t="s">
        <v>3184</v>
      </c>
      <c r="T1542" s="1" t="s">
        <v>4754</v>
      </c>
      <c r="U1542" s="1" t="s">
        <v>11820</v>
      </c>
      <c r="V1542" s="1" t="s">
        <v>11821</v>
      </c>
      <c r="W1542" s="1" t="s">
        <v>11822</v>
      </c>
      <c r="X1542" s="1" t="s">
        <v>7516</v>
      </c>
    </row>
    <row r="1543" spans="1:24">
      <c r="A1543" s="1" t="s">
        <v>49</v>
      </c>
      <c r="D1543" s="1" t="s">
        <v>2555</v>
      </c>
      <c r="E1543" s="1" t="s">
        <v>7517</v>
      </c>
      <c r="F1543" s="1" t="s">
        <v>655</v>
      </c>
      <c r="G1543" s="1" t="s">
        <v>5394</v>
      </c>
      <c r="H1543" s="1" t="s">
        <v>891</v>
      </c>
      <c r="I1543" s="1" t="s">
        <v>1644</v>
      </c>
      <c r="J1543" s="1" t="s">
        <v>3184</v>
      </c>
      <c r="K1543" s="1" t="s">
        <v>5817</v>
      </c>
      <c r="L1543" s="1" t="s">
        <v>396</v>
      </c>
      <c r="M1543" s="1" t="s">
        <v>4753</v>
      </c>
      <c r="N1543" s="1" t="s">
        <v>683</v>
      </c>
      <c r="O1543" s="1" t="s">
        <v>695</v>
      </c>
      <c r="P1543" s="1" t="s">
        <v>1515</v>
      </c>
      <c r="Q1543" s="1" t="s">
        <v>3269</v>
      </c>
      <c r="R1543" s="1" t="s">
        <v>616</v>
      </c>
      <c r="S1543" s="1" t="s">
        <v>3184</v>
      </c>
      <c r="T1543" s="1" t="s">
        <v>4754</v>
      </c>
      <c r="U1543" s="1" t="s">
        <v>11823</v>
      </c>
      <c r="V1543" s="1" t="s">
        <v>11824</v>
      </c>
      <c r="W1543" s="1" t="s">
        <v>3166</v>
      </c>
      <c r="X1543" s="1" t="s">
        <v>7518</v>
      </c>
    </row>
    <row r="1544" spans="1:24">
      <c r="A1544" s="1" t="s">
        <v>49</v>
      </c>
      <c r="D1544" s="1" t="s">
        <v>2557</v>
      </c>
      <c r="E1544" s="1" t="s">
        <v>7519</v>
      </c>
      <c r="F1544" s="1" t="s">
        <v>655</v>
      </c>
      <c r="G1544" s="1" t="s">
        <v>5394</v>
      </c>
      <c r="H1544" s="1" t="s">
        <v>891</v>
      </c>
      <c r="I1544" s="1" t="s">
        <v>1644</v>
      </c>
      <c r="J1544" s="1" t="s">
        <v>3184</v>
      </c>
      <c r="K1544" s="1" t="s">
        <v>5817</v>
      </c>
      <c r="L1544" s="1" t="s">
        <v>487</v>
      </c>
      <c r="M1544" s="1" t="s">
        <v>4753</v>
      </c>
      <c r="N1544" s="1" t="s">
        <v>683</v>
      </c>
      <c r="O1544" s="1" t="s">
        <v>695</v>
      </c>
      <c r="P1544" s="1" t="s">
        <v>1515</v>
      </c>
      <c r="Q1544" s="1" t="s">
        <v>3269</v>
      </c>
      <c r="R1544" s="1" t="s">
        <v>616</v>
      </c>
      <c r="S1544" s="1" t="s">
        <v>3184</v>
      </c>
      <c r="T1544" s="1" t="s">
        <v>4754</v>
      </c>
      <c r="U1544" s="1" t="s">
        <v>11825</v>
      </c>
      <c r="V1544" s="1" t="s">
        <v>11826</v>
      </c>
      <c r="W1544" s="1" t="s">
        <v>655</v>
      </c>
    </row>
    <row r="1545" spans="1:24">
      <c r="A1545" s="1" t="s">
        <v>49</v>
      </c>
      <c r="D1545" s="1" t="s">
        <v>2559</v>
      </c>
      <c r="E1545" s="1" t="s">
        <v>7520</v>
      </c>
      <c r="F1545" s="1" t="s">
        <v>655</v>
      </c>
      <c r="G1545" s="1" t="s">
        <v>5394</v>
      </c>
      <c r="H1545" s="1" t="s">
        <v>891</v>
      </c>
      <c r="I1545" s="1" t="s">
        <v>1644</v>
      </c>
      <c r="J1545" s="1" t="s">
        <v>3184</v>
      </c>
      <c r="K1545" s="1" t="s">
        <v>5817</v>
      </c>
      <c r="L1545" s="1" t="s">
        <v>457</v>
      </c>
      <c r="M1545" s="1" t="s">
        <v>4753</v>
      </c>
      <c r="N1545" s="1" t="s">
        <v>683</v>
      </c>
      <c r="O1545" s="1" t="s">
        <v>695</v>
      </c>
      <c r="P1545" s="1" t="s">
        <v>1515</v>
      </c>
      <c r="Q1545" s="1" t="s">
        <v>3269</v>
      </c>
      <c r="R1545" s="1" t="s">
        <v>616</v>
      </c>
      <c r="S1545" s="1" t="s">
        <v>3184</v>
      </c>
      <c r="T1545" s="1" t="s">
        <v>4754</v>
      </c>
      <c r="U1545" s="1" t="s">
        <v>11827</v>
      </c>
      <c r="V1545" s="1" t="s">
        <v>11828</v>
      </c>
      <c r="W1545" s="1" t="s">
        <v>3166</v>
      </c>
      <c r="X1545" s="1" t="s">
        <v>7521</v>
      </c>
    </row>
    <row r="1546" spans="1:24">
      <c r="A1546" s="1" t="s">
        <v>49</v>
      </c>
      <c r="D1546" s="1" t="s">
        <v>2561</v>
      </c>
      <c r="E1546" s="1" t="s">
        <v>7522</v>
      </c>
      <c r="F1546" s="1" t="s">
        <v>655</v>
      </c>
      <c r="H1546" s="1" t="s">
        <v>891</v>
      </c>
      <c r="I1546" s="1" t="s">
        <v>1644</v>
      </c>
      <c r="J1546" s="1" t="s">
        <v>3184</v>
      </c>
      <c r="K1546" s="1" t="s">
        <v>5228</v>
      </c>
      <c r="L1546" s="1" t="s">
        <v>393</v>
      </c>
      <c r="M1546" s="1" t="s">
        <v>4753</v>
      </c>
      <c r="N1546" s="1" t="s">
        <v>683</v>
      </c>
      <c r="O1546" s="1" t="s">
        <v>695</v>
      </c>
      <c r="P1546" s="1" t="s">
        <v>1515</v>
      </c>
      <c r="Q1546" s="1" t="s">
        <v>3269</v>
      </c>
      <c r="R1546" s="1" t="s">
        <v>616</v>
      </c>
      <c r="S1546" s="1" t="s">
        <v>3184</v>
      </c>
      <c r="T1546" s="1" t="s">
        <v>4754</v>
      </c>
      <c r="U1546" s="1" t="s">
        <v>11829</v>
      </c>
      <c r="V1546" s="1" t="s">
        <v>11830</v>
      </c>
      <c r="W1546" s="1" t="s">
        <v>11831</v>
      </c>
    </row>
    <row r="1547" spans="1:24">
      <c r="A1547" s="1" t="s">
        <v>49</v>
      </c>
      <c r="D1547" s="1" t="s">
        <v>7523</v>
      </c>
      <c r="E1547" s="1" t="s">
        <v>7524</v>
      </c>
      <c r="F1547" s="1" t="s">
        <v>4792</v>
      </c>
      <c r="H1547" s="1" t="s">
        <v>891</v>
      </c>
      <c r="I1547" s="1" t="s">
        <v>1644</v>
      </c>
      <c r="J1547" s="1" t="s">
        <v>3184</v>
      </c>
      <c r="K1547" s="1" t="s">
        <v>2566</v>
      </c>
      <c r="L1547" s="1" t="s">
        <v>396</v>
      </c>
      <c r="M1547" s="1" t="s">
        <v>4753</v>
      </c>
      <c r="N1547" s="1" t="s">
        <v>683</v>
      </c>
      <c r="O1547" s="1" t="s">
        <v>695</v>
      </c>
      <c r="P1547" s="1" t="s">
        <v>1515</v>
      </c>
      <c r="Q1547" s="1" t="s">
        <v>3344</v>
      </c>
      <c r="R1547" s="1" t="s">
        <v>616</v>
      </c>
      <c r="S1547" s="1" t="s">
        <v>3184</v>
      </c>
      <c r="T1547" s="1" t="s">
        <v>4754</v>
      </c>
      <c r="U1547" s="1" t="s">
        <v>3166</v>
      </c>
      <c r="V1547" s="1" t="s">
        <v>11832</v>
      </c>
      <c r="W1547" s="1" t="s">
        <v>3166</v>
      </c>
    </row>
    <row r="1548" spans="1:24">
      <c r="A1548" s="1" t="s">
        <v>49</v>
      </c>
      <c r="D1548" s="1" t="s">
        <v>2563</v>
      </c>
      <c r="E1548" s="1" t="s">
        <v>7525</v>
      </c>
      <c r="F1548" s="1" t="s">
        <v>655</v>
      </c>
      <c r="H1548" s="1" t="s">
        <v>891</v>
      </c>
      <c r="I1548" s="1" t="s">
        <v>1644</v>
      </c>
      <c r="J1548" s="1" t="s">
        <v>3184</v>
      </c>
      <c r="K1548" s="1" t="s">
        <v>7526</v>
      </c>
      <c r="L1548" s="1" t="s">
        <v>409</v>
      </c>
      <c r="M1548" s="1" t="s">
        <v>4753</v>
      </c>
      <c r="N1548" s="1" t="s">
        <v>683</v>
      </c>
      <c r="O1548" s="1" t="s">
        <v>695</v>
      </c>
      <c r="P1548" s="1" t="s">
        <v>1515</v>
      </c>
      <c r="Q1548" s="1" t="s">
        <v>3344</v>
      </c>
      <c r="R1548" s="1" t="s">
        <v>616</v>
      </c>
      <c r="S1548" s="1" t="s">
        <v>3184</v>
      </c>
      <c r="T1548" s="1" t="s">
        <v>4754</v>
      </c>
      <c r="U1548" s="1" t="s">
        <v>11833</v>
      </c>
      <c r="V1548" s="1" t="s">
        <v>11651</v>
      </c>
      <c r="W1548" s="1" t="s">
        <v>3166</v>
      </c>
      <c r="X1548" s="1" t="s">
        <v>7527</v>
      </c>
    </row>
    <row r="1549" spans="1:24">
      <c r="A1549" s="1" t="s">
        <v>49</v>
      </c>
      <c r="D1549" s="1" t="s">
        <v>2567</v>
      </c>
      <c r="E1549" s="1" t="s">
        <v>7528</v>
      </c>
      <c r="F1549" s="1" t="s">
        <v>655</v>
      </c>
      <c r="H1549" s="1" t="s">
        <v>891</v>
      </c>
      <c r="I1549" s="1" t="s">
        <v>1644</v>
      </c>
      <c r="J1549" s="1" t="s">
        <v>3184</v>
      </c>
      <c r="K1549" s="1" t="s">
        <v>7526</v>
      </c>
      <c r="L1549" s="1" t="s">
        <v>5397</v>
      </c>
      <c r="M1549" s="1" t="s">
        <v>4753</v>
      </c>
      <c r="N1549" s="1" t="s">
        <v>683</v>
      </c>
      <c r="O1549" s="1" t="s">
        <v>695</v>
      </c>
      <c r="P1549" s="1" t="s">
        <v>1515</v>
      </c>
      <c r="Q1549" s="1" t="s">
        <v>3344</v>
      </c>
      <c r="R1549" s="1" t="s">
        <v>616</v>
      </c>
      <c r="S1549" s="1" t="s">
        <v>3184</v>
      </c>
      <c r="T1549" s="1" t="s">
        <v>4754</v>
      </c>
      <c r="U1549" s="1" t="s">
        <v>11834</v>
      </c>
      <c r="V1549" s="1" t="s">
        <v>11835</v>
      </c>
      <c r="W1549" s="1" t="s">
        <v>11062</v>
      </c>
      <c r="X1549" s="1" t="s">
        <v>7529</v>
      </c>
    </row>
    <row r="1550" spans="1:24">
      <c r="A1550" s="1" t="s">
        <v>49</v>
      </c>
      <c r="D1550" s="1" t="s">
        <v>2570</v>
      </c>
      <c r="E1550" s="1" t="s">
        <v>7530</v>
      </c>
      <c r="F1550" s="1" t="s">
        <v>655</v>
      </c>
      <c r="H1550" s="1" t="s">
        <v>891</v>
      </c>
      <c r="I1550" s="1" t="s">
        <v>1644</v>
      </c>
      <c r="J1550" s="1" t="s">
        <v>3184</v>
      </c>
      <c r="K1550" s="1" t="s">
        <v>7526</v>
      </c>
      <c r="L1550" s="1" t="s">
        <v>419</v>
      </c>
      <c r="M1550" s="1" t="s">
        <v>4753</v>
      </c>
      <c r="N1550" s="1" t="s">
        <v>683</v>
      </c>
      <c r="O1550" s="1" t="s">
        <v>695</v>
      </c>
      <c r="P1550" s="1" t="s">
        <v>1515</v>
      </c>
      <c r="Q1550" s="1" t="s">
        <v>3344</v>
      </c>
      <c r="R1550" s="1" t="s">
        <v>616</v>
      </c>
      <c r="S1550" s="1" t="s">
        <v>3184</v>
      </c>
      <c r="T1550" s="1" t="s">
        <v>4754</v>
      </c>
      <c r="U1550" s="1" t="s">
        <v>10364</v>
      </c>
      <c r="V1550" s="1" t="s">
        <v>11677</v>
      </c>
      <c r="W1550" s="1" t="s">
        <v>1324</v>
      </c>
      <c r="X1550" s="1" t="s">
        <v>7531</v>
      </c>
    </row>
    <row r="1551" spans="1:24">
      <c r="A1551" s="1" t="s">
        <v>49</v>
      </c>
      <c r="D1551" s="1" t="s">
        <v>2573</v>
      </c>
      <c r="E1551" s="1" t="s">
        <v>7532</v>
      </c>
      <c r="F1551" s="1" t="s">
        <v>655</v>
      </c>
      <c r="H1551" s="1" t="s">
        <v>891</v>
      </c>
      <c r="I1551" s="1" t="s">
        <v>1644</v>
      </c>
      <c r="J1551" s="1" t="s">
        <v>3184</v>
      </c>
      <c r="K1551" s="1" t="s">
        <v>7526</v>
      </c>
      <c r="L1551" s="1" t="s">
        <v>396</v>
      </c>
      <c r="M1551" s="1" t="s">
        <v>4753</v>
      </c>
      <c r="N1551" s="1" t="s">
        <v>683</v>
      </c>
      <c r="O1551" s="1" t="s">
        <v>695</v>
      </c>
      <c r="P1551" s="1" t="s">
        <v>1515</v>
      </c>
      <c r="Q1551" s="1" t="s">
        <v>3344</v>
      </c>
      <c r="R1551" s="1" t="s">
        <v>616</v>
      </c>
      <c r="S1551" s="1" t="s">
        <v>3184</v>
      </c>
      <c r="T1551" s="1" t="s">
        <v>4754</v>
      </c>
      <c r="U1551" s="1" t="s">
        <v>10539</v>
      </c>
      <c r="V1551" s="1" t="s">
        <v>11836</v>
      </c>
      <c r="W1551" s="1" t="s">
        <v>3182</v>
      </c>
      <c r="X1551" s="1" t="s">
        <v>7533</v>
      </c>
    </row>
    <row r="1552" spans="1:24">
      <c r="A1552" s="1" t="s">
        <v>49</v>
      </c>
      <c r="D1552" s="1" t="s">
        <v>2576</v>
      </c>
      <c r="E1552" s="1" t="s">
        <v>7534</v>
      </c>
      <c r="F1552" s="1" t="s">
        <v>655</v>
      </c>
      <c r="H1552" s="1" t="s">
        <v>891</v>
      </c>
      <c r="I1552" s="1" t="s">
        <v>1644</v>
      </c>
      <c r="J1552" s="1" t="s">
        <v>3184</v>
      </c>
      <c r="K1552" s="1" t="s">
        <v>7526</v>
      </c>
      <c r="L1552" s="1" t="s">
        <v>393</v>
      </c>
      <c r="M1552" s="1" t="s">
        <v>4753</v>
      </c>
      <c r="N1552" s="1" t="s">
        <v>683</v>
      </c>
      <c r="O1552" s="1" t="s">
        <v>695</v>
      </c>
      <c r="P1552" s="1" t="s">
        <v>1515</v>
      </c>
      <c r="Q1552" s="1" t="s">
        <v>3344</v>
      </c>
      <c r="R1552" s="1" t="s">
        <v>616</v>
      </c>
      <c r="S1552" s="1" t="s">
        <v>3184</v>
      </c>
      <c r="T1552" s="1" t="s">
        <v>4754</v>
      </c>
      <c r="U1552" s="1" t="s">
        <v>11837</v>
      </c>
      <c r="V1552" s="1" t="s">
        <v>11838</v>
      </c>
      <c r="W1552" s="1" t="s">
        <v>3166</v>
      </c>
      <c r="X1552" s="1" t="s">
        <v>7535</v>
      </c>
    </row>
    <row r="1553" spans="1:24">
      <c r="A1553" s="1" t="s">
        <v>49</v>
      </c>
      <c r="D1553" s="1" t="s">
        <v>2579</v>
      </c>
      <c r="E1553" s="1" t="s">
        <v>7536</v>
      </c>
      <c r="F1553" s="1" t="s">
        <v>655</v>
      </c>
      <c r="H1553" s="1" t="s">
        <v>891</v>
      </c>
      <c r="I1553" s="1" t="s">
        <v>1644</v>
      </c>
      <c r="J1553" s="1" t="s">
        <v>3273</v>
      </c>
      <c r="K1553" s="1" t="s">
        <v>5269</v>
      </c>
      <c r="L1553" s="1" t="s">
        <v>1795</v>
      </c>
      <c r="M1553" s="1" t="s">
        <v>4753</v>
      </c>
      <c r="N1553" s="1" t="s">
        <v>683</v>
      </c>
      <c r="O1553" s="1" t="s">
        <v>695</v>
      </c>
      <c r="P1553" s="1" t="s">
        <v>2501</v>
      </c>
      <c r="Q1553" s="1" t="s">
        <v>3274</v>
      </c>
      <c r="R1553" s="1" t="s">
        <v>1720</v>
      </c>
      <c r="S1553" s="1" t="s">
        <v>3273</v>
      </c>
      <c r="T1553" s="1" t="s">
        <v>4754</v>
      </c>
      <c r="U1553" s="1" t="s">
        <v>3208</v>
      </c>
      <c r="V1553" s="1" t="s">
        <v>11839</v>
      </c>
      <c r="W1553" s="1" t="s">
        <v>655</v>
      </c>
      <c r="X1553" s="1" t="s">
        <v>7537</v>
      </c>
    </row>
    <row r="1554" spans="1:24">
      <c r="A1554" s="1" t="s">
        <v>49</v>
      </c>
      <c r="D1554" s="1" t="s">
        <v>2581</v>
      </c>
      <c r="E1554" s="1" t="s">
        <v>7538</v>
      </c>
      <c r="F1554" s="1" t="s">
        <v>655</v>
      </c>
      <c r="H1554" s="1" t="s">
        <v>891</v>
      </c>
      <c r="I1554" s="1" t="s">
        <v>1644</v>
      </c>
      <c r="J1554" s="1" t="s">
        <v>3179</v>
      </c>
      <c r="K1554" s="1" t="s">
        <v>765</v>
      </c>
      <c r="L1554" s="1" t="s">
        <v>419</v>
      </c>
      <c r="M1554" s="1" t="s">
        <v>4753</v>
      </c>
      <c r="N1554" s="1" t="s">
        <v>683</v>
      </c>
      <c r="O1554" s="1" t="s">
        <v>695</v>
      </c>
      <c r="P1554" s="1" t="s">
        <v>1508</v>
      </c>
      <c r="Q1554" s="1" t="s">
        <v>3270</v>
      </c>
      <c r="R1554" s="1" t="s">
        <v>1419</v>
      </c>
      <c r="S1554" s="1" t="s">
        <v>3179</v>
      </c>
      <c r="T1554" s="1" t="s">
        <v>4754</v>
      </c>
      <c r="U1554" s="1" t="s">
        <v>10740</v>
      </c>
      <c r="V1554" s="1" t="s">
        <v>11840</v>
      </c>
      <c r="W1554" s="1" t="s">
        <v>669</v>
      </c>
      <c r="X1554" s="1" t="s">
        <v>7539</v>
      </c>
    </row>
    <row r="1555" spans="1:24">
      <c r="A1555" s="1" t="s">
        <v>49</v>
      </c>
      <c r="D1555" s="1" t="s">
        <v>2584</v>
      </c>
      <c r="E1555" s="1" t="s">
        <v>7540</v>
      </c>
      <c r="F1555" s="1" t="s">
        <v>655</v>
      </c>
      <c r="H1555" s="1" t="s">
        <v>891</v>
      </c>
      <c r="I1555" s="1" t="s">
        <v>1644</v>
      </c>
      <c r="J1555" s="1" t="s">
        <v>3271</v>
      </c>
      <c r="K1555" s="1" t="s">
        <v>765</v>
      </c>
      <c r="L1555" s="1" t="s">
        <v>396</v>
      </c>
      <c r="M1555" s="1" t="s">
        <v>4753</v>
      </c>
      <c r="N1555" s="1" t="s">
        <v>683</v>
      </c>
      <c r="O1555" s="1" t="s">
        <v>695</v>
      </c>
      <c r="P1555" s="1" t="s">
        <v>2237</v>
      </c>
      <c r="Q1555" s="1" t="s">
        <v>3256</v>
      </c>
      <c r="R1555" s="1" t="s">
        <v>1423</v>
      </c>
      <c r="S1555" s="1" t="s">
        <v>3271</v>
      </c>
      <c r="T1555" s="1" t="s">
        <v>4754</v>
      </c>
      <c r="U1555" s="1" t="s">
        <v>11841</v>
      </c>
      <c r="V1555" s="1" t="s">
        <v>11842</v>
      </c>
      <c r="W1555" s="1" t="s">
        <v>3176</v>
      </c>
      <c r="X1555" s="1" t="s">
        <v>7541</v>
      </c>
    </row>
    <row r="1556" spans="1:24">
      <c r="A1556" s="1" t="s">
        <v>49</v>
      </c>
      <c r="D1556" s="1" t="s">
        <v>2587</v>
      </c>
      <c r="E1556" s="1" t="s">
        <v>7542</v>
      </c>
      <c r="F1556" s="1" t="s">
        <v>655</v>
      </c>
      <c r="H1556" s="1" t="s">
        <v>891</v>
      </c>
      <c r="I1556" s="1" t="s">
        <v>1644</v>
      </c>
      <c r="J1556" s="1" t="s">
        <v>3271</v>
      </c>
      <c r="K1556" s="1" t="s">
        <v>765</v>
      </c>
      <c r="L1556" s="1" t="s">
        <v>393</v>
      </c>
      <c r="M1556" s="1" t="s">
        <v>4753</v>
      </c>
      <c r="N1556" s="1" t="s">
        <v>683</v>
      </c>
      <c r="O1556" s="1" t="s">
        <v>695</v>
      </c>
      <c r="P1556" s="1" t="s">
        <v>2237</v>
      </c>
      <c r="Q1556" s="1" t="s">
        <v>3256</v>
      </c>
      <c r="R1556" s="1" t="s">
        <v>1423</v>
      </c>
      <c r="S1556" s="1" t="s">
        <v>3271</v>
      </c>
      <c r="T1556" s="1" t="s">
        <v>4754</v>
      </c>
      <c r="U1556" s="1" t="s">
        <v>11003</v>
      </c>
      <c r="V1556" s="1" t="s">
        <v>11843</v>
      </c>
      <c r="W1556" s="1" t="s">
        <v>3176</v>
      </c>
      <c r="X1556" s="1" t="s">
        <v>7543</v>
      </c>
    </row>
    <row r="1557" spans="1:24">
      <c r="A1557" s="1" t="s">
        <v>49</v>
      </c>
      <c r="D1557" s="1" t="s">
        <v>2590</v>
      </c>
      <c r="E1557" s="1" t="s">
        <v>7544</v>
      </c>
      <c r="F1557" s="1" t="s">
        <v>655</v>
      </c>
      <c r="H1557" s="1" t="s">
        <v>891</v>
      </c>
      <c r="I1557" s="1" t="s">
        <v>1644</v>
      </c>
      <c r="J1557" s="1" t="s">
        <v>3271</v>
      </c>
      <c r="K1557" s="1" t="s">
        <v>765</v>
      </c>
      <c r="L1557" s="1" t="s">
        <v>419</v>
      </c>
      <c r="M1557" s="1" t="s">
        <v>4753</v>
      </c>
      <c r="N1557" s="1" t="s">
        <v>683</v>
      </c>
      <c r="O1557" s="1" t="s">
        <v>695</v>
      </c>
      <c r="P1557" s="1" t="s">
        <v>2237</v>
      </c>
      <c r="Q1557" s="1" t="s">
        <v>3256</v>
      </c>
      <c r="R1557" s="1" t="s">
        <v>1423</v>
      </c>
      <c r="S1557" s="1" t="s">
        <v>3271</v>
      </c>
      <c r="T1557" s="1" t="s">
        <v>4754</v>
      </c>
      <c r="U1557" s="1" t="s">
        <v>10944</v>
      </c>
      <c r="V1557" s="1" t="s">
        <v>11844</v>
      </c>
      <c r="W1557" s="1" t="s">
        <v>10311</v>
      </c>
      <c r="X1557" s="1" t="s">
        <v>7545</v>
      </c>
    </row>
    <row r="1558" spans="1:24">
      <c r="A1558" s="1" t="s">
        <v>49</v>
      </c>
      <c r="D1558" s="1" t="s">
        <v>2593</v>
      </c>
      <c r="E1558" s="1" t="s">
        <v>7546</v>
      </c>
      <c r="F1558" s="1" t="s">
        <v>655</v>
      </c>
      <c r="H1558" s="1" t="s">
        <v>891</v>
      </c>
      <c r="I1558" s="1" t="s">
        <v>1644</v>
      </c>
      <c r="J1558" s="1" t="s">
        <v>3184</v>
      </c>
      <c r="K1558" s="1" t="s">
        <v>5228</v>
      </c>
      <c r="L1558" s="1" t="s">
        <v>393</v>
      </c>
      <c r="M1558" s="1" t="s">
        <v>4753</v>
      </c>
      <c r="N1558" s="1" t="s">
        <v>683</v>
      </c>
      <c r="O1558" s="1" t="s">
        <v>695</v>
      </c>
      <c r="P1558" s="1" t="s">
        <v>1515</v>
      </c>
      <c r="Q1558" s="1" t="s">
        <v>3269</v>
      </c>
      <c r="R1558" s="1" t="s">
        <v>616</v>
      </c>
      <c r="S1558" s="1" t="s">
        <v>3184</v>
      </c>
      <c r="T1558" s="1" t="s">
        <v>4754</v>
      </c>
      <c r="U1558" s="1" t="s">
        <v>11845</v>
      </c>
      <c r="V1558" s="1" t="s">
        <v>11846</v>
      </c>
      <c r="W1558" s="1" t="s">
        <v>11847</v>
      </c>
      <c r="X1558" s="1" t="s">
        <v>7547</v>
      </c>
    </row>
    <row r="1559" spans="1:24">
      <c r="A1559" s="1" t="s">
        <v>49</v>
      </c>
      <c r="D1559" s="1" t="s">
        <v>2596</v>
      </c>
      <c r="E1559" s="1" t="s">
        <v>7548</v>
      </c>
      <c r="F1559" s="1" t="s">
        <v>655</v>
      </c>
      <c r="H1559" s="1" t="s">
        <v>891</v>
      </c>
      <c r="I1559" s="1" t="s">
        <v>1644</v>
      </c>
      <c r="J1559" s="1" t="s">
        <v>3184</v>
      </c>
      <c r="K1559" s="1" t="s">
        <v>5228</v>
      </c>
      <c r="L1559" s="1" t="s">
        <v>389</v>
      </c>
      <c r="M1559" s="1" t="s">
        <v>4753</v>
      </c>
      <c r="N1559" s="1" t="s">
        <v>683</v>
      </c>
      <c r="O1559" s="1" t="s">
        <v>695</v>
      </c>
      <c r="P1559" s="1" t="s">
        <v>1515</v>
      </c>
      <c r="Q1559" s="1" t="s">
        <v>3269</v>
      </c>
      <c r="R1559" s="1" t="s">
        <v>616</v>
      </c>
      <c r="S1559" s="1" t="s">
        <v>3184</v>
      </c>
      <c r="T1559" s="1" t="s">
        <v>4754</v>
      </c>
      <c r="U1559" s="1" t="s">
        <v>11848</v>
      </c>
      <c r="V1559" s="1" t="s">
        <v>11849</v>
      </c>
      <c r="W1559" s="1" t="s">
        <v>530</v>
      </c>
      <c r="X1559" s="1" t="s">
        <v>7549</v>
      </c>
    </row>
    <row r="1560" spans="1:24">
      <c r="A1560" s="1" t="s">
        <v>49</v>
      </c>
      <c r="D1560" s="1" t="s">
        <v>2599</v>
      </c>
      <c r="E1560" s="1" t="s">
        <v>7550</v>
      </c>
      <c r="F1560" s="1" t="s">
        <v>655</v>
      </c>
      <c r="H1560" s="1" t="s">
        <v>891</v>
      </c>
      <c r="I1560" s="1" t="s">
        <v>1644</v>
      </c>
      <c r="J1560" s="1" t="s">
        <v>3184</v>
      </c>
      <c r="K1560" s="1" t="s">
        <v>765</v>
      </c>
      <c r="L1560" s="1" t="s">
        <v>393</v>
      </c>
      <c r="M1560" s="1" t="s">
        <v>4753</v>
      </c>
      <c r="N1560" s="1" t="s">
        <v>683</v>
      </c>
      <c r="O1560" s="1" t="s">
        <v>695</v>
      </c>
      <c r="P1560" s="1" t="s">
        <v>1515</v>
      </c>
      <c r="Q1560" s="1" t="s">
        <v>3269</v>
      </c>
      <c r="R1560" s="1" t="s">
        <v>616</v>
      </c>
      <c r="S1560" s="1" t="s">
        <v>3184</v>
      </c>
      <c r="T1560" s="1" t="s">
        <v>4754</v>
      </c>
      <c r="U1560" s="1" t="s">
        <v>11850</v>
      </c>
      <c r="V1560" s="1" t="s">
        <v>11851</v>
      </c>
      <c r="W1560" s="1" t="s">
        <v>3166</v>
      </c>
      <c r="X1560" s="1" t="s">
        <v>7551</v>
      </c>
    </row>
    <row r="1561" spans="1:24">
      <c r="A1561" s="1" t="s">
        <v>49</v>
      </c>
      <c r="D1561" s="1" t="s">
        <v>2602</v>
      </c>
      <c r="E1561" s="1" t="s">
        <v>7552</v>
      </c>
      <c r="F1561" s="1" t="s">
        <v>655</v>
      </c>
      <c r="H1561" s="1" t="s">
        <v>891</v>
      </c>
      <c r="I1561" s="1" t="s">
        <v>1644</v>
      </c>
      <c r="J1561" s="1" t="s">
        <v>3184</v>
      </c>
      <c r="K1561" s="1" t="s">
        <v>765</v>
      </c>
      <c r="L1561" s="1" t="s">
        <v>393</v>
      </c>
      <c r="M1561" s="1" t="s">
        <v>4753</v>
      </c>
      <c r="N1561" s="1" t="s">
        <v>683</v>
      </c>
      <c r="O1561" s="1" t="s">
        <v>695</v>
      </c>
      <c r="P1561" s="1" t="s">
        <v>1515</v>
      </c>
      <c r="Q1561" s="1" t="s">
        <v>3269</v>
      </c>
      <c r="R1561" s="1" t="s">
        <v>616</v>
      </c>
      <c r="S1561" s="1" t="s">
        <v>3184</v>
      </c>
      <c r="T1561" s="1" t="s">
        <v>4754</v>
      </c>
      <c r="U1561" s="1" t="s">
        <v>11852</v>
      </c>
      <c r="V1561" s="1" t="s">
        <v>11853</v>
      </c>
      <c r="W1561" s="1" t="s">
        <v>3166</v>
      </c>
      <c r="X1561" s="1" t="s">
        <v>7553</v>
      </c>
    </row>
    <row r="1562" spans="1:24">
      <c r="A1562" s="1" t="s">
        <v>49</v>
      </c>
      <c r="D1562" s="1" t="s">
        <v>2605</v>
      </c>
      <c r="E1562" s="1" t="s">
        <v>7554</v>
      </c>
      <c r="F1562" s="1" t="s">
        <v>655</v>
      </c>
      <c r="H1562" s="1" t="s">
        <v>891</v>
      </c>
      <c r="I1562" s="1" t="s">
        <v>1644</v>
      </c>
      <c r="J1562" s="1" t="s">
        <v>3179</v>
      </c>
      <c r="K1562" s="1" t="s">
        <v>5521</v>
      </c>
      <c r="L1562" s="1" t="s">
        <v>401</v>
      </c>
      <c r="M1562" s="1" t="s">
        <v>4753</v>
      </c>
      <c r="N1562" s="1" t="s">
        <v>683</v>
      </c>
      <c r="O1562" s="1" t="s">
        <v>695</v>
      </c>
      <c r="P1562" s="1" t="s">
        <v>1508</v>
      </c>
      <c r="Q1562" s="1" t="s">
        <v>3270</v>
      </c>
      <c r="R1562" s="1" t="s">
        <v>1419</v>
      </c>
      <c r="S1562" s="1" t="s">
        <v>3179</v>
      </c>
      <c r="T1562" s="1" t="s">
        <v>4754</v>
      </c>
      <c r="U1562" s="1" t="s">
        <v>10744</v>
      </c>
      <c r="V1562" s="1" t="s">
        <v>11854</v>
      </c>
      <c r="W1562" s="1" t="s">
        <v>3166</v>
      </c>
      <c r="X1562" s="1" t="s">
        <v>7555</v>
      </c>
    </row>
    <row r="1563" spans="1:24">
      <c r="A1563" s="1" t="s">
        <v>49</v>
      </c>
      <c r="D1563" s="1" t="s">
        <v>7556</v>
      </c>
      <c r="E1563" s="1" t="s">
        <v>7557</v>
      </c>
      <c r="F1563" s="1" t="s">
        <v>4792</v>
      </c>
      <c r="H1563" s="1" t="s">
        <v>891</v>
      </c>
      <c r="I1563" s="1" t="s">
        <v>1644</v>
      </c>
      <c r="J1563" s="1" t="s">
        <v>3179</v>
      </c>
      <c r="K1563" s="1" t="s">
        <v>1152</v>
      </c>
      <c r="L1563" s="1" t="s">
        <v>409</v>
      </c>
      <c r="M1563" s="1" t="s">
        <v>4753</v>
      </c>
      <c r="N1563" s="1" t="s">
        <v>683</v>
      </c>
      <c r="O1563" s="1" t="s">
        <v>695</v>
      </c>
      <c r="P1563" s="1" t="s">
        <v>1508</v>
      </c>
      <c r="Q1563" s="1" t="s">
        <v>3270</v>
      </c>
      <c r="R1563" s="1" t="s">
        <v>1419</v>
      </c>
      <c r="S1563" s="1" t="s">
        <v>3179</v>
      </c>
      <c r="T1563" s="1" t="s">
        <v>4754</v>
      </c>
      <c r="U1563" s="1" t="s">
        <v>3166</v>
      </c>
      <c r="V1563" s="1" t="s">
        <v>3166</v>
      </c>
      <c r="W1563" s="1" t="s">
        <v>10975</v>
      </c>
    </row>
    <row r="1564" spans="1:24">
      <c r="A1564" s="1" t="s">
        <v>49</v>
      </c>
      <c r="D1564" s="1" t="s">
        <v>2608</v>
      </c>
      <c r="E1564" s="1" t="s">
        <v>7558</v>
      </c>
      <c r="F1564" s="1" t="s">
        <v>655</v>
      </c>
      <c r="H1564" s="1" t="s">
        <v>891</v>
      </c>
      <c r="I1564" s="1" t="s">
        <v>1644</v>
      </c>
      <c r="J1564" s="1" t="s">
        <v>3179</v>
      </c>
      <c r="K1564" s="1" t="s">
        <v>5521</v>
      </c>
      <c r="L1564" s="1" t="s">
        <v>396</v>
      </c>
      <c r="M1564" s="1" t="s">
        <v>4753</v>
      </c>
      <c r="N1564" s="1" t="s">
        <v>683</v>
      </c>
      <c r="O1564" s="1" t="s">
        <v>695</v>
      </c>
      <c r="P1564" s="1" t="s">
        <v>1508</v>
      </c>
      <c r="Q1564" s="1" t="s">
        <v>3270</v>
      </c>
      <c r="R1564" s="1" t="s">
        <v>1419</v>
      </c>
      <c r="S1564" s="1" t="s">
        <v>3179</v>
      </c>
      <c r="T1564" s="1" t="s">
        <v>4754</v>
      </c>
      <c r="U1564" s="1" t="s">
        <v>11855</v>
      </c>
      <c r="V1564" s="1" t="s">
        <v>11856</v>
      </c>
      <c r="W1564" s="1" t="s">
        <v>655</v>
      </c>
    </row>
    <row r="1565" spans="1:24">
      <c r="A1565" s="1" t="s">
        <v>49</v>
      </c>
      <c r="D1565" s="1" t="s">
        <v>2611</v>
      </c>
      <c r="E1565" s="1" t="s">
        <v>7559</v>
      </c>
      <c r="F1565" s="1" t="s">
        <v>655</v>
      </c>
      <c r="H1565" s="1" t="s">
        <v>891</v>
      </c>
      <c r="I1565" s="1" t="s">
        <v>1644</v>
      </c>
      <c r="J1565" s="1" t="s">
        <v>3179</v>
      </c>
      <c r="K1565" s="1" t="s">
        <v>5521</v>
      </c>
      <c r="L1565" s="1" t="s">
        <v>393</v>
      </c>
      <c r="M1565" s="1" t="s">
        <v>4753</v>
      </c>
      <c r="N1565" s="1" t="s">
        <v>683</v>
      </c>
      <c r="O1565" s="1" t="s">
        <v>695</v>
      </c>
      <c r="P1565" s="1" t="s">
        <v>1508</v>
      </c>
      <c r="Q1565" s="1" t="s">
        <v>3270</v>
      </c>
      <c r="R1565" s="1" t="s">
        <v>1419</v>
      </c>
      <c r="S1565" s="1" t="s">
        <v>3179</v>
      </c>
      <c r="T1565" s="1" t="s">
        <v>4754</v>
      </c>
      <c r="U1565" s="1" t="s">
        <v>11857</v>
      </c>
      <c r="V1565" s="1" t="s">
        <v>11858</v>
      </c>
      <c r="W1565" s="1" t="s">
        <v>3214</v>
      </c>
      <c r="X1565" s="1" t="s">
        <v>7560</v>
      </c>
    </row>
    <row r="1566" spans="1:24">
      <c r="A1566" s="1" t="s">
        <v>49</v>
      </c>
      <c r="D1566" s="1" t="s">
        <v>7561</v>
      </c>
      <c r="E1566" s="1" t="s">
        <v>7562</v>
      </c>
      <c r="F1566" s="1" t="s">
        <v>4792</v>
      </c>
      <c r="H1566" s="1" t="s">
        <v>891</v>
      </c>
      <c r="I1566" s="1" t="s">
        <v>1644</v>
      </c>
      <c r="J1566" s="1" t="s">
        <v>3179</v>
      </c>
      <c r="K1566" s="1" t="s">
        <v>1152</v>
      </c>
      <c r="L1566" s="1" t="s">
        <v>457</v>
      </c>
      <c r="M1566" s="1" t="s">
        <v>4753</v>
      </c>
      <c r="N1566" s="1" t="s">
        <v>683</v>
      </c>
      <c r="O1566" s="1" t="s">
        <v>695</v>
      </c>
      <c r="P1566" s="1" t="s">
        <v>1508</v>
      </c>
      <c r="Q1566" s="1" t="s">
        <v>3270</v>
      </c>
      <c r="R1566" s="1" t="s">
        <v>1419</v>
      </c>
      <c r="S1566" s="1" t="s">
        <v>3179</v>
      </c>
      <c r="T1566" s="1" t="s">
        <v>4754</v>
      </c>
      <c r="U1566" s="1" t="s">
        <v>3166</v>
      </c>
      <c r="V1566" s="1" t="s">
        <v>11621</v>
      </c>
      <c r="W1566" s="1" t="s">
        <v>3166</v>
      </c>
    </row>
    <row r="1567" spans="1:24">
      <c r="A1567" s="1" t="s">
        <v>49</v>
      </c>
      <c r="D1567" s="1" t="s">
        <v>2614</v>
      </c>
      <c r="E1567" s="1" t="s">
        <v>7563</v>
      </c>
      <c r="F1567" s="1" t="s">
        <v>655</v>
      </c>
      <c r="H1567" s="1" t="s">
        <v>891</v>
      </c>
      <c r="I1567" s="1" t="s">
        <v>1644</v>
      </c>
      <c r="J1567" s="1" t="s">
        <v>3179</v>
      </c>
      <c r="K1567" s="1" t="s">
        <v>5521</v>
      </c>
      <c r="L1567" s="1" t="s">
        <v>380</v>
      </c>
      <c r="M1567" s="1" t="s">
        <v>4753</v>
      </c>
      <c r="N1567" s="1" t="s">
        <v>683</v>
      </c>
      <c r="O1567" s="1" t="s">
        <v>695</v>
      </c>
      <c r="P1567" s="1" t="s">
        <v>1508</v>
      </c>
      <c r="Q1567" s="1" t="s">
        <v>3270</v>
      </c>
      <c r="R1567" s="1" t="s">
        <v>1419</v>
      </c>
      <c r="S1567" s="1" t="s">
        <v>3179</v>
      </c>
      <c r="T1567" s="1" t="s">
        <v>4754</v>
      </c>
      <c r="U1567" s="1" t="s">
        <v>10195</v>
      </c>
      <c r="V1567" s="1" t="s">
        <v>11859</v>
      </c>
      <c r="W1567" s="1" t="s">
        <v>10599</v>
      </c>
      <c r="X1567" s="1" t="s">
        <v>7564</v>
      </c>
    </row>
    <row r="1568" spans="1:24">
      <c r="A1568" s="1" t="s">
        <v>49</v>
      </c>
      <c r="D1568" s="1" t="s">
        <v>7565</v>
      </c>
      <c r="E1568" s="1" t="s">
        <v>7566</v>
      </c>
      <c r="F1568" s="1" t="s">
        <v>4792</v>
      </c>
      <c r="H1568" s="1" t="s">
        <v>891</v>
      </c>
      <c r="I1568" s="1" t="s">
        <v>1644</v>
      </c>
      <c r="J1568" s="1" t="s">
        <v>3179</v>
      </c>
      <c r="K1568" s="1" t="s">
        <v>1152</v>
      </c>
      <c r="L1568" s="1" t="s">
        <v>801</v>
      </c>
      <c r="M1568" s="1" t="s">
        <v>4753</v>
      </c>
      <c r="N1568" s="1" t="s">
        <v>683</v>
      </c>
      <c r="O1568" s="1" t="s">
        <v>695</v>
      </c>
      <c r="P1568" s="1" t="s">
        <v>1508</v>
      </c>
      <c r="Q1568" s="1" t="s">
        <v>3270</v>
      </c>
      <c r="R1568" s="1" t="s">
        <v>1419</v>
      </c>
      <c r="S1568" s="1" t="s">
        <v>3179</v>
      </c>
      <c r="T1568" s="1" t="s">
        <v>4754</v>
      </c>
      <c r="U1568" s="1" t="s">
        <v>3166</v>
      </c>
      <c r="V1568" s="1" t="s">
        <v>11621</v>
      </c>
      <c r="W1568" s="1" t="s">
        <v>3166</v>
      </c>
    </row>
    <row r="1569" spans="1:24">
      <c r="A1569" s="1" t="s">
        <v>49</v>
      </c>
      <c r="D1569" s="1" t="s">
        <v>2617</v>
      </c>
      <c r="E1569" s="1" t="s">
        <v>7567</v>
      </c>
      <c r="F1569" s="1" t="s">
        <v>655</v>
      </c>
      <c r="H1569" s="1" t="s">
        <v>891</v>
      </c>
      <c r="I1569" s="1" t="s">
        <v>1644</v>
      </c>
      <c r="J1569" s="1" t="s">
        <v>3179</v>
      </c>
      <c r="K1569" s="1" t="s">
        <v>5269</v>
      </c>
      <c r="L1569" s="1" t="s">
        <v>401</v>
      </c>
      <c r="M1569" s="1" t="s">
        <v>4753</v>
      </c>
      <c r="N1569" s="1" t="s">
        <v>683</v>
      </c>
      <c r="O1569" s="1" t="s">
        <v>695</v>
      </c>
      <c r="P1569" s="1" t="s">
        <v>2191</v>
      </c>
      <c r="Q1569" s="1" t="s">
        <v>3232</v>
      </c>
      <c r="R1569" s="1" t="s">
        <v>1419</v>
      </c>
      <c r="S1569" s="1" t="s">
        <v>3179</v>
      </c>
      <c r="T1569" s="1" t="s">
        <v>4754</v>
      </c>
      <c r="U1569" s="1" t="s">
        <v>11860</v>
      </c>
      <c r="V1569" s="1" t="s">
        <v>11861</v>
      </c>
      <c r="W1569" s="1" t="s">
        <v>3166</v>
      </c>
      <c r="X1569" s="1" t="s">
        <v>7568</v>
      </c>
    </row>
    <row r="1570" spans="1:24">
      <c r="A1570" s="1" t="s">
        <v>49</v>
      </c>
      <c r="D1570" s="1" t="s">
        <v>2620</v>
      </c>
      <c r="E1570" s="1" t="s">
        <v>7569</v>
      </c>
      <c r="F1570" s="1" t="s">
        <v>655</v>
      </c>
      <c r="H1570" s="1" t="s">
        <v>891</v>
      </c>
      <c r="I1570" s="1" t="s">
        <v>1644</v>
      </c>
      <c r="J1570" s="1" t="s">
        <v>3179</v>
      </c>
      <c r="K1570" s="1" t="s">
        <v>5269</v>
      </c>
      <c r="L1570" s="1" t="s">
        <v>396</v>
      </c>
      <c r="M1570" s="1" t="s">
        <v>4753</v>
      </c>
      <c r="N1570" s="1" t="s">
        <v>683</v>
      </c>
      <c r="O1570" s="1" t="s">
        <v>695</v>
      </c>
      <c r="P1570" s="1" t="s">
        <v>2191</v>
      </c>
      <c r="Q1570" s="1" t="s">
        <v>3232</v>
      </c>
      <c r="R1570" s="1" t="s">
        <v>1419</v>
      </c>
      <c r="S1570" s="1" t="s">
        <v>3179</v>
      </c>
      <c r="T1570" s="1" t="s">
        <v>4754</v>
      </c>
      <c r="U1570" s="1" t="s">
        <v>10675</v>
      </c>
      <c r="V1570" s="1" t="s">
        <v>11862</v>
      </c>
      <c r="W1570" s="1" t="s">
        <v>3166</v>
      </c>
      <c r="X1570" s="1" t="s">
        <v>7570</v>
      </c>
    </row>
    <row r="1571" spans="1:24">
      <c r="A1571" s="1" t="s">
        <v>49</v>
      </c>
      <c r="D1571" s="1" t="s">
        <v>2623</v>
      </c>
      <c r="E1571" s="1" t="s">
        <v>7571</v>
      </c>
      <c r="F1571" s="1" t="s">
        <v>655</v>
      </c>
      <c r="H1571" s="1" t="s">
        <v>891</v>
      </c>
      <c r="I1571" s="1" t="s">
        <v>1644</v>
      </c>
      <c r="J1571" s="1" t="s">
        <v>3179</v>
      </c>
      <c r="K1571" s="1" t="s">
        <v>5269</v>
      </c>
      <c r="L1571" s="1" t="s">
        <v>393</v>
      </c>
      <c r="M1571" s="1" t="s">
        <v>4753</v>
      </c>
      <c r="N1571" s="1" t="s">
        <v>683</v>
      </c>
      <c r="O1571" s="1" t="s">
        <v>695</v>
      </c>
      <c r="P1571" s="1" t="s">
        <v>2191</v>
      </c>
      <c r="Q1571" s="1" t="s">
        <v>3232</v>
      </c>
      <c r="R1571" s="1" t="s">
        <v>1419</v>
      </c>
      <c r="S1571" s="1" t="s">
        <v>3179</v>
      </c>
      <c r="T1571" s="1" t="s">
        <v>4754</v>
      </c>
      <c r="U1571" s="1" t="s">
        <v>11863</v>
      </c>
      <c r="V1571" s="1" t="s">
        <v>11864</v>
      </c>
      <c r="W1571" s="1" t="s">
        <v>3166</v>
      </c>
      <c r="X1571" s="1" t="s">
        <v>7572</v>
      </c>
    </row>
    <row r="1572" spans="1:24">
      <c r="A1572" s="1" t="s">
        <v>49</v>
      </c>
      <c r="D1572" s="1" t="s">
        <v>2626</v>
      </c>
      <c r="E1572" s="1" t="s">
        <v>7573</v>
      </c>
      <c r="F1572" s="1" t="s">
        <v>655</v>
      </c>
      <c r="H1572" s="1" t="s">
        <v>891</v>
      </c>
      <c r="I1572" s="1" t="s">
        <v>1644</v>
      </c>
      <c r="J1572" s="1" t="s">
        <v>3179</v>
      </c>
      <c r="K1572" s="1" t="s">
        <v>5269</v>
      </c>
      <c r="L1572" s="1" t="s">
        <v>487</v>
      </c>
      <c r="M1572" s="1" t="s">
        <v>4753</v>
      </c>
      <c r="N1572" s="1" t="s">
        <v>683</v>
      </c>
      <c r="O1572" s="1" t="s">
        <v>695</v>
      </c>
      <c r="P1572" s="1" t="s">
        <v>2191</v>
      </c>
      <c r="Q1572" s="1" t="s">
        <v>3232</v>
      </c>
      <c r="R1572" s="1" t="s">
        <v>1419</v>
      </c>
      <c r="S1572" s="1" t="s">
        <v>3179</v>
      </c>
      <c r="T1572" s="1" t="s">
        <v>4754</v>
      </c>
      <c r="U1572" s="1" t="s">
        <v>10694</v>
      </c>
      <c r="V1572" s="1" t="s">
        <v>11865</v>
      </c>
      <c r="W1572" s="1" t="s">
        <v>3166</v>
      </c>
      <c r="X1572" s="1" t="s">
        <v>7574</v>
      </c>
    </row>
    <row r="1573" spans="1:24">
      <c r="A1573" s="1" t="s">
        <v>49</v>
      </c>
      <c r="D1573" s="1" t="s">
        <v>2629</v>
      </c>
      <c r="E1573" s="1" t="s">
        <v>7575</v>
      </c>
      <c r="F1573" s="1" t="s">
        <v>655</v>
      </c>
      <c r="H1573" s="1" t="s">
        <v>891</v>
      </c>
      <c r="I1573" s="1" t="s">
        <v>1644</v>
      </c>
      <c r="J1573" s="1" t="s">
        <v>3179</v>
      </c>
      <c r="K1573" s="1" t="s">
        <v>5269</v>
      </c>
      <c r="L1573" s="1" t="s">
        <v>389</v>
      </c>
      <c r="M1573" s="1" t="s">
        <v>4753</v>
      </c>
      <c r="N1573" s="1" t="s">
        <v>683</v>
      </c>
      <c r="O1573" s="1" t="s">
        <v>695</v>
      </c>
      <c r="P1573" s="1" t="s">
        <v>2191</v>
      </c>
      <c r="Q1573" s="1" t="s">
        <v>3232</v>
      </c>
      <c r="R1573" s="1" t="s">
        <v>1419</v>
      </c>
      <c r="S1573" s="1" t="s">
        <v>3179</v>
      </c>
      <c r="T1573" s="1" t="s">
        <v>4754</v>
      </c>
      <c r="U1573" s="1" t="s">
        <v>11523</v>
      </c>
      <c r="V1573" s="1" t="s">
        <v>11866</v>
      </c>
      <c r="W1573" s="1" t="s">
        <v>3166</v>
      </c>
      <c r="X1573" s="1" t="s">
        <v>7576</v>
      </c>
    </row>
    <row r="1574" spans="1:24">
      <c r="A1574" s="1" t="s">
        <v>49</v>
      </c>
      <c r="D1574" s="1" t="s">
        <v>7577</v>
      </c>
      <c r="E1574" s="1" t="s">
        <v>7578</v>
      </c>
      <c r="F1574" s="1" t="s">
        <v>4792</v>
      </c>
      <c r="H1574" s="1" t="s">
        <v>891</v>
      </c>
      <c r="I1574" s="1" t="s">
        <v>1644</v>
      </c>
      <c r="J1574" s="1" t="s">
        <v>3179</v>
      </c>
      <c r="K1574" s="1" t="s">
        <v>1272</v>
      </c>
      <c r="L1574" s="1" t="s">
        <v>389</v>
      </c>
      <c r="M1574" s="1" t="s">
        <v>4753</v>
      </c>
      <c r="N1574" s="1" t="s">
        <v>683</v>
      </c>
      <c r="O1574" s="1" t="s">
        <v>695</v>
      </c>
      <c r="P1574" s="1" t="s">
        <v>2191</v>
      </c>
      <c r="Q1574" s="1" t="s">
        <v>3232</v>
      </c>
      <c r="R1574" s="1" t="s">
        <v>1419</v>
      </c>
      <c r="S1574" s="1" t="s">
        <v>3179</v>
      </c>
      <c r="T1574" s="1" t="s">
        <v>4754</v>
      </c>
      <c r="U1574" s="1" t="s">
        <v>3166</v>
      </c>
      <c r="V1574" s="1" t="s">
        <v>11867</v>
      </c>
      <c r="W1574" s="1" t="s">
        <v>3166</v>
      </c>
    </row>
    <row r="1575" spans="1:24">
      <c r="A1575" s="1" t="s">
        <v>49</v>
      </c>
      <c r="D1575" s="1" t="s">
        <v>3816</v>
      </c>
      <c r="E1575" s="1" t="s">
        <v>7579</v>
      </c>
      <c r="F1575" s="1" t="s">
        <v>5033</v>
      </c>
      <c r="H1575" s="1" t="s">
        <v>891</v>
      </c>
      <c r="I1575" s="1" t="s">
        <v>1644</v>
      </c>
      <c r="J1575" s="1" t="s">
        <v>3271</v>
      </c>
      <c r="K1575" s="1" t="s">
        <v>1272</v>
      </c>
      <c r="L1575" s="1" t="s">
        <v>401</v>
      </c>
      <c r="M1575" s="1" t="s">
        <v>4753</v>
      </c>
      <c r="N1575" s="1" t="s">
        <v>683</v>
      </c>
      <c r="O1575" s="1" t="s">
        <v>695</v>
      </c>
      <c r="P1575" s="1" t="s">
        <v>2523</v>
      </c>
      <c r="Q1575" s="1" t="s">
        <v>10736</v>
      </c>
      <c r="R1575" s="1" t="s">
        <v>1423</v>
      </c>
      <c r="S1575" s="1" t="s">
        <v>3271</v>
      </c>
      <c r="T1575" s="1" t="s">
        <v>4754</v>
      </c>
      <c r="U1575" s="1" t="s">
        <v>10878</v>
      </c>
      <c r="V1575" s="1" t="s">
        <v>11868</v>
      </c>
      <c r="W1575" s="1" t="s">
        <v>10217</v>
      </c>
    </row>
    <row r="1576" spans="1:24">
      <c r="A1576" s="1" t="s">
        <v>49</v>
      </c>
      <c r="D1576" s="1" t="s">
        <v>3817</v>
      </c>
      <c r="E1576" s="1" t="s">
        <v>7580</v>
      </c>
      <c r="F1576" s="1" t="s">
        <v>5033</v>
      </c>
      <c r="H1576" s="1" t="s">
        <v>891</v>
      </c>
      <c r="I1576" s="1" t="s">
        <v>1644</v>
      </c>
      <c r="J1576" s="1" t="s">
        <v>3271</v>
      </c>
      <c r="K1576" s="1" t="s">
        <v>1272</v>
      </c>
      <c r="L1576" s="1" t="s">
        <v>393</v>
      </c>
      <c r="M1576" s="1" t="s">
        <v>4753</v>
      </c>
      <c r="N1576" s="1" t="s">
        <v>683</v>
      </c>
      <c r="O1576" s="1" t="s">
        <v>695</v>
      </c>
      <c r="P1576" s="1" t="s">
        <v>2523</v>
      </c>
      <c r="Q1576" s="1" t="s">
        <v>10736</v>
      </c>
      <c r="R1576" s="1" t="s">
        <v>1423</v>
      </c>
      <c r="S1576" s="1" t="s">
        <v>3271</v>
      </c>
      <c r="T1576" s="1" t="s">
        <v>4754</v>
      </c>
      <c r="U1576" s="1" t="s">
        <v>10198</v>
      </c>
      <c r="V1576" s="1" t="s">
        <v>10814</v>
      </c>
      <c r="W1576" s="1" t="s">
        <v>3166</v>
      </c>
    </row>
    <row r="1577" spans="1:24">
      <c r="A1577" s="1" t="s">
        <v>49</v>
      </c>
      <c r="D1577" s="1" t="s">
        <v>3818</v>
      </c>
      <c r="E1577" s="1" t="s">
        <v>7581</v>
      </c>
      <c r="F1577" s="1" t="s">
        <v>5033</v>
      </c>
      <c r="H1577" s="1" t="s">
        <v>891</v>
      </c>
      <c r="I1577" s="1" t="s">
        <v>1644</v>
      </c>
      <c r="J1577" s="1" t="s">
        <v>3271</v>
      </c>
      <c r="K1577" s="1" t="s">
        <v>1272</v>
      </c>
      <c r="L1577" s="1" t="s">
        <v>487</v>
      </c>
      <c r="M1577" s="1" t="s">
        <v>4753</v>
      </c>
      <c r="N1577" s="1" t="s">
        <v>683</v>
      </c>
      <c r="O1577" s="1" t="s">
        <v>695</v>
      </c>
      <c r="P1577" s="1" t="s">
        <v>2523</v>
      </c>
      <c r="Q1577" s="1" t="s">
        <v>10736</v>
      </c>
      <c r="R1577" s="1" t="s">
        <v>1423</v>
      </c>
      <c r="S1577" s="1" t="s">
        <v>3271</v>
      </c>
      <c r="T1577" s="1" t="s">
        <v>4754</v>
      </c>
      <c r="U1577" s="1" t="s">
        <v>10165</v>
      </c>
      <c r="V1577" s="1" t="s">
        <v>11360</v>
      </c>
      <c r="W1577" s="1" t="s">
        <v>480</v>
      </c>
    </row>
    <row r="1578" spans="1:24">
      <c r="A1578" s="1" t="s">
        <v>49</v>
      </c>
      <c r="D1578" s="1" t="s">
        <v>3819</v>
      </c>
      <c r="E1578" s="1" t="s">
        <v>7582</v>
      </c>
      <c r="F1578" s="1" t="s">
        <v>5033</v>
      </c>
      <c r="H1578" s="1" t="s">
        <v>891</v>
      </c>
      <c r="I1578" s="1" t="s">
        <v>1644</v>
      </c>
      <c r="J1578" s="1" t="s">
        <v>3271</v>
      </c>
      <c r="K1578" s="1" t="s">
        <v>1272</v>
      </c>
      <c r="L1578" s="1" t="s">
        <v>389</v>
      </c>
      <c r="M1578" s="1" t="s">
        <v>4753</v>
      </c>
      <c r="N1578" s="1" t="s">
        <v>683</v>
      </c>
      <c r="O1578" s="1" t="s">
        <v>695</v>
      </c>
      <c r="P1578" s="1" t="s">
        <v>2523</v>
      </c>
      <c r="Q1578" s="1" t="s">
        <v>10736</v>
      </c>
      <c r="R1578" s="1" t="s">
        <v>1423</v>
      </c>
      <c r="S1578" s="1" t="s">
        <v>3271</v>
      </c>
      <c r="T1578" s="1" t="s">
        <v>4754</v>
      </c>
      <c r="U1578" s="1" t="s">
        <v>10722</v>
      </c>
      <c r="V1578" s="1" t="s">
        <v>10814</v>
      </c>
      <c r="W1578" s="1" t="s">
        <v>513</v>
      </c>
    </row>
    <row r="1579" spans="1:24">
      <c r="A1579" s="1" t="s">
        <v>49</v>
      </c>
      <c r="D1579" s="1" t="s">
        <v>3820</v>
      </c>
      <c r="E1579" s="1" t="s">
        <v>7583</v>
      </c>
      <c r="F1579" s="1" t="s">
        <v>5033</v>
      </c>
      <c r="H1579" s="1" t="s">
        <v>891</v>
      </c>
      <c r="I1579" s="1" t="s">
        <v>1644</v>
      </c>
      <c r="J1579" s="1" t="s">
        <v>3271</v>
      </c>
      <c r="K1579" s="1" t="s">
        <v>1272</v>
      </c>
      <c r="L1579" s="1" t="s">
        <v>694</v>
      </c>
      <c r="M1579" s="1" t="s">
        <v>4753</v>
      </c>
      <c r="N1579" s="1" t="s">
        <v>683</v>
      </c>
      <c r="O1579" s="1" t="s">
        <v>695</v>
      </c>
      <c r="P1579" s="1" t="s">
        <v>2523</v>
      </c>
      <c r="Q1579" s="1" t="s">
        <v>10736</v>
      </c>
      <c r="R1579" s="1" t="s">
        <v>1423</v>
      </c>
      <c r="S1579" s="1" t="s">
        <v>3271</v>
      </c>
      <c r="T1579" s="1" t="s">
        <v>4754</v>
      </c>
      <c r="U1579" s="1" t="s">
        <v>10700</v>
      </c>
      <c r="V1579" s="1" t="s">
        <v>11868</v>
      </c>
      <c r="W1579" s="1" t="s">
        <v>3166</v>
      </c>
    </row>
    <row r="1580" spans="1:24">
      <c r="A1580" s="1" t="s">
        <v>49</v>
      </c>
      <c r="D1580" s="1" t="s">
        <v>2632</v>
      </c>
      <c r="E1580" s="1" t="s">
        <v>7584</v>
      </c>
      <c r="F1580" s="1" t="s">
        <v>655</v>
      </c>
      <c r="H1580" s="1" t="s">
        <v>891</v>
      </c>
      <c r="I1580" s="1" t="s">
        <v>1644</v>
      </c>
      <c r="J1580" s="1" t="s">
        <v>3184</v>
      </c>
      <c r="K1580" s="1" t="s">
        <v>5269</v>
      </c>
      <c r="L1580" s="1" t="s">
        <v>409</v>
      </c>
      <c r="M1580" s="1" t="s">
        <v>4753</v>
      </c>
      <c r="N1580" s="1" t="s">
        <v>683</v>
      </c>
      <c r="O1580" s="1" t="s">
        <v>695</v>
      </c>
      <c r="P1580" s="1" t="s">
        <v>2531</v>
      </c>
      <c r="Q1580" s="1" t="s">
        <v>3284</v>
      </c>
      <c r="R1580" s="1" t="s">
        <v>616</v>
      </c>
      <c r="S1580" s="1" t="s">
        <v>3184</v>
      </c>
      <c r="T1580" s="1" t="s">
        <v>4754</v>
      </c>
      <c r="U1580" s="1" t="s">
        <v>10849</v>
      </c>
      <c r="V1580" s="1" t="s">
        <v>3243</v>
      </c>
      <c r="W1580" s="1" t="s">
        <v>3166</v>
      </c>
      <c r="X1580" s="1" t="s">
        <v>7585</v>
      </c>
    </row>
    <row r="1581" spans="1:24">
      <c r="A1581" s="1" t="s">
        <v>49</v>
      </c>
      <c r="D1581" s="1" t="s">
        <v>2635</v>
      </c>
      <c r="E1581" s="1" t="s">
        <v>7586</v>
      </c>
      <c r="F1581" s="1" t="s">
        <v>655</v>
      </c>
      <c r="H1581" s="1" t="s">
        <v>891</v>
      </c>
      <c r="I1581" s="1" t="s">
        <v>1644</v>
      </c>
      <c r="J1581" s="1" t="s">
        <v>3184</v>
      </c>
      <c r="K1581" s="1" t="s">
        <v>5269</v>
      </c>
      <c r="L1581" s="1" t="s">
        <v>396</v>
      </c>
      <c r="M1581" s="1" t="s">
        <v>4753</v>
      </c>
      <c r="N1581" s="1" t="s">
        <v>683</v>
      </c>
      <c r="O1581" s="1" t="s">
        <v>695</v>
      </c>
      <c r="P1581" s="1" t="s">
        <v>2531</v>
      </c>
      <c r="Q1581" s="1" t="s">
        <v>3284</v>
      </c>
      <c r="R1581" s="1" t="s">
        <v>616</v>
      </c>
      <c r="S1581" s="1" t="s">
        <v>3184</v>
      </c>
      <c r="T1581" s="1" t="s">
        <v>4754</v>
      </c>
      <c r="U1581" s="1" t="s">
        <v>11869</v>
      </c>
      <c r="V1581" s="1" t="s">
        <v>11870</v>
      </c>
      <c r="W1581" s="1" t="s">
        <v>3166</v>
      </c>
      <c r="X1581" s="1" t="s">
        <v>7587</v>
      </c>
    </row>
    <row r="1582" spans="1:24">
      <c r="A1582" s="1" t="s">
        <v>49</v>
      </c>
      <c r="D1582" s="1" t="s">
        <v>2638</v>
      </c>
      <c r="E1582" s="1" t="s">
        <v>7588</v>
      </c>
      <c r="F1582" s="1" t="s">
        <v>655</v>
      </c>
      <c r="H1582" s="1" t="s">
        <v>891</v>
      </c>
      <c r="I1582" s="1" t="s">
        <v>1644</v>
      </c>
      <c r="J1582" s="1" t="s">
        <v>3184</v>
      </c>
      <c r="K1582" s="1" t="s">
        <v>5269</v>
      </c>
      <c r="L1582" s="1" t="s">
        <v>487</v>
      </c>
      <c r="M1582" s="1" t="s">
        <v>4753</v>
      </c>
      <c r="N1582" s="1" t="s">
        <v>683</v>
      </c>
      <c r="O1582" s="1" t="s">
        <v>695</v>
      </c>
      <c r="P1582" s="1" t="s">
        <v>2531</v>
      </c>
      <c r="Q1582" s="1" t="s">
        <v>3284</v>
      </c>
      <c r="R1582" s="1" t="s">
        <v>616</v>
      </c>
      <c r="S1582" s="1" t="s">
        <v>3184</v>
      </c>
      <c r="T1582" s="1" t="s">
        <v>4754</v>
      </c>
      <c r="U1582" s="1" t="s">
        <v>11871</v>
      </c>
      <c r="V1582" s="1" t="s">
        <v>11872</v>
      </c>
      <c r="W1582" s="1" t="s">
        <v>3166</v>
      </c>
      <c r="X1582" s="1" t="s">
        <v>7589</v>
      </c>
    </row>
    <row r="1583" spans="1:24">
      <c r="A1583" s="1" t="s">
        <v>49</v>
      </c>
      <c r="D1583" s="1" t="s">
        <v>7590</v>
      </c>
      <c r="E1583" s="1" t="s">
        <v>7591</v>
      </c>
      <c r="F1583" s="1" t="s">
        <v>4792</v>
      </c>
      <c r="H1583" s="1" t="s">
        <v>891</v>
      </c>
      <c r="I1583" s="1" t="s">
        <v>1644</v>
      </c>
      <c r="J1583" s="1" t="s">
        <v>3179</v>
      </c>
      <c r="K1583" s="1" t="s">
        <v>1890</v>
      </c>
      <c r="L1583" s="1" t="s">
        <v>393</v>
      </c>
      <c r="M1583" s="1" t="s">
        <v>4753</v>
      </c>
      <c r="N1583" s="1" t="s">
        <v>683</v>
      </c>
      <c r="O1583" s="1" t="s">
        <v>695</v>
      </c>
      <c r="P1583" s="1" t="s">
        <v>1508</v>
      </c>
      <c r="Q1583" s="1" t="s">
        <v>3270</v>
      </c>
      <c r="R1583" s="1" t="s">
        <v>1419</v>
      </c>
      <c r="S1583" s="1" t="s">
        <v>3179</v>
      </c>
      <c r="T1583" s="1" t="s">
        <v>4754</v>
      </c>
      <c r="U1583" s="1" t="s">
        <v>3166</v>
      </c>
      <c r="V1583" s="1" t="s">
        <v>3200</v>
      </c>
      <c r="W1583" s="1" t="s">
        <v>3166</v>
      </c>
    </row>
    <row r="1584" spans="1:24">
      <c r="A1584" s="1" t="s">
        <v>49</v>
      </c>
      <c r="D1584" s="1" t="s">
        <v>7592</v>
      </c>
      <c r="E1584" s="1" t="s">
        <v>7593</v>
      </c>
      <c r="F1584" s="1" t="s">
        <v>4792</v>
      </c>
      <c r="H1584" s="1" t="s">
        <v>891</v>
      </c>
      <c r="I1584" s="1" t="s">
        <v>1644</v>
      </c>
      <c r="J1584" s="1" t="s">
        <v>3184</v>
      </c>
      <c r="K1584" s="1" t="s">
        <v>6142</v>
      </c>
      <c r="L1584" s="1" t="s">
        <v>487</v>
      </c>
      <c r="M1584" s="1" t="s">
        <v>4753</v>
      </c>
      <c r="N1584" s="1" t="s">
        <v>683</v>
      </c>
      <c r="O1584" s="1" t="s">
        <v>695</v>
      </c>
      <c r="P1584" s="1" t="s">
        <v>1515</v>
      </c>
      <c r="Q1584" s="1" t="s">
        <v>3558</v>
      </c>
      <c r="R1584" s="1" t="s">
        <v>616</v>
      </c>
      <c r="S1584" s="1" t="s">
        <v>3184</v>
      </c>
      <c r="T1584" s="1" t="s">
        <v>4754</v>
      </c>
      <c r="U1584" s="1" t="s">
        <v>3166</v>
      </c>
      <c r="V1584" s="1" t="s">
        <v>11817</v>
      </c>
      <c r="W1584" s="1" t="s">
        <v>3166</v>
      </c>
    </row>
    <row r="1585" spans="1:24">
      <c r="A1585" s="1" t="s">
        <v>49</v>
      </c>
      <c r="D1585" s="1" t="s">
        <v>7594</v>
      </c>
      <c r="E1585" s="1" t="s">
        <v>7595</v>
      </c>
      <c r="F1585" s="1" t="s">
        <v>4792</v>
      </c>
      <c r="H1585" s="1" t="s">
        <v>891</v>
      </c>
      <c r="I1585" s="1" t="s">
        <v>1644</v>
      </c>
      <c r="J1585" s="1" t="s">
        <v>3179</v>
      </c>
      <c r="K1585" s="1" t="s">
        <v>1481</v>
      </c>
      <c r="L1585" s="1" t="s">
        <v>457</v>
      </c>
      <c r="M1585" s="1" t="s">
        <v>4753</v>
      </c>
      <c r="N1585" s="1" t="s">
        <v>683</v>
      </c>
      <c r="O1585" s="1" t="s">
        <v>695</v>
      </c>
      <c r="P1585" s="1" t="s">
        <v>1508</v>
      </c>
      <c r="Q1585" s="1" t="s">
        <v>3270</v>
      </c>
      <c r="R1585" s="1" t="s">
        <v>1419</v>
      </c>
      <c r="S1585" s="1" t="s">
        <v>3179</v>
      </c>
      <c r="T1585" s="1" t="s">
        <v>4754</v>
      </c>
      <c r="U1585" s="1" t="s">
        <v>3166</v>
      </c>
      <c r="V1585" s="1" t="s">
        <v>11621</v>
      </c>
      <c r="W1585" s="1" t="s">
        <v>3166</v>
      </c>
    </row>
    <row r="1586" spans="1:24">
      <c r="A1586" s="1" t="s">
        <v>49</v>
      </c>
      <c r="D1586" s="1" t="s">
        <v>2641</v>
      </c>
      <c r="E1586" s="1" t="s">
        <v>7596</v>
      </c>
      <c r="F1586" s="1" t="s">
        <v>655</v>
      </c>
      <c r="H1586" s="1" t="s">
        <v>891</v>
      </c>
      <c r="I1586" s="1" t="s">
        <v>1644</v>
      </c>
      <c r="J1586" s="1" t="s">
        <v>3179</v>
      </c>
      <c r="K1586" s="1" t="s">
        <v>5817</v>
      </c>
      <c r="L1586" s="1" t="s">
        <v>401</v>
      </c>
      <c r="M1586" s="1" t="s">
        <v>4753</v>
      </c>
      <c r="N1586" s="1" t="s">
        <v>683</v>
      </c>
      <c r="O1586" s="1" t="s">
        <v>695</v>
      </c>
      <c r="P1586" s="1" t="s">
        <v>1508</v>
      </c>
      <c r="Q1586" s="1" t="s">
        <v>3270</v>
      </c>
      <c r="R1586" s="1" t="s">
        <v>1419</v>
      </c>
      <c r="S1586" s="1" t="s">
        <v>3179</v>
      </c>
      <c r="T1586" s="1" t="s">
        <v>4754</v>
      </c>
      <c r="U1586" s="1" t="s">
        <v>11873</v>
      </c>
      <c r="V1586" s="1" t="s">
        <v>11874</v>
      </c>
      <c r="W1586" s="1" t="s">
        <v>10217</v>
      </c>
      <c r="X1586" s="1" t="s">
        <v>7597</v>
      </c>
    </row>
    <row r="1587" spans="1:24">
      <c r="A1587" s="1" t="s">
        <v>49</v>
      </c>
      <c r="D1587" s="1" t="s">
        <v>2644</v>
      </c>
      <c r="E1587" s="1" t="s">
        <v>7598</v>
      </c>
      <c r="F1587" s="1" t="s">
        <v>655</v>
      </c>
      <c r="H1587" s="1" t="s">
        <v>891</v>
      </c>
      <c r="I1587" s="1" t="s">
        <v>1644</v>
      </c>
      <c r="J1587" s="1" t="s">
        <v>3179</v>
      </c>
      <c r="K1587" s="1" t="s">
        <v>7526</v>
      </c>
      <c r="L1587" s="1" t="s">
        <v>457</v>
      </c>
      <c r="M1587" s="1" t="s">
        <v>4753</v>
      </c>
      <c r="N1587" s="1" t="s">
        <v>683</v>
      </c>
      <c r="O1587" s="1" t="s">
        <v>695</v>
      </c>
      <c r="P1587" s="1" t="s">
        <v>1508</v>
      </c>
      <c r="Q1587" s="1" t="s">
        <v>3270</v>
      </c>
      <c r="R1587" s="1" t="s">
        <v>1419</v>
      </c>
      <c r="S1587" s="1" t="s">
        <v>3179</v>
      </c>
      <c r="T1587" s="1" t="s">
        <v>4754</v>
      </c>
      <c r="U1587" s="1" t="s">
        <v>11875</v>
      </c>
      <c r="V1587" s="1" t="s">
        <v>11876</v>
      </c>
      <c r="W1587" s="1" t="s">
        <v>3166</v>
      </c>
      <c r="X1587" s="1" t="s">
        <v>7599</v>
      </c>
    </row>
    <row r="1588" spans="1:24">
      <c r="A1588" s="1" t="s">
        <v>49</v>
      </c>
      <c r="D1588" s="1" t="s">
        <v>2647</v>
      </c>
      <c r="E1588" s="1" t="s">
        <v>7600</v>
      </c>
      <c r="F1588" s="1" t="s">
        <v>655</v>
      </c>
      <c r="H1588" s="1" t="s">
        <v>891</v>
      </c>
      <c r="I1588" s="1" t="s">
        <v>1644</v>
      </c>
      <c r="J1588" s="1" t="s">
        <v>3179</v>
      </c>
      <c r="K1588" s="1" t="s">
        <v>5164</v>
      </c>
      <c r="L1588" s="1" t="s">
        <v>396</v>
      </c>
      <c r="M1588" s="1" t="s">
        <v>4753</v>
      </c>
      <c r="N1588" s="1" t="s">
        <v>683</v>
      </c>
      <c r="O1588" s="1" t="s">
        <v>695</v>
      </c>
      <c r="P1588" s="1" t="s">
        <v>1508</v>
      </c>
      <c r="Q1588" s="1" t="s">
        <v>3270</v>
      </c>
      <c r="R1588" s="1" t="s">
        <v>1419</v>
      </c>
      <c r="S1588" s="1" t="s">
        <v>3179</v>
      </c>
      <c r="T1588" s="1" t="s">
        <v>4754</v>
      </c>
      <c r="U1588" s="1" t="s">
        <v>519</v>
      </c>
      <c r="V1588" s="1" t="s">
        <v>11877</v>
      </c>
      <c r="W1588" s="1" t="s">
        <v>3166</v>
      </c>
      <c r="X1588" s="1" t="s">
        <v>7601</v>
      </c>
    </row>
    <row r="1589" spans="1:24">
      <c r="A1589" s="1" t="s">
        <v>49</v>
      </c>
      <c r="D1589" s="1" t="s">
        <v>2650</v>
      </c>
      <c r="E1589" s="1" t="s">
        <v>7602</v>
      </c>
      <c r="F1589" s="1" t="s">
        <v>655</v>
      </c>
      <c r="H1589" s="1" t="s">
        <v>891</v>
      </c>
      <c r="I1589" s="1" t="s">
        <v>1644</v>
      </c>
      <c r="J1589" s="1" t="s">
        <v>3179</v>
      </c>
      <c r="K1589" s="1" t="s">
        <v>5164</v>
      </c>
      <c r="L1589" s="1" t="s">
        <v>457</v>
      </c>
      <c r="M1589" s="1" t="s">
        <v>4753</v>
      </c>
      <c r="N1589" s="1" t="s">
        <v>683</v>
      </c>
      <c r="O1589" s="1" t="s">
        <v>695</v>
      </c>
      <c r="P1589" s="1" t="s">
        <v>1508</v>
      </c>
      <c r="Q1589" s="1" t="s">
        <v>3270</v>
      </c>
      <c r="R1589" s="1" t="s">
        <v>1419</v>
      </c>
      <c r="S1589" s="1" t="s">
        <v>3179</v>
      </c>
      <c r="T1589" s="1" t="s">
        <v>4754</v>
      </c>
      <c r="U1589" s="1" t="s">
        <v>12601</v>
      </c>
      <c r="V1589" s="1" t="s">
        <v>11210</v>
      </c>
      <c r="W1589" s="1" t="s">
        <v>3193</v>
      </c>
      <c r="X1589" s="1" t="s">
        <v>7603</v>
      </c>
    </row>
    <row r="1590" spans="1:24">
      <c r="A1590" s="1" t="s">
        <v>49</v>
      </c>
      <c r="D1590" s="1" t="s">
        <v>2653</v>
      </c>
      <c r="E1590" s="1" t="s">
        <v>7604</v>
      </c>
      <c r="F1590" s="1" t="s">
        <v>655</v>
      </c>
      <c r="H1590" s="1" t="s">
        <v>891</v>
      </c>
      <c r="I1590" s="1" t="s">
        <v>1644</v>
      </c>
      <c r="J1590" s="1" t="s">
        <v>3179</v>
      </c>
      <c r="K1590" s="1" t="s">
        <v>5164</v>
      </c>
      <c r="L1590" s="1" t="s">
        <v>380</v>
      </c>
      <c r="M1590" s="1" t="s">
        <v>4753</v>
      </c>
      <c r="N1590" s="1" t="s">
        <v>683</v>
      </c>
      <c r="O1590" s="1" t="s">
        <v>695</v>
      </c>
      <c r="P1590" s="1" t="s">
        <v>1508</v>
      </c>
      <c r="Q1590" s="1" t="s">
        <v>3270</v>
      </c>
      <c r="R1590" s="1" t="s">
        <v>1419</v>
      </c>
      <c r="S1590" s="1" t="s">
        <v>3179</v>
      </c>
      <c r="T1590" s="1" t="s">
        <v>4754</v>
      </c>
      <c r="U1590" s="1" t="s">
        <v>10992</v>
      </c>
      <c r="V1590" s="1" t="s">
        <v>11878</v>
      </c>
      <c r="W1590" s="1" t="s">
        <v>645</v>
      </c>
      <c r="X1590" s="1" t="s">
        <v>7605</v>
      </c>
    </row>
    <row r="1591" spans="1:24">
      <c r="A1591" s="1" t="s">
        <v>49</v>
      </c>
      <c r="D1591" s="1" t="s">
        <v>7606</v>
      </c>
      <c r="E1591" s="1" t="s">
        <v>7607</v>
      </c>
      <c r="F1591" s="1" t="s">
        <v>5937</v>
      </c>
      <c r="H1591" s="1" t="s">
        <v>891</v>
      </c>
      <c r="I1591" s="1" t="s">
        <v>1644</v>
      </c>
      <c r="J1591" s="1" t="s">
        <v>3271</v>
      </c>
      <c r="K1591" s="1" t="s">
        <v>1890</v>
      </c>
      <c r="L1591" s="1" t="s">
        <v>396</v>
      </c>
      <c r="M1591" s="1" t="s">
        <v>4753</v>
      </c>
      <c r="N1591" s="1" t="s">
        <v>683</v>
      </c>
      <c r="O1591" s="1" t="s">
        <v>695</v>
      </c>
      <c r="P1591" s="1" t="s">
        <v>2237</v>
      </c>
      <c r="Q1591" s="1" t="s">
        <v>3256</v>
      </c>
      <c r="R1591" s="1" t="s">
        <v>1423</v>
      </c>
      <c r="S1591" s="1" t="s">
        <v>3271</v>
      </c>
      <c r="T1591" s="1" t="s">
        <v>4754</v>
      </c>
      <c r="U1591" s="1" t="s">
        <v>513</v>
      </c>
      <c r="V1591" s="1" t="s">
        <v>11762</v>
      </c>
      <c r="W1591" s="1" t="s">
        <v>616</v>
      </c>
    </row>
    <row r="1592" spans="1:24">
      <c r="A1592" s="1" t="s">
        <v>49</v>
      </c>
      <c r="D1592" s="1" t="s">
        <v>2656</v>
      </c>
      <c r="E1592" s="1" t="s">
        <v>7608</v>
      </c>
      <c r="F1592" s="1" t="s">
        <v>655</v>
      </c>
      <c r="H1592" s="1" t="s">
        <v>891</v>
      </c>
      <c r="I1592" s="1" t="s">
        <v>1644</v>
      </c>
      <c r="J1592" s="1" t="s">
        <v>3271</v>
      </c>
      <c r="K1592" s="1" t="s">
        <v>5164</v>
      </c>
      <c r="L1592" s="1" t="s">
        <v>380</v>
      </c>
      <c r="M1592" s="1" t="s">
        <v>4753</v>
      </c>
      <c r="N1592" s="1" t="s">
        <v>683</v>
      </c>
      <c r="O1592" s="1" t="s">
        <v>695</v>
      </c>
      <c r="P1592" s="1" t="s">
        <v>2237</v>
      </c>
      <c r="Q1592" s="1" t="s">
        <v>3256</v>
      </c>
      <c r="R1592" s="1" t="s">
        <v>1423</v>
      </c>
      <c r="S1592" s="1" t="s">
        <v>3271</v>
      </c>
      <c r="T1592" s="1" t="s">
        <v>4754</v>
      </c>
      <c r="U1592" s="1" t="s">
        <v>10555</v>
      </c>
      <c r="V1592" s="1" t="s">
        <v>11879</v>
      </c>
      <c r="W1592" s="1" t="s">
        <v>530</v>
      </c>
      <c r="X1592" s="1" t="s">
        <v>7609</v>
      </c>
    </row>
    <row r="1593" spans="1:24">
      <c r="A1593" s="1" t="s">
        <v>49</v>
      </c>
      <c r="D1593" s="1" t="s">
        <v>2659</v>
      </c>
      <c r="E1593" s="1" t="s">
        <v>7610</v>
      </c>
      <c r="F1593" s="1" t="s">
        <v>655</v>
      </c>
      <c r="H1593" s="1" t="s">
        <v>891</v>
      </c>
      <c r="I1593" s="1" t="s">
        <v>1644</v>
      </c>
      <c r="J1593" s="1" t="s">
        <v>3271</v>
      </c>
      <c r="K1593" s="1" t="s">
        <v>5269</v>
      </c>
      <c r="L1593" s="1" t="s">
        <v>1795</v>
      </c>
      <c r="M1593" s="1" t="s">
        <v>4753</v>
      </c>
      <c r="N1593" s="1" t="s">
        <v>683</v>
      </c>
      <c r="O1593" s="1" t="s">
        <v>695</v>
      </c>
      <c r="P1593" s="1" t="s">
        <v>2237</v>
      </c>
      <c r="Q1593" s="1" t="s">
        <v>3256</v>
      </c>
      <c r="R1593" s="1" t="s">
        <v>1423</v>
      </c>
      <c r="S1593" s="1" t="s">
        <v>3271</v>
      </c>
      <c r="T1593" s="1" t="s">
        <v>4754</v>
      </c>
      <c r="U1593" s="1" t="s">
        <v>11440</v>
      </c>
      <c r="V1593" s="1" t="s">
        <v>11880</v>
      </c>
      <c r="W1593" s="1" t="s">
        <v>3166</v>
      </c>
      <c r="X1593" s="1" t="s">
        <v>7611</v>
      </c>
    </row>
    <row r="1594" spans="1:24">
      <c r="A1594" s="1" t="s">
        <v>49</v>
      </c>
      <c r="D1594" s="1" t="s">
        <v>3821</v>
      </c>
      <c r="E1594" s="1" t="s">
        <v>7612</v>
      </c>
      <c r="F1594" s="1" t="s">
        <v>5033</v>
      </c>
      <c r="H1594" s="1" t="s">
        <v>891</v>
      </c>
      <c r="I1594" s="1" t="s">
        <v>1644</v>
      </c>
      <c r="J1594" s="1" t="s">
        <v>3273</v>
      </c>
      <c r="K1594" s="1" t="s">
        <v>1481</v>
      </c>
      <c r="L1594" s="1" t="s">
        <v>396</v>
      </c>
      <c r="M1594" s="1" t="s">
        <v>4753</v>
      </c>
      <c r="N1594" s="1" t="s">
        <v>683</v>
      </c>
      <c r="O1594" s="1" t="s">
        <v>695</v>
      </c>
      <c r="P1594" s="1" t="s">
        <v>2501</v>
      </c>
      <c r="Q1594" s="1" t="s">
        <v>3274</v>
      </c>
      <c r="R1594" s="1" t="s">
        <v>1720</v>
      </c>
      <c r="S1594" s="1" t="s">
        <v>3273</v>
      </c>
      <c r="T1594" s="1" t="s">
        <v>4754</v>
      </c>
      <c r="U1594" s="1" t="s">
        <v>10644</v>
      </c>
      <c r="V1594" s="1" t="s">
        <v>11881</v>
      </c>
      <c r="W1594" s="1" t="s">
        <v>10217</v>
      </c>
    </row>
    <row r="1595" spans="1:24">
      <c r="A1595" s="1" t="s">
        <v>49</v>
      </c>
      <c r="D1595" s="1" t="s">
        <v>3822</v>
      </c>
      <c r="E1595" s="1" t="s">
        <v>7613</v>
      </c>
      <c r="F1595" s="1" t="s">
        <v>5033</v>
      </c>
      <c r="H1595" s="1" t="s">
        <v>891</v>
      </c>
      <c r="I1595" s="1" t="s">
        <v>1644</v>
      </c>
      <c r="J1595" s="1" t="s">
        <v>3273</v>
      </c>
      <c r="K1595" s="1" t="s">
        <v>1481</v>
      </c>
      <c r="L1595" s="1" t="s">
        <v>457</v>
      </c>
      <c r="M1595" s="1" t="s">
        <v>4753</v>
      </c>
      <c r="N1595" s="1" t="s">
        <v>683</v>
      </c>
      <c r="O1595" s="1" t="s">
        <v>695</v>
      </c>
      <c r="P1595" s="1" t="s">
        <v>2501</v>
      </c>
      <c r="Q1595" s="1" t="s">
        <v>3274</v>
      </c>
      <c r="R1595" s="1" t="s">
        <v>1720</v>
      </c>
      <c r="S1595" s="1" t="s">
        <v>3273</v>
      </c>
      <c r="T1595" s="1" t="s">
        <v>4754</v>
      </c>
      <c r="U1595" s="1" t="s">
        <v>10159</v>
      </c>
      <c r="V1595" s="1" t="s">
        <v>11882</v>
      </c>
      <c r="W1595" s="1" t="s">
        <v>530</v>
      </c>
    </row>
    <row r="1596" spans="1:24">
      <c r="A1596" s="1" t="s">
        <v>49</v>
      </c>
      <c r="D1596" s="1" t="s">
        <v>2662</v>
      </c>
      <c r="E1596" s="1" t="s">
        <v>7614</v>
      </c>
      <c r="F1596" s="1" t="s">
        <v>655</v>
      </c>
      <c r="H1596" s="1" t="s">
        <v>891</v>
      </c>
      <c r="I1596" s="1" t="s">
        <v>1644</v>
      </c>
      <c r="J1596" s="1" t="s">
        <v>3273</v>
      </c>
      <c r="K1596" s="1" t="s">
        <v>5164</v>
      </c>
      <c r="L1596" s="1" t="s">
        <v>380</v>
      </c>
      <c r="M1596" s="1" t="s">
        <v>4753</v>
      </c>
      <c r="N1596" s="1" t="s">
        <v>683</v>
      </c>
      <c r="O1596" s="1" t="s">
        <v>695</v>
      </c>
      <c r="P1596" s="1" t="s">
        <v>2501</v>
      </c>
      <c r="Q1596" s="1" t="s">
        <v>3274</v>
      </c>
      <c r="R1596" s="1" t="s">
        <v>1720</v>
      </c>
      <c r="S1596" s="1" t="s">
        <v>3273</v>
      </c>
      <c r="T1596" s="1" t="s">
        <v>4754</v>
      </c>
      <c r="U1596" s="1" t="s">
        <v>444</v>
      </c>
      <c r="V1596" s="1" t="s">
        <v>11883</v>
      </c>
      <c r="W1596" s="1" t="s">
        <v>655</v>
      </c>
      <c r="X1596" s="1" t="s">
        <v>7615</v>
      </c>
    </row>
    <row r="1597" spans="1:24">
      <c r="A1597" s="1" t="s">
        <v>49</v>
      </c>
      <c r="D1597" s="1" t="s">
        <v>2665</v>
      </c>
      <c r="E1597" s="1" t="s">
        <v>7616</v>
      </c>
      <c r="F1597" s="1" t="s">
        <v>655</v>
      </c>
      <c r="H1597" s="1" t="s">
        <v>891</v>
      </c>
      <c r="I1597" s="1" t="s">
        <v>1644</v>
      </c>
      <c r="J1597" s="1" t="s">
        <v>1041</v>
      </c>
      <c r="K1597" s="1" t="s">
        <v>5817</v>
      </c>
      <c r="L1597" s="1" t="s">
        <v>401</v>
      </c>
      <c r="M1597" s="1" t="s">
        <v>4753</v>
      </c>
      <c r="N1597" s="1" t="s">
        <v>683</v>
      </c>
      <c r="O1597" s="1" t="s">
        <v>695</v>
      </c>
      <c r="P1597" s="1" t="s">
        <v>2241</v>
      </c>
      <c r="Q1597" s="1" t="s">
        <v>3177</v>
      </c>
      <c r="R1597" s="1" t="s">
        <v>530</v>
      </c>
      <c r="S1597" s="1" t="s">
        <v>1041</v>
      </c>
      <c r="T1597" s="1" t="s">
        <v>4754</v>
      </c>
      <c r="U1597" s="1" t="s">
        <v>11650</v>
      </c>
      <c r="V1597" s="1" t="s">
        <v>11884</v>
      </c>
      <c r="W1597" s="1" t="s">
        <v>3166</v>
      </c>
      <c r="X1597" s="1" t="s">
        <v>7617</v>
      </c>
    </row>
    <row r="1598" spans="1:24">
      <c r="A1598" s="1" t="s">
        <v>49</v>
      </c>
      <c r="D1598" s="1" t="s">
        <v>2668</v>
      </c>
      <c r="E1598" s="1" t="s">
        <v>7618</v>
      </c>
      <c r="F1598" s="1" t="s">
        <v>655</v>
      </c>
      <c r="H1598" s="1" t="s">
        <v>891</v>
      </c>
      <c r="I1598" s="1" t="s">
        <v>1644</v>
      </c>
      <c r="J1598" s="1" t="s">
        <v>1041</v>
      </c>
      <c r="K1598" s="1" t="s">
        <v>5164</v>
      </c>
      <c r="L1598" s="1" t="s">
        <v>457</v>
      </c>
      <c r="M1598" s="1" t="s">
        <v>4753</v>
      </c>
      <c r="N1598" s="1" t="s">
        <v>683</v>
      </c>
      <c r="O1598" s="1" t="s">
        <v>695</v>
      </c>
      <c r="P1598" s="1" t="s">
        <v>2241</v>
      </c>
      <c r="Q1598" s="1" t="s">
        <v>3177</v>
      </c>
      <c r="R1598" s="1" t="s">
        <v>530</v>
      </c>
      <c r="S1598" s="1" t="s">
        <v>1041</v>
      </c>
      <c r="T1598" s="1" t="s">
        <v>4754</v>
      </c>
      <c r="U1598" s="1" t="s">
        <v>11885</v>
      </c>
      <c r="V1598" s="1" t="s">
        <v>11886</v>
      </c>
      <c r="W1598" s="1" t="s">
        <v>3166</v>
      </c>
      <c r="X1598" s="1" t="s">
        <v>7619</v>
      </c>
    </row>
    <row r="1599" spans="1:24">
      <c r="A1599" s="1" t="s">
        <v>49</v>
      </c>
      <c r="D1599" s="1" t="s">
        <v>2671</v>
      </c>
      <c r="E1599" s="1" t="s">
        <v>7620</v>
      </c>
      <c r="F1599" s="1" t="s">
        <v>655</v>
      </c>
      <c r="H1599" s="1" t="s">
        <v>891</v>
      </c>
      <c r="I1599" s="1" t="s">
        <v>1644</v>
      </c>
      <c r="J1599" s="1" t="s">
        <v>3184</v>
      </c>
      <c r="K1599" s="1" t="s">
        <v>5269</v>
      </c>
      <c r="L1599" s="1" t="s">
        <v>457</v>
      </c>
      <c r="M1599" s="1" t="s">
        <v>4753</v>
      </c>
      <c r="N1599" s="1" t="s">
        <v>683</v>
      </c>
      <c r="O1599" s="1" t="s">
        <v>695</v>
      </c>
      <c r="P1599" s="1" t="s">
        <v>1515</v>
      </c>
      <c r="Q1599" s="1" t="s">
        <v>3269</v>
      </c>
      <c r="R1599" s="1" t="s">
        <v>616</v>
      </c>
      <c r="S1599" s="1" t="s">
        <v>3184</v>
      </c>
      <c r="T1599" s="1" t="s">
        <v>4754</v>
      </c>
      <c r="U1599" s="1" t="s">
        <v>11887</v>
      </c>
      <c r="V1599" s="1" t="s">
        <v>11225</v>
      </c>
      <c r="W1599" s="1" t="s">
        <v>3166</v>
      </c>
      <c r="X1599" s="1" t="s">
        <v>7621</v>
      </c>
    </row>
    <row r="1600" spans="1:24">
      <c r="A1600" s="1" t="s">
        <v>49</v>
      </c>
      <c r="D1600" s="1" t="s">
        <v>2674</v>
      </c>
      <c r="E1600" s="1" t="s">
        <v>7622</v>
      </c>
      <c r="F1600" s="1" t="s">
        <v>655</v>
      </c>
      <c r="H1600" s="1" t="s">
        <v>891</v>
      </c>
      <c r="I1600" s="1" t="s">
        <v>1644</v>
      </c>
      <c r="J1600" s="1" t="s">
        <v>3184</v>
      </c>
      <c r="K1600" s="1" t="s">
        <v>5228</v>
      </c>
      <c r="L1600" s="1" t="s">
        <v>1795</v>
      </c>
      <c r="M1600" s="1" t="s">
        <v>4753</v>
      </c>
      <c r="N1600" s="1" t="s">
        <v>683</v>
      </c>
      <c r="O1600" s="1" t="s">
        <v>695</v>
      </c>
      <c r="P1600" s="1" t="s">
        <v>1515</v>
      </c>
      <c r="Q1600" s="1" t="s">
        <v>3269</v>
      </c>
      <c r="R1600" s="1" t="s">
        <v>616</v>
      </c>
      <c r="S1600" s="1" t="s">
        <v>3184</v>
      </c>
      <c r="T1600" s="1" t="s">
        <v>4754</v>
      </c>
      <c r="U1600" s="1" t="s">
        <v>11888</v>
      </c>
      <c r="V1600" s="1" t="s">
        <v>11889</v>
      </c>
      <c r="W1600" s="1" t="s">
        <v>669</v>
      </c>
      <c r="X1600" s="1" t="s">
        <v>7623</v>
      </c>
    </row>
    <row r="1601" spans="1:24">
      <c r="A1601" s="1" t="s">
        <v>49</v>
      </c>
      <c r="D1601" s="1" t="s">
        <v>2677</v>
      </c>
      <c r="E1601" s="1" t="s">
        <v>7624</v>
      </c>
      <c r="F1601" s="1" t="s">
        <v>655</v>
      </c>
      <c r="H1601" s="1" t="s">
        <v>891</v>
      </c>
      <c r="I1601" s="1" t="s">
        <v>1644</v>
      </c>
      <c r="J1601" s="1" t="s">
        <v>3184</v>
      </c>
      <c r="K1601" s="1" t="s">
        <v>5164</v>
      </c>
      <c r="L1601" s="1" t="s">
        <v>396</v>
      </c>
      <c r="M1601" s="1" t="s">
        <v>4753</v>
      </c>
      <c r="N1601" s="1" t="s">
        <v>683</v>
      </c>
      <c r="O1601" s="1" t="s">
        <v>695</v>
      </c>
      <c r="P1601" s="1" t="s">
        <v>1515</v>
      </c>
      <c r="Q1601" s="1" t="s">
        <v>3269</v>
      </c>
      <c r="R1601" s="1" t="s">
        <v>616</v>
      </c>
      <c r="S1601" s="1" t="s">
        <v>3184</v>
      </c>
      <c r="T1601" s="1" t="s">
        <v>4754</v>
      </c>
      <c r="U1601" s="1" t="s">
        <v>11890</v>
      </c>
      <c r="V1601" s="1" t="s">
        <v>3312</v>
      </c>
      <c r="W1601" s="1" t="s">
        <v>3166</v>
      </c>
      <c r="X1601" s="1" t="s">
        <v>7625</v>
      </c>
    </row>
    <row r="1602" spans="1:24">
      <c r="A1602" s="1" t="s">
        <v>49</v>
      </c>
      <c r="D1602" s="1" t="s">
        <v>2680</v>
      </c>
      <c r="E1602" s="1" t="s">
        <v>7626</v>
      </c>
      <c r="F1602" s="1" t="s">
        <v>655</v>
      </c>
      <c r="H1602" s="1" t="s">
        <v>891</v>
      </c>
      <c r="I1602" s="1" t="s">
        <v>1644</v>
      </c>
      <c r="J1602" s="1" t="s">
        <v>3184</v>
      </c>
      <c r="K1602" s="1" t="s">
        <v>5164</v>
      </c>
      <c r="L1602" s="1" t="s">
        <v>457</v>
      </c>
      <c r="M1602" s="1" t="s">
        <v>4753</v>
      </c>
      <c r="N1602" s="1" t="s">
        <v>683</v>
      </c>
      <c r="O1602" s="1" t="s">
        <v>695</v>
      </c>
      <c r="P1602" s="1" t="s">
        <v>1515</v>
      </c>
      <c r="Q1602" s="1" t="s">
        <v>3269</v>
      </c>
      <c r="R1602" s="1" t="s">
        <v>616</v>
      </c>
      <c r="S1602" s="1" t="s">
        <v>3184</v>
      </c>
      <c r="T1602" s="1" t="s">
        <v>4754</v>
      </c>
      <c r="U1602" s="1" t="s">
        <v>11891</v>
      </c>
      <c r="V1602" s="1" t="s">
        <v>3324</v>
      </c>
      <c r="W1602" s="1" t="s">
        <v>669</v>
      </c>
      <c r="X1602" s="1" t="s">
        <v>7627</v>
      </c>
    </row>
    <row r="1603" spans="1:24">
      <c r="A1603" s="1" t="s">
        <v>49</v>
      </c>
      <c r="D1603" s="1" t="s">
        <v>2683</v>
      </c>
      <c r="E1603" s="1" t="s">
        <v>7628</v>
      </c>
      <c r="F1603" s="1" t="s">
        <v>655</v>
      </c>
      <c r="H1603" s="1" t="s">
        <v>891</v>
      </c>
      <c r="I1603" s="1" t="s">
        <v>1644</v>
      </c>
      <c r="J1603" s="1" t="s">
        <v>3184</v>
      </c>
      <c r="K1603" s="1" t="s">
        <v>5164</v>
      </c>
      <c r="L1603" s="1" t="s">
        <v>380</v>
      </c>
      <c r="M1603" s="1" t="s">
        <v>4753</v>
      </c>
      <c r="N1603" s="1" t="s">
        <v>683</v>
      </c>
      <c r="O1603" s="1" t="s">
        <v>695</v>
      </c>
      <c r="P1603" s="1" t="s">
        <v>1515</v>
      </c>
      <c r="Q1603" s="1" t="s">
        <v>3269</v>
      </c>
      <c r="R1603" s="1" t="s">
        <v>616</v>
      </c>
      <c r="S1603" s="1" t="s">
        <v>3184</v>
      </c>
      <c r="T1603" s="1" t="s">
        <v>4754</v>
      </c>
      <c r="U1603" s="1" t="s">
        <v>11481</v>
      </c>
      <c r="V1603" s="1" t="s">
        <v>3312</v>
      </c>
      <c r="W1603" s="1" t="s">
        <v>669</v>
      </c>
      <c r="X1603" s="1" t="s">
        <v>7629</v>
      </c>
    </row>
    <row r="1604" spans="1:24">
      <c r="A1604" s="1" t="s">
        <v>49</v>
      </c>
      <c r="D1604" s="1" t="s">
        <v>2686</v>
      </c>
      <c r="E1604" s="1" t="s">
        <v>7630</v>
      </c>
      <c r="F1604" s="1" t="s">
        <v>655</v>
      </c>
      <c r="H1604" s="1" t="s">
        <v>891</v>
      </c>
      <c r="I1604" s="1" t="s">
        <v>1644</v>
      </c>
      <c r="J1604" s="1" t="s">
        <v>3184</v>
      </c>
      <c r="K1604" s="1" t="s">
        <v>5228</v>
      </c>
      <c r="L1604" s="1" t="s">
        <v>409</v>
      </c>
      <c r="M1604" s="1" t="s">
        <v>4753</v>
      </c>
      <c r="N1604" s="1" t="s">
        <v>683</v>
      </c>
      <c r="O1604" s="1" t="s">
        <v>695</v>
      </c>
      <c r="P1604" s="1" t="s">
        <v>1515</v>
      </c>
      <c r="Q1604" s="1" t="s">
        <v>3269</v>
      </c>
      <c r="R1604" s="1" t="s">
        <v>616</v>
      </c>
      <c r="S1604" s="1" t="s">
        <v>3184</v>
      </c>
      <c r="T1604" s="1" t="s">
        <v>4754</v>
      </c>
      <c r="U1604" s="1" t="s">
        <v>11892</v>
      </c>
      <c r="V1604" s="1" t="s">
        <v>11893</v>
      </c>
      <c r="W1604" s="1" t="s">
        <v>480</v>
      </c>
    </row>
    <row r="1605" spans="1:24">
      <c r="A1605" s="1" t="s">
        <v>49</v>
      </c>
      <c r="D1605" s="1" t="s">
        <v>2689</v>
      </c>
      <c r="E1605" s="1" t="s">
        <v>7631</v>
      </c>
      <c r="F1605" s="1" t="s">
        <v>655</v>
      </c>
      <c r="H1605" s="1" t="s">
        <v>891</v>
      </c>
      <c r="I1605" s="1" t="s">
        <v>1644</v>
      </c>
      <c r="J1605" s="1" t="s">
        <v>3184</v>
      </c>
      <c r="K1605" s="1" t="s">
        <v>6640</v>
      </c>
      <c r="L1605" s="1" t="s">
        <v>393</v>
      </c>
      <c r="M1605" s="1" t="s">
        <v>4753</v>
      </c>
      <c r="N1605" s="1" t="s">
        <v>683</v>
      </c>
      <c r="O1605" s="1" t="s">
        <v>695</v>
      </c>
      <c r="P1605" s="1" t="s">
        <v>1515</v>
      </c>
      <c r="Q1605" s="1" t="s">
        <v>3343</v>
      </c>
      <c r="R1605" s="1" t="s">
        <v>616</v>
      </c>
      <c r="S1605" s="1" t="s">
        <v>3184</v>
      </c>
      <c r="T1605" s="1" t="s">
        <v>4754</v>
      </c>
      <c r="U1605" s="1" t="s">
        <v>11894</v>
      </c>
      <c r="V1605" s="1" t="s">
        <v>11651</v>
      </c>
      <c r="W1605" s="1" t="s">
        <v>3166</v>
      </c>
      <c r="X1605" s="1" t="s">
        <v>7632</v>
      </c>
    </row>
    <row r="1606" spans="1:24">
      <c r="A1606" s="1" t="s">
        <v>49</v>
      </c>
      <c r="D1606" s="1" t="s">
        <v>3823</v>
      </c>
      <c r="E1606" s="1" t="s">
        <v>7633</v>
      </c>
      <c r="F1606" s="1" t="s">
        <v>5033</v>
      </c>
      <c r="H1606" s="1" t="s">
        <v>891</v>
      </c>
      <c r="I1606" s="1" t="s">
        <v>1644</v>
      </c>
      <c r="J1606" s="1" t="s">
        <v>3271</v>
      </c>
      <c r="K1606" s="1" t="s">
        <v>2039</v>
      </c>
      <c r="L1606" s="1" t="s">
        <v>419</v>
      </c>
      <c r="M1606" s="1" t="s">
        <v>4753</v>
      </c>
      <c r="N1606" s="1" t="s">
        <v>683</v>
      </c>
      <c r="O1606" s="1" t="s">
        <v>695</v>
      </c>
      <c r="P1606" s="1" t="s">
        <v>2237</v>
      </c>
      <c r="Q1606" s="1" t="s">
        <v>3256</v>
      </c>
      <c r="R1606" s="1" t="s">
        <v>1423</v>
      </c>
      <c r="S1606" s="1" t="s">
        <v>3271</v>
      </c>
      <c r="T1606" s="1" t="s">
        <v>4754</v>
      </c>
      <c r="U1606" s="1" t="s">
        <v>480</v>
      </c>
      <c r="V1606" s="1" t="s">
        <v>11781</v>
      </c>
      <c r="W1606" s="1" t="s">
        <v>3166</v>
      </c>
    </row>
    <row r="1607" spans="1:24">
      <c r="A1607" s="1" t="s">
        <v>49</v>
      </c>
      <c r="D1607" s="1" t="s">
        <v>7634</v>
      </c>
      <c r="E1607" s="1" t="s">
        <v>7635</v>
      </c>
      <c r="F1607" s="1" t="s">
        <v>4792</v>
      </c>
      <c r="H1607" s="1" t="s">
        <v>891</v>
      </c>
      <c r="I1607" s="1" t="s">
        <v>1644</v>
      </c>
      <c r="J1607" s="1" t="s">
        <v>3179</v>
      </c>
      <c r="K1607" s="1" t="s">
        <v>1716</v>
      </c>
      <c r="L1607" s="1" t="s">
        <v>393</v>
      </c>
      <c r="M1607" s="1" t="s">
        <v>4753</v>
      </c>
      <c r="N1607" s="1" t="s">
        <v>683</v>
      </c>
      <c r="O1607" s="1" t="s">
        <v>695</v>
      </c>
      <c r="P1607" s="1" t="s">
        <v>1508</v>
      </c>
      <c r="Q1607" s="1" t="s">
        <v>3270</v>
      </c>
      <c r="R1607" s="1" t="s">
        <v>1419</v>
      </c>
      <c r="S1607" s="1" t="s">
        <v>3179</v>
      </c>
      <c r="T1607" s="1" t="s">
        <v>4754</v>
      </c>
      <c r="U1607" s="1" t="s">
        <v>3166</v>
      </c>
      <c r="V1607" s="1" t="s">
        <v>3200</v>
      </c>
      <c r="W1607" s="1" t="s">
        <v>3166</v>
      </c>
    </row>
    <row r="1608" spans="1:24">
      <c r="A1608" s="1" t="s">
        <v>49</v>
      </c>
      <c r="D1608" s="1" t="s">
        <v>2692</v>
      </c>
      <c r="E1608" s="1" t="s">
        <v>7636</v>
      </c>
      <c r="F1608" s="1" t="s">
        <v>655</v>
      </c>
      <c r="H1608" s="1" t="s">
        <v>891</v>
      </c>
      <c r="I1608" s="1" t="s">
        <v>1644</v>
      </c>
      <c r="J1608" s="1" t="s">
        <v>3179</v>
      </c>
      <c r="K1608" s="1" t="s">
        <v>6640</v>
      </c>
      <c r="L1608" s="1" t="s">
        <v>487</v>
      </c>
      <c r="M1608" s="1" t="s">
        <v>4753</v>
      </c>
      <c r="N1608" s="1" t="s">
        <v>683</v>
      </c>
      <c r="O1608" s="1" t="s">
        <v>695</v>
      </c>
      <c r="P1608" s="1" t="s">
        <v>1508</v>
      </c>
      <c r="Q1608" s="1" t="s">
        <v>3270</v>
      </c>
      <c r="R1608" s="1" t="s">
        <v>1419</v>
      </c>
      <c r="S1608" s="1" t="s">
        <v>3179</v>
      </c>
      <c r="T1608" s="1" t="s">
        <v>4754</v>
      </c>
      <c r="U1608" s="1" t="s">
        <v>11895</v>
      </c>
      <c r="V1608" s="1" t="s">
        <v>11621</v>
      </c>
      <c r="W1608" s="1" t="s">
        <v>3166</v>
      </c>
      <c r="X1608" s="1" t="s">
        <v>7637</v>
      </c>
    </row>
    <row r="1609" spans="1:24">
      <c r="A1609" s="1" t="s">
        <v>49</v>
      </c>
      <c r="D1609" s="1" t="s">
        <v>2695</v>
      </c>
      <c r="E1609" s="1" t="s">
        <v>7638</v>
      </c>
      <c r="F1609" s="1" t="s">
        <v>655</v>
      </c>
      <c r="H1609" s="1" t="s">
        <v>891</v>
      </c>
      <c r="I1609" s="1" t="s">
        <v>1644</v>
      </c>
      <c r="J1609" s="1" t="s">
        <v>3271</v>
      </c>
      <c r="K1609" s="1" t="s">
        <v>5521</v>
      </c>
      <c r="L1609" s="1" t="s">
        <v>396</v>
      </c>
      <c r="M1609" s="1" t="s">
        <v>4753</v>
      </c>
      <c r="N1609" s="1" t="s">
        <v>683</v>
      </c>
      <c r="O1609" s="1" t="s">
        <v>695</v>
      </c>
      <c r="P1609" s="1" t="s">
        <v>2237</v>
      </c>
      <c r="Q1609" s="1" t="s">
        <v>3256</v>
      </c>
      <c r="R1609" s="1" t="s">
        <v>1423</v>
      </c>
      <c r="S1609" s="1" t="s">
        <v>3271</v>
      </c>
      <c r="T1609" s="1" t="s">
        <v>4754</v>
      </c>
      <c r="U1609" s="1" t="s">
        <v>10550</v>
      </c>
      <c r="V1609" s="1" t="s">
        <v>10340</v>
      </c>
      <c r="W1609" s="1" t="s">
        <v>3166</v>
      </c>
      <c r="X1609" s="1" t="s">
        <v>7639</v>
      </c>
    </row>
    <row r="1610" spans="1:24">
      <c r="A1610" s="1" t="s">
        <v>49</v>
      </c>
      <c r="D1610" s="1" t="s">
        <v>7640</v>
      </c>
      <c r="E1610" s="1" t="s">
        <v>7641</v>
      </c>
      <c r="F1610" s="1" t="s">
        <v>4792</v>
      </c>
      <c r="H1610" s="1" t="s">
        <v>891</v>
      </c>
      <c r="I1610" s="1" t="s">
        <v>1644</v>
      </c>
      <c r="J1610" s="1" t="s">
        <v>3271</v>
      </c>
      <c r="K1610" s="1" t="s">
        <v>1716</v>
      </c>
      <c r="L1610" s="1" t="s">
        <v>393</v>
      </c>
      <c r="M1610" s="1" t="s">
        <v>4753</v>
      </c>
      <c r="N1610" s="1" t="s">
        <v>683</v>
      </c>
      <c r="O1610" s="1" t="s">
        <v>695</v>
      </c>
      <c r="P1610" s="1" t="s">
        <v>2237</v>
      </c>
      <c r="Q1610" s="1" t="s">
        <v>3345</v>
      </c>
      <c r="R1610" s="1" t="s">
        <v>1423</v>
      </c>
      <c r="S1610" s="1" t="s">
        <v>3271</v>
      </c>
      <c r="T1610" s="1" t="s">
        <v>4754</v>
      </c>
      <c r="U1610" s="1" t="s">
        <v>3166</v>
      </c>
      <c r="V1610" s="1" t="s">
        <v>3166</v>
      </c>
      <c r="W1610" s="1" t="s">
        <v>3166</v>
      </c>
    </row>
    <row r="1611" spans="1:24">
      <c r="A1611" s="1" t="s">
        <v>49</v>
      </c>
      <c r="D1611" s="1" t="s">
        <v>2698</v>
      </c>
      <c r="E1611" s="1" t="s">
        <v>7642</v>
      </c>
      <c r="F1611" s="1" t="s">
        <v>655</v>
      </c>
      <c r="H1611" s="1" t="s">
        <v>891</v>
      </c>
      <c r="I1611" s="1" t="s">
        <v>1644</v>
      </c>
      <c r="J1611" s="1" t="s">
        <v>3271</v>
      </c>
      <c r="K1611" s="1" t="s">
        <v>6640</v>
      </c>
      <c r="L1611" s="1" t="s">
        <v>396</v>
      </c>
      <c r="M1611" s="1" t="s">
        <v>4753</v>
      </c>
      <c r="N1611" s="1" t="s">
        <v>683</v>
      </c>
      <c r="O1611" s="1" t="s">
        <v>695</v>
      </c>
      <c r="P1611" s="1" t="s">
        <v>2237</v>
      </c>
      <c r="Q1611" s="1" t="s">
        <v>3334</v>
      </c>
      <c r="R1611" s="1" t="s">
        <v>1423</v>
      </c>
      <c r="S1611" s="1" t="s">
        <v>3271</v>
      </c>
      <c r="T1611" s="1" t="s">
        <v>4754</v>
      </c>
      <c r="U1611" s="1" t="s">
        <v>10209</v>
      </c>
      <c r="V1611" s="1" t="s">
        <v>11896</v>
      </c>
      <c r="W1611" s="1" t="s">
        <v>3166</v>
      </c>
      <c r="X1611" s="1" t="s">
        <v>7643</v>
      </c>
    </row>
    <row r="1612" spans="1:24">
      <c r="A1612" s="1" t="s">
        <v>49</v>
      </c>
      <c r="D1612" s="1" t="s">
        <v>2701</v>
      </c>
      <c r="E1612" s="1" t="s">
        <v>7644</v>
      </c>
      <c r="F1612" s="1" t="s">
        <v>655</v>
      </c>
      <c r="H1612" s="1" t="s">
        <v>891</v>
      </c>
      <c r="I1612" s="1" t="s">
        <v>1644</v>
      </c>
      <c r="J1612" s="1" t="s">
        <v>3271</v>
      </c>
      <c r="K1612" s="1" t="s">
        <v>631</v>
      </c>
      <c r="L1612" s="1" t="s">
        <v>393</v>
      </c>
      <c r="M1612" s="1" t="s">
        <v>4753</v>
      </c>
      <c r="N1612" s="1" t="s">
        <v>683</v>
      </c>
      <c r="O1612" s="1" t="s">
        <v>695</v>
      </c>
      <c r="P1612" s="1" t="s">
        <v>2237</v>
      </c>
      <c r="Q1612" s="1" t="s">
        <v>3345</v>
      </c>
      <c r="R1612" s="1" t="s">
        <v>1423</v>
      </c>
      <c r="S1612" s="1" t="s">
        <v>3271</v>
      </c>
      <c r="T1612" s="1" t="s">
        <v>4754</v>
      </c>
      <c r="U1612" s="1" t="s">
        <v>11029</v>
      </c>
      <c r="V1612" s="1" t="s">
        <v>11897</v>
      </c>
      <c r="W1612" s="1" t="s">
        <v>549</v>
      </c>
      <c r="X1612" s="1" t="s">
        <v>7645</v>
      </c>
    </row>
    <row r="1613" spans="1:24">
      <c r="A1613" s="1" t="s">
        <v>49</v>
      </c>
      <c r="D1613" s="1" t="s">
        <v>2704</v>
      </c>
      <c r="E1613" s="1" t="s">
        <v>7646</v>
      </c>
      <c r="F1613" s="1" t="s">
        <v>655</v>
      </c>
      <c r="H1613" s="1" t="s">
        <v>891</v>
      </c>
      <c r="I1613" s="1" t="s">
        <v>1644</v>
      </c>
      <c r="J1613" s="1" t="s">
        <v>3271</v>
      </c>
      <c r="K1613" s="1" t="s">
        <v>6640</v>
      </c>
      <c r="L1613" s="1" t="s">
        <v>598</v>
      </c>
      <c r="M1613" s="1" t="s">
        <v>4753</v>
      </c>
      <c r="N1613" s="1" t="s">
        <v>683</v>
      </c>
      <c r="O1613" s="1" t="s">
        <v>695</v>
      </c>
      <c r="P1613" s="1" t="s">
        <v>2237</v>
      </c>
      <c r="Q1613" s="1" t="s">
        <v>3256</v>
      </c>
      <c r="R1613" s="1" t="s">
        <v>1423</v>
      </c>
      <c r="S1613" s="1" t="s">
        <v>3271</v>
      </c>
      <c r="T1613" s="1" t="s">
        <v>4754</v>
      </c>
      <c r="U1613" s="1" t="s">
        <v>10306</v>
      </c>
      <c r="V1613" s="1" t="s">
        <v>11898</v>
      </c>
      <c r="W1613" s="1" t="s">
        <v>3166</v>
      </c>
      <c r="X1613" s="1" t="s">
        <v>7647</v>
      </c>
    </row>
    <row r="1614" spans="1:24">
      <c r="A1614" s="1" t="s">
        <v>49</v>
      </c>
      <c r="D1614" s="1" t="s">
        <v>3824</v>
      </c>
      <c r="E1614" s="1" t="s">
        <v>7648</v>
      </c>
      <c r="F1614" s="1" t="s">
        <v>5033</v>
      </c>
      <c r="H1614" s="1" t="s">
        <v>891</v>
      </c>
      <c r="I1614" s="1" t="s">
        <v>1644</v>
      </c>
      <c r="J1614" s="1" t="s">
        <v>3273</v>
      </c>
      <c r="K1614" s="1" t="s">
        <v>2039</v>
      </c>
      <c r="L1614" s="1" t="s">
        <v>487</v>
      </c>
      <c r="M1614" s="1" t="s">
        <v>4753</v>
      </c>
      <c r="N1614" s="1" t="s">
        <v>683</v>
      </c>
      <c r="O1614" s="1" t="s">
        <v>695</v>
      </c>
      <c r="P1614" s="1" t="s">
        <v>2501</v>
      </c>
      <c r="Q1614" s="1" t="s">
        <v>11899</v>
      </c>
      <c r="R1614" s="1" t="s">
        <v>513</v>
      </c>
      <c r="S1614" s="1" t="s">
        <v>3273</v>
      </c>
      <c r="T1614" s="1" t="s">
        <v>4754</v>
      </c>
      <c r="U1614" s="1" t="s">
        <v>10286</v>
      </c>
      <c r="V1614" s="1" t="s">
        <v>11900</v>
      </c>
      <c r="W1614" s="1" t="s">
        <v>645</v>
      </c>
    </row>
    <row r="1615" spans="1:24">
      <c r="A1615" s="1" t="s">
        <v>49</v>
      </c>
      <c r="D1615" s="1" t="s">
        <v>3825</v>
      </c>
      <c r="E1615" s="1" t="s">
        <v>7649</v>
      </c>
      <c r="F1615" s="1" t="s">
        <v>5033</v>
      </c>
      <c r="H1615" s="1" t="s">
        <v>891</v>
      </c>
      <c r="I1615" s="1" t="s">
        <v>1644</v>
      </c>
      <c r="J1615" s="1" t="s">
        <v>3184</v>
      </c>
      <c r="K1615" s="1" t="s">
        <v>1716</v>
      </c>
      <c r="L1615" s="1" t="s">
        <v>393</v>
      </c>
      <c r="M1615" s="1" t="s">
        <v>4753</v>
      </c>
      <c r="N1615" s="1" t="s">
        <v>683</v>
      </c>
      <c r="O1615" s="1" t="s">
        <v>695</v>
      </c>
      <c r="P1615" s="1" t="s">
        <v>1515</v>
      </c>
      <c r="Q1615" s="1" t="s">
        <v>3343</v>
      </c>
      <c r="R1615" s="1" t="s">
        <v>616</v>
      </c>
      <c r="S1615" s="1" t="s">
        <v>3184</v>
      </c>
      <c r="T1615" s="1" t="s">
        <v>4754</v>
      </c>
      <c r="U1615" s="1" t="s">
        <v>11901</v>
      </c>
      <c r="V1615" s="1" t="s">
        <v>11199</v>
      </c>
      <c r="W1615" s="1" t="s">
        <v>1395</v>
      </c>
    </row>
    <row r="1616" spans="1:24">
      <c r="A1616" s="1" t="s">
        <v>49</v>
      </c>
      <c r="D1616" s="1" t="s">
        <v>7650</v>
      </c>
      <c r="E1616" s="1" t="s">
        <v>7651</v>
      </c>
      <c r="F1616" s="1" t="s">
        <v>6184</v>
      </c>
      <c r="H1616" s="1" t="s">
        <v>891</v>
      </c>
      <c r="I1616" s="1" t="s">
        <v>1644</v>
      </c>
      <c r="J1616" s="1" t="s">
        <v>3179</v>
      </c>
      <c r="K1616" s="1" t="s">
        <v>6142</v>
      </c>
      <c r="L1616" s="1" t="s">
        <v>393</v>
      </c>
      <c r="M1616" s="1" t="s">
        <v>4753</v>
      </c>
      <c r="N1616" s="1" t="s">
        <v>683</v>
      </c>
      <c r="O1616" s="1" t="s">
        <v>695</v>
      </c>
      <c r="P1616" s="1" t="s">
        <v>5905</v>
      </c>
      <c r="Q1616" s="1" t="s">
        <v>11902</v>
      </c>
      <c r="R1616" s="1" t="s">
        <v>549</v>
      </c>
      <c r="S1616" s="1" t="s">
        <v>3179</v>
      </c>
      <c r="T1616" s="1" t="s">
        <v>4761</v>
      </c>
      <c r="U1616" s="1" t="s">
        <v>3166</v>
      </c>
      <c r="V1616" s="1" t="s">
        <v>11903</v>
      </c>
      <c r="W1616" s="1" t="s">
        <v>3166</v>
      </c>
    </row>
    <row r="1617" spans="1:24">
      <c r="A1617" s="1" t="s">
        <v>49</v>
      </c>
      <c r="D1617" s="1" t="s">
        <v>7652</v>
      </c>
      <c r="E1617" s="1" t="s">
        <v>7653</v>
      </c>
      <c r="F1617" s="1" t="s">
        <v>6184</v>
      </c>
      <c r="H1617" s="1" t="s">
        <v>891</v>
      </c>
      <c r="I1617" s="1" t="s">
        <v>1644</v>
      </c>
      <c r="J1617" s="1" t="s">
        <v>3179</v>
      </c>
      <c r="K1617" s="1" t="s">
        <v>6142</v>
      </c>
      <c r="L1617" s="1" t="s">
        <v>393</v>
      </c>
      <c r="M1617" s="1" t="s">
        <v>4753</v>
      </c>
      <c r="N1617" s="1" t="s">
        <v>683</v>
      </c>
      <c r="O1617" s="1" t="s">
        <v>695</v>
      </c>
      <c r="P1617" s="1" t="s">
        <v>5905</v>
      </c>
      <c r="Q1617" s="1" t="s">
        <v>11902</v>
      </c>
      <c r="R1617" s="1" t="s">
        <v>506</v>
      </c>
      <c r="S1617" s="1" t="s">
        <v>3179</v>
      </c>
      <c r="T1617" s="1" t="s">
        <v>4761</v>
      </c>
      <c r="U1617" s="1" t="s">
        <v>3166</v>
      </c>
      <c r="V1617" s="1" t="s">
        <v>11904</v>
      </c>
      <c r="W1617" s="1" t="s">
        <v>3166</v>
      </c>
    </row>
    <row r="1618" spans="1:24">
      <c r="A1618" s="1" t="s">
        <v>49</v>
      </c>
      <c r="D1618" s="1" t="s">
        <v>7654</v>
      </c>
      <c r="E1618" s="1" t="s">
        <v>7655</v>
      </c>
      <c r="F1618" s="1" t="s">
        <v>6184</v>
      </c>
      <c r="H1618" s="1" t="s">
        <v>891</v>
      </c>
      <c r="I1618" s="1" t="s">
        <v>1644</v>
      </c>
      <c r="J1618" s="1" t="s">
        <v>3184</v>
      </c>
      <c r="K1618" s="1" t="s">
        <v>1890</v>
      </c>
      <c r="L1618" s="1" t="s">
        <v>694</v>
      </c>
      <c r="M1618" s="1" t="s">
        <v>4753</v>
      </c>
      <c r="N1618" s="1" t="s">
        <v>683</v>
      </c>
      <c r="O1618" s="1" t="s">
        <v>695</v>
      </c>
      <c r="P1618" s="1" t="s">
        <v>1598</v>
      </c>
      <c r="Q1618" s="1" t="s">
        <v>3241</v>
      </c>
      <c r="R1618" s="1" t="s">
        <v>549</v>
      </c>
      <c r="S1618" s="1" t="s">
        <v>3184</v>
      </c>
      <c r="T1618" s="1" t="s">
        <v>4754</v>
      </c>
      <c r="U1618" s="1" t="s">
        <v>3166</v>
      </c>
      <c r="V1618" s="1" t="s">
        <v>3166</v>
      </c>
      <c r="W1618" s="1" t="s">
        <v>3166</v>
      </c>
    </row>
    <row r="1619" spans="1:24">
      <c r="A1619" s="1" t="s">
        <v>49</v>
      </c>
      <c r="D1619" s="1" t="s">
        <v>7656</v>
      </c>
      <c r="E1619" s="1" t="s">
        <v>7657</v>
      </c>
      <c r="F1619" s="1" t="s">
        <v>6184</v>
      </c>
      <c r="H1619" s="1" t="s">
        <v>891</v>
      </c>
      <c r="I1619" s="1" t="s">
        <v>1644</v>
      </c>
      <c r="J1619" s="1" t="s">
        <v>3184</v>
      </c>
      <c r="K1619" s="1" t="s">
        <v>1890</v>
      </c>
      <c r="L1619" s="1" t="s">
        <v>694</v>
      </c>
      <c r="M1619" s="1" t="s">
        <v>4753</v>
      </c>
      <c r="N1619" s="1" t="s">
        <v>683</v>
      </c>
      <c r="O1619" s="1" t="s">
        <v>695</v>
      </c>
      <c r="P1619" s="1" t="s">
        <v>1598</v>
      </c>
      <c r="Q1619" s="1" t="s">
        <v>3241</v>
      </c>
      <c r="R1619" s="1" t="s">
        <v>506</v>
      </c>
      <c r="S1619" s="1" t="s">
        <v>3184</v>
      </c>
      <c r="T1619" s="1" t="s">
        <v>4754</v>
      </c>
      <c r="U1619" s="1" t="s">
        <v>3166</v>
      </c>
      <c r="V1619" s="1" t="s">
        <v>3166</v>
      </c>
      <c r="W1619" s="1" t="s">
        <v>3166</v>
      </c>
    </row>
    <row r="1620" spans="1:24">
      <c r="A1620" s="1" t="s">
        <v>49</v>
      </c>
      <c r="D1620" s="1" t="s">
        <v>7658</v>
      </c>
      <c r="E1620" s="1" t="s">
        <v>7659</v>
      </c>
      <c r="F1620" s="1" t="s">
        <v>6184</v>
      </c>
      <c r="H1620" s="1" t="s">
        <v>891</v>
      </c>
      <c r="I1620" s="1" t="s">
        <v>1644</v>
      </c>
      <c r="J1620" s="1" t="s">
        <v>3184</v>
      </c>
      <c r="K1620" s="1" t="s">
        <v>6142</v>
      </c>
      <c r="L1620" s="1" t="s">
        <v>487</v>
      </c>
      <c r="M1620" s="1" t="s">
        <v>4753</v>
      </c>
      <c r="N1620" s="1" t="s">
        <v>683</v>
      </c>
      <c r="O1620" s="1" t="s">
        <v>695</v>
      </c>
      <c r="P1620" s="1" t="s">
        <v>1515</v>
      </c>
      <c r="Q1620" s="1" t="s">
        <v>10264</v>
      </c>
      <c r="R1620" s="1" t="s">
        <v>669</v>
      </c>
      <c r="S1620" s="1" t="s">
        <v>3184</v>
      </c>
      <c r="T1620" s="1" t="s">
        <v>4754</v>
      </c>
      <c r="U1620" s="1" t="s">
        <v>3166</v>
      </c>
      <c r="V1620" s="1" t="s">
        <v>11905</v>
      </c>
      <c r="W1620" s="1" t="s">
        <v>3166</v>
      </c>
    </row>
    <row r="1621" spans="1:24">
      <c r="A1621" s="1" t="s">
        <v>49</v>
      </c>
      <c r="D1621" s="1" t="s">
        <v>7660</v>
      </c>
      <c r="E1621" s="1" t="s">
        <v>7661</v>
      </c>
      <c r="F1621" s="1" t="s">
        <v>6184</v>
      </c>
      <c r="H1621" s="1" t="s">
        <v>891</v>
      </c>
      <c r="I1621" s="1" t="s">
        <v>1644</v>
      </c>
      <c r="J1621" s="1" t="s">
        <v>3184</v>
      </c>
      <c r="K1621" s="1" t="s">
        <v>6142</v>
      </c>
      <c r="L1621" s="1" t="s">
        <v>487</v>
      </c>
      <c r="M1621" s="1" t="s">
        <v>4753</v>
      </c>
      <c r="N1621" s="1" t="s">
        <v>683</v>
      </c>
      <c r="O1621" s="1" t="s">
        <v>695</v>
      </c>
      <c r="P1621" s="1" t="s">
        <v>1515</v>
      </c>
      <c r="Q1621" s="1" t="s">
        <v>10264</v>
      </c>
      <c r="R1621" s="1" t="s">
        <v>549</v>
      </c>
      <c r="S1621" s="1" t="s">
        <v>3184</v>
      </c>
      <c r="T1621" s="1" t="s">
        <v>4754</v>
      </c>
      <c r="U1621" s="1" t="s">
        <v>3166</v>
      </c>
      <c r="V1621" s="1" t="s">
        <v>11906</v>
      </c>
      <c r="W1621" s="1" t="s">
        <v>3166</v>
      </c>
    </row>
    <row r="1622" spans="1:24">
      <c r="A1622" s="1" t="s">
        <v>49</v>
      </c>
      <c r="D1622" s="1" t="s">
        <v>7662</v>
      </c>
      <c r="E1622" s="1" t="s">
        <v>7663</v>
      </c>
      <c r="F1622" s="1" t="s">
        <v>6184</v>
      </c>
      <c r="H1622" s="1" t="s">
        <v>891</v>
      </c>
      <c r="I1622" s="1" t="s">
        <v>1644</v>
      </c>
      <c r="J1622" s="1" t="s">
        <v>3184</v>
      </c>
      <c r="K1622" s="1" t="s">
        <v>6142</v>
      </c>
      <c r="L1622" s="1" t="s">
        <v>487</v>
      </c>
      <c r="M1622" s="1" t="s">
        <v>4753</v>
      </c>
      <c r="N1622" s="1" t="s">
        <v>683</v>
      </c>
      <c r="O1622" s="1" t="s">
        <v>695</v>
      </c>
      <c r="P1622" s="1" t="s">
        <v>1515</v>
      </c>
      <c r="Q1622" s="1" t="s">
        <v>10264</v>
      </c>
      <c r="R1622" s="1" t="s">
        <v>506</v>
      </c>
      <c r="S1622" s="1" t="s">
        <v>3184</v>
      </c>
      <c r="T1622" s="1" t="s">
        <v>4754</v>
      </c>
      <c r="U1622" s="1" t="s">
        <v>3166</v>
      </c>
      <c r="V1622" s="1" t="s">
        <v>11907</v>
      </c>
      <c r="W1622" s="1" t="s">
        <v>3166</v>
      </c>
    </row>
    <row r="1623" spans="1:24">
      <c r="A1623" s="1" t="s">
        <v>49</v>
      </c>
      <c r="D1623" s="1" t="s">
        <v>7664</v>
      </c>
      <c r="E1623" s="1" t="s">
        <v>7665</v>
      </c>
      <c r="F1623" s="1" t="s">
        <v>6184</v>
      </c>
      <c r="H1623" s="1" t="s">
        <v>891</v>
      </c>
      <c r="I1623" s="1" t="s">
        <v>1644</v>
      </c>
      <c r="J1623" s="1" t="s">
        <v>3184</v>
      </c>
      <c r="K1623" s="1" t="s">
        <v>1890</v>
      </c>
      <c r="L1623" s="1" t="s">
        <v>457</v>
      </c>
      <c r="M1623" s="1" t="s">
        <v>4753</v>
      </c>
      <c r="N1623" s="1" t="s">
        <v>683</v>
      </c>
      <c r="O1623" s="1" t="s">
        <v>695</v>
      </c>
      <c r="P1623" s="1" t="s">
        <v>1515</v>
      </c>
      <c r="Q1623" s="1" t="s">
        <v>3272</v>
      </c>
      <c r="R1623" s="1" t="s">
        <v>669</v>
      </c>
      <c r="S1623" s="1" t="s">
        <v>3184</v>
      </c>
      <c r="T1623" s="1" t="s">
        <v>4754</v>
      </c>
      <c r="U1623" s="1" t="s">
        <v>3166</v>
      </c>
      <c r="V1623" s="1" t="s">
        <v>11908</v>
      </c>
      <c r="W1623" s="1" t="s">
        <v>3166</v>
      </c>
    </row>
    <row r="1624" spans="1:24">
      <c r="A1624" s="1" t="s">
        <v>49</v>
      </c>
      <c r="D1624" s="1" t="s">
        <v>7666</v>
      </c>
      <c r="E1624" s="1" t="s">
        <v>7667</v>
      </c>
      <c r="F1624" s="1" t="s">
        <v>6184</v>
      </c>
      <c r="H1624" s="1" t="s">
        <v>891</v>
      </c>
      <c r="I1624" s="1" t="s">
        <v>1644</v>
      </c>
      <c r="J1624" s="1" t="s">
        <v>3184</v>
      </c>
      <c r="K1624" s="1" t="s">
        <v>1890</v>
      </c>
      <c r="L1624" s="1" t="s">
        <v>457</v>
      </c>
      <c r="M1624" s="1" t="s">
        <v>4753</v>
      </c>
      <c r="N1624" s="1" t="s">
        <v>683</v>
      </c>
      <c r="O1624" s="1" t="s">
        <v>695</v>
      </c>
      <c r="P1624" s="1" t="s">
        <v>1515</v>
      </c>
      <c r="Q1624" s="1" t="s">
        <v>3272</v>
      </c>
      <c r="R1624" s="1" t="s">
        <v>549</v>
      </c>
      <c r="S1624" s="1" t="s">
        <v>3184</v>
      </c>
      <c r="T1624" s="1" t="s">
        <v>4754</v>
      </c>
      <c r="U1624" s="1" t="s">
        <v>3166</v>
      </c>
      <c r="V1624" s="1" t="s">
        <v>11909</v>
      </c>
      <c r="W1624" s="1" t="s">
        <v>3166</v>
      </c>
    </row>
    <row r="1625" spans="1:24">
      <c r="A1625" s="1" t="s">
        <v>49</v>
      </c>
      <c r="D1625" s="1" t="s">
        <v>7668</v>
      </c>
      <c r="E1625" s="1" t="s">
        <v>7669</v>
      </c>
      <c r="F1625" s="1" t="s">
        <v>6184</v>
      </c>
      <c r="H1625" s="1" t="s">
        <v>891</v>
      </c>
      <c r="I1625" s="1" t="s">
        <v>1644</v>
      </c>
      <c r="J1625" s="1" t="s">
        <v>3184</v>
      </c>
      <c r="K1625" s="1" t="s">
        <v>1890</v>
      </c>
      <c r="L1625" s="1" t="s">
        <v>457</v>
      </c>
      <c r="M1625" s="1" t="s">
        <v>4753</v>
      </c>
      <c r="N1625" s="1" t="s">
        <v>683</v>
      </c>
      <c r="O1625" s="1" t="s">
        <v>695</v>
      </c>
      <c r="P1625" s="1" t="s">
        <v>1515</v>
      </c>
      <c r="Q1625" s="1" t="s">
        <v>3272</v>
      </c>
      <c r="R1625" s="1" t="s">
        <v>506</v>
      </c>
      <c r="S1625" s="1" t="s">
        <v>3184</v>
      </c>
      <c r="T1625" s="1" t="s">
        <v>4754</v>
      </c>
      <c r="U1625" s="1" t="s">
        <v>3166</v>
      </c>
      <c r="V1625" s="1" t="s">
        <v>11910</v>
      </c>
      <c r="W1625" s="1" t="s">
        <v>3166</v>
      </c>
    </row>
    <row r="1626" spans="1:24">
      <c r="A1626" s="1" t="s">
        <v>49</v>
      </c>
      <c r="D1626" s="1" t="s">
        <v>2715</v>
      </c>
      <c r="E1626" s="1" t="s">
        <v>7670</v>
      </c>
      <c r="F1626" s="1" t="s">
        <v>655</v>
      </c>
      <c r="H1626" s="1" t="s">
        <v>2707</v>
      </c>
      <c r="I1626" s="1" t="s">
        <v>7671</v>
      </c>
      <c r="J1626" s="1" t="s">
        <v>1041</v>
      </c>
      <c r="K1626" s="1" t="s">
        <v>5228</v>
      </c>
      <c r="L1626" s="1" t="s">
        <v>457</v>
      </c>
      <c r="M1626" s="1" t="s">
        <v>4753</v>
      </c>
      <c r="N1626" s="1" t="s">
        <v>683</v>
      </c>
      <c r="O1626" s="1" t="s">
        <v>81</v>
      </c>
      <c r="P1626" s="1" t="s">
        <v>2718</v>
      </c>
      <c r="Q1626" s="1" t="s">
        <v>3564</v>
      </c>
      <c r="R1626" s="1" t="s">
        <v>384</v>
      </c>
      <c r="S1626" s="1" t="s">
        <v>1041</v>
      </c>
      <c r="T1626" s="1" t="s">
        <v>5034</v>
      </c>
      <c r="U1626" s="1" t="s">
        <v>3166</v>
      </c>
      <c r="V1626" s="1" t="s">
        <v>10905</v>
      </c>
      <c r="W1626" s="1" t="s">
        <v>3166</v>
      </c>
      <c r="X1626" s="1" t="s">
        <v>7672</v>
      </c>
    </row>
    <row r="1627" spans="1:24">
      <c r="A1627" s="1" t="s">
        <v>49</v>
      </c>
      <c r="D1627" s="1" t="s">
        <v>2719</v>
      </c>
      <c r="E1627" s="1" t="s">
        <v>7673</v>
      </c>
      <c r="F1627" s="1" t="s">
        <v>655</v>
      </c>
      <c r="H1627" s="1" t="s">
        <v>2707</v>
      </c>
      <c r="I1627" s="1" t="s">
        <v>7671</v>
      </c>
      <c r="J1627" s="1" t="s">
        <v>1041</v>
      </c>
      <c r="K1627" s="1" t="s">
        <v>1413</v>
      </c>
      <c r="L1627" s="1" t="s">
        <v>401</v>
      </c>
      <c r="M1627" s="1" t="s">
        <v>4753</v>
      </c>
      <c r="N1627" s="1" t="s">
        <v>683</v>
      </c>
      <c r="O1627" s="1" t="s">
        <v>81</v>
      </c>
      <c r="P1627" s="1" t="s">
        <v>2718</v>
      </c>
      <c r="Q1627" s="1" t="s">
        <v>3565</v>
      </c>
      <c r="R1627" s="1" t="s">
        <v>384</v>
      </c>
      <c r="S1627" s="1" t="s">
        <v>1041</v>
      </c>
      <c r="T1627" s="1" t="s">
        <v>5034</v>
      </c>
      <c r="U1627" s="1" t="s">
        <v>10245</v>
      </c>
      <c r="V1627" s="1" t="s">
        <v>11911</v>
      </c>
      <c r="W1627" s="1" t="s">
        <v>3166</v>
      </c>
      <c r="X1627" s="1" t="s">
        <v>7674</v>
      </c>
    </row>
    <row r="1628" spans="1:24">
      <c r="A1628" s="1" t="s">
        <v>49</v>
      </c>
      <c r="D1628" s="1" t="s">
        <v>2722</v>
      </c>
      <c r="E1628" s="1" t="s">
        <v>7675</v>
      </c>
      <c r="F1628" s="1" t="s">
        <v>655</v>
      </c>
      <c r="H1628" s="1" t="s">
        <v>2707</v>
      </c>
      <c r="I1628" s="1" t="s">
        <v>7671</v>
      </c>
      <c r="J1628" s="1" t="s">
        <v>1041</v>
      </c>
      <c r="K1628" s="1" t="s">
        <v>1413</v>
      </c>
      <c r="L1628" s="1" t="s">
        <v>393</v>
      </c>
      <c r="M1628" s="1" t="s">
        <v>4753</v>
      </c>
      <c r="N1628" s="1" t="s">
        <v>683</v>
      </c>
      <c r="O1628" s="1" t="s">
        <v>81</v>
      </c>
      <c r="P1628" s="1" t="s">
        <v>2718</v>
      </c>
      <c r="Q1628" s="1" t="s">
        <v>3565</v>
      </c>
      <c r="R1628" s="1" t="s">
        <v>384</v>
      </c>
      <c r="S1628" s="1" t="s">
        <v>1041</v>
      </c>
      <c r="T1628" s="1" t="s">
        <v>5034</v>
      </c>
      <c r="U1628" s="1" t="s">
        <v>10429</v>
      </c>
      <c r="V1628" s="1" t="s">
        <v>11912</v>
      </c>
      <c r="W1628" s="1" t="s">
        <v>3166</v>
      </c>
      <c r="X1628" s="1" t="s">
        <v>7676</v>
      </c>
    </row>
    <row r="1629" spans="1:24">
      <c r="A1629" s="1" t="s">
        <v>49</v>
      </c>
      <c r="D1629" s="1" t="s">
        <v>2725</v>
      </c>
      <c r="E1629" s="1" t="s">
        <v>7677</v>
      </c>
      <c r="F1629" s="1" t="s">
        <v>655</v>
      </c>
      <c r="H1629" s="1" t="s">
        <v>2707</v>
      </c>
      <c r="I1629" s="1" t="s">
        <v>7671</v>
      </c>
      <c r="J1629" s="1" t="s">
        <v>1041</v>
      </c>
      <c r="K1629" s="1" t="s">
        <v>1413</v>
      </c>
      <c r="L1629" s="1" t="s">
        <v>487</v>
      </c>
      <c r="M1629" s="1" t="s">
        <v>4753</v>
      </c>
      <c r="N1629" s="1" t="s">
        <v>683</v>
      </c>
      <c r="O1629" s="1" t="s">
        <v>81</v>
      </c>
      <c r="P1629" s="1" t="s">
        <v>2718</v>
      </c>
      <c r="Q1629" s="1" t="s">
        <v>3565</v>
      </c>
      <c r="R1629" s="1" t="s">
        <v>384</v>
      </c>
      <c r="S1629" s="1" t="s">
        <v>1041</v>
      </c>
      <c r="T1629" s="1" t="s">
        <v>5034</v>
      </c>
      <c r="U1629" s="1" t="s">
        <v>10891</v>
      </c>
      <c r="V1629" s="1" t="s">
        <v>11912</v>
      </c>
      <c r="W1629" s="1" t="s">
        <v>655</v>
      </c>
    </row>
    <row r="1630" spans="1:24">
      <c r="A1630" s="1" t="s">
        <v>49</v>
      </c>
      <c r="D1630" s="1" t="s">
        <v>2728</v>
      </c>
      <c r="E1630" s="1" t="s">
        <v>7678</v>
      </c>
      <c r="F1630" s="1" t="s">
        <v>655</v>
      </c>
      <c r="H1630" s="1" t="s">
        <v>2707</v>
      </c>
      <c r="I1630" s="1" t="s">
        <v>7671</v>
      </c>
      <c r="J1630" s="1" t="s">
        <v>1041</v>
      </c>
      <c r="K1630" s="1" t="s">
        <v>1413</v>
      </c>
      <c r="L1630" s="1" t="s">
        <v>389</v>
      </c>
      <c r="M1630" s="1" t="s">
        <v>4753</v>
      </c>
      <c r="N1630" s="1" t="s">
        <v>683</v>
      </c>
      <c r="O1630" s="1" t="s">
        <v>81</v>
      </c>
      <c r="P1630" s="1" t="s">
        <v>2718</v>
      </c>
      <c r="Q1630" s="1" t="s">
        <v>3564</v>
      </c>
      <c r="R1630" s="1" t="s">
        <v>384</v>
      </c>
      <c r="S1630" s="1" t="s">
        <v>1041</v>
      </c>
      <c r="T1630" s="1" t="s">
        <v>5034</v>
      </c>
      <c r="U1630" s="1" t="s">
        <v>3166</v>
      </c>
      <c r="V1630" s="1" t="s">
        <v>10905</v>
      </c>
      <c r="W1630" s="1" t="s">
        <v>3166</v>
      </c>
      <c r="X1630" s="1" t="s">
        <v>7679</v>
      </c>
    </row>
    <row r="1631" spans="1:24">
      <c r="A1631" s="1" t="s">
        <v>49</v>
      </c>
      <c r="D1631" s="1" t="s">
        <v>2731</v>
      </c>
      <c r="E1631" s="1" t="s">
        <v>7680</v>
      </c>
      <c r="F1631" s="1" t="s">
        <v>655</v>
      </c>
      <c r="H1631" s="1" t="s">
        <v>2707</v>
      </c>
      <c r="I1631" s="1" t="s">
        <v>7671</v>
      </c>
      <c r="J1631" s="1" t="s">
        <v>1041</v>
      </c>
      <c r="K1631" s="1" t="s">
        <v>5269</v>
      </c>
      <c r="L1631" s="1" t="s">
        <v>1795</v>
      </c>
      <c r="M1631" s="1" t="s">
        <v>4753</v>
      </c>
      <c r="N1631" s="1" t="s">
        <v>683</v>
      </c>
      <c r="O1631" s="1" t="s">
        <v>81</v>
      </c>
      <c r="P1631" s="1" t="s">
        <v>2718</v>
      </c>
      <c r="Q1631" s="1" t="s">
        <v>3566</v>
      </c>
      <c r="R1631" s="1" t="s">
        <v>384</v>
      </c>
      <c r="S1631" s="1" t="s">
        <v>1041</v>
      </c>
      <c r="T1631" s="1" t="s">
        <v>5034</v>
      </c>
      <c r="U1631" s="1" t="s">
        <v>3166</v>
      </c>
      <c r="V1631" s="1" t="s">
        <v>11913</v>
      </c>
      <c r="W1631" s="1" t="s">
        <v>3166</v>
      </c>
      <c r="X1631" s="1" t="s">
        <v>7681</v>
      </c>
    </row>
    <row r="1632" spans="1:24">
      <c r="A1632" s="1" t="s">
        <v>49</v>
      </c>
      <c r="D1632" s="1" t="s">
        <v>7682</v>
      </c>
      <c r="E1632" s="1" t="s">
        <v>7683</v>
      </c>
      <c r="F1632" s="1" t="s">
        <v>4792</v>
      </c>
      <c r="H1632" s="1" t="s">
        <v>2707</v>
      </c>
      <c r="I1632" s="1" t="s">
        <v>7671</v>
      </c>
      <c r="J1632" s="1" t="s">
        <v>1041</v>
      </c>
      <c r="K1632" s="1" t="s">
        <v>891</v>
      </c>
      <c r="L1632" s="1" t="s">
        <v>694</v>
      </c>
      <c r="M1632" s="1" t="s">
        <v>4753</v>
      </c>
      <c r="N1632" s="1" t="s">
        <v>683</v>
      </c>
      <c r="O1632" s="1" t="s">
        <v>81</v>
      </c>
      <c r="P1632" s="1" t="s">
        <v>2718</v>
      </c>
      <c r="Q1632" s="1" t="s">
        <v>3263</v>
      </c>
      <c r="R1632" s="1" t="s">
        <v>384</v>
      </c>
      <c r="S1632" s="1" t="s">
        <v>1041</v>
      </c>
      <c r="T1632" s="1" t="s">
        <v>5034</v>
      </c>
      <c r="U1632" s="1" t="s">
        <v>3166</v>
      </c>
      <c r="V1632" s="1" t="s">
        <v>10502</v>
      </c>
      <c r="W1632" s="1" t="s">
        <v>3166</v>
      </c>
    </row>
    <row r="1633" spans="1:24">
      <c r="A1633" s="1" t="s">
        <v>49</v>
      </c>
      <c r="D1633" s="1" t="s">
        <v>7684</v>
      </c>
      <c r="E1633" s="1" t="s">
        <v>7685</v>
      </c>
      <c r="F1633" s="1" t="s">
        <v>4792</v>
      </c>
      <c r="H1633" s="1" t="s">
        <v>2707</v>
      </c>
      <c r="I1633" s="1" t="s">
        <v>7671</v>
      </c>
      <c r="J1633" s="1" t="s">
        <v>1041</v>
      </c>
      <c r="K1633" s="1" t="s">
        <v>891</v>
      </c>
      <c r="L1633" s="1" t="s">
        <v>396</v>
      </c>
      <c r="M1633" s="1" t="s">
        <v>4753</v>
      </c>
      <c r="N1633" s="1" t="s">
        <v>683</v>
      </c>
      <c r="O1633" s="1" t="s">
        <v>81</v>
      </c>
      <c r="P1633" s="1" t="s">
        <v>2718</v>
      </c>
      <c r="Q1633" s="1" t="s">
        <v>3263</v>
      </c>
      <c r="R1633" s="1" t="s">
        <v>384</v>
      </c>
      <c r="S1633" s="1" t="s">
        <v>1041</v>
      </c>
      <c r="T1633" s="1" t="s">
        <v>5034</v>
      </c>
      <c r="U1633" s="1" t="s">
        <v>3166</v>
      </c>
      <c r="V1633" s="1" t="s">
        <v>10502</v>
      </c>
      <c r="W1633" s="1" t="s">
        <v>3166</v>
      </c>
    </row>
    <row r="1634" spans="1:24">
      <c r="A1634" s="1" t="s">
        <v>49</v>
      </c>
      <c r="D1634" s="1" t="s">
        <v>2734</v>
      </c>
      <c r="E1634" s="1" t="s">
        <v>7686</v>
      </c>
      <c r="F1634" s="1" t="s">
        <v>655</v>
      </c>
      <c r="H1634" s="1" t="s">
        <v>2707</v>
      </c>
      <c r="I1634" s="1" t="s">
        <v>7671</v>
      </c>
      <c r="J1634" s="1" t="s">
        <v>1041</v>
      </c>
      <c r="K1634" s="1" t="s">
        <v>1413</v>
      </c>
      <c r="L1634" s="1" t="s">
        <v>801</v>
      </c>
      <c r="M1634" s="1" t="s">
        <v>4753</v>
      </c>
      <c r="N1634" s="1" t="s">
        <v>683</v>
      </c>
      <c r="O1634" s="1" t="s">
        <v>81</v>
      </c>
      <c r="P1634" s="1" t="s">
        <v>2718</v>
      </c>
      <c r="Q1634" s="1" t="s">
        <v>3564</v>
      </c>
      <c r="R1634" s="1" t="s">
        <v>384</v>
      </c>
      <c r="S1634" s="1" t="s">
        <v>1041</v>
      </c>
      <c r="T1634" s="1" t="s">
        <v>5034</v>
      </c>
      <c r="U1634" s="1" t="s">
        <v>3166</v>
      </c>
      <c r="V1634" s="1" t="s">
        <v>11914</v>
      </c>
      <c r="W1634" s="1" t="s">
        <v>3166</v>
      </c>
      <c r="X1634" s="1" t="s">
        <v>7687</v>
      </c>
    </row>
    <row r="1635" spans="1:24">
      <c r="A1635" s="1" t="s">
        <v>49</v>
      </c>
      <c r="D1635" s="1" t="s">
        <v>2708</v>
      </c>
      <c r="E1635" s="1" t="s">
        <v>7688</v>
      </c>
      <c r="F1635" s="1" t="s">
        <v>655</v>
      </c>
      <c r="H1635" s="1" t="s">
        <v>2707</v>
      </c>
      <c r="I1635" s="1" t="s">
        <v>7671</v>
      </c>
      <c r="J1635" s="1" t="s">
        <v>506</v>
      </c>
      <c r="K1635" s="1" t="s">
        <v>631</v>
      </c>
      <c r="L1635" s="1" t="s">
        <v>389</v>
      </c>
      <c r="M1635" s="1" t="s">
        <v>4753</v>
      </c>
      <c r="N1635" s="1" t="s">
        <v>522</v>
      </c>
      <c r="O1635" s="1" t="s">
        <v>695</v>
      </c>
      <c r="P1635" s="1" t="s">
        <v>2711</v>
      </c>
      <c r="Q1635" s="1" t="s">
        <v>3346</v>
      </c>
      <c r="R1635" s="1" t="s">
        <v>685</v>
      </c>
      <c r="S1635" s="1" t="s">
        <v>685</v>
      </c>
      <c r="T1635" s="1" t="s">
        <v>4754</v>
      </c>
      <c r="U1635" s="1" t="s">
        <v>11915</v>
      </c>
      <c r="V1635" s="1" t="s">
        <v>11916</v>
      </c>
      <c r="W1635" s="1" t="s">
        <v>11822</v>
      </c>
      <c r="X1635" s="1" t="s">
        <v>7689</v>
      </c>
    </row>
    <row r="1636" spans="1:24">
      <c r="A1636" s="1" t="s">
        <v>49</v>
      </c>
      <c r="D1636" s="1" t="s">
        <v>2817</v>
      </c>
      <c r="E1636" s="1" t="s">
        <v>7690</v>
      </c>
      <c r="F1636" s="1" t="s">
        <v>655</v>
      </c>
      <c r="H1636" s="1" t="s">
        <v>2707</v>
      </c>
      <c r="I1636" s="1" t="s">
        <v>7671</v>
      </c>
      <c r="J1636" s="1" t="s">
        <v>384</v>
      </c>
      <c r="K1636" s="1" t="s">
        <v>5228</v>
      </c>
      <c r="L1636" s="1" t="s">
        <v>457</v>
      </c>
      <c r="M1636" s="1" t="s">
        <v>4753</v>
      </c>
      <c r="N1636" s="1" t="s">
        <v>522</v>
      </c>
      <c r="O1636" s="1" t="s">
        <v>81</v>
      </c>
      <c r="P1636" s="1" t="s">
        <v>2820</v>
      </c>
      <c r="Q1636" s="1" t="s">
        <v>3354</v>
      </c>
      <c r="R1636" s="1" t="s">
        <v>384</v>
      </c>
      <c r="S1636" s="1" t="s">
        <v>685</v>
      </c>
      <c r="T1636" s="1" t="s">
        <v>4754</v>
      </c>
      <c r="U1636" s="1" t="s">
        <v>11917</v>
      </c>
      <c r="V1636" s="1" t="s">
        <v>11918</v>
      </c>
      <c r="W1636" s="1" t="s">
        <v>11919</v>
      </c>
      <c r="X1636" s="1" t="s">
        <v>7691</v>
      </c>
    </row>
    <row r="1637" spans="1:24">
      <c r="A1637" s="1" t="s">
        <v>49</v>
      </c>
      <c r="D1637" s="1" t="s">
        <v>2821</v>
      </c>
      <c r="E1637" s="1" t="s">
        <v>7692</v>
      </c>
      <c r="F1637" s="1" t="s">
        <v>655</v>
      </c>
      <c r="H1637" s="1" t="s">
        <v>2707</v>
      </c>
      <c r="I1637" s="1" t="s">
        <v>7671</v>
      </c>
      <c r="J1637" s="1" t="s">
        <v>384</v>
      </c>
      <c r="K1637" s="1" t="s">
        <v>1413</v>
      </c>
      <c r="L1637" s="1" t="s">
        <v>401</v>
      </c>
      <c r="M1637" s="1" t="s">
        <v>4753</v>
      </c>
      <c r="N1637" s="1" t="s">
        <v>522</v>
      </c>
      <c r="O1637" s="1" t="s">
        <v>81</v>
      </c>
      <c r="P1637" s="1" t="s">
        <v>2820</v>
      </c>
      <c r="Q1637" s="1" t="s">
        <v>3354</v>
      </c>
      <c r="R1637" s="1" t="s">
        <v>384</v>
      </c>
      <c r="S1637" s="1" t="s">
        <v>685</v>
      </c>
      <c r="T1637" s="1" t="s">
        <v>4754</v>
      </c>
      <c r="U1637" s="1" t="s">
        <v>10620</v>
      </c>
      <c r="V1637" s="1" t="s">
        <v>11920</v>
      </c>
      <c r="W1637" s="1" t="s">
        <v>11921</v>
      </c>
      <c r="X1637" s="1" t="s">
        <v>7693</v>
      </c>
    </row>
    <row r="1638" spans="1:24">
      <c r="A1638" s="1" t="s">
        <v>49</v>
      </c>
      <c r="D1638" s="1" t="s">
        <v>2824</v>
      </c>
      <c r="E1638" s="1" t="s">
        <v>7694</v>
      </c>
      <c r="F1638" s="1" t="s">
        <v>655</v>
      </c>
      <c r="H1638" s="1" t="s">
        <v>2707</v>
      </c>
      <c r="I1638" s="1" t="s">
        <v>7671</v>
      </c>
      <c r="J1638" s="1" t="s">
        <v>384</v>
      </c>
      <c r="K1638" s="1" t="s">
        <v>1413</v>
      </c>
      <c r="L1638" s="1" t="s">
        <v>396</v>
      </c>
      <c r="M1638" s="1" t="s">
        <v>4753</v>
      </c>
      <c r="N1638" s="1" t="s">
        <v>522</v>
      </c>
      <c r="O1638" s="1" t="s">
        <v>81</v>
      </c>
      <c r="P1638" s="1" t="s">
        <v>2820</v>
      </c>
      <c r="Q1638" s="1" t="s">
        <v>3354</v>
      </c>
      <c r="R1638" s="1" t="s">
        <v>384</v>
      </c>
      <c r="S1638" s="1" t="s">
        <v>685</v>
      </c>
      <c r="T1638" s="1" t="s">
        <v>4754</v>
      </c>
      <c r="U1638" s="1" t="s">
        <v>11922</v>
      </c>
      <c r="V1638" s="1" t="s">
        <v>11923</v>
      </c>
      <c r="W1638" s="1" t="s">
        <v>669</v>
      </c>
      <c r="X1638" s="1" t="s">
        <v>7695</v>
      </c>
    </row>
    <row r="1639" spans="1:24">
      <c r="A1639" s="1" t="s">
        <v>49</v>
      </c>
      <c r="D1639" s="1" t="s">
        <v>2827</v>
      </c>
      <c r="E1639" s="1" t="s">
        <v>7696</v>
      </c>
      <c r="F1639" s="1" t="s">
        <v>655</v>
      </c>
      <c r="H1639" s="1" t="s">
        <v>2707</v>
      </c>
      <c r="I1639" s="1" t="s">
        <v>7671</v>
      </c>
      <c r="J1639" s="1" t="s">
        <v>384</v>
      </c>
      <c r="K1639" s="1" t="s">
        <v>1413</v>
      </c>
      <c r="L1639" s="1" t="s">
        <v>393</v>
      </c>
      <c r="M1639" s="1" t="s">
        <v>4753</v>
      </c>
      <c r="N1639" s="1" t="s">
        <v>522</v>
      </c>
      <c r="O1639" s="1" t="s">
        <v>81</v>
      </c>
      <c r="P1639" s="1" t="s">
        <v>2820</v>
      </c>
      <c r="Q1639" s="1" t="s">
        <v>3354</v>
      </c>
      <c r="R1639" s="1" t="s">
        <v>384</v>
      </c>
      <c r="S1639" s="1" t="s">
        <v>685</v>
      </c>
      <c r="T1639" s="1" t="s">
        <v>4754</v>
      </c>
      <c r="U1639" s="1" t="s">
        <v>11924</v>
      </c>
      <c r="V1639" s="1" t="s">
        <v>11925</v>
      </c>
      <c r="W1639" s="1" t="s">
        <v>444</v>
      </c>
      <c r="X1639" s="1" t="s">
        <v>7697</v>
      </c>
    </row>
    <row r="1640" spans="1:24">
      <c r="A1640" s="1" t="s">
        <v>49</v>
      </c>
      <c r="D1640" s="1" t="s">
        <v>2830</v>
      </c>
      <c r="E1640" s="1" t="s">
        <v>7698</v>
      </c>
      <c r="F1640" s="1" t="s">
        <v>655</v>
      </c>
      <c r="H1640" s="1" t="s">
        <v>2707</v>
      </c>
      <c r="I1640" s="1" t="s">
        <v>7671</v>
      </c>
      <c r="J1640" s="1" t="s">
        <v>384</v>
      </c>
      <c r="K1640" s="1" t="s">
        <v>5164</v>
      </c>
      <c r="L1640" s="1" t="s">
        <v>457</v>
      </c>
      <c r="M1640" s="1" t="s">
        <v>4753</v>
      </c>
      <c r="N1640" s="1" t="s">
        <v>522</v>
      </c>
      <c r="O1640" s="1" t="s">
        <v>81</v>
      </c>
      <c r="P1640" s="1" t="s">
        <v>2820</v>
      </c>
      <c r="Q1640" s="1" t="s">
        <v>3354</v>
      </c>
      <c r="R1640" s="1" t="s">
        <v>384</v>
      </c>
      <c r="S1640" s="1" t="s">
        <v>685</v>
      </c>
      <c r="T1640" s="1" t="s">
        <v>4754</v>
      </c>
      <c r="U1640" s="1" t="s">
        <v>11926</v>
      </c>
      <c r="V1640" s="1" t="s">
        <v>11925</v>
      </c>
      <c r="W1640" s="1" t="s">
        <v>444</v>
      </c>
      <c r="X1640" s="1" t="s">
        <v>7699</v>
      </c>
    </row>
    <row r="1641" spans="1:24">
      <c r="A1641" s="1" t="s">
        <v>49</v>
      </c>
      <c r="D1641" s="1" t="s">
        <v>2833</v>
      </c>
      <c r="E1641" s="1" t="s">
        <v>7700</v>
      </c>
      <c r="F1641" s="1" t="s">
        <v>655</v>
      </c>
      <c r="H1641" s="1" t="s">
        <v>2707</v>
      </c>
      <c r="I1641" s="1" t="s">
        <v>7671</v>
      </c>
      <c r="J1641" s="1" t="s">
        <v>384</v>
      </c>
      <c r="K1641" s="1" t="s">
        <v>1413</v>
      </c>
      <c r="L1641" s="1" t="s">
        <v>487</v>
      </c>
      <c r="M1641" s="1" t="s">
        <v>4753</v>
      </c>
      <c r="N1641" s="1" t="s">
        <v>522</v>
      </c>
      <c r="O1641" s="1" t="s">
        <v>81</v>
      </c>
      <c r="P1641" s="1" t="s">
        <v>2820</v>
      </c>
      <c r="Q1641" s="1" t="s">
        <v>3354</v>
      </c>
      <c r="R1641" s="1" t="s">
        <v>384</v>
      </c>
      <c r="S1641" s="1" t="s">
        <v>685</v>
      </c>
      <c r="T1641" s="1" t="s">
        <v>4754</v>
      </c>
      <c r="U1641" s="1" t="s">
        <v>11927</v>
      </c>
      <c r="V1641" s="1" t="s">
        <v>11928</v>
      </c>
      <c r="W1641" s="1" t="s">
        <v>11509</v>
      </c>
      <c r="X1641" s="1" t="s">
        <v>7701</v>
      </c>
    </row>
    <row r="1642" spans="1:24">
      <c r="A1642" s="1" t="s">
        <v>49</v>
      </c>
      <c r="D1642" s="1" t="s">
        <v>2836</v>
      </c>
      <c r="E1642" s="1" t="s">
        <v>7702</v>
      </c>
      <c r="F1642" s="1" t="s">
        <v>655</v>
      </c>
      <c r="H1642" s="1" t="s">
        <v>2707</v>
      </c>
      <c r="I1642" s="1" t="s">
        <v>7671</v>
      </c>
      <c r="J1642" s="1" t="s">
        <v>384</v>
      </c>
      <c r="K1642" s="1" t="s">
        <v>1413</v>
      </c>
      <c r="L1642" s="1" t="s">
        <v>380</v>
      </c>
      <c r="M1642" s="1" t="s">
        <v>4753</v>
      </c>
      <c r="N1642" s="1" t="s">
        <v>522</v>
      </c>
      <c r="O1642" s="1" t="s">
        <v>81</v>
      </c>
      <c r="P1642" s="1" t="s">
        <v>2820</v>
      </c>
      <c r="Q1642" s="1" t="s">
        <v>3354</v>
      </c>
      <c r="R1642" s="1" t="s">
        <v>384</v>
      </c>
      <c r="S1642" s="1" t="s">
        <v>685</v>
      </c>
      <c r="T1642" s="1" t="s">
        <v>4754</v>
      </c>
      <c r="U1642" s="1" t="s">
        <v>11438</v>
      </c>
      <c r="V1642" s="1" t="s">
        <v>11929</v>
      </c>
      <c r="W1642" s="1" t="s">
        <v>3166</v>
      </c>
      <c r="X1642" s="1" t="s">
        <v>7703</v>
      </c>
    </row>
    <row r="1643" spans="1:24">
      <c r="A1643" s="1" t="s">
        <v>49</v>
      </c>
      <c r="D1643" s="1" t="s">
        <v>2839</v>
      </c>
      <c r="E1643" s="1" t="s">
        <v>7704</v>
      </c>
      <c r="F1643" s="1" t="s">
        <v>655</v>
      </c>
      <c r="H1643" s="1" t="s">
        <v>2707</v>
      </c>
      <c r="I1643" s="1" t="s">
        <v>7671</v>
      </c>
      <c r="J1643" s="1" t="s">
        <v>384</v>
      </c>
      <c r="K1643" s="1" t="s">
        <v>1413</v>
      </c>
      <c r="L1643" s="1" t="s">
        <v>419</v>
      </c>
      <c r="M1643" s="1" t="s">
        <v>4753</v>
      </c>
      <c r="N1643" s="1" t="s">
        <v>522</v>
      </c>
      <c r="O1643" s="1" t="s">
        <v>81</v>
      </c>
      <c r="P1643" s="1" t="s">
        <v>2820</v>
      </c>
      <c r="Q1643" s="1" t="s">
        <v>3354</v>
      </c>
      <c r="R1643" s="1" t="s">
        <v>384</v>
      </c>
      <c r="S1643" s="1" t="s">
        <v>685</v>
      </c>
      <c r="T1643" s="1" t="s">
        <v>4754</v>
      </c>
      <c r="U1643" s="1" t="s">
        <v>10701</v>
      </c>
      <c r="V1643" s="1" t="s">
        <v>11930</v>
      </c>
      <c r="W1643" s="1" t="s">
        <v>444</v>
      </c>
      <c r="X1643" s="1" t="s">
        <v>7705</v>
      </c>
    </row>
    <row r="1644" spans="1:24">
      <c r="A1644" s="1" t="s">
        <v>49</v>
      </c>
      <c r="D1644" s="1" t="s">
        <v>2842</v>
      </c>
      <c r="E1644" s="1" t="s">
        <v>7706</v>
      </c>
      <c r="F1644" s="1" t="s">
        <v>655</v>
      </c>
      <c r="H1644" s="1" t="s">
        <v>2707</v>
      </c>
      <c r="I1644" s="1" t="s">
        <v>7671</v>
      </c>
      <c r="J1644" s="1" t="s">
        <v>384</v>
      </c>
      <c r="K1644" s="1" t="s">
        <v>5164</v>
      </c>
      <c r="L1644" s="1" t="s">
        <v>393</v>
      </c>
      <c r="M1644" s="1" t="s">
        <v>4753</v>
      </c>
      <c r="N1644" s="1" t="s">
        <v>522</v>
      </c>
      <c r="O1644" s="1" t="s">
        <v>81</v>
      </c>
      <c r="P1644" s="1" t="s">
        <v>2820</v>
      </c>
      <c r="Q1644" s="1" t="s">
        <v>3354</v>
      </c>
      <c r="R1644" s="1" t="s">
        <v>384</v>
      </c>
      <c r="S1644" s="1" t="s">
        <v>685</v>
      </c>
      <c r="T1644" s="1" t="s">
        <v>4754</v>
      </c>
      <c r="U1644" s="1" t="s">
        <v>10782</v>
      </c>
      <c r="V1644" s="1" t="s">
        <v>11931</v>
      </c>
      <c r="W1644" s="1" t="s">
        <v>3166</v>
      </c>
      <c r="X1644" s="1" t="s">
        <v>7707</v>
      </c>
    </row>
    <row r="1645" spans="1:24">
      <c r="A1645" s="1" t="s">
        <v>49</v>
      </c>
      <c r="D1645" s="1" t="s">
        <v>2845</v>
      </c>
      <c r="E1645" s="1" t="s">
        <v>7708</v>
      </c>
      <c r="F1645" s="1" t="s">
        <v>655</v>
      </c>
      <c r="H1645" s="1" t="s">
        <v>2707</v>
      </c>
      <c r="I1645" s="1" t="s">
        <v>7671</v>
      </c>
      <c r="J1645" s="1" t="s">
        <v>384</v>
      </c>
      <c r="K1645" s="1" t="s">
        <v>5228</v>
      </c>
      <c r="L1645" s="1" t="s">
        <v>389</v>
      </c>
      <c r="M1645" s="1" t="s">
        <v>4753</v>
      </c>
      <c r="N1645" s="1" t="s">
        <v>522</v>
      </c>
      <c r="O1645" s="1" t="s">
        <v>81</v>
      </c>
      <c r="P1645" s="1" t="s">
        <v>2820</v>
      </c>
      <c r="Q1645" s="1" t="s">
        <v>3354</v>
      </c>
      <c r="R1645" s="1" t="s">
        <v>384</v>
      </c>
      <c r="S1645" s="1" t="s">
        <v>685</v>
      </c>
      <c r="T1645" s="1" t="s">
        <v>4754</v>
      </c>
      <c r="U1645" s="1" t="s">
        <v>11353</v>
      </c>
      <c r="V1645" s="1" t="s">
        <v>11932</v>
      </c>
      <c r="W1645" s="1" t="s">
        <v>3166</v>
      </c>
      <c r="X1645" s="1" t="s">
        <v>7709</v>
      </c>
    </row>
    <row r="1646" spans="1:24">
      <c r="A1646" s="1" t="s">
        <v>49</v>
      </c>
      <c r="D1646" s="1" t="s">
        <v>2848</v>
      </c>
      <c r="E1646" s="1" t="s">
        <v>7710</v>
      </c>
      <c r="F1646" s="1" t="s">
        <v>655</v>
      </c>
      <c r="H1646" s="1" t="s">
        <v>2707</v>
      </c>
      <c r="I1646" s="1" t="s">
        <v>7671</v>
      </c>
      <c r="J1646" s="1" t="s">
        <v>384</v>
      </c>
      <c r="K1646" s="1" t="s">
        <v>5269</v>
      </c>
      <c r="L1646" s="1" t="s">
        <v>1795</v>
      </c>
      <c r="M1646" s="1" t="s">
        <v>4753</v>
      </c>
      <c r="N1646" s="1" t="s">
        <v>522</v>
      </c>
      <c r="O1646" s="1" t="s">
        <v>81</v>
      </c>
      <c r="P1646" s="1" t="s">
        <v>2820</v>
      </c>
      <c r="Q1646" s="1" t="s">
        <v>3354</v>
      </c>
      <c r="R1646" s="1" t="s">
        <v>384</v>
      </c>
      <c r="S1646" s="1" t="s">
        <v>685</v>
      </c>
      <c r="T1646" s="1" t="s">
        <v>4754</v>
      </c>
      <c r="U1646" s="1" t="s">
        <v>11847</v>
      </c>
      <c r="V1646" s="1" t="s">
        <v>11933</v>
      </c>
      <c r="W1646" s="1" t="s">
        <v>3166</v>
      </c>
      <c r="X1646" s="1" t="s">
        <v>7711</v>
      </c>
    </row>
    <row r="1647" spans="1:24">
      <c r="A1647" s="1" t="s">
        <v>49</v>
      </c>
      <c r="D1647" s="1" t="s">
        <v>2851</v>
      </c>
      <c r="E1647" s="1" t="s">
        <v>7712</v>
      </c>
      <c r="F1647" s="1" t="s">
        <v>655</v>
      </c>
      <c r="H1647" s="1" t="s">
        <v>2707</v>
      </c>
      <c r="I1647" s="1" t="s">
        <v>7671</v>
      </c>
      <c r="J1647" s="1" t="s">
        <v>384</v>
      </c>
      <c r="K1647" s="1" t="s">
        <v>1413</v>
      </c>
      <c r="L1647" s="1" t="s">
        <v>791</v>
      </c>
      <c r="M1647" s="1" t="s">
        <v>4753</v>
      </c>
      <c r="N1647" s="1" t="s">
        <v>522</v>
      </c>
      <c r="O1647" s="1" t="s">
        <v>81</v>
      </c>
      <c r="P1647" s="1" t="s">
        <v>2820</v>
      </c>
      <c r="Q1647" s="1" t="s">
        <v>3354</v>
      </c>
      <c r="R1647" s="1" t="s">
        <v>384</v>
      </c>
      <c r="S1647" s="1" t="s">
        <v>685</v>
      </c>
      <c r="T1647" s="1" t="s">
        <v>4754</v>
      </c>
      <c r="U1647" s="1" t="s">
        <v>10500</v>
      </c>
      <c r="V1647" s="1" t="s">
        <v>11934</v>
      </c>
      <c r="W1647" s="1" t="s">
        <v>3166</v>
      </c>
      <c r="X1647" s="1" t="s">
        <v>7713</v>
      </c>
    </row>
    <row r="1648" spans="1:24">
      <c r="A1648" s="1" t="s">
        <v>49</v>
      </c>
      <c r="D1648" s="1" t="s">
        <v>3680</v>
      </c>
      <c r="E1648" s="1" t="s">
        <v>7714</v>
      </c>
      <c r="F1648" s="1" t="s">
        <v>655</v>
      </c>
      <c r="G1648" s="1" t="s">
        <v>5227</v>
      </c>
      <c r="H1648" s="1" t="s">
        <v>2707</v>
      </c>
      <c r="I1648" s="1" t="s">
        <v>7671</v>
      </c>
      <c r="J1648" s="1" t="s">
        <v>384</v>
      </c>
      <c r="K1648" s="1" t="s">
        <v>1413</v>
      </c>
      <c r="L1648" s="1" t="s">
        <v>801</v>
      </c>
      <c r="M1648" s="1" t="s">
        <v>4753</v>
      </c>
      <c r="N1648" s="1" t="s">
        <v>522</v>
      </c>
      <c r="O1648" s="1" t="s">
        <v>81</v>
      </c>
      <c r="P1648" s="1" t="s">
        <v>7715</v>
      </c>
      <c r="Q1648" s="1" t="s">
        <v>3354</v>
      </c>
      <c r="R1648" s="1" t="s">
        <v>384</v>
      </c>
      <c r="S1648" s="1" t="s">
        <v>685</v>
      </c>
      <c r="T1648" s="1" t="s">
        <v>5708</v>
      </c>
      <c r="U1648" s="1" t="s">
        <v>11935</v>
      </c>
      <c r="V1648" s="1" t="s">
        <v>11936</v>
      </c>
      <c r="W1648" s="1" t="s">
        <v>530</v>
      </c>
    </row>
    <row r="1649" spans="1:24">
      <c r="A1649" s="1" t="s">
        <v>49</v>
      </c>
      <c r="D1649" s="1" t="s">
        <v>2892</v>
      </c>
      <c r="E1649" s="1" t="s">
        <v>7716</v>
      </c>
      <c r="F1649" s="1" t="s">
        <v>655</v>
      </c>
      <c r="H1649" s="1" t="s">
        <v>2707</v>
      </c>
      <c r="I1649" s="1" t="s">
        <v>7671</v>
      </c>
      <c r="J1649" s="1" t="s">
        <v>1041</v>
      </c>
      <c r="K1649" s="1" t="s">
        <v>5269</v>
      </c>
      <c r="L1649" s="1" t="s">
        <v>393</v>
      </c>
      <c r="M1649" s="1" t="s">
        <v>4797</v>
      </c>
      <c r="N1649" s="1" t="s">
        <v>683</v>
      </c>
      <c r="O1649" s="1" t="s">
        <v>81</v>
      </c>
      <c r="P1649" s="1" t="s">
        <v>2895</v>
      </c>
      <c r="Q1649" s="1" t="s">
        <v>3355</v>
      </c>
      <c r="R1649" s="1" t="s">
        <v>384</v>
      </c>
      <c r="S1649" s="1" t="s">
        <v>1041</v>
      </c>
      <c r="T1649" s="1" t="s">
        <v>5221</v>
      </c>
      <c r="U1649" s="1" t="s">
        <v>3166</v>
      </c>
      <c r="V1649" s="1" t="s">
        <v>11937</v>
      </c>
      <c r="W1649" s="1" t="s">
        <v>3166</v>
      </c>
      <c r="X1649" s="1" t="s">
        <v>7717</v>
      </c>
    </row>
    <row r="1650" spans="1:24">
      <c r="A1650" s="1" t="s">
        <v>49</v>
      </c>
      <c r="D1650" s="1" t="s">
        <v>7718</v>
      </c>
      <c r="E1650" s="1" t="s">
        <v>7719</v>
      </c>
      <c r="F1650" s="1" t="s">
        <v>4792</v>
      </c>
      <c r="H1650" s="1" t="s">
        <v>2707</v>
      </c>
      <c r="I1650" s="1" t="s">
        <v>7671</v>
      </c>
      <c r="J1650" s="1" t="s">
        <v>384</v>
      </c>
      <c r="K1650" s="1" t="s">
        <v>891</v>
      </c>
      <c r="L1650" s="1" t="s">
        <v>401</v>
      </c>
      <c r="M1650" s="1" t="s">
        <v>4797</v>
      </c>
      <c r="N1650" s="1" t="s">
        <v>683</v>
      </c>
      <c r="O1650" s="1" t="s">
        <v>81</v>
      </c>
      <c r="P1650" s="1" t="s">
        <v>7720</v>
      </c>
      <c r="Q1650" s="1" t="s">
        <v>3344</v>
      </c>
      <c r="R1650" s="1" t="s">
        <v>685</v>
      </c>
      <c r="S1650" s="1" t="s">
        <v>384</v>
      </c>
      <c r="T1650" s="1" t="s">
        <v>5221</v>
      </c>
      <c r="U1650" s="1" t="s">
        <v>3166</v>
      </c>
      <c r="V1650" s="1" t="s">
        <v>11938</v>
      </c>
      <c r="W1650" s="1" t="s">
        <v>3166</v>
      </c>
    </row>
    <row r="1651" spans="1:24">
      <c r="A1651" s="1" t="s">
        <v>49</v>
      </c>
      <c r="D1651" s="1" t="s">
        <v>7721</v>
      </c>
      <c r="E1651" s="1" t="s">
        <v>7722</v>
      </c>
      <c r="F1651" s="1" t="s">
        <v>4792</v>
      </c>
      <c r="H1651" s="1" t="s">
        <v>2707</v>
      </c>
      <c r="I1651" s="1" t="s">
        <v>7671</v>
      </c>
      <c r="J1651" s="1" t="s">
        <v>384</v>
      </c>
      <c r="K1651" s="1" t="s">
        <v>891</v>
      </c>
      <c r="L1651" s="1" t="s">
        <v>380</v>
      </c>
      <c r="M1651" s="1" t="s">
        <v>4797</v>
      </c>
      <c r="N1651" s="1" t="s">
        <v>683</v>
      </c>
      <c r="O1651" s="1" t="s">
        <v>81</v>
      </c>
      <c r="P1651" s="1" t="s">
        <v>7720</v>
      </c>
      <c r="Q1651" s="1" t="s">
        <v>3344</v>
      </c>
      <c r="R1651" s="1" t="s">
        <v>685</v>
      </c>
      <c r="S1651" s="1" t="s">
        <v>384</v>
      </c>
      <c r="T1651" s="1" t="s">
        <v>5221</v>
      </c>
      <c r="U1651" s="1" t="s">
        <v>3166</v>
      </c>
      <c r="V1651" s="1" t="s">
        <v>11938</v>
      </c>
      <c r="W1651" s="1" t="s">
        <v>3166</v>
      </c>
    </row>
    <row r="1652" spans="1:24">
      <c r="A1652" s="1" t="s">
        <v>49</v>
      </c>
      <c r="D1652" s="1" t="s">
        <v>7723</v>
      </c>
      <c r="E1652" s="1" t="s">
        <v>7724</v>
      </c>
      <c r="F1652" s="1" t="s">
        <v>4792</v>
      </c>
      <c r="H1652" s="1" t="s">
        <v>2707</v>
      </c>
      <c r="I1652" s="1" t="s">
        <v>7671</v>
      </c>
      <c r="J1652" s="1" t="s">
        <v>384</v>
      </c>
      <c r="K1652" s="1" t="s">
        <v>891</v>
      </c>
      <c r="L1652" s="1" t="s">
        <v>487</v>
      </c>
      <c r="M1652" s="1" t="s">
        <v>4797</v>
      </c>
      <c r="N1652" s="1" t="s">
        <v>683</v>
      </c>
      <c r="O1652" s="1" t="s">
        <v>81</v>
      </c>
      <c r="P1652" s="1" t="s">
        <v>7720</v>
      </c>
      <c r="Q1652" s="1" t="s">
        <v>3344</v>
      </c>
      <c r="R1652" s="1" t="s">
        <v>685</v>
      </c>
      <c r="S1652" s="1" t="s">
        <v>384</v>
      </c>
      <c r="T1652" s="1" t="s">
        <v>5221</v>
      </c>
      <c r="U1652" s="1" t="s">
        <v>3166</v>
      </c>
      <c r="V1652" s="1" t="s">
        <v>11938</v>
      </c>
      <c r="W1652" s="1" t="s">
        <v>3166</v>
      </c>
    </row>
    <row r="1653" spans="1:24">
      <c r="A1653" s="1" t="s">
        <v>49</v>
      </c>
      <c r="D1653" s="1" t="s">
        <v>7725</v>
      </c>
      <c r="E1653" s="1" t="s">
        <v>7726</v>
      </c>
      <c r="F1653" s="1" t="s">
        <v>4792</v>
      </c>
      <c r="H1653" s="1" t="s">
        <v>2707</v>
      </c>
      <c r="I1653" s="1" t="s">
        <v>7671</v>
      </c>
      <c r="J1653" s="1" t="s">
        <v>384</v>
      </c>
      <c r="K1653" s="1" t="s">
        <v>891</v>
      </c>
      <c r="L1653" s="1" t="s">
        <v>393</v>
      </c>
      <c r="M1653" s="1" t="s">
        <v>4797</v>
      </c>
      <c r="N1653" s="1" t="s">
        <v>683</v>
      </c>
      <c r="O1653" s="1" t="s">
        <v>81</v>
      </c>
      <c r="P1653" s="1" t="s">
        <v>7720</v>
      </c>
      <c r="Q1653" s="1" t="s">
        <v>3344</v>
      </c>
      <c r="R1653" s="1" t="s">
        <v>685</v>
      </c>
      <c r="S1653" s="1" t="s">
        <v>384</v>
      </c>
      <c r="T1653" s="1" t="s">
        <v>5221</v>
      </c>
      <c r="U1653" s="1" t="s">
        <v>3166</v>
      </c>
      <c r="V1653" s="1" t="s">
        <v>11939</v>
      </c>
      <c r="W1653" s="1" t="s">
        <v>3166</v>
      </c>
    </row>
    <row r="1654" spans="1:24">
      <c r="A1654" s="1" t="s">
        <v>49</v>
      </c>
      <c r="D1654" s="1" t="s">
        <v>2922</v>
      </c>
      <c r="E1654" s="1" t="s">
        <v>7727</v>
      </c>
      <c r="F1654" s="1" t="s">
        <v>655</v>
      </c>
      <c r="H1654" s="1" t="s">
        <v>2707</v>
      </c>
      <c r="I1654" s="1" t="s">
        <v>7671</v>
      </c>
      <c r="J1654" s="1" t="s">
        <v>1041</v>
      </c>
      <c r="K1654" s="1" t="s">
        <v>5269</v>
      </c>
      <c r="L1654" s="1" t="s">
        <v>1795</v>
      </c>
      <c r="M1654" s="1" t="s">
        <v>4797</v>
      </c>
      <c r="N1654" s="1" t="s">
        <v>683</v>
      </c>
      <c r="O1654" s="1" t="s">
        <v>81</v>
      </c>
      <c r="P1654" s="1" t="s">
        <v>2895</v>
      </c>
      <c r="Q1654" s="1" t="s">
        <v>3359</v>
      </c>
      <c r="R1654" s="1" t="s">
        <v>384</v>
      </c>
      <c r="S1654" s="1" t="s">
        <v>1041</v>
      </c>
      <c r="T1654" s="1" t="s">
        <v>5221</v>
      </c>
      <c r="U1654" s="1" t="s">
        <v>513</v>
      </c>
      <c r="V1654" s="1" t="s">
        <v>11940</v>
      </c>
      <c r="W1654" s="1" t="s">
        <v>3166</v>
      </c>
      <c r="X1654" s="1" t="s">
        <v>7728</v>
      </c>
    </row>
    <row r="1655" spans="1:24">
      <c r="A1655" s="1" t="s">
        <v>49</v>
      </c>
      <c r="D1655" s="1" t="s">
        <v>7729</v>
      </c>
      <c r="E1655" s="1" t="s">
        <v>7730</v>
      </c>
      <c r="F1655" s="1" t="s">
        <v>4792</v>
      </c>
      <c r="H1655" s="1" t="s">
        <v>2707</v>
      </c>
      <c r="I1655" s="1" t="s">
        <v>7671</v>
      </c>
      <c r="J1655" s="1" t="s">
        <v>1041</v>
      </c>
      <c r="K1655" s="1" t="s">
        <v>891</v>
      </c>
      <c r="L1655" s="1" t="s">
        <v>694</v>
      </c>
      <c r="M1655" s="1" t="s">
        <v>4797</v>
      </c>
      <c r="N1655" s="1" t="s">
        <v>683</v>
      </c>
      <c r="O1655" s="1" t="s">
        <v>81</v>
      </c>
      <c r="P1655" s="1" t="s">
        <v>2895</v>
      </c>
      <c r="Q1655" s="1" t="s">
        <v>11941</v>
      </c>
      <c r="R1655" s="1" t="s">
        <v>384</v>
      </c>
      <c r="S1655" s="1" t="s">
        <v>1041</v>
      </c>
      <c r="T1655" s="1" t="s">
        <v>5221</v>
      </c>
      <c r="U1655" s="1" t="s">
        <v>3166</v>
      </c>
      <c r="V1655" s="1" t="s">
        <v>11942</v>
      </c>
      <c r="W1655" s="1" t="s">
        <v>3166</v>
      </c>
    </row>
    <row r="1656" spans="1:24">
      <c r="A1656" s="1" t="s">
        <v>49</v>
      </c>
      <c r="D1656" s="1" t="s">
        <v>2925</v>
      </c>
      <c r="E1656" s="1" t="s">
        <v>7731</v>
      </c>
      <c r="F1656" s="1" t="s">
        <v>655</v>
      </c>
      <c r="H1656" s="1" t="s">
        <v>2707</v>
      </c>
      <c r="I1656" s="1" t="s">
        <v>7671</v>
      </c>
      <c r="J1656" s="1" t="s">
        <v>1041</v>
      </c>
      <c r="K1656" s="1" t="s">
        <v>1413</v>
      </c>
      <c r="L1656" s="1" t="s">
        <v>487</v>
      </c>
      <c r="M1656" s="1" t="s">
        <v>4797</v>
      </c>
      <c r="N1656" s="1" t="s">
        <v>683</v>
      </c>
      <c r="O1656" s="1" t="s">
        <v>81</v>
      </c>
      <c r="P1656" s="1" t="s">
        <v>2895</v>
      </c>
      <c r="Q1656" s="1" t="s">
        <v>3360</v>
      </c>
      <c r="R1656" s="1" t="s">
        <v>384</v>
      </c>
      <c r="S1656" s="1" t="s">
        <v>1041</v>
      </c>
      <c r="T1656" s="1" t="s">
        <v>5221</v>
      </c>
      <c r="U1656" s="1" t="s">
        <v>3182</v>
      </c>
      <c r="V1656" s="1" t="s">
        <v>11943</v>
      </c>
      <c r="W1656" s="1" t="s">
        <v>3166</v>
      </c>
      <c r="X1656" s="1" t="s">
        <v>7732</v>
      </c>
    </row>
    <row r="1657" spans="1:24">
      <c r="A1657" s="1" t="s">
        <v>49</v>
      </c>
      <c r="D1657" s="1" t="s">
        <v>2928</v>
      </c>
      <c r="E1657" s="1" t="s">
        <v>7733</v>
      </c>
      <c r="F1657" s="1" t="s">
        <v>655</v>
      </c>
      <c r="H1657" s="1" t="s">
        <v>2707</v>
      </c>
      <c r="I1657" s="1" t="s">
        <v>7671</v>
      </c>
      <c r="J1657" s="1" t="s">
        <v>1041</v>
      </c>
      <c r="K1657" s="1" t="s">
        <v>5269</v>
      </c>
      <c r="L1657" s="1" t="s">
        <v>389</v>
      </c>
      <c r="M1657" s="1" t="s">
        <v>4797</v>
      </c>
      <c r="N1657" s="1" t="s">
        <v>683</v>
      </c>
      <c r="O1657" s="1" t="s">
        <v>81</v>
      </c>
      <c r="P1657" s="1" t="s">
        <v>2895</v>
      </c>
      <c r="Q1657" s="1" t="s">
        <v>3360</v>
      </c>
      <c r="R1657" s="1" t="s">
        <v>384</v>
      </c>
      <c r="S1657" s="1" t="s">
        <v>1041</v>
      </c>
      <c r="T1657" s="1" t="s">
        <v>5221</v>
      </c>
      <c r="U1657" s="1" t="s">
        <v>3166</v>
      </c>
      <c r="V1657" s="1" t="s">
        <v>11943</v>
      </c>
      <c r="W1657" s="1" t="s">
        <v>3166</v>
      </c>
      <c r="X1657" s="1" t="s">
        <v>7734</v>
      </c>
    </row>
    <row r="1658" spans="1:24">
      <c r="A1658" s="1" t="s">
        <v>49</v>
      </c>
      <c r="D1658" s="1" t="s">
        <v>2931</v>
      </c>
      <c r="E1658" s="1" t="s">
        <v>7735</v>
      </c>
      <c r="F1658" s="1" t="s">
        <v>655</v>
      </c>
      <c r="H1658" s="1" t="s">
        <v>2707</v>
      </c>
      <c r="I1658" s="1" t="s">
        <v>7671</v>
      </c>
      <c r="J1658" s="1" t="s">
        <v>1041</v>
      </c>
      <c r="K1658" s="1" t="s">
        <v>1413</v>
      </c>
      <c r="L1658" s="1" t="s">
        <v>393</v>
      </c>
      <c r="M1658" s="1" t="s">
        <v>4797</v>
      </c>
      <c r="N1658" s="1" t="s">
        <v>683</v>
      </c>
      <c r="O1658" s="1" t="s">
        <v>81</v>
      </c>
      <c r="P1658" s="1" t="s">
        <v>2895</v>
      </c>
      <c r="Q1658" s="1" t="s">
        <v>3361</v>
      </c>
      <c r="R1658" s="1" t="s">
        <v>384</v>
      </c>
      <c r="S1658" s="1" t="s">
        <v>1041</v>
      </c>
      <c r="T1658" s="1" t="s">
        <v>5221</v>
      </c>
      <c r="U1658" s="1" t="s">
        <v>655</v>
      </c>
      <c r="V1658" s="1" t="s">
        <v>11943</v>
      </c>
      <c r="W1658" s="1" t="s">
        <v>3166</v>
      </c>
      <c r="X1658" s="1" t="s">
        <v>7736</v>
      </c>
    </row>
    <row r="1659" spans="1:24">
      <c r="A1659" s="1" t="s">
        <v>49</v>
      </c>
      <c r="D1659" s="1" t="s">
        <v>3157</v>
      </c>
      <c r="E1659" s="1" t="s">
        <v>7737</v>
      </c>
      <c r="F1659" s="1" t="s">
        <v>655</v>
      </c>
      <c r="H1659" s="1" t="s">
        <v>2707</v>
      </c>
      <c r="I1659" s="1" t="s">
        <v>7671</v>
      </c>
      <c r="J1659" s="1" t="s">
        <v>1041</v>
      </c>
      <c r="K1659" s="1" t="s">
        <v>5521</v>
      </c>
      <c r="L1659" s="1" t="s">
        <v>389</v>
      </c>
      <c r="M1659" s="1" t="s">
        <v>4797</v>
      </c>
      <c r="N1659" s="1" t="s">
        <v>683</v>
      </c>
      <c r="O1659" s="1" t="s">
        <v>81</v>
      </c>
      <c r="P1659" s="1" t="s">
        <v>3160</v>
      </c>
      <c r="Q1659" s="1" t="s">
        <v>3322</v>
      </c>
      <c r="R1659" s="1" t="s">
        <v>2955</v>
      </c>
      <c r="S1659" s="1" t="s">
        <v>1041</v>
      </c>
      <c r="T1659" s="1" t="s">
        <v>5221</v>
      </c>
      <c r="U1659" s="1" t="s">
        <v>3166</v>
      </c>
      <c r="V1659" s="1" t="s">
        <v>11944</v>
      </c>
      <c r="W1659" s="1" t="s">
        <v>3166</v>
      </c>
      <c r="X1659" s="1" t="s">
        <v>7738</v>
      </c>
    </row>
    <row r="1660" spans="1:24">
      <c r="A1660" s="1" t="s">
        <v>49</v>
      </c>
      <c r="D1660" s="1" t="s">
        <v>2934</v>
      </c>
      <c r="E1660" s="1" t="s">
        <v>7739</v>
      </c>
      <c r="F1660" s="1" t="s">
        <v>655</v>
      </c>
      <c r="H1660" s="1" t="s">
        <v>2707</v>
      </c>
      <c r="I1660" s="1" t="s">
        <v>7671</v>
      </c>
      <c r="J1660" s="1" t="s">
        <v>1041</v>
      </c>
      <c r="K1660" s="1" t="s">
        <v>5269</v>
      </c>
      <c r="L1660" s="1" t="s">
        <v>1795</v>
      </c>
      <c r="M1660" s="1" t="s">
        <v>4797</v>
      </c>
      <c r="N1660" s="1" t="s">
        <v>683</v>
      </c>
      <c r="O1660" s="1" t="s">
        <v>81</v>
      </c>
      <c r="P1660" s="1" t="s">
        <v>2937</v>
      </c>
      <c r="Q1660" s="1" t="s">
        <v>3362</v>
      </c>
      <c r="R1660" s="1" t="s">
        <v>685</v>
      </c>
      <c r="S1660" s="1" t="s">
        <v>1041</v>
      </c>
      <c r="T1660" s="1" t="s">
        <v>5162</v>
      </c>
      <c r="U1660" s="1" t="s">
        <v>3166</v>
      </c>
      <c r="V1660" s="1" t="s">
        <v>11945</v>
      </c>
      <c r="W1660" s="1" t="s">
        <v>3166</v>
      </c>
      <c r="X1660" s="1" t="s">
        <v>7740</v>
      </c>
    </row>
    <row r="1661" spans="1:24">
      <c r="A1661" s="1" t="s">
        <v>49</v>
      </c>
      <c r="D1661" s="1" t="s">
        <v>3684</v>
      </c>
      <c r="E1661" s="1" t="s">
        <v>7741</v>
      </c>
      <c r="F1661" s="1" t="s">
        <v>655</v>
      </c>
      <c r="G1661" s="1" t="s">
        <v>5227</v>
      </c>
      <c r="H1661" s="1" t="s">
        <v>2707</v>
      </c>
      <c r="I1661" s="1" t="s">
        <v>7671</v>
      </c>
      <c r="J1661" s="1" t="s">
        <v>945</v>
      </c>
      <c r="K1661" s="1" t="s">
        <v>5269</v>
      </c>
      <c r="L1661" s="1" t="s">
        <v>1795</v>
      </c>
      <c r="M1661" s="1" t="s">
        <v>4797</v>
      </c>
      <c r="N1661" s="1" t="s">
        <v>683</v>
      </c>
      <c r="O1661" s="1" t="s">
        <v>81</v>
      </c>
      <c r="P1661" s="1" t="s">
        <v>7742</v>
      </c>
      <c r="Q1661" s="1" t="s">
        <v>11946</v>
      </c>
      <c r="R1661" s="1" t="s">
        <v>384</v>
      </c>
      <c r="S1661" s="1" t="s">
        <v>945</v>
      </c>
      <c r="T1661" s="1" t="s">
        <v>5215</v>
      </c>
      <c r="U1661" s="1" t="s">
        <v>156</v>
      </c>
      <c r="V1661" s="1" t="s">
        <v>11947</v>
      </c>
      <c r="W1661" s="1" t="s">
        <v>655</v>
      </c>
    </row>
    <row r="1662" spans="1:24">
      <c r="A1662" s="1" t="s">
        <v>49</v>
      </c>
      <c r="D1662" s="1" t="s">
        <v>3685</v>
      </c>
      <c r="E1662" s="1" t="s">
        <v>7743</v>
      </c>
      <c r="F1662" s="1" t="s">
        <v>655</v>
      </c>
      <c r="G1662" s="1" t="s">
        <v>5227</v>
      </c>
      <c r="H1662" s="1" t="s">
        <v>2707</v>
      </c>
      <c r="I1662" s="1" t="s">
        <v>7671</v>
      </c>
      <c r="J1662" s="1" t="s">
        <v>945</v>
      </c>
      <c r="K1662" s="1" t="s">
        <v>5269</v>
      </c>
      <c r="L1662" s="1" t="s">
        <v>389</v>
      </c>
      <c r="M1662" s="1" t="s">
        <v>4797</v>
      </c>
      <c r="N1662" s="1" t="s">
        <v>683</v>
      </c>
      <c r="O1662" s="1" t="s">
        <v>81</v>
      </c>
      <c r="P1662" s="1" t="s">
        <v>7742</v>
      </c>
      <c r="Q1662" s="1" t="s">
        <v>11946</v>
      </c>
      <c r="R1662" s="1" t="s">
        <v>384</v>
      </c>
      <c r="S1662" s="1" t="s">
        <v>945</v>
      </c>
      <c r="T1662" s="1" t="s">
        <v>5215</v>
      </c>
      <c r="U1662" s="1" t="s">
        <v>156</v>
      </c>
      <c r="V1662" s="1" t="s">
        <v>11947</v>
      </c>
      <c r="W1662" s="1" t="s">
        <v>655</v>
      </c>
    </row>
    <row r="1663" spans="1:24">
      <c r="A1663" s="1" t="s">
        <v>49</v>
      </c>
      <c r="D1663" s="1" t="s">
        <v>2944</v>
      </c>
      <c r="E1663" s="1" t="s">
        <v>7744</v>
      </c>
      <c r="F1663" s="1" t="s">
        <v>655</v>
      </c>
      <c r="H1663" s="1" t="s">
        <v>2707</v>
      </c>
      <c r="I1663" s="1" t="s">
        <v>7671</v>
      </c>
      <c r="J1663" s="1" t="s">
        <v>1041</v>
      </c>
      <c r="K1663" s="1" t="s">
        <v>5269</v>
      </c>
      <c r="L1663" s="1" t="s">
        <v>457</v>
      </c>
      <c r="M1663" s="1" t="s">
        <v>4797</v>
      </c>
      <c r="N1663" s="1" t="s">
        <v>683</v>
      </c>
      <c r="O1663" s="1" t="s">
        <v>81</v>
      </c>
      <c r="P1663" s="1" t="s">
        <v>2937</v>
      </c>
      <c r="Q1663" s="1" t="s">
        <v>3362</v>
      </c>
      <c r="R1663" s="1" t="s">
        <v>685</v>
      </c>
      <c r="S1663" s="1" t="s">
        <v>1041</v>
      </c>
      <c r="T1663" s="1" t="s">
        <v>5162</v>
      </c>
      <c r="U1663" s="1" t="s">
        <v>3166</v>
      </c>
      <c r="V1663" s="1" t="s">
        <v>11948</v>
      </c>
      <c r="W1663" s="1" t="s">
        <v>3166</v>
      </c>
      <c r="X1663" s="1" t="s">
        <v>7745</v>
      </c>
    </row>
    <row r="1664" spans="1:24">
      <c r="A1664" s="1" t="s">
        <v>49</v>
      </c>
      <c r="D1664" s="1" t="s">
        <v>2947</v>
      </c>
      <c r="E1664" s="1" t="s">
        <v>7746</v>
      </c>
      <c r="F1664" s="1" t="s">
        <v>655</v>
      </c>
      <c r="H1664" s="1" t="s">
        <v>2707</v>
      </c>
      <c r="I1664" s="1" t="s">
        <v>7671</v>
      </c>
      <c r="J1664" s="1" t="s">
        <v>384</v>
      </c>
      <c r="K1664" s="1" t="s">
        <v>5269</v>
      </c>
      <c r="L1664" s="1" t="s">
        <v>1795</v>
      </c>
      <c r="M1664" s="1" t="s">
        <v>4797</v>
      </c>
      <c r="N1664" s="1" t="s">
        <v>683</v>
      </c>
      <c r="O1664" s="1" t="s">
        <v>81</v>
      </c>
      <c r="P1664" s="1" t="s">
        <v>2950</v>
      </c>
      <c r="Q1664" s="1" t="s">
        <v>3363</v>
      </c>
      <c r="R1664" s="1" t="s">
        <v>384</v>
      </c>
      <c r="S1664" s="1" t="s">
        <v>384</v>
      </c>
      <c r="T1664" s="1" t="s">
        <v>5162</v>
      </c>
      <c r="U1664" s="1" t="s">
        <v>3417</v>
      </c>
      <c r="V1664" s="1" t="s">
        <v>11949</v>
      </c>
      <c r="W1664" s="1" t="s">
        <v>3166</v>
      </c>
      <c r="X1664" s="1" t="s">
        <v>7747</v>
      </c>
    </row>
    <row r="1665" spans="1:24">
      <c r="A1665" s="1" t="s">
        <v>49</v>
      </c>
      <c r="D1665" s="1" t="s">
        <v>2737</v>
      </c>
      <c r="E1665" s="1" t="s">
        <v>7748</v>
      </c>
      <c r="F1665" s="1" t="s">
        <v>655</v>
      </c>
      <c r="H1665" s="1" t="s">
        <v>2707</v>
      </c>
      <c r="I1665" s="1" t="s">
        <v>739</v>
      </c>
      <c r="J1665" s="1" t="s">
        <v>669</v>
      </c>
      <c r="K1665" s="1" t="s">
        <v>739</v>
      </c>
      <c r="L1665" s="1" t="s">
        <v>401</v>
      </c>
      <c r="M1665" s="1" t="s">
        <v>4753</v>
      </c>
      <c r="N1665" s="1" t="s">
        <v>429</v>
      </c>
      <c r="O1665" s="1" t="s">
        <v>81</v>
      </c>
      <c r="P1665" s="1" t="s">
        <v>2740</v>
      </c>
      <c r="Q1665" s="1" t="s">
        <v>3348</v>
      </c>
      <c r="R1665" s="1" t="s">
        <v>384</v>
      </c>
      <c r="S1665" s="1" t="s">
        <v>3170</v>
      </c>
      <c r="T1665" s="1" t="s">
        <v>4754</v>
      </c>
      <c r="U1665" s="1" t="s">
        <v>11950</v>
      </c>
      <c r="V1665" s="1" t="s">
        <v>11951</v>
      </c>
      <c r="W1665" s="1" t="s">
        <v>2955</v>
      </c>
      <c r="X1665" s="1" t="s">
        <v>7749</v>
      </c>
    </row>
    <row r="1666" spans="1:24">
      <c r="A1666" s="1" t="s">
        <v>49</v>
      </c>
      <c r="D1666" s="1" t="s">
        <v>2741</v>
      </c>
      <c r="E1666" s="1" t="s">
        <v>7750</v>
      </c>
      <c r="F1666" s="1" t="s">
        <v>655</v>
      </c>
      <c r="H1666" s="1" t="s">
        <v>2707</v>
      </c>
      <c r="I1666" s="1" t="s">
        <v>739</v>
      </c>
      <c r="J1666" s="1" t="s">
        <v>669</v>
      </c>
      <c r="K1666" s="1" t="s">
        <v>739</v>
      </c>
      <c r="L1666" s="1" t="s">
        <v>380</v>
      </c>
      <c r="M1666" s="1" t="s">
        <v>4753</v>
      </c>
      <c r="N1666" s="1" t="s">
        <v>429</v>
      </c>
      <c r="O1666" s="1" t="s">
        <v>81</v>
      </c>
      <c r="P1666" s="1" t="s">
        <v>2740</v>
      </c>
      <c r="Q1666" s="1" t="s">
        <v>3348</v>
      </c>
      <c r="R1666" s="1" t="s">
        <v>384</v>
      </c>
      <c r="S1666" s="1" t="s">
        <v>3170</v>
      </c>
      <c r="T1666" s="1" t="s">
        <v>4754</v>
      </c>
      <c r="U1666" s="1" t="s">
        <v>11952</v>
      </c>
      <c r="V1666" s="1" t="s">
        <v>3296</v>
      </c>
      <c r="W1666" s="1" t="s">
        <v>1395</v>
      </c>
      <c r="X1666" s="1" t="s">
        <v>7751</v>
      </c>
    </row>
    <row r="1667" spans="1:24">
      <c r="A1667" s="1" t="s">
        <v>49</v>
      </c>
      <c r="D1667" s="1" t="s">
        <v>2744</v>
      </c>
      <c r="E1667" s="1" t="s">
        <v>7752</v>
      </c>
      <c r="F1667" s="1" t="s">
        <v>655</v>
      </c>
      <c r="H1667" s="1" t="s">
        <v>2707</v>
      </c>
      <c r="I1667" s="1" t="s">
        <v>739</v>
      </c>
      <c r="J1667" s="1" t="s">
        <v>669</v>
      </c>
      <c r="K1667" s="1" t="s">
        <v>739</v>
      </c>
      <c r="L1667" s="1" t="s">
        <v>393</v>
      </c>
      <c r="M1667" s="1" t="s">
        <v>4753</v>
      </c>
      <c r="N1667" s="1" t="s">
        <v>429</v>
      </c>
      <c r="O1667" s="1" t="s">
        <v>81</v>
      </c>
      <c r="P1667" s="1" t="s">
        <v>2740</v>
      </c>
      <c r="Q1667" s="1" t="s">
        <v>3348</v>
      </c>
      <c r="R1667" s="1" t="s">
        <v>384</v>
      </c>
      <c r="S1667" s="1" t="s">
        <v>3170</v>
      </c>
      <c r="T1667" s="1" t="s">
        <v>4754</v>
      </c>
      <c r="U1667" s="1" t="s">
        <v>11567</v>
      </c>
      <c r="V1667" s="1" t="s">
        <v>11953</v>
      </c>
      <c r="W1667" s="1" t="s">
        <v>3282</v>
      </c>
      <c r="X1667" s="1" t="s">
        <v>7753</v>
      </c>
    </row>
    <row r="1668" spans="1:24">
      <c r="A1668" s="1" t="s">
        <v>49</v>
      </c>
      <c r="D1668" s="1" t="s">
        <v>2747</v>
      </c>
      <c r="E1668" s="1" t="s">
        <v>7754</v>
      </c>
      <c r="F1668" s="1" t="s">
        <v>655</v>
      </c>
      <c r="H1668" s="1" t="s">
        <v>2707</v>
      </c>
      <c r="I1668" s="1" t="s">
        <v>739</v>
      </c>
      <c r="J1668" s="1" t="s">
        <v>669</v>
      </c>
      <c r="K1668" s="1" t="s">
        <v>739</v>
      </c>
      <c r="L1668" s="1" t="s">
        <v>5279</v>
      </c>
      <c r="M1668" s="1" t="s">
        <v>4753</v>
      </c>
      <c r="N1668" s="1" t="s">
        <v>429</v>
      </c>
      <c r="O1668" s="1" t="s">
        <v>81</v>
      </c>
      <c r="P1668" s="1" t="s">
        <v>2740</v>
      </c>
      <c r="Q1668" s="1" t="s">
        <v>3348</v>
      </c>
      <c r="R1668" s="1" t="s">
        <v>384</v>
      </c>
      <c r="S1668" s="1" t="s">
        <v>3170</v>
      </c>
      <c r="T1668" s="1" t="s">
        <v>4754</v>
      </c>
      <c r="U1668" s="1" t="s">
        <v>11954</v>
      </c>
      <c r="V1668" s="1" t="s">
        <v>11955</v>
      </c>
      <c r="W1668" s="1" t="s">
        <v>3166</v>
      </c>
      <c r="X1668" s="1" t="s">
        <v>7755</v>
      </c>
    </row>
    <row r="1669" spans="1:24">
      <c r="A1669" s="1" t="s">
        <v>49</v>
      </c>
      <c r="D1669" s="1" t="s">
        <v>2750</v>
      </c>
      <c r="E1669" s="1" t="s">
        <v>7756</v>
      </c>
      <c r="F1669" s="1" t="s">
        <v>655</v>
      </c>
      <c r="H1669" s="1" t="s">
        <v>2707</v>
      </c>
      <c r="I1669" s="1" t="s">
        <v>739</v>
      </c>
      <c r="J1669" s="1" t="s">
        <v>384</v>
      </c>
      <c r="K1669" s="1" t="s">
        <v>739</v>
      </c>
      <c r="L1669" s="1" t="s">
        <v>401</v>
      </c>
      <c r="M1669" s="1" t="s">
        <v>4753</v>
      </c>
      <c r="N1669" s="1" t="s">
        <v>522</v>
      </c>
      <c r="O1669" s="1" t="s">
        <v>81</v>
      </c>
      <c r="P1669" s="1" t="s">
        <v>2753</v>
      </c>
      <c r="Q1669" s="1" t="s">
        <v>3567</v>
      </c>
      <c r="R1669" s="1" t="s">
        <v>384</v>
      </c>
      <c r="S1669" s="1" t="s">
        <v>685</v>
      </c>
      <c r="T1669" s="1" t="s">
        <v>5034</v>
      </c>
      <c r="U1669" s="1" t="s">
        <v>11956</v>
      </c>
      <c r="V1669" s="1" t="s">
        <v>11957</v>
      </c>
      <c r="W1669" s="1" t="s">
        <v>3273</v>
      </c>
      <c r="X1669" s="1" t="s">
        <v>7757</v>
      </c>
    </row>
    <row r="1670" spans="1:24">
      <c r="A1670" s="1" t="s">
        <v>49</v>
      </c>
      <c r="D1670" s="1" t="s">
        <v>2754</v>
      </c>
      <c r="E1670" s="1" t="s">
        <v>7758</v>
      </c>
      <c r="F1670" s="1" t="s">
        <v>655</v>
      </c>
      <c r="H1670" s="1" t="s">
        <v>2707</v>
      </c>
      <c r="I1670" s="1" t="s">
        <v>739</v>
      </c>
      <c r="J1670" s="1" t="s">
        <v>384</v>
      </c>
      <c r="K1670" s="1" t="s">
        <v>739</v>
      </c>
      <c r="L1670" s="1" t="s">
        <v>396</v>
      </c>
      <c r="M1670" s="1" t="s">
        <v>4753</v>
      </c>
      <c r="N1670" s="1" t="s">
        <v>522</v>
      </c>
      <c r="O1670" s="1" t="s">
        <v>81</v>
      </c>
      <c r="P1670" s="1" t="s">
        <v>2753</v>
      </c>
      <c r="Q1670" s="1" t="s">
        <v>3567</v>
      </c>
      <c r="R1670" s="1" t="s">
        <v>384</v>
      </c>
      <c r="S1670" s="1" t="s">
        <v>685</v>
      </c>
      <c r="T1670" s="1" t="s">
        <v>5034</v>
      </c>
      <c r="U1670" s="1" t="s">
        <v>11958</v>
      </c>
      <c r="V1670" s="1" t="s">
        <v>11774</v>
      </c>
      <c r="W1670" s="1" t="s">
        <v>3166</v>
      </c>
      <c r="X1670" s="1" t="s">
        <v>7759</v>
      </c>
    </row>
    <row r="1671" spans="1:24">
      <c r="A1671" s="1" t="s">
        <v>49</v>
      </c>
      <c r="D1671" s="1" t="s">
        <v>2757</v>
      </c>
      <c r="E1671" s="1" t="s">
        <v>7760</v>
      </c>
      <c r="F1671" s="1" t="s">
        <v>655</v>
      </c>
      <c r="H1671" s="1" t="s">
        <v>2707</v>
      </c>
      <c r="I1671" s="1" t="s">
        <v>739</v>
      </c>
      <c r="J1671" s="1" t="s">
        <v>384</v>
      </c>
      <c r="K1671" s="1" t="s">
        <v>739</v>
      </c>
      <c r="L1671" s="1" t="s">
        <v>393</v>
      </c>
      <c r="M1671" s="1" t="s">
        <v>4753</v>
      </c>
      <c r="N1671" s="1" t="s">
        <v>522</v>
      </c>
      <c r="O1671" s="1" t="s">
        <v>81</v>
      </c>
      <c r="P1671" s="1" t="s">
        <v>2753</v>
      </c>
      <c r="Q1671" s="1" t="s">
        <v>3567</v>
      </c>
      <c r="R1671" s="1" t="s">
        <v>384</v>
      </c>
      <c r="S1671" s="1" t="s">
        <v>685</v>
      </c>
      <c r="T1671" s="1" t="s">
        <v>5034</v>
      </c>
      <c r="U1671" s="1" t="s">
        <v>11959</v>
      </c>
      <c r="V1671" s="1" t="s">
        <v>11960</v>
      </c>
      <c r="W1671" s="1" t="s">
        <v>11045</v>
      </c>
      <c r="X1671" s="1" t="s">
        <v>7761</v>
      </c>
    </row>
    <row r="1672" spans="1:24">
      <c r="A1672" s="1" t="s">
        <v>49</v>
      </c>
      <c r="D1672" s="1" t="s">
        <v>2760</v>
      </c>
      <c r="E1672" s="1" t="s">
        <v>7762</v>
      </c>
      <c r="F1672" s="1" t="s">
        <v>655</v>
      </c>
      <c r="H1672" s="1" t="s">
        <v>2707</v>
      </c>
      <c r="I1672" s="1" t="s">
        <v>739</v>
      </c>
      <c r="J1672" s="1" t="s">
        <v>384</v>
      </c>
      <c r="K1672" s="1" t="s">
        <v>739</v>
      </c>
      <c r="L1672" s="1" t="s">
        <v>5279</v>
      </c>
      <c r="M1672" s="1" t="s">
        <v>4753</v>
      </c>
      <c r="N1672" s="1" t="s">
        <v>522</v>
      </c>
      <c r="O1672" s="1" t="s">
        <v>81</v>
      </c>
      <c r="P1672" s="1" t="s">
        <v>2753</v>
      </c>
      <c r="Q1672" s="1" t="s">
        <v>3567</v>
      </c>
      <c r="R1672" s="1" t="s">
        <v>384</v>
      </c>
      <c r="S1672" s="1" t="s">
        <v>685</v>
      </c>
      <c r="T1672" s="1" t="s">
        <v>5034</v>
      </c>
      <c r="U1672" s="1" t="s">
        <v>11961</v>
      </c>
      <c r="V1672" s="1" t="s">
        <v>11962</v>
      </c>
      <c r="W1672" s="1" t="s">
        <v>3166</v>
      </c>
      <c r="X1672" s="1" t="s">
        <v>7763</v>
      </c>
    </row>
    <row r="1673" spans="1:24">
      <c r="A1673" s="1" t="s">
        <v>49</v>
      </c>
      <c r="D1673" s="1" t="s">
        <v>2763</v>
      </c>
      <c r="E1673" s="1" t="s">
        <v>7764</v>
      </c>
      <c r="F1673" s="1" t="s">
        <v>655</v>
      </c>
      <c r="H1673" s="1" t="s">
        <v>2707</v>
      </c>
      <c r="I1673" s="1" t="s">
        <v>739</v>
      </c>
      <c r="J1673" s="1" t="s">
        <v>384</v>
      </c>
      <c r="K1673" s="1" t="s">
        <v>739</v>
      </c>
      <c r="L1673" s="1" t="s">
        <v>389</v>
      </c>
      <c r="M1673" s="1" t="s">
        <v>4753</v>
      </c>
      <c r="N1673" s="1" t="s">
        <v>522</v>
      </c>
      <c r="O1673" s="1" t="s">
        <v>81</v>
      </c>
      <c r="P1673" s="1" t="s">
        <v>2753</v>
      </c>
      <c r="Q1673" s="1" t="s">
        <v>3567</v>
      </c>
      <c r="R1673" s="1" t="s">
        <v>384</v>
      </c>
      <c r="S1673" s="1" t="s">
        <v>685</v>
      </c>
      <c r="T1673" s="1" t="s">
        <v>5034</v>
      </c>
      <c r="U1673" s="1" t="s">
        <v>10777</v>
      </c>
      <c r="V1673" s="1" t="s">
        <v>11963</v>
      </c>
      <c r="W1673" s="1" t="s">
        <v>10916</v>
      </c>
      <c r="X1673" s="1" t="s">
        <v>7765</v>
      </c>
    </row>
    <row r="1674" spans="1:24">
      <c r="A1674" s="1" t="s">
        <v>49</v>
      </c>
      <c r="D1674" s="1" t="s">
        <v>2766</v>
      </c>
      <c r="E1674" s="1" t="s">
        <v>7766</v>
      </c>
      <c r="F1674" s="1" t="s">
        <v>655</v>
      </c>
      <c r="H1674" s="1" t="s">
        <v>2707</v>
      </c>
      <c r="I1674" s="1" t="s">
        <v>739</v>
      </c>
      <c r="J1674" s="1" t="s">
        <v>384</v>
      </c>
      <c r="K1674" s="1" t="s">
        <v>739</v>
      </c>
      <c r="L1674" s="1" t="s">
        <v>419</v>
      </c>
      <c r="M1674" s="1" t="s">
        <v>4753</v>
      </c>
      <c r="N1674" s="1" t="s">
        <v>522</v>
      </c>
      <c r="O1674" s="1" t="s">
        <v>81</v>
      </c>
      <c r="P1674" s="1" t="s">
        <v>2753</v>
      </c>
      <c r="Q1674" s="1" t="s">
        <v>3567</v>
      </c>
      <c r="R1674" s="1" t="s">
        <v>384</v>
      </c>
      <c r="S1674" s="1" t="s">
        <v>685</v>
      </c>
      <c r="T1674" s="1" t="s">
        <v>5034</v>
      </c>
      <c r="U1674" s="1" t="s">
        <v>11964</v>
      </c>
      <c r="V1674" s="1" t="s">
        <v>11965</v>
      </c>
      <c r="W1674" s="1" t="s">
        <v>10300</v>
      </c>
      <c r="X1674" s="1" t="s">
        <v>7767</v>
      </c>
    </row>
    <row r="1675" spans="1:24">
      <c r="A1675" s="1" t="s">
        <v>49</v>
      </c>
      <c r="D1675" s="1" t="s">
        <v>3681</v>
      </c>
      <c r="E1675" s="1" t="s">
        <v>7768</v>
      </c>
      <c r="F1675" s="1" t="s">
        <v>655</v>
      </c>
      <c r="G1675" s="1" t="s">
        <v>5227</v>
      </c>
      <c r="H1675" s="1" t="s">
        <v>2707</v>
      </c>
      <c r="I1675" s="1" t="s">
        <v>739</v>
      </c>
      <c r="J1675" s="1" t="s">
        <v>384</v>
      </c>
      <c r="K1675" s="1" t="s">
        <v>5164</v>
      </c>
      <c r="L1675" s="1" t="s">
        <v>380</v>
      </c>
      <c r="M1675" s="1" t="s">
        <v>4753</v>
      </c>
      <c r="N1675" s="1" t="s">
        <v>522</v>
      </c>
      <c r="O1675" s="1" t="s">
        <v>81</v>
      </c>
      <c r="P1675" s="1" t="s">
        <v>2753</v>
      </c>
      <c r="Q1675" s="1" t="s">
        <v>3567</v>
      </c>
      <c r="R1675" s="1" t="s">
        <v>384</v>
      </c>
      <c r="S1675" s="1" t="s">
        <v>685</v>
      </c>
      <c r="T1675" s="1" t="s">
        <v>5034</v>
      </c>
      <c r="U1675" s="1" t="s">
        <v>10311</v>
      </c>
      <c r="V1675" s="1" t="s">
        <v>11966</v>
      </c>
      <c r="W1675" s="1" t="s">
        <v>3166</v>
      </c>
    </row>
    <row r="1676" spans="1:24">
      <c r="A1676" s="1" t="s">
        <v>49</v>
      </c>
      <c r="D1676" s="1" t="s">
        <v>3682</v>
      </c>
      <c r="E1676" s="1" t="s">
        <v>7769</v>
      </c>
      <c r="F1676" s="1" t="s">
        <v>655</v>
      </c>
      <c r="G1676" s="1" t="s">
        <v>5227</v>
      </c>
      <c r="H1676" s="1" t="s">
        <v>2707</v>
      </c>
      <c r="I1676" s="1" t="s">
        <v>739</v>
      </c>
      <c r="J1676" s="1" t="s">
        <v>384</v>
      </c>
      <c r="K1676" s="1" t="s">
        <v>5228</v>
      </c>
      <c r="L1676" s="1" t="s">
        <v>389</v>
      </c>
      <c r="M1676" s="1" t="s">
        <v>4753</v>
      </c>
      <c r="N1676" s="1" t="s">
        <v>522</v>
      </c>
      <c r="O1676" s="1" t="s">
        <v>81</v>
      </c>
      <c r="P1676" s="1" t="s">
        <v>2753</v>
      </c>
      <c r="Q1676" s="1" t="s">
        <v>3567</v>
      </c>
      <c r="R1676" s="1" t="s">
        <v>384</v>
      </c>
      <c r="S1676" s="1" t="s">
        <v>685</v>
      </c>
      <c r="T1676" s="1" t="s">
        <v>5034</v>
      </c>
      <c r="U1676" s="1" t="s">
        <v>3166</v>
      </c>
      <c r="V1676" s="1" t="s">
        <v>11967</v>
      </c>
      <c r="W1676" s="1" t="s">
        <v>3166</v>
      </c>
    </row>
    <row r="1677" spans="1:24">
      <c r="A1677" s="1" t="s">
        <v>49</v>
      </c>
      <c r="D1677" s="1" t="s">
        <v>3683</v>
      </c>
      <c r="E1677" s="1" t="s">
        <v>7770</v>
      </c>
      <c r="F1677" s="1" t="s">
        <v>655</v>
      </c>
      <c r="G1677" s="1" t="s">
        <v>5227</v>
      </c>
      <c r="H1677" s="1" t="s">
        <v>2707</v>
      </c>
      <c r="I1677" s="1" t="s">
        <v>739</v>
      </c>
      <c r="J1677" s="1" t="s">
        <v>384</v>
      </c>
      <c r="K1677" s="1" t="s">
        <v>5269</v>
      </c>
      <c r="L1677" s="1" t="s">
        <v>1795</v>
      </c>
      <c r="M1677" s="1" t="s">
        <v>4753</v>
      </c>
      <c r="N1677" s="1" t="s">
        <v>522</v>
      </c>
      <c r="O1677" s="1" t="s">
        <v>81</v>
      </c>
      <c r="P1677" s="1" t="s">
        <v>2753</v>
      </c>
      <c r="Q1677" s="1" t="s">
        <v>3567</v>
      </c>
      <c r="R1677" s="1" t="s">
        <v>384</v>
      </c>
      <c r="S1677" s="1" t="s">
        <v>685</v>
      </c>
      <c r="T1677" s="1" t="s">
        <v>5034</v>
      </c>
      <c r="U1677" s="1" t="s">
        <v>3166</v>
      </c>
      <c r="V1677" s="1" t="s">
        <v>11967</v>
      </c>
      <c r="W1677" s="1" t="s">
        <v>3166</v>
      </c>
    </row>
    <row r="1678" spans="1:24">
      <c r="A1678" s="1" t="s">
        <v>49</v>
      </c>
      <c r="D1678" s="1" t="s">
        <v>2769</v>
      </c>
      <c r="E1678" s="1" t="s">
        <v>7771</v>
      </c>
      <c r="F1678" s="1" t="s">
        <v>655</v>
      </c>
      <c r="H1678" s="1" t="s">
        <v>2707</v>
      </c>
      <c r="I1678" s="1" t="s">
        <v>739</v>
      </c>
      <c r="J1678" s="1" t="s">
        <v>384</v>
      </c>
      <c r="K1678" s="1" t="s">
        <v>739</v>
      </c>
      <c r="L1678" s="1" t="s">
        <v>791</v>
      </c>
      <c r="M1678" s="1" t="s">
        <v>4753</v>
      </c>
      <c r="N1678" s="1" t="s">
        <v>522</v>
      </c>
      <c r="O1678" s="1" t="s">
        <v>81</v>
      </c>
      <c r="P1678" s="1" t="s">
        <v>2753</v>
      </c>
      <c r="Q1678" s="1" t="s">
        <v>3497</v>
      </c>
      <c r="R1678" s="1" t="s">
        <v>384</v>
      </c>
      <c r="S1678" s="1" t="s">
        <v>685</v>
      </c>
      <c r="T1678" s="1" t="s">
        <v>5034</v>
      </c>
      <c r="U1678" s="1" t="s">
        <v>10315</v>
      </c>
      <c r="V1678" s="1" t="s">
        <v>11968</v>
      </c>
      <c r="W1678" s="1" t="s">
        <v>11969</v>
      </c>
      <c r="X1678" s="1" t="s">
        <v>7772</v>
      </c>
    </row>
    <row r="1679" spans="1:24">
      <c r="A1679" s="1" t="s">
        <v>49</v>
      </c>
      <c r="D1679" s="1" t="s">
        <v>2772</v>
      </c>
      <c r="E1679" s="1" t="s">
        <v>7773</v>
      </c>
      <c r="F1679" s="1" t="s">
        <v>655</v>
      </c>
      <c r="H1679" s="1" t="s">
        <v>2707</v>
      </c>
      <c r="I1679" s="1" t="s">
        <v>739</v>
      </c>
      <c r="J1679" s="1" t="s">
        <v>384</v>
      </c>
      <c r="K1679" s="1" t="s">
        <v>739</v>
      </c>
      <c r="L1679" s="1" t="s">
        <v>5445</v>
      </c>
      <c r="M1679" s="1" t="s">
        <v>4753</v>
      </c>
      <c r="N1679" s="1" t="s">
        <v>522</v>
      </c>
      <c r="O1679" s="1" t="s">
        <v>81</v>
      </c>
      <c r="P1679" s="1" t="s">
        <v>2753</v>
      </c>
      <c r="Q1679" s="1" t="s">
        <v>3497</v>
      </c>
      <c r="R1679" s="1" t="s">
        <v>384</v>
      </c>
      <c r="S1679" s="1" t="s">
        <v>685</v>
      </c>
      <c r="T1679" s="1" t="s">
        <v>5034</v>
      </c>
      <c r="U1679" s="1" t="s">
        <v>11970</v>
      </c>
      <c r="V1679" s="1" t="s">
        <v>11971</v>
      </c>
      <c r="W1679" s="1" t="s">
        <v>11648</v>
      </c>
      <c r="X1679" s="1" t="s">
        <v>7774</v>
      </c>
    </row>
    <row r="1680" spans="1:24">
      <c r="A1680" s="1" t="s">
        <v>49</v>
      </c>
      <c r="D1680" s="1" t="s">
        <v>2775</v>
      </c>
      <c r="E1680" s="1" t="s">
        <v>7775</v>
      </c>
      <c r="F1680" s="1" t="s">
        <v>655</v>
      </c>
      <c r="H1680" s="1" t="s">
        <v>2707</v>
      </c>
      <c r="I1680" s="1" t="s">
        <v>739</v>
      </c>
      <c r="J1680" s="1" t="s">
        <v>384</v>
      </c>
      <c r="K1680" s="1" t="s">
        <v>5164</v>
      </c>
      <c r="L1680" s="1" t="s">
        <v>457</v>
      </c>
      <c r="M1680" s="1" t="s">
        <v>4753</v>
      </c>
      <c r="N1680" s="1" t="s">
        <v>522</v>
      </c>
      <c r="O1680" s="1" t="s">
        <v>81</v>
      </c>
      <c r="P1680" s="1" t="s">
        <v>2753</v>
      </c>
      <c r="Q1680" s="1" t="s">
        <v>3497</v>
      </c>
      <c r="R1680" s="1" t="s">
        <v>384</v>
      </c>
      <c r="S1680" s="1" t="s">
        <v>685</v>
      </c>
      <c r="T1680" s="1" t="s">
        <v>5034</v>
      </c>
      <c r="U1680" s="1" t="s">
        <v>549</v>
      </c>
      <c r="V1680" s="1" t="s">
        <v>11972</v>
      </c>
      <c r="W1680" s="1" t="s">
        <v>3166</v>
      </c>
      <c r="X1680" s="1" t="s">
        <v>7776</v>
      </c>
    </row>
    <row r="1681" spans="1:24">
      <c r="A1681" s="1" t="s">
        <v>49</v>
      </c>
      <c r="D1681" s="1" t="s">
        <v>2778</v>
      </c>
      <c r="E1681" s="1" t="s">
        <v>7777</v>
      </c>
      <c r="F1681" s="1" t="s">
        <v>655</v>
      </c>
      <c r="H1681" s="1" t="s">
        <v>2707</v>
      </c>
      <c r="I1681" s="1" t="s">
        <v>739</v>
      </c>
      <c r="J1681" s="1" t="s">
        <v>384</v>
      </c>
      <c r="K1681" s="1" t="s">
        <v>739</v>
      </c>
      <c r="L1681" s="1" t="s">
        <v>2108</v>
      </c>
      <c r="M1681" s="1" t="s">
        <v>4753</v>
      </c>
      <c r="N1681" s="1" t="s">
        <v>522</v>
      </c>
      <c r="O1681" s="1" t="s">
        <v>81</v>
      </c>
      <c r="P1681" s="1" t="s">
        <v>2753</v>
      </c>
      <c r="Q1681" s="1" t="s">
        <v>3497</v>
      </c>
      <c r="R1681" s="1" t="s">
        <v>384</v>
      </c>
      <c r="S1681" s="1" t="s">
        <v>685</v>
      </c>
      <c r="T1681" s="1" t="s">
        <v>5034</v>
      </c>
      <c r="U1681" s="1" t="s">
        <v>10228</v>
      </c>
      <c r="V1681" s="1" t="s">
        <v>11973</v>
      </c>
      <c r="W1681" s="1" t="s">
        <v>10228</v>
      </c>
      <c r="X1681" s="1" t="s">
        <v>7778</v>
      </c>
    </row>
    <row r="1682" spans="1:24">
      <c r="A1682" s="1" t="s">
        <v>49</v>
      </c>
      <c r="D1682" s="1" t="s">
        <v>2781</v>
      </c>
      <c r="E1682" s="1" t="s">
        <v>7779</v>
      </c>
      <c r="F1682" s="1" t="s">
        <v>655</v>
      </c>
      <c r="H1682" s="1" t="s">
        <v>2707</v>
      </c>
      <c r="I1682" s="1" t="s">
        <v>739</v>
      </c>
      <c r="J1682" s="1" t="s">
        <v>669</v>
      </c>
      <c r="K1682" s="1" t="s">
        <v>5164</v>
      </c>
      <c r="L1682" s="1" t="s">
        <v>389</v>
      </c>
      <c r="M1682" s="1" t="s">
        <v>4753</v>
      </c>
      <c r="N1682" s="1" t="s">
        <v>429</v>
      </c>
      <c r="O1682" s="1" t="s">
        <v>81</v>
      </c>
      <c r="P1682" s="1" t="s">
        <v>2784</v>
      </c>
      <c r="Q1682" s="1" t="s">
        <v>3350</v>
      </c>
      <c r="R1682" s="1" t="s">
        <v>384</v>
      </c>
      <c r="S1682" s="1" t="s">
        <v>3170</v>
      </c>
      <c r="T1682" s="1" t="s">
        <v>4754</v>
      </c>
      <c r="U1682" s="1" t="s">
        <v>11974</v>
      </c>
      <c r="V1682" s="1" t="s">
        <v>11975</v>
      </c>
      <c r="W1682" s="1" t="s">
        <v>10296</v>
      </c>
      <c r="X1682" s="1" t="s">
        <v>7780</v>
      </c>
    </row>
    <row r="1683" spans="1:24">
      <c r="A1683" s="1" t="s">
        <v>49</v>
      </c>
      <c r="D1683" s="1" t="s">
        <v>2785</v>
      </c>
      <c r="E1683" s="1" t="s">
        <v>7781</v>
      </c>
      <c r="F1683" s="1" t="s">
        <v>655</v>
      </c>
      <c r="H1683" s="1" t="s">
        <v>2707</v>
      </c>
      <c r="I1683" s="1" t="s">
        <v>739</v>
      </c>
      <c r="J1683" s="1" t="s">
        <v>669</v>
      </c>
      <c r="K1683" s="1" t="s">
        <v>739</v>
      </c>
      <c r="L1683" s="1" t="s">
        <v>419</v>
      </c>
      <c r="M1683" s="1" t="s">
        <v>4753</v>
      </c>
      <c r="N1683" s="1" t="s">
        <v>429</v>
      </c>
      <c r="O1683" s="1" t="s">
        <v>81</v>
      </c>
      <c r="P1683" s="1" t="s">
        <v>2784</v>
      </c>
      <c r="Q1683" s="1" t="s">
        <v>3350</v>
      </c>
      <c r="R1683" s="1" t="s">
        <v>384</v>
      </c>
      <c r="S1683" s="1" t="s">
        <v>3170</v>
      </c>
      <c r="T1683" s="1" t="s">
        <v>4754</v>
      </c>
      <c r="U1683" s="1" t="s">
        <v>11976</v>
      </c>
      <c r="V1683" s="1" t="s">
        <v>10846</v>
      </c>
      <c r="W1683" s="1" t="s">
        <v>645</v>
      </c>
      <c r="X1683" s="1" t="s">
        <v>7782</v>
      </c>
    </row>
    <row r="1684" spans="1:24">
      <c r="A1684" s="1" t="s">
        <v>49</v>
      </c>
      <c r="D1684" s="1" t="s">
        <v>2788</v>
      </c>
      <c r="E1684" s="1" t="s">
        <v>7783</v>
      </c>
      <c r="F1684" s="1" t="s">
        <v>655</v>
      </c>
      <c r="H1684" s="1" t="s">
        <v>2707</v>
      </c>
      <c r="I1684" s="1" t="s">
        <v>739</v>
      </c>
      <c r="J1684" s="1" t="s">
        <v>669</v>
      </c>
      <c r="K1684" s="1" t="s">
        <v>739</v>
      </c>
      <c r="L1684" s="1" t="s">
        <v>801</v>
      </c>
      <c r="M1684" s="1" t="s">
        <v>4753</v>
      </c>
      <c r="N1684" s="1" t="s">
        <v>429</v>
      </c>
      <c r="O1684" s="1" t="s">
        <v>81</v>
      </c>
      <c r="P1684" s="1" t="s">
        <v>2784</v>
      </c>
      <c r="Q1684" s="1" t="s">
        <v>3350</v>
      </c>
      <c r="R1684" s="1" t="s">
        <v>384</v>
      </c>
      <c r="S1684" s="1" t="s">
        <v>3170</v>
      </c>
      <c r="T1684" s="1" t="s">
        <v>4754</v>
      </c>
      <c r="U1684" s="1" t="s">
        <v>11977</v>
      </c>
      <c r="V1684" s="1" t="s">
        <v>11978</v>
      </c>
      <c r="W1684" s="1" t="s">
        <v>451</v>
      </c>
      <c r="X1684" s="1" t="s">
        <v>7784</v>
      </c>
    </row>
    <row r="1685" spans="1:24">
      <c r="A1685" s="1" t="s">
        <v>49</v>
      </c>
      <c r="D1685" s="1" t="s">
        <v>2791</v>
      </c>
      <c r="E1685" s="1" t="s">
        <v>7785</v>
      </c>
      <c r="F1685" s="1" t="s">
        <v>655</v>
      </c>
      <c r="H1685" s="1" t="s">
        <v>2707</v>
      </c>
      <c r="I1685" s="1" t="s">
        <v>739</v>
      </c>
      <c r="J1685" s="1" t="s">
        <v>669</v>
      </c>
      <c r="K1685" s="1" t="s">
        <v>5164</v>
      </c>
      <c r="L1685" s="1" t="s">
        <v>457</v>
      </c>
      <c r="M1685" s="1" t="s">
        <v>4753</v>
      </c>
      <c r="N1685" s="1" t="s">
        <v>429</v>
      </c>
      <c r="O1685" s="1" t="s">
        <v>81</v>
      </c>
      <c r="P1685" s="1" t="s">
        <v>2784</v>
      </c>
      <c r="Q1685" s="1" t="s">
        <v>3350</v>
      </c>
      <c r="R1685" s="1" t="s">
        <v>384</v>
      </c>
      <c r="S1685" s="1" t="s">
        <v>3170</v>
      </c>
      <c r="T1685" s="1" t="s">
        <v>4754</v>
      </c>
      <c r="U1685" s="1" t="s">
        <v>11979</v>
      </c>
      <c r="V1685" s="1" t="s">
        <v>11980</v>
      </c>
      <c r="W1685" s="1" t="s">
        <v>3166</v>
      </c>
      <c r="X1685" s="1" t="s">
        <v>7782</v>
      </c>
    </row>
    <row r="1686" spans="1:24">
      <c r="A1686" s="1" t="s">
        <v>49</v>
      </c>
      <c r="D1686" s="1" t="s">
        <v>2798</v>
      </c>
      <c r="E1686" s="1" t="s">
        <v>7786</v>
      </c>
      <c r="F1686" s="1" t="s">
        <v>655</v>
      </c>
      <c r="H1686" s="1" t="s">
        <v>2707</v>
      </c>
      <c r="I1686" s="1" t="s">
        <v>739</v>
      </c>
      <c r="J1686" s="1" t="s">
        <v>506</v>
      </c>
      <c r="K1686" s="1" t="s">
        <v>5228</v>
      </c>
      <c r="L1686" s="1" t="s">
        <v>457</v>
      </c>
      <c r="M1686" s="1" t="s">
        <v>4753</v>
      </c>
      <c r="N1686" s="1" t="s">
        <v>429</v>
      </c>
      <c r="O1686" s="1" t="s">
        <v>81</v>
      </c>
      <c r="P1686" s="1" t="s">
        <v>2801</v>
      </c>
      <c r="Q1686" s="1" t="s">
        <v>3353</v>
      </c>
      <c r="R1686" s="1" t="s">
        <v>384</v>
      </c>
      <c r="S1686" s="1" t="s">
        <v>3170</v>
      </c>
      <c r="T1686" s="1" t="s">
        <v>4754</v>
      </c>
      <c r="U1686" s="1" t="s">
        <v>10694</v>
      </c>
      <c r="V1686" s="1" t="s">
        <v>11981</v>
      </c>
      <c r="W1686" s="1" t="s">
        <v>11563</v>
      </c>
      <c r="X1686" s="1" t="s">
        <v>7787</v>
      </c>
    </row>
    <row r="1687" spans="1:24">
      <c r="A1687" s="1" t="s">
        <v>49</v>
      </c>
      <c r="D1687" s="1" t="s">
        <v>2802</v>
      </c>
      <c r="E1687" s="1" t="s">
        <v>7788</v>
      </c>
      <c r="F1687" s="1" t="s">
        <v>655</v>
      </c>
      <c r="H1687" s="1" t="s">
        <v>2707</v>
      </c>
      <c r="I1687" s="1" t="s">
        <v>739</v>
      </c>
      <c r="J1687" s="1" t="s">
        <v>506</v>
      </c>
      <c r="K1687" s="1" t="s">
        <v>739</v>
      </c>
      <c r="L1687" s="1" t="s">
        <v>401</v>
      </c>
      <c r="M1687" s="1" t="s">
        <v>4753</v>
      </c>
      <c r="N1687" s="1" t="s">
        <v>429</v>
      </c>
      <c r="O1687" s="1" t="s">
        <v>81</v>
      </c>
      <c r="P1687" s="1" t="s">
        <v>2801</v>
      </c>
      <c r="Q1687" s="1" t="s">
        <v>3353</v>
      </c>
      <c r="R1687" s="1" t="s">
        <v>384</v>
      </c>
      <c r="S1687" s="1" t="s">
        <v>3170</v>
      </c>
      <c r="T1687" s="1" t="s">
        <v>4754</v>
      </c>
      <c r="U1687" s="1" t="s">
        <v>11982</v>
      </c>
      <c r="V1687" s="1" t="s">
        <v>11983</v>
      </c>
      <c r="W1687" s="1" t="s">
        <v>3166</v>
      </c>
      <c r="X1687" s="1" t="s">
        <v>7789</v>
      </c>
    </row>
    <row r="1688" spans="1:24">
      <c r="A1688" s="1" t="s">
        <v>49</v>
      </c>
      <c r="D1688" s="1" t="s">
        <v>2805</v>
      </c>
      <c r="E1688" s="1" t="s">
        <v>7790</v>
      </c>
      <c r="F1688" s="1" t="s">
        <v>655</v>
      </c>
      <c r="H1688" s="1" t="s">
        <v>2707</v>
      </c>
      <c r="I1688" s="1" t="s">
        <v>739</v>
      </c>
      <c r="J1688" s="1" t="s">
        <v>506</v>
      </c>
      <c r="K1688" s="1" t="s">
        <v>739</v>
      </c>
      <c r="L1688" s="1" t="s">
        <v>393</v>
      </c>
      <c r="M1688" s="1" t="s">
        <v>4753</v>
      </c>
      <c r="N1688" s="1" t="s">
        <v>429</v>
      </c>
      <c r="O1688" s="1" t="s">
        <v>81</v>
      </c>
      <c r="P1688" s="1" t="s">
        <v>2801</v>
      </c>
      <c r="Q1688" s="1" t="s">
        <v>3353</v>
      </c>
      <c r="R1688" s="1" t="s">
        <v>384</v>
      </c>
      <c r="S1688" s="1" t="s">
        <v>3170</v>
      </c>
      <c r="T1688" s="1" t="s">
        <v>4754</v>
      </c>
      <c r="U1688" s="1" t="s">
        <v>11984</v>
      </c>
      <c r="V1688" s="1" t="s">
        <v>11985</v>
      </c>
      <c r="W1688" s="1" t="s">
        <v>3166</v>
      </c>
      <c r="X1688" s="1" t="s">
        <v>7791</v>
      </c>
    </row>
    <row r="1689" spans="1:24">
      <c r="A1689" s="1" t="s">
        <v>49</v>
      </c>
      <c r="D1689" s="1" t="s">
        <v>2808</v>
      </c>
      <c r="E1689" s="1" t="s">
        <v>7792</v>
      </c>
      <c r="F1689" s="1" t="s">
        <v>655</v>
      </c>
      <c r="H1689" s="1" t="s">
        <v>2707</v>
      </c>
      <c r="I1689" s="1" t="s">
        <v>739</v>
      </c>
      <c r="J1689" s="1" t="s">
        <v>506</v>
      </c>
      <c r="K1689" s="1" t="s">
        <v>739</v>
      </c>
      <c r="L1689" s="1" t="s">
        <v>5279</v>
      </c>
      <c r="M1689" s="1" t="s">
        <v>4753</v>
      </c>
      <c r="N1689" s="1" t="s">
        <v>429</v>
      </c>
      <c r="O1689" s="1" t="s">
        <v>81</v>
      </c>
      <c r="P1689" s="1" t="s">
        <v>2801</v>
      </c>
      <c r="Q1689" s="1" t="s">
        <v>3353</v>
      </c>
      <c r="R1689" s="1" t="s">
        <v>384</v>
      </c>
      <c r="S1689" s="1" t="s">
        <v>3170</v>
      </c>
      <c r="T1689" s="1" t="s">
        <v>4754</v>
      </c>
      <c r="U1689" s="1" t="s">
        <v>11986</v>
      </c>
      <c r="V1689" s="1" t="s">
        <v>11233</v>
      </c>
      <c r="W1689" s="1" t="s">
        <v>3166</v>
      </c>
      <c r="X1689" s="1" t="s">
        <v>7793</v>
      </c>
    </row>
    <row r="1690" spans="1:24">
      <c r="A1690" s="1" t="s">
        <v>49</v>
      </c>
      <c r="D1690" s="1" t="s">
        <v>2811</v>
      </c>
      <c r="E1690" s="1" t="s">
        <v>7794</v>
      </c>
      <c r="F1690" s="1" t="s">
        <v>655</v>
      </c>
      <c r="H1690" s="1" t="s">
        <v>2707</v>
      </c>
      <c r="I1690" s="1" t="s">
        <v>739</v>
      </c>
      <c r="J1690" s="1" t="s">
        <v>506</v>
      </c>
      <c r="K1690" s="1" t="s">
        <v>5164</v>
      </c>
      <c r="L1690" s="1" t="s">
        <v>380</v>
      </c>
      <c r="M1690" s="1" t="s">
        <v>4753</v>
      </c>
      <c r="N1690" s="1" t="s">
        <v>429</v>
      </c>
      <c r="O1690" s="1" t="s">
        <v>81</v>
      </c>
      <c r="P1690" s="1" t="s">
        <v>2801</v>
      </c>
      <c r="Q1690" s="1" t="s">
        <v>3353</v>
      </c>
      <c r="R1690" s="1" t="s">
        <v>384</v>
      </c>
      <c r="S1690" s="1" t="s">
        <v>3170</v>
      </c>
      <c r="T1690" s="1" t="s">
        <v>4754</v>
      </c>
      <c r="U1690" s="1" t="s">
        <v>3166</v>
      </c>
      <c r="V1690" s="1" t="s">
        <v>11987</v>
      </c>
      <c r="W1690" s="1" t="s">
        <v>3166</v>
      </c>
    </row>
    <row r="1691" spans="1:24">
      <c r="A1691" s="1" t="s">
        <v>49</v>
      </c>
      <c r="D1691" s="1" t="s">
        <v>2814</v>
      </c>
      <c r="E1691" s="1" t="s">
        <v>7795</v>
      </c>
      <c r="F1691" s="1" t="s">
        <v>655</v>
      </c>
      <c r="H1691" s="1" t="s">
        <v>2707</v>
      </c>
      <c r="I1691" s="1" t="s">
        <v>739</v>
      </c>
      <c r="J1691" s="1" t="s">
        <v>506</v>
      </c>
      <c r="K1691" s="1" t="s">
        <v>739</v>
      </c>
      <c r="L1691" s="1" t="s">
        <v>791</v>
      </c>
      <c r="M1691" s="1" t="s">
        <v>4753</v>
      </c>
      <c r="N1691" s="1" t="s">
        <v>429</v>
      </c>
      <c r="O1691" s="1" t="s">
        <v>81</v>
      </c>
      <c r="P1691" s="1" t="s">
        <v>2801</v>
      </c>
      <c r="Q1691" s="1" t="s">
        <v>3353</v>
      </c>
      <c r="R1691" s="1" t="s">
        <v>384</v>
      </c>
      <c r="S1691" s="1" t="s">
        <v>3170</v>
      </c>
      <c r="T1691" s="1" t="s">
        <v>4754</v>
      </c>
      <c r="U1691" s="1" t="s">
        <v>11988</v>
      </c>
      <c r="V1691" s="1" t="s">
        <v>3534</v>
      </c>
      <c r="W1691" s="1" t="s">
        <v>3179</v>
      </c>
      <c r="X1691" s="1" t="s">
        <v>7796</v>
      </c>
    </row>
    <row r="1692" spans="1:24">
      <c r="A1692" s="1" t="s">
        <v>49</v>
      </c>
      <c r="D1692" s="1" t="s">
        <v>3766</v>
      </c>
      <c r="E1692" s="1" t="s">
        <v>7797</v>
      </c>
      <c r="F1692" s="1" t="s">
        <v>5033</v>
      </c>
      <c r="H1692" s="1" t="s">
        <v>2707</v>
      </c>
      <c r="I1692" s="1" t="s">
        <v>739</v>
      </c>
      <c r="J1692" s="1" t="s">
        <v>1041</v>
      </c>
      <c r="K1692" s="1" t="s">
        <v>631</v>
      </c>
      <c r="L1692" s="1" t="s">
        <v>457</v>
      </c>
      <c r="M1692" s="1" t="s">
        <v>4753</v>
      </c>
      <c r="N1692" s="1" t="s">
        <v>683</v>
      </c>
      <c r="O1692" s="1" t="s">
        <v>695</v>
      </c>
      <c r="P1692" s="1" t="s">
        <v>2714</v>
      </c>
      <c r="Q1692" s="1" t="s">
        <v>3347</v>
      </c>
      <c r="R1692" s="1" t="s">
        <v>384</v>
      </c>
      <c r="S1692" s="1" t="s">
        <v>1041</v>
      </c>
      <c r="T1692" s="1" t="s">
        <v>4754</v>
      </c>
      <c r="U1692" s="1" t="s">
        <v>3249</v>
      </c>
      <c r="V1692" s="1" t="s">
        <v>11877</v>
      </c>
      <c r="W1692" s="1" t="s">
        <v>3166</v>
      </c>
    </row>
    <row r="1693" spans="1:24">
      <c r="A1693" s="1" t="s">
        <v>49</v>
      </c>
      <c r="D1693" s="1" t="s">
        <v>7798</v>
      </c>
      <c r="E1693" s="1" t="s">
        <v>7799</v>
      </c>
      <c r="F1693" s="1" t="s">
        <v>5937</v>
      </c>
      <c r="H1693" s="1" t="s">
        <v>2707</v>
      </c>
      <c r="I1693" s="1" t="s">
        <v>739</v>
      </c>
      <c r="J1693" s="1" t="s">
        <v>1041</v>
      </c>
      <c r="K1693" s="1" t="s">
        <v>631</v>
      </c>
      <c r="L1693" s="1" t="s">
        <v>419</v>
      </c>
      <c r="M1693" s="1" t="s">
        <v>4753</v>
      </c>
      <c r="N1693" s="1" t="s">
        <v>683</v>
      </c>
      <c r="O1693" s="1" t="s">
        <v>695</v>
      </c>
      <c r="P1693" s="1" t="s">
        <v>2714</v>
      </c>
      <c r="Q1693" s="1" t="s">
        <v>3347</v>
      </c>
      <c r="R1693" s="1" t="s">
        <v>384</v>
      </c>
      <c r="S1693" s="1" t="s">
        <v>1041</v>
      </c>
      <c r="T1693" s="1" t="s">
        <v>4754</v>
      </c>
      <c r="U1693" s="1" t="s">
        <v>10599</v>
      </c>
      <c r="V1693" s="1" t="s">
        <v>11989</v>
      </c>
      <c r="W1693" s="1" t="s">
        <v>3176</v>
      </c>
    </row>
    <row r="1694" spans="1:24">
      <c r="A1694" s="1" t="s">
        <v>49</v>
      </c>
      <c r="D1694" s="1" t="s">
        <v>2873</v>
      </c>
      <c r="E1694" s="1" t="s">
        <v>7800</v>
      </c>
      <c r="F1694" s="1" t="s">
        <v>655</v>
      </c>
      <c r="G1694" s="1" t="s">
        <v>5394</v>
      </c>
      <c r="H1694" s="1" t="s">
        <v>2707</v>
      </c>
      <c r="I1694" s="1" t="s">
        <v>739</v>
      </c>
      <c r="J1694" s="1" t="s">
        <v>3170</v>
      </c>
      <c r="K1694" s="1" t="s">
        <v>739</v>
      </c>
      <c r="L1694" s="1" t="s">
        <v>401</v>
      </c>
      <c r="M1694" s="1" t="s">
        <v>4753</v>
      </c>
      <c r="N1694" s="1" t="s">
        <v>429</v>
      </c>
      <c r="O1694" s="1" t="s">
        <v>81</v>
      </c>
      <c r="P1694" s="1" t="s">
        <v>2876</v>
      </c>
      <c r="Q1694" s="1" t="s">
        <v>3218</v>
      </c>
      <c r="R1694" s="1" t="s">
        <v>685</v>
      </c>
      <c r="S1694" s="1" t="s">
        <v>3170</v>
      </c>
      <c r="T1694" s="1" t="s">
        <v>4754</v>
      </c>
      <c r="U1694" s="1" t="s">
        <v>11990</v>
      </c>
      <c r="V1694" s="1" t="s">
        <v>11991</v>
      </c>
      <c r="W1694" s="1" t="s">
        <v>530</v>
      </c>
      <c r="X1694" s="1" t="s">
        <v>7801</v>
      </c>
    </row>
    <row r="1695" spans="1:24">
      <c r="A1695" s="1" t="s">
        <v>49</v>
      </c>
      <c r="D1695" s="1" t="s">
        <v>2877</v>
      </c>
      <c r="E1695" s="1" t="s">
        <v>7802</v>
      </c>
      <c r="F1695" s="1" t="s">
        <v>655</v>
      </c>
      <c r="G1695" s="1" t="s">
        <v>5394</v>
      </c>
      <c r="H1695" s="1" t="s">
        <v>2707</v>
      </c>
      <c r="I1695" s="1" t="s">
        <v>739</v>
      </c>
      <c r="J1695" s="1" t="s">
        <v>3170</v>
      </c>
      <c r="K1695" s="1" t="s">
        <v>739</v>
      </c>
      <c r="L1695" s="1" t="s">
        <v>380</v>
      </c>
      <c r="M1695" s="1" t="s">
        <v>4753</v>
      </c>
      <c r="N1695" s="1" t="s">
        <v>429</v>
      </c>
      <c r="O1695" s="1" t="s">
        <v>81</v>
      </c>
      <c r="P1695" s="1" t="s">
        <v>2876</v>
      </c>
      <c r="Q1695" s="1" t="s">
        <v>3218</v>
      </c>
      <c r="R1695" s="1" t="s">
        <v>685</v>
      </c>
      <c r="S1695" s="1" t="s">
        <v>3170</v>
      </c>
      <c r="T1695" s="1" t="s">
        <v>4754</v>
      </c>
      <c r="U1695" s="1" t="s">
        <v>10478</v>
      </c>
      <c r="V1695" s="1" t="s">
        <v>11991</v>
      </c>
      <c r="W1695" s="1" t="s">
        <v>530</v>
      </c>
      <c r="X1695" s="1" t="s">
        <v>7803</v>
      </c>
    </row>
    <row r="1696" spans="1:24">
      <c r="A1696" s="1" t="s">
        <v>49</v>
      </c>
      <c r="D1696" s="1" t="s">
        <v>2880</v>
      </c>
      <c r="E1696" s="1" t="s">
        <v>7804</v>
      </c>
      <c r="F1696" s="1" t="s">
        <v>655</v>
      </c>
      <c r="G1696" s="1" t="s">
        <v>5394</v>
      </c>
      <c r="H1696" s="1" t="s">
        <v>2707</v>
      </c>
      <c r="I1696" s="1" t="s">
        <v>739</v>
      </c>
      <c r="J1696" s="1" t="s">
        <v>3170</v>
      </c>
      <c r="K1696" s="1" t="s">
        <v>739</v>
      </c>
      <c r="L1696" s="1" t="s">
        <v>457</v>
      </c>
      <c r="M1696" s="1" t="s">
        <v>4753</v>
      </c>
      <c r="N1696" s="1" t="s">
        <v>429</v>
      </c>
      <c r="O1696" s="1" t="s">
        <v>81</v>
      </c>
      <c r="P1696" s="1" t="s">
        <v>2876</v>
      </c>
      <c r="Q1696" s="1" t="s">
        <v>3218</v>
      </c>
      <c r="R1696" s="1" t="s">
        <v>685</v>
      </c>
      <c r="S1696" s="1" t="s">
        <v>3170</v>
      </c>
      <c r="T1696" s="1" t="s">
        <v>4754</v>
      </c>
      <c r="U1696" s="1" t="s">
        <v>3166</v>
      </c>
      <c r="V1696" s="1" t="s">
        <v>11992</v>
      </c>
      <c r="W1696" s="1" t="s">
        <v>3166</v>
      </c>
    </row>
    <row r="1697" spans="1:24">
      <c r="A1697" s="1" t="s">
        <v>49</v>
      </c>
      <c r="D1697" s="1" t="s">
        <v>2883</v>
      </c>
      <c r="E1697" s="1" t="s">
        <v>7805</v>
      </c>
      <c r="F1697" s="1" t="s">
        <v>655</v>
      </c>
      <c r="G1697" s="1" t="s">
        <v>5394</v>
      </c>
      <c r="H1697" s="1" t="s">
        <v>2707</v>
      </c>
      <c r="I1697" s="1" t="s">
        <v>739</v>
      </c>
      <c r="J1697" s="1" t="s">
        <v>3170</v>
      </c>
      <c r="K1697" s="1" t="s">
        <v>5228</v>
      </c>
      <c r="L1697" s="1" t="s">
        <v>457</v>
      </c>
      <c r="M1697" s="1" t="s">
        <v>4753</v>
      </c>
      <c r="N1697" s="1" t="s">
        <v>429</v>
      </c>
      <c r="O1697" s="1" t="s">
        <v>81</v>
      </c>
      <c r="P1697" s="1" t="s">
        <v>2876</v>
      </c>
      <c r="Q1697" s="1" t="s">
        <v>3218</v>
      </c>
      <c r="R1697" s="1" t="s">
        <v>685</v>
      </c>
      <c r="S1697" s="1" t="s">
        <v>3170</v>
      </c>
      <c r="T1697" s="1" t="s">
        <v>4754</v>
      </c>
      <c r="U1697" s="1" t="s">
        <v>11993</v>
      </c>
      <c r="V1697" s="1" t="s">
        <v>11994</v>
      </c>
      <c r="W1697" s="1" t="s">
        <v>10732</v>
      </c>
      <c r="X1697" s="1" t="s">
        <v>7806</v>
      </c>
    </row>
    <row r="1698" spans="1:24">
      <c r="A1698" s="1" t="s">
        <v>49</v>
      </c>
      <c r="D1698" s="1" t="s">
        <v>3677</v>
      </c>
      <c r="E1698" s="1" t="s">
        <v>7807</v>
      </c>
      <c r="F1698" s="1" t="s">
        <v>655</v>
      </c>
      <c r="G1698" s="1" t="s">
        <v>5227</v>
      </c>
      <c r="H1698" s="1" t="s">
        <v>2707</v>
      </c>
      <c r="I1698" s="1" t="s">
        <v>739</v>
      </c>
      <c r="J1698" s="1" t="s">
        <v>3170</v>
      </c>
      <c r="K1698" s="1" t="s">
        <v>739</v>
      </c>
      <c r="L1698" s="1" t="s">
        <v>409</v>
      </c>
      <c r="M1698" s="1" t="s">
        <v>4753</v>
      </c>
      <c r="N1698" s="1" t="s">
        <v>429</v>
      </c>
      <c r="O1698" s="1" t="s">
        <v>81</v>
      </c>
      <c r="P1698" s="1" t="s">
        <v>2876</v>
      </c>
      <c r="Q1698" s="1" t="s">
        <v>3218</v>
      </c>
      <c r="R1698" s="1" t="s">
        <v>685</v>
      </c>
      <c r="S1698" s="1" t="s">
        <v>3170</v>
      </c>
      <c r="T1698" s="1" t="s">
        <v>4754</v>
      </c>
      <c r="U1698" s="1" t="s">
        <v>11631</v>
      </c>
      <c r="V1698" s="1" t="s">
        <v>11995</v>
      </c>
      <c r="W1698" s="1" t="s">
        <v>3166</v>
      </c>
      <c r="X1698" s="1" t="s">
        <v>7808</v>
      </c>
    </row>
    <row r="1699" spans="1:24">
      <c r="A1699" s="1" t="s">
        <v>49</v>
      </c>
      <c r="D1699" s="1" t="s">
        <v>2886</v>
      </c>
      <c r="E1699" s="1" t="s">
        <v>7809</v>
      </c>
      <c r="F1699" s="1" t="s">
        <v>655</v>
      </c>
      <c r="H1699" s="1" t="s">
        <v>2707</v>
      </c>
      <c r="I1699" s="1" t="s">
        <v>739</v>
      </c>
      <c r="J1699" s="1" t="s">
        <v>3170</v>
      </c>
      <c r="K1699" s="1" t="s">
        <v>739</v>
      </c>
      <c r="L1699" s="1" t="s">
        <v>5279</v>
      </c>
      <c r="M1699" s="1" t="s">
        <v>4753</v>
      </c>
      <c r="N1699" s="1" t="s">
        <v>429</v>
      </c>
      <c r="O1699" s="1" t="s">
        <v>81</v>
      </c>
      <c r="P1699" s="1" t="s">
        <v>2876</v>
      </c>
      <c r="Q1699" s="1" t="s">
        <v>3218</v>
      </c>
      <c r="R1699" s="1" t="s">
        <v>685</v>
      </c>
      <c r="S1699" s="1" t="s">
        <v>3170</v>
      </c>
      <c r="T1699" s="1" t="s">
        <v>4754</v>
      </c>
      <c r="U1699" s="1" t="s">
        <v>11996</v>
      </c>
      <c r="V1699" s="1" t="s">
        <v>11997</v>
      </c>
      <c r="W1699" s="1" t="s">
        <v>3166</v>
      </c>
      <c r="X1699" s="1" t="s">
        <v>7810</v>
      </c>
    </row>
    <row r="1700" spans="1:24">
      <c r="A1700" s="1" t="s">
        <v>49</v>
      </c>
      <c r="D1700" s="1" t="s">
        <v>2889</v>
      </c>
      <c r="E1700" s="1" t="s">
        <v>7811</v>
      </c>
      <c r="F1700" s="1" t="s">
        <v>655</v>
      </c>
      <c r="G1700" s="1" t="s">
        <v>5394</v>
      </c>
      <c r="H1700" s="1" t="s">
        <v>2707</v>
      </c>
      <c r="I1700" s="1" t="s">
        <v>739</v>
      </c>
      <c r="J1700" s="1" t="s">
        <v>3170</v>
      </c>
      <c r="K1700" s="1" t="s">
        <v>739</v>
      </c>
      <c r="L1700" s="1" t="s">
        <v>393</v>
      </c>
      <c r="M1700" s="1" t="s">
        <v>4753</v>
      </c>
      <c r="N1700" s="1" t="s">
        <v>429</v>
      </c>
      <c r="O1700" s="1" t="s">
        <v>81</v>
      </c>
      <c r="P1700" s="1" t="s">
        <v>2876</v>
      </c>
      <c r="Q1700" s="1" t="s">
        <v>3218</v>
      </c>
      <c r="R1700" s="1" t="s">
        <v>685</v>
      </c>
      <c r="S1700" s="1" t="s">
        <v>3170</v>
      </c>
      <c r="T1700" s="1" t="s">
        <v>4754</v>
      </c>
      <c r="U1700" s="1" t="s">
        <v>11998</v>
      </c>
      <c r="V1700" s="1" t="s">
        <v>11991</v>
      </c>
      <c r="W1700" s="1" t="s">
        <v>530</v>
      </c>
      <c r="X1700" s="1" t="s">
        <v>7812</v>
      </c>
    </row>
    <row r="1701" spans="1:24">
      <c r="A1701" s="1" t="s">
        <v>49</v>
      </c>
      <c r="D1701" s="1" t="s">
        <v>2896</v>
      </c>
      <c r="E1701" s="1" t="s">
        <v>2897</v>
      </c>
      <c r="F1701" s="1" t="s">
        <v>4792</v>
      </c>
      <c r="H1701" s="1" t="s">
        <v>2707</v>
      </c>
      <c r="I1701" s="1" t="s">
        <v>739</v>
      </c>
      <c r="J1701" s="1" t="s">
        <v>384</v>
      </c>
      <c r="K1701" s="1" t="s">
        <v>739</v>
      </c>
      <c r="L1701" s="1" t="s">
        <v>401</v>
      </c>
      <c r="M1701" s="1" t="s">
        <v>4797</v>
      </c>
      <c r="N1701" s="1" t="s">
        <v>683</v>
      </c>
      <c r="O1701" s="1" t="s">
        <v>81</v>
      </c>
      <c r="P1701" s="1" t="s">
        <v>2899</v>
      </c>
      <c r="Q1701" s="1" t="s">
        <v>3356</v>
      </c>
      <c r="R1701" s="1" t="s">
        <v>384</v>
      </c>
      <c r="S1701" s="1" t="s">
        <v>384</v>
      </c>
      <c r="T1701" s="1" t="s">
        <v>5221</v>
      </c>
      <c r="U1701" s="1" t="s">
        <v>3166</v>
      </c>
      <c r="V1701" s="1" t="s">
        <v>11999</v>
      </c>
      <c r="W1701" s="1" t="s">
        <v>3166</v>
      </c>
    </row>
    <row r="1702" spans="1:24">
      <c r="A1702" s="1" t="s">
        <v>49</v>
      </c>
      <c r="D1702" s="1" t="s">
        <v>2900</v>
      </c>
      <c r="E1702" s="1" t="s">
        <v>7813</v>
      </c>
      <c r="F1702" s="1" t="s">
        <v>4792</v>
      </c>
      <c r="H1702" s="1" t="s">
        <v>2707</v>
      </c>
      <c r="I1702" s="1" t="s">
        <v>739</v>
      </c>
      <c r="J1702" s="1" t="s">
        <v>384</v>
      </c>
      <c r="K1702" s="1" t="s">
        <v>739</v>
      </c>
      <c r="L1702" s="1" t="s">
        <v>409</v>
      </c>
      <c r="M1702" s="1" t="s">
        <v>4797</v>
      </c>
      <c r="N1702" s="1" t="s">
        <v>683</v>
      </c>
      <c r="O1702" s="1" t="s">
        <v>81</v>
      </c>
      <c r="P1702" s="1" t="s">
        <v>2899</v>
      </c>
      <c r="Q1702" s="1" t="s">
        <v>3356</v>
      </c>
      <c r="R1702" s="1" t="s">
        <v>384</v>
      </c>
      <c r="S1702" s="1" t="s">
        <v>384</v>
      </c>
      <c r="T1702" s="1" t="s">
        <v>5221</v>
      </c>
      <c r="U1702" s="1" t="s">
        <v>3166</v>
      </c>
      <c r="V1702" s="1" t="s">
        <v>12000</v>
      </c>
      <c r="W1702" s="1" t="s">
        <v>3166</v>
      </c>
    </row>
    <row r="1703" spans="1:24">
      <c r="A1703" s="1" t="s">
        <v>49</v>
      </c>
      <c r="D1703" s="1" t="s">
        <v>2903</v>
      </c>
      <c r="E1703" s="1" t="s">
        <v>7814</v>
      </c>
      <c r="F1703" s="1" t="s">
        <v>655</v>
      </c>
      <c r="H1703" s="1" t="s">
        <v>2707</v>
      </c>
      <c r="I1703" s="1" t="s">
        <v>739</v>
      </c>
      <c r="J1703" s="1" t="s">
        <v>384</v>
      </c>
      <c r="K1703" s="1" t="s">
        <v>739</v>
      </c>
      <c r="L1703" s="1" t="s">
        <v>5279</v>
      </c>
      <c r="M1703" s="1" t="s">
        <v>4797</v>
      </c>
      <c r="N1703" s="1" t="s">
        <v>683</v>
      </c>
      <c r="O1703" s="1" t="s">
        <v>81</v>
      </c>
      <c r="P1703" s="1" t="s">
        <v>2899</v>
      </c>
      <c r="Q1703" s="1" t="s">
        <v>3356</v>
      </c>
      <c r="R1703" s="1" t="s">
        <v>945</v>
      </c>
      <c r="S1703" s="1" t="s">
        <v>384</v>
      </c>
      <c r="T1703" s="1" t="s">
        <v>5221</v>
      </c>
      <c r="U1703" s="1" t="s">
        <v>3166</v>
      </c>
      <c r="V1703" s="1" t="s">
        <v>11999</v>
      </c>
      <c r="W1703" s="1" t="s">
        <v>3166</v>
      </c>
    </row>
    <row r="1704" spans="1:24">
      <c r="A1704" s="1" t="s">
        <v>49</v>
      </c>
      <c r="D1704" s="1" t="s">
        <v>2906</v>
      </c>
      <c r="E1704" s="1" t="s">
        <v>7815</v>
      </c>
      <c r="F1704" s="1" t="s">
        <v>655</v>
      </c>
      <c r="H1704" s="1" t="s">
        <v>2707</v>
      </c>
      <c r="I1704" s="1" t="s">
        <v>739</v>
      </c>
      <c r="J1704" s="1" t="s">
        <v>384</v>
      </c>
      <c r="K1704" s="1" t="s">
        <v>739</v>
      </c>
      <c r="L1704" s="1" t="s">
        <v>393</v>
      </c>
      <c r="M1704" s="1" t="s">
        <v>4797</v>
      </c>
      <c r="N1704" s="1" t="s">
        <v>683</v>
      </c>
      <c r="O1704" s="1" t="s">
        <v>81</v>
      </c>
      <c r="P1704" s="1" t="s">
        <v>2899</v>
      </c>
      <c r="Q1704" s="1" t="s">
        <v>3356</v>
      </c>
      <c r="R1704" s="1" t="s">
        <v>945</v>
      </c>
      <c r="S1704" s="1" t="s">
        <v>384</v>
      </c>
      <c r="T1704" s="1" t="s">
        <v>5221</v>
      </c>
      <c r="U1704" s="1" t="s">
        <v>3166</v>
      </c>
      <c r="V1704" s="1" t="s">
        <v>11999</v>
      </c>
      <c r="W1704" s="1" t="s">
        <v>3166</v>
      </c>
      <c r="X1704" s="1" t="s">
        <v>7816</v>
      </c>
    </row>
    <row r="1705" spans="1:24">
      <c r="A1705" s="1" t="s">
        <v>49</v>
      </c>
      <c r="D1705" s="1" t="s">
        <v>2909</v>
      </c>
      <c r="E1705" s="1" t="s">
        <v>7817</v>
      </c>
      <c r="F1705" s="1" t="s">
        <v>655</v>
      </c>
      <c r="H1705" s="1" t="s">
        <v>2707</v>
      </c>
      <c r="I1705" s="1" t="s">
        <v>739</v>
      </c>
      <c r="J1705" s="1" t="s">
        <v>384</v>
      </c>
      <c r="K1705" s="1" t="s">
        <v>5164</v>
      </c>
      <c r="L1705" s="1" t="s">
        <v>457</v>
      </c>
      <c r="M1705" s="1" t="s">
        <v>4797</v>
      </c>
      <c r="N1705" s="1" t="s">
        <v>683</v>
      </c>
      <c r="O1705" s="1" t="s">
        <v>81</v>
      </c>
      <c r="P1705" s="1" t="s">
        <v>2899</v>
      </c>
      <c r="Q1705" s="1" t="s">
        <v>3357</v>
      </c>
      <c r="R1705" s="1" t="s">
        <v>945</v>
      </c>
      <c r="S1705" s="1" t="s">
        <v>384</v>
      </c>
      <c r="T1705" s="1" t="s">
        <v>5221</v>
      </c>
      <c r="U1705" s="1" t="s">
        <v>3166</v>
      </c>
      <c r="V1705" s="1" t="s">
        <v>11999</v>
      </c>
      <c r="W1705" s="1" t="s">
        <v>3166</v>
      </c>
    </row>
    <row r="1706" spans="1:24">
      <c r="A1706" s="1" t="s">
        <v>49</v>
      </c>
      <c r="D1706" s="1" t="s">
        <v>2912</v>
      </c>
      <c r="E1706" s="1" t="s">
        <v>2913</v>
      </c>
      <c r="F1706" s="1" t="s">
        <v>4792</v>
      </c>
      <c r="H1706" s="1" t="s">
        <v>2707</v>
      </c>
      <c r="I1706" s="1" t="s">
        <v>739</v>
      </c>
      <c r="J1706" s="1" t="s">
        <v>384</v>
      </c>
      <c r="K1706" s="1" t="s">
        <v>739</v>
      </c>
      <c r="L1706" s="1" t="s">
        <v>396</v>
      </c>
      <c r="M1706" s="1" t="s">
        <v>4797</v>
      </c>
      <c r="N1706" s="1" t="s">
        <v>683</v>
      </c>
      <c r="O1706" s="1" t="s">
        <v>81</v>
      </c>
      <c r="P1706" s="1" t="s">
        <v>2899</v>
      </c>
      <c r="Q1706" s="1" t="s">
        <v>3356</v>
      </c>
      <c r="R1706" s="1" t="s">
        <v>384</v>
      </c>
      <c r="S1706" s="1" t="s">
        <v>384</v>
      </c>
      <c r="T1706" s="1" t="s">
        <v>5221</v>
      </c>
      <c r="U1706" s="1" t="s">
        <v>3166</v>
      </c>
      <c r="V1706" s="1" t="s">
        <v>11999</v>
      </c>
      <c r="W1706" s="1" t="s">
        <v>3166</v>
      </c>
    </row>
    <row r="1707" spans="1:24">
      <c r="A1707" s="1" t="s">
        <v>49</v>
      </c>
      <c r="D1707" s="1" t="s">
        <v>2915</v>
      </c>
      <c r="E1707" s="1" t="s">
        <v>7818</v>
      </c>
      <c r="F1707" s="1" t="s">
        <v>655</v>
      </c>
      <c r="H1707" s="1" t="s">
        <v>2707</v>
      </c>
      <c r="I1707" s="1" t="s">
        <v>739</v>
      </c>
      <c r="J1707" s="1" t="s">
        <v>384</v>
      </c>
      <c r="K1707" s="1" t="s">
        <v>739</v>
      </c>
      <c r="L1707" s="1" t="s">
        <v>419</v>
      </c>
      <c r="M1707" s="1" t="s">
        <v>4797</v>
      </c>
      <c r="N1707" s="1" t="s">
        <v>683</v>
      </c>
      <c r="O1707" s="1" t="s">
        <v>81</v>
      </c>
      <c r="P1707" s="1" t="s">
        <v>2899</v>
      </c>
      <c r="Q1707" s="1" t="s">
        <v>3356</v>
      </c>
      <c r="R1707" s="1" t="s">
        <v>945</v>
      </c>
      <c r="S1707" s="1" t="s">
        <v>384</v>
      </c>
      <c r="T1707" s="1" t="s">
        <v>5221</v>
      </c>
      <c r="U1707" s="1" t="s">
        <v>3417</v>
      </c>
      <c r="V1707" s="1" t="s">
        <v>11999</v>
      </c>
      <c r="W1707" s="1" t="s">
        <v>3166</v>
      </c>
      <c r="X1707" s="1" t="s">
        <v>7819</v>
      </c>
    </row>
    <row r="1708" spans="1:24">
      <c r="A1708" s="1" t="s">
        <v>49</v>
      </c>
      <c r="D1708" s="1" t="s">
        <v>2918</v>
      </c>
      <c r="E1708" s="1" t="s">
        <v>2919</v>
      </c>
      <c r="F1708" s="1" t="s">
        <v>4792</v>
      </c>
      <c r="H1708" s="1" t="s">
        <v>2707</v>
      </c>
      <c r="I1708" s="1" t="s">
        <v>739</v>
      </c>
      <c r="J1708" s="1" t="s">
        <v>1041</v>
      </c>
      <c r="K1708" s="1" t="s">
        <v>731</v>
      </c>
      <c r="L1708" s="1" t="s">
        <v>457</v>
      </c>
      <c r="M1708" s="1" t="s">
        <v>4797</v>
      </c>
      <c r="N1708" s="1" t="s">
        <v>683</v>
      </c>
      <c r="O1708" s="1" t="s">
        <v>81</v>
      </c>
      <c r="P1708" s="1" t="s">
        <v>2921</v>
      </c>
      <c r="Q1708" s="1" t="s">
        <v>3358</v>
      </c>
      <c r="R1708" s="1" t="s">
        <v>384</v>
      </c>
      <c r="S1708" s="1" t="s">
        <v>1041</v>
      </c>
      <c r="T1708" s="1" t="s">
        <v>5221</v>
      </c>
      <c r="U1708" s="1" t="s">
        <v>3166</v>
      </c>
      <c r="V1708" s="1" t="s">
        <v>12001</v>
      </c>
      <c r="W1708" s="1" t="s">
        <v>3166</v>
      </c>
    </row>
    <row r="1709" spans="1:24">
      <c r="A1709" s="1" t="s">
        <v>49</v>
      </c>
      <c r="D1709" s="1" t="s">
        <v>3679</v>
      </c>
      <c r="E1709" s="1" t="s">
        <v>7820</v>
      </c>
      <c r="F1709" s="1" t="s">
        <v>655</v>
      </c>
      <c r="H1709" s="1" t="s">
        <v>2707</v>
      </c>
      <c r="I1709" s="1" t="s">
        <v>739</v>
      </c>
      <c r="J1709" s="1" t="s">
        <v>384</v>
      </c>
      <c r="K1709" s="1" t="s">
        <v>739</v>
      </c>
      <c r="L1709" s="1" t="s">
        <v>598</v>
      </c>
      <c r="M1709" s="1" t="s">
        <v>4797</v>
      </c>
      <c r="N1709" s="1" t="s">
        <v>683</v>
      </c>
      <c r="O1709" s="1" t="s">
        <v>695</v>
      </c>
      <c r="P1709" s="1" t="s">
        <v>7821</v>
      </c>
      <c r="Q1709" s="1" t="s">
        <v>10172</v>
      </c>
      <c r="R1709" s="1" t="s">
        <v>685</v>
      </c>
      <c r="S1709" s="1" t="s">
        <v>384</v>
      </c>
      <c r="T1709" s="1" t="s">
        <v>5939</v>
      </c>
      <c r="U1709" s="1" t="s">
        <v>10163</v>
      </c>
      <c r="V1709" s="1" t="s">
        <v>12002</v>
      </c>
      <c r="W1709" s="1" t="s">
        <v>10367</v>
      </c>
      <c r="X1709" s="1" t="s">
        <v>7822</v>
      </c>
    </row>
    <row r="1710" spans="1:24">
      <c r="A1710" s="1" t="s">
        <v>49</v>
      </c>
      <c r="D1710" s="1" t="s">
        <v>3678</v>
      </c>
      <c r="E1710" s="1" t="s">
        <v>7823</v>
      </c>
      <c r="F1710" s="1" t="s">
        <v>655</v>
      </c>
      <c r="H1710" s="1" t="s">
        <v>2707</v>
      </c>
      <c r="I1710" s="1" t="s">
        <v>739</v>
      </c>
      <c r="J1710" s="1" t="s">
        <v>384</v>
      </c>
      <c r="K1710" s="1" t="s">
        <v>5817</v>
      </c>
      <c r="L1710" s="1" t="s">
        <v>401</v>
      </c>
      <c r="M1710" s="1" t="s">
        <v>4797</v>
      </c>
      <c r="N1710" s="1" t="s">
        <v>683</v>
      </c>
      <c r="O1710" s="1" t="s">
        <v>695</v>
      </c>
      <c r="P1710" s="1" t="s">
        <v>7821</v>
      </c>
      <c r="Q1710" s="1" t="s">
        <v>10172</v>
      </c>
      <c r="R1710" s="1" t="s">
        <v>685</v>
      </c>
      <c r="S1710" s="1" t="s">
        <v>384</v>
      </c>
      <c r="T1710" s="1" t="s">
        <v>5939</v>
      </c>
      <c r="U1710" s="1" t="s">
        <v>12003</v>
      </c>
      <c r="V1710" s="1" t="s">
        <v>12004</v>
      </c>
      <c r="W1710" s="1" t="s">
        <v>3166</v>
      </c>
      <c r="X1710" s="1" t="s">
        <v>7824</v>
      </c>
    </row>
    <row r="1711" spans="1:24">
      <c r="A1711" s="1" t="s">
        <v>49</v>
      </c>
      <c r="D1711" s="1" t="s">
        <v>7825</v>
      </c>
      <c r="E1711" s="1" t="s">
        <v>7826</v>
      </c>
      <c r="F1711" s="1" t="s">
        <v>5937</v>
      </c>
      <c r="H1711" s="1" t="s">
        <v>2707</v>
      </c>
      <c r="I1711" s="1" t="s">
        <v>739</v>
      </c>
      <c r="J1711" s="1" t="s">
        <v>384</v>
      </c>
      <c r="K1711" s="1" t="s">
        <v>739</v>
      </c>
      <c r="L1711" s="1" t="s">
        <v>401</v>
      </c>
      <c r="M1711" s="1" t="s">
        <v>4797</v>
      </c>
      <c r="N1711" s="1" t="s">
        <v>683</v>
      </c>
      <c r="O1711" s="1" t="s">
        <v>81</v>
      </c>
      <c r="P1711" s="1" t="s">
        <v>7827</v>
      </c>
      <c r="Q1711" s="1" t="s">
        <v>12005</v>
      </c>
      <c r="S1711" s="1" t="s">
        <v>384</v>
      </c>
      <c r="T1711" s="1" t="s">
        <v>5939</v>
      </c>
      <c r="U1711" s="1" t="s">
        <v>384</v>
      </c>
      <c r="V1711" s="1" t="s">
        <v>12006</v>
      </c>
      <c r="W1711" s="1" t="s">
        <v>10690</v>
      </c>
    </row>
    <row r="1712" spans="1:24">
      <c r="A1712" s="1" t="s">
        <v>49</v>
      </c>
      <c r="D1712" s="1" t="s">
        <v>2951</v>
      </c>
      <c r="E1712" s="1" t="s">
        <v>7828</v>
      </c>
      <c r="F1712" s="1" t="s">
        <v>655</v>
      </c>
      <c r="H1712" s="1" t="s">
        <v>2707</v>
      </c>
      <c r="I1712" s="1" t="s">
        <v>739</v>
      </c>
      <c r="J1712" s="1" t="s">
        <v>384</v>
      </c>
      <c r="K1712" s="1" t="s">
        <v>5269</v>
      </c>
      <c r="L1712" s="1" t="s">
        <v>1795</v>
      </c>
      <c r="M1712" s="1" t="s">
        <v>4797</v>
      </c>
      <c r="N1712" s="1" t="s">
        <v>683</v>
      </c>
      <c r="O1712" s="1" t="s">
        <v>81</v>
      </c>
      <c r="P1712" s="1" t="s">
        <v>2954</v>
      </c>
      <c r="Q1712" s="1" t="s">
        <v>3364</v>
      </c>
      <c r="R1712" s="1" t="s">
        <v>2955</v>
      </c>
      <c r="S1712" s="1" t="s">
        <v>384</v>
      </c>
      <c r="T1712" s="1" t="s">
        <v>5162</v>
      </c>
      <c r="U1712" s="1" t="s">
        <v>549</v>
      </c>
      <c r="V1712" s="1" t="s">
        <v>12007</v>
      </c>
      <c r="W1712" s="1" t="s">
        <v>3166</v>
      </c>
      <c r="X1712" s="1" t="s">
        <v>7829</v>
      </c>
    </row>
    <row r="1713" spans="1:23">
      <c r="A1713" s="1" t="s">
        <v>49</v>
      </c>
      <c r="D1713" s="1" t="s">
        <v>7830</v>
      </c>
      <c r="E1713" s="1" t="s">
        <v>7831</v>
      </c>
      <c r="F1713" s="1" t="s">
        <v>4792</v>
      </c>
      <c r="H1713" s="1" t="s">
        <v>2707</v>
      </c>
      <c r="I1713" s="1" t="s">
        <v>690</v>
      </c>
      <c r="J1713" s="1" t="s">
        <v>3187</v>
      </c>
      <c r="K1713" s="1" t="s">
        <v>1716</v>
      </c>
      <c r="L1713" s="1" t="s">
        <v>393</v>
      </c>
      <c r="M1713" s="1" t="s">
        <v>4753</v>
      </c>
      <c r="N1713" s="1" t="s">
        <v>683</v>
      </c>
      <c r="O1713" s="1" t="s">
        <v>695</v>
      </c>
      <c r="P1713" s="1" t="s">
        <v>7832</v>
      </c>
      <c r="Q1713" s="1" t="s">
        <v>12008</v>
      </c>
      <c r="R1713" s="1" t="s">
        <v>384</v>
      </c>
      <c r="S1713" s="1" t="s">
        <v>3187</v>
      </c>
      <c r="T1713" s="1" t="s">
        <v>5034</v>
      </c>
      <c r="U1713" s="1" t="s">
        <v>3166</v>
      </c>
      <c r="V1713" s="1" t="s">
        <v>12009</v>
      </c>
      <c r="W1713" s="1" t="s">
        <v>3166</v>
      </c>
    </row>
    <row r="1714" spans="1:23">
      <c r="A1714" s="1" t="s">
        <v>49</v>
      </c>
      <c r="D1714" s="1" t="s">
        <v>3759</v>
      </c>
      <c r="E1714" s="1" t="s">
        <v>7833</v>
      </c>
      <c r="F1714" s="1" t="s">
        <v>5033</v>
      </c>
      <c r="H1714" s="1" t="s">
        <v>2707</v>
      </c>
      <c r="I1714" s="1" t="s">
        <v>690</v>
      </c>
      <c r="J1714" s="1" t="s">
        <v>3184</v>
      </c>
      <c r="K1714" s="1" t="s">
        <v>891</v>
      </c>
      <c r="L1714" s="1" t="s">
        <v>401</v>
      </c>
      <c r="M1714" s="1" t="s">
        <v>4753</v>
      </c>
      <c r="N1714" s="1" t="s">
        <v>683</v>
      </c>
      <c r="O1714" s="1" t="s">
        <v>695</v>
      </c>
      <c r="P1714" s="1" t="s">
        <v>7834</v>
      </c>
      <c r="Q1714" s="1" t="s">
        <v>12010</v>
      </c>
      <c r="R1714" s="1" t="s">
        <v>3182</v>
      </c>
      <c r="S1714" s="1" t="s">
        <v>3184</v>
      </c>
      <c r="T1714" s="1" t="s">
        <v>5034</v>
      </c>
      <c r="U1714" s="1" t="s">
        <v>10296</v>
      </c>
      <c r="V1714" s="1" t="s">
        <v>12011</v>
      </c>
      <c r="W1714" s="1" t="s">
        <v>10296</v>
      </c>
    </row>
    <row r="1715" spans="1:23">
      <c r="A1715" s="1" t="s">
        <v>49</v>
      </c>
      <c r="D1715" s="1" t="s">
        <v>3760</v>
      </c>
      <c r="E1715" s="1" t="s">
        <v>7835</v>
      </c>
      <c r="F1715" s="1" t="s">
        <v>5033</v>
      </c>
      <c r="H1715" s="1" t="s">
        <v>2707</v>
      </c>
      <c r="I1715" s="1" t="s">
        <v>690</v>
      </c>
      <c r="J1715" s="1" t="s">
        <v>3184</v>
      </c>
      <c r="K1715" s="1" t="s">
        <v>891</v>
      </c>
      <c r="L1715" s="1" t="s">
        <v>396</v>
      </c>
      <c r="M1715" s="1" t="s">
        <v>4753</v>
      </c>
      <c r="N1715" s="1" t="s">
        <v>683</v>
      </c>
      <c r="O1715" s="1" t="s">
        <v>695</v>
      </c>
      <c r="P1715" s="1" t="s">
        <v>7834</v>
      </c>
      <c r="Q1715" s="1" t="s">
        <v>12010</v>
      </c>
      <c r="R1715" s="1" t="s">
        <v>3182</v>
      </c>
      <c r="S1715" s="1" t="s">
        <v>3184</v>
      </c>
      <c r="T1715" s="1" t="s">
        <v>5034</v>
      </c>
      <c r="U1715" s="1" t="s">
        <v>10206</v>
      </c>
      <c r="V1715" s="1" t="s">
        <v>12011</v>
      </c>
      <c r="W1715" s="1" t="s">
        <v>2955</v>
      </c>
    </row>
    <row r="1716" spans="1:23">
      <c r="A1716" s="1" t="s">
        <v>49</v>
      </c>
      <c r="D1716" s="1" t="s">
        <v>3761</v>
      </c>
      <c r="E1716" s="1" t="s">
        <v>7836</v>
      </c>
      <c r="F1716" s="1" t="s">
        <v>5033</v>
      </c>
      <c r="H1716" s="1" t="s">
        <v>2707</v>
      </c>
      <c r="I1716" s="1" t="s">
        <v>690</v>
      </c>
      <c r="J1716" s="1" t="s">
        <v>3184</v>
      </c>
      <c r="K1716" s="1" t="s">
        <v>891</v>
      </c>
      <c r="L1716" s="1" t="s">
        <v>393</v>
      </c>
      <c r="M1716" s="1" t="s">
        <v>4753</v>
      </c>
      <c r="N1716" s="1" t="s">
        <v>683</v>
      </c>
      <c r="O1716" s="1" t="s">
        <v>695</v>
      </c>
      <c r="P1716" s="1" t="s">
        <v>7834</v>
      </c>
      <c r="Q1716" s="1" t="s">
        <v>12010</v>
      </c>
      <c r="R1716" s="1" t="s">
        <v>3182</v>
      </c>
      <c r="S1716" s="1" t="s">
        <v>3184</v>
      </c>
      <c r="T1716" s="1" t="s">
        <v>5034</v>
      </c>
      <c r="U1716" s="1" t="s">
        <v>10713</v>
      </c>
      <c r="V1716" s="1" t="s">
        <v>12011</v>
      </c>
      <c r="W1716" s="1" t="s">
        <v>10713</v>
      </c>
    </row>
    <row r="1717" spans="1:23">
      <c r="A1717" s="1" t="s">
        <v>49</v>
      </c>
      <c r="D1717" s="1" t="s">
        <v>7837</v>
      </c>
      <c r="E1717" s="1" t="s">
        <v>7838</v>
      </c>
      <c r="F1717" s="1" t="s">
        <v>4792</v>
      </c>
      <c r="H1717" s="1" t="s">
        <v>2707</v>
      </c>
      <c r="I1717" s="1" t="s">
        <v>690</v>
      </c>
      <c r="J1717" s="1" t="s">
        <v>3184</v>
      </c>
      <c r="M1717" s="1" t="s">
        <v>4753</v>
      </c>
      <c r="N1717" s="1" t="s">
        <v>5762</v>
      </c>
      <c r="O1717" s="1" t="s">
        <v>695</v>
      </c>
      <c r="P1717" s="1" t="s">
        <v>7839</v>
      </c>
      <c r="Q1717" s="1" t="s">
        <v>12010</v>
      </c>
      <c r="R1717" s="1" t="s">
        <v>3182</v>
      </c>
      <c r="S1717" s="1" t="s">
        <v>432</v>
      </c>
      <c r="T1717" s="1" t="s">
        <v>5034</v>
      </c>
      <c r="U1717" s="1" t="s">
        <v>3166</v>
      </c>
      <c r="V1717" s="1" t="s">
        <v>12012</v>
      </c>
      <c r="W1717" s="1" t="s">
        <v>3166</v>
      </c>
    </row>
    <row r="1718" spans="1:23">
      <c r="A1718" s="1" t="s">
        <v>49</v>
      </c>
      <c r="D1718" s="1" t="s">
        <v>7840</v>
      </c>
      <c r="E1718" s="1" t="s">
        <v>7841</v>
      </c>
      <c r="F1718" s="1" t="s">
        <v>4792</v>
      </c>
      <c r="H1718" s="1" t="s">
        <v>2707</v>
      </c>
      <c r="I1718" s="1" t="s">
        <v>690</v>
      </c>
      <c r="J1718" s="1" t="s">
        <v>3184</v>
      </c>
      <c r="K1718" s="1" t="s">
        <v>891</v>
      </c>
      <c r="L1718" s="1" t="s">
        <v>694</v>
      </c>
      <c r="M1718" s="1" t="s">
        <v>4753</v>
      </c>
      <c r="N1718" s="1" t="s">
        <v>683</v>
      </c>
      <c r="O1718" s="1" t="s">
        <v>695</v>
      </c>
      <c r="P1718" s="1" t="s">
        <v>7834</v>
      </c>
      <c r="Q1718" s="1" t="s">
        <v>12010</v>
      </c>
      <c r="R1718" s="1" t="s">
        <v>3182</v>
      </c>
      <c r="S1718" s="1" t="s">
        <v>3184</v>
      </c>
      <c r="T1718" s="1" t="s">
        <v>5034</v>
      </c>
      <c r="U1718" s="1" t="s">
        <v>3166</v>
      </c>
      <c r="V1718" s="1" t="s">
        <v>12011</v>
      </c>
      <c r="W1718" s="1" t="s">
        <v>3166</v>
      </c>
    </row>
    <row r="1719" spans="1:23">
      <c r="A1719" s="1" t="s">
        <v>49</v>
      </c>
      <c r="D1719" s="1" t="s">
        <v>7842</v>
      </c>
      <c r="E1719" s="1" t="s">
        <v>7843</v>
      </c>
      <c r="F1719" s="1" t="s">
        <v>4792</v>
      </c>
      <c r="H1719" s="1" t="s">
        <v>2707</v>
      </c>
      <c r="I1719" s="1" t="s">
        <v>690</v>
      </c>
      <c r="J1719" s="1" t="s">
        <v>3184</v>
      </c>
      <c r="K1719" s="1" t="s">
        <v>891</v>
      </c>
      <c r="L1719" s="1" t="s">
        <v>5279</v>
      </c>
      <c r="M1719" s="1" t="s">
        <v>4753</v>
      </c>
      <c r="N1719" s="1" t="s">
        <v>683</v>
      </c>
      <c r="O1719" s="1" t="s">
        <v>695</v>
      </c>
      <c r="P1719" s="1" t="s">
        <v>7834</v>
      </c>
      <c r="Q1719" s="1" t="s">
        <v>12010</v>
      </c>
      <c r="R1719" s="1" t="s">
        <v>3182</v>
      </c>
      <c r="S1719" s="1" t="s">
        <v>3184</v>
      </c>
      <c r="T1719" s="1" t="s">
        <v>5034</v>
      </c>
      <c r="U1719" s="1" t="s">
        <v>3166</v>
      </c>
      <c r="V1719" s="1" t="s">
        <v>12011</v>
      </c>
      <c r="W1719" s="1" t="s">
        <v>3166</v>
      </c>
    </row>
    <row r="1720" spans="1:23">
      <c r="A1720" s="1" t="s">
        <v>49</v>
      </c>
      <c r="D1720" s="1" t="s">
        <v>7844</v>
      </c>
      <c r="E1720" s="1" t="s">
        <v>7845</v>
      </c>
      <c r="F1720" s="1" t="s">
        <v>4792</v>
      </c>
      <c r="H1720" s="1" t="s">
        <v>2707</v>
      </c>
      <c r="I1720" s="1" t="s">
        <v>690</v>
      </c>
      <c r="J1720" s="1" t="s">
        <v>3184</v>
      </c>
      <c r="K1720" s="1" t="s">
        <v>891</v>
      </c>
      <c r="L1720" s="1" t="s">
        <v>5279</v>
      </c>
      <c r="M1720" s="1" t="s">
        <v>4753</v>
      </c>
      <c r="N1720" s="1" t="s">
        <v>683</v>
      </c>
      <c r="O1720" s="1" t="s">
        <v>695</v>
      </c>
      <c r="P1720" s="1" t="s">
        <v>7834</v>
      </c>
      <c r="Q1720" s="1" t="s">
        <v>12010</v>
      </c>
      <c r="R1720" s="1" t="s">
        <v>3182</v>
      </c>
      <c r="S1720" s="1" t="s">
        <v>3184</v>
      </c>
      <c r="T1720" s="1" t="s">
        <v>5034</v>
      </c>
      <c r="U1720" s="1" t="s">
        <v>3166</v>
      </c>
      <c r="V1720" s="1" t="s">
        <v>12011</v>
      </c>
      <c r="W1720" s="1" t="s">
        <v>3166</v>
      </c>
    </row>
    <row r="1721" spans="1:23">
      <c r="A1721" s="1" t="s">
        <v>49</v>
      </c>
      <c r="D1721" s="1" t="s">
        <v>3762</v>
      </c>
      <c r="E1721" s="1" t="s">
        <v>7846</v>
      </c>
      <c r="F1721" s="1" t="s">
        <v>5033</v>
      </c>
      <c r="H1721" s="1" t="s">
        <v>2707</v>
      </c>
      <c r="I1721" s="1" t="s">
        <v>690</v>
      </c>
      <c r="J1721" s="1" t="s">
        <v>3184</v>
      </c>
      <c r="K1721" s="1" t="s">
        <v>891</v>
      </c>
      <c r="L1721" s="1" t="s">
        <v>598</v>
      </c>
      <c r="M1721" s="1" t="s">
        <v>4753</v>
      </c>
      <c r="N1721" s="1" t="s">
        <v>683</v>
      </c>
      <c r="O1721" s="1" t="s">
        <v>695</v>
      </c>
      <c r="P1721" s="1" t="s">
        <v>7834</v>
      </c>
      <c r="Q1721" s="1" t="s">
        <v>12010</v>
      </c>
      <c r="R1721" s="1" t="s">
        <v>3182</v>
      </c>
      <c r="S1721" s="1" t="s">
        <v>3184</v>
      </c>
      <c r="T1721" s="1" t="s">
        <v>5034</v>
      </c>
      <c r="U1721" s="1" t="s">
        <v>3193</v>
      </c>
      <c r="V1721" s="1" t="s">
        <v>12011</v>
      </c>
      <c r="W1721" s="1" t="s">
        <v>530</v>
      </c>
    </row>
    <row r="1722" spans="1:23">
      <c r="A1722" s="1" t="s">
        <v>49</v>
      </c>
      <c r="D1722" s="1" t="s">
        <v>7847</v>
      </c>
      <c r="E1722" s="1" t="s">
        <v>7848</v>
      </c>
      <c r="F1722" s="1" t="s">
        <v>4792</v>
      </c>
      <c r="H1722" s="1" t="s">
        <v>2707</v>
      </c>
      <c r="I1722" s="1" t="s">
        <v>690</v>
      </c>
      <c r="J1722" s="1" t="s">
        <v>3184</v>
      </c>
      <c r="K1722" s="1" t="s">
        <v>891</v>
      </c>
      <c r="L1722" s="1" t="s">
        <v>457</v>
      </c>
      <c r="M1722" s="1" t="s">
        <v>4753</v>
      </c>
      <c r="N1722" s="1" t="s">
        <v>683</v>
      </c>
      <c r="O1722" s="1" t="s">
        <v>695</v>
      </c>
      <c r="P1722" s="1" t="s">
        <v>7834</v>
      </c>
      <c r="Q1722" s="1" t="s">
        <v>12010</v>
      </c>
      <c r="R1722" s="1" t="s">
        <v>3182</v>
      </c>
      <c r="S1722" s="1" t="s">
        <v>3184</v>
      </c>
      <c r="T1722" s="1" t="s">
        <v>5034</v>
      </c>
      <c r="U1722" s="1" t="s">
        <v>3166</v>
      </c>
      <c r="V1722" s="1" t="s">
        <v>12011</v>
      </c>
      <c r="W1722" s="1" t="s">
        <v>3166</v>
      </c>
    </row>
    <row r="1723" spans="1:23">
      <c r="A1723" s="1" t="s">
        <v>49</v>
      </c>
      <c r="D1723" s="1" t="s">
        <v>7849</v>
      </c>
      <c r="E1723" s="1" t="s">
        <v>7850</v>
      </c>
      <c r="F1723" s="1" t="s">
        <v>4792</v>
      </c>
      <c r="H1723" s="1" t="s">
        <v>2707</v>
      </c>
      <c r="I1723" s="1" t="s">
        <v>690</v>
      </c>
      <c r="J1723" s="1" t="s">
        <v>3184</v>
      </c>
      <c r="K1723" s="1" t="s">
        <v>891</v>
      </c>
      <c r="L1723" s="1" t="s">
        <v>389</v>
      </c>
      <c r="M1723" s="1" t="s">
        <v>4753</v>
      </c>
      <c r="N1723" s="1" t="s">
        <v>683</v>
      </c>
      <c r="O1723" s="1" t="s">
        <v>695</v>
      </c>
      <c r="P1723" s="1" t="s">
        <v>7834</v>
      </c>
      <c r="Q1723" s="1" t="s">
        <v>12010</v>
      </c>
      <c r="R1723" s="1" t="s">
        <v>3182</v>
      </c>
      <c r="S1723" s="1" t="s">
        <v>3184</v>
      </c>
      <c r="T1723" s="1" t="s">
        <v>5034</v>
      </c>
      <c r="U1723" s="1" t="s">
        <v>3166</v>
      </c>
      <c r="V1723" s="1" t="s">
        <v>12011</v>
      </c>
      <c r="W1723" s="1" t="s">
        <v>3166</v>
      </c>
    </row>
    <row r="1724" spans="1:23">
      <c r="A1724" s="1" t="s">
        <v>49</v>
      </c>
      <c r="D1724" s="1" t="s">
        <v>7851</v>
      </c>
      <c r="E1724" s="1" t="s">
        <v>7852</v>
      </c>
      <c r="F1724" s="1" t="s">
        <v>4792</v>
      </c>
      <c r="H1724" s="1" t="s">
        <v>2707</v>
      </c>
      <c r="I1724" s="1" t="s">
        <v>690</v>
      </c>
      <c r="J1724" s="1" t="s">
        <v>3351</v>
      </c>
      <c r="K1724" s="1" t="s">
        <v>739</v>
      </c>
      <c r="L1724" s="1" t="s">
        <v>401</v>
      </c>
      <c r="M1724" s="1" t="s">
        <v>4753</v>
      </c>
      <c r="N1724" s="1" t="s">
        <v>683</v>
      </c>
      <c r="O1724" s="1" t="s">
        <v>81</v>
      </c>
      <c r="P1724" s="1" t="s">
        <v>7853</v>
      </c>
      <c r="Q1724" s="1" t="s">
        <v>12013</v>
      </c>
      <c r="R1724" s="1" t="s">
        <v>384</v>
      </c>
      <c r="S1724" s="1" t="s">
        <v>1041</v>
      </c>
      <c r="T1724" s="1" t="s">
        <v>5034</v>
      </c>
      <c r="U1724" s="1" t="s">
        <v>3166</v>
      </c>
      <c r="V1724" s="1" t="s">
        <v>12014</v>
      </c>
      <c r="W1724" s="1" t="s">
        <v>3166</v>
      </c>
    </row>
    <row r="1725" spans="1:23">
      <c r="A1725" s="1" t="s">
        <v>49</v>
      </c>
      <c r="D1725" s="1" t="s">
        <v>7854</v>
      </c>
      <c r="E1725" s="1" t="s">
        <v>7855</v>
      </c>
      <c r="F1725" s="1" t="s">
        <v>4792</v>
      </c>
      <c r="H1725" s="1" t="s">
        <v>2707</v>
      </c>
      <c r="I1725" s="1" t="s">
        <v>690</v>
      </c>
      <c r="J1725" s="1" t="s">
        <v>3351</v>
      </c>
      <c r="K1725" s="1" t="s">
        <v>739</v>
      </c>
      <c r="L1725" s="1" t="s">
        <v>396</v>
      </c>
      <c r="M1725" s="1" t="s">
        <v>4753</v>
      </c>
      <c r="N1725" s="1" t="s">
        <v>683</v>
      </c>
      <c r="O1725" s="1" t="s">
        <v>81</v>
      </c>
      <c r="P1725" s="1" t="s">
        <v>7853</v>
      </c>
      <c r="Q1725" s="1" t="s">
        <v>12015</v>
      </c>
      <c r="R1725" s="1" t="s">
        <v>384</v>
      </c>
      <c r="S1725" s="1" t="s">
        <v>1041</v>
      </c>
      <c r="T1725" s="1" t="s">
        <v>5034</v>
      </c>
      <c r="U1725" s="1" t="s">
        <v>3166</v>
      </c>
      <c r="V1725" s="1" t="s">
        <v>12016</v>
      </c>
      <c r="W1725" s="1" t="s">
        <v>3166</v>
      </c>
    </row>
    <row r="1726" spans="1:23">
      <c r="A1726" s="1" t="s">
        <v>49</v>
      </c>
      <c r="D1726" s="1" t="s">
        <v>7856</v>
      </c>
      <c r="E1726" s="1" t="s">
        <v>7857</v>
      </c>
      <c r="F1726" s="1" t="s">
        <v>4792</v>
      </c>
      <c r="H1726" s="1" t="s">
        <v>2707</v>
      </c>
      <c r="I1726" s="1" t="s">
        <v>690</v>
      </c>
      <c r="J1726" s="1" t="s">
        <v>3351</v>
      </c>
      <c r="K1726" s="1" t="s">
        <v>739</v>
      </c>
      <c r="L1726" s="1" t="s">
        <v>393</v>
      </c>
      <c r="M1726" s="1" t="s">
        <v>4753</v>
      </c>
      <c r="N1726" s="1" t="s">
        <v>683</v>
      </c>
      <c r="O1726" s="1" t="s">
        <v>81</v>
      </c>
      <c r="P1726" s="1" t="s">
        <v>7853</v>
      </c>
      <c r="Q1726" s="1" t="s">
        <v>12015</v>
      </c>
      <c r="R1726" s="1" t="s">
        <v>384</v>
      </c>
      <c r="S1726" s="1" t="s">
        <v>1041</v>
      </c>
      <c r="T1726" s="1" t="s">
        <v>5034</v>
      </c>
      <c r="U1726" s="1" t="s">
        <v>3166</v>
      </c>
      <c r="V1726" s="1" t="s">
        <v>11378</v>
      </c>
      <c r="W1726" s="1" t="s">
        <v>3166</v>
      </c>
    </row>
    <row r="1727" spans="1:23">
      <c r="A1727" s="1" t="s">
        <v>49</v>
      </c>
      <c r="D1727" s="1" t="s">
        <v>7858</v>
      </c>
      <c r="E1727" s="1" t="s">
        <v>7859</v>
      </c>
      <c r="F1727" s="1" t="s">
        <v>4792</v>
      </c>
      <c r="H1727" s="1" t="s">
        <v>2707</v>
      </c>
      <c r="I1727" s="1" t="s">
        <v>690</v>
      </c>
      <c r="J1727" s="1" t="s">
        <v>3351</v>
      </c>
      <c r="K1727" s="1" t="s">
        <v>739</v>
      </c>
      <c r="L1727" s="1" t="s">
        <v>389</v>
      </c>
      <c r="M1727" s="1" t="s">
        <v>4753</v>
      </c>
      <c r="N1727" s="1" t="s">
        <v>683</v>
      </c>
      <c r="O1727" s="1" t="s">
        <v>81</v>
      </c>
      <c r="P1727" s="1" t="s">
        <v>7853</v>
      </c>
      <c r="Q1727" s="1" t="s">
        <v>12015</v>
      </c>
      <c r="R1727" s="1" t="s">
        <v>384</v>
      </c>
      <c r="S1727" s="1" t="s">
        <v>1041</v>
      </c>
      <c r="T1727" s="1" t="s">
        <v>5034</v>
      </c>
      <c r="U1727" s="1" t="s">
        <v>3166</v>
      </c>
      <c r="V1727" s="1" t="s">
        <v>12017</v>
      </c>
      <c r="W1727" s="1" t="s">
        <v>3166</v>
      </c>
    </row>
    <row r="1728" spans="1:23">
      <c r="A1728" s="1" t="s">
        <v>49</v>
      </c>
      <c r="D1728" s="1" t="s">
        <v>7860</v>
      </c>
      <c r="E1728" s="1" t="s">
        <v>7861</v>
      </c>
      <c r="F1728" s="1" t="s">
        <v>4792</v>
      </c>
      <c r="H1728" s="1" t="s">
        <v>2707</v>
      </c>
      <c r="I1728" s="1" t="s">
        <v>690</v>
      </c>
      <c r="J1728" s="1" t="s">
        <v>3351</v>
      </c>
      <c r="K1728" s="1" t="s">
        <v>731</v>
      </c>
      <c r="L1728" s="1" t="s">
        <v>457</v>
      </c>
      <c r="M1728" s="1" t="s">
        <v>4753</v>
      </c>
      <c r="N1728" s="1" t="s">
        <v>683</v>
      </c>
      <c r="O1728" s="1" t="s">
        <v>81</v>
      </c>
      <c r="P1728" s="1" t="s">
        <v>7853</v>
      </c>
      <c r="Q1728" s="1" t="s">
        <v>12018</v>
      </c>
      <c r="R1728" s="1" t="s">
        <v>384</v>
      </c>
      <c r="S1728" s="1" t="s">
        <v>1041</v>
      </c>
      <c r="T1728" s="1" t="s">
        <v>5034</v>
      </c>
      <c r="U1728" s="1" t="s">
        <v>3166</v>
      </c>
      <c r="V1728" s="1" t="s">
        <v>12019</v>
      </c>
      <c r="W1728" s="1" t="s">
        <v>3166</v>
      </c>
    </row>
    <row r="1729" spans="1:23">
      <c r="A1729" s="1" t="s">
        <v>49</v>
      </c>
      <c r="D1729" s="1" t="s">
        <v>7862</v>
      </c>
      <c r="E1729" s="1" t="s">
        <v>7863</v>
      </c>
      <c r="F1729" s="1" t="s">
        <v>4792</v>
      </c>
      <c r="H1729" s="1" t="s">
        <v>2707</v>
      </c>
      <c r="I1729" s="1" t="s">
        <v>690</v>
      </c>
      <c r="J1729" s="1" t="s">
        <v>3351</v>
      </c>
      <c r="K1729" s="1" t="s">
        <v>739</v>
      </c>
      <c r="L1729" s="1" t="s">
        <v>457</v>
      </c>
      <c r="M1729" s="1" t="s">
        <v>4753</v>
      </c>
      <c r="N1729" s="1" t="s">
        <v>683</v>
      </c>
      <c r="O1729" s="1" t="s">
        <v>81</v>
      </c>
      <c r="P1729" s="1" t="s">
        <v>7853</v>
      </c>
      <c r="Q1729" s="1" t="s">
        <v>12020</v>
      </c>
      <c r="R1729" s="1" t="s">
        <v>384</v>
      </c>
      <c r="S1729" s="1" t="s">
        <v>1041</v>
      </c>
      <c r="T1729" s="1" t="s">
        <v>5034</v>
      </c>
      <c r="U1729" s="1" t="s">
        <v>3166</v>
      </c>
      <c r="V1729" s="1" t="s">
        <v>12017</v>
      </c>
      <c r="W1729" s="1" t="s">
        <v>3166</v>
      </c>
    </row>
    <row r="1730" spans="1:23">
      <c r="A1730" s="1" t="s">
        <v>49</v>
      </c>
      <c r="D1730" s="1" t="s">
        <v>3763</v>
      </c>
      <c r="E1730" s="1" t="s">
        <v>7864</v>
      </c>
      <c r="F1730" s="1" t="s">
        <v>5033</v>
      </c>
      <c r="H1730" s="1" t="s">
        <v>2707</v>
      </c>
      <c r="I1730" s="1" t="s">
        <v>690</v>
      </c>
      <c r="J1730" s="1" t="s">
        <v>3351</v>
      </c>
      <c r="K1730" s="1" t="s">
        <v>739</v>
      </c>
      <c r="L1730" s="1" t="s">
        <v>419</v>
      </c>
      <c r="M1730" s="1" t="s">
        <v>4753</v>
      </c>
      <c r="N1730" s="1" t="s">
        <v>683</v>
      </c>
      <c r="O1730" s="1" t="s">
        <v>81</v>
      </c>
      <c r="P1730" s="1" t="s">
        <v>7853</v>
      </c>
      <c r="Q1730" s="1" t="s">
        <v>12013</v>
      </c>
      <c r="R1730" s="1" t="s">
        <v>384</v>
      </c>
      <c r="S1730" s="1" t="s">
        <v>1041</v>
      </c>
      <c r="T1730" s="1" t="s">
        <v>5034</v>
      </c>
      <c r="U1730" s="1" t="s">
        <v>10557</v>
      </c>
      <c r="V1730" s="1" t="s">
        <v>12021</v>
      </c>
      <c r="W1730" s="1" t="s">
        <v>384</v>
      </c>
    </row>
    <row r="1731" spans="1:23">
      <c r="A1731" s="1" t="s">
        <v>49</v>
      </c>
      <c r="D1731" s="1" t="s">
        <v>7865</v>
      </c>
      <c r="E1731" s="1" t="s">
        <v>7866</v>
      </c>
      <c r="F1731" s="1" t="s">
        <v>4792</v>
      </c>
      <c r="H1731" s="1" t="s">
        <v>2707</v>
      </c>
      <c r="I1731" s="1" t="s">
        <v>690</v>
      </c>
      <c r="J1731" s="1" t="s">
        <v>3351</v>
      </c>
      <c r="K1731" s="1" t="s">
        <v>795</v>
      </c>
      <c r="L1731" s="1" t="s">
        <v>396</v>
      </c>
      <c r="M1731" s="1" t="s">
        <v>4753</v>
      </c>
      <c r="N1731" s="1" t="s">
        <v>683</v>
      </c>
      <c r="O1731" s="1" t="s">
        <v>81</v>
      </c>
      <c r="P1731" s="1" t="s">
        <v>7867</v>
      </c>
      <c r="Q1731" s="1" t="s">
        <v>12022</v>
      </c>
      <c r="R1731" s="1" t="s">
        <v>384</v>
      </c>
      <c r="S1731" s="1" t="s">
        <v>1041</v>
      </c>
      <c r="T1731" s="1" t="s">
        <v>5034</v>
      </c>
      <c r="U1731" s="1" t="s">
        <v>3166</v>
      </c>
      <c r="V1731" s="1" t="s">
        <v>12017</v>
      </c>
      <c r="W1731" s="1" t="s">
        <v>3166</v>
      </c>
    </row>
    <row r="1732" spans="1:23">
      <c r="A1732" s="1" t="s">
        <v>49</v>
      </c>
      <c r="D1732" s="1" t="s">
        <v>7868</v>
      </c>
      <c r="E1732" s="1" t="s">
        <v>7869</v>
      </c>
      <c r="F1732" s="1" t="s">
        <v>4792</v>
      </c>
      <c r="H1732" s="1" t="s">
        <v>2707</v>
      </c>
      <c r="I1732" s="1" t="s">
        <v>690</v>
      </c>
      <c r="J1732" s="1" t="s">
        <v>3351</v>
      </c>
      <c r="K1732" s="1" t="s">
        <v>739</v>
      </c>
      <c r="L1732" s="1" t="s">
        <v>694</v>
      </c>
      <c r="M1732" s="1" t="s">
        <v>4753</v>
      </c>
      <c r="N1732" s="1" t="s">
        <v>683</v>
      </c>
      <c r="O1732" s="1" t="s">
        <v>81</v>
      </c>
      <c r="P1732" s="1" t="s">
        <v>7853</v>
      </c>
      <c r="Q1732" s="1" t="s">
        <v>12015</v>
      </c>
      <c r="R1732" s="1" t="s">
        <v>384</v>
      </c>
      <c r="S1732" s="1" t="s">
        <v>1041</v>
      </c>
      <c r="T1732" s="1" t="s">
        <v>5034</v>
      </c>
      <c r="U1732" s="1" t="s">
        <v>3166</v>
      </c>
      <c r="V1732" s="1" t="s">
        <v>12017</v>
      </c>
      <c r="W1732" s="1" t="s">
        <v>3166</v>
      </c>
    </row>
    <row r="1733" spans="1:23">
      <c r="A1733" s="1" t="s">
        <v>49</v>
      </c>
      <c r="D1733" s="1" t="s">
        <v>7870</v>
      </c>
      <c r="E1733" s="1" t="s">
        <v>7871</v>
      </c>
      <c r="F1733" s="1" t="s">
        <v>4792</v>
      </c>
      <c r="H1733" s="1" t="s">
        <v>2707</v>
      </c>
      <c r="I1733" s="1" t="s">
        <v>690</v>
      </c>
      <c r="J1733" s="1" t="s">
        <v>3351</v>
      </c>
      <c r="K1733" s="1" t="s">
        <v>739</v>
      </c>
      <c r="L1733" s="1" t="s">
        <v>393</v>
      </c>
      <c r="M1733" s="1" t="s">
        <v>4753</v>
      </c>
      <c r="N1733" s="1" t="s">
        <v>683</v>
      </c>
      <c r="O1733" s="1" t="s">
        <v>81</v>
      </c>
      <c r="P1733" s="1" t="s">
        <v>7853</v>
      </c>
      <c r="Q1733" s="1" t="s">
        <v>11759</v>
      </c>
      <c r="R1733" s="1" t="s">
        <v>384</v>
      </c>
      <c r="S1733" s="1" t="s">
        <v>1041</v>
      </c>
      <c r="T1733" s="1" t="s">
        <v>5034</v>
      </c>
      <c r="U1733" s="1" t="s">
        <v>3166</v>
      </c>
      <c r="V1733" s="1" t="s">
        <v>12023</v>
      </c>
      <c r="W1733" s="1" t="s">
        <v>3166</v>
      </c>
    </row>
    <row r="1734" spans="1:23">
      <c r="A1734" s="1" t="s">
        <v>49</v>
      </c>
      <c r="D1734" s="1" t="s">
        <v>7872</v>
      </c>
      <c r="E1734" s="1" t="s">
        <v>7873</v>
      </c>
      <c r="F1734" s="1" t="s">
        <v>4792</v>
      </c>
      <c r="H1734" s="1" t="s">
        <v>2707</v>
      </c>
      <c r="I1734" s="1" t="s">
        <v>690</v>
      </c>
      <c r="J1734" s="1" t="s">
        <v>3351</v>
      </c>
      <c r="K1734" s="1" t="s">
        <v>739</v>
      </c>
      <c r="L1734" s="1" t="s">
        <v>457</v>
      </c>
      <c r="M1734" s="1" t="s">
        <v>4753</v>
      </c>
      <c r="N1734" s="1" t="s">
        <v>683</v>
      </c>
      <c r="O1734" s="1" t="s">
        <v>81</v>
      </c>
      <c r="P1734" s="1" t="s">
        <v>7853</v>
      </c>
      <c r="Q1734" s="1" t="s">
        <v>11759</v>
      </c>
      <c r="R1734" s="1" t="s">
        <v>384</v>
      </c>
      <c r="S1734" s="1" t="s">
        <v>1041</v>
      </c>
      <c r="T1734" s="1" t="s">
        <v>5034</v>
      </c>
      <c r="U1734" s="1" t="s">
        <v>3166</v>
      </c>
      <c r="V1734" s="1" t="s">
        <v>12017</v>
      </c>
      <c r="W1734" s="1" t="s">
        <v>3166</v>
      </c>
    </row>
    <row r="1735" spans="1:23">
      <c r="A1735" s="1" t="s">
        <v>49</v>
      </c>
      <c r="D1735" s="1" t="s">
        <v>7874</v>
      </c>
      <c r="E1735" s="1" t="s">
        <v>7875</v>
      </c>
      <c r="F1735" s="1" t="s">
        <v>4792</v>
      </c>
      <c r="H1735" s="1" t="s">
        <v>2707</v>
      </c>
      <c r="I1735" s="1" t="s">
        <v>690</v>
      </c>
      <c r="J1735" s="1" t="s">
        <v>384</v>
      </c>
      <c r="K1735" s="1" t="s">
        <v>703</v>
      </c>
      <c r="L1735" s="1" t="s">
        <v>694</v>
      </c>
      <c r="M1735" s="1" t="s">
        <v>4753</v>
      </c>
      <c r="N1735" s="1" t="s">
        <v>522</v>
      </c>
      <c r="O1735" s="1" t="s">
        <v>81</v>
      </c>
      <c r="P1735" s="1" t="s">
        <v>7876</v>
      </c>
      <c r="Q1735" s="1" t="s">
        <v>3180</v>
      </c>
      <c r="R1735" s="1" t="s">
        <v>384</v>
      </c>
      <c r="S1735" s="1" t="s">
        <v>685</v>
      </c>
      <c r="T1735" s="1" t="s">
        <v>5034</v>
      </c>
      <c r="U1735" s="1" t="s">
        <v>3166</v>
      </c>
      <c r="V1735" s="1" t="s">
        <v>3166</v>
      </c>
      <c r="W1735" s="1" t="s">
        <v>3166</v>
      </c>
    </row>
    <row r="1736" spans="1:23">
      <c r="A1736" s="1" t="s">
        <v>49</v>
      </c>
      <c r="D1736" s="1" t="s">
        <v>7877</v>
      </c>
      <c r="E1736" s="1" t="s">
        <v>7878</v>
      </c>
      <c r="F1736" s="1" t="s">
        <v>4792</v>
      </c>
      <c r="H1736" s="1" t="s">
        <v>2707</v>
      </c>
      <c r="I1736" s="1" t="s">
        <v>690</v>
      </c>
      <c r="J1736" s="1" t="s">
        <v>3351</v>
      </c>
      <c r="K1736" s="1" t="s">
        <v>703</v>
      </c>
      <c r="L1736" s="1" t="s">
        <v>694</v>
      </c>
      <c r="M1736" s="1" t="s">
        <v>4753</v>
      </c>
      <c r="N1736" s="1" t="s">
        <v>683</v>
      </c>
      <c r="O1736" s="1" t="s">
        <v>81</v>
      </c>
      <c r="P1736" s="1" t="s">
        <v>7867</v>
      </c>
      <c r="Q1736" s="1" t="s">
        <v>3501</v>
      </c>
      <c r="R1736" s="1" t="s">
        <v>384</v>
      </c>
      <c r="S1736" s="1" t="s">
        <v>1041</v>
      </c>
      <c r="T1736" s="1" t="s">
        <v>5034</v>
      </c>
      <c r="U1736" s="1" t="s">
        <v>3166</v>
      </c>
      <c r="V1736" s="1" t="s">
        <v>12024</v>
      </c>
      <c r="W1736" s="1" t="s">
        <v>3166</v>
      </c>
    </row>
    <row r="1737" spans="1:23">
      <c r="A1737" s="1" t="s">
        <v>49</v>
      </c>
      <c r="D1737" s="1" t="s">
        <v>7879</v>
      </c>
      <c r="E1737" s="1" t="s">
        <v>7880</v>
      </c>
      <c r="F1737" s="1" t="s">
        <v>4792</v>
      </c>
      <c r="H1737" s="1" t="s">
        <v>2707</v>
      </c>
      <c r="I1737" s="1" t="s">
        <v>690</v>
      </c>
      <c r="J1737" s="1" t="s">
        <v>384</v>
      </c>
      <c r="K1737" s="1" t="s">
        <v>895</v>
      </c>
      <c r="L1737" s="1" t="s">
        <v>389</v>
      </c>
      <c r="M1737" s="1" t="s">
        <v>4753</v>
      </c>
      <c r="N1737" s="1" t="s">
        <v>683</v>
      </c>
      <c r="O1737" s="1" t="s">
        <v>81</v>
      </c>
      <c r="P1737" s="1" t="s">
        <v>7881</v>
      </c>
      <c r="Q1737" s="1" t="s">
        <v>12025</v>
      </c>
      <c r="R1737" s="1" t="s">
        <v>384</v>
      </c>
      <c r="S1737" s="1" t="s">
        <v>945</v>
      </c>
      <c r="T1737" s="1" t="s">
        <v>5034</v>
      </c>
      <c r="U1737" s="1" t="s">
        <v>3166</v>
      </c>
      <c r="V1737" s="1" t="s">
        <v>12026</v>
      </c>
      <c r="W1737" s="1" t="s">
        <v>3166</v>
      </c>
    </row>
    <row r="1738" spans="1:23">
      <c r="A1738" s="1" t="s">
        <v>49</v>
      </c>
      <c r="D1738" s="1" t="s">
        <v>7882</v>
      </c>
      <c r="E1738" s="1" t="s">
        <v>7883</v>
      </c>
      <c r="F1738" s="1" t="s">
        <v>4792</v>
      </c>
      <c r="H1738" s="1" t="s">
        <v>2707</v>
      </c>
      <c r="I1738" s="1" t="s">
        <v>690</v>
      </c>
      <c r="J1738" s="1" t="s">
        <v>3351</v>
      </c>
      <c r="K1738" s="1" t="s">
        <v>703</v>
      </c>
      <c r="L1738" s="1" t="s">
        <v>419</v>
      </c>
      <c r="M1738" s="1" t="s">
        <v>4753</v>
      </c>
      <c r="N1738" s="1" t="s">
        <v>683</v>
      </c>
      <c r="O1738" s="1" t="s">
        <v>81</v>
      </c>
      <c r="P1738" s="1" t="s">
        <v>7867</v>
      </c>
      <c r="Q1738" s="1" t="s">
        <v>3501</v>
      </c>
      <c r="R1738" s="1" t="s">
        <v>384</v>
      </c>
      <c r="S1738" s="1" t="s">
        <v>1041</v>
      </c>
      <c r="T1738" s="1" t="s">
        <v>5034</v>
      </c>
      <c r="U1738" s="1" t="s">
        <v>3166</v>
      </c>
      <c r="V1738" s="1" t="s">
        <v>12027</v>
      </c>
      <c r="W1738" s="1" t="s">
        <v>3166</v>
      </c>
    </row>
    <row r="1739" spans="1:23">
      <c r="A1739" s="1" t="s">
        <v>49</v>
      </c>
      <c r="D1739" s="1" t="s">
        <v>3764</v>
      </c>
      <c r="E1739" s="1" t="s">
        <v>7884</v>
      </c>
      <c r="F1739" s="1" t="s">
        <v>5033</v>
      </c>
      <c r="H1739" s="1" t="s">
        <v>2707</v>
      </c>
      <c r="I1739" s="1" t="s">
        <v>690</v>
      </c>
      <c r="J1739" s="1" t="s">
        <v>3351</v>
      </c>
      <c r="K1739" s="1" t="s">
        <v>703</v>
      </c>
      <c r="L1739" s="1" t="s">
        <v>389</v>
      </c>
      <c r="M1739" s="1" t="s">
        <v>4753</v>
      </c>
      <c r="N1739" s="1" t="s">
        <v>683</v>
      </c>
      <c r="O1739" s="1" t="s">
        <v>81</v>
      </c>
      <c r="P1739" s="1" t="s">
        <v>7867</v>
      </c>
      <c r="Q1739" s="1" t="s">
        <v>3501</v>
      </c>
      <c r="R1739" s="1" t="s">
        <v>384</v>
      </c>
      <c r="S1739" s="1" t="s">
        <v>1041</v>
      </c>
      <c r="T1739" s="1" t="s">
        <v>5034</v>
      </c>
      <c r="U1739" s="1" t="s">
        <v>530</v>
      </c>
      <c r="V1739" s="1" t="s">
        <v>12028</v>
      </c>
      <c r="W1739" s="1" t="s">
        <v>3166</v>
      </c>
    </row>
    <row r="1740" spans="1:23">
      <c r="A1740" s="1" t="s">
        <v>49</v>
      </c>
      <c r="D1740" s="1" t="s">
        <v>7885</v>
      </c>
      <c r="E1740" s="1" t="s">
        <v>7886</v>
      </c>
      <c r="F1740" s="1" t="s">
        <v>4792</v>
      </c>
      <c r="H1740" s="1" t="s">
        <v>2707</v>
      </c>
      <c r="I1740" s="1" t="s">
        <v>690</v>
      </c>
      <c r="J1740" s="1" t="s">
        <v>506</v>
      </c>
      <c r="K1740" s="1" t="s">
        <v>703</v>
      </c>
      <c r="L1740" s="1" t="s">
        <v>694</v>
      </c>
      <c r="M1740" s="1" t="s">
        <v>4753</v>
      </c>
      <c r="N1740" s="1" t="s">
        <v>429</v>
      </c>
      <c r="O1740" s="1" t="s">
        <v>81</v>
      </c>
      <c r="P1740" s="1" t="s">
        <v>7887</v>
      </c>
      <c r="Q1740" s="1" t="s">
        <v>12029</v>
      </c>
      <c r="R1740" s="1" t="s">
        <v>1297</v>
      </c>
      <c r="S1740" s="1" t="s">
        <v>3170</v>
      </c>
      <c r="T1740" s="1" t="s">
        <v>4754</v>
      </c>
      <c r="U1740" s="1" t="s">
        <v>3166</v>
      </c>
      <c r="V1740" s="1" t="s">
        <v>12030</v>
      </c>
      <c r="W1740" s="1" t="s">
        <v>3166</v>
      </c>
    </row>
    <row r="1741" spans="1:23">
      <c r="A1741" s="1" t="s">
        <v>49</v>
      </c>
      <c r="D1741" s="1" t="s">
        <v>7888</v>
      </c>
      <c r="E1741" s="1" t="s">
        <v>7889</v>
      </c>
      <c r="F1741" s="1" t="s">
        <v>4792</v>
      </c>
      <c r="H1741" s="1" t="s">
        <v>2707</v>
      </c>
      <c r="I1741" s="1" t="s">
        <v>690</v>
      </c>
      <c r="J1741" s="1" t="s">
        <v>506</v>
      </c>
      <c r="K1741" s="1" t="s">
        <v>703</v>
      </c>
      <c r="L1741" s="1" t="s">
        <v>401</v>
      </c>
      <c r="M1741" s="1" t="s">
        <v>4753</v>
      </c>
      <c r="N1741" s="1" t="s">
        <v>429</v>
      </c>
      <c r="O1741" s="1" t="s">
        <v>81</v>
      </c>
      <c r="P1741" s="1" t="s">
        <v>7887</v>
      </c>
      <c r="Q1741" s="1" t="s">
        <v>12029</v>
      </c>
      <c r="R1741" s="1" t="s">
        <v>1297</v>
      </c>
      <c r="S1741" s="1" t="s">
        <v>3170</v>
      </c>
      <c r="T1741" s="1" t="s">
        <v>4754</v>
      </c>
      <c r="U1741" s="1" t="s">
        <v>3166</v>
      </c>
      <c r="V1741" s="1" t="s">
        <v>12031</v>
      </c>
      <c r="W1741" s="1" t="s">
        <v>3166</v>
      </c>
    </row>
    <row r="1742" spans="1:23">
      <c r="A1742" s="1" t="s">
        <v>49</v>
      </c>
      <c r="D1742" s="1" t="s">
        <v>7890</v>
      </c>
      <c r="E1742" s="1" t="s">
        <v>7891</v>
      </c>
      <c r="F1742" s="1" t="s">
        <v>4792</v>
      </c>
      <c r="H1742" s="1" t="s">
        <v>2707</v>
      </c>
      <c r="I1742" s="1" t="s">
        <v>690</v>
      </c>
      <c r="J1742" s="1" t="s">
        <v>506</v>
      </c>
      <c r="K1742" s="1" t="s">
        <v>703</v>
      </c>
      <c r="L1742" s="1" t="s">
        <v>393</v>
      </c>
      <c r="M1742" s="1" t="s">
        <v>4753</v>
      </c>
      <c r="N1742" s="1" t="s">
        <v>429</v>
      </c>
      <c r="O1742" s="1" t="s">
        <v>81</v>
      </c>
      <c r="P1742" s="1" t="s">
        <v>7887</v>
      </c>
      <c r="Q1742" s="1" t="s">
        <v>12029</v>
      </c>
      <c r="R1742" s="1" t="s">
        <v>1297</v>
      </c>
      <c r="S1742" s="1" t="s">
        <v>3170</v>
      </c>
      <c r="T1742" s="1" t="s">
        <v>4754</v>
      </c>
      <c r="U1742" s="1" t="s">
        <v>3166</v>
      </c>
      <c r="V1742" s="1" t="s">
        <v>11236</v>
      </c>
      <c r="W1742" s="1" t="s">
        <v>3166</v>
      </c>
    </row>
    <row r="1743" spans="1:23">
      <c r="A1743" s="1" t="s">
        <v>49</v>
      </c>
      <c r="D1743" s="1" t="s">
        <v>7892</v>
      </c>
      <c r="E1743" s="1" t="s">
        <v>7893</v>
      </c>
      <c r="F1743" s="1" t="s">
        <v>4792</v>
      </c>
      <c r="H1743" s="1" t="s">
        <v>2707</v>
      </c>
      <c r="I1743" s="1" t="s">
        <v>690</v>
      </c>
      <c r="J1743" s="1" t="s">
        <v>506</v>
      </c>
      <c r="K1743" s="1" t="s">
        <v>703</v>
      </c>
      <c r="L1743" s="1" t="s">
        <v>487</v>
      </c>
      <c r="M1743" s="1" t="s">
        <v>4753</v>
      </c>
      <c r="N1743" s="1" t="s">
        <v>429</v>
      </c>
      <c r="O1743" s="1" t="s">
        <v>81</v>
      </c>
      <c r="P1743" s="1" t="s">
        <v>7887</v>
      </c>
      <c r="Q1743" s="1" t="s">
        <v>12029</v>
      </c>
      <c r="R1743" s="1" t="s">
        <v>1297</v>
      </c>
      <c r="S1743" s="1" t="s">
        <v>3170</v>
      </c>
      <c r="T1743" s="1" t="s">
        <v>4754</v>
      </c>
      <c r="U1743" s="1" t="s">
        <v>3166</v>
      </c>
      <c r="V1743" s="1" t="s">
        <v>12030</v>
      </c>
      <c r="W1743" s="1" t="s">
        <v>3166</v>
      </c>
    </row>
    <row r="1744" spans="1:23">
      <c r="A1744" s="1" t="s">
        <v>49</v>
      </c>
      <c r="D1744" s="1" t="s">
        <v>7894</v>
      </c>
      <c r="E1744" s="1" t="s">
        <v>7895</v>
      </c>
      <c r="F1744" s="1" t="s">
        <v>4792</v>
      </c>
      <c r="H1744" s="1" t="s">
        <v>2707</v>
      </c>
      <c r="I1744" s="1" t="s">
        <v>690</v>
      </c>
      <c r="J1744" s="1" t="s">
        <v>506</v>
      </c>
      <c r="K1744" s="1" t="s">
        <v>703</v>
      </c>
      <c r="L1744" s="1" t="s">
        <v>389</v>
      </c>
      <c r="M1744" s="1" t="s">
        <v>4753</v>
      </c>
      <c r="N1744" s="1" t="s">
        <v>429</v>
      </c>
      <c r="O1744" s="1" t="s">
        <v>81</v>
      </c>
      <c r="P1744" s="1" t="s">
        <v>7887</v>
      </c>
      <c r="Q1744" s="1" t="s">
        <v>12029</v>
      </c>
      <c r="R1744" s="1" t="s">
        <v>1297</v>
      </c>
      <c r="S1744" s="1" t="s">
        <v>3170</v>
      </c>
      <c r="T1744" s="1" t="s">
        <v>4754</v>
      </c>
      <c r="U1744" s="1" t="s">
        <v>3166</v>
      </c>
      <c r="V1744" s="1" t="s">
        <v>12032</v>
      </c>
      <c r="W1744" s="1" t="s">
        <v>3166</v>
      </c>
    </row>
    <row r="1745" spans="1:23">
      <c r="A1745" s="1" t="s">
        <v>49</v>
      </c>
      <c r="D1745" s="1" t="s">
        <v>7896</v>
      </c>
      <c r="E1745" s="1" t="s">
        <v>7897</v>
      </c>
      <c r="F1745" s="1" t="s">
        <v>4792</v>
      </c>
      <c r="H1745" s="1" t="s">
        <v>2707</v>
      </c>
      <c r="I1745" s="1" t="s">
        <v>690</v>
      </c>
      <c r="J1745" s="1" t="s">
        <v>506</v>
      </c>
      <c r="K1745" s="1" t="s">
        <v>703</v>
      </c>
      <c r="L1745" s="1" t="s">
        <v>457</v>
      </c>
      <c r="M1745" s="1" t="s">
        <v>4753</v>
      </c>
      <c r="N1745" s="1" t="s">
        <v>429</v>
      </c>
      <c r="O1745" s="1" t="s">
        <v>81</v>
      </c>
      <c r="P1745" s="1" t="s">
        <v>7887</v>
      </c>
      <c r="Q1745" s="1" t="s">
        <v>12029</v>
      </c>
      <c r="R1745" s="1" t="s">
        <v>1297</v>
      </c>
      <c r="S1745" s="1" t="s">
        <v>3170</v>
      </c>
      <c r="T1745" s="1" t="s">
        <v>4754</v>
      </c>
      <c r="U1745" s="1" t="s">
        <v>3166</v>
      </c>
      <c r="V1745" s="1" t="s">
        <v>12030</v>
      </c>
      <c r="W1745" s="1" t="s">
        <v>3166</v>
      </c>
    </row>
    <row r="1746" spans="1:23">
      <c r="A1746" s="1" t="s">
        <v>49</v>
      </c>
      <c r="D1746" s="1" t="s">
        <v>7898</v>
      </c>
      <c r="E1746" s="1" t="s">
        <v>7899</v>
      </c>
      <c r="F1746" s="1" t="s">
        <v>4792</v>
      </c>
      <c r="H1746" s="1" t="s">
        <v>2707</v>
      </c>
      <c r="I1746" s="1" t="s">
        <v>690</v>
      </c>
      <c r="J1746" s="1" t="s">
        <v>685</v>
      </c>
      <c r="K1746" s="1" t="s">
        <v>703</v>
      </c>
      <c r="L1746" s="1" t="s">
        <v>457</v>
      </c>
      <c r="M1746" s="1" t="s">
        <v>4753</v>
      </c>
      <c r="N1746" s="1" t="s">
        <v>522</v>
      </c>
      <c r="O1746" s="1" t="s">
        <v>81</v>
      </c>
      <c r="P1746" s="1" t="s">
        <v>2857</v>
      </c>
      <c r="Q1746" s="1" t="s">
        <v>3278</v>
      </c>
      <c r="R1746" s="1" t="s">
        <v>384</v>
      </c>
      <c r="S1746" s="1" t="s">
        <v>685</v>
      </c>
      <c r="T1746" s="1" t="s">
        <v>4754</v>
      </c>
      <c r="U1746" s="1" t="s">
        <v>3166</v>
      </c>
      <c r="V1746" s="1" t="s">
        <v>12033</v>
      </c>
      <c r="W1746" s="1" t="s">
        <v>3166</v>
      </c>
    </row>
    <row r="1747" spans="1:23">
      <c r="A1747" s="1" t="s">
        <v>49</v>
      </c>
      <c r="D1747" s="1" t="s">
        <v>3765</v>
      </c>
      <c r="E1747" s="1" t="s">
        <v>7900</v>
      </c>
      <c r="F1747" s="1" t="s">
        <v>5033</v>
      </c>
      <c r="H1747" s="1" t="s">
        <v>2707</v>
      </c>
      <c r="I1747" s="1" t="s">
        <v>690</v>
      </c>
      <c r="J1747" s="1" t="s">
        <v>685</v>
      </c>
      <c r="K1747" s="1" t="s">
        <v>703</v>
      </c>
      <c r="L1747" s="1" t="s">
        <v>694</v>
      </c>
      <c r="M1747" s="1" t="s">
        <v>4753</v>
      </c>
      <c r="N1747" s="1" t="s">
        <v>522</v>
      </c>
      <c r="O1747" s="1" t="s">
        <v>81</v>
      </c>
      <c r="P1747" s="1" t="s">
        <v>2857</v>
      </c>
      <c r="Q1747" s="1" t="s">
        <v>3278</v>
      </c>
      <c r="R1747" s="1" t="s">
        <v>384</v>
      </c>
      <c r="S1747" s="1" t="s">
        <v>685</v>
      </c>
      <c r="T1747" s="1" t="s">
        <v>4754</v>
      </c>
      <c r="U1747" s="1" t="s">
        <v>3166</v>
      </c>
      <c r="V1747" s="1" t="s">
        <v>12034</v>
      </c>
      <c r="W1747" s="1" t="s">
        <v>3166</v>
      </c>
    </row>
    <row r="1748" spans="1:23">
      <c r="A1748" s="1" t="s">
        <v>49</v>
      </c>
      <c r="D1748" s="1" t="s">
        <v>7901</v>
      </c>
      <c r="E1748" s="1" t="s">
        <v>7902</v>
      </c>
      <c r="F1748" s="1" t="s">
        <v>4792</v>
      </c>
      <c r="H1748" s="1" t="s">
        <v>2707</v>
      </c>
      <c r="I1748" s="1" t="s">
        <v>690</v>
      </c>
      <c r="J1748" s="1" t="s">
        <v>685</v>
      </c>
      <c r="K1748" s="1" t="s">
        <v>739</v>
      </c>
      <c r="L1748" s="1" t="s">
        <v>396</v>
      </c>
      <c r="M1748" s="1" t="s">
        <v>4753</v>
      </c>
      <c r="N1748" s="1" t="s">
        <v>522</v>
      </c>
      <c r="O1748" s="1" t="s">
        <v>81</v>
      </c>
      <c r="P1748" s="1" t="s">
        <v>2857</v>
      </c>
      <c r="Q1748" s="1" t="s">
        <v>12035</v>
      </c>
      <c r="R1748" s="1" t="s">
        <v>384</v>
      </c>
      <c r="S1748" s="1" t="s">
        <v>685</v>
      </c>
      <c r="T1748" s="1" t="s">
        <v>4754</v>
      </c>
      <c r="U1748" s="1" t="s">
        <v>3166</v>
      </c>
      <c r="V1748" s="1" t="s">
        <v>655</v>
      </c>
      <c r="W1748" s="1" t="s">
        <v>3166</v>
      </c>
    </row>
    <row r="1749" spans="1:23">
      <c r="A1749" s="1" t="s">
        <v>49</v>
      </c>
      <c r="D1749" s="1" t="s">
        <v>7903</v>
      </c>
      <c r="E1749" s="1" t="s">
        <v>7904</v>
      </c>
      <c r="F1749" s="1" t="s">
        <v>4792</v>
      </c>
      <c r="H1749" s="1" t="s">
        <v>2707</v>
      </c>
      <c r="I1749" s="1" t="s">
        <v>690</v>
      </c>
      <c r="J1749" s="1" t="s">
        <v>685</v>
      </c>
      <c r="K1749" s="1" t="s">
        <v>739</v>
      </c>
      <c r="L1749" s="1" t="s">
        <v>487</v>
      </c>
      <c r="M1749" s="1" t="s">
        <v>4753</v>
      </c>
      <c r="N1749" s="1" t="s">
        <v>522</v>
      </c>
      <c r="O1749" s="1" t="s">
        <v>81</v>
      </c>
      <c r="P1749" s="1" t="s">
        <v>2857</v>
      </c>
      <c r="Q1749" s="1" t="s">
        <v>12035</v>
      </c>
      <c r="R1749" s="1" t="s">
        <v>384</v>
      </c>
      <c r="S1749" s="1" t="s">
        <v>685</v>
      </c>
      <c r="T1749" s="1" t="s">
        <v>4754</v>
      </c>
      <c r="U1749" s="1" t="s">
        <v>3166</v>
      </c>
      <c r="V1749" s="1" t="s">
        <v>12033</v>
      </c>
      <c r="W1749" s="1" t="s">
        <v>3166</v>
      </c>
    </row>
    <row r="1750" spans="1:23">
      <c r="A1750" s="1" t="s">
        <v>49</v>
      </c>
      <c r="D1750" s="1" t="s">
        <v>7905</v>
      </c>
      <c r="E1750" s="1" t="s">
        <v>7906</v>
      </c>
      <c r="F1750" s="1" t="s">
        <v>4792</v>
      </c>
      <c r="H1750" s="1" t="s">
        <v>2707</v>
      </c>
      <c r="I1750" s="1" t="s">
        <v>690</v>
      </c>
      <c r="J1750" s="1" t="s">
        <v>685</v>
      </c>
      <c r="K1750" s="1" t="s">
        <v>731</v>
      </c>
      <c r="L1750" s="1" t="s">
        <v>396</v>
      </c>
      <c r="M1750" s="1" t="s">
        <v>4753</v>
      </c>
      <c r="N1750" s="1" t="s">
        <v>522</v>
      </c>
      <c r="O1750" s="1" t="s">
        <v>81</v>
      </c>
      <c r="P1750" s="1" t="s">
        <v>2857</v>
      </c>
      <c r="Q1750" s="1" t="s">
        <v>12035</v>
      </c>
      <c r="R1750" s="1" t="s">
        <v>384</v>
      </c>
      <c r="S1750" s="1" t="s">
        <v>685</v>
      </c>
      <c r="T1750" s="1" t="s">
        <v>7907</v>
      </c>
      <c r="U1750" s="1" t="s">
        <v>3166</v>
      </c>
      <c r="V1750" s="1" t="s">
        <v>12036</v>
      </c>
      <c r="W1750" s="1" t="s">
        <v>3166</v>
      </c>
    </row>
    <row r="1751" spans="1:23">
      <c r="A1751" s="1" t="s">
        <v>49</v>
      </c>
      <c r="D1751" s="1" t="s">
        <v>2854</v>
      </c>
      <c r="E1751" s="1" t="s">
        <v>7908</v>
      </c>
      <c r="F1751" s="1" t="s">
        <v>5033</v>
      </c>
      <c r="H1751" s="1" t="s">
        <v>2707</v>
      </c>
      <c r="I1751" s="1" t="s">
        <v>690</v>
      </c>
      <c r="J1751" s="1" t="s">
        <v>384</v>
      </c>
      <c r="K1751" s="1" t="s">
        <v>739</v>
      </c>
      <c r="L1751" s="1" t="s">
        <v>409</v>
      </c>
      <c r="M1751" s="1" t="s">
        <v>4753</v>
      </c>
      <c r="N1751" s="1" t="s">
        <v>522</v>
      </c>
      <c r="O1751" s="1" t="s">
        <v>81</v>
      </c>
      <c r="P1751" s="1" t="s">
        <v>2857</v>
      </c>
      <c r="Q1751" s="1" t="s">
        <v>3318</v>
      </c>
      <c r="R1751" s="1" t="s">
        <v>384</v>
      </c>
      <c r="S1751" s="1" t="s">
        <v>685</v>
      </c>
      <c r="T1751" s="1" t="s">
        <v>4754</v>
      </c>
      <c r="U1751" s="1" t="s">
        <v>11173</v>
      </c>
      <c r="V1751" s="1" t="s">
        <v>10846</v>
      </c>
      <c r="W1751" s="1" t="s">
        <v>384</v>
      </c>
    </row>
    <row r="1752" spans="1:23">
      <c r="A1752" s="1" t="s">
        <v>49</v>
      </c>
      <c r="D1752" s="1" t="s">
        <v>2858</v>
      </c>
      <c r="E1752" s="1" t="s">
        <v>7909</v>
      </c>
      <c r="F1752" s="1" t="s">
        <v>5033</v>
      </c>
      <c r="H1752" s="1" t="s">
        <v>2707</v>
      </c>
      <c r="I1752" s="1" t="s">
        <v>690</v>
      </c>
      <c r="J1752" s="1" t="s">
        <v>384</v>
      </c>
      <c r="K1752" s="1" t="s">
        <v>739</v>
      </c>
      <c r="L1752" s="1" t="s">
        <v>396</v>
      </c>
      <c r="M1752" s="1" t="s">
        <v>4753</v>
      </c>
      <c r="N1752" s="1" t="s">
        <v>522</v>
      </c>
      <c r="O1752" s="1" t="s">
        <v>81</v>
      </c>
      <c r="P1752" s="1" t="s">
        <v>2857</v>
      </c>
      <c r="Q1752" s="1" t="s">
        <v>3318</v>
      </c>
      <c r="R1752" s="1" t="s">
        <v>384</v>
      </c>
      <c r="S1752" s="1" t="s">
        <v>685</v>
      </c>
      <c r="T1752" s="1" t="s">
        <v>4754</v>
      </c>
      <c r="U1752" s="1" t="s">
        <v>3351</v>
      </c>
      <c r="V1752" s="1" t="s">
        <v>12037</v>
      </c>
      <c r="W1752" s="1" t="s">
        <v>10599</v>
      </c>
    </row>
    <row r="1753" spans="1:23">
      <c r="A1753" s="1" t="s">
        <v>49</v>
      </c>
      <c r="D1753" s="1" t="s">
        <v>2864</v>
      </c>
      <c r="E1753" s="1" t="s">
        <v>7910</v>
      </c>
      <c r="F1753" s="1" t="s">
        <v>5033</v>
      </c>
      <c r="H1753" s="1" t="s">
        <v>2707</v>
      </c>
      <c r="I1753" s="1" t="s">
        <v>690</v>
      </c>
      <c r="J1753" s="1" t="s">
        <v>384</v>
      </c>
      <c r="K1753" s="1" t="s">
        <v>739</v>
      </c>
      <c r="L1753" s="1" t="s">
        <v>694</v>
      </c>
      <c r="M1753" s="1" t="s">
        <v>4753</v>
      </c>
      <c r="N1753" s="1" t="s">
        <v>522</v>
      </c>
      <c r="O1753" s="1" t="s">
        <v>81</v>
      </c>
      <c r="P1753" s="1" t="s">
        <v>2857</v>
      </c>
      <c r="Q1753" s="1" t="s">
        <v>3318</v>
      </c>
      <c r="R1753" s="1" t="s">
        <v>384</v>
      </c>
      <c r="S1753" s="1" t="s">
        <v>685</v>
      </c>
      <c r="T1753" s="1" t="s">
        <v>4754</v>
      </c>
      <c r="U1753" s="1" t="s">
        <v>10929</v>
      </c>
      <c r="V1753" s="1" t="s">
        <v>12038</v>
      </c>
      <c r="W1753" s="1" t="s">
        <v>3166</v>
      </c>
    </row>
    <row r="1754" spans="1:23">
      <c r="A1754" s="1" t="s">
        <v>49</v>
      </c>
      <c r="D1754" s="1" t="s">
        <v>7911</v>
      </c>
      <c r="E1754" s="1" t="s">
        <v>7912</v>
      </c>
      <c r="F1754" s="1" t="s">
        <v>4792</v>
      </c>
      <c r="H1754" s="1" t="s">
        <v>2707</v>
      </c>
      <c r="I1754" s="1" t="s">
        <v>690</v>
      </c>
      <c r="J1754" s="1" t="s">
        <v>384</v>
      </c>
      <c r="K1754" s="1" t="s">
        <v>739</v>
      </c>
      <c r="L1754" s="1" t="s">
        <v>457</v>
      </c>
      <c r="M1754" s="1" t="s">
        <v>4753</v>
      </c>
      <c r="N1754" s="1" t="s">
        <v>522</v>
      </c>
      <c r="O1754" s="1" t="s">
        <v>81</v>
      </c>
      <c r="P1754" s="1" t="s">
        <v>2857</v>
      </c>
      <c r="Q1754" s="1" t="s">
        <v>3318</v>
      </c>
      <c r="R1754" s="1" t="s">
        <v>384</v>
      </c>
      <c r="S1754" s="1" t="s">
        <v>685</v>
      </c>
      <c r="T1754" s="1" t="s">
        <v>4754</v>
      </c>
      <c r="U1754" s="1" t="s">
        <v>3166</v>
      </c>
      <c r="V1754" s="1" t="s">
        <v>12037</v>
      </c>
      <c r="W1754" s="1" t="s">
        <v>3166</v>
      </c>
    </row>
    <row r="1755" spans="1:23">
      <c r="A1755" s="1" t="s">
        <v>49</v>
      </c>
      <c r="D1755" s="1" t="s">
        <v>7913</v>
      </c>
      <c r="E1755" s="1" t="s">
        <v>7914</v>
      </c>
      <c r="F1755" s="1" t="s">
        <v>4792</v>
      </c>
      <c r="H1755" s="1" t="s">
        <v>2707</v>
      </c>
      <c r="I1755" s="1" t="s">
        <v>690</v>
      </c>
      <c r="J1755" s="1" t="s">
        <v>384</v>
      </c>
      <c r="K1755" s="1" t="s">
        <v>765</v>
      </c>
      <c r="L1755" s="1" t="s">
        <v>396</v>
      </c>
      <c r="M1755" s="1" t="s">
        <v>4753</v>
      </c>
      <c r="N1755" s="1" t="s">
        <v>522</v>
      </c>
      <c r="O1755" s="1" t="s">
        <v>81</v>
      </c>
      <c r="P1755" s="1" t="s">
        <v>7915</v>
      </c>
      <c r="Q1755" s="1" t="s">
        <v>3344</v>
      </c>
      <c r="R1755" s="1" t="s">
        <v>384</v>
      </c>
      <c r="S1755" s="1" t="s">
        <v>685</v>
      </c>
      <c r="T1755" s="1" t="s">
        <v>4754</v>
      </c>
      <c r="U1755" s="1" t="s">
        <v>3166</v>
      </c>
      <c r="V1755" s="1" t="s">
        <v>12039</v>
      </c>
      <c r="W1755" s="1" t="s">
        <v>3166</v>
      </c>
    </row>
    <row r="1756" spans="1:23">
      <c r="A1756" s="1" t="s">
        <v>49</v>
      </c>
      <c r="D1756" s="1" t="s">
        <v>7916</v>
      </c>
      <c r="E1756" s="1" t="s">
        <v>7917</v>
      </c>
      <c r="F1756" s="1" t="s">
        <v>4792</v>
      </c>
      <c r="H1756" s="1" t="s">
        <v>2707</v>
      </c>
      <c r="I1756" s="1" t="s">
        <v>690</v>
      </c>
      <c r="J1756" s="1" t="s">
        <v>1041</v>
      </c>
      <c r="M1756" s="1" t="s">
        <v>4753</v>
      </c>
      <c r="N1756" s="1" t="s">
        <v>5208</v>
      </c>
      <c r="O1756" s="1" t="s">
        <v>81</v>
      </c>
      <c r="P1756" s="1" t="s">
        <v>7918</v>
      </c>
      <c r="Q1756" s="1" t="s">
        <v>3347</v>
      </c>
      <c r="R1756" s="1" t="s">
        <v>384</v>
      </c>
      <c r="S1756" s="1" t="s">
        <v>1041</v>
      </c>
      <c r="T1756" s="1" t="s">
        <v>4754</v>
      </c>
      <c r="U1756" s="1" t="s">
        <v>3166</v>
      </c>
      <c r="V1756" s="1" t="s">
        <v>3166</v>
      </c>
      <c r="W1756" s="1" t="s">
        <v>3166</v>
      </c>
    </row>
    <row r="1757" spans="1:23">
      <c r="A1757" s="1" t="s">
        <v>49</v>
      </c>
      <c r="D1757" s="1" t="s">
        <v>7919</v>
      </c>
      <c r="E1757" s="1" t="s">
        <v>7920</v>
      </c>
      <c r="F1757" s="1" t="s">
        <v>4792</v>
      </c>
      <c r="H1757" s="1" t="s">
        <v>2707</v>
      </c>
      <c r="I1757" s="1" t="s">
        <v>690</v>
      </c>
      <c r="J1757" s="1" t="s">
        <v>1041</v>
      </c>
      <c r="M1757" s="1" t="s">
        <v>4753</v>
      </c>
      <c r="N1757" s="1" t="s">
        <v>5208</v>
      </c>
      <c r="O1757" s="1" t="s">
        <v>81</v>
      </c>
      <c r="P1757" s="1" t="s">
        <v>7918</v>
      </c>
      <c r="Q1757" s="1" t="s">
        <v>3347</v>
      </c>
      <c r="R1757" s="1" t="s">
        <v>384</v>
      </c>
      <c r="S1757" s="1" t="s">
        <v>1041</v>
      </c>
      <c r="T1757" s="1" t="s">
        <v>4754</v>
      </c>
      <c r="U1757" s="1" t="s">
        <v>3166</v>
      </c>
      <c r="V1757" s="1" t="s">
        <v>3166</v>
      </c>
      <c r="W1757" s="1" t="s">
        <v>3166</v>
      </c>
    </row>
    <row r="1758" spans="1:23">
      <c r="A1758" s="1" t="s">
        <v>49</v>
      </c>
      <c r="D1758" s="1" t="s">
        <v>7921</v>
      </c>
      <c r="E1758" s="1" t="s">
        <v>7922</v>
      </c>
      <c r="F1758" s="1" t="s">
        <v>4792</v>
      </c>
      <c r="H1758" s="1" t="s">
        <v>2707</v>
      </c>
      <c r="I1758" s="1" t="s">
        <v>690</v>
      </c>
      <c r="J1758" s="1" t="s">
        <v>1041</v>
      </c>
      <c r="M1758" s="1" t="s">
        <v>4753</v>
      </c>
      <c r="N1758" s="1" t="s">
        <v>5208</v>
      </c>
      <c r="O1758" s="1" t="s">
        <v>81</v>
      </c>
      <c r="P1758" s="1" t="s">
        <v>7918</v>
      </c>
      <c r="Q1758" s="1" t="s">
        <v>3347</v>
      </c>
      <c r="R1758" s="1" t="s">
        <v>384</v>
      </c>
      <c r="S1758" s="1" t="s">
        <v>1041</v>
      </c>
      <c r="T1758" s="1" t="s">
        <v>4754</v>
      </c>
      <c r="U1758" s="1" t="s">
        <v>3166</v>
      </c>
      <c r="V1758" s="1" t="s">
        <v>3166</v>
      </c>
      <c r="W1758" s="1" t="s">
        <v>3166</v>
      </c>
    </row>
    <row r="1759" spans="1:23">
      <c r="A1759" s="1" t="s">
        <v>49</v>
      </c>
      <c r="D1759" s="1" t="s">
        <v>7923</v>
      </c>
      <c r="E1759" s="1" t="s">
        <v>7924</v>
      </c>
      <c r="F1759" s="1" t="s">
        <v>4792</v>
      </c>
      <c r="H1759" s="1" t="s">
        <v>2707</v>
      </c>
      <c r="I1759" s="1" t="s">
        <v>690</v>
      </c>
      <c r="J1759" s="1" t="s">
        <v>384</v>
      </c>
      <c r="K1759" s="1" t="s">
        <v>891</v>
      </c>
      <c r="L1759" s="1" t="s">
        <v>396</v>
      </c>
      <c r="M1759" s="1" t="s">
        <v>4797</v>
      </c>
      <c r="N1759" s="1" t="s">
        <v>522</v>
      </c>
      <c r="O1759" s="1" t="s">
        <v>81</v>
      </c>
      <c r="P1759" s="1" t="s">
        <v>7925</v>
      </c>
      <c r="Q1759" s="1" t="s">
        <v>12040</v>
      </c>
      <c r="R1759" s="1" t="s">
        <v>384</v>
      </c>
      <c r="S1759" s="1" t="s">
        <v>685</v>
      </c>
      <c r="T1759" s="1" t="s">
        <v>4798</v>
      </c>
      <c r="U1759" s="1" t="s">
        <v>3166</v>
      </c>
      <c r="V1759" s="1" t="s">
        <v>12041</v>
      </c>
      <c r="W1759" s="1" t="s">
        <v>3166</v>
      </c>
    </row>
    <row r="1760" spans="1:23">
      <c r="A1760" s="1" t="s">
        <v>49</v>
      </c>
      <c r="D1760" s="1" t="s">
        <v>7926</v>
      </c>
      <c r="E1760" s="1" t="s">
        <v>7927</v>
      </c>
      <c r="F1760" s="1" t="s">
        <v>4792</v>
      </c>
      <c r="H1760" s="1" t="s">
        <v>2707</v>
      </c>
      <c r="I1760" s="1" t="s">
        <v>690</v>
      </c>
      <c r="J1760" s="1" t="s">
        <v>384</v>
      </c>
      <c r="K1760" s="1" t="s">
        <v>891</v>
      </c>
      <c r="L1760" s="1" t="s">
        <v>487</v>
      </c>
      <c r="M1760" s="1" t="s">
        <v>4797</v>
      </c>
      <c r="N1760" s="1" t="s">
        <v>522</v>
      </c>
      <c r="O1760" s="1" t="s">
        <v>81</v>
      </c>
      <c r="P1760" s="1" t="s">
        <v>7925</v>
      </c>
      <c r="Q1760" s="1" t="s">
        <v>12040</v>
      </c>
      <c r="R1760" s="1" t="s">
        <v>384</v>
      </c>
      <c r="S1760" s="1" t="s">
        <v>685</v>
      </c>
      <c r="T1760" s="1" t="s">
        <v>4798</v>
      </c>
      <c r="U1760" s="1" t="s">
        <v>3166</v>
      </c>
      <c r="V1760" s="1" t="s">
        <v>12042</v>
      </c>
      <c r="W1760" s="1" t="s">
        <v>3166</v>
      </c>
    </row>
    <row r="1761" spans="1:24">
      <c r="A1761" s="1" t="s">
        <v>49</v>
      </c>
      <c r="D1761" s="1" t="s">
        <v>7928</v>
      </c>
      <c r="E1761" s="1" t="s">
        <v>7929</v>
      </c>
      <c r="F1761" s="1" t="s">
        <v>5937</v>
      </c>
      <c r="H1761" s="1" t="s">
        <v>2707</v>
      </c>
      <c r="I1761" s="1" t="s">
        <v>690</v>
      </c>
      <c r="J1761" s="1" t="s">
        <v>384</v>
      </c>
      <c r="K1761" s="1" t="s">
        <v>739</v>
      </c>
      <c r="L1761" s="1" t="s">
        <v>409</v>
      </c>
      <c r="M1761" s="1" t="s">
        <v>4797</v>
      </c>
      <c r="N1761" s="1" t="s">
        <v>522</v>
      </c>
      <c r="O1761" s="1" t="s">
        <v>81</v>
      </c>
      <c r="P1761" s="1" t="s">
        <v>7930</v>
      </c>
      <c r="Q1761" s="1" t="s">
        <v>12022</v>
      </c>
      <c r="R1761" s="1" t="s">
        <v>2955</v>
      </c>
      <c r="S1761" s="1" t="s">
        <v>384</v>
      </c>
      <c r="T1761" s="1" t="s">
        <v>5162</v>
      </c>
      <c r="U1761" s="1" t="s">
        <v>3166</v>
      </c>
      <c r="V1761" s="1" t="s">
        <v>3166</v>
      </c>
      <c r="W1761" s="1" t="s">
        <v>3417</v>
      </c>
    </row>
    <row r="1762" spans="1:24">
      <c r="A1762" s="1" t="s">
        <v>49</v>
      </c>
      <c r="D1762" s="1" t="s">
        <v>7931</v>
      </c>
      <c r="E1762" s="1" t="s">
        <v>7932</v>
      </c>
      <c r="F1762" s="1" t="s">
        <v>5937</v>
      </c>
      <c r="H1762" s="1" t="s">
        <v>2707</v>
      </c>
      <c r="I1762" s="1" t="s">
        <v>690</v>
      </c>
      <c r="J1762" s="1" t="s">
        <v>384</v>
      </c>
      <c r="K1762" s="1" t="s">
        <v>739</v>
      </c>
      <c r="L1762" s="1" t="s">
        <v>389</v>
      </c>
      <c r="M1762" s="1" t="s">
        <v>4797</v>
      </c>
      <c r="N1762" s="1" t="s">
        <v>522</v>
      </c>
      <c r="O1762" s="1" t="s">
        <v>81</v>
      </c>
      <c r="P1762" s="1" t="s">
        <v>2954</v>
      </c>
      <c r="Q1762" s="1" t="s">
        <v>12022</v>
      </c>
      <c r="R1762" s="1" t="s">
        <v>2955</v>
      </c>
      <c r="S1762" s="1" t="s">
        <v>384</v>
      </c>
      <c r="T1762" s="1" t="s">
        <v>5162</v>
      </c>
      <c r="U1762" s="1" t="s">
        <v>3166</v>
      </c>
      <c r="V1762" s="1" t="s">
        <v>3166</v>
      </c>
      <c r="W1762" s="1" t="s">
        <v>669</v>
      </c>
    </row>
    <row r="1763" spans="1:24">
      <c r="A1763" s="1" t="s">
        <v>49</v>
      </c>
      <c r="D1763" s="1" t="s">
        <v>7933</v>
      </c>
      <c r="E1763" s="1" t="s">
        <v>7934</v>
      </c>
      <c r="F1763" s="1" t="s">
        <v>5937</v>
      </c>
      <c r="H1763" s="1" t="s">
        <v>2707</v>
      </c>
      <c r="I1763" s="1" t="s">
        <v>690</v>
      </c>
      <c r="J1763" s="1" t="s">
        <v>384</v>
      </c>
      <c r="K1763" s="1" t="s">
        <v>731</v>
      </c>
      <c r="L1763" s="1" t="s">
        <v>791</v>
      </c>
      <c r="M1763" s="1" t="s">
        <v>4797</v>
      </c>
      <c r="N1763" s="1" t="s">
        <v>522</v>
      </c>
      <c r="O1763" s="1" t="s">
        <v>81</v>
      </c>
      <c r="P1763" s="1" t="s">
        <v>2954</v>
      </c>
      <c r="Q1763" s="1" t="s">
        <v>12022</v>
      </c>
      <c r="R1763" s="1" t="s">
        <v>2955</v>
      </c>
      <c r="S1763" s="1" t="s">
        <v>384</v>
      </c>
      <c r="T1763" s="1" t="s">
        <v>5162</v>
      </c>
      <c r="U1763" s="1" t="s">
        <v>3166</v>
      </c>
      <c r="V1763" s="1" t="s">
        <v>3166</v>
      </c>
      <c r="W1763" s="1" t="s">
        <v>1395</v>
      </c>
    </row>
    <row r="1764" spans="1:24">
      <c r="A1764" s="1" t="s">
        <v>49</v>
      </c>
      <c r="D1764" s="1" t="s">
        <v>7935</v>
      </c>
      <c r="E1764" s="1" t="s">
        <v>7936</v>
      </c>
      <c r="F1764" s="1" t="s">
        <v>4792</v>
      </c>
      <c r="H1764" s="1" t="s">
        <v>2707</v>
      </c>
      <c r="I1764" s="1" t="s">
        <v>690</v>
      </c>
      <c r="J1764" s="1" t="s">
        <v>945</v>
      </c>
      <c r="M1764" s="1" t="s">
        <v>4797</v>
      </c>
      <c r="N1764" s="1" t="s">
        <v>683</v>
      </c>
      <c r="O1764" s="1" t="s">
        <v>81</v>
      </c>
      <c r="P1764" s="1" t="s">
        <v>7937</v>
      </c>
      <c r="Q1764" s="1" t="s">
        <v>3232</v>
      </c>
      <c r="R1764" s="1" t="s">
        <v>384</v>
      </c>
      <c r="S1764" s="1" t="s">
        <v>945</v>
      </c>
      <c r="T1764" s="1" t="s">
        <v>5215</v>
      </c>
      <c r="U1764" s="1" t="s">
        <v>3166</v>
      </c>
      <c r="V1764" s="1" t="s">
        <v>10463</v>
      </c>
      <c r="W1764" s="1" t="s">
        <v>3166</v>
      </c>
    </row>
    <row r="1765" spans="1:24">
      <c r="A1765" s="1" t="s">
        <v>49</v>
      </c>
      <c r="D1765" s="1" t="s">
        <v>7938</v>
      </c>
      <c r="E1765" s="1" t="s">
        <v>7939</v>
      </c>
      <c r="F1765" s="1" t="s">
        <v>4766</v>
      </c>
      <c r="H1765" s="1" t="s">
        <v>2707</v>
      </c>
      <c r="I1765" s="1" t="s">
        <v>690</v>
      </c>
      <c r="J1765" s="1" t="s">
        <v>945</v>
      </c>
      <c r="K1765" s="1" t="s">
        <v>1072</v>
      </c>
      <c r="L1765" s="1" t="s">
        <v>393</v>
      </c>
      <c r="M1765" s="1" t="s">
        <v>4797</v>
      </c>
      <c r="N1765" s="1" t="s">
        <v>683</v>
      </c>
      <c r="O1765" s="1" t="s">
        <v>81</v>
      </c>
      <c r="P1765" s="1" t="s">
        <v>7940</v>
      </c>
      <c r="Q1765" s="1" t="s">
        <v>3347</v>
      </c>
      <c r="R1765" s="1" t="s">
        <v>530</v>
      </c>
      <c r="S1765" s="1" t="s">
        <v>945</v>
      </c>
      <c r="T1765" s="1" t="s">
        <v>5939</v>
      </c>
      <c r="U1765" s="1" t="s">
        <v>645</v>
      </c>
      <c r="V1765" s="1" t="s">
        <v>11399</v>
      </c>
      <c r="W1765" s="1" t="s">
        <v>645</v>
      </c>
    </row>
    <row r="1766" spans="1:24">
      <c r="A1766" s="1" t="s">
        <v>49</v>
      </c>
      <c r="D1766" s="1" t="s">
        <v>2938</v>
      </c>
      <c r="E1766" s="1" t="s">
        <v>2939</v>
      </c>
      <c r="F1766" s="1" t="s">
        <v>5033</v>
      </c>
      <c r="H1766" s="1" t="s">
        <v>2707</v>
      </c>
      <c r="I1766" s="1" t="s">
        <v>690</v>
      </c>
      <c r="J1766" s="1" t="s">
        <v>1041</v>
      </c>
      <c r="K1766" s="1" t="s">
        <v>703</v>
      </c>
      <c r="L1766" s="1" t="s">
        <v>389</v>
      </c>
      <c r="M1766" s="1" t="s">
        <v>4797</v>
      </c>
      <c r="N1766" s="1" t="s">
        <v>683</v>
      </c>
      <c r="O1766" s="1" t="s">
        <v>81</v>
      </c>
      <c r="P1766" s="1" t="s">
        <v>2937</v>
      </c>
      <c r="Q1766" s="1" t="s">
        <v>3362</v>
      </c>
      <c r="R1766" s="1" t="s">
        <v>685</v>
      </c>
      <c r="S1766" s="1" t="s">
        <v>156</v>
      </c>
      <c r="T1766" s="1" t="s">
        <v>5162</v>
      </c>
      <c r="U1766" s="1" t="s">
        <v>655</v>
      </c>
      <c r="V1766" s="1" t="s">
        <v>11948</v>
      </c>
      <c r="W1766" s="1" t="s">
        <v>3166</v>
      </c>
    </row>
    <row r="1767" spans="1:24">
      <c r="A1767" s="1" t="s">
        <v>49</v>
      </c>
      <c r="D1767" s="1" t="s">
        <v>2941</v>
      </c>
      <c r="E1767" s="1" t="s">
        <v>2942</v>
      </c>
      <c r="F1767" s="1" t="s">
        <v>4792</v>
      </c>
      <c r="H1767" s="1" t="s">
        <v>2707</v>
      </c>
      <c r="I1767" s="1" t="s">
        <v>690</v>
      </c>
      <c r="J1767" s="1" t="s">
        <v>1041</v>
      </c>
      <c r="K1767" s="1" t="s">
        <v>703</v>
      </c>
      <c r="L1767" s="1" t="s">
        <v>457</v>
      </c>
      <c r="M1767" s="1" t="s">
        <v>4797</v>
      </c>
      <c r="N1767" s="1" t="s">
        <v>683</v>
      </c>
      <c r="O1767" s="1" t="s">
        <v>81</v>
      </c>
      <c r="P1767" s="1" t="s">
        <v>2937</v>
      </c>
      <c r="Q1767" s="1" t="s">
        <v>3362</v>
      </c>
      <c r="R1767" s="1" t="s">
        <v>685</v>
      </c>
      <c r="S1767" s="1" t="s">
        <v>156</v>
      </c>
      <c r="T1767" s="1" t="s">
        <v>5162</v>
      </c>
      <c r="U1767" s="1" t="s">
        <v>3166</v>
      </c>
      <c r="V1767" s="1" t="s">
        <v>11948</v>
      </c>
      <c r="W1767" s="1" t="s">
        <v>3166</v>
      </c>
    </row>
    <row r="1768" spans="1:24">
      <c r="A1768" s="1" t="s">
        <v>49</v>
      </c>
      <c r="D1768" s="1" t="s">
        <v>3695</v>
      </c>
      <c r="E1768" s="1" t="s">
        <v>7941</v>
      </c>
      <c r="F1768" s="1" t="s">
        <v>5033</v>
      </c>
      <c r="H1768" s="1" t="s">
        <v>2707</v>
      </c>
      <c r="I1768" s="1" t="s">
        <v>2956</v>
      </c>
      <c r="J1768" s="1" t="s">
        <v>945</v>
      </c>
      <c r="K1768" s="1" t="s">
        <v>895</v>
      </c>
      <c r="L1768" s="1" t="s">
        <v>380</v>
      </c>
      <c r="M1768" s="1" t="s">
        <v>4797</v>
      </c>
      <c r="N1768" s="1" t="s">
        <v>683</v>
      </c>
      <c r="O1768" s="1" t="s">
        <v>695</v>
      </c>
      <c r="P1768" s="1" t="s">
        <v>7821</v>
      </c>
      <c r="Q1768" s="1" t="s">
        <v>3174</v>
      </c>
      <c r="R1768" s="1" t="s">
        <v>530</v>
      </c>
      <c r="S1768" s="1" t="s">
        <v>945</v>
      </c>
      <c r="T1768" s="1" t="s">
        <v>5939</v>
      </c>
      <c r="U1768" s="1" t="s">
        <v>12043</v>
      </c>
      <c r="V1768" s="1" t="s">
        <v>3166</v>
      </c>
      <c r="W1768" s="1" t="s">
        <v>10711</v>
      </c>
      <c r="X1768" s="1" t="s">
        <v>7942</v>
      </c>
    </row>
    <row r="1769" spans="1:24">
      <c r="A1769" s="1" t="s">
        <v>49</v>
      </c>
      <c r="D1769" s="1" t="s">
        <v>3696</v>
      </c>
      <c r="E1769" s="1" t="s">
        <v>7943</v>
      </c>
      <c r="F1769" s="1" t="s">
        <v>5033</v>
      </c>
      <c r="H1769" s="1" t="s">
        <v>2707</v>
      </c>
      <c r="I1769" s="1" t="s">
        <v>2956</v>
      </c>
      <c r="J1769" s="1" t="s">
        <v>945</v>
      </c>
      <c r="K1769" s="1" t="s">
        <v>895</v>
      </c>
      <c r="L1769" s="1" t="s">
        <v>380</v>
      </c>
      <c r="M1769" s="1" t="s">
        <v>4797</v>
      </c>
      <c r="N1769" s="1" t="s">
        <v>683</v>
      </c>
      <c r="O1769" s="1" t="s">
        <v>695</v>
      </c>
      <c r="P1769" s="1" t="s">
        <v>7821</v>
      </c>
      <c r="Q1769" s="1" t="s">
        <v>3174</v>
      </c>
      <c r="R1769" s="1" t="s">
        <v>530</v>
      </c>
      <c r="S1769" s="1" t="s">
        <v>945</v>
      </c>
      <c r="T1769" s="1" t="s">
        <v>5939</v>
      </c>
      <c r="U1769" s="1" t="s">
        <v>12044</v>
      </c>
      <c r="V1769" s="1" t="s">
        <v>3166</v>
      </c>
      <c r="W1769" s="1" t="s">
        <v>11046</v>
      </c>
      <c r="X1769" s="1" t="s">
        <v>7944</v>
      </c>
    </row>
    <row r="1770" spans="1:24">
      <c r="A1770" s="1" t="s">
        <v>49</v>
      </c>
      <c r="D1770" s="1" t="s">
        <v>2960</v>
      </c>
      <c r="E1770" s="1" t="s">
        <v>7945</v>
      </c>
      <c r="F1770" s="1" t="s">
        <v>4792</v>
      </c>
      <c r="H1770" s="1" t="s">
        <v>2707</v>
      </c>
      <c r="I1770" s="1" t="s">
        <v>2956</v>
      </c>
      <c r="J1770" s="1" t="s">
        <v>384</v>
      </c>
      <c r="K1770" s="1" t="s">
        <v>739</v>
      </c>
      <c r="L1770" s="1" t="s">
        <v>401</v>
      </c>
      <c r="M1770" s="1" t="s">
        <v>4797</v>
      </c>
      <c r="N1770" s="1" t="s">
        <v>683</v>
      </c>
      <c r="O1770" s="1" t="s">
        <v>695</v>
      </c>
      <c r="P1770" s="1" t="s">
        <v>2963</v>
      </c>
      <c r="Q1770" s="1" t="s">
        <v>3569</v>
      </c>
      <c r="R1770" s="1" t="s">
        <v>530</v>
      </c>
      <c r="S1770" s="1" t="s">
        <v>1324</v>
      </c>
      <c r="T1770" s="1" t="s">
        <v>5221</v>
      </c>
      <c r="U1770" s="1" t="s">
        <v>3166</v>
      </c>
      <c r="V1770" s="1" t="s">
        <v>12045</v>
      </c>
      <c r="W1770" s="1" t="s">
        <v>3166</v>
      </c>
    </row>
    <row r="1771" spans="1:24">
      <c r="A1771" s="1" t="s">
        <v>49</v>
      </c>
      <c r="D1771" s="1" t="s">
        <v>2964</v>
      </c>
      <c r="E1771" s="1" t="s">
        <v>7946</v>
      </c>
      <c r="F1771" s="1" t="s">
        <v>5033</v>
      </c>
      <c r="H1771" s="1" t="s">
        <v>2707</v>
      </c>
      <c r="I1771" s="1" t="s">
        <v>2956</v>
      </c>
      <c r="J1771" s="1" t="s">
        <v>384</v>
      </c>
      <c r="K1771" s="1" t="s">
        <v>739</v>
      </c>
      <c r="L1771" s="1" t="s">
        <v>380</v>
      </c>
      <c r="M1771" s="1" t="s">
        <v>4797</v>
      </c>
      <c r="N1771" s="1" t="s">
        <v>683</v>
      </c>
      <c r="O1771" s="1" t="s">
        <v>695</v>
      </c>
      <c r="P1771" s="1" t="s">
        <v>2963</v>
      </c>
      <c r="Q1771" s="1" t="s">
        <v>3366</v>
      </c>
      <c r="R1771" s="1" t="s">
        <v>530</v>
      </c>
      <c r="S1771" s="1" t="s">
        <v>1324</v>
      </c>
      <c r="T1771" s="1" t="s">
        <v>5221</v>
      </c>
      <c r="U1771" s="1" t="s">
        <v>10688</v>
      </c>
      <c r="V1771" s="1" t="s">
        <v>12046</v>
      </c>
      <c r="W1771" s="1" t="s">
        <v>2955</v>
      </c>
    </row>
    <row r="1772" spans="1:24">
      <c r="A1772" s="1" t="s">
        <v>49</v>
      </c>
      <c r="D1772" s="1" t="s">
        <v>2967</v>
      </c>
      <c r="E1772" s="1" t="s">
        <v>7947</v>
      </c>
      <c r="F1772" s="1" t="s">
        <v>5033</v>
      </c>
      <c r="H1772" s="1" t="s">
        <v>2707</v>
      </c>
      <c r="I1772" s="1" t="s">
        <v>2956</v>
      </c>
      <c r="J1772" s="1" t="s">
        <v>384</v>
      </c>
      <c r="K1772" s="1" t="s">
        <v>739</v>
      </c>
      <c r="L1772" s="1" t="s">
        <v>409</v>
      </c>
      <c r="M1772" s="1" t="s">
        <v>4797</v>
      </c>
      <c r="N1772" s="1" t="s">
        <v>683</v>
      </c>
      <c r="O1772" s="1" t="s">
        <v>695</v>
      </c>
      <c r="P1772" s="1" t="s">
        <v>2963</v>
      </c>
      <c r="Q1772" s="1" t="s">
        <v>3216</v>
      </c>
      <c r="R1772" s="1" t="s">
        <v>530</v>
      </c>
      <c r="S1772" s="1" t="s">
        <v>1324</v>
      </c>
      <c r="T1772" s="1" t="s">
        <v>5221</v>
      </c>
      <c r="U1772" s="1" t="s">
        <v>10878</v>
      </c>
      <c r="V1772" s="1" t="s">
        <v>12047</v>
      </c>
      <c r="W1772" s="1" t="s">
        <v>3166</v>
      </c>
    </row>
    <row r="1773" spans="1:24">
      <c r="A1773" s="1" t="s">
        <v>49</v>
      </c>
      <c r="D1773" s="1" t="s">
        <v>2970</v>
      </c>
      <c r="E1773" s="1" t="s">
        <v>7948</v>
      </c>
      <c r="F1773" s="1" t="s">
        <v>5033</v>
      </c>
      <c r="H1773" s="1" t="s">
        <v>2707</v>
      </c>
      <c r="I1773" s="1" t="s">
        <v>2956</v>
      </c>
      <c r="J1773" s="1" t="s">
        <v>384</v>
      </c>
      <c r="K1773" s="1" t="s">
        <v>739</v>
      </c>
      <c r="L1773" s="1" t="s">
        <v>1795</v>
      </c>
      <c r="M1773" s="1" t="s">
        <v>4797</v>
      </c>
      <c r="N1773" s="1" t="s">
        <v>683</v>
      </c>
      <c r="O1773" s="1" t="s">
        <v>695</v>
      </c>
      <c r="P1773" s="1" t="s">
        <v>2963</v>
      </c>
      <c r="Q1773" s="1" t="s">
        <v>3379</v>
      </c>
      <c r="R1773" s="1" t="s">
        <v>530</v>
      </c>
      <c r="S1773" s="1" t="s">
        <v>1324</v>
      </c>
      <c r="T1773" s="1" t="s">
        <v>5221</v>
      </c>
      <c r="U1773" s="1" t="s">
        <v>12048</v>
      </c>
      <c r="V1773" s="1" t="s">
        <v>12049</v>
      </c>
      <c r="W1773" s="1" t="s">
        <v>10491</v>
      </c>
    </row>
    <row r="1774" spans="1:24">
      <c r="A1774" s="1" t="s">
        <v>49</v>
      </c>
      <c r="D1774" s="1" t="s">
        <v>2973</v>
      </c>
      <c r="E1774" s="1" t="s">
        <v>7949</v>
      </c>
      <c r="F1774" s="1" t="s">
        <v>5033</v>
      </c>
      <c r="H1774" s="1" t="s">
        <v>2707</v>
      </c>
      <c r="I1774" s="1" t="s">
        <v>2956</v>
      </c>
      <c r="J1774" s="1" t="s">
        <v>384</v>
      </c>
      <c r="K1774" s="1" t="s">
        <v>739</v>
      </c>
      <c r="L1774" s="1" t="s">
        <v>801</v>
      </c>
      <c r="M1774" s="1" t="s">
        <v>4797</v>
      </c>
      <c r="N1774" s="1" t="s">
        <v>683</v>
      </c>
      <c r="O1774" s="1" t="s">
        <v>695</v>
      </c>
      <c r="P1774" s="1" t="s">
        <v>2963</v>
      </c>
      <c r="Q1774" s="1" t="s">
        <v>3367</v>
      </c>
      <c r="R1774" s="1" t="s">
        <v>530</v>
      </c>
      <c r="S1774" s="1" t="s">
        <v>1324</v>
      </c>
      <c r="T1774" s="1" t="s">
        <v>5221</v>
      </c>
      <c r="U1774" s="1" t="s">
        <v>10641</v>
      </c>
      <c r="V1774" s="1" t="s">
        <v>12049</v>
      </c>
      <c r="W1774" s="1" t="s">
        <v>10897</v>
      </c>
    </row>
    <row r="1775" spans="1:24">
      <c r="A1775" s="1" t="s">
        <v>49</v>
      </c>
      <c r="D1775" s="1" t="s">
        <v>2976</v>
      </c>
      <c r="E1775" s="1" t="s">
        <v>7950</v>
      </c>
      <c r="F1775" s="1" t="s">
        <v>5033</v>
      </c>
      <c r="H1775" s="1" t="s">
        <v>2707</v>
      </c>
      <c r="I1775" s="1" t="s">
        <v>2956</v>
      </c>
      <c r="J1775" s="1" t="s">
        <v>384</v>
      </c>
      <c r="K1775" s="1" t="s">
        <v>739</v>
      </c>
      <c r="L1775" s="1" t="s">
        <v>393</v>
      </c>
      <c r="M1775" s="1" t="s">
        <v>4797</v>
      </c>
      <c r="N1775" s="1" t="s">
        <v>683</v>
      </c>
      <c r="O1775" s="1" t="s">
        <v>695</v>
      </c>
      <c r="P1775" s="1" t="s">
        <v>2963</v>
      </c>
      <c r="Q1775" s="1" t="s">
        <v>3367</v>
      </c>
      <c r="R1775" s="1" t="s">
        <v>530</v>
      </c>
      <c r="S1775" s="1" t="s">
        <v>1324</v>
      </c>
      <c r="T1775" s="1" t="s">
        <v>5221</v>
      </c>
      <c r="U1775" s="1" t="s">
        <v>10192</v>
      </c>
      <c r="V1775" s="1" t="s">
        <v>12050</v>
      </c>
      <c r="W1775" s="1" t="s">
        <v>3166</v>
      </c>
    </row>
    <row r="1776" spans="1:24">
      <c r="A1776" s="1" t="s">
        <v>49</v>
      </c>
      <c r="D1776" s="1" t="s">
        <v>2979</v>
      </c>
      <c r="E1776" s="1" t="s">
        <v>7951</v>
      </c>
      <c r="F1776" s="1" t="s">
        <v>5033</v>
      </c>
      <c r="H1776" s="1" t="s">
        <v>2707</v>
      </c>
      <c r="I1776" s="1" t="s">
        <v>2956</v>
      </c>
      <c r="J1776" s="1" t="s">
        <v>384</v>
      </c>
      <c r="K1776" s="1" t="s">
        <v>739</v>
      </c>
      <c r="L1776" s="1" t="s">
        <v>396</v>
      </c>
      <c r="M1776" s="1" t="s">
        <v>4797</v>
      </c>
      <c r="N1776" s="1" t="s">
        <v>683</v>
      </c>
      <c r="O1776" s="1" t="s">
        <v>695</v>
      </c>
      <c r="P1776" s="1" t="s">
        <v>2963</v>
      </c>
      <c r="Q1776" s="1" t="s">
        <v>3367</v>
      </c>
      <c r="R1776" s="1" t="s">
        <v>530</v>
      </c>
      <c r="S1776" s="1" t="s">
        <v>1324</v>
      </c>
      <c r="T1776" s="1" t="s">
        <v>5221</v>
      </c>
      <c r="U1776" s="1" t="s">
        <v>11513</v>
      </c>
      <c r="V1776" s="1" t="s">
        <v>12051</v>
      </c>
      <c r="W1776" s="1" t="s">
        <v>384</v>
      </c>
    </row>
    <row r="1777" spans="1:23">
      <c r="A1777" s="1" t="s">
        <v>49</v>
      </c>
      <c r="D1777" s="1" t="s">
        <v>2982</v>
      </c>
      <c r="E1777" s="1" t="s">
        <v>2983</v>
      </c>
      <c r="F1777" s="1" t="s">
        <v>5033</v>
      </c>
      <c r="H1777" s="1" t="s">
        <v>2707</v>
      </c>
      <c r="I1777" s="1" t="s">
        <v>2956</v>
      </c>
      <c r="J1777" s="1" t="s">
        <v>384</v>
      </c>
      <c r="K1777" s="1" t="s">
        <v>739</v>
      </c>
      <c r="L1777" s="1" t="s">
        <v>419</v>
      </c>
      <c r="M1777" s="1" t="s">
        <v>4797</v>
      </c>
      <c r="N1777" s="1" t="s">
        <v>683</v>
      </c>
      <c r="O1777" s="1" t="s">
        <v>695</v>
      </c>
      <c r="P1777" s="1" t="s">
        <v>2963</v>
      </c>
      <c r="Q1777" s="1" t="s">
        <v>3368</v>
      </c>
      <c r="R1777" s="1" t="s">
        <v>530</v>
      </c>
      <c r="S1777" s="1" t="s">
        <v>1324</v>
      </c>
      <c r="T1777" s="1" t="s">
        <v>5221</v>
      </c>
      <c r="U1777" s="1" t="s">
        <v>11110</v>
      </c>
      <c r="V1777" s="1" t="s">
        <v>12049</v>
      </c>
      <c r="W1777" s="1" t="s">
        <v>3171</v>
      </c>
    </row>
    <row r="1778" spans="1:23">
      <c r="A1778" s="1" t="s">
        <v>49</v>
      </c>
      <c r="D1778" s="1" t="s">
        <v>2985</v>
      </c>
      <c r="E1778" s="1" t="s">
        <v>7952</v>
      </c>
      <c r="F1778" s="1" t="s">
        <v>5033</v>
      </c>
      <c r="H1778" s="1" t="s">
        <v>2707</v>
      </c>
      <c r="I1778" s="1" t="s">
        <v>2956</v>
      </c>
      <c r="J1778" s="1" t="s">
        <v>384</v>
      </c>
      <c r="K1778" s="1" t="s">
        <v>1072</v>
      </c>
      <c r="L1778" s="1" t="s">
        <v>380</v>
      </c>
      <c r="M1778" s="1" t="s">
        <v>4797</v>
      </c>
      <c r="N1778" s="1" t="s">
        <v>683</v>
      </c>
      <c r="O1778" s="1" t="s">
        <v>695</v>
      </c>
      <c r="P1778" s="1" t="s">
        <v>2963</v>
      </c>
      <c r="Q1778" s="1" t="s">
        <v>3213</v>
      </c>
      <c r="R1778" s="1" t="s">
        <v>530</v>
      </c>
      <c r="S1778" s="1" t="s">
        <v>1324</v>
      </c>
      <c r="T1778" s="1" t="s">
        <v>5221</v>
      </c>
      <c r="U1778" s="1" t="s">
        <v>10854</v>
      </c>
      <c r="V1778" s="1" t="s">
        <v>12052</v>
      </c>
      <c r="W1778" s="1" t="s">
        <v>480</v>
      </c>
    </row>
    <row r="1779" spans="1:23">
      <c r="A1779" s="1" t="s">
        <v>49</v>
      </c>
      <c r="D1779" s="1" t="s">
        <v>2988</v>
      </c>
      <c r="E1779" s="1" t="s">
        <v>7953</v>
      </c>
      <c r="F1779" s="1" t="s">
        <v>5033</v>
      </c>
      <c r="H1779" s="1" t="s">
        <v>2707</v>
      </c>
      <c r="I1779" s="1" t="s">
        <v>2956</v>
      </c>
      <c r="J1779" s="1" t="s">
        <v>384</v>
      </c>
      <c r="K1779" s="1" t="s">
        <v>1072</v>
      </c>
      <c r="L1779" s="1" t="s">
        <v>1795</v>
      </c>
      <c r="M1779" s="1" t="s">
        <v>4797</v>
      </c>
      <c r="N1779" s="1" t="s">
        <v>683</v>
      </c>
      <c r="O1779" s="1" t="s">
        <v>695</v>
      </c>
      <c r="P1779" s="1" t="s">
        <v>2963</v>
      </c>
      <c r="Q1779" s="1" t="s">
        <v>3369</v>
      </c>
      <c r="R1779" s="1" t="s">
        <v>530</v>
      </c>
      <c r="S1779" s="1" t="s">
        <v>1324</v>
      </c>
      <c r="T1779" s="1" t="s">
        <v>5221</v>
      </c>
      <c r="U1779" s="1" t="s">
        <v>10688</v>
      </c>
      <c r="V1779" s="1" t="s">
        <v>12053</v>
      </c>
      <c r="W1779" s="1" t="s">
        <v>3206</v>
      </c>
    </row>
    <row r="1780" spans="1:23">
      <c r="A1780" s="1" t="s">
        <v>49</v>
      </c>
      <c r="D1780" s="1" t="s">
        <v>2991</v>
      </c>
      <c r="E1780" s="1" t="s">
        <v>2992</v>
      </c>
      <c r="F1780" s="1" t="s">
        <v>5033</v>
      </c>
      <c r="H1780" s="1" t="s">
        <v>2707</v>
      </c>
      <c r="I1780" s="1" t="s">
        <v>2956</v>
      </c>
      <c r="J1780" s="1" t="s">
        <v>384</v>
      </c>
      <c r="K1780" s="1" t="s">
        <v>1072</v>
      </c>
      <c r="L1780" s="1" t="s">
        <v>393</v>
      </c>
      <c r="M1780" s="1" t="s">
        <v>4797</v>
      </c>
      <c r="N1780" s="1" t="s">
        <v>683</v>
      </c>
      <c r="O1780" s="1" t="s">
        <v>695</v>
      </c>
      <c r="P1780" s="1" t="s">
        <v>2963</v>
      </c>
      <c r="Q1780" s="1" t="s">
        <v>3369</v>
      </c>
      <c r="R1780" s="1" t="s">
        <v>530</v>
      </c>
      <c r="S1780" s="1" t="s">
        <v>1324</v>
      </c>
      <c r="T1780" s="1" t="s">
        <v>5221</v>
      </c>
      <c r="U1780" s="1" t="s">
        <v>10177</v>
      </c>
      <c r="V1780" s="1" t="s">
        <v>12054</v>
      </c>
      <c r="W1780" s="1" t="s">
        <v>3166</v>
      </c>
    </row>
    <row r="1781" spans="1:23">
      <c r="A1781" s="1" t="s">
        <v>49</v>
      </c>
      <c r="D1781" s="1" t="s">
        <v>2994</v>
      </c>
      <c r="E1781" s="1" t="s">
        <v>7954</v>
      </c>
      <c r="F1781" s="1" t="s">
        <v>5033</v>
      </c>
      <c r="H1781" s="1" t="s">
        <v>2707</v>
      </c>
      <c r="I1781" s="1" t="s">
        <v>2956</v>
      </c>
      <c r="J1781" s="1" t="s">
        <v>384</v>
      </c>
      <c r="K1781" s="1" t="s">
        <v>1072</v>
      </c>
      <c r="L1781" s="1" t="s">
        <v>791</v>
      </c>
      <c r="M1781" s="1" t="s">
        <v>4797</v>
      </c>
      <c r="N1781" s="1" t="s">
        <v>683</v>
      </c>
      <c r="O1781" s="1" t="s">
        <v>695</v>
      </c>
      <c r="P1781" s="1" t="s">
        <v>2963</v>
      </c>
      <c r="Q1781" s="1" t="s">
        <v>3213</v>
      </c>
      <c r="R1781" s="1" t="s">
        <v>530</v>
      </c>
      <c r="S1781" s="1" t="s">
        <v>1324</v>
      </c>
      <c r="T1781" s="1" t="s">
        <v>5221</v>
      </c>
      <c r="U1781" s="1" t="s">
        <v>10909</v>
      </c>
      <c r="V1781" s="1" t="s">
        <v>12055</v>
      </c>
      <c r="W1781" s="1" t="s">
        <v>3193</v>
      </c>
    </row>
    <row r="1782" spans="1:23">
      <c r="A1782" s="1" t="s">
        <v>49</v>
      </c>
      <c r="D1782" s="1" t="s">
        <v>7955</v>
      </c>
      <c r="E1782" s="1" t="s">
        <v>7956</v>
      </c>
      <c r="F1782" s="1" t="s">
        <v>5937</v>
      </c>
      <c r="H1782" s="1" t="s">
        <v>2707</v>
      </c>
      <c r="I1782" s="1" t="s">
        <v>2956</v>
      </c>
      <c r="J1782" s="1" t="s">
        <v>384</v>
      </c>
      <c r="K1782" s="1" t="s">
        <v>765</v>
      </c>
      <c r="L1782" s="1" t="s">
        <v>457</v>
      </c>
      <c r="M1782" s="1" t="s">
        <v>4797</v>
      </c>
      <c r="N1782" s="1" t="s">
        <v>683</v>
      </c>
      <c r="O1782" s="1" t="s">
        <v>81</v>
      </c>
      <c r="Q1782" s="1" t="s">
        <v>3492</v>
      </c>
      <c r="R1782" s="1" t="s">
        <v>530</v>
      </c>
      <c r="S1782" s="1" t="s">
        <v>384</v>
      </c>
      <c r="T1782" s="1" t="s">
        <v>5939</v>
      </c>
      <c r="U1782" s="1" t="s">
        <v>432</v>
      </c>
      <c r="V1782" s="1" t="s">
        <v>530</v>
      </c>
      <c r="W1782" s="1" t="s">
        <v>2955</v>
      </c>
    </row>
    <row r="1783" spans="1:23">
      <c r="A1783" s="1" t="s">
        <v>49</v>
      </c>
      <c r="D1783" s="1" t="s">
        <v>7957</v>
      </c>
      <c r="E1783" s="1" t="s">
        <v>7958</v>
      </c>
      <c r="F1783" s="1" t="s">
        <v>4766</v>
      </c>
      <c r="H1783" s="1" t="s">
        <v>2707</v>
      </c>
      <c r="I1783" s="1" t="s">
        <v>2956</v>
      </c>
      <c r="J1783" s="1" t="s">
        <v>945</v>
      </c>
      <c r="K1783" s="1" t="s">
        <v>1072</v>
      </c>
      <c r="L1783" s="1" t="s">
        <v>401</v>
      </c>
      <c r="M1783" s="1" t="s">
        <v>4797</v>
      </c>
      <c r="N1783" s="1" t="s">
        <v>683</v>
      </c>
      <c r="O1783" s="1" t="s">
        <v>81</v>
      </c>
      <c r="P1783" s="1" t="s">
        <v>7940</v>
      </c>
      <c r="Q1783" s="1" t="s">
        <v>3347</v>
      </c>
      <c r="R1783" s="1" t="s">
        <v>530</v>
      </c>
      <c r="S1783" s="1" t="s">
        <v>945</v>
      </c>
      <c r="T1783" s="1" t="s">
        <v>5939</v>
      </c>
      <c r="U1783" s="1" t="s">
        <v>645</v>
      </c>
      <c r="V1783" s="1" t="s">
        <v>11399</v>
      </c>
      <c r="W1783" s="1" t="s">
        <v>645</v>
      </c>
    </row>
    <row r="1784" spans="1:23">
      <c r="A1784" s="1" t="s">
        <v>49</v>
      </c>
      <c r="D1784" s="1" t="s">
        <v>7959</v>
      </c>
      <c r="E1784" s="1" t="s">
        <v>7960</v>
      </c>
      <c r="F1784" s="1" t="s">
        <v>4766</v>
      </c>
      <c r="H1784" s="1" t="s">
        <v>2707</v>
      </c>
      <c r="I1784" s="1" t="s">
        <v>2956</v>
      </c>
      <c r="J1784" s="1" t="s">
        <v>945</v>
      </c>
      <c r="K1784" s="1" t="s">
        <v>1072</v>
      </c>
      <c r="L1784" s="1" t="s">
        <v>380</v>
      </c>
      <c r="M1784" s="1" t="s">
        <v>4797</v>
      </c>
      <c r="N1784" s="1" t="s">
        <v>683</v>
      </c>
      <c r="O1784" s="1" t="s">
        <v>81</v>
      </c>
      <c r="P1784" s="1" t="s">
        <v>7940</v>
      </c>
      <c r="Q1784" s="1" t="s">
        <v>3347</v>
      </c>
      <c r="R1784" s="1" t="s">
        <v>530</v>
      </c>
      <c r="S1784" s="1" t="s">
        <v>945</v>
      </c>
      <c r="T1784" s="1" t="s">
        <v>5939</v>
      </c>
      <c r="U1784" s="1" t="s">
        <v>669</v>
      </c>
      <c r="V1784" s="1" t="s">
        <v>11399</v>
      </c>
      <c r="W1784" s="1" t="s">
        <v>669</v>
      </c>
    </row>
    <row r="1785" spans="1:23">
      <c r="A1785" s="1" t="s">
        <v>49</v>
      </c>
      <c r="D1785" s="1" t="s">
        <v>7961</v>
      </c>
      <c r="E1785" s="1" t="s">
        <v>7962</v>
      </c>
      <c r="F1785" s="1" t="s">
        <v>4766</v>
      </c>
      <c r="H1785" s="1" t="s">
        <v>2707</v>
      </c>
      <c r="I1785" s="1" t="s">
        <v>2956</v>
      </c>
      <c r="J1785" s="1" t="s">
        <v>945</v>
      </c>
      <c r="K1785" s="1" t="s">
        <v>1072</v>
      </c>
      <c r="L1785" s="1" t="s">
        <v>401</v>
      </c>
      <c r="M1785" s="1" t="s">
        <v>4797</v>
      </c>
      <c r="N1785" s="1" t="s">
        <v>683</v>
      </c>
      <c r="O1785" s="1" t="s">
        <v>81</v>
      </c>
      <c r="P1785" s="1" t="s">
        <v>7963</v>
      </c>
      <c r="Q1785" s="1" t="s">
        <v>3492</v>
      </c>
      <c r="R1785" s="1" t="s">
        <v>530</v>
      </c>
      <c r="S1785" s="1" t="s">
        <v>945</v>
      </c>
      <c r="T1785" s="1" t="s">
        <v>5939</v>
      </c>
      <c r="U1785" s="1" t="s">
        <v>12056</v>
      </c>
      <c r="V1785" s="1" t="s">
        <v>12057</v>
      </c>
      <c r="W1785" s="1" t="s">
        <v>12056</v>
      </c>
    </row>
    <row r="1786" spans="1:23">
      <c r="A1786" s="1" t="s">
        <v>49</v>
      </c>
      <c r="D1786" s="1" t="s">
        <v>7964</v>
      </c>
      <c r="E1786" s="1" t="s">
        <v>7965</v>
      </c>
      <c r="F1786" s="1" t="s">
        <v>5937</v>
      </c>
      <c r="H1786" s="1" t="s">
        <v>2707</v>
      </c>
      <c r="I1786" s="1" t="s">
        <v>2956</v>
      </c>
      <c r="J1786" s="1" t="s">
        <v>945</v>
      </c>
      <c r="K1786" s="1" t="s">
        <v>1072</v>
      </c>
      <c r="L1786" s="1" t="s">
        <v>401</v>
      </c>
      <c r="M1786" s="1" t="s">
        <v>4797</v>
      </c>
      <c r="N1786" s="1" t="s">
        <v>683</v>
      </c>
      <c r="O1786" s="1" t="s">
        <v>81</v>
      </c>
      <c r="P1786" s="1" t="s">
        <v>7966</v>
      </c>
      <c r="Q1786" s="1" t="s">
        <v>3174</v>
      </c>
      <c r="R1786" s="1" t="s">
        <v>530</v>
      </c>
      <c r="S1786" s="1" t="s">
        <v>945</v>
      </c>
      <c r="T1786" s="1" t="s">
        <v>5939</v>
      </c>
      <c r="U1786" s="1" t="s">
        <v>156</v>
      </c>
      <c r="V1786" s="1" t="s">
        <v>12058</v>
      </c>
      <c r="W1786" s="1" t="s">
        <v>1041</v>
      </c>
    </row>
    <row r="1787" spans="1:23">
      <c r="A1787" s="1" t="s">
        <v>49</v>
      </c>
      <c r="D1787" s="1" t="s">
        <v>7967</v>
      </c>
      <c r="E1787" s="1" t="s">
        <v>7968</v>
      </c>
      <c r="F1787" s="1" t="s">
        <v>5937</v>
      </c>
      <c r="H1787" s="1" t="s">
        <v>2707</v>
      </c>
      <c r="I1787" s="1" t="s">
        <v>2956</v>
      </c>
      <c r="J1787" s="1" t="s">
        <v>945</v>
      </c>
      <c r="K1787" s="1" t="s">
        <v>1072</v>
      </c>
      <c r="L1787" s="1" t="s">
        <v>389</v>
      </c>
      <c r="M1787" s="1" t="s">
        <v>4797</v>
      </c>
      <c r="N1787" s="1" t="s">
        <v>683</v>
      </c>
      <c r="O1787" s="1" t="s">
        <v>81</v>
      </c>
      <c r="P1787" s="1" t="s">
        <v>7963</v>
      </c>
      <c r="Q1787" s="1" t="s">
        <v>3185</v>
      </c>
      <c r="R1787" s="1" t="s">
        <v>530</v>
      </c>
      <c r="S1787" s="1" t="s">
        <v>945</v>
      </c>
      <c r="T1787" s="1" t="s">
        <v>5939</v>
      </c>
      <c r="U1787" s="1" t="s">
        <v>432</v>
      </c>
      <c r="V1787" s="1" t="s">
        <v>11512</v>
      </c>
      <c r="W1787" s="1" t="s">
        <v>432</v>
      </c>
    </row>
    <row r="1788" spans="1:23">
      <c r="A1788" s="1" t="s">
        <v>49</v>
      </c>
      <c r="D1788" s="1" t="s">
        <v>7969</v>
      </c>
      <c r="E1788" s="1" t="s">
        <v>7970</v>
      </c>
      <c r="F1788" s="1" t="s">
        <v>5937</v>
      </c>
      <c r="H1788" s="1" t="s">
        <v>2707</v>
      </c>
      <c r="I1788" s="1" t="s">
        <v>2956</v>
      </c>
      <c r="J1788" s="1" t="s">
        <v>945</v>
      </c>
      <c r="K1788" s="1" t="s">
        <v>1072</v>
      </c>
      <c r="L1788" s="1" t="s">
        <v>389</v>
      </c>
      <c r="M1788" s="1" t="s">
        <v>4797</v>
      </c>
      <c r="N1788" s="1" t="s">
        <v>683</v>
      </c>
      <c r="O1788" s="1" t="s">
        <v>81</v>
      </c>
      <c r="P1788" s="1" t="s">
        <v>7966</v>
      </c>
      <c r="Q1788" s="1" t="s">
        <v>3174</v>
      </c>
      <c r="R1788" s="1" t="s">
        <v>530</v>
      </c>
      <c r="S1788" s="1" t="s">
        <v>945</v>
      </c>
      <c r="T1788" s="1" t="s">
        <v>5939</v>
      </c>
      <c r="U1788" s="1" t="s">
        <v>156</v>
      </c>
      <c r="V1788" s="1" t="s">
        <v>12058</v>
      </c>
      <c r="W1788" s="1" t="s">
        <v>10304</v>
      </c>
    </row>
    <row r="1789" spans="1:23">
      <c r="A1789" s="1" t="s">
        <v>49</v>
      </c>
      <c r="D1789" s="1" t="s">
        <v>7971</v>
      </c>
      <c r="E1789" s="1" t="s">
        <v>7972</v>
      </c>
      <c r="F1789" s="1" t="s">
        <v>5937</v>
      </c>
      <c r="H1789" s="1" t="s">
        <v>2707</v>
      </c>
      <c r="I1789" s="1" t="s">
        <v>2956</v>
      </c>
      <c r="J1789" s="1" t="s">
        <v>945</v>
      </c>
      <c r="K1789" s="1" t="s">
        <v>1072</v>
      </c>
      <c r="L1789" s="1" t="s">
        <v>389</v>
      </c>
      <c r="M1789" s="1" t="s">
        <v>4797</v>
      </c>
      <c r="N1789" s="1" t="s">
        <v>683</v>
      </c>
      <c r="O1789" s="1" t="s">
        <v>81</v>
      </c>
      <c r="P1789" s="1" t="s">
        <v>7973</v>
      </c>
      <c r="Q1789" s="1" t="s">
        <v>3174</v>
      </c>
      <c r="R1789" s="1" t="s">
        <v>530</v>
      </c>
      <c r="S1789" s="1" t="s">
        <v>945</v>
      </c>
      <c r="T1789" s="1" t="s">
        <v>5939</v>
      </c>
      <c r="U1789" s="1" t="s">
        <v>10854</v>
      </c>
      <c r="V1789" s="1" t="s">
        <v>12058</v>
      </c>
      <c r="W1789" s="1" t="s">
        <v>10854</v>
      </c>
    </row>
    <row r="1790" spans="1:23">
      <c r="A1790" s="1" t="s">
        <v>49</v>
      </c>
      <c r="D1790" s="1" t="s">
        <v>7974</v>
      </c>
      <c r="E1790" s="1" t="s">
        <v>7975</v>
      </c>
      <c r="F1790" s="1" t="s">
        <v>5937</v>
      </c>
      <c r="H1790" s="1" t="s">
        <v>2707</v>
      </c>
      <c r="I1790" s="1" t="s">
        <v>2956</v>
      </c>
      <c r="J1790" s="1" t="s">
        <v>945</v>
      </c>
      <c r="K1790" s="1" t="s">
        <v>1072</v>
      </c>
      <c r="L1790" s="1" t="s">
        <v>393</v>
      </c>
      <c r="M1790" s="1" t="s">
        <v>4797</v>
      </c>
      <c r="N1790" s="1" t="s">
        <v>683</v>
      </c>
      <c r="O1790" s="1" t="s">
        <v>81</v>
      </c>
      <c r="P1790" s="1" t="s">
        <v>7976</v>
      </c>
      <c r="Q1790" s="1" t="s">
        <v>3167</v>
      </c>
      <c r="R1790" s="1" t="s">
        <v>530</v>
      </c>
      <c r="S1790" s="1" t="s">
        <v>945</v>
      </c>
      <c r="T1790" s="1" t="s">
        <v>5939</v>
      </c>
      <c r="U1790" s="1" t="s">
        <v>10982</v>
      </c>
      <c r="V1790" s="1" t="s">
        <v>616</v>
      </c>
      <c r="W1790" s="1" t="s">
        <v>10982</v>
      </c>
    </row>
    <row r="1791" spans="1:23">
      <c r="A1791" s="1" t="s">
        <v>49</v>
      </c>
      <c r="D1791" s="1" t="s">
        <v>7977</v>
      </c>
      <c r="E1791" s="1" t="s">
        <v>7978</v>
      </c>
      <c r="F1791" s="1" t="s">
        <v>4766</v>
      </c>
      <c r="H1791" s="1" t="s">
        <v>2707</v>
      </c>
      <c r="I1791" s="1" t="s">
        <v>2956</v>
      </c>
      <c r="J1791" s="1" t="s">
        <v>945</v>
      </c>
      <c r="K1791" s="1" t="s">
        <v>1072</v>
      </c>
      <c r="L1791" s="1" t="s">
        <v>7979</v>
      </c>
      <c r="M1791" s="1" t="s">
        <v>4797</v>
      </c>
      <c r="N1791" s="1" t="s">
        <v>683</v>
      </c>
      <c r="O1791" s="1" t="s">
        <v>81</v>
      </c>
      <c r="P1791" s="1" t="s">
        <v>7980</v>
      </c>
      <c r="Q1791" s="1" t="s">
        <v>3188</v>
      </c>
      <c r="R1791" s="1" t="s">
        <v>530</v>
      </c>
      <c r="S1791" s="1" t="s">
        <v>945</v>
      </c>
      <c r="T1791" s="1" t="s">
        <v>5939</v>
      </c>
      <c r="U1791" s="1" t="s">
        <v>3166</v>
      </c>
      <c r="V1791" s="1" t="s">
        <v>12059</v>
      </c>
      <c r="W1791" s="1" t="s">
        <v>3166</v>
      </c>
    </row>
    <row r="1792" spans="1:23">
      <c r="A1792" s="1" t="s">
        <v>49</v>
      </c>
      <c r="D1792" s="1" t="s">
        <v>2957</v>
      </c>
      <c r="E1792" s="1" t="s">
        <v>7981</v>
      </c>
      <c r="F1792" s="1" t="s">
        <v>5033</v>
      </c>
      <c r="H1792" s="1" t="s">
        <v>2707</v>
      </c>
      <c r="I1792" s="1" t="s">
        <v>2956</v>
      </c>
      <c r="J1792" s="1" t="s">
        <v>1041</v>
      </c>
      <c r="K1792" s="1" t="s">
        <v>1072</v>
      </c>
      <c r="L1792" s="1" t="s">
        <v>457</v>
      </c>
      <c r="M1792" s="1" t="s">
        <v>4797</v>
      </c>
      <c r="N1792" s="1" t="s">
        <v>683</v>
      </c>
      <c r="O1792" s="1" t="s">
        <v>81</v>
      </c>
      <c r="P1792" s="1" t="s">
        <v>2959</v>
      </c>
      <c r="Q1792" s="1" t="s">
        <v>3365</v>
      </c>
      <c r="R1792" s="1" t="s">
        <v>530</v>
      </c>
      <c r="S1792" s="1" t="s">
        <v>1041</v>
      </c>
      <c r="T1792" s="1" t="s">
        <v>5221</v>
      </c>
      <c r="U1792" s="1" t="s">
        <v>10994</v>
      </c>
      <c r="V1792" s="1" t="s">
        <v>12060</v>
      </c>
      <c r="W1792" s="1" t="s">
        <v>1395</v>
      </c>
    </row>
    <row r="1793" spans="1:24">
      <c r="A1793" s="1" t="s">
        <v>49</v>
      </c>
      <c r="D1793" s="1" t="s">
        <v>7982</v>
      </c>
      <c r="E1793" s="1" t="s">
        <v>7983</v>
      </c>
      <c r="F1793" s="1" t="s">
        <v>5937</v>
      </c>
      <c r="H1793" s="1" t="s">
        <v>2707</v>
      </c>
      <c r="I1793" s="1" t="s">
        <v>2956</v>
      </c>
      <c r="J1793" s="1" t="s">
        <v>3351</v>
      </c>
      <c r="K1793" s="1" t="s">
        <v>739</v>
      </c>
      <c r="L1793" s="1" t="s">
        <v>389</v>
      </c>
      <c r="M1793" s="1" t="s">
        <v>4753</v>
      </c>
      <c r="N1793" s="1" t="s">
        <v>522</v>
      </c>
      <c r="O1793" s="1" t="s">
        <v>81</v>
      </c>
      <c r="P1793" s="1" t="s">
        <v>7984</v>
      </c>
      <c r="Q1793" s="1" t="s">
        <v>12061</v>
      </c>
      <c r="R1793" s="1" t="s">
        <v>616</v>
      </c>
      <c r="S1793" s="1" t="s">
        <v>685</v>
      </c>
      <c r="T1793" s="1" t="s">
        <v>5034</v>
      </c>
      <c r="U1793" s="1" t="s">
        <v>3208</v>
      </c>
      <c r="V1793" s="1" t="s">
        <v>12062</v>
      </c>
      <c r="W1793" s="1" t="s">
        <v>3166</v>
      </c>
    </row>
    <row r="1794" spans="1:24">
      <c r="A1794" s="1" t="s">
        <v>49</v>
      </c>
      <c r="D1794" s="1" t="s">
        <v>7985</v>
      </c>
      <c r="E1794" s="1" t="s">
        <v>7986</v>
      </c>
      <c r="F1794" s="1" t="s">
        <v>4792</v>
      </c>
      <c r="H1794" s="1" t="s">
        <v>2707</v>
      </c>
      <c r="I1794" s="1" t="s">
        <v>2956</v>
      </c>
      <c r="J1794" s="1" t="s">
        <v>3351</v>
      </c>
      <c r="K1794" s="1" t="s">
        <v>739</v>
      </c>
      <c r="L1794" s="1" t="s">
        <v>694</v>
      </c>
      <c r="M1794" s="1" t="s">
        <v>4753</v>
      </c>
      <c r="N1794" s="1" t="s">
        <v>522</v>
      </c>
      <c r="O1794" s="1" t="s">
        <v>81</v>
      </c>
      <c r="P1794" s="1" t="s">
        <v>7984</v>
      </c>
      <c r="Q1794" s="1" t="s">
        <v>3492</v>
      </c>
      <c r="R1794" s="1" t="s">
        <v>616</v>
      </c>
      <c r="S1794" s="1" t="s">
        <v>685</v>
      </c>
      <c r="T1794" s="1" t="s">
        <v>5034</v>
      </c>
      <c r="U1794" s="1" t="s">
        <v>3166</v>
      </c>
      <c r="V1794" s="1" t="s">
        <v>12063</v>
      </c>
      <c r="W1794" s="1" t="s">
        <v>3166</v>
      </c>
    </row>
    <row r="1795" spans="1:24">
      <c r="A1795" s="1" t="s">
        <v>49</v>
      </c>
      <c r="D1795" s="1" t="s">
        <v>3776</v>
      </c>
      <c r="E1795" s="1" t="s">
        <v>7987</v>
      </c>
      <c r="F1795" s="1" t="s">
        <v>5033</v>
      </c>
      <c r="H1795" s="1" t="s">
        <v>2707</v>
      </c>
      <c r="I1795" s="1" t="s">
        <v>2956</v>
      </c>
      <c r="J1795" s="1" t="s">
        <v>3351</v>
      </c>
      <c r="K1795" s="1" t="s">
        <v>739</v>
      </c>
      <c r="L1795" s="1" t="s">
        <v>393</v>
      </c>
      <c r="M1795" s="1" t="s">
        <v>4753</v>
      </c>
      <c r="N1795" s="1" t="s">
        <v>522</v>
      </c>
      <c r="O1795" s="1" t="s">
        <v>81</v>
      </c>
      <c r="P1795" s="1" t="s">
        <v>7984</v>
      </c>
      <c r="Q1795" s="1" t="s">
        <v>12064</v>
      </c>
      <c r="R1795" s="1" t="s">
        <v>616</v>
      </c>
      <c r="S1795" s="1" t="s">
        <v>685</v>
      </c>
      <c r="T1795" s="1" t="s">
        <v>5034</v>
      </c>
      <c r="U1795" s="1" t="s">
        <v>3179</v>
      </c>
      <c r="V1795" s="1" t="s">
        <v>12063</v>
      </c>
      <c r="W1795" s="1" t="s">
        <v>10891</v>
      </c>
    </row>
    <row r="1796" spans="1:24">
      <c r="A1796" s="1" t="s">
        <v>49</v>
      </c>
      <c r="D1796" s="1" t="s">
        <v>7988</v>
      </c>
      <c r="E1796" s="1" t="s">
        <v>7989</v>
      </c>
      <c r="F1796" s="1" t="s">
        <v>4792</v>
      </c>
      <c r="H1796" s="1" t="s">
        <v>2707</v>
      </c>
      <c r="I1796" s="1" t="s">
        <v>2956</v>
      </c>
      <c r="J1796" s="1" t="s">
        <v>945</v>
      </c>
      <c r="K1796" s="1" t="s">
        <v>1072</v>
      </c>
      <c r="L1796" s="1" t="s">
        <v>457</v>
      </c>
      <c r="M1796" s="1" t="s">
        <v>4797</v>
      </c>
      <c r="N1796" s="1" t="s">
        <v>683</v>
      </c>
      <c r="O1796" s="1" t="s">
        <v>81</v>
      </c>
      <c r="P1796" s="1" t="s">
        <v>7990</v>
      </c>
      <c r="Q1796" s="1" t="s">
        <v>12065</v>
      </c>
      <c r="R1796" s="1" t="s">
        <v>530</v>
      </c>
      <c r="S1796" s="1" t="s">
        <v>1041</v>
      </c>
      <c r="T1796" s="1" t="s">
        <v>4798</v>
      </c>
      <c r="U1796" s="1" t="s">
        <v>3166</v>
      </c>
      <c r="V1796" s="1" t="s">
        <v>12066</v>
      </c>
      <c r="W1796" s="1" t="s">
        <v>3166</v>
      </c>
    </row>
    <row r="1797" spans="1:24">
      <c r="A1797" s="1" t="s">
        <v>49</v>
      </c>
      <c r="D1797" s="1" t="s">
        <v>3037</v>
      </c>
      <c r="E1797" s="1" t="s">
        <v>7991</v>
      </c>
      <c r="F1797" s="1" t="s">
        <v>5033</v>
      </c>
      <c r="H1797" s="1" t="s">
        <v>2707</v>
      </c>
      <c r="I1797" s="1" t="s">
        <v>2956</v>
      </c>
      <c r="J1797" s="1" t="s">
        <v>384</v>
      </c>
      <c r="K1797" s="1" t="s">
        <v>795</v>
      </c>
      <c r="L1797" s="1" t="s">
        <v>457</v>
      </c>
      <c r="M1797" s="1" t="s">
        <v>4753</v>
      </c>
      <c r="N1797" s="1" t="s">
        <v>522</v>
      </c>
      <c r="O1797" s="1" t="s">
        <v>81</v>
      </c>
      <c r="P1797" s="1" t="s">
        <v>3039</v>
      </c>
      <c r="Q1797" s="1" t="s">
        <v>3374</v>
      </c>
      <c r="R1797" s="1" t="s">
        <v>530</v>
      </c>
      <c r="S1797" s="1" t="s">
        <v>685</v>
      </c>
      <c r="T1797" s="1" t="s">
        <v>4754</v>
      </c>
      <c r="U1797" s="1" t="s">
        <v>11684</v>
      </c>
      <c r="V1797" s="1" t="s">
        <v>12067</v>
      </c>
      <c r="W1797" s="1" t="s">
        <v>3249</v>
      </c>
    </row>
    <row r="1798" spans="1:24">
      <c r="A1798" s="1" t="s">
        <v>49</v>
      </c>
      <c r="D1798" s="1" t="s">
        <v>3040</v>
      </c>
      <c r="E1798" s="1" t="s">
        <v>7992</v>
      </c>
      <c r="F1798" s="1" t="s">
        <v>5033</v>
      </c>
      <c r="H1798" s="1" t="s">
        <v>2707</v>
      </c>
      <c r="I1798" s="1" t="s">
        <v>2956</v>
      </c>
      <c r="J1798" s="1" t="s">
        <v>384</v>
      </c>
      <c r="K1798" s="1" t="s">
        <v>795</v>
      </c>
      <c r="L1798" s="1" t="s">
        <v>393</v>
      </c>
      <c r="M1798" s="1" t="s">
        <v>4753</v>
      </c>
      <c r="N1798" s="1" t="s">
        <v>522</v>
      </c>
      <c r="O1798" s="1" t="s">
        <v>81</v>
      </c>
      <c r="P1798" s="1" t="s">
        <v>3039</v>
      </c>
      <c r="Q1798" s="1" t="s">
        <v>3375</v>
      </c>
      <c r="R1798" s="1" t="s">
        <v>530</v>
      </c>
      <c r="S1798" s="1" t="s">
        <v>685</v>
      </c>
      <c r="T1798" s="1" t="s">
        <v>4754</v>
      </c>
      <c r="U1798" s="1" t="s">
        <v>12068</v>
      </c>
      <c r="V1798" s="1" t="s">
        <v>12069</v>
      </c>
      <c r="W1798" s="1" t="s">
        <v>3166</v>
      </c>
    </row>
    <row r="1799" spans="1:24">
      <c r="A1799" s="1" t="s">
        <v>49</v>
      </c>
      <c r="D1799" s="1" t="s">
        <v>3099</v>
      </c>
      <c r="E1799" s="1" t="s">
        <v>7993</v>
      </c>
      <c r="F1799" s="1" t="s">
        <v>655</v>
      </c>
      <c r="H1799" s="1" t="s">
        <v>2707</v>
      </c>
      <c r="I1799" s="1" t="s">
        <v>1072</v>
      </c>
      <c r="J1799" s="1" t="s">
        <v>156</v>
      </c>
      <c r="K1799" s="1" t="s">
        <v>5521</v>
      </c>
      <c r="L1799" s="1" t="s">
        <v>401</v>
      </c>
      <c r="M1799" s="1" t="s">
        <v>4753</v>
      </c>
      <c r="N1799" s="1" t="s">
        <v>683</v>
      </c>
      <c r="O1799" s="1" t="s">
        <v>695</v>
      </c>
      <c r="P1799" s="1" t="s">
        <v>3102</v>
      </c>
      <c r="Q1799" s="1" t="s">
        <v>3241</v>
      </c>
      <c r="R1799" s="1" t="s">
        <v>3417</v>
      </c>
      <c r="S1799" s="1" t="s">
        <v>156</v>
      </c>
      <c r="T1799" s="1" t="s">
        <v>5034</v>
      </c>
      <c r="U1799" s="1" t="s">
        <v>3173</v>
      </c>
      <c r="V1799" s="1" t="s">
        <v>12070</v>
      </c>
      <c r="W1799" s="1" t="s">
        <v>3166</v>
      </c>
      <c r="X1799" s="1" t="s">
        <v>7994</v>
      </c>
    </row>
    <row r="1800" spans="1:24">
      <c r="A1800" s="1" t="s">
        <v>49</v>
      </c>
      <c r="D1800" s="1" t="s">
        <v>3131</v>
      </c>
      <c r="E1800" s="1" t="s">
        <v>7995</v>
      </c>
      <c r="F1800" s="1" t="s">
        <v>655</v>
      </c>
      <c r="H1800" s="1" t="s">
        <v>2707</v>
      </c>
      <c r="I1800" s="1" t="s">
        <v>1072</v>
      </c>
      <c r="J1800" s="1" t="s">
        <v>1041</v>
      </c>
      <c r="K1800" s="1" t="s">
        <v>5228</v>
      </c>
      <c r="L1800" s="1" t="s">
        <v>389</v>
      </c>
      <c r="M1800" s="1" t="s">
        <v>4753</v>
      </c>
      <c r="N1800" s="1" t="s">
        <v>683</v>
      </c>
      <c r="O1800" s="1" t="s">
        <v>81</v>
      </c>
      <c r="P1800" s="1" t="s">
        <v>3134</v>
      </c>
      <c r="Q1800" s="1" t="s">
        <v>3191</v>
      </c>
      <c r="R1800" s="1" t="s">
        <v>384</v>
      </c>
      <c r="S1800" s="1" t="s">
        <v>1041</v>
      </c>
      <c r="T1800" s="1" t="s">
        <v>5034</v>
      </c>
      <c r="U1800" s="1" t="s">
        <v>11855</v>
      </c>
      <c r="V1800" s="1" t="s">
        <v>12071</v>
      </c>
      <c r="W1800" s="1" t="s">
        <v>12072</v>
      </c>
      <c r="X1800" s="1" t="s">
        <v>7996</v>
      </c>
    </row>
    <row r="1801" spans="1:24">
      <c r="A1801" s="1" t="s">
        <v>49</v>
      </c>
      <c r="D1801" s="1" t="s">
        <v>3135</v>
      </c>
      <c r="E1801" s="1" t="s">
        <v>7997</v>
      </c>
      <c r="F1801" s="1" t="s">
        <v>655</v>
      </c>
      <c r="H1801" s="1" t="s">
        <v>2707</v>
      </c>
      <c r="I1801" s="1" t="s">
        <v>1072</v>
      </c>
      <c r="J1801" s="1" t="s">
        <v>1041</v>
      </c>
      <c r="K1801" s="1" t="s">
        <v>765</v>
      </c>
      <c r="L1801" s="1" t="s">
        <v>791</v>
      </c>
      <c r="M1801" s="1" t="s">
        <v>4753</v>
      </c>
      <c r="N1801" s="1" t="s">
        <v>683</v>
      </c>
      <c r="O1801" s="1" t="s">
        <v>81</v>
      </c>
      <c r="P1801" s="1" t="s">
        <v>3134</v>
      </c>
      <c r="Q1801" s="1" t="s">
        <v>3293</v>
      </c>
      <c r="R1801" s="1" t="s">
        <v>384</v>
      </c>
      <c r="S1801" s="1" t="s">
        <v>1041</v>
      </c>
      <c r="T1801" s="1" t="s">
        <v>5034</v>
      </c>
      <c r="U1801" s="1" t="s">
        <v>3171</v>
      </c>
      <c r="V1801" s="1" t="s">
        <v>12073</v>
      </c>
      <c r="W1801" s="1" t="s">
        <v>10498</v>
      </c>
      <c r="X1801" s="1" t="s">
        <v>7998</v>
      </c>
    </row>
    <row r="1802" spans="1:24">
      <c r="A1802" s="1" t="s">
        <v>49</v>
      </c>
      <c r="D1802" s="1" t="s">
        <v>3138</v>
      </c>
      <c r="E1802" s="1" t="s">
        <v>7999</v>
      </c>
      <c r="F1802" s="1" t="s">
        <v>655</v>
      </c>
      <c r="H1802" s="1" t="s">
        <v>2707</v>
      </c>
      <c r="I1802" s="1" t="s">
        <v>1072</v>
      </c>
      <c r="J1802" s="1" t="s">
        <v>1041</v>
      </c>
      <c r="K1802" s="1" t="s">
        <v>765</v>
      </c>
      <c r="L1802" s="1" t="s">
        <v>393</v>
      </c>
      <c r="M1802" s="1" t="s">
        <v>4753</v>
      </c>
      <c r="N1802" s="1" t="s">
        <v>683</v>
      </c>
      <c r="O1802" s="1" t="s">
        <v>81</v>
      </c>
      <c r="P1802" s="1" t="s">
        <v>3134</v>
      </c>
      <c r="Q1802" s="1" t="s">
        <v>3293</v>
      </c>
      <c r="R1802" s="1" t="s">
        <v>384</v>
      </c>
      <c r="S1802" s="1" t="s">
        <v>1041</v>
      </c>
      <c r="T1802" s="1" t="s">
        <v>5034</v>
      </c>
      <c r="U1802" s="1" t="s">
        <v>10159</v>
      </c>
      <c r="V1802" s="1" t="s">
        <v>12074</v>
      </c>
      <c r="W1802" s="1" t="s">
        <v>3166</v>
      </c>
      <c r="X1802" s="1" t="s">
        <v>8000</v>
      </c>
    </row>
    <row r="1803" spans="1:24">
      <c r="A1803" s="1" t="s">
        <v>49</v>
      </c>
      <c r="D1803" s="1" t="s">
        <v>2794</v>
      </c>
      <c r="E1803" s="1" t="s">
        <v>8001</v>
      </c>
      <c r="F1803" s="1" t="s">
        <v>655</v>
      </c>
      <c r="H1803" s="1" t="s">
        <v>2707</v>
      </c>
      <c r="I1803" s="1" t="s">
        <v>1072</v>
      </c>
      <c r="J1803" s="1" t="s">
        <v>3351</v>
      </c>
      <c r="K1803" s="1" t="s">
        <v>5521</v>
      </c>
      <c r="L1803" s="1" t="s">
        <v>801</v>
      </c>
      <c r="M1803" s="1" t="s">
        <v>4753</v>
      </c>
      <c r="N1803" s="1" t="s">
        <v>683</v>
      </c>
      <c r="O1803" s="1" t="s">
        <v>81</v>
      </c>
      <c r="P1803" s="1" t="s">
        <v>2797</v>
      </c>
      <c r="Q1803" s="1" t="s">
        <v>3568</v>
      </c>
      <c r="R1803" s="1" t="s">
        <v>384</v>
      </c>
      <c r="S1803" s="1" t="s">
        <v>1324</v>
      </c>
      <c r="T1803" s="1" t="s">
        <v>5034</v>
      </c>
      <c r="U1803" s="1" t="s">
        <v>12075</v>
      </c>
      <c r="V1803" s="1" t="s">
        <v>12076</v>
      </c>
      <c r="W1803" s="1" t="s">
        <v>3166</v>
      </c>
      <c r="X1803" s="1" t="s">
        <v>8002</v>
      </c>
    </row>
    <row r="1804" spans="1:24">
      <c r="A1804" s="1" t="s">
        <v>49</v>
      </c>
      <c r="D1804" s="1" t="s">
        <v>2712</v>
      </c>
      <c r="E1804" s="1" t="s">
        <v>8003</v>
      </c>
      <c r="F1804" s="1" t="s">
        <v>655</v>
      </c>
      <c r="H1804" s="1" t="s">
        <v>2707</v>
      </c>
      <c r="I1804" s="1" t="s">
        <v>1072</v>
      </c>
      <c r="J1804" s="1" t="s">
        <v>1041</v>
      </c>
      <c r="K1804" s="1" t="s">
        <v>631</v>
      </c>
      <c r="L1804" s="1" t="s">
        <v>389</v>
      </c>
      <c r="M1804" s="1" t="s">
        <v>4753</v>
      </c>
      <c r="N1804" s="1" t="s">
        <v>683</v>
      </c>
      <c r="O1804" s="1" t="s">
        <v>695</v>
      </c>
      <c r="P1804" s="1" t="s">
        <v>2714</v>
      </c>
      <c r="Q1804" s="1" t="s">
        <v>3347</v>
      </c>
      <c r="R1804" s="1" t="s">
        <v>384</v>
      </c>
      <c r="S1804" s="1" t="s">
        <v>1041</v>
      </c>
      <c r="T1804" s="1" t="s">
        <v>4754</v>
      </c>
      <c r="U1804" s="1" t="s">
        <v>11799</v>
      </c>
      <c r="V1804" s="1" t="s">
        <v>12077</v>
      </c>
      <c r="W1804" s="1" t="s">
        <v>3166</v>
      </c>
      <c r="X1804" s="1" t="s">
        <v>8004</v>
      </c>
    </row>
    <row r="1805" spans="1:24">
      <c r="A1805" s="1" t="s">
        <v>49</v>
      </c>
      <c r="D1805" s="1" t="s">
        <v>2870</v>
      </c>
      <c r="E1805" s="1" t="s">
        <v>8005</v>
      </c>
      <c r="F1805" s="1" t="s">
        <v>655</v>
      </c>
      <c r="H1805" s="1" t="s">
        <v>2707</v>
      </c>
      <c r="I1805" s="1" t="s">
        <v>1072</v>
      </c>
      <c r="J1805" s="1" t="s">
        <v>1041</v>
      </c>
      <c r="K1805" s="1" t="s">
        <v>5521</v>
      </c>
      <c r="L1805" s="1" t="s">
        <v>389</v>
      </c>
      <c r="M1805" s="1" t="s">
        <v>4753</v>
      </c>
      <c r="N1805" s="1" t="s">
        <v>683</v>
      </c>
      <c r="O1805" s="1" t="s">
        <v>81</v>
      </c>
      <c r="P1805" s="1" t="s">
        <v>2872</v>
      </c>
      <c r="Q1805" s="1" t="s">
        <v>3195</v>
      </c>
      <c r="R1805" s="1" t="s">
        <v>384</v>
      </c>
      <c r="S1805" s="1" t="s">
        <v>1041</v>
      </c>
      <c r="T1805" s="1" t="s">
        <v>4754</v>
      </c>
      <c r="U1805" s="1" t="s">
        <v>11003</v>
      </c>
      <c r="V1805" s="1" t="s">
        <v>11411</v>
      </c>
      <c r="W1805" s="1" t="s">
        <v>3166</v>
      </c>
      <c r="X1805" s="1" t="s">
        <v>8006</v>
      </c>
    </row>
    <row r="1806" spans="1:24">
      <c r="A1806" s="1" t="s">
        <v>49</v>
      </c>
      <c r="D1806" s="1" t="s">
        <v>2997</v>
      </c>
      <c r="E1806" s="1" t="s">
        <v>8007</v>
      </c>
      <c r="F1806" s="1" t="s">
        <v>655</v>
      </c>
      <c r="H1806" s="1" t="s">
        <v>2707</v>
      </c>
      <c r="I1806" s="1" t="s">
        <v>1072</v>
      </c>
      <c r="J1806" s="1" t="s">
        <v>1041</v>
      </c>
      <c r="K1806" s="1" t="s">
        <v>5521</v>
      </c>
      <c r="L1806" s="1" t="s">
        <v>401</v>
      </c>
      <c r="M1806" s="1" t="s">
        <v>4753</v>
      </c>
      <c r="N1806" s="1" t="s">
        <v>522</v>
      </c>
      <c r="O1806" s="1" t="s">
        <v>81</v>
      </c>
      <c r="P1806" s="1" t="s">
        <v>3000</v>
      </c>
      <c r="Q1806" s="1" t="s">
        <v>3188</v>
      </c>
      <c r="R1806" s="1" t="s">
        <v>530</v>
      </c>
      <c r="S1806" s="1" t="s">
        <v>685</v>
      </c>
      <c r="T1806" s="1" t="s">
        <v>5034</v>
      </c>
      <c r="U1806" s="1" t="s">
        <v>3166</v>
      </c>
      <c r="V1806" s="1" t="s">
        <v>11261</v>
      </c>
      <c r="W1806" s="1" t="s">
        <v>3166</v>
      </c>
      <c r="X1806" s="1" t="s">
        <v>8008</v>
      </c>
    </row>
    <row r="1807" spans="1:24">
      <c r="A1807" s="1" t="s">
        <v>49</v>
      </c>
      <c r="D1807" s="1" t="s">
        <v>3001</v>
      </c>
      <c r="E1807" s="1" t="s">
        <v>8009</v>
      </c>
      <c r="F1807" s="1" t="s">
        <v>655</v>
      </c>
      <c r="H1807" s="1" t="s">
        <v>2707</v>
      </c>
      <c r="I1807" s="1" t="s">
        <v>1072</v>
      </c>
      <c r="J1807" s="1" t="s">
        <v>1041</v>
      </c>
      <c r="K1807" s="1" t="s">
        <v>5521</v>
      </c>
      <c r="L1807" s="1" t="s">
        <v>396</v>
      </c>
      <c r="M1807" s="1" t="s">
        <v>4753</v>
      </c>
      <c r="N1807" s="1" t="s">
        <v>522</v>
      </c>
      <c r="O1807" s="1" t="s">
        <v>81</v>
      </c>
      <c r="P1807" s="1" t="s">
        <v>3000</v>
      </c>
      <c r="Q1807" s="1" t="s">
        <v>3188</v>
      </c>
      <c r="R1807" s="1" t="s">
        <v>530</v>
      </c>
      <c r="S1807" s="1" t="s">
        <v>685</v>
      </c>
      <c r="T1807" s="1" t="s">
        <v>5034</v>
      </c>
      <c r="U1807" s="1" t="s">
        <v>10306</v>
      </c>
      <c r="V1807" s="1" t="s">
        <v>12078</v>
      </c>
      <c r="W1807" s="1" t="s">
        <v>3166</v>
      </c>
      <c r="X1807" s="1" t="s">
        <v>8010</v>
      </c>
    </row>
    <row r="1808" spans="1:24">
      <c r="A1808" s="1" t="s">
        <v>49</v>
      </c>
      <c r="D1808" s="1" t="s">
        <v>3004</v>
      </c>
      <c r="E1808" s="1" t="s">
        <v>8011</v>
      </c>
      <c r="F1808" s="1" t="s">
        <v>655</v>
      </c>
      <c r="H1808" s="1" t="s">
        <v>2707</v>
      </c>
      <c r="I1808" s="1" t="s">
        <v>1072</v>
      </c>
      <c r="J1808" s="1" t="s">
        <v>1041</v>
      </c>
      <c r="K1808" s="1" t="s">
        <v>5521</v>
      </c>
      <c r="L1808" s="1" t="s">
        <v>419</v>
      </c>
      <c r="M1808" s="1" t="s">
        <v>4753</v>
      </c>
      <c r="N1808" s="1" t="s">
        <v>522</v>
      </c>
      <c r="O1808" s="1" t="s">
        <v>81</v>
      </c>
      <c r="P1808" s="1" t="s">
        <v>3000</v>
      </c>
      <c r="Q1808" s="1" t="s">
        <v>3188</v>
      </c>
      <c r="R1808" s="1" t="s">
        <v>530</v>
      </c>
      <c r="S1808" s="1" t="s">
        <v>685</v>
      </c>
      <c r="T1808" s="1" t="s">
        <v>5034</v>
      </c>
      <c r="U1808" s="1" t="s">
        <v>10834</v>
      </c>
      <c r="V1808" s="1" t="s">
        <v>12078</v>
      </c>
      <c r="W1808" s="1" t="s">
        <v>616</v>
      </c>
    </row>
    <row r="1809" spans="1:24">
      <c r="A1809" s="1" t="s">
        <v>49</v>
      </c>
      <c r="D1809" s="1" t="s">
        <v>3070</v>
      </c>
      <c r="E1809" s="1" t="s">
        <v>8012</v>
      </c>
      <c r="F1809" s="1" t="s">
        <v>655</v>
      </c>
      <c r="H1809" s="1" t="s">
        <v>2707</v>
      </c>
      <c r="I1809" s="1" t="s">
        <v>1072</v>
      </c>
      <c r="J1809" s="1" t="s">
        <v>1041</v>
      </c>
      <c r="K1809" s="1" t="s">
        <v>5521</v>
      </c>
      <c r="L1809" s="1" t="s">
        <v>389</v>
      </c>
      <c r="M1809" s="1" t="s">
        <v>4753</v>
      </c>
      <c r="N1809" s="1" t="s">
        <v>429</v>
      </c>
      <c r="O1809" s="1" t="s">
        <v>81</v>
      </c>
      <c r="P1809" s="1" t="s">
        <v>3477</v>
      </c>
      <c r="Q1809" s="1" t="s">
        <v>3378</v>
      </c>
      <c r="R1809" s="1" t="s">
        <v>530</v>
      </c>
      <c r="S1809" s="1" t="s">
        <v>3170</v>
      </c>
      <c r="T1809" s="1" t="s">
        <v>4754</v>
      </c>
      <c r="U1809" s="1" t="s">
        <v>10680</v>
      </c>
      <c r="V1809" s="1" t="s">
        <v>12079</v>
      </c>
      <c r="W1809" s="1" t="s">
        <v>3166</v>
      </c>
      <c r="X1809" s="1" t="s">
        <v>8013</v>
      </c>
    </row>
    <row r="1810" spans="1:24">
      <c r="A1810" s="1" t="s">
        <v>49</v>
      </c>
      <c r="D1810" s="1" t="s">
        <v>3072</v>
      </c>
      <c r="E1810" s="1" t="s">
        <v>8014</v>
      </c>
      <c r="F1810" s="1" t="s">
        <v>655</v>
      </c>
      <c r="H1810" s="1" t="s">
        <v>2707</v>
      </c>
      <c r="I1810" s="1" t="s">
        <v>1072</v>
      </c>
      <c r="J1810" s="1" t="s">
        <v>1041</v>
      </c>
      <c r="K1810" s="1" t="s">
        <v>5391</v>
      </c>
      <c r="L1810" s="1" t="s">
        <v>389</v>
      </c>
      <c r="M1810" s="1" t="s">
        <v>4753</v>
      </c>
      <c r="N1810" s="1" t="s">
        <v>429</v>
      </c>
      <c r="O1810" s="1" t="s">
        <v>81</v>
      </c>
      <c r="P1810" s="1" t="s">
        <v>3477</v>
      </c>
      <c r="Q1810" s="1" t="s">
        <v>3379</v>
      </c>
      <c r="R1810" s="1" t="s">
        <v>530</v>
      </c>
      <c r="S1810" s="1" t="s">
        <v>3170</v>
      </c>
      <c r="T1810" s="1" t="s">
        <v>4754</v>
      </c>
      <c r="U1810" s="1" t="s">
        <v>12080</v>
      </c>
      <c r="V1810" s="1" t="s">
        <v>12081</v>
      </c>
      <c r="W1810" s="1" t="s">
        <v>10242</v>
      </c>
      <c r="X1810" s="1" t="s">
        <v>8015</v>
      </c>
    </row>
    <row r="1811" spans="1:24">
      <c r="A1811" s="1" t="s">
        <v>49</v>
      </c>
      <c r="D1811" s="1" t="s">
        <v>3103</v>
      </c>
      <c r="E1811" s="1" t="s">
        <v>8016</v>
      </c>
      <c r="F1811" s="1" t="s">
        <v>655</v>
      </c>
      <c r="H1811" s="1" t="s">
        <v>2707</v>
      </c>
      <c r="I1811" s="1" t="s">
        <v>1072</v>
      </c>
      <c r="J1811" s="1" t="s">
        <v>3351</v>
      </c>
      <c r="K1811" s="1" t="s">
        <v>5228</v>
      </c>
      <c r="L1811" s="1" t="s">
        <v>389</v>
      </c>
      <c r="M1811" s="1" t="s">
        <v>4753</v>
      </c>
      <c r="N1811" s="1" t="s">
        <v>683</v>
      </c>
      <c r="O1811" s="1" t="s">
        <v>81</v>
      </c>
      <c r="P1811" s="1" t="s">
        <v>3106</v>
      </c>
      <c r="Q1811" s="1" t="s">
        <v>3568</v>
      </c>
      <c r="R1811" s="1" t="s">
        <v>384</v>
      </c>
      <c r="S1811" s="1" t="s">
        <v>1324</v>
      </c>
      <c r="T1811" s="1" t="s">
        <v>5034</v>
      </c>
      <c r="U1811" s="1" t="s">
        <v>12082</v>
      </c>
      <c r="V1811" s="1" t="s">
        <v>12083</v>
      </c>
      <c r="W1811" s="1" t="s">
        <v>3166</v>
      </c>
      <c r="X1811" s="1" t="s">
        <v>8017</v>
      </c>
    </row>
    <row r="1812" spans="1:24">
      <c r="A1812" s="1" t="s">
        <v>49</v>
      </c>
      <c r="D1812" s="1" t="s">
        <v>3107</v>
      </c>
      <c r="E1812" s="1" t="s">
        <v>8018</v>
      </c>
      <c r="F1812" s="1" t="s">
        <v>655</v>
      </c>
      <c r="H1812" s="1" t="s">
        <v>2707</v>
      </c>
      <c r="I1812" s="1" t="s">
        <v>1072</v>
      </c>
      <c r="J1812" s="1" t="s">
        <v>3351</v>
      </c>
      <c r="K1812" s="1" t="s">
        <v>1072</v>
      </c>
      <c r="L1812" s="1" t="s">
        <v>401</v>
      </c>
      <c r="M1812" s="1" t="s">
        <v>4753</v>
      </c>
      <c r="N1812" s="1" t="s">
        <v>683</v>
      </c>
      <c r="O1812" s="1" t="s">
        <v>81</v>
      </c>
      <c r="P1812" s="1" t="s">
        <v>3106</v>
      </c>
      <c r="Q1812" s="1" t="s">
        <v>3568</v>
      </c>
      <c r="R1812" s="1" t="s">
        <v>384</v>
      </c>
      <c r="S1812" s="1" t="s">
        <v>1324</v>
      </c>
      <c r="T1812" s="1" t="s">
        <v>5034</v>
      </c>
      <c r="U1812" s="1" t="s">
        <v>10437</v>
      </c>
      <c r="V1812" s="1" t="s">
        <v>12084</v>
      </c>
      <c r="W1812" s="1" t="s">
        <v>1041</v>
      </c>
      <c r="X1812" s="1" t="s">
        <v>8019</v>
      </c>
    </row>
    <row r="1813" spans="1:24">
      <c r="A1813" s="1" t="s">
        <v>49</v>
      </c>
      <c r="D1813" s="1" t="s">
        <v>3110</v>
      </c>
      <c r="E1813" s="1" t="s">
        <v>8020</v>
      </c>
      <c r="F1813" s="1" t="s">
        <v>5033</v>
      </c>
      <c r="H1813" s="1" t="s">
        <v>2707</v>
      </c>
      <c r="I1813" s="1" t="s">
        <v>1072</v>
      </c>
      <c r="J1813" s="1" t="s">
        <v>3351</v>
      </c>
      <c r="K1813" s="1" t="s">
        <v>1072</v>
      </c>
      <c r="L1813" s="1" t="s">
        <v>396</v>
      </c>
      <c r="M1813" s="1" t="s">
        <v>4753</v>
      </c>
      <c r="N1813" s="1" t="s">
        <v>683</v>
      </c>
      <c r="O1813" s="1" t="s">
        <v>81</v>
      </c>
      <c r="P1813" s="1" t="s">
        <v>3106</v>
      </c>
      <c r="Q1813" s="1" t="s">
        <v>3568</v>
      </c>
      <c r="R1813" s="1" t="s">
        <v>384</v>
      </c>
      <c r="S1813" s="1" t="s">
        <v>1324</v>
      </c>
      <c r="T1813" s="1" t="s">
        <v>5034</v>
      </c>
      <c r="U1813" s="1" t="s">
        <v>10367</v>
      </c>
      <c r="V1813" s="1" t="s">
        <v>12085</v>
      </c>
      <c r="W1813" s="1" t="s">
        <v>3166</v>
      </c>
    </row>
    <row r="1814" spans="1:24">
      <c r="A1814" s="1" t="s">
        <v>49</v>
      </c>
      <c r="D1814" s="1" t="s">
        <v>3113</v>
      </c>
      <c r="E1814" s="1" t="s">
        <v>8021</v>
      </c>
      <c r="F1814" s="1" t="s">
        <v>655</v>
      </c>
      <c r="H1814" s="1" t="s">
        <v>2707</v>
      </c>
      <c r="I1814" s="1" t="s">
        <v>1072</v>
      </c>
      <c r="J1814" s="1" t="s">
        <v>3351</v>
      </c>
      <c r="K1814" s="1" t="s">
        <v>1072</v>
      </c>
      <c r="L1814" s="1" t="s">
        <v>393</v>
      </c>
      <c r="M1814" s="1" t="s">
        <v>4753</v>
      </c>
      <c r="N1814" s="1" t="s">
        <v>683</v>
      </c>
      <c r="O1814" s="1" t="s">
        <v>81</v>
      </c>
      <c r="P1814" s="1" t="s">
        <v>3106</v>
      </c>
      <c r="Q1814" s="1" t="s">
        <v>3568</v>
      </c>
      <c r="R1814" s="1" t="s">
        <v>384</v>
      </c>
      <c r="S1814" s="1" t="s">
        <v>1324</v>
      </c>
      <c r="T1814" s="1" t="s">
        <v>5034</v>
      </c>
      <c r="U1814" s="1" t="s">
        <v>10694</v>
      </c>
      <c r="V1814" s="1" t="s">
        <v>12086</v>
      </c>
      <c r="W1814" s="1" t="s">
        <v>3166</v>
      </c>
      <c r="X1814" s="1" t="s">
        <v>8022</v>
      </c>
    </row>
    <row r="1815" spans="1:24">
      <c r="A1815" s="1" t="s">
        <v>49</v>
      </c>
      <c r="D1815" s="1" t="s">
        <v>3116</v>
      </c>
      <c r="E1815" s="1" t="s">
        <v>8023</v>
      </c>
      <c r="F1815" s="1" t="s">
        <v>655</v>
      </c>
      <c r="H1815" s="1" t="s">
        <v>2707</v>
      </c>
      <c r="I1815" s="1" t="s">
        <v>1072</v>
      </c>
      <c r="J1815" s="1" t="s">
        <v>3351</v>
      </c>
      <c r="K1815" s="1" t="s">
        <v>1072</v>
      </c>
      <c r="L1815" s="1" t="s">
        <v>487</v>
      </c>
      <c r="M1815" s="1" t="s">
        <v>4753</v>
      </c>
      <c r="N1815" s="1" t="s">
        <v>683</v>
      </c>
      <c r="O1815" s="1" t="s">
        <v>81</v>
      </c>
      <c r="P1815" s="1" t="s">
        <v>3106</v>
      </c>
      <c r="Q1815" s="1" t="s">
        <v>3568</v>
      </c>
      <c r="R1815" s="1" t="s">
        <v>384</v>
      </c>
      <c r="S1815" s="1" t="s">
        <v>1324</v>
      </c>
      <c r="T1815" s="1" t="s">
        <v>5034</v>
      </c>
      <c r="U1815" s="1" t="s">
        <v>12087</v>
      </c>
      <c r="V1815" s="1" t="s">
        <v>12088</v>
      </c>
      <c r="W1815" s="1" t="s">
        <v>3166</v>
      </c>
      <c r="X1815" s="1" t="s">
        <v>8024</v>
      </c>
    </row>
    <row r="1816" spans="1:24">
      <c r="A1816" s="1" t="s">
        <v>49</v>
      </c>
      <c r="D1816" s="1" t="s">
        <v>3119</v>
      </c>
      <c r="E1816" s="1" t="s">
        <v>8025</v>
      </c>
      <c r="F1816" s="1" t="s">
        <v>655</v>
      </c>
      <c r="H1816" s="1" t="s">
        <v>2707</v>
      </c>
      <c r="I1816" s="1" t="s">
        <v>1072</v>
      </c>
      <c r="J1816" s="1" t="s">
        <v>3351</v>
      </c>
      <c r="K1816" s="1" t="s">
        <v>1072</v>
      </c>
      <c r="L1816" s="1" t="s">
        <v>389</v>
      </c>
      <c r="M1816" s="1" t="s">
        <v>4753</v>
      </c>
      <c r="N1816" s="1" t="s">
        <v>683</v>
      </c>
      <c r="O1816" s="1" t="s">
        <v>81</v>
      </c>
      <c r="P1816" s="1" t="s">
        <v>3106</v>
      </c>
      <c r="Q1816" s="1" t="s">
        <v>3568</v>
      </c>
      <c r="R1816" s="1" t="s">
        <v>384</v>
      </c>
      <c r="S1816" s="1" t="s">
        <v>1324</v>
      </c>
      <c r="T1816" s="1" t="s">
        <v>5034</v>
      </c>
      <c r="U1816" s="1" t="s">
        <v>10457</v>
      </c>
      <c r="V1816" s="1" t="s">
        <v>12089</v>
      </c>
      <c r="W1816" s="1" t="s">
        <v>10916</v>
      </c>
      <c r="X1816" s="1" t="s">
        <v>8026</v>
      </c>
    </row>
    <row r="1817" spans="1:24">
      <c r="A1817" s="1" t="s">
        <v>49</v>
      </c>
      <c r="D1817" s="1" t="s">
        <v>3122</v>
      </c>
      <c r="E1817" s="1" t="s">
        <v>8027</v>
      </c>
      <c r="F1817" s="1" t="s">
        <v>5033</v>
      </c>
      <c r="H1817" s="1" t="s">
        <v>2707</v>
      </c>
      <c r="I1817" s="1" t="s">
        <v>1072</v>
      </c>
      <c r="J1817" s="1" t="s">
        <v>3351</v>
      </c>
      <c r="K1817" s="1" t="s">
        <v>1072</v>
      </c>
      <c r="L1817" s="1" t="s">
        <v>419</v>
      </c>
      <c r="M1817" s="1" t="s">
        <v>4753</v>
      </c>
      <c r="N1817" s="1" t="s">
        <v>683</v>
      </c>
      <c r="O1817" s="1" t="s">
        <v>81</v>
      </c>
      <c r="P1817" s="1" t="s">
        <v>3106</v>
      </c>
      <c r="Q1817" s="1" t="s">
        <v>3568</v>
      </c>
      <c r="R1817" s="1" t="s">
        <v>384</v>
      </c>
      <c r="S1817" s="1" t="s">
        <v>1324</v>
      </c>
      <c r="T1817" s="1" t="s">
        <v>5034</v>
      </c>
      <c r="U1817" s="1" t="s">
        <v>11409</v>
      </c>
      <c r="V1817" s="1" t="s">
        <v>12090</v>
      </c>
      <c r="W1817" s="1" t="s">
        <v>3166</v>
      </c>
    </row>
    <row r="1818" spans="1:24">
      <c r="A1818" s="1" t="s">
        <v>49</v>
      </c>
      <c r="D1818" s="1" t="s">
        <v>3125</v>
      </c>
      <c r="E1818" s="1" t="s">
        <v>8028</v>
      </c>
      <c r="F1818" s="1" t="s">
        <v>655</v>
      </c>
      <c r="H1818" s="1" t="s">
        <v>2707</v>
      </c>
      <c r="I1818" s="1" t="s">
        <v>1072</v>
      </c>
      <c r="J1818" s="1" t="s">
        <v>3351</v>
      </c>
      <c r="K1818" s="1" t="s">
        <v>5269</v>
      </c>
      <c r="L1818" s="1" t="s">
        <v>1795</v>
      </c>
      <c r="M1818" s="1" t="s">
        <v>4753</v>
      </c>
      <c r="N1818" s="1" t="s">
        <v>683</v>
      </c>
      <c r="O1818" s="1" t="s">
        <v>81</v>
      </c>
      <c r="P1818" s="1" t="s">
        <v>3106</v>
      </c>
      <c r="Q1818" s="1" t="s">
        <v>3568</v>
      </c>
      <c r="R1818" s="1" t="s">
        <v>384</v>
      </c>
      <c r="S1818" s="1" t="s">
        <v>1324</v>
      </c>
      <c r="T1818" s="1" t="s">
        <v>5034</v>
      </c>
      <c r="U1818" s="1" t="s">
        <v>11349</v>
      </c>
      <c r="V1818" s="1" t="s">
        <v>12091</v>
      </c>
      <c r="W1818" s="1" t="s">
        <v>11349</v>
      </c>
      <c r="X1818" s="1" t="s">
        <v>8029</v>
      </c>
    </row>
    <row r="1819" spans="1:24">
      <c r="A1819" s="1" t="s">
        <v>49</v>
      </c>
      <c r="D1819" s="1" t="s">
        <v>3128</v>
      </c>
      <c r="E1819" s="1" t="s">
        <v>8030</v>
      </c>
      <c r="F1819" s="1" t="s">
        <v>5033</v>
      </c>
      <c r="H1819" s="1" t="s">
        <v>2707</v>
      </c>
      <c r="I1819" s="1" t="s">
        <v>1072</v>
      </c>
      <c r="J1819" s="1" t="s">
        <v>3351</v>
      </c>
      <c r="K1819" s="1" t="s">
        <v>1072</v>
      </c>
      <c r="L1819" s="1" t="s">
        <v>457</v>
      </c>
      <c r="M1819" s="1" t="s">
        <v>4753</v>
      </c>
      <c r="N1819" s="1" t="s">
        <v>683</v>
      </c>
      <c r="O1819" s="1" t="s">
        <v>81</v>
      </c>
      <c r="P1819" s="1" t="s">
        <v>3106</v>
      </c>
      <c r="Q1819" s="1" t="s">
        <v>3568</v>
      </c>
      <c r="R1819" s="1" t="s">
        <v>384</v>
      </c>
      <c r="S1819" s="1" t="s">
        <v>1324</v>
      </c>
      <c r="T1819" s="1" t="s">
        <v>5034</v>
      </c>
      <c r="U1819" s="1" t="s">
        <v>10916</v>
      </c>
      <c r="V1819" s="1" t="s">
        <v>12092</v>
      </c>
      <c r="W1819" s="1" t="s">
        <v>10286</v>
      </c>
    </row>
    <row r="1820" spans="1:24">
      <c r="A1820" s="1" t="s">
        <v>49</v>
      </c>
      <c r="D1820" s="1" t="s">
        <v>8031</v>
      </c>
      <c r="E1820" s="1" t="s">
        <v>8032</v>
      </c>
      <c r="F1820" s="1" t="s">
        <v>4792</v>
      </c>
      <c r="H1820" s="1" t="s">
        <v>2707</v>
      </c>
      <c r="I1820" s="1" t="s">
        <v>1072</v>
      </c>
      <c r="J1820" s="1" t="s">
        <v>1041</v>
      </c>
      <c r="K1820" s="1" t="s">
        <v>765</v>
      </c>
      <c r="L1820" s="1" t="s">
        <v>396</v>
      </c>
      <c r="M1820" s="1" t="s">
        <v>4753</v>
      </c>
      <c r="N1820" s="1" t="s">
        <v>683</v>
      </c>
      <c r="O1820" s="1" t="s">
        <v>81</v>
      </c>
      <c r="P1820" s="1" t="s">
        <v>3134</v>
      </c>
      <c r="Q1820" s="1" t="s">
        <v>12093</v>
      </c>
      <c r="R1820" s="1" t="s">
        <v>384</v>
      </c>
      <c r="S1820" s="1" t="s">
        <v>1041</v>
      </c>
      <c r="T1820" s="1" t="s">
        <v>5034</v>
      </c>
      <c r="U1820" s="1" t="s">
        <v>3166</v>
      </c>
      <c r="V1820" s="1" t="s">
        <v>12094</v>
      </c>
      <c r="W1820" s="1" t="s">
        <v>3166</v>
      </c>
    </row>
    <row r="1821" spans="1:24">
      <c r="A1821" s="1" t="s">
        <v>49</v>
      </c>
      <c r="D1821" s="1" t="s">
        <v>8033</v>
      </c>
      <c r="E1821" s="1" t="s">
        <v>8034</v>
      </c>
      <c r="F1821" s="1" t="s">
        <v>4792</v>
      </c>
      <c r="H1821" s="1" t="s">
        <v>2707</v>
      </c>
      <c r="I1821" s="1" t="s">
        <v>1072</v>
      </c>
      <c r="J1821" s="1" t="s">
        <v>1041</v>
      </c>
      <c r="K1821" s="1" t="s">
        <v>765</v>
      </c>
      <c r="L1821" s="1" t="s">
        <v>393</v>
      </c>
      <c r="M1821" s="1" t="s">
        <v>4753</v>
      </c>
      <c r="N1821" s="1" t="s">
        <v>683</v>
      </c>
      <c r="O1821" s="1" t="s">
        <v>81</v>
      </c>
      <c r="P1821" s="1" t="s">
        <v>3134</v>
      </c>
      <c r="Q1821" s="1" t="s">
        <v>3190</v>
      </c>
      <c r="R1821" s="1" t="s">
        <v>384</v>
      </c>
      <c r="S1821" s="1" t="s">
        <v>1041</v>
      </c>
      <c r="T1821" s="1" t="s">
        <v>5034</v>
      </c>
      <c r="U1821" s="1" t="s">
        <v>3166</v>
      </c>
      <c r="V1821" s="1" t="s">
        <v>11361</v>
      </c>
      <c r="W1821" s="1" t="s">
        <v>3166</v>
      </c>
    </row>
    <row r="1822" spans="1:24">
      <c r="A1822" s="1" t="s">
        <v>49</v>
      </c>
      <c r="D1822" s="1" t="s">
        <v>8035</v>
      </c>
      <c r="E1822" s="1" t="s">
        <v>8036</v>
      </c>
      <c r="F1822" s="1" t="s">
        <v>4792</v>
      </c>
      <c r="H1822" s="1" t="s">
        <v>2707</v>
      </c>
      <c r="I1822" s="1" t="s">
        <v>1072</v>
      </c>
      <c r="J1822" s="1" t="s">
        <v>1041</v>
      </c>
      <c r="K1822" s="1" t="s">
        <v>765</v>
      </c>
      <c r="L1822" s="1" t="s">
        <v>389</v>
      </c>
      <c r="M1822" s="1" t="s">
        <v>4753</v>
      </c>
      <c r="N1822" s="1" t="s">
        <v>683</v>
      </c>
      <c r="O1822" s="1" t="s">
        <v>81</v>
      </c>
      <c r="P1822" s="1" t="s">
        <v>3134</v>
      </c>
      <c r="Q1822" s="1" t="s">
        <v>3190</v>
      </c>
      <c r="R1822" s="1" t="s">
        <v>384</v>
      </c>
      <c r="S1822" s="1" t="s">
        <v>1041</v>
      </c>
      <c r="T1822" s="1" t="s">
        <v>5034</v>
      </c>
      <c r="U1822" s="1" t="s">
        <v>3166</v>
      </c>
      <c r="V1822" s="1" t="s">
        <v>12095</v>
      </c>
      <c r="W1822" s="1" t="s">
        <v>3166</v>
      </c>
    </row>
    <row r="1823" spans="1:24">
      <c r="A1823" s="1" t="s">
        <v>49</v>
      </c>
      <c r="D1823" s="1" t="s">
        <v>8037</v>
      </c>
      <c r="E1823" s="1" t="s">
        <v>8038</v>
      </c>
      <c r="F1823" s="1" t="s">
        <v>4792</v>
      </c>
      <c r="H1823" s="1" t="s">
        <v>2707</v>
      </c>
      <c r="I1823" s="1" t="s">
        <v>1072</v>
      </c>
      <c r="J1823" s="1" t="s">
        <v>1041</v>
      </c>
      <c r="K1823" s="1" t="s">
        <v>746</v>
      </c>
      <c r="L1823" s="1" t="s">
        <v>694</v>
      </c>
      <c r="M1823" s="1" t="s">
        <v>4753</v>
      </c>
      <c r="N1823" s="1" t="s">
        <v>683</v>
      </c>
      <c r="O1823" s="1" t="s">
        <v>81</v>
      </c>
      <c r="P1823" s="1" t="s">
        <v>2872</v>
      </c>
      <c r="Q1823" s="1" t="s">
        <v>3347</v>
      </c>
      <c r="R1823" s="1" t="s">
        <v>384</v>
      </c>
      <c r="S1823" s="1" t="s">
        <v>1041</v>
      </c>
      <c r="T1823" s="1" t="s">
        <v>4754</v>
      </c>
      <c r="U1823" s="1" t="s">
        <v>3166</v>
      </c>
      <c r="V1823" s="1" t="s">
        <v>12096</v>
      </c>
      <c r="W1823" s="1" t="s">
        <v>3166</v>
      </c>
    </row>
    <row r="1824" spans="1:24">
      <c r="A1824" s="1" t="s">
        <v>49</v>
      </c>
      <c r="D1824" s="1" t="s">
        <v>3141</v>
      </c>
      <c r="E1824" s="1" t="s">
        <v>8039</v>
      </c>
      <c r="F1824" s="1" t="s">
        <v>655</v>
      </c>
      <c r="H1824" s="1" t="s">
        <v>2707</v>
      </c>
      <c r="I1824" s="1" t="s">
        <v>1072</v>
      </c>
      <c r="J1824" s="1" t="s">
        <v>1041</v>
      </c>
      <c r="K1824" s="1" t="s">
        <v>5391</v>
      </c>
      <c r="L1824" s="1" t="s">
        <v>401</v>
      </c>
      <c r="M1824" s="1" t="s">
        <v>4753</v>
      </c>
      <c r="N1824" s="1" t="s">
        <v>683</v>
      </c>
      <c r="O1824" s="1" t="s">
        <v>81</v>
      </c>
      <c r="P1824" s="1" t="s">
        <v>2872</v>
      </c>
      <c r="Q1824" s="1" t="s">
        <v>3347</v>
      </c>
      <c r="R1824" s="1" t="s">
        <v>384</v>
      </c>
      <c r="S1824" s="1" t="s">
        <v>1041</v>
      </c>
      <c r="T1824" s="1" t="s">
        <v>4754</v>
      </c>
      <c r="U1824" s="1" t="s">
        <v>11688</v>
      </c>
      <c r="V1824" s="1" t="s">
        <v>12097</v>
      </c>
      <c r="W1824" s="1" t="s">
        <v>3166</v>
      </c>
      <c r="X1824" s="1" t="s">
        <v>8040</v>
      </c>
    </row>
    <row r="1825" spans="1:24">
      <c r="A1825" s="1" t="s">
        <v>49</v>
      </c>
      <c r="D1825" s="1" t="s">
        <v>3143</v>
      </c>
      <c r="E1825" s="1" t="s">
        <v>8041</v>
      </c>
      <c r="F1825" s="1" t="s">
        <v>655</v>
      </c>
      <c r="H1825" s="1" t="s">
        <v>2707</v>
      </c>
      <c r="I1825" s="1" t="s">
        <v>1072</v>
      </c>
      <c r="J1825" s="1" t="s">
        <v>1041</v>
      </c>
      <c r="K1825" s="1" t="s">
        <v>5391</v>
      </c>
      <c r="L1825" s="1" t="s">
        <v>393</v>
      </c>
      <c r="M1825" s="1" t="s">
        <v>4753</v>
      </c>
      <c r="N1825" s="1" t="s">
        <v>683</v>
      </c>
      <c r="O1825" s="1" t="s">
        <v>81</v>
      </c>
      <c r="P1825" s="1" t="s">
        <v>2872</v>
      </c>
      <c r="Q1825" s="1" t="s">
        <v>3347</v>
      </c>
      <c r="R1825" s="1" t="s">
        <v>384</v>
      </c>
      <c r="S1825" s="1" t="s">
        <v>1041</v>
      </c>
      <c r="T1825" s="1" t="s">
        <v>4754</v>
      </c>
      <c r="U1825" s="1" t="s">
        <v>10856</v>
      </c>
      <c r="V1825" s="1" t="s">
        <v>12098</v>
      </c>
      <c r="W1825" s="1" t="s">
        <v>10599</v>
      </c>
      <c r="X1825" s="1" t="s">
        <v>8042</v>
      </c>
    </row>
    <row r="1826" spans="1:24">
      <c r="A1826" s="1" t="s">
        <v>49</v>
      </c>
      <c r="D1826" s="1" t="s">
        <v>3145</v>
      </c>
      <c r="E1826" s="1" t="s">
        <v>8043</v>
      </c>
      <c r="F1826" s="1" t="s">
        <v>655</v>
      </c>
      <c r="H1826" s="1" t="s">
        <v>2707</v>
      </c>
      <c r="I1826" s="1" t="s">
        <v>1072</v>
      </c>
      <c r="J1826" s="1" t="s">
        <v>1041</v>
      </c>
      <c r="K1826" s="1" t="s">
        <v>5391</v>
      </c>
      <c r="L1826" s="1" t="s">
        <v>389</v>
      </c>
      <c r="M1826" s="1" t="s">
        <v>4753</v>
      </c>
      <c r="N1826" s="1" t="s">
        <v>683</v>
      </c>
      <c r="O1826" s="1" t="s">
        <v>81</v>
      </c>
      <c r="P1826" s="1" t="s">
        <v>3147</v>
      </c>
      <c r="Q1826" s="1" t="s">
        <v>3347</v>
      </c>
      <c r="R1826" s="1" t="s">
        <v>384</v>
      </c>
      <c r="S1826" s="1" t="s">
        <v>1041</v>
      </c>
      <c r="T1826" s="1" t="s">
        <v>4754</v>
      </c>
      <c r="U1826" s="1" t="s">
        <v>10354</v>
      </c>
      <c r="V1826" s="1" t="s">
        <v>12099</v>
      </c>
      <c r="W1826" s="1" t="s">
        <v>444</v>
      </c>
      <c r="X1826" s="1" t="s">
        <v>8044</v>
      </c>
    </row>
    <row r="1827" spans="1:24">
      <c r="A1827" s="1" t="s">
        <v>49</v>
      </c>
      <c r="D1827" s="1" t="s">
        <v>8045</v>
      </c>
      <c r="E1827" s="1" t="s">
        <v>8046</v>
      </c>
      <c r="F1827" s="1" t="s">
        <v>4792</v>
      </c>
      <c r="H1827" s="1" t="s">
        <v>2707</v>
      </c>
      <c r="I1827" s="1" t="s">
        <v>1072</v>
      </c>
      <c r="J1827" s="1" t="s">
        <v>1041</v>
      </c>
      <c r="K1827" s="1" t="s">
        <v>1072</v>
      </c>
      <c r="L1827" s="1" t="s">
        <v>389</v>
      </c>
      <c r="M1827" s="1" t="s">
        <v>4797</v>
      </c>
      <c r="N1827" s="1" t="s">
        <v>683</v>
      </c>
      <c r="O1827" s="1" t="s">
        <v>81</v>
      </c>
      <c r="P1827" s="1" t="s">
        <v>3155</v>
      </c>
      <c r="Q1827" s="1" t="s">
        <v>3382</v>
      </c>
      <c r="R1827" s="1" t="s">
        <v>3156</v>
      </c>
      <c r="S1827" s="1" t="s">
        <v>156</v>
      </c>
      <c r="T1827" s="1" t="s">
        <v>5162</v>
      </c>
      <c r="U1827" s="1" t="s">
        <v>3166</v>
      </c>
      <c r="V1827" s="1" t="s">
        <v>12100</v>
      </c>
      <c r="W1827" s="1" t="s">
        <v>3166</v>
      </c>
    </row>
    <row r="1828" spans="1:24">
      <c r="A1828" s="1" t="s">
        <v>49</v>
      </c>
      <c r="D1828" s="1" t="s">
        <v>3148</v>
      </c>
      <c r="E1828" s="1" t="s">
        <v>8047</v>
      </c>
      <c r="F1828" s="1" t="s">
        <v>655</v>
      </c>
      <c r="H1828" s="1" t="s">
        <v>2707</v>
      </c>
      <c r="I1828" s="1" t="s">
        <v>1072</v>
      </c>
      <c r="J1828" s="1" t="s">
        <v>384</v>
      </c>
      <c r="K1828" s="1" t="s">
        <v>5269</v>
      </c>
      <c r="L1828" s="1" t="s">
        <v>1795</v>
      </c>
      <c r="M1828" s="1" t="s">
        <v>4797</v>
      </c>
      <c r="N1828" s="1" t="s">
        <v>683</v>
      </c>
      <c r="O1828" s="1" t="s">
        <v>81</v>
      </c>
      <c r="P1828" s="1" t="s">
        <v>3151</v>
      </c>
      <c r="Q1828" s="1" t="s">
        <v>3235</v>
      </c>
      <c r="R1828" s="1" t="s">
        <v>2955</v>
      </c>
      <c r="S1828" s="1" t="s">
        <v>384</v>
      </c>
      <c r="T1828" s="1" t="s">
        <v>5162</v>
      </c>
      <c r="U1828" s="1" t="s">
        <v>10491</v>
      </c>
      <c r="V1828" s="1" t="s">
        <v>12101</v>
      </c>
      <c r="W1828" s="1" t="s">
        <v>384</v>
      </c>
      <c r="X1828" s="1" t="s">
        <v>8048</v>
      </c>
    </row>
    <row r="1829" spans="1:24">
      <c r="A1829" s="1" t="s">
        <v>49</v>
      </c>
      <c r="D1829" s="1" t="s">
        <v>3152</v>
      </c>
      <c r="E1829" s="1" t="s">
        <v>8049</v>
      </c>
      <c r="F1829" s="1" t="s">
        <v>655</v>
      </c>
      <c r="H1829" s="1" t="s">
        <v>2707</v>
      </c>
      <c r="I1829" s="1" t="s">
        <v>1072</v>
      </c>
      <c r="J1829" s="1" t="s">
        <v>1041</v>
      </c>
      <c r="K1829" s="1" t="s">
        <v>5269</v>
      </c>
      <c r="L1829" s="1" t="s">
        <v>1795</v>
      </c>
      <c r="M1829" s="1" t="s">
        <v>4797</v>
      </c>
      <c r="N1829" s="1" t="s">
        <v>683</v>
      </c>
      <c r="O1829" s="1" t="s">
        <v>81</v>
      </c>
      <c r="P1829" s="1" t="s">
        <v>3155</v>
      </c>
      <c r="Q1829" s="1" t="s">
        <v>3382</v>
      </c>
      <c r="R1829" s="1" t="s">
        <v>3156</v>
      </c>
      <c r="S1829" s="1" t="s">
        <v>1041</v>
      </c>
      <c r="T1829" s="1" t="s">
        <v>5162</v>
      </c>
      <c r="U1829" s="1" t="s">
        <v>655</v>
      </c>
      <c r="V1829" s="1" t="s">
        <v>12102</v>
      </c>
      <c r="W1829" s="1" t="s">
        <v>3166</v>
      </c>
      <c r="X1829" s="1" t="s">
        <v>8050</v>
      </c>
    </row>
    <row r="1830" spans="1:24">
      <c r="A1830" s="1" t="s">
        <v>49</v>
      </c>
      <c r="D1830" s="1" t="s">
        <v>8051</v>
      </c>
      <c r="E1830" s="1" t="s">
        <v>8052</v>
      </c>
      <c r="F1830" s="1" t="s">
        <v>5937</v>
      </c>
      <c r="H1830" s="1" t="s">
        <v>2707</v>
      </c>
      <c r="I1830" s="1" t="s">
        <v>1072</v>
      </c>
      <c r="J1830" s="1" t="s">
        <v>945</v>
      </c>
      <c r="K1830" s="1" t="s">
        <v>1072</v>
      </c>
      <c r="L1830" s="1" t="s">
        <v>380</v>
      </c>
      <c r="M1830" s="1" t="s">
        <v>4797</v>
      </c>
      <c r="N1830" s="1" t="s">
        <v>683</v>
      </c>
      <c r="O1830" s="1" t="s">
        <v>81</v>
      </c>
      <c r="P1830" s="1" t="s">
        <v>7742</v>
      </c>
      <c r="Q1830" s="1" t="s">
        <v>11080</v>
      </c>
      <c r="R1830" s="1" t="s">
        <v>384</v>
      </c>
      <c r="S1830" s="1" t="s">
        <v>945</v>
      </c>
      <c r="T1830" s="1" t="s">
        <v>5215</v>
      </c>
      <c r="U1830" s="1" t="s">
        <v>1324</v>
      </c>
      <c r="V1830" s="1" t="s">
        <v>11947</v>
      </c>
      <c r="W1830" s="1" t="s">
        <v>10189</v>
      </c>
    </row>
    <row r="1831" spans="1:24">
      <c r="A1831" s="1" t="s">
        <v>49</v>
      </c>
      <c r="D1831" s="1" t="s">
        <v>8053</v>
      </c>
      <c r="E1831" s="1" t="s">
        <v>8054</v>
      </c>
      <c r="F1831" s="1" t="s">
        <v>4792</v>
      </c>
      <c r="H1831" s="1" t="s">
        <v>2707</v>
      </c>
      <c r="I1831" s="1" t="s">
        <v>1072</v>
      </c>
      <c r="J1831" s="1" t="s">
        <v>1041</v>
      </c>
      <c r="K1831" s="1" t="s">
        <v>895</v>
      </c>
      <c r="L1831" s="1" t="s">
        <v>380</v>
      </c>
      <c r="M1831" s="1" t="s">
        <v>4797</v>
      </c>
      <c r="N1831" s="1" t="s">
        <v>683</v>
      </c>
      <c r="O1831" s="1" t="s">
        <v>81</v>
      </c>
      <c r="P1831" s="1" t="s">
        <v>3164</v>
      </c>
      <c r="Q1831" s="1" t="s">
        <v>12022</v>
      </c>
      <c r="R1831" s="1" t="s">
        <v>2955</v>
      </c>
      <c r="S1831" s="1" t="s">
        <v>1041</v>
      </c>
      <c r="T1831" s="1" t="s">
        <v>5221</v>
      </c>
      <c r="U1831" s="1" t="s">
        <v>3166</v>
      </c>
      <c r="V1831" s="1" t="s">
        <v>12103</v>
      </c>
      <c r="W1831" s="1" t="s">
        <v>3166</v>
      </c>
    </row>
    <row r="1832" spans="1:24">
      <c r="A1832" s="1" t="s">
        <v>49</v>
      </c>
      <c r="D1832" s="1" t="s">
        <v>8055</v>
      </c>
      <c r="E1832" s="1" t="s">
        <v>8056</v>
      </c>
      <c r="F1832" s="1" t="s">
        <v>4792</v>
      </c>
      <c r="H1832" s="1" t="s">
        <v>2707</v>
      </c>
      <c r="I1832" s="1" t="s">
        <v>1072</v>
      </c>
      <c r="J1832" s="1" t="s">
        <v>1041</v>
      </c>
      <c r="K1832" s="1" t="s">
        <v>895</v>
      </c>
      <c r="L1832" s="1" t="s">
        <v>393</v>
      </c>
      <c r="M1832" s="1" t="s">
        <v>4797</v>
      </c>
      <c r="N1832" s="1" t="s">
        <v>683</v>
      </c>
      <c r="O1832" s="1" t="s">
        <v>81</v>
      </c>
      <c r="P1832" s="1" t="s">
        <v>2959</v>
      </c>
      <c r="Q1832" s="1" t="s">
        <v>12022</v>
      </c>
      <c r="R1832" s="1" t="s">
        <v>2955</v>
      </c>
      <c r="S1832" s="1" t="s">
        <v>1041</v>
      </c>
      <c r="T1832" s="1" t="s">
        <v>5221</v>
      </c>
      <c r="U1832" s="1" t="s">
        <v>3166</v>
      </c>
      <c r="V1832" s="1" t="s">
        <v>12104</v>
      </c>
      <c r="W1832" s="1" t="s">
        <v>3166</v>
      </c>
    </row>
    <row r="1833" spans="1:24">
      <c r="A1833" s="1" t="s">
        <v>49</v>
      </c>
      <c r="D1833" s="1" t="s">
        <v>3161</v>
      </c>
      <c r="E1833" s="1" t="s">
        <v>8057</v>
      </c>
      <c r="F1833" s="1" t="s">
        <v>655</v>
      </c>
      <c r="H1833" s="1" t="s">
        <v>2707</v>
      </c>
      <c r="I1833" s="1" t="s">
        <v>1072</v>
      </c>
      <c r="J1833" s="1" t="s">
        <v>1041</v>
      </c>
      <c r="K1833" s="1" t="s">
        <v>5391</v>
      </c>
      <c r="L1833" s="1" t="s">
        <v>389</v>
      </c>
      <c r="M1833" s="1" t="s">
        <v>4797</v>
      </c>
      <c r="N1833" s="1" t="s">
        <v>683</v>
      </c>
      <c r="O1833" s="1" t="s">
        <v>81</v>
      </c>
      <c r="P1833" s="1" t="s">
        <v>3164</v>
      </c>
      <c r="Q1833" s="1" t="s">
        <v>3231</v>
      </c>
      <c r="R1833" s="1" t="s">
        <v>2955</v>
      </c>
      <c r="S1833" s="1" t="s">
        <v>1041</v>
      </c>
      <c r="T1833" s="1" t="s">
        <v>5221</v>
      </c>
      <c r="U1833" s="1" t="s">
        <v>645</v>
      </c>
      <c r="V1833" s="1" t="s">
        <v>12105</v>
      </c>
      <c r="W1833" s="1" t="s">
        <v>3166</v>
      </c>
      <c r="X1833" s="1" t="s">
        <v>8058</v>
      </c>
    </row>
    <row r="1834" spans="1:24">
      <c r="A1834" s="1" t="s">
        <v>49</v>
      </c>
      <c r="D1834" s="1" t="s">
        <v>8059</v>
      </c>
      <c r="E1834" s="1" t="s">
        <v>8060</v>
      </c>
      <c r="F1834" s="1" t="s">
        <v>4792</v>
      </c>
      <c r="H1834" s="1" t="s">
        <v>2707</v>
      </c>
      <c r="I1834" s="1" t="s">
        <v>1072</v>
      </c>
      <c r="J1834" s="1" t="s">
        <v>384</v>
      </c>
      <c r="K1834" s="1" t="s">
        <v>1072</v>
      </c>
      <c r="L1834" s="1" t="s">
        <v>401</v>
      </c>
      <c r="M1834" s="1" t="s">
        <v>4797</v>
      </c>
      <c r="N1834" s="1" t="s">
        <v>683</v>
      </c>
      <c r="O1834" s="1" t="s">
        <v>81</v>
      </c>
      <c r="P1834" s="1" t="s">
        <v>3151</v>
      </c>
      <c r="Q1834" s="1" t="s">
        <v>3235</v>
      </c>
      <c r="R1834" s="1" t="s">
        <v>2955</v>
      </c>
      <c r="S1834" s="1" t="s">
        <v>1041</v>
      </c>
      <c r="T1834" s="1" t="s">
        <v>5162</v>
      </c>
      <c r="U1834" s="1" t="s">
        <v>3166</v>
      </c>
      <c r="V1834" s="1" t="s">
        <v>12106</v>
      </c>
      <c r="W1834" s="1" t="s">
        <v>3166</v>
      </c>
    </row>
    <row r="1835" spans="1:24">
      <c r="A1835" s="1" t="s">
        <v>49</v>
      </c>
      <c r="D1835" s="1" t="s">
        <v>8061</v>
      </c>
      <c r="E1835" s="1" t="s">
        <v>8062</v>
      </c>
      <c r="F1835" s="1" t="s">
        <v>4792</v>
      </c>
      <c r="H1835" s="1" t="s">
        <v>2707</v>
      </c>
      <c r="I1835" s="1" t="s">
        <v>1072</v>
      </c>
      <c r="J1835" s="1" t="s">
        <v>384</v>
      </c>
      <c r="K1835" s="1" t="s">
        <v>1072</v>
      </c>
      <c r="L1835" s="1" t="s">
        <v>380</v>
      </c>
      <c r="M1835" s="1" t="s">
        <v>4797</v>
      </c>
      <c r="N1835" s="1" t="s">
        <v>683</v>
      </c>
      <c r="O1835" s="1" t="s">
        <v>81</v>
      </c>
      <c r="P1835" s="1" t="s">
        <v>3151</v>
      </c>
      <c r="Q1835" s="1" t="s">
        <v>3235</v>
      </c>
      <c r="R1835" s="1" t="s">
        <v>2955</v>
      </c>
      <c r="S1835" s="1" t="s">
        <v>1041</v>
      </c>
      <c r="T1835" s="1" t="s">
        <v>5162</v>
      </c>
      <c r="U1835" s="1" t="s">
        <v>3166</v>
      </c>
      <c r="V1835" s="1" t="s">
        <v>11805</v>
      </c>
      <c r="W1835" s="1" t="s">
        <v>3166</v>
      </c>
    </row>
    <row r="1836" spans="1:24">
      <c r="A1836" s="1" t="s">
        <v>49</v>
      </c>
      <c r="D1836" s="1" t="s">
        <v>8063</v>
      </c>
      <c r="E1836" s="1" t="s">
        <v>8064</v>
      </c>
      <c r="F1836" s="1" t="s">
        <v>4792</v>
      </c>
      <c r="H1836" s="1" t="s">
        <v>2707</v>
      </c>
      <c r="I1836" s="1" t="s">
        <v>1072</v>
      </c>
      <c r="J1836" s="1" t="s">
        <v>384</v>
      </c>
      <c r="K1836" s="1" t="s">
        <v>1072</v>
      </c>
      <c r="L1836" s="1" t="s">
        <v>457</v>
      </c>
      <c r="M1836" s="1" t="s">
        <v>4797</v>
      </c>
      <c r="N1836" s="1" t="s">
        <v>683</v>
      </c>
      <c r="O1836" s="1" t="s">
        <v>81</v>
      </c>
      <c r="P1836" s="1" t="s">
        <v>3151</v>
      </c>
      <c r="Q1836" s="1" t="s">
        <v>3235</v>
      </c>
      <c r="R1836" s="1" t="s">
        <v>2955</v>
      </c>
      <c r="S1836" s="1" t="s">
        <v>1041</v>
      </c>
      <c r="T1836" s="1" t="s">
        <v>5162</v>
      </c>
      <c r="U1836" s="1" t="s">
        <v>3166</v>
      </c>
      <c r="V1836" s="1" t="s">
        <v>12107</v>
      </c>
      <c r="W1836" s="1" t="s">
        <v>3166</v>
      </c>
    </row>
    <row r="1837" spans="1:24">
      <c r="A1837" s="1" t="s">
        <v>49</v>
      </c>
      <c r="D1837" s="1" t="s">
        <v>3767</v>
      </c>
      <c r="E1837" s="1" t="s">
        <v>8065</v>
      </c>
      <c r="F1837" s="1" t="s">
        <v>5033</v>
      </c>
      <c r="H1837" s="1" t="s">
        <v>2707</v>
      </c>
      <c r="I1837" s="1" t="s">
        <v>1072</v>
      </c>
      <c r="J1837" s="1" t="s">
        <v>384</v>
      </c>
      <c r="K1837" s="1" t="s">
        <v>1072</v>
      </c>
      <c r="L1837" s="1" t="s">
        <v>409</v>
      </c>
      <c r="M1837" s="1" t="s">
        <v>4797</v>
      </c>
      <c r="N1837" s="1" t="s">
        <v>683</v>
      </c>
      <c r="O1837" s="1" t="s">
        <v>81</v>
      </c>
      <c r="P1837" s="1" t="s">
        <v>3151</v>
      </c>
      <c r="Q1837" s="1" t="s">
        <v>3235</v>
      </c>
      <c r="R1837" s="1" t="s">
        <v>2955</v>
      </c>
      <c r="S1837" s="1" t="s">
        <v>1041</v>
      </c>
      <c r="T1837" s="1" t="s">
        <v>5162</v>
      </c>
      <c r="U1837" s="1" t="s">
        <v>506</v>
      </c>
      <c r="V1837" s="1" t="s">
        <v>12107</v>
      </c>
      <c r="W1837" s="1" t="s">
        <v>3193</v>
      </c>
    </row>
    <row r="1838" spans="1:24">
      <c r="A1838" s="1" t="s">
        <v>49</v>
      </c>
      <c r="D1838" s="1" t="s">
        <v>8066</v>
      </c>
      <c r="E1838" s="1" t="s">
        <v>8067</v>
      </c>
      <c r="F1838" s="1" t="s">
        <v>4792</v>
      </c>
      <c r="H1838" s="1" t="s">
        <v>2707</v>
      </c>
      <c r="I1838" s="1" t="s">
        <v>1072</v>
      </c>
      <c r="J1838" s="1" t="s">
        <v>384</v>
      </c>
      <c r="K1838" s="1" t="s">
        <v>1072</v>
      </c>
      <c r="L1838" s="1" t="s">
        <v>487</v>
      </c>
      <c r="M1838" s="1" t="s">
        <v>4797</v>
      </c>
      <c r="N1838" s="1" t="s">
        <v>683</v>
      </c>
      <c r="O1838" s="1" t="s">
        <v>81</v>
      </c>
      <c r="P1838" s="1" t="s">
        <v>3151</v>
      </c>
      <c r="Q1838" s="1" t="s">
        <v>3235</v>
      </c>
      <c r="R1838" s="1" t="s">
        <v>2955</v>
      </c>
      <c r="S1838" s="1" t="s">
        <v>1041</v>
      </c>
      <c r="T1838" s="1" t="s">
        <v>5162</v>
      </c>
      <c r="U1838" s="1" t="s">
        <v>3166</v>
      </c>
      <c r="V1838" s="1" t="s">
        <v>12107</v>
      </c>
      <c r="W1838" s="1" t="s">
        <v>3166</v>
      </c>
    </row>
    <row r="1839" spans="1:24">
      <c r="A1839" s="1" t="s">
        <v>49</v>
      </c>
      <c r="D1839" s="1" t="s">
        <v>8068</v>
      </c>
      <c r="E1839" s="1" t="s">
        <v>8069</v>
      </c>
      <c r="F1839" s="1" t="s">
        <v>4792</v>
      </c>
      <c r="H1839" s="1" t="s">
        <v>2707</v>
      </c>
      <c r="I1839" s="1" t="s">
        <v>1072</v>
      </c>
      <c r="J1839" s="1" t="s">
        <v>384</v>
      </c>
      <c r="K1839" s="1" t="s">
        <v>1072</v>
      </c>
      <c r="L1839" s="1" t="s">
        <v>389</v>
      </c>
      <c r="M1839" s="1" t="s">
        <v>4797</v>
      </c>
      <c r="N1839" s="1" t="s">
        <v>683</v>
      </c>
      <c r="O1839" s="1" t="s">
        <v>81</v>
      </c>
      <c r="P1839" s="1" t="s">
        <v>3151</v>
      </c>
      <c r="Q1839" s="1" t="s">
        <v>3235</v>
      </c>
      <c r="R1839" s="1" t="s">
        <v>2955</v>
      </c>
      <c r="S1839" s="1" t="s">
        <v>1041</v>
      </c>
      <c r="T1839" s="1" t="s">
        <v>5162</v>
      </c>
      <c r="U1839" s="1" t="s">
        <v>3166</v>
      </c>
      <c r="V1839" s="1" t="s">
        <v>11280</v>
      </c>
      <c r="W1839" s="1" t="s">
        <v>3166</v>
      </c>
    </row>
    <row r="1840" spans="1:24">
      <c r="A1840" s="1" t="s">
        <v>49</v>
      </c>
      <c r="D1840" s="1" t="s">
        <v>8070</v>
      </c>
      <c r="E1840" s="1" t="s">
        <v>8071</v>
      </c>
      <c r="F1840" s="1" t="s">
        <v>4792</v>
      </c>
      <c r="H1840" s="1" t="s">
        <v>2707</v>
      </c>
      <c r="I1840" s="1" t="s">
        <v>1072</v>
      </c>
      <c r="J1840" s="1" t="s">
        <v>384</v>
      </c>
      <c r="K1840" s="1" t="s">
        <v>1072</v>
      </c>
      <c r="L1840" s="1" t="s">
        <v>393</v>
      </c>
      <c r="M1840" s="1" t="s">
        <v>4797</v>
      </c>
      <c r="N1840" s="1" t="s">
        <v>683</v>
      </c>
      <c r="O1840" s="1" t="s">
        <v>81</v>
      </c>
      <c r="P1840" s="1" t="s">
        <v>3151</v>
      </c>
      <c r="Q1840" s="1" t="s">
        <v>3235</v>
      </c>
      <c r="R1840" s="1" t="s">
        <v>2955</v>
      </c>
      <c r="S1840" s="1" t="s">
        <v>1041</v>
      </c>
      <c r="T1840" s="1" t="s">
        <v>5162</v>
      </c>
      <c r="U1840" s="1" t="s">
        <v>3166</v>
      </c>
      <c r="V1840" s="1" t="s">
        <v>12107</v>
      </c>
      <c r="W1840" s="1" t="s">
        <v>3166</v>
      </c>
    </row>
    <row r="1841" spans="1:23">
      <c r="A1841" s="1" t="s">
        <v>49</v>
      </c>
      <c r="D1841" s="1" t="s">
        <v>8072</v>
      </c>
      <c r="E1841" s="1" t="s">
        <v>8073</v>
      </c>
      <c r="F1841" s="1" t="s">
        <v>4792</v>
      </c>
      <c r="H1841" s="1" t="s">
        <v>2707</v>
      </c>
      <c r="I1841" s="1" t="s">
        <v>1072</v>
      </c>
      <c r="J1841" s="1" t="s">
        <v>384</v>
      </c>
      <c r="K1841" s="1" t="s">
        <v>1072</v>
      </c>
      <c r="L1841" s="1" t="s">
        <v>457</v>
      </c>
      <c r="M1841" s="1" t="s">
        <v>4797</v>
      </c>
      <c r="N1841" s="1" t="s">
        <v>683</v>
      </c>
      <c r="O1841" s="1" t="s">
        <v>81</v>
      </c>
      <c r="P1841" s="1" t="s">
        <v>3151</v>
      </c>
      <c r="Q1841" s="1" t="s">
        <v>3235</v>
      </c>
      <c r="R1841" s="1" t="s">
        <v>2955</v>
      </c>
      <c r="S1841" s="1" t="s">
        <v>1041</v>
      </c>
      <c r="T1841" s="1" t="s">
        <v>5162</v>
      </c>
      <c r="U1841" s="1" t="s">
        <v>3166</v>
      </c>
      <c r="V1841" s="1" t="s">
        <v>12107</v>
      </c>
      <c r="W1841" s="1" t="s">
        <v>3166</v>
      </c>
    </row>
    <row r="1842" spans="1:23">
      <c r="A1842" s="1" t="s">
        <v>49</v>
      </c>
      <c r="D1842" s="1" t="s">
        <v>8074</v>
      </c>
      <c r="E1842" s="1" t="s">
        <v>8075</v>
      </c>
      <c r="F1842" s="1" t="s">
        <v>4792</v>
      </c>
      <c r="H1842" s="1" t="s">
        <v>2707</v>
      </c>
      <c r="I1842" s="1" t="s">
        <v>1072</v>
      </c>
      <c r="J1842" s="1" t="s">
        <v>384</v>
      </c>
      <c r="K1842" s="1" t="s">
        <v>1072</v>
      </c>
      <c r="L1842" s="1" t="s">
        <v>396</v>
      </c>
      <c r="M1842" s="1" t="s">
        <v>4797</v>
      </c>
      <c r="N1842" s="1" t="s">
        <v>683</v>
      </c>
      <c r="O1842" s="1" t="s">
        <v>81</v>
      </c>
      <c r="P1842" s="1" t="s">
        <v>3151</v>
      </c>
      <c r="Q1842" s="1" t="s">
        <v>3235</v>
      </c>
      <c r="R1842" s="1" t="s">
        <v>2955</v>
      </c>
      <c r="S1842" s="1" t="s">
        <v>1041</v>
      </c>
      <c r="T1842" s="1" t="s">
        <v>5162</v>
      </c>
      <c r="U1842" s="1" t="s">
        <v>3166</v>
      </c>
      <c r="V1842" s="1" t="s">
        <v>12107</v>
      </c>
      <c r="W1842" s="1" t="s">
        <v>3166</v>
      </c>
    </row>
    <row r="1843" spans="1:23">
      <c r="A1843" s="1" t="s">
        <v>49</v>
      </c>
      <c r="D1843" s="1" t="s">
        <v>8076</v>
      </c>
      <c r="E1843" s="1" t="s">
        <v>8077</v>
      </c>
      <c r="F1843" s="1" t="s">
        <v>4792</v>
      </c>
      <c r="H1843" s="1" t="s">
        <v>2707</v>
      </c>
      <c r="I1843" s="1" t="s">
        <v>1072</v>
      </c>
      <c r="J1843" s="1" t="s">
        <v>1041</v>
      </c>
      <c r="K1843" s="1" t="s">
        <v>746</v>
      </c>
      <c r="L1843" s="1" t="s">
        <v>389</v>
      </c>
      <c r="M1843" s="1" t="s">
        <v>4797</v>
      </c>
      <c r="N1843" s="1" t="s">
        <v>683</v>
      </c>
      <c r="O1843" s="1" t="s">
        <v>81</v>
      </c>
      <c r="P1843" s="1" t="s">
        <v>8078</v>
      </c>
      <c r="Q1843" s="1" t="s">
        <v>12108</v>
      </c>
      <c r="R1843" s="1" t="s">
        <v>3156</v>
      </c>
      <c r="S1843" s="1" t="s">
        <v>1041</v>
      </c>
      <c r="T1843" s="1" t="s">
        <v>5162</v>
      </c>
      <c r="U1843" s="1" t="s">
        <v>3166</v>
      </c>
      <c r="V1843" s="1" t="s">
        <v>12109</v>
      </c>
      <c r="W1843" s="1" t="s">
        <v>3166</v>
      </c>
    </row>
    <row r="1844" spans="1:23">
      <c r="A1844" s="1" t="s">
        <v>49</v>
      </c>
      <c r="D1844" s="1" t="s">
        <v>8079</v>
      </c>
      <c r="E1844" s="1" t="s">
        <v>8080</v>
      </c>
      <c r="F1844" s="1" t="s">
        <v>8081</v>
      </c>
      <c r="H1844" s="1" t="s">
        <v>8082</v>
      </c>
      <c r="I1844" s="1" t="s">
        <v>2707</v>
      </c>
      <c r="J1844" s="1" t="s">
        <v>685</v>
      </c>
      <c r="K1844" s="1" t="s">
        <v>731</v>
      </c>
      <c r="L1844" s="1" t="s">
        <v>380</v>
      </c>
      <c r="M1844" s="1" t="s">
        <v>4753</v>
      </c>
      <c r="N1844" s="1" t="s">
        <v>522</v>
      </c>
      <c r="O1844" s="1" t="s">
        <v>81</v>
      </c>
      <c r="P1844" s="1" t="s">
        <v>2857</v>
      </c>
      <c r="Q1844" s="1" t="s">
        <v>12035</v>
      </c>
      <c r="R1844" s="1" t="s">
        <v>384</v>
      </c>
      <c r="S1844" s="1" t="s">
        <v>685</v>
      </c>
      <c r="T1844" s="1" t="s">
        <v>7907</v>
      </c>
      <c r="U1844" s="1" t="s">
        <v>12110</v>
      </c>
      <c r="V1844" s="1" t="s">
        <v>12111</v>
      </c>
      <c r="W1844" s="1" t="s">
        <v>3166</v>
      </c>
    </row>
    <row r="1845" spans="1:23">
      <c r="A1845" s="1" t="s">
        <v>49</v>
      </c>
      <c r="D1845" s="1" t="s">
        <v>2861</v>
      </c>
      <c r="E1845" s="1" t="s">
        <v>2862</v>
      </c>
      <c r="F1845" s="1" t="s">
        <v>8081</v>
      </c>
      <c r="H1845" s="1" t="s">
        <v>8082</v>
      </c>
      <c r="I1845" s="1" t="s">
        <v>2707</v>
      </c>
      <c r="J1845" s="1" t="s">
        <v>384</v>
      </c>
      <c r="K1845" s="1" t="s">
        <v>731</v>
      </c>
      <c r="L1845" s="1" t="s">
        <v>389</v>
      </c>
      <c r="M1845" s="1" t="s">
        <v>4753</v>
      </c>
      <c r="N1845" s="1" t="s">
        <v>522</v>
      </c>
      <c r="O1845" s="1" t="s">
        <v>81</v>
      </c>
      <c r="P1845" s="1" t="s">
        <v>2857</v>
      </c>
      <c r="Q1845" s="1" t="s">
        <v>3318</v>
      </c>
      <c r="R1845" s="1" t="s">
        <v>384</v>
      </c>
      <c r="S1845" s="1" t="s">
        <v>685</v>
      </c>
      <c r="T1845" s="1" t="s">
        <v>4754</v>
      </c>
      <c r="U1845" s="1" t="s">
        <v>12112</v>
      </c>
      <c r="V1845" s="1" t="s">
        <v>12113</v>
      </c>
      <c r="W1845" s="1" t="s">
        <v>3166</v>
      </c>
    </row>
    <row r="1846" spans="1:23">
      <c r="A1846" s="1" t="s">
        <v>49</v>
      </c>
      <c r="D1846" s="1" t="s">
        <v>2867</v>
      </c>
      <c r="E1846" s="1" t="s">
        <v>8083</v>
      </c>
      <c r="F1846" s="1" t="s">
        <v>8081</v>
      </c>
      <c r="H1846" s="1" t="s">
        <v>8082</v>
      </c>
      <c r="I1846" s="1" t="s">
        <v>2707</v>
      </c>
      <c r="J1846" s="1" t="s">
        <v>384</v>
      </c>
      <c r="K1846" s="1" t="s">
        <v>739</v>
      </c>
      <c r="L1846" s="1" t="s">
        <v>457</v>
      </c>
      <c r="M1846" s="1" t="s">
        <v>4753</v>
      </c>
      <c r="N1846" s="1" t="s">
        <v>522</v>
      </c>
      <c r="O1846" s="1" t="s">
        <v>81</v>
      </c>
      <c r="P1846" s="1" t="s">
        <v>2857</v>
      </c>
      <c r="Q1846" s="1" t="s">
        <v>3318</v>
      </c>
      <c r="R1846" s="1" t="s">
        <v>384</v>
      </c>
      <c r="S1846" s="1" t="s">
        <v>685</v>
      </c>
      <c r="T1846" s="1" t="s">
        <v>4754</v>
      </c>
      <c r="U1846" s="1" t="s">
        <v>12114</v>
      </c>
      <c r="V1846" s="1" t="s">
        <v>12115</v>
      </c>
      <c r="W1846" s="1" t="s">
        <v>3193</v>
      </c>
    </row>
    <row r="1847" spans="1:23">
      <c r="A1847" s="1" t="s">
        <v>49</v>
      </c>
      <c r="D1847" s="1" t="s">
        <v>8084</v>
      </c>
      <c r="E1847" s="1" t="s">
        <v>8085</v>
      </c>
      <c r="F1847" s="1" t="s">
        <v>8081</v>
      </c>
      <c r="H1847" s="1" t="s">
        <v>8082</v>
      </c>
      <c r="I1847" s="1" t="s">
        <v>2707</v>
      </c>
      <c r="J1847" s="1" t="s">
        <v>1041</v>
      </c>
      <c r="K1847" s="1" t="s">
        <v>746</v>
      </c>
      <c r="L1847" s="1" t="s">
        <v>393</v>
      </c>
      <c r="M1847" s="1" t="s">
        <v>4202</v>
      </c>
      <c r="N1847" s="1" t="s">
        <v>683</v>
      </c>
      <c r="O1847" s="1" t="s">
        <v>81</v>
      </c>
      <c r="P1847" s="1" t="s">
        <v>2872</v>
      </c>
      <c r="Q1847" s="1" t="s">
        <v>3347</v>
      </c>
      <c r="R1847" s="1" t="s">
        <v>384</v>
      </c>
      <c r="S1847" s="1" t="s">
        <v>1041</v>
      </c>
      <c r="T1847" s="1" t="s">
        <v>4746</v>
      </c>
      <c r="U1847" s="1" t="s">
        <v>12116</v>
      </c>
      <c r="V1847" s="1" t="s">
        <v>12117</v>
      </c>
      <c r="W1847" s="1" t="s">
        <v>3166</v>
      </c>
    </row>
    <row r="1848" spans="1:23">
      <c r="A1848" s="1" t="s">
        <v>49</v>
      </c>
      <c r="D1848" s="1" t="s">
        <v>8086</v>
      </c>
      <c r="E1848" s="1" t="s">
        <v>8087</v>
      </c>
      <c r="F1848" s="1" t="s">
        <v>8081</v>
      </c>
      <c r="H1848" s="1" t="s">
        <v>8082</v>
      </c>
      <c r="I1848" s="1" t="s">
        <v>2707</v>
      </c>
      <c r="J1848" s="1" t="s">
        <v>384</v>
      </c>
      <c r="K1848" s="1" t="s">
        <v>739</v>
      </c>
      <c r="L1848" s="1" t="s">
        <v>457</v>
      </c>
      <c r="M1848" s="1" t="s">
        <v>4202</v>
      </c>
      <c r="N1848" s="1" t="s">
        <v>522</v>
      </c>
      <c r="O1848" s="1" t="s">
        <v>81</v>
      </c>
      <c r="P1848" s="1" t="s">
        <v>2857</v>
      </c>
      <c r="Q1848" s="1" t="s">
        <v>3318</v>
      </c>
      <c r="R1848" s="1" t="s">
        <v>384</v>
      </c>
      <c r="S1848" s="1" t="s">
        <v>685</v>
      </c>
      <c r="T1848" s="1" t="s">
        <v>4746</v>
      </c>
      <c r="U1848" s="1" t="s">
        <v>12118</v>
      </c>
      <c r="V1848" s="1" t="s">
        <v>12119</v>
      </c>
      <c r="W1848" s="1" t="s">
        <v>3166</v>
      </c>
    </row>
    <row r="1849" spans="1:23">
      <c r="A1849" s="1" t="s">
        <v>49</v>
      </c>
      <c r="D1849" s="1" t="s">
        <v>8088</v>
      </c>
      <c r="E1849" s="1" t="s">
        <v>8089</v>
      </c>
      <c r="F1849" s="1" t="s">
        <v>8081</v>
      </c>
      <c r="H1849" s="1" t="s">
        <v>8082</v>
      </c>
      <c r="I1849" s="1" t="s">
        <v>2707</v>
      </c>
      <c r="J1849" s="1" t="s">
        <v>685</v>
      </c>
      <c r="K1849" s="1" t="s">
        <v>703</v>
      </c>
      <c r="L1849" s="1" t="s">
        <v>457</v>
      </c>
      <c r="M1849" s="1" t="s">
        <v>4202</v>
      </c>
      <c r="N1849" s="1" t="s">
        <v>522</v>
      </c>
      <c r="O1849" s="1" t="s">
        <v>81</v>
      </c>
      <c r="P1849" s="1" t="s">
        <v>2857</v>
      </c>
      <c r="Q1849" s="1" t="s">
        <v>3278</v>
      </c>
      <c r="R1849" s="1" t="s">
        <v>384</v>
      </c>
      <c r="S1849" s="1" t="s">
        <v>685</v>
      </c>
      <c r="T1849" s="1" t="s">
        <v>4746</v>
      </c>
      <c r="U1849" s="1" t="s">
        <v>10332</v>
      </c>
      <c r="V1849" s="1" t="s">
        <v>12120</v>
      </c>
      <c r="W1849" s="1" t="s">
        <v>3166</v>
      </c>
    </row>
    <row r="1850" spans="1:23">
      <c r="A1850" s="1" t="s">
        <v>49</v>
      </c>
      <c r="D1850" s="1" t="s">
        <v>8090</v>
      </c>
      <c r="E1850" s="1" t="s">
        <v>8091</v>
      </c>
      <c r="F1850" s="1" t="s">
        <v>8081</v>
      </c>
      <c r="H1850" s="1" t="s">
        <v>8082</v>
      </c>
      <c r="I1850" s="1" t="s">
        <v>2707</v>
      </c>
      <c r="J1850" s="1" t="s">
        <v>685</v>
      </c>
      <c r="K1850" s="1" t="s">
        <v>731</v>
      </c>
      <c r="L1850" s="1" t="s">
        <v>380</v>
      </c>
      <c r="M1850" s="1" t="s">
        <v>4202</v>
      </c>
      <c r="N1850" s="1" t="s">
        <v>522</v>
      </c>
      <c r="O1850" s="1" t="s">
        <v>81</v>
      </c>
      <c r="P1850" s="1" t="s">
        <v>2857</v>
      </c>
      <c r="Q1850" s="1" t="s">
        <v>12035</v>
      </c>
      <c r="R1850" s="1" t="s">
        <v>384</v>
      </c>
      <c r="S1850" s="1" t="s">
        <v>685</v>
      </c>
      <c r="T1850" s="1" t="s">
        <v>4746</v>
      </c>
      <c r="U1850" s="1" t="s">
        <v>11857</v>
      </c>
      <c r="V1850" s="1" t="s">
        <v>12120</v>
      </c>
      <c r="W1850" s="1" t="s">
        <v>3166</v>
      </c>
    </row>
    <row r="1851" spans="1:23">
      <c r="A1851" s="1" t="s">
        <v>49</v>
      </c>
      <c r="D1851" s="1" t="s">
        <v>8092</v>
      </c>
      <c r="E1851" s="1" t="s">
        <v>8093</v>
      </c>
      <c r="F1851" s="1" t="s">
        <v>8081</v>
      </c>
      <c r="H1851" s="1" t="s">
        <v>8082</v>
      </c>
      <c r="I1851" s="1" t="s">
        <v>2707</v>
      </c>
      <c r="J1851" s="1" t="s">
        <v>1041</v>
      </c>
      <c r="K1851" s="1" t="s">
        <v>765</v>
      </c>
      <c r="L1851" s="1" t="s">
        <v>393</v>
      </c>
      <c r="M1851" s="1" t="s">
        <v>4202</v>
      </c>
      <c r="N1851" s="1" t="s">
        <v>683</v>
      </c>
      <c r="O1851" s="1" t="s">
        <v>81</v>
      </c>
      <c r="P1851" s="1" t="s">
        <v>3134</v>
      </c>
      <c r="Q1851" s="1" t="s">
        <v>3293</v>
      </c>
      <c r="R1851" s="1" t="s">
        <v>384</v>
      </c>
      <c r="S1851" s="1" t="s">
        <v>1041</v>
      </c>
      <c r="T1851" s="1" t="s">
        <v>4746</v>
      </c>
      <c r="U1851" s="1" t="s">
        <v>10429</v>
      </c>
      <c r="V1851" s="1" t="s">
        <v>10707</v>
      </c>
      <c r="W1851" s="1" t="s">
        <v>3166</v>
      </c>
    </row>
    <row r="1852" spans="1:23">
      <c r="A1852" s="1" t="s">
        <v>49</v>
      </c>
      <c r="D1852" s="1" t="s">
        <v>8094</v>
      </c>
      <c r="E1852" s="1" t="s">
        <v>8095</v>
      </c>
      <c r="F1852" s="1" t="s">
        <v>8081</v>
      </c>
      <c r="H1852" s="1" t="s">
        <v>8082</v>
      </c>
      <c r="I1852" s="1" t="s">
        <v>8096</v>
      </c>
      <c r="J1852" s="1" t="s">
        <v>384</v>
      </c>
      <c r="K1852" s="1" t="s">
        <v>891</v>
      </c>
      <c r="L1852" s="1" t="s">
        <v>5279</v>
      </c>
      <c r="M1852" s="1" t="s">
        <v>4753</v>
      </c>
      <c r="N1852" s="1" t="s">
        <v>522</v>
      </c>
      <c r="O1852" s="1" t="s">
        <v>81</v>
      </c>
      <c r="P1852" s="1" t="s">
        <v>818</v>
      </c>
      <c r="Q1852" s="1" t="s">
        <v>3496</v>
      </c>
      <c r="R1852" s="1" t="s">
        <v>384</v>
      </c>
      <c r="S1852" s="1" t="s">
        <v>685</v>
      </c>
      <c r="T1852" s="1" t="s">
        <v>4761</v>
      </c>
      <c r="U1852" s="1" t="s">
        <v>10476</v>
      </c>
      <c r="V1852" s="1" t="s">
        <v>12121</v>
      </c>
      <c r="W1852" s="1" t="s">
        <v>3166</v>
      </c>
    </row>
    <row r="1853" spans="1:23">
      <c r="A1853" s="1" t="s">
        <v>49</v>
      </c>
      <c r="D1853" s="1" t="s">
        <v>8097</v>
      </c>
      <c r="E1853" s="1" t="s">
        <v>8098</v>
      </c>
      <c r="F1853" s="1" t="s">
        <v>8081</v>
      </c>
      <c r="H1853" s="1" t="s">
        <v>8082</v>
      </c>
      <c r="I1853" s="1" t="s">
        <v>8096</v>
      </c>
      <c r="J1853" s="1" t="s">
        <v>506</v>
      </c>
      <c r="K1853" s="1" t="s">
        <v>739</v>
      </c>
      <c r="L1853" s="1" t="s">
        <v>389</v>
      </c>
      <c r="M1853" s="1" t="s">
        <v>4753</v>
      </c>
      <c r="N1853" s="1" t="s">
        <v>429</v>
      </c>
      <c r="O1853" s="1" t="s">
        <v>81</v>
      </c>
      <c r="P1853" s="1" t="s">
        <v>829</v>
      </c>
      <c r="Q1853" s="1" t="s">
        <v>3226</v>
      </c>
      <c r="R1853" s="1" t="s">
        <v>384</v>
      </c>
      <c r="S1853" s="1" t="s">
        <v>3170</v>
      </c>
      <c r="T1853" s="1" t="s">
        <v>4754</v>
      </c>
      <c r="U1853" s="1" t="s">
        <v>12122</v>
      </c>
      <c r="V1853" s="1" t="s">
        <v>12123</v>
      </c>
      <c r="W1853" s="1" t="s">
        <v>3166</v>
      </c>
    </row>
    <row r="1854" spans="1:23">
      <c r="A1854" s="1" t="s">
        <v>49</v>
      </c>
      <c r="D1854" s="1" t="s">
        <v>8099</v>
      </c>
      <c r="E1854" s="1" t="s">
        <v>8100</v>
      </c>
      <c r="F1854" s="1" t="s">
        <v>8081</v>
      </c>
      <c r="H1854" s="1" t="s">
        <v>8082</v>
      </c>
      <c r="I1854" s="1" t="s">
        <v>8096</v>
      </c>
      <c r="J1854" s="1" t="s">
        <v>685</v>
      </c>
      <c r="K1854" s="1" t="s">
        <v>582</v>
      </c>
      <c r="L1854" s="1" t="s">
        <v>5279</v>
      </c>
      <c r="M1854" s="1" t="s">
        <v>4753</v>
      </c>
      <c r="N1854" s="1" t="s">
        <v>522</v>
      </c>
      <c r="O1854" s="1" t="s">
        <v>81</v>
      </c>
      <c r="P1854" s="1" t="s">
        <v>3387</v>
      </c>
      <c r="Q1854" s="1" t="s">
        <v>12124</v>
      </c>
      <c r="R1854" s="1" t="s">
        <v>384</v>
      </c>
      <c r="S1854" s="1" t="s">
        <v>685</v>
      </c>
      <c r="T1854" s="1" t="s">
        <v>4761</v>
      </c>
      <c r="U1854" s="1" t="s">
        <v>12125</v>
      </c>
      <c r="V1854" s="1" t="s">
        <v>12126</v>
      </c>
      <c r="W1854" s="1" t="s">
        <v>3166</v>
      </c>
    </row>
    <row r="1855" spans="1:23">
      <c r="A1855" s="1" t="s">
        <v>49</v>
      </c>
      <c r="D1855" s="1" t="s">
        <v>8101</v>
      </c>
      <c r="E1855" s="1" t="s">
        <v>8102</v>
      </c>
      <c r="F1855" s="1" t="s">
        <v>8081</v>
      </c>
      <c r="H1855" s="1" t="s">
        <v>8082</v>
      </c>
      <c r="I1855" s="1" t="s">
        <v>8096</v>
      </c>
      <c r="J1855" s="1" t="s">
        <v>685</v>
      </c>
      <c r="K1855" s="1" t="s">
        <v>765</v>
      </c>
      <c r="L1855" s="1" t="s">
        <v>801</v>
      </c>
      <c r="M1855" s="1" t="s">
        <v>4202</v>
      </c>
      <c r="N1855" s="1" t="s">
        <v>522</v>
      </c>
      <c r="O1855" s="1" t="s">
        <v>81</v>
      </c>
      <c r="P1855" s="1" t="s">
        <v>1203</v>
      </c>
      <c r="Q1855" s="1" t="s">
        <v>12124</v>
      </c>
      <c r="R1855" s="1" t="s">
        <v>384</v>
      </c>
      <c r="S1855" s="1" t="s">
        <v>685</v>
      </c>
      <c r="T1855" s="1" t="s">
        <v>4746</v>
      </c>
      <c r="U1855" s="1" t="s">
        <v>12127</v>
      </c>
      <c r="V1855" s="1" t="s">
        <v>12128</v>
      </c>
      <c r="W1855" s="1" t="s">
        <v>12129</v>
      </c>
    </row>
    <row r="1856" spans="1:23">
      <c r="A1856" s="1" t="s">
        <v>49</v>
      </c>
      <c r="D1856" s="1" t="s">
        <v>8103</v>
      </c>
      <c r="E1856" s="1" t="s">
        <v>8104</v>
      </c>
      <c r="F1856" s="1" t="s">
        <v>8081</v>
      </c>
      <c r="H1856" s="1" t="s">
        <v>8082</v>
      </c>
      <c r="I1856" s="1" t="s">
        <v>8096</v>
      </c>
      <c r="J1856" s="1" t="s">
        <v>685</v>
      </c>
      <c r="K1856" s="1" t="s">
        <v>891</v>
      </c>
      <c r="L1856" s="1" t="s">
        <v>598</v>
      </c>
      <c r="M1856" s="1" t="s">
        <v>4202</v>
      </c>
      <c r="N1856" s="1" t="s">
        <v>429</v>
      </c>
      <c r="O1856" s="1" t="s">
        <v>81</v>
      </c>
      <c r="P1856" s="1" t="s">
        <v>1231</v>
      </c>
      <c r="Q1856" s="1" t="s">
        <v>3257</v>
      </c>
      <c r="R1856" s="1" t="s">
        <v>384</v>
      </c>
      <c r="S1856" s="1" t="s">
        <v>685</v>
      </c>
      <c r="T1856" s="1" t="s">
        <v>4746</v>
      </c>
      <c r="U1856" s="1" t="s">
        <v>3166</v>
      </c>
      <c r="V1856" s="1" t="s">
        <v>12130</v>
      </c>
      <c r="W1856" s="1" t="s">
        <v>3166</v>
      </c>
    </row>
    <row r="1857" spans="1:23">
      <c r="A1857" s="1" t="s">
        <v>49</v>
      </c>
      <c r="D1857" s="1" t="s">
        <v>8105</v>
      </c>
      <c r="E1857" s="1" t="s">
        <v>8106</v>
      </c>
      <c r="F1857" s="1" t="s">
        <v>8081</v>
      </c>
      <c r="H1857" s="1" t="s">
        <v>8082</v>
      </c>
      <c r="I1857" s="1" t="s">
        <v>8096</v>
      </c>
      <c r="J1857" s="1" t="s">
        <v>384</v>
      </c>
      <c r="K1857" s="1" t="s">
        <v>891</v>
      </c>
      <c r="L1857" s="1" t="s">
        <v>401</v>
      </c>
      <c r="M1857" s="1" t="s">
        <v>4202</v>
      </c>
      <c r="N1857" s="1" t="s">
        <v>522</v>
      </c>
      <c r="O1857" s="1" t="s">
        <v>81</v>
      </c>
      <c r="P1857" s="1" t="s">
        <v>818</v>
      </c>
      <c r="Q1857" s="1" t="s">
        <v>3496</v>
      </c>
      <c r="R1857" s="1" t="s">
        <v>384</v>
      </c>
      <c r="S1857" s="1" t="s">
        <v>685</v>
      </c>
      <c r="T1857" s="1" t="s">
        <v>4746</v>
      </c>
      <c r="U1857" s="1" t="s">
        <v>12131</v>
      </c>
      <c r="V1857" s="1" t="s">
        <v>12132</v>
      </c>
      <c r="W1857" s="1" t="s">
        <v>3166</v>
      </c>
    </row>
    <row r="1858" spans="1:23">
      <c r="A1858" s="1" t="s">
        <v>49</v>
      </c>
      <c r="D1858" s="1" t="s">
        <v>8107</v>
      </c>
      <c r="E1858" s="1" t="s">
        <v>8108</v>
      </c>
      <c r="F1858" s="1" t="s">
        <v>8081</v>
      </c>
      <c r="H1858" s="1" t="s">
        <v>8082</v>
      </c>
      <c r="I1858" s="1" t="s">
        <v>8096</v>
      </c>
      <c r="J1858" s="1" t="s">
        <v>685</v>
      </c>
      <c r="K1858" s="1" t="s">
        <v>1272</v>
      </c>
      <c r="L1858" s="1" t="s">
        <v>380</v>
      </c>
      <c r="M1858" s="1" t="s">
        <v>4202</v>
      </c>
      <c r="N1858" s="1" t="s">
        <v>429</v>
      </c>
      <c r="O1858" s="1" t="s">
        <v>81</v>
      </c>
      <c r="P1858" s="1" t="s">
        <v>1276</v>
      </c>
      <c r="Q1858" s="1" t="s">
        <v>3195</v>
      </c>
      <c r="R1858" s="1" t="s">
        <v>384</v>
      </c>
      <c r="S1858" s="1" t="s">
        <v>3170</v>
      </c>
      <c r="T1858" s="1" t="s">
        <v>4746</v>
      </c>
      <c r="U1858" s="1" t="s">
        <v>1324</v>
      </c>
      <c r="V1858" s="1" t="s">
        <v>12133</v>
      </c>
      <c r="W1858" s="1" t="s">
        <v>3166</v>
      </c>
    </row>
    <row r="1859" spans="1:23">
      <c r="A1859" s="1" t="s">
        <v>49</v>
      </c>
      <c r="D1859" s="1" t="s">
        <v>8109</v>
      </c>
      <c r="E1859" s="1" t="s">
        <v>8110</v>
      </c>
      <c r="F1859" s="1" t="s">
        <v>8081</v>
      </c>
      <c r="H1859" s="1" t="s">
        <v>8082</v>
      </c>
      <c r="I1859" s="1" t="s">
        <v>8096</v>
      </c>
      <c r="J1859" s="1" t="s">
        <v>685</v>
      </c>
      <c r="K1859" s="1" t="s">
        <v>765</v>
      </c>
      <c r="L1859" s="1" t="s">
        <v>457</v>
      </c>
      <c r="M1859" s="1" t="s">
        <v>4202</v>
      </c>
      <c r="N1859" s="1" t="s">
        <v>522</v>
      </c>
      <c r="O1859" s="1" t="s">
        <v>81</v>
      </c>
      <c r="P1859" s="1" t="s">
        <v>1203</v>
      </c>
      <c r="Q1859" s="1" t="s">
        <v>3255</v>
      </c>
      <c r="R1859" s="1" t="s">
        <v>384</v>
      </c>
      <c r="S1859" s="1" t="s">
        <v>685</v>
      </c>
      <c r="T1859" s="1" t="s">
        <v>4746</v>
      </c>
      <c r="U1859" s="1" t="s">
        <v>3166</v>
      </c>
      <c r="V1859" s="1" t="s">
        <v>12134</v>
      </c>
      <c r="W1859" s="1" t="s">
        <v>3166</v>
      </c>
    </row>
    <row r="1860" spans="1:23">
      <c r="A1860" s="1" t="s">
        <v>49</v>
      </c>
      <c r="D1860" s="1" t="s">
        <v>8111</v>
      </c>
      <c r="E1860" s="1" t="s">
        <v>8112</v>
      </c>
      <c r="F1860" s="1" t="s">
        <v>8081</v>
      </c>
      <c r="H1860" s="1" t="s">
        <v>8082</v>
      </c>
      <c r="I1860" s="1" t="s">
        <v>8096</v>
      </c>
      <c r="J1860" s="1" t="s">
        <v>384</v>
      </c>
      <c r="K1860" s="1" t="s">
        <v>891</v>
      </c>
      <c r="L1860" s="1" t="s">
        <v>457</v>
      </c>
      <c r="M1860" s="1" t="s">
        <v>4202</v>
      </c>
      <c r="N1860" s="1" t="s">
        <v>522</v>
      </c>
      <c r="O1860" s="1" t="s">
        <v>81</v>
      </c>
      <c r="P1860" s="1" t="s">
        <v>818</v>
      </c>
      <c r="Q1860" s="1" t="s">
        <v>3496</v>
      </c>
      <c r="R1860" s="1" t="s">
        <v>384</v>
      </c>
      <c r="S1860" s="1" t="s">
        <v>685</v>
      </c>
      <c r="T1860" s="1" t="s">
        <v>4746</v>
      </c>
      <c r="U1860" s="1" t="s">
        <v>3166</v>
      </c>
      <c r="V1860" s="1" t="s">
        <v>12135</v>
      </c>
      <c r="W1860" s="1" t="s">
        <v>3166</v>
      </c>
    </row>
    <row r="1861" spans="1:23">
      <c r="A1861" s="1" t="s">
        <v>49</v>
      </c>
      <c r="D1861" s="1" t="s">
        <v>8113</v>
      </c>
      <c r="E1861" s="1" t="s">
        <v>8114</v>
      </c>
      <c r="F1861" s="1" t="s">
        <v>8081</v>
      </c>
      <c r="H1861" s="1" t="s">
        <v>8082</v>
      </c>
      <c r="I1861" s="1" t="s">
        <v>8096</v>
      </c>
      <c r="J1861" s="1" t="s">
        <v>506</v>
      </c>
      <c r="K1861" s="1" t="s">
        <v>703</v>
      </c>
      <c r="L1861" s="1" t="s">
        <v>393</v>
      </c>
      <c r="M1861" s="1" t="s">
        <v>4202</v>
      </c>
      <c r="N1861" s="1" t="s">
        <v>429</v>
      </c>
      <c r="O1861" s="1" t="s">
        <v>81</v>
      </c>
      <c r="P1861" s="1" t="s">
        <v>829</v>
      </c>
      <c r="Q1861" s="1" t="s">
        <v>3226</v>
      </c>
      <c r="R1861" s="1" t="s">
        <v>384</v>
      </c>
      <c r="S1861" s="1" t="s">
        <v>3170</v>
      </c>
      <c r="T1861" s="1" t="s">
        <v>4746</v>
      </c>
      <c r="U1861" s="1" t="s">
        <v>12136</v>
      </c>
      <c r="V1861" s="1" t="s">
        <v>12137</v>
      </c>
      <c r="W1861" s="1" t="s">
        <v>3166</v>
      </c>
    </row>
    <row r="1862" spans="1:23">
      <c r="A1862" s="1" t="s">
        <v>49</v>
      </c>
      <c r="D1862" s="1" t="s">
        <v>8115</v>
      </c>
      <c r="E1862" s="1" t="s">
        <v>8116</v>
      </c>
      <c r="F1862" s="1" t="s">
        <v>8081</v>
      </c>
      <c r="H1862" s="1" t="s">
        <v>8082</v>
      </c>
      <c r="I1862" s="1" t="s">
        <v>8096</v>
      </c>
      <c r="J1862" s="1" t="s">
        <v>506</v>
      </c>
      <c r="K1862" s="1" t="s">
        <v>795</v>
      </c>
      <c r="L1862" s="1" t="s">
        <v>5279</v>
      </c>
      <c r="M1862" s="1" t="s">
        <v>4202</v>
      </c>
      <c r="N1862" s="1" t="s">
        <v>429</v>
      </c>
      <c r="O1862" s="1" t="s">
        <v>81</v>
      </c>
      <c r="P1862" s="1" t="s">
        <v>1007</v>
      </c>
      <c r="Q1862" s="1" t="s">
        <v>3505</v>
      </c>
      <c r="R1862" s="1" t="s">
        <v>384</v>
      </c>
      <c r="S1862" s="1" t="s">
        <v>3170</v>
      </c>
      <c r="T1862" s="1" t="s">
        <v>4746</v>
      </c>
      <c r="U1862" s="1" t="s">
        <v>11054</v>
      </c>
      <c r="V1862" s="1" t="s">
        <v>12138</v>
      </c>
      <c r="W1862" s="1" t="s">
        <v>3166</v>
      </c>
    </row>
    <row r="1863" spans="1:23">
      <c r="A1863" s="1" t="s">
        <v>49</v>
      </c>
      <c r="D1863" s="1" t="s">
        <v>8117</v>
      </c>
      <c r="E1863" s="1" t="s">
        <v>8118</v>
      </c>
      <c r="F1863" s="1" t="s">
        <v>8081</v>
      </c>
      <c r="H1863" s="1" t="s">
        <v>8082</v>
      </c>
      <c r="I1863" s="1" t="s">
        <v>8096</v>
      </c>
      <c r="J1863" s="1" t="s">
        <v>384</v>
      </c>
      <c r="K1863" s="1" t="s">
        <v>703</v>
      </c>
      <c r="L1863" s="1" t="s">
        <v>5279</v>
      </c>
      <c r="M1863" s="1" t="s">
        <v>4202</v>
      </c>
      <c r="N1863" s="1" t="s">
        <v>522</v>
      </c>
      <c r="O1863" s="1" t="s">
        <v>81</v>
      </c>
      <c r="P1863" s="1" t="s">
        <v>845</v>
      </c>
      <c r="Q1863" s="1" t="s">
        <v>3227</v>
      </c>
      <c r="R1863" s="1" t="s">
        <v>384</v>
      </c>
      <c r="S1863" s="1" t="s">
        <v>685</v>
      </c>
      <c r="T1863" s="1" t="s">
        <v>4746</v>
      </c>
      <c r="U1863" s="1" t="s">
        <v>10700</v>
      </c>
      <c r="V1863" s="1" t="s">
        <v>12139</v>
      </c>
      <c r="W1863" s="1" t="s">
        <v>3166</v>
      </c>
    </row>
    <row r="1864" spans="1:23">
      <c r="A1864" s="1" t="s">
        <v>49</v>
      </c>
      <c r="D1864" s="1" t="s">
        <v>8119</v>
      </c>
      <c r="E1864" s="1" t="s">
        <v>8120</v>
      </c>
      <c r="F1864" s="1" t="s">
        <v>8081</v>
      </c>
      <c r="H1864" s="1" t="s">
        <v>8082</v>
      </c>
      <c r="I1864" s="1" t="s">
        <v>8096</v>
      </c>
      <c r="J1864" s="1" t="s">
        <v>384</v>
      </c>
      <c r="K1864" s="1" t="s">
        <v>765</v>
      </c>
      <c r="L1864" s="1" t="s">
        <v>487</v>
      </c>
      <c r="M1864" s="1" t="s">
        <v>4202</v>
      </c>
      <c r="N1864" s="1" t="s">
        <v>522</v>
      </c>
      <c r="O1864" s="1" t="s">
        <v>81</v>
      </c>
      <c r="P1864" s="1" t="s">
        <v>766</v>
      </c>
      <c r="Q1864" s="1" t="s">
        <v>3223</v>
      </c>
      <c r="R1864" s="1" t="s">
        <v>384</v>
      </c>
      <c r="S1864" s="1" t="s">
        <v>685</v>
      </c>
      <c r="T1864" s="1" t="s">
        <v>4746</v>
      </c>
      <c r="U1864" s="1" t="s">
        <v>12140</v>
      </c>
      <c r="V1864" s="1" t="s">
        <v>12141</v>
      </c>
      <c r="W1864" s="1" t="s">
        <v>3166</v>
      </c>
    </row>
    <row r="1865" spans="1:23">
      <c r="A1865" s="1" t="s">
        <v>49</v>
      </c>
      <c r="D1865" s="1" t="s">
        <v>8121</v>
      </c>
      <c r="E1865" s="1" t="s">
        <v>8122</v>
      </c>
      <c r="F1865" s="1" t="s">
        <v>8081</v>
      </c>
      <c r="H1865" s="1" t="s">
        <v>8082</v>
      </c>
      <c r="I1865" s="1" t="s">
        <v>8096</v>
      </c>
      <c r="J1865" s="1" t="s">
        <v>384</v>
      </c>
      <c r="K1865" s="1" t="s">
        <v>703</v>
      </c>
      <c r="L1865" s="1" t="s">
        <v>694</v>
      </c>
      <c r="M1865" s="1" t="s">
        <v>4202</v>
      </c>
      <c r="N1865" s="1" t="s">
        <v>522</v>
      </c>
      <c r="O1865" s="1" t="s">
        <v>81</v>
      </c>
      <c r="P1865" s="1" t="s">
        <v>845</v>
      </c>
      <c r="Q1865" s="1" t="s">
        <v>3227</v>
      </c>
      <c r="R1865" s="1" t="s">
        <v>384</v>
      </c>
      <c r="S1865" s="1" t="s">
        <v>685</v>
      </c>
      <c r="T1865" s="1" t="s">
        <v>4746</v>
      </c>
      <c r="U1865" s="1" t="s">
        <v>12142</v>
      </c>
      <c r="V1865" s="1" t="s">
        <v>12143</v>
      </c>
      <c r="W1865" s="1" t="s">
        <v>3166</v>
      </c>
    </row>
    <row r="1866" spans="1:23">
      <c r="A1866" s="1" t="s">
        <v>49</v>
      </c>
      <c r="D1866" s="1" t="s">
        <v>8123</v>
      </c>
      <c r="E1866" s="1" t="s">
        <v>8124</v>
      </c>
      <c r="F1866" s="1" t="s">
        <v>8081</v>
      </c>
      <c r="H1866" s="1" t="s">
        <v>8082</v>
      </c>
      <c r="I1866" s="1" t="s">
        <v>8096</v>
      </c>
      <c r="J1866" s="1" t="s">
        <v>506</v>
      </c>
      <c r="K1866" s="1" t="s">
        <v>739</v>
      </c>
      <c r="L1866" s="1" t="s">
        <v>389</v>
      </c>
      <c r="M1866" s="1" t="s">
        <v>4202</v>
      </c>
      <c r="N1866" s="1" t="s">
        <v>429</v>
      </c>
      <c r="O1866" s="1" t="s">
        <v>81</v>
      </c>
      <c r="P1866" s="1" t="s">
        <v>829</v>
      </c>
      <c r="Q1866" s="1" t="s">
        <v>3226</v>
      </c>
      <c r="R1866" s="1" t="s">
        <v>384</v>
      </c>
      <c r="S1866" s="1" t="s">
        <v>3170</v>
      </c>
      <c r="T1866" s="1" t="s">
        <v>4746</v>
      </c>
      <c r="U1866" s="1" t="s">
        <v>3271</v>
      </c>
      <c r="V1866" s="1" t="s">
        <v>12144</v>
      </c>
      <c r="W1866" s="1" t="s">
        <v>3166</v>
      </c>
    </row>
    <row r="1867" spans="1:23">
      <c r="A1867" s="1" t="s">
        <v>49</v>
      </c>
      <c r="D1867" s="1" t="s">
        <v>8125</v>
      </c>
      <c r="E1867" s="1" t="s">
        <v>8126</v>
      </c>
      <c r="F1867" s="1" t="s">
        <v>8081</v>
      </c>
      <c r="H1867" s="1" t="s">
        <v>8082</v>
      </c>
      <c r="I1867" s="1" t="s">
        <v>8096</v>
      </c>
      <c r="J1867" s="1" t="s">
        <v>384</v>
      </c>
      <c r="K1867" s="1" t="s">
        <v>703</v>
      </c>
      <c r="L1867" s="1" t="s">
        <v>598</v>
      </c>
      <c r="M1867" s="1" t="s">
        <v>4202</v>
      </c>
      <c r="N1867" s="1" t="s">
        <v>522</v>
      </c>
      <c r="O1867" s="1" t="s">
        <v>81</v>
      </c>
      <c r="P1867" s="1" t="s">
        <v>818</v>
      </c>
      <c r="Q1867" s="1" t="s">
        <v>3225</v>
      </c>
      <c r="R1867" s="1" t="s">
        <v>384</v>
      </c>
      <c r="S1867" s="1" t="s">
        <v>685</v>
      </c>
      <c r="T1867" s="1" t="s">
        <v>4746</v>
      </c>
      <c r="U1867" s="1" t="s">
        <v>3166</v>
      </c>
      <c r="V1867" s="1" t="s">
        <v>12145</v>
      </c>
      <c r="W1867" s="1" t="s">
        <v>3166</v>
      </c>
    </row>
    <row r="1868" spans="1:23">
      <c r="A1868" s="1" t="s">
        <v>49</v>
      </c>
      <c r="D1868" s="1" t="s">
        <v>8127</v>
      </c>
      <c r="E1868" s="1" t="s">
        <v>8128</v>
      </c>
      <c r="F1868" s="1" t="s">
        <v>8081</v>
      </c>
      <c r="H1868" s="1" t="s">
        <v>8082</v>
      </c>
      <c r="I1868" s="1" t="s">
        <v>8096</v>
      </c>
      <c r="J1868" s="1" t="s">
        <v>506</v>
      </c>
      <c r="K1868" s="1" t="s">
        <v>703</v>
      </c>
      <c r="L1868" s="1" t="s">
        <v>389</v>
      </c>
      <c r="M1868" s="1" t="s">
        <v>4202</v>
      </c>
      <c r="N1868" s="1" t="s">
        <v>429</v>
      </c>
      <c r="O1868" s="1" t="s">
        <v>81</v>
      </c>
      <c r="P1868" s="1" t="s">
        <v>829</v>
      </c>
      <c r="Q1868" s="1" t="s">
        <v>3238</v>
      </c>
      <c r="R1868" s="1" t="s">
        <v>748</v>
      </c>
      <c r="S1868" s="1" t="s">
        <v>3170</v>
      </c>
      <c r="T1868" s="1" t="s">
        <v>4746</v>
      </c>
      <c r="U1868" s="1" t="s">
        <v>10198</v>
      </c>
      <c r="V1868" s="1" t="s">
        <v>12146</v>
      </c>
      <c r="W1868" s="1" t="s">
        <v>3166</v>
      </c>
    </row>
    <row r="1869" spans="1:23">
      <c r="A1869" s="1" t="s">
        <v>49</v>
      </c>
      <c r="D1869" s="1" t="s">
        <v>8129</v>
      </c>
      <c r="E1869" s="1" t="s">
        <v>8130</v>
      </c>
      <c r="F1869" s="1" t="s">
        <v>8081</v>
      </c>
      <c r="H1869" s="1" t="s">
        <v>8082</v>
      </c>
      <c r="I1869" s="1" t="s">
        <v>8096</v>
      </c>
      <c r="J1869" s="1" t="s">
        <v>384</v>
      </c>
      <c r="K1869" s="1" t="s">
        <v>891</v>
      </c>
      <c r="L1869" s="1" t="s">
        <v>487</v>
      </c>
      <c r="M1869" s="1" t="s">
        <v>4202</v>
      </c>
      <c r="N1869" s="1" t="s">
        <v>522</v>
      </c>
      <c r="O1869" s="1" t="s">
        <v>81</v>
      </c>
      <c r="P1869" s="1" t="s">
        <v>818</v>
      </c>
      <c r="Q1869" s="1" t="s">
        <v>3496</v>
      </c>
      <c r="R1869" s="1" t="s">
        <v>384</v>
      </c>
      <c r="S1869" s="1" t="s">
        <v>685</v>
      </c>
      <c r="T1869" s="1" t="s">
        <v>8131</v>
      </c>
      <c r="U1869" s="1" t="s">
        <v>12147</v>
      </c>
      <c r="V1869" s="1" t="s">
        <v>12148</v>
      </c>
      <c r="W1869" s="1" t="s">
        <v>3166</v>
      </c>
    </row>
    <row r="1870" spans="1:23">
      <c r="A1870" s="1" t="s">
        <v>49</v>
      </c>
      <c r="D1870" s="1" t="s">
        <v>8132</v>
      </c>
      <c r="E1870" s="1" t="s">
        <v>8130</v>
      </c>
      <c r="F1870" s="1" t="s">
        <v>8081</v>
      </c>
      <c r="H1870" s="1" t="s">
        <v>8082</v>
      </c>
      <c r="I1870" s="1" t="s">
        <v>8096</v>
      </c>
      <c r="J1870" s="1" t="s">
        <v>384</v>
      </c>
      <c r="K1870" s="1" t="s">
        <v>891</v>
      </c>
      <c r="L1870" s="1" t="s">
        <v>694</v>
      </c>
      <c r="M1870" s="1" t="s">
        <v>4202</v>
      </c>
      <c r="N1870" s="1" t="s">
        <v>522</v>
      </c>
      <c r="O1870" s="1" t="s">
        <v>81</v>
      </c>
      <c r="P1870" s="1" t="s">
        <v>818</v>
      </c>
      <c r="Q1870" s="1" t="s">
        <v>3496</v>
      </c>
      <c r="R1870" s="1" t="s">
        <v>384</v>
      </c>
      <c r="S1870" s="1" t="s">
        <v>685</v>
      </c>
      <c r="T1870" s="1" t="s">
        <v>8131</v>
      </c>
      <c r="U1870" s="1" t="s">
        <v>3166</v>
      </c>
      <c r="V1870" s="1" t="s">
        <v>12149</v>
      </c>
      <c r="W1870" s="1" t="s">
        <v>3166</v>
      </c>
    </row>
    <row r="1871" spans="1:23">
      <c r="A1871" s="1" t="s">
        <v>49</v>
      </c>
      <c r="D1871" s="1" t="s">
        <v>8133</v>
      </c>
      <c r="E1871" s="1" t="s">
        <v>8130</v>
      </c>
      <c r="F1871" s="1" t="s">
        <v>8081</v>
      </c>
      <c r="H1871" s="1" t="s">
        <v>8082</v>
      </c>
      <c r="I1871" s="1" t="s">
        <v>8096</v>
      </c>
      <c r="J1871" s="1" t="s">
        <v>384</v>
      </c>
      <c r="K1871" s="1" t="s">
        <v>891</v>
      </c>
      <c r="L1871" s="1" t="s">
        <v>457</v>
      </c>
      <c r="M1871" s="1" t="s">
        <v>4202</v>
      </c>
      <c r="N1871" s="1" t="s">
        <v>522</v>
      </c>
      <c r="O1871" s="1" t="s">
        <v>81</v>
      </c>
      <c r="P1871" s="1" t="s">
        <v>818</v>
      </c>
      <c r="Q1871" s="1" t="s">
        <v>3263</v>
      </c>
      <c r="R1871" s="1" t="s">
        <v>384</v>
      </c>
      <c r="S1871" s="1" t="s">
        <v>685</v>
      </c>
      <c r="T1871" s="1" t="s">
        <v>8131</v>
      </c>
      <c r="U1871" s="1" t="s">
        <v>3166</v>
      </c>
      <c r="V1871" s="1" t="s">
        <v>10736</v>
      </c>
      <c r="W1871" s="1" t="s">
        <v>3166</v>
      </c>
    </row>
    <row r="1872" spans="1:23">
      <c r="A1872" s="1" t="s">
        <v>49</v>
      </c>
      <c r="D1872" s="1" t="s">
        <v>8134</v>
      </c>
      <c r="E1872" s="1" t="s">
        <v>8130</v>
      </c>
      <c r="F1872" s="1" t="s">
        <v>8081</v>
      </c>
      <c r="H1872" s="1" t="s">
        <v>8082</v>
      </c>
      <c r="I1872" s="1" t="s">
        <v>8096</v>
      </c>
      <c r="J1872" s="1" t="s">
        <v>384</v>
      </c>
      <c r="K1872" s="1" t="s">
        <v>891</v>
      </c>
      <c r="L1872" s="1" t="s">
        <v>487</v>
      </c>
      <c r="M1872" s="1" t="s">
        <v>4202</v>
      </c>
      <c r="N1872" s="1" t="s">
        <v>522</v>
      </c>
      <c r="O1872" s="1" t="s">
        <v>81</v>
      </c>
      <c r="P1872" s="1" t="s">
        <v>8135</v>
      </c>
      <c r="Q1872" s="1" t="s">
        <v>12150</v>
      </c>
      <c r="R1872" s="1" t="s">
        <v>384</v>
      </c>
      <c r="S1872" s="1" t="s">
        <v>685</v>
      </c>
      <c r="T1872" s="1" t="s">
        <v>8131</v>
      </c>
      <c r="U1872" s="1" t="s">
        <v>3166</v>
      </c>
      <c r="V1872" s="1" t="s">
        <v>10736</v>
      </c>
      <c r="W1872" s="1" t="s">
        <v>3166</v>
      </c>
    </row>
    <row r="1873" spans="1:23">
      <c r="A1873" s="1" t="s">
        <v>49</v>
      </c>
      <c r="D1873" s="1" t="s">
        <v>8136</v>
      </c>
      <c r="E1873" s="1" t="s">
        <v>8137</v>
      </c>
      <c r="F1873" s="1" t="s">
        <v>8081</v>
      </c>
      <c r="H1873" s="1" t="s">
        <v>8082</v>
      </c>
      <c r="I1873" s="1" t="s">
        <v>8096</v>
      </c>
      <c r="J1873" s="1" t="s">
        <v>384</v>
      </c>
      <c r="K1873" s="1" t="s">
        <v>703</v>
      </c>
      <c r="L1873" s="1" t="s">
        <v>457</v>
      </c>
      <c r="M1873" s="1" t="s">
        <v>4202</v>
      </c>
      <c r="N1873" s="1" t="s">
        <v>522</v>
      </c>
      <c r="O1873" s="1" t="s">
        <v>81</v>
      </c>
      <c r="P1873" s="1" t="s">
        <v>818</v>
      </c>
      <c r="Q1873" s="1" t="s">
        <v>3225</v>
      </c>
      <c r="R1873" s="1" t="s">
        <v>384</v>
      </c>
      <c r="S1873" s="1" t="s">
        <v>685</v>
      </c>
      <c r="T1873" s="1" t="s">
        <v>4746</v>
      </c>
      <c r="U1873" s="1" t="s">
        <v>3166</v>
      </c>
      <c r="V1873" s="1" t="s">
        <v>10475</v>
      </c>
      <c r="W1873" s="1" t="s">
        <v>3166</v>
      </c>
    </row>
    <row r="1874" spans="1:23">
      <c r="A1874" s="1" t="s">
        <v>49</v>
      </c>
      <c r="D1874" s="1" t="s">
        <v>8138</v>
      </c>
      <c r="E1874" s="1" t="s">
        <v>8139</v>
      </c>
      <c r="F1874" s="1" t="s">
        <v>8081</v>
      </c>
      <c r="H1874" s="1" t="s">
        <v>8082</v>
      </c>
      <c r="I1874" s="1" t="s">
        <v>8096</v>
      </c>
      <c r="J1874" s="1" t="s">
        <v>384</v>
      </c>
      <c r="K1874" s="1" t="s">
        <v>703</v>
      </c>
      <c r="L1874" s="1" t="s">
        <v>401</v>
      </c>
      <c r="M1874" s="1" t="s">
        <v>4202</v>
      </c>
      <c r="N1874" s="1" t="s">
        <v>683</v>
      </c>
      <c r="O1874" s="1" t="s">
        <v>81</v>
      </c>
      <c r="P1874" s="1" t="s">
        <v>1084</v>
      </c>
      <c r="Q1874" s="1" t="s">
        <v>3258</v>
      </c>
      <c r="R1874" s="1" t="s">
        <v>384</v>
      </c>
      <c r="S1874" s="1" t="s">
        <v>945</v>
      </c>
      <c r="T1874" s="1" t="s">
        <v>4746</v>
      </c>
      <c r="U1874" s="1" t="s">
        <v>10891</v>
      </c>
      <c r="V1874" s="1" t="s">
        <v>12151</v>
      </c>
      <c r="W1874" s="1" t="s">
        <v>3166</v>
      </c>
    </row>
    <row r="1875" spans="1:23">
      <c r="A1875" s="1" t="s">
        <v>49</v>
      </c>
      <c r="D1875" s="1" t="s">
        <v>8140</v>
      </c>
      <c r="E1875" s="1" t="s">
        <v>8141</v>
      </c>
      <c r="F1875" s="1" t="s">
        <v>8081</v>
      </c>
      <c r="H1875" s="1" t="s">
        <v>8082</v>
      </c>
      <c r="I1875" s="1" t="s">
        <v>8096</v>
      </c>
      <c r="J1875" s="1" t="s">
        <v>384</v>
      </c>
      <c r="K1875" s="1" t="s">
        <v>1072</v>
      </c>
      <c r="L1875" s="1" t="s">
        <v>457</v>
      </c>
      <c r="M1875" s="1" t="s">
        <v>4202</v>
      </c>
      <c r="N1875" s="1" t="s">
        <v>522</v>
      </c>
      <c r="O1875" s="1" t="s">
        <v>81</v>
      </c>
      <c r="P1875" s="1" t="s">
        <v>1088</v>
      </c>
      <c r="Q1875" s="1" t="s">
        <v>3246</v>
      </c>
      <c r="R1875" s="1" t="s">
        <v>616</v>
      </c>
      <c r="S1875" s="1" t="s">
        <v>685</v>
      </c>
      <c r="T1875" s="1" t="s">
        <v>4746</v>
      </c>
      <c r="U1875" s="1" t="s">
        <v>3166</v>
      </c>
      <c r="V1875" s="1" t="s">
        <v>12152</v>
      </c>
      <c r="W1875" s="1" t="s">
        <v>3166</v>
      </c>
    </row>
    <row r="1876" spans="1:23">
      <c r="A1876" s="1" t="s">
        <v>49</v>
      </c>
      <c r="D1876" s="1" t="s">
        <v>8142</v>
      </c>
      <c r="E1876" s="1" t="s">
        <v>8143</v>
      </c>
      <c r="F1876" s="1" t="s">
        <v>8081</v>
      </c>
      <c r="H1876" s="1" t="s">
        <v>8082</v>
      </c>
      <c r="I1876" s="1" t="s">
        <v>8144</v>
      </c>
      <c r="J1876" s="1" t="s">
        <v>3166</v>
      </c>
      <c r="M1876" s="1" t="s">
        <v>4202</v>
      </c>
      <c r="O1876" s="1" t="s">
        <v>695</v>
      </c>
      <c r="Q1876" s="1" t="s">
        <v>11578</v>
      </c>
      <c r="S1876" s="1" t="s">
        <v>3166</v>
      </c>
      <c r="T1876" s="1" t="s">
        <v>4746</v>
      </c>
      <c r="U1876" s="1" t="s">
        <v>10165</v>
      </c>
      <c r="V1876" s="1" t="s">
        <v>12153</v>
      </c>
      <c r="W1876" s="1" t="s">
        <v>616</v>
      </c>
    </row>
    <row r="1877" spans="1:23">
      <c r="A1877" s="1" t="s">
        <v>49</v>
      </c>
      <c r="D1877" s="1" t="s">
        <v>8145</v>
      </c>
      <c r="E1877" s="1" t="s">
        <v>8146</v>
      </c>
      <c r="F1877" s="1" t="s">
        <v>8081</v>
      </c>
      <c r="H1877" s="1" t="s">
        <v>8082</v>
      </c>
      <c r="I1877" s="1" t="s">
        <v>8144</v>
      </c>
      <c r="J1877" s="1" t="s">
        <v>3166</v>
      </c>
      <c r="M1877" s="1" t="s">
        <v>4202</v>
      </c>
      <c r="N1877" s="1" t="s">
        <v>683</v>
      </c>
      <c r="O1877" s="1" t="s">
        <v>81</v>
      </c>
      <c r="Q1877" s="1" t="s">
        <v>10525</v>
      </c>
      <c r="S1877" s="1" t="s">
        <v>3166</v>
      </c>
      <c r="T1877" s="1" t="s">
        <v>4746</v>
      </c>
      <c r="U1877" s="1" t="s">
        <v>10165</v>
      </c>
      <c r="V1877" s="1" t="s">
        <v>12154</v>
      </c>
      <c r="W1877" s="1" t="s">
        <v>530</v>
      </c>
    </row>
    <row r="1878" spans="1:23">
      <c r="A1878" s="1" t="s">
        <v>49</v>
      </c>
      <c r="D1878" s="1" t="s">
        <v>8147</v>
      </c>
      <c r="E1878" s="1" t="s">
        <v>8148</v>
      </c>
      <c r="F1878" s="1" t="s">
        <v>8081</v>
      </c>
      <c r="H1878" s="1" t="s">
        <v>8082</v>
      </c>
      <c r="I1878" s="1" t="s">
        <v>8144</v>
      </c>
      <c r="J1878" s="1" t="s">
        <v>3166</v>
      </c>
      <c r="M1878" s="1" t="s">
        <v>4202</v>
      </c>
      <c r="O1878" s="1" t="s">
        <v>695</v>
      </c>
      <c r="Q1878" s="1" t="s">
        <v>12155</v>
      </c>
      <c r="S1878" s="1" t="s">
        <v>3166</v>
      </c>
      <c r="T1878" s="1" t="s">
        <v>4746</v>
      </c>
      <c r="U1878" s="1" t="s">
        <v>10713</v>
      </c>
      <c r="V1878" s="1" t="s">
        <v>12156</v>
      </c>
      <c r="W1878" s="1" t="s">
        <v>530</v>
      </c>
    </row>
    <row r="1879" spans="1:23">
      <c r="A1879" s="1" t="s">
        <v>49</v>
      </c>
      <c r="D1879" s="1" t="s">
        <v>8149</v>
      </c>
      <c r="E1879" s="1" t="s">
        <v>8150</v>
      </c>
      <c r="F1879" s="1" t="s">
        <v>8081</v>
      </c>
      <c r="H1879" s="1" t="s">
        <v>8082</v>
      </c>
      <c r="I1879" s="1" t="s">
        <v>8144</v>
      </c>
      <c r="J1879" s="1" t="s">
        <v>3166</v>
      </c>
      <c r="M1879" s="1" t="s">
        <v>4202</v>
      </c>
      <c r="N1879" s="1" t="s">
        <v>683</v>
      </c>
      <c r="O1879" s="1" t="s">
        <v>81</v>
      </c>
      <c r="Q1879" s="1" t="s">
        <v>10218</v>
      </c>
      <c r="S1879" s="1" t="s">
        <v>3166</v>
      </c>
      <c r="T1879" s="1" t="s">
        <v>4746</v>
      </c>
      <c r="U1879" s="1" t="s">
        <v>10713</v>
      </c>
      <c r="V1879" s="1" t="s">
        <v>12157</v>
      </c>
      <c r="W1879" s="1" t="s">
        <v>530</v>
      </c>
    </row>
    <row r="1880" spans="1:23">
      <c r="A1880" s="1" t="s">
        <v>49</v>
      </c>
      <c r="D1880" s="1" t="s">
        <v>8151</v>
      </c>
      <c r="E1880" s="1" t="s">
        <v>8152</v>
      </c>
      <c r="F1880" s="1" t="s">
        <v>8081</v>
      </c>
      <c r="H1880" s="1" t="s">
        <v>8082</v>
      </c>
      <c r="I1880" s="1" t="s">
        <v>8144</v>
      </c>
      <c r="J1880" s="1" t="s">
        <v>3166</v>
      </c>
      <c r="M1880" s="1" t="s">
        <v>4202</v>
      </c>
      <c r="O1880" s="1" t="s">
        <v>695</v>
      </c>
      <c r="Q1880" s="1" t="s">
        <v>12158</v>
      </c>
      <c r="S1880" s="1" t="s">
        <v>3166</v>
      </c>
      <c r="T1880" s="1" t="s">
        <v>4746</v>
      </c>
      <c r="U1880" s="1" t="s">
        <v>549</v>
      </c>
      <c r="V1880" s="1" t="s">
        <v>12159</v>
      </c>
      <c r="W1880" s="1" t="s">
        <v>530</v>
      </c>
    </row>
    <row r="1881" spans="1:23">
      <c r="A1881" s="1" t="s">
        <v>49</v>
      </c>
      <c r="D1881" s="1" t="s">
        <v>8153</v>
      </c>
      <c r="E1881" s="1" t="s">
        <v>8154</v>
      </c>
      <c r="F1881" s="1" t="s">
        <v>8081</v>
      </c>
      <c r="H1881" s="1" t="s">
        <v>8082</v>
      </c>
      <c r="I1881" s="1" t="s">
        <v>8144</v>
      </c>
      <c r="J1881" s="1" t="s">
        <v>3166</v>
      </c>
      <c r="M1881" s="1" t="s">
        <v>4202</v>
      </c>
      <c r="N1881" s="1" t="s">
        <v>683</v>
      </c>
      <c r="O1881" s="1" t="s">
        <v>81</v>
      </c>
      <c r="Q1881" s="1" t="s">
        <v>10595</v>
      </c>
      <c r="S1881" s="1" t="s">
        <v>3166</v>
      </c>
      <c r="T1881" s="1" t="s">
        <v>4746</v>
      </c>
      <c r="U1881" s="1" t="s">
        <v>549</v>
      </c>
      <c r="V1881" s="1" t="s">
        <v>12160</v>
      </c>
      <c r="W1881" s="1" t="s">
        <v>530</v>
      </c>
    </row>
    <row r="1882" spans="1:23">
      <c r="A1882" s="1" t="s">
        <v>49</v>
      </c>
      <c r="D1882" s="1" t="s">
        <v>8155</v>
      </c>
      <c r="E1882" s="1" t="s">
        <v>8156</v>
      </c>
      <c r="F1882" s="1" t="s">
        <v>8081</v>
      </c>
      <c r="H1882" s="1" t="s">
        <v>8082</v>
      </c>
      <c r="I1882" s="1" t="s">
        <v>8144</v>
      </c>
      <c r="J1882" s="1" t="s">
        <v>3166</v>
      </c>
      <c r="M1882" s="1" t="s">
        <v>4202</v>
      </c>
      <c r="O1882" s="1" t="s">
        <v>695</v>
      </c>
      <c r="Q1882" s="1" t="s">
        <v>11256</v>
      </c>
      <c r="S1882" s="1" t="s">
        <v>3166</v>
      </c>
      <c r="T1882" s="1" t="s">
        <v>4746</v>
      </c>
      <c r="U1882" s="1" t="s">
        <v>10713</v>
      </c>
      <c r="V1882" s="1" t="s">
        <v>12161</v>
      </c>
      <c r="W1882" s="1" t="s">
        <v>530</v>
      </c>
    </row>
    <row r="1883" spans="1:23">
      <c r="A1883" s="1" t="s">
        <v>49</v>
      </c>
      <c r="D1883" s="1" t="s">
        <v>8157</v>
      </c>
      <c r="E1883" s="1" t="s">
        <v>8158</v>
      </c>
      <c r="F1883" s="1" t="s">
        <v>8081</v>
      </c>
      <c r="H1883" s="1" t="s">
        <v>8082</v>
      </c>
      <c r="I1883" s="1" t="s">
        <v>8144</v>
      </c>
      <c r="J1883" s="1" t="s">
        <v>3166</v>
      </c>
      <c r="M1883" s="1" t="s">
        <v>4202</v>
      </c>
      <c r="N1883" s="1" t="s">
        <v>683</v>
      </c>
      <c r="O1883" s="1" t="s">
        <v>81</v>
      </c>
      <c r="Q1883" s="1" t="s">
        <v>12162</v>
      </c>
      <c r="S1883" s="1" t="s">
        <v>3166</v>
      </c>
      <c r="T1883" s="1" t="s">
        <v>4746</v>
      </c>
      <c r="U1883" s="1" t="s">
        <v>10713</v>
      </c>
      <c r="V1883" s="1" t="s">
        <v>12163</v>
      </c>
      <c r="W1883" s="1" t="s">
        <v>530</v>
      </c>
    </row>
    <row r="1884" spans="1:23">
      <c r="A1884" s="1" t="s">
        <v>49</v>
      </c>
      <c r="D1884" s="1" t="s">
        <v>8159</v>
      </c>
      <c r="E1884" s="1" t="s">
        <v>8160</v>
      </c>
      <c r="F1884" s="1" t="s">
        <v>8081</v>
      </c>
      <c r="H1884" s="1" t="s">
        <v>8082</v>
      </c>
      <c r="I1884" s="1" t="s">
        <v>8144</v>
      </c>
      <c r="J1884" s="1" t="s">
        <v>3166</v>
      </c>
      <c r="M1884" s="1" t="s">
        <v>4202</v>
      </c>
      <c r="O1884" s="1" t="s">
        <v>695</v>
      </c>
      <c r="Q1884" s="1" t="s">
        <v>12164</v>
      </c>
      <c r="S1884" s="1" t="s">
        <v>3166</v>
      </c>
      <c r="T1884" s="1" t="s">
        <v>4746</v>
      </c>
      <c r="U1884" s="1" t="s">
        <v>10165</v>
      </c>
      <c r="V1884" s="1" t="s">
        <v>12165</v>
      </c>
      <c r="W1884" s="1" t="s">
        <v>10599</v>
      </c>
    </row>
    <row r="1885" spans="1:23">
      <c r="A1885" s="1" t="s">
        <v>49</v>
      </c>
      <c r="D1885" s="1" t="s">
        <v>8161</v>
      </c>
      <c r="E1885" s="1" t="s">
        <v>8162</v>
      </c>
      <c r="F1885" s="1" t="s">
        <v>8081</v>
      </c>
      <c r="H1885" s="1" t="s">
        <v>8082</v>
      </c>
      <c r="I1885" s="1" t="s">
        <v>8144</v>
      </c>
      <c r="J1885" s="1" t="s">
        <v>3166</v>
      </c>
      <c r="M1885" s="1" t="s">
        <v>4202</v>
      </c>
      <c r="N1885" s="1" t="s">
        <v>683</v>
      </c>
      <c r="O1885" s="1" t="s">
        <v>81</v>
      </c>
      <c r="Q1885" s="1" t="s">
        <v>12166</v>
      </c>
      <c r="S1885" s="1" t="s">
        <v>3166</v>
      </c>
      <c r="T1885" s="1" t="s">
        <v>4746</v>
      </c>
      <c r="U1885" s="1" t="s">
        <v>10165</v>
      </c>
      <c r="V1885" s="1" t="s">
        <v>12167</v>
      </c>
      <c r="W1885" s="1" t="s">
        <v>10599</v>
      </c>
    </row>
    <row r="1886" spans="1:23">
      <c r="A1886" s="1" t="s">
        <v>49</v>
      </c>
      <c r="D1886" s="1" t="s">
        <v>8163</v>
      </c>
      <c r="E1886" s="1" t="s">
        <v>8164</v>
      </c>
      <c r="F1886" s="1" t="s">
        <v>8081</v>
      </c>
      <c r="H1886" s="1" t="s">
        <v>8082</v>
      </c>
      <c r="I1886" s="1" t="s">
        <v>8144</v>
      </c>
      <c r="J1886" s="1" t="s">
        <v>3166</v>
      </c>
      <c r="M1886" s="1" t="s">
        <v>4202</v>
      </c>
      <c r="O1886" s="1" t="s">
        <v>695</v>
      </c>
      <c r="Q1886" s="1" t="s">
        <v>12168</v>
      </c>
      <c r="S1886" s="1" t="s">
        <v>3166</v>
      </c>
      <c r="T1886" s="1" t="s">
        <v>4746</v>
      </c>
      <c r="U1886" s="1" t="s">
        <v>10599</v>
      </c>
      <c r="V1886" s="1" t="s">
        <v>12169</v>
      </c>
      <c r="W1886" s="1" t="s">
        <v>616</v>
      </c>
    </row>
    <row r="1887" spans="1:23">
      <c r="A1887" s="1" t="s">
        <v>49</v>
      </c>
      <c r="D1887" s="1" t="s">
        <v>8165</v>
      </c>
      <c r="E1887" s="1" t="s">
        <v>8166</v>
      </c>
      <c r="F1887" s="1" t="s">
        <v>8081</v>
      </c>
      <c r="H1887" s="1" t="s">
        <v>8082</v>
      </c>
      <c r="I1887" s="1" t="s">
        <v>8144</v>
      </c>
      <c r="J1887" s="1" t="s">
        <v>3166</v>
      </c>
      <c r="M1887" s="1" t="s">
        <v>4202</v>
      </c>
      <c r="N1887" s="1" t="s">
        <v>683</v>
      </c>
      <c r="O1887" s="1" t="s">
        <v>81</v>
      </c>
      <c r="Q1887" s="1" t="s">
        <v>12166</v>
      </c>
      <c r="S1887" s="1" t="s">
        <v>3166</v>
      </c>
      <c r="T1887" s="1" t="s">
        <v>4746</v>
      </c>
      <c r="U1887" s="1" t="s">
        <v>10599</v>
      </c>
      <c r="V1887" s="1" t="s">
        <v>12170</v>
      </c>
      <c r="W1887" s="1" t="s">
        <v>616</v>
      </c>
    </row>
    <row r="1888" spans="1:23">
      <c r="A1888" s="1" t="s">
        <v>49</v>
      </c>
      <c r="D1888" s="1" t="s">
        <v>8167</v>
      </c>
      <c r="E1888" s="1" t="s">
        <v>8168</v>
      </c>
      <c r="F1888" s="1" t="s">
        <v>8081</v>
      </c>
      <c r="H1888" s="1" t="s">
        <v>8082</v>
      </c>
      <c r="I1888" s="1" t="s">
        <v>8144</v>
      </c>
      <c r="J1888" s="1" t="s">
        <v>3166</v>
      </c>
      <c r="M1888" s="1" t="s">
        <v>4202</v>
      </c>
      <c r="O1888" s="1" t="s">
        <v>695</v>
      </c>
      <c r="Q1888" s="1" t="s">
        <v>12171</v>
      </c>
      <c r="S1888" s="1" t="s">
        <v>3166</v>
      </c>
      <c r="T1888" s="1" t="s">
        <v>4746</v>
      </c>
      <c r="U1888" s="1" t="s">
        <v>3170</v>
      </c>
      <c r="V1888" s="1" t="s">
        <v>12172</v>
      </c>
      <c r="W1888" s="1" t="s">
        <v>513</v>
      </c>
    </row>
    <row r="1889" spans="1:23">
      <c r="A1889" s="1" t="s">
        <v>49</v>
      </c>
      <c r="D1889" s="1" t="s">
        <v>8169</v>
      </c>
      <c r="E1889" s="1" t="s">
        <v>8170</v>
      </c>
      <c r="F1889" s="1" t="s">
        <v>8081</v>
      </c>
      <c r="H1889" s="1" t="s">
        <v>8082</v>
      </c>
      <c r="I1889" s="1" t="s">
        <v>8144</v>
      </c>
      <c r="J1889" s="1" t="s">
        <v>3166</v>
      </c>
      <c r="M1889" s="1" t="s">
        <v>4202</v>
      </c>
      <c r="N1889" s="1" t="s">
        <v>683</v>
      </c>
      <c r="O1889" s="1" t="s">
        <v>81</v>
      </c>
      <c r="Q1889" s="1" t="s">
        <v>12173</v>
      </c>
      <c r="S1889" s="1" t="s">
        <v>3166</v>
      </c>
      <c r="T1889" s="1" t="s">
        <v>4746</v>
      </c>
      <c r="U1889" s="1" t="s">
        <v>3170</v>
      </c>
      <c r="V1889" s="1" t="s">
        <v>12174</v>
      </c>
      <c r="W1889" s="1" t="s">
        <v>513</v>
      </c>
    </row>
    <row r="1890" spans="1:23">
      <c r="A1890" s="1" t="s">
        <v>49</v>
      </c>
      <c r="D1890" s="1" t="s">
        <v>8171</v>
      </c>
      <c r="E1890" s="1" t="s">
        <v>8172</v>
      </c>
      <c r="F1890" s="1" t="s">
        <v>8081</v>
      </c>
      <c r="H1890" s="1" t="s">
        <v>8082</v>
      </c>
      <c r="I1890" s="1" t="s">
        <v>8144</v>
      </c>
      <c r="J1890" s="1" t="s">
        <v>3166</v>
      </c>
      <c r="M1890" s="1" t="s">
        <v>4202</v>
      </c>
      <c r="O1890" s="1" t="s">
        <v>695</v>
      </c>
      <c r="Q1890" s="1" t="s">
        <v>12175</v>
      </c>
      <c r="S1890" s="1" t="s">
        <v>3166</v>
      </c>
      <c r="T1890" s="1" t="s">
        <v>4746</v>
      </c>
      <c r="U1890" s="1" t="s">
        <v>480</v>
      </c>
      <c r="V1890" s="1" t="s">
        <v>12176</v>
      </c>
      <c r="W1890" s="1" t="s">
        <v>10217</v>
      </c>
    </row>
    <row r="1891" spans="1:23">
      <c r="A1891" s="1" t="s">
        <v>49</v>
      </c>
      <c r="D1891" s="1" t="s">
        <v>8173</v>
      </c>
      <c r="E1891" s="1" t="s">
        <v>8174</v>
      </c>
      <c r="F1891" s="1" t="s">
        <v>8081</v>
      </c>
      <c r="H1891" s="1" t="s">
        <v>8082</v>
      </c>
      <c r="I1891" s="1" t="s">
        <v>8144</v>
      </c>
      <c r="J1891" s="1" t="s">
        <v>3166</v>
      </c>
      <c r="M1891" s="1" t="s">
        <v>4202</v>
      </c>
      <c r="N1891" s="1" t="s">
        <v>683</v>
      </c>
      <c r="O1891" s="1" t="s">
        <v>81</v>
      </c>
      <c r="Q1891" s="1" t="s">
        <v>12177</v>
      </c>
      <c r="S1891" s="1" t="s">
        <v>3166</v>
      </c>
      <c r="T1891" s="1" t="s">
        <v>4746</v>
      </c>
      <c r="U1891" s="1" t="s">
        <v>480</v>
      </c>
      <c r="V1891" s="1" t="s">
        <v>12178</v>
      </c>
      <c r="W1891" s="1" t="s">
        <v>10217</v>
      </c>
    </row>
    <row r="1892" spans="1:23">
      <c r="A1892" s="1" t="s">
        <v>49</v>
      </c>
      <c r="D1892" s="1" t="s">
        <v>8175</v>
      </c>
      <c r="E1892" s="1" t="s">
        <v>8176</v>
      </c>
      <c r="F1892" s="1" t="s">
        <v>8081</v>
      </c>
      <c r="H1892" s="1" t="s">
        <v>8082</v>
      </c>
      <c r="I1892" s="1" t="s">
        <v>8144</v>
      </c>
      <c r="J1892" s="1" t="s">
        <v>3166</v>
      </c>
      <c r="M1892" s="1" t="s">
        <v>4202</v>
      </c>
      <c r="O1892" s="1" t="s">
        <v>695</v>
      </c>
      <c r="Q1892" s="1" t="s">
        <v>12179</v>
      </c>
      <c r="S1892" s="1" t="s">
        <v>3166</v>
      </c>
      <c r="T1892" s="1" t="s">
        <v>4746</v>
      </c>
      <c r="U1892" s="1" t="s">
        <v>493</v>
      </c>
      <c r="V1892" s="1" t="s">
        <v>12180</v>
      </c>
      <c r="W1892" s="1" t="s">
        <v>10217</v>
      </c>
    </row>
    <row r="1893" spans="1:23">
      <c r="A1893" s="1" t="s">
        <v>49</v>
      </c>
      <c r="D1893" s="1" t="s">
        <v>8177</v>
      </c>
      <c r="E1893" s="1" t="s">
        <v>8178</v>
      </c>
      <c r="F1893" s="1" t="s">
        <v>8081</v>
      </c>
      <c r="H1893" s="1" t="s">
        <v>8082</v>
      </c>
      <c r="I1893" s="1" t="s">
        <v>8144</v>
      </c>
      <c r="J1893" s="1" t="s">
        <v>3166</v>
      </c>
      <c r="M1893" s="1" t="s">
        <v>4202</v>
      </c>
      <c r="N1893" s="1" t="s">
        <v>683</v>
      </c>
      <c r="O1893" s="1" t="s">
        <v>81</v>
      </c>
      <c r="Q1893" s="1" t="s">
        <v>12181</v>
      </c>
      <c r="S1893" s="1" t="s">
        <v>3166</v>
      </c>
      <c r="T1893" s="1" t="s">
        <v>4746</v>
      </c>
      <c r="U1893" s="1" t="s">
        <v>493</v>
      </c>
      <c r="V1893" s="1" t="s">
        <v>12182</v>
      </c>
      <c r="W1893" s="1" t="s">
        <v>10217</v>
      </c>
    </row>
    <row r="1894" spans="1:23">
      <c r="A1894" s="1" t="s">
        <v>49</v>
      </c>
      <c r="D1894" s="1" t="s">
        <v>8179</v>
      </c>
      <c r="E1894" s="1" t="s">
        <v>8180</v>
      </c>
      <c r="F1894" s="1" t="s">
        <v>8081</v>
      </c>
      <c r="H1894" s="1" t="s">
        <v>8082</v>
      </c>
      <c r="I1894" s="1" t="s">
        <v>8144</v>
      </c>
      <c r="J1894" s="1" t="s">
        <v>3166</v>
      </c>
      <c r="M1894" s="1" t="s">
        <v>4202</v>
      </c>
      <c r="O1894" s="1" t="s">
        <v>695</v>
      </c>
      <c r="Q1894" s="1" t="s">
        <v>12183</v>
      </c>
      <c r="S1894" s="1" t="s">
        <v>3166</v>
      </c>
      <c r="T1894" s="1" t="s">
        <v>4746</v>
      </c>
      <c r="U1894" s="1" t="s">
        <v>616</v>
      </c>
      <c r="V1894" s="1" t="s">
        <v>12184</v>
      </c>
      <c r="W1894" s="1" t="s">
        <v>616</v>
      </c>
    </row>
    <row r="1895" spans="1:23">
      <c r="A1895" s="1" t="s">
        <v>49</v>
      </c>
      <c r="D1895" s="1" t="s">
        <v>8181</v>
      </c>
      <c r="E1895" s="1" t="s">
        <v>8182</v>
      </c>
      <c r="F1895" s="1" t="s">
        <v>8081</v>
      </c>
      <c r="H1895" s="1" t="s">
        <v>8082</v>
      </c>
      <c r="I1895" s="1" t="s">
        <v>8144</v>
      </c>
      <c r="J1895" s="1" t="s">
        <v>3166</v>
      </c>
      <c r="M1895" s="1" t="s">
        <v>4202</v>
      </c>
      <c r="N1895" s="1" t="s">
        <v>683</v>
      </c>
      <c r="O1895" s="1" t="s">
        <v>81</v>
      </c>
      <c r="Q1895" s="1" t="s">
        <v>12185</v>
      </c>
      <c r="S1895" s="1" t="s">
        <v>3166</v>
      </c>
      <c r="T1895" s="1" t="s">
        <v>4746</v>
      </c>
      <c r="U1895" s="1" t="s">
        <v>616</v>
      </c>
      <c r="V1895" s="1" t="s">
        <v>12186</v>
      </c>
      <c r="W1895" s="1" t="s">
        <v>616</v>
      </c>
    </row>
    <row r="1896" spans="1:23">
      <c r="A1896" s="1" t="s">
        <v>49</v>
      </c>
      <c r="D1896" s="1" t="s">
        <v>8183</v>
      </c>
      <c r="E1896" s="1" t="s">
        <v>8184</v>
      </c>
      <c r="F1896" s="1" t="s">
        <v>8081</v>
      </c>
      <c r="H1896" s="1" t="s">
        <v>8082</v>
      </c>
      <c r="I1896" s="1" t="s">
        <v>8144</v>
      </c>
      <c r="J1896" s="1" t="s">
        <v>3166</v>
      </c>
      <c r="M1896" s="1" t="s">
        <v>4202</v>
      </c>
      <c r="O1896" s="1" t="s">
        <v>695</v>
      </c>
      <c r="Q1896" s="1" t="s">
        <v>12187</v>
      </c>
      <c r="S1896" s="1" t="s">
        <v>3166</v>
      </c>
      <c r="T1896" s="1" t="s">
        <v>4746</v>
      </c>
      <c r="U1896" s="1" t="s">
        <v>616</v>
      </c>
      <c r="V1896" s="1" t="s">
        <v>12188</v>
      </c>
      <c r="W1896" s="1" t="s">
        <v>616</v>
      </c>
    </row>
    <row r="1897" spans="1:23">
      <c r="A1897" s="1" t="s">
        <v>49</v>
      </c>
      <c r="D1897" s="1" t="s">
        <v>8185</v>
      </c>
      <c r="E1897" s="1" t="s">
        <v>8186</v>
      </c>
      <c r="F1897" s="1" t="s">
        <v>8081</v>
      </c>
      <c r="H1897" s="1" t="s">
        <v>8082</v>
      </c>
      <c r="I1897" s="1" t="s">
        <v>8144</v>
      </c>
      <c r="J1897" s="1" t="s">
        <v>3166</v>
      </c>
      <c r="M1897" s="1" t="s">
        <v>4202</v>
      </c>
      <c r="N1897" s="1" t="s">
        <v>683</v>
      </c>
      <c r="O1897" s="1" t="s">
        <v>81</v>
      </c>
      <c r="Q1897" s="1" t="s">
        <v>12185</v>
      </c>
      <c r="S1897" s="1" t="s">
        <v>3166</v>
      </c>
      <c r="T1897" s="1" t="s">
        <v>4746</v>
      </c>
      <c r="U1897" s="1" t="s">
        <v>616</v>
      </c>
      <c r="V1897" s="1" t="s">
        <v>12189</v>
      </c>
      <c r="W1897" s="1" t="s">
        <v>616</v>
      </c>
    </row>
    <row r="1898" spans="1:23">
      <c r="A1898" s="1" t="s">
        <v>49</v>
      </c>
      <c r="D1898" s="1" t="s">
        <v>8187</v>
      </c>
      <c r="E1898" s="1" t="s">
        <v>8188</v>
      </c>
      <c r="F1898" s="1" t="s">
        <v>8081</v>
      </c>
      <c r="H1898" s="1" t="s">
        <v>8082</v>
      </c>
      <c r="I1898" s="1" t="s">
        <v>8144</v>
      </c>
      <c r="J1898" s="1" t="s">
        <v>3166</v>
      </c>
      <c r="M1898" s="1" t="s">
        <v>4202</v>
      </c>
      <c r="O1898" s="1" t="s">
        <v>695</v>
      </c>
      <c r="Q1898" s="1" t="s">
        <v>12190</v>
      </c>
      <c r="S1898" s="1" t="s">
        <v>3166</v>
      </c>
      <c r="T1898" s="1" t="s">
        <v>4746</v>
      </c>
      <c r="U1898" s="1" t="s">
        <v>655</v>
      </c>
      <c r="V1898" s="1" t="s">
        <v>12191</v>
      </c>
      <c r="W1898" s="1" t="s">
        <v>655</v>
      </c>
    </row>
    <row r="1899" spans="1:23">
      <c r="A1899" s="1" t="s">
        <v>49</v>
      </c>
      <c r="D1899" s="1" t="s">
        <v>8189</v>
      </c>
      <c r="E1899" s="1" t="s">
        <v>8190</v>
      </c>
      <c r="F1899" s="1" t="s">
        <v>8081</v>
      </c>
      <c r="H1899" s="1" t="s">
        <v>8082</v>
      </c>
      <c r="I1899" s="1" t="s">
        <v>8144</v>
      </c>
      <c r="J1899" s="1" t="s">
        <v>3166</v>
      </c>
      <c r="M1899" s="1" t="s">
        <v>4202</v>
      </c>
      <c r="N1899" s="1" t="s">
        <v>683</v>
      </c>
      <c r="O1899" s="1" t="s">
        <v>81</v>
      </c>
      <c r="Q1899" s="1" t="s">
        <v>10463</v>
      </c>
      <c r="S1899" s="1" t="s">
        <v>3166</v>
      </c>
      <c r="T1899" s="1" t="s">
        <v>4746</v>
      </c>
      <c r="U1899" s="1" t="s">
        <v>655</v>
      </c>
      <c r="V1899" s="1" t="s">
        <v>12192</v>
      </c>
      <c r="W1899" s="1" t="s">
        <v>655</v>
      </c>
    </row>
    <row r="1900" spans="1:23">
      <c r="A1900" s="1" t="s">
        <v>49</v>
      </c>
      <c r="D1900" s="1" t="s">
        <v>8191</v>
      </c>
      <c r="E1900" s="1" t="s">
        <v>8192</v>
      </c>
      <c r="F1900" s="1" t="s">
        <v>8081</v>
      </c>
      <c r="H1900" s="1" t="s">
        <v>8082</v>
      </c>
      <c r="I1900" s="1" t="s">
        <v>8144</v>
      </c>
      <c r="J1900" s="1" t="s">
        <v>3166</v>
      </c>
      <c r="M1900" s="1" t="s">
        <v>4202</v>
      </c>
      <c r="O1900" s="1" t="s">
        <v>695</v>
      </c>
      <c r="Q1900" s="1" t="s">
        <v>12193</v>
      </c>
      <c r="S1900" s="1" t="s">
        <v>3166</v>
      </c>
      <c r="T1900" s="1" t="s">
        <v>4746</v>
      </c>
      <c r="U1900" s="1" t="s">
        <v>3170</v>
      </c>
      <c r="V1900" s="1" t="s">
        <v>12194</v>
      </c>
      <c r="W1900" s="1" t="s">
        <v>480</v>
      </c>
    </row>
    <row r="1901" spans="1:23">
      <c r="A1901" s="1" t="s">
        <v>49</v>
      </c>
      <c r="D1901" s="1" t="s">
        <v>8193</v>
      </c>
      <c r="E1901" s="1" t="s">
        <v>8194</v>
      </c>
      <c r="F1901" s="1" t="s">
        <v>8081</v>
      </c>
      <c r="H1901" s="1" t="s">
        <v>8082</v>
      </c>
      <c r="I1901" s="1" t="s">
        <v>8144</v>
      </c>
      <c r="J1901" s="1" t="s">
        <v>3166</v>
      </c>
      <c r="M1901" s="1" t="s">
        <v>4202</v>
      </c>
      <c r="N1901" s="1" t="s">
        <v>683</v>
      </c>
      <c r="O1901" s="1" t="s">
        <v>81</v>
      </c>
      <c r="Q1901" s="1" t="s">
        <v>11382</v>
      </c>
      <c r="S1901" s="1" t="s">
        <v>3166</v>
      </c>
      <c r="T1901" s="1" t="s">
        <v>4746</v>
      </c>
      <c r="U1901" s="1" t="s">
        <v>3170</v>
      </c>
      <c r="V1901" s="1" t="s">
        <v>12195</v>
      </c>
      <c r="W1901" s="1" t="s">
        <v>480</v>
      </c>
    </row>
    <row r="1902" spans="1:23">
      <c r="A1902" s="1" t="s">
        <v>49</v>
      </c>
      <c r="D1902" s="1" t="s">
        <v>8195</v>
      </c>
      <c r="E1902" s="1" t="s">
        <v>8196</v>
      </c>
      <c r="F1902" s="1" t="s">
        <v>8081</v>
      </c>
      <c r="H1902" s="1" t="s">
        <v>8082</v>
      </c>
      <c r="I1902" s="1" t="s">
        <v>8144</v>
      </c>
      <c r="J1902" s="1" t="s">
        <v>3166</v>
      </c>
      <c r="M1902" s="1" t="s">
        <v>4202</v>
      </c>
      <c r="O1902" s="1" t="s">
        <v>695</v>
      </c>
      <c r="Q1902" s="1" t="s">
        <v>12196</v>
      </c>
      <c r="S1902" s="1" t="s">
        <v>3166</v>
      </c>
      <c r="T1902" s="1" t="s">
        <v>4746</v>
      </c>
      <c r="U1902" s="1" t="s">
        <v>480</v>
      </c>
      <c r="V1902" s="1" t="s">
        <v>12197</v>
      </c>
      <c r="W1902" s="1" t="s">
        <v>10217</v>
      </c>
    </row>
    <row r="1903" spans="1:23">
      <c r="A1903" s="1" t="s">
        <v>49</v>
      </c>
      <c r="D1903" s="1" t="s">
        <v>8197</v>
      </c>
      <c r="E1903" s="1" t="s">
        <v>8198</v>
      </c>
      <c r="F1903" s="1" t="s">
        <v>8081</v>
      </c>
      <c r="H1903" s="1" t="s">
        <v>8082</v>
      </c>
      <c r="I1903" s="1" t="s">
        <v>8144</v>
      </c>
      <c r="J1903" s="1" t="s">
        <v>3166</v>
      </c>
      <c r="M1903" s="1" t="s">
        <v>4202</v>
      </c>
      <c r="N1903" s="1" t="s">
        <v>683</v>
      </c>
      <c r="O1903" s="1" t="s">
        <v>81</v>
      </c>
      <c r="Q1903" s="1" t="s">
        <v>12198</v>
      </c>
      <c r="S1903" s="1" t="s">
        <v>3166</v>
      </c>
      <c r="T1903" s="1" t="s">
        <v>4746</v>
      </c>
      <c r="U1903" s="1" t="s">
        <v>480</v>
      </c>
      <c r="V1903" s="1" t="s">
        <v>12199</v>
      </c>
      <c r="W1903" s="1" t="s">
        <v>10217</v>
      </c>
    </row>
    <row r="1904" spans="1:23">
      <c r="A1904" s="1" t="s">
        <v>49</v>
      </c>
      <c r="D1904" s="1" t="s">
        <v>8199</v>
      </c>
      <c r="E1904" s="1" t="s">
        <v>8200</v>
      </c>
      <c r="F1904" s="1" t="s">
        <v>8081</v>
      </c>
      <c r="H1904" s="1" t="s">
        <v>8082</v>
      </c>
      <c r="I1904" s="1" t="s">
        <v>8144</v>
      </c>
      <c r="J1904" s="1" t="s">
        <v>3166</v>
      </c>
      <c r="M1904" s="1" t="s">
        <v>4202</v>
      </c>
      <c r="N1904" s="1" t="s">
        <v>522</v>
      </c>
      <c r="O1904" s="1" t="s">
        <v>81</v>
      </c>
      <c r="Q1904" s="1" t="s">
        <v>12200</v>
      </c>
      <c r="S1904" s="1" t="s">
        <v>3166</v>
      </c>
      <c r="T1904" s="1" t="s">
        <v>4746</v>
      </c>
      <c r="U1904" s="1" t="s">
        <v>506</v>
      </c>
      <c r="V1904" s="1" t="s">
        <v>3210</v>
      </c>
      <c r="W1904" s="1" t="s">
        <v>506</v>
      </c>
    </row>
    <row r="1905" spans="1:23">
      <c r="A1905" s="1" t="s">
        <v>49</v>
      </c>
      <c r="D1905" s="1" t="s">
        <v>8201</v>
      </c>
      <c r="E1905" s="1" t="s">
        <v>8202</v>
      </c>
      <c r="F1905" s="1" t="s">
        <v>8081</v>
      </c>
      <c r="H1905" s="1" t="s">
        <v>8082</v>
      </c>
      <c r="I1905" s="1" t="s">
        <v>8203</v>
      </c>
      <c r="J1905" s="1" t="s">
        <v>1041</v>
      </c>
      <c r="K1905" s="1" t="s">
        <v>631</v>
      </c>
      <c r="L1905" s="1" t="s">
        <v>694</v>
      </c>
      <c r="M1905" s="1" t="s">
        <v>4753</v>
      </c>
      <c r="N1905" s="1" t="s">
        <v>683</v>
      </c>
      <c r="O1905" s="1" t="s">
        <v>695</v>
      </c>
      <c r="P1905" s="1" t="s">
        <v>7166</v>
      </c>
      <c r="Q1905" s="1" t="s">
        <v>10510</v>
      </c>
      <c r="R1905" s="1" t="s">
        <v>530</v>
      </c>
      <c r="S1905" s="1" t="s">
        <v>1041</v>
      </c>
      <c r="T1905" s="1" t="s">
        <v>4754</v>
      </c>
      <c r="U1905" s="1" t="s">
        <v>3166</v>
      </c>
      <c r="V1905" s="1" t="s">
        <v>11603</v>
      </c>
      <c r="W1905" s="1" t="s">
        <v>3166</v>
      </c>
    </row>
    <row r="1906" spans="1:23">
      <c r="A1906" s="1" t="s">
        <v>49</v>
      </c>
      <c r="D1906" s="1" t="s">
        <v>8204</v>
      </c>
      <c r="E1906" s="1" t="s">
        <v>8205</v>
      </c>
      <c r="F1906" s="1" t="s">
        <v>8081</v>
      </c>
      <c r="H1906" s="1" t="s">
        <v>8082</v>
      </c>
      <c r="I1906" s="1" t="s">
        <v>8203</v>
      </c>
      <c r="J1906" s="1" t="s">
        <v>1041</v>
      </c>
      <c r="K1906" s="1" t="s">
        <v>631</v>
      </c>
      <c r="L1906" s="1" t="s">
        <v>694</v>
      </c>
      <c r="M1906" s="1" t="s">
        <v>4202</v>
      </c>
      <c r="N1906" s="1" t="s">
        <v>683</v>
      </c>
      <c r="O1906" s="1" t="s">
        <v>695</v>
      </c>
      <c r="P1906" s="1" t="s">
        <v>7166</v>
      </c>
      <c r="Q1906" s="1" t="s">
        <v>3492</v>
      </c>
      <c r="R1906" s="1" t="s">
        <v>530</v>
      </c>
      <c r="S1906" s="1" t="s">
        <v>1041</v>
      </c>
      <c r="T1906" s="1" t="s">
        <v>4746</v>
      </c>
      <c r="U1906" s="1" t="s">
        <v>12201</v>
      </c>
      <c r="V1906" s="1" t="s">
        <v>12202</v>
      </c>
      <c r="W1906" s="1" t="s">
        <v>3166</v>
      </c>
    </row>
    <row r="1907" spans="1:23">
      <c r="A1907" s="1" t="s">
        <v>49</v>
      </c>
      <c r="D1907" s="1" t="s">
        <v>8206</v>
      </c>
      <c r="E1907" s="1" t="s">
        <v>8207</v>
      </c>
      <c r="F1907" s="1" t="s">
        <v>8081</v>
      </c>
      <c r="H1907" s="1" t="s">
        <v>8082</v>
      </c>
      <c r="I1907" s="1" t="s">
        <v>8203</v>
      </c>
      <c r="J1907" s="1" t="s">
        <v>156</v>
      </c>
      <c r="K1907" s="1" t="s">
        <v>1413</v>
      </c>
      <c r="L1907" s="1" t="s">
        <v>389</v>
      </c>
      <c r="M1907" s="1" t="s">
        <v>4202</v>
      </c>
      <c r="N1907" s="1" t="s">
        <v>683</v>
      </c>
      <c r="O1907" s="1" t="s">
        <v>695</v>
      </c>
      <c r="P1907" s="1" t="s">
        <v>6074</v>
      </c>
      <c r="Q1907" s="1" t="s">
        <v>11118</v>
      </c>
      <c r="R1907" s="1" t="s">
        <v>685</v>
      </c>
      <c r="S1907" s="1" t="s">
        <v>156</v>
      </c>
      <c r="T1907" s="1" t="s">
        <v>4746</v>
      </c>
      <c r="U1907" s="1" t="s">
        <v>3189</v>
      </c>
      <c r="V1907" s="1" t="s">
        <v>12117</v>
      </c>
      <c r="W1907" s="1" t="s">
        <v>3166</v>
      </c>
    </row>
    <row r="1908" spans="1:23">
      <c r="A1908" s="1" t="s">
        <v>49</v>
      </c>
      <c r="D1908" s="1" t="s">
        <v>8208</v>
      </c>
      <c r="E1908" s="1" t="s">
        <v>8209</v>
      </c>
      <c r="F1908" s="1" t="s">
        <v>8081</v>
      </c>
      <c r="H1908" s="1" t="s">
        <v>8082</v>
      </c>
      <c r="I1908" s="1" t="s">
        <v>8203</v>
      </c>
      <c r="J1908" s="1" t="s">
        <v>1041</v>
      </c>
      <c r="K1908" s="1" t="s">
        <v>631</v>
      </c>
      <c r="L1908" s="1" t="s">
        <v>694</v>
      </c>
      <c r="M1908" s="1" t="s">
        <v>4202</v>
      </c>
      <c r="N1908" s="1" t="s">
        <v>683</v>
      </c>
      <c r="O1908" s="1" t="s">
        <v>695</v>
      </c>
      <c r="P1908" s="1" t="s">
        <v>7166</v>
      </c>
      <c r="Q1908" s="1" t="s">
        <v>3307</v>
      </c>
      <c r="R1908" s="1" t="s">
        <v>530</v>
      </c>
      <c r="S1908" s="1" t="s">
        <v>1041</v>
      </c>
      <c r="T1908" s="1" t="s">
        <v>4746</v>
      </c>
      <c r="U1908" s="1" t="s">
        <v>12203</v>
      </c>
      <c r="V1908" s="1" t="s">
        <v>12204</v>
      </c>
      <c r="W1908" s="1" t="s">
        <v>3166</v>
      </c>
    </row>
    <row r="1909" spans="1:23">
      <c r="A1909" s="1" t="s">
        <v>49</v>
      </c>
      <c r="D1909" s="1" t="s">
        <v>8210</v>
      </c>
      <c r="E1909" s="1" t="s">
        <v>8211</v>
      </c>
      <c r="F1909" s="1" t="s">
        <v>8081</v>
      </c>
      <c r="H1909" s="1" t="s">
        <v>8082</v>
      </c>
      <c r="I1909" s="1" t="s">
        <v>8203</v>
      </c>
      <c r="J1909" s="1" t="s">
        <v>156</v>
      </c>
      <c r="K1909" s="1" t="s">
        <v>1413</v>
      </c>
      <c r="L1909" s="1" t="s">
        <v>487</v>
      </c>
      <c r="M1909" s="1" t="s">
        <v>4202</v>
      </c>
      <c r="N1909" s="1" t="s">
        <v>683</v>
      </c>
      <c r="O1909" s="1" t="s">
        <v>695</v>
      </c>
      <c r="P1909" s="1" t="s">
        <v>6074</v>
      </c>
      <c r="Q1909" s="1" t="s">
        <v>11118</v>
      </c>
      <c r="R1909" s="1" t="s">
        <v>685</v>
      </c>
      <c r="S1909" s="1" t="s">
        <v>156</v>
      </c>
      <c r="T1909" s="1" t="s">
        <v>4746</v>
      </c>
      <c r="U1909" s="1" t="s">
        <v>10217</v>
      </c>
      <c r="V1909" s="1" t="s">
        <v>12205</v>
      </c>
      <c r="W1909" s="1" t="s">
        <v>3166</v>
      </c>
    </row>
    <row r="1910" spans="1:23">
      <c r="A1910" s="1" t="s">
        <v>49</v>
      </c>
      <c r="D1910" s="1" t="s">
        <v>8212</v>
      </c>
      <c r="E1910" s="1" t="s">
        <v>8213</v>
      </c>
      <c r="F1910" s="1" t="s">
        <v>8081</v>
      </c>
      <c r="H1910" s="1" t="s">
        <v>8082</v>
      </c>
      <c r="I1910" s="1" t="s">
        <v>8203</v>
      </c>
      <c r="J1910" s="1" t="s">
        <v>156</v>
      </c>
      <c r="K1910" s="1" t="s">
        <v>1735</v>
      </c>
      <c r="L1910" s="1" t="s">
        <v>401</v>
      </c>
      <c r="M1910" s="1" t="s">
        <v>4202</v>
      </c>
      <c r="N1910" s="1" t="s">
        <v>683</v>
      </c>
      <c r="O1910" s="1" t="s">
        <v>695</v>
      </c>
      <c r="P1910" s="1" t="s">
        <v>6074</v>
      </c>
      <c r="Q1910" s="1" t="s">
        <v>11118</v>
      </c>
      <c r="R1910" s="1" t="s">
        <v>685</v>
      </c>
      <c r="S1910" s="1" t="s">
        <v>156</v>
      </c>
      <c r="T1910" s="1" t="s">
        <v>4746</v>
      </c>
      <c r="U1910" s="1" t="s">
        <v>11576</v>
      </c>
      <c r="V1910" s="1" t="s">
        <v>12206</v>
      </c>
      <c r="W1910" s="1" t="s">
        <v>3166</v>
      </c>
    </row>
    <row r="1911" spans="1:23">
      <c r="A1911" s="1" t="s">
        <v>49</v>
      </c>
      <c r="D1911" s="1" t="s">
        <v>8214</v>
      </c>
      <c r="E1911" s="1" t="s">
        <v>8215</v>
      </c>
      <c r="F1911" s="1" t="s">
        <v>8081</v>
      </c>
      <c r="H1911" s="1" t="s">
        <v>8082</v>
      </c>
      <c r="I1911" s="1" t="s">
        <v>8203</v>
      </c>
      <c r="J1911" s="1" t="s">
        <v>156</v>
      </c>
      <c r="K1911" s="1" t="s">
        <v>582</v>
      </c>
      <c r="L1911" s="1" t="s">
        <v>396</v>
      </c>
      <c r="M1911" s="1" t="s">
        <v>4202</v>
      </c>
      <c r="N1911" s="1" t="s">
        <v>683</v>
      </c>
      <c r="O1911" s="1" t="s">
        <v>695</v>
      </c>
      <c r="P1911" s="1" t="s">
        <v>6074</v>
      </c>
      <c r="Q1911" s="1" t="s">
        <v>11118</v>
      </c>
      <c r="R1911" s="1" t="s">
        <v>685</v>
      </c>
      <c r="S1911" s="1" t="s">
        <v>156</v>
      </c>
      <c r="T1911" s="1" t="s">
        <v>4746</v>
      </c>
      <c r="U1911" s="1" t="s">
        <v>3184</v>
      </c>
      <c r="V1911" s="1" t="s">
        <v>12207</v>
      </c>
      <c r="W1911" s="1" t="s">
        <v>3166</v>
      </c>
    </row>
    <row r="1912" spans="1:23">
      <c r="A1912" s="1" t="s">
        <v>49</v>
      </c>
      <c r="D1912" s="1" t="s">
        <v>8216</v>
      </c>
      <c r="E1912" s="1" t="s">
        <v>8217</v>
      </c>
      <c r="F1912" s="1" t="s">
        <v>8081</v>
      </c>
      <c r="H1912" s="1" t="s">
        <v>8082</v>
      </c>
      <c r="I1912" s="1" t="s">
        <v>8203</v>
      </c>
      <c r="J1912" s="1" t="s">
        <v>156</v>
      </c>
      <c r="K1912" s="1" t="s">
        <v>1735</v>
      </c>
      <c r="L1912" s="1" t="s">
        <v>694</v>
      </c>
      <c r="M1912" s="1" t="s">
        <v>4202</v>
      </c>
      <c r="N1912" s="1" t="s">
        <v>683</v>
      </c>
      <c r="O1912" s="1" t="s">
        <v>695</v>
      </c>
      <c r="P1912" s="1" t="s">
        <v>6074</v>
      </c>
      <c r="Q1912" s="1" t="s">
        <v>11118</v>
      </c>
      <c r="R1912" s="1" t="s">
        <v>685</v>
      </c>
      <c r="S1912" s="1" t="s">
        <v>156</v>
      </c>
      <c r="T1912" s="1" t="s">
        <v>4746</v>
      </c>
      <c r="U1912" s="1" t="s">
        <v>11365</v>
      </c>
      <c r="V1912" s="1" t="s">
        <v>12208</v>
      </c>
      <c r="W1912" s="1" t="s">
        <v>3166</v>
      </c>
    </row>
    <row r="1913" spans="1:23">
      <c r="A1913" s="1" t="s">
        <v>49</v>
      </c>
      <c r="D1913" s="1" t="s">
        <v>8218</v>
      </c>
      <c r="E1913" s="1" t="s">
        <v>8219</v>
      </c>
      <c r="F1913" s="1" t="s">
        <v>8081</v>
      </c>
      <c r="H1913" s="1" t="s">
        <v>8082</v>
      </c>
      <c r="I1913" s="1" t="s">
        <v>8203</v>
      </c>
      <c r="J1913" s="1" t="s">
        <v>156</v>
      </c>
      <c r="K1913" s="1" t="s">
        <v>1735</v>
      </c>
      <c r="L1913" s="1" t="s">
        <v>487</v>
      </c>
      <c r="M1913" s="1" t="s">
        <v>4202</v>
      </c>
      <c r="N1913" s="1" t="s">
        <v>683</v>
      </c>
      <c r="O1913" s="1" t="s">
        <v>695</v>
      </c>
      <c r="P1913" s="1" t="s">
        <v>6074</v>
      </c>
      <c r="Q1913" s="1" t="s">
        <v>11118</v>
      </c>
      <c r="R1913" s="1" t="s">
        <v>685</v>
      </c>
      <c r="S1913" s="1" t="s">
        <v>156</v>
      </c>
      <c r="T1913" s="1" t="s">
        <v>4746</v>
      </c>
      <c r="U1913" s="1" t="s">
        <v>12209</v>
      </c>
      <c r="V1913" s="1" t="s">
        <v>12210</v>
      </c>
      <c r="W1913" s="1" t="s">
        <v>3166</v>
      </c>
    </row>
    <row r="1914" spans="1:23">
      <c r="A1914" s="1" t="s">
        <v>49</v>
      </c>
      <c r="D1914" s="1" t="s">
        <v>8220</v>
      </c>
      <c r="E1914" s="1" t="s">
        <v>8219</v>
      </c>
      <c r="F1914" s="1" t="s">
        <v>8081</v>
      </c>
      <c r="H1914" s="1" t="s">
        <v>8082</v>
      </c>
      <c r="I1914" s="1" t="s">
        <v>8203</v>
      </c>
      <c r="J1914" s="1" t="s">
        <v>156</v>
      </c>
      <c r="K1914" s="1" t="s">
        <v>1735</v>
      </c>
      <c r="L1914" s="1" t="s">
        <v>487</v>
      </c>
      <c r="M1914" s="1" t="s">
        <v>4202</v>
      </c>
      <c r="N1914" s="1" t="s">
        <v>683</v>
      </c>
      <c r="O1914" s="1" t="s">
        <v>695</v>
      </c>
      <c r="P1914" s="1" t="s">
        <v>6074</v>
      </c>
      <c r="Q1914" s="1" t="s">
        <v>11118</v>
      </c>
      <c r="R1914" s="1" t="s">
        <v>685</v>
      </c>
      <c r="S1914" s="1" t="s">
        <v>156</v>
      </c>
      <c r="T1914" s="1" t="s">
        <v>4746</v>
      </c>
      <c r="U1914" s="1" t="s">
        <v>3189</v>
      </c>
      <c r="V1914" s="1" t="s">
        <v>12211</v>
      </c>
      <c r="W1914" s="1" t="s">
        <v>3166</v>
      </c>
    </row>
    <row r="1915" spans="1:23">
      <c r="A1915" s="1" t="s">
        <v>49</v>
      </c>
      <c r="D1915" s="1" t="s">
        <v>8221</v>
      </c>
      <c r="E1915" s="1" t="s">
        <v>8222</v>
      </c>
      <c r="F1915" s="1" t="s">
        <v>8081</v>
      </c>
      <c r="H1915" s="1" t="s">
        <v>8082</v>
      </c>
      <c r="I1915" s="1" t="s">
        <v>8203</v>
      </c>
      <c r="J1915" s="1" t="s">
        <v>3184</v>
      </c>
      <c r="K1915" s="1" t="s">
        <v>582</v>
      </c>
      <c r="L1915" s="1" t="s">
        <v>401</v>
      </c>
      <c r="M1915" s="1" t="s">
        <v>4202</v>
      </c>
      <c r="N1915" s="1" t="s">
        <v>683</v>
      </c>
      <c r="O1915" s="1" t="s">
        <v>695</v>
      </c>
      <c r="P1915" s="1" t="s">
        <v>1515</v>
      </c>
      <c r="Q1915" s="1" t="s">
        <v>3272</v>
      </c>
      <c r="R1915" s="1" t="s">
        <v>685</v>
      </c>
      <c r="S1915" s="1" t="s">
        <v>3184</v>
      </c>
      <c r="T1915" s="1" t="s">
        <v>4746</v>
      </c>
      <c r="U1915" s="1" t="s">
        <v>10500</v>
      </c>
      <c r="V1915" s="1" t="s">
        <v>12212</v>
      </c>
      <c r="W1915" s="1" t="s">
        <v>3166</v>
      </c>
    </row>
    <row r="1916" spans="1:23">
      <c r="A1916" s="1" t="s">
        <v>49</v>
      </c>
      <c r="D1916" s="1" t="s">
        <v>8223</v>
      </c>
      <c r="E1916" s="1" t="s">
        <v>8224</v>
      </c>
      <c r="F1916" s="1" t="s">
        <v>8081</v>
      </c>
      <c r="H1916" s="1" t="s">
        <v>8082</v>
      </c>
      <c r="I1916" s="1" t="s">
        <v>8203</v>
      </c>
      <c r="J1916" s="1" t="s">
        <v>3184</v>
      </c>
      <c r="K1916" s="1" t="s">
        <v>582</v>
      </c>
      <c r="L1916" s="1" t="s">
        <v>393</v>
      </c>
      <c r="M1916" s="1" t="s">
        <v>4202</v>
      </c>
      <c r="N1916" s="1" t="s">
        <v>683</v>
      </c>
      <c r="O1916" s="1" t="s">
        <v>695</v>
      </c>
      <c r="P1916" s="1" t="s">
        <v>1515</v>
      </c>
      <c r="Q1916" s="1" t="s">
        <v>3272</v>
      </c>
      <c r="R1916" s="1" t="s">
        <v>685</v>
      </c>
      <c r="S1916" s="1" t="s">
        <v>3184</v>
      </c>
      <c r="T1916" s="1" t="s">
        <v>4746</v>
      </c>
      <c r="U1916" s="1" t="s">
        <v>11101</v>
      </c>
      <c r="V1916" s="1" t="s">
        <v>12213</v>
      </c>
      <c r="W1916" s="1" t="s">
        <v>3166</v>
      </c>
    </row>
    <row r="1917" spans="1:23">
      <c r="A1917" s="1" t="s">
        <v>49</v>
      </c>
      <c r="D1917" s="1" t="s">
        <v>8225</v>
      </c>
      <c r="E1917" s="1" t="s">
        <v>8226</v>
      </c>
      <c r="F1917" s="1" t="s">
        <v>8081</v>
      </c>
      <c r="H1917" s="1" t="s">
        <v>8082</v>
      </c>
      <c r="I1917" s="1" t="s">
        <v>8203</v>
      </c>
      <c r="J1917" s="1" t="s">
        <v>3184</v>
      </c>
      <c r="K1917" s="1" t="s">
        <v>582</v>
      </c>
      <c r="L1917" s="1" t="s">
        <v>401</v>
      </c>
      <c r="M1917" s="1" t="s">
        <v>4202</v>
      </c>
      <c r="N1917" s="1" t="s">
        <v>683</v>
      </c>
      <c r="O1917" s="1" t="s">
        <v>695</v>
      </c>
      <c r="P1917" s="1" t="s">
        <v>1515</v>
      </c>
      <c r="Q1917" s="1" t="s">
        <v>3272</v>
      </c>
      <c r="R1917" s="1" t="s">
        <v>685</v>
      </c>
      <c r="S1917" s="1" t="s">
        <v>3184</v>
      </c>
      <c r="T1917" s="1" t="s">
        <v>4746</v>
      </c>
      <c r="U1917" s="1" t="s">
        <v>12214</v>
      </c>
      <c r="V1917" s="1" t="s">
        <v>12215</v>
      </c>
      <c r="W1917" s="1" t="s">
        <v>3166</v>
      </c>
    </row>
    <row r="1918" spans="1:23">
      <c r="A1918" s="1" t="s">
        <v>49</v>
      </c>
      <c r="D1918" s="1" t="s">
        <v>8227</v>
      </c>
      <c r="E1918" s="1" t="s">
        <v>8228</v>
      </c>
      <c r="F1918" s="1" t="s">
        <v>8081</v>
      </c>
      <c r="H1918" s="1" t="s">
        <v>8082</v>
      </c>
      <c r="I1918" s="1" t="s">
        <v>8203</v>
      </c>
      <c r="J1918" s="1" t="s">
        <v>3184</v>
      </c>
      <c r="K1918" s="1" t="s">
        <v>582</v>
      </c>
      <c r="L1918" s="1" t="s">
        <v>396</v>
      </c>
      <c r="M1918" s="1" t="s">
        <v>4202</v>
      </c>
      <c r="N1918" s="1" t="s">
        <v>683</v>
      </c>
      <c r="O1918" s="1" t="s">
        <v>695</v>
      </c>
      <c r="P1918" s="1" t="s">
        <v>1515</v>
      </c>
      <c r="Q1918" s="1" t="s">
        <v>3272</v>
      </c>
      <c r="R1918" s="1" t="s">
        <v>685</v>
      </c>
      <c r="S1918" s="1" t="s">
        <v>3184</v>
      </c>
      <c r="T1918" s="1" t="s">
        <v>4746</v>
      </c>
      <c r="U1918" s="1" t="s">
        <v>12216</v>
      </c>
      <c r="V1918" s="1" t="s">
        <v>12217</v>
      </c>
      <c r="W1918" s="1" t="s">
        <v>3166</v>
      </c>
    </row>
    <row r="1919" spans="1:23">
      <c r="A1919" s="1" t="s">
        <v>49</v>
      </c>
      <c r="D1919" s="1" t="s">
        <v>8229</v>
      </c>
      <c r="E1919" s="1" t="s">
        <v>8230</v>
      </c>
      <c r="F1919" s="1" t="s">
        <v>8081</v>
      </c>
      <c r="H1919" s="1" t="s">
        <v>8082</v>
      </c>
      <c r="I1919" s="1" t="s">
        <v>8203</v>
      </c>
      <c r="J1919" s="1" t="s">
        <v>3184</v>
      </c>
      <c r="K1919" s="1" t="s">
        <v>582</v>
      </c>
      <c r="L1919" s="1" t="s">
        <v>598</v>
      </c>
      <c r="M1919" s="1" t="s">
        <v>4202</v>
      </c>
      <c r="N1919" s="1" t="s">
        <v>683</v>
      </c>
      <c r="O1919" s="1" t="s">
        <v>695</v>
      </c>
      <c r="P1919" s="1" t="s">
        <v>1515</v>
      </c>
      <c r="Q1919" s="1" t="s">
        <v>3272</v>
      </c>
      <c r="R1919" s="1" t="s">
        <v>685</v>
      </c>
      <c r="S1919" s="1" t="s">
        <v>3184</v>
      </c>
      <c r="T1919" s="1" t="s">
        <v>4746</v>
      </c>
      <c r="U1919" s="1" t="s">
        <v>10661</v>
      </c>
      <c r="V1919" s="1" t="s">
        <v>12218</v>
      </c>
      <c r="W1919" s="1" t="s">
        <v>3166</v>
      </c>
    </row>
    <row r="1920" spans="1:23">
      <c r="A1920" s="1" t="s">
        <v>49</v>
      </c>
      <c r="D1920" s="1" t="s">
        <v>8231</v>
      </c>
      <c r="E1920" s="1" t="s">
        <v>8232</v>
      </c>
      <c r="F1920" s="1" t="s">
        <v>8081</v>
      </c>
      <c r="H1920" s="1" t="s">
        <v>8082</v>
      </c>
      <c r="I1920" s="1" t="s">
        <v>8203</v>
      </c>
      <c r="J1920" s="1" t="s">
        <v>3184</v>
      </c>
      <c r="K1920" s="1" t="s">
        <v>582</v>
      </c>
      <c r="L1920" s="1" t="s">
        <v>487</v>
      </c>
      <c r="M1920" s="1" t="s">
        <v>4202</v>
      </c>
      <c r="N1920" s="1" t="s">
        <v>683</v>
      </c>
      <c r="O1920" s="1" t="s">
        <v>695</v>
      </c>
      <c r="P1920" s="1" t="s">
        <v>1515</v>
      </c>
      <c r="Q1920" s="1" t="s">
        <v>3272</v>
      </c>
      <c r="R1920" s="1" t="s">
        <v>685</v>
      </c>
      <c r="S1920" s="1" t="s">
        <v>3184</v>
      </c>
      <c r="T1920" s="1" t="s">
        <v>4746</v>
      </c>
      <c r="U1920" s="1" t="s">
        <v>11935</v>
      </c>
      <c r="V1920" s="1" t="s">
        <v>12219</v>
      </c>
      <c r="W1920" s="1" t="s">
        <v>3166</v>
      </c>
    </row>
    <row r="1921" spans="1:23">
      <c r="A1921" s="1" t="s">
        <v>49</v>
      </c>
      <c r="D1921" s="1" t="s">
        <v>8233</v>
      </c>
      <c r="E1921" s="1" t="s">
        <v>8234</v>
      </c>
      <c r="F1921" s="1" t="s">
        <v>8081</v>
      </c>
      <c r="H1921" s="1" t="s">
        <v>8082</v>
      </c>
      <c r="I1921" s="1" t="s">
        <v>8203</v>
      </c>
      <c r="J1921" s="1" t="s">
        <v>3184</v>
      </c>
      <c r="K1921" s="1" t="s">
        <v>582</v>
      </c>
      <c r="L1921" s="1" t="s">
        <v>694</v>
      </c>
      <c r="M1921" s="1" t="s">
        <v>4202</v>
      </c>
      <c r="N1921" s="1" t="s">
        <v>683</v>
      </c>
      <c r="O1921" s="1" t="s">
        <v>695</v>
      </c>
      <c r="P1921" s="1" t="s">
        <v>1515</v>
      </c>
      <c r="Q1921" s="1" t="s">
        <v>3272</v>
      </c>
      <c r="R1921" s="1" t="s">
        <v>685</v>
      </c>
      <c r="S1921" s="1" t="s">
        <v>3184</v>
      </c>
      <c r="T1921" s="1" t="s">
        <v>4746</v>
      </c>
      <c r="U1921" s="1" t="s">
        <v>12220</v>
      </c>
      <c r="V1921" s="1" t="s">
        <v>12221</v>
      </c>
      <c r="W1921" s="1" t="s">
        <v>3166</v>
      </c>
    </row>
    <row r="1922" spans="1:23">
      <c r="A1922" s="1" t="s">
        <v>49</v>
      </c>
      <c r="D1922" s="1" t="s">
        <v>8235</v>
      </c>
      <c r="E1922" s="1" t="s">
        <v>8236</v>
      </c>
      <c r="F1922" s="1" t="s">
        <v>8081</v>
      </c>
      <c r="H1922" s="1" t="s">
        <v>8082</v>
      </c>
      <c r="I1922" s="1" t="s">
        <v>8203</v>
      </c>
      <c r="J1922" s="1" t="s">
        <v>3184</v>
      </c>
      <c r="K1922" s="1" t="s">
        <v>582</v>
      </c>
      <c r="L1922" s="1" t="s">
        <v>389</v>
      </c>
      <c r="M1922" s="1" t="s">
        <v>4202</v>
      </c>
      <c r="N1922" s="1" t="s">
        <v>683</v>
      </c>
      <c r="O1922" s="1" t="s">
        <v>695</v>
      </c>
      <c r="P1922" s="1" t="s">
        <v>1515</v>
      </c>
      <c r="Q1922" s="1" t="s">
        <v>3272</v>
      </c>
      <c r="R1922" s="1" t="s">
        <v>685</v>
      </c>
      <c r="S1922" s="1" t="s">
        <v>3184</v>
      </c>
      <c r="T1922" s="1" t="s">
        <v>4746</v>
      </c>
      <c r="U1922" s="1" t="s">
        <v>10918</v>
      </c>
      <c r="V1922" s="1" t="s">
        <v>12222</v>
      </c>
      <c r="W1922" s="1" t="s">
        <v>3166</v>
      </c>
    </row>
    <row r="1923" spans="1:23">
      <c r="A1923" s="1" t="s">
        <v>49</v>
      </c>
      <c r="D1923" s="1" t="s">
        <v>8237</v>
      </c>
      <c r="E1923" s="1" t="s">
        <v>8238</v>
      </c>
      <c r="F1923" s="1" t="s">
        <v>8081</v>
      </c>
      <c r="H1923" s="1" t="s">
        <v>8082</v>
      </c>
      <c r="I1923" s="1" t="s">
        <v>8203</v>
      </c>
      <c r="J1923" s="1" t="s">
        <v>3184</v>
      </c>
      <c r="K1923" s="1" t="s">
        <v>582</v>
      </c>
      <c r="L1923" s="1" t="s">
        <v>457</v>
      </c>
      <c r="M1923" s="1" t="s">
        <v>4202</v>
      </c>
      <c r="N1923" s="1" t="s">
        <v>683</v>
      </c>
      <c r="O1923" s="1" t="s">
        <v>695</v>
      </c>
      <c r="P1923" s="1" t="s">
        <v>1515</v>
      </c>
      <c r="Q1923" s="1" t="s">
        <v>3272</v>
      </c>
      <c r="R1923" s="1" t="s">
        <v>685</v>
      </c>
      <c r="S1923" s="1" t="s">
        <v>3184</v>
      </c>
      <c r="T1923" s="1" t="s">
        <v>4746</v>
      </c>
      <c r="U1923" s="1" t="s">
        <v>12223</v>
      </c>
      <c r="V1923" s="1" t="s">
        <v>12224</v>
      </c>
      <c r="W1923" s="1" t="s">
        <v>3166</v>
      </c>
    </row>
    <row r="1924" spans="1:23">
      <c r="A1924" s="1" t="s">
        <v>49</v>
      </c>
      <c r="D1924" s="1" t="s">
        <v>8239</v>
      </c>
      <c r="E1924" s="1" t="s">
        <v>8240</v>
      </c>
      <c r="F1924" s="1" t="s">
        <v>8081</v>
      </c>
      <c r="H1924" s="1" t="s">
        <v>8082</v>
      </c>
      <c r="I1924" s="1" t="s">
        <v>8203</v>
      </c>
      <c r="J1924" s="1" t="s">
        <v>3184</v>
      </c>
      <c r="K1924" s="1" t="s">
        <v>582</v>
      </c>
      <c r="L1924" s="1" t="s">
        <v>487</v>
      </c>
      <c r="M1924" s="1" t="s">
        <v>4202</v>
      </c>
      <c r="N1924" s="1" t="s">
        <v>683</v>
      </c>
      <c r="O1924" s="1" t="s">
        <v>695</v>
      </c>
      <c r="P1924" s="1" t="s">
        <v>1515</v>
      </c>
      <c r="Q1924" s="1" t="s">
        <v>3272</v>
      </c>
      <c r="R1924" s="1" t="s">
        <v>685</v>
      </c>
      <c r="S1924" s="1" t="s">
        <v>3184</v>
      </c>
      <c r="T1924" s="1" t="s">
        <v>4746</v>
      </c>
      <c r="U1924" s="1" t="s">
        <v>12225</v>
      </c>
      <c r="V1924" s="1" t="s">
        <v>12226</v>
      </c>
      <c r="W1924" s="1" t="s">
        <v>3166</v>
      </c>
    </row>
    <row r="1925" spans="1:23">
      <c r="A1925" s="1" t="s">
        <v>49</v>
      </c>
      <c r="D1925" s="1" t="s">
        <v>8241</v>
      </c>
      <c r="E1925" s="1" t="s">
        <v>8240</v>
      </c>
      <c r="F1925" s="1" t="s">
        <v>8081</v>
      </c>
      <c r="H1925" s="1" t="s">
        <v>8082</v>
      </c>
      <c r="I1925" s="1" t="s">
        <v>8203</v>
      </c>
      <c r="J1925" s="1" t="s">
        <v>3184</v>
      </c>
      <c r="K1925" s="1" t="s">
        <v>582</v>
      </c>
      <c r="L1925" s="1" t="s">
        <v>487</v>
      </c>
      <c r="M1925" s="1" t="s">
        <v>4202</v>
      </c>
      <c r="N1925" s="1" t="s">
        <v>683</v>
      </c>
      <c r="O1925" s="1" t="s">
        <v>695</v>
      </c>
      <c r="P1925" s="1" t="s">
        <v>1515</v>
      </c>
      <c r="Q1925" s="1" t="s">
        <v>3272</v>
      </c>
      <c r="R1925" s="1" t="s">
        <v>685</v>
      </c>
      <c r="S1925" s="1" t="s">
        <v>3184</v>
      </c>
      <c r="T1925" s="1" t="s">
        <v>4746</v>
      </c>
      <c r="U1925" s="1" t="s">
        <v>10289</v>
      </c>
      <c r="V1925" s="1" t="s">
        <v>12227</v>
      </c>
      <c r="W1925" s="1" t="s">
        <v>3166</v>
      </c>
    </row>
    <row r="1926" spans="1:23">
      <c r="A1926" s="1" t="s">
        <v>49</v>
      </c>
      <c r="D1926" s="1" t="s">
        <v>8242</v>
      </c>
      <c r="E1926" s="1" t="s">
        <v>8240</v>
      </c>
      <c r="F1926" s="1" t="s">
        <v>8081</v>
      </c>
      <c r="H1926" s="1" t="s">
        <v>8082</v>
      </c>
      <c r="I1926" s="1" t="s">
        <v>8203</v>
      </c>
      <c r="J1926" s="1" t="s">
        <v>3184</v>
      </c>
      <c r="K1926" s="1" t="s">
        <v>582</v>
      </c>
      <c r="L1926" s="1" t="s">
        <v>487</v>
      </c>
      <c r="M1926" s="1" t="s">
        <v>4202</v>
      </c>
      <c r="N1926" s="1" t="s">
        <v>683</v>
      </c>
      <c r="O1926" s="1" t="s">
        <v>695</v>
      </c>
      <c r="P1926" s="1" t="s">
        <v>1515</v>
      </c>
      <c r="Q1926" s="1" t="s">
        <v>3272</v>
      </c>
      <c r="R1926" s="1" t="s">
        <v>685</v>
      </c>
      <c r="S1926" s="1" t="s">
        <v>3184</v>
      </c>
      <c r="T1926" s="1" t="s">
        <v>4746</v>
      </c>
      <c r="U1926" s="1" t="s">
        <v>3173</v>
      </c>
      <c r="V1926" s="1" t="s">
        <v>12228</v>
      </c>
      <c r="W1926" s="1" t="s">
        <v>3166</v>
      </c>
    </row>
    <row r="1927" spans="1:23">
      <c r="A1927" s="1" t="s">
        <v>49</v>
      </c>
      <c r="D1927" s="1" t="s">
        <v>8243</v>
      </c>
      <c r="E1927" s="1" t="s">
        <v>8244</v>
      </c>
      <c r="F1927" s="1" t="s">
        <v>8081</v>
      </c>
      <c r="H1927" s="1" t="s">
        <v>8082</v>
      </c>
      <c r="I1927" s="1" t="s">
        <v>8203</v>
      </c>
      <c r="J1927" s="1" t="s">
        <v>3184</v>
      </c>
      <c r="K1927" s="1" t="s">
        <v>1413</v>
      </c>
      <c r="L1927" s="1" t="s">
        <v>487</v>
      </c>
      <c r="M1927" s="1" t="s">
        <v>4202</v>
      </c>
      <c r="N1927" s="1" t="s">
        <v>683</v>
      </c>
      <c r="O1927" s="1" t="s">
        <v>695</v>
      </c>
      <c r="P1927" s="1" t="s">
        <v>1515</v>
      </c>
      <c r="Q1927" s="1" t="s">
        <v>3272</v>
      </c>
      <c r="R1927" s="1" t="s">
        <v>685</v>
      </c>
      <c r="S1927" s="1" t="s">
        <v>3184</v>
      </c>
      <c r="T1927" s="1" t="s">
        <v>4746</v>
      </c>
      <c r="U1927" s="1" t="s">
        <v>11837</v>
      </c>
      <c r="V1927" s="1" t="s">
        <v>12229</v>
      </c>
      <c r="W1927" s="1" t="s">
        <v>3166</v>
      </c>
    </row>
    <row r="1928" spans="1:23">
      <c r="A1928" s="1" t="s">
        <v>49</v>
      </c>
      <c r="D1928" s="1" t="s">
        <v>8245</v>
      </c>
      <c r="E1928" s="1" t="s">
        <v>8244</v>
      </c>
      <c r="F1928" s="1" t="s">
        <v>8081</v>
      </c>
      <c r="H1928" s="1" t="s">
        <v>8082</v>
      </c>
      <c r="I1928" s="1" t="s">
        <v>8203</v>
      </c>
      <c r="J1928" s="1" t="s">
        <v>3184</v>
      </c>
      <c r="K1928" s="1" t="s">
        <v>1413</v>
      </c>
      <c r="L1928" s="1" t="s">
        <v>487</v>
      </c>
      <c r="M1928" s="1" t="s">
        <v>4202</v>
      </c>
      <c r="N1928" s="1" t="s">
        <v>683</v>
      </c>
      <c r="O1928" s="1" t="s">
        <v>695</v>
      </c>
      <c r="P1928" s="1" t="s">
        <v>1515</v>
      </c>
      <c r="Q1928" s="1" t="s">
        <v>3272</v>
      </c>
      <c r="R1928" s="1" t="s">
        <v>685</v>
      </c>
      <c r="S1928" s="1" t="s">
        <v>3184</v>
      </c>
      <c r="T1928" s="1" t="s">
        <v>4746</v>
      </c>
      <c r="U1928" s="1" t="s">
        <v>11003</v>
      </c>
      <c r="V1928" s="1" t="s">
        <v>10282</v>
      </c>
      <c r="W1928" s="1" t="s">
        <v>3166</v>
      </c>
    </row>
    <row r="1929" spans="1:23">
      <c r="A1929" s="1" t="s">
        <v>49</v>
      </c>
      <c r="D1929" s="1" t="s">
        <v>8246</v>
      </c>
      <c r="E1929" s="1" t="s">
        <v>8244</v>
      </c>
      <c r="F1929" s="1" t="s">
        <v>8081</v>
      </c>
      <c r="H1929" s="1" t="s">
        <v>8082</v>
      </c>
      <c r="I1929" s="1" t="s">
        <v>8203</v>
      </c>
      <c r="J1929" s="1" t="s">
        <v>3184</v>
      </c>
      <c r="K1929" s="1" t="s">
        <v>1413</v>
      </c>
      <c r="L1929" s="1" t="s">
        <v>487</v>
      </c>
      <c r="M1929" s="1" t="s">
        <v>4202</v>
      </c>
      <c r="N1929" s="1" t="s">
        <v>683</v>
      </c>
      <c r="O1929" s="1" t="s">
        <v>695</v>
      </c>
      <c r="P1929" s="1" t="s">
        <v>1515</v>
      </c>
      <c r="Q1929" s="1" t="s">
        <v>3272</v>
      </c>
      <c r="R1929" s="1" t="s">
        <v>685</v>
      </c>
      <c r="S1929" s="1" t="s">
        <v>3184</v>
      </c>
      <c r="T1929" s="1" t="s">
        <v>4746</v>
      </c>
      <c r="U1929" s="1" t="s">
        <v>10226</v>
      </c>
      <c r="V1929" s="1" t="s">
        <v>10282</v>
      </c>
      <c r="W1929" s="1" t="s">
        <v>3166</v>
      </c>
    </row>
    <row r="1930" spans="1:23">
      <c r="A1930" s="1" t="s">
        <v>49</v>
      </c>
      <c r="D1930" s="1" t="s">
        <v>8247</v>
      </c>
      <c r="E1930" s="1" t="s">
        <v>8248</v>
      </c>
      <c r="F1930" s="1" t="s">
        <v>8081</v>
      </c>
      <c r="H1930" s="1" t="s">
        <v>8082</v>
      </c>
      <c r="I1930" s="1" t="s">
        <v>8203</v>
      </c>
      <c r="J1930" s="1" t="s">
        <v>3184</v>
      </c>
      <c r="K1930" s="1" t="s">
        <v>582</v>
      </c>
      <c r="L1930" s="1" t="s">
        <v>389</v>
      </c>
      <c r="M1930" s="1" t="s">
        <v>4202</v>
      </c>
      <c r="N1930" s="1" t="s">
        <v>683</v>
      </c>
      <c r="O1930" s="1" t="s">
        <v>695</v>
      </c>
      <c r="P1930" s="1" t="s">
        <v>1515</v>
      </c>
      <c r="Q1930" s="1" t="s">
        <v>3224</v>
      </c>
      <c r="R1930" s="1" t="s">
        <v>480</v>
      </c>
      <c r="S1930" s="1" t="s">
        <v>3184</v>
      </c>
      <c r="T1930" s="1" t="s">
        <v>4746</v>
      </c>
      <c r="U1930" s="1" t="s">
        <v>11177</v>
      </c>
      <c r="V1930" s="1" t="s">
        <v>11355</v>
      </c>
      <c r="W1930" s="1" t="s">
        <v>3166</v>
      </c>
    </row>
    <row r="1931" spans="1:23">
      <c r="A1931" s="1" t="s">
        <v>49</v>
      </c>
      <c r="D1931" s="1" t="s">
        <v>8249</v>
      </c>
      <c r="E1931" s="1" t="s">
        <v>8250</v>
      </c>
      <c r="F1931" s="1" t="s">
        <v>8081</v>
      </c>
      <c r="H1931" s="1" t="s">
        <v>8082</v>
      </c>
      <c r="I1931" s="1" t="s">
        <v>8203</v>
      </c>
      <c r="J1931" s="1" t="s">
        <v>3179</v>
      </c>
      <c r="K1931" s="1" t="s">
        <v>582</v>
      </c>
      <c r="L1931" s="1" t="s">
        <v>487</v>
      </c>
      <c r="M1931" s="1" t="s">
        <v>4202</v>
      </c>
      <c r="N1931" s="1" t="s">
        <v>683</v>
      </c>
      <c r="O1931" s="1" t="s">
        <v>695</v>
      </c>
      <c r="P1931" s="1" t="s">
        <v>3452</v>
      </c>
      <c r="Q1931" s="1" t="s">
        <v>11289</v>
      </c>
      <c r="R1931" s="1" t="s">
        <v>685</v>
      </c>
      <c r="S1931" s="1" t="s">
        <v>3179</v>
      </c>
      <c r="T1931" s="1" t="s">
        <v>4746</v>
      </c>
      <c r="U1931" s="1" t="s">
        <v>11666</v>
      </c>
      <c r="V1931" s="1" t="s">
        <v>12230</v>
      </c>
      <c r="W1931" s="1" t="s">
        <v>3166</v>
      </c>
    </row>
    <row r="1932" spans="1:23">
      <c r="A1932" s="1" t="s">
        <v>49</v>
      </c>
      <c r="D1932" s="1" t="s">
        <v>8251</v>
      </c>
      <c r="E1932" s="1" t="s">
        <v>8250</v>
      </c>
      <c r="F1932" s="1" t="s">
        <v>8081</v>
      </c>
      <c r="H1932" s="1" t="s">
        <v>8082</v>
      </c>
      <c r="I1932" s="1" t="s">
        <v>8203</v>
      </c>
      <c r="J1932" s="1" t="s">
        <v>3179</v>
      </c>
      <c r="K1932" s="1" t="s">
        <v>582</v>
      </c>
      <c r="L1932" s="1" t="s">
        <v>487</v>
      </c>
      <c r="M1932" s="1" t="s">
        <v>4202</v>
      </c>
      <c r="N1932" s="1" t="s">
        <v>683</v>
      </c>
      <c r="O1932" s="1" t="s">
        <v>695</v>
      </c>
      <c r="P1932" s="1" t="s">
        <v>3452</v>
      </c>
      <c r="Q1932" s="1" t="s">
        <v>11289</v>
      </c>
      <c r="R1932" s="1" t="s">
        <v>685</v>
      </c>
      <c r="S1932" s="1" t="s">
        <v>3179</v>
      </c>
      <c r="T1932" s="1" t="s">
        <v>4746</v>
      </c>
      <c r="U1932" s="1" t="s">
        <v>10491</v>
      </c>
      <c r="V1932" s="1" t="s">
        <v>12231</v>
      </c>
      <c r="W1932" s="1" t="s">
        <v>3166</v>
      </c>
    </row>
    <row r="1933" spans="1:23">
      <c r="A1933" s="1" t="s">
        <v>49</v>
      </c>
      <c r="D1933" s="1" t="s">
        <v>8252</v>
      </c>
      <c r="E1933" s="1" t="s">
        <v>8250</v>
      </c>
      <c r="F1933" s="1" t="s">
        <v>8081</v>
      </c>
      <c r="H1933" s="1" t="s">
        <v>8082</v>
      </c>
      <c r="I1933" s="1" t="s">
        <v>8203</v>
      </c>
      <c r="J1933" s="1" t="s">
        <v>3179</v>
      </c>
      <c r="K1933" s="1" t="s">
        <v>582</v>
      </c>
      <c r="L1933" s="1" t="s">
        <v>487</v>
      </c>
      <c r="M1933" s="1" t="s">
        <v>4202</v>
      </c>
      <c r="N1933" s="1" t="s">
        <v>683</v>
      </c>
      <c r="O1933" s="1" t="s">
        <v>695</v>
      </c>
      <c r="P1933" s="1" t="s">
        <v>3452</v>
      </c>
      <c r="Q1933" s="1" t="s">
        <v>11289</v>
      </c>
      <c r="R1933" s="1" t="s">
        <v>685</v>
      </c>
      <c r="S1933" s="1" t="s">
        <v>3179</v>
      </c>
      <c r="T1933" s="1" t="s">
        <v>4746</v>
      </c>
      <c r="U1933" s="1" t="s">
        <v>10491</v>
      </c>
      <c r="V1933" s="1" t="s">
        <v>12232</v>
      </c>
      <c r="W1933" s="1" t="s">
        <v>3166</v>
      </c>
    </row>
    <row r="1934" spans="1:23">
      <c r="A1934" s="1" t="s">
        <v>49</v>
      </c>
      <c r="D1934" s="1" t="s">
        <v>8253</v>
      </c>
      <c r="E1934" s="1" t="s">
        <v>8254</v>
      </c>
      <c r="F1934" s="1" t="s">
        <v>8081</v>
      </c>
      <c r="H1934" s="1" t="s">
        <v>8082</v>
      </c>
      <c r="I1934" s="1" t="s">
        <v>8203</v>
      </c>
      <c r="J1934" s="1" t="s">
        <v>3179</v>
      </c>
      <c r="K1934" s="1" t="s">
        <v>582</v>
      </c>
      <c r="L1934" s="1" t="s">
        <v>487</v>
      </c>
      <c r="M1934" s="1" t="s">
        <v>4202</v>
      </c>
      <c r="N1934" s="1" t="s">
        <v>683</v>
      </c>
      <c r="O1934" s="1" t="s">
        <v>695</v>
      </c>
      <c r="P1934" s="1" t="s">
        <v>3452</v>
      </c>
      <c r="Q1934" s="1" t="s">
        <v>11289</v>
      </c>
      <c r="R1934" s="1" t="s">
        <v>685</v>
      </c>
      <c r="S1934" s="1" t="s">
        <v>3179</v>
      </c>
      <c r="T1934" s="1" t="s">
        <v>4746</v>
      </c>
      <c r="U1934" s="1" t="s">
        <v>12233</v>
      </c>
      <c r="V1934" s="1" t="s">
        <v>12234</v>
      </c>
      <c r="W1934" s="1" t="s">
        <v>3166</v>
      </c>
    </row>
    <row r="1935" spans="1:23">
      <c r="A1935" s="1" t="s">
        <v>49</v>
      </c>
      <c r="D1935" s="1" t="s">
        <v>8255</v>
      </c>
      <c r="E1935" s="1" t="s">
        <v>8254</v>
      </c>
      <c r="F1935" s="1" t="s">
        <v>8081</v>
      </c>
      <c r="H1935" s="1" t="s">
        <v>8082</v>
      </c>
      <c r="I1935" s="1" t="s">
        <v>8203</v>
      </c>
      <c r="J1935" s="1" t="s">
        <v>3179</v>
      </c>
      <c r="K1935" s="1" t="s">
        <v>582</v>
      </c>
      <c r="L1935" s="1" t="s">
        <v>487</v>
      </c>
      <c r="M1935" s="1" t="s">
        <v>4202</v>
      </c>
      <c r="N1935" s="1" t="s">
        <v>683</v>
      </c>
      <c r="O1935" s="1" t="s">
        <v>695</v>
      </c>
      <c r="P1935" s="1" t="s">
        <v>3452</v>
      </c>
      <c r="Q1935" s="1" t="s">
        <v>11289</v>
      </c>
      <c r="R1935" s="1" t="s">
        <v>685</v>
      </c>
      <c r="S1935" s="1" t="s">
        <v>3179</v>
      </c>
      <c r="T1935" s="1" t="s">
        <v>4746</v>
      </c>
      <c r="U1935" s="1" t="s">
        <v>11666</v>
      </c>
      <c r="V1935" s="1" t="s">
        <v>12235</v>
      </c>
      <c r="W1935" s="1" t="s">
        <v>3166</v>
      </c>
    </row>
    <row r="1936" spans="1:23">
      <c r="A1936" s="1" t="s">
        <v>49</v>
      </c>
      <c r="D1936" s="1" t="s">
        <v>8256</v>
      </c>
      <c r="E1936" s="1" t="s">
        <v>8254</v>
      </c>
      <c r="F1936" s="1" t="s">
        <v>8081</v>
      </c>
      <c r="H1936" s="1" t="s">
        <v>8082</v>
      </c>
      <c r="I1936" s="1" t="s">
        <v>8203</v>
      </c>
      <c r="J1936" s="1" t="s">
        <v>3179</v>
      </c>
      <c r="K1936" s="1" t="s">
        <v>582</v>
      </c>
      <c r="L1936" s="1" t="s">
        <v>487</v>
      </c>
      <c r="M1936" s="1" t="s">
        <v>4202</v>
      </c>
      <c r="N1936" s="1" t="s">
        <v>683</v>
      </c>
      <c r="O1936" s="1" t="s">
        <v>695</v>
      </c>
      <c r="P1936" s="1" t="s">
        <v>3452</v>
      </c>
      <c r="Q1936" s="1" t="s">
        <v>11289</v>
      </c>
      <c r="R1936" s="1" t="s">
        <v>685</v>
      </c>
      <c r="S1936" s="1" t="s">
        <v>3179</v>
      </c>
      <c r="T1936" s="1" t="s">
        <v>4746</v>
      </c>
      <c r="U1936" s="1" t="s">
        <v>10605</v>
      </c>
      <c r="V1936" s="1" t="s">
        <v>12236</v>
      </c>
      <c r="W1936" s="1" t="s">
        <v>3166</v>
      </c>
    </row>
    <row r="1937" spans="1:23">
      <c r="A1937" s="1" t="s">
        <v>49</v>
      </c>
      <c r="D1937" s="1" t="s">
        <v>8257</v>
      </c>
      <c r="E1937" s="1" t="s">
        <v>8258</v>
      </c>
      <c r="F1937" s="1" t="s">
        <v>8081</v>
      </c>
      <c r="H1937" s="1" t="s">
        <v>8082</v>
      </c>
      <c r="I1937" s="1" t="s">
        <v>8203</v>
      </c>
      <c r="J1937" s="1" t="s">
        <v>3179</v>
      </c>
      <c r="K1937" s="1" t="s">
        <v>582</v>
      </c>
      <c r="L1937" s="1" t="s">
        <v>389</v>
      </c>
      <c r="M1937" s="1" t="s">
        <v>4202</v>
      </c>
      <c r="N1937" s="1" t="s">
        <v>683</v>
      </c>
      <c r="O1937" s="1" t="s">
        <v>695</v>
      </c>
      <c r="P1937" s="1" t="s">
        <v>1508</v>
      </c>
      <c r="Q1937" s="1" t="s">
        <v>3281</v>
      </c>
      <c r="R1937" s="1" t="s">
        <v>685</v>
      </c>
      <c r="S1937" s="1" t="s">
        <v>3179</v>
      </c>
      <c r="T1937" s="1" t="s">
        <v>4746</v>
      </c>
      <c r="U1937" s="1" t="s">
        <v>10206</v>
      </c>
      <c r="V1937" s="1" t="s">
        <v>12237</v>
      </c>
      <c r="W1937" s="1" t="s">
        <v>3166</v>
      </c>
    </row>
    <row r="1938" spans="1:23">
      <c r="A1938" s="1" t="s">
        <v>49</v>
      </c>
      <c r="D1938" s="1" t="s">
        <v>8259</v>
      </c>
      <c r="E1938" s="1" t="s">
        <v>8260</v>
      </c>
      <c r="F1938" s="1" t="s">
        <v>8081</v>
      </c>
      <c r="H1938" s="1" t="s">
        <v>8082</v>
      </c>
      <c r="I1938" s="1" t="s">
        <v>8203</v>
      </c>
      <c r="J1938" s="1" t="s">
        <v>3179</v>
      </c>
      <c r="K1938" s="1" t="s">
        <v>582</v>
      </c>
      <c r="L1938" s="1" t="s">
        <v>401</v>
      </c>
      <c r="M1938" s="1" t="s">
        <v>4202</v>
      </c>
      <c r="N1938" s="1" t="s">
        <v>683</v>
      </c>
      <c r="O1938" s="1" t="s">
        <v>695</v>
      </c>
      <c r="P1938" s="1" t="s">
        <v>1508</v>
      </c>
      <c r="Q1938" s="1" t="s">
        <v>3281</v>
      </c>
      <c r="R1938" s="1" t="s">
        <v>685</v>
      </c>
      <c r="S1938" s="1" t="s">
        <v>3179</v>
      </c>
      <c r="T1938" s="1" t="s">
        <v>4746</v>
      </c>
      <c r="U1938" s="1" t="s">
        <v>3156</v>
      </c>
      <c r="V1938" s="1" t="s">
        <v>12238</v>
      </c>
      <c r="W1938" s="1" t="s">
        <v>3166</v>
      </c>
    </row>
    <row r="1939" spans="1:23">
      <c r="A1939" s="1" t="s">
        <v>49</v>
      </c>
      <c r="D1939" s="1" t="s">
        <v>8261</v>
      </c>
      <c r="E1939" s="1" t="s">
        <v>8262</v>
      </c>
      <c r="F1939" s="1" t="s">
        <v>8081</v>
      </c>
      <c r="H1939" s="1" t="s">
        <v>8082</v>
      </c>
      <c r="I1939" s="1" t="s">
        <v>8203</v>
      </c>
      <c r="J1939" s="1" t="s">
        <v>3179</v>
      </c>
      <c r="K1939" s="1" t="s">
        <v>1507</v>
      </c>
      <c r="L1939" s="1" t="s">
        <v>457</v>
      </c>
      <c r="M1939" s="1" t="s">
        <v>4202</v>
      </c>
      <c r="N1939" s="1" t="s">
        <v>683</v>
      </c>
      <c r="O1939" s="1" t="s">
        <v>695</v>
      </c>
      <c r="P1939" s="1" t="s">
        <v>1508</v>
      </c>
      <c r="Q1939" s="1" t="s">
        <v>3281</v>
      </c>
      <c r="R1939" s="1" t="s">
        <v>685</v>
      </c>
      <c r="S1939" s="1" t="s">
        <v>3179</v>
      </c>
      <c r="T1939" s="1" t="s">
        <v>4746</v>
      </c>
      <c r="U1939" s="1" t="s">
        <v>3173</v>
      </c>
      <c r="V1939" s="1" t="s">
        <v>12239</v>
      </c>
      <c r="W1939" s="1" t="s">
        <v>3166</v>
      </c>
    </row>
    <row r="1940" spans="1:23">
      <c r="A1940" s="1" t="s">
        <v>49</v>
      </c>
      <c r="D1940" s="1" t="s">
        <v>8263</v>
      </c>
      <c r="E1940" s="1" t="s">
        <v>8264</v>
      </c>
      <c r="F1940" s="1" t="s">
        <v>8081</v>
      </c>
      <c r="H1940" s="1" t="s">
        <v>8082</v>
      </c>
      <c r="I1940" s="1" t="s">
        <v>8203</v>
      </c>
      <c r="J1940" s="1" t="s">
        <v>3179</v>
      </c>
      <c r="K1940" s="1" t="s">
        <v>582</v>
      </c>
      <c r="L1940" s="1" t="s">
        <v>487</v>
      </c>
      <c r="M1940" s="1" t="s">
        <v>4202</v>
      </c>
      <c r="N1940" s="1" t="s">
        <v>683</v>
      </c>
      <c r="O1940" s="1" t="s">
        <v>695</v>
      </c>
      <c r="P1940" s="1" t="s">
        <v>3452</v>
      </c>
      <c r="Q1940" s="1" t="s">
        <v>11289</v>
      </c>
      <c r="R1940" s="1" t="s">
        <v>685</v>
      </c>
      <c r="S1940" s="1" t="s">
        <v>3179</v>
      </c>
      <c r="T1940" s="1" t="s">
        <v>4746</v>
      </c>
      <c r="U1940" s="1" t="s">
        <v>11666</v>
      </c>
      <c r="V1940" s="1" t="s">
        <v>12240</v>
      </c>
      <c r="W1940" s="1" t="s">
        <v>3166</v>
      </c>
    </row>
    <row r="1941" spans="1:23">
      <c r="A1941" s="1" t="s">
        <v>49</v>
      </c>
      <c r="D1941" s="1" t="s">
        <v>8265</v>
      </c>
      <c r="E1941" s="1" t="s">
        <v>8264</v>
      </c>
      <c r="F1941" s="1" t="s">
        <v>8081</v>
      </c>
      <c r="H1941" s="1" t="s">
        <v>8082</v>
      </c>
      <c r="I1941" s="1" t="s">
        <v>8203</v>
      </c>
      <c r="J1941" s="1" t="s">
        <v>3179</v>
      </c>
      <c r="K1941" s="1" t="s">
        <v>582</v>
      </c>
      <c r="L1941" s="1" t="s">
        <v>487</v>
      </c>
      <c r="M1941" s="1" t="s">
        <v>4202</v>
      </c>
      <c r="N1941" s="1" t="s">
        <v>683</v>
      </c>
      <c r="O1941" s="1" t="s">
        <v>695</v>
      </c>
      <c r="P1941" s="1" t="s">
        <v>3452</v>
      </c>
      <c r="Q1941" s="1" t="s">
        <v>11289</v>
      </c>
      <c r="R1941" s="1" t="s">
        <v>685</v>
      </c>
      <c r="S1941" s="1" t="s">
        <v>3179</v>
      </c>
      <c r="T1941" s="1" t="s">
        <v>4746</v>
      </c>
      <c r="U1941" s="1" t="s">
        <v>10163</v>
      </c>
      <c r="V1941" s="1" t="s">
        <v>12241</v>
      </c>
      <c r="W1941" s="1" t="s">
        <v>3166</v>
      </c>
    </row>
    <row r="1942" spans="1:23">
      <c r="A1942" s="1" t="s">
        <v>49</v>
      </c>
      <c r="D1942" s="1" t="s">
        <v>8266</v>
      </c>
      <c r="E1942" s="1" t="s">
        <v>8264</v>
      </c>
      <c r="F1942" s="1" t="s">
        <v>8081</v>
      </c>
      <c r="H1942" s="1" t="s">
        <v>8082</v>
      </c>
      <c r="I1942" s="1" t="s">
        <v>8203</v>
      </c>
      <c r="J1942" s="1" t="s">
        <v>3179</v>
      </c>
      <c r="K1942" s="1" t="s">
        <v>582</v>
      </c>
      <c r="L1942" s="1" t="s">
        <v>487</v>
      </c>
      <c r="M1942" s="1" t="s">
        <v>4202</v>
      </c>
      <c r="N1942" s="1" t="s">
        <v>683</v>
      </c>
      <c r="O1942" s="1" t="s">
        <v>695</v>
      </c>
      <c r="P1942" s="1" t="s">
        <v>3452</v>
      </c>
      <c r="Q1942" s="1" t="s">
        <v>11289</v>
      </c>
      <c r="R1942" s="1" t="s">
        <v>685</v>
      </c>
      <c r="S1942" s="1" t="s">
        <v>3179</v>
      </c>
      <c r="T1942" s="1" t="s">
        <v>4746</v>
      </c>
      <c r="U1942" s="1" t="s">
        <v>11666</v>
      </c>
      <c r="V1942" s="1" t="s">
        <v>12242</v>
      </c>
      <c r="W1942" s="1" t="s">
        <v>3166</v>
      </c>
    </row>
    <row r="1943" spans="1:23">
      <c r="A1943" s="1" t="s">
        <v>49</v>
      </c>
      <c r="D1943" s="1" t="s">
        <v>8267</v>
      </c>
      <c r="E1943" s="1" t="s">
        <v>8268</v>
      </c>
      <c r="F1943" s="1" t="s">
        <v>8081</v>
      </c>
      <c r="H1943" s="1" t="s">
        <v>8082</v>
      </c>
      <c r="I1943" s="1" t="s">
        <v>8203</v>
      </c>
      <c r="J1943" s="1" t="s">
        <v>3184</v>
      </c>
      <c r="K1943" s="1" t="s">
        <v>582</v>
      </c>
      <c r="L1943" s="1" t="s">
        <v>487</v>
      </c>
      <c r="M1943" s="1" t="s">
        <v>4202</v>
      </c>
      <c r="N1943" s="1" t="s">
        <v>683</v>
      </c>
      <c r="O1943" s="1" t="s">
        <v>695</v>
      </c>
      <c r="P1943" s="1" t="s">
        <v>1515</v>
      </c>
      <c r="Q1943" s="1" t="s">
        <v>3272</v>
      </c>
      <c r="R1943" s="1" t="s">
        <v>685</v>
      </c>
      <c r="S1943" s="1" t="s">
        <v>3184</v>
      </c>
      <c r="T1943" s="1" t="s">
        <v>4746</v>
      </c>
      <c r="U1943" s="1" t="s">
        <v>10467</v>
      </c>
      <c r="V1943" s="1" t="s">
        <v>12243</v>
      </c>
      <c r="W1943" s="1" t="s">
        <v>3166</v>
      </c>
    </row>
    <row r="1944" spans="1:23">
      <c r="A1944" s="1" t="s">
        <v>49</v>
      </c>
      <c r="D1944" s="1" t="s">
        <v>8269</v>
      </c>
      <c r="E1944" s="1" t="s">
        <v>8268</v>
      </c>
      <c r="F1944" s="1" t="s">
        <v>8081</v>
      </c>
      <c r="H1944" s="1" t="s">
        <v>8082</v>
      </c>
      <c r="I1944" s="1" t="s">
        <v>8203</v>
      </c>
      <c r="J1944" s="1" t="s">
        <v>3184</v>
      </c>
      <c r="K1944" s="1" t="s">
        <v>582</v>
      </c>
      <c r="L1944" s="1" t="s">
        <v>487</v>
      </c>
      <c r="M1944" s="1" t="s">
        <v>4202</v>
      </c>
      <c r="N1944" s="1" t="s">
        <v>683</v>
      </c>
      <c r="O1944" s="1" t="s">
        <v>695</v>
      </c>
      <c r="P1944" s="1" t="s">
        <v>1515</v>
      </c>
      <c r="Q1944" s="1" t="s">
        <v>3272</v>
      </c>
      <c r="R1944" s="1" t="s">
        <v>685</v>
      </c>
      <c r="S1944" s="1" t="s">
        <v>3184</v>
      </c>
      <c r="T1944" s="1" t="s">
        <v>4746</v>
      </c>
      <c r="U1944" s="1" t="s">
        <v>11563</v>
      </c>
      <c r="V1944" s="1" t="s">
        <v>12244</v>
      </c>
      <c r="W1944" s="1" t="s">
        <v>3166</v>
      </c>
    </row>
    <row r="1945" spans="1:23">
      <c r="A1945" s="1" t="s">
        <v>49</v>
      </c>
      <c r="D1945" s="1" t="s">
        <v>8270</v>
      </c>
      <c r="E1945" s="1" t="s">
        <v>8268</v>
      </c>
      <c r="F1945" s="1" t="s">
        <v>8081</v>
      </c>
      <c r="H1945" s="1" t="s">
        <v>8082</v>
      </c>
      <c r="I1945" s="1" t="s">
        <v>8203</v>
      </c>
      <c r="J1945" s="1" t="s">
        <v>3184</v>
      </c>
      <c r="K1945" s="1" t="s">
        <v>582</v>
      </c>
      <c r="L1945" s="1" t="s">
        <v>487</v>
      </c>
      <c r="M1945" s="1" t="s">
        <v>4202</v>
      </c>
      <c r="N1945" s="1" t="s">
        <v>683</v>
      </c>
      <c r="O1945" s="1" t="s">
        <v>695</v>
      </c>
      <c r="P1945" s="1" t="s">
        <v>1515</v>
      </c>
      <c r="Q1945" s="1" t="s">
        <v>3272</v>
      </c>
      <c r="R1945" s="1" t="s">
        <v>685</v>
      </c>
      <c r="S1945" s="1" t="s">
        <v>3184</v>
      </c>
      <c r="T1945" s="1" t="s">
        <v>4746</v>
      </c>
      <c r="U1945" s="1" t="s">
        <v>10702</v>
      </c>
      <c r="V1945" s="1" t="s">
        <v>12245</v>
      </c>
      <c r="W1945" s="1" t="s">
        <v>3166</v>
      </c>
    </row>
    <row r="1946" spans="1:23">
      <c r="A1946" s="1" t="s">
        <v>49</v>
      </c>
      <c r="D1946" s="1" t="s">
        <v>8271</v>
      </c>
      <c r="E1946" s="1" t="s">
        <v>8272</v>
      </c>
      <c r="F1946" s="1" t="s">
        <v>8081</v>
      </c>
      <c r="H1946" s="1" t="s">
        <v>8082</v>
      </c>
      <c r="I1946" s="1" t="s">
        <v>8203</v>
      </c>
      <c r="J1946" s="1" t="s">
        <v>3184</v>
      </c>
      <c r="K1946" s="1" t="s">
        <v>582</v>
      </c>
      <c r="L1946" s="1" t="s">
        <v>487</v>
      </c>
      <c r="M1946" s="1" t="s">
        <v>4202</v>
      </c>
      <c r="N1946" s="1" t="s">
        <v>683</v>
      </c>
      <c r="O1946" s="1" t="s">
        <v>695</v>
      </c>
      <c r="P1946" s="1" t="s">
        <v>1515</v>
      </c>
      <c r="Q1946" s="1" t="s">
        <v>3272</v>
      </c>
      <c r="R1946" s="1" t="s">
        <v>685</v>
      </c>
      <c r="S1946" s="1" t="s">
        <v>3184</v>
      </c>
      <c r="T1946" s="1" t="s">
        <v>4746</v>
      </c>
      <c r="U1946" s="1" t="s">
        <v>10163</v>
      </c>
      <c r="V1946" s="1" t="s">
        <v>12243</v>
      </c>
      <c r="W1946" s="1" t="s">
        <v>3166</v>
      </c>
    </row>
    <row r="1947" spans="1:23">
      <c r="A1947" s="1" t="s">
        <v>49</v>
      </c>
      <c r="D1947" s="1" t="s">
        <v>8273</v>
      </c>
      <c r="E1947" s="1" t="s">
        <v>8272</v>
      </c>
      <c r="F1947" s="1" t="s">
        <v>8081</v>
      </c>
      <c r="H1947" s="1" t="s">
        <v>8082</v>
      </c>
      <c r="I1947" s="1" t="s">
        <v>8203</v>
      </c>
      <c r="J1947" s="1" t="s">
        <v>3184</v>
      </c>
      <c r="K1947" s="1" t="s">
        <v>582</v>
      </c>
      <c r="L1947" s="1" t="s">
        <v>487</v>
      </c>
      <c r="M1947" s="1" t="s">
        <v>4202</v>
      </c>
      <c r="N1947" s="1" t="s">
        <v>683</v>
      </c>
      <c r="O1947" s="1" t="s">
        <v>695</v>
      </c>
      <c r="P1947" s="1" t="s">
        <v>1515</v>
      </c>
      <c r="Q1947" s="1" t="s">
        <v>3272</v>
      </c>
      <c r="R1947" s="1" t="s">
        <v>685</v>
      </c>
      <c r="S1947" s="1" t="s">
        <v>3184</v>
      </c>
      <c r="T1947" s="1" t="s">
        <v>4746</v>
      </c>
      <c r="U1947" s="1" t="s">
        <v>10897</v>
      </c>
      <c r="V1947" s="1" t="s">
        <v>12246</v>
      </c>
      <c r="W1947" s="1" t="s">
        <v>3166</v>
      </c>
    </row>
    <row r="1948" spans="1:23">
      <c r="A1948" s="1" t="s">
        <v>49</v>
      </c>
      <c r="D1948" s="1" t="s">
        <v>8274</v>
      </c>
      <c r="E1948" s="1" t="s">
        <v>8272</v>
      </c>
      <c r="F1948" s="1" t="s">
        <v>8081</v>
      </c>
      <c r="H1948" s="1" t="s">
        <v>8082</v>
      </c>
      <c r="I1948" s="1" t="s">
        <v>8203</v>
      </c>
      <c r="J1948" s="1" t="s">
        <v>3184</v>
      </c>
      <c r="K1948" s="1" t="s">
        <v>582</v>
      </c>
      <c r="L1948" s="1" t="s">
        <v>487</v>
      </c>
      <c r="M1948" s="1" t="s">
        <v>4202</v>
      </c>
      <c r="N1948" s="1" t="s">
        <v>683</v>
      </c>
      <c r="O1948" s="1" t="s">
        <v>695</v>
      </c>
      <c r="P1948" s="1" t="s">
        <v>1515</v>
      </c>
      <c r="Q1948" s="1" t="s">
        <v>3272</v>
      </c>
      <c r="R1948" s="1" t="s">
        <v>685</v>
      </c>
      <c r="S1948" s="1" t="s">
        <v>3184</v>
      </c>
      <c r="T1948" s="1" t="s">
        <v>4746</v>
      </c>
      <c r="U1948" s="1" t="s">
        <v>10982</v>
      </c>
      <c r="V1948" s="1" t="s">
        <v>12247</v>
      </c>
      <c r="W1948" s="1" t="s">
        <v>3166</v>
      </c>
    </row>
    <row r="1949" spans="1:23">
      <c r="A1949" s="1" t="s">
        <v>49</v>
      </c>
      <c r="D1949" s="1" t="s">
        <v>8275</v>
      </c>
      <c r="E1949" s="1" t="s">
        <v>8276</v>
      </c>
      <c r="F1949" s="1" t="s">
        <v>8081</v>
      </c>
      <c r="H1949" s="1" t="s">
        <v>8082</v>
      </c>
      <c r="I1949" s="1" t="s">
        <v>8203</v>
      </c>
      <c r="J1949" s="1" t="s">
        <v>3179</v>
      </c>
      <c r="K1949" s="1" t="s">
        <v>1507</v>
      </c>
      <c r="L1949" s="1" t="s">
        <v>389</v>
      </c>
      <c r="M1949" s="1" t="s">
        <v>4202</v>
      </c>
      <c r="N1949" s="1" t="s">
        <v>683</v>
      </c>
      <c r="O1949" s="1" t="s">
        <v>695</v>
      </c>
      <c r="P1949" s="1" t="s">
        <v>1508</v>
      </c>
      <c r="Q1949" s="1" t="s">
        <v>3281</v>
      </c>
      <c r="R1949" s="1" t="s">
        <v>685</v>
      </c>
      <c r="S1949" s="1" t="s">
        <v>3179</v>
      </c>
      <c r="T1949" s="1" t="s">
        <v>4746</v>
      </c>
      <c r="U1949" s="1" t="s">
        <v>10557</v>
      </c>
      <c r="V1949" s="1" t="s">
        <v>12248</v>
      </c>
      <c r="W1949" s="1" t="s">
        <v>3166</v>
      </c>
    </row>
    <row r="1950" spans="1:23">
      <c r="A1950" s="1" t="s">
        <v>49</v>
      </c>
      <c r="D1950" s="1" t="s">
        <v>8277</v>
      </c>
      <c r="E1950" s="1" t="s">
        <v>8278</v>
      </c>
      <c r="F1950" s="1" t="s">
        <v>8081</v>
      </c>
      <c r="H1950" s="1" t="s">
        <v>8082</v>
      </c>
      <c r="I1950" s="1" t="s">
        <v>8203</v>
      </c>
      <c r="J1950" s="1" t="s">
        <v>156</v>
      </c>
      <c r="K1950" s="1" t="s">
        <v>1413</v>
      </c>
      <c r="L1950" s="1" t="s">
        <v>389</v>
      </c>
      <c r="M1950" s="1" t="s">
        <v>4753</v>
      </c>
      <c r="N1950" s="1" t="s">
        <v>683</v>
      </c>
      <c r="O1950" s="1" t="s">
        <v>695</v>
      </c>
      <c r="P1950" s="1" t="s">
        <v>6074</v>
      </c>
      <c r="Q1950" s="1" t="s">
        <v>11118</v>
      </c>
      <c r="R1950" s="1" t="s">
        <v>685</v>
      </c>
      <c r="S1950" s="1" t="s">
        <v>156</v>
      </c>
      <c r="T1950" s="1" t="s">
        <v>4754</v>
      </c>
      <c r="U1950" s="1" t="s">
        <v>3189</v>
      </c>
      <c r="V1950" s="1" t="s">
        <v>12249</v>
      </c>
      <c r="W1950" s="1" t="s">
        <v>3166</v>
      </c>
    </row>
    <row r="1951" spans="1:23">
      <c r="A1951" s="1" t="s">
        <v>49</v>
      </c>
      <c r="D1951" s="1" t="s">
        <v>8279</v>
      </c>
      <c r="E1951" s="1" t="s">
        <v>8280</v>
      </c>
      <c r="F1951" s="1" t="s">
        <v>8081</v>
      </c>
      <c r="H1951" s="1" t="s">
        <v>8082</v>
      </c>
      <c r="I1951" s="1" t="s">
        <v>8203</v>
      </c>
      <c r="J1951" s="1" t="s">
        <v>156</v>
      </c>
      <c r="K1951" s="1" t="s">
        <v>1735</v>
      </c>
      <c r="L1951" s="1" t="s">
        <v>694</v>
      </c>
      <c r="M1951" s="1" t="s">
        <v>4753</v>
      </c>
      <c r="N1951" s="1" t="s">
        <v>683</v>
      </c>
      <c r="O1951" s="1" t="s">
        <v>695</v>
      </c>
      <c r="P1951" s="1" t="s">
        <v>6074</v>
      </c>
      <c r="Q1951" s="1" t="s">
        <v>11118</v>
      </c>
      <c r="R1951" s="1" t="s">
        <v>685</v>
      </c>
      <c r="S1951" s="1" t="s">
        <v>156</v>
      </c>
      <c r="T1951" s="1" t="s">
        <v>4754</v>
      </c>
      <c r="U1951" s="1" t="s">
        <v>11157</v>
      </c>
      <c r="V1951" s="1" t="s">
        <v>12249</v>
      </c>
      <c r="W1951" s="1" t="s">
        <v>3166</v>
      </c>
    </row>
    <row r="1952" spans="1:23">
      <c r="A1952" s="1" t="s">
        <v>49</v>
      </c>
      <c r="D1952" s="1" t="s">
        <v>8281</v>
      </c>
      <c r="E1952" s="1" t="s">
        <v>8282</v>
      </c>
      <c r="F1952" s="1" t="s">
        <v>8081</v>
      </c>
      <c r="H1952" s="1" t="s">
        <v>8082</v>
      </c>
      <c r="I1952" s="1" t="s">
        <v>8203</v>
      </c>
      <c r="J1952" s="1" t="s">
        <v>156</v>
      </c>
      <c r="K1952" s="1" t="s">
        <v>1735</v>
      </c>
      <c r="L1952" s="1" t="s">
        <v>487</v>
      </c>
      <c r="M1952" s="1" t="s">
        <v>4753</v>
      </c>
      <c r="N1952" s="1" t="s">
        <v>683</v>
      </c>
      <c r="O1952" s="1" t="s">
        <v>695</v>
      </c>
      <c r="P1952" s="1" t="s">
        <v>6074</v>
      </c>
      <c r="Q1952" s="1" t="s">
        <v>11118</v>
      </c>
      <c r="R1952" s="1" t="s">
        <v>685</v>
      </c>
      <c r="S1952" s="1" t="s">
        <v>156</v>
      </c>
      <c r="T1952" s="1" t="s">
        <v>4754</v>
      </c>
      <c r="U1952" s="1" t="s">
        <v>10206</v>
      </c>
      <c r="V1952" s="1" t="s">
        <v>12250</v>
      </c>
      <c r="W1952" s="1" t="s">
        <v>3166</v>
      </c>
    </row>
    <row r="1953" spans="1:23">
      <c r="A1953" s="1" t="s">
        <v>49</v>
      </c>
      <c r="D1953" s="1" t="s">
        <v>8283</v>
      </c>
      <c r="E1953" s="1" t="s">
        <v>8284</v>
      </c>
      <c r="F1953" s="1" t="s">
        <v>8081</v>
      </c>
      <c r="H1953" s="1" t="s">
        <v>8082</v>
      </c>
      <c r="I1953" s="1" t="s">
        <v>8203</v>
      </c>
      <c r="J1953" s="1" t="s">
        <v>156</v>
      </c>
      <c r="K1953" s="1" t="s">
        <v>1735</v>
      </c>
      <c r="L1953" s="1" t="s">
        <v>401</v>
      </c>
      <c r="M1953" s="1" t="s">
        <v>4753</v>
      </c>
      <c r="N1953" s="1" t="s">
        <v>683</v>
      </c>
      <c r="O1953" s="1" t="s">
        <v>695</v>
      </c>
      <c r="P1953" s="1" t="s">
        <v>6074</v>
      </c>
      <c r="Q1953" s="1" t="s">
        <v>11118</v>
      </c>
      <c r="R1953" s="1" t="s">
        <v>685</v>
      </c>
      <c r="S1953" s="1" t="s">
        <v>156</v>
      </c>
      <c r="T1953" s="1" t="s">
        <v>4754</v>
      </c>
      <c r="U1953" s="1" t="s">
        <v>10316</v>
      </c>
      <c r="V1953" s="1" t="s">
        <v>12251</v>
      </c>
      <c r="W1953" s="1" t="s">
        <v>3166</v>
      </c>
    </row>
    <row r="1954" spans="1:23">
      <c r="A1954" s="1" t="s">
        <v>49</v>
      </c>
      <c r="D1954" s="1" t="s">
        <v>8285</v>
      </c>
      <c r="E1954" s="1" t="s">
        <v>8286</v>
      </c>
      <c r="F1954" s="1" t="s">
        <v>8081</v>
      </c>
      <c r="H1954" s="1" t="s">
        <v>8082</v>
      </c>
      <c r="I1954" s="1" t="s">
        <v>8203</v>
      </c>
      <c r="J1954" s="1" t="s">
        <v>156</v>
      </c>
      <c r="K1954" s="1" t="s">
        <v>1413</v>
      </c>
      <c r="L1954" s="1" t="s">
        <v>487</v>
      </c>
      <c r="M1954" s="1" t="s">
        <v>4753</v>
      </c>
      <c r="N1954" s="1" t="s">
        <v>683</v>
      </c>
      <c r="O1954" s="1" t="s">
        <v>695</v>
      </c>
      <c r="P1954" s="1" t="s">
        <v>6074</v>
      </c>
      <c r="Q1954" s="1" t="s">
        <v>11118</v>
      </c>
      <c r="R1954" s="1" t="s">
        <v>685</v>
      </c>
      <c r="S1954" s="1" t="s">
        <v>156</v>
      </c>
      <c r="T1954" s="1" t="s">
        <v>4754</v>
      </c>
      <c r="U1954" s="1" t="s">
        <v>10357</v>
      </c>
      <c r="V1954" s="1" t="s">
        <v>12249</v>
      </c>
      <c r="W1954" s="1" t="s">
        <v>3166</v>
      </c>
    </row>
    <row r="1955" spans="1:23">
      <c r="A1955" s="1" t="s">
        <v>49</v>
      </c>
      <c r="D1955" s="1" t="s">
        <v>8287</v>
      </c>
      <c r="E1955" s="1" t="s">
        <v>8288</v>
      </c>
      <c r="F1955" s="1" t="s">
        <v>8081</v>
      </c>
      <c r="H1955" s="1" t="s">
        <v>8082</v>
      </c>
      <c r="I1955" s="1" t="s">
        <v>8203</v>
      </c>
      <c r="J1955" s="1" t="s">
        <v>156</v>
      </c>
      <c r="K1955" s="1" t="s">
        <v>582</v>
      </c>
      <c r="L1955" s="1" t="s">
        <v>396</v>
      </c>
      <c r="M1955" s="1" t="s">
        <v>4753</v>
      </c>
      <c r="N1955" s="1" t="s">
        <v>683</v>
      </c>
      <c r="O1955" s="1" t="s">
        <v>695</v>
      </c>
      <c r="P1955" s="1" t="s">
        <v>6074</v>
      </c>
      <c r="Q1955" s="1" t="s">
        <v>11118</v>
      </c>
      <c r="R1955" s="1" t="s">
        <v>685</v>
      </c>
      <c r="S1955" s="1" t="s">
        <v>156</v>
      </c>
      <c r="T1955" s="1" t="s">
        <v>4754</v>
      </c>
      <c r="U1955" s="1" t="s">
        <v>11157</v>
      </c>
      <c r="V1955" s="1" t="s">
        <v>12252</v>
      </c>
      <c r="W1955" s="1" t="s">
        <v>3166</v>
      </c>
    </row>
    <row r="1956" spans="1:23">
      <c r="A1956" s="1" t="s">
        <v>49</v>
      </c>
      <c r="D1956" s="1" t="s">
        <v>8289</v>
      </c>
      <c r="E1956" s="1" t="s">
        <v>8290</v>
      </c>
      <c r="F1956" s="1" t="s">
        <v>8081</v>
      </c>
      <c r="H1956" s="1" t="s">
        <v>8082</v>
      </c>
      <c r="I1956" s="1" t="s">
        <v>8203</v>
      </c>
      <c r="J1956" s="1" t="s">
        <v>3184</v>
      </c>
      <c r="K1956" s="1" t="s">
        <v>582</v>
      </c>
      <c r="L1956" s="1" t="s">
        <v>401</v>
      </c>
      <c r="M1956" s="1" t="s">
        <v>4753</v>
      </c>
      <c r="N1956" s="1" t="s">
        <v>683</v>
      </c>
      <c r="O1956" s="1" t="s">
        <v>695</v>
      </c>
      <c r="P1956" s="1" t="s">
        <v>1515</v>
      </c>
      <c r="Q1956" s="1" t="s">
        <v>3272</v>
      </c>
      <c r="R1956" s="1" t="s">
        <v>685</v>
      </c>
      <c r="S1956" s="1" t="s">
        <v>3184</v>
      </c>
      <c r="T1956" s="1" t="s">
        <v>4754</v>
      </c>
      <c r="U1956" s="1" t="s">
        <v>11101</v>
      </c>
      <c r="V1956" s="1" t="s">
        <v>12253</v>
      </c>
      <c r="W1956" s="1" t="s">
        <v>3166</v>
      </c>
    </row>
    <row r="1957" spans="1:23">
      <c r="A1957" s="1" t="s">
        <v>49</v>
      </c>
      <c r="D1957" s="1" t="s">
        <v>8291</v>
      </c>
      <c r="E1957" s="1" t="s">
        <v>8292</v>
      </c>
      <c r="F1957" s="1" t="s">
        <v>8081</v>
      </c>
      <c r="H1957" s="1" t="s">
        <v>8293</v>
      </c>
      <c r="I1957" s="1" t="s">
        <v>2707</v>
      </c>
      <c r="J1957" s="1" t="s">
        <v>685</v>
      </c>
      <c r="K1957" s="1" t="s">
        <v>703</v>
      </c>
      <c r="L1957" s="1" t="s">
        <v>457</v>
      </c>
      <c r="M1957" s="1" t="s">
        <v>4753</v>
      </c>
      <c r="N1957" s="1" t="s">
        <v>522</v>
      </c>
      <c r="O1957" s="1" t="s">
        <v>81</v>
      </c>
      <c r="P1957" s="1" t="s">
        <v>2857</v>
      </c>
      <c r="Q1957" s="1" t="s">
        <v>3278</v>
      </c>
      <c r="R1957" s="1" t="s">
        <v>384</v>
      </c>
      <c r="S1957" s="1" t="s">
        <v>685</v>
      </c>
      <c r="T1957" s="1" t="s">
        <v>4754</v>
      </c>
      <c r="U1957" s="1" t="s">
        <v>3166</v>
      </c>
      <c r="V1957" s="1" t="s">
        <v>12254</v>
      </c>
      <c r="W1957" s="1" t="s">
        <v>3166</v>
      </c>
    </row>
    <row r="1958" spans="1:23">
      <c r="A1958" s="1" t="s">
        <v>49</v>
      </c>
      <c r="D1958" s="1" t="s">
        <v>8294</v>
      </c>
      <c r="E1958" s="1" t="s">
        <v>8295</v>
      </c>
      <c r="F1958" s="1" t="s">
        <v>8081</v>
      </c>
      <c r="H1958" s="1" t="s">
        <v>8293</v>
      </c>
      <c r="I1958" s="1" t="s">
        <v>8293</v>
      </c>
      <c r="J1958" s="1" t="s">
        <v>3166</v>
      </c>
      <c r="M1958" s="1" t="s">
        <v>4202</v>
      </c>
      <c r="Q1958" s="1" t="s">
        <v>3166</v>
      </c>
      <c r="S1958" s="1" t="s">
        <v>3166</v>
      </c>
      <c r="T1958" s="1" t="s">
        <v>4746</v>
      </c>
      <c r="U1958" s="1" t="s">
        <v>3166</v>
      </c>
      <c r="V1958" s="1" t="s">
        <v>3166</v>
      </c>
      <c r="W1958" s="1" t="s">
        <v>3166</v>
      </c>
    </row>
    <row r="1959" spans="1:23">
      <c r="A1959" s="1" t="s">
        <v>49</v>
      </c>
      <c r="D1959" s="1" t="s">
        <v>8296</v>
      </c>
      <c r="E1959" s="1" t="s">
        <v>3575</v>
      </c>
      <c r="F1959" s="1" t="s">
        <v>8081</v>
      </c>
      <c r="H1959" s="1" t="s">
        <v>8293</v>
      </c>
      <c r="I1959" s="1" t="s">
        <v>8293</v>
      </c>
      <c r="J1959" s="1" t="s">
        <v>3166</v>
      </c>
      <c r="M1959" s="1" t="s">
        <v>4202</v>
      </c>
      <c r="Q1959" s="1" t="s">
        <v>3166</v>
      </c>
      <c r="S1959" s="1" t="s">
        <v>3166</v>
      </c>
      <c r="T1959" s="1" t="s">
        <v>4746</v>
      </c>
      <c r="U1959" s="1" t="s">
        <v>3166</v>
      </c>
      <c r="V1959" s="1" t="s">
        <v>3166</v>
      </c>
      <c r="W1959" s="1" t="s">
        <v>3166</v>
      </c>
    </row>
    <row r="1960" spans="1:23">
      <c r="A1960" s="1" t="s">
        <v>49</v>
      </c>
      <c r="D1960" s="1" t="s">
        <v>8297</v>
      </c>
      <c r="E1960" s="1" t="s">
        <v>8298</v>
      </c>
      <c r="F1960" s="1" t="s">
        <v>8081</v>
      </c>
      <c r="H1960" s="1" t="s">
        <v>8293</v>
      </c>
      <c r="I1960" s="1" t="s">
        <v>8293</v>
      </c>
      <c r="J1960" s="1" t="s">
        <v>3166</v>
      </c>
      <c r="M1960" s="1" t="s">
        <v>4202</v>
      </c>
      <c r="Q1960" s="1" t="s">
        <v>3166</v>
      </c>
      <c r="S1960" s="1" t="s">
        <v>3166</v>
      </c>
      <c r="T1960" s="1" t="s">
        <v>8131</v>
      </c>
      <c r="U1960" s="1" t="s">
        <v>3166</v>
      </c>
      <c r="V1960" s="1" t="s">
        <v>3166</v>
      </c>
      <c r="W1960" s="1" t="s">
        <v>3166</v>
      </c>
    </row>
    <row r="1961" spans="1:23">
      <c r="A1961" s="1" t="s">
        <v>49</v>
      </c>
      <c r="D1961" s="1" t="s">
        <v>8299</v>
      </c>
      <c r="E1961" s="1" t="s">
        <v>8300</v>
      </c>
      <c r="F1961" s="1" t="s">
        <v>5067</v>
      </c>
      <c r="H1961" s="1" t="s">
        <v>8293</v>
      </c>
      <c r="I1961" s="1" t="s">
        <v>8293</v>
      </c>
      <c r="J1961" s="1" t="s">
        <v>3166</v>
      </c>
      <c r="M1961" s="1" t="s">
        <v>4202</v>
      </c>
      <c r="O1961" s="1" t="s">
        <v>5205</v>
      </c>
      <c r="P1961" s="1" t="s">
        <v>8301</v>
      </c>
      <c r="Q1961" s="1" t="s">
        <v>3186</v>
      </c>
      <c r="S1961" s="1" t="s">
        <v>3166</v>
      </c>
      <c r="T1961" s="1" t="s">
        <v>4746</v>
      </c>
      <c r="U1961" s="1" t="s">
        <v>3166</v>
      </c>
      <c r="V1961" s="1" t="s">
        <v>12255</v>
      </c>
      <c r="W1961" s="1" t="s">
        <v>3166</v>
      </c>
    </row>
    <row r="1962" spans="1:23">
      <c r="A1962" s="1" t="s">
        <v>49</v>
      </c>
      <c r="D1962" s="1" t="s">
        <v>8302</v>
      </c>
      <c r="E1962" s="1" t="s">
        <v>8303</v>
      </c>
      <c r="F1962" s="1" t="s">
        <v>4792</v>
      </c>
      <c r="H1962" s="1" t="s">
        <v>8293</v>
      </c>
      <c r="I1962" s="1" t="s">
        <v>8293</v>
      </c>
      <c r="J1962" s="1" t="s">
        <v>3166</v>
      </c>
      <c r="M1962" s="1" t="s">
        <v>4202</v>
      </c>
      <c r="O1962" s="1" t="s">
        <v>5205</v>
      </c>
      <c r="Q1962" s="1" t="s">
        <v>10416</v>
      </c>
      <c r="S1962" s="1" t="s">
        <v>3166</v>
      </c>
      <c r="T1962" s="1" t="s">
        <v>4746</v>
      </c>
      <c r="U1962" s="1" t="s">
        <v>3166</v>
      </c>
      <c r="V1962" s="1" t="s">
        <v>11364</v>
      </c>
      <c r="W1962" s="1" t="s">
        <v>3166</v>
      </c>
    </row>
    <row r="1963" spans="1:23">
      <c r="A1963" s="1" t="s">
        <v>49</v>
      </c>
      <c r="D1963" s="1" t="s">
        <v>8304</v>
      </c>
      <c r="E1963" s="1" t="s">
        <v>8305</v>
      </c>
      <c r="F1963" s="1" t="s">
        <v>4792</v>
      </c>
      <c r="H1963" s="1" t="s">
        <v>8293</v>
      </c>
      <c r="I1963" s="1" t="s">
        <v>8293</v>
      </c>
      <c r="J1963" s="1" t="s">
        <v>3166</v>
      </c>
      <c r="M1963" s="1" t="s">
        <v>4202</v>
      </c>
      <c r="O1963" s="1" t="s">
        <v>695</v>
      </c>
      <c r="Q1963" s="1" t="s">
        <v>12256</v>
      </c>
      <c r="S1963" s="1" t="s">
        <v>3166</v>
      </c>
      <c r="T1963" s="1" t="s">
        <v>4746</v>
      </c>
      <c r="U1963" s="1" t="s">
        <v>3166</v>
      </c>
      <c r="V1963" s="1" t="s">
        <v>3166</v>
      </c>
      <c r="W1963" s="1" t="s">
        <v>3166</v>
      </c>
    </row>
    <row r="1964" spans="1:23">
      <c r="A1964" s="1" t="s">
        <v>49</v>
      </c>
      <c r="D1964" s="1" t="s">
        <v>8306</v>
      </c>
      <c r="E1964" s="1" t="s">
        <v>8307</v>
      </c>
      <c r="F1964" s="1" t="s">
        <v>4792</v>
      </c>
      <c r="H1964" s="1" t="s">
        <v>8293</v>
      </c>
      <c r="I1964" s="1" t="s">
        <v>8293</v>
      </c>
      <c r="J1964" s="1" t="s">
        <v>3166</v>
      </c>
      <c r="M1964" s="1" t="s">
        <v>4202</v>
      </c>
      <c r="O1964" s="1" t="s">
        <v>695</v>
      </c>
      <c r="Q1964" s="1" t="s">
        <v>3166</v>
      </c>
      <c r="S1964" s="1" t="s">
        <v>3166</v>
      </c>
      <c r="T1964" s="1" t="s">
        <v>4746</v>
      </c>
      <c r="U1964" s="1" t="s">
        <v>3166</v>
      </c>
      <c r="V1964" s="1" t="s">
        <v>3166</v>
      </c>
      <c r="W1964" s="1" t="s">
        <v>3166</v>
      </c>
    </row>
    <row r="1965" spans="1:23">
      <c r="A1965" s="1" t="s">
        <v>49</v>
      </c>
      <c r="D1965" s="1" t="s">
        <v>8308</v>
      </c>
      <c r="E1965" s="1" t="s">
        <v>8309</v>
      </c>
      <c r="F1965" s="1" t="s">
        <v>4792</v>
      </c>
      <c r="H1965" s="1" t="s">
        <v>8293</v>
      </c>
      <c r="I1965" s="1" t="s">
        <v>8293</v>
      </c>
      <c r="J1965" s="1" t="s">
        <v>3166</v>
      </c>
      <c r="M1965" s="1" t="s">
        <v>4202</v>
      </c>
      <c r="O1965" s="1" t="s">
        <v>695</v>
      </c>
      <c r="Q1965" s="1" t="s">
        <v>12257</v>
      </c>
      <c r="S1965" s="1" t="s">
        <v>3166</v>
      </c>
      <c r="T1965" s="1" t="s">
        <v>4746</v>
      </c>
      <c r="U1965" s="1" t="s">
        <v>3166</v>
      </c>
      <c r="V1965" s="1" t="s">
        <v>3166</v>
      </c>
      <c r="W1965" s="1" t="s">
        <v>3166</v>
      </c>
    </row>
    <row r="1966" spans="1:23">
      <c r="A1966" s="1" t="s">
        <v>49</v>
      </c>
      <c r="D1966" s="1" t="s">
        <v>8310</v>
      </c>
      <c r="E1966" s="1" t="s">
        <v>8311</v>
      </c>
      <c r="F1966" s="1" t="s">
        <v>4792</v>
      </c>
      <c r="H1966" s="1" t="s">
        <v>8293</v>
      </c>
      <c r="I1966" s="1" t="s">
        <v>8293</v>
      </c>
      <c r="J1966" s="1" t="s">
        <v>3166</v>
      </c>
      <c r="M1966" s="1" t="s">
        <v>4202</v>
      </c>
      <c r="O1966" s="1" t="s">
        <v>695</v>
      </c>
      <c r="Q1966" s="1" t="s">
        <v>12258</v>
      </c>
      <c r="S1966" s="1" t="s">
        <v>3166</v>
      </c>
      <c r="T1966" s="1" t="s">
        <v>4746</v>
      </c>
      <c r="U1966" s="1" t="s">
        <v>3166</v>
      </c>
      <c r="V1966" s="1" t="s">
        <v>3166</v>
      </c>
      <c r="W1966" s="1" t="s">
        <v>3166</v>
      </c>
    </row>
    <row r="1967" spans="1:23">
      <c r="A1967" s="1" t="s">
        <v>49</v>
      </c>
      <c r="D1967" s="1" t="s">
        <v>8312</v>
      </c>
      <c r="E1967" s="1" t="s">
        <v>8313</v>
      </c>
      <c r="F1967" s="1" t="s">
        <v>4792</v>
      </c>
      <c r="H1967" s="1" t="s">
        <v>8293</v>
      </c>
      <c r="I1967" s="1" t="s">
        <v>8293</v>
      </c>
      <c r="J1967" s="1" t="s">
        <v>3166</v>
      </c>
      <c r="M1967" s="1" t="s">
        <v>4202</v>
      </c>
      <c r="O1967" s="1" t="s">
        <v>695</v>
      </c>
      <c r="Q1967" s="1" t="s">
        <v>12259</v>
      </c>
      <c r="S1967" s="1" t="s">
        <v>3166</v>
      </c>
      <c r="T1967" s="1" t="s">
        <v>4746</v>
      </c>
      <c r="U1967" s="1" t="s">
        <v>3166</v>
      </c>
      <c r="V1967" s="1" t="s">
        <v>3166</v>
      </c>
      <c r="W1967" s="1" t="s">
        <v>3166</v>
      </c>
    </row>
    <row r="1968" spans="1:23">
      <c r="A1968" s="1" t="s">
        <v>49</v>
      </c>
      <c r="D1968" s="1" t="s">
        <v>8314</v>
      </c>
      <c r="E1968" s="1" t="s">
        <v>8315</v>
      </c>
      <c r="F1968" s="1" t="s">
        <v>4792</v>
      </c>
      <c r="H1968" s="1" t="s">
        <v>8293</v>
      </c>
      <c r="I1968" s="1" t="s">
        <v>8293</v>
      </c>
      <c r="J1968" s="1" t="s">
        <v>3166</v>
      </c>
      <c r="M1968" s="1" t="s">
        <v>4202</v>
      </c>
      <c r="O1968" s="1" t="s">
        <v>695</v>
      </c>
      <c r="Q1968" s="1" t="s">
        <v>12260</v>
      </c>
      <c r="S1968" s="1" t="s">
        <v>3166</v>
      </c>
      <c r="T1968" s="1" t="s">
        <v>4746</v>
      </c>
      <c r="U1968" s="1" t="s">
        <v>3166</v>
      </c>
      <c r="V1968" s="1" t="s">
        <v>3166</v>
      </c>
      <c r="W1968" s="1" t="s">
        <v>3166</v>
      </c>
    </row>
    <row r="1969" spans="1:23">
      <c r="A1969" s="1" t="s">
        <v>49</v>
      </c>
      <c r="D1969" s="1" t="s">
        <v>8316</v>
      </c>
      <c r="E1969" s="1" t="s">
        <v>8317</v>
      </c>
      <c r="F1969" s="1" t="s">
        <v>4792</v>
      </c>
      <c r="H1969" s="1" t="s">
        <v>8293</v>
      </c>
      <c r="I1969" s="1" t="s">
        <v>8293</v>
      </c>
      <c r="J1969" s="1" t="s">
        <v>3166</v>
      </c>
      <c r="M1969" s="1" t="s">
        <v>4202</v>
      </c>
      <c r="O1969" s="1" t="s">
        <v>695</v>
      </c>
      <c r="Q1969" s="1" t="s">
        <v>12261</v>
      </c>
      <c r="S1969" s="1" t="s">
        <v>3166</v>
      </c>
      <c r="T1969" s="1" t="s">
        <v>4746</v>
      </c>
      <c r="U1969" s="1" t="s">
        <v>3166</v>
      </c>
      <c r="V1969" s="1" t="s">
        <v>3166</v>
      </c>
      <c r="W1969" s="1" t="s">
        <v>3166</v>
      </c>
    </row>
    <row r="1970" spans="1:23">
      <c r="A1970" s="1" t="s">
        <v>49</v>
      </c>
      <c r="D1970" s="1" t="s">
        <v>4203</v>
      </c>
      <c r="E1970" s="1" t="s">
        <v>8318</v>
      </c>
      <c r="F1970" s="1" t="s">
        <v>4792</v>
      </c>
      <c r="H1970" s="1" t="s">
        <v>8293</v>
      </c>
      <c r="I1970" s="1" t="s">
        <v>8293</v>
      </c>
      <c r="J1970" s="1" t="s">
        <v>384</v>
      </c>
      <c r="K1970" s="1" t="s">
        <v>891</v>
      </c>
      <c r="L1970" s="1" t="s">
        <v>457</v>
      </c>
      <c r="M1970" s="1" t="s">
        <v>4753</v>
      </c>
      <c r="N1970" s="1" t="s">
        <v>522</v>
      </c>
      <c r="O1970" s="1" t="s">
        <v>81</v>
      </c>
      <c r="P1970" s="1" t="s">
        <v>818</v>
      </c>
      <c r="Q1970" s="1" t="s">
        <v>3263</v>
      </c>
      <c r="R1970" s="1" t="s">
        <v>384</v>
      </c>
      <c r="S1970" s="1" t="s">
        <v>685</v>
      </c>
      <c r="T1970" s="1" t="s">
        <v>5460</v>
      </c>
      <c r="U1970" s="1" t="s">
        <v>3166</v>
      </c>
      <c r="V1970" s="1" t="s">
        <v>3166</v>
      </c>
      <c r="W1970" s="1" t="s">
        <v>3166</v>
      </c>
    </row>
    <row r="1971" spans="1:23">
      <c r="A1971" s="1" t="s">
        <v>49</v>
      </c>
      <c r="D1971" s="1" t="s">
        <v>8319</v>
      </c>
      <c r="E1971" s="1" t="s">
        <v>8320</v>
      </c>
      <c r="F1971" s="1" t="s">
        <v>4792</v>
      </c>
      <c r="H1971" s="1" t="s">
        <v>8293</v>
      </c>
      <c r="I1971" s="1" t="s">
        <v>8293</v>
      </c>
      <c r="J1971" s="1" t="s">
        <v>384</v>
      </c>
      <c r="M1971" s="1" t="s">
        <v>4202</v>
      </c>
      <c r="N1971" s="1" t="s">
        <v>522</v>
      </c>
      <c r="O1971" s="1" t="s">
        <v>81</v>
      </c>
      <c r="P1971" s="1" t="s">
        <v>818</v>
      </c>
      <c r="Q1971" s="1" t="s">
        <v>3225</v>
      </c>
      <c r="R1971" s="1" t="s">
        <v>384</v>
      </c>
      <c r="S1971" s="1" t="s">
        <v>685</v>
      </c>
      <c r="T1971" s="1" t="s">
        <v>4746</v>
      </c>
      <c r="U1971" s="1" t="s">
        <v>3166</v>
      </c>
      <c r="V1971" s="1" t="s">
        <v>3166</v>
      </c>
      <c r="W1971" s="1" t="s">
        <v>3166</v>
      </c>
    </row>
    <row r="1972" spans="1:23">
      <c r="A1972" s="1" t="s">
        <v>49</v>
      </c>
      <c r="D1972" s="1" t="s">
        <v>8321</v>
      </c>
      <c r="E1972" s="1" t="s">
        <v>8322</v>
      </c>
      <c r="F1972" s="1" t="s">
        <v>4792</v>
      </c>
      <c r="H1972" s="1" t="s">
        <v>8293</v>
      </c>
      <c r="I1972" s="1" t="s">
        <v>8293</v>
      </c>
      <c r="J1972" s="1" t="s">
        <v>384</v>
      </c>
      <c r="M1972" s="1" t="s">
        <v>4753</v>
      </c>
      <c r="O1972" s="1" t="s">
        <v>695</v>
      </c>
      <c r="Q1972" s="1" t="s">
        <v>10430</v>
      </c>
      <c r="R1972" s="1" t="s">
        <v>384</v>
      </c>
      <c r="S1972" s="1" t="s">
        <v>685</v>
      </c>
      <c r="T1972" s="1" t="s">
        <v>5460</v>
      </c>
      <c r="U1972" s="1" t="s">
        <v>3166</v>
      </c>
      <c r="V1972" s="1" t="s">
        <v>3166</v>
      </c>
      <c r="W1972" s="1" t="s">
        <v>3166</v>
      </c>
    </row>
    <row r="1973" spans="1:23">
      <c r="A1973" s="1" t="s">
        <v>49</v>
      </c>
      <c r="D1973" s="1" t="s">
        <v>8323</v>
      </c>
      <c r="E1973" s="1" t="s">
        <v>8324</v>
      </c>
      <c r="F1973" s="1" t="s">
        <v>4792</v>
      </c>
      <c r="H1973" s="1" t="s">
        <v>8293</v>
      </c>
      <c r="I1973" s="1" t="s">
        <v>8293</v>
      </c>
      <c r="J1973" s="1" t="s">
        <v>685</v>
      </c>
      <c r="M1973" s="1" t="s">
        <v>4753</v>
      </c>
      <c r="O1973" s="1" t="s">
        <v>695</v>
      </c>
      <c r="Q1973" s="1" t="s">
        <v>3196</v>
      </c>
      <c r="R1973" s="1" t="s">
        <v>384</v>
      </c>
      <c r="S1973" s="1" t="s">
        <v>685</v>
      </c>
      <c r="T1973" s="1" t="s">
        <v>5708</v>
      </c>
      <c r="U1973" s="1" t="s">
        <v>3166</v>
      </c>
      <c r="V1973" s="1" t="s">
        <v>12262</v>
      </c>
      <c r="W1973" s="1" t="s">
        <v>3166</v>
      </c>
    </row>
    <row r="1974" spans="1:23">
      <c r="A1974" s="1" t="s">
        <v>49</v>
      </c>
      <c r="D1974" s="1" t="s">
        <v>8325</v>
      </c>
      <c r="E1974" s="1" t="s">
        <v>8326</v>
      </c>
      <c r="F1974" s="1" t="s">
        <v>8081</v>
      </c>
      <c r="H1974" s="1" t="s">
        <v>8293</v>
      </c>
      <c r="I1974" s="1" t="s">
        <v>8293</v>
      </c>
      <c r="J1974" s="1" t="s">
        <v>3166</v>
      </c>
      <c r="M1974" s="1" t="s">
        <v>4202</v>
      </c>
      <c r="O1974" s="1" t="s">
        <v>695</v>
      </c>
      <c r="Q1974" s="1" t="s">
        <v>11082</v>
      </c>
      <c r="S1974" s="1" t="s">
        <v>3166</v>
      </c>
      <c r="T1974" s="1" t="s">
        <v>4746</v>
      </c>
      <c r="U1974" s="1" t="s">
        <v>3166</v>
      </c>
      <c r="V1974" s="1" t="s">
        <v>3166</v>
      </c>
      <c r="W1974" s="1" t="s">
        <v>3166</v>
      </c>
    </row>
    <row r="1975" spans="1:23">
      <c r="A1975" s="1" t="s">
        <v>49</v>
      </c>
      <c r="D1975" s="1" t="s">
        <v>8327</v>
      </c>
      <c r="E1975" s="1" t="s">
        <v>8328</v>
      </c>
      <c r="F1975" s="1" t="s">
        <v>8081</v>
      </c>
      <c r="H1975" s="1" t="s">
        <v>8293</v>
      </c>
      <c r="I1975" s="1" t="s">
        <v>8293</v>
      </c>
      <c r="J1975" s="1" t="s">
        <v>3166</v>
      </c>
      <c r="M1975" s="1" t="s">
        <v>4202</v>
      </c>
      <c r="O1975" s="1" t="s">
        <v>695</v>
      </c>
      <c r="Q1975" s="1" t="s">
        <v>12263</v>
      </c>
      <c r="S1975" s="1" t="s">
        <v>3166</v>
      </c>
      <c r="T1975" s="1" t="s">
        <v>4746</v>
      </c>
      <c r="U1975" s="1" t="s">
        <v>3166</v>
      </c>
      <c r="V1975" s="1" t="s">
        <v>3166</v>
      </c>
      <c r="W1975" s="1" t="s">
        <v>3166</v>
      </c>
    </row>
    <row r="1976" spans="1:23">
      <c r="A1976" s="1" t="s">
        <v>49</v>
      </c>
      <c r="D1976" s="1" t="s">
        <v>8329</v>
      </c>
      <c r="E1976" s="1" t="s">
        <v>8330</v>
      </c>
      <c r="F1976" s="1" t="s">
        <v>8081</v>
      </c>
      <c r="H1976" s="1" t="s">
        <v>8293</v>
      </c>
      <c r="I1976" s="1" t="s">
        <v>8293</v>
      </c>
      <c r="J1976" s="1" t="s">
        <v>3166</v>
      </c>
      <c r="M1976" s="1" t="s">
        <v>4202</v>
      </c>
      <c r="O1976" s="1" t="s">
        <v>695</v>
      </c>
      <c r="Q1976" s="1" t="s">
        <v>12264</v>
      </c>
      <c r="S1976" s="1" t="s">
        <v>3166</v>
      </c>
      <c r="T1976" s="1" t="s">
        <v>4746</v>
      </c>
      <c r="U1976" s="1" t="s">
        <v>3166</v>
      </c>
      <c r="V1976" s="1" t="s">
        <v>3166</v>
      </c>
      <c r="W1976" s="1" t="s">
        <v>3166</v>
      </c>
    </row>
    <row r="1977" spans="1:23">
      <c r="A1977" s="1" t="s">
        <v>49</v>
      </c>
      <c r="D1977" s="1" t="s">
        <v>8331</v>
      </c>
      <c r="E1977" s="1" t="s">
        <v>8332</v>
      </c>
      <c r="F1977" s="1" t="s">
        <v>8081</v>
      </c>
      <c r="H1977" s="1" t="s">
        <v>8293</v>
      </c>
      <c r="I1977" s="1" t="s">
        <v>8293</v>
      </c>
      <c r="J1977" s="1" t="s">
        <v>3166</v>
      </c>
      <c r="M1977" s="1" t="s">
        <v>4202</v>
      </c>
      <c r="O1977" s="1" t="s">
        <v>695</v>
      </c>
      <c r="Q1977" s="1" t="s">
        <v>12265</v>
      </c>
      <c r="S1977" s="1" t="s">
        <v>3166</v>
      </c>
      <c r="T1977" s="1" t="s">
        <v>4746</v>
      </c>
      <c r="U1977" s="1" t="s">
        <v>3166</v>
      </c>
      <c r="V1977" s="1" t="s">
        <v>3166</v>
      </c>
      <c r="W1977" s="1" t="s">
        <v>3166</v>
      </c>
    </row>
    <row r="1978" spans="1:23">
      <c r="A1978" s="1" t="s">
        <v>49</v>
      </c>
      <c r="D1978" s="1" t="s">
        <v>8333</v>
      </c>
      <c r="E1978" s="1" t="s">
        <v>8334</v>
      </c>
      <c r="F1978" s="1" t="s">
        <v>8081</v>
      </c>
      <c r="H1978" s="1" t="s">
        <v>8293</v>
      </c>
      <c r="I1978" s="1" t="s">
        <v>8293</v>
      </c>
      <c r="J1978" s="1" t="s">
        <v>3166</v>
      </c>
      <c r="M1978" s="1" t="s">
        <v>4202</v>
      </c>
      <c r="O1978" s="1" t="s">
        <v>695</v>
      </c>
      <c r="Q1978" s="1" t="s">
        <v>12266</v>
      </c>
      <c r="S1978" s="1" t="s">
        <v>3166</v>
      </c>
      <c r="T1978" s="1" t="s">
        <v>4746</v>
      </c>
      <c r="U1978" s="1" t="s">
        <v>3166</v>
      </c>
      <c r="V1978" s="1" t="s">
        <v>3166</v>
      </c>
      <c r="W1978" s="1" t="s">
        <v>3166</v>
      </c>
    </row>
    <row r="1979" spans="1:23">
      <c r="A1979" s="1" t="s">
        <v>49</v>
      </c>
      <c r="D1979" s="1" t="s">
        <v>8335</v>
      </c>
      <c r="E1979" s="1" t="s">
        <v>8336</v>
      </c>
      <c r="F1979" s="1" t="s">
        <v>8081</v>
      </c>
      <c r="H1979" s="1" t="s">
        <v>8293</v>
      </c>
      <c r="I1979" s="1" t="s">
        <v>8293</v>
      </c>
      <c r="J1979" s="1" t="s">
        <v>3166</v>
      </c>
      <c r="M1979" s="1" t="s">
        <v>4202</v>
      </c>
      <c r="O1979" s="1" t="s">
        <v>695</v>
      </c>
      <c r="Q1979" s="1" t="s">
        <v>12267</v>
      </c>
      <c r="S1979" s="1" t="s">
        <v>3166</v>
      </c>
      <c r="T1979" s="1" t="s">
        <v>4746</v>
      </c>
      <c r="U1979" s="1" t="s">
        <v>3166</v>
      </c>
      <c r="V1979" s="1" t="s">
        <v>3166</v>
      </c>
      <c r="W1979" s="1" t="s">
        <v>3166</v>
      </c>
    </row>
    <row r="1980" spans="1:23">
      <c r="A1980" s="1" t="s">
        <v>49</v>
      </c>
      <c r="D1980" s="1" t="s">
        <v>8337</v>
      </c>
      <c r="E1980" s="1" t="s">
        <v>8338</v>
      </c>
      <c r="F1980" s="1" t="s">
        <v>8081</v>
      </c>
      <c r="H1980" s="1" t="s">
        <v>8293</v>
      </c>
      <c r="I1980" s="1" t="s">
        <v>8293</v>
      </c>
      <c r="J1980" s="1" t="s">
        <v>3166</v>
      </c>
      <c r="M1980" s="1" t="s">
        <v>4202</v>
      </c>
      <c r="O1980" s="1" t="s">
        <v>695</v>
      </c>
      <c r="Q1980" s="1" t="s">
        <v>12268</v>
      </c>
      <c r="S1980" s="1" t="s">
        <v>3166</v>
      </c>
      <c r="T1980" s="1" t="s">
        <v>4746</v>
      </c>
      <c r="U1980" s="1" t="s">
        <v>3166</v>
      </c>
      <c r="V1980" s="1" t="s">
        <v>3166</v>
      </c>
      <c r="W1980" s="1" t="s">
        <v>3166</v>
      </c>
    </row>
    <row r="1981" spans="1:23">
      <c r="A1981" s="1" t="s">
        <v>49</v>
      </c>
      <c r="D1981" s="1" t="s">
        <v>8339</v>
      </c>
      <c r="E1981" s="1" t="s">
        <v>8340</v>
      </c>
      <c r="F1981" s="1" t="s">
        <v>8081</v>
      </c>
      <c r="H1981" s="1" t="s">
        <v>8293</v>
      </c>
      <c r="I1981" s="1" t="s">
        <v>8293</v>
      </c>
      <c r="J1981" s="1" t="s">
        <v>3166</v>
      </c>
      <c r="M1981" s="1" t="s">
        <v>4202</v>
      </c>
      <c r="O1981" s="1" t="s">
        <v>695</v>
      </c>
      <c r="Q1981" s="1" t="s">
        <v>12269</v>
      </c>
      <c r="S1981" s="1" t="s">
        <v>3166</v>
      </c>
      <c r="T1981" s="1" t="s">
        <v>4746</v>
      </c>
      <c r="U1981" s="1" t="s">
        <v>3166</v>
      </c>
      <c r="V1981" s="1" t="s">
        <v>3166</v>
      </c>
      <c r="W1981" s="1" t="s">
        <v>3166</v>
      </c>
    </row>
    <row r="1982" spans="1:23">
      <c r="A1982" s="1" t="s">
        <v>49</v>
      </c>
      <c r="D1982" s="1" t="s">
        <v>8341</v>
      </c>
      <c r="E1982" s="1" t="s">
        <v>8342</v>
      </c>
      <c r="F1982" s="1" t="s">
        <v>8081</v>
      </c>
      <c r="H1982" s="1" t="s">
        <v>8293</v>
      </c>
      <c r="I1982" s="1" t="s">
        <v>8293</v>
      </c>
      <c r="J1982" s="1" t="s">
        <v>3166</v>
      </c>
      <c r="M1982" s="1" t="s">
        <v>4202</v>
      </c>
      <c r="O1982" s="1" t="s">
        <v>695</v>
      </c>
      <c r="Q1982" s="1" t="s">
        <v>12270</v>
      </c>
      <c r="S1982" s="1" t="s">
        <v>3166</v>
      </c>
      <c r="T1982" s="1" t="s">
        <v>4746</v>
      </c>
      <c r="U1982" s="1" t="s">
        <v>3166</v>
      </c>
      <c r="V1982" s="1" t="s">
        <v>3166</v>
      </c>
      <c r="W1982" s="1" t="s">
        <v>3166</v>
      </c>
    </row>
    <row r="1983" spans="1:23">
      <c r="A1983" s="1" t="s">
        <v>49</v>
      </c>
      <c r="D1983" s="1" t="s">
        <v>8343</v>
      </c>
      <c r="E1983" s="1" t="s">
        <v>8344</v>
      </c>
      <c r="F1983" s="1" t="s">
        <v>8081</v>
      </c>
      <c r="H1983" s="1" t="s">
        <v>8293</v>
      </c>
      <c r="I1983" s="1" t="s">
        <v>8293</v>
      </c>
      <c r="J1983" s="1" t="s">
        <v>3166</v>
      </c>
      <c r="M1983" s="1" t="s">
        <v>4202</v>
      </c>
      <c r="O1983" s="1" t="s">
        <v>695</v>
      </c>
      <c r="Q1983" s="1" t="s">
        <v>12271</v>
      </c>
      <c r="S1983" s="1" t="s">
        <v>3166</v>
      </c>
      <c r="T1983" s="1" t="s">
        <v>4746</v>
      </c>
      <c r="U1983" s="1" t="s">
        <v>3166</v>
      </c>
      <c r="V1983" s="1" t="s">
        <v>3166</v>
      </c>
      <c r="W1983" s="1" t="s">
        <v>3166</v>
      </c>
    </row>
    <row r="1984" spans="1:23">
      <c r="A1984" s="1" t="s">
        <v>49</v>
      </c>
      <c r="D1984" s="1" t="s">
        <v>8345</v>
      </c>
      <c r="E1984" s="1" t="s">
        <v>8346</v>
      </c>
      <c r="F1984" s="1" t="s">
        <v>8081</v>
      </c>
      <c r="H1984" s="1" t="s">
        <v>8293</v>
      </c>
      <c r="I1984" s="1" t="s">
        <v>8293</v>
      </c>
      <c r="J1984" s="1" t="s">
        <v>3166</v>
      </c>
      <c r="M1984" s="1" t="s">
        <v>4202</v>
      </c>
      <c r="O1984" s="1" t="s">
        <v>695</v>
      </c>
      <c r="Q1984" s="1" t="s">
        <v>12272</v>
      </c>
      <c r="S1984" s="1" t="s">
        <v>3166</v>
      </c>
      <c r="T1984" s="1" t="s">
        <v>4746</v>
      </c>
      <c r="U1984" s="1" t="s">
        <v>3166</v>
      </c>
      <c r="V1984" s="1" t="s">
        <v>3166</v>
      </c>
      <c r="W1984" s="1" t="s">
        <v>3166</v>
      </c>
    </row>
    <row r="1985" spans="1:23">
      <c r="A1985" s="1" t="s">
        <v>49</v>
      </c>
      <c r="D1985" s="1" t="s">
        <v>8347</v>
      </c>
      <c r="E1985" s="1" t="s">
        <v>8348</v>
      </c>
      <c r="F1985" s="1" t="s">
        <v>8081</v>
      </c>
      <c r="H1985" s="1" t="s">
        <v>8293</v>
      </c>
      <c r="I1985" s="1" t="s">
        <v>8293</v>
      </c>
      <c r="J1985" s="1" t="s">
        <v>3166</v>
      </c>
      <c r="M1985" s="1" t="s">
        <v>4202</v>
      </c>
      <c r="O1985" s="1" t="s">
        <v>695</v>
      </c>
      <c r="Q1985" s="1" t="s">
        <v>12273</v>
      </c>
      <c r="S1985" s="1" t="s">
        <v>3166</v>
      </c>
      <c r="T1985" s="1" t="s">
        <v>4746</v>
      </c>
      <c r="U1985" s="1" t="s">
        <v>3166</v>
      </c>
      <c r="V1985" s="1" t="s">
        <v>3166</v>
      </c>
      <c r="W1985" s="1" t="s">
        <v>3166</v>
      </c>
    </row>
    <row r="1986" spans="1:23">
      <c r="A1986" s="1" t="s">
        <v>49</v>
      </c>
      <c r="D1986" s="1" t="s">
        <v>8349</v>
      </c>
      <c r="E1986" s="1" t="s">
        <v>8350</v>
      </c>
      <c r="F1986" s="1" t="s">
        <v>8081</v>
      </c>
      <c r="H1986" s="1" t="s">
        <v>8293</v>
      </c>
      <c r="I1986" s="1" t="s">
        <v>8293</v>
      </c>
      <c r="J1986" s="1" t="s">
        <v>3166</v>
      </c>
      <c r="M1986" s="1" t="s">
        <v>4202</v>
      </c>
      <c r="O1986" s="1" t="s">
        <v>695</v>
      </c>
      <c r="Q1986" s="1" t="s">
        <v>12274</v>
      </c>
      <c r="S1986" s="1" t="s">
        <v>3166</v>
      </c>
      <c r="T1986" s="1" t="s">
        <v>4746</v>
      </c>
      <c r="U1986" s="1" t="s">
        <v>3166</v>
      </c>
      <c r="V1986" s="1" t="s">
        <v>3166</v>
      </c>
      <c r="W1986" s="1" t="s">
        <v>3166</v>
      </c>
    </row>
    <row r="1987" spans="1:23">
      <c r="A1987" s="1" t="s">
        <v>49</v>
      </c>
      <c r="D1987" s="1" t="s">
        <v>8351</v>
      </c>
      <c r="E1987" s="1" t="s">
        <v>8352</v>
      </c>
      <c r="F1987" s="1" t="s">
        <v>8081</v>
      </c>
      <c r="H1987" s="1" t="s">
        <v>8293</v>
      </c>
      <c r="I1987" s="1" t="s">
        <v>8293</v>
      </c>
      <c r="J1987" s="1" t="s">
        <v>3166</v>
      </c>
      <c r="M1987" s="1" t="s">
        <v>4202</v>
      </c>
      <c r="O1987" s="1" t="s">
        <v>695</v>
      </c>
      <c r="Q1987" s="1" t="s">
        <v>12275</v>
      </c>
      <c r="S1987" s="1" t="s">
        <v>3166</v>
      </c>
      <c r="T1987" s="1" t="s">
        <v>4746</v>
      </c>
      <c r="U1987" s="1" t="s">
        <v>3166</v>
      </c>
      <c r="V1987" s="1" t="s">
        <v>3166</v>
      </c>
      <c r="W1987" s="1" t="s">
        <v>3166</v>
      </c>
    </row>
    <row r="1988" spans="1:23">
      <c r="A1988" s="1" t="s">
        <v>49</v>
      </c>
      <c r="D1988" s="1" t="s">
        <v>8353</v>
      </c>
      <c r="E1988" s="1" t="s">
        <v>8354</v>
      </c>
      <c r="F1988" s="1" t="s">
        <v>4792</v>
      </c>
      <c r="H1988" s="1" t="s">
        <v>8293</v>
      </c>
      <c r="I1988" s="1" t="s">
        <v>8293</v>
      </c>
      <c r="J1988" s="1" t="s">
        <v>3179</v>
      </c>
      <c r="K1988" s="1" t="s">
        <v>2039</v>
      </c>
      <c r="M1988" s="1" t="s">
        <v>4202</v>
      </c>
      <c r="O1988" s="1" t="s">
        <v>695</v>
      </c>
      <c r="P1988" s="1" t="s">
        <v>8355</v>
      </c>
      <c r="Q1988" s="1" t="s">
        <v>12276</v>
      </c>
      <c r="R1988" s="1" t="s">
        <v>506</v>
      </c>
      <c r="S1988" s="1" t="s">
        <v>3179</v>
      </c>
      <c r="T1988" s="1" t="s">
        <v>4746</v>
      </c>
      <c r="U1988" s="1" t="s">
        <v>3166</v>
      </c>
      <c r="V1988" s="1" t="s">
        <v>12277</v>
      </c>
      <c r="W1988" s="1" t="s">
        <v>3166</v>
      </c>
    </row>
    <row r="1989" spans="1:23">
      <c r="A1989" s="1" t="s">
        <v>49</v>
      </c>
      <c r="D1989" s="1" t="s">
        <v>8356</v>
      </c>
      <c r="E1989" s="1" t="s">
        <v>8357</v>
      </c>
      <c r="F1989" s="1" t="s">
        <v>4792</v>
      </c>
      <c r="H1989" s="1" t="s">
        <v>8293</v>
      </c>
      <c r="I1989" s="1" t="s">
        <v>8293</v>
      </c>
      <c r="J1989" s="1" t="s">
        <v>3179</v>
      </c>
      <c r="K1989" s="1" t="s">
        <v>582</v>
      </c>
      <c r="L1989" s="1" t="s">
        <v>487</v>
      </c>
      <c r="M1989" s="1" t="s">
        <v>4753</v>
      </c>
      <c r="N1989" s="1" t="s">
        <v>683</v>
      </c>
      <c r="O1989" s="1" t="s">
        <v>695</v>
      </c>
      <c r="P1989" s="1" t="s">
        <v>3452</v>
      </c>
      <c r="Q1989" s="1" t="s">
        <v>11289</v>
      </c>
      <c r="R1989" s="1" t="s">
        <v>685</v>
      </c>
      <c r="S1989" s="1" t="s">
        <v>3179</v>
      </c>
      <c r="T1989" s="1" t="s">
        <v>4754</v>
      </c>
      <c r="U1989" s="1" t="s">
        <v>3166</v>
      </c>
      <c r="V1989" s="1" t="s">
        <v>12278</v>
      </c>
      <c r="W1989" s="1" t="s">
        <v>3166</v>
      </c>
    </row>
    <row r="1990" spans="1:23">
      <c r="A1990" s="1" t="s">
        <v>49</v>
      </c>
      <c r="D1990" s="1" t="s">
        <v>8358</v>
      </c>
      <c r="E1990" s="1" t="s">
        <v>8359</v>
      </c>
      <c r="F1990" s="1" t="s">
        <v>4792</v>
      </c>
      <c r="H1990" s="1" t="s">
        <v>8293</v>
      </c>
      <c r="I1990" s="1" t="s">
        <v>8293</v>
      </c>
      <c r="J1990" s="1" t="s">
        <v>3179</v>
      </c>
      <c r="K1990" s="1" t="s">
        <v>582</v>
      </c>
      <c r="L1990" s="1" t="s">
        <v>487</v>
      </c>
      <c r="M1990" s="1" t="s">
        <v>4753</v>
      </c>
      <c r="N1990" s="1" t="s">
        <v>683</v>
      </c>
      <c r="O1990" s="1" t="s">
        <v>695</v>
      </c>
      <c r="P1990" s="1" t="s">
        <v>3452</v>
      </c>
      <c r="Q1990" s="1" t="s">
        <v>11289</v>
      </c>
      <c r="R1990" s="1" t="s">
        <v>685</v>
      </c>
      <c r="S1990" s="1" t="s">
        <v>3179</v>
      </c>
      <c r="T1990" s="1" t="s">
        <v>4754</v>
      </c>
      <c r="U1990" s="1" t="s">
        <v>3166</v>
      </c>
      <c r="V1990" s="1" t="s">
        <v>12278</v>
      </c>
      <c r="W1990" s="1" t="s">
        <v>3166</v>
      </c>
    </row>
    <row r="1991" spans="1:23">
      <c r="A1991" s="1" t="s">
        <v>49</v>
      </c>
      <c r="D1991" s="1" t="s">
        <v>8360</v>
      </c>
      <c r="E1991" s="1" t="s">
        <v>8361</v>
      </c>
      <c r="F1991" s="1" t="s">
        <v>4792</v>
      </c>
      <c r="H1991" s="1" t="s">
        <v>8293</v>
      </c>
      <c r="I1991" s="1" t="s">
        <v>8293</v>
      </c>
      <c r="J1991" s="1" t="s">
        <v>156</v>
      </c>
      <c r="K1991" s="1" t="s">
        <v>582</v>
      </c>
      <c r="L1991" s="1" t="s">
        <v>457</v>
      </c>
      <c r="M1991" s="1" t="s">
        <v>4753</v>
      </c>
      <c r="N1991" s="1" t="s">
        <v>683</v>
      </c>
      <c r="O1991" s="1" t="s">
        <v>695</v>
      </c>
      <c r="P1991" s="1" t="s">
        <v>6074</v>
      </c>
      <c r="Q1991" s="1" t="s">
        <v>11118</v>
      </c>
      <c r="R1991" s="1" t="s">
        <v>685</v>
      </c>
      <c r="S1991" s="1" t="s">
        <v>156</v>
      </c>
      <c r="T1991" s="1" t="s">
        <v>4754</v>
      </c>
      <c r="U1991" s="1" t="s">
        <v>3166</v>
      </c>
      <c r="V1991" s="1" t="s">
        <v>3166</v>
      </c>
      <c r="W1991" s="1" t="s">
        <v>3166</v>
      </c>
    </row>
    <row r="1992" spans="1:23">
      <c r="A1992" s="1" t="s">
        <v>49</v>
      </c>
      <c r="D1992" s="1" t="s">
        <v>8362</v>
      </c>
      <c r="E1992" s="1" t="s">
        <v>8361</v>
      </c>
      <c r="F1992" s="1" t="s">
        <v>4792</v>
      </c>
      <c r="H1992" s="1" t="s">
        <v>8293</v>
      </c>
      <c r="I1992" s="1" t="s">
        <v>8293</v>
      </c>
      <c r="J1992" s="1" t="s">
        <v>156</v>
      </c>
      <c r="K1992" s="1" t="s">
        <v>582</v>
      </c>
      <c r="L1992" s="1" t="s">
        <v>457</v>
      </c>
      <c r="M1992" s="1" t="s">
        <v>4753</v>
      </c>
      <c r="N1992" s="1" t="s">
        <v>683</v>
      </c>
      <c r="O1992" s="1" t="s">
        <v>695</v>
      </c>
      <c r="P1992" s="1" t="s">
        <v>6074</v>
      </c>
      <c r="Q1992" s="1" t="s">
        <v>11118</v>
      </c>
      <c r="R1992" s="1" t="s">
        <v>685</v>
      </c>
      <c r="S1992" s="1" t="s">
        <v>156</v>
      </c>
      <c r="T1992" s="1" t="s">
        <v>4754</v>
      </c>
      <c r="U1992" s="1" t="s">
        <v>3166</v>
      </c>
      <c r="V1992" s="1" t="s">
        <v>12279</v>
      </c>
      <c r="W1992" s="1" t="s">
        <v>3166</v>
      </c>
    </row>
    <row r="1993" spans="1:23">
      <c r="A1993" s="1" t="s">
        <v>49</v>
      </c>
      <c r="D1993" s="1" t="s">
        <v>8363</v>
      </c>
      <c r="E1993" s="1" t="s">
        <v>8282</v>
      </c>
      <c r="F1993" s="1" t="s">
        <v>4792</v>
      </c>
      <c r="H1993" s="1" t="s">
        <v>8293</v>
      </c>
      <c r="I1993" s="1" t="s">
        <v>8293</v>
      </c>
      <c r="J1993" s="1" t="s">
        <v>156</v>
      </c>
      <c r="K1993" s="1" t="s">
        <v>582</v>
      </c>
      <c r="L1993" s="1" t="s">
        <v>487</v>
      </c>
      <c r="M1993" s="1" t="s">
        <v>4753</v>
      </c>
      <c r="N1993" s="1" t="s">
        <v>683</v>
      </c>
      <c r="O1993" s="1" t="s">
        <v>695</v>
      </c>
      <c r="P1993" s="1" t="s">
        <v>6074</v>
      </c>
      <c r="Q1993" s="1" t="s">
        <v>11118</v>
      </c>
      <c r="R1993" s="1" t="s">
        <v>685</v>
      </c>
      <c r="S1993" s="1" t="s">
        <v>156</v>
      </c>
      <c r="T1993" s="1" t="s">
        <v>4754</v>
      </c>
      <c r="U1993" s="1" t="s">
        <v>3166</v>
      </c>
      <c r="V1993" s="1" t="s">
        <v>12279</v>
      </c>
      <c r="W1993" s="1" t="s">
        <v>3166</v>
      </c>
    </row>
    <row r="1994" spans="1:23">
      <c r="A1994" s="1" t="s">
        <v>49</v>
      </c>
      <c r="D1994" s="1" t="s">
        <v>8364</v>
      </c>
      <c r="E1994" s="1" t="s">
        <v>8365</v>
      </c>
      <c r="F1994" s="1" t="s">
        <v>4792</v>
      </c>
      <c r="H1994" s="1" t="s">
        <v>8293</v>
      </c>
      <c r="I1994" s="1" t="s">
        <v>8293</v>
      </c>
      <c r="J1994" s="1" t="s">
        <v>3184</v>
      </c>
      <c r="K1994" s="1" t="s">
        <v>582</v>
      </c>
      <c r="L1994" s="1" t="s">
        <v>409</v>
      </c>
      <c r="M1994" s="1" t="s">
        <v>4753</v>
      </c>
      <c r="N1994" s="1" t="s">
        <v>683</v>
      </c>
      <c r="O1994" s="1" t="s">
        <v>695</v>
      </c>
      <c r="P1994" s="1" t="s">
        <v>1515</v>
      </c>
      <c r="Q1994" s="1" t="s">
        <v>3272</v>
      </c>
      <c r="R1994" s="1" t="s">
        <v>685</v>
      </c>
      <c r="S1994" s="1" t="s">
        <v>3184</v>
      </c>
      <c r="T1994" s="1" t="s">
        <v>4754</v>
      </c>
      <c r="U1994" s="1" t="s">
        <v>3166</v>
      </c>
      <c r="V1994" s="1" t="s">
        <v>12280</v>
      </c>
      <c r="W1994" s="1" t="s">
        <v>3166</v>
      </c>
    </row>
    <row r="1995" spans="1:23">
      <c r="A1995" s="1" t="s">
        <v>49</v>
      </c>
      <c r="D1995" s="1" t="s">
        <v>8366</v>
      </c>
      <c r="E1995" s="1" t="s">
        <v>8367</v>
      </c>
      <c r="F1995" s="1" t="s">
        <v>8368</v>
      </c>
      <c r="H1995" s="1" t="s">
        <v>8293</v>
      </c>
      <c r="I1995" s="1" t="s">
        <v>8293</v>
      </c>
      <c r="J1995" s="1" t="s">
        <v>3166</v>
      </c>
      <c r="M1995" s="1" t="s">
        <v>4202</v>
      </c>
      <c r="O1995" s="1" t="s">
        <v>695</v>
      </c>
      <c r="Q1995" s="1" t="s">
        <v>12281</v>
      </c>
      <c r="S1995" s="1" t="s">
        <v>3166</v>
      </c>
      <c r="T1995" s="1" t="s">
        <v>4746</v>
      </c>
      <c r="U1995" s="1" t="s">
        <v>655</v>
      </c>
      <c r="V1995" s="1" t="s">
        <v>3166</v>
      </c>
      <c r="W1995" s="1" t="s">
        <v>3166</v>
      </c>
    </row>
    <row r="1996" spans="1:23">
      <c r="A1996" s="1" t="s">
        <v>49</v>
      </c>
      <c r="D1996" s="1" t="s">
        <v>8369</v>
      </c>
      <c r="E1996" s="1" t="s">
        <v>8370</v>
      </c>
      <c r="F1996" s="1" t="s">
        <v>8368</v>
      </c>
      <c r="H1996" s="1" t="s">
        <v>8293</v>
      </c>
      <c r="I1996" s="1" t="s">
        <v>8293</v>
      </c>
      <c r="J1996" s="1" t="s">
        <v>3166</v>
      </c>
      <c r="M1996" s="1" t="s">
        <v>4202</v>
      </c>
      <c r="O1996" s="1" t="s">
        <v>695</v>
      </c>
      <c r="Q1996" s="1" t="s">
        <v>12282</v>
      </c>
      <c r="S1996" s="1" t="s">
        <v>3166</v>
      </c>
      <c r="T1996" s="1" t="s">
        <v>4746</v>
      </c>
      <c r="U1996" s="1" t="s">
        <v>655</v>
      </c>
      <c r="V1996" s="1" t="s">
        <v>3166</v>
      </c>
      <c r="W1996" s="1" t="s">
        <v>3166</v>
      </c>
    </row>
    <row r="1997" spans="1:23">
      <c r="A1997" s="1" t="s">
        <v>49</v>
      </c>
      <c r="D1997" s="1" t="s">
        <v>8371</v>
      </c>
      <c r="E1997" s="1" t="s">
        <v>8372</v>
      </c>
      <c r="F1997" s="1" t="s">
        <v>5094</v>
      </c>
      <c r="H1997" s="1" t="s">
        <v>8293</v>
      </c>
      <c r="I1997" s="1" t="s">
        <v>8293</v>
      </c>
      <c r="J1997" s="1" t="s">
        <v>3166</v>
      </c>
      <c r="M1997" s="1" t="s">
        <v>4202</v>
      </c>
      <c r="O1997" s="1" t="s">
        <v>695</v>
      </c>
      <c r="Q1997" s="1" t="s">
        <v>3254</v>
      </c>
      <c r="S1997" s="1" t="s">
        <v>3166</v>
      </c>
      <c r="T1997" s="1" t="s">
        <v>4746</v>
      </c>
      <c r="U1997" s="1" t="s">
        <v>655</v>
      </c>
      <c r="V1997" s="1" t="s">
        <v>3166</v>
      </c>
      <c r="W1997" s="1" t="s">
        <v>3166</v>
      </c>
    </row>
    <row r="1998" spans="1:23">
      <c r="A1998" s="1" t="s">
        <v>49</v>
      </c>
      <c r="D1998" s="1" t="s">
        <v>8373</v>
      </c>
      <c r="E1998" s="1" t="s">
        <v>8374</v>
      </c>
      <c r="F1998" s="1" t="s">
        <v>4792</v>
      </c>
      <c r="H1998" s="1" t="s">
        <v>8293</v>
      </c>
      <c r="I1998" s="1" t="s">
        <v>8293</v>
      </c>
      <c r="J1998" s="1" t="s">
        <v>3166</v>
      </c>
      <c r="M1998" s="1" t="s">
        <v>4202</v>
      </c>
      <c r="O1998" s="1" t="s">
        <v>695</v>
      </c>
      <c r="Q1998" s="1" t="s">
        <v>12025</v>
      </c>
      <c r="R1998" s="1" t="s">
        <v>384</v>
      </c>
      <c r="S1998" s="1" t="s">
        <v>3166</v>
      </c>
      <c r="T1998" s="1" t="s">
        <v>4746</v>
      </c>
      <c r="U1998" s="1" t="s">
        <v>3166</v>
      </c>
      <c r="V1998" s="1" t="s">
        <v>3166</v>
      </c>
      <c r="W1998" s="1" t="s">
        <v>3166</v>
      </c>
    </row>
    <row r="1999" spans="1:23">
      <c r="A1999" s="1" t="s">
        <v>49</v>
      </c>
      <c r="D1999" s="1" t="s">
        <v>8375</v>
      </c>
      <c r="E1999" s="1" t="s">
        <v>8375</v>
      </c>
      <c r="F1999" s="1" t="s">
        <v>4792</v>
      </c>
      <c r="H1999" s="1" t="s">
        <v>8293</v>
      </c>
      <c r="I1999" s="1" t="s">
        <v>8293</v>
      </c>
      <c r="J1999" s="1" t="s">
        <v>3166</v>
      </c>
      <c r="M1999" s="1" t="s">
        <v>4202</v>
      </c>
      <c r="O1999" s="1" t="s">
        <v>695</v>
      </c>
      <c r="Q1999" s="1" t="s">
        <v>12283</v>
      </c>
      <c r="S1999" s="1" t="s">
        <v>3166</v>
      </c>
      <c r="T1999" s="1" t="s">
        <v>4746</v>
      </c>
      <c r="U1999" s="1" t="s">
        <v>3166</v>
      </c>
      <c r="V1999" s="1" t="s">
        <v>3166</v>
      </c>
      <c r="W1999" s="1" t="s">
        <v>3166</v>
      </c>
    </row>
    <row r="2000" spans="1:23">
      <c r="A2000" s="1" t="s">
        <v>49</v>
      </c>
      <c r="D2000" s="1" t="s">
        <v>8376</v>
      </c>
      <c r="E2000" s="1" t="s">
        <v>8377</v>
      </c>
      <c r="F2000" s="1" t="s">
        <v>4792</v>
      </c>
      <c r="H2000" s="1" t="s">
        <v>8293</v>
      </c>
      <c r="I2000" s="1" t="s">
        <v>8293</v>
      </c>
      <c r="J2000" s="1" t="s">
        <v>3166</v>
      </c>
      <c r="M2000" s="1" t="s">
        <v>4202</v>
      </c>
      <c r="O2000" s="1" t="s">
        <v>695</v>
      </c>
      <c r="Q2000" s="1" t="s">
        <v>3190</v>
      </c>
      <c r="R2000" s="1" t="s">
        <v>384</v>
      </c>
      <c r="S2000" s="1" t="s">
        <v>3166</v>
      </c>
      <c r="T2000" s="1" t="s">
        <v>4746</v>
      </c>
      <c r="U2000" s="1" t="s">
        <v>3166</v>
      </c>
      <c r="V2000" s="1" t="s">
        <v>3166</v>
      </c>
      <c r="W2000" s="1" t="s">
        <v>3166</v>
      </c>
    </row>
    <row r="2001" spans="1:23">
      <c r="A2001" s="1" t="s">
        <v>49</v>
      </c>
      <c r="D2001" s="1" t="s">
        <v>8378</v>
      </c>
      <c r="E2001" s="1" t="s">
        <v>8379</v>
      </c>
      <c r="F2001" s="1" t="s">
        <v>4792</v>
      </c>
      <c r="H2001" s="1" t="s">
        <v>8293</v>
      </c>
      <c r="I2001" s="1" t="s">
        <v>8293</v>
      </c>
      <c r="J2001" s="1" t="s">
        <v>3166</v>
      </c>
      <c r="M2001" s="1" t="s">
        <v>4202</v>
      </c>
      <c r="O2001" s="1" t="s">
        <v>695</v>
      </c>
      <c r="Q2001" s="1" t="s">
        <v>3280</v>
      </c>
      <c r="R2001" s="1" t="s">
        <v>549</v>
      </c>
      <c r="S2001" s="1" t="s">
        <v>3166</v>
      </c>
      <c r="T2001" s="1" t="s">
        <v>4746</v>
      </c>
      <c r="U2001" s="1" t="s">
        <v>3166</v>
      </c>
      <c r="V2001" s="1" t="s">
        <v>3166</v>
      </c>
      <c r="W2001" s="1" t="s">
        <v>3166</v>
      </c>
    </row>
    <row r="2002" spans="1:23">
      <c r="A2002" s="1" t="s">
        <v>49</v>
      </c>
      <c r="D2002" s="1" t="s">
        <v>8380</v>
      </c>
      <c r="E2002" s="1" t="s">
        <v>8381</v>
      </c>
      <c r="F2002" s="1" t="s">
        <v>4792</v>
      </c>
      <c r="H2002" s="1" t="s">
        <v>8293</v>
      </c>
      <c r="I2002" s="1" t="s">
        <v>8293</v>
      </c>
      <c r="J2002" s="1" t="s">
        <v>3166</v>
      </c>
      <c r="M2002" s="1" t="s">
        <v>4202</v>
      </c>
      <c r="O2002" s="1" t="s">
        <v>695</v>
      </c>
      <c r="Q2002" s="1" t="s">
        <v>3280</v>
      </c>
      <c r="S2002" s="1" t="s">
        <v>3166</v>
      </c>
      <c r="T2002" s="1" t="s">
        <v>4746</v>
      </c>
      <c r="U2002" s="1" t="s">
        <v>3166</v>
      </c>
      <c r="V2002" s="1" t="s">
        <v>3166</v>
      </c>
      <c r="W2002" s="1" t="s">
        <v>3166</v>
      </c>
    </row>
    <row r="2003" spans="1:23">
      <c r="A2003" s="1" t="s">
        <v>49</v>
      </c>
      <c r="D2003" s="1" t="s">
        <v>8382</v>
      </c>
      <c r="E2003" s="1" t="s">
        <v>8383</v>
      </c>
      <c r="F2003" s="1" t="s">
        <v>4792</v>
      </c>
      <c r="H2003" s="1" t="s">
        <v>8293</v>
      </c>
      <c r="I2003" s="1" t="s">
        <v>8293</v>
      </c>
      <c r="J2003" s="1" t="s">
        <v>3166</v>
      </c>
      <c r="M2003" s="1" t="s">
        <v>4202</v>
      </c>
      <c r="O2003" s="1" t="s">
        <v>695</v>
      </c>
      <c r="Q2003" s="1" t="s">
        <v>3280</v>
      </c>
      <c r="S2003" s="1" t="s">
        <v>3166</v>
      </c>
      <c r="T2003" s="1" t="s">
        <v>4746</v>
      </c>
      <c r="U2003" s="1" t="s">
        <v>3166</v>
      </c>
      <c r="V2003" s="1" t="s">
        <v>3166</v>
      </c>
      <c r="W2003" s="1" t="s">
        <v>3166</v>
      </c>
    </row>
    <row r="2004" spans="1:23">
      <c r="A2004" s="1" t="s">
        <v>49</v>
      </c>
      <c r="D2004" s="1" t="s">
        <v>8384</v>
      </c>
      <c r="E2004" s="1" t="s">
        <v>8385</v>
      </c>
      <c r="F2004" s="1" t="s">
        <v>4792</v>
      </c>
      <c r="H2004" s="1" t="s">
        <v>8293</v>
      </c>
      <c r="I2004" s="1" t="s">
        <v>8293</v>
      </c>
      <c r="J2004" s="1" t="s">
        <v>3166</v>
      </c>
      <c r="M2004" s="1" t="s">
        <v>4202</v>
      </c>
      <c r="O2004" s="1" t="s">
        <v>695</v>
      </c>
      <c r="Q2004" s="1" t="s">
        <v>3280</v>
      </c>
      <c r="S2004" s="1" t="s">
        <v>3166</v>
      </c>
      <c r="T2004" s="1" t="s">
        <v>4746</v>
      </c>
      <c r="U2004" s="1" t="s">
        <v>3166</v>
      </c>
      <c r="V2004" s="1" t="s">
        <v>3166</v>
      </c>
      <c r="W2004" s="1" t="s">
        <v>3166</v>
      </c>
    </row>
    <row r="2005" spans="1:23">
      <c r="A2005" s="1" t="s">
        <v>49</v>
      </c>
      <c r="D2005" s="1" t="s">
        <v>8386</v>
      </c>
      <c r="E2005" s="1" t="s">
        <v>8387</v>
      </c>
      <c r="F2005" s="1" t="s">
        <v>4792</v>
      </c>
      <c r="H2005" s="1" t="s">
        <v>8293</v>
      </c>
      <c r="I2005" s="1" t="s">
        <v>8293</v>
      </c>
      <c r="J2005" s="1" t="s">
        <v>3166</v>
      </c>
      <c r="M2005" s="1" t="s">
        <v>4202</v>
      </c>
      <c r="O2005" s="1" t="s">
        <v>695</v>
      </c>
      <c r="Q2005" s="1" t="s">
        <v>3280</v>
      </c>
      <c r="S2005" s="1" t="s">
        <v>3166</v>
      </c>
      <c r="T2005" s="1" t="s">
        <v>4746</v>
      </c>
      <c r="U2005" s="1" t="s">
        <v>3166</v>
      </c>
      <c r="V2005" s="1" t="s">
        <v>3166</v>
      </c>
      <c r="W2005" s="1" t="s">
        <v>3166</v>
      </c>
    </row>
    <row r="2006" spans="1:23">
      <c r="A2006" s="1" t="s">
        <v>49</v>
      </c>
      <c r="D2006" s="1" t="s">
        <v>8388</v>
      </c>
      <c r="E2006" s="1" t="s">
        <v>8389</v>
      </c>
      <c r="F2006" s="1" t="s">
        <v>4792</v>
      </c>
      <c r="H2006" s="1" t="s">
        <v>8293</v>
      </c>
      <c r="I2006" s="1" t="s">
        <v>8293</v>
      </c>
      <c r="J2006" s="1" t="s">
        <v>3166</v>
      </c>
      <c r="M2006" s="1" t="s">
        <v>4202</v>
      </c>
      <c r="O2006" s="1" t="s">
        <v>695</v>
      </c>
      <c r="Q2006" s="1" t="s">
        <v>3280</v>
      </c>
      <c r="S2006" s="1" t="s">
        <v>3166</v>
      </c>
      <c r="T2006" s="1" t="s">
        <v>4746</v>
      </c>
      <c r="U2006" s="1" t="s">
        <v>3166</v>
      </c>
      <c r="V2006" s="1" t="s">
        <v>3166</v>
      </c>
      <c r="W2006" s="1" t="s">
        <v>3166</v>
      </c>
    </row>
    <row r="2007" spans="1:23">
      <c r="A2007" s="1" t="s">
        <v>49</v>
      </c>
      <c r="D2007" s="1" t="s">
        <v>8390</v>
      </c>
      <c r="E2007" s="1" t="s">
        <v>8391</v>
      </c>
      <c r="F2007" s="1" t="s">
        <v>8368</v>
      </c>
      <c r="H2007" s="1" t="s">
        <v>8293</v>
      </c>
      <c r="I2007" s="1" t="s">
        <v>8293</v>
      </c>
      <c r="J2007" s="1" t="s">
        <v>3166</v>
      </c>
      <c r="M2007" s="1" t="s">
        <v>4202</v>
      </c>
      <c r="O2007" s="1" t="s">
        <v>695</v>
      </c>
      <c r="Q2007" s="1" t="s">
        <v>12284</v>
      </c>
      <c r="S2007" s="1" t="s">
        <v>3166</v>
      </c>
      <c r="T2007" s="1" t="s">
        <v>4746</v>
      </c>
      <c r="U2007" s="1" t="s">
        <v>655</v>
      </c>
      <c r="V2007" s="1" t="s">
        <v>3166</v>
      </c>
      <c r="W2007" s="1" t="s">
        <v>3166</v>
      </c>
    </row>
    <row r="2008" spans="1:23">
      <c r="A2008" s="1" t="s">
        <v>49</v>
      </c>
      <c r="D2008" s="1" t="s">
        <v>8392</v>
      </c>
      <c r="E2008" s="1" t="s">
        <v>8393</v>
      </c>
      <c r="F2008" s="1" t="s">
        <v>8368</v>
      </c>
      <c r="H2008" s="1" t="s">
        <v>8293</v>
      </c>
      <c r="I2008" s="1" t="s">
        <v>8293</v>
      </c>
      <c r="J2008" s="1" t="s">
        <v>3166</v>
      </c>
      <c r="M2008" s="1" t="s">
        <v>4202</v>
      </c>
      <c r="O2008" s="1" t="s">
        <v>695</v>
      </c>
      <c r="Q2008" s="1" t="s">
        <v>12183</v>
      </c>
      <c r="S2008" s="1" t="s">
        <v>3166</v>
      </c>
      <c r="T2008" s="1" t="s">
        <v>4746</v>
      </c>
      <c r="U2008" s="1" t="s">
        <v>655</v>
      </c>
      <c r="V2008" s="1" t="s">
        <v>3166</v>
      </c>
      <c r="W2008" s="1" t="s">
        <v>3166</v>
      </c>
    </row>
    <row r="2009" spans="1:23">
      <c r="A2009" s="1" t="s">
        <v>49</v>
      </c>
      <c r="D2009" s="1" t="s">
        <v>8394</v>
      </c>
      <c r="E2009" s="1" t="s">
        <v>8395</v>
      </c>
      <c r="F2009" s="1" t="s">
        <v>8368</v>
      </c>
      <c r="H2009" s="1" t="s">
        <v>8293</v>
      </c>
      <c r="I2009" s="1" t="s">
        <v>8293</v>
      </c>
      <c r="J2009" s="1" t="s">
        <v>3166</v>
      </c>
      <c r="M2009" s="1" t="s">
        <v>4202</v>
      </c>
      <c r="O2009" s="1" t="s">
        <v>695</v>
      </c>
      <c r="Q2009" s="1" t="s">
        <v>12285</v>
      </c>
      <c r="S2009" s="1" t="s">
        <v>3166</v>
      </c>
      <c r="T2009" s="1" t="s">
        <v>4746</v>
      </c>
      <c r="U2009" s="1" t="s">
        <v>655</v>
      </c>
      <c r="V2009" s="1" t="s">
        <v>3166</v>
      </c>
      <c r="W2009" s="1" t="s">
        <v>3166</v>
      </c>
    </row>
    <row r="2010" spans="1:23">
      <c r="A2010" s="1" t="s">
        <v>49</v>
      </c>
      <c r="D2010" s="1" t="s">
        <v>8396</v>
      </c>
      <c r="E2010" s="1" t="s">
        <v>8397</v>
      </c>
      <c r="F2010" s="1" t="s">
        <v>5094</v>
      </c>
      <c r="H2010" s="1" t="s">
        <v>8293</v>
      </c>
      <c r="I2010" s="1" t="s">
        <v>8293</v>
      </c>
      <c r="J2010" s="1" t="s">
        <v>3166</v>
      </c>
      <c r="M2010" s="1" t="s">
        <v>4202</v>
      </c>
      <c r="O2010" s="1" t="s">
        <v>695</v>
      </c>
      <c r="Q2010" s="1" t="s">
        <v>12171</v>
      </c>
      <c r="S2010" s="1" t="s">
        <v>3166</v>
      </c>
      <c r="T2010" s="1" t="s">
        <v>4746</v>
      </c>
      <c r="U2010" s="1" t="s">
        <v>655</v>
      </c>
      <c r="V2010" s="1" t="s">
        <v>3166</v>
      </c>
      <c r="W2010" s="1" t="s">
        <v>3166</v>
      </c>
    </row>
    <row r="2011" spans="1:23">
      <c r="A2011" s="1" t="s">
        <v>49</v>
      </c>
      <c r="D2011" s="1" t="s">
        <v>4204</v>
      </c>
      <c r="E2011" s="1" t="s">
        <v>8398</v>
      </c>
      <c r="F2011" s="1" t="s">
        <v>4792</v>
      </c>
      <c r="H2011" s="1" t="s">
        <v>8293</v>
      </c>
      <c r="I2011" s="1" t="s">
        <v>8293</v>
      </c>
      <c r="J2011" s="1" t="s">
        <v>384</v>
      </c>
      <c r="M2011" s="1" t="s">
        <v>4202</v>
      </c>
      <c r="N2011" s="1" t="s">
        <v>522</v>
      </c>
      <c r="O2011" s="1" t="s">
        <v>81</v>
      </c>
      <c r="P2011" s="1" t="s">
        <v>818</v>
      </c>
      <c r="Q2011" s="1" t="s">
        <v>3225</v>
      </c>
      <c r="R2011" s="1" t="s">
        <v>384</v>
      </c>
      <c r="S2011" s="1" t="s">
        <v>685</v>
      </c>
      <c r="T2011" s="1" t="s">
        <v>4746</v>
      </c>
      <c r="U2011" s="1" t="s">
        <v>3166</v>
      </c>
      <c r="V2011" s="1" t="s">
        <v>3166</v>
      </c>
      <c r="W2011" s="1" t="s">
        <v>3166</v>
      </c>
    </row>
    <row r="2012" spans="1:23">
      <c r="A2012" s="1" t="s">
        <v>49</v>
      </c>
      <c r="D2012" s="1" t="s">
        <v>4205</v>
      </c>
      <c r="E2012" s="1" t="s">
        <v>8399</v>
      </c>
      <c r="F2012" s="1" t="s">
        <v>4792</v>
      </c>
      <c r="H2012" s="1" t="s">
        <v>8293</v>
      </c>
      <c r="I2012" s="1" t="s">
        <v>8293</v>
      </c>
      <c r="J2012" s="1" t="s">
        <v>384</v>
      </c>
      <c r="K2012" s="1" t="s">
        <v>891</v>
      </c>
      <c r="L2012" s="1" t="s">
        <v>694</v>
      </c>
      <c r="M2012" s="1" t="s">
        <v>4753</v>
      </c>
      <c r="N2012" s="1" t="s">
        <v>522</v>
      </c>
      <c r="O2012" s="1" t="s">
        <v>81</v>
      </c>
      <c r="P2012" s="1" t="s">
        <v>818</v>
      </c>
      <c r="Q2012" s="1" t="s">
        <v>3496</v>
      </c>
      <c r="R2012" s="1" t="s">
        <v>384</v>
      </c>
      <c r="S2012" s="1" t="s">
        <v>685</v>
      </c>
      <c r="T2012" s="1" t="s">
        <v>5460</v>
      </c>
      <c r="U2012" s="1" t="s">
        <v>3166</v>
      </c>
      <c r="V2012" s="1" t="s">
        <v>3166</v>
      </c>
      <c r="W2012" s="1" t="s">
        <v>3166</v>
      </c>
    </row>
    <row r="2013" spans="1:23">
      <c r="A2013" s="1" t="s">
        <v>49</v>
      </c>
      <c r="D2013" s="1" t="s">
        <v>4206</v>
      </c>
      <c r="E2013" s="1" t="s">
        <v>8400</v>
      </c>
      <c r="F2013" s="1" t="s">
        <v>4792</v>
      </c>
      <c r="H2013" s="1" t="s">
        <v>8293</v>
      </c>
      <c r="I2013" s="1" t="s">
        <v>8293</v>
      </c>
      <c r="J2013" s="1" t="s">
        <v>384</v>
      </c>
      <c r="K2013" s="1" t="s">
        <v>891</v>
      </c>
      <c r="L2013" s="1" t="s">
        <v>487</v>
      </c>
      <c r="M2013" s="1" t="s">
        <v>4753</v>
      </c>
      <c r="N2013" s="1" t="s">
        <v>522</v>
      </c>
      <c r="O2013" s="1" t="s">
        <v>81</v>
      </c>
      <c r="P2013" s="1" t="s">
        <v>8135</v>
      </c>
      <c r="Q2013" s="1" t="s">
        <v>12150</v>
      </c>
      <c r="R2013" s="1" t="s">
        <v>384</v>
      </c>
      <c r="S2013" s="1" t="s">
        <v>685</v>
      </c>
      <c r="T2013" s="1" t="s">
        <v>5460</v>
      </c>
      <c r="U2013" s="1" t="s">
        <v>3166</v>
      </c>
      <c r="V2013" s="1" t="s">
        <v>3166</v>
      </c>
      <c r="W2013" s="1" t="s">
        <v>3166</v>
      </c>
    </row>
    <row r="2014" spans="1:23">
      <c r="A2014" s="1" t="s">
        <v>49</v>
      </c>
      <c r="D2014" s="1" t="s">
        <v>8401</v>
      </c>
      <c r="E2014" s="1" t="s">
        <v>8402</v>
      </c>
      <c r="F2014" s="1" t="s">
        <v>4792</v>
      </c>
      <c r="H2014" s="1" t="s">
        <v>8293</v>
      </c>
      <c r="I2014" s="1" t="s">
        <v>8293</v>
      </c>
      <c r="J2014" s="1" t="s">
        <v>384</v>
      </c>
      <c r="K2014" s="1" t="s">
        <v>891</v>
      </c>
      <c r="L2014" s="1" t="s">
        <v>457</v>
      </c>
      <c r="M2014" s="1" t="s">
        <v>4753</v>
      </c>
      <c r="N2014" s="1" t="s">
        <v>522</v>
      </c>
      <c r="O2014" s="1" t="s">
        <v>81</v>
      </c>
      <c r="P2014" s="1" t="s">
        <v>818</v>
      </c>
      <c r="Q2014" s="1" t="s">
        <v>3496</v>
      </c>
      <c r="R2014" s="1" t="s">
        <v>384</v>
      </c>
      <c r="S2014" s="1" t="s">
        <v>685</v>
      </c>
      <c r="T2014" s="1" t="s">
        <v>5460</v>
      </c>
      <c r="U2014" s="1" t="s">
        <v>3166</v>
      </c>
      <c r="V2014" s="1" t="s">
        <v>3166</v>
      </c>
      <c r="W2014" s="1" t="s">
        <v>3166</v>
      </c>
    </row>
    <row r="2015" spans="1:23">
      <c r="A2015" s="1" t="s">
        <v>49</v>
      </c>
      <c r="D2015" s="1" t="s">
        <v>8403</v>
      </c>
      <c r="E2015" s="1" t="s">
        <v>8322</v>
      </c>
      <c r="F2015" s="1" t="s">
        <v>4792</v>
      </c>
      <c r="H2015" s="1" t="s">
        <v>8293</v>
      </c>
      <c r="I2015" s="1" t="s">
        <v>8293</v>
      </c>
      <c r="J2015" s="1" t="s">
        <v>384</v>
      </c>
      <c r="M2015" s="1" t="s">
        <v>4753</v>
      </c>
      <c r="O2015" s="1" t="s">
        <v>81</v>
      </c>
      <c r="Q2015" s="1" t="s">
        <v>3224</v>
      </c>
      <c r="R2015" s="1" t="s">
        <v>384</v>
      </c>
      <c r="S2015" s="1" t="s">
        <v>685</v>
      </c>
      <c r="T2015" s="1" t="s">
        <v>4761</v>
      </c>
      <c r="U2015" s="1" t="s">
        <v>3166</v>
      </c>
      <c r="V2015" s="1" t="s">
        <v>12286</v>
      </c>
      <c r="W2015" s="1" t="s">
        <v>3166</v>
      </c>
    </row>
    <row r="2016" spans="1:23">
      <c r="A2016" s="1" t="s">
        <v>49</v>
      </c>
      <c r="D2016" s="1" t="s">
        <v>8404</v>
      </c>
      <c r="E2016" s="1" t="s">
        <v>8322</v>
      </c>
      <c r="F2016" s="1" t="s">
        <v>4792</v>
      </c>
      <c r="H2016" s="1" t="s">
        <v>8293</v>
      </c>
      <c r="I2016" s="1" t="s">
        <v>8293</v>
      </c>
      <c r="J2016" s="1" t="s">
        <v>384</v>
      </c>
      <c r="M2016" s="1" t="s">
        <v>4753</v>
      </c>
      <c r="O2016" s="1" t="s">
        <v>81</v>
      </c>
      <c r="Q2016" s="1" t="s">
        <v>3224</v>
      </c>
      <c r="R2016" s="1" t="s">
        <v>384</v>
      </c>
      <c r="S2016" s="1" t="s">
        <v>685</v>
      </c>
      <c r="T2016" s="1" t="s">
        <v>4761</v>
      </c>
      <c r="U2016" s="1" t="s">
        <v>3166</v>
      </c>
      <c r="V2016" s="1" t="s">
        <v>12287</v>
      </c>
      <c r="W2016" s="1" t="s">
        <v>3166</v>
      </c>
    </row>
    <row r="2017" spans="1:23">
      <c r="A2017" s="1" t="s">
        <v>49</v>
      </c>
      <c r="D2017" s="1" t="s">
        <v>8405</v>
      </c>
      <c r="E2017" s="1" t="s">
        <v>8406</v>
      </c>
      <c r="F2017" s="1" t="s">
        <v>4792</v>
      </c>
      <c r="H2017" s="1" t="s">
        <v>8293</v>
      </c>
      <c r="I2017" s="1" t="s">
        <v>8293</v>
      </c>
      <c r="J2017" s="1" t="s">
        <v>685</v>
      </c>
      <c r="M2017" s="1" t="s">
        <v>4753</v>
      </c>
      <c r="O2017" s="1" t="s">
        <v>81</v>
      </c>
      <c r="Q2017" s="1" t="s">
        <v>3196</v>
      </c>
      <c r="R2017" s="1" t="s">
        <v>384</v>
      </c>
      <c r="S2017" s="1" t="s">
        <v>685</v>
      </c>
      <c r="T2017" s="1" t="s">
        <v>4761</v>
      </c>
      <c r="U2017" s="1" t="s">
        <v>3166</v>
      </c>
      <c r="V2017" s="1" t="s">
        <v>12288</v>
      </c>
      <c r="W2017" s="1" t="s">
        <v>3166</v>
      </c>
    </row>
    <row r="2018" spans="1:23">
      <c r="A2018" s="1" t="s">
        <v>49</v>
      </c>
      <c r="D2018" s="1" t="s">
        <v>8407</v>
      </c>
      <c r="E2018" s="1" t="s">
        <v>8408</v>
      </c>
      <c r="F2018" s="1" t="s">
        <v>4792</v>
      </c>
      <c r="H2018" s="1" t="s">
        <v>8293</v>
      </c>
      <c r="I2018" s="1" t="s">
        <v>8293</v>
      </c>
      <c r="J2018" s="1" t="s">
        <v>685</v>
      </c>
      <c r="M2018" s="1" t="s">
        <v>4753</v>
      </c>
      <c r="O2018" s="1" t="s">
        <v>81</v>
      </c>
      <c r="Q2018" s="1" t="s">
        <v>3196</v>
      </c>
      <c r="R2018" s="1" t="s">
        <v>384</v>
      </c>
      <c r="S2018" s="1" t="s">
        <v>685</v>
      </c>
      <c r="T2018" s="1" t="s">
        <v>4761</v>
      </c>
      <c r="U2018" s="1" t="s">
        <v>3166</v>
      </c>
      <c r="V2018" s="1" t="s">
        <v>12289</v>
      </c>
      <c r="W2018" s="1" t="s">
        <v>3166</v>
      </c>
    </row>
    <row r="2019" spans="1:23">
      <c r="A2019" s="1" t="s">
        <v>49</v>
      </c>
      <c r="D2019" s="1" t="s">
        <v>8409</v>
      </c>
      <c r="E2019" s="1" t="s">
        <v>8410</v>
      </c>
      <c r="F2019" s="1" t="s">
        <v>4792</v>
      </c>
      <c r="H2019" s="1" t="s">
        <v>8293</v>
      </c>
      <c r="I2019" s="1" t="s">
        <v>8293</v>
      </c>
      <c r="J2019" s="1" t="s">
        <v>685</v>
      </c>
      <c r="M2019" s="1" t="s">
        <v>4753</v>
      </c>
      <c r="O2019" s="1" t="s">
        <v>81</v>
      </c>
      <c r="Q2019" s="1" t="s">
        <v>3196</v>
      </c>
      <c r="R2019" s="1" t="s">
        <v>384</v>
      </c>
      <c r="S2019" s="1" t="s">
        <v>685</v>
      </c>
      <c r="T2019" s="1" t="s">
        <v>4761</v>
      </c>
      <c r="U2019" s="1" t="s">
        <v>3166</v>
      </c>
      <c r="V2019" s="1" t="s">
        <v>12288</v>
      </c>
      <c r="W2019" s="1" t="s">
        <v>3166</v>
      </c>
    </row>
    <row r="2020" spans="1:23">
      <c r="A2020" s="1" t="s">
        <v>49</v>
      </c>
      <c r="D2020" s="1" t="s">
        <v>3744</v>
      </c>
      <c r="E2020" s="1" t="s">
        <v>8411</v>
      </c>
      <c r="F2020" s="1" t="s">
        <v>5033</v>
      </c>
      <c r="H2020" s="1" t="s">
        <v>8293</v>
      </c>
      <c r="I2020" s="1" t="s">
        <v>8293</v>
      </c>
      <c r="J2020" s="1" t="s">
        <v>685</v>
      </c>
      <c r="K2020" s="1" t="s">
        <v>582</v>
      </c>
      <c r="L2020" s="1" t="s">
        <v>5279</v>
      </c>
      <c r="M2020" s="1" t="s">
        <v>4753</v>
      </c>
      <c r="N2020" s="1" t="s">
        <v>522</v>
      </c>
      <c r="O2020" s="1" t="s">
        <v>81</v>
      </c>
      <c r="P2020" s="1" t="s">
        <v>8412</v>
      </c>
      <c r="Q2020" s="1" t="s">
        <v>3196</v>
      </c>
      <c r="R2020" s="1" t="s">
        <v>384</v>
      </c>
      <c r="S2020" s="1" t="s">
        <v>685</v>
      </c>
      <c r="T2020" s="1" t="s">
        <v>4761</v>
      </c>
      <c r="U2020" s="1" t="s">
        <v>10994</v>
      </c>
      <c r="V2020" s="1" t="s">
        <v>12290</v>
      </c>
      <c r="W2020" s="1" t="s">
        <v>645</v>
      </c>
    </row>
    <row r="2021" spans="1:23">
      <c r="A2021" s="1" t="s">
        <v>49</v>
      </c>
      <c r="D2021" s="1" t="s">
        <v>8413</v>
      </c>
      <c r="E2021" s="1" t="s">
        <v>8414</v>
      </c>
      <c r="F2021" s="1" t="s">
        <v>4792</v>
      </c>
      <c r="H2021" s="1" t="s">
        <v>8293</v>
      </c>
      <c r="I2021" s="1" t="s">
        <v>8293</v>
      </c>
      <c r="J2021" s="1" t="s">
        <v>685</v>
      </c>
      <c r="M2021" s="1" t="s">
        <v>4753</v>
      </c>
      <c r="N2021" s="1" t="s">
        <v>8415</v>
      </c>
      <c r="O2021" s="1" t="s">
        <v>81</v>
      </c>
      <c r="Q2021" s="1" t="s">
        <v>3196</v>
      </c>
      <c r="R2021" s="1" t="s">
        <v>384</v>
      </c>
      <c r="S2021" s="1" t="s">
        <v>685</v>
      </c>
      <c r="T2021" s="1" t="s">
        <v>5708</v>
      </c>
      <c r="U2021" s="1" t="s">
        <v>3166</v>
      </c>
      <c r="V2021" s="1" t="s">
        <v>12291</v>
      </c>
      <c r="W2021" s="1" t="s">
        <v>3166</v>
      </c>
    </row>
    <row r="2022" spans="1:23">
      <c r="A2022" s="1" t="s">
        <v>49</v>
      </c>
      <c r="D2022" s="1" t="s">
        <v>8416</v>
      </c>
      <c r="E2022" s="1" t="s">
        <v>8417</v>
      </c>
      <c r="F2022" s="1" t="s">
        <v>4792</v>
      </c>
      <c r="H2022" s="1" t="s">
        <v>8293</v>
      </c>
      <c r="I2022" s="1" t="s">
        <v>8293</v>
      </c>
      <c r="J2022" s="1" t="s">
        <v>685</v>
      </c>
      <c r="M2022" s="1" t="s">
        <v>4753</v>
      </c>
      <c r="O2022" s="1" t="s">
        <v>81</v>
      </c>
      <c r="Q2022" s="1" t="s">
        <v>3196</v>
      </c>
      <c r="R2022" s="1" t="s">
        <v>384</v>
      </c>
      <c r="S2022" s="1" t="s">
        <v>685</v>
      </c>
      <c r="T2022" s="1" t="s">
        <v>5708</v>
      </c>
      <c r="U2022" s="1" t="s">
        <v>3166</v>
      </c>
      <c r="V2022" s="1" t="s">
        <v>12262</v>
      </c>
      <c r="W2022" s="1" t="s">
        <v>3166</v>
      </c>
    </row>
    <row r="2023" spans="1:23">
      <c r="A2023" s="1" t="s">
        <v>49</v>
      </c>
      <c r="D2023" s="1" t="s">
        <v>8418</v>
      </c>
      <c r="E2023" s="1" t="s">
        <v>8419</v>
      </c>
      <c r="F2023" s="1" t="s">
        <v>8081</v>
      </c>
      <c r="H2023" s="1" t="s">
        <v>8293</v>
      </c>
      <c r="I2023" s="1" t="s">
        <v>8293</v>
      </c>
      <c r="J2023" s="1" t="s">
        <v>645</v>
      </c>
      <c r="K2023" s="1" t="s">
        <v>582</v>
      </c>
      <c r="L2023" s="1" t="s">
        <v>5279</v>
      </c>
      <c r="M2023" s="1" t="s">
        <v>4202</v>
      </c>
      <c r="N2023" s="1" t="s">
        <v>429</v>
      </c>
      <c r="O2023" s="1" t="s">
        <v>81</v>
      </c>
      <c r="P2023" s="1" t="s">
        <v>2784</v>
      </c>
      <c r="Q2023" s="1" t="s">
        <v>12292</v>
      </c>
      <c r="R2023" s="1" t="s">
        <v>748</v>
      </c>
      <c r="S2023" s="1" t="s">
        <v>685</v>
      </c>
      <c r="T2023" s="1" t="s">
        <v>4746</v>
      </c>
      <c r="U2023" s="1" t="s">
        <v>3166</v>
      </c>
      <c r="V2023" s="1" t="s">
        <v>3166</v>
      </c>
      <c r="W2023" s="1" t="s">
        <v>3166</v>
      </c>
    </row>
    <row r="2024" spans="1:23">
      <c r="A2024" s="1" t="s">
        <v>49</v>
      </c>
      <c r="D2024" s="1" t="s">
        <v>8420</v>
      </c>
      <c r="E2024" s="1" t="s">
        <v>8421</v>
      </c>
      <c r="F2024" s="1" t="s">
        <v>8081</v>
      </c>
      <c r="H2024" s="1" t="s">
        <v>8293</v>
      </c>
      <c r="I2024" s="1" t="s">
        <v>8293</v>
      </c>
      <c r="J2024" s="1" t="s">
        <v>506</v>
      </c>
      <c r="K2024" s="1" t="s">
        <v>582</v>
      </c>
      <c r="L2024" s="1" t="s">
        <v>5279</v>
      </c>
      <c r="M2024" s="1" t="s">
        <v>4202</v>
      </c>
      <c r="N2024" s="1" t="s">
        <v>429</v>
      </c>
      <c r="O2024" s="1" t="s">
        <v>81</v>
      </c>
      <c r="P2024" s="1" t="s">
        <v>594</v>
      </c>
      <c r="Q2024" s="1" t="s">
        <v>3200</v>
      </c>
      <c r="R2024" s="1" t="s">
        <v>384</v>
      </c>
      <c r="S2024" s="1" t="s">
        <v>685</v>
      </c>
      <c r="T2024" s="1" t="s">
        <v>4746</v>
      </c>
      <c r="U2024" s="1" t="s">
        <v>3166</v>
      </c>
      <c r="V2024" s="1" t="s">
        <v>3166</v>
      </c>
      <c r="W2024" s="1" t="s">
        <v>3166</v>
      </c>
    </row>
    <row r="2025" spans="1:23">
      <c r="A2025" s="1" t="s">
        <v>49</v>
      </c>
      <c r="D2025" s="1" t="s">
        <v>8422</v>
      </c>
      <c r="E2025" s="1" t="s">
        <v>8423</v>
      </c>
      <c r="F2025" s="1" t="s">
        <v>4792</v>
      </c>
      <c r="H2025" s="1" t="s">
        <v>8293</v>
      </c>
      <c r="I2025" s="1" t="s">
        <v>8293</v>
      </c>
      <c r="J2025" s="1" t="s">
        <v>3208</v>
      </c>
      <c r="M2025" s="1" t="s">
        <v>4202</v>
      </c>
      <c r="N2025" s="1" t="s">
        <v>5068</v>
      </c>
      <c r="O2025" s="1" t="s">
        <v>81</v>
      </c>
      <c r="P2025" s="1" t="s">
        <v>8424</v>
      </c>
      <c r="Q2025" s="1" t="s">
        <v>12293</v>
      </c>
      <c r="R2025" s="1" t="s">
        <v>384</v>
      </c>
      <c r="S2025" s="1" t="s">
        <v>549</v>
      </c>
      <c r="T2025" s="1" t="s">
        <v>4746</v>
      </c>
      <c r="U2025" s="1" t="s">
        <v>3166</v>
      </c>
      <c r="V2025" s="1" t="s">
        <v>3166</v>
      </c>
      <c r="W2025" s="1" t="s">
        <v>3166</v>
      </c>
    </row>
    <row r="2026" spans="1:23">
      <c r="A2026" s="1" t="s">
        <v>49</v>
      </c>
      <c r="D2026" s="1" t="s">
        <v>8425</v>
      </c>
      <c r="E2026" s="1" t="s">
        <v>8426</v>
      </c>
      <c r="F2026" s="1" t="s">
        <v>8081</v>
      </c>
      <c r="H2026" s="1" t="s">
        <v>8293</v>
      </c>
      <c r="I2026" s="1" t="s">
        <v>8293</v>
      </c>
      <c r="J2026" s="1" t="s">
        <v>685</v>
      </c>
      <c r="K2026" s="1" t="s">
        <v>582</v>
      </c>
      <c r="L2026" s="1" t="s">
        <v>5279</v>
      </c>
      <c r="M2026" s="1" t="s">
        <v>4202</v>
      </c>
      <c r="N2026" s="1" t="s">
        <v>522</v>
      </c>
      <c r="O2026" s="1" t="s">
        <v>81</v>
      </c>
      <c r="P2026" s="1" t="s">
        <v>8427</v>
      </c>
      <c r="Q2026" s="1" t="s">
        <v>11512</v>
      </c>
      <c r="R2026" s="1" t="s">
        <v>384</v>
      </c>
      <c r="S2026" s="1" t="s">
        <v>685</v>
      </c>
      <c r="T2026" s="1" t="s">
        <v>4746</v>
      </c>
      <c r="U2026" s="1" t="s">
        <v>3166</v>
      </c>
      <c r="V2026" s="1" t="s">
        <v>3166</v>
      </c>
      <c r="W2026" s="1" t="s">
        <v>3166</v>
      </c>
    </row>
    <row r="2027" spans="1:23">
      <c r="A2027" s="1" t="s">
        <v>49</v>
      </c>
      <c r="D2027" s="1" t="s">
        <v>8428</v>
      </c>
      <c r="E2027" s="1" t="s">
        <v>8429</v>
      </c>
      <c r="F2027" s="1" t="s">
        <v>8081</v>
      </c>
      <c r="H2027" s="1" t="s">
        <v>8293</v>
      </c>
      <c r="I2027" s="1" t="s">
        <v>8293</v>
      </c>
      <c r="J2027" s="1" t="s">
        <v>384</v>
      </c>
      <c r="K2027" s="1" t="s">
        <v>582</v>
      </c>
      <c r="L2027" s="1" t="s">
        <v>5279</v>
      </c>
      <c r="M2027" s="1" t="s">
        <v>4202</v>
      </c>
      <c r="N2027" s="1" t="s">
        <v>522</v>
      </c>
      <c r="O2027" s="1" t="s">
        <v>81</v>
      </c>
      <c r="P2027" s="1" t="s">
        <v>1026</v>
      </c>
      <c r="Q2027" s="1" t="s">
        <v>3242</v>
      </c>
      <c r="R2027" s="1" t="s">
        <v>945</v>
      </c>
      <c r="S2027" s="1" t="s">
        <v>384</v>
      </c>
      <c r="T2027" s="1" t="s">
        <v>4746</v>
      </c>
      <c r="U2027" s="1" t="s">
        <v>3166</v>
      </c>
      <c r="V2027" s="1" t="s">
        <v>3166</v>
      </c>
      <c r="W2027" s="1" t="s">
        <v>3166</v>
      </c>
    </row>
    <row r="2028" spans="1:23">
      <c r="A2028" s="1" t="s">
        <v>49</v>
      </c>
      <c r="D2028" s="1" t="s">
        <v>8430</v>
      </c>
      <c r="E2028" s="1" t="s">
        <v>8431</v>
      </c>
      <c r="F2028" s="1" t="s">
        <v>4792</v>
      </c>
      <c r="H2028" s="1" t="s">
        <v>8293</v>
      </c>
      <c r="I2028" s="1" t="s">
        <v>8293</v>
      </c>
      <c r="J2028" s="1" t="s">
        <v>384</v>
      </c>
      <c r="M2028" s="1" t="s">
        <v>4202</v>
      </c>
      <c r="N2028" s="1" t="s">
        <v>5762</v>
      </c>
      <c r="O2028" s="1" t="s">
        <v>81</v>
      </c>
      <c r="P2028" s="1" t="s">
        <v>8432</v>
      </c>
      <c r="Q2028" s="1" t="s">
        <v>12294</v>
      </c>
      <c r="R2028" s="1" t="s">
        <v>384</v>
      </c>
      <c r="S2028" s="1" t="s">
        <v>156</v>
      </c>
      <c r="T2028" s="1" t="s">
        <v>4746</v>
      </c>
      <c r="U2028" s="1" t="s">
        <v>3166</v>
      </c>
      <c r="V2028" s="1" t="s">
        <v>3166</v>
      </c>
      <c r="W2028" s="1" t="s">
        <v>3166</v>
      </c>
    </row>
    <row r="2029" spans="1:23">
      <c r="A2029" s="1" t="s">
        <v>49</v>
      </c>
      <c r="D2029" s="1" t="s">
        <v>8433</v>
      </c>
      <c r="E2029" s="1" t="s">
        <v>8434</v>
      </c>
      <c r="F2029" s="1" t="s">
        <v>4792</v>
      </c>
      <c r="H2029" s="1" t="s">
        <v>8293</v>
      </c>
      <c r="I2029" s="1" t="s">
        <v>8293</v>
      </c>
      <c r="J2029" s="1" t="s">
        <v>384</v>
      </c>
      <c r="M2029" s="1" t="s">
        <v>4202</v>
      </c>
      <c r="N2029" s="1" t="s">
        <v>5762</v>
      </c>
      <c r="O2029" s="1" t="s">
        <v>81</v>
      </c>
      <c r="P2029" s="1" t="s">
        <v>8435</v>
      </c>
      <c r="Q2029" s="1" t="s">
        <v>12295</v>
      </c>
      <c r="R2029" s="1" t="s">
        <v>384</v>
      </c>
      <c r="S2029" s="1" t="s">
        <v>156</v>
      </c>
      <c r="T2029" s="1" t="s">
        <v>4746</v>
      </c>
      <c r="U2029" s="1" t="s">
        <v>3166</v>
      </c>
      <c r="V2029" s="1" t="s">
        <v>3166</v>
      </c>
      <c r="W2029" s="1" t="s">
        <v>3166</v>
      </c>
    </row>
    <row r="2030" spans="1:23">
      <c r="A2030" s="1" t="s">
        <v>49</v>
      </c>
      <c r="D2030" s="1" t="s">
        <v>8436</v>
      </c>
      <c r="E2030" s="1" t="s">
        <v>8437</v>
      </c>
      <c r="F2030" s="1" t="s">
        <v>4792</v>
      </c>
      <c r="H2030" s="1" t="s">
        <v>8293</v>
      </c>
      <c r="I2030" s="1" t="s">
        <v>8293</v>
      </c>
      <c r="J2030" s="1" t="s">
        <v>685</v>
      </c>
      <c r="M2030" s="1" t="s">
        <v>4202</v>
      </c>
      <c r="N2030" s="1" t="s">
        <v>5762</v>
      </c>
      <c r="O2030" s="1" t="s">
        <v>81</v>
      </c>
      <c r="P2030" s="1" t="s">
        <v>8438</v>
      </c>
      <c r="Q2030" s="1" t="s">
        <v>12296</v>
      </c>
      <c r="R2030" s="1" t="s">
        <v>685</v>
      </c>
      <c r="S2030" s="1" t="s">
        <v>945</v>
      </c>
      <c r="T2030" s="1" t="s">
        <v>4746</v>
      </c>
      <c r="U2030" s="1" t="s">
        <v>3166</v>
      </c>
      <c r="V2030" s="1" t="s">
        <v>3166</v>
      </c>
      <c r="W2030" s="1" t="s">
        <v>3166</v>
      </c>
    </row>
    <row r="2031" spans="1:23">
      <c r="A2031" s="1" t="s">
        <v>49</v>
      </c>
      <c r="D2031" s="1" t="s">
        <v>8439</v>
      </c>
      <c r="E2031" s="1" t="s">
        <v>8440</v>
      </c>
      <c r="F2031" s="1" t="s">
        <v>4792</v>
      </c>
      <c r="H2031" s="1" t="s">
        <v>8293</v>
      </c>
      <c r="I2031" s="1" t="s">
        <v>8293</v>
      </c>
      <c r="J2031" s="1" t="s">
        <v>685</v>
      </c>
      <c r="M2031" s="1" t="s">
        <v>4202</v>
      </c>
      <c r="N2031" s="1" t="s">
        <v>5762</v>
      </c>
      <c r="O2031" s="1" t="s">
        <v>81</v>
      </c>
      <c r="P2031" s="1" t="s">
        <v>8441</v>
      </c>
      <c r="Q2031" s="1" t="s">
        <v>12297</v>
      </c>
      <c r="R2031" s="1" t="s">
        <v>384</v>
      </c>
      <c r="S2031" s="1" t="s">
        <v>1041</v>
      </c>
      <c r="T2031" s="1" t="s">
        <v>4746</v>
      </c>
      <c r="U2031" s="1" t="s">
        <v>3166</v>
      </c>
      <c r="V2031" s="1" t="s">
        <v>3166</v>
      </c>
      <c r="W2031" s="1" t="s">
        <v>3166</v>
      </c>
    </row>
    <row r="2032" spans="1:23">
      <c r="A2032" s="1" t="s">
        <v>49</v>
      </c>
      <c r="D2032" s="1" t="s">
        <v>8442</v>
      </c>
      <c r="E2032" s="1" t="s">
        <v>8443</v>
      </c>
      <c r="F2032" s="1" t="s">
        <v>4792</v>
      </c>
      <c r="H2032" s="1" t="s">
        <v>8293</v>
      </c>
      <c r="I2032" s="1" t="s">
        <v>8293</v>
      </c>
      <c r="J2032" s="1" t="s">
        <v>384</v>
      </c>
      <c r="M2032" s="1" t="s">
        <v>4202</v>
      </c>
      <c r="N2032" s="1" t="s">
        <v>5762</v>
      </c>
      <c r="O2032" s="1" t="s">
        <v>81</v>
      </c>
      <c r="P2032" s="1" t="s">
        <v>8444</v>
      </c>
      <c r="Q2032" s="1" t="s">
        <v>12298</v>
      </c>
      <c r="R2032" s="1" t="s">
        <v>384</v>
      </c>
      <c r="S2032" s="1" t="s">
        <v>3187</v>
      </c>
      <c r="T2032" s="1" t="s">
        <v>4746</v>
      </c>
      <c r="U2032" s="1" t="s">
        <v>3166</v>
      </c>
      <c r="V2032" s="1" t="s">
        <v>3166</v>
      </c>
      <c r="W2032" s="1" t="s">
        <v>3166</v>
      </c>
    </row>
    <row r="2033" spans="1:23">
      <c r="A2033" s="1" t="s">
        <v>49</v>
      </c>
      <c r="D2033" s="1" t="s">
        <v>8445</v>
      </c>
      <c r="E2033" s="1" t="s">
        <v>8446</v>
      </c>
      <c r="F2033" s="1" t="s">
        <v>4792</v>
      </c>
      <c r="H2033" s="1" t="s">
        <v>8293</v>
      </c>
      <c r="I2033" s="1" t="s">
        <v>8293</v>
      </c>
      <c r="J2033" s="1" t="s">
        <v>384</v>
      </c>
      <c r="M2033" s="1" t="s">
        <v>4202</v>
      </c>
      <c r="N2033" s="1" t="s">
        <v>5762</v>
      </c>
      <c r="O2033" s="1" t="s">
        <v>81</v>
      </c>
      <c r="P2033" s="1" t="s">
        <v>8447</v>
      </c>
      <c r="Q2033" s="1" t="s">
        <v>12295</v>
      </c>
      <c r="R2033" s="1" t="s">
        <v>384</v>
      </c>
      <c r="S2033" s="1" t="s">
        <v>156</v>
      </c>
      <c r="T2033" s="1" t="s">
        <v>4746</v>
      </c>
      <c r="U2033" s="1" t="s">
        <v>3166</v>
      </c>
      <c r="V2033" s="1" t="s">
        <v>3166</v>
      </c>
      <c r="W2033" s="1" t="s">
        <v>3166</v>
      </c>
    </row>
    <row r="2034" spans="1:23">
      <c r="A2034" s="1" t="s">
        <v>49</v>
      </c>
      <c r="D2034" s="1" t="s">
        <v>8448</v>
      </c>
      <c r="E2034" s="1" t="s">
        <v>8449</v>
      </c>
      <c r="F2034" s="1" t="s">
        <v>4792</v>
      </c>
      <c r="H2034" s="1" t="s">
        <v>8293</v>
      </c>
      <c r="I2034" s="1" t="s">
        <v>8293</v>
      </c>
      <c r="J2034" s="1" t="s">
        <v>384</v>
      </c>
      <c r="M2034" s="1" t="s">
        <v>4202</v>
      </c>
      <c r="N2034" s="1" t="s">
        <v>5762</v>
      </c>
      <c r="O2034" s="1" t="s">
        <v>81</v>
      </c>
      <c r="P2034" s="1" t="s">
        <v>8450</v>
      </c>
      <c r="Q2034" s="1" t="s">
        <v>11931</v>
      </c>
      <c r="R2034" s="1" t="s">
        <v>384</v>
      </c>
      <c r="S2034" s="1" t="s">
        <v>10351</v>
      </c>
      <c r="T2034" s="1" t="s">
        <v>4746</v>
      </c>
      <c r="U2034" s="1" t="s">
        <v>3166</v>
      </c>
      <c r="V2034" s="1" t="s">
        <v>3166</v>
      </c>
      <c r="W2034" s="1" t="s">
        <v>3166</v>
      </c>
    </row>
    <row r="2035" spans="1:23">
      <c r="A2035" s="1" t="s">
        <v>49</v>
      </c>
      <c r="D2035" s="1" t="s">
        <v>8451</v>
      </c>
      <c r="E2035" s="1" t="s">
        <v>8452</v>
      </c>
      <c r="F2035" s="1" t="s">
        <v>4792</v>
      </c>
      <c r="H2035" s="1" t="s">
        <v>8293</v>
      </c>
      <c r="I2035" s="1" t="s">
        <v>8293</v>
      </c>
      <c r="J2035" s="1" t="s">
        <v>384</v>
      </c>
      <c r="M2035" s="1" t="s">
        <v>4202</v>
      </c>
      <c r="N2035" s="1" t="s">
        <v>5762</v>
      </c>
      <c r="O2035" s="1" t="s">
        <v>81</v>
      </c>
      <c r="P2035" s="1" t="s">
        <v>8453</v>
      </c>
      <c r="Q2035" s="1" t="s">
        <v>12299</v>
      </c>
      <c r="R2035" s="1" t="s">
        <v>384</v>
      </c>
      <c r="S2035" s="1" t="s">
        <v>3187</v>
      </c>
      <c r="T2035" s="1" t="s">
        <v>4746</v>
      </c>
      <c r="U2035" s="1" t="s">
        <v>3166</v>
      </c>
      <c r="V2035" s="1" t="s">
        <v>3166</v>
      </c>
      <c r="W2035" s="1" t="s">
        <v>3166</v>
      </c>
    </row>
    <row r="2036" spans="1:23">
      <c r="A2036" s="1" t="s">
        <v>49</v>
      </c>
      <c r="D2036" s="1" t="s">
        <v>8454</v>
      </c>
      <c r="E2036" s="1" t="s">
        <v>8455</v>
      </c>
      <c r="F2036" s="1" t="s">
        <v>8368</v>
      </c>
      <c r="H2036" s="1" t="s">
        <v>8293</v>
      </c>
      <c r="I2036" s="1" t="s">
        <v>8293</v>
      </c>
      <c r="J2036" s="1" t="s">
        <v>3166</v>
      </c>
      <c r="M2036" s="1" t="s">
        <v>4202</v>
      </c>
      <c r="O2036" s="1" t="s">
        <v>81</v>
      </c>
      <c r="Q2036" s="1" t="s">
        <v>11306</v>
      </c>
      <c r="S2036" s="1" t="s">
        <v>3166</v>
      </c>
      <c r="T2036" s="1" t="s">
        <v>4746</v>
      </c>
      <c r="U2036" s="1" t="s">
        <v>655</v>
      </c>
      <c r="V2036" s="1" t="s">
        <v>3166</v>
      </c>
      <c r="W2036" s="1" t="s">
        <v>3166</v>
      </c>
    </row>
    <row r="2037" spans="1:23">
      <c r="A2037" s="1" t="s">
        <v>49</v>
      </c>
      <c r="D2037" s="1" t="s">
        <v>8456</v>
      </c>
      <c r="E2037" s="1" t="s">
        <v>8457</v>
      </c>
      <c r="F2037" s="1" t="s">
        <v>8368</v>
      </c>
      <c r="H2037" s="1" t="s">
        <v>8293</v>
      </c>
      <c r="I2037" s="1" t="s">
        <v>8293</v>
      </c>
      <c r="J2037" s="1" t="s">
        <v>3166</v>
      </c>
      <c r="M2037" s="1" t="s">
        <v>4202</v>
      </c>
      <c r="O2037" s="1" t="s">
        <v>695</v>
      </c>
      <c r="Q2037" s="1" t="s">
        <v>12300</v>
      </c>
      <c r="S2037" s="1" t="s">
        <v>3166</v>
      </c>
      <c r="T2037" s="1" t="s">
        <v>4746</v>
      </c>
      <c r="U2037" s="1" t="s">
        <v>655</v>
      </c>
      <c r="V2037" s="1" t="s">
        <v>3166</v>
      </c>
      <c r="W2037" s="1" t="s">
        <v>3166</v>
      </c>
    </row>
    <row r="2038" spans="1:23">
      <c r="A2038" s="1" t="s">
        <v>49</v>
      </c>
      <c r="D2038" s="1" t="s">
        <v>8458</v>
      </c>
      <c r="E2038" s="1" t="s">
        <v>8459</v>
      </c>
      <c r="F2038" s="1" t="s">
        <v>5094</v>
      </c>
      <c r="H2038" s="1" t="s">
        <v>8293</v>
      </c>
      <c r="I2038" s="1" t="s">
        <v>8293</v>
      </c>
      <c r="J2038" s="1" t="s">
        <v>3166</v>
      </c>
      <c r="M2038" s="1" t="s">
        <v>4202</v>
      </c>
      <c r="O2038" s="1" t="s">
        <v>81</v>
      </c>
      <c r="Q2038" s="1" t="s">
        <v>12301</v>
      </c>
      <c r="S2038" s="1" t="s">
        <v>3166</v>
      </c>
      <c r="T2038" s="1" t="s">
        <v>4746</v>
      </c>
      <c r="U2038" s="1" t="s">
        <v>655</v>
      </c>
      <c r="V2038" s="1" t="s">
        <v>3166</v>
      </c>
      <c r="W2038" s="1" t="s">
        <v>3166</v>
      </c>
    </row>
    <row r="2039" spans="1:23">
      <c r="A2039" s="1" t="s">
        <v>49</v>
      </c>
      <c r="D2039" s="1" t="s">
        <v>8460</v>
      </c>
      <c r="E2039" s="1" t="s">
        <v>8461</v>
      </c>
      <c r="F2039" s="1" t="s">
        <v>8368</v>
      </c>
      <c r="H2039" s="1" t="s">
        <v>8293</v>
      </c>
      <c r="I2039" s="1" t="s">
        <v>8293</v>
      </c>
      <c r="J2039" s="1" t="s">
        <v>3166</v>
      </c>
      <c r="M2039" s="1" t="s">
        <v>4202</v>
      </c>
      <c r="O2039" s="1" t="s">
        <v>81</v>
      </c>
      <c r="Q2039" s="1" t="s">
        <v>11360</v>
      </c>
      <c r="S2039" s="1" t="s">
        <v>3166</v>
      </c>
      <c r="T2039" s="1" t="s">
        <v>4746</v>
      </c>
      <c r="U2039" s="1" t="s">
        <v>655</v>
      </c>
      <c r="V2039" s="1" t="s">
        <v>3166</v>
      </c>
      <c r="W2039" s="1" t="s">
        <v>3166</v>
      </c>
    </row>
    <row r="2040" spans="1:23">
      <c r="A2040" s="1" t="s">
        <v>49</v>
      </c>
      <c r="D2040" s="1" t="s">
        <v>8462</v>
      </c>
      <c r="E2040" s="1" t="s">
        <v>8463</v>
      </c>
      <c r="F2040" s="1" t="s">
        <v>4792</v>
      </c>
      <c r="H2040" s="1" t="s">
        <v>8293</v>
      </c>
      <c r="I2040" s="1" t="s">
        <v>8293</v>
      </c>
      <c r="J2040" s="1" t="s">
        <v>3166</v>
      </c>
      <c r="M2040" s="1" t="s">
        <v>4202</v>
      </c>
      <c r="O2040" s="1" t="s">
        <v>81</v>
      </c>
      <c r="Q2040" s="1" t="s">
        <v>3354</v>
      </c>
      <c r="R2040" s="1" t="s">
        <v>384</v>
      </c>
      <c r="S2040" s="1" t="s">
        <v>3166</v>
      </c>
      <c r="T2040" s="1" t="s">
        <v>4746</v>
      </c>
      <c r="U2040" s="1" t="s">
        <v>3166</v>
      </c>
      <c r="V2040" s="1" t="s">
        <v>3166</v>
      </c>
      <c r="W2040" s="1" t="s">
        <v>3166</v>
      </c>
    </row>
    <row r="2041" spans="1:23">
      <c r="A2041" s="1" t="s">
        <v>49</v>
      </c>
      <c r="D2041" s="1" t="s">
        <v>8464</v>
      </c>
      <c r="E2041" s="1" t="s">
        <v>8465</v>
      </c>
      <c r="F2041" s="1" t="s">
        <v>8368</v>
      </c>
      <c r="H2041" s="1" t="s">
        <v>8293</v>
      </c>
      <c r="I2041" s="1" t="s">
        <v>8293</v>
      </c>
      <c r="J2041" s="1" t="s">
        <v>3166</v>
      </c>
      <c r="M2041" s="1" t="s">
        <v>4202</v>
      </c>
      <c r="O2041" s="1" t="s">
        <v>81</v>
      </c>
      <c r="Q2041" s="1" t="s">
        <v>12302</v>
      </c>
      <c r="S2041" s="1" t="s">
        <v>3166</v>
      </c>
      <c r="T2041" s="1" t="s">
        <v>4746</v>
      </c>
      <c r="U2041" s="1" t="s">
        <v>655</v>
      </c>
      <c r="V2041" s="1" t="s">
        <v>3166</v>
      </c>
      <c r="W2041" s="1" t="s">
        <v>3166</v>
      </c>
    </row>
    <row r="2042" spans="1:23">
      <c r="A2042" s="1" t="s">
        <v>49</v>
      </c>
      <c r="D2042" s="1" t="s">
        <v>8466</v>
      </c>
      <c r="E2042" s="1" t="s">
        <v>8467</v>
      </c>
      <c r="F2042" s="1" t="s">
        <v>5094</v>
      </c>
      <c r="H2042" s="1" t="s">
        <v>8293</v>
      </c>
      <c r="I2042" s="1" t="s">
        <v>8293</v>
      </c>
      <c r="J2042" s="1" t="s">
        <v>3166</v>
      </c>
      <c r="M2042" s="1" t="s">
        <v>4202</v>
      </c>
      <c r="O2042" s="1" t="s">
        <v>81</v>
      </c>
      <c r="Q2042" s="1" t="s">
        <v>12303</v>
      </c>
      <c r="S2042" s="1" t="s">
        <v>3166</v>
      </c>
      <c r="T2042" s="1" t="s">
        <v>4746</v>
      </c>
      <c r="U2042" s="1" t="s">
        <v>655</v>
      </c>
      <c r="V2042" s="1" t="s">
        <v>3166</v>
      </c>
      <c r="W2042" s="1" t="s">
        <v>3166</v>
      </c>
    </row>
    <row r="2043" spans="1:23">
      <c r="A2043" s="1" t="s">
        <v>49</v>
      </c>
      <c r="D2043" s="1" t="s">
        <v>8468</v>
      </c>
      <c r="E2043" s="1" t="s">
        <v>8469</v>
      </c>
      <c r="F2043" s="1" t="s">
        <v>8368</v>
      </c>
      <c r="H2043" s="1" t="s">
        <v>8293</v>
      </c>
      <c r="I2043" s="1" t="s">
        <v>8293</v>
      </c>
      <c r="J2043" s="1" t="s">
        <v>3166</v>
      </c>
      <c r="M2043" s="1" t="s">
        <v>4202</v>
      </c>
      <c r="O2043" s="1" t="s">
        <v>695</v>
      </c>
      <c r="Q2043" s="1" t="s">
        <v>12185</v>
      </c>
      <c r="S2043" s="1" t="s">
        <v>3166</v>
      </c>
      <c r="T2043" s="1" t="s">
        <v>4746</v>
      </c>
      <c r="U2043" s="1" t="s">
        <v>655</v>
      </c>
      <c r="V2043" s="1" t="s">
        <v>3166</v>
      </c>
      <c r="W2043" s="1" t="s">
        <v>3166</v>
      </c>
    </row>
    <row r="2044" spans="1:23">
      <c r="A2044" s="1" t="s">
        <v>49</v>
      </c>
      <c r="D2044" s="1" t="s">
        <v>8470</v>
      </c>
      <c r="E2044" s="1" t="s">
        <v>8471</v>
      </c>
      <c r="F2044" s="1" t="s">
        <v>5094</v>
      </c>
      <c r="H2044" s="1" t="s">
        <v>8293</v>
      </c>
      <c r="I2044" s="1" t="s">
        <v>8293</v>
      </c>
      <c r="J2044" s="1" t="s">
        <v>3166</v>
      </c>
      <c r="M2044" s="1" t="s">
        <v>4202</v>
      </c>
      <c r="O2044" s="1" t="s">
        <v>81</v>
      </c>
      <c r="Q2044" s="1" t="s">
        <v>12304</v>
      </c>
      <c r="S2044" s="1" t="s">
        <v>3166</v>
      </c>
      <c r="T2044" s="1" t="s">
        <v>4746</v>
      </c>
      <c r="U2044" s="1" t="s">
        <v>655</v>
      </c>
      <c r="V2044" s="1" t="s">
        <v>3166</v>
      </c>
      <c r="W2044" s="1" t="s">
        <v>3166</v>
      </c>
    </row>
    <row r="2045" spans="1:23">
      <c r="A2045" s="1" t="s">
        <v>49</v>
      </c>
      <c r="D2045" s="1" t="s">
        <v>8472</v>
      </c>
      <c r="E2045" s="1" t="s">
        <v>8473</v>
      </c>
      <c r="F2045" s="1" t="s">
        <v>8368</v>
      </c>
      <c r="H2045" s="1" t="s">
        <v>8293</v>
      </c>
      <c r="I2045" s="1" t="s">
        <v>8293</v>
      </c>
      <c r="J2045" s="1" t="s">
        <v>3166</v>
      </c>
      <c r="M2045" s="1" t="s">
        <v>4202</v>
      </c>
      <c r="O2045" s="1" t="s">
        <v>81</v>
      </c>
      <c r="Q2045" s="1" t="s">
        <v>12305</v>
      </c>
      <c r="S2045" s="1" t="s">
        <v>3166</v>
      </c>
      <c r="T2045" s="1" t="s">
        <v>4746</v>
      </c>
      <c r="U2045" s="1" t="s">
        <v>655</v>
      </c>
      <c r="V2045" s="1" t="s">
        <v>3166</v>
      </c>
      <c r="W2045" s="1" t="s">
        <v>3166</v>
      </c>
    </row>
    <row r="2046" spans="1:23">
      <c r="A2046" s="1" t="s">
        <v>49</v>
      </c>
      <c r="D2046" s="1" t="s">
        <v>8474</v>
      </c>
      <c r="E2046" s="1" t="s">
        <v>8475</v>
      </c>
      <c r="F2046" s="1" t="s">
        <v>8368</v>
      </c>
      <c r="H2046" s="1" t="s">
        <v>8293</v>
      </c>
      <c r="I2046" s="1" t="s">
        <v>8293</v>
      </c>
      <c r="J2046" s="1" t="s">
        <v>3166</v>
      </c>
      <c r="M2046" s="1" t="s">
        <v>4202</v>
      </c>
      <c r="O2046" s="1" t="s">
        <v>81</v>
      </c>
      <c r="Q2046" s="1" t="s">
        <v>12306</v>
      </c>
      <c r="S2046" s="1" t="s">
        <v>3166</v>
      </c>
      <c r="T2046" s="1" t="s">
        <v>4746</v>
      </c>
      <c r="U2046" s="1" t="s">
        <v>655</v>
      </c>
      <c r="V2046" s="1" t="s">
        <v>3166</v>
      </c>
      <c r="W2046" s="1" t="s">
        <v>3166</v>
      </c>
    </row>
    <row r="2047" spans="1:23">
      <c r="A2047" s="1" t="s">
        <v>49</v>
      </c>
      <c r="D2047" s="1" t="s">
        <v>8476</v>
      </c>
      <c r="E2047" s="1" t="s">
        <v>8477</v>
      </c>
      <c r="F2047" s="1" t="s">
        <v>5094</v>
      </c>
      <c r="H2047" s="1" t="s">
        <v>8293</v>
      </c>
      <c r="I2047" s="1" t="s">
        <v>8293</v>
      </c>
      <c r="J2047" s="1" t="s">
        <v>3166</v>
      </c>
      <c r="M2047" s="1" t="s">
        <v>4202</v>
      </c>
      <c r="O2047" s="1" t="s">
        <v>81</v>
      </c>
      <c r="Q2047" s="1" t="s">
        <v>12307</v>
      </c>
      <c r="S2047" s="1" t="s">
        <v>3166</v>
      </c>
      <c r="T2047" s="1" t="s">
        <v>4746</v>
      </c>
      <c r="U2047" s="1" t="s">
        <v>655</v>
      </c>
      <c r="V2047" s="1" t="s">
        <v>3166</v>
      </c>
      <c r="W2047" s="1" t="s">
        <v>3166</v>
      </c>
    </row>
    <row r="2048" spans="1:23">
      <c r="A2048" s="1" t="s">
        <v>49</v>
      </c>
      <c r="D2048" s="1" t="s">
        <v>8478</v>
      </c>
      <c r="E2048" s="1" t="s">
        <v>8479</v>
      </c>
      <c r="F2048" s="1" t="s">
        <v>8081</v>
      </c>
      <c r="H2048" s="1" t="s">
        <v>8293</v>
      </c>
      <c r="I2048" s="1" t="s">
        <v>8480</v>
      </c>
      <c r="J2048" s="1" t="s">
        <v>3166</v>
      </c>
      <c r="M2048" s="1" t="s">
        <v>4202</v>
      </c>
      <c r="O2048" s="1" t="s">
        <v>695</v>
      </c>
      <c r="Q2048" s="1" t="s">
        <v>12308</v>
      </c>
      <c r="S2048" s="1" t="s">
        <v>3166</v>
      </c>
      <c r="T2048" s="1" t="s">
        <v>4746</v>
      </c>
      <c r="U2048" s="1" t="s">
        <v>3166</v>
      </c>
      <c r="V2048" s="1" t="s">
        <v>12309</v>
      </c>
      <c r="W2048" s="1" t="s">
        <v>3166</v>
      </c>
    </row>
    <row r="2049" spans="1:23">
      <c r="A2049" s="1" t="s">
        <v>49</v>
      </c>
      <c r="D2049" s="1" t="s">
        <v>8481</v>
      </c>
      <c r="E2049" s="1" t="s">
        <v>8482</v>
      </c>
      <c r="F2049" s="1" t="s">
        <v>8081</v>
      </c>
      <c r="H2049" s="1" t="s">
        <v>8293</v>
      </c>
      <c r="I2049" s="1" t="s">
        <v>8480</v>
      </c>
      <c r="J2049" s="1" t="s">
        <v>3166</v>
      </c>
      <c r="M2049" s="1" t="s">
        <v>4202</v>
      </c>
      <c r="O2049" s="1" t="s">
        <v>695</v>
      </c>
      <c r="Q2049" s="1" t="s">
        <v>12310</v>
      </c>
      <c r="S2049" s="1" t="s">
        <v>3166</v>
      </c>
      <c r="T2049" s="1" t="s">
        <v>4746</v>
      </c>
      <c r="U2049" s="1" t="s">
        <v>3166</v>
      </c>
      <c r="V2049" s="1" t="s">
        <v>12311</v>
      </c>
      <c r="W2049" s="1" t="s">
        <v>3166</v>
      </c>
    </row>
    <row r="2050" spans="1:23">
      <c r="A2050" s="1" t="s">
        <v>49</v>
      </c>
      <c r="D2050" s="1" t="s">
        <v>8483</v>
      </c>
      <c r="E2050" s="1" t="s">
        <v>8484</v>
      </c>
      <c r="F2050" s="1" t="s">
        <v>8081</v>
      </c>
      <c r="H2050" s="1" t="s">
        <v>8293</v>
      </c>
      <c r="I2050" s="1" t="s">
        <v>8480</v>
      </c>
      <c r="J2050" s="1" t="s">
        <v>3166</v>
      </c>
      <c r="M2050" s="1" t="s">
        <v>4202</v>
      </c>
      <c r="O2050" s="1" t="s">
        <v>695</v>
      </c>
      <c r="Q2050" s="1" t="s">
        <v>12312</v>
      </c>
      <c r="S2050" s="1" t="s">
        <v>3166</v>
      </c>
      <c r="T2050" s="1" t="s">
        <v>4746</v>
      </c>
      <c r="U2050" s="1" t="s">
        <v>3166</v>
      </c>
      <c r="V2050" s="1" t="s">
        <v>12313</v>
      </c>
      <c r="W2050" s="1" t="s">
        <v>3166</v>
      </c>
    </row>
    <row r="2051" spans="1:23">
      <c r="A2051" s="1" t="s">
        <v>49</v>
      </c>
      <c r="D2051" s="1" t="s">
        <v>8485</v>
      </c>
      <c r="E2051" s="1" t="s">
        <v>8486</v>
      </c>
      <c r="F2051" s="1" t="s">
        <v>8081</v>
      </c>
      <c r="H2051" s="1" t="s">
        <v>8293</v>
      </c>
      <c r="I2051" s="1" t="s">
        <v>8480</v>
      </c>
      <c r="J2051" s="1" t="s">
        <v>3166</v>
      </c>
      <c r="M2051" s="1" t="s">
        <v>4202</v>
      </c>
      <c r="O2051" s="1" t="s">
        <v>695</v>
      </c>
      <c r="Q2051" s="1" t="s">
        <v>12314</v>
      </c>
      <c r="S2051" s="1" t="s">
        <v>3166</v>
      </c>
      <c r="T2051" s="1" t="s">
        <v>4746</v>
      </c>
      <c r="U2051" s="1" t="s">
        <v>3166</v>
      </c>
      <c r="V2051" s="1" t="s">
        <v>12315</v>
      </c>
      <c r="W2051" s="1" t="s">
        <v>3166</v>
      </c>
    </row>
    <row r="2052" spans="1:23">
      <c r="A2052" s="1" t="s">
        <v>49</v>
      </c>
      <c r="D2052" s="1" t="s">
        <v>8487</v>
      </c>
      <c r="E2052" s="1" t="s">
        <v>8488</v>
      </c>
      <c r="F2052" s="1" t="s">
        <v>8081</v>
      </c>
      <c r="H2052" s="1" t="s">
        <v>8293</v>
      </c>
      <c r="I2052" s="1" t="s">
        <v>8480</v>
      </c>
      <c r="J2052" s="1" t="s">
        <v>3166</v>
      </c>
      <c r="M2052" s="1" t="s">
        <v>4202</v>
      </c>
      <c r="O2052" s="1" t="s">
        <v>695</v>
      </c>
      <c r="Q2052" s="1" t="s">
        <v>12316</v>
      </c>
      <c r="S2052" s="1" t="s">
        <v>3166</v>
      </c>
      <c r="T2052" s="1" t="s">
        <v>4746</v>
      </c>
      <c r="U2052" s="1" t="s">
        <v>3166</v>
      </c>
      <c r="V2052" s="1" t="s">
        <v>12317</v>
      </c>
      <c r="W2052" s="1" t="s">
        <v>3166</v>
      </c>
    </row>
    <row r="2053" spans="1:23">
      <c r="A2053" s="1" t="s">
        <v>49</v>
      </c>
      <c r="D2053" s="1" t="s">
        <v>8489</v>
      </c>
      <c r="E2053" s="1" t="s">
        <v>8490</v>
      </c>
      <c r="F2053" s="1" t="s">
        <v>8081</v>
      </c>
      <c r="H2053" s="1" t="s">
        <v>8293</v>
      </c>
      <c r="I2053" s="1" t="s">
        <v>8480</v>
      </c>
      <c r="J2053" s="1" t="s">
        <v>3166</v>
      </c>
      <c r="M2053" s="1" t="s">
        <v>4202</v>
      </c>
      <c r="O2053" s="1" t="s">
        <v>695</v>
      </c>
      <c r="Q2053" s="1" t="s">
        <v>12318</v>
      </c>
      <c r="S2053" s="1" t="s">
        <v>3166</v>
      </c>
      <c r="T2053" s="1" t="s">
        <v>4746</v>
      </c>
      <c r="U2053" s="1" t="s">
        <v>3166</v>
      </c>
      <c r="V2053" s="1" t="s">
        <v>12319</v>
      </c>
      <c r="W2053" s="1" t="s">
        <v>3166</v>
      </c>
    </row>
    <row r="2054" spans="1:23">
      <c r="A2054" s="1" t="s">
        <v>49</v>
      </c>
      <c r="D2054" s="1" t="s">
        <v>8491</v>
      </c>
      <c r="E2054" s="1" t="s">
        <v>8492</v>
      </c>
      <c r="F2054" s="1" t="s">
        <v>8081</v>
      </c>
      <c r="H2054" s="1" t="s">
        <v>8293</v>
      </c>
      <c r="I2054" s="1" t="s">
        <v>8480</v>
      </c>
      <c r="J2054" s="1" t="s">
        <v>3166</v>
      </c>
      <c r="M2054" s="1" t="s">
        <v>4202</v>
      </c>
      <c r="O2054" s="1" t="s">
        <v>695</v>
      </c>
      <c r="Q2054" s="1" t="s">
        <v>3176</v>
      </c>
      <c r="S2054" s="1" t="s">
        <v>3166</v>
      </c>
      <c r="T2054" s="1" t="s">
        <v>4746</v>
      </c>
      <c r="U2054" s="1" t="s">
        <v>3166</v>
      </c>
      <c r="V2054" s="1" t="s">
        <v>12320</v>
      </c>
      <c r="W2054" s="1" t="s">
        <v>3166</v>
      </c>
    </row>
    <row r="2055" spans="1:23">
      <c r="A2055" s="1" t="s">
        <v>49</v>
      </c>
      <c r="D2055" s="1" t="s">
        <v>8493</v>
      </c>
      <c r="E2055" s="1" t="s">
        <v>8494</v>
      </c>
      <c r="F2055" s="1" t="s">
        <v>8081</v>
      </c>
      <c r="H2055" s="1" t="s">
        <v>8293</v>
      </c>
      <c r="I2055" s="1" t="s">
        <v>8480</v>
      </c>
      <c r="J2055" s="1" t="s">
        <v>3166</v>
      </c>
      <c r="M2055" s="1" t="s">
        <v>4202</v>
      </c>
      <c r="O2055" s="1" t="s">
        <v>695</v>
      </c>
      <c r="Q2055" s="1" t="s">
        <v>12321</v>
      </c>
      <c r="S2055" s="1" t="s">
        <v>3166</v>
      </c>
      <c r="T2055" s="1" t="s">
        <v>4746</v>
      </c>
      <c r="U2055" s="1" t="s">
        <v>3166</v>
      </c>
      <c r="V2055" s="1" t="s">
        <v>12322</v>
      </c>
      <c r="W2055" s="1" t="s">
        <v>3166</v>
      </c>
    </row>
    <row r="2056" spans="1:23">
      <c r="A2056" s="1" t="s">
        <v>49</v>
      </c>
      <c r="D2056" s="1" t="s">
        <v>8495</v>
      </c>
      <c r="E2056" s="1" t="s">
        <v>8496</v>
      </c>
      <c r="F2056" s="1" t="s">
        <v>8081</v>
      </c>
      <c r="H2056" s="1" t="s">
        <v>8293</v>
      </c>
      <c r="I2056" s="1" t="s">
        <v>8480</v>
      </c>
      <c r="J2056" s="1" t="s">
        <v>3166</v>
      </c>
      <c r="M2056" s="1" t="s">
        <v>4202</v>
      </c>
      <c r="O2056" s="1" t="s">
        <v>695</v>
      </c>
      <c r="Q2056" s="1" t="s">
        <v>12323</v>
      </c>
      <c r="S2056" s="1" t="s">
        <v>3166</v>
      </c>
      <c r="T2056" s="1" t="s">
        <v>4746</v>
      </c>
      <c r="U2056" s="1" t="s">
        <v>3166</v>
      </c>
      <c r="V2056" s="1" t="s">
        <v>12324</v>
      </c>
      <c r="W2056" s="1" t="s">
        <v>3166</v>
      </c>
    </row>
    <row r="2057" spans="1:23">
      <c r="A2057" s="1" t="s">
        <v>49</v>
      </c>
      <c r="D2057" s="1" t="s">
        <v>8497</v>
      </c>
      <c r="E2057" s="1" t="s">
        <v>8498</v>
      </c>
      <c r="F2057" s="1" t="s">
        <v>8081</v>
      </c>
      <c r="H2057" s="1" t="s">
        <v>8293</v>
      </c>
      <c r="I2057" s="1" t="s">
        <v>8480</v>
      </c>
      <c r="J2057" s="1" t="s">
        <v>3166</v>
      </c>
      <c r="M2057" s="1" t="s">
        <v>4202</v>
      </c>
      <c r="O2057" s="1" t="s">
        <v>695</v>
      </c>
      <c r="Q2057" s="1" t="s">
        <v>12325</v>
      </c>
      <c r="S2057" s="1" t="s">
        <v>3166</v>
      </c>
      <c r="T2057" s="1" t="s">
        <v>4746</v>
      </c>
      <c r="U2057" s="1" t="s">
        <v>3166</v>
      </c>
      <c r="V2057" s="1" t="s">
        <v>12326</v>
      </c>
      <c r="W2057" s="1" t="s">
        <v>3166</v>
      </c>
    </row>
    <row r="2058" spans="1:23">
      <c r="A2058" s="1" t="s">
        <v>49</v>
      </c>
      <c r="D2058" s="1" t="s">
        <v>8499</v>
      </c>
      <c r="E2058" s="1" t="s">
        <v>8500</v>
      </c>
      <c r="F2058" s="1" t="s">
        <v>8081</v>
      </c>
      <c r="H2058" s="1" t="s">
        <v>8293</v>
      </c>
      <c r="I2058" s="1" t="s">
        <v>8480</v>
      </c>
      <c r="J2058" s="1" t="s">
        <v>3166</v>
      </c>
      <c r="M2058" s="1" t="s">
        <v>4202</v>
      </c>
      <c r="O2058" s="1" t="s">
        <v>695</v>
      </c>
      <c r="Q2058" s="1" t="s">
        <v>12327</v>
      </c>
      <c r="S2058" s="1" t="s">
        <v>3166</v>
      </c>
      <c r="T2058" s="1" t="s">
        <v>4746</v>
      </c>
      <c r="U2058" s="1" t="s">
        <v>3166</v>
      </c>
      <c r="V2058" s="1" t="s">
        <v>12328</v>
      </c>
      <c r="W2058" s="1" t="s">
        <v>3166</v>
      </c>
    </row>
    <row r="2059" spans="1:23">
      <c r="A2059" s="1" t="s">
        <v>49</v>
      </c>
      <c r="D2059" s="1" t="s">
        <v>8501</v>
      </c>
      <c r="E2059" s="1" t="s">
        <v>8502</v>
      </c>
      <c r="F2059" s="1" t="s">
        <v>8081</v>
      </c>
      <c r="H2059" s="1" t="s">
        <v>8293</v>
      </c>
      <c r="I2059" s="1" t="s">
        <v>8480</v>
      </c>
      <c r="J2059" s="1" t="s">
        <v>3166</v>
      </c>
      <c r="M2059" s="1" t="s">
        <v>4202</v>
      </c>
      <c r="O2059" s="1" t="s">
        <v>695</v>
      </c>
      <c r="Q2059" s="1" t="s">
        <v>12329</v>
      </c>
      <c r="S2059" s="1" t="s">
        <v>3166</v>
      </c>
      <c r="T2059" s="1" t="s">
        <v>4746</v>
      </c>
      <c r="U2059" s="1" t="s">
        <v>3166</v>
      </c>
      <c r="V2059" s="1" t="s">
        <v>12330</v>
      </c>
      <c r="W2059" s="1" t="s">
        <v>3166</v>
      </c>
    </row>
    <row r="2060" spans="1:23">
      <c r="A2060" s="1" t="s">
        <v>49</v>
      </c>
      <c r="D2060" s="1" t="s">
        <v>8503</v>
      </c>
      <c r="E2060" s="1" t="s">
        <v>8504</v>
      </c>
      <c r="F2060" s="1" t="s">
        <v>8081</v>
      </c>
      <c r="H2060" s="1" t="s">
        <v>8293</v>
      </c>
      <c r="I2060" s="1" t="s">
        <v>8480</v>
      </c>
      <c r="J2060" s="1" t="s">
        <v>3166</v>
      </c>
      <c r="M2060" s="1" t="s">
        <v>4202</v>
      </c>
      <c r="O2060" s="1" t="s">
        <v>695</v>
      </c>
      <c r="Q2060" s="1" t="s">
        <v>12331</v>
      </c>
      <c r="S2060" s="1" t="s">
        <v>3166</v>
      </c>
      <c r="T2060" s="1" t="s">
        <v>4746</v>
      </c>
      <c r="U2060" s="1" t="s">
        <v>3166</v>
      </c>
      <c r="V2060" s="1" t="s">
        <v>12332</v>
      </c>
      <c r="W2060" s="1" t="s">
        <v>3166</v>
      </c>
    </row>
    <row r="2061" spans="1:23">
      <c r="A2061" s="1" t="s">
        <v>49</v>
      </c>
      <c r="D2061" s="1" t="s">
        <v>8505</v>
      </c>
      <c r="E2061" s="1" t="s">
        <v>8506</v>
      </c>
      <c r="F2061" s="1" t="s">
        <v>8081</v>
      </c>
      <c r="H2061" s="1" t="s">
        <v>8293</v>
      </c>
      <c r="I2061" s="1" t="s">
        <v>8480</v>
      </c>
      <c r="J2061" s="1" t="s">
        <v>3166</v>
      </c>
      <c r="M2061" s="1" t="s">
        <v>4202</v>
      </c>
      <c r="O2061" s="1" t="s">
        <v>695</v>
      </c>
      <c r="Q2061" s="1" t="s">
        <v>12333</v>
      </c>
      <c r="S2061" s="1" t="s">
        <v>3166</v>
      </c>
      <c r="T2061" s="1" t="s">
        <v>4746</v>
      </c>
      <c r="U2061" s="1" t="s">
        <v>530</v>
      </c>
      <c r="V2061" s="1" t="s">
        <v>12334</v>
      </c>
      <c r="W2061" s="1" t="s">
        <v>530</v>
      </c>
    </row>
    <row r="2062" spans="1:23">
      <c r="A2062" s="1" t="s">
        <v>49</v>
      </c>
      <c r="D2062" s="1" t="s">
        <v>8507</v>
      </c>
      <c r="E2062" s="1" t="s">
        <v>8508</v>
      </c>
      <c r="F2062" s="1" t="s">
        <v>8081</v>
      </c>
      <c r="H2062" s="1" t="s">
        <v>8293</v>
      </c>
      <c r="I2062" s="1" t="s">
        <v>8480</v>
      </c>
      <c r="J2062" s="1" t="s">
        <v>3166</v>
      </c>
      <c r="M2062" s="1" t="s">
        <v>4202</v>
      </c>
      <c r="O2062" s="1" t="s">
        <v>695</v>
      </c>
      <c r="Q2062" s="1" t="s">
        <v>12335</v>
      </c>
      <c r="S2062" s="1" t="s">
        <v>3166</v>
      </c>
      <c r="T2062" s="1" t="s">
        <v>4746</v>
      </c>
      <c r="U2062" s="1" t="s">
        <v>3166</v>
      </c>
      <c r="V2062" s="1" t="s">
        <v>12336</v>
      </c>
      <c r="W2062" s="1" t="s">
        <v>3166</v>
      </c>
    </row>
    <row r="2063" spans="1:23">
      <c r="A2063" s="1" t="s">
        <v>49</v>
      </c>
      <c r="D2063" s="1" t="s">
        <v>8509</v>
      </c>
      <c r="E2063" s="1" t="s">
        <v>8510</v>
      </c>
      <c r="F2063" s="1" t="s">
        <v>8081</v>
      </c>
      <c r="H2063" s="1" t="s">
        <v>8293</v>
      </c>
      <c r="I2063" s="1" t="s">
        <v>8480</v>
      </c>
      <c r="J2063" s="1" t="s">
        <v>3166</v>
      </c>
      <c r="M2063" s="1" t="s">
        <v>4202</v>
      </c>
      <c r="O2063" s="1" t="s">
        <v>695</v>
      </c>
      <c r="Q2063" s="1" t="s">
        <v>12337</v>
      </c>
      <c r="S2063" s="1" t="s">
        <v>3166</v>
      </c>
      <c r="T2063" s="1" t="s">
        <v>4746</v>
      </c>
      <c r="U2063" s="1" t="s">
        <v>3166</v>
      </c>
      <c r="V2063" s="1" t="s">
        <v>12338</v>
      </c>
      <c r="W2063" s="1" t="s">
        <v>3166</v>
      </c>
    </row>
    <row r="2064" spans="1:23">
      <c r="A2064" s="1" t="s">
        <v>49</v>
      </c>
      <c r="D2064" s="1" t="s">
        <v>8511</v>
      </c>
      <c r="E2064" s="1" t="s">
        <v>8512</v>
      </c>
      <c r="F2064" s="1" t="s">
        <v>8081</v>
      </c>
      <c r="H2064" s="1" t="s">
        <v>8293</v>
      </c>
      <c r="I2064" s="1" t="s">
        <v>8480</v>
      </c>
      <c r="J2064" s="1" t="s">
        <v>3166</v>
      </c>
      <c r="M2064" s="1" t="s">
        <v>4202</v>
      </c>
      <c r="O2064" s="1" t="s">
        <v>695</v>
      </c>
      <c r="Q2064" s="1" t="s">
        <v>12339</v>
      </c>
      <c r="S2064" s="1" t="s">
        <v>3166</v>
      </c>
      <c r="T2064" s="1" t="s">
        <v>4746</v>
      </c>
      <c r="U2064" s="1" t="s">
        <v>3166</v>
      </c>
      <c r="V2064" s="1" t="s">
        <v>12340</v>
      </c>
      <c r="W2064" s="1" t="s">
        <v>3166</v>
      </c>
    </row>
    <row r="2065" spans="1:23">
      <c r="A2065" s="1" t="s">
        <v>49</v>
      </c>
      <c r="D2065" s="1" t="s">
        <v>8513</v>
      </c>
      <c r="E2065" s="1" t="s">
        <v>8514</v>
      </c>
      <c r="F2065" s="1" t="s">
        <v>8081</v>
      </c>
      <c r="H2065" s="1" t="s">
        <v>8293</v>
      </c>
      <c r="I2065" s="1" t="s">
        <v>8480</v>
      </c>
      <c r="J2065" s="1" t="s">
        <v>3166</v>
      </c>
      <c r="M2065" s="1" t="s">
        <v>4202</v>
      </c>
      <c r="O2065" s="1" t="s">
        <v>695</v>
      </c>
      <c r="Q2065" s="1" t="s">
        <v>12341</v>
      </c>
      <c r="S2065" s="1" t="s">
        <v>3166</v>
      </c>
      <c r="T2065" s="1" t="s">
        <v>4746</v>
      </c>
      <c r="U2065" s="1" t="s">
        <v>3166</v>
      </c>
      <c r="V2065" s="1" t="s">
        <v>3166</v>
      </c>
      <c r="W2065" s="1" t="s">
        <v>3166</v>
      </c>
    </row>
    <row r="2066" spans="1:23">
      <c r="A2066" s="1" t="s">
        <v>49</v>
      </c>
      <c r="D2066" s="1" t="s">
        <v>8515</v>
      </c>
      <c r="E2066" s="1" t="s">
        <v>8516</v>
      </c>
      <c r="F2066" s="1" t="s">
        <v>8081</v>
      </c>
      <c r="H2066" s="1" t="s">
        <v>8293</v>
      </c>
      <c r="I2066" s="1" t="s">
        <v>8480</v>
      </c>
      <c r="J2066" s="1" t="s">
        <v>3166</v>
      </c>
      <c r="M2066" s="1" t="s">
        <v>4202</v>
      </c>
      <c r="O2066" s="1" t="s">
        <v>695</v>
      </c>
      <c r="Q2066" s="1" t="s">
        <v>12342</v>
      </c>
      <c r="S2066" s="1" t="s">
        <v>3166</v>
      </c>
      <c r="T2066" s="1" t="s">
        <v>4746</v>
      </c>
      <c r="U2066" s="1" t="s">
        <v>3166</v>
      </c>
      <c r="V2066" s="1" t="s">
        <v>12343</v>
      </c>
      <c r="W2066" s="1" t="s">
        <v>3166</v>
      </c>
    </row>
    <row r="2067" spans="1:23">
      <c r="A2067" s="1" t="s">
        <v>49</v>
      </c>
      <c r="D2067" s="1" t="s">
        <v>8517</v>
      </c>
      <c r="E2067" s="1" t="s">
        <v>8518</v>
      </c>
      <c r="F2067" s="1" t="s">
        <v>8081</v>
      </c>
      <c r="H2067" s="1" t="s">
        <v>8293</v>
      </c>
      <c r="I2067" s="1" t="s">
        <v>8480</v>
      </c>
      <c r="J2067" s="1" t="s">
        <v>3166</v>
      </c>
      <c r="M2067" s="1" t="s">
        <v>4202</v>
      </c>
      <c r="O2067" s="1" t="s">
        <v>695</v>
      </c>
      <c r="Q2067" s="1" t="s">
        <v>12344</v>
      </c>
      <c r="S2067" s="1" t="s">
        <v>3166</v>
      </c>
      <c r="T2067" s="1" t="s">
        <v>4746</v>
      </c>
      <c r="U2067" s="1" t="s">
        <v>3166</v>
      </c>
      <c r="V2067" s="1" t="s">
        <v>12345</v>
      </c>
      <c r="W2067" s="1" t="s">
        <v>3166</v>
      </c>
    </row>
    <row r="2068" spans="1:23">
      <c r="A2068" s="1" t="s">
        <v>49</v>
      </c>
      <c r="D2068" s="1" t="s">
        <v>8519</v>
      </c>
      <c r="E2068" s="1" t="s">
        <v>8520</v>
      </c>
      <c r="F2068" s="1" t="s">
        <v>8081</v>
      </c>
      <c r="H2068" s="1" t="s">
        <v>8293</v>
      </c>
      <c r="I2068" s="1" t="s">
        <v>8480</v>
      </c>
      <c r="J2068" s="1" t="s">
        <v>3166</v>
      </c>
      <c r="M2068" s="1" t="s">
        <v>4202</v>
      </c>
      <c r="O2068" s="1" t="s">
        <v>695</v>
      </c>
      <c r="Q2068" s="1" t="s">
        <v>12346</v>
      </c>
      <c r="S2068" s="1" t="s">
        <v>3166</v>
      </c>
      <c r="T2068" s="1" t="s">
        <v>4746</v>
      </c>
      <c r="U2068" s="1" t="s">
        <v>3166</v>
      </c>
      <c r="V2068" s="1" t="s">
        <v>12347</v>
      </c>
      <c r="W2068" s="1" t="s">
        <v>3166</v>
      </c>
    </row>
    <row r="2069" spans="1:23">
      <c r="A2069" s="1" t="s">
        <v>49</v>
      </c>
      <c r="D2069" s="1" t="s">
        <v>8521</v>
      </c>
      <c r="E2069" s="1" t="s">
        <v>8522</v>
      </c>
      <c r="F2069" s="1" t="s">
        <v>8081</v>
      </c>
      <c r="H2069" s="1" t="s">
        <v>8293</v>
      </c>
      <c r="I2069" s="1" t="s">
        <v>8480</v>
      </c>
      <c r="J2069" s="1" t="s">
        <v>3166</v>
      </c>
      <c r="M2069" s="1" t="s">
        <v>4202</v>
      </c>
      <c r="O2069" s="1" t="s">
        <v>695</v>
      </c>
      <c r="Q2069" s="1" t="s">
        <v>12348</v>
      </c>
      <c r="S2069" s="1" t="s">
        <v>3166</v>
      </c>
      <c r="T2069" s="1" t="s">
        <v>4746</v>
      </c>
      <c r="U2069" s="1" t="s">
        <v>3166</v>
      </c>
      <c r="V2069" s="1" t="s">
        <v>3166</v>
      </c>
      <c r="W2069" s="1" t="s">
        <v>3166</v>
      </c>
    </row>
    <row r="2070" spans="1:23">
      <c r="A2070" s="1" t="s">
        <v>49</v>
      </c>
      <c r="D2070" s="1" t="s">
        <v>8523</v>
      </c>
      <c r="E2070" s="1" t="s">
        <v>8524</v>
      </c>
      <c r="F2070" s="1" t="s">
        <v>8081</v>
      </c>
      <c r="H2070" s="1" t="s">
        <v>8293</v>
      </c>
      <c r="I2070" s="1" t="s">
        <v>8480</v>
      </c>
      <c r="J2070" s="1" t="s">
        <v>3166</v>
      </c>
      <c r="M2070" s="1" t="s">
        <v>4202</v>
      </c>
      <c r="O2070" s="1" t="s">
        <v>695</v>
      </c>
      <c r="Q2070" s="1" t="s">
        <v>12349</v>
      </c>
      <c r="S2070" s="1" t="s">
        <v>3166</v>
      </c>
      <c r="T2070" s="1" t="s">
        <v>4746</v>
      </c>
      <c r="U2070" s="1" t="s">
        <v>3166</v>
      </c>
      <c r="V2070" s="1" t="s">
        <v>12350</v>
      </c>
      <c r="W2070" s="1" t="s">
        <v>3166</v>
      </c>
    </row>
    <row r="2071" spans="1:23">
      <c r="A2071" s="1" t="s">
        <v>49</v>
      </c>
      <c r="D2071" s="1" t="s">
        <v>8525</v>
      </c>
      <c r="E2071" s="1" t="s">
        <v>8526</v>
      </c>
      <c r="F2071" s="1" t="s">
        <v>8081</v>
      </c>
      <c r="H2071" s="1" t="s">
        <v>8293</v>
      </c>
      <c r="I2071" s="1" t="s">
        <v>8480</v>
      </c>
      <c r="J2071" s="1" t="s">
        <v>3166</v>
      </c>
      <c r="M2071" s="1" t="s">
        <v>4202</v>
      </c>
      <c r="O2071" s="1" t="s">
        <v>695</v>
      </c>
      <c r="Q2071" s="1" t="s">
        <v>12351</v>
      </c>
      <c r="S2071" s="1" t="s">
        <v>3166</v>
      </c>
      <c r="T2071" s="1" t="s">
        <v>4746</v>
      </c>
      <c r="U2071" s="1" t="s">
        <v>3166</v>
      </c>
      <c r="V2071" s="1" t="s">
        <v>12352</v>
      </c>
      <c r="W2071" s="1" t="s">
        <v>3166</v>
      </c>
    </row>
    <row r="2072" spans="1:23">
      <c r="A2072" s="1" t="s">
        <v>49</v>
      </c>
      <c r="D2072" s="1" t="s">
        <v>8527</v>
      </c>
      <c r="E2072" s="1" t="s">
        <v>8528</v>
      </c>
      <c r="F2072" s="1" t="s">
        <v>8081</v>
      </c>
      <c r="H2072" s="1" t="s">
        <v>8293</v>
      </c>
      <c r="I2072" s="1" t="s">
        <v>8480</v>
      </c>
      <c r="J2072" s="1" t="s">
        <v>3166</v>
      </c>
      <c r="M2072" s="1" t="s">
        <v>4202</v>
      </c>
      <c r="O2072" s="1" t="s">
        <v>695</v>
      </c>
      <c r="Q2072" s="1" t="s">
        <v>12353</v>
      </c>
      <c r="S2072" s="1" t="s">
        <v>3166</v>
      </c>
      <c r="T2072" s="1" t="s">
        <v>4746</v>
      </c>
      <c r="U2072" s="1" t="s">
        <v>3166</v>
      </c>
      <c r="V2072" s="1" t="s">
        <v>12354</v>
      </c>
      <c r="W2072" s="1" t="s">
        <v>3166</v>
      </c>
    </row>
    <row r="2073" spans="1:23">
      <c r="A2073" s="1" t="s">
        <v>49</v>
      </c>
      <c r="D2073" s="1" t="s">
        <v>8529</v>
      </c>
      <c r="E2073" s="1" t="s">
        <v>8530</v>
      </c>
      <c r="F2073" s="1" t="s">
        <v>5094</v>
      </c>
      <c r="H2073" s="1" t="s">
        <v>8293</v>
      </c>
      <c r="I2073" s="1" t="s">
        <v>8480</v>
      </c>
      <c r="J2073" s="1" t="s">
        <v>3166</v>
      </c>
      <c r="M2073" s="1" t="s">
        <v>4202</v>
      </c>
      <c r="O2073" s="1" t="s">
        <v>695</v>
      </c>
      <c r="Q2073" s="1" t="s">
        <v>12355</v>
      </c>
      <c r="S2073" s="1" t="s">
        <v>3166</v>
      </c>
      <c r="T2073" s="1" t="s">
        <v>4746</v>
      </c>
      <c r="U2073" s="1" t="s">
        <v>655</v>
      </c>
      <c r="V2073" s="1" t="s">
        <v>3166</v>
      </c>
      <c r="W2073" s="1" t="s">
        <v>3166</v>
      </c>
    </row>
    <row r="2074" spans="1:23">
      <c r="A2074" s="1" t="s">
        <v>49</v>
      </c>
      <c r="D2074" s="1" t="s">
        <v>8531</v>
      </c>
      <c r="E2074" s="1" t="s">
        <v>8532</v>
      </c>
      <c r="F2074" s="1" t="s">
        <v>5099</v>
      </c>
      <c r="H2074" s="1" t="s">
        <v>8293</v>
      </c>
      <c r="I2074" s="1" t="s">
        <v>8480</v>
      </c>
      <c r="J2074" s="1" t="s">
        <v>3166</v>
      </c>
      <c r="M2074" s="1" t="s">
        <v>4202</v>
      </c>
      <c r="O2074" s="1" t="s">
        <v>695</v>
      </c>
      <c r="Q2074" s="1" t="s">
        <v>12164</v>
      </c>
      <c r="S2074" s="1" t="s">
        <v>3166</v>
      </c>
      <c r="T2074" s="1" t="s">
        <v>4746</v>
      </c>
      <c r="U2074" s="1" t="s">
        <v>655</v>
      </c>
      <c r="V2074" s="1" t="s">
        <v>3166</v>
      </c>
      <c r="W2074" s="1" t="s">
        <v>3166</v>
      </c>
    </row>
    <row r="2075" spans="1:23">
      <c r="A2075" s="1" t="s">
        <v>49</v>
      </c>
      <c r="D2075" s="1" t="s">
        <v>8533</v>
      </c>
      <c r="E2075" s="1" t="s">
        <v>8534</v>
      </c>
      <c r="F2075" s="1" t="s">
        <v>5094</v>
      </c>
      <c r="H2075" s="1" t="s">
        <v>8293</v>
      </c>
      <c r="I2075" s="1" t="s">
        <v>8480</v>
      </c>
      <c r="J2075" s="1" t="s">
        <v>3166</v>
      </c>
      <c r="M2075" s="1" t="s">
        <v>4202</v>
      </c>
      <c r="O2075" s="1" t="s">
        <v>695</v>
      </c>
      <c r="Q2075" s="1" t="s">
        <v>11578</v>
      </c>
      <c r="S2075" s="1" t="s">
        <v>3166</v>
      </c>
      <c r="T2075" s="1" t="s">
        <v>4746</v>
      </c>
      <c r="U2075" s="1" t="s">
        <v>655</v>
      </c>
      <c r="V2075" s="1" t="s">
        <v>3166</v>
      </c>
      <c r="W2075" s="1" t="s">
        <v>3166</v>
      </c>
    </row>
    <row r="2076" spans="1:23">
      <c r="A2076" s="1" t="s">
        <v>49</v>
      </c>
      <c r="D2076" s="1" t="s">
        <v>8535</v>
      </c>
      <c r="E2076" s="1" t="s">
        <v>8536</v>
      </c>
      <c r="F2076" s="1" t="s">
        <v>5094</v>
      </c>
      <c r="H2076" s="1" t="s">
        <v>8293</v>
      </c>
      <c r="I2076" s="1" t="s">
        <v>8480</v>
      </c>
      <c r="J2076" s="1" t="s">
        <v>3166</v>
      </c>
      <c r="M2076" s="1" t="s">
        <v>4202</v>
      </c>
      <c r="O2076" s="1" t="s">
        <v>695</v>
      </c>
      <c r="Q2076" s="1" t="s">
        <v>10181</v>
      </c>
      <c r="S2076" s="1" t="s">
        <v>3166</v>
      </c>
      <c r="T2076" s="1" t="s">
        <v>4746</v>
      </c>
      <c r="U2076" s="1" t="s">
        <v>655</v>
      </c>
      <c r="V2076" s="1" t="s">
        <v>3166</v>
      </c>
      <c r="W2076" s="1" t="s">
        <v>3166</v>
      </c>
    </row>
    <row r="2077" spans="1:23">
      <c r="A2077" s="1" t="s">
        <v>49</v>
      </c>
      <c r="D2077" s="1" t="s">
        <v>8537</v>
      </c>
      <c r="E2077" s="1" t="s">
        <v>8538</v>
      </c>
      <c r="F2077" s="1" t="s">
        <v>5099</v>
      </c>
      <c r="H2077" s="1" t="s">
        <v>8293</v>
      </c>
      <c r="I2077" s="1" t="s">
        <v>8480</v>
      </c>
      <c r="J2077" s="1" t="s">
        <v>3166</v>
      </c>
      <c r="M2077" s="1" t="s">
        <v>4202</v>
      </c>
      <c r="O2077" s="1" t="s">
        <v>695</v>
      </c>
      <c r="Q2077" s="1" t="s">
        <v>12356</v>
      </c>
      <c r="S2077" s="1" t="s">
        <v>3166</v>
      </c>
      <c r="T2077" s="1" t="s">
        <v>4746</v>
      </c>
      <c r="U2077" s="1" t="s">
        <v>655</v>
      </c>
      <c r="V2077" s="1" t="s">
        <v>3166</v>
      </c>
      <c r="W2077" s="1" t="s">
        <v>3166</v>
      </c>
    </row>
    <row r="2078" spans="1:23">
      <c r="A2078" s="1" t="s">
        <v>49</v>
      </c>
      <c r="D2078" s="1" t="s">
        <v>8539</v>
      </c>
      <c r="E2078" s="1" t="s">
        <v>8540</v>
      </c>
      <c r="F2078" s="1" t="s">
        <v>5099</v>
      </c>
      <c r="H2078" s="1" t="s">
        <v>8293</v>
      </c>
      <c r="I2078" s="1" t="s">
        <v>8480</v>
      </c>
      <c r="J2078" s="1" t="s">
        <v>3166</v>
      </c>
      <c r="M2078" s="1" t="s">
        <v>4202</v>
      </c>
      <c r="O2078" s="1" t="s">
        <v>695</v>
      </c>
      <c r="Q2078" s="1" t="s">
        <v>12357</v>
      </c>
      <c r="S2078" s="1" t="s">
        <v>3166</v>
      </c>
      <c r="T2078" s="1" t="s">
        <v>4746</v>
      </c>
      <c r="U2078" s="1" t="s">
        <v>655</v>
      </c>
      <c r="V2078" s="1" t="s">
        <v>3166</v>
      </c>
      <c r="W2078" s="1" t="s">
        <v>3166</v>
      </c>
    </row>
    <row r="2079" spans="1:23">
      <c r="A2079" s="1" t="s">
        <v>49</v>
      </c>
      <c r="D2079" s="1" t="s">
        <v>8541</v>
      </c>
      <c r="E2079" s="1" t="s">
        <v>8542</v>
      </c>
      <c r="F2079" s="1" t="s">
        <v>8543</v>
      </c>
      <c r="H2079" s="1" t="s">
        <v>8293</v>
      </c>
      <c r="I2079" s="1" t="s">
        <v>8480</v>
      </c>
      <c r="J2079" s="1" t="s">
        <v>3166</v>
      </c>
      <c r="M2079" s="1" t="s">
        <v>4202</v>
      </c>
      <c r="O2079" s="1" t="s">
        <v>695</v>
      </c>
      <c r="Q2079" s="1" t="s">
        <v>3254</v>
      </c>
      <c r="S2079" s="1" t="s">
        <v>3166</v>
      </c>
      <c r="T2079" s="1" t="s">
        <v>4746</v>
      </c>
      <c r="U2079" s="1" t="s">
        <v>655</v>
      </c>
      <c r="V2079" s="1" t="s">
        <v>3166</v>
      </c>
      <c r="W2079" s="1" t="s">
        <v>655</v>
      </c>
    </row>
    <row r="2080" spans="1:23">
      <c r="A2080" s="1" t="s">
        <v>49</v>
      </c>
      <c r="D2080" s="1" t="s">
        <v>8544</v>
      </c>
      <c r="E2080" s="1" t="s">
        <v>8545</v>
      </c>
      <c r="F2080" s="1" t="s">
        <v>5099</v>
      </c>
      <c r="H2080" s="1" t="s">
        <v>8293</v>
      </c>
      <c r="I2080" s="1" t="s">
        <v>8480</v>
      </c>
      <c r="J2080" s="1" t="s">
        <v>3166</v>
      </c>
      <c r="M2080" s="1" t="s">
        <v>4202</v>
      </c>
      <c r="O2080" s="1" t="s">
        <v>695</v>
      </c>
      <c r="Q2080" s="1" t="s">
        <v>12238</v>
      </c>
      <c r="S2080" s="1" t="s">
        <v>3166</v>
      </c>
      <c r="T2080" s="1" t="s">
        <v>4746</v>
      </c>
      <c r="U2080" s="1" t="s">
        <v>3166</v>
      </c>
      <c r="V2080" s="1" t="s">
        <v>3166</v>
      </c>
      <c r="W2080" s="1" t="s">
        <v>3166</v>
      </c>
    </row>
    <row r="2081" spans="1:23">
      <c r="A2081" s="1" t="s">
        <v>49</v>
      </c>
      <c r="D2081" s="1" t="s">
        <v>8546</v>
      </c>
      <c r="E2081" s="1" t="s">
        <v>8547</v>
      </c>
      <c r="F2081" s="1" t="s">
        <v>5094</v>
      </c>
      <c r="H2081" s="1" t="s">
        <v>8293</v>
      </c>
      <c r="I2081" s="1" t="s">
        <v>8480</v>
      </c>
      <c r="J2081" s="1" t="s">
        <v>3166</v>
      </c>
      <c r="M2081" s="1" t="s">
        <v>4202</v>
      </c>
      <c r="O2081" s="1" t="s">
        <v>695</v>
      </c>
      <c r="Q2081" s="1" t="s">
        <v>12358</v>
      </c>
      <c r="S2081" s="1" t="s">
        <v>3166</v>
      </c>
      <c r="T2081" s="1" t="s">
        <v>4746</v>
      </c>
      <c r="U2081" s="1" t="s">
        <v>655</v>
      </c>
      <c r="V2081" s="1" t="s">
        <v>3166</v>
      </c>
      <c r="W2081" s="1" t="s">
        <v>3166</v>
      </c>
    </row>
    <row r="2082" spans="1:23">
      <c r="A2082" s="1" t="s">
        <v>49</v>
      </c>
      <c r="D2082" s="1" t="s">
        <v>8548</v>
      </c>
      <c r="E2082" s="1" t="s">
        <v>8549</v>
      </c>
      <c r="F2082" s="1" t="s">
        <v>8543</v>
      </c>
      <c r="H2082" s="1" t="s">
        <v>8293</v>
      </c>
      <c r="I2082" s="1" t="s">
        <v>8480</v>
      </c>
      <c r="J2082" s="1" t="s">
        <v>3166</v>
      </c>
      <c r="M2082" s="1" t="s">
        <v>4202</v>
      </c>
      <c r="O2082" s="1" t="s">
        <v>695</v>
      </c>
      <c r="Q2082" s="1" t="s">
        <v>3244</v>
      </c>
      <c r="S2082" s="1" t="s">
        <v>3166</v>
      </c>
      <c r="T2082" s="1" t="s">
        <v>4746</v>
      </c>
      <c r="U2082" s="1" t="s">
        <v>655</v>
      </c>
      <c r="V2082" s="1" t="s">
        <v>3166</v>
      </c>
      <c r="W2082" s="1" t="s">
        <v>655</v>
      </c>
    </row>
    <row r="2083" spans="1:23">
      <c r="A2083" s="1" t="s">
        <v>49</v>
      </c>
      <c r="D2083" s="1" t="s">
        <v>8550</v>
      </c>
      <c r="E2083" s="1" t="s">
        <v>8551</v>
      </c>
      <c r="F2083" s="1" t="s">
        <v>5107</v>
      </c>
      <c r="H2083" s="1" t="s">
        <v>8293</v>
      </c>
      <c r="I2083" s="1" t="s">
        <v>8480</v>
      </c>
      <c r="J2083" s="1" t="s">
        <v>3166</v>
      </c>
      <c r="M2083" s="1" t="s">
        <v>4202</v>
      </c>
      <c r="O2083" s="1" t="s">
        <v>695</v>
      </c>
      <c r="Q2083" s="1" t="s">
        <v>12359</v>
      </c>
      <c r="S2083" s="1" t="s">
        <v>3166</v>
      </c>
      <c r="T2083" s="1" t="s">
        <v>4746</v>
      </c>
      <c r="U2083" s="1" t="s">
        <v>3166</v>
      </c>
      <c r="V2083" s="1" t="s">
        <v>3166</v>
      </c>
      <c r="W2083" s="1" t="s">
        <v>3166</v>
      </c>
    </row>
    <row r="2084" spans="1:23">
      <c r="A2084" s="1" t="s">
        <v>49</v>
      </c>
      <c r="D2084" s="1" t="s">
        <v>8552</v>
      </c>
      <c r="E2084" s="1" t="s">
        <v>8553</v>
      </c>
      <c r="F2084" s="1" t="s">
        <v>5094</v>
      </c>
      <c r="H2084" s="1" t="s">
        <v>8293</v>
      </c>
      <c r="I2084" s="1" t="s">
        <v>8480</v>
      </c>
      <c r="J2084" s="1" t="s">
        <v>3166</v>
      </c>
      <c r="M2084" s="1" t="s">
        <v>4202</v>
      </c>
      <c r="O2084" s="1" t="s">
        <v>695</v>
      </c>
      <c r="Q2084" s="1" t="s">
        <v>11689</v>
      </c>
      <c r="S2084" s="1" t="s">
        <v>3166</v>
      </c>
      <c r="T2084" s="1" t="s">
        <v>4746</v>
      </c>
      <c r="U2084" s="1" t="s">
        <v>655</v>
      </c>
      <c r="V2084" s="1" t="s">
        <v>3166</v>
      </c>
      <c r="W2084" s="1" t="s">
        <v>3166</v>
      </c>
    </row>
    <row r="2085" spans="1:23">
      <c r="A2085" s="1" t="s">
        <v>49</v>
      </c>
      <c r="D2085" s="1" t="s">
        <v>8554</v>
      </c>
      <c r="E2085" s="1" t="s">
        <v>8555</v>
      </c>
      <c r="F2085" s="1" t="s">
        <v>8543</v>
      </c>
      <c r="H2085" s="1" t="s">
        <v>8293</v>
      </c>
      <c r="I2085" s="1" t="s">
        <v>8480</v>
      </c>
      <c r="J2085" s="1" t="s">
        <v>3166</v>
      </c>
      <c r="M2085" s="1" t="s">
        <v>4202</v>
      </c>
      <c r="O2085" s="1" t="s">
        <v>695</v>
      </c>
      <c r="Q2085" s="1" t="s">
        <v>11566</v>
      </c>
      <c r="S2085" s="1" t="s">
        <v>3166</v>
      </c>
      <c r="T2085" s="1" t="s">
        <v>4746</v>
      </c>
      <c r="U2085" s="1" t="s">
        <v>655</v>
      </c>
      <c r="V2085" s="1" t="s">
        <v>3166</v>
      </c>
      <c r="W2085" s="1" t="s">
        <v>655</v>
      </c>
    </row>
    <row r="2086" spans="1:23">
      <c r="A2086" s="1" t="s">
        <v>49</v>
      </c>
      <c r="D2086" s="1" t="s">
        <v>8556</v>
      </c>
      <c r="E2086" s="1" t="s">
        <v>8557</v>
      </c>
      <c r="F2086" s="1" t="s">
        <v>8558</v>
      </c>
      <c r="H2086" s="1" t="s">
        <v>8293</v>
      </c>
      <c r="I2086" s="1" t="s">
        <v>8480</v>
      </c>
      <c r="J2086" s="1" t="s">
        <v>3166</v>
      </c>
      <c r="M2086" s="1" t="s">
        <v>4202</v>
      </c>
      <c r="O2086" s="1" t="s">
        <v>695</v>
      </c>
      <c r="Q2086" s="1" t="s">
        <v>12360</v>
      </c>
      <c r="S2086" s="1" t="s">
        <v>3166</v>
      </c>
      <c r="T2086" s="1" t="s">
        <v>4746</v>
      </c>
      <c r="U2086" s="1" t="s">
        <v>655</v>
      </c>
      <c r="V2086" s="1" t="s">
        <v>3166</v>
      </c>
      <c r="W2086" s="1" t="s">
        <v>3166</v>
      </c>
    </row>
    <row r="2087" spans="1:23">
      <c r="A2087" s="1" t="s">
        <v>49</v>
      </c>
      <c r="D2087" s="1" t="s">
        <v>8559</v>
      </c>
      <c r="E2087" s="1" t="s">
        <v>8560</v>
      </c>
      <c r="F2087" s="1" t="s">
        <v>5094</v>
      </c>
      <c r="H2087" s="1" t="s">
        <v>8293</v>
      </c>
      <c r="I2087" s="1" t="s">
        <v>8480</v>
      </c>
      <c r="J2087" s="1" t="s">
        <v>3166</v>
      </c>
      <c r="M2087" s="1" t="s">
        <v>4202</v>
      </c>
      <c r="O2087" s="1" t="s">
        <v>695</v>
      </c>
      <c r="Q2087" s="1" t="s">
        <v>12361</v>
      </c>
      <c r="S2087" s="1" t="s">
        <v>3166</v>
      </c>
      <c r="T2087" s="1" t="s">
        <v>4746</v>
      </c>
      <c r="U2087" s="1" t="s">
        <v>655</v>
      </c>
      <c r="V2087" s="1" t="s">
        <v>3166</v>
      </c>
      <c r="W2087" s="1" t="s">
        <v>3166</v>
      </c>
    </row>
    <row r="2088" spans="1:23">
      <c r="A2088" s="1" t="s">
        <v>49</v>
      </c>
      <c r="D2088" s="1" t="s">
        <v>8561</v>
      </c>
      <c r="E2088" s="1" t="s">
        <v>8562</v>
      </c>
      <c r="F2088" s="1" t="s">
        <v>5107</v>
      </c>
      <c r="H2088" s="1" t="s">
        <v>8293</v>
      </c>
      <c r="I2088" s="1" t="s">
        <v>8480</v>
      </c>
      <c r="J2088" s="1" t="s">
        <v>3166</v>
      </c>
      <c r="M2088" s="1" t="s">
        <v>4202</v>
      </c>
      <c r="O2088" s="1" t="s">
        <v>695</v>
      </c>
      <c r="Q2088" s="1" t="s">
        <v>12158</v>
      </c>
      <c r="S2088" s="1" t="s">
        <v>3166</v>
      </c>
      <c r="T2088" s="1" t="s">
        <v>4746</v>
      </c>
      <c r="U2088" s="1" t="s">
        <v>655</v>
      </c>
      <c r="V2088" s="1" t="s">
        <v>3166</v>
      </c>
      <c r="W2088" s="1" t="s">
        <v>3166</v>
      </c>
    </row>
    <row r="2089" spans="1:23">
      <c r="A2089" s="1" t="s">
        <v>49</v>
      </c>
      <c r="D2089" s="1" t="s">
        <v>8563</v>
      </c>
      <c r="E2089" s="1" t="s">
        <v>8564</v>
      </c>
      <c r="F2089" s="1" t="s">
        <v>5099</v>
      </c>
      <c r="H2089" s="1" t="s">
        <v>8293</v>
      </c>
      <c r="I2089" s="1" t="s">
        <v>8480</v>
      </c>
      <c r="J2089" s="1" t="s">
        <v>3166</v>
      </c>
      <c r="M2089" s="1" t="s">
        <v>4202</v>
      </c>
      <c r="O2089" s="1" t="s">
        <v>695</v>
      </c>
      <c r="Q2089" s="1" t="s">
        <v>12362</v>
      </c>
      <c r="S2089" s="1" t="s">
        <v>3166</v>
      </c>
      <c r="T2089" s="1" t="s">
        <v>4746</v>
      </c>
      <c r="U2089" s="1" t="s">
        <v>655</v>
      </c>
      <c r="V2089" s="1" t="s">
        <v>3166</v>
      </c>
      <c r="W2089" s="1" t="s">
        <v>3166</v>
      </c>
    </row>
    <row r="2090" spans="1:23">
      <c r="A2090" s="1" t="s">
        <v>49</v>
      </c>
      <c r="D2090" s="1" t="s">
        <v>8565</v>
      </c>
      <c r="E2090" s="1" t="s">
        <v>8566</v>
      </c>
      <c r="F2090" s="1" t="s">
        <v>5099</v>
      </c>
      <c r="H2090" s="1" t="s">
        <v>8293</v>
      </c>
      <c r="I2090" s="1" t="s">
        <v>8480</v>
      </c>
      <c r="J2090" s="1" t="s">
        <v>3166</v>
      </c>
      <c r="M2090" s="1" t="s">
        <v>4202</v>
      </c>
      <c r="O2090" s="1" t="s">
        <v>695</v>
      </c>
      <c r="Q2090" s="1" t="s">
        <v>12363</v>
      </c>
      <c r="S2090" s="1" t="s">
        <v>3166</v>
      </c>
      <c r="T2090" s="1" t="s">
        <v>4746</v>
      </c>
      <c r="U2090" s="1" t="s">
        <v>655</v>
      </c>
      <c r="V2090" s="1" t="s">
        <v>3166</v>
      </c>
      <c r="W2090" s="1" t="s">
        <v>655</v>
      </c>
    </row>
    <row r="2091" spans="1:23">
      <c r="A2091" s="1" t="s">
        <v>49</v>
      </c>
      <c r="D2091" s="1" t="s">
        <v>8567</v>
      </c>
      <c r="E2091" s="1" t="s">
        <v>8568</v>
      </c>
      <c r="F2091" s="1" t="s">
        <v>5099</v>
      </c>
      <c r="H2091" s="1" t="s">
        <v>8293</v>
      </c>
      <c r="I2091" s="1" t="s">
        <v>8480</v>
      </c>
      <c r="J2091" s="1" t="s">
        <v>3166</v>
      </c>
      <c r="M2091" s="1" t="s">
        <v>4202</v>
      </c>
      <c r="O2091" s="1" t="s">
        <v>695</v>
      </c>
      <c r="Q2091" s="1" t="s">
        <v>12158</v>
      </c>
      <c r="S2091" s="1" t="s">
        <v>3166</v>
      </c>
      <c r="T2091" s="1" t="s">
        <v>4746</v>
      </c>
      <c r="U2091" s="1" t="s">
        <v>655</v>
      </c>
      <c r="V2091" s="1" t="s">
        <v>3166</v>
      </c>
      <c r="W2091" s="1" t="s">
        <v>3166</v>
      </c>
    </row>
    <row r="2092" spans="1:23">
      <c r="A2092" s="1" t="s">
        <v>49</v>
      </c>
      <c r="D2092" s="1" t="s">
        <v>8569</v>
      </c>
      <c r="E2092" s="1" t="s">
        <v>8570</v>
      </c>
      <c r="F2092" s="1" t="s">
        <v>5094</v>
      </c>
      <c r="H2092" s="1" t="s">
        <v>8293</v>
      </c>
      <c r="I2092" s="1" t="s">
        <v>8480</v>
      </c>
      <c r="J2092" s="1" t="s">
        <v>3166</v>
      </c>
      <c r="M2092" s="1" t="s">
        <v>4202</v>
      </c>
      <c r="O2092" s="1" t="s">
        <v>695</v>
      </c>
      <c r="Q2092" s="1" t="s">
        <v>12364</v>
      </c>
      <c r="S2092" s="1" t="s">
        <v>3166</v>
      </c>
      <c r="T2092" s="1" t="s">
        <v>4746</v>
      </c>
      <c r="U2092" s="1" t="s">
        <v>655</v>
      </c>
      <c r="V2092" s="1" t="s">
        <v>3166</v>
      </c>
      <c r="W2092" s="1" t="s">
        <v>3166</v>
      </c>
    </row>
    <row r="2093" spans="1:23">
      <c r="A2093" s="1" t="s">
        <v>49</v>
      </c>
      <c r="D2093" s="1" t="s">
        <v>8571</v>
      </c>
      <c r="E2093" s="1" t="s">
        <v>8572</v>
      </c>
      <c r="F2093" s="1" t="s">
        <v>8543</v>
      </c>
      <c r="H2093" s="1" t="s">
        <v>8293</v>
      </c>
      <c r="I2093" s="1" t="s">
        <v>8480</v>
      </c>
      <c r="J2093" s="1" t="s">
        <v>3166</v>
      </c>
      <c r="M2093" s="1" t="s">
        <v>4202</v>
      </c>
      <c r="O2093" s="1" t="s">
        <v>695</v>
      </c>
      <c r="Q2093" s="1" t="s">
        <v>10909</v>
      </c>
      <c r="S2093" s="1" t="s">
        <v>3166</v>
      </c>
      <c r="T2093" s="1" t="s">
        <v>4746</v>
      </c>
      <c r="U2093" s="1" t="s">
        <v>655</v>
      </c>
      <c r="V2093" s="1" t="s">
        <v>3166</v>
      </c>
      <c r="W2093" s="1" t="s">
        <v>655</v>
      </c>
    </row>
    <row r="2094" spans="1:23">
      <c r="A2094" s="1" t="s">
        <v>49</v>
      </c>
      <c r="D2094" s="1" t="s">
        <v>8573</v>
      </c>
      <c r="E2094" s="1" t="s">
        <v>8574</v>
      </c>
      <c r="F2094" s="1" t="s">
        <v>5099</v>
      </c>
      <c r="H2094" s="1" t="s">
        <v>8293</v>
      </c>
      <c r="I2094" s="1" t="s">
        <v>8480</v>
      </c>
      <c r="J2094" s="1" t="s">
        <v>3166</v>
      </c>
      <c r="M2094" s="1" t="s">
        <v>4202</v>
      </c>
      <c r="O2094" s="1" t="s">
        <v>695</v>
      </c>
      <c r="Q2094" s="1" t="s">
        <v>12183</v>
      </c>
      <c r="S2094" s="1" t="s">
        <v>3166</v>
      </c>
      <c r="T2094" s="1" t="s">
        <v>4746</v>
      </c>
      <c r="U2094" s="1" t="s">
        <v>655</v>
      </c>
      <c r="V2094" s="1" t="s">
        <v>3166</v>
      </c>
      <c r="W2094" s="1" t="s">
        <v>3166</v>
      </c>
    </row>
    <row r="2095" spans="1:23">
      <c r="A2095" s="1" t="s">
        <v>49</v>
      </c>
      <c r="D2095" s="1" t="s">
        <v>8575</v>
      </c>
      <c r="E2095" s="1" t="s">
        <v>8576</v>
      </c>
      <c r="F2095" s="1" t="s">
        <v>5107</v>
      </c>
      <c r="H2095" s="1" t="s">
        <v>8293</v>
      </c>
      <c r="I2095" s="1" t="s">
        <v>8480</v>
      </c>
      <c r="J2095" s="1" t="s">
        <v>3166</v>
      </c>
      <c r="M2095" s="1" t="s">
        <v>4202</v>
      </c>
      <c r="O2095" s="1" t="s">
        <v>695</v>
      </c>
      <c r="Q2095" s="1" t="s">
        <v>12365</v>
      </c>
      <c r="S2095" s="1" t="s">
        <v>3166</v>
      </c>
      <c r="T2095" s="1" t="s">
        <v>4746</v>
      </c>
      <c r="U2095" s="1" t="s">
        <v>655</v>
      </c>
      <c r="V2095" s="1" t="s">
        <v>3166</v>
      </c>
      <c r="W2095" s="1" t="s">
        <v>3166</v>
      </c>
    </row>
    <row r="2096" spans="1:23">
      <c r="A2096" s="1" t="s">
        <v>49</v>
      </c>
      <c r="D2096" s="1" t="s">
        <v>8577</v>
      </c>
      <c r="E2096" s="1" t="s">
        <v>8578</v>
      </c>
      <c r="F2096" s="1" t="s">
        <v>5099</v>
      </c>
      <c r="H2096" s="1" t="s">
        <v>8293</v>
      </c>
      <c r="I2096" s="1" t="s">
        <v>8480</v>
      </c>
      <c r="J2096" s="1" t="s">
        <v>3166</v>
      </c>
      <c r="M2096" s="1" t="s">
        <v>4202</v>
      </c>
      <c r="O2096" s="1" t="s">
        <v>695</v>
      </c>
      <c r="Q2096" s="1" t="s">
        <v>3254</v>
      </c>
      <c r="S2096" s="1" t="s">
        <v>3166</v>
      </c>
      <c r="T2096" s="1" t="s">
        <v>4746</v>
      </c>
      <c r="U2096" s="1" t="s">
        <v>655</v>
      </c>
      <c r="V2096" s="1" t="s">
        <v>3166</v>
      </c>
      <c r="W2096" s="1" t="s">
        <v>3166</v>
      </c>
    </row>
    <row r="2097" spans="1:23">
      <c r="A2097" s="1" t="s">
        <v>49</v>
      </c>
      <c r="D2097" s="1" t="s">
        <v>8579</v>
      </c>
      <c r="E2097" s="1" t="s">
        <v>8580</v>
      </c>
      <c r="F2097" s="1" t="s">
        <v>5094</v>
      </c>
      <c r="H2097" s="1" t="s">
        <v>8293</v>
      </c>
      <c r="I2097" s="1" t="s">
        <v>8480</v>
      </c>
      <c r="J2097" s="1" t="s">
        <v>3166</v>
      </c>
      <c r="M2097" s="1" t="s">
        <v>4202</v>
      </c>
      <c r="O2097" s="1" t="s">
        <v>695</v>
      </c>
      <c r="Q2097" s="1" t="s">
        <v>12171</v>
      </c>
      <c r="S2097" s="1" t="s">
        <v>3166</v>
      </c>
      <c r="T2097" s="1" t="s">
        <v>4746</v>
      </c>
      <c r="U2097" s="1" t="s">
        <v>655</v>
      </c>
      <c r="V2097" s="1" t="s">
        <v>3166</v>
      </c>
      <c r="W2097" s="1" t="s">
        <v>3166</v>
      </c>
    </row>
    <row r="2098" spans="1:23">
      <c r="A2098" s="1" t="s">
        <v>49</v>
      </c>
      <c r="D2098" s="1" t="s">
        <v>8581</v>
      </c>
      <c r="E2098" s="1" t="s">
        <v>8582</v>
      </c>
      <c r="F2098" s="1" t="s">
        <v>5094</v>
      </c>
      <c r="H2098" s="1" t="s">
        <v>8293</v>
      </c>
      <c r="I2098" s="1" t="s">
        <v>8480</v>
      </c>
      <c r="J2098" s="1" t="s">
        <v>3166</v>
      </c>
      <c r="M2098" s="1" t="s">
        <v>4202</v>
      </c>
      <c r="O2098" s="1" t="s">
        <v>695</v>
      </c>
      <c r="Q2098" s="1" t="s">
        <v>12366</v>
      </c>
      <c r="S2098" s="1" t="s">
        <v>3166</v>
      </c>
      <c r="T2098" s="1" t="s">
        <v>4746</v>
      </c>
      <c r="U2098" s="1" t="s">
        <v>655</v>
      </c>
      <c r="V2098" s="1" t="s">
        <v>3166</v>
      </c>
      <c r="W2098" s="1" t="s">
        <v>3166</v>
      </c>
    </row>
    <row r="2099" spans="1:23">
      <c r="A2099" s="1" t="s">
        <v>49</v>
      </c>
      <c r="D2099" s="1" t="s">
        <v>8583</v>
      </c>
      <c r="E2099" s="1" t="s">
        <v>8584</v>
      </c>
      <c r="F2099" s="1" t="s">
        <v>5107</v>
      </c>
      <c r="H2099" s="1" t="s">
        <v>8293</v>
      </c>
      <c r="I2099" s="1" t="s">
        <v>8480</v>
      </c>
      <c r="J2099" s="1" t="s">
        <v>3166</v>
      </c>
      <c r="M2099" s="1" t="s">
        <v>4202</v>
      </c>
      <c r="O2099" s="1" t="s">
        <v>695</v>
      </c>
      <c r="Q2099" s="1" t="s">
        <v>12175</v>
      </c>
      <c r="S2099" s="1" t="s">
        <v>3166</v>
      </c>
      <c r="T2099" s="1" t="s">
        <v>4746</v>
      </c>
      <c r="U2099" s="1" t="s">
        <v>655</v>
      </c>
      <c r="V2099" s="1" t="s">
        <v>3166</v>
      </c>
      <c r="W2099" s="1" t="s">
        <v>3166</v>
      </c>
    </row>
    <row r="2100" spans="1:23">
      <c r="A2100" s="1" t="s">
        <v>49</v>
      </c>
      <c r="D2100" s="1" t="s">
        <v>8585</v>
      </c>
      <c r="E2100" s="1" t="s">
        <v>8586</v>
      </c>
      <c r="F2100" s="1" t="s">
        <v>5104</v>
      </c>
      <c r="H2100" s="1" t="s">
        <v>8293</v>
      </c>
      <c r="I2100" s="1" t="s">
        <v>8480</v>
      </c>
      <c r="J2100" s="1" t="s">
        <v>3166</v>
      </c>
      <c r="M2100" s="1" t="s">
        <v>4202</v>
      </c>
      <c r="O2100" s="1" t="s">
        <v>695</v>
      </c>
      <c r="Q2100" s="1" t="s">
        <v>12367</v>
      </c>
      <c r="S2100" s="1" t="s">
        <v>3166</v>
      </c>
      <c r="T2100" s="1" t="s">
        <v>4746</v>
      </c>
      <c r="U2100" s="1" t="s">
        <v>655</v>
      </c>
      <c r="V2100" s="1" t="s">
        <v>3166</v>
      </c>
      <c r="W2100" s="1" t="s">
        <v>3166</v>
      </c>
    </row>
    <row r="2101" spans="1:23">
      <c r="A2101" s="1" t="s">
        <v>49</v>
      </c>
      <c r="D2101" s="1" t="s">
        <v>8587</v>
      </c>
      <c r="E2101" s="1" t="s">
        <v>8588</v>
      </c>
      <c r="F2101" s="1" t="s">
        <v>5099</v>
      </c>
      <c r="H2101" s="1" t="s">
        <v>8293</v>
      </c>
      <c r="I2101" s="1" t="s">
        <v>8480</v>
      </c>
      <c r="J2101" s="1" t="s">
        <v>3166</v>
      </c>
      <c r="M2101" s="1" t="s">
        <v>4202</v>
      </c>
      <c r="O2101" s="1" t="s">
        <v>695</v>
      </c>
      <c r="Q2101" s="1" t="s">
        <v>12368</v>
      </c>
      <c r="S2101" s="1" t="s">
        <v>3166</v>
      </c>
      <c r="T2101" s="1" t="s">
        <v>4746</v>
      </c>
      <c r="U2101" s="1" t="s">
        <v>655</v>
      </c>
      <c r="V2101" s="1" t="s">
        <v>3166</v>
      </c>
      <c r="W2101" s="1" t="s">
        <v>3166</v>
      </c>
    </row>
    <row r="2102" spans="1:23">
      <c r="A2102" s="1" t="s">
        <v>49</v>
      </c>
      <c r="D2102" s="1" t="s">
        <v>8589</v>
      </c>
      <c r="E2102" s="1" t="s">
        <v>8590</v>
      </c>
      <c r="F2102" s="1" t="s">
        <v>5099</v>
      </c>
      <c r="H2102" s="1" t="s">
        <v>8293</v>
      </c>
      <c r="I2102" s="1" t="s">
        <v>8480</v>
      </c>
      <c r="J2102" s="1" t="s">
        <v>3166</v>
      </c>
      <c r="M2102" s="1" t="s">
        <v>4202</v>
      </c>
      <c r="O2102" s="1" t="s">
        <v>695</v>
      </c>
      <c r="Q2102" s="1" t="s">
        <v>12164</v>
      </c>
      <c r="S2102" s="1" t="s">
        <v>3166</v>
      </c>
      <c r="T2102" s="1" t="s">
        <v>4746</v>
      </c>
      <c r="U2102" s="1" t="s">
        <v>655</v>
      </c>
      <c r="V2102" s="1" t="s">
        <v>3166</v>
      </c>
      <c r="W2102" s="1" t="s">
        <v>3166</v>
      </c>
    </row>
    <row r="2103" spans="1:23">
      <c r="A2103" s="1" t="s">
        <v>49</v>
      </c>
      <c r="D2103" s="1" t="s">
        <v>8591</v>
      </c>
      <c r="E2103" s="1" t="s">
        <v>8592</v>
      </c>
      <c r="F2103" s="1" t="s">
        <v>5107</v>
      </c>
      <c r="H2103" s="1" t="s">
        <v>8293</v>
      </c>
      <c r="I2103" s="1" t="s">
        <v>8480</v>
      </c>
      <c r="J2103" s="1" t="s">
        <v>3166</v>
      </c>
      <c r="M2103" s="1" t="s">
        <v>4202</v>
      </c>
      <c r="O2103" s="1" t="s">
        <v>695</v>
      </c>
      <c r="Q2103" s="1" t="s">
        <v>12369</v>
      </c>
      <c r="S2103" s="1" t="s">
        <v>3166</v>
      </c>
      <c r="T2103" s="1" t="s">
        <v>4746</v>
      </c>
      <c r="U2103" s="1" t="s">
        <v>655</v>
      </c>
      <c r="V2103" s="1" t="s">
        <v>3166</v>
      </c>
      <c r="W2103" s="1" t="s">
        <v>3166</v>
      </c>
    </row>
    <row r="2104" spans="1:23">
      <c r="A2104" s="1" t="s">
        <v>49</v>
      </c>
      <c r="D2104" s="1" t="s">
        <v>8593</v>
      </c>
      <c r="E2104" s="1" t="s">
        <v>8594</v>
      </c>
      <c r="F2104" s="1" t="s">
        <v>5099</v>
      </c>
      <c r="H2104" s="1" t="s">
        <v>8293</v>
      </c>
      <c r="I2104" s="1" t="s">
        <v>8480</v>
      </c>
      <c r="J2104" s="1" t="s">
        <v>3166</v>
      </c>
      <c r="M2104" s="1" t="s">
        <v>4202</v>
      </c>
      <c r="O2104" s="1" t="s">
        <v>695</v>
      </c>
      <c r="Q2104" s="1" t="s">
        <v>12168</v>
      </c>
      <c r="S2104" s="1" t="s">
        <v>3166</v>
      </c>
      <c r="T2104" s="1" t="s">
        <v>4746</v>
      </c>
      <c r="U2104" s="1" t="s">
        <v>655</v>
      </c>
      <c r="V2104" s="1" t="s">
        <v>3166</v>
      </c>
      <c r="W2104" s="1" t="s">
        <v>3166</v>
      </c>
    </row>
    <row r="2105" spans="1:23">
      <c r="A2105" s="1" t="s">
        <v>49</v>
      </c>
      <c r="D2105" s="1" t="s">
        <v>8595</v>
      </c>
      <c r="E2105" s="1" t="s">
        <v>8596</v>
      </c>
      <c r="F2105" s="1" t="s">
        <v>5099</v>
      </c>
      <c r="H2105" s="1" t="s">
        <v>8293</v>
      </c>
      <c r="I2105" s="1" t="s">
        <v>8480</v>
      </c>
      <c r="J2105" s="1" t="s">
        <v>3166</v>
      </c>
      <c r="M2105" s="1" t="s">
        <v>4202</v>
      </c>
      <c r="O2105" s="1" t="s">
        <v>695</v>
      </c>
      <c r="Q2105" s="1" t="s">
        <v>12370</v>
      </c>
      <c r="S2105" s="1" t="s">
        <v>3166</v>
      </c>
      <c r="T2105" s="1" t="s">
        <v>4746</v>
      </c>
      <c r="U2105" s="1" t="s">
        <v>655</v>
      </c>
      <c r="V2105" s="1" t="s">
        <v>3166</v>
      </c>
      <c r="W2105" s="1" t="s">
        <v>655</v>
      </c>
    </row>
    <row r="2106" spans="1:23">
      <c r="A2106" s="1" t="s">
        <v>49</v>
      </c>
      <c r="D2106" s="1" t="s">
        <v>8597</v>
      </c>
      <c r="E2106" s="1" t="s">
        <v>8598</v>
      </c>
      <c r="F2106" s="1" t="s">
        <v>8081</v>
      </c>
      <c r="H2106" s="1" t="s">
        <v>8293</v>
      </c>
      <c r="I2106" s="1" t="s">
        <v>8480</v>
      </c>
      <c r="J2106" s="1" t="s">
        <v>3166</v>
      </c>
      <c r="M2106" s="1" t="s">
        <v>4202</v>
      </c>
      <c r="N2106" s="1" t="s">
        <v>522</v>
      </c>
      <c r="O2106" s="1" t="s">
        <v>81</v>
      </c>
      <c r="Q2106" s="1" t="s">
        <v>12371</v>
      </c>
      <c r="S2106" s="1" t="s">
        <v>3166</v>
      </c>
      <c r="T2106" s="1" t="s">
        <v>4746</v>
      </c>
      <c r="U2106" s="1" t="s">
        <v>3166</v>
      </c>
      <c r="V2106" s="1" t="s">
        <v>12372</v>
      </c>
      <c r="W2106" s="1" t="s">
        <v>3166</v>
      </c>
    </row>
    <row r="2107" spans="1:23">
      <c r="A2107" s="1" t="s">
        <v>49</v>
      </c>
      <c r="D2107" s="1" t="s">
        <v>8599</v>
      </c>
      <c r="E2107" s="1" t="s">
        <v>8600</v>
      </c>
      <c r="F2107" s="1" t="s">
        <v>5094</v>
      </c>
      <c r="H2107" s="1" t="s">
        <v>8293</v>
      </c>
      <c r="I2107" s="1" t="s">
        <v>8480</v>
      </c>
      <c r="J2107" s="1" t="s">
        <v>3166</v>
      </c>
      <c r="M2107" s="1" t="s">
        <v>4202</v>
      </c>
      <c r="O2107" s="1" t="s">
        <v>81</v>
      </c>
      <c r="Q2107" s="1" t="s">
        <v>12373</v>
      </c>
      <c r="S2107" s="1" t="s">
        <v>3166</v>
      </c>
      <c r="T2107" s="1" t="s">
        <v>4746</v>
      </c>
      <c r="U2107" s="1" t="s">
        <v>655</v>
      </c>
      <c r="V2107" s="1" t="s">
        <v>3166</v>
      </c>
      <c r="W2107" s="1" t="s">
        <v>3166</v>
      </c>
    </row>
    <row r="2108" spans="1:23">
      <c r="A2108" s="1" t="s">
        <v>49</v>
      </c>
      <c r="D2108" s="1" t="s">
        <v>8601</v>
      </c>
      <c r="E2108" s="1" t="s">
        <v>8602</v>
      </c>
      <c r="F2108" s="1" t="s">
        <v>5099</v>
      </c>
      <c r="H2108" s="1" t="s">
        <v>8293</v>
      </c>
      <c r="I2108" s="1" t="s">
        <v>8480</v>
      </c>
      <c r="J2108" s="1" t="s">
        <v>3166</v>
      </c>
      <c r="M2108" s="1" t="s">
        <v>4202</v>
      </c>
      <c r="O2108" s="1" t="s">
        <v>81</v>
      </c>
      <c r="Q2108" s="1" t="s">
        <v>12374</v>
      </c>
      <c r="S2108" s="1" t="s">
        <v>3166</v>
      </c>
      <c r="T2108" s="1" t="s">
        <v>4746</v>
      </c>
      <c r="U2108" s="1" t="s">
        <v>655</v>
      </c>
      <c r="V2108" s="1" t="s">
        <v>3166</v>
      </c>
      <c r="W2108" s="1" t="s">
        <v>3166</v>
      </c>
    </row>
    <row r="2109" spans="1:23">
      <c r="A2109" s="1" t="s">
        <v>49</v>
      </c>
      <c r="D2109" s="1" t="s">
        <v>8603</v>
      </c>
      <c r="E2109" s="1" t="s">
        <v>8604</v>
      </c>
      <c r="F2109" s="1" t="s">
        <v>5094</v>
      </c>
      <c r="H2109" s="1" t="s">
        <v>8293</v>
      </c>
      <c r="I2109" s="1" t="s">
        <v>8480</v>
      </c>
      <c r="J2109" s="1" t="s">
        <v>3166</v>
      </c>
      <c r="M2109" s="1" t="s">
        <v>4202</v>
      </c>
      <c r="O2109" s="1" t="s">
        <v>81</v>
      </c>
      <c r="Q2109" s="1" t="s">
        <v>12375</v>
      </c>
      <c r="S2109" s="1" t="s">
        <v>3166</v>
      </c>
      <c r="T2109" s="1" t="s">
        <v>4746</v>
      </c>
      <c r="U2109" s="1" t="s">
        <v>655</v>
      </c>
      <c r="V2109" s="1" t="s">
        <v>3166</v>
      </c>
      <c r="W2109" s="1" t="s">
        <v>3166</v>
      </c>
    </row>
    <row r="2110" spans="1:23">
      <c r="A2110" s="1" t="s">
        <v>49</v>
      </c>
      <c r="D2110" s="1" t="s">
        <v>8605</v>
      </c>
      <c r="E2110" s="1" t="s">
        <v>8606</v>
      </c>
      <c r="F2110" s="1" t="s">
        <v>5094</v>
      </c>
      <c r="H2110" s="1" t="s">
        <v>8293</v>
      </c>
      <c r="I2110" s="1" t="s">
        <v>8480</v>
      </c>
      <c r="J2110" s="1" t="s">
        <v>3166</v>
      </c>
      <c r="M2110" s="1" t="s">
        <v>4202</v>
      </c>
      <c r="O2110" s="1" t="s">
        <v>81</v>
      </c>
      <c r="Q2110" s="1" t="s">
        <v>12376</v>
      </c>
      <c r="S2110" s="1" t="s">
        <v>3166</v>
      </c>
      <c r="T2110" s="1" t="s">
        <v>4746</v>
      </c>
      <c r="U2110" s="1" t="s">
        <v>655</v>
      </c>
      <c r="V2110" s="1" t="s">
        <v>3166</v>
      </c>
      <c r="W2110" s="1" t="s">
        <v>3166</v>
      </c>
    </row>
    <row r="2111" spans="1:23">
      <c r="A2111" s="1" t="s">
        <v>49</v>
      </c>
      <c r="D2111" s="1" t="s">
        <v>8607</v>
      </c>
      <c r="E2111" s="1" t="s">
        <v>8608</v>
      </c>
      <c r="F2111" s="1" t="s">
        <v>5094</v>
      </c>
      <c r="H2111" s="1" t="s">
        <v>8293</v>
      </c>
      <c r="I2111" s="1" t="s">
        <v>8480</v>
      </c>
      <c r="J2111" s="1" t="s">
        <v>3166</v>
      </c>
      <c r="M2111" s="1" t="s">
        <v>4202</v>
      </c>
      <c r="O2111" s="1" t="s">
        <v>81</v>
      </c>
      <c r="Q2111" s="1" t="s">
        <v>12377</v>
      </c>
      <c r="S2111" s="1" t="s">
        <v>3166</v>
      </c>
      <c r="T2111" s="1" t="s">
        <v>4746</v>
      </c>
      <c r="U2111" s="1" t="s">
        <v>655</v>
      </c>
      <c r="V2111" s="1" t="s">
        <v>3166</v>
      </c>
      <c r="W2111" s="1" t="s">
        <v>3166</v>
      </c>
    </row>
    <row r="2112" spans="1:23">
      <c r="A2112" s="1" t="s">
        <v>49</v>
      </c>
      <c r="D2112" s="1" t="s">
        <v>8609</v>
      </c>
      <c r="E2112" s="1" t="s">
        <v>8610</v>
      </c>
      <c r="F2112" s="1" t="s">
        <v>5099</v>
      </c>
      <c r="H2112" s="1" t="s">
        <v>8293</v>
      </c>
      <c r="I2112" s="1" t="s">
        <v>8480</v>
      </c>
      <c r="J2112" s="1" t="s">
        <v>3166</v>
      </c>
      <c r="M2112" s="1" t="s">
        <v>4202</v>
      </c>
      <c r="O2112" s="1" t="s">
        <v>81</v>
      </c>
      <c r="Q2112" s="1" t="s">
        <v>11063</v>
      </c>
      <c r="S2112" s="1" t="s">
        <v>3166</v>
      </c>
      <c r="T2112" s="1" t="s">
        <v>4746</v>
      </c>
      <c r="U2112" s="1" t="s">
        <v>655</v>
      </c>
      <c r="V2112" s="1" t="s">
        <v>3166</v>
      </c>
      <c r="W2112" s="1" t="s">
        <v>3166</v>
      </c>
    </row>
    <row r="2113" spans="1:23">
      <c r="A2113" s="1" t="s">
        <v>49</v>
      </c>
      <c r="D2113" s="1" t="s">
        <v>8611</v>
      </c>
      <c r="E2113" s="1" t="s">
        <v>8612</v>
      </c>
      <c r="F2113" s="1" t="s">
        <v>8543</v>
      </c>
      <c r="H2113" s="1" t="s">
        <v>8293</v>
      </c>
      <c r="I2113" s="1" t="s">
        <v>8480</v>
      </c>
      <c r="J2113" s="1" t="s">
        <v>3166</v>
      </c>
      <c r="M2113" s="1" t="s">
        <v>4202</v>
      </c>
      <c r="O2113" s="1" t="s">
        <v>81</v>
      </c>
      <c r="Q2113" s="1" t="s">
        <v>11316</v>
      </c>
      <c r="S2113" s="1" t="s">
        <v>3166</v>
      </c>
      <c r="T2113" s="1" t="s">
        <v>4746</v>
      </c>
      <c r="U2113" s="1" t="s">
        <v>655</v>
      </c>
      <c r="V2113" s="1" t="s">
        <v>3166</v>
      </c>
      <c r="W2113" s="1" t="s">
        <v>655</v>
      </c>
    </row>
    <row r="2114" spans="1:23">
      <c r="A2114" s="1" t="s">
        <v>49</v>
      </c>
      <c r="D2114" s="1" t="s">
        <v>8613</v>
      </c>
      <c r="E2114" s="1" t="s">
        <v>8614</v>
      </c>
      <c r="F2114" s="1" t="s">
        <v>5099</v>
      </c>
      <c r="H2114" s="1" t="s">
        <v>8293</v>
      </c>
      <c r="I2114" s="1" t="s">
        <v>8480</v>
      </c>
      <c r="J2114" s="1" t="s">
        <v>3166</v>
      </c>
      <c r="M2114" s="1" t="s">
        <v>4202</v>
      </c>
      <c r="O2114" s="1" t="s">
        <v>81</v>
      </c>
      <c r="Q2114" s="1" t="s">
        <v>12378</v>
      </c>
      <c r="S2114" s="1" t="s">
        <v>3166</v>
      </c>
      <c r="T2114" s="1" t="s">
        <v>4746</v>
      </c>
      <c r="U2114" s="1" t="s">
        <v>3166</v>
      </c>
      <c r="V2114" s="1" t="s">
        <v>3166</v>
      </c>
      <c r="W2114" s="1" t="s">
        <v>3166</v>
      </c>
    </row>
    <row r="2115" spans="1:23">
      <c r="A2115" s="1" t="s">
        <v>49</v>
      </c>
      <c r="D2115" s="1" t="s">
        <v>8615</v>
      </c>
      <c r="E2115" s="1" t="s">
        <v>8616</v>
      </c>
      <c r="F2115" s="1" t="s">
        <v>5094</v>
      </c>
      <c r="H2115" s="1" t="s">
        <v>8293</v>
      </c>
      <c r="I2115" s="1" t="s">
        <v>8480</v>
      </c>
      <c r="J2115" s="1" t="s">
        <v>3166</v>
      </c>
      <c r="M2115" s="1" t="s">
        <v>4202</v>
      </c>
      <c r="O2115" s="1" t="s">
        <v>81</v>
      </c>
      <c r="Q2115" s="1" t="s">
        <v>12374</v>
      </c>
      <c r="S2115" s="1" t="s">
        <v>3166</v>
      </c>
      <c r="T2115" s="1" t="s">
        <v>4746</v>
      </c>
      <c r="U2115" s="1" t="s">
        <v>655</v>
      </c>
      <c r="V2115" s="1" t="s">
        <v>3166</v>
      </c>
      <c r="W2115" s="1" t="s">
        <v>3166</v>
      </c>
    </row>
    <row r="2116" spans="1:23">
      <c r="A2116" s="1" t="s">
        <v>49</v>
      </c>
      <c r="D2116" s="1" t="s">
        <v>8617</v>
      </c>
      <c r="E2116" s="1" t="s">
        <v>8618</v>
      </c>
      <c r="F2116" s="1" t="s">
        <v>8543</v>
      </c>
      <c r="H2116" s="1" t="s">
        <v>8293</v>
      </c>
      <c r="I2116" s="1" t="s">
        <v>8480</v>
      </c>
      <c r="J2116" s="1" t="s">
        <v>3166</v>
      </c>
      <c r="M2116" s="1" t="s">
        <v>4202</v>
      </c>
      <c r="O2116" s="1" t="s">
        <v>81</v>
      </c>
      <c r="Q2116" s="1" t="s">
        <v>12379</v>
      </c>
      <c r="S2116" s="1" t="s">
        <v>3166</v>
      </c>
      <c r="T2116" s="1" t="s">
        <v>4746</v>
      </c>
      <c r="U2116" s="1" t="s">
        <v>655</v>
      </c>
      <c r="V2116" s="1" t="s">
        <v>3166</v>
      </c>
      <c r="W2116" s="1" t="s">
        <v>655</v>
      </c>
    </row>
    <row r="2117" spans="1:23">
      <c r="A2117" s="1" t="s">
        <v>49</v>
      </c>
      <c r="D2117" s="1" t="s">
        <v>8619</v>
      </c>
      <c r="E2117" s="1" t="s">
        <v>8551</v>
      </c>
      <c r="F2117" s="1" t="s">
        <v>5107</v>
      </c>
      <c r="H2117" s="1" t="s">
        <v>8293</v>
      </c>
      <c r="I2117" s="1" t="s">
        <v>8480</v>
      </c>
      <c r="J2117" s="1" t="s">
        <v>3166</v>
      </c>
      <c r="M2117" s="1" t="s">
        <v>4202</v>
      </c>
      <c r="O2117" s="1" t="s">
        <v>81</v>
      </c>
      <c r="Q2117" s="1" t="s">
        <v>12166</v>
      </c>
      <c r="S2117" s="1" t="s">
        <v>3166</v>
      </c>
      <c r="T2117" s="1" t="s">
        <v>4746</v>
      </c>
      <c r="U2117" s="1" t="s">
        <v>530</v>
      </c>
      <c r="V2117" s="1" t="s">
        <v>3166</v>
      </c>
      <c r="W2117" s="1" t="s">
        <v>3166</v>
      </c>
    </row>
    <row r="2118" spans="1:23">
      <c r="A2118" s="1" t="s">
        <v>49</v>
      </c>
      <c r="D2118" s="1" t="s">
        <v>8620</v>
      </c>
      <c r="E2118" s="1" t="s">
        <v>8621</v>
      </c>
      <c r="F2118" s="1" t="s">
        <v>5094</v>
      </c>
      <c r="H2118" s="1" t="s">
        <v>8293</v>
      </c>
      <c r="I2118" s="1" t="s">
        <v>8480</v>
      </c>
      <c r="J2118" s="1" t="s">
        <v>3166</v>
      </c>
      <c r="M2118" s="1" t="s">
        <v>4202</v>
      </c>
      <c r="O2118" s="1" t="s">
        <v>81</v>
      </c>
      <c r="Q2118" s="1" t="s">
        <v>12041</v>
      </c>
      <c r="S2118" s="1" t="s">
        <v>3166</v>
      </c>
      <c r="T2118" s="1" t="s">
        <v>4746</v>
      </c>
      <c r="U2118" s="1" t="s">
        <v>655</v>
      </c>
      <c r="V2118" s="1" t="s">
        <v>3166</v>
      </c>
      <c r="W2118" s="1" t="s">
        <v>3166</v>
      </c>
    </row>
    <row r="2119" spans="1:23">
      <c r="A2119" s="1" t="s">
        <v>49</v>
      </c>
      <c r="D2119" s="1" t="s">
        <v>8622</v>
      </c>
      <c r="E2119" s="1" t="s">
        <v>8623</v>
      </c>
      <c r="F2119" s="1" t="s">
        <v>8543</v>
      </c>
      <c r="H2119" s="1" t="s">
        <v>8293</v>
      </c>
      <c r="I2119" s="1" t="s">
        <v>8480</v>
      </c>
      <c r="J2119" s="1" t="s">
        <v>3166</v>
      </c>
      <c r="M2119" s="1" t="s">
        <v>4202</v>
      </c>
      <c r="O2119" s="1" t="s">
        <v>81</v>
      </c>
      <c r="Q2119" s="1" t="s">
        <v>11434</v>
      </c>
      <c r="S2119" s="1" t="s">
        <v>3166</v>
      </c>
      <c r="T2119" s="1" t="s">
        <v>4746</v>
      </c>
      <c r="U2119" s="1" t="s">
        <v>655</v>
      </c>
      <c r="V2119" s="1" t="s">
        <v>3166</v>
      </c>
      <c r="W2119" s="1" t="s">
        <v>655</v>
      </c>
    </row>
    <row r="2120" spans="1:23">
      <c r="A2120" s="1" t="s">
        <v>49</v>
      </c>
      <c r="D2120" s="1" t="s">
        <v>8624</v>
      </c>
      <c r="E2120" s="1" t="s">
        <v>8625</v>
      </c>
      <c r="F2120" s="1" t="s">
        <v>8558</v>
      </c>
      <c r="H2120" s="1" t="s">
        <v>8293</v>
      </c>
      <c r="I2120" s="1" t="s">
        <v>8480</v>
      </c>
      <c r="J2120" s="1" t="s">
        <v>3166</v>
      </c>
      <c r="M2120" s="1" t="s">
        <v>4202</v>
      </c>
      <c r="O2120" s="1" t="s">
        <v>81</v>
      </c>
      <c r="Q2120" s="1" t="s">
        <v>12380</v>
      </c>
      <c r="S2120" s="1" t="s">
        <v>3166</v>
      </c>
      <c r="T2120" s="1" t="s">
        <v>4746</v>
      </c>
      <c r="U2120" s="1" t="s">
        <v>655</v>
      </c>
      <c r="V2120" s="1" t="s">
        <v>3166</v>
      </c>
      <c r="W2120" s="1" t="s">
        <v>3166</v>
      </c>
    </row>
    <row r="2121" spans="1:23">
      <c r="A2121" s="1" t="s">
        <v>49</v>
      </c>
      <c r="D2121" s="1" t="s">
        <v>8626</v>
      </c>
      <c r="E2121" s="1" t="s">
        <v>8627</v>
      </c>
      <c r="F2121" s="1" t="s">
        <v>5094</v>
      </c>
      <c r="H2121" s="1" t="s">
        <v>8293</v>
      </c>
      <c r="I2121" s="1" t="s">
        <v>8480</v>
      </c>
      <c r="J2121" s="1" t="s">
        <v>3166</v>
      </c>
      <c r="M2121" s="1" t="s">
        <v>4202</v>
      </c>
      <c r="O2121" s="1" t="s">
        <v>81</v>
      </c>
      <c r="Q2121" s="1" t="s">
        <v>12381</v>
      </c>
      <c r="S2121" s="1" t="s">
        <v>3166</v>
      </c>
      <c r="T2121" s="1" t="s">
        <v>4746</v>
      </c>
      <c r="U2121" s="1" t="s">
        <v>655</v>
      </c>
      <c r="V2121" s="1" t="s">
        <v>3166</v>
      </c>
      <c r="W2121" s="1" t="s">
        <v>3166</v>
      </c>
    </row>
    <row r="2122" spans="1:23">
      <c r="A2122" s="1" t="s">
        <v>49</v>
      </c>
      <c r="D2122" s="1" t="s">
        <v>8628</v>
      </c>
      <c r="E2122" s="1" t="s">
        <v>8629</v>
      </c>
      <c r="F2122" s="1" t="s">
        <v>5107</v>
      </c>
      <c r="H2122" s="1" t="s">
        <v>8293</v>
      </c>
      <c r="I2122" s="1" t="s">
        <v>8480</v>
      </c>
      <c r="J2122" s="1" t="s">
        <v>3166</v>
      </c>
      <c r="M2122" s="1" t="s">
        <v>4202</v>
      </c>
      <c r="O2122" s="1" t="s">
        <v>81</v>
      </c>
      <c r="Q2122" s="1" t="s">
        <v>10595</v>
      </c>
      <c r="S2122" s="1" t="s">
        <v>3166</v>
      </c>
      <c r="T2122" s="1" t="s">
        <v>4746</v>
      </c>
      <c r="U2122" s="1" t="s">
        <v>655</v>
      </c>
      <c r="V2122" s="1" t="s">
        <v>3166</v>
      </c>
      <c r="W2122" s="1" t="s">
        <v>3166</v>
      </c>
    </row>
    <row r="2123" spans="1:23">
      <c r="A2123" s="1" t="s">
        <v>49</v>
      </c>
      <c r="D2123" s="1" t="s">
        <v>8630</v>
      </c>
      <c r="E2123" s="1" t="s">
        <v>8631</v>
      </c>
      <c r="F2123" s="1" t="s">
        <v>5099</v>
      </c>
      <c r="H2123" s="1" t="s">
        <v>8293</v>
      </c>
      <c r="I2123" s="1" t="s">
        <v>8480</v>
      </c>
      <c r="J2123" s="1" t="s">
        <v>3166</v>
      </c>
      <c r="M2123" s="1" t="s">
        <v>4202</v>
      </c>
      <c r="O2123" s="1" t="s">
        <v>81</v>
      </c>
      <c r="Q2123" s="1" t="s">
        <v>12382</v>
      </c>
      <c r="S2123" s="1" t="s">
        <v>3166</v>
      </c>
      <c r="T2123" s="1" t="s">
        <v>4746</v>
      </c>
      <c r="U2123" s="1" t="s">
        <v>655</v>
      </c>
      <c r="V2123" s="1" t="s">
        <v>3166</v>
      </c>
      <c r="W2123" s="1" t="s">
        <v>3166</v>
      </c>
    </row>
    <row r="2124" spans="1:23">
      <c r="A2124" s="1" t="s">
        <v>49</v>
      </c>
      <c r="D2124" s="1" t="s">
        <v>8632</v>
      </c>
      <c r="E2124" s="1" t="s">
        <v>8633</v>
      </c>
      <c r="F2124" s="1" t="s">
        <v>5099</v>
      </c>
      <c r="H2124" s="1" t="s">
        <v>8293</v>
      </c>
      <c r="I2124" s="1" t="s">
        <v>8480</v>
      </c>
      <c r="J2124" s="1" t="s">
        <v>3166</v>
      </c>
      <c r="M2124" s="1" t="s">
        <v>4202</v>
      </c>
      <c r="O2124" s="1" t="s">
        <v>81</v>
      </c>
      <c r="Q2124" s="1" t="s">
        <v>12363</v>
      </c>
      <c r="S2124" s="1" t="s">
        <v>3166</v>
      </c>
      <c r="T2124" s="1" t="s">
        <v>4746</v>
      </c>
      <c r="U2124" s="1" t="s">
        <v>655</v>
      </c>
      <c r="V2124" s="1" t="s">
        <v>3166</v>
      </c>
      <c r="W2124" s="1" t="s">
        <v>655</v>
      </c>
    </row>
    <row r="2125" spans="1:23">
      <c r="A2125" s="1" t="s">
        <v>49</v>
      </c>
      <c r="D2125" s="1" t="s">
        <v>8634</v>
      </c>
      <c r="E2125" s="1" t="s">
        <v>8635</v>
      </c>
      <c r="F2125" s="1" t="s">
        <v>5099</v>
      </c>
      <c r="H2125" s="1" t="s">
        <v>8293</v>
      </c>
      <c r="I2125" s="1" t="s">
        <v>8480</v>
      </c>
      <c r="J2125" s="1" t="s">
        <v>3166</v>
      </c>
      <c r="M2125" s="1" t="s">
        <v>4202</v>
      </c>
      <c r="O2125" s="1" t="s">
        <v>81</v>
      </c>
      <c r="Q2125" s="1" t="s">
        <v>11063</v>
      </c>
      <c r="S2125" s="1" t="s">
        <v>3166</v>
      </c>
      <c r="T2125" s="1" t="s">
        <v>4746</v>
      </c>
      <c r="U2125" s="1" t="s">
        <v>655</v>
      </c>
      <c r="V2125" s="1" t="s">
        <v>3166</v>
      </c>
      <c r="W2125" s="1" t="s">
        <v>3166</v>
      </c>
    </row>
    <row r="2126" spans="1:23">
      <c r="A2126" s="1" t="s">
        <v>49</v>
      </c>
      <c r="D2126" s="1" t="s">
        <v>8636</v>
      </c>
      <c r="E2126" s="1" t="s">
        <v>8637</v>
      </c>
      <c r="F2126" s="1" t="s">
        <v>5099</v>
      </c>
      <c r="H2126" s="1" t="s">
        <v>8293</v>
      </c>
      <c r="I2126" s="1" t="s">
        <v>8480</v>
      </c>
      <c r="J2126" s="1" t="s">
        <v>3166</v>
      </c>
      <c r="M2126" s="1" t="s">
        <v>4202</v>
      </c>
      <c r="O2126" s="1" t="s">
        <v>81</v>
      </c>
      <c r="Q2126" s="1" t="s">
        <v>12383</v>
      </c>
      <c r="S2126" s="1" t="s">
        <v>3166</v>
      </c>
      <c r="T2126" s="1" t="s">
        <v>4746</v>
      </c>
      <c r="U2126" s="1" t="s">
        <v>655</v>
      </c>
      <c r="V2126" s="1" t="s">
        <v>3166</v>
      </c>
      <c r="W2126" s="1" t="s">
        <v>3166</v>
      </c>
    </row>
    <row r="2127" spans="1:23">
      <c r="A2127" s="1" t="s">
        <v>49</v>
      </c>
      <c r="D2127" s="1" t="s">
        <v>8638</v>
      </c>
      <c r="E2127" s="1" t="s">
        <v>8639</v>
      </c>
      <c r="F2127" s="1" t="s">
        <v>5094</v>
      </c>
      <c r="H2127" s="1" t="s">
        <v>8293</v>
      </c>
      <c r="I2127" s="1" t="s">
        <v>8480</v>
      </c>
      <c r="J2127" s="1" t="s">
        <v>3166</v>
      </c>
      <c r="M2127" s="1" t="s">
        <v>4202</v>
      </c>
      <c r="O2127" s="1" t="s">
        <v>81</v>
      </c>
      <c r="Q2127" s="1" t="s">
        <v>12384</v>
      </c>
      <c r="S2127" s="1" t="s">
        <v>3166</v>
      </c>
      <c r="T2127" s="1" t="s">
        <v>4746</v>
      </c>
      <c r="U2127" s="1" t="s">
        <v>655</v>
      </c>
      <c r="V2127" s="1" t="s">
        <v>3166</v>
      </c>
      <c r="W2127" s="1" t="s">
        <v>3166</v>
      </c>
    </row>
    <row r="2128" spans="1:23">
      <c r="A2128" s="1" t="s">
        <v>49</v>
      </c>
      <c r="D2128" s="1" t="s">
        <v>8640</v>
      </c>
      <c r="E2128" s="1" t="s">
        <v>8641</v>
      </c>
      <c r="F2128" s="1" t="s">
        <v>8543</v>
      </c>
      <c r="H2128" s="1" t="s">
        <v>8293</v>
      </c>
      <c r="I2128" s="1" t="s">
        <v>8480</v>
      </c>
      <c r="J2128" s="1" t="s">
        <v>3166</v>
      </c>
      <c r="M2128" s="1" t="s">
        <v>4202</v>
      </c>
      <c r="O2128" s="1" t="s">
        <v>81</v>
      </c>
      <c r="Q2128" s="1" t="s">
        <v>12385</v>
      </c>
      <c r="S2128" s="1" t="s">
        <v>3166</v>
      </c>
      <c r="T2128" s="1" t="s">
        <v>4746</v>
      </c>
      <c r="U2128" s="1" t="s">
        <v>655</v>
      </c>
      <c r="V2128" s="1" t="s">
        <v>3166</v>
      </c>
      <c r="W2128" s="1" t="s">
        <v>655</v>
      </c>
    </row>
    <row r="2129" spans="1:23">
      <c r="A2129" s="1" t="s">
        <v>49</v>
      </c>
      <c r="D2129" s="1" t="s">
        <v>8642</v>
      </c>
      <c r="E2129" s="1" t="s">
        <v>8643</v>
      </c>
      <c r="F2129" s="1" t="s">
        <v>5099</v>
      </c>
      <c r="H2129" s="1" t="s">
        <v>8293</v>
      </c>
      <c r="I2129" s="1" t="s">
        <v>8480</v>
      </c>
      <c r="J2129" s="1" t="s">
        <v>3166</v>
      </c>
      <c r="M2129" s="1" t="s">
        <v>4202</v>
      </c>
      <c r="O2129" s="1" t="s">
        <v>81</v>
      </c>
      <c r="Q2129" s="1" t="s">
        <v>12386</v>
      </c>
      <c r="S2129" s="1" t="s">
        <v>3166</v>
      </c>
      <c r="T2129" s="1" t="s">
        <v>4746</v>
      </c>
      <c r="U2129" s="1" t="s">
        <v>655</v>
      </c>
      <c r="V2129" s="1" t="s">
        <v>3166</v>
      </c>
      <c r="W2129" s="1" t="s">
        <v>3166</v>
      </c>
    </row>
    <row r="2130" spans="1:23">
      <c r="A2130" s="1" t="s">
        <v>49</v>
      </c>
      <c r="D2130" s="1" t="s">
        <v>8644</v>
      </c>
      <c r="E2130" s="1" t="s">
        <v>8645</v>
      </c>
      <c r="F2130" s="1" t="s">
        <v>5094</v>
      </c>
      <c r="H2130" s="1" t="s">
        <v>8293</v>
      </c>
      <c r="I2130" s="1" t="s">
        <v>8480</v>
      </c>
      <c r="J2130" s="1" t="s">
        <v>3166</v>
      </c>
      <c r="M2130" s="1" t="s">
        <v>4202</v>
      </c>
      <c r="O2130" s="1" t="s">
        <v>81</v>
      </c>
      <c r="Q2130" s="1" t="s">
        <v>12387</v>
      </c>
      <c r="S2130" s="1" t="s">
        <v>3166</v>
      </c>
      <c r="T2130" s="1" t="s">
        <v>4746</v>
      </c>
      <c r="U2130" s="1" t="s">
        <v>655</v>
      </c>
      <c r="V2130" s="1" t="s">
        <v>3166</v>
      </c>
      <c r="W2130" s="1" t="s">
        <v>3166</v>
      </c>
    </row>
    <row r="2131" spans="1:23">
      <c r="A2131" s="1" t="s">
        <v>49</v>
      </c>
      <c r="D2131" s="1" t="s">
        <v>8646</v>
      </c>
      <c r="E2131" s="1" t="s">
        <v>8647</v>
      </c>
      <c r="F2131" s="1" t="s">
        <v>5107</v>
      </c>
      <c r="H2131" s="1" t="s">
        <v>8293</v>
      </c>
      <c r="I2131" s="1" t="s">
        <v>8480</v>
      </c>
      <c r="J2131" s="1" t="s">
        <v>3166</v>
      </c>
      <c r="M2131" s="1" t="s">
        <v>4202</v>
      </c>
      <c r="O2131" s="1" t="s">
        <v>81</v>
      </c>
      <c r="Q2131" s="1" t="s">
        <v>12388</v>
      </c>
      <c r="S2131" s="1" t="s">
        <v>3166</v>
      </c>
      <c r="T2131" s="1" t="s">
        <v>4746</v>
      </c>
      <c r="U2131" s="1" t="s">
        <v>655</v>
      </c>
      <c r="V2131" s="1" t="s">
        <v>3166</v>
      </c>
      <c r="W2131" s="1" t="s">
        <v>3166</v>
      </c>
    </row>
    <row r="2132" spans="1:23">
      <c r="A2132" s="1" t="s">
        <v>49</v>
      </c>
      <c r="D2132" s="1" t="s">
        <v>8648</v>
      </c>
      <c r="E2132" s="1" t="s">
        <v>8649</v>
      </c>
      <c r="F2132" s="1" t="s">
        <v>5099</v>
      </c>
      <c r="H2132" s="1" t="s">
        <v>8293</v>
      </c>
      <c r="I2132" s="1" t="s">
        <v>8480</v>
      </c>
      <c r="J2132" s="1" t="s">
        <v>3166</v>
      </c>
      <c r="M2132" s="1" t="s">
        <v>4202</v>
      </c>
      <c r="O2132" s="1" t="s">
        <v>81</v>
      </c>
      <c r="Q2132" s="1" t="s">
        <v>12389</v>
      </c>
      <c r="S2132" s="1" t="s">
        <v>3166</v>
      </c>
      <c r="T2132" s="1" t="s">
        <v>4746</v>
      </c>
      <c r="U2132" s="1" t="s">
        <v>655</v>
      </c>
      <c r="V2132" s="1" t="s">
        <v>3166</v>
      </c>
      <c r="W2132" s="1" t="s">
        <v>3166</v>
      </c>
    </row>
    <row r="2133" spans="1:23">
      <c r="A2133" s="1" t="s">
        <v>49</v>
      </c>
      <c r="D2133" s="1" t="s">
        <v>8650</v>
      </c>
      <c r="E2133" s="1" t="s">
        <v>8651</v>
      </c>
      <c r="F2133" s="1" t="s">
        <v>5094</v>
      </c>
      <c r="H2133" s="1" t="s">
        <v>8293</v>
      </c>
      <c r="I2133" s="1" t="s">
        <v>8480</v>
      </c>
      <c r="J2133" s="1" t="s">
        <v>3166</v>
      </c>
      <c r="M2133" s="1" t="s">
        <v>4202</v>
      </c>
      <c r="O2133" s="1" t="s">
        <v>81</v>
      </c>
      <c r="Q2133" s="1" t="s">
        <v>12301</v>
      </c>
      <c r="S2133" s="1" t="s">
        <v>3166</v>
      </c>
      <c r="T2133" s="1" t="s">
        <v>4746</v>
      </c>
      <c r="U2133" s="1" t="s">
        <v>655</v>
      </c>
      <c r="V2133" s="1" t="s">
        <v>3166</v>
      </c>
      <c r="W2133" s="1" t="s">
        <v>3166</v>
      </c>
    </row>
    <row r="2134" spans="1:23">
      <c r="A2134" s="1" t="s">
        <v>49</v>
      </c>
      <c r="D2134" s="1" t="s">
        <v>8652</v>
      </c>
      <c r="E2134" s="1" t="s">
        <v>8653</v>
      </c>
      <c r="F2134" s="1" t="s">
        <v>5094</v>
      </c>
      <c r="H2134" s="1" t="s">
        <v>8293</v>
      </c>
      <c r="I2134" s="1" t="s">
        <v>8480</v>
      </c>
      <c r="J2134" s="1" t="s">
        <v>3166</v>
      </c>
      <c r="M2134" s="1" t="s">
        <v>4202</v>
      </c>
      <c r="O2134" s="1" t="s">
        <v>81</v>
      </c>
      <c r="Q2134" s="1" t="s">
        <v>12390</v>
      </c>
      <c r="S2134" s="1" t="s">
        <v>3166</v>
      </c>
      <c r="T2134" s="1" t="s">
        <v>4746</v>
      </c>
      <c r="U2134" s="1" t="s">
        <v>655</v>
      </c>
      <c r="V2134" s="1" t="s">
        <v>3166</v>
      </c>
      <c r="W2134" s="1" t="s">
        <v>3166</v>
      </c>
    </row>
    <row r="2135" spans="1:23">
      <c r="A2135" s="1" t="s">
        <v>49</v>
      </c>
      <c r="D2135" s="1" t="s">
        <v>8654</v>
      </c>
      <c r="E2135" s="1" t="s">
        <v>8655</v>
      </c>
      <c r="F2135" s="1" t="s">
        <v>5099</v>
      </c>
      <c r="H2135" s="1" t="s">
        <v>8293</v>
      </c>
      <c r="I2135" s="1" t="s">
        <v>8480</v>
      </c>
      <c r="J2135" s="1" t="s">
        <v>3166</v>
      </c>
      <c r="M2135" s="1" t="s">
        <v>4202</v>
      </c>
      <c r="O2135" s="1" t="s">
        <v>81</v>
      </c>
      <c r="Q2135" s="1" t="s">
        <v>12391</v>
      </c>
      <c r="S2135" s="1" t="s">
        <v>3166</v>
      </c>
      <c r="T2135" s="1" t="s">
        <v>4746</v>
      </c>
      <c r="U2135" s="1" t="s">
        <v>655</v>
      </c>
      <c r="V2135" s="1" t="s">
        <v>3166</v>
      </c>
      <c r="W2135" s="1" t="s">
        <v>3166</v>
      </c>
    </row>
    <row r="2136" spans="1:23">
      <c r="A2136" s="1" t="s">
        <v>49</v>
      </c>
      <c r="D2136" s="1" t="s">
        <v>8656</v>
      </c>
      <c r="E2136" s="1" t="s">
        <v>8657</v>
      </c>
      <c r="F2136" s="1" t="s">
        <v>5107</v>
      </c>
      <c r="H2136" s="1" t="s">
        <v>8293</v>
      </c>
      <c r="I2136" s="1" t="s">
        <v>8480</v>
      </c>
      <c r="J2136" s="1" t="s">
        <v>3166</v>
      </c>
      <c r="M2136" s="1" t="s">
        <v>4202</v>
      </c>
      <c r="O2136" s="1" t="s">
        <v>81</v>
      </c>
      <c r="Q2136" s="1" t="s">
        <v>12392</v>
      </c>
      <c r="S2136" s="1" t="s">
        <v>3166</v>
      </c>
      <c r="T2136" s="1" t="s">
        <v>4746</v>
      </c>
      <c r="U2136" s="1" t="s">
        <v>655</v>
      </c>
      <c r="V2136" s="1" t="s">
        <v>3166</v>
      </c>
      <c r="W2136" s="1" t="s">
        <v>3166</v>
      </c>
    </row>
    <row r="2137" spans="1:23">
      <c r="A2137" s="1" t="s">
        <v>49</v>
      </c>
      <c r="D2137" s="1" t="s">
        <v>8658</v>
      </c>
      <c r="E2137" s="1" t="s">
        <v>8659</v>
      </c>
      <c r="F2137" s="1" t="s">
        <v>5104</v>
      </c>
      <c r="H2137" s="1" t="s">
        <v>8293</v>
      </c>
      <c r="I2137" s="1" t="s">
        <v>8480</v>
      </c>
      <c r="J2137" s="1" t="s">
        <v>3166</v>
      </c>
      <c r="M2137" s="1" t="s">
        <v>4202</v>
      </c>
      <c r="O2137" s="1" t="s">
        <v>81</v>
      </c>
      <c r="Q2137" s="1" t="s">
        <v>12393</v>
      </c>
      <c r="S2137" s="1" t="s">
        <v>3166</v>
      </c>
      <c r="T2137" s="1" t="s">
        <v>4746</v>
      </c>
      <c r="U2137" s="1" t="s">
        <v>655</v>
      </c>
      <c r="V2137" s="1" t="s">
        <v>3166</v>
      </c>
      <c r="W2137" s="1" t="s">
        <v>3166</v>
      </c>
    </row>
    <row r="2138" spans="1:23">
      <c r="A2138" s="1" t="s">
        <v>49</v>
      </c>
      <c r="D2138" s="1" t="s">
        <v>8660</v>
      </c>
      <c r="E2138" s="1" t="s">
        <v>8661</v>
      </c>
      <c r="F2138" s="1" t="s">
        <v>5099</v>
      </c>
      <c r="H2138" s="1" t="s">
        <v>8293</v>
      </c>
      <c r="I2138" s="1" t="s">
        <v>8480</v>
      </c>
      <c r="J2138" s="1" t="s">
        <v>3166</v>
      </c>
      <c r="M2138" s="1" t="s">
        <v>4202</v>
      </c>
      <c r="O2138" s="1" t="s">
        <v>81</v>
      </c>
      <c r="Q2138" s="1" t="s">
        <v>10959</v>
      </c>
      <c r="S2138" s="1" t="s">
        <v>3166</v>
      </c>
      <c r="T2138" s="1" t="s">
        <v>4746</v>
      </c>
      <c r="U2138" s="1" t="s">
        <v>655</v>
      </c>
      <c r="V2138" s="1" t="s">
        <v>3166</v>
      </c>
      <c r="W2138" s="1" t="s">
        <v>3166</v>
      </c>
    </row>
    <row r="2139" spans="1:23">
      <c r="A2139" s="1" t="s">
        <v>49</v>
      </c>
      <c r="D2139" s="1" t="s">
        <v>8662</v>
      </c>
      <c r="E2139" s="1" t="s">
        <v>8663</v>
      </c>
      <c r="F2139" s="1" t="s">
        <v>5099</v>
      </c>
      <c r="H2139" s="1" t="s">
        <v>8293</v>
      </c>
      <c r="I2139" s="1" t="s">
        <v>8480</v>
      </c>
      <c r="J2139" s="1" t="s">
        <v>3166</v>
      </c>
      <c r="M2139" s="1" t="s">
        <v>4202</v>
      </c>
      <c r="O2139" s="1" t="s">
        <v>81</v>
      </c>
      <c r="Q2139" s="1" t="s">
        <v>12394</v>
      </c>
      <c r="S2139" s="1" t="s">
        <v>3166</v>
      </c>
      <c r="T2139" s="1" t="s">
        <v>4746</v>
      </c>
      <c r="U2139" s="1" t="s">
        <v>655</v>
      </c>
      <c r="V2139" s="1" t="s">
        <v>3166</v>
      </c>
      <c r="W2139" s="1" t="s">
        <v>3166</v>
      </c>
    </row>
    <row r="2140" spans="1:23">
      <c r="A2140" s="1" t="s">
        <v>49</v>
      </c>
      <c r="D2140" s="1" t="s">
        <v>8664</v>
      </c>
      <c r="E2140" s="1" t="s">
        <v>8665</v>
      </c>
      <c r="F2140" s="1" t="s">
        <v>5107</v>
      </c>
      <c r="H2140" s="1" t="s">
        <v>8293</v>
      </c>
      <c r="I2140" s="1" t="s">
        <v>8480</v>
      </c>
      <c r="J2140" s="1" t="s">
        <v>3166</v>
      </c>
      <c r="M2140" s="1" t="s">
        <v>4202</v>
      </c>
      <c r="O2140" s="1" t="s">
        <v>81</v>
      </c>
      <c r="Q2140" s="1" t="s">
        <v>12183</v>
      </c>
      <c r="S2140" s="1" t="s">
        <v>3166</v>
      </c>
      <c r="T2140" s="1" t="s">
        <v>4746</v>
      </c>
      <c r="U2140" s="1" t="s">
        <v>655</v>
      </c>
      <c r="V2140" s="1" t="s">
        <v>3166</v>
      </c>
      <c r="W2140" s="1" t="s">
        <v>3166</v>
      </c>
    </row>
    <row r="2141" spans="1:23">
      <c r="A2141" s="1" t="s">
        <v>49</v>
      </c>
      <c r="D2141" s="1" t="s">
        <v>8666</v>
      </c>
      <c r="E2141" s="1" t="s">
        <v>8667</v>
      </c>
      <c r="F2141" s="1" t="s">
        <v>5099</v>
      </c>
      <c r="H2141" s="1" t="s">
        <v>8293</v>
      </c>
      <c r="I2141" s="1" t="s">
        <v>8480</v>
      </c>
      <c r="J2141" s="1" t="s">
        <v>3166</v>
      </c>
      <c r="M2141" s="1" t="s">
        <v>4202</v>
      </c>
      <c r="O2141" s="1" t="s">
        <v>81</v>
      </c>
      <c r="Q2141" s="1" t="s">
        <v>12166</v>
      </c>
      <c r="S2141" s="1" t="s">
        <v>3166</v>
      </c>
      <c r="T2141" s="1" t="s">
        <v>4746</v>
      </c>
      <c r="U2141" s="1" t="s">
        <v>655</v>
      </c>
      <c r="V2141" s="1" t="s">
        <v>3166</v>
      </c>
      <c r="W2141" s="1" t="s">
        <v>3166</v>
      </c>
    </row>
    <row r="2142" spans="1:23">
      <c r="A2142" s="1" t="s">
        <v>49</v>
      </c>
      <c r="D2142" s="1" t="s">
        <v>8668</v>
      </c>
      <c r="E2142" s="1" t="s">
        <v>8669</v>
      </c>
      <c r="F2142" s="1" t="s">
        <v>5099</v>
      </c>
      <c r="H2142" s="1" t="s">
        <v>8293</v>
      </c>
      <c r="I2142" s="1" t="s">
        <v>8480</v>
      </c>
      <c r="J2142" s="1" t="s">
        <v>3166</v>
      </c>
      <c r="M2142" s="1" t="s">
        <v>4202</v>
      </c>
      <c r="O2142" s="1" t="s">
        <v>81</v>
      </c>
      <c r="Q2142" s="1" t="s">
        <v>12395</v>
      </c>
      <c r="S2142" s="1" t="s">
        <v>3166</v>
      </c>
      <c r="T2142" s="1" t="s">
        <v>4746</v>
      </c>
      <c r="U2142" s="1" t="s">
        <v>655</v>
      </c>
      <c r="V2142" s="1" t="s">
        <v>3166</v>
      </c>
      <c r="W2142" s="1" t="s">
        <v>655</v>
      </c>
    </row>
    <row r="2143" spans="1:23">
      <c r="A2143" s="1" t="s">
        <v>49</v>
      </c>
      <c r="D2143" s="1" t="s">
        <v>8670</v>
      </c>
      <c r="E2143" s="1" t="s">
        <v>8671</v>
      </c>
      <c r="F2143" s="1" t="s">
        <v>8081</v>
      </c>
      <c r="H2143" s="1" t="s">
        <v>8293</v>
      </c>
      <c r="I2143" s="1" t="s">
        <v>8203</v>
      </c>
      <c r="J2143" s="1" t="s">
        <v>3184</v>
      </c>
      <c r="K2143" s="1" t="s">
        <v>539</v>
      </c>
      <c r="L2143" s="1" t="s">
        <v>457</v>
      </c>
      <c r="M2143" s="1" t="s">
        <v>4202</v>
      </c>
      <c r="N2143" s="1" t="s">
        <v>683</v>
      </c>
      <c r="O2143" s="1" t="s">
        <v>695</v>
      </c>
      <c r="P2143" s="1" t="s">
        <v>2531</v>
      </c>
      <c r="Q2143" s="1" t="s">
        <v>12396</v>
      </c>
      <c r="R2143" s="1" t="s">
        <v>384</v>
      </c>
      <c r="S2143" s="1" t="s">
        <v>3184</v>
      </c>
      <c r="T2143" s="1" t="s">
        <v>4746</v>
      </c>
      <c r="U2143" s="1" t="s">
        <v>10740</v>
      </c>
      <c r="V2143" s="1" t="s">
        <v>12397</v>
      </c>
      <c r="W2143" s="1" t="s">
        <v>3166</v>
      </c>
    </row>
    <row r="2144" spans="1:23">
      <c r="A2144" s="1" t="s">
        <v>49</v>
      </c>
      <c r="D2144" s="1" t="s">
        <v>8672</v>
      </c>
      <c r="E2144" s="1" t="s">
        <v>8673</v>
      </c>
      <c r="F2144" s="1" t="s">
        <v>8081</v>
      </c>
      <c r="H2144" s="1" t="s">
        <v>8293</v>
      </c>
      <c r="I2144" s="1" t="s">
        <v>8203</v>
      </c>
      <c r="J2144" s="1" t="s">
        <v>3179</v>
      </c>
      <c r="K2144" s="1" t="s">
        <v>582</v>
      </c>
      <c r="L2144" s="1" t="s">
        <v>487</v>
      </c>
      <c r="M2144" s="1" t="s">
        <v>4753</v>
      </c>
      <c r="N2144" s="1" t="s">
        <v>683</v>
      </c>
      <c r="O2144" s="1" t="s">
        <v>695</v>
      </c>
      <c r="P2144" s="1" t="s">
        <v>3452</v>
      </c>
      <c r="Q2144" s="1" t="s">
        <v>11289</v>
      </c>
      <c r="R2144" s="1" t="s">
        <v>685</v>
      </c>
      <c r="S2144" s="1" t="s">
        <v>3179</v>
      </c>
      <c r="T2144" s="1" t="s">
        <v>4754</v>
      </c>
      <c r="U2144" s="1" t="s">
        <v>10423</v>
      </c>
      <c r="V2144" s="1" t="s">
        <v>12398</v>
      </c>
      <c r="W2144" s="1" t="s">
        <v>3166</v>
      </c>
    </row>
    <row r="2145" spans="1:23">
      <c r="A2145" s="1" t="s">
        <v>49</v>
      </c>
      <c r="D2145" s="1" t="s">
        <v>8674</v>
      </c>
      <c r="E2145" s="1" t="s">
        <v>8359</v>
      </c>
      <c r="F2145" s="1" t="s">
        <v>8081</v>
      </c>
      <c r="H2145" s="1" t="s">
        <v>8293</v>
      </c>
      <c r="I2145" s="1" t="s">
        <v>8203</v>
      </c>
      <c r="J2145" s="1" t="s">
        <v>3179</v>
      </c>
      <c r="K2145" s="1" t="s">
        <v>582</v>
      </c>
      <c r="L2145" s="1" t="s">
        <v>487</v>
      </c>
      <c r="M2145" s="1" t="s">
        <v>4753</v>
      </c>
      <c r="N2145" s="1" t="s">
        <v>683</v>
      </c>
      <c r="O2145" s="1" t="s">
        <v>695</v>
      </c>
      <c r="P2145" s="1" t="s">
        <v>3452</v>
      </c>
      <c r="Q2145" s="1" t="s">
        <v>11289</v>
      </c>
      <c r="R2145" s="1" t="s">
        <v>685</v>
      </c>
      <c r="S2145" s="1" t="s">
        <v>3179</v>
      </c>
      <c r="T2145" s="1" t="s">
        <v>4754</v>
      </c>
      <c r="U2145" s="1" t="s">
        <v>10435</v>
      </c>
      <c r="V2145" s="1" t="s">
        <v>12399</v>
      </c>
      <c r="W2145" s="1" t="s">
        <v>3166</v>
      </c>
    </row>
    <row r="2146" spans="1:23">
      <c r="A2146" s="1" t="s">
        <v>49</v>
      </c>
      <c r="D2146" s="1" t="s">
        <v>8675</v>
      </c>
      <c r="E2146" s="1" t="s">
        <v>8676</v>
      </c>
      <c r="F2146" s="1" t="s">
        <v>8081</v>
      </c>
      <c r="H2146" s="1" t="s">
        <v>8293</v>
      </c>
      <c r="I2146" s="1" t="s">
        <v>8203</v>
      </c>
      <c r="J2146" s="1" t="s">
        <v>3184</v>
      </c>
      <c r="K2146" s="1" t="s">
        <v>582</v>
      </c>
      <c r="L2146" s="1" t="s">
        <v>389</v>
      </c>
      <c r="M2146" s="1" t="s">
        <v>4753</v>
      </c>
      <c r="N2146" s="1" t="s">
        <v>683</v>
      </c>
      <c r="O2146" s="1" t="s">
        <v>695</v>
      </c>
      <c r="P2146" s="1" t="s">
        <v>1515</v>
      </c>
      <c r="Q2146" s="1" t="s">
        <v>3272</v>
      </c>
      <c r="R2146" s="1" t="s">
        <v>685</v>
      </c>
      <c r="S2146" s="1" t="s">
        <v>3184</v>
      </c>
      <c r="T2146" s="1" t="s">
        <v>4754</v>
      </c>
      <c r="U2146" s="1" t="s">
        <v>3166</v>
      </c>
      <c r="V2146" s="1" t="s">
        <v>12400</v>
      </c>
      <c r="W2146" s="1" t="s">
        <v>3166</v>
      </c>
    </row>
    <row r="2147" spans="1:23">
      <c r="A2147" s="1" t="s">
        <v>49</v>
      </c>
      <c r="D2147" s="1" t="s">
        <v>8677</v>
      </c>
      <c r="E2147" s="1" t="s">
        <v>8678</v>
      </c>
      <c r="F2147" s="1" t="s">
        <v>8081</v>
      </c>
      <c r="H2147" s="1" t="s">
        <v>8293</v>
      </c>
      <c r="I2147" s="1" t="s">
        <v>8203</v>
      </c>
      <c r="J2147" s="1" t="s">
        <v>3184</v>
      </c>
      <c r="K2147" s="1" t="s">
        <v>582</v>
      </c>
      <c r="L2147" s="1" t="s">
        <v>694</v>
      </c>
      <c r="M2147" s="1" t="s">
        <v>4753</v>
      </c>
      <c r="N2147" s="1" t="s">
        <v>683</v>
      </c>
      <c r="O2147" s="1" t="s">
        <v>695</v>
      </c>
      <c r="P2147" s="1" t="s">
        <v>1515</v>
      </c>
      <c r="Q2147" s="1" t="s">
        <v>3272</v>
      </c>
      <c r="R2147" s="1" t="s">
        <v>685</v>
      </c>
      <c r="S2147" s="1" t="s">
        <v>3184</v>
      </c>
      <c r="T2147" s="1" t="s">
        <v>4754</v>
      </c>
      <c r="U2147" s="1" t="s">
        <v>3166</v>
      </c>
      <c r="V2147" s="1" t="s">
        <v>12401</v>
      </c>
      <c r="W2147" s="1" t="s">
        <v>3166</v>
      </c>
    </row>
    <row r="2148" spans="1:23">
      <c r="A2148" s="1" t="s">
        <v>49</v>
      </c>
      <c r="D2148" s="1" t="s">
        <v>8679</v>
      </c>
      <c r="E2148" s="1" t="s">
        <v>8680</v>
      </c>
      <c r="F2148" s="1" t="s">
        <v>8081</v>
      </c>
      <c r="H2148" s="1" t="s">
        <v>8293</v>
      </c>
      <c r="I2148" s="1" t="s">
        <v>8203</v>
      </c>
      <c r="J2148" s="1" t="s">
        <v>3184</v>
      </c>
      <c r="K2148" s="1" t="s">
        <v>1413</v>
      </c>
      <c r="L2148" s="1" t="s">
        <v>487</v>
      </c>
      <c r="M2148" s="1" t="s">
        <v>4753</v>
      </c>
      <c r="N2148" s="1" t="s">
        <v>683</v>
      </c>
      <c r="O2148" s="1" t="s">
        <v>695</v>
      </c>
      <c r="P2148" s="1" t="s">
        <v>1515</v>
      </c>
      <c r="Q2148" s="1" t="s">
        <v>3272</v>
      </c>
      <c r="R2148" s="1" t="s">
        <v>685</v>
      </c>
      <c r="S2148" s="1" t="s">
        <v>3184</v>
      </c>
      <c r="T2148" s="1" t="s">
        <v>4754</v>
      </c>
      <c r="U2148" s="1" t="s">
        <v>12402</v>
      </c>
      <c r="V2148" s="1" t="s">
        <v>12403</v>
      </c>
      <c r="W2148" s="1" t="s">
        <v>3166</v>
      </c>
    </row>
    <row r="2149" spans="1:23">
      <c r="A2149" s="1" t="s">
        <v>49</v>
      </c>
      <c r="D2149" s="1" t="s">
        <v>8681</v>
      </c>
      <c r="E2149" s="1" t="s">
        <v>8682</v>
      </c>
      <c r="F2149" s="1" t="s">
        <v>8081</v>
      </c>
      <c r="H2149" s="1" t="s">
        <v>8293</v>
      </c>
      <c r="I2149" s="1" t="s">
        <v>8203</v>
      </c>
      <c r="J2149" s="1" t="s">
        <v>3184</v>
      </c>
      <c r="K2149" s="1" t="s">
        <v>582</v>
      </c>
      <c r="L2149" s="1" t="s">
        <v>487</v>
      </c>
      <c r="M2149" s="1" t="s">
        <v>4753</v>
      </c>
      <c r="N2149" s="1" t="s">
        <v>683</v>
      </c>
      <c r="O2149" s="1" t="s">
        <v>695</v>
      </c>
      <c r="P2149" s="1" t="s">
        <v>1515</v>
      </c>
      <c r="Q2149" s="1" t="s">
        <v>3272</v>
      </c>
      <c r="R2149" s="1" t="s">
        <v>685</v>
      </c>
      <c r="S2149" s="1" t="s">
        <v>3184</v>
      </c>
      <c r="T2149" s="1" t="s">
        <v>4754</v>
      </c>
      <c r="U2149" s="1" t="s">
        <v>12404</v>
      </c>
      <c r="V2149" s="1" t="s">
        <v>12405</v>
      </c>
      <c r="W2149" s="1" t="s">
        <v>3166</v>
      </c>
    </row>
    <row r="2150" spans="1:23">
      <c r="A2150" s="1" t="s">
        <v>49</v>
      </c>
      <c r="D2150" s="1" t="s">
        <v>8683</v>
      </c>
      <c r="E2150" s="1" t="s">
        <v>8684</v>
      </c>
      <c r="F2150" s="1" t="s">
        <v>8081</v>
      </c>
      <c r="H2150" s="1" t="s">
        <v>8293</v>
      </c>
      <c r="I2150" s="1" t="s">
        <v>8203</v>
      </c>
      <c r="J2150" s="1" t="s">
        <v>3184</v>
      </c>
      <c r="K2150" s="1" t="s">
        <v>582</v>
      </c>
      <c r="L2150" s="1" t="s">
        <v>457</v>
      </c>
      <c r="M2150" s="1" t="s">
        <v>4753</v>
      </c>
      <c r="N2150" s="1" t="s">
        <v>683</v>
      </c>
      <c r="O2150" s="1" t="s">
        <v>695</v>
      </c>
      <c r="P2150" s="1" t="s">
        <v>1515</v>
      </c>
      <c r="Q2150" s="1" t="s">
        <v>3272</v>
      </c>
      <c r="R2150" s="1" t="s">
        <v>685</v>
      </c>
      <c r="S2150" s="1" t="s">
        <v>3184</v>
      </c>
      <c r="T2150" s="1" t="s">
        <v>4754</v>
      </c>
      <c r="U2150" s="1" t="s">
        <v>669</v>
      </c>
      <c r="V2150" s="1" t="s">
        <v>12406</v>
      </c>
      <c r="W2150" s="1" t="s">
        <v>3166</v>
      </c>
    </row>
    <row r="2151" spans="1:23">
      <c r="A2151" s="1" t="s">
        <v>49</v>
      </c>
      <c r="D2151" s="1" t="s">
        <v>8685</v>
      </c>
      <c r="E2151" s="1" t="s">
        <v>8686</v>
      </c>
      <c r="F2151" s="1" t="s">
        <v>8081</v>
      </c>
      <c r="H2151" s="1" t="s">
        <v>8293</v>
      </c>
      <c r="I2151" s="1" t="s">
        <v>8687</v>
      </c>
      <c r="J2151" s="1" t="s">
        <v>3166</v>
      </c>
      <c r="K2151" s="1" t="s">
        <v>1413</v>
      </c>
      <c r="L2151" s="1" t="s">
        <v>5279</v>
      </c>
      <c r="M2151" s="1" t="s">
        <v>4202</v>
      </c>
      <c r="N2151" s="1" t="s">
        <v>683</v>
      </c>
      <c r="O2151" s="1" t="s">
        <v>695</v>
      </c>
      <c r="P2151" s="1" t="s">
        <v>1515</v>
      </c>
      <c r="Q2151" s="1" t="s">
        <v>12057</v>
      </c>
      <c r="S2151" s="1" t="s">
        <v>3166</v>
      </c>
      <c r="T2151" s="1" t="s">
        <v>4746</v>
      </c>
      <c r="U2151" s="1" t="s">
        <v>10217</v>
      </c>
      <c r="V2151" s="1" t="s">
        <v>12284</v>
      </c>
      <c r="W2151" s="1" t="s">
        <v>10217</v>
      </c>
    </row>
    <row r="2152" spans="1:23">
      <c r="A2152" s="1" t="s">
        <v>49</v>
      </c>
      <c r="D2152" s="1" t="s">
        <v>8688</v>
      </c>
      <c r="E2152" s="1" t="s">
        <v>8689</v>
      </c>
      <c r="F2152" s="1" t="s">
        <v>8081</v>
      </c>
      <c r="H2152" s="1" t="s">
        <v>8293</v>
      </c>
      <c r="I2152" s="1" t="s">
        <v>8687</v>
      </c>
      <c r="J2152" s="1" t="s">
        <v>3166</v>
      </c>
      <c r="M2152" s="1" t="s">
        <v>4202</v>
      </c>
      <c r="O2152" s="1" t="s">
        <v>695</v>
      </c>
      <c r="Q2152" s="1" t="s">
        <v>12407</v>
      </c>
      <c r="S2152" s="1" t="s">
        <v>3166</v>
      </c>
      <c r="T2152" s="1" t="s">
        <v>4746</v>
      </c>
      <c r="U2152" s="1" t="s">
        <v>3176</v>
      </c>
      <c r="V2152" s="1" t="s">
        <v>12408</v>
      </c>
      <c r="W2152" s="1" t="s">
        <v>3166</v>
      </c>
    </row>
    <row r="2153" spans="1:23">
      <c r="A2153" s="1" t="s">
        <v>49</v>
      </c>
      <c r="D2153" s="1" t="s">
        <v>8690</v>
      </c>
      <c r="E2153" s="1" t="s">
        <v>8691</v>
      </c>
      <c r="F2153" s="1" t="s">
        <v>8081</v>
      </c>
      <c r="H2153" s="1" t="s">
        <v>8293</v>
      </c>
      <c r="I2153" s="1" t="s">
        <v>8687</v>
      </c>
      <c r="J2153" s="1" t="s">
        <v>3166</v>
      </c>
      <c r="K2153" s="1" t="s">
        <v>1413</v>
      </c>
      <c r="L2153" s="1" t="s">
        <v>5279</v>
      </c>
      <c r="M2153" s="1" t="s">
        <v>4202</v>
      </c>
      <c r="N2153" s="1" t="s">
        <v>683</v>
      </c>
      <c r="O2153" s="1" t="s">
        <v>695</v>
      </c>
      <c r="P2153" s="1" t="s">
        <v>1508</v>
      </c>
      <c r="Q2153" s="1" t="s">
        <v>12409</v>
      </c>
      <c r="S2153" s="1" t="s">
        <v>3166</v>
      </c>
      <c r="T2153" s="1" t="s">
        <v>4746</v>
      </c>
      <c r="U2153" s="1" t="s">
        <v>645</v>
      </c>
      <c r="V2153" s="1" t="s">
        <v>12410</v>
      </c>
      <c r="W2153" s="1" t="s">
        <v>616</v>
      </c>
    </row>
    <row r="2154" spans="1:23">
      <c r="A2154" s="1" t="s">
        <v>49</v>
      </c>
      <c r="D2154" s="1" t="s">
        <v>8692</v>
      </c>
      <c r="E2154" s="1" t="s">
        <v>8693</v>
      </c>
      <c r="F2154" s="1" t="s">
        <v>8081</v>
      </c>
      <c r="H2154" s="1" t="s">
        <v>8293</v>
      </c>
      <c r="I2154" s="1" t="s">
        <v>8687</v>
      </c>
      <c r="J2154" s="1" t="s">
        <v>3166</v>
      </c>
      <c r="K2154" s="1" t="s">
        <v>1507</v>
      </c>
      <c r="L2154" s="1" t="s">
        <v>5279</v>
      </c>
      <c r="M2154" s="1" t="s">
        <v>4202</v>
      </c>
      <c r="N2154" s="1" t="s">
        <v>683</v>
      </c>
      <c r="O2154" s="1" t="s">
        <v>695</v>
      </c>
      <c r="P2154" s="1" t="s">
        <v>1508</v>
      </c>
      <c r="Q2154" s="1" t="s">
        <v>12411</v>
      </c>
      <c r="S2154" s="1" t="s">
        <v>3166</v>
      </c>
      <c r="T2154" s="1" t="s">
        <v>4746</v>
      </c>
      <c r="U2154" s="1" t="s">
        <v>3170</v>
      </c>
      <c r="V2154" s="1" t="s">
        <v>12412</v>
      </c>
      <c r="W2154" s="1" t="s">
        <v>530</v>
      </c>
    </row>
    <row r="2155" spans="1:23">
      <c r="A2155" s="1" t="s">
        <v>49</v>
      </c>
      <c r="D2155" s="1" t="s">
        <v>8694</v>
      </c>
      <c r="E2155" s="1" t="s">
        <v>8695</v>
      </c>
      <c r="F2155" s="1" t="s">
        <v>8081</v>
      </c>
      <c r="H2155" s="1" t="s">
        <v>8293</v>
      </c>
      <c r="I2155" s="1" t="s">
        <v>8687</v>
      </c>
      <c r="J2155" s="1" t="s">
        <v>3166</v>
      </c>
      <c r="K2155" s="1" t="s">
        <v>1413</v>
      </c>
      <c r="L2155" s="1" t="s">
        <v>487</v>
      </c>
      <c r="M2155" s="1" t="s">
        <v>4202</v>
      </c>
      <c r="N2155" s="1" t="s">
        <v>683</v>
      </c>
      <c r="O2155" s="1" t="s">
        <v>695</v>
      </c>
      <c r="P2155" s="1" t="s">
        <v>1508</v>
      </c>
      <c r="Q2155" s="1" t="s">
        <v>10181</v>
      </c>
      <c r="S2155" s="1" t="s">
        <v>3166</v>
      </c>
      <c r="T2155" s="1" t="s">
        <v>4746</v>
      </c>
      <c r="U2155" s="1" t="s">
        <v>10599</v>
      </c>
      <c r="V2155" s="1" t="s">
        <v>12413</v>
      </c>
      <c r="W2155" s="1" t="s">
        <v>493</v>
      </c>
    </row>
    <row r="2156" spans="1:23">
      <c r="A2156" s="1" t="s">
        <v>49</v>
      </c>
      <c r="D2156" s="1" t="s">
        <v>8696</v>
      </c>
      <c r="E2156" s="1" t="s">
        <v>8697</v>
      </c>
      <c r="F2156" s="1" t="s">
        <v>8081</v>
      </c>
      <c r="H2156" s="1" t="s">
        <v>8293</v>
      </c>
      <c r="I2156" s="1" t="s">
        <v>8687</v>
      </c>
      <c r="J2156" s="1" t="s">
        <v>3166</v>
      </c>
      <c r="K2156" s="1" t="s">
        <v>1413</v>
      </c>
      <c r="L2156" s="1" t="s">
        <v>5279</v>
      </c>
      <c r="M2156" s="1" t="s">
        <v>4202</v>
      </c>
      <c r="N2156" s="1" t="s">
        <v>683</v>
      </c>
      <c r="O2156" s="1" t="s">
        <v>695</v>
      </c>
      <c r="P2156" s="1" t="s">
        <v>6074</v>
      </c>
      <c r="Q2156" s="1" t="s">
        <v>11250</v>
      </c>
      <c r="S2156" s="1" t="s">
        <v>3166</v>
      </c>
      <c r="T2156" s="1" t="s">
        <v>4746</v>
      </c>
      <c r="U2156" s="1" t="s">
        <v>10165</v>
      </c>
      <c r="V2156" s="1" t="s">
        <v>12414</v>
      </c>
      <c r="W2156" s="1" t="s">
        <v>655</v>
      </c>
    </row>
    <row r="2157" spans="1:23">
      <c r="A2157" s="1" t="s">
        <v>49</v>
      </c>
      <c r="D2157" s="1" t="s">
        <v>8698</v>
      </c>
      <c r="E2157" s="1" t="s">
        <v>8699</v>
      </c>
      <c r="F2157" s="1" t="s">
        <v>8081</v>
      </c>
      <c r="H2157" s="1" t="s">
        <v>8293</v>
      </c>
      <c r="I2157" s="1" t="s">
        <v>8687</v>
      </c>
      <c r="J2157" s="1" t="s">
        <v>3166</v>
      </c>
      <c r="K2157" s="1" t="s">
        <v>891</v>
      </c>
      <c r="L2157" s="1" t="s">
        <v>5279</v>
      </c>
      <c r="M2157" s="1" t="s">
        <v>4202</v>
      </c>
      <c r="N2157" s="1" t="s">
        <v>522</v>
      </c>
      <c r="O2157" s="1" t="s">
        <v>695</v>
      </c>
      <c r="P2157" s="1" t="s">
        <v>845</v>
      </c>
      <c r="Q2157" s="1" t="s">
        <v>12415</v>
      </c>
      <c r="S2157" s="1" t="s">
        <v>3166</v>
      </c>
      <c r="T2157" s="1" t="s">
        <v>4746</v>
      </c>
      <c r="U2157" s="1" t="s">
        <v>3166</v>
      </c>
      <c r="V2157" s="1" t="s">
        <v>12416</v>
      </c>
      <c r="W2157" s="1" t="s">
        <v>3166</v>
      </c>
    </row>
    <row r="2158" spans="1:23">
      <c r="A2158" s="1" t="s">
        <v>49</v>
      </c>
      <c r="D2158" s="1" t="s">
        <v>8700</v>
      </c>
      <c r="E2158" s="1" t="s">
        <v>8701</v>
      </c>
      <c r="F2158" s="1" t="s">
        <v>8081</v>
      </c>
      <c r="H2158" s="1" t="s">
        <v>8293</v>
      </c>
      <c r="I2158" s="1" t="s">
        <v>8687</v>
      </c>
      <c r="J2158" s="1" t="s">
        <v>3166</v>
      </c>
      <c r="K2158" s="1" t="s">
        <v>2039</v>
      </c>
      <c r="L2158" s="1" t="s">
        <v>5279</v>
      </c>
      <c r="M2158" s="1" t="s">
        <v>4202</v>
      </c>
      <c r="N2158" s="1" t="s">
        <v>683</v>
      </c>
      <c r="O2158" s="1" t="s">
        <v>695</v>
      </c>
      <c r="P2158" s="1" t="s">
        <v>8355</v>
      </c>
      <c r="Q2158" s="1" t="s">
        <v>12276</v>
      </c>
      <c r="S2158" s="1" t="s">
        <v>3166</v>
      </c>
      <c r="T2158" s="1" t="s">
        <v>4746</v>
      </c>
      <c r="U2158" s="1" t="s">
        <v>10534</v>
      </c>
      <c r="V2158" s="1" t="s">
        <v>12417</v>
      </c>
      <c r="W2158" s="1" t="s">
        <v>530</v>
      </c>
    </row>
    <row r="2159" spans="1:23">
      <c r="A2159" s="1" t="s">
        <v>49</v>
      </c>
      <c r="D2159" s="1" t="s">
        <v>8702</v>
      </c>
      <c r="E2159" s="1" t="s">
        <v>8703</v>
      </c>
      <c r="F2159" s="1" t="s">
        <v>8081</v>
      </c>
      <c r="H2159" s="1" t="s">
        <v>8293</v>
      </c>
      <c r="I2159" s="1" t="s">
        <v>8687</v>
      </c>
      <c r="J2159" s="1" t="s">
        <v>3166</v>
      </c>
      <c r="K2159" s="1" t="s">
        <v>539</v>
      </c>
      <c r="L2159" s="1" t="s">
        <v>457</v>
      </c>
      <c r="M2159" s="1" t="s">
        <v>4202</v>
      </c>
      <c r="N2159" s="1" t="s">
        <v>683</v>
      </c>
      <c r="O2159" s="1" t="s">
        <v>695</v>
      </c>
      <c r="P2159" s="1" t="s">
        <v>2531</v>
      </c>
      <c r="Q2159" s="1" t="s">
        <v>12418</v>
      </c>
      <c r="S2159" s="1" t="s">
        <v>3166</v>
      </c>
      <c r="T2159" s="1" t="s">
        <v>4746</v>
      </c>
      <c r="U2159" s="1" t="s">
        <v>1395</v>
      </c>
      <c r="V2159" s="1" t="s">
        <v>12419</v>
      </c>
      <c r="W2159" s="1" t="s">
        <v>480</v>
      </c>
    </row>
    <row r="2160" spans="1:23">
      <c r="A2160" s="1" t="s">
        <v>49</v>
      </c>
      <c r="D2160" s="1" t="s">
        <v>8704</v>
      </c>
      <c r="E2160" s="1" t="s">
        <v>8705</v>
      </c>
      <c r="F2160" s="1" t="s">
        <v>8081</v>
      </c>
      <c r="H2160" s="1" t="s">
        <v>8293</v>
      </c>
      <c r="I2160" s="1" t="s">
        <v>8687</v>
      </c>
      <c r="J2160" s="1" t="s">
        <v>3166</v>
      </c>
      <c r="K2160" s="1" t="s">
        <v>582</v>
      </c>
      <c r="L2160" s="1" t="s">
        <v>457</v>
      </c>
      <c r="M2160" s="1" t="s">
        <v>4797</v>
      </c>
      <c r="N2160" s="1" t="s">
        <v>683</v>
      </c>
      <c r="O2160" s="1" t="s">
        <v>695</v>
      </c>
      <c r="Q2160" s="1" t="s">
        <v>10585</v>
      </c>
      <c r="S2160" s="1" t="s">
        <v>3166</v>
      </c>
      <c r="T2160" s="1" t="s">
        <v>5162</v>
      </c>
      <c r="U2160" s="1" t="s">
        <v>3176</v>
      </c>
      <c r="V2160" s="1" t="s">
        <v>12420</v>
      </c>
      <c r="W2160" s="1" t="s">
        <v>655</v>
      </c>
    </row>
    <row r="2161" spans="1:24">
      <c r="A2161" s="1" t="s">
        <v>49</v>
      </c>
      <c r="D2161" s="1" t="s">
        <v>8706</v>
      </c>
      <c r="E2161" s="1" t="s">
        <v>8707</v>
      </c>
      <c r="F2161" s="1" t="s">
        <v>8081</v>
      </c>
      <c r="H2161" s="1" t="s">
        <v>8293</v>
      </c>
      <c r="I2161" s="1" t="s">
        <v>8687</v>
      </c>
      <c r="J2161" s="1" t="s">
        <v>3166</v>
      </c>
      <c r="K2161" s="1" t="s">
        <v>582</v>
      </c>
      <c r="L2161" s="1" t="s">
        <v>5279</v>
      </c>
      <c r="M2161" s="1" t="s">
        <v>4202</v>
      </c>
      <c r="N2161" s="1" t="s">
        <v>683</v>
      </c>
      <c r="O2161" s="1" t="s">
        <v>81</v>
      </c>
      <c r="P2161" s="1" t="s">
        <v>8708</v>
      </c>
      <c r="Q2161" s="1" t="s">
        <v>12421</v>
      </c>
      <c r="S2161" s="1" t="s">
        <v>3166</v>
      </c>
      <c r="T2161" s="1" t="s">
        <v>4746</v>
      </c>
      <c r="U2161" s="1" t="s">
        <v>3166</v>
      </c>
      <c r="V2161" s="1" t="s">
        <v>12422</v>
      </c>
      <c r="W2161" s="1" t="s">
        <v>3166</v>
      </c>
    </row>
    <row r="2162" spans="1:24">
      <c r="A2162" s="1" t="s">
        <v>49</v>
      </c>
      <c r="D2162" s="1" t="s">
        <v>8709</v>
      </c>
      <c r="E2162" s="1" t="s">
        <v>8710</v>
      </c>
      <c r="F2162" s="1" t="s">
        <v>8081</v>
      </c>
      <c r="H2162" s="1" t="s">
        <v>8293</v>
      </c>
      <c r="I2162" s="1" t="s">
        <v>8687</v>
      </c>
      <c r="J2162" s="1" t="s">
        <v>3166</v>
      </c>
      <c r="K2162" s="1" t="s">
        <v>582</v>
      </c>
      <c r="L2162" s="1" t="s">
        <v>5279</v>
      </c>
      <c r="M2162" s="1" t="s">
        <v>4202</v>
      </c>
      <c r="N2162" s="1" t="s">
        <v>683</v>
      </c>
      <c r="O2162" s="1" t="s">
        <v>81</v>
      </c>
      <c r="P2162" s="1" t="s">
        <v>8711</v>
      </c>
      <c r="Q2162" s="1" t="s">
        <v>12423</v>
      </c>
      <c r="S2162" s="1" t="s">
        <v>3166</v>
      </c>
      <c r="T2162" s="1" t="s">
        <v>4746</v>
      </c>
      <c r="U2162" s="1" t="s">
        <v>3166</v>
      </c>
      <c r="V2162" s="1" t="s">
        <v>12424</v>
      </c>
      <c r="W2162" s="1" t="s">
        <v>3166</v>
      </c>
    </row>
    <row r="2163" spans="1:24">
      <c r="A2163" s="1" t="s">
        <v>49</v>
      </c>
      <c r="D2163" s="1" t="s">
        <v>8712</v>
      </c>
      <c r="E2163" s="1" t="s">
        <v>8713</v>
      </c>
      <c r="F2163" s="1" t="s">
        <v>8081</v>
      </c>
      <c r="H2163" s="1" t="s">
        <v>8293</v>
      </c>
      <c r="I2163" s="1" t="s">
        <v>8687</v>
      </c>
      <c r="J2163" s="1" t="s">
        <v>3166</v>
      </c>
      <c r="K2163" s="1" t="s">
        <v>582</v>
      </c>
      <c r="L2163" s="1" t="s">
        <v>5279</v>
      </c>
      <c r="M2163" s="1" t="s">
        <v>4202</v>
      </c>
      <c r="N2163" s="1" t="s">
        <v>683</v>
      </c>
      <c r="O2163" s="1" t="s">
        <v>81</v>
      </c>
      <c r="P2163" s="1" t="s">
        <v>8714</v>
      </c>
      <c r="Q2163" s="1" t="s">
        <v>12425</v>
      </c>
      <c r="S2163" s="1" t="s">
        <v>3166</v>
      </c>
      <c r="T2163" s="1" t="s">
        <v>4746</v>
      </c>
      <c r="U2163" s="1" t="s">
        <v>3166</v>
      </c>
      <c r="V2163" s="1" t="s">
        <v>12426</v>
      </c>
      <c r="W2163" s="1" t="s">
        <v>3166</v>
      </c>
    </row>
    <row r="2164" spans="1:24">
      <c r="A2164" s="1" t="s">
        <v>49</v>
      </c>
      <c r="D2164" s="1" t="s">
        <v>8715</v>
      </c>
      <c r="E2164" s="1" t="s">
        <v>8716</v>
      </c>
      <c r="F2164" s="1" t="s">
        <v>8081</v>
      </c>
      <c r="H2164" s="1" t="s">
        <v>8293</v>
      </c>
      <c r="I2164" s="1" t="s">
        <v>8687</v>
      </c>
      <c r="J2164" s="1" t="s">
        <v>3166</v>
      </c>
      <c r="K2164" s="1" t="s">
        <v>582</v>
      </c>
      <c r="L2164" s="1" t="s">
        <v>5279</v>
      </c>
      <c r="M2164" s="1" t="s">
        <v>4202</v>
      </c>
      <c r="N2164" s="1" t="s">
        <v>522</v>
      </c>
      <c r="O2164" s="1" t="s">
        <v>81</v>
      </c>
      <c r="P2164" s="1" t="s">
        <v>818</v>
      </c>
      <c r="Q2164" s="1" t="s">
        <v>12427</v>
      </c>
      <c r="S2164" s="1" t="s">
        <v>3166</v>
      </c>
      <c r="T2164" s="1" t="s">
        <v>4746</v>
      </c>
      <c r="U2164" s="1" t="s">
        <v>10690</v>
      </c>
      <c r="V2164" s="1" t="s">
        <v>12428</v>
      </c>
      <c r="W2164" s="1" t="s">
        <v>480</v>
      </c>
    </row>
    <row r="2165" spans="1:24">
      <c r="A2165" s="1" t="s">
        <v>49</v>
      </c>
      <c r="D2165" s="1" t="s">
        <v>8717</v>
      </c>
      <c r="E2165" s="1" t="s">
        <v>8718</v>
      </c>
      <c r="F2165" s="1" t="s">
        <v>8081</v>
      </c>
      <c r="H2165" s="1" t="s">
        <v>8293</v>
      </c>
      <c r="I2165" s="1" t="s">
        <v>8687</v>
      </c>
      <c r="J2165" s="1" t="s">
        <v>3166</v>
      </c>
      <c r="K2165" s="1" t="s">
        <v>582</v>
      </c>
      <c r="L2165" s="1" t="s">
        <v>5279</v>
      </c>
      <c r="M2165" s="1" t="s">
        <v>4202</v>
      </c>
      <c r="N2165" s="1" t="s">
        <v>522</v>
      </c>
      <c r="O2165" s="1" t="s">
        <v>81</v>
      </c>
      <c r="P2165" s="1" t="s">
        <v>8719</v>
      </c>
      <c r="Q2165" s="1" t="s">
        <v>12429</v>
      </c>
      <c r="S2165" s="1" t="s">
        <v>3166</v>
      </c>
      <c r="T2165" s="1" t="s">
        <v>4746</v>
      </c>
      <c r="U2165" s="1" t="s">
        <v>10165</v>
      </c>
      <c r="V2165" s="1" t="s">
        <v>12430</v>
      </c>
      <c r="W2165" s="1" t="s">
        <v>655</v>
      </c>
    </row>
    <row r="2166" spans="1:24">
      <c r="A2166" s="1" t="s">
        <v>49</v>
      </c>
      <c r="D2166" s="1" t="s">
        <v>8720</v>
      </c>
      <c r="E2166" s="1" t="s">
        <v>8721</v>
      </c>
      <c r="F2166" s="1" t="s">
        <v>8081</v>
      </c>
      <c r="H2166" s="1" t="s">
        <v>8293</v>
      </c>
      <c r="I2166" s="1" t="s">
        <v>8687</v>
      </c>
      <c r="J2166" s="1" t="s">
        <v>3166</v>
      </c>
      <c r="K2166" s="1" t="s">
        <v>891</v>
      </c>
      <c r="L2166" s="1" t="s">
        <v>5279</v>
      </c>
      <c r="M2166" s="1" t="s">
        <v>4202</v>
      </c>
      <c r="N2166" s="1" t="s">
        <v>522</v>
      </c>
      <c r="O2166" s="1" t="s">
        <v>81</v>
      </c>
      <c r="P2166" s="1" t="s">
        <v>1515</v>
      </c>
      <c r="Q2166" s="1" t="s">
        <v>11560</v>
      </c>
      <c r="S2166" s="1" t="s">
        <v>3166</v>
      </c>
      <c r="T2166" s="1" t="s">
        <v>4746</v>
      </c>
      <c r="U2166" s="1" t="s">
        <v>10217</v>
      </c>
      <c r="V2166" s="1" t="s">
        <v>12431</v>
      </c>
      <c r="W2166" s="1" t="s">
        <v>10217</v>
      </c>
    </row>
    <row r="2167" spans="1:24">
      <c r="A2167" s="1" t="s">
        <v>49</v>
      </c>
      <c r="D2167" s="1" t="s">
        <v>8722</v>
      </c>
      <c r="E2167" s="1" t="s">
        <v>8723</v>
      </c>
      <c r="F2167" s="1" t="s">
        <v>8081</v>
      </c>
      <c r="H2167" s="1" t="s">
        <v>8293</v>
      </c>
      <c r="I2167" s="1" t="s">
        <v>8687</v>
      </c>
      <c r="J2167" s="1" t="s">
        <v>506</v>
      </c>
      <c r="K2167" s="1" t="s">
        <v>582</v>
      </c>
      <c r="L2167" s="1" t="s">
        <v>5279</v>
      </c>
      <c r="M2167" s="1" t="s">
        <v>4753</v>
      </c>
      <c r="N2167" s="1" t="s">
        <v>429</v>
      </c>
      <c r="O2167" s="1" t="s">
        <v>81</v>
      </c>
      <c r="P2167" s="1" t="s">
        <v>8724</v>
      </c>
      <c r="Q2167" s="1" t="s">
        <v>11130</v>
      </c>
      <c r="R2167" s="1" t="s">
        <v>156</v>
      </c>
      <c r="S2167" s="1" t="s">
        <v>3170</v>
      </c>
      <c r="T2167" s="1" t="s">
        <v>4754</v>
      </c>
      <c r="U2167" s="1" t="s">
        <v>10294</v>
      </c>
      <c r="V2167" s="1" t="s">
        <v>12432</v>
      </c>
      <c r="W2167" s="1" t="s">
        <v>10599</v>
      </c>
    </row>
    <row r="2168" spans="1:24">
      <c r="A2168" s="1" t="s">
        <v>49</v>
      </c>
      <c r="D2168" s="1" t="s">
        <v>8725</v>
      </c>
      <c r="E2168" s="1" t="s">
        <v>8726</v>
      </c>
      <c r="F2168" s="1" t="s">
        <v>8081</v>
      </c>
      <c r="H2168" s="1" t="s">
        <v>8293</v>
      </c>
      <c r="I2168" s="1" t="s">
        <v>8687</v>
      </c>
      <c r="J2168" s="1" t="s">
        <v>3166</v>
      </c>
      <c r="K2168" s="1" t="s">
        <v>739</v>
      </c>
      <c r="L2168" s="1" t="s">
        <v>457</v>
      </c>
      <c r="M2168" s="1" t="s">
        <v>4202</v>
      </c>
      <c r="N2168" s="1" t="s">
        <v>683</v>
      </c>
      <c r="O2168" s="1" t="s">
        <v>81</v>
      </c>
      <c r="P2168" s="1" t="s">
        <v>1080</v>
      </c>
      <c r="Q2168" s="1" t="s">
        <v>530</v>
      </c>
      <c r="S2168" s="1" t="s">
        <v>3166</v>
      </c>
      <c r="T2168" s="1" t="s">
        <v>4746</v>
      </c>
      <c r="U2168" s="1" t="s">
        <v>10599</v>
      </c>
      <c r="V2168" s="1" t="s">
        <v>12433</v>
      </c>
      <c r="W2168" s="1" t="s">
        <v>3170</v>
      </c>
    </row>
    <row r="2169" spans="1:24">
      <c r="A2169" s="1" t="s">
        <v>49</v>
      </c>
      <c r="D2169" s="1" t="s">
        <v>8727</v>
      </c>
      <c r="E2169" s="1" t="s">
        <v>8728</v>
      </c>
      <c r="F2169" s="1" t="s">
        <v>5937</v>
      </c>
      <c r="H2169" s="1" t="s">
        <v>2956</v>
      </c>
      <c r="I2169" s="1" t="s">
        <v>7671</v>
      </c>
      <c r="J2169" s="1" t="s">
        <v>945</v>
      </c>
      <c r="K2169" s="1" t="s">
        <v>1072</v>
      </c>
      <c r="L2169" s="1" t="s">
        <v>409</v>
      </c>
      <c r="M2169" s="1" t="s">
        <v>4797</v>
      </c>
      <c r="N2169" s="1" t="s">
        <v>381</v>
      </c>
      <c r="O2169" s="1" t="s">
        <v>81</v>
      </c>
      <c r="P2169" s="1" t="s">
        <v>8729</v>
      </c>
      <c r="Q2169" s="1" t="s">
        <v>12434</v>
      </c>
      <c r="R2169" s="1" t="s">
        <v>3010</v>
      </c>
      <c r="S2169" s="1" t="s">
        <v>945</v>
      </c>
      <c r="T2169" s="1" t="s">
        <v>5215</v>
      </c>
      <c r="U2169" s="1" t="s">
        <v>3264</v>
      </c>
      <c r="V2169" s="1" t="s">
        <v>12435</v>
      </c>
      <c r="W2169" s="1" t="s">
        <v>3264</v>
      </c>
    </row>
    <row r="2170" spans="1:24">
      <c r="A2170" s="1" t="s">
        <v>49</v>
      </c>
      <c r="D2170" s="1" t="s">
        <v>3698</v>
      </c>
      <c r="E2170" s="1" t="s">
        <v>8730</v>
      </c>
      <c r="F2170" s="1" t="s">
        <v>655</v>
      </c>
      <c r="G2170" s="1" t="s">
        <v>5227</v>
      </c>
      <c r="H2170" s="1" t="s">
        <v>2956</v>
      </c>
      <c r="I2170" s="1" t="s">
        <v>7671</v>
      </c>
      <c r="J2170" s="1" t="s">
        <v>945</v>
      </c>
      <c r="K2170" s="1" t="s">
        <v>5269</v>
      </c>
      <c r="L2170" s="1" t="s">
        <v>1795</v>
      </c>
      <c r="M2170" s="1" t="s">
        <v>4797</v>
      </c>
      <c r="N2170" s="1" t="s">
        <v>381</v>
      </c>
      <c r="O2170" s="1" t="s">
        <v>81</v>
      </c>
      <c r="P2170" s="1" t="s">
        <v>8731</v>
      </c>
      <c r="Q2170" s="1" t="s">
        <v>12434</v>
      </c>
      <c r="R2170" s="1" t="s">
        <v>530</v>
      </c>
      <c r="S2170" s="1" t="s">
        <v>945</v>
      </c>
      <c r="T2170" s="1" t="s">
        <v>5215</v>
      </c>
      <c r="U2170" s="1" t="s">
        <v>10675</v>
      </c>
      <c r="V2170" s="1" t="s">
        <v>12435</v>
      </c>
      <c r="W2170" s="1" t="s">
        <v>616</v>
      </c>
    </row>
    <row r="2171" spans="1:24">
      <c r="A2171" s="1" t="s">
        <v>49</v>
      </c>
      <c r="D2171" s="1" t="s">
        <v>3699</v>
      </c>
      <c r="E2171" s="1" t="s">
        <v>8732</v>
      </c>
      <c r="F2171" s="1" t="s">
        <v>655</v>
      </c>
      <c r="G2171" s="1" t="s">
        <v>5227</v>
      </c>
      <c r="H2171" s="1" t="s">
        <v>2956</v>
      </c>
      <c r="I2171" s="1" t="s">
        <v>7671</v>
      </c>
      <c r="J2171" s="1" t="s">
        <v>945</v>
      </c>
      <c r="K2171" s="1" t="s">
        <v>5269</v>
      </c>
      <c r="L2171" s="1" t="s">
        <v>389</v>
      </c>
      <c r="M2171" s="1" t="s">
        <v>4797</v>
      </c>
      <c r="N2171" s="1" t="s">
        <v>381</v>
      </c>
      <c r="O2171" s="1" t="s">
        <v>81</v>
      </c>
      <c r="P2171" s="1" t="s">
        <v>8731</v>
      </c>
      <c r="Q2171" s="1" t="s">
        <v>12434</v>
      </c>
      <c r="R2171" s="1" t="s">
        <v>530</v>
      </c>
      <c r="S2171" s="1" t="s">
        <v>945</v>
      </c>
      <c r="T2171" s="1" t="s">
        <v>5215</v>
      </c>
      <c r="U2171" s="1" t="s">
        <v>432</v>
      </c>
      <c r="V2171" s="1" t="s">
        <v>12435</v>
      </c>
      <c r="W2171" s="1" t="s">
        <v>11666</v>
      </c>
    </row>
    <row r="2172" spans="1:24">
      <c r="A2172" s="1" t="s">
        <v>49</v>
      </c>
      <c r="D2172" s="1" t="s">
        <v>8733</v>
      </c>
      <c r="E2172" s="1" t="s">
        <v>8734</v>
      </c>
      <c r="F2172" s="1" t="s">
        <v>5937</v>
      </c>
      <c r="H2172" s="1" t="s">
        <v>2956</v>
      </c>
      <c r="I2172" s="1" t="s">
        <v>7671</v>
      </c>
      <c r="J2172" s="1" t="s">
        <v>945</v>
      </c>
      <c r="K2172" s="1" t="s">
        <v>1072</v>
      </c>
      <c r="L2172" s="1" t="s">
        <v>1795</v>
      </c>
      <c r="M2172" s="1" t="s">
        <v>4797</v>
      </c>
      <c r="N2172" s="1" t="s">
        <v>381</v>
      </c>
      <c r="O2172" s="1" t="s">
        <v>81</v>
      </c>
      <c r="P2172" s="1" t="s">
        <v>8735</v>
      </c>
      <c r="Q2172" s="1" t="s">
        <v>12434</v>
      </c>
      <c r="R2172" s="1" t="s">
        <v>530</v>
      </c>
      <c r="S2172" s="1" t="s">
        <v>945</v>
      </c>
      <c r="T2172" s="1" t="s">
        <v>5215</v>
      </c>
      <c r="U2172" s="1" t="s">
        <v>1324</v>
      </c>
      <c r="V2172" s="1" t="s">
        <v>12436</v>
      </c>
      <c r="W2172" s="1" t="s">
        <v>1324</v>
      </c>
    </row>
    <row r="2173" spans="1:24">
      <c r="A2173" s="1" t="s">
        <v>49</v>
      </c>
      <c r="D2173" s="1" t="s">
        <v>8736</v>
      </c>
      <c r="E2173" s="1" t="s">
        <v>8737</v>
      </c>
      <c r="F2173" s="1" t="s">
        <v>5937</v>
      </c>
      <c r="H2173" s="1" t="s">
        <v>2956</v>
      </c>
      <c r="I2173" s="1" t="s">
        <v>7671</v>
      </c>
      <c r="J2173" s="1" t="s">
        <v>945</v>
      </c>
      <c r="K2173" s="1" t="s">
        <v>1072</v>
      </c>
      <c r="L2173" s="1" t="s">
        <v>389</v>
      </c>
      <c r="M2173" s="1" t="s">
        <v>4797</v>
      </c>
      <c r="N2173" s="1" t="s">
        <v>683</v>
      </c>
      <c r="O2173" s="1" t="s">
        <v>81</v>
      </c>
      <c r="P2173" s="1" t="s">
        <v>8735</v>
      </c>
      <c r="Q2173" s="1" t="s">
        <v>12434</v>
      </c>
      <c r="R2173" s="1" t="s">
        <v>530</v>
      </c>
      <c r="S2173" s="1" t="s">
        <v>945</v>
      </c>
      <c r="T2173" s="1" t="s">
        <v>5215</v>
      </c>
      <c r="U2173" s="1" t="s">
        <v>1324</v>
      </c>
      <c r="V2173" s="1" t="s">
        <v>12436</v>
      </c>
      <c r="W2173" s="1" t="s">
        <v>1324</v>
      </c>
    </row>
    <row r="2174" spans="1:24">
      <c r="A2174" s="1" t="s">
        <v>49</v>
      </c>
      <c r="D2174" s="1" t="s">
        <v>3074</v>
      </c>
      <c r="E2174" s="1" t="s">
        <v>8738</v>
      </c>
      <c r="F2174" s="1" t="s">
        <v>655</v>
      </c>
      <c r="H2174" s="1" t="s">
        <v>2956</v>
      </c>
      <c r="I2174" s="1" t="s">
        <v>7671</v>
      </c>
      <c r="J2174" s="1" t="s">
        <v>1041</v>
      </c>
      <c r="K2174" s="1" t="s">
        <v>5269</v>
      </c>
      <c r="L2174" s="1" t="s">
        <v>1795</v>
      </c>
      <c r="M2174" s="1" t="s">
        <v>4753</v>
      </c>
      <c r="N2174" s="1" t="s">
        <v>522</v>
      </c>
      <c r="O2174" s="1" t="s">
        <v>81</v>
      </c>
      <c r="P2174" s="1" t="s">
        <v>3478</v>
      </c>
      <c r="Q2174" s="1" t="s">
        <v>3570</v>
      </c>
      <c r="R2174" s="1" t="s">
        <v>530</v>
      </c>
      <c r="S2174" s="1" t="s">
        <v>685</v>
      </c>
      <c r="T2174" s="1" t="s">
        <v>4754</v>
      </c>
      <c r="U2174" s="1" t="s">
        <v>12437</v>
      </c>
      <c r="V2174" s="1" t="s">
        <v>12438</v>
      </c>
      <c r="W2174" s="1" t="s">
        <v>3166</v>
      </c>
      <c r="X2174" s="1" t="s">
        <v>8739</v>
      </c>
    </row>
    <row r="2175" spans="1:24">
      <c r="A2175" s="1" t="s">
        <v>49</v>
      </c>
      <c r="D2175" s="1" t="s">
        <v>8740</v>
      </c>
      <c r="E2175" s="1" t="s">
        <v>8741</v>
      </c>
      <c r="F2175" s="1" t="s">
        <v>5937</v>
      </c>
      <c r="H2175" s="1" t="s">
        <v>2956</v>
      </c>
      <c r="I2175" s="1" t="s">
        <v>739</v>
      </c>
      <c r="J2175" s="1" t="s">
        <v>384</v>
      </c>
      <c r="K2175" s="1" t="s">
        <v>1072</v>
      </c>
      <c r="L2175" s="1" t="s">
        <v>8742</v>
      </c>
      <c r="M2175" s="1" t="s">
        <v>4797</v>
      </c>
      <c r="N2175" s="1" t="s">
        <v>683</v>
      </c>
      <c r="O2175" s="1" t="s">
        <v>81</v>
      </c>
      <c r="P2175" s="1" t="s">
        <v>8743</v>
      </c>
      <c r="Q2175" s="1" t="s">
        <v>3177</v>
      </c>
      <c r="R2175" s="1" t="s">
        <v>530</v>
      </c>
      <c r="S2175" s="1" t="s">
        <v>384</v>
      </c>
      <c r="T2175" s="1" t="s">
        <v>5939</v>
      </c>
      <c r="U2175" s="1" t="s">
        <v>432</v>
      </c>
      <c r="V2175" s="1" t="s">
        <v>12439</v>
      </c>
      <c r="W2175" s="1" t="s">
        <v>10994</v>
      </c>
    </row>
    <row r="2176" spans="1:24">
      <c r="A2176" s="1" t="s">
        <v>49</v>
      </c>
      <c r="D2176" s="1" t="s">
        <v>8744</v>
      </c>
      <c r="E2176" s="1" t="s">
        <v>8745</v>
      </c>
      <c r="F2176" s="1" t="s">
        <v>5937</v>
      </c>
      <c r="H2176" s="1" t="s">
        <v>2956</v>
      </c>
      <c r="I2176" s="1" t="s">
        <v>739</v>
      </c>
      <c r="J2176" s="1" t="s">
        <v>384</v>
      </c>
      <c r="K2176" s="1" t="s">
        <v>1072</v>
      </c>
      <c r="L2176" s="1" t="s">
        <v>393</v>
      </c>
      <c r="M2176" s="1" t="s">
        <v>4797</v>
      </c>
      <c r="N2176" s="1" t="s">
        <v>683</v>
      </c>
      <c r="O2176" s="1" t="s">
        <v>81</v>
      </c>
      <c r="P2176" s="1" t="s">
        <v>8743</v>
      </c>
      <c r="Q2176" s="1" t="s">
        <v>3177</v>
      </c>
      <c r="R2176" s="1" t="s">
        <v>530</v>
      </c>
      <c r="S2176" s="1" t="s">
        <v>384</v>
      </c>
      <c r="T2176" s="1" t="s">
        <v>5939</v>
      </c>
      <c r="U2176" s="1" t="s">
        <v>10667</v>
      </c>
      <c r="V2176" s="1" t="s">
        <v>3248</v>
      </c>
      <c r="W2176" s="1" t="s">
        <v>10667</v>
      </c>
    </row>
    <row r="2177" spans="1:24">
      <c r="A2177" s="1" t="s">
        <v>49</v>
      </c>
      <c r="D2177" s="1" t="s">
        <v>8746</v>
      </c>
      <c r="E2177" s="1" t="s">
        <v>8747</v>
      </c>
      <c r="F2177" s="1" t="s">
        <v>5937</v>
      </c>
      <c r="H2177" s="1" t="s">
        <v>2956</v>
      </c>
      <c r="I2177" s="1" t="s">
        <v>739</v>
      </c>
      <c r="J2177" s="1" t="s">
        <v>384</v>
      </c>
      <c r="K2177" s="1" t="s">
        <v>1072</v>
      </c>
      <c r="L2177" s="1" t="s">
        <v>1795</v>
      </c>
      <c r="M2177" s="1" t="s">
        <v>4797</v>
      </c>
      <c r="N2177" s="1" t="s">
        <v>683</v>
      </c>
      <c r="O2177" s="1" t="s">
        <v>81</v>
      </c>
      <c r="P2177" s="1" t="s">
        <v>8743</v>
      </c>
      <c r="Q2177" s="1" t="s">
        <v>3177</v>
      </c>
      <c r="R2177" s="1" t="s">
        <v>530</v>
      </c>
      <c r="S2177" s="1" t="s">
        <v>384</v>
      </c>
      <c r="T2177" s="1" t="s">
        <v>5939</v>
      </c>
      <c r="U2177" s="1" t="s">
        <v>432</v>
      </c>
      <c r="V2177" s="1" t="s">
        <v>3248</v>
      </c>
      <c r="W2177" s="1" t="s">
        <v>797</v>
      </c>
    </row>
    <row r="2178" spans="1:24">
      <c r="A2178" s="1" t="s">
        <v>49</v>
      </c>
      <c r="D2178" s="1" t="s">
        <v>8748</v>
      </c>
      <c r="E2178" s="1" t="s">
        <v>8749</v>
      </c>
      <c r="F2178" s="1" t="s">
        <v>5937</v>
      </c>
      <c r="H2178" s="1" t="s">
        <v>2956</v>
      </c>
      <c r="I2178" s="1" t="s">
        <v>739</v>
      </c>
      <c r="J2178" s="1" t="s">
        <v>384</v>
      </c>
      <c r="K2178" s="1" t="s">
        <v>1072</v>
      </c>
      <c r="L2178" s="1" t="s">
        <v>393</v>
      </c>
      <c r="M2178" s="1" t="s">
        <v>4797</v>
      </c>
      <c r="N2178" s="1" t="s">
        <v>683</v>
      </c>
      <c r="O2178" s="1" t="s">
        <v>81</v>
      </c>
      <c r="P2178" s="1" t="s">
        <v>8743</v>
      </c>
      <c r="Q2178" s="1" t="s">
        <v>3177</v>
      </c>
      <c r="R2178" s="1" t="s">
        <v>530</v>
      </c>
      <c r="S2178" s="1" t="s">
        <v>384</v>
      </c>
      <c r="T2178" s="1" t="s">
        <v>5939</v>
      </c>
      <c r="U2178" s="1" t="s">
        <v>12440</v>
      </c>
      <c r="V2178" s="1" t="s">
        <v>12439</v>
      </c>
      <c r="W2178" s="1" t="s">
        <v>10161</v>
      </c>
    </row>
    <row r="2179" spans="1:24">
      <c r="A2179" s="1" t="s">
        <v>49</v>
      </c>
      <c r="D2179" s="1" t="s">
        <v>8750</v>
      </c>
      <c r="E2179" s="1" t="s">
        <v>8751</v>
      </c>
      <c r="F2179" s="1" t="s">
        <v>5937</v>
      </c>
      <c r="H2179" s="1" t="s">
        <v>2956</v>
      </c>
      <c r="I2179" s="1" t="s">
        <v>739</v>
      </c>
      <c r="J2179" s="1" t="s">
        <v>384</v>
      </c>
      <c r="K2179" s="1" t="s">
        <v>1072</v>
      </c>
      <c r="L2179" s="1" t="s">
        <v>389</v>
      </c>
      <c r="M2179" s="1" t="s">
        <v>4797</v>
      </c>
      <c r="N2179" s="1" t="s">
        <v>683</v>
      </c>
      <c r="O2179" s="1" t="s">
        <v>81</v>
      </c>
      <c r="P2179" s="1" t="s">
        <v>8743</v>
      </c>
      <c r="Q2179" s="1" t="s">
        <v>3492</v>
      </c>
      <c r="R2179" s="1" t="s">
        <v>530</v>
      </c>
      <c r="S2179" s="1" t="s">
        <v>384</v>
      </c>
      <c r="T2179" s="1" t="s">
        <v>5939</v>
      </c>
      <c r="U2179" s="1" t="s">
        <v>432</v>
      </c>
      <c r="V2179" s="1" t="s">
        <v>3248</v>
      </c>
      <c r="W2179" s="1" t="s">
        <v>10994</v>
      </c>
    </row>
    <row r="2180" spans="1:24">
      <c r="A2180" s="1" t="s">
        <v>49</v>
      </c>
      <c r="D2180" s="1" t="s">
        <v>8752</v>
      </c>
      <c r="E2180" s="1" t="s">
        <v>8753</v>
      </c>
      <c r="F2180" s="1" t="s">
        <v>5937</v>
      </c>
      <c r="H2180" s="1" t="s">
        <v>2956</v>
      </c>
      <c r="I2180" s="1" t="s">
        <v>739</v>
      </c>
      <c r="J2180" s="1" t="s">
        <v>384</v>
      </c>
      <c r="K2180" s="1" t="s">
        <v>739</v>
      </c>
      <c r="L2180" s="1" t="s">
        <v>8742</v>
      </c>
      <c r="M2180" s="1" t="s">
        <v>4797</v>
      </c>
      <c r="N2180" s="1" t="s">
        <v>683</v>
      </c>
      <c r="O2180" s="1" t="s">
        <v>81</v>
      </c>
      <c r="P2180" s="1" t="s">
        <v>8743</v>
      </c>
      <c r="Q2180" s="1" t="s">
        <v>3177</v>
      </c>
      <c r="R2180" s="1" t="s">
        <v>530</v>
      </c>
      <c r="S2180" s="1" t="s">
        <v>384</v>
      </c>
      <c r="T2180" s="1" t="s">
        <v>5939</v>
      </c>
      <c r="U2180" s="1" t="s">
        <v>432</v>
      </c>
      <c r="V2180" s="1" t="s">
        <v>3248</v>
      </c>
      <c r="W2180" s="1" t="s">
        <v>10275</v>
      </c>
    </row>
    <row r="2181" spans="1:24">
      <c r="A2181" s="1" t="s">
        <v>49</v>
      </c>
      <c r="D2181" s="1" t="s">
        <v>8754</v>
      </c>
      <c r="E2181" s="1" t="s">
        <v>8755</v>
      </c>
      <c r="F2181" s="1" t="s">
        <v>5937</v>
      </c>
      <c r="H2181" s="1" t="s">
        <v>2956</v>
      </c>
      <c r="I2181" s="1" t="s">
        <v>739</v>
      </c>
      <c r="J2181" s="1" t="s">
        <v>384</v>
      </c>
      <c r="K2181" s="1" t="s">
        <v>1072</v>
      </c>
      <c r="L2181" s="1" t="s">
        <v>8742</v>
      </c>
      <c r="M2181" s="1" t="s">
        <v>4797</v>
      </c>
      <c r="N2181" s="1" t="s">
        <v>683</v>
      </c>
      <c r="O2181" s="1" t="s">
        <v>81</v>
      </c>
      <c r="P2181" s="1" t="s">
        <v>8743</v>
      </c>
      <c r="Q2181" s="1" t="s">
        <v>3177</v>
      </c>
      <c r="R2181" s="1" t="s">
        <v>530</v>
      </c>
      <c r="S2181" s="1" t="s">
        <v>384</v>
      </c>
      <c r="T2181" s="1" t="s">
        <v>5939</v>
      </c>
      <c r="U2181" s="1" t="s">
        <v>432</v>
      </c>
      <c r="V2181" s="1" t="s">
        <v>3248</v>
      </c>
      <c r="W2181" s="1" t="s">
        <v>10970</v>
      </c>
    </row>
    <row r="2182" spans="1:24">
      <c r="A2182" s="1" t="s">
        <v>49</v>
      </c>
      <c r="D2182" s="1" t="s">
        <v>8756</v>
      </c>
      <c r="E2182" s="1" t="s">
        <v>8757</v>
      </c>
      <c r="F2182" s="1" t="s">
        <v>5937</v>
      </c>
      <c r="H2182" s="1" t="s">
        <v>2956</v>
      </c>
      <c r="I2182" s="1" t="s">
        <v>739</v>
      </c>
      <c r="J2182" s="1" t="s">
        <v>384</v>
      </c>
      <c r="K2182" s="1" t="s">
        <v>1072</v>
      </c>
      <c r="L2182" s="1" t="s">
        <v>8742</v>
      </c>
      <c r="M2182" s="1" t="s">
        <v>4797</v>
      </c>
      <c r="N2182" s="1" t="s">
        <v>683</v>
      </c>
      <c r="O2182" s="1" t="s">
        <v>81</v>
      </c>
      <c r="P2182" s="1" t="s">
        <v>8743</v>
      </c>
      <c r="Q2182" s="1" t="s">
        <v>3177</v>
      </c>
      <c r="R2182" s="1" t="s">
        <v>530</v>
      </c>
      <c r="S2182" s="1" t="s">
        <v>384</v>
      </c>
      <c r="T2182" s="1" t="s">
        <v>5939</v>
      </c>
      <c r="U2182" s="1" t="s">
        <v>432</v>
      </c>
      <c r="V2182" s="1" t="s">
        <v>3248</v>
      </c>
      <c r="W2182" s="1" t="s">
        <v>945</v>
      </c>
    </row>
    <row r="2183" spans="1:24">
      <c r="A2183" s="1" t="s">
        <v>49</v>
      </c>
      <c r="D2183" s="1" t="s">
        <v>8758</v>
      </c>
      <c r="E2183" s="1" t="s">
        <v>8759</v>
      </c>
      <c r="F2183" s="1" t="s">
        <v>5937</v>
      </c>
      <c r="H2183" s="1" t="s">
        <v>2956</v>
      </c>
      <c r="I2183" s="1" t="s">
        <v>739</v>
      </c>
      <c r="J2183" s="1" t="s">
        <v>384</v>
      </c>
      <c r="K2183" s="1" t="s">
        <v>1072</v>
      </c>
      <c r="L2183" s="1" t="s">
        <v>8742</v>
      </c>
      <c r="M2183" s="1" t="s">
        <v>4797</v>
      </c>
      <c r="N2183" s="1" t="s">
        <v>683</v>
      </c>
      <c r="O2183" s="1" t="s">
        <v>81</v>
      </c>
      <c r="P2183" s="1" t="s">
        <v>8743</v>
      </c>
      <c r="Q2183" s="1" t="s">
        <v>3492</v>
      </c>
      <c r="R2183" s="1" t="s">
        <v>530</v>
      </c>
      <c r="S2183" s="1" t="s">
        <v>384</v>
      </c>
      <c r="T2183" s="1" t="s">
        <v>5939</v>
      </c>
      <c r="U2183" s="1" t="s">
        <v>432</v>
      </c>
      <c r="V2183" s="1" t="s">
        <v>3248</v>
      </c>
      <c r="W2183" s="1" t="s">
        <v>10198</v>
      </c>
    </row>
    <row r="2184" spans="1:24">
      <c r="A2184" s="1" t="s">
        <v>49</v>
      </c>
      <c r="D2184" s="1" t="s">
        <v>8760</v>
      </c>
      <c r="E2184" s="1" t="s">
        <v>8761</v>
      </c>
      <c r="F2184" s="1" t="s">
        <v>5937</v>
      </c>
      <c r="H2184" s="1" t="s">
        <v>2956</v>
      </c>
      <c r="I2184" s="1" t="s">
        <v>739</v>
      </c>
      <c r="J2184" s="1" t="s">
        <v>384</v>
      </c>
      <c r="K2184" s="1" t="s">
        <v>739</v>
      </c>
      <c r="L2184" s="1" t="s">
        <v>457</v>
      </c>
      <c r="M2184" s="1" t="s">
        <v>4797</v>
      </c>
      <c r="N2184" s="1" t="s">
        <v>683</v>
      </c>
      <c r="O2184" s="1" t="s">
        <v>81</v>
      </c>
      <c r="P2184" s="1" t="s">
        <v>8743</v>
      </c>
      <c r="Q2184" s="1" t="s">
        <v>3492</v>
      </c>
      <c r="R2184" s="1" t="s">
        <v>530</v>
      </c>
      <c r="S2184" s="1" t="s">
        <v>384</v>
      </c>
      <c r="T2184" s="1" t="s">
        <v>5939</v>
      </c>
      <c r="U2184" s="1" t="s">
        <v>10911</v>
      </c>
      <c r="V2184" s="1" t="s">
        <v>3248</v>
      </c>
      <c r="W2184" s="1" t="s">
        <v>10911</v>
      </c>
    </row>
    <row r="2185" spans="1:24">
      <c r="A2185" s="1" t="s">
        <v>49</v>
      </c>
      <c r="D2185" s="1" t="s">
        <v>8762</v>
      </c>
      <c r="E2185" s="1" t="s">
        <v>8763</v>
      </c>
      <c r="F2185" s="1" t="s">
        <v>5937</v>
      </c>
      <c r="H2185" s="1" t="s">
        <v>2956</v>
      </c>
      <c r="I2185" s="1" t="s">
        <v>739</v>
      </c>
      <c r="J2185" s="1" t="s">
        <v>384</v>
      </c>
      <c r="K2185" s="1" t="s">
        <v>739</v>
      </c>
      <c r="L2185" s="1" t="s">
        <v>393</v>
      </c>
      <c r="M2185" s="1" t="s">
        <v>4797</v>
      </c>
      <c r="N2185" s="1" t="s">
        <v>683</v>
      </c>
      <c r="O2185" s="1" t="s">
        <v>81</v>
      </c>
      <c r="P2185" s="1" t="s">
        <v>8743</v>
      </c>
      <c r="Q2185" s="1" t="s">
        <v>3177</v>
      </c>
      <c r="R2185" s="1" t="s">
        <v>530</v>
      </c>
      <c r="S2185" s="1" t="s">
        <v>384</v>
      </c>
      <c r="T2185" s="1" t="s">
        <v>5939</v>
      </c>
      <c r="U2185" s="1" t="s">
        <v>432</v>
      </c>
      <c r="V2185" s="1" t="s">
        <v>12439</v>
      </c>
      <c r="W2185" s="1" t="s">
        <v>10308</v>
      </c>
    </row>
    <row r="2186" spans="1:24">
      <c r="A2186" s="1" t="s">
        <v>49</v>
      </c>
      <c r="D2186" s="1" t="s">
        <v>8764</v>
      </c>
      <c r="E2186" s="1" t="s">
        <v>8765</v>
      </c>
      <c r="F2186" s="1" t="s">
        <v>5937</v>
      </c>
      <c r="H2186" s="1" t="s">
        <v>2956</v>
      </c>
      <c r="I2186" s="1" t="s">
        <v>739</v>
      </c>
      <c r="J2186" s="1" t="s">
        <v>384</v>
      </c>
      <c r="K2186" s="1" t="s">
        <v>739</v>
      </c>
      <c r="L2186" s="1" t="s">
        <v>419</v>
      </c>
      <c r="M2186" s="1" t="s">
        <v>4797</v>
      </c>
      <c r="N2186" s="1" t="s">
        <v>683</v>
      </c>
      <c r="O2186" s="1" t="s">
        <v>81</v>
      </c>
      <c r="P2186" s="1" t="s">
        <v>8743</v>
      </c>
      <c r="Q2186" s="1" t="s">
        <v>3492</v>
      </c>
      <c r="R2186" s="1" t="s">
        <v>530</v>
      </c>
      <c r="S2186" s="1" t="s">
        <v>384</v>
      </c>
      <c r="T2186" s="1" t="s">
        <v>5939</v>
      </c>
      <c r="U2186" s="1" t="s">
        <v>11167</v>
      </c>
      <c r="V2186" s="1" t="s">
        <v>12439</v>
      </c>
      <c r="W2186" s="1" t="s">
        <v>11167</v>
      </c>
    </row>
    <row r="2187" spans="1:24">
      <c r="A2187" s="1" t="s">
        <v>49</v>
      </c>
      <c r="D2187" s="1" t="s">
        <v>8766</v>
      </c>
      <c r="E2187" s="1" t="s">
        <v>8767</v>
      </c>
      <c r="F2187" s="1" t="s">
        <v>5937</v>
      </c>
      <c r="H2187" s="1" t="s">
        <v>2956</v>
      </c>
      <c r="I2187" s="1" t="s">
        <v>739</v>
      </c>
      <c r="J2187" s="1" t="s">
        <v>384</v>
      </c>
      <c r="K2187" s="1" t="s">
        <v>739</v>
      </c>
      <c r="L2187" s="1" t="s">
        <v>389</v>
      </c>
      <c r="M2187" s="1" t="s">
        <v>4797</v>
      </c>
      <c r="N2187" s="1" t="s">
        <v>683</v>
      </c>
      <c r="O2187" s="1" t="s">
        <v>81</v>
      </c>
      <c r="P2187" s="1" t="s">
        <v>8768</v>
      </c>
      <c r="Q2187" s="1" t="s">
        <v>3492</v>
      </c>
      <c r="R2187" s="1" t="s">
        <v>530</v>
      </c>
      <c r="S2187" s="1" t="s">
        <v>384</v>
      </c>
      <c r="T2187" s="1" t="s">
        <v>5939</v>
      </c>
      <c r="U2187" s="1" t="s">
        <v>432</v>
      </c>
      <c r="V2187" s="1" t="s">
        <v>12441</v>
      </c>
      <c r="W2187" s="1" t="s">
        <v>11206</v>
      </c>
    </row>
    <row r="2188" spans="1:24">
      <c r="A2188" s="1" t="s">
        <v>49</v>
      </c>
      <c r="D2188" s="1" t="s">
        <v>8769</v>
      </c>
      <c r="E2188" s="1" t="s">
        <v>8770</v>
      </c>
      <c r="F2188" s="1" t="s">
        <v>5937</v>
      </c>
      <c r="H2188" s="1" t="s">
        <v>2956</v>
      </c>
      <c r="I2188" s="1" t="s">
        <v>739</v>
      </c>
      <c r="J2188" s="1" t="s">
        <v>384</v>
      </c>
      <c r="K2188" s="1" t="s">
        <v>739</v>
      </c>
      <c r="L2188" s="1" t="s">
        <v>401</v>
      </c>
      <c r="M2188" s="1" t="s">
        <v>4797</v>
      </c>
      <c r="N2188" s="1" t="s">
        <v>683</v>
      </c>
      <c r="O2188" s="1" t="s">
        <v>81</v>
      </c>
      <c r="P2188" s="1" t="s">
        <v>8771</v>
      </c>
      <c r="Q2188" s="1" t="s">
        <v>3492</v>
      </c>
      <c r="R2188" s="1" t="s">
        <v>530</v>
      </c>
      <c r="S2188" s="1" t="s">
        <v>384</v>
      </c>
      <c r="T2188" s="1" t="s">
        <v>5939</v>
      </c>
      <c r="U2188" s="1" t="s">
        <v>10517</v>
      </c>
      <c r="V2188" s="1" t="s">
        <v>12441</v>
      </c>
      <c r="W2188" s="1" t="s">
        <v>10945</v>
      </c>
    </row>
    <row r="2189" spans="1:24">
      <c r="A2189" s="1" t="s">
        <v>49</v>
      </c>
      <c r="D2189" s="1" t="s">
        <v>8772</v>
      </c>
      <c r="E2189" s="1" t="s">
        <v>8773</v>
      </c>
      <c r="F2189" s="1" t="s">
        <v>5937</v>
      </c>
      <c r="H2189" s="1" t="s">
        <v>2956</v>
      </c>
      <c r="I2189" s="1" t="s">
        <v>739</v>
      </c>
      <c r="J2189" s="1" t="s">
        <v>384</v>
      </c>
      <c r="K2189" s="1" t="s">
        <v>739</v>
      </c>
      <c r="L2189" s="1" t="s">
        <v>401</v>
      </c>
      <c r="M2189" s="1" t="s">
        <v>4797</v>
      </c>
      <c r="N2189" s="1" t="s">
        <v>683</v>
      </c>
      <c r="O2189" s="1" t="s">
        <v>81</v>
      </c>
      <c r="P2189" s="1" t="s">
        <v>8774</v>
      </c>
      <c r="Q2189" s="1" t="s">
        <v>3492</v>
      </c>
      <c r="R2189" s="1" t="s">
        <v>530</v>
      </c>
      <c r="S2189" s="1" t="s">
        <v>384</v>
      </c>
      <c r="T2189" s="1" t="s">
        <v>5939</v>
      </c>
      <c r="U2189" s="1" t="s">
        <v>432</v>
      </c>
      <c r="V2189" s="1" t="s">
        <v>12442</v>
      </c>
      <c r="W2189" s="1" t="s">
        <v>10897</v>
      </c>
    </row>
    <row r="2190" spans="1:24">
      <c r="A2190" s="1" t="s">
        <v>49</v>
      </c>
      <c r="D2190" s="1" t="s">
        <v>3691</v>
      </c>
      <c r="E2190" s="1" t="s">
        <v>8775</v>
      </c>
      <c r="F2190" s="1" t="s">
        <v>655</v>
      </c>
      <c r="H2190" s="1" t="s">
        <v>2956</v>
      </c>
      <c r="I2190" s="1" t="s">
        <v>739</v>
      </c>
      <c r="J2190" s="1" t="s">
        <v>384</v>
      </c>
      <c r="K2190" s="1" t="s">
        <v>739</v>
      </c>
      <c r="L2190" s="1" t="s">
        <v>380</v>
      </c>
      <c r="M2190" s="1" t="s">
        <v>4797</v>
      </c>
      <c r="N2190" s="1" t="s">
        <v>683</v>
      </c>
      <c r="O2190" s="1" t="s">
        <v>81</v>
      </c>
      <c r="P2190" s="1" t="s">
        <v>8776</v>
      </c>
      <c r="Q2190" s="1" t="s">
        <v>3367</v>
      </c>
      <c r="R2190" s="1" t="s">
        <v>530</v>
      </c>
      <c r="S2190" s="1" t="s">
        <v>384</v>
      </c>
      <c r="T2190" s="1" t="s">
        <v>5939</v>
      </c>
      <c r="U2190" s="1" t="s">
        <v>10315</v>
      </c>
      <c r="V2190" s="1" t="s">
        <v>12443</v>
      </c>
      <c r="W2190" s="1" t="s">
        <v>3166</v>
      </c>
      <c r="X2190" s="1" t="s">
        <v>8777</v>
      </c>
    </row>
    <row r="2191" spans="1:24">
      <c r="A2191" s="1" t="s">
        <v>49</v>
      </c>
      <c r="D2191" s="1" t="s">
        <v>8778</v>
      </c>
      <c r="E2191" s="1" t="s">
        <v>8779</v>
      </c>
      <c r="F2191" s="1" t="s">
        <v>5937</v>
      </c>
      <c r="H2191" s="1" t="s">
        <v>2956</v>
      </c>
      <c r="I2191" s="1" t="s">
        <v>739</v>
      </c>
      <c r="J2191" s="1" t="s">
        <v>384</v>
      </c>
      <c r="K2191" s="1" t="s">
        <v>739</v>
      </c>
      <c r="L2191" s="1" t="s">
        <v>694</v>
      </c>
      <c r="M2191" s="1" t="s">
        <v>4797</v>
      </c>
      <c r="N2191" s="1" t="s">
        <v>683</v>
      </c>
      <c r="O2191" s="1" t="s">
        <v>81</v>
      </c>
      <c r="P2191" s="1" t="s">
        <v>8774</v>
      </c>
      <c r="Q2191" s="1" t="s">
        <v>3492</v>
      </c>
      <c r="R2191" s="1" t="s">
        <v>530</v>
      </c>
      <c r="S2191" s="1" t="s">
        <v>384</v>
      </c>
      <c r="T2191" s="1" t="s">
        <v>5939</v>
      </c>
      <c r="U2191" s="1" t="s">
        <v>432</v>
      </c>
      <c r="V2191" s="1" t="s">
        <v>3281</v>
      </c>
      <c r="W2191" s="1" t="s">
        <v>10286</v>
      </c>
    </row>
    <row r="2192" spans="1:24">
      <c r="A2192" s="1" t="s">
        <v>49</v>
      </c>
      <c r="D2192" s="1" t="s">
        <v>8780</v>
      </c>
      <c r="E2192" s="1" t="s">
        <v>8781</v>
      </c>
      <c r="F2192" s="1" t="s">
        <v>5937</v>
      </c>
      <c r="H2192" s="1" t="s">
        <v>2956</v>
      </c>
      <c r="I2192" s="1" t="s">
        <v>739</v>
      </c>
      <c r="J2192" s="1" t="s">
        <v>384</v>
      </c>
      <c r="K2192" s="1" t="s">
        <v>739</v>
      </c>
      <c r="L2192" s="1" t="s">
        <v>1795</v>
      </c>
      <c r="M2192" s="1" t="s">
        <v>4797</v>
      </c>
      <c r="N2192" s="1" t="s">
        <v>683</v>
      </c>
      <c r="O2192" s="1" t="s">
        <v>81</v>
      </c>
      <c r="P2192" s="1" t="s">
        <v>8743</v>
      </c>
      <c r="Q2192" s="1" t="s">
        <v>3492</v>
      </c>
      <c r="R2192" s="1" t="s">
        <v>530</v>
      </c>
      <c r="S2192" s="1" t="s">
        <v>384</v>
      </c>
      <c r="T2192" s="1" t="s">
        <v>5939</v>
      </c>
      <c r="U2192" s="1" t="s">
        <v>432</v>
      </c>
      <c r="V2192" s="1" t="s">
        <v>3248</v>
      </c>
      <c r="W2192" s="1" t="s">
        <v>10308</v>
      </c>
    </row>
    <row r="2193" spans="1:24">
      <c r="A2193" s="1" t="s">
        <v>49</v>
      </c>
      <c r="D2193" s="1" t="s">
        <v>8782</v>
      </c>
      <c r="E2193" s="1" t="s">
        <v>8783</v>
      </c>
      <c r="F2193" s="1" t="s">
        <v>5937</v>
      </c>
      <c r="H2193" s="1" t="s">
        <v>2956</v>
      </c>
      <c r="I2193" s="1" t="s">
        <v>739</v>
      </c>
      <c r="J2193" s="1" t="s">
        <v>384</v>
      </c>
      <c r="K2193" s="1" t="s">
        <v>739</v>
      </c>
      <c r="L2193" s="1" t="s">
        <v>801</v>
      </c>
      <c r="M2193" s="1" t="s">
        <v>4797</v>
      </c>
      <c r="N2193" s="1" t="s">
        <v>683</v>
      </c>
      <c r="O2193" s="1" t="s">
        <v>81</v>
      </c>
      <c r="P2193" s="1" t="s">
        <v>8774</v>
      </c>
      <c r="Q2193" s="1" t="s">
        <v>3367</v>
      </c>
      <c r="R2193" s="1" t="s">
        <v>530</v>
      </c>
      <c r="S2193" s="1" t="s">
        <v>384</v>
      </c>
      <c r="T2193" s="1" t="s">
        <v>5939</v>
      </c>
      <c r="U2193" s="1" t="s">
        <v>432</v>
      </c>
      <c r="V2193" s="1" t="s">
        <v>12441</v>
      </c>
      <c r="W2193" s="1" t="s">
        <v>748</v>
      </c>
    </row>
    <row r="2194" spans="1:24">
      <c r="A2194" s="1" t="s">
        <v>49</v>
      </c>
      <c r="D2194" s="1" t="s">
        <v>8784</v>
      </c>
      <c r="E2194" s="1" t="s">
        <v>8785</v>
      </c>
      <c r="F2194" s="1" t="s">
        <v>5937</v>
      </c>
      <c r="H2194" s="1" t="s">
        <v>2956</v>
      </c>
      <c r="I2194" s="1" t="s">
        <v>739</v>
      </c>
      <c r="J2194" s="1" t="s">
        <v>384</v>
      </c>
      <c r="K2194" s="1" t="s">
        <v>739</v>
      </c>
      <c r="L2194" s="1" t="s">
        <v>457</v>
      </c>
      <c r="M2194" s="1" t="s">
        <v>4797</v>
      </c>
      <c r="N2194" s="1" t="s">
        <v>683</v>
      </c>
      <c r="O2194" s="1" t="s">
        <v>81</v>
      </c>
      <c r="P2194" s="1" t="s">
        <v>8774</v>
      </c>
      <c r="Q2194" s="1" t="s">
        <v>3367</v>
      </c>
      <c r="R2194" s="1" t="s">
        <v>530</v>
      </c>
      <c r="S2194" s="1" t="s">
        <v>384</v>
      </c>
      <c r="T2194" s="1" t="s">
        <v>5939</v>
      </c>
      <c r="U2194" s="1" t="s">
        <v>432</v>
      </c>
      <c r="V2194" s="1" t="s">
        <v>12441</v>
      </c>
      <c r="W2194" s="1" t="s">
        <v>10429</v>
      </c>
    </row>
    <row r="2195" spans="1:24">
      <c r="A2195" s="1" t="s">
        <v>49</v>
      </c>
      <c r="D2195" s="1" t="s">
        <v>8786</v>
      </c>
      <c r="E2195" s="1" t="s">
        <v>8787</v>
      </c>
      <c r="F2195" s="1" t="s">
        <v>5937</v>
      </c>
      <c r="H2195" s="1" t="s">
        <v>2956</v>
      </c>
      <c r="I2195" s="1" t="s">
        <v>739</v>
      </c>
      <c r="J2195" s="1" t="s">
        <v>384</v>
      </c>
      <c r="K2195" s="1" t="s">
        <v>739</v>
      </c>
      <c r="L2195" s="1" t="s">
        <v>389</v>
      </c>
      <c r="M2195" s="1" t="s">
        <v>4797</v>
      </c>
      <c r="N2195" s="1" t="s">
        <v>683</v>
      </c>
      <c r="O2195" s="1" t="s">
        <v>81</v>
      </c>
      <c r="P2195" s="1" t="s">
        <v>8768</v>
      </c>
      <c r="Q2195" s="1" t="s">
        <v>3367</v>
      </c>
      <c r="R2195" s="1" t="s">
        <v>530</v>
      </c>
      <c r="S2195" s="1" t="s">
        <v>384</v>
      </c>
      <c r="T2195" s="1" t="s">
        <v>5939</v>
      </c>
      <c r="U2195" s="1" t="s">
        <v>10911</v>
      </c>
      <c r="V2195" s="1" t="s">
        <v>12441</v>
      </c>
      <c r="W2195" s="1" t="s">
        <v>10911</v>
      </c>
    </row>
    <row r="2196" spans="1:24">
      <c r="A2196" s="1" t="s">
        <v>49</v>
      </c>
      <c r="D2196" s="1" t="s">
        <v>8788</v>
      </c>
      <c r="E2196" s="1" t="s">
        <v>8789</v>
      </c>
      <c r="F2196" s="1" t="s">
        <v>5937</v>
      </c>
      <c r="H2196" s="1" t="s">
        <v>2956</v>
      </c>
      <c r="I2196" s="1" t="s">
        <v>739</v>
      </c>
      <c r="J2196" s="1" t="s">
        <v>384</v>
      </c>
      <c r="K2196" s="1" t="s">
        <v>739</v>
      </c>
      <c r="L2196" s="1" t="s">
        <v>8742</v>
      </c>
      <c r="M2196" s="1" t="s">
        <v>4797</v>
      </c>
      <c r="N2196" s="1" t="s">
        <v>683</v>
      </c>
      <c r="O2196" s="1" t="s">
        <v>81</v>
      </c>
      <c r="P2196" s="1" t="s">
        <v>8774</v>
      </c>
      <c r="Q2196" s="1" t="s">
        <v>3367</v>
      </c>
      <c r="R2196" s="1" t="s">
        <v>530</v>
      </c>
      <c r="S2196" s="1" t="s">
        <v>384</v>
      </c>
      <c r="T2196" s="1" t="s">
        <v>5939</v>
      </c>
      <c r="U2196" s="1" t="s">
        <v>432</v>
      </c>
      <c r="V2196" s="1" t="s">
        <v>12441</v>
      </c>
      <c r="W2196" s="1" t="s">
        <v>11353</v>
      </c>
    </row>
    <row r="2197" spans="1:24">
      <c r="A2197" s="1" t="s">
        <v>49</v>
      </c>
      <c r="D2197" s="1" t="s">
        <v>3693</v>
      </c>
      <c r="E2197" s="1" t="s">
        <v>8790</v>
      </c>
      <c r="F2197" s="1" t="s">
        <v>655</v>
      </c>
      <c r="H2197" s="1" t="s">
        <v>2956</v>
      </c>
      <c r="I2197" s="1" t="s">
        <v>739</v>
      </c>
      <c r="J2197" s="1" t="s">
        <v>384</v>
      </c>
      <c r="K2197" s="1" t="s">
        <v>739</v>
      </c>
      <c r="L2197" s="1" t="s">
        <v>393</v>
      </c>
      <c r="M2197" s="1" t="s">
        <v>4797</v>
      </c>
      <c r="N2197" s="1" t="s">
        <v>683</v>
      </c>
      <c r="O2197" s="1" t="s">
        <v>81</v>
      </c>
      <c r="P2197" s="1" t="s">
        <v>8776</v>
      </c>
      <c r="Q2197" s="1" t="s">
        <v>3367</v>
      </c>
      <c r="R2197" s="1" t="s">
        <v>530</v>
      </c>
      <c r="S2197" s="1" t="s">
        <v>384</v>
      </c>
      <c r="T2197" s="1" t="s">
        <v>5939</v>
      </c>
      <c r="U2197" s="1" t="s">
        <v>12444</v>
      </c>
      <c r="V2197" s="1" t="s">
        <v>12441</v>
      </c>
      <c r="W2197" s="1" t="s">
        <v>11045</v>
      </c>
      <c r="X2197" s="1" t="s">
        <v>8791</v>
      </c>
    </row>
    <row r="2198" spans="1:24">
      <c r="A2198" s="1" t="s">
        <v>49</v>
      </c>
      <c r="D2198" s="1" t="s">
        <v>8792</v>
      </c>
      <c r="E2198" s="1" t="s">
        <v>8793</v>
      </c>
      <c r="F2198" s="1" t="s">
        <v>5937</v>
      </c>
      <c r="H2198" s="1" t="s">
        <v>2956</v>
      </c>
      <c r="I2198" s="1" t="s">
        <v>739</v>
      </c>
      <c r="J2198" s="1" t="s">
        <v>384</v>
      </c>
      <c r="K2198" s="1" t="s">
        <v>731</v>
      </c>
      <c r="L2198" s="1" t="s">
        <v>380</v>
      </c>
      <c r="M2198" s="1" t="s">
        <v>4797</v>
      </c>
      <c r="N2198" s="1" t="s">
        <v>683</v>
      </c>
      <c r="O2198" s="1" t="s">
        <v>81</v>
      </c>
      <c r="P2198" s="1" t="s">
        <v>8774</v>
      </c>
      <c r="Q2198" s="1" t="s">
        <v>3492</v>
      </c>
      <c r="R2198" s="1" t="s">
        <v>530</v>
      </c>
      <c r="S2198" s="1" t="s">
        <v>384</v>
      </c>
      <c r="T2198" s="1" t="s">
        <v>5939</v>
      </c>
      <c r="U2198" s="1" t="s">
        <v>432</v>
      </c>
      <c r="V2198" s="1" t="s">
        <v>3281</v>
      </c>
      <c r="W2198" s="1" t="s">
        <v>11096</v>
      </c>
    </row>
    <row r="2199" spans="1:24">
      <c r="A2199" s="1" t="s">
        <v>49</v>
      </c>
      <c r="D2199" s="1" t="s">
        <v>3692</v>
      </c>
      <c r="E2199" s="1" t="s">
        <v>8794</v>
      </c>
      <c r="F2199" s="1" t="s">
        <v>655</v>
      </c>
      <c r="H2199" s="1" t="s">
        <v>2956</v>
      </c>
      <c r="I2199" s="1" t="s">
        <v>739</v>
      </c>
      <c r="J2199" s="1" t="s">
        <v>384</v>
      </c>
      <c r="K2199" s="1" t="s">
        <v>739</v>
      </c>
      <c r="L2199" s="1" t="s">
        <v>396</v>
      </c>
      <c r="M2199" s="1" t="s">
        <v>4797</v>
      </c>
      <c r="N2199" s="1" t="s">
        <v>683</v>
      </c>
      <c r="O2199" s="1" t="s">
        <v>81</v>
      </c>
      <c r="P2199" s="1" t="s">
        <v>8776</v>
      </c>
      <c r="Q2199" s="1" t="s">
        <v>3367</v>
      </c>
      <c r="R2199" s="1" t="s">
        <v>530</v>
      </c>
      <c r="S2199" s="1" t="s">
        <v>384</v>
      </c>
      <c r="T2199" s="1" t="s">
        <v>5939</v>
      </c>
      <c r="U2199" s="1" t="s">
        <v>10343</v>
      </c>
      <c r="V2199" s="1" t="s">
        <v>12441</v>
      </c>
      <c r="W2199" s="1" t="s">
        <v>945</v>
      </c>
      <c r="X2199" s="1" t="s">
        <v>8795</v>
      </c>
    </row>
    <row r="2200" spans="1:24">
      <c r="A2200" s="1" t="s">
        <v>49</v>
      </c>
      <c r="D2200" s="1" t="s">
        <v>8796</v>
      </c>
      <c r="E2200" s="1" t="s">
        <v>8797</v>
      </c>
      <c r="F2200" s="1" t="s">
        <v>5937</v>
      </c>
      <c r="H2200" s="1" t="s">
        <v>2956</v>
      </c>
      <c r="I2200" s="1" t="s">
        <v>739</v>
      </c>
      <c r="J2200" s="1" t="s">
        <v>384</v>
      </c>
      <c r="K2200" s="1" t="s">
        <v>739</v>
      </c>
      <c r="L2200" s="1" t="s">
        <v>419</v>
      </c>
      <c r="M2200" s="1" t="s">
        <v>4797</v>
      </c>
      <c r="N2200" s="1" t="s">
        <v>683</v>
      </c>
      <c r="O2200" s="1" t="s">
        <v>81</v>
      </c>
      <c r="P2200" s="1" t="s">
        <v>8774</v>
      </c>
      <c r="Q2200" s="1" t="s">
        <v>3367</v>
      </c>
      <c r="R2200" s="1" t="s">
        <v>530</v>
      </c>
      <c r="S2200" s="1" t="s">
        <v>384</v>
      </c>
      <c r="T2200" s="1" t="s">
        <v>5939</v>
      </c>
      <c r="U2200" s="1" t="s">
        <v>432</v>
      </c>
      <c r="V2200" s="1" t="s">
        <v>12066</v>
      </c>
      <c r="W2200" s="1" t="s">
        <v>432</v>
      </c>
    </row>
    <row r="2201" spans="1:24">
      <c r="A2201" s="1" t="s">
        <v>49</v>
      </c>
      <c r="D2201" s="1" t="s">
        <v>8798</v>
      </c>
      <c r="E2201" s="1" t="s">
        <v>8799</v>
      </c>
      <c r="F2201" s="1" t="s">
        <v>5937</v>
      </c>
      <c r="H2201" s="1" t="s">
        <v>2956</v>
      </c>
      <c r="I2201" s="1" t="s">
        <v>739</v>
      </c>
      <c r="J2201" s="1" t="s">
        <v>945</v>
      </c>
      <c r="K2201" s="1" t="s">
        <v>1072</v>
      </c>
      <c r="L2201" s="1" t="s">
        <v>694</v>
      </c>
      <c r="M2201" s="1" t="s">
        <v>4797</v>
      </c>
      <c r="N2201" s="1" t="s">
        <v>683</v>
      </c>
      <c r="O2201" s="1" t="s">
        <v>81</v>
      </c>
      <c r="P2201" s="1" t="s">
        <v>7976</v>
      </c>
      <c r="Q2201" s="1" t="s">
        <v>3365</v>
      </c>
      <c r="R2201" s="1" t="s">
        <v>530</v>
      </c>
      <c r="S2201" s="1" t="s">
        <v>945</v>
      </c>
      <c r="T2201" s="1" t="s">
        <v>5939</v>
      </c>
      <c r="U2201" s="1" t="s">
        <v>10316</v>
      </c>
      <c r="V2201" s="1" t="s">
        <v>12445</v>
      </c>
      <c r="W2201" s="1" t="s">
        <v>10316</v>
      </c>
    </row>
    <row r="2202" spans="1:24">
      <c r="A2202" s="1" t="s">
        <v>49</v>
      </c>
      <c r="D2202" s="1" t="s">
        <v>8800</v>
      </c>
      <c r="E2202" s="1" t="s">
        <v>8801</v>
      </c>
      <c r="F2202" s="1" t="s">
        <v>5937</v>
      </c>
      <c r="H2202" s="1" t="s">
        <v>2956</v>
      </c>
      <c r="I2202" s="1" t="s">
        <v>739</v>
      </c>
      <c r="J2202" s="1" t="s">
        <v>945</v>
      </c>
      <c r="K2202" s="1" t="s">
        <v>739</v>
      </c>
      <c r="L2202" s="1" t="s">
        <v>8802</v>
      </c>
      <c r="M2202" s="1" t="s">
        <v>4797</v>
      </c>
      <c r="N2202" s="1" t="s">
        <v>683</v>
      </c>
      <c r="O2202" s="1" t="s">
        <v>81</v>
      </c>
      <c r="P2202" s="1" t="s">
        <v>7976</v>
      </c>
      <c r="Q2202" s="1" t="s">
        <v>3365</v>
      </c>
      <c r="R2202" s="1" t="s">
        <v>685</v>
      </c>
      <c r="S2202" s="1" t="s">
        <v>945</v>
      </c>
      <c r="T2202" s="1" t="s">
        <v>5939</v>
      </c>
      <c r="U2202" s="1" t="s">
        <v>156</v>
      </c>
      <c r="V2202" s="1" t="s">
        <v>12057</v>
      </c>
      <c r="W2202" s="1" t="s">
        <v>156</v>
      </c>
    </row>
    <row r="2203" spans="1:24">
      <c r="A2203" s="1" t="s">
        <v>49</v>
      </c>
      <c r="D2203" s="1" t="s">
        <v>3007</v>
      </c>
      <c r="E2203" s="1" t="s">
        <v>8803</v>
      </c>
      <c r="F2203" s="1" t="s">
        <v>655</v>
      </c>
      <c r="H2203" s="1" t="s">
        <v>2956</v>
      </c>
      <c r="I2203" s="1" t="s">
        <v>739</v>
      </c>
      <c r="J2203" s="1" t="s">
        <v>945</v>
      </c>
      <c r="K2203" s="1" t="s">
        <v>739</v>
      </c>
      <c r="L2203" s="1" t="s">
        <v>389</v>
      </c>
      <c r="M2203" s="1" t="s">
        <v>4797</v>
      </c>
      <c r="N2203" s="1" t="s">
        <v>381</v>
      </c>
      <c r="O2203" s="1" t="s">
        <v>81</v>
      </c>
      <c r="P2203" s="1" t="s">
        <v>3474</v>
      </c>
      <c r="Q2203" s="1" t="s">
        <v>3183</v>
      </c>
      <c r="R2203" s="1" t="s">
        <v>530</v>
      </c>
      <c r="S2203" s="1" t="s">
        <v>945</v>
      </c>
      <c r="T2203" s="1" t="s">
        <v>5215</v>
      </c>
      <c r="U2203" s="1" t="s">
        <v>12446</v>
      </c>
      <c r="V2203" s="1" t="s">
        <v>12447</v>
      </c>
      <c r="W2203" s="1" t="s">
        <v>3166</v>
      </c>
      <c r="X2203" s="1" t="s">
        <v>8804</v>
      </c>
    </row>
    <row r="2204" spans="1:24">
      <c r="A2204" s="1" t="s">
        <v>49</v>
      </c>
      <c r="D2204" s="1" t="s">
        <v>3011</v>
      </c>
      <c r="E2204" s="1" t="s">
        <v>8805</v>
      </c>
      <c r="F2204" s="1" t="s">
        <v>655</v>
      </c>
      <c r="H2204" s="1" t="s">
        <v>2956</v>
      </c>
      <c r="I2204" s="1" t="s">
        <v>739</v>
      </c>
      <c r="J2204" s="1" t="s">
        <v>945</v>
      </c>
      <c r="K2204" s="1" t="s">
        <v>739</v>
      </c>
      <c r="L2204" s="1" t="s">
        <v>1795</v>
      </c>
      <c r="M2204" s="1" t="s">
        <v>4797</v>
      </c>
      <c r="N2204" s="1" t="s">
        <v>381</v>
      </c>
      <c r="O2204" s="1" t="s">
        <v>81</v>
      </c>
      <c r="P2204" s="1" t="s">
        <v>3474</v>
      </c>
      <c r="Q2204" s="1" t="s">
        <v>3183</v>
      </c>
      <c r="R2204" s="1" t="s">
        <v>530</v>
      </c>
      <c r="S2204" s="1" t="s">
        <v>945</v>
      </c>
      <c r="T2204" s="1" t="s">
        <v>5215</v>
      </c>
      <c r="U2204" s="1" t="s">
        <v>12446</v>
      </c>
      <c r="V2204" s="1" t="s">
        <v>12448</v>
      </c>
      <c r="W2204" s="1" t="s">
        <v>3166</v>
      </c>
      <c r="X2204" s="1" t="s">
        <v>8806</v>
      </c>
    </row>
    <row r="2205" spans="1:24">
      <c r="A2205" s="1" t="s">
        <v>49</v>
      </c>
      <c r="D2205" s="1" t="s">
        <v>3014</v>
      </c>
      <c r="E2205" s="1" t="s">
        <v>8807</v>
      </c>
      <c r="F2205" s="1" t="s">
        <v>655</v>
      </c>
      <c r="H2205" s="1" t="s">
        <v>2956</v>
      </c>
      <c r="I2205" s="1" t="s">
        <v>739</v>
      </c>
      <c r="J2205" s="1" t="s">
        <v>945</v>
      </c>
      <c r="K2205" s="1" t="s">
        <v>739</v>
      </c>
      <c r="L2205" s="1" t="s">
        <v>401</v>
      </c>
      <c r="M2205" s="1" t="s">
        <v>4797</v>
      </c>
      <c r="N2205" s="1" t="s">
        <v>381</v>
      </c>
      <c r="O2205" s="1" t="s">
        <v>81</v>
      </c>
      <c r="P2205" s="1" t="s">
        <v>3474</v>
      </c>
      <c r="Q2205" s="1" t="s">
        <v>3284</v>
      </c>
      <c r="R2205" s="1" t="s">
        <v>530</v>
      </c>
      <c r="S2205" s="1" t="s">
        <v>945</v>
      </c>
      <c r="T2205" s="1" t="s">
        <v>5215</v>
      </c>
      <c r="U2205" s="1" t="s">
        <v>12449</v>
      </c>
      <c r="V2205" s="1" t="s">
        <v>12450</v>
      </c>
      <c r="W2205" s="1" t="s">
        <v>3166</v>
      </c>
      <c r="X2205" s="1" t="s">
        <v>8808</v>
      </c>
    </row>
    <row r="2206" spans="1:24">
      <c r="A2206" s="1" t="s">
        <v>49</v>
      </c>
      <c r="D2206" s="1" t="s">
        <v>3018</v>
      </c>
      <c r="E2206" s="1" t="s">
        <v>8809</v>
      </c>
      <c r="F2206" s="1" t="s">
        <v>655</v>
      </c>
      <c r="H2206" s="1" t="s">
        <v>2956</v>
      </c>
      <c r="I2206" s="1" t="s">
        <v>739</v>
      </c>
      <c r="J2206" s="1" t="s">
        <v>945</v>
      </c>
      <c r="K2206" s="1" t="s">
        <v>739</v>
      </c>
      <c r="L2206" s="1" t="s">
        <v>1795</v>
      </c>
      <c r="M2206" s="1" t="s">
        <v>4797</v>
      </c>
      <c r="N2206" s="1" t="s">
        <v>381</v>
      </c>
      <c r="O2206" s="1" t="s">
        <v>81</v>
      </c>
      <c r="P2206" s="1" t="s">
        <v>3474</v>
      </c>
      <c r="Q2206" s="1" t="s">
        <v>3284</v>
      </c>
      <c r="R2206" s="1" t="s">
        <v>530</v>
      </c>
      <c r="S2206" s="1" t="s">
        <v>945</v>
      </c>
      <c r="T2206" s="1" t="s">
        <v>5215</v>
      </c>
      <c r="U2206" s="1" t="s">
        <v>10659</v>
      </c>
      <c r="V2206" s="1" t="s">
        <v>12451</v>
      </c>
      <c r="W2206" s="1" t="s">
        <v>3176</v>
      </c>
      <c r="X2206" s="1" t="s">
        <v>8810</v>
      </c>
    </row>
    <row r="2207" spans="1:24">
      <c r="A2207" s="1" t="s">
        <v>49</v>
      </c>
      <c r="D2207" s="1" t="s">
        <v>8811</v>
      </c>
      <c r="E2207" s="1" t="s">
        <v>8812</v>
      </c>
      <c r="F2207" s="1" t="s">
        <v>4792</v>
      </c>
      <c r="H2207" s="1" t="s">
        <v>2956</v>
      </c>
      <c r="I2207" s="1" t="s">
        <v>739</v>
      </c>
      <c r="J2207" s="1" t="s">
        <v>945</v>
      </c>
      <c r="M2207" s="1" t="s">
        <v>4797</v>
      </c>
      <c r="N2207" s="1" t="s">
        <v>5208</v>
      </c>
      <c r="O2207" s="1" t="s">
        <v>81</v>
      </c>
      <c r="P2207" s="1" t="s">
        <v>8813</v>
      </c>
      <c r="Q2207" s="1" t="s">
        <v>3541</v>
      </c>
      <c r="R2207" s="1" t="s">
        <v>3010</v>
      </c>
      <c r="S2207" s="1" t="s">
        <v>11407</v>
      </c>
      <c r="T2207" s="1" t="s">
        <v>5215</v>
      </c>
      <c r="U2207" s="1" t="s">
        <v>3166</v>
      </c>
      <c r="V2207" s="1" t="s">
        <v>12135</v>
      </c>
      <c r="W2207" s="1" t="s">
        <v>3166</v>
      </c>
    </row>
    <row r="2208" spans="1:24">
      <c r="A2208" s="1" t="s">
        <v>49</v>
      </c>
      <c r="D2208" s="1" t="s">
        <v>8814</v>
      </c>
      <c r="E2208" s="1" t="s">
        <v>8815</v>
      </c>
      <c r="F2208" s="1" t="s">
        <v>4792</v>
      </c>
      <c r="H2208" s="1" t="s">
        <v>2956</v>
      </c>
      <c r="I2208" s="1" t="s">
        <v>739</v>
      </c>
      <c r="J2208" s="1" t="s">
        <v>945</v>
      </c>
      <c r="M2208" s="1" t="s">
        <v>4797</v>
      </c>
      <c r="N2208" s="1" t="s">
        <v>5208</v>
      </c>
      <c r="O2208" s="1" t="s">
        <v>81</v>
      </c>
      <c r="P2208" s="1" t="s">
        <v>8816</v>
      </c>
      <c r="Q2208" s="1" t="s">
        <v>3541</v>
      </c>
      <c r="R2208" s="1" t="s">
        <v>3010</v>
      </c>
      <c r="S2208" s="1" t="s">
        <v>1041</v>
      </c>
      <c r="T2208" s="1" t="s">
        <v>5215</v>
      </c>
      <c r="U2208" s="1" t="s">
        <v>3166</v>
      </c>
      <c r="V2208" s="1" t="s">
        <v>12452</v>
      </c>
      <c r="W2208" s="1" t="s">
        <v>3166</v>
      </c>
    </row>
    <row r="2209" spans="1:24">
      <c r="A2209" s="1" t="s">
        <v>49</v>
      </c>
      <c r="D2209" s="1" t="s">
        <v>3021</v>
      </c>
      <c r="E2209" s="1" t="s">
        <v>8817</v>
      </c>
      <c r="F2209" s="1" t="s">
        <v>655</v>
      </c>
      <c r="H2209" s="1" t="s">
        <v>2956</v>
      </c>
      <c r="I2209" s="1" t="s">
        <v>739</v>
      </c>
      <c r="J2209" s="1" t="s">
        <v>506</v>
      </c>
      <c r="K2209" s="1" t="s">
        <v>5164</v>
      </c>
      <c r="L2209" s="1" t="s">
        <v>380</v>
      </c>
      <c r="M2209" s="1" t="s">
        <v>4797</v>
      </c>
      <c r="N2209" s="1" t="s">
        <v>381</v>
      </c>
      <c r="O2209" s="1" t="s">
        <v>81</v>
      </c>
      <c r="P2209" s="1" t="s">
        <v>3475</v>
      </c>
      <c r="Q2209" s="1" t="s">
        <v>3370</v>
      </c>
      <c r="R2209" s="1" t="s">
        <v>530</v>
      </c>
      <c r="S2209" s="1" t="s">
        <v>384</v>
      </c>
      <c r="T2209" s="1" t="s">
        <v>5215</v>
      </c>
      <c r="U2209" s="1" t="s">
        <v>12453</v>
      </c>
      <c r="V2209" s="1" t="s">
        <v>11864</v>
      </c>
      <c r="W2209" s="1" t="s">
        <v>10891</v>
      </c>
      <c r="X2209" s="1" t="s">
        <v>8818</v>
      </c>
    </row>
    <row r="2210" spans="1:24">
      <c r="A2210" s="1" t="s">
        <v>49</v>
      </c>
      <c r="D2210" s="1" t="s">
        <v>3042</v>
      </c>
      <c r="E2210" s="1" t="s">
        <v>8819</v>
      </c>
      <c r="F2210" s="1" t="s">
        <v>655</v>
      </c>
      <c r="H2210" s="1" t="s">
        <v>2956</v>
      </c>
      <c r="I2210" s="1" t="s">
        <v>739</v>
      </c>
      <c r="J2210" s="1" t="s">
        <v>384</v>
      </c>
      <c r="K2210" s="1" t="s">
        <v>739</v>
      </c>
      <c r="L2210" s="1" t="s">
        <v>401</v>
      </c>
      <c r="M2210" s="1" t="s">
        <v>4753</v>
      </c>
      <c r="N2210" s="1" t="s">
        <v>429</v>
      </c>
      <c r="O2210" s="1" t="s">
        <v>81</v>
      </c>
      <c r="P2210" s="1" t="s">
        <v>3044</v>
      </c>
      <c r="Q2210" s="1" t="s">
        <v>3376</v>
      </c>
      <c r="R2210" s="1" t="s">
        <v>530</v>
      </c>
      <c r="S2210" s="1" t="s">
        <v>3170</v>
      </c>
      <c r="T2210" s="1" t="s">
        <v>4754</v>
      </c>
      <c r="U2210" s="1" t="s">
        <v>11645</v>
      </c>
      <c r="V2210" s="1" t="s">
        <v>12454</v>
      </c>
      <c r="W2210" s="1" t="s">
        <v>10994</v>
      </c>
      <c r="X2210" s="1" t="s">
        <v>8820</v>
      </c>
    </row>
    <row r="2211" spans="1:24">
      <c r="A2211" s="1" t="s">
        <v>49</v>
      </c>
      <c r="D2211" s="1" t="s">
        <v>3686</v>
      </c>
      <c r="E2211" s="1" t="s">
        <v>8821</v>
      </c>
      <c r="F2211" s="1" t="s">
        <v>655</v>
      </c>
      <c r="G2211" s="1" t="s">
        <v>5227</v>
      </c>
      <c r="H2211" s="1" t="s">
        <v>2956</v>
      </c>
      <c r="I2211" s="1" t="s">
        <v>739</v>
      </c>
      <c r="J2211" s="1" t="s">
        <v>384</v>
      </c>
      <c r="K2211" s="1" t="s">
        <v>739</v>
      </c>
      <c r="L2211" s="1" t="s">
        <v>396</v>
      </c>
      <c r="M2211" s="1" t="s">
        <v>4753</v>
      </c>
      <c r="N2211" s="1" t="s">
        <v>429</v>
      </c>
      <c r="O2211" s="1" t="s">
        <v>81</v>
      </c>
      <c r="P2211" s="1" t="s">
        <v>3044</v>
      </c>
      <c r="Q2211" s="1" t="s">
        <v>3376</v>
      </c>
      <c r="R2211" s="1" t="s">
        <v>530</v>
      </c>
      <c r="S2211" s="1" t="s">
        <v>3170</v>
      </c>
      <c r="T2211" s="1" t="s">
        <v>4754</v>
      </c>
      <c r="U2211" s="1" t="s">
        <v>10394</v>
      </c>
      <c r="V2211" s="1" t="s">
        <v>12455</v>
      </c>
      <c r="W2211" s="1" t="s">
        <v>616</v>
      </c>
    </row>
    <row r="2212" spans="1:24">
      <c r="A2212" s="1" t="s">
        <v>49</v>
      </c>
      <c r="D2212" s="1" t="s">
        <v>3045</v>
      </c>
      <c r="E2212" s="1" t="s">
        <v>8822</v>
      </c>
      <c r="F2212" s="1" t="s">
        <v>655</v>
      </c>
      <c r="H2212" s="1" t="s">
        <v>2956</v>
      </c>
      <c r="I2212" s="1" t="s">
        <v>739</v>
      </c>
      <c r="J2212" s="1" t="s">
        <v>384</v>
      </c>
      <c r="K2212" s="1" t="s">
        <v>739</v>
      </c>
      <c r="L2212" s="1" t="s">
        <v>393</v>
      </c>
      <c r="M2212" s="1" t="s">
        <v>4753</v>
      </c>
      <c r="N2212" s="1" t="s">
        <v>429</v>
      </c>
      <c r="O2212" s="1" t="s">
        <v>81</v>
      </c>
      <c r="P2212" s="1" t="s">
        <v>3044</v>
      </c>
      <c r="Q2212" s="1" t="s">
        <v>3376</v>
      </c>
      <c r="R2212" s="1" t="s">
        <v>530</v>
      </c>
      <c r="S2212" s="1" t="s">
        <v>3170</v>
      </c>
      <c r="T2212" s="1" t="s">
        <v>4754</v>
      </c>
      <c r="U2212" s="1" t="s">
        <v>11915</v>
      </c>
      <c r="V2212" s="1" t="s">
        <v>12456</v>
      </c>
      <c r="W2212" s="1" t="s">
        <v>3166</v>
      </c>
      <c r="X2212" s="1" t="s">
        <v>8823</v>
      </c>
    </row>
    <row r="2213" spans="1:24">
      <c r="A2213" s="1" t="s">
        <v>49</v>
      </c>
      <c r="D2213" s="1" t="s">
        <v>3047</v>
      </c>
      <c r="E2213" s="1" t="s">
        <v>8824</v>
      </c>
      <c r="F2213" s="1" t="s">
        <v>655</v>
      </c>
      <c r="H2213" s="1" t="s">
        <v>2956</v>
      </c>
      <c r="I2213" s="1" t="s">
        <v>739</v>
      </c>
      <c r="J2213" s="1" t="s">
        <v>384</v>
      </c>
      <c r="K2213" s="1" t="s">
        <v>739</v>
      </c>
      <c r="L2213" s="1" t="s">
        <v>389</v>
      </c>
      <c r="M2213" s="1" t="s">
        <v>4753</v>
      </c>
      <c r="N2213" s="1" t="s">
        <v>429</v>
      </c>
      <c r="O2213" s="1" t="s">
        <v>81</v>
      </c>
      <c r="P2213" s="1" t="s">
        <v>3044</v>
      </c>
      <c r="Q2213" s="1" t="s">
        <v>3376</v>
      </c>
      <c r="R2213" s="1" t="s">
        <v>530</v>
      </c>
      <c r="S2213" s="1" t="s">
        <v>3170</v>
      </c>
      <c r="T2213" s="1" t="s">
        <v>4754</v>
      </c>
      <c r="U2213" s="1" t="s">
        <v>12457</v>
      </c>
      <c r="V2213" s="1" t="s">
        <v>12458</v>
      </c>
      <c r="W2213" s="1" t="s">
        <v>10975</v>
      </c>
      <c r="X2213" s="1" t="s">
        <v>8825</v>
      </c>
    </row>
    <row r="2214" spans="1:24">
      <c r="A2214" s="1" t="s">
        <v>49</v>
      </c>
      <c r="D2214" s="1" t="s">
        <v>3049</v>
      </c>
      <c r="E2214" s="1" t="s">
        <v>8826</v>
      </c>
      <c r="F2214" s="1" t="s">
        <v>655</v>
      </c>
      <c r="H2214" s="1" t="s">
        <v>2956</v>
      </c>
      <c r="I2214" s="1" t="s">
        <v>739</v>
      </c>
      <c r="J2214" s="1" t="s">
        <v>384</v>
      </c>
      <c r="K2214" s="1" t="s">
        <v>739</v>
      </c>
      <c r="L2214" s="1" t="s">
        <v>419</v>
      </c>
      <c r="M2214" s="1" t="s">
        <v>4753</v>
      </c>
      <c r="N2214" s="1" t="s">
        <v>429</v>
      </c>
      <c r="O2214" s="1" t="s">
        <v>81</v>
      </c>
      <c r="P2214" s="1" t="s">
        <v>3044</v>
      </c>
      <c r="Q2214" s="1" t="s">
        <v>3376</v>
      </c>
      <c r="R2214" s="1" t="s">
        <v>530</v>
      </c>
      <c r="S2214" s="1" t="s">
        <v>3170</v>
      </c>
      <c r="T2214" s="1" t="s">
        <v>4754</v>
      </c>
      <c r="U2214" s="1" t="s">
        <v>12459</v>
      </c>
      <c r="V2214" s="1" t="s">
        <v>3267</v>
      </c>
      <c r="W2214" s="1" t="s">
        <v>3166</v>
      </c>
      <c r="X2214" s="1" t="s">
        <v>8827</v>
      </c>
    </row>
    <row r="2215" spans="1:24">
      <c r="A2215" s="1" t="s">
        <v>49</v>
      </c>
      <c r="D2215" s="1" t="s">
        <v>3051</v>
      </c>
      <c r="E2215" s="1" t="s">
        <v>8828</v>
      </c>
      <c r="F2215" s="1" t="s">
        <v>655</v>
      </c>
      <c r="H2215" s="1" t="s">
        <v>2956</v>
      </c>
      <c r="I2215" s="1" t="s">
        <v>739</v>
      </c>
      <c r="J2215" s="1" t="s">
        <v>384</v>
      </c>
      <c r="K2215" s="1" t="s">
        <v>5228</v>
      </c>
      <c r="L2215" s="1" t="s">
        <v>389</v>
      </c>
      <c r="M2215" s="1" t="s">
        <v>4753</v>
      </c>
      <c r="N2215" s="1" t="s">
        <v>429</v>
      </c>
      <c r="O2215" s="1" t="s">
        <v>81</v>
      </c>
      <c r="P2215" s="1" t="s">
        <v>3044</v>
      </c>
      <c r="Q2215" s="1" t="s">
        <v>3376</v>
      </c>
      <c r="R2215" s="1" t="s">
        <v>530</v>
      </c>
      <c r="S2215" s="1" t="s">
        <v>3170</v>
      </c>
      <c r="T2215" s="1" t="s">
        <v>4754</v>
      </c>
      <c r="U2215" s="1" t="s">
        <v>12460</v>
      </c>
      <c r="V2215" s="1" t="s">
        <v>12455</v>
      </c>
      <c r="W2215" s="1" t="s">
        <v>10550</v>
      </c>
      <c r="X2215" s="1" t="s">
        <v>8829</v>
      </c>
    </row>
    <row r="2216" spans="1:24">
      <c r="A2216" s="1" t="s">
        <v>49</v>
      </c>
      <c r="D2216" s="1" t="s">
        <v>3053</v>
      </c>
      <c r="E2216" s="1" t="s">
        <v>8830</v>
      </c>
      <c r="F2216" s="1" t="s">
        <v>655</v>
      </c>
      <c r="H2216" s="1" t="s">
        <v>2956</v>
      </c>
      <c r="I2216" s="1" t="s">
        <v>739</v>
      </c>
      <c r="J2216" s="1" t="s">
        <v>384</v>
      </c>
      <c r="K2216" s="1" t="s">
        <v>5269</v>
      </c>
      <c r="L2216" s="1" t="s">
        <v>1795</v>
      </c>
      <c r="M2216" s="1" t="s">
        <v>4753</v>
      </c>
      <c r="N2216" s="1" t="s">
        <v>429</v>
      </c>
      <c r="O2216" s="1" t="s">
        <v>81</v>
      </c>
      <c r="P2216" s="1" t="s">
        <v>3044</v>
      </c>
      <c r="Q2216" s="1" t="s">
        <v>3376</v>
      </c>
      <c r="R2216" s="1" t="s">
        <v>530</v>
      </c>
      <c r="S2216" s="1" t="s">
        <v>3170</v>
      </c>
      <c r="T2216" s="1" t="s">
        <v>4754</v>
      </c>
      <c r="U2216" s="1" t="s">
        <v>12461</v>
      </c>
      <c r="V2216" s="1" t="s">
        <v>12462</v>
      </c>
      <c r="W2216" s="1" t="s">
        <v>616</v>
      </c>
    </row>
    <row r="2217" spans="1:24">
      <c r="A2217" s="1" t="s">
        <v>49</v>
      </c>
      <c r="D2217" s="1" t="s">
        <v>3687</v>
      </c>
      <c r="E2217" s="1" t="s">
        <v>8831</v>
      </c>
      <c r="F2217" s="1" t="s">
        <v>655</v>
      </c>
      <c r="G2217" s="1" t="s">
        <v>5227</v>
      </c>
      <c r="H2217" s="1" t="s">
        <v>2956</v>
      </c>
      <c r="I2217" s="1" t="s">
        <v>739</v>
      </c>
      <c r="J2217" s="1" t="s">
        <v>384</v>
      </c>
      <c r="K2217" s="1" t="s">
        <v>739</v>
      </c>
      <c r="L2217" s="1" t="s">
        <v>791</v>
      </c>
      <c r="M2217" s="1" t="s">
        <v>4753</v>
      </c>
      <c r="N2217" s="1" t="s">
        <v>429</v>
      </c>
      <c r="O2217" s="1" t="s">
        <v>81</v>
      </c>
      <c r="P2217" s="1" t="s">
        <v>3044</v>
      </c>
      <c r="Q2217" s="1" t="s">
        <v>3376</v>
      </c>
      <c r="R2217" s="1" t="s">
        <v>530</v>
      </c>
      <c r="S2217" s="1" t="s">
        <v>3170</v>
      </c>
      <c r="T2217" s="1" t="s">
        <v>4754</v>
      </c>
      <c r="U2217" s="1" t="s">
        <v>12463</v>
      </c>
      <c r="V2217" s="1" t="s">
        <v>12464</v>
      </c>
      <c r="W2217" s="1" t="s">
        <v>10491</v>
      </c>
    </row>
    <row r="2218" spans="1:24">
      <c r="A2218" s="1" t="s">
        <v>49</v>
      </c>
      <c r="D2218" s="1" t="s">
        <v>3777</v>
      </c>
      <c r="E2218" s="1" t="s">
        <v>8832</v>
      </c>
      <c r="F2218" s="1" t="s">
        <v>5033</v>
      </c>
      <c r="H2218" s="1" t="s">
        <v>2956</v>
      </c>
      <c r="I2218" s="1" t="s">
        <v>739</v>
      </c>
      <c r="J2218" s="1" t="s">
        <v>384</v>
      </c>
      <c r="K2218" s="1" t="s">
        <v>765</v>
      </c>
      <c r="L2218" s="1" t="s">
        <v>396</v>
      </c>
      <c r="M2218" s="1" t="s">
        <v>4753</v>
      </c>
      <c r="N2218" s="1" t="s">
        <v>522</v>
      </c>
      <c r="O2218" s="1" t="s">
        <v>81</v>
      </c>
      <c r="P2218" s="1" t="s">
        <v>8833</v>
      </c>
      <c r="Q2218" s="1" t="s">
        <v>3366</v>
      </c>
      <c r="R2218" s="1" t="s">
        <v>530</v>
      </c>
      <c r="S2218" s="1" t="s">
        <v>685</v>
      </c>
      <c r="T2218" s="1" t="s">
        <v>4754</v>
      </c>
      <c r="U2218" s="1" t="s">
        <v>10217</v>
      </c>
      <c r="V2218" s="1" t="s">
        <v>10164</v>
      </c>
      <c r="W2218" s="1" t="s">
        <v>3166</v>
      </c>
    </row>
    <row r="2219" spans="1:24">
      <c r="A2219" s="1" t="s">
        <v>49</v>
      </c>
      <c r="D2219" s="1" t="s">
        <v>3778</v>
      </c>
      <c r="E2219" s="1" t="s">
        <v>8834</v>
      </c>
      <c r="F2219" s="1" t="s">
        <v>5033</v>
      </c>
      <c r="H2219" s="1" t="s">
        <v>2956</v>
      </c>
      <c r="I2219" s="1" t="s">
        <v>739</v>
      </c>
      <c r="J2219" s="1" t="s">
        <v>384</v>
      </c>
      <c r="K2219" s="1" t="s">
        <v>765</v>
      </c>
      <c r="L2219" s="1" t="s">
        <v>393</v>
      </c>
      <c r="M2219" s="1" t="s">
        <v>4753</v>
      </c>
      <c r="N2219" s="1" t="s">
        <v>522</v>
      </c>
      <c r="O2219" s="1" t="s">
        <v>81</v>
      </c>
      <c r="P2219" s="1" t="s">
        <v>8833</v>
      </c>
      <c r="Q2219" s="1" t="s">
        <v>3366</v>
      </c>
      <c r="R2219" s="1" t="s">
        <v>530</v>
      </c>
      <c r="S2219" s="1" t="s">
        <v>685</v>
      </c>
      <c r="T2219" s="1" t="s">
        <v>4754</v>
      </c>
      <c r="U2219" s="1" t="s">
        <v>655</v>
      </c>
      <c r="V2219" s="1" t="s">
        <v>10638</v>
      </c>
      <c r="W2219" s="1" t="s">
        <v>3166</v>
      </c>
    </row>
    <row r="2220" spans="1:24">
      <c r="A2220" s="1" t="s">
        <v>49</v>
      </c>
      <c r="D2220" s="1" t="s">
        <v>3688</v>
      </c>
      <c r="E2220" s="1" t="s">
        <v>8835</v>
      </c>
      <c r="F2220" s="1" t="s">
        <v>655</v>
      </c>
      <c r="G2220" s="1" t="s">
        <v>5227</v>
      </c>
      <c r="H2220" s="1" t="s">
        <v>2956</v>
      </c>
      <c r="I2220" s="1" t="s">
        <v>739</v>
      </c>
      <c r="J2220" s="1" t="s">
        <v>384</v>
      </c>
      <c r="K2220" s="1" t="s">
        <v>765</v>
      </c>
      <c r="L2220" s="1" t="s">
        <v>389</v>
      </c>
      <c r="M2220" s="1" t="s">
        <v>4753</v>
      </c>
      <c r="N2220" s="1" t="s">
        <v>522</v>
      </c>
      <c r="O2220" s="1" t="s">
        <v>81</v>
      </c>
      <c r="P2220" s="1" t="s">
        <v>8833</v>
      </c>
      <c r="Q2220" s="1" t="s">
        <v>3366</v>
      </c>
      <c r="R2220" s="1" t="s">
        <v>530</v>
      </c>
      <c r="S2220" s="1" t="s">
        <v>685</v>
      </c>
      <c r="T2220" s="1" t="s">
        <v>4754</v>
      </c>
      <c r="U2220" s="1" t="s">
        <v>12465</v>
      </c>
      <c r="V2220" s="1" t="s">
        <v>12455</v>
      </c>
      <c r="W2220" s="1" t="s">
        <v>12466</v>
      </c>
    </row>
    <row r="2221" spans="1:24">
      <c r="A2221" s="1" t="s">
        <v>49</v>
      </c>
      <c r="D2221" s="1" t="s">
        <v>3779</v>
      </c>
      <c r="E2221" s="1" t="s">
        <v>8836</v>
      </c>
      <c r="F2221" s="1" t="s">
        <v>5033</v>
      </c>
      <c r="H2221" s="1" t="s">
        <v>2956</v>
      </c>
      <c r="I2221" s="1" t="s">
        <v>739</v>
      </c>
      <c r="J2221" s="1" t="s">
        <v>384</v>
      </c>
      <c r="K2221" s="1" t="s">
        <v>765</v>
      </c>
      <c r="L2221" s="1" t="s">
        <v>457</v>
      </c>
      <c r="M2221" s="1" t="s">
        <v>4753</v>
      </c>
      <c r="N2221" s="1" t="s">
        <v>522</v>
      </c>
      <c r="O2221" s="1" t="s">
        <v>81</v>
      </c>
      <c r="P2221" s="1" t="s">
        <v>8833</v>
      </c>
      <c r="Q2221" s="1" t="s">
        <v>3366</v>
      </c>
      <c r="R2221" s="1" t="s">
        <v>530</v>
      </c>
      <c r="S2221" s="1" t="s">
        <v>685</v>
      </c>
      <c r="T2221" s="1" t="s">
        <v>4754</v>
      </c>
      <c r="U2221" s="1" t="s">
        <v>10534</v>
      </c>
      <c r="V2221" s="1" t="s">
        <v>3361</v>
      </c>
      <c r="W2221" s="1" t="s">
        <v>3166</v>
      </c>
    </row>
    <row r="2222" spans="1:24">
      <c r="A2222" s="1" t="s">
        <v>49</v>
      </c>
      <c r="D2222" s="1" t="s">
        <v>3077</v>
      </c>
      <c r="E2222" s="1" t="s">
        <v>8837</v>
      </c>
      <c r="F2222" s="1" t="s">
        <v>655</v>
      </c>
      <c r="H2222" s="1" t="s">
        <v>2956</v>
      </c>
      <c r="I2222" s="1" t="s">
        <v>739</v>
      </c>
      <c r="J2222" s="1" t="s">
        <v>1041</v>
      </c>
      <c r="K2222" s="1" t="s">
        <v>5228</v>
      </c>
      <c r="L2222" s="1" t="s">
        <v>457</v>
      </c>
      <c r="M2222" s="1" t="s">
        <v>4753</v>
      </c>
      <c r="N2222" s="1" t="s">
        <v>522</v>
      </c>
      <c r="O2222" s="1" t="s">
        <v>81</v>
      </c>
      <c r="P2222" s="1" t="s">
        <v>3076</v>
      </c>
      <c r="Q2222" s="1" t="s">
        <v>3367</v>
      </c>
      <c r="R2222" s="1" t="s">
        <v>530</v>
      </c>
      <c r="S2222" s="1" t="s">
        <v>685</v>
      </c>
      <c r="T2222" s="1" t="s">
        <v>4754</v>
      </c>
      <c r="U2222" s="1" t="s">
        <v>11108</v>
      </c>
      <c r="V2222" s="1" t="s">
        <v>12467</v>
      </c>
      <c r="W2222" s="1" t="s">
        <v>10911</v>
      </c>
      <c r="X2222" s="1" t="s">
        <v>8838</v>
      </c>
    </row>
    <row r="2223" spans="1:24">
      <c r="A2223" s="1" t="s">
        <v>49</v>
      </c>
      <c r="D2223" s="1" t="s">
        <v>3079</v>
      </c>
      <c r="E2223" s="1" t="s">
        <v>8839</v>
      </c>
      <c r="F2223" s="1" t="s">
        <v>655</v>
      </c>
      <c r="H2223" s="1" t="s">
        <v>2956</v>
      </c>
      <c r="I2223" s="1" t="s">
        <v>739</v>
      </c>
      <c r="J2223" s="1" t="s">
        <v>1041</v>
      </c>
      <c r="K2223" s="1" t="s">
        <v>739</v>
      </c>
      <c r="L2223" s="1" t="s">
        <v>389</v>
      </c>
      <c r="M2223" s="1" t="s">
        <v>4753</v>
      </c>
      <c r="N2223" s="1" t="s">
        <v>522</v>
      </c>
      <c r="O2223" s="1" t="s">
        <v>81</v>
      </c>
      <c r="P2223" s="1" t="s">
        <v>3076</v>
      </c>
      <c r="Q2223" s="1" t="s">
        <v>3367</v>
      </c>
      <c r="R2223" s="1" t="s">
        <v>530</v>
      </c>
      <c r="S2223" s="1" t="s">
        <v>685</v>
      </c>
      <c r="T2223" s="1" t="s">
        <v>4754</v>
      </c>
      <c r="U2223" s="1" t="s">
        <v>10752</v>
      </c>
      <c r="V2223" s="1" t="s">
        <v>12468</v>
      </c>
      <c r="W2223" s="1" t="s">
        <v>10916</v>
      </c>
      <c r="X2223" s="1" t="s">
        <v>8840</v>
      </c>
    </row>
    <row r="2224" spans="1:24">
      <c r="A2224" s="1" t="s">
        <v>49</v>
      </c>
      <c r="D2224" s="1" t="s">
        <v>3081</v>
      </c>
      <c r="E2224" s="1" t="s">
        <v>8841</v>
      </c>
      <c r="F2224" s="1" t="s">
        <v>655</v>
      </c>
      <c r="H2224" s="1" t="s">
        <v>2956</v>
      </c>
      <c r="I2224" s="1" t="s">
        <v>739</v>
      </c>
      <c r="J2224" s="1" t="s">
        <v>1041</v>
      </c>
      <c r="K2224" s="1" t="s">
        <v>5164</v>
      </c>
      <c r="L2224" s="1" t="s">
        <v>380</v>
      </c>
      <c r="M2224" s="1" t="s">
        <v>4753</v>
      </c>
      <c r="N2224" s="1" t="s">
        <v>522</v>
      </c>
      <c r="O2224" s="1" t="s">
        <v>81</v>
      </c>
      <c r="P2224" s="1" t="s">
        <v>3076</v>
      </c>
      <c r="Q2224" s="1" t="s">
        <v>3367</v>
      </c>
      <c r="R2224" s="1" t="s">
        <v>530</v>
      </c>
      <c r="S2224" s="1" t="s">
        <v>685</v>
      </c>
      <c r="T2224" s="1" t="s">
        <v>4754</v>
      </c>
      <c r="U2224" s="1" t="s">
        <v>11019</v>
      </c>
      <c r="V2224" s="1" t="s">
        <v>12469</v>
      </c>
      <c r="W2224" s="1" t="s">
        <v>12470</v>
      </c>
      <c r="X2224" s="1" t="s">
        <v>8842</v>
      </c>
    </row>
    <row r="2225" spans="1:24">
      <c r="A2225" s="1" t="s">
        <v>49</v>
      </c>
      <c r="D2225" s="1" t="s">
        <v>3083</v>
      </c>
      <c r="E2225" s="1" t="s">
        <v>8843</v>
      </c>
      <c r="F2225" s="1" t="s">
        <v>655</v>
      </c>
      <c r="H2225" s="1" t="s">
        <v>2956</v>
      </c>
      <c r="I2225" s="1" t="s">
        <v>739</v>
      </c>
      <c r="J2225" s="1" t="s">
        <v>1041</v>
      </c>
      <c r="K2225" s="1" t="s">
        <v>739</v>
      </c>
      <c r="L2225" s="1" t="s">
        <v>457</v>
      </c>
      <c r="M2225" s="1" t="s">
        <v>4753</v>
      </c>
      <c r="N2225" s="1" t="s">
        <v>522</v>
      </c>
      <c r="O2225" s="1" t="s">
        <v>81</v>
      </c>
      <c r="P2225" s="1" t="s">
        <v>3076</v>
      </c>
      <c r="Q2225" s="1" t="s">
        <v>3367</v>
      </c>
      <c r="R2225" s="1" t="s">
        <v>530</v>
      </c>
      <c r="S2225" s="1" t="s">
        <v>685</v>
      </c>
      <c r="T2225" s="1" t="s">
        <v>4754</v>
      </c>
      <c r="U2225" s="1" t="s">
        <v>10542</v>
      </c>
      <c r="V2225" s="1" t="s">
        <v>12471</v>
      </c>
      <c r="W2225" s="1" t="s">
        <v>10557</v>
      </c>
      <c r="X2225" s="1" t="s">
        <v>8844</v>
      </c>
    </row>
    <row r="2226" spans="1:24">
      <c r="A2226" s="1" t="s">
        <v>49</v>
      </c>
      <c r="D2226" s="1" t="s">
        <v>8845</v>
      </c>
      <c r="E2226" s="1" t="s">
        <v>8846</v>
      </c>
      <c r="F2226" s="1" t="s">
        <v>5937</v>
      </c>
      <c r="H2226" s="1" t="s">
        <v>2956</v>
      </c>
      <c r="I2226" s="1" t="s">
        <v>1072</v>
      </c>
      <c r="J2226" s="1" t="s">
        <v>384</v>
      </c>
      <c r="K2226" s="1" t="s">
        <v>1072</v>
      </c>
      <c r="L2226" s="1" t="s">
        <v>2108</v>
      </c>
      <c r="M2226" s="1" t="s">
        <v>4797</v>
      </c>
      <c r="N2226" s="1" t="s">
        <v>683</v>
      </c>
      <c r="O2226" s="1" t="s">
        <v>81</v>
      </c>
      <c r="P2226" s="1" t="s">
        <v>8847</v>
      </c>
      <c r="Q2226" s="1" t="s">
        <v>3177</v>
      </c>
      <c r="R2226" s="1" t="s">
        <v>530</v>
      </c>
      <c r="S2226" s="1" t="s">
        <v>384</v>
      </c>
      <c r="T2226" s="1" t="s">
        <v>5939</v>
      </c>
      <c r="U2226" s="1" t="s">
        <v>432</v>
      </c>
      <c r="V2226" s="1" t="s">
        <v>3281</v>
      </c>
      <c r="W2226" s="1" t="s">
        <v>10206</v>
      </c>
    </row>
    <row r="2227" spans="1:24">
      <c r="A2227" s="1" t="s">
        <v>49</v>
      </c>
      <c r="D2227" s="1" t="s">
        <v>8848</v>
      </c>
      <c r="E2227" s="1" t="s">
        <v>8849</v>
      </c>
      <c r="F2227" s="1" t="s">
        <v>5937</v>
      </c>
      <c r="H2227" s="1" t="s">
        <v>2956</v>
      </c>
      <c r="I2227" s="1" t="s">
        <v>1072</v>
      </c>
      <c r="J2227" s="1" t="s">
        <v>384</v>
      </c>
      <c r="K2227" s="1" t="s">
        <v>1072</v>
      </c>
      <c r="L2227" s="1" t="s">
        <v>401</v>
      </c>
      <c r="M2227" s="1" t="s">
        <v>4797</v>
      </c>
      <c r="N2227" s="1" t="s">
        <v>683</v>
      </c>
      <c r="O2227" s="1" t="s">
        <v>81</v>
      </c>
      <c r="P2227" s="1" t="s">
        <v>8847</v>
      </c>
      <c r="Q2227" s="1" t="s">
        <v>3492</v>
      </c>
      <c r="R2227" s="1" t="s">
        <v>530</v>
      </c>
      <c r="S2227" s="1" t="s">
        <v>384</v>
      </c>
      <c r="T2227" s="1" t="s">
        <v>5939</v>
      </c>
      <c r="U2227" s="1" t="s">
        <v>432</v>
      </c>
      <c r="V2227" s="1" t="s">
        <v>3281</v>
      </c>
      <c r="W2227" s="1" t="s">
        <v>10367</v>
      </c>
    </row>
    <row r="2228" spans="1:24">
      <c r="A2228" s="1" t="s">
        <v>49</v>
      </c>
      <c r="D2228" s="1" t="s">
        <v>3689</v>
      </c>
      <c r="E2228" s="1" t="s">
        <v>8850</v>
      </c>
      <c r="F2228" s="1" t="s">
        <v>655</v>
      </c>
      <c r="H2228" s="1" t="s">
        <v>2956</v>
      </c>
      <c r="I2228" s="1" t="s">
        <v>1072</v>
      </c>
      <c r="J2228" s="1" t="s">
        <v>384</v>
      </c>
      <c r="K2228" s="1" t="s">
        <v>1072</v>
      </c>
      <c r="L2228" s="1" t="s">
        <v>5445</v>
      </c>
      <c r="M2228" s="1" t="s">
        <v>4797</v>
      </c>
      <c r="N2228" s="1" t="s">
        <v>683</v>
      </c>
      <c r="O2228" s="1" t="s">
        <v>81</v>
      </c>
      <c r="P2228" s="1" t="s">
        <v>8847</v>
      </c>
      <c r="Q2228" s="1" t="s">
        <v>3492</v>
      </c>
      <c r="R2228" s="1" t="s">
        <v>530</v>
      </c>
      <c r="S2228" s="1" t="s">
        <v>384</v>
      </c>
      <c r="T2228" s="1" t="s">
        <v>5939</v>
      </c>
      <c r="U2228" s="1" t="s">
        <v>5814</v>
      </c>
      <c r="V2228" s="1" t="s">
        <v>3281</v>
      </c>
      <c r="W2228" s="1" t="s">
        <v>10228</v>
      </c>
    </row>
    <row r="2229" spans="1:24">
      <c r="A2229" s="1" t="s">
        <v>49</v>
      </c>
      <c r="D2229" s="1" t="s">
        <v>3690</v>
      </c>
      <c r="E2229" s="1" t="s">
        <v>8851</v>
      </c>
      <c r="F2229" s="1" t="s">
        <v>655</v>
      </c>
      <c r="H2229" s="1" t="s">
        <v>2956</v>
      </c>
      <c r="I2229" s="1" t="s">
        <v>1072</v>
      </c>
      <c r="J2229" s="1" t="s">
        <v>384</v>
      </c>
      <c r="K2229" s="1" t="s">
        <v>1072</v>
      </c>
      <c r="L2229" s="1" t="s">
        <v>801</v>
      </c>
      <c r="M2229" s="1" t="s">
        <v>4797</v>
      </c>
      <c r="N2229" s="1" t="s">
        <v>683</v>
      </c>
      <c r="O2229" s="1" t="s">
        <v>81</v>
      </c>
      <c r="P2229" s="1" t="s">
        <v>8847</v>
      </c>
      <c r="Q2229" s="1" t="s">
        <v>3492</v>
      </c>
      <c r="R2229" s="1" t="s">
        <v>530</v>
      </c>
      <c r="S2229" s="1" t="s">
        <v>384</v>
      </c>
      <c r="T2229" s="1" t="s">
        <v>5939</v>
      </c>
      <c r="U2229" s="1" t="s">
        <v>5814</v>
      </c>
      <c r="V2229" s="1" t="s">
        <v>3281</v>
      </c>
      <c r="W2229" s="1" t="s">
        <v>3249</v>
      </c>
    </row>
    <row r="2230" spans="1:24">
      <c r="A2230" s="1" t="s">
        <v>49</v>
      </c>
      <c r="D2230" s="1" t="s">
        <v>8852</v>
      </c>
      <c r="E2230" s="1" t="s">
        <v>8853</v>
      </c>
      <c r="F2230" s="1" t="s">
        <v>5937</v>
      </c>
      <c r="H2230" s="1" t="s">
        <v>2956</v>
      </c>
      <c r="I2230" s="1" t="s">
        <v>1072</v>
      </c>
      <c r="J2230" s="1" t="s">
        <v>384</v>
      </c>
      <c r="K2230" s="1" t="s">
        <v>1072</v>
      </c>
      <c r="L2230" s="1" t="s">
        <v>457</v>
      </c>
      <c r="M2230" s="1" t="s">
        <v>4797</v>
      </c>
      <c r="N2230" s="1" t="s">
        <v>683</v>
      </c>
      <c r="O2230" s="1" t="s">
        <v>695</v>
      </c>
      <c r="P2230" s="1" t="s">
        <v>8847</v>
      </c>
      <c r="Q2230" s="1" t="s">
        <v>3492</v>
      </c>
      <c r="R2230" s="1" t="s">
        <v>530</v>
      </c>
      <c r="S2230" s="1" t="s">
        <v>384</v>
      </c>
      <c r="T2230" s="1" t="s">
        <v>5939</v>
      </c>
      <c r="U2230" s="1" t="s">
        <v>432</v>
      </c>
      <c r="V2230" s="1" t="s">
        <v>3281</v>
      </c>
      <c r="W2230" s="1" t="s">
        <v>432</v>
      </c>
    </row>
    <row r="2231" spans="1:24">
      <c r="A2231" s="1" t="s">
        <v>49</v>
      </c>
      <c r="D2231" s="1" t="s">
        <v>8854</v>
      </c>
      <c r="E2231" s="1" t="s">
        <v>8855</v>
      </c>
      <c r="F2231" s="1" t="s">
        <v>5937</v>
      </c>
      <c r="H2231" s="1" t="s">
        <v>2956</v>
      </c>
      <c r="I2231" s="1" t="s">
        <v>1072</v>
      </c>
      <c r="J2231" s="1" t="s">
        <v>384</v>
      </c>
      <c r="K2231" s="1" t="s">
        <v>1072</v>
      </c>
      <c r="L2231" s="1" t="s">
        <v>389</v>
      </c>
      <c r="M2231" s="1" t="s">
        <v>4797</v>
      </c>
      <c r="N2231" s="1" t="s">
        <v>683</v>
      </c>
      <c r="O2231" s="1" t="s">
        <v>81</v>
      </c>
      <c r="P2231" s="1" t="s">
        <v>8847</v>
      </c>
      <c r="Q2231" s="1" t="s">
        <v>3492</v>
      </c>
      <c r="R2231" s="1" t="s">
        <v>530</v>
      </c>
      <c r="S2231" s="1" t="s">
        <v>384</v>
      </c>
      <c r="T2231" s="1" t="s">
        <v>5939</v>
      </c>
      <c r="U2231" s="1" t="s">
        <v>432</v>
      </c>
      <c r="V2231" s="1" t="s">
        <v>3281</v>
      </c>
      <c r="W2231" s="1" t="s">
        <v>432</v>
      </c>
    </row>
    <row r="2232" spans="1:24">
      <c r="A2232" s="1" t="s">
        <v>49</v>
      </c>
      <c r="D2232" s="1" t="s">
        <v>8856</v>
      </c>
      <c r="E2232" s="1" t="s">
        <v>8857</v>
      </c>
      <c r="F2232" s="1" t="s">
        <v>5937</v>
      </c>
      <c r="H2232" s="1" t="s">
        <v>2956</v>
      </c>
      <c r="I2232" s="1" t="s">
        <v>1072</v>
      </c>
      <c r="J2232" s="1" t="s">
        <v>384</v>
      </c>
      <c r="K2232" s="1" t="s">
        <v>1072</v>
      </c>
      <c r="L2232" s="1" t="s">
        <v>393</v>
      </c>
      <c r="M2232" s="1" t="s">
        <v>4797</v>
      </c>
      <c r="N2232" s="1" t="s">
        <v>683</v>
      </c>
      <c r="O2232" s="1" t="s">
        <v>81</v>
      </c>
      <c r="P2232" s="1" t="s">
        <v>8858</v>
      </c>
      <c r="Q2232" s="1" t="s">
        <v>3492</v>
      </c>
      <c r="R2232" s="1" t="s">
        <v>530</v>
      </c>
      <c r="S2232" s="1" t="s">
        <v>384</v>
      </c>
      <c r="T2232" s="1" t="s">
        <v>5939</v>
      </c>
      <c r="U2232" s="1" t="s">
        <v>10316</v>
      </c>
      <c r="V2232" s="1" t="s">
        <v>3281</v>
      </c>
      <c r="W2232" s="1" t="s">
        <v>10316</v>
      </c>
    </row>
    <row r="2233" spans="1:24">
      <c r="A2233" s="1" t="s">
        <v>49</v>
      </c>
      <c r="D2233" s="1" t="s">
        <v>8859</v>
      </c>
      <c r="E2233" s="1" t="s">
        <v>8860</v>
      </c>
      <c r="F2233" s="1" t="s">
        <v>5937</v>
      </c>
      <c r="H2233" s="1" t="s">
        <v>2956</v>
      </c>
      <c r="I2233" s="1" t="s">
        <v>1072</v>
      </c>
      <c r="J2233" s="1" t="s">
        <v>384</v>
      </c>
      <c r="K2233" s="1" t="s">
        <v>1072</v>
      </c>
      <c r="L2233" s="1" t="s">
        <v>791</v>
      </c>
      <c r="M2233" s="1" t="s">
        <v>4797</v>
      </c>
      <c r="N2233" s="1" t="s">
        <v>683</v>
      </c>
      <c r="O2233" s="1" t="s">
        <v>81</v>
      </c>
      <c r="P2233" s="1" t="s">
        <v>8847</v>
      </c>
      <c r="Q2233" s="1" t="s">
        <v>3492</v>
      </c>
      <c r="R2233" s="1" t="s">
        <v>530</v>
      </c>
      <c r="S2233" s="1" t="s">
        <v>384</v>
      </c>
      <c r="T2233" s="1" t="s">
        <v>5939</v>
      </c>
      <c r="U2233" s="1" t="s">
        <v>432</v>
      </c>
      <c r="V2233" s="1" t="s">
        <v>3281</v>
      </c>
      <c r="W2233" s="1" t="s">
        <v>10429</v>
      </c>
    </row>
    <row r="2234" spans="1:24">
      <c r="A2234" s="1" t="s">
        <v>49</v>
      </c>
      <c r="D2234" s="1" t="s">
        <v>8861</v>
      </c>
      <c r="E2234" s="1" t="s">
        <v>8862</v>
      </c>
      <c r="F2234" s="1" t="s">
        <v>5937</v>
      </c>
      <c r="H2234" s="1" t="s">
        <v>2956</v>
      </c>
      <c r="I2234" s="1" t="s">
        <v>1072</v>
      </c>
      <c r="J2234" s="1" t="s">
        <v>384</v>
      </c>
      <c r="K2234" s="1" t="s">
        <v>1072</v>
      </c>
      <c r="L2234" s="1" t="s">
        <v>401</v>
      </c>
      <c r="M2234" s="1" t="s">
        <v>4797</v>
      </c>
      <c r="N2234" s="1" t="s">
        <v>5762</v>
      </c>
      <c r="O2234" s="1" t="s">
        <v>81</v>
      </c>
      <c r="P2234" s="1" t="s">
        <v>8847</v>
      </c>
      <c r="Q2234" s="1" t="s">
        <v>11711</v>
      </c>
      <c r="R2234" s="1" t="s">
        <v>530</v>
      </c>
      <c r="S2234" s="1" t="s">
        <v>384</v>
      </c>
      <c r="T2234" s="1" t="s">
        <v>5939</v>
      </c>
      <c r="U2234" s="1" t="s">
        <v>432</v>
      </c>
      <c r="V2234" s="1" t="s">
        <v>3281</v>
      </c>
      <c r="W2234" s="1" t="s">
        <v>10554</v>
      </c>
    </row>
    <row r="2235" spans="1:24">
      <c r="A2235" s="1" t="s">
        <v>49</v>
      </c>
      <c r="D2235" s="1" t="s">
        <v>8863</v>
      </c>
      <c r="E2235" s="1" t="s">
        <v>8864</v>
      </c>
      <c r="F2235" s="1" t="s">
        <v>5937</v>
      </c>
      <c r="H2235" s="1" t="s">
        <v>2956</v>
      </c>
      <c r="I2235" s="1" t="s">
        <v>1072</v>
      </c>
      <c r="J2235" s="1" t="s">
        <v>384</v>
      </c>
      <c r="K2235" s="1" t="s">
        <v>1072</v>
      </c>
      <c r="L2235" s="1" t="s">
        <v>419</v>
      </c>
      <c r="M2235" s="1" t="s">
        <v>4797</v>
      </c>
      <c r="N2235" s="1" t="s">
        <v>683</v>
      </c>
      <c r="O2235" s="1" t="s">
        <v>81</v>
      </c>
      <c r="P2235" s="1" t="s">
        <v>8847</v>
      </c>
      <c r="Q2235" s="1" t="s">
        <v>3492</v>
      </c>
      <c r="R2235" s="1" t="s">
        <v>530</v>
      </c>
      <c r="S2235" s="1" t="s">
        <v>384</v>
      </c>
      <c r="T2235" s="1" t="s">
        <v>5939</v>
      </c>
      <c r="U2235" s="1" t="s">
        <v>432</v>
      </c>
      <c r="V2235" s="1" t="s">
        <v>3281</v>
      </c>
      <c r="W2235" s="1" t="s">
        <v>3201</v>
      </c>
    </row>
    <row r="2236" spans="1:24">
      <c r="A2236" s="1" t="s">
        <v>49</v>
      </c>
      <c r="D2236" s="1" t="s">
        <v>3697</v>
      </c>
      <c r="E2236" s="1" t="s">
        <v>8865</v>
      </c>
      <c r="F2236" s="1" t="s">
        <v>655</v>
      </c>
      <c r="H2236" s="1" t="s">
        <v>2956</v>
      </c>
      <c r="I2236" s="1" t="s">
        <v>1072</v>
      </c>
      <c r="J2236" s="1" t="s">
        <v>945</v>
      </c>
      <c r="K2236" s="1" t="s">
        <v>5817</v>
      </c>
      <c r="L2236" s="1" t="s">
        <v>487</v>
      </c>
      <c r="M2236" s="1" t="s">
        <v>4797</v>
      </c>
      <c r="N2236" s="1" t="s">
        <v>683</v>
      </c>
      <c r="O2236" s="1" t="s">
        <v>695</v>
      </c>
      <c r="P2236" s="1" t="s">
        <v>8866</v>
      </c>
      <c r="Q2236" s="1" t="s">
        <v>3188</v>
      </c>
      <c r="R2236" s="1" t="s">
        <v>530</v>
      </c>
      <c r="S2236" s="1" t="s">
        <v>945</v>
      </c>
      <c r="T2236" s="1" t="s">
        <v>5939</v>
      </c>
      <c r="U2236" s="1" t="s">
        <v>12472</v>
      </c>
      <c r="V2236" s="1" t="s">
        <v>12473</v>
      </c>
      <c r="W2236" s="1" t="s">
        <v>3166</v>
      </c>
      <c r="X2236" s="1" t="s">
        <v>8867</v>
      </c>
    </row>
    <row r="2237" spans="1:24">
      <c r="A2237" s="1" t="s">
        <v>49</v>
      </c>
      <c r="D2237" s="1" t="s">
        <v>3024</v>
      </c>
      <c r="E2237" s="1" t="s">
        <v>8868</v>
      </c>
      <c r="F2237" s="1" t="s">
        <v>655</v>
      </c>
      <c r="H2237" s="1" t="s">
        <v>2956</v>
      </c>
      <c r="I2237" s="1" t="s">
        <v>1072</v>
      </c>
      <c r="J2237" s="1" t="s">
        <v>506</v>
      </c>
      <c r="K2237" s="1" t="s">
        <v>5164</v>
      </c>
      <c r="L2237" s="1" t="s">
        <v>457</v>
      </c>
      <c r="M2237" s="1" t="s">
        <v>4797</v>
      </c>
      <c r="N2237" s="1" t="s">
        <v>381</v>
      </c>
      <c r="O2237" s="1" t="s">
        <v>81</v>
      </c>
      <c r="P2237" s="1" t="s">
        <v>3027</v>
      </c>
      <c r="Q2237" s="1" t="s">
        <v>3371</v>
      </c>
      <c r="R2237" s="1" t="s">
        <v>530</v>
      </c>
      <c r="S2237" s="1" t="s">
        <v>685</v>
      </c>
      <c r="T2237" s="1" t="s">
        <v>5215</v>
      </c>
      <c r="U2237" s="1" t="s">
        <v>12474</v>
      </c>
      <c r="V2237" s="1" t="s">
        <v>12439</v>
      </c>
      <c r="W2237" s="1" t="s">
        <v>3166</v>
      </c>
      <c r="X2237" s="1" t="s">
        <v>8869</v>
      </c>
    </row>
    <row r="2238" spans="1:24">
      <c r="A2238" s="1" t="s">
        <v>49</v>
      </c>
      <c r="D2238" s="1" t="s">
        <v>3028</v>
      </c>
      <c r="E2238" s="1" t="s">
        <v>8870</v>
      </c>
      <c r="F2238" s="1" t="s">
        <v>655</v>
      </c>
      <c r="H2238" s="1" t="s">
        <v>2956</v>
      </c>
      <c r="I2238" s="1" t="s">
        <v>1072</v>
      </c>
      <c r="J2238" s="1" t="s">
        <v>506</v>
      </c>
      <c r="K2238" s="1" t="s">
        <v>5521</v>
      </c>
      <c r="L2238" s="1" t="s">
        <v>389</v>
      </c>
      <c r="M2238" s="1" t="s">
        <v>4797</v>
      </c>
      <c r="N2238" s="1" t="s">
        <v>381</v>
      </c>
      <c r="O2238" s="1" t="s">
        <v>81</v>
      </c>
      <c r="P2238" s="1" t="s">
        <v>3031</v>
      </c>
      <c r="Q2238" s="1" t="s">
        <v>3372</v>
      </c>
      <c r="R2238" s="1" t="s">
        <v>530</v>
      </c>
      <c r="S2238" s="1" t="s">
        <v>384</v>
      </c>
      <c r="T2238" s="1" t="s">
        <v>5215</v>
      </c>
      <c r="U2238" s="1" t="s">
        <v>12475</v>
      </c>
      <c r="V2238" s="1" t="s">
        <v>12476</v>
      </c>
      <c r="W2238" s="1" t="s">
        <v>3166</v>
      </c>
      <c r="X2238" s="1" t="s">
        <v>8871</v>
      </c>
    </row>
    <row r="2239" spans="1:24">
      <c r="A2239" s="1" t="s">
        <v>49</v>
      </c>
      <c r="D2239" s="1" t="s">
        <v>3032</v>
      </c>
      <c r="E2239" s="1" t="s">
        <v>8872</v>
      </c>
      <c r="F2239" s="1" t="s">
        <v>655</v>
      </c>
      <c r="H2239" s="1" t="s">
        <v>2956</v>
      </c>
      <c r="I2239" s="1" t="s">
        <v>1072</v>
      </c>
      <c r="J2239" s="1" t="s">
        <v>506</v>
      </c>
      <c r="K2239" s="1" t="s">
        <v>1072</v>
      </c>
      <c r="L2239" s="1" t="s">
        <v>419</v>
      </c>
      <c r="M2239" s="1" t="s">
        <v>4797</v>
      </c>
      <c r="N2239" s="1" t="s">
        <v>381</v>
      </c>
      <c r="O2239" s="1" t="s">
        <v>81</v>
      </c>
      <c r="P2239" s="1" t="s">
        <v>3027</v>
      </c>
      <c r="Q2239" s="1" t="s">
        <v>3371</v>
      </c>
      <c r="R2239" s="1" t="s">
        <v>530</v>
      </c>
      <c r="S2239" s="1" t="s">
        <v>685</v>
      </c>
      <c r="T2239" s="1" t="s">
        <v>5215</v>
      </c>
      <c r="U2239" s="1" t="s">
        <v>10817</v>
      </c>
      <c r="V2239" s="1" t="s">
        <v>12477</v>
      </c>
      <c r="W2239" s="1" t="s">
        <v>3166</v>
      </c>
      <c r="X2239" s="1" t="s">
        <v>8873</v>
      </c>
    </row>
    <row r="2240" spans="1:24">
      <c r="A2240" s="1" t="s">
        <v>49</v>
      </c>
      <c r="D2240" s="1" t="s">
        <v>3035</v>
      </c>
      <c r="E2240" s="1" t="s">
        <v>8874</v>
      </c>
      <c r="F2240" s="1" t="s">
        <v>655</v>
      </c>
      <c r="H2240" s="1" t="s">
        <v>2956</v>
      </c>
      <c r="I2240" s="1" t="s">
        <v>1072</v>
      </c>
      <c r="J2240" s="1" t="s">
        <v>384</v>
      </c>
      <c r="K2240" s="1" t="s">
        <v>631</v>
      </c>
      <c r="L2240" s="1" t="s">
        <v>380</v>
      </c>
      <c r="M2240" s="1" t="s">
        <v>4797</v>
      </c>
      <c r="N2240" s="1" t="s">
        <v>381</v>
      </c>
      <c r="O2240" s="1" t="s">
        <v>81</v>
      </c>
      <c r="P2240" s="1" t="s">
        <v>3476</v>
      </c>
      <c r="Q2240" s="1" t="s">
        <v>3373</v>
      </c>
      <c r="R2240" s="1" t="s">
        <v>530</v>
      </c>
      <c r="S2240" s="1" t="s">
        <v>3170</v>
      </c>
      <c r="T2240" s="1" t="s">
        <v>5215</v>
      </c>
      <c r="U2240" s="1" t="s">
        <v>12478</v>
      </c>
      <c r="V2240" s="1" t="s">
        <v>12479</v>
      </c>
      <c r="W2240" s="1" t="s">
        <v>3166</v>
      </c>
      <c r="X2240" s="1" t="s">
        <v>8875</v>
      </c>
    </row>
    <row r="2241" spans="1:24">
      <c r="A2241" s="1" t="s">
        <v>49</v>
      </c>
      <c r="D2241" s="1" t="s">
        <v>8876</v>
      </c>
      <c r="E2241" s="1" t="s">
        <v>8877</v>
      </c>
      <c r="F2241" s="1" t="s">
        <v>4792</v>
      </c>
      <c r="H2241" s="1" t="s">
        <v>2956</v>
      </c>
      <c r="I2241" s="1" t="s">
        <v>1072</v>
      </c>
      <c r="J2241" s="1" t="s">
        <v>945</v>
      </c>
      <c r="K2241" s="1" t="s">
        <v>1072</v>
      </c>
      <c r="L2241" s="1" t="s">
        <v>393</v>
      </c>
      <c r="M2241" s="1" t="s">
        <v>4797</v>
      </c>
      <c r="N2241" s="1" t="s">
        <v>683</v>
      </c>
      <c r="O2241" s="1" t="s">
        <v>81</v>
      </c>
      <c r="P2241" s="1" t="s">
        <v>8878</v>
      </c>
      <c r="Q2241" s="1" t="s">
        <v>12480</v>
      </c>
      <c r="R2241" s="1" t="s">
        <v>616</v>
      </c>
      <c r="S2241" s="1" t="s">
        <v>1041</v>
      </c>
      <c r="T2241" s="1" t="s">
        <v>5215</v>
      </c>
      <c r="U2241" s="1" t="s">
        <v>3166</v>
      </c>
      <c r="V2241" s="1" t="s">
        <v>11434</v>
      </c>
      <c r="W2241" s="1" t="s">
        <v>3166</v>
      </c>
    </row>
    <row r="2242" spans="1:24">
      <c r="A2242" s="1" t="s">
        <v>49</v>
      </c>
      <c r="D2242" s="1" t="s">
        <v>8879</v>
      </c>
      <c r="E2242" s="1" t="s">
        <v>8880</v>
      </c>
      <c r="F2242" s="1" t="s">
        <v>4792</v>
      </c>
      <c r="H2242" s="1" t="s">
        <v>2956</v>
      </c>
      <c r="I2242" s="1" t="s">
        <v>1072</v>
      </c>
      <c r="J2242" s="1" t="s">
        <v>945</v>
      </c>
      <c r="K2242" s="1" t="s">
        <v>1072</v>
      </c>
      <c r="L2242" s="1" t="s">
        <v>396</v>
      </c>
      <c r="M2242" s="1" t="s">
        <v>4797</v>
      </c>
      <c r="N2242" s="1" t="s">
        <v>683</v>
      </c>
      <c r="O2242" s="1" t="s">
        <v>81</v>
      </c>
      <c r="P2242" s="1" t="s">
        <v>8878</v>
      </c>
      <c r="Q2242" s="1" t="s">
        <v>12480</v>
      </c>
      <c r="R2242" s="1" t="s">
        <v>616</v>
      </c>
      <c r="S2242" s="1" t="s">
        <v>1041</v>
      </c>
      <c r="T2242" s="1" t="s">
        <v>5215</v>
      </c>
      <c r="U2242" s="1" t="s">
        <v>3166</v>
      </c>
      <c r="V2242" s="1" t="s">
        <v>11221</v>
      </c>
      <c r="W2242" s="1" t="s">
        <v>3166</v>
      </c>
    </row>
    <row r="2243" spans="1:24">
      <c r="A2243" s="1" t="s">
        <v>49</v>
      </c>
      <c r="D2243" s="1" t="s">
        <v>3055</v>
      </c>
      <c r="E2243" s="1" t="s">
        <v>8881</v>
      </c>
      <c r="F2243" s="1" t="s">
        <v>655</v>
      </c>
      <c r="H2243" s="1" t="s">
        <v>2956</v>
      </c>
      <c r="I2243" s="1" t="s">
        <v>1072</v>
      </c>
      <c r="J2243" s="1" t="s">
        <v>384</v>
      </c>
      <c r="K2243" s="1" t="s">
        <v>5228</v>
      </c>
      <c r="L2243" s="1" t="s">
        <v>389</v>
      </c>
      <c r="M2243" s="1" t="s">
        <v>4753</v>
      </c>
      <c r="N2243" s="1" t="s">
        <v>429</v>
      </c>
      <c r="O2243" s="1" t="s">
        <v>81</v>
      </c>
      <c r="P2243" s="1" t="s">
        <v>3057</v>
      </c>
      <c r="Q2243" s="1" t="s">
        <v>3377</v>
      </c>
      <c r="R2243" s="1" t="s">
        <v>530</v>
      </c>
      <c r="S2243" s="1" t="s">
        <v>3170</v>
      </c>
      <c r="T2243" s="1" t="s">
        <v>4754</v>
      </c>
      <c r="U2243" s="1" t="s">
        <v>12481</v>
      </c>
      <c r="V2243" s="1" t="s">
        <v>12456</v>
      </c>
      <c r="W2243" s="1" t="s">
        <v>444</v>
      </c>
      <c r="X2243" s="1" t="s">
        <v>8882</v>
      </c>
    </row>
    <row r="2244" spans="1:24">
      <c r="A2244" s="1" t="s">
        <v>49</v>
      </c>
      <c r="D2244" s="1" t="s">
        <v>3058</v>
      </c>
      <c r="E2244" s="1" t="s">
        <v>8883</v>
      </c>
      <c r="F2244" s="1" t="s">
        <v>655</v>
      </c>
      <c r="H2244" s="1" t="s">
        <v>2956</v>
      </c>
      <c r="I2244" s="1" t="s">
        <v>1072</v>
      </c>
      <c r="J2244" s="1" t="s">
        <v>384</v>
      </c>
      <c r="K2244" s="1" t="s">
        <v>1072</v>
      </c>
      <c r="L2244" s="1" t="s">
        <v>401</v>
      </c>
      <c r="M2244" s="1" t="s">
        <v>4753</v>
      </c>
      <c r="N2244" s="1" t="s">
        <v>429</v>
      </c>
      <c r="O2244" s="1" t="s">
        <v>81</v>
      </c>
      <c r="P2244" s="1" t="s">
        <v>3057</v>
      </c>
      <c r="Q2244" s="1" t="s">
        <v>3377</v>
      </c>
      <c r="R2244" s="1" t="s">
        <v>530</v>
      </c>
      <c r="S2244" s="1" t="s">
        <v>3170</v>
      </c>
      <c r="T2244" s="1" t="s">
        <v>4754</v>
      </c>
      <c r="U2244" s="1" t="s">
        <v>12482</v>
      </c>
      <c r="V2244" s="1" t="s">
        <v>12483</v>
      </c>
      <c r="W2244" s="1" t="s">
        <v>616</v>
      </c>
      <c r="X2244" s="1" t="s">
        <v>8884</v>
      </c>
    </row>
    <row r="2245" spans="1:24">
      <c r="A2245" s="1" t="s">
        <v>49</v>
      </c>
      <c r="D2245" s="1" t="s">
        <v>3694</v>
      </c>
      <c r="E2245" s="1" t="s">
        <v>8885</v>
      </c>
      <c r="F2245" s="1" t="s">
        <v>655</v>
      </c>
      <c r="G2245" s="1" t="s">
        <v>5227</v>
      </c>
      <c r="H2245" s="1" t="s">
        <v>2956</v>
      </c>
      <c r="I2245" s="1" t="s">
        <v>1072</v>
      </c>
      <c r="J2245" s="1" t="s">
        <v>384</v>
      </c>
      <c r="K2245" s="1" t="s">
        <v>1072</v>
      </c>
      <c r="L2245" s="1" t="s">
        <v>396</v>
      </c>
      <c r="M2245" s="1" t="s">
        <v>4753</v>
      </c>
      <c r="N2245" s="1" t="s">
        <v>429</v>
      </c>
      <c r="O2245" s="1" t="s">
        <v>81</v>
      </c>
      <c r="P2245" s="1" t="s">
        <v>3057</v>
      </c>
      <c r="Q2245" s="1" t="s">
        <v>3377</v>
      </c>
      <c r="R2245" s="1" t="s">
        <v>530</v>
      </c>
      <c r="S2245" s="1" t="s">
        <v>3170</v>
      </c>
      <c r="T2245" s="1" t="s">
        <v>4754</v>
      </c>
      <c r="U2245" s="1" t="s">
        <v>10394</v>
      </c>
      <c r="V2245" s="1" t="s">
        <v>12464</v>
      </c>
      <c r="W2245" s="1" t="s">
        <v>616</v>
      </c>
    </row>
    <row r="2246" spans="1:24">
      <c r="A2246" s="1" t="s">
        <v>49</v>
      </c>
      <c r="D2246" s="1" t="s">
        <v>3060</v>
      </c>
      <c r="E2246" s="1" t="s">
        <v>8886</v>
      </c>
      <c r="F2246" s="1" t="s">
        <v>655</v>
      </c>
      <c r="H2246" s="1" t="s">
        <v>2956</v>
      </c>
      <c r="I2246" s="1" t="s">
        <v>1072</v>
      </c>
      <c r="J2246" s="1" t="s">
        <v>384</v>
      </c>
      <c r="K2246" s="1" t="s">
        <v>1072</v>
      </c>
      <c r="L2246" s="1" t="s">
        <v>393</v>
      </c>
      <c r="M2246" s="1" t="s">
        <v>4753</v>
      </c>
      <c r="N2246" s="1" t="s">
        <v>429</v>
      </c>
      <c r="O2246" s="1" t="s">
        <v>81</v>
      </c>
      <c r="P2246" s="1" t="s">
        <v>3057</v>
      </c>
      <c r="Q2246" s="1" t="s">
        <v>3377</v>
      </c>
      <c r="R2246" s="1" t="s">
        <v>530</v>
      </c>
      <c r="S2246" s="1" t="s">
        <v>3170</v>
      </c>
      <c r="T2246" s="1" t="s">
        <v>4754</v>
      </c>
      <c r="U2246" s="1" t="s">
        <v>12484</v>
      </c>
      <c r="V2246" s="1" t="s">
        <v>3224</v>
      </c>
      <c r="W2246" s="1" t="s">
        <v>616</v>
      </c>
      <c r="X2246" s="1" t="s">
        <v>8887</v>
      </c>
    </row>
    <row r="2247" spans="1:24">
      <c r="A2247" s="1" t="s">
        <v>49</v>
      </c>
      <c r="D2247" s="1" t="s">
        <v>3062</v>
      </c>
      <c r="E2247" s="1" t="s">
        <v>8888</v>
      </c>
      <c r="F2247" s="1" t="s">
        <v>655</v>
      </c>
      <c r="H2247" s="1" t="s">
        <v>2956</v>
      </c>
      <c r="I2247" s="1" t="s">
        <v>1072</v>
      </c>
      <c r="J2247" s="1" t="s">
        <v>384</v>
      </c>
      <c r="K2247" s="1" t="s">
        <v>1072</v>
      </c>
      <c r="L2247" s="1" t="s">
        <v>380</v>
      </c>
      <c r="M2247" s="1" t="s">
        <v>4753</v>
      </c>
      <c r="N2247" s="1" t="s">
        <v>429</v>
      </c>
      <c r="O2247" s="1" t="s">
        <v>81</v>
      </c>
      <c r="P2247" s="1" t="s">
        <v>3057</v>
      </c>
      <c r="Q2247" s="1" t="s">
        <v>3377</v>
      </c>
      <c r="R2247" s="1" t="s">
        <v>530</v>
      </c>
      <c r="S2247" s="1" t="s">
        <v>3170</v>
      </c>
      <c r="T2247" s="1" t="s">
        <v>4754</v>
      </c>
      <c r="U2247" s="1" t="s">
        <v>12485</v>
      </c>
      <c r="V2247" s="1" t="s">
        <v>12456</v>
      </c>
      <c r="W2247" s="1" t="s">
        <v>10557</v>
      </c>
      <c r="X2247" s="1" t="s">
        <v>8889</v>
      </c>
    </row>
    <row r="2248" spans="1:24">
      <c r="A2248" s="1" t="s">
        <v>49</v>
      </c>
      <c r="D2248" s="1" t="s">
        <v>3064</v>
      </c>
      <c r="E2248" s="1" t="s">
        <v>8890</v>
      </c>
      <c r="F2248" s="1" t="s">
        <v>655</v>
      </c>
      <c r="H2248" s="1" t="s">
        <v>2956</v>
      </c>
      <c r="I2248" s="1" t="s">
        <v>1072</v>
      </c>
      <c r="J2248" s="1" t="s">
        <v>384</v>
      </c>
      <c r="K2248" s="1" t="s">
        <v>1072</v>
      </c>
      <c r="L2248" s="1" t="s">
        <v>419</v>
      </c>
      <c r="M2248" s="1" t="s">
        <v>4753</v>
      </c>
      <c r="N2248" s="1" t="s">
        <v>429</v>
      </c>
      <c r="O2248" s="1" t="s">
        <v>81</v>
      </c>
      <c r="P2248" s="1" t="s">
        <v>3057</v>
      </c>
      <c r="Q2248" s="1" t="s">
        <v>3377</v>
      </c>
      <c r="R2248" s="1" t="s">
        <v>530</v>
      </c>
      <c r="S2248" s="1" t="s">
        <v>3170</v>
      </c>
      <c r="T2248" s="1" t="s">
        <v>4754</v>
      </c>
      <c r="U2248" s="1" t="s">
        <v>12486</v>
      </c>
      <c r="V2248" s="1" t="s">
        <v>12062</v>
      </c>
      <c r="W2248" s="1" t="s">
        <v>3351</v>
      </c>
      <c r="X2248" s="1" t="s">
        <v>8891</v>
      </c>
    </row>
    <row r="2249" spans="1:24">
      <c r="A2249" s="1" t="s">
        <v>49</v>
      </c>
      <c r="D2249" s="1" t="s">
        <v>3066</v>
      </c>
      <c r="E2249" s="1" t="s">
        <v>8892</v>
      </c>
      <c r="F2249" s="1" t="s">
        <v>655</v>
      </c>
      <c r="H2249" s="1" t="s">
        <v>2956</v>
      </c>
      <c r="I2249" s="1" t="s">
        <v>1072</v>
      </c>
      <c r="J2249" s="1" t="s">
        <v>384</v>
      </c>
      <c r="K2249" s="1" t="s">
        <v>5269</v>
      </c>
      <c r="L2249" s="1" t="s">
        <v>1795</v>
      </c>
      <c r="M2249" s="1" t="s">
        <v>4753</v>
      </c>
      <c r="N2249" s="1" t="s">
        <v>429</v>
      </c>
      <c r="O2249" s="1" t="s">
        <v>81</v>
      </c>
      <c r="P2249" s="1" t="s">
        <v>3057</v>
      </c>
      <c r="Q2249" s="1" t="s">
        <v>3377</v>
      </c>
      <c r="R2249" s="1" t="s">
        <v>530</v>
      </c>
      <c r="S2249" s="1" t="s">
        <v>3170</v>
      </c>
      <c r="T2249" s="1" t="s">
        <v>4754</v>
      </c>
      <c r="U2249" s="1" t="s">
        <v>12487</v>
      </c>
      <c r="V2249" s="1" t="s">
        <v>3224</v>
      </c>
      <c r="W2249" s="1" t="s">
        <v>3166</v>
      </c>
      <c r="X2249" s="1" t="s">
        <v>8893</v>
      </c>
    </row>
    <row r="2250" spans="1:24">
      <c r="A2250" s="1" t="s">
        <v>49</v>
      </c>
      <c r="D2250" s="1" t="s">
        <v>3068</v>
      </c>
      <c r="E2250" s="1" t="s">
        <v>8894</v>
      </c>
      <c r="F2250" s="1" t="s">
        <v>655</v>
      </c>
      <c r="H2250" s="1" t="s">
        <v>2956</v>
      </c>
      <c r="I2250" s="1" t="s">
        <v>1072</v>
      </c>
      <c r="J2250" s="1" t="s">
        <v>384</v>
      </c>
      <c r="K2250" s="1" t="s">
        <v>1072</v>
      </c>
      <c r="L2250" s="1" t="s">
        <v>791</v>
      </c>
      <c r="M2250" s="1" t="s">
        <v>4753</v>
      </c>
      <c r="N2250" s="1" t="s">
        <v>429</v>
      </c>
      <c r="O2250" s="1" t="s">
        <v>81</v>
      </c>
      <c r="P2250" s="1" t="s">
        <v>3057</v>
      </c>
      <c r="Q2250" s="1" t="s">
        <v>3377</v>
      </c>
      <c r="R2250" s="1" t="s">
        <v>530</v>
      </c>
      <c r="S2250" s="1" t="s">
        <v>3170</v>
      </c>
      <c r="T2250" s="1" t="s">
        <v>4754</v>
      </c>
      <c r="U2250" s="1" t="s">
        <v>12488</v>
      </c>
      <c r="V2250" s="1" t="s">
        <v>12067</v>
      </c>
      <c r="W2250" s="1" t="s">
        <v>3166</v>
      </c>
      <c r="X2250" s="1" t="s">
        <v>8895</v>
      </c>
    </row>
    <row r="2251" spans="1:24">
      <c r="A2251" s="1" t="s">
        <v>49</v>
      </c>
      <c r="D2251" s="1" t="s">
        <v>3700</v>
      </c>
      <c r="E2251" s="1" t="s">
        <v>8896</v>
      </c>
      <c r="F2251" s="1" t="s">
        <v>655</v>
      </c>
      <c r="G2251" s="1" t="s">
        <v>5227</v>
      </c>
      <c r="H2251" s="1" t="s">
        <v>2956</v>
      </c>
      <c r="I2251" s="1" t="s">
        <v>1072</v>
      </c>
      <c r="J2251" s="1" t="s">
        <v>1041</v>
      </c>
      <c r="K2251" s="1" t="s">
        <v>631</v>
      </c>
      <c r="L2251" s="1" t="s">
        <v>380</v>
      </c>
      <c r="M2251" s="1" t="s">
        <v>4753</v>
      </c>
      <c r="N2251" s="1" t="s">
        <v>683</v>
      </c>
      <c r="O2251" s="1" t="s">
        <v>695</v>
      </c>
      <c r="P2251" s="1" t="s">
        <v>8897</v>
      </c>
      <c r="Q2251" s="1" t="s">
        <v>3177</v>
      </c>
      <c r="R2251" s="1" t="s">
        <v>530</v>
      </c>
      <c r="S2251" s="1" t="s">
        <v>1041</v>
      </c>
      <c r="T2251" s="1" t="s">
        <v>4754</v>
      </c>
      <c r="U2251" s="1" t="s">
        <v>3166</v>
      </c>
      <c r="V2251" s="1" t="s">
        <v>12469</v>
      </c>
      <c r="W2251" s="1" t="s">
        <v>3166</v>
      </c>
    </row>
    <row r="2252" spans="1:24">
      <c r="A2252" s="1" t="s">
        <v>49</v>
      </c>
      <c r="D2252" s="1" t="s">
        <v>3085</v>
      </c>
      <c r="E2252" s="1" t="s">
        <v>8898</v>
      </c>
      <c r="F2252" s="1" t="s">
        <v>655</v>
      </c>
      <c r="H2252" s="1" t="s">
        <v>2956</v>
      </c>
      <c r="I2252" s="1" t="s">
        <v>1072</v>
      </c>
      <c r="J2252" s="1" t="s">
        <v>1041</v>
      </c>
      <c r="K2252" s="1" t="s">
        <v>5228</v>
      </c>
      <c r="L2252" s="1" t="s">
        <v>389</v>
      </c>
      <c r="M2252" s="1" t="s">
        <v>4753</v>
      </c>
      <c r="N2252" s="1" t="s">
        <v>429</v>
      </c>
      <c r="O2252" s="1" t="s">
        <v>81</v>
      </c>
      <c r="P2252" s="1" t="s">
        <v>3087</v>
      </c>
      <c r="Q2252" s="1" t="s">
        <v>3380</v>
      </c>
      <c r="R2252" s="1" t="s">
        <v>530</v>
      </c>
      <c r="S2252" s="1" t="s">
        <v>3170</v>
      </c>
      <c r="T2252" s="1" t="s">
        <v>4754</v>
      </c>
      <c r="U2252" s="1" t="s">
        <v>11738</v>
      </c>
      <c r="V2252" s="1" t="s">
        <v>12489</v>
      </c>
      <c r="W2252" s="1" t="s">
        <v>12233</v>
      </c>
      <c r="X2252" s="1" t="s">
        <v>8899</v>
      </c>
    </row>
    <row r="2253" spans="1:24">
      <c r="A2253" s="1" t="s">
        <v>49</v>
      </c>
      <c r="D2253" s="1" t="s">
        <v>3088</v>
      </c>
      <c r="E2253" s="1" t="s">
        <v>8900</v>
      </c>
      <c r="F2253" s="1" t="s">
        <v>655</v>
      </c>
      <c r="H2253" s="1" t="s">
        <v>2956</v>
      </c>
      <c r="I2253" s="1" t="s">
        <v>1072</v>
      </c>
      <c r="J2253" s="1" t="s">
        <v>1041</v>
      </c>
      <c r="K2253" s="1" t="s">
        <v>765</v>
      </c>
      <c r="L2253" s="1" t="s">
        <v>419</v>
      </c>
      <c r="M2253" s="1" t="s">
        <v>4753</v>
      </c>
      <c r="N2253" s="1" t="s">
        <v>429</v>
      </c>
      <c r="O2253" s="1" t="s">
        <v>81</v>
      </c>
      <c r="P2253" s="1" t="s">
        <v>3087</v>
      </c>
      <c r="Q2253" s="1" t="s">
        <v>3380</v>
      </c>
      <c r="R2253" s="1" t="s">
        <v>530</v>
      </c>
      <c r="S2253" s="1" t="s">
        <v>3170</v>
      </c>
      <c r="T2253" s="1" t="s">
        <v>4754</v>
      </c>
      <c r="U2253" s="1" t="s">
        <v>10622</v>
      </c>
      <c r="V2253" s="1" t="s">
        <v>3508</v>
      </c>
      <c r="W2253" s="1" t="s">
        <v>2955</v>
      </c>
      <c r="X2253" s="1" t="s">
        <v>8901</v>
      </c>
    </row>
    <row r="2254" spans="1:24">
      <c r="A2254" s="1" t="s">
        <v>49</v>
      </c>
      <c r="D2254" s="1" t="s">
        <v>3090</v>
      </c>
      <c r="E2254" s="1" t="s">
        <v>8902</v>
      </c>
      <c r="F2254" s="1" t="s">
        <v>655</v>
      </c>
      <c r="H2254" s="1" t="s">
        <v>2956</v>
      </c>
      <c r="I2254" s="1" t="s">
        <v>1072</v>
      </c>
      <c r="J2254" s="1" t="s">
        <v>1041</v>
      </c>
      <c r="K2254" s="1" t="s">
        <v>765</v>
      </c>
      <c r="L2254" s="1" t="s">
        <v>1795</v>
      </c>
      <c r="M2254" s="1" t="s">
        <v>4753</v>
      </c>
      <c r="N2254" s="1" t="s">
        <v>429</v>
      </c>
      <c r="O2254" s="1" t="s">
        <v>81</v>
      </c>
      <c r="P2254" s="1" t="s">
        <v>3087</v>
      </c>
      <c r="Q2254" s="1" t="s">
        <v>3380</v>
      </c>
      <c r="R2254" s="1" t="s">
        <v>530</v>
      </c>
      <c r="S2254" s="1" t="s">
        <v>3170</v>
      </c>
      <c r="T2254" s="1" t="s">
        <v>4754</v>
      </c>
      <c r="U2254" s="1" t="s">
        <v>11645</v>
      </c>
      <c r="V2254" s="1" t="s">
        <v>12490</v>
      </c>
      <c r="W2254" s="1" t="s">
        <v>10534</v>
      </c>
      <c r="X2254" s="1" t="s">
        <v>8903</v>
      </c>
    </row>
    <row r="2255" spans="1:24">
      <c r="A2255" s="1" t="s">
        <v>49</v>
      </c>
      <c r="D2255" s="1" t="s">
        <v>3092</v>
      </c>
      <c r="E2255" s="1" t="s">
        <v>3620</v>
      </c>
      <c r="F2255" s="1" t="s">
        <v>5033</v>
      </c>
      <c r="H2255" s="1" t="s">
        <v>2956</v>
      </c>
      <c r="I2255" s="1" t="s">
        <v>1072</v>
      </c>
      <c r="J2255" s="1" t="s">
        <v>1041</v>
      </c>
      <c r="K2255" s="1" t="s">
        <v>1072</v>
      </c>
      <c r="L2255" s="1" t="s">
        <v>401</v>
      </c>
      <c r="M2255" s="1" t="s">
        <v>4753</v>
      </c>
      <c r="N2255" s="1" t="s">
        <v>522</v>
      </c>
      <c r="O2255" s="1" t="s">
        <v>81</v>
      </c>
      <c r="P2255" s="1" t="s">
        <v>3094</v>
      </c>
      <c r="Q2255" s="1" t="s">
        <v>3381</v>
      </c>
      <c r="R2255" s="1" t="s">
        <v>530</v>
      </c>
      <c r="S2255" s="1" t="s">
        <v>685</v>
      </c>
      <c r="T2255" s="1" t="s">
        <v>4754</v>
      </c>
      <c r="U2255" s="1" t="s">
        <v>10354</v>
      </c>
      <c r="V2255" s="1" t="s">
        <v>12491</v>
      </c>
      <c r="W2255" s="1" t="s">
        <v>10217</v>
      </c>
    </row>
    <row r="2256" spans="1:24">
      <c r="A2256" s="1" t="s">
        <v>49</v>
      </c>
      <c r="D2256" s="1" t="s">
        <v>3095</v>
      </c>
      <c r="E2256" s="1" t="s">
        <v>8904</v>
      </c>
      <c r="F2256" s="1" t="s">
        <v>5033</v>
      </c>
      <c r="H2256" s="1" t="s">
        <v>2956</v>
      </c>
      <c r="I2256" s="1" t="s">
        <v>1072</v>
      </c>
      <c r="J2256" s="1" t="s">
        <v>1041</v>
      </c>
      <c r="K2256" s="1" t="s">
        <v>1072</v>
      </c>
      <c r="L2256" s="1" t="s">
        <v>389</v>
      </c>
      <c r="M2256" s="1" t="s">
        <v>4753</v>
      </c>
      <c r="N2256" s="1" t="s">
        <v>522</v>
      </c>
      <c r="O2256" s="1" t="s">
        <v>81</v>
      </c>
      <c r="P2256" s="1" t="s">
        <v>3094</v>
      </c>
      <c r="Q2256" s="1" t="s">
        <v>3381</v>
      </c>
      <c r="R2256" s="1" t="s">
        <v>530</v>
      </c>
      <c r="S2256" s="1" t="s">
        <v>685</v>
      </c>
      <c r="T2256" s="1" t="s">
        <v>4754</v>
      </c>
      <c r="U2256" s="1" t="s">
        <v>10777</v>
      </c>
      <c r="V2256" s="1" t="s">
        <v>12492</v>
      </c>
      <c r="W2256" s="1" t="s">
        <v>549</v>
      </c>
    </row>
    <row r="2257" spans="1:24">
      <c r="A2257" s="1" t="s">
        <v>49</v>
      </c>
      <c r="D2257" s="1" t="s">
        <v>3097</v>
      </c>
      <c r="E2257" s="1" t="s">
        <v>8905</v>
      </c>
      <c r="F2257" s="1" t="s">
        <v>655</v>
      </c>
      <c r="H2257" s="1" t="s">
        <v>2956</v>
      </c>
      <c r="I2257" s="1" t="s">
        <v>1072</v>
      </c>
      <c r="J2257" s="1" t="s">
        <v>1041</v>
      </c>
      <c r="K2257" s="1" t="s">
        <v>5269</v>
      </c>
      <c r="L2257" s="1" t="s">
        <v>1795</v>
      </c>
      <c r="M2257" s="1" t="s">
        <v>4753</v>
      </c>
      <c r="N2257" s="1" t="s">
        <v>522</v>
      </c>
      <c r="O2257" s="1" t="s">
        <v>81</v>
      </c>
      <c r="P2257" s="1" t="s">
        <v>3094</v>
      </c>
      <c r="Q2257" s="1" t="s">
        <v>3381</v>
      </c>
      <c r="R2257" s="1" t="s">
        <v>530</v>
      </c>
      <c r="S2257" s="1" t="s">
        <v>685</v>
      </c>
      <c r="T2257" s="1" t="s">
        <v>4754</v>
      </c>
      <c r="U2257" s="1" t="s">
        <v>12493</v>
      </c>
      <c r="V2257" s="1" t="s">
        <v>12494</v>
      </c>
      <c r="W2257" s="1" t="s">
        <v>1297</v>
      </c>
      <c r="X2257" s="1" t="s">
        <v>8906</v>
      </c>
    </row>
    <row r="2258" spans="1:24">
      <c r="A2258" s="1" t="s">
        <v>49</v>
      </c>
      <c r="D2258" s="1" t="s">
        <v>8907</v>
      </c>
      <c r="E2258" s="1" t="s">
        <v>8908</v>
      </c>
      <c r="F2258" s="1" t="s">
        <v>8909</v>
      </c>
      <c r="H2258" s="1" t="s">
        <v>8909</v>
      </c>
      <c r="I2258" s="1" t="s">
        <v>8910</v>
      </c>
      <c r="J2258" s="1" t="s">
        <v>3166</v>
      </c>
      <c r="M2258" s="1" t="s">
        <v>4202</v>
      </c>
      <c r="O2258" s="1" t="s">
        <v>695</v>
      </c>
      <c r="Q2258" s="1" t="s">
        <v>12495</v>
      </c>
      <c r="S2258" s="1" t="s">
        <v>3166</v>
      </c>
      <c r="T2258" s="1" t="s">
        <v>4746</v>
      </c>
      <c r="U2258" s="1" t="s">
        <v>3166</v>
      </c>
      <c r="V2258" s="1" t="s">
        <v>3166</v>
      </c>
      <c r="W2258" s="1" t="s">
        <v>3166</v>
      </c>
    </row>
    <row r="2259" spans="1:24">
      <c r="A2259" s="1" t="s">
        <v>49</v>
      </c>
      <c r="D2259" s="1" t="s">
        <v>8911</v>
      </c>
      <c r="E2259" s="1" t="s">
        <v>8912</v>
      </c>
      <c r="F2259" s="1" t="s">
        <v>8909</v>
      </c>
      <c r="H2259" s="1" t="s">
        <v>8909</v>
      </c>
      <c r="I2259" s="1" t="s">
        <v>8910</v>
      </c>
      <c r="J2259" s="1" t="s">
        <v>3166</v>
      </c>
      <c r="M2259" s="1" t="s">
        <v>4202</v>
      </c>
      <c r="O2259" s="1" t="s">
        <v>695</v>
      </c>
      <c r="Q2259" s="1" t="s">
        <v>12496</v>
      </c>
      <c r="S2259" s="1" t="s">
        <v>3166</v>
      </c>
      <c r="T2259" s="1" t="s">
        <v>4746</v>
      </c>
      <c r="U2259" s="1" t="s">
        <v>3166</v>
      </c>
      <c r="V2259" s="1" t="s">
        <v>3166</v>
      </c>
      <c r="W2259" s="1" t="s">
        <v>3166</v>
      </c>
    </row>
    <row r="2260" spans="1:24">
      <c r="A2260" s="1" t="s">
        <v>49</v>
      </c>
      <c r="D2260" s="1" t="s">
        <v>8913</v>
      </c>
      <c r="E2260" s="1" t="s">
        <v>8914</v>
      </c>
      <c r="F2260" s="1" t="s">
        <v>8909</v>
      </c>
      <c r="H2260" s="1" t="s">
        <v>8909</v>
      </c>
      <c r="I2260" s="1" t="s">
        <v>8910</v>
      </c>
      <c r="J2260" s="1" t="s">
        <v>3166</v>
      </c>
      <c r="M2260" s="1" t="s">
        <v>4202</v>
      </c>
      <c r="O2260" s="1" t="s">
        <v>695</v>
      </c>
      <c r="Q2260" s="1" t="s">
        <v>12497</v>
      </c>
      <c r="S2260" s="1" t="s">
        <v>3166</v>
      </c>
      <c r="T2260" s="1" t="s">
        <v>4746</v>
      </c>
      <c r="U2260" s="1" t="s">
        <v>3166</v>
      </c>
      <c r="V2260" s="1" t="s">
        <v>3166</v>
      </c>
      <c r="W2260" s="1" t="s">
        <v>3166</v>
      </c>
    </row>
    <row r="2261" spans="1:24">
      <c r="A2261" s="1" t="s">
        <v>49</v>
      </c>
      <c r="D2261" s="1" t="s">
        <v>8915</v>
      </c>
      <c r="E2261" s="1" t="s">
        <v>8916</v>
      </c>
      <c r="F2261" s="1" t="s">
        <v>8909</v>
      </c>
      <c r="H2261" s="1" t="s">
        <v>8909</v>
      </c>
      <c r="I2261" s="1" t="s">
        <v>8910</v>
      </c>
      <c r="J2261" s="1" t="s">
        <v>3166</v>
      </c>
      <c r="M2261" s="1" t="s">
        <v>4202</v>
      </c>
      <c r="O2261" s="1" t="s">
        <v>695</v>
      </c>
      <c r="Q2261" s="1" t="s">
        <v>12498</v>
      </c>
      <c r="S2261" s="1" t="s">
        <v>3166</v>
      </c>
      <c r="T2261" s="1" t="s">
        <v>4746</v>
      </c>
      <c r="U2261" s="1" t="s">
        <v>3166</v>
      </c>
      <c r="V2261" s="1" t="s">
        <v>3166</v>
      </c>
      <c r="W2261" s="1" t="s">
        <v>3166</v>
      </c>
    </row>
    <row r="2262" spans="1:24">
      <c r="A2262" s="1" t="s">
        <v>49</v>
      </c>
      <c r="D2262" s="1" t="s">
        <v>8917</v>
      </c>
      <c r="E2262" s="1" t="s">
        <v>8918</v>
      </c>
      <c r="F2262" s="1" t="s">
        <v>8909</v>
      </c>
      <c r="H2262" s="1" t="s">
        <v>8909</v>
      </c>
      <c r="I2262" s="1" t="s">
        <v>8910</v>
      </c>
      <c r="J2262" s="1" t="s">
        <v>3166</v>
      </c>
      <c r="M2262" s="1" t="s">
        <v>4202</v>
      </c>
      <c r="O2262" s="1" t="s">
        <v>695</v>
      </c>
      <c r="Q2262" s="1" t="s">
        <v>12499</v>
      </c>
      <c r="S2262" s="1" t="s">
        <v>3166</v>
      </c>
      <c r="T2262" s="1" t="s">
        <v>4746</v>
      </c>
      <c r="U2262" s="1" t="s">
        <v>3166</v>
      </c>
      <c r="V2262" s="1" t="s">
        <v>3166</v>
      </c>
      <c r="W2262" s="1" t="s">
        <v>3166</v>
      </c>
    </row>
    <row r="2263" spans="1:24">
      <c r="A2263" s="1" t="s">
        <v>49</v>
      </c>
      <c r="D2263" s="1" t="s">
        <v>8919</v>
      </c>
      <c r="E2263" s="1" t="s">
        <v>8920</v>
      </c>
      <c r="F2263" s="1" t="s">
        <v>8909</v>
      </c>
      <c r="H2263" s="1" t="s">
        <v>8909</v>
      </c>
      <c r="I2263" s="1" t="s">
        <v>8910</v>
      </c>
      <c r="J2263" s="1" t="s">
        <v>3166</v>
      </c>
      <c r="M2263" s="1" t="s">
        <v>4202</v>
      </c>
      <c r="O2263" s="1" t="s">
        <v>695</v>
      </c>
      <c r="Q2263" s="1" t="s">
        <v>11444</v>
      </c>
      <c r="S2263" s="1" t="s">
        <v>3166</v>
      </c>
      <c r="T2263" s="1" t="s">
        <v>4746</v>
      </c>
      <c r="U2263" s="1" t="s">
        <v>3166</v>
      </c>
      <c r="V2263" s="1" t="s">
        <v>3166</v>
      </c>
      <c r="W2263" s="1" t="s">
        <v>3166</v>
      </c>
    </row>
    <row r="2264" spans="1:24">
      <c r="A2264" s="1" t="s">
        <v>49</v>
      </c>
      <c r="D2264" s="1" t="s">
        <v>8921</v>
      </c>
      <c r="E2264" s="1" t="s">
        <v>8922</v>
      </c>
      <c r="F2264" s="1" t="s">
        <v>8909</v>
      </c>
      <c r="H2264" s="1" t="s">
        <v>8909</v>
      </c>
      <c r="I2264" s="1" t="s">
        <v>8910</v>
      </c>
      <c r="J2264" s="1" t="s">
        <v>3166</v>
      </c>
      <c r="M2264" s="1" t="s">
        <v>4202</v>
      </c>
      <c r="O2264" s="1" t="s">
        <v>695</v>
      </c>
      <c r="Q2264" s="1" t="s">
        <v>12500</v>
      </c>
      <c r="S2264" s="1" t="s">
        <v>3166</v>
      </c>
      <c r="T2264" s="1" t="s">
        <v>4746</v>
      </c>
      <c r="U2264" s="1" t="s">
        <v>3166</v>
      </c>
      <c r="V2264" s="1" t="s">
        <v>3166</v>
      </c>
      <c r="W2264" s="1" t="s">
        <v>3166</v>
      </c>
    </row>
    <row r="2265" spans="1:24">
      <c r="A2265" s="1" t="s">
        <v>49</v>
      </c>
      <c r="D2265" s="1" t="s">
        <v>8923</v>
      </c>
      <c r="E2265" s="1" t="s">
        <v>8924</v>
      </c>
      <c r="F2265" s="1" t="s">
        <v>8909</v>
      </c>
      <c r="H2265" s="1" t="s">
        <v>8909</v>
      </c>
      <c r="I2265" s="1" t="s">
        <v>8910</v>
      </c>
      <c r="J2265" s="1" t="s">
        <v>3166</v>
      </c>
      <c r="M2265" s="1" t="s">
        <v>4202</v>
      </c>
      <c r="O2265" s="1" t="s">
        <v>695</v>
      </c>
      <c r="Q2265" s="1" t="s">
        <v>12501</v>
      </c>
      <c r="S2265" s="1" t="s">
        <v>3166</v>
      </c>
      <c r="T2265" s="1" t="s">
        <v>4746</v>
      </c>
      <c r="U2265" s="1" t="s">
        <v>3166</v>
      </c>
      <c r="V2265" s="1" t="s">
        <v>3166</v>
      </c>
      <c r="W2265" s="1" t="s">
        <v>3166</v>
      </c>
    </row>
    <row r="2266" spans="1:24">
      <c r="A2266" s="1" t="s">
        <v>49</v>
      </c>
      <c r="D2266" s="1" t="s">
        <v>8925</v>
      </c>
      <c r="E2266" s="1" t="s">
        <v>8926</v>
      </c>
      <c r="F2266" s="1" t="s">
        <v>8909</v>
      </c>
      <c r="H2266" s="1" t="s">
        <v>8909</v>
      </c>
      <c r="I2266" s="1" t="s">
        <v>8910</v>
      </c>
      <c r="J2266" s="1" t="s">
        <v>3166</v>
      </c>
      <c r="M2266" s="1" t="s">
        <v>4202</v>
      </c>
      <c r="O2266" s="1" t="s">
        <v>695</v>
      </c>
      <c r="Q2266" s="1" t="s">
        <v>12502</v>
      </c>
      <c r="S2266" s="1" t="s">
        <v>3166</v>
      </c>
      <c r="T2266" s="1" t="s">
        <v>4746</v>
      </c>
      <c r="U2266" s="1" t="s">
        <v>3166</v>
      </c>
      <c r="V2266" s="1" t="s">
        <v>3166</v>
      </c>
      <c r="W2266" s="1" t="s">
        <v>3166</v>
      </c>
    </row>
    <row r="2267" spans="1:24">
      <c r="A2267" s="1" t="s">
        <v>49</v>
      </c>
      <c r="D2267" s="1" t="s">
        <v>8927</v>
      </c>
      <c r="E2267" s="1" t="s">
        <v>8928</v>
      </c>
      <c r="F2267" s="1" t="s">
        <v>8909</v>
      </c>
      <c r="H2267" s="1" t="s">
        <v>8909</v>
      </c>
      <c r="I2267" s="1" t="s">
        <v>8910</v>
      </c>
      <c r="J2267" s="1" t="s">
        <v>3166</v>
      </c>
      <c r="M2267" s="1" t="s">
        <v>4202</v>
      </c>
      <c r="O2267" s="1" t="s">
        <v>695</v>
      </c>
      <c r="Q2267" s="1" t="s">
        <v>10269</v>
      </c>
      <c r="S2267" s="1" t="s">
        <v>3166</v>
      </c>
      <c r="T2267" s="1" t="s">
        <v>4746</v>
      </c>
      <c r="U2267" s="1" t="s">
        <v>3166</v>
      </c>
      <c r="V2267" s="1" t="s">
        <v>3166</v>
      </c>
      <c r="W2267" s="1" t="s">
        <v>3166</v>
      </c>
    </row>
    <row r="2268" spans="1:24">
      <c r="A2268" s="1" t="s">
        <v>49</v>
      </c>
      <c r="D2268" s="1" t="s">
        <v>8929</v>
      </c>
      <c r="E2268" s="1" t="s">
        <v>8930</v>
      </c>
      <c r="F2268" s="1" t="s">
        <v>8909</v>
      </c>
      <c r="H2268" s="1" t="s">
        <v>8909</v>
      </c>
      <c r="I2268" s="1" t="s">
        <v>8910</v>
      </c>
      <c r="J2268" s="1" t="s">
        <v>3166</v>
      </c>
      <c r="M2268" s="1" t="s">
        <v>4202</v>
      </c>
      <c r="O2268" s="1" t="s">
        <v>695</v>
      </c>
      <c r="Q2268" s="1" t="s">
        <v>12503</v>
      </c>
      <c r="S2268" s="1" t="s">
        <v>3166</v>
      </c>
      <c r="T2268" s="1" t="s">
        <v>4746</v>
      </c>
      <c r="U2268" s="1" t="s">
        <v>3166</v>
      </c>
      <c r="V2268" s="1" t="s">
        <v>3166</v>
      </c>
      <c r="W2268" s="1" t="s">
        <v>3166</v>
      </c>
    </row>
    <row r="2269" spans="1:24">
      <c r="A2269" s="1" t="s">
        <v>49</v>
      </c>
      <c r="D2269" s="1" t="s">
        <v>8931</v>
      </c>
      <c r="E2269" s="1" t="s">
        <v>8932</v>
      </c>
      <c r="F2269" s="1" t="s">
        <v>8909</v>
      </c>
      <c r="H2269" s="1" t="s">
        <v>8909</v>
      </c>
      <c r="I2269" s="1" t="s">
        <v>8910</v>
      </c>
      <c r="J2269" s="1" t="s">
        <v>3166</v>
      </c>
      <c r="M2269" s="1" t="s">
        <v>4202</v>
      </c>
      <c r="O2269" s="1" t="s">
        <v>695</v>
      </c>
      <c r="Q2269" s="1" t="s">
        <v>12113</v>
      </c>
      <c r="S2269" s="1" t="s">
        <v>3166</v>
      </c>
      <c r="T2269" s="1" t="s">
        <v>4746</v>
      </c>
      <c r="U2269" s="1" t="s">
        <v>3166</v>
      </c>
      <c r="V2269" s="1" t="s">
        <v>3166</v>
      </c>
      <c r="W2269" s="1" t="s">
        <v>3166</v>
      </c>
    </row>
    <row r="2270" spans="1:24">
      <c r="A2270" s="1" t="s">
        <v>49</v>
      </c>
      <c r="D2270" s="1" t="s">
        <v>8933</v>
      </c>
      <c r="E2270" s="1" t="s">
        <v>8934</v>
      </c>
      <c r="F2270" s="1" t="s">
        <v>8909</v>
      </c>
      <c r="H2270" s="1" t="s">
        <v>8909</v>
      </c>
      <c r="I2270" s="1" t="s">
        <v>8910</v>
      </c>
      <c r="J2270" s="1" t="s">
        <v>3166</v>
      </c>
      <c r="M2270" s="1" t="s">
        <v>4202</v>
      </c>
      <c r="O2270" s="1" t="s">
        <v>695</v>
      </c>
      <c r="Q2270" s="1" t="s">
        <v>12504</v>
      </c>
      <c r="S2270" s="1" t="s">
        <v>3166</v>
      </c>
      <c r="T2270" s="1" t="s">
        <v>4746</v>
      </c>
      <c r="U2270" s="1" t="s">
        <v>3166</v>
      </c>
      <c r="V2270" s="1" t="s">
        <v>3166</v>
      </c>
      <c r="W2270" s="1" t="s">
        <v>3166</v>
      </c>
    </row>
    <row r="2271" spans="1:24">
      <c r="A2271" s="1" t="s">
        <v>49</v>
      </c>
      <c r="D2271" s="1" t="s">
        <v>8935</v>
      </c>
      <c r="E2271" s="1" t="s">
        <v>8936</v>
      </c>
      <c r="F2271" s="1" t="s">
        <v>8909</v>
      </c>
      <c r="H2271" s="1" t="s">
        <v>8909</v>
      </c>
      <c r="I2271" s="1" t="s">
        <v>8910</v>
      </c>
      <c r="J2271" s="1" t="s">
        <v>3166</v>
      </c>
      <c r="M2271" s="1" t="s">
        <v>4202</v>
      </c>
      <c r="O2271" s="1" t="s">
        <v>695</v>
      </c>
      <c r="Q2271" s="1" t="s">
        <v>12505</v>
      </c>
      <c r="S2271" s="1" t="s">
        <v>3166</v>
      </c>
      <c r="T2271" s="1" t="s">
        <v>4746</v>
      </c>
      <c r="U2271" s="1" t="s">
        <v>3166</v>
      </c>
      <c r="V2271" s="1" t="s">
        <v>3166</v>
      </c>
      <c r="W2271" s="1" t="s">
        <v>3166</v>
      </c>
    </row>
    <row r="2272" spans="1:24">
      <c r="A2272" s="1" t="s">
        <v>49</v>
      </c>
      <c r="D2272" s="1" t="s">
        <v>8937</v>
      </c>
      <c r="E2272" s="1" t="s">
        <v>8938</v>
      </c>
      <c r="F2272" s="1" t="s">
        <v>8909</v>
      </c>
      <c r="H2272" s="1" t="s">
        <v>8909</v>
      </c>
      <c r="I2272" s="1" t="s">
        <v>8910</v>
      </c>
      <c r="J2272" s="1" t="s">
        <v>3166</v>
      </c>
      <c r="M2272" s="1" t="s">
        <v>4202</v>
      </c>
      <c r="O2272" s="1" t="s">
        <v>695</v>
      </c>
      <c r="Q2272" s="1" t="s">
        <v>12506</v>
      </c>
      <c r="S2272" s="1" t="s">
        <v>3166</v>
      </c>
      <c r="T2272" s="1" t="s">
        <v>4746</v>
      </c>
      <c r="U2272" s="1" t="s">
        <v>3166</v>
      </c>
      <c r="V2272" s="1" t="s">
        <v>3166</v>
      </c>
      <c r="W2272" s="1" t="s">
        <v>3166</v>
      </c>
    </row>
    <row r="2273" spans="1:23">
      <c r="A2273" s="1" t="s">
        <v>49</v>
      </c>
      <c r="D2273" s="1" t="s">
        <v>8939</v>
      </c>
      <c r="E2273" s="1" t="s">
        <v>8940</v>
      </c>
      <c r="F2273" s="1" t="s">
        <v>8909</v>
      </c>
      <c r="H2273" s="1" t="s">
        <v>8909</v>
      </c>
      <c r="I2273" s="1" t="s">
        <v>8910</v>
      </c>
      <c r="J2273" s="1" t="s">
        <v>3166</v>
      </c>
      <c r="O2273" s="1" t="s">
        <v>695</v>
      </c>
      <c r="Q2273" s="1" t="s">
        <v>12507</v>
      </c>
      <c r="S2273" s="1" t="s">
        <v>3166</v>
      </c>
      <c r="T2273" s="1" t="s">
        <v>4746</v>
      </c>
      <c r="U2273" s="1" t="s">
        <v>3166</v>
      </c>
      <c r="V2273" s="1" t="s">
        <v>3166</v>
      </c>
      <c r="W2273" s="1" t="s">
        <v>3166</v>
      </c>
    </row>
    <row r="2274" spans="1:23">
      <c r="A2274" s="1" t="s">
        <v>49</v>
      </c>
      <c r="D2274" s="1" t="s">
        <v>8941</v>
      </c>
      <c r="E2274" s="1" t="s">
        <v>8942</v>
      </c>
      <c r="F2274" s="1" t="s">
        <v>8909</v>
      </c>
      <c r="H2274" s="1" t="s">
        <v>8909</v>
      </c>
      <c r="I2274" s="1" t="s">
        <v>8910</v>
      </c>
      <c r="J2274" s="1" t="s">
        <v>3166</v>
      </c>
      <c r="M2274" s="1" t="s">
        <v>4202</v>
      </c>
      <c r="O2274" s="1" t="s">
        <v>695</v>
      </c>
      <c r="Q2274" s="1" t="s">
        <v>12508</v>
      </c>
      <c r="S2274" s="1" t="s">
        <v>3166</v>
      </c>
      <c r="T2274" s="1" t="s">
        <v>4746</v>
      </c>
      <c r="U2274" s="1" t="s">
        <v>3166</v>
      </c>
      <c r="V2274" s="1" t="s">
        <v>3166</v>
      </c>
      <c r="W2274" s="1" t="s">
        <v>3166</v>
      </c>
    </row>
    <row r="2275" spans="1:23">
      <c r="A2275" s="1" t="s">
        <v>49</v>
      </c>
      <c r="D2275" s="1" t="s">
        <v>8943</v>
      </c>
      <c r="E2275" s="1" t="s">
        <v>8944</v>
      </c>
      <c r="F2275" s="1" t="s">
        <v>8909</v>
      </c>
      <c r="H2275" s="1" t="s">
        <v>8909</v>
      </c>
      <c r="I2275" s="1" t="s">
        <v>8945</v>
      </c>
      <c r="J2275" s="1" t="s">
        <v>3166</v>
      </c>
      <c r="M2275" s="1" t="s">
        <v>4202</v>
      </c>
      <c r="O2275" s="1" t="s">
        <v>81</v>
      </c>
      <c r="Q2275" s="1" t="s">
        <v>11370</v>
      </c>
      <c r="S2275" s="1" t="s">
        <v>3166</v>
      </c>
      <c r="T2275" s="1" t="s">
        <v>4746</v>
      </c>
      <c r="U2275" s="1" t="s">
        <v>3166</v>
      </c>
      <c r="V2275" s="1" t="s">
        <v>3166</v>
      </c>
      <c r="W2275" s="1" t="s">
        <v>3166</v>
      </c>
    </row>
    <row r="2276" spans="1:23">
      <c r="A2276" s="1" t="s">
        <v>49</v>
      </c>
      <c r="D2276" s="1" t="s">
        <v>8946</v>
      </c>
      <c r="E2276" s="1" t="s">
        <v>8947</v>
      </c>
      <c r="F2276" s="1" t="s">
        <v>8909</v>
      </c>
      <c r="H2276" s="1" t="s">
        <v>8909</v>
      </c>
      <c r="I2276" s="1" t="s">
        <v>8945</v>
      </c>
      <c r="J2276" s="1" t="s">
        <v>3166</v>
      </c>
      <c r="M2276" s="1" t="s">
        <v>4202</v>
      </c>
      <c r="O2276" s="1" t="s">
        <v>81</v>
      </c>
      <c r="Q2276" s="1" t="s">
        <v>12502</v>
      </c>
      <c r="S2276" s="1" t="s">
        <v>3166</v>
      </c>
      <c r="T2276" s="1" t="s">
        <v>4746</v>
      </c>
      <c r="U2276" s="1" t="s">
        <v>3166</v>
      </c>
      <c r="V2276" s="1" t="s">
        <v>3166</v>
      </c>
      <c r="W2276" s="1" t="s">
        <v>3166</v>
      </c>
    </row>
    <row r="2277" spans="1:23">
      <c r="A2277" s="1" t="s">
        <v>49</v>
      </c>
      <c r="D2277" s="1" t="s">
        <v>8948</v>
      </c>
      <c r="E2277" s="1" t="s">
        <v>8949</v>
      </c>
      <c r="F2277" s="1" t="s">
        <v>8909</v>
      </c>
      <c r="H2277" s="1" t="s">
        <v>8909</v>
      </c>
      <c r="I2277" s="1" t="s">
        <v>8945</v>
      </c>
      <c r="J2277" s="1" t="s">
        <v>3166</v>
      </c>
      <c r="M2277" s="1" t="s">
        <v>4202</v>
      </c>
      <c r="O2277" s="1" t="s">
        <v>81</v>
      </c>
      <c r="Q2277" s="1" t="s">
        <v>12509</v>
      </c>
      <c r="S2277" s="1" t="s">
        <v>3166</v>
      </c>
      <c r="T2277" s="1" t="s">
        <v>4746</v>
      </c>
      <c r="U2277" s="1" t="s">
        <v>3166</v>
      </c>
      <c r="V2277" s="1" t="s">
        <v>3166</v>
      </c>
      <c r="W2277" s="1" t="s">
        <v>3166</v>
      </c>
    </row>
    <row r="2278" spans="1:23">
      <c r="A2278" s="1" t="s">
        <v>49</v>
      </c>
      <c r="D2278" s="1" t="s">
        <v>8950</v>
      </c>
      <c r="E2278" s="1" t="s">
        <v>8951</v>
      </c>
      <c r="F2278" s="1" t="s">
        <v>8909</v>
      </c>
      <c r="H2278" s="1" t="s">
        <v>8909</v>
      </c>
      <c r="I2278" s="1" t="s">
        <v>8945</v>
      </c>
      <c r="J2278" s="1" t="s">
        <v>3166</v>
      </c>
      <c r="M2278" s="1" t="s">
        <v>4202</v>
      </c>
      <c r="O2278" s="1" t="s">
        <v>81</v>
      </c>
      <c r="Q2278" s="1" t="s">
        <v>12510</v>
      </c>
      <c r="S2278" s="1" t="s">
        <v>3166</v>
      </c>
      <c r="T2278" s="1" t="s">
        <v>4746</v>
      </c>
      <c r="U2278" s="1" t="s">
        <v>3166</v>
      </c>
      <c r="V2278" s="1" t="s">
        <v>3166</v>
      </c>
      <c r="W2278" s="1" t="s">
        <v>3166</v>
      </c>
    </row>
    <row r="2279" spans="1:23">
      <c r="A2279" s="1" t="s">
        <v>49</v>
      </c>
      <c r="D2279" s="1" t="s">
        <v>8952</v>
      </c>
      <c r="E2279" s="1" t="s">
        <v>8953</v>
      </c>
      <c r="F2279" s="1" t="s">
        <v>8909</v>
      </c>
      <c r="H2279" s="1" t="s">
        <v>8909</v>
      </c>
      <c r="I2279" s="1" t="s">
        <v>8945</v>
      </c>
      <c r="J2279" s="1" t="s">
        <v>3166</v>
      </c>
      <c r="M2279" s="1" t="s">
        <v>4202</v>
      </c>
      <c r="O2279" s="1" t="s">
        <v>81</v>
      </c>
      <c r="Q2279" s="1" t="s">
        <v>10288</v>
      </c>
      <c r="S2279" s="1" t="s">
        <v>3166</v>
      </c>
      <c r="T2279" s="1" t="s">
        <v>4746</v>
      </c>
      <c r="U2279" s="1" t="s">
        <v>3166</v>
      </c>
      <c r="V2279" s="1" t="s">
        <v>3166</v>
      </c>
      <c r="W2279" s="1" t="s">
        <v>3166</v>
      </c>
    </row>
    <row r="2280" spans="1:23">
      <c r="A2280" s="1" t="s">
        <v>49</v>
      </c>
      <c r="D2280" s="1" t="s">
        <v>8954</v>
      </c>
      <c r="E2280" s="1" t="s">
        <v>8955</v>
      </c>
      <c r="F2280" s="1" t="s">
        <v>8909</v>
      </c>
      <c r="H2280" s="1" t="s">
        <v>8909</v>
      </c>
      <c r="I2280" s="1" t="s">
        <v>8945</v>
      </c>
      <c r="J2280" s="1" t="s">
        <v>3166</v>
      </c>
      <c r="M2280" s="1" t="s">
        <v>4202</v>
      </c>
      <c r="O2280" s="1" t="s">
        <v>81</v>
      </c>
      <c r="Q2280" s="1" t="s">
        <v>12502</v>
      </c>
      <c r="S2280" s="1" t="s">
        <v>3166</v>
      </c>
      <c r="T2280" s="1" t="s">
        <v>4746</v>
      </c>
      <c r="U2280" s="1" t="s">
        <v>3166</v>
      </c>
      <c r="V2280" s="1" t="s">
        <v>3166</v>
      </c>
      <c r="W2280" s="1" t="s">
        <v>3166</v>
      </c>
    </row>
    <row r="2281" spans="1:23">
      <c r="A2281" s="1" t="s">
        <v>49</v>
      </c>
      <c r="D2281" s="1" t="s">
        <v>8956</v>
      </c>
      <c r="E2281" s="1" t="s">
        <v>8957</v>
      </c>
      <c r="F2281" s="1" t="s">
        <v>8909</v>
      </c>
      <c r="H2281" s="1" t="s">
        <v>8909</v>
      </c>
      <c r="I2281" s="1" t="s">
        <v>8945</v>
      </c>
      <c r="J2281" s="1" t="s">
        <v>3166</v>
      </c>
      <c r="M2281" s="1" t="s">
        <v>4202</v>
      </c>
      <c r="O2281" s="1" t="s">
        <v>81</v>
      </c>
      <c r="Q2281" s="1" t="s">
        <v>12505</v>
      </c>
      <c r="S2281" s="1" t="s">
        <v>3166</v>
      </c>
      <c r="T2281" s="1" t="s">
        <v>4746</v>
      </c>
      <c r="U2281" s="1" t="s">
        <v>3166</v>
      </c>
      <c r="V2281" s="1" t="s">
        <v>3166</v>
      </c>
      <c r="W2281" s="1" t="s">
        <v>3166</v>
      </c>
    </row>
    <row r="2282" spans="1:23">
      <c r="A2282" s="1" t="s">
        <v>49</v>
      </c>
      <c r="D2282" s="1" t="s">
        <v>8958</v>
      </c>
      <c r="E2282" s="1" t="s">
        <v>8959</v>
      </c>
      <c r="F2282" s="1" t="s">
        <v>8909</v>
      </c>
      <c r="H2282" s="1" t="s">
        <v>8909</v>
      </c>
      <c r="I2282" s="1" t="s">
        <v>8945</v>
      </c>
      <c r="J2282" s="1" t="s">
        <v>3166</v>
      </c>
      <c r="M2282" s="1" t="s">
        <v>4202</v>
      </c>
      <c r="O2282" s="1" t="s">
        <v>81</v>
      </c>
      <c r="Q2282" s="1" t="s">
        <v>12505</v>
      </c>
      <c r="S2282" s="1" t="s">
        <v>3166</v>
      </c>
      <c r="T2282" s="1" t="s">
        <v>4746</v>
      </c>
      <c r="U2282" s="1" t="s">
        <v>3166</v>
      </c>
      <c r="V2282" s="1" t="s">
        <v>3166</v>
      </c>
      <c r="W2282" s="1" t="s">
        <v>3166</v>
      </c>
    </row>
    <row r="2283" spans="1:23">
      <c r="A2283" s="1" t="s">
        <v>49</v>
      </c>
      <c r="D2283" s="1" t="s">
        <v>8960</v>
      </c>
      <c r="E2283" s="1" t="s">
        <v>8961</v>
      </c>
      <c r="F2283" s="1" t="s">
        <v>8909</v>
      </c>
      <c r="H2283" s="1" t="s">
        <v>8909</v>
      </c>
      <c r="I2283" s="1" t="s">
        <v>8945</v>
      </c>
      <c r="J2283" s="1" t="s">
        <v>3166</v>
      </c>
      <c r="M2283" s="1" t="s">
        <v>4202</v>
      </c>
      <c r="O2283" s="1" t="s">
        <v>81</v>
      </c>
      <c r="Q2283" s="1" t="s">
        <v>12511</v>
      </c>
      <c r="S2283" s="1" t="s">
        <v>3166</v>
      </c>
      <c r="T2283" s="1" t="s">
        <v>4746</v>
      </c>
      <c r="U2283" s="1" t="s">
        <v>3166</v>
      </c>
      <c r="V2283" s="1" t="s">
        <v>3166</v>
      </c>
      <c r="W2283" s="1" t="s">
        <v>3166</v>
      </c>
    </row>
    <row r="2284" spans="1:23">
      <c r="A2284" s="1" t="s">
        <v>49</v>
      </c>
      <c r="D2284" s="1" t="s">
        <v>8962</v>
      </c>
      <c r="E2284" s="1" t="s">
        <v>8963</v>
      </c>
      <c r="F2284" s="1" t="s">
        <v>8909</v>
      </c>
      <c r="H2284" s="1" t="s">
        <v>8909</v>
      </c>
      <c r="I2284" s="1" t="s">
        <v>8945</v>
      </c>
      <c r="J2284" s="1" t="s">
        <v>3166</v>
      </c>
      <c r="M2284" s="1" t="s">
        <v>4202</v>
      </c>
      <c r="O2284" s="1" t="s">
        <v>81</v>
      </c>
      <c r="Q2284" s="1" t="s">
        <v>12512</v>
      </c>
      <c r="S2284" s="1" t="s">
        <v>3166</v>
      </c>
      <c r="T2284" s="1" t="s">
        <v>4746</v>
      </c>
      <c r="U2284" s="1" t="s">
        <v>3166</v>
      </c>
      <c r="V2284" s="1" t="s">
        <v>3166</v>
      </c>
      <c r="W2284" s="1" t="s">
        <v>3166</v>
      </c>
    </row>
    <row r="2285" spans="1:23">
      <c r="A2285" s="1" t="s">
        <v>49</v>
      </c>
      <c r="D2285" s="1" t="s">
        <v>8964</v>
      </c>
      <c r="E2285" s="1" t="s">
        <v>8965</v>
      </c>
      <c r="F2285" s="1" t="s">
        <v>8909</v>
      </c>
      <c r="H2285" s="1" t="s">
        <v>8909</v>
      </c>
      <c r="I2285" s="1" t="s">
        <v>8945</v>
      </c>
      <c r="J2285" s="1" t="s">
        <v>3166</v>
      </c>
      <c r="M2285" s="1" t="s">
        <v>4202</v>
      </c>
      <c r="O2285" s="1" t="s">
        <v>81</v>
      </c>
      <c r="Q2285" s="1" t="s">
        <v>12513</v>
      </c>
      <c r="S2285" s="1" t="s">
        <v>3166</v>
      </c>
      <c r="T2285" s="1" t="s">
        <v>4746</v>
      </c>
      <c r="U2285" s="1" t="s">
        <v>3166</v>
      </c>
      <c r="V2285" s="1" t="s">
        <v>3166</v>
      </c>
      <c r="W2285" s="1" t="s">
        <v>3166</v>
      </c>
    </row>
    <row r="2286" spans="1:23">
      <c r="A2286" s="1" t="s">
        <v>49</v>
      </c>
      <c r="D2286" s="1" t="s">
        <v>8966</v>
      </c>
      <c r="E2286" s="1" t="s">
        <v>8967</v>
      </c>
      <c r="F2286" s="1" t="s">
        <v>8909</v>
      </c>
      <c r="H2286" s="1" t="s">
        <v>8909</v>
      </c>
      <c r="I2286" s="1" t="s">
        <v>8945</v>
      </c>
      <c r="J2286" s="1" t="s">
        <v>3166</v>
      </c>
      <c r="M2286" s="1" t="s">
        <v>4202</v>
      </c>
      <c r="O2286" s="1" t="s">
        <v>81</v>
      </c>
      <c r="Q2286" s="1" t="s">
        <v>12513</v>
      </c>
      <c r="S2286" s="1" t="s">
        <v>3166</v>
      </c>
      <c r="T2286" s="1" t="s">
        <v>4746</v>
      </c>
      <c r="U2286" s="1" t="s">
        <v>3166</v>
      </c>
      <c r="V2286" s="1" t="s">
        <v>3166</v>
      </c>
      <c r="W2286" s="1" t="s">
        <v>3166</v>
      </c>
    </row>
    <row r="2287" spans="1:23">
      <c r="A2287" s="1" t="s">
        <v>49</v>
      </c>
      <c r="D2287" s="1" t="s">
        <v>8968</v>
      </c>
      <c r="E2287" s="1" t="s">
        <v>8969</v>
      </c>
      <c r="F2287" s="1" t="s">
        <v>8909</v>
      </c>
      <c r="H2287" s="1" t="s">
        <v>8909</v>
      </c>
      <c r="I2287" s="1" t="s">
        <v>8945</v>
      </c>
      <c r="J2287" s="1" t="s">
        <v>3166</v>
      </c>
      <c r="M2287" s="1" t="s">
        <v>4202</v>
      </c>
      <c r="O2287" s="1" t="s">
        <v>81</v>
      </c>
      <c r="Q2287" s="1" t="s">
        <v>12514</v>
      </c>
      <c r="S2287" s="1" t="s">
        <v>3166</v>
      </c>
      <c r="T2287" s="1" t="s">
        <v>4746</v>
      </c>
      <c r="U2287" s="1" t="s">
        <v>3166</v>
      </c>
      <c r="V2287" s="1" t="s">
        <v>3166</v>
      </c>
      <c r="W2287" s="1" t="s">
        <v>3166</v>
      </c>
    </row>
    <row r="2288" spans="1:23">
      <c r="A2288" s="1" t="s">
        <v>49</v>
      </c>
      <c r="D2288" s="1" t="s">
        <v>8970</v>
      </c>
      <c r="E2288" s="1" t="s">
        <v>8971</v>
      </c>
      <c r="F2288" s="1" t="s">
        <v>8909</v>
      </c>
      <c r="H2288" s="1" t="s">
        <v>8909</v>
      </c>
      <c r="I2288" s="1" t="s">
        <v>8945</v>
      </c>
      <c r="J2288" s="1" t="s">
        <v>3166</v>
      </c>
      <c r="M2288" s="1" t="s">
        <v>4202</v>
      </c>
      <c r="O2288" s="1" t="s">
        <v>81</v>
      </c>
      <c r="Q2288" s="1" t="s">
        <v>12515</v>
      </c>
      <c r="S2288" s="1" t="s">
        <v>3166</v>
      </c>
      <c r="T2288" s="1" t="s">
        <v>4746</v>
      </c>
      <c r="U2288" s="1" t="s">
        <v>3166</v>
      </c>
      <c r="V2288" s="1" t="s">
        <v>3166</v>
      </c>
      <c r="W2288" s="1" t="s">
        <v>3166</v>
      </c>
    </row>
    <row r="2289" spans="1:23">
      <c r="A2289" s="1" t="s">
        <v>49</v>
      </c>
      <c r="D2289" s="1" t="s">
        <v>8972</v>
      </c>
      <c r="E2289" s="1" t="s">
        <v>8973</v>
      </c>
      <c r="F2289" s="1" t="s">
        <v>8909</v>
      </c>
      <c r="H2289" s="1" t="s">
        <v>8909</v>
      </c>
      <c r="I2289" s="1" t="s">
        <v>8945</v>
      </c>
      <c r="J2289" s="1" t="s">
        <v>3166</v>
      </c>
      <c r="M2289" s="1" t="s">
        <v>4202</v>
      </c>
      <c r="O2289" s="1" t="s">
        <v>81</v>
      </c>
      <c r="Q2289" s="1" t="s">
        <v>12516</v>
      </c>
      <c r="S2289" s="1" t="s">
        <v>3166</v>
      </c>
      <c r="T2289" s="1" t="s">
        <v>4746</v>
      </c>
      <c r="U2289" s="1" t="s">
        <v>3166</v>
      </c>
      <c r="V2289" s="1" t="s">
        <v>3166</v>
      </c>
      <c r="W2289" s="1" t="s">
        <v>3166</v>
      </c>
    </row>
    <row r="2290" spans="1:23">
      <c r="A2290" s="1" t="s">
        <v>49</v>
      </c>
      <c r="D2290" s="1" t="s">
        <v>8974</v>
      </c>
      <c r="E2290" s="1" t="s">
        <v>8973</v>
      </c>
      <c r="F2290" s="1" t="s">
        <v>8909</v>
      </c>
      <c r="H2290" s="1" t="s">
        <v>8909</v>
      </c>
      <c r="I2290" s="1" t="s">
        <v>8945</v>
      </c>
      <c r="J2290" s="1" t="s">
        <v>3166</v>
      </c>
      <c r="M2290" s="1" t="s">
        <v>4202</v>
      </c>
      <c r="O2290" s="1" t="s">
        <v>81</v>
      </c>
      <c r="Q2290" s="1" t="s">
        <v>12517</v>
      </c>
      <c r="S2290" s="1" t="s">
        <v>3166</v>
      </c>
      <c r="T2290" s="1" t="s">
        <v>4746</v>
      </c>
      <c r="U2290" s="1" t="s">
        <v>3166</v>
      </c>
      <c r="V2290" s="1" t="s">
        <v>3166</v>
      </c>
      <c r="W2290" s="1" t="s">
        <v>3166</v>
      </c>
    </row>
    <row r="2291" spans="1:23">
      <c r="A2291" s="1" t="s">
        <v>49</v>
      </c>
      <c r="D2291" s="1" t="s">
        <v>8975</v>
      </c>
      <c r="E2291" s="1" t="s">
        <v>8976</v>
      </c>
      <c r="F2291" s="1" t="s">
        <v>8909</v>
      </c>
      <c r="H2291" s="1" t="s">
        <v>8909</v>
      </c>
      <c r="I2291" s="1" t="s">
        <v>8945</v>
      </c>
      <c r="J2291" s="1" t="s">
        <v>3166</v>
      </c>
      <c r="M2291" s="1" t="s">
        <v>4202</v>
      </c>
      <c r="O2291" s="1" t="s">
        <v>81</v>
      </c>
      <c r="Q2291" s="1" t="s">
        <v>3511</v>
      </c>
      <c r="S2291" s="1" t="s">
        <v>3166</v>
      </c>
      <c r="T2291" s="1" t="s">
        <v>4746</v>
      </c>
      <c r="U2291" s="1" t="s">
        <v>3166</v>
      </c>
      <c r="V2291" s="1" t="s">
        <v>3166</v>
      </c>
      <c r="W2291" s="1" t="s">
        <v>3166</v>
      </c>
    </row>
    <row r="2292" spans="1:23">
      <c r="A2292" s="1" t="s">
        <v>49</v>
      </c>
      <c r="D2292" s="1" t="s">
        <v>8977</v>
      </c>
      <c r="E2292" s="1" t="s">
        <v>8978</v>
      </c>
      <c r="F2292" s="1" t="s">
        <v>8909</v>
      </c>
      <c r="H2292" s="1" t="s">
        <v>8909</v>
      </c>
      <c r="I2292" s="1" t="s">
        <v>8945</v>
      </c>
      <c r="J2292" s="1" t="s">
        <v>3166</v>
      </c>
      <c r="M2292" s="1" t="s">
        <v>4202</v>
      </c>
      <c r="O2292" s="1" t="s">
        <v>81</v>
      </c>
      <c r="Q2292" s="1" t="s">
        <v>11596</v>
      </c>
      <c r="S2292" s="1" t="s">
        <v>3166</v>
      </c>
      <c r="T2292" s="1" t="s">
        <v>4746</v>
      </c>
      <c r="U2292" s="1" t="s">
        <v>3166</v>
      </c>
      <c r="V2292" s="1" t="s">
        <v>3166</v>
      </c>
      <c r="W2292" s="1" t="s">
        <v>3166</v>
      </c>
    </row>
    <row r="2293" spans="1:23">
      <c r="A2293" s="1" t="s">
        <v>49</v>
      </c>
      <c r="D2293" s="1" t="s">
        <v>8979</v>
      </c>
      <c r="E2293" s="1" t="s">
        <v>8980</v>
      </c>
      <c r="F2293" s="1" t="s">
        <v>8909</v>
      </c>
      <c r="H2293" s="1" t="s">
        <v>8909</v>
      </c>
      <c r="I2293" s="1" t="s">
        <v>8945</v>
      </c>
      <c r="J2293" s="1" t="s">
        <v>3166</v>
      </c>
      <c r="M2293" s="1" t="s">
        <v>4202</v>
      </c>
      <c r="O2293" s="1" t="s">
        <v>81</v>
      </c>
      <c r="Q2293" s="1" t="s">
        <v>12271</v>
      </c>
      <c r="S2293" s="1" t="s">
        <v>3166</v>
      </c>
      <c r="T2293" s="1" t="s">
        <v>4746</v>
      </c>
      <c r="U2293" s="1" t="s">
        <v>3166</v>
      </c>
      <c r="V2293" s="1" t="s">
        <v>3166</v>
      </c>
      <c r="W2293" s="1" t="s">
        <v>3166</v>
      </c>
    </row>
    <row r="2294" spans="1:23">
      <c r="A2294" s="1" t="s">
        <v>49</v>
      </c>
      <c r="D2294" s="1" t="s">
        <v>8981</v>
      </c>
      <c r="E2294" s="1" t="s">
        <v>8982</v>
      </c>
      <c r="F2294" s="1" t="s">
        <v>8909</v>
      </c>
      <c r="H2294" s="1" t="s">
        <v>8909</v>
      </c>
      <c r="I2294" s="1" t="s">
        <v>8945</v>
      </c>
      <c r="J2294" s="1" t="s">
        <v>3166</v>
      </c>
      <c r="M2294" s="1" t="s">
        <v>4202</v>
      </c>
      <c r="O2294" s="1" t="s">
        <v>81</v>
      </c>
      <c r="Q2294" s="1" t="s">
        <v>12271</v>
      </c>
      <c r="S2294" s="1" t="s">
        <v>3166</v>
      </c>
      <c r="T2294" s="1" t="s">
        <v>4746</v>
      </c>
      <c r="U2294" s="1" t="s">
        <v>3166</v>
      </c>
      <c r="V2294" s="1" t="s">
        <v>3166</v>
      </c>
      <c r="W2294" s="1" t="s">
        <v>3166</v>
      </c>
    </row>
    <row r="2295" spans="1:23">
      <c r="A2295" s="1" t="s">
        <v>49</v>
      </c>
      <c r="D2295" s="1" t="s">
        <v>8983</v>
      </c>
      <c r="E2295" s="1" t="s">
        <v>8984</v>
      </c>
      <c r="F2295" s="1" t="s">
        <v>8909</v>
      </c>
      <c r="H2295" s="1" t="s">
        <v>8909</v>
      </c>
      <c r="I2295" s="1" t="s">
        <v>8945</v>
      </c>
      <c r="J2295" s="1" t="s">
        <v>3166</v>
      </c>
      <c r="M2295" s="1" t="s">
        <v>4202</v>
      </c>
      <c r="O2295" s="1" t="s">
        <v>81</v>
      </c>
      <c r="Q2295" s="1" t="s">
        <v>12057</v>
      </c>
      <c r="S2295" s="1" t="s">
        <v>3166</v>
      </c>
      <c r="T2295" s="1" t="s">
        <v>4746</v>
      </c>
      <c r="U2295" s="1" t="s">
        <v>3166</v>
      </c>
      <c r="V2295" s="1" t="s">
        <v>3166</v>
      </c>
      <c r="W2295" s="1" t="s">
        <v>3166</v>
      </c>
    </row>
    <row r="2296" spans="1:23">
      <c r="A2296" s="1" t="s">
        <v>49</v>
      </c>
      <c r="D2296" s="1" t="s">
        <v>8985</v>
      </c>
      <c r="E2296" s="1" t="s">
        <v>8986</v>
      </c>
      <c r="F2296" s="1" t="s">
        <v>8909</v>
      </c>
      <c r="H2296" s="1" t="s">
        <v>8909</v>
      </c>
      <c r="I2296" s="1" t="s">
        <v>8945</v>
      </c>
      <c r="J2296" s="1" t="s">
        <v>3166</v>
      </c>
      <c r="M2296" s="1" t="s">
        <v>4202</v>
      </c>
      <c r="O2296" s="1" t="s">
        <v>81</v>
      </c>
      <c r="Q2296" s="1" t="s">
        <v>12057</v>
      </c>
      <c r="S2296" s="1" t="s">
        <v>3166</v>
      </c>
      <c r="T2296" s="1" t="s">
        <v>4746</v>
      </c>
      <c r="U2296" s="1" t="s">
        <v>3166</v>
      </c>
      <c r="V2296" s="1" t="s">
        <v>3166</v>
      </c>
      <c r="W2296" s="1" t="s">
        <v>3166</v>
      </c>
    </row>
    <row r="2297" spans="1:23">
      <c r="A2297" s="1" t="s">
        <v>49</v>
      </c>
      <c r="D2297" s="1" t="s">
        <v>8987</v>
      </c>
      <c r="E2297" s="1" t="s">
        <v>8988</v>
      </c>
      <c r="F2297" s="1" t="s">
        <v>8909</v>
      </c>
      <c r="H2297" s="1" t="s">
        <v>8909</v>
      </c>
      <c r="I2297" s="1" t="s">
        <v>8945</v>
      </c>
      <c r="J2297" s="1" t="s">
        <v>3166</v>
      </c>
      <c r="M2297" s="1" t="s">
        <v>4202</v>
      </c>
      <c r="O2297" s="1" t="s">
        <v>81</v>
      </c>
      <c r="Q2297" s="1" t="s">
        <v>3261</v>
      </c>
      <c r="S2297" s="1" t="s">
        <v>3166</v>
      </c>
      <c r="T2297" s="1" t="s">
        <v>4746</v>
      </c>
      <c r="U2297" s="1" t="s">
        <v>3166</v>
      </c>
      <c r="V2297" s="1" t="s">
        <v>3166</v>
      </c>
      <c r="W2297" s="1" t="s">
        <v>3166</v>
      </c>
    </row>
    <row r="2298" spans="1:23">
      <c r="A2298" s="1" t="s">
        <v>49</v>
      </c>
      <c r="D2298" s="1" t="s">
        <v>8989</v>
      </c>
      <c r="E2298" s="1" t="s">
        <v>8990</v>
      </c>
      <c r="F2298" s="1" t="s">
        <v>8909</v>
      </c>
      <c r="H2298" s="1" t="s">
        <v>8909</v>
      </c>
      <c r="I2298" s="1" t="s">
        <v>8945</v>
      </c>
      <c r="J2298" s="1" t="s">
        <v>3166</v>
      </c>
      <c r="M2298" s="1" t="s">
        <v>4202</v>
      </c>
      <c r="O2298" s="1" t="s">
        <v>81</v>
      </c>
      <c r="Q2298" s="1" t="s">
        <v>12518</v>
      </c>
      <c r="S2298" s="1" t="s">
        <v>3166</v>
      </c>
      <c r="T2298" s="1" t="s">
        <v>4746</v>
      </c>
      <c r="U2298" s="1" t="s">
        <v>3166</v>
      </c>
      <c r="V2298" s="1" t="s">
        <v>3166</v>
      </c>
      <c r="W2298" s="1" t="s">
        <v>3166</v>
      </c>
    </row>
    <row r="2299" spans="1:23">
      <c r="A2299" s="1" t="s">
        <v>49</v>
      </c>
      <c r="D2299" s="1" t="s">
        <v>8991</v>
      </c>
      <c r="E2299" s="1" t="s">
        <v>8992</v>
      </c>
      <c r="F2299" s="1" t="s">
        <v>8909</v>
      </c>
      <c r="H2299" s="1" t="s">
        <v>8909</v>
      </c>
      <c r="I2299" s="1" t="s">
        <v>8945</v>
      </c>
      <c r="J2299" s="1" t="s">
        <v>3166</v>
      </c>
      <c r="M2299" s="1" t="s">
        <v>4202</v>
      </c>
      <c r="O2299" s="1" t="s">
        <v>81</v>
      </c>
      <c r="Q2299" s="1" t="s">
        <v>12519</v>
      </c>
      <c r="S2299" s="1" t="s">
        <v>3166</v>
      </c>
      <c r="T2299" s="1" t="s">
        <v>4746</v>
      </c>
      <c r="U2299" s="1" t="s">
        <v>3166</v>
      </c>
      <c r="V2299" s="1" t="s">
        <v>3166</v>
      </c>
      <c r="W2299" s="1" t="s">
        <v>3166</v>
      </c>
    </row>
    <row r="2300" spans="1:23">
      <c r="A2300" s="1" t="s">
        <v>49</v>
      </c>
      <c r="D2300" s="1" t="s">
        <v>8993</v>
      </c>
      <c r="E2300" s="1" t="s">
        <v>8994</v>
      </c>
      <c r="F2300" s="1" t="s">
        <v>8909</v>
      </c>
      <c r="H2300" s="1" t="s">
        <v>8909</v>
      </c>
      <c r="I2300" s="1" t="s">
        <v>8945</v>
      </c>
      <c r="J2300" s="1" t="s">
        <v>3166</v>
      </c>
      <c r="M2300" s="1" t="s">
        <v>4202</v>
      </c>
      <c r="O2300" s="1" t="s">
        <v>81</v>
      </c>
      <c r="Q2300" s="1" t="s">
        <v>12520</v>
      </c>
      <c r="S2300" s="1" t="s">
        <v>3166</v>
      </c>
      <c r="T2300" s="1" t="s">
        <v>4746</v>
      </c>
      <c r="U2300" s="1" t="s">
        <v>3166</v>
      </c>
      <c r="V2300" s="1" t="s">
        <v>3166</v>
      </c>
      <c r="W2300" s="1" t="s">
        <v>3166</v>
      </c>
    </row>
    <row r="2301" spans="1:23">
      <c r="A2301" s="1" t="s">
        <v>49</v>
      </c>
      <c r="D2301" s="1" t="s">
        <v>8995</v>
      </c>
      <c r="E2301" s="1" t="s">
        <v>8996</v>
      </c>
      <c r="F2301" s="1" t="s">
        <v>8909</v>
      </c>
      <c r="H2301" s="1" t="s">
        <v>8909</v>
      </c>
      <c r="I2301" s="1" t="s">
        <v>8945</v>
      </c>
      <c r="J2301" s="1" t="s">
        <v>3166</v>
      </c>
      <c r="M2301" s="1" t="s">
        <v>4202</v>
      </c>
      <c r="O2301" s="1" t="s">
        <v>81</v>
      </c>
      <c r="Q2301" s="1" t="s">
        <v>12521</v>
      </c>
      <c r="S2301" s="1" t="s">
        <v>3166</v>
      </c>
      <c r="T2301" s="1" t="s">
        <v>4746</v>
      </c>
      <c r="U2301" s="1" t="s">
        <v>3166</v>
      </c>
      <c r="V2301" s="1" t="s">
        <v>3166</v>
      </c>
      <c r="W2301" s="1" t="s">
        <v>3166</v>
      </c>
    </row>
    <row r="2302" spans="1:23">
      <c r="A2302" s="1" t="s">
        <v>49</v>
      </c>
      <c r="D2302" s="1" t="s">
        <v>8997</v>
      </c>
      <c r="E2302" s="1" t="s">
        <v>8998</v>
      </c>
      <c r="F2302" s="1" t="s">
        <v>8081</v>
      </c>
      <c r="H2302" s="1" t="s">
        <v>8999</v>
      </c>
      <c r="I2302" s="1" t="s">
        <v>2707</v>
      </c>
      <c r="J2302" s="1" t="s">
        <v>685</v>
      </c>
      <c r="K2302" s="1" t="s">
        <v>703</v>
      </c>
      <c r="L2302" s="1" t="s">
        <v>457</v>
      </c>
      <c r="M2302" s="1" t="s">
        <v>4202</v>
      </c>
      <c r="N2302" s="1" t="s">
        <v>522</v>
      </c>
      <c r="O2302" s="1" t="s">
        <v>81</v>
      </c>
      <c r="P2302" s="1" t="s">
        <v>2857</v>
      </c>
      <c r="Q2302" s="1" t="s">
        <v>3278</v>
      </c>
      <c r="R2302" s="1" t="s">
        <v>384</v>
      </c>
      <c r="S2302" s="1" t="s">
        <v>685</v>
      </c>
      <c r="T2302" s="1" t="s">
        <v>4746</v>
      </c>
      <c r="U2302" s="1" t="s">
        <v>11790</v>
      </c>
      <c r="V2302" s="1" t="s">
        <v>12522</v>
      </c>
      <c r="W2302" s="1" t="s">
        <v>3166</v>
      </c>
    </row>
    <row r="2303" spans="1:23">
      <c r="A2303" s="1" t="s">
        <v>49</v>
      </c>
      <c r="D2303" s="1" t="s">
        <v>9000</v>
      </c>
      <c r="E2303" s="1" t="s">
        <v>9001</v>
      </c>
      <c r="F2303" s="1" t="s">
        <v>8081</v>
      </c>
      <c r="H2303" s="1" t="s">
        <v>8999</v>
      </c>
      <c r="I2303" s="1" t="s">
        <v>2707</v>
      </c>
      <c r="J2303" s="1" t="s">
        <v>3170</v>
      </c>
      <c r="K2303" s="1" t="s">
        <v>739</v>
      </c>
      <c r="L2303" s="1" t="s">
        <v>487</v>
      </c>
      <c r="M2303" s="1" t="s">
        <v>4202</v>
      </c>
      <c r="N2303" s="1" t="s">
        <v>429</v>
      </c>
      <c r="O2303" s="1" t="s">
        <v>81</v>
      </c>
      <c r="P2303" s="1" t="s">
        <v>2876</v>
      </c>
      <c r="Q2303" s="1" t="s">
        <v>3218</v>
      </c>
      <c r="R2303" s="1" t="s">
        <v>685</v>
      </c>
      <c r="S2303" s="1" t="s">
        <v>3170</v>
      </c>
      <c r="T2303" s="1" t="s">
        <v>4746</v>
      </c>
      <c r="U2303" s="1" t="s">
        <v>12523</v>
      </c>
      <c r="V2303" s="1" t="s">
        <v>12524</v>
      </c>
      <c r="W2303" s="1" t="s">
        <v>3166</v>
      </c>
    </row>
    <row r="2304" spans="1:23">
      <c r="A2304" s="1" t="s">
        <v>49</v>
      </c>
      <c r="D2304" s="1" t="s">
        <v>9002</v>
      </c>
      <c r="E2304" s="1" t="s">
        <v>9003</v>
      </c>
      <c r="F2304" s="1" t="s">
        <v>8081</v>
      </c>
      <c r="H2304" s="1" t="s">
        <v>8999</v>
      </c>
      <c r="I2304" s="1" t="s">
        <v>2707</v>
      </c>
      <c r="J2304" s="1" t="s">
        <v>685</v>
      </c>
      <c r="K2304" s="1" t="s">
        <v>703</v>
      </c>
      <c r="L2304" s="1" t="s">
        <v>694</v>
      </c>
      <c r="M2304" s="1" t="s">
        <v>4202</v>
      </c>
      <c r="N2304" s="1" t="s">
        <v>522</v>
      </c>
      <c r="O2304" s="1" t="s">
        <v>81</v>
      </c>
      <c r="P2304" s="1" t="s">
        <v>2857</v>
      </c>
      <c r="Q2304" s="1" t="s">
        <v>3278</v>
      </c>
      <c r="R2304" s="1" t="s">
        <v>384</v>
      </c>
      <c r="S2304" s="1" t="s">
        <v>685</v>
      </c>
      <c r="T2304" s="1" t="s">
        <v>4746</v>
      </c>
      <c r="U2304" s="1" t="s">
        <v>12525</v>
      </c>
      <c r="V2304" s="1" t="s">
        <v>12526</v>
      </c>
      <c r="W2304" s="1" t="s">
        <v>3166</v>
      </c>
    </row>
    <row r="2305" spans="1:23">
      <c r="A2305" s="1" t="s">
        <v>49</v>
      </c>
      <c r="D2305" s="1" t="s">
        <v>9004</v>
      </c>
      <c r="E2305" s="1" t="s">
        <v>9005</v>
      </c>
      <c r="F2305" s="1" t="s">
        <v>8081</v>
      </c>
      <c r="H2305" s="1" t="s">
        <v>8999</v>
      </c>
      <c r="I2305" s="1" t="s">
        <v>2707</v>
      </c>
      <c r="J2305" s="1" t="s">
        <v>685</v>
      </c>
      <c r="K2305" s="1" t="s">
        <v>731</v>
      </c>
      <c r="L2305" s="1" t="s">
        <v>396</v>
      </c>
      <c r="M2305" s="1" t="s">
        <v>4202</v>
      </c>
      <c r="N2305" s="1" t="s">
        <v>522</v>
      </c>
      <c r="O2305" s="1" t="s">
        <v>81</v>
      </c>
      <c r="P2305" s="1" t="s">
        <v>2857</v>
      </c>
      <c r="Q2305" s="1" t="s">
        <v>12035</v>
      </c>
      <c r="R2305" s="1" t="s">
        <v>384</v>
      </c>
      <c r="S2305" s="1" t="s">
        <v>685</v>
      </c>
      <c r="T2305" s="1" t="s">
        <v>4746</v>
      </c>
      <c r="U2305" s="1" t="s">
        <v>12527</v>
      </c>
      <c r="V2305" s="1" t="s">
        <v>12526</v>
      </c>
      <c r="W2305" s="1" t="s">
        <v>3166</v>
      </c>
    </row>
    <row r="2306" spans="1:23">
      <c r="A2306" s="1" t="s">
        <v>49</v>
      </c>
      <c r="D2306" s="1" t="s">
        <v>9006</v>
      </c>
      <c r="E2306" s="1" t="s">
        <v>9007</v>
      </c>
      <c r="F2306" s="1" t="s">
        <v>8081</v>
      </c>
      <c r="H2306" s="1" t="s">
        <v>8999</v>
      </c>
      <c r="I2306" s="1" t="s">
        <v>8096</v>
      </c>
      <c r="J2306" s="1" t="s">
        <v>685</v>
      </c>
      <c r="K2306" s="1" t="s">
        <v>746</v>
      </c>
      <c r="L2306" s="1" t="s">
        <v>487</v>
      </c>
      <c r="M2306" s="1" t="s">
        <v>4202</v>
      </c>
      <c r="N2306" s="1" t="s">
        <v>429</v>
      </c>
      <c r="O2306" s="1" t="s">
        <v>81</v>
      </c>
      <c r="P2306" s="1" t="s">
        <v>829</v>
      </c>
      <c r="Q2306" s="1" t="s">
        <v>3305</v>
      </c>
      <c r="R2306" s="1" t="s">
        <v>384</v>
      </c>
      <c r="S2306" s="1" t="s">
        <v>685</v>
      </c>
      <c r="T2306" s="1" t="s">
        <v>4746</v>
      </c>
      <c r="U2306" s="1" t="s">
        <v>616</v>
      </c>
      <c r="V2306" s="1" t="s">
        <v>12528</v>
      </c>
      <c r="W2306" s="1" t="s">
        <v>3166</v>
      </c>
    </row>
    <row r="2307" spans="1:23">
      <c r="A2307" s="1" t="s">
        <v>49</v>
      </c>
      <c r="D2307" s="1" t="s">
        <v>9008</v>
      </c>
      <c r="E2307" s="1" t="s">
        <v>9009</v>
      </c>
      <c r="F2307" s="1" t="s">
        <v>8081</v>
      </c>
      <c r="H2307" s="1" t="s">
        <v>8999</v>
      </c>
      <c r="I2307" s="1" t="s">
        <v>8096</v>
      </c>
      <c r="J2307" s="1" t="s">
        <v>506</v>
      </c>
      <c r="K2307" s="1" t="s">
        <v>1011</v>
      </c>
      <c r="L2307" s="1" t="s">
        <v>694</v>
      </c>
      <c r="M2307" s="1" t="s">
        <v>4202</v>
      </c>
      <c r="N2307" s="1" t="s">
        <v>429</v>
      </c>
      <c r="O2307" s="1" t="s">
        <v>81</v>
      </c>
      <c r="P2307" s="1" t="s">
        <v>1007</v>
      </c>
      <c r="Q2307" s="1" t="s">
        <v>3506</v>
      </c>
      <c r="R2307" s="1" t="s">
        <v>384</v>
      </c>
      <c r="S2307" s="1" t="s">
        <v>506</v>
      </c>
      <c r="T2307" s="1" t="s">
        <v>4746</v>
      </c>
      <c r="U2307" s="1" t="s">
        <v>10275</v>
      </c>
      <c r="V2307" s="1" t="s">
        <v>12529</v>
      </c>
      <c r="W2307" s="1" t="s">
        <v>3166</v>
      </c>
    </row>
    <row r="2308" spans="1:23">
      <c r="A2308" s="1" t="s">
        <v>49</v>
      </c>
      <c r="D2308" s="1" t="s">
        <v>9010</v>
      </c>
      <c r="E2308" s="1" t="s">
        <v>9011</v>
      </c>
      <c r="F2308" s="1" t="s">
        <v>8081</v>
      </c>
      <c r="H2308" s="1" t="s">
        <v>8999</v>
      </c>
      <c r="I2308" s="1" t="s">
        <v>8096</v>
      </c>
      <c r="J2308" s="1" t="s">
        <v>384</v>
      </c>
      <c r="K2308" s="1" t="s">
        <v>703</v>
      </c>
      <c r="L2308" s="1" t="s">
        <v>5279</v>
      </c>
      <c r="M2308" s="1" t="s">
        <v>4202</v>
      </c>
      <c r="N2308" s="1" t="s">
        <v>522</v>
      </c>
      <c r="O2308" s="1" t="s">
        <v>81</v>
      </c>
      <c r="P2308" s="1" t="s">
        <v>818</v>
      </c>
      <c r="Q2308" s="1" t="s">
        <v>3496</v>
      </c>
      <c r="R2308" s="1" t="s">
        <v>384</v>
      </c>
      <c r="S2308" s="1" t="s">
        <v>384</v>
      </c>
      <c r="T2308" s="1" t="s">
        <v>4746</v>
      </c>
      <c r="U2308" s="1" t="s">
        <v>10780</v>
      </c>
      <c r="V2308" s="1" t="s">
        <v>12530</v>
      </c>
      <c r="W2308" s="1" t="s">
        <v>3166</v>
      </c>
    </row>
    <row r="2309" spans="1:23">
      <c r="A2309" s="1" t="s">
        <v>49</v>
      </c>
      <c r="D2309" s="1" t="s">
        <v>9012</v>
      </c>
      <c r="E2309" s="1" t="s">
        <v>9013</v>
      </c>
      <c r="F2309" s="1" t="s">
        <v>8081</v>
      </c>
      <c r="H2309" s="1" t="s">
        <v>8999</v>
      </c>
      <c r="I2309" s="1" t="s">
        <v>8096</v>
      </c>
      <c r="J2309" s="1" t="s">
        <v>384</v>
      </c>
      <c r="K2309" s="1" t="s">
        <v>703</v>
      </c>
      <c r="L2309" s="1" t="s">
        <v>5279</v>
      </c>
      <c r="M2309" s="1" t="s">
        <v>4202</v>
      </c>
      <c r="N2309" s="1" t="s">
        <v>522</v>
      </c>
      <c r="O2309" s="1" t="s">
        <v>81</v>
      </c>
      <c r="P2309" s="1" t="s">
        <v>9014</v>
      </c>
      <c r="Q2309" s="1" t="s">
        <v>3496</v>
      </c>
      <c r="R2309" s="1" t="s">
        <v>384</v>
      </c>
      <c r="S2309" s="1" t="s">
        <v>384</v>
      </c>
      <c r="T2309" s="1" t="s">
        <v>4746</v>
      </c>
      <c r="U2309" s="1" t="s">
        <v>3166</v>
      </c>
      <c r="V2309" s="1" t="s">
        <v>10879</v>
      </c>
      <c r="W2309" s="1" t="s">
        <v>3166</v>
      </c>
    </row>
    <row r="2310" spans="1:23">
      <c r="A2310" s="1" t="s">
        <v>49</v>
      </c>
      <c r="D2310" s="1" t="s">
        <v>9015</v>
      </c>
      <c r="E2310" s="1" t="s">
        <v>9016</v>
      </c>
      <c r="F2310" s="1" t="s">
        <v>8081</v>
      </c>
      <c r="H2310" s="1" t="s">
        <v>8999</v>
      </c>
      <c r="I2310" s="1" t="s">
        <v>8096</v>
      </c>
      <c r="J2310" s="1" t="s">
        <v>685</v>
      </c>
      <c r="K2310" s="1" t="s">
        <v>765</v>
      </c>
      <c r="L2310" s="1" t="s">
        <v>457</v>
      </c>
      <c r="M2310" s="1" t="s">
        <v>4202</v>
      </c>
      <c r="N2310" s="1" t="s">
        <v>522</v>
      </c>
      <c r="O2310" s="1" t="s">
        <v>81</v>
      </c>
      <c r="P2310" s="1" t="s">
        <v>1203</v>
      </c>
      <c r="Q2310" s="1" t="s">
        <v>3255</v>
      </c>
      <c r="R2310" s="1" t="s">
        <v>384</v>
      </c>
      <c r="S2310" s="1" t="s">
        <v>685</v>
      </c>
      <c r="T2310" s="1" t="s">
        <v>4746</v>
      </c>
      <c r="U2310" s="1" t="s">
        <v>12531</v>
      </c>
      <c r="V2310" s="1" t="s">
        <v>12532</v>
      </c>
      <c r="W2310" s="1" t="s">
        <v>513</v>
      </c>
    </row>
    <row r="2311" spans="1:23">
      <c r="A2311" s="1" t="s">
        <v>49</v>
      </c>
      <c r="D2311" s="1" t="s">
        <v>9017</v>
      </c>
      <c r="E2311" s="1" t="s">
        <v>9018</v>
      </c>
      <c r="F2311" s="1" t="s">
        <v>8081</v>
      </c>
      <c r="H2311" s="1" t="s">
        <v>8999</v>
      </c>
      <c r="I2311" s="1" t="s">
        <v>8096</v>
      </c>
      <c r="J2311" s="1" t="s">
        <v>384</v>
      </c>
      <c r="K2311" s="1" t="s">
        <v>703</v>
      </c>
      <c r="L2311" s="1" t="s">
        <v>5279</v>
      </c>
      <c r="M2311" s="1" t="s">
        <v>4202</v>
      </c>
      <c r="N2311" s="1" t="s">
        <v>522</v>
      </c>
      <c r="O2311" s="1" t="s">
        <v>81</v>
      </c>
      <c r="P2311" s="1" t="s">
        <v>9019</v>
      </c>
      <c r="Q2311" s="1" t="s">
        <v>3496</v>
      </c>
      <c r="R2311" s="1" t="s">
        <v>384</v>
      </c>
      <c r="S2311" s="1" t="s">
        <v>384</v>
      </c>
      <c r="T2311" s="1" t="s">
        <v>4746</v>
      </c>
      <c r="U2311" s="1" t="s">
        <v>3166</v>
      </c>
      <c r="V2311" s="1" t="s">
        <v>10879</v>
      </c>
      <c r="W2311" s="1" t="s">
        <v>3166</v>
      </c>
    </row>
    <row r="2312" spans="1:23">
      <c r="A2312" s="1" t="s">
        <v>49</v>
      </c>
      <c r="D2312" s="1" t="s">
        <v>9020</v>
      </c>
      <c r="E2312" s="1" t="s">
        <v>9021</v>
      </c>
      <c r="F2312" s="1" t="s">
        <v>8081</v>
      </c>
      <c r="H2312" s="1" t="s">
        <v>8999</v>
      </c>
      <c r="I2312" s="1" t="s">
        <v>8096</v>
      </c>
      <c r="J2312" s="1" t="s">
        <v>685</v>
      </c>
      <c r="K2312" s="1" t="s">
        <v>1272</v>
      </c>
      <c r="L2312" s="1" t="s">
        <v>380</v>
      </c>
      <c r="M2312" s="1" t="s">
        <v>4202</v>
      </c>
      <c r="N2312" s="1" t="s">
        <v>429</v>
      </c>
      <c r="O2312" s="1" t="s">
        <v>81</v>
      </c>
      <c r="P2312" s="1" t="s">
        <v>1276</v>
      </c>
      <c r="Q2312" s="1" t="s">
        <v>3195</v>
      </c>
      <c r="R2312" s="1" t="s">
        <v>384</v>
      </c>
      <c r="S2312" s="1" t="s">
        <v>685</v>
      </c>
      <c r="T2312" s="1" t="s">
        <v>4746</v>
      </c>
      <c r="U2312" s="1" t="s">
        <v>3166</v>
      </c>
      <c r="V2312" s="1" t="s">
        <v>12533</v>
      </c>
      <c r="W2312" s="1" t="s">
        <v>3166</v>
      </c>
    </row>
    <row r="2313" spans="1:23">
      <c r="A2313" s="1" t="s">
        <v>49</v>
      </c>
      <c r="D2313" s="1" t="s">
        <v>9022</v>
      </c>
      <c r="E2313" s="1" t="s">
        <v>9023</v>
      </c>
      <c r="F2313" s="1" t="s">
        <v>8081</v>
      </c>
      <c r="H2313" s="1" t="s">
        <v>8999</v>
      </c>
      <c r="I2313" s="1" t="s">
        <v>8096</v>
      </c>
      <c r="J2313" s="1" t="s">
        <v>384</v>
      </c>
      <c r="K2313" s="1" t="s">
        <v>765</v>
      </c>
      <c r="L2313" s="1" t="s">
        <v>791</v>
      </c>
      <c r="M2313" s="1" t="s">
        <v>4202</v>
      </c>
      <c r="N2313" s="1" t="s">
        <v>522</v>
      </c>
      <c r="O2313" s="1" t="s">
        <v>81</v>
      </c>
      <c r="P2313" s="1" t="s">
        <v>766</v>
      </c>
      <c r="Q2313" s="1" t="s">
        <v>3223</v>
      </c>
      <c r="R2313" s="1" t="s">
        <v>384</v>
      </c>
      <c r="S2313" s="1" t="s">
        <v>384</v>
      </c>
      <c r="T2313" s="1" t="s">
        <v>4746</v>
      </c>
      <c r="U2313" s="1" t="s">
        <v>10177</v>
      </c>
      <c r="V2313" s="1" t="s">
        <v>11734</v>
      </c>
      <c r="W2313" s="1" t="s">
        <v>3166</v>
      </c>
    </row>
    <row r="2314" spans="1:23">
      <c r="A2314" s="1" t="s">
        <v>49</v>
      </c>
      <c r="D2314" s="1" t="s">
        <v>9024</v>
      </c>
      <c r="E2314" s="1" t="s">
        <v>9025</v>
      </c>
      <c r="F2314" s="1" t="s">
        <v>8081</v>
      </c>
      <c r="H2314" s="1" t="s">
        <v>8999</v>
      </c>
      <c r="I2314" s="1" t="s">
        <v>8096</v>
      </c>
      <c r="J2314" s="1" t="s">
        <v>685</v>
      </c>
      <c r="K2314" s="1" t="s">
        <v>765</v>
      </c>
      <c r="L2314" s="1" t="s">
        <v>396</v>
      </c>
      <c r="M2314" s="1" t="s">
        <v>4202</v>
      </c>
      <c r="N2314" s="1" t="s">
        <v>522</v>
      </c>
      <c r="O2314" s="1" t="s">
        <v>81</v>
      </c>
      <c r="P2314" s="1" t="s">
        <v>1203</v>
      </c>
      <c r="Q2314" s="1" t="s">
        <v>3255</v>
      </c>
      <c r="R2314" s="1" t="s">
        <v>384</v>
      </c>
      <c r="S2314" s="1" t="s">
        <v>685</v>
      </c>
      <c r="T2314" s="1" t="s">
        <v>4746</v>
      </c>
      <c r="U2314" s="1" t="s">
        <v>10354</v>
      </c>
      <c r="V2314" s="1" t="s">
        <v>12534</v>
      </c>
      <c r="W2314" s="1" t="s">
        <v>3166</v>
      </c>
    </row>
    <row r="2315" spans="1:23">
      <c r="A2315" s="1" t="s">
        <v>49</v>
      </c>
      <c r="D2315" s="1" t="s">
        <v>9026</v>
      </c>
      <c r="E2315" s="1" t="s">
        <v>9027</v>
      </c>
      <c r="F2315" s="1" t="s">
        <v>8081</v>
      </c>
      <c r="H2315" s="1" t="s">
        <v>8999</v>
      </c>
      <c r="I2315" s="1" t="s">
        <v>8096</v>
      </c>
      <c r="J2315" s="1" t="s">
        <v>685</v>
      </c>
      <c r="K2315" s="1" t="s">
        <v>895</v>
      </c>
      <c r="L2315" s="1" t="s">
        <v>401</v>
      </c>
      <c r="M2315" s="1" t="s">
        <v>4202</v>
      </c>
      <c r="N2315" s="1" t="s">
        <v>429</v>
      </c>
      <c r="O2315" s="1" t="s">
        <v>81</v>
      </c>
      <c r="P2315" s="1" t="s">
        <v>1268</v>
      </c>
      <c r="Q2315" s="1" t="s">
        <v>3347</v>
      </c>
      <c r="R2315" s="1" t="s">
        <v>384</v>
      </c>
      <c r="S2315" s="1" t="s">
        <v>685</v>
      </c>
      <c r="T2315" s="1" t="s">
        <v>4746</v>
      </c>
      <c r="U2315" s="1" t="s">
        <v>3166</v>
      </c>
      <c r="V2315" s="1" t="s">
        <v>12535</v>
      </c>
      <c r="W2315" s="1" t="s">
        <v>3166</v>
      </c>
    </row>
    <row r="2316" spans="1:23">
      <c r="A2316" s="1" t="s">
        <v>49</v>
      </c>
      <c r="D2316" s="1" t="s">
        <v>9028</v>
      </c>
      <c r="E2316" s="1" t="s">
        <v>9029</v>
      </c>
      <c r="F2316" s="1" t="s">
        <v>8081</v>
      </c>
      <c r="H2316" s="1" t="s">
        <v>8999</v>
      </c>
      <c r="I2316" s="1" t="s">
        <v>8096</v>
      </c>
      <c r="J2316" s="1" t="s">
        <v>506</v>
      </c>
      <c r="K2316" s="1" t="s">
        <v>703</v>
      </c>
      <c r="L2316" s="1" t="s">
        <v>5279</v>
      </c>
      <c r="M2316" s="1" t="s">
        <v>4202</v>
      </c>
      <c r="N2316" s="1" t="s">
        <v>429</v>
      </c>
      <c r="O2316" s="1" t="s">
        <v>81</v>
      </c>
      <c r="P2316" s="1" t="s">
        <v>1007</v>
      </c>
      <c r="Q2316" s="1" t="s">
        <v>3507</v>
      </c>
      <c r="R2316" s="1" t="s">
        <v>384</v>
      </c>
      <c r="S2316" s="1" t="s">
        <v>506</v>
      </c>
      <c r="T2316" s="1" t="s">
        <v>4746</v>
      </c>
      <c r="U2316" s="1" t="s">
        <v>10605</v>
      </c>
      <c r="V2316" s="1" t="s">
        <v>12536</v>
      </c>
      <c r="W2316" s="1" t="s">
        <v>3166</v>
      </c>
    </row>
    <row r="2317" spans="1:23">
      <c r="A2317" s="1" t="s">
        <v>49</v>
      </c>
      <c r="D2317" s="1" t="s">
        <v>9030</v>
      </c>
      <c r="E2317" s="1" t="s">
        <v>9031</v>
      </c>
      <c r="F2317" s="1" t="s">
        <v>8081</v>
      </c>
      <c r="H2317" s="1" t="s">
        <v>8999</v>
      </c>
      <c r="I2317" s="1" t="s">
        <v>8096</v>
      </c>
      <c r="J2317" s="1" t="s">
        <v>384</v>
      </c>
      <c r="K2317" s="1" t="s">
        <v>703</v>
      </c>
      <c r="L2317" s="1" t="s">
        <v>5279</v>
      </c>
      <c r="M2317" s="1" t="s">
        <v>4202</v>
      </c>
      <c r="N2317" s="1" t="s">
        <v>522</v>
      </c>
      <c r="O2317" s="1" t="s">
        <v>81</v>
      </c>
      <c r="P2317" s="1" t="s">
        <v>9032</v>
      </c>
      <c r="Q2317" s="1" t="s">
        <v>3496</v>
      </c>
      <c r="R2317" s="1" t="s">
        <v>384</v>
      </c>
      <c r="S2317" s="1" t="s">
        <v>384</v>
      </c>
      <c r="T2317" s="1" t="s">
        <v>4746</v>
      </c>
      <c r="U2317" s="1" t="s">
        <v>3166</v>
      </c>
      <c r="V2317" s="1" t="s">
        <v>12537</v>
      </c>
      <c r="W2317" s="1" t="s">
        <v>3166</v>
      </c>
    </row>
    <row r="2318" spans="1:23">
      <c r="A2318" s="1" t="s">
        <v>49</v>
      </c>
      <c r="D2318" s="1" t="s">
        <v>9033</v>
      </c>
      <c r="E2318" s="1" t="s">
        <v>9034</v>
      </c>
      <c r="F2318" s="1" t="s">
        <v>8081</v>
      </c>
      <c r="H2318" s="1" t="s">
        <v>8999</v>
      </c>
      <c r="I2318" s="1" t="s">
        <v>8096</v>
      </c>
      <c r="J2318" s="1" t="s">
        <v>384</v>
      </c>
      <c r="K2318" s="1" t="s">
        <v>631</v>
      </c>
      <c r="L2318" s="1" t="s">
        <v>694</v>
      </c>
      <c r="M2318" s="1" t="s">
        <v>4202</v>
      </c>
      <c r="N2318" s="1" t="s">
        <v>683</v>
      </c>
      <c r="O2318" s="1" t="s">
        <v>695</v>
      </c>
      <c r="P2318" s="1" t="s">
        <v>696</v>
      </c>
      <c r="Q2318" s="1" t="s">
        <v>3219</v>
      </c>
      <c r="R2318" s="1" t="s">
        <v>669</v>
      </c>
      <c r="S2318" s="1" t="s">
        <v>384</v>
      </c>
      <c r="T2318" s="1" t="s">
        <v>4746</v>
      </c>
      <c r="U2318" s="1" t="s">
        <v>3170</v>
      </c>
      <c r="V2318" s="1" t="s">
        <v>12538</v>
      </c>
      <c r="W2318" s="1" t="s">
        <v>3166</v>
      </c>
    </row>
    <row r="2319" spans="1:23">
      <c r="A2319" s="1" t="s">
        <v>49</v>
      </c>
      <c r="D2319" s="1" t="s">
        <v>9035</v>
      </c>
      <c r="E2319" s="1" t="s">
        <v>9036</v>
      </c>
      <c r="F2319" s="1" t="s">
        <v>8081</v>
      </c>
      <c r="H2319" s="1" t="s">
        <v>8999</v>
      </c>
      <c r="I2319" s="1" t="s">
        <v>8096</v>
      </c>
      <c r="J2319" s="1" t="s">
        <v>384</v>
      </c>
      <c r="K2319" s="1" t="s">
        <v>891</v>
      </c>
      <c r="L2319" s="1" t="s">
        <v>457</v>
      </c>
      <c r="M2319" s="1" t="s">
        <v>4202</v>
      </c>
      <c r="N2319" s="1" t="s">
        <v>522</v>
      </c>
      <c r="O2319" s="1" t="s">
        <v>81</v>
      </c>
      <c r="P2319" s="1" t="s">
        <v>818</v>
      </c>
      <c r="Q2319" s="1" t="s">
        <v>3225</v>
      </c>
      <c r="R2319" s="1" t="s">
        <v>384</v>
      </c>
      <c r="S2319" s="1" t="s">
        <v>384</v>
      </c>
      <c r="T2319" s="1" t="s">
        <v>4746</v>
      </c>
      <c r="U2319" s="1" t="s">
        <v>10675</v>
      </c>
      <c r="V2319" s="1" t="s">
        <v>12539</v>
      </c>
      <c r="W2319" s="1" t="s">
        <v>3166</v>
      </c>
    </row>
    <row r="2320" spans="1:23">
      <c r="A2320" s="1" t="s">
        <v>49</v>
      </c>
      <c r="D2320" s="1" t="s">
        <v>9037</v>
      </c>
      <c r="E2320" s="1" t="s">
        <v>9038</v>
      </c>
      <c r="F2320" s="1" t="s">
        <v>8081</v>
      </c>
      <c r="H2320" s="1" t="s">
        <v>8999</v>
      </c>
      <c r="I2320" s="1" t="s">
        <v>8096</v>
      </c>
      <c r="J2320" s="1" t="s">
        <v>384</v>
      </c>
      <c r="K2320" s="1" t="s">
        <v>891</v>
      </c>
      <c r="L2320" s="1" t="s">
        <v>694</v>
      </c>
      <c r="M2320" s="1" t="s">
        <v>4202</v>
      </c>
      <c r="N2320" s="1" t="s">
        <v>522</v>
      </c>
      <c r="O2320" s="1" t="s">
        <v>81</v>
      </c>
      <c r="P2320" s="1" t="s">
        <v>818</v>
      </c>
      <c r="Q2320" s="1" t="s">
        <v>3496</v>
      </c>
      <c r="R2320" s="1" t="s">
        <v>384</v>
      </c>
      <c r="S2320" s="1" t="s">
        <v>384</v>
      </c>
      <c r="T2320" s="1" t="s">
        <v>4746</v>
      </c>
      <c r="U2320" s="1" t="s">
        <v>3166</v>
      </c>
      <c r="V2320" s="1" t="s">
        <v>12540</v>
      </c>
      <c r="W2320" s="1" t="s">
        <v>3166</v>
      </c>
    </row>
    <row r="2321" spans="1:23">
      <c r="A2321" s="1" t="s">
        <v>49</v>
      </c>
      <c r="D2321" s="1" t="s">
        <v>9039</v>
      </c>
      <c r="E2321" s="1" t="s">
        <v>9040</v>
      </c>
      <c r="F2321" s="1" t="s">
        <v>8081</v>
      </c>
      <c r="H2321" s="1" t="s">
        <v>8999</v>
      </c>
      <c r="I2321" s="1" t="s">
        <v>8096</v>
      </c>
      <c r="J2321" s="1" t="s">
        <v>384</v>
      </c>
      <c r="K2321" s="1" t="s">
        <v>891</v>
      </c>
      <c r="L2321" s="1" t="s">
        <v>457</v>
      </c>
      <c r="M2321" s="1" t="s">
        <v>4202</v>
      </c>
      <c r="N2321" s="1" t="s">
        <v>522</v>
      </c>
      <c r="O2321" s="1" t="s">
        <v>81</v>
      </c>
      <c r="P2321" s="1" t="s">
        <v>818</v>
      </c>
      <c r="Q2321" s="1" t="s">
        <v>3263</v>
      </c>
      <c r="R2321" s="1" t="s">
        <v>384</v>
      </c>
      <c r="S2321" s="1" t="s">
        <v>384</v>
      </c>
      <c r="T2321" s="1" t="s">
        <v>4746</v>
      </c>
      <c r="U2321" s="1" t="s">
        <v>3166</v>
      </c>
      <c r="V2321" s="1" t="s">
        <v>12541</v>
      </c>
      <c r="W2321" s="1" t="s">
        <v>3166</v>
      </c>
    </row>
    <row r="2322" spans="1:23">
      <c r="A2322" s="1" t="s">
        <v>49</v>
      </c>
      <c r="D2322" s="1" t="s">
        <v>9041</v>
      </c>
      <c r="E2322" s="1" t="s">
        <v>9042</v>
      </c>
      <c r="F2322" s="1" t="s">
        <v>8081</v>
      </c>
      <c r="H2322" s="1" t="s">
        <v>8999</v>
      </c>
      <c r="I2322" s="1" t="s">
        <v>8096</v>
      </c>
      <c r="J2322" s="1" t="s">
        <v>384</v>
      </c>
      <c r="K2322" s="1" t="s">
        <v>891</v>
      </c>
      <c r="L2322" s="1" t="s">
        <v>487</v>
      </c>
      <c r="M2322" s="1" t="s">
        <v>4202</v>
      </c>
      <c r="N2322" s="1" t="s">
        <v>522</v>
      </c>
      <c r="O2322" s="1" t="s">
        <v>81</v>
      </c>
      <c r="P2322" s="1" t="s">
        <v>8135</v>
      </c>
      <c r="Q2322" s="1" t="s">
        <v>12150</v>
      </c>
      <c r="R2322" s="1" t="s">
        <v>384</v>
      </c>
      <c r="S2322" s="1" t="s">
        <v>384</v>
      </c>
      <c r="T2322" s="1" t="s">
        <v>4746</v>
      </c>
      <c r="U2322" s="1" t="s">
        <v>3166</v>
      </c>
      <c r="V2322" s="1" t="s">
        <v>12542</v>
      </c>
      <c r="W2322" s="1" t="s">
        <v>3166</v>
      </c>
    </row>
    <row r="2323" spans="1:23">
      <c r="A2323" s="1" t="s">
        <v>49</v>
      </c>
      <c r="D2323" s="1" t="s">
        <v>9043</v>
      </c>
      <c r="E2323" s="1" t="s">
        <v>9044</v>
      </c>
      <c r="F2323" s="1" t="s">
        <v>8081</v>
      </c>
      <c r="H2323" s="1" t="s">
        <v>8999</v>
      </c>
      <c r="I2323" s="1" t="s">
        <v>8096</v>
      </c>
      <c r="J2323" s="1" t="s">
        <v>384</v>
      </c>
      <c r="K2323" s="1" t="s">
        <v>631</v>
      </c>
      <c r="L2323" s="1" t="s">
        <v>694</v>
      </c>
      <c r="M2323" s="1" t="s">
        <v>4202</v>
      </c>
      <c r="N2323" s="1" t="s">
        <v>683</v>
      </c>
      <c r="O2323" s="1" t="s">
        <v>695</v>
      </c>
      <c r="P2323" s="1" t="s">
        <v>696</v>
      </c>
      <c r="Q2323" s="1" t="s">
        <v>3219</v>
      </c>
      <c r="R2323" s="1" t="s">
        <v>616</v>
      </c>
      <c r="S2323" s="1" t="s">
        <v>384</v>
      </c>
      <c r="T2323" s="1" t="s">
        <v>4746</v>
      </c>
      <c r="U2323" s="1" t="s">
        <v>11029</v>
      </c>
      <c r="V2323" s="1" t="s">
        <v>12543</v>
      </c>
      <c r="W2323" s="1" t="s">
        <v>3166</v>
      </c>
    </row>
    <row r="2324" spans="1:23">
      <c r="A2324" s="1" t="s">
        <v>49</v>
      </c>
      <c r="D2324" s="1" t="s">
        <v>9045</v>
      </c>
      <c r="E2324" s="1" t="s">
        <v>9046</v>
      </c>
      <c r="F2324" s="1" t="s">
        <v>8081</v>
      </c>
      <c r="H2324" s="1" t="s">
        <v>8999</v>
      </c>
      <c r="I2324" s="1" t="s">
        <v>8096</v>
      </c>
      <c r="J2324" s="1" t="s">
        <v>384</v>
      </c>
      <c r="K2324" s="1" t="s">
        <v>739</v>
      </c>
      <c r="L2324" s="1" t="s">
        <v>457</v>
      </c>
      <c r="M2324" s="1" t="s">
        <v>4202</v>
      </c>
      <c r="N2324" s="1" t="s">
        <v>522</v>
      </c>
      <c r="O2324" s="1" t="s">
        <v>81</v>
      </c>
      <c r="P2324" s="1" t="s">
        <v>1088</v>
      </c>
      <c r="Q2324" s="1" t="s">
        <v>3352</v>
      </c>
      <c r="R2324" s="1" t="s">
        <v>616</v>
      </c>
      <c r="S2324" s="1" t="s">
        <v>384</v>
      </c>
      <c r="T2324" s="1" t="s">
        <v>4746</v>
      </c>
      <c r="U2324" s="1" t="s">
        <v>10970</v>
      </c>
      <c r="V2324" s="1" t="s">
        <v>12544</v>
      </c>
      <c r="W2324" s="1" t="s">
        <v>3166</v>
      </c>
    </row>
    <row r="2325" spans="1:23">
      <c r="A2325" s="1" t="s">
        <v>49</v>
      </c>
      <c r="D2325" s="1" t="s">
        <v>9047</v>
      </c>
      <c r="E2325" s="1" t="s">
        <v>9048</v>
      </c>
      <c r="F2325" s="1" t="s">
        <v>8081</v>
      </c>
      <c r="H2325" s="1" t="s">
        <v>8999</v>
      </c>
      <c r="I2325" s="1" t="s">
        <v>8203</v>
      </c>
      <c r="J2325" s="1" t="s">
        <v>3184</v>
      </c>
      <c r="K2325" s="1" t="s">
        <v>1507</v>
      </c>
      <c r="L2325" s="1" t="s">
        <v>457</v>
      </c>
      <c r="M2325" s="1" t="s">
        <v>4202</v>
      </c>
      <c r="N2325" s="1" t="s">
        <v>683</v>
      </c>
      <c r="O2325" s="1" t="s">
        <v>695</v>
      </c>
      <c r="P2325" s="1" t="s">
        <v>1515</v>
      </c>
      <c r="Q2325" s="1" t="s">
        <v>3272</v>
      </c>
      <c r="R2325" s="1" t="s">
        <v>685</v>
      </c>
      <c r="S2325" s="1" t="s">
        <v>3184</v>
      </c>
      <c r="T2325" s="1" t="s">
        <v>4746</v>
      </c>
      <c r="U2325" s="1" t="s">
        <v>513</v>
      </c>
      <c r="V2325" s="1" t="s">
        <v>12545</v>
      </c>
      <c r="W2325" s="1" t="s">
        <v>3166</v>
      </c>
    </row>
    <row r="2326" spans="1:23">
      <c r="A2326" s="1" t="s">
        <v>49</v>
      </c>
      <c r="D2326" s="1" t="s">
        <v>9049</v>
      </c>
      <c r="E2326" s="1" t="s">
        <v>9050</v>
      </c>
      <c r="F2326" s="1" t="s">
        <v>8081</v>
      </c>
      <c r="H2326" s="1" t="s">
        <v>8999</v>
      </c>
      <c r="I2326" s="1" t="s">
        <v>8203</v>
      </c>
      <c r="J2326" s="1" t="s">
        <v>3184</v>
      </c>
      <c r="K2326" s="1" t="s">
        <v>582</v>
      </c>
      <c r="L2326" s="1" t="s">
        <v>457</v>
      </c>
      <c r="M2326" s="1" t="s">
        <v>4202</v>
      </c>
      <c r="N2326" s="1" t="s">
        <v>683</v>
      </c>
      <c r="O2326" s="1" t="s">
        <v>695</v>
      </c>
      <c r="P2326" s="1" t="s">
        <v>1515</v>
      </c>
      <c r="Q2326" s="1" t="s">
        <v>3272</v>
      </c>
      <c r="R2326" s="1" t="s">
        <v>685</v>
      </c>
      <c r="S2326" s="1" t="s">
        <v>3184</v>
      </c>
      <c r="T2326" s="1" t="s">
        <v>4746</v>
      </c>
      <c r="U2326" s="1" t="s">
        <v>3184</v>
      </c>
      <c r="V2326" s="1" t="s">
        <v>12546</v>
      </c>
      <c r="W2326" s="1" t="s">
        <v>3166</v>
      </c>
    </row>
    <row r="2327" spans="1:23">
      <c r="A2327" s="1" t="s">
        <v>49</v>
      </c>
      <c r="D2327" s="1" t="s">
        <v>9051</v>
      </c>
      <c r="E2327" s="1" t="s">
        <v>9052</v>
      </c>
      <c r="F2327" s="1" t="s">
        <v>8081</v>
      </c>
      <c r="H2327" s="1" t="s">
        <v>8999</v>
      </c>
      <c r="I2327" s="1" t="s">
        <v>8203</v>
      </c>
      <c r="J2327" s="1" t="s">
        <v>3184</v>
      </c>
      <c r="K2327" s="1" t="s">
        <v>582</v>
      </c>
      <c r="L2327" s="1" t="s">
        <v>694</v>
      </c>
      <c r="M2327" s="1" t="s">
        <v>4202</v>
      </c>
      <c r="N2327" s="1" t="s">
        <v>683</v>
      </c>
      <c r="O2327" s="1" t="s">
        <v>695</v>
      </c>
      <c r="P2327" s="1" t="s">
        <v>1515</v>
      </c>
      <c r="Q2327" s="1" t="s">
        <v>3272</v>
      </c>
      <c r="R2327" s="1" t="s">
        <v>685</v>
      </c>
      <c r="S2327" s="1" t="s">
        <v>3184</v>
      </c>
      <c r="T2327" s="1" t="s">
        <v>4746</v>
      </c>
      <c r="U2327" s="1" t="s">
        <v>655</v>
      </c>
      <c r="V2327" s="1" t="s">
        <v>12547</v>
      </c>
      <c r="W2327" s="1" t="s">
        <v>3166</v>
      </c>
    </row>
    <row r="2328" spans="1:23">
      <c r="A2328" s="1" t="s">
        <v>49</v>
      </c>
      <c r="D2328" s="1" t="s">
        <v>9053</v>
      </c>
      <c r="E2328" s="1" t="s">
        <v>9054</v>
      </c>
      <c r="F2328" s="1" t="s">
        <v>8081</v>
      </c>
      <c r="H2328" s="1" t="s">
        <v>8999</v>
      </c>
      <c r="I2328" s="1" t="s">
        <v>8203</v>
      </c>
      <c r="J2328" s="1" t="s">
        <v>3184</v>
      </c>
      <c r="K2328" s="1" t="s">
        <v>582</v>
      </c>
      <c r="L2328" s="1" t="s">
        <v>401</v>
      </c>
      <c r="M2328" s="1" t="s">
        <v>4202</v>
      </c>
      <c r="N2328" s="1" t="s">
        <v>683</v>
      </c>
      <c r="O2328" s="1" t="s">
        <v>695</v>
      </c>
      <c r="P2328" s="1" t="s">
        <v>1515</v>
      </c>
      <c r="Q2328" s="1" t="s">
        <v>3272</v>
      </c>
      <c r="R2328" s="1" t="s">
        <v>685</v>
      </c>
      <c r="S2328" s="1" t="s">
        <v>3184</v>
      </c>
      <c r="T2328" s="1" t="s">
        <v>4746</v>
      </c>
      <c r="U2328" s="1" t="s">
        <v>10798</v>
      </c>
      <c r="V2328" s="1" t="s">
        <v>12548</v>
      </c>
      <c r="W2328" s="1" t="s">
        <v>3166</v>
      </c>
    </row>
    <row r="2329" spans="1:23">
      <c r="A2329" s="1" t="s">
        <v>49</v>
      </c>
      <c r="D2329" s="1" t="s">
        <v>9055</v>
      </c>
      <c r="E2329" s="1" t="s">
        <v>9056</v>
      </c>
      <c r="F2329" s="1" t="s">
        <v>8081</v>
      </c>
      <c r="H2329" s="1" t="s">
        <v>8999</v>
      </c>
      <c r="I2329" s="1" t="s">
        <v>8203</v>
      </c>
      <c r="J2329" s="1" t="s">
        <v>3184</v>
      </c>
      <c r="K2329" s="1" t="s">
        <v>582</v>
      </c>
      <c r="L2329" s="1" t="s">
        <v>598</v>
      </c>
      <c r="M2329" s="1" t="s">
        <v>4202</v>
      </c>
      <c r="N2329" s="1" t="s">
        <v>683</v>
      </c>
      <c r="O2329" s="1" t="s">
        <v>695</v>
      </c>
      <c r="P2329" s="1" t="s">
        <v>1515</v>
      </c>
      <c r="Q2329" s="1" t="s">
        <v>3272</v>
      </c>
      <c r="R2329" s="1" t="s">
        <v>685</v>
      </c>
      <c r="S2329" s="1" t="s">
        <v>3184</v>
      </c>
      <c r="T2329" s="1" t="s">
        <v>4746</v>
      </c>
      <c r="U2329" s="1" t="s">
        <v>530</v>
      </c>
      <c r="V2329" s="1" t="s">
        <v>11276</v>
      </c>
      <c r="W2329" s="1" t="s">
        <v>3166</v>
      </c>
    </row>
    <row r="2330" spans="1:23">
      <c r="A2330" s="1" t="s">
        <v>49</v>
      </c>
      <c r="D2330" s="1" t="s">
        <v>9057</v>
      </c>
      <c r="E2330" s="1" t="s">
        <v>9058</v>
      </c>
      <c r="F2330" s="1" t="s">
        <v>8081</v>
      </c>
      <c r="H2330" s="1" t="s">
        <v>8999</v>
      </c>
      <c r="I2330" s="1" t="s">
        <v>8203</v>
      </c>
      <c r="J2330" s="1" t="s">
        <v>3184</v>
      </c>
      <c r="K2330" s="1" t="s">
        <v>582</v>
      </c>
      <c r="L2330" s="1" t="s">
        <v>389</v>
      </c>
      <c r="M2330" s="1" t="s">
        <v>4202</v>
      </c>
      <c r="N2330" s="1" t="s">
        <v>683</v>
      </c>
      <c r="O2330" s="1" t="s">
        <v>695</v>
      </c>
      <c r="P2330" s="1" t="s">
        <v>1515</v>
      </c>
      <c r="Q2330" s="1" t="s">
        <v>3272</v>
      </c>
      <c r="R2330" s="1" t="s">
        <v>685</v>
      </c>
      <c r="S2330" s="1" t="s">
        <v>3184</v>
      </c>
      <c r="T2330" s="1" t="s">
        <v>4746</v>
      </c>
      <c r="U2330" s="1" t="s">
        <v>530</v>
      </c>
      <c r="V2330" s="1" t="s">
        <v>12549</v>
      </c>
      <c r="W2330" s="1" t="s">
        <v>3166</v>
      </c>
    </row>
    <row r="2331" spans="1:23">
      <c r="A2331" s="1" t="s">
        <v>49</v>
      </c>
      <c r="D2331" s="1" t="s">
        <v>9059</v>
      </c>
      <c r="E2331" s="1" t="s">
        <v>9060</v>
      </c>
      <c r="F2331" s="1" t="s">
        <v>8081</v>
      </c>
      <c r="H2331" s="1" t="s">
        <v>8999</v>
      </c>
      <c r="I2331" s="1" t="s">
        <v>8203</v>
      </c>
      <c r="J2331" s="1" t="s">
        <v>3184</v>
      </c>
      <c r="K2331" s="1" t="s">
        <v>582</v>
      </c>
      <c r="L2331" s="1" t="s">
        <v>487</v>
      </c>
      <c r="M2331" s="1" t="s">
        <v>4202</v>
      </c>
      <c r="N2331" s="1" t="s">
        <v>683</v>
      </c>
      <c r="O2331" s="1" t="s">
        <v>695</v>
      </c>
      <c r="P2331" s="1" t="s">
        <v>1515</v>
      </c>
      <c r="Q2331" s="1" t="s">
        <v>3272</v>
      </c>
      <c r="R2331" s="1" t="s">
        <v>685</v>
      </c>
      <c r="S2331" s="1" t="s">
        <v>3184</v>
      </c>
      <c r="T2331" s="1" t="s">
        <v>4746</v>
      </c>
      <c r="U2331" s="1" t="s">
        <v>10238</v>
      </c>
      <c r="V2331" s="1" t="s">
        <v>12550</v>
      </c>
      <c r="W2331" s="1" t="s">
        <v>3166</v>
      </c>
    </row>
    <row r="2332" spans="1:23">
      <c r="A2332" s="1" t="s">
        <v>49</v>
      </c>
      <c r="D2332" s="1" t="s">
        <v>9061</v>
      </c>
      <c r="E2332" s="1" t="s">
        <v>9062</v>
      </c>
      <c r="F2332" s="1" t="s">
        <v>4792</v>
      </c>
      <c r="H2332" s="1" t="s">
        <v>8999</v>
      </c>
      <c r="I2332" s="1" t="s">
        <v>8203</v>
      </c>
      <c r="J2332" s="1" t="s">
        <v>3184</v>
      </c>
      <c r="M2332" s="1" t="s">
        <v>4202</v>
      </c>
      <c r="N2332" s="1" t="s">
        <v>5068</v>
      </c>
      <c r="O2332" s="1" t="s">
        <v>695</v>
      </c>
      <c r="P2332" s="1" t="s">
        <v>9063</v>
      </c>
      <c r="Q2332" s="1" t="s">
        <v>3280</v>
      </c>
      <c r="R2332" s="1" t="s">
        <v>685</v>
      </c>
      <c r="S2332" s="1" t="s">
        <v>3264</v>
      </c>
      <c r="T2332" s="1" t="s">
        <v>4746</v>
      </c>
      <c r="U2332" s="1" t="s">
        <v>3166</v>
      </c>
      <c r="V2332" s="1" t="s">
        <v>3166</v>
      </c>
      <c r="W2332" s="1" t="s">
        <v>3166</v>
      </c>
    </row>
    <row r="2333" spans="1:23">
      <c r="A2333" s="1" t="s">
        <v>49</v>
      </c>
      <c r="D2333" s="1" t="s">
        <v>9064</v>
      </c>
      <c r="E2333" s="1" t="s">
        <v>9065</v>
      </c>
      <c r="F2333" s="1" t="s">
        <v>8081</v>
      </c>
      <c r="H2333" s="1" t="s">
        <v>8999</v>
      </c>
      <c r="I2333" s="1" t="s">
        <v>8203</v>
      </c>
      <c r="J2333" s="1" t="s">
        <v>3184</v>
      </c>
      <c r="K2333" s="1" t="s">
        <v>582</v>
      </c>
      <c r="L2333" s="1" t="s">
        <v>396</v>
      </c>
      <c r="M2333" s="1" t="s">
        <v>4202</v>
      </c>
      <c r="N2333" s="1" t="s">
        <v>683</v>
      </c>
      <c r="O2333" s="1" t="s">
        <v>695</v>
      </c>
      <c r="P2333" s="1" t="s">
        <v>1515</v>
      </c>
      <c r="Q2333" s="1" t="s">
        <v>3272</v>
      </c>
      <c r="R2333" s="1" t="s">
        <v>685</v>
      </c>
      <c r="S2333" s="1" t="s">
        <v>3184</v>
      </c>
      <c r="T2333" s="1" t="s">
        <v>4746</v>
      </c>
      <c r="U2333" s="1" t="s">
        <v>10217</v>
      </c>
      <c r="V2333" s="1" t="s">
        <v>12551</v>
      </c>
      <c r="W2333" s="1" t="s">
        <v>3166</v>
      </c>
    </row>
    <row r="2334" spans="1:23">
      <c r="A2334" s="1" t="s">
        <v>49</v>
      </c>
      <c r="D2334" s="1" t="s">
        <v>9066</v>
      </c>
      <c r="E2334" s="1" t="s">
        <v>9067</v>
      </c>
      <c r="F2334" s="1" t="s">
        <v>8081</v>
      </c>
      <c r="H2334" s="1" t="s">
        <v>8999</v>
      </c>
      <c r="I2334" s="1" t="s">
        <v>8203</v>
      </c>
      <c r="J2334" s="1" t="s">
        <v>3184</v>
      </c>
      <c r="K2334" s="1" t="s">
        <v>582</v>
      </c>
      <c r="L2334" s="1" t="s">
        <v>457</v>
      </c>
      <c r="M2334" s="1" t="s">
        <v>4202</v>
      </c>
      <c r="N2334" s="1" t="s">
        <v>683</v>
      </c>
      <c r="O2334" s="1" t="s">
        <v>695</v>
      </c>
      <c r="P2334" s="1" t="s">
        <v>1515</v>
      </c>
      <c r="Q2334" s="1" t="s">
        <v>3272</v>
      </c>
      <c r="R2334" s="1" t="s">
        <v>685</v>
      </c>
      <c r="S2334" s="1" t="s">
        <v>3184</v>
      </c>
      <c r="T2334" s="1" t="s">
        <v>4746</v>
      </c>
      <c r="U2334" s="1" t="s">
        <v>1041</v>
      </c>
      <c r="V2334" s="1" t="s">
        <v>12552</v>
      </c>
      <c r="W2334" s="1" t="s">
        <v>3166</v>
      </c>
    </row>
    <row r="2335" spans="1:23">
      <c r="A2335" s="1" t="s">
        <v>49</v>
      </c>
      <c r="D2335" s="1" t="s">
        <v>9068</v>
      </c>
      <c r="E2335" s="1" t="s">
        <v>9069</v>
      </c>
      <c r="F2335" s="1" t="s">
        <v>8081</v>
      </c>
      <c r="H2335" s="1" t="s">
        <v>8999</v>
      </c>
      <c r="I2335" s="1" t="s">
        <v>8203</v>
      </c>
      <c r="J2335" s="1" t="s">
        <v>3179</v>
      </c>
      <c r="K2335" s="1" t="s">
        <v>582</v>
      </c>
      <c r="L2335" s="1" t="s">
        <v>457</v>
      </c>
      <c r="M2335" s="1" t="s">
        <v>4202</v>
      </c>
      <c r="N2335" s="1" t="s">
        <v>683</v>
      </c>
      <c r="O2335" s="1" t="s">
        <v>695</v>
      </c>
      <c r="P2335" s="1" t="s">
        <v>3452</v>
      </c>
      <c r="Q2335" s="1" t="s">
        <v>3281</v>
      </c>
      <c r="R2335" s="1" t="s">
        <v>685</v>
      </c>
      <c r="S2335" s="1" t="s">
        <v>3179</v>
      </c>
      <c r="T2335" s="1" t="s">
        <v>4746</v>
      </c>
      <c r="U2335" s="1" t="s">
        <v>10248</v>
      </c>
      <c r="V2335" s="1" t="s">
        <v>12553</v>
      </c>
      <c r="W2335" s="1" t="s">
        <v>3166</v>
      </c>
    </row>
    <row r="2336" spans="1:23">
      <c r="A2336" s="1" t="s">
        <v>49</v>
      </c>
      <c r="D2336" s="1" t="s">
        <v>9070</v>
      </c>
      <c r="E2336" s="1" t="s">
        <v>9071</v>
      </c>
      <c r="F2336" s="1" t="s">
        <v>8081</v>
      </c>
      <c r="H2336" s="1" t="s">
        <v>8999</v>
      </c>
      <c r="I2336" s="1" t="s">
        <v>8203</v>
      </c>
      <c r="J2336" s="1" t="s">
        <v>3179</v>
      </c>
      <c r="K2336" s="1" t="s">
        <v>582</v>
      </c>
      <c r="L2336" s="1" t="s">
        <v>389</v>
      </c>
      <c r="M2336" s="1" t="s">
        <v>4202</v>
      </c>
      <c r="N2336" s="1" t="s">
        <v>683</v>
      </c>
      <c r="O2336" s="1" t="s">
        <v>695</v>
      </c>
      <c r="P2336" s="1" t="s">
        <v>1508</v>
      </c>
      <c r="Q2336" s="1" t="s">
        <v>3281</v>
      </c>
      <c r="R2336" s="1" t="s">
        <v>685</v>
      </c>
      <c r="S2336" s="1" t="s">
        <v>3179</v>
      </c>
      <c r="T2336" s="1" t="s">
        <v>4746</v>
      </c>
      <c r="U2336" s="1" t="s">
        <v>156</v>
      </c>
      <c r="V2336" s="1" t="s">
        <v>12554</v>
      </c>
      <c r="W2336" s="1" t="s">
        <v>3166</v>
      </c>
    </row>
    <row r="2337" spans="1:23">
      <c r="A2337" s="1" t="s">
        <v>49</v>
      </c>
      <c r="D2337" s="1" t="s">
        <v>9072</v>
      </c>
      <c r="E2337" s="1" t="s">
        <v>9073</v>
      </c>
      <c r="F2337" s="1" t="s">
        <v>8081</v>
      </c>
      <c r="H2337" s="1" t="s">
        <v>8999</v>
      </c>
      <c r="I2337" s="1" t="s">
        <v>8203</v>
      </c>
      <c r="J2337" s="1" t="s">
        <v>3179</v>
      </c>
      <c r="K2337" s="1" t="s">
        <v>582</v>
      </c>
      <c r="L2337" s="1" t="s">
        <v>5279</v>
      </c>
      <c r="M2337" s="1" t="s">
        <v>4202</v>
      </c>
      <c r="N2337" s="1" t="s">
        <v>683</v>
      </c>
      <c r="O2337" s="1" t="s">
        <v>695</v>
      </c>
      <c r="P2337" s="1" t="s">
        <v>3452</v>
      </c>
      <c r="Q2337" s="1" t="s">
        <v>3281</v>
      </c>
      <c r="R2337" s="1" t="s">
        <v>685</v>
      </c>
      <c r="S2337" s="1" t="s">
        <v>3179</v>
      </c>
      <c r="T2337" s="1" t="s">
        <v>4746</v>
      </c>
      <c r="U2337" s="1" t="s">
        <v>11366</v>
      </c>
      <c r="V2337" s="1" t="s">
        <v>12555</v>
      </c>
      <c r="W2337" s="1" t="s">
        <v>3166</v>
      </c>
    </row>
    <row r="2338" spans="1:23">
      <c r="A2338" s="1" t="s">
        <v>49</v>
      </c>
      <c r="D2338" s="1" t="s">
        <v>9074</v>
      </c>
      <c r="E2338" s="1" t="s">
        <v>9075</v>
      </c>
      <c r="F2338" s="1" t="s">
        <v>8081</v>
      </c>
      <c r="H2338" s="1" t="s">
        <v>8999</v>
      </c>
      <c r="I2338" s="1" t="s">
        <v>8203</v>
      </c>
      <c r="J2338" s="1" t="s">
        <v>3179</v>
      </c>
      <c r="K2338" s="1" t="s">
        <v>582</v>
      </c>
      <c r="L2338" s="1" t="s">
        <v>5279</v>
      </c>
      <c r="M2338" s="1" t="s">
        <v>4202</v>
      </c>
      <c r="N2338" s="1" t="s">
        <v>683</v>
      </c>
      <c r="O2338" s="1" t="s">
        <v>695</v>
      </c>
      <c r="P2338" s="1" t="s">
        <v>3452</v>
      </c>
      <c r="Q2338" s="1" t="s">
        <v>3281</v>
      </c>
      <c r="R2338" s="1" t="s">
        <v>685</v>
      </c>
      <c r="S2338" s="1" t="s">
        <v>3179</v>
      </c>
      <c r="T2338" s="1" t="s">
        <v>4746</v>
      </c>
      <c r="U2338" s="1" t="s">
        <v>3351</v>
      </c>
      <c r="V2338" s="1" t="s">
        <v>12556</v>
      </c>
      <c r="W2338" s="1" t="s">
        <v>3166</v>
      </c>
    </row>
    <row r="2339" spans="1:23">
      <c r="A2339" s="1" t="s">
        <v>49</v>
      </c>
      <c r="D2339" s="1" t="s">
        <v>9076</v>
      </c>
      <c r="E2339" s="1" t="s">
        <v>9077</v>
      </c>
      <c r="F2339" s="1" t="s">
        <v>8081</v>
      </c>
      <c r="H2339" s="1" t="s">
        <v>8999</v>
      </c>
      <c r="I2339" s="1" t="s">
        <v>8203</v>
      </c>
      <c r="J2339" s="1" t="s">
        <v>3179</v>
      </c>
      <c r="K2339" s="1" t="s">
        <v>582</v>
      </c>
      <c r="L2339" s="1" t="s">
        <v>393</v>
      </c>
      <c r="M2339" s="1" t="s">
        <v>4202</v>
      </c>
      <c r="N2339" s="1" t="s">
        <v>683</v>
      </c>
      <c r="O2339" s="1" t="s">
        <v>695</v>
      </c>
      <c r="P2339" s="1" t="s">
        <v>3452</v>
      </c>
      <c r="Q2339" s="1" t="s">
        <v>3281</v>
      </c>
      <c r="R2339" s="1" t="s">
        <v>685</v>
      </c>
      <c r="S2339" s="1" t="s">
        <v>3179</v>
      </c>
      <c r="T2339" s="1" t="s">
        <v>4746</v>
      </c>
      <c r="U2339" s="1" t="s">
        <v>3176</v>
      </c>
      <c r="V2339" s="1" t="s">
        <v>12557</v>
      </c>
      <c r="W2339" s="1" t="s">
        <v>3166</v>
      </c>
    </row>
    <row r="2340" spans="1:23">
      <c r="A2340" s="1" t="s">
        <v>49</v>
      </c>
      <c r="D2340" s="1" t="s">
        <v>9078</v>
      </c>
      <c r="E2340" s="1" t="s">
        <v>9079</v>
      </c>
      <c r="F2340" s="1" t="s">
        <v>8081</v>
      </c>
      <c r="H2340" s="1" t="s">
        <v>8999</v>
      </c>
      <c r="I2340" s="1" t="s">
        <v>8203</v>
      </c>
      <c r="J2340" s="1" t="s">
        <v>3179</v>
      </c>
      <c r="K2340" s="1" t="s">
        <v>582</v>
      </c>
      <c r="L2340" s="1" t="s">
        <v>419</v>
      </c>
      <c r="M2340" s="1" t="s">
        <v>4202</v>
      </c>
      <c r="N2340" s="1" t="s">
        <v>683</v>
      </c>
      <c r="O2340" s="1" t="s">
        <v>695</v>
      </c>
      <c r="P2340" s="1" t="s">
        <v>3452</v>
      </c>
      <c r="Q2340" s="1" t="s">
        <v>3281</v>
      </c>
      <c r="R2340" s="1" t="s">
        <v>685</v>
      </c>
      <c r="S2340" s="1" t="s">
        <v>3179</v>
      </c>
      <c r="T2340" s="1" t="s">
        <v>4746</v>
      </c>
      <c r="U2340" s="1" t="s">
        <v>3176</v>
      </c>
      <c r="V2340" s="1" t="s">
        <v>12558</v>
      </c>
      <c r="W2340" s="1" t="s">
        <v>3166</v>
      </c>
    </row>
    <row r="2341" spans="1:23">
      <c r="A2341" s="1" t="s">
        <v>49</v>
      </c>
      <c r="D2341" s="1" t="s">
        <v>9080</v>
      </c>
      <c r="E2341" s="1" t="s">
        <v>9081</v>
      </c>
      <c r="F2341" s="1" t="s">
        <v>8081</v>
      </c>
      <c r="H2341" s="1" t="s">
        <v>8999</v>
      </c>
      <c r="I2341" s="1" t="s">
        <v>8203</v>
      </c>
      <c r="J2341" s="1" t="s">
        <v>3184</v>
      </c>
      <c r="K2341" s="1" t="s">
        <v>1413</v>
      </c>
      <c r="L2341" s="1" t="s">
        <v>487</v>
      </c>
      <c r="M2341" s="1" t="s">
        <v>4202</v>
      </c>
      <c r="N2341" s="1" t="s">
        <v>683</v>
      </c>
      <c r="O2341" s="1" t="s">
        <v>695</v>
      </c>
      <c r="P2341" s="1" t="s">
        <v>1515</v>
      </c>
      <c r="Q2341" s="1" t="s">
        <v>3272</v>
      </c>
      <c r="R2341" s="1" t="s">
        <v>685</v>
      </c>
      <c r="S2341" s="1" t="s">
        <v>3184</v>
      </c>
      <c r="T2341" s="1" t="s">
        <v>4746</v>
      </c>
      <c r="U2341" s="1" t="s">
        <v>11046</v>
      </c>
      <c r="V2341" s="1" t="s">
        <v>12559</v>
      </c>
      <c r="W2341" s="1" t="s">
        <v>3166</v>
      </c>
    </row>
    <row r="2342" spans="1:23">
      <c r="A2342" s="1" t="s">
        <v>49</v>
      </c>
      <c r="D2342" s="1" t="s">
        <v>9082</v>
      </c>
      <c r="E2342" s="1" t="s">
        <v>9083</v>
      </c>
      <c r="F2342" s="1" t="s">
        <v>8081</v>
      </c>
      <c r="H2342" s="1" t="s">
        <v>8999</v>
      </c>
      <c r="I2342" s="1" t="s">
        <v>8203</v>
      </c>
      <c r="J2342" s="1" t="s">
        <v>3184</v>
      </c>
      <c r="K2342" s="1" t="s">
        <v>1413</v>
      </c>
      <c r="L2342" s="1" t="s">
        <v>487</v>
      </c>
      <c r="M2342" s="1" t="s">
        <v>4202</v>
      </c>
      <c r="N2342" s="1" t="s">
        <v>683</v>
      </c>
      <c r="O2342" s="1" t="s">
        <v>695</v>
      </c>
      <c r="P2342" s="1" t="s">
        <v>1515</v>
      </c>
      <c r="Q2342" s="1" t="s">
        <v>3272</v>
      </c>
      <c r="R2342" s="1" t="s">
        <v>685</v>
      </c>
      <c r="S2342" s="1" t="s">
        <v>3184</v>
      </c>
      <c r="T2342" s="1" t="s">
        <v>4746</v>
      </c>
      <c r="U2342" s="1" t="s">
        <v>3201</v>
      </c>
      <c r="V2342" s="1" t="s">
        <v>12560</v>
      </c>
      <c r="W2342" s="1" t="s">
        <v>3166</v>
      </c>
    </row>
    <row r="2343" spans="1:23">
      <c r="A2343" s="1" t="s">
        <v>49</v>
      </c>
      <c r="D2343" s="1" t="s">
        <v>9084</v>
      </c>
      <c r="E2343" s="1" t="s">
        <v>9085</v>
      </c>
      <c r="F2343" s="1" t="s">
        <v>8081</v>
      </c>
      <c r="H2343" s="1" t="s">
        <v>8999</v>
      </c>
      <c r="I2343" s="1" t="s">
        <v>8203</v>
      </c>
      <c r="J2343" s="1" t="s">
        <v>3184</v>
      </c>
      <c r="K2343" s="1" t="s">
        <v>1413</v>
      </c>
      <c r="L2343" s="1" t="s">
        <v>487</v>
      </c>
      <c r="M2343" s="1" t="s">
        <v>4202</v>
      </c>
      <c r="N2343" s="1" t="s">
        <v>683</v>
      </c>
      <c r="O2343" s="1" t="s">
        <v>695</v>
      </c>
      <c r="P2343" s="1" t="s">
        <v>1515</v>
      </c>
      <c r="Q2343" s="1" t="s">
        <v>3272</v>
      </c>
      <c r="R2343" s="1" t="s">
        <v>685</v>
      </c>
      <c r="S2343" s="1" t="s">
        <v>3184</v>
      </c>
      <c r="T2343" s="1" t="s">
        <v>4746</v>
      </c>
      <c r="U2343" s="1" t="s">
        <v>10293</v>
      </c>
      <c r="V2343" s="1" t="s">
        <v>12561</v>
      </c>
      <c r="W2343" s="1" t="s">
        <v>3166</v>
      </c>
    </row>
    <row r="2344" spans="1:23">
      <c r="A2344" s="1" t="s">
        <v>49</v>
      </c>
      <c r="D2344" s="1" t="s">
        <v>9086</v>
      </c>
      <c r="E2344" s="1" t="s">
        <v>9087</v>
      </c>
      <c r="F2344" s="1" t="s">
        <v>4792</v>
      </c>
      <c r="H2344" s="1" t="s">
        <v>8999</v>
      </c>
      <c r="I2344" s="1" t="s">
        <v>8203</v>
      </c>
      <c r="J2344" s="1" t="s">
        <v>3184</v>
      </c>
      <c r="M2344" s="1" t="s">
        <v>4202</v>
      </c>
      <c r="N2344" s="1" t="s">
        <v>683</v>
      </c>
      <c r="O2344" s="1" t="s">
        <v>695</v>
      </c>
      <c r="P2344" s="1" t="s">
        <v>1515</v>
      </c>
      <c r="Q2344" s="1" t="s">
        <v>3258</v>
      </c>
      <c r="R2344" s="1" t="s">
        <v>549</v>
      </c>
      <c r="S2344" s="1" t="s">
        <v>3184</v>
      </c>
      <c r="T2344" s="1" t="s">
        <v>4746</v>
      </c>
      <c r="U2344" s="1" t="s">
        <v>3166</v>
      </c>
      <c r="V2344" s="1" t="s">
        <v>3166</v>
      </c>
      <c r="W2344" s="1" t="s">
        <v>3166</v>
      </c>
    </row>
    <row r="2345" spans="1:23">
      <c r="A2345" s="1" t="s">
        <v>49</v>
      </c>
      <c r="D2345" s="1" t="s">
        <v>9088</v>
      </c>
      <c r="E2345" s="1" t="s">
        <v>9089</v>
      </c>
      <c r="F2345" s="1" t="s">
        <v>8081</v>
      </c>
      <c r="H2345" s="1" t="s">
        <v>8999</v>
      </c>
      <c r="I2345" s="1" t="s">
        <v>8203</v>
      </c>
      <c r="J2345" s="1" t="s">
        <v>3179</v>
      </c>
      <c r="K2345" s="1" t="s">
        <v>582</v>
      </c>
      <c r="L2345" s="1" t="s">
        <v>487</v>
      </c>
      <c r="M2345" s="1" t="s">
        <v>4202</v>
      </c>
      <c r="N2345" s="1" t="s">
        <v>683</v>
      </c>
      <c r="O2345" s="1" t="s">
        <v>695</v>
      </c>
      <c r="P2345" s="1" t="s">
        <v>3452</v>
      </c>
      <c r="Q2345" s="1" t="s">
        <v>11289</v>
      </c>
      <c r="R2345" s="1" t="s">
        <v>685</v>
      </c>
      <c r="S2345" s="1" t="s">
        <v>3179</v>
      </c>
      <c r="T2345" s="1" t="s">
        <v>4746</v>
      </c>
      <c r="U2345" s="1" t="s">
        <v>10534</v>
      </c>
      <c r="V2345" s="1" t="s">
        <v>12562</v>
      </c>
      <c r="W2345" s="1" t="s">
        <v>3166</v>
      </c>
    </row>
    <row r="2346" spans="1:23">
      <c r="A2346" s="1" t="s">
        <v>49</v>
      </c>
      <c r="D2346" s="1" t="s">
        <v>9090</v>
      </c>
      <c r="E2346" s="1" t="s">
        <v>9091</v>
      </c>
      <c r="F2346" s="1" t="s">
        <v>4792</v>
      </c>
      <c r="H2346" s="1" t="s">
        <v>8999</v>
      </c>
      <c r="I2346" s="1" t="s">
        <v>8203</v>
      </c>
      <c r="J2346" s="1" t="s">
        <v>3179</v>
      </c>
      <c r="M2346" s="1" t="s">
        <v>4202</v>
      </c>
      <c r="N2346" s="1" t="s">
        <v>683</v>
      </c>
      <c r="O2346" s="1" t="s">
        <v>695</v>
      </c>
      <c r="P2346" s="1" t="s">
        <v>3452</v>
      </c>
      <c r="Q2346" s="1" t="s">
        <v>12283</v>
      </c>
      <c r="R2346" s="1" t="s">
        <v>685</v>
      </c>
      <c r="S2346" s="1" t="s">
        <v>3179</v>
      </c>
      <c r="T2346" s="1" t="s">
        <v>4746</v>
      </c>
      <c r="U2346" s="1" t="s">
        <v>3166</v>
      </c>
      <c r="V2346" s="1" t="s">
        <v>3166</v>
      </c>
      <c r="W2346" s="1" t="s">
        <v>3166</v>
      </c>
    </row>
    <row r="2347" spans="1:23">
      <c r="A2347" s="1" t="s">
        <v>49</v>
      </c>
      <c r="D2347" s="1" t="s">
        <v>9092</v>
      </c>
      <c r="E2347" s="1" t="s">
        <v>9093</v>
      </c>
      <c r="F2347" s="1" t="s">
        <v>8081</v>
      </c>
      <c r="H2347" s="1" t="s">
        <v>8999</v>
      </c>
      <c r="I2347" s="1" t="s">
        <v>8203</v>
      </c>
      <c r="J2347" s="1" t="s">
        <v>3179</v>
      </c>
      <c r="K2347" s="1" t="s">
        <v>582</v>
      </c>
      <c r="L2347" s="1" t="s">
        <v>487</v>
      </c>
      <c r="M2347" s="1" t="s">
        <v>4202</v>
      </c>
      <c r="N2347" s="1" t="s">
        <v>683</v>
      </c>
      <c r="O2347" s="1" t="s">
        <v>695</v>
      </c>
      <c r="P2347" s="1" t="s">
        <v>3452</v>
      </c>
      <c r="Q2347" s="1" t="s">
        <v>11289</v>
      </c>
      <c r="R2347" s="1" t="s">
        <v>685</v>
      </c>
      <c r="S2347" s="1" t="s">
        <v>3179</v>
      </c>
      <c r="T2347" s="1" t="s">
        <v>4746</v>
      </c>
      <c r="U2347" s="1" t="s">
        <v>685</v>
      </c>
      <c r="V2347" s="1" t="s">
        <v>12563</v>
      </c>
      <c r="W2347" s="1" t="s">
        <v>3166</v>
      </c>
    </row>
    <row r="2348" spans="1:23">
      <c r="A2348" s="1" t="s">
        <v>49</v>
      </c>
      <c r="D2348" s="1" t="s">
        <v>9094</v>
      </c>
      <c r="E2348" s="1" t="s">
        <v>9095</v>
      </c>
      <c r="F2348" s="1" t="s">
        <v>8081</v>
      </c>
      <c r="H2348" s="1" t="s">
        <v>8999</v>
      </c>
      <c r="I2348" s="1" t="s">
        <v>8203</v>
      </c>
      <c r="J2348" s="1" t="s">
        <v>3184</v>
      </c>
      <c r="K2348" s="1" t="s">
        <v>1507</v>
      </c>
      <c r="L2348" s="1" t="s">
        <v>389</v>
      </c>
      <c r="M2348" s="1" t="s">
        <v>4202</v>
      </c>
      <c r="N2348" s="1" t="s">
        <v>683</v>
      </c>
      <c r="O2348" s="1" t="s">
        <v>695</v>
      </c>
      <c r="P2348" s="1" t="s">
        <v>1515</v>
      </c>
      <c r="Q2348" s="1" t="s">
        <v>3224</v>
      </c>
      <c r="R2348" s="1" t="s">
        <v>480</v>
      </c>
      <c r="S2348" s="1" t="s">
        <v>3184</v>
      </c>
      <c r="T2348" s="1" t="s">
        <v>4746</v>
      </c>
      <c r="U2348" s="1" t="s">
        <v>10293</v>
      </c>
      <c r="V2348" s="1" t="s">
        <v>12564</v>
      </c>
      <c r="W2348" s="1" t="s">
        <v>3166</v>
      </c>
    </row>
    <row r="2349" spans="1:23">
      <c r="A2349" s="1" t="s">
        <v>49</v>
      </c>
      <c r="D2349" s="1" t="s">
        <v>9096</v>
      </c>
      <c r="E2349" s="1" t="s">
        <v>9097</v>
      </c>
      <c r="F2349" s="1" t="s">
        <v>8081</v>
      </c>
      <c r="H2349" s="1" t="s">
        <v>8999</v>
      </c>
      <c r="I2349" s="1" t="s">
        <v>8203</v>
      </c>
      <c r="J2349" s="1" t="s">
        <v>3184</v>
      </c>
      <c r="K2349" s="1" t="s">
        <v>582</v>
      </c>
      <c r="L2349" s="1" t="s">
        <v>457</v>
      </c>
      <c r="M2349" s="1" t="s">
        <v>4753</v>
      </c>
      <c r="N2349" s="1" t="s">
        <v>683</v>
      </c>
      <c r="O2349" s="1" t="s">
        <v>695</v>
      </c>
      <c r="P2349" s="1" t="s">
        <v>1515</v>
      </c>
      <c r="Q2349" s="1" t="s">
        <v>3272</v>
      </c>
      <c r="R2349" s="1" t="s">
        <v>685</v>
      </c>
      <c r="S2349" s="1" t="s">
        <v>3184</v>
      </c>
      <c r="T2349" s="1" t="s">
        <v>4754</v>
      </c>
      <c r="U2349" s="1" t="s">
        <v>12565</v>
      </c>
      <c r="V2349" s="1" t="s">
        <v>12566</v>
      </c>
      <c r="W2349" s="1" t="s">
        <v>3166</v>
      </c>
    </row>
    <row r="2350" spans="1:23">
      <c r="A2350" s="1" t="s">
        <v>49</v>
      </c>
      <c r="D2350" s="1" t="s">
        <v>9098</v>
      </c>
      <c r="E2350" s="1" t="s">
        <v>9099</v>
      </c>
      <c r="F2350" s="1" t="s">
        <v>4758</v>
      </c>
      <c r="H2350" s="1" t="s">
        <v>9100</v>
      </c>
      <c r="I2350" s="1" t="s">
        <v>9100</v>
      </c>
      <c r="J2350" s="1" t="s">
        <v>549</v>
      </c>
      <c r="K2350" s="1" t="s">
        <v>452</v>
      </c>
      <c r="L2350" s="1" t="s">
        <v>393</v>
      </c>
      <c r="M2350" s="1" t="s">
        <v>4202</v>
      </c>
      <c r="N2350" s="1" t="s">
        <v>402</v>
      </c>
      <c r="O2350" s="1" t="s">
        <v>81</v>
      </c>
      <c r="P2350" s="1" t="s">
        <v>5281</v>
      </c>
      <c r="Q2350" s="1" t="s">
        <v>3167</v>
      </c>
      <c r="R2350" s="1" t="s">
        <v>156</v>
      </c>
      <c r="S2350" s="1" t="s">
        <v>655</v>
      </c>
      <c r="T2350" s="1" t="s">
        <v>4746</v>
      </c>
      <c r="U2350" s="1" t="s">
        <v>3166</v>
      </c>
      <c r="V2350" s="1" t="s">
        <v>3166</v>
      </c>
      <c r="W2350" s="1" t="s">
        <v>3166</v>
      </c>
    </row>
    <row r="2351" spans="1:23">
      <c r="A2351" s="1" t="s">
        <v>49</v>
      </c>
      <c r="D2351" s="1" t="s">
        <v>9101</v>
      </c>
      <c r="E2351" s="1" t="s">
        <v>9102</v>
      </c>
      <c r="F2351" s="1" t="s">
        <v>4758</v>
      </c>
      <c r="H2351" s="1" t="s">
        <v>9100</v>
      </c>
      <c r="I2351" s="1" t="s">
        <v>9100</v>
      </c>
      <c r="J2351" s="1" t="s">
        <v>3166</v>
      </c>
      <c r="M2351" s="1" t="s">
        <v>4202</v>
      </c>
      <c r="Q2351" s="1" t="s">
        <v>3166</v>
      </c>
      <c r="S2351" s="1" t="s">
        <v>3166</v>
      </c>
      <c r="T2351" s="1" t="s">
        <v>4746</v>
      </c>
      <c r="U2351" s="1" t="s">
        <v>12567</v>
      </c>
      <c r="V2351" s="1" t="s">
        <v>3166</v>
      </c>
      <c r="W2351" s="1" t="s">
        <v>3166</v>
      </c>
    </row>
    <row r="2352" spans="1:23">
      <c r="A2352" s="1" t="s">
        <v>49</v>
      </c>
      <c r="D2352" s="1" t="s">
        <v>9103</v>
      </c>
      <c r="E2352" s="1" t="s">
        <v>9104</v>
      </c>
      <c r="H2352" s="1" t="s">
        <v>9100</v>
      </c>
      <c r="I2352" s="1" t="s">
        <v>9100</v>
      </c>
      <c r="J2352" s="1" t="s">
        <v>3166</v>
      </c>
      <c r="Q2352" s="1" t="s">
        <v>3166</v>
      </c>
      <c r="S2352" s="1" t="s">
        <v>3166</v>
      </c>
      <c r="U2352" s="1" t="s">
        <v>12568</v>
      </c>
      <c r="V2352" s="1" t="s">
        <v>3166</v>
      </c>
      <c r="W2352" s="1" t="s">
        <v>3166</v>
      </c>
    </row>
    <row r="2353" spans="1:24">
      <c r="A2353" s="1" t="s">
        <v>49</v>
      </c>
      <c r="D2353" s="1" t="s">
        <v>9105</v>
      </c>
      <c r="E2353" s="1" t="s">
        <v>9106</v>
      </c>
      <c r="F2353" s="1" t="s">
        <v>4758</v>
      </c>
      <c r="H2353" s="1" t="s">
        <v>9100</v>
      </c>
      <c r="I2353" s="1" t="s">
        <v>9100</v>
      </c>
      <c r="J2353" s="1" t="s">
        <v>3166</v>
      </c>
      <c r="M2353" s="1" t="s">
        <v>4202</v>
      </c>
      <c r="Q2353" s="1" t="s">
        <v>3166</v>
      </c>
      <c r="S2353" s="1" t="s">
        <v>3166</v>
      </c>
      <c r="T2353" s="1" t="s">
        <v>4746</v>
      </c>
      <c r="U2353" s="1" t="s">
        <v>12569</v>
      </c>
      <c r="V2353" s="1" t="s">
        <v>3166</v>
      </c>
      <c r="W2353" s="1" t="s">
        <v>3166</v>
      </c>
    </row>
    <row r="2354" spans="1:24">
      <c r="A2354" s="1" t="s">
        <v>49</v>
      </c>
      <c r="D2354" s="1" t="s">
        <v>9107</v>
      </c>
      <c r="E2354" s="1" t="s">
        <v>9108</v>
      </c>
      <c r="F2354" s="1" t="s">
        <v>4758</v>
      </c>
      <c r="H2354" s="1" t="s">
        <v>9100</v>
      </c>
      <c r="I2354" s="1" t="s">
        <v>9100</v>
      </c>
      <c r="J2354" s="1" t="s">
        <v>3166</v>
      </c>
      <c r="M2354" s="1" t="s">
        <v>4202</v>
      </c>
      <c r="Q2354" s="1" t="s">
        <v>3166</v>
      </c>
      <c r="S2354" s="1" t="s">
        <v>3166</v>
      </c>
      <c r="T2354" s="1" t="s">
        <v>4746</v>
      </c>
      <c r="U2354" s="1" t="s">
        <v>12570</v>
      </c>
      <c r="V2354" s="1" t="s">
        <v>3166</v>
      </c>
      <c r="W2354" s="1" t="s">
        <v>3166</v>
      </c>
    </row>
    <row r="2355" spans="1:24">
      <c r="A2355" s="1" t="s">
        <v>49</v>
      </c>
      <c r="D2355" s="1" t="s">
        <v>9109</v>
      </c>
      <c r="E2355" s="1" t="s">
        <v>9110</v>
      </c>
      <c r="F2355" s="1" t="s">
        <v>4758</v>
      </c>
      <c r="H2355" s="1" t="s">
        <v>9100</v>
      </c>
      <c r="I2355" s="1" t="s">
        <v>9100</v>
      </c>
      <c r="J2355" s="1" t="s">
        <v>3166</v>
      </c>
      <c r="M2355" s="1" t="s">
        <v>4202</v>
      </c>
      <c r="Q2355" s="1" t="s">
        <v>3166</v>
      </c>
      <c r="S2355" s="1" t="s">
        <v>3166</v>
      </c>
      <c r="T2355" s="1" t="s">
        <v>4746</v>
      </c>
      <c r="U2355" s="1" t="s">
        <v>12571</v>
      </c>
      <c r="V2355" s="1" t="s">
        <v>3166</v>
      </c>
      <c r="W2355" s="1" t="s">
        <v>3166</v>
      </c>
    </row>
    <row r="2356" spans="1:24">
      <c r="A2356" s="1" t="s">
        <v>49</v>
      </c>
      <c r="D2356" s="1" t="s">
        <v>52</v>
      </c>
      <c r="J2356" s="1" t="s">
        <v>12572</v>
      </c>
      <c r="Q2356" s="1" t="s">
        <v>12573</v>
      </c>
      <c r="S2356" s="1" t="s">
        <v>12574</v>
      </c>
      <c r="U2356" s="1" t="s">
        <v>12575</v>
      </c>
      <c r="V2356" s="1" t="s">
        <v>12576</v>
      </c>
      <c r="W2356" s="1" t="s">
        <v>12577</v>
      </c>
      <c r="X2356" s="1" t="s">
        <v>12578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TARIF PRO</vt:lpstr>
      <vt:lpstr>ANX GRAP 75</vt:lpstr>
      <vt:lpstr>ANX GRAP 100</vt:lpstr>
      <vt:lpstr>ANX GRAP 125</vt:lpstr>
      <vt:lpstr>ANX GRAP 150</vt:lpstr>
      <vt:lpstr>ANX BATTERIE</vt:lpstr>
      <vt:lpstr>CGVente</vt:lpstr>
      <vt:lpstr>LEXIQUE</vt:lpstr>
      <vt:lpstr>Articles</vt:lpstr>
      <vt:lpstr>Prix PRO CA</vt:lpstr>
      <vt:lpstr>Prix PRO BTE</vt:lpstr>
      <vt:lpstr>Prix PRO PCS</vt:lpstr>
      <vt:lpstr>Prix TTC</vt:lpstr>
      <vt:lpstr>LigneAchat</vt:lpstr>
      <vt:lpstr>Ligne Vente 342</vt:lpstr>
      <vt:lpstr>Inventaire</vt:lpstr>
      <vt:lpstr>Unités CA</vt:lpstr>
      <vt:lpstr>Unités BTE</vt:lpstr>
      <vt:lpstr>'ANX BATTERIE'!Print_Area</vt:lpstr>
      <vt:lpstr>'ANX GRAP 100'!Print_Area</vt:lpstr>
      <vt:lpstr>'ANX GRAP 125'!Print_Area</vt:lpstr>
      <vt:lpstr>'ANX GRAP 150'!Print_Area</vt:lpstr>
      <vt:lpstr>'ANX GRAP 75'!Print_Area</vt:lpstr>
      <vt:lpstr>'ANX GRAP 150'!Print_Titles</vt:lpstr>
      <vt:lpstr>'TARIF PRO'!Print_Titles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Guillaume CAMBOULIVE</dc:creator>
  <cp:lastModifiedBy>bch.prod.jetreport</cp:lastModifiedBy>
  <cp:lastPrinted>2021-01-25T09:51:10Z</cp:lastPrinted>
  <dcterms:created xsi:type="dcterms:W3CDTF">2018-11-26T17:49:59Z</dcterms:created>
  <dcterms:modified xsi:type="dcterms:W3CDTF">2021-02-27T22:00:06Z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Jet Reports Design Mode Active">
    <vt:bool>false</vt:bool>
  </property>
  <property fmtid="{D5CDD505-2E9C-101B-9397-08002B2CF9AE}" pid="3" name="Jet Reports Function Literals">
    <vt:lpwstr>\	;	;	{	}	[@[{0}]]	1033	1036</vt:lpwstr>
  </property>
</Properties>
</file>